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iteracing-my.sharepoint.com/personal/win_eliteracing_com_au/Documents/Data/2025 RACEDAY CENTRAL/"/>
    </mc:Choice>
  </mc:AlternateContent>
  <xr:revisionPtr revIDLastSave="59" documentId="8_{71773378-6690-4009-826D-BDA6F4BBC605}" xr6:coauthVersionLast="47" xr6:coauthVersionMax="47" xr10:uidLastSave="{341DD393-0EBC-4333-A403-24C6967AA543}"/>
  <bookViews>
    <workbookView xWindow="6795" yWindow="3810" windowWidth="48945" windowHeight="24150" xr2:uid="{FF97FF75-8243-49A1-A6C3-80900A86AF33}"/>
  </bookViews>
  <sheets>
    <sheet name="Elite Combo 2021-2027" sheetId="10" r:id="rId1"/>
    <sheet name="PIVOT Elite Combo Bets" sheetId="13" r:id="rId2"/>
    <sheet name="Calc Number of Races" sheetId="6" r:id="rId3"/>
  </sheets>
  <externalReferences>
    <externalReference r:id="rId4"/>
    <externalReference r:id="rId5"/>
  </externalReferences>
  <definedNames>
    <definedName name="_2_3_4_Bet" localSheetId="2">'[1]Sydney Elite TOP-5 Data'!#REF!</definedName>
    <definedName name="_2_3_4_Bet">'[2]Elite Ratings TOP-5 Data'!#REF!</definedName>
    <definedName name="_2_3_4_Profit" localSheetId="2">'[1]Sydney Elite TOP-5 Data'!#REF!</definedName>
    <definedName name="_2_3_4_Profit">'[2]Elite Ratings TOP-5 Data'!#REF!</definedName>
    <definedName name="_2_3_4_ret" localSheetId="2">'[1]Sydney Elite TOP-5 Data'!#REF!</definedName>
    <definedName name="_2_3_4_ret">'[2]Elite Ratings TOP-5 Data'!#REF!</definedName>
    <definedName name="_xlnm._FilterDatabase" localSheetId="2" hidden="1">'Calc Number of Races'!$G$3:$O$5123</definedName>
    <definedName name="_xlnm._FilterDatabase" localSheetId="0" hidden="1">'Elite Combo 2021-2027'!$A$6:$AM$802</definedName>
    <definedName name="aaaaEND">'[2]Elite Ratings TOP-5 Data'!#REF!</definedName>
    <definedName name="Bank">#REF!</definedName>
    <definedName name="BankTemplateIncludeSlowTracks">#REF!</definedName>
    <definedName name="Best_Odds" localSheetId="2">'[1]Sydney Elite TOP-5 Data'!$AD$7:$AD$9714</definedName>
    <definedName name="Best_Odds">'[2]Elite Ratings TOP-5 Data'!$AC$7:$AC$9601</definedName>
    <definedName name="Bottom">#REF!</definedName>
    <definedName name="Combo" localSheetId="2">'[1]Sydney Elite TOP-5 Data'!#REF!</definedName>
    <definedName name="Combo">'[2]Elite Ratings TOP-5 Data'!#REF!</definedName>
    <definedName name="Combo_BET" localSheetId="2">'[1]Sydney Elite TOP-5 Data'!#REF!</definedName>
    <definedName name="Combo_BET">'[2]Elite Ratings TOP-5 Data'!#REF!</definedName>
    <definedName name="Combo_Profit" localSheetId="2">'[1]Sydney Elite TOP-5 Data'!#REF!</definedName>
    <definedName name="Combo_Profit">'[2]Elite Ratings TOP-5 Data'!#REF!</definedName>
    <definedName name="Combo_RET" localSheetId="2">'[1]Sydney Elite TOP-5 Data'!#REF!</definedName>
    <definedName name="Combo_RET">'[2]Elite Ratings TOP-5 Data'!#REF!</definedName>
    <definedName name="Cumul_Uber_Profit" localSheetId="2">'[1]Sydney Elite TOP-5 Data'!#REF!</definedName>
    <definedName name="Cumul_Uber_Profit">'[2]Elite Ratings TOP-5 Data'!#REF!</definedName>
    <definedName name="D9_" localSheetId="2">'[1]Sydney Elite TOP-5 Data'!#REF!</definedName>
    <definedName name="D9_">'[2]Elite Ratings TOP-5 Data'!#REF!</definedName>
    <definedName name="D9_Bet" localSheetId="2">'[1]Sydney Elite TOP-5 Data'!#REF!</definedName>
    <definedName name="D9_Bet">'[2]Elite Ratings TOP-5 Data'!#REF!</definedName>
    <definedName name="D9_Gold" localSheetId="2">'[1]Sydney Elite TOP-5 Data'!#REF!</definedName>
    <definedName name="D9_Gold">'[2]Elite Ratings TOP-5 Data'!#REF!</definedName>
    <definedName name="D9_Gold_2016_Bet" localSheetId="2">'[1]Sydney Elite TOP-5 Data'!#REF!</definedName>
    <definedName name="D9_Gold_2016_Bet">'[2]Elite Ratings TOP-5 Data'!#REF!</definedName>
    <definedName name="D9_Gold_2016_in_Race" localSheetId="2">'[1]Sydney Elite TOP-5 Data'!#REF!</definedName>
    <definedName name="D9_Gold_2016_in_Race">'[2]Elite Ratings TOP-5 Data'!#REF!</definedName>
    <definedName name="D9_Gold_2016_Profit" localSheetId="2">'[1]Sydney Elite TOP-5 Data'!#REF!</definedName>
    <definedName name="D9_Gold_2016_Profit">'[2]Elite Ratings TOP-5 Data'!#REF!</definedName>
    <definedName name="D9_Gold_2016_Ret" localSheetId="2">'[1]Sydney Elite TOP-5 Data'!#REF!</definedName>
    <definedName name="D9_Gold_2016_Ret">'[2]Elite Ratings TOP-5 Data'!#REF!</definedName>
    <definedName name="D9_GOLD_Bet" localSheetId="2">'[1]Sydney Elite TOP-5 Data'!#REF!</definedName>
    <definedName name="D9_GOLD_Bet">'[2]Elite Ratings TOP-5 Data'!#REF!</definedName>
    <definedName name="D9_GOLD_Profit" localSheetId="2">'[1]Sydney Elite TOP-5 Data'!#REF!</definedName>
    <definedName name="D9_GOLD_Profit">'[2]Elite Ratings TOP-5 Data'!#REF!</definedName>
    <definedName name="D9_GOLD_Ret" localSheetId="2">'[1]Sydney Elite TOP-5 Data'!#REF!</definedName>
    <definedName name="D9_GOLD_Ret">'[2]Elite Ratings TOP-5 Data'!#REF!</definedName>
    <definedName name="D9_Hierarchy" localSheetId="2">'[1]Sydney Elite TOP-5 Data'!#REF!</definedName>
    <definedName name="D9_Hierarchy">'[2]Elite Ratings TOP-5 Data'!#REF!</definedName>
    <definedName name="D9_Profit" localSheetId="2">'[1]Sydney Elite TOP-5 Data'!#REF!</definedName>
    <definedName name="D9_Profit">'[2]Elite Ratings TOP-5 Data'!#REF!</definedName>
    <definedName name="D9_Ret" localSheetId="2">'[1]Sydney Elite TOP-5 Data'!#REF!</definedName>
    <definedName name="D9_Ret">'[2]Elite Ratings TOP-5 Data'!#REF!</definedName>
    <definedName name="D9_Special" localSheetId="2">'[1]Sydney Elite TOP-5 Data'!#REF!</definedName>
    <definedName name="D9_Special">'[2]Elite Ratings TOP-5 Data'!#REF!</definedName>
    <definedName name="D9_Special_BET" localSheetId="2">'[1]Sydney Elite TOP-5 Data'!#REF!</definedName>
    <definedName name="D9_Special_BET">'[2]Elite Ratings TOP-5 Data'!#REF!</definedName>
    <definedName name="D9_Special_PROFIT" localSheetId="2">'[1]Sydney Elite TOP-5 Data'!#REF!</definedName>
    <definedName name="D9_Special_PROFIT">'[2]Elite Ratings TOP-5 Data'!#REF!</definedName>
    <definedName name="D9_Special_RET" localSheetId="2">'[1]Sydney Elite TOP-5 Data'!#REF!</definedName>
    <definedName name="D9_Special_RET">'[2]Elite Ratings TOP-5 Data'!#REF!</definedName>
    <definedName name="Date">'[2]Elite Ratings TOP-5 Data'!$A$7:$A$9601</definedName>
    <definedName name="Elite_EW" localSheetId="2">'[1]Sydney Elite TOP-5 Data'!#REF!</definedName>
    <definedName name="Elite_EW">'[2]Elite Ratings TOP-5 Data'!#REF!</definedName>
    <definedName name="Elite_EW_Bet" localSheetId="2">'[1]Sydney Elite TOP-5 Data'!#REF!</definedName>
    <definedName name="Elite_EW_Bet">'[2]Elite Ratings TOP-5 Data'!#REF!</definedName>
    <definedName name="Elite_EW_Profit" localSheetId="2">'[1]Sydney Elite TOP-5 Data'!#REF!</definedName>
    <definedName name="Elite_EW_Profit">'[2]Elite Ratings TOP-5 Data'!#REF!</definedName>
    <definedName name="Elite_EW_Ret" localSheetId="2">'[1]Sydney Elite TOP-5 Data'!#REF!</definedName>
    <definedName name="Elite_EW_Ret">'[2]Elite Ratings TOP-5 Data'!#REF!</definedName>
    <definedName name="Elite_Top" localSheetId="2">'[1]Sydney Elite TOP-5 Data'!#REF!</definedName>
    <definedName name="Elite_Top">'[2]Elite Ratings TOP-5 Data'!#REF!</definedName>
    <definedName name="Elite_Top_Bet" localSheetId="2">'[1]Sydney Elite TOP-5 Data'!#REF!</definedName>
    <definedName name="Elite_Top_Bet">'[2]Elite Ratings TOP-5 Data'!#REF!</definedName>
    <definedName name="Elite_Top_Profit" localSheetId="2">'[1]Sydney Elite TOP-5 Data'!#REF!</definedName>
    <definedName name="Elite_Top_Profit">'[2]Elite Ratings TOP-5 Data'!#REF!</definedName>
    <definedName name="Elite_Top_Ret" localSheetId="2">'[1]Sydney Elite TOP-5 Data'!#REF!</definedName>
    <definedName name="Elite_Top_Ret">'[2]Elite Ratings TOP-5 Data'!#REF!</definedName>
    <definedName name="END">#REF!</definedName>
    <definedName name="END_Comparisons">#REF!</definedName>
    <definedName name="END_RACE_BY_RACE">#REF!</definedName>
    <definedName name="ENDtop">#REF!</definedName>
    <definedName name="eRacing_Bet" localSheetId="2">'[1]Sydney Elite TOP-5 Data'!#REF!</definedName>
    <definedName name="eRacing_Bet">'[2]Elite Ratings TOP-5 Data'!#REF!</definedName>
    <definedName name="eRacing_Profit" localSheetId="2">'[1]Sydney Elite TOP-5 Data'!#REF!</definedName>
    <definedName name="eRacing_Profit">'[2]Elite Ratings TOP-5 Data'!#REF!</definedName>
    <definedName name="eRacing_Ret" localSheetId="2">'[1]Sydney Elite TOP-5 Data'!#REF!</definedName>
    <definedName name="eRacing_Ret">'[2]Elite Ratings TOP-5 Data'!#REF!</definedName>
    <definedName name="Fin" localSheetId="2">'[1]Sydney Elite TOP-5 Data'!$AC$7:$AC$9714</definedName>
    <definedName name="Fin">'[2]Elite Ratings TOP-5 Data'!$AB$7:$AB$9601</definedName>
    <definedName name="Flem_Cup_Week_Days_123">'[2]Elite Ratings TOP-5 Data'!#REF!</definedName>
    <definedName name="Flem_Cup_Week_Days_123_">'[2]Elite Ratings TOP-5 Data'!#REF!</definedName>
    <definedName name="Flem_Straight">'[2]Elite Ratings TOP-5 Data'!#REF!</definedName>
    <definedName name="Grade" localSheetId="2">'[1]Sydney Elite TOP-5 Data'!#REF!</definedName>
    <definedName name="Grade">'[2]Elite Ratings TOP-5 Data'!#REF!</definedName>
    <definedName name="Hot_Gold_Zone_Profit" localSheetId="2">'[1]Sydney Elite TOP-5 Data'!#REF!</definedName>
    <definedName name="Hot_Gold_Zone_Profit">'[2]Elite Ratings TOP-5 Data'!#REF!</definedName>
    <definedName name="Hot_ZONE_?" localSheetId="2">'[1]Sydney Elite TOP-5 Data'!#REF!</definedName>
    <definedName name="Hot_ZONE_?">'[2]Elite Ratings TOP-5 Data'!#REF!</definedName>
    <definedName name="Hot_Zone_Bet" localSheetId="2">'[1]Sydney Elite TOP-5 Data'!#REF!</definedName>
    <definedName name="Hot_Zone_Bet">'[2]Elite Ratings TOP-5 Data'!#REF!</definedName>
    <definedName name="Hot_Zone_Profit" localSheetId="2">'[1]Sydney Elite TOP-5 Data'!#REF!</definedName>
    <definedName name="Hot_Zone_Profit">'[2]Elite Ratings TOP-5 Data'!#REF!</definedName>
    <definedName name="Hot_Zone_Ret" localSheetId="2">'[1]Sydney Elite TOP-5 Data'!#REF!</definedName>
    <definedName name="Hot_Zone_Ret">'[2]Elite Ratings TOP-5 Data'!#REF!</definedName>
    <definedName name="Hot_Zone_Super_Bet" localSheetId="2">'[1]Sydney Elite TOP-5 Data'!#REF!</definedName>
    <definedName name="Hot_Zone_Super_Bet">'[2]Elite Ratings TOP-5 Data'!#REF!</definedName>
    <definedName name="Hot_Zone_Super_Ret" localSheetId="2">'[1]Sydney Elite TOP-5 Data'!#REF!</definedName>
    <definedName name="Hot_Zone_Super_Ret">'[2]Elite Ratings TOP-5 Data'!#REF!</definedName>
    <definedName name="Lev_Bet" localSheetId="2">'[1]Sydney Elite TOP-5 Data'!$AF$7:$AF$9714</definedName>
    <definedName name="Lev_Bet">'[2]Elite Ratings TOP-5 Data'!$AE$7:$AE$9601</definedName>
    <definedName name="Lev_Profit">'[1]Sydney Elite TOP-5 Data'!$AH$7:$AH$9714</definedName>
    <definedName name="Lev_Ret" localSheetId="2">'[1]Sydney Elite TOP-5 Data'!$AG$7:$AG$9714</definedName>
    <definedName name="Lev_Ret">'[2]Elite Ratings TOP-5 Data'!$AF$7:$AF$9601</definedName>
    <definedName name="M_Valley">'[2]Elite Ratings TOP-5 Data'!#REF!</definedName>
    <definedName name="Max_AM_Odds" localSheetId="2">'[1]Sydney Elite TOP-5 Data'!#REF!</definedName>
    <definedName name="Max_AM_Odds">'[2]Elite Ratings TOP-5 Data'!#REF!</definedName>
    <definedName name="Max_App_Claim">'[2]Elite Ratings TOP-5 Data'!#REF!</definedName>
    <definedName name="Max_Dist" localSheetId="2">'[1]Sydney Elite TOP-5 Data'!#REF!</definedName>
    <definedName name="Max_Dist">'[2]Elite Ratings TOP-5 Data'!#REF!</definedName>
    <definedName name="Max_Rated_Position">'[2]Elite Ratings TOP-5 Data'!#REF!</definedName>
    <definedName name="Max_Rated_To_Going">'[2]Elite Ratings TOP-5 Data'!#REF!</definedName>
    <definedName name="Min_AM_Odds" localSheetId="2">'[1]Sydney Elite TOP-5 Data'!#REF!</definedName>
    <definedName name="Min_AM_Odds">'[2]Elite Ratings TOP-5 Data'!#REF!</definedName>
    <definedName name="Min_Dist" localSheetId="2">'[1]Sydney Elite TOP-5 Data'!#REF!</definedName>
    <definedName name="Min_Dist">'[2]Elite Ratings TOP-5 Data'!#REF!</definedName>
    <definedName name="MmExcelLinker_73B586E7_5D61_4C40_8A5C_1967CE963ABC">'[2]Elite Ratings TOP-5 Data'!#REF!</definedName>
    <definedName name="Multi_All_2015">#REF!</definedName>
    <definedName name="Non_Pro_Strat_2_3_4_Rated" localSheetId="2">'[1]Sydney Elite TOP-5 Data'!#REF!</definedName>
    <definedName name="Non_Pro_Strat_2_3_4_Rated">'[2]Elite Ratings TOP-5 Data'!#REF!</definedName>
    <definedName name="Pace_Of_Race" localSheetId="2">'[1]Sydney Elite TOP-5 Data'!#REF!</definedName>
    <definedName name="Pace_Of_Race">'[2]Elite Ratings TOP-5 Data'!#REF!</definedName>
    <definedName name="Place_Div" localSheetId="2">'[1]Sydney Elite TOP-5 Data'!$AE$7:$AE$9714</definedName>
    <definedName name="Place_Div" localSheetId="0">'Elite Combo 2021-2027'!$AE$6:$AE$9366</definedName>
    <definedName name="Place_Div">#REF!</definedName>
    <definedName name="Premium" localSheetId="2">'[1]Sydney Elite TOP-5 Data'!#REF!</definedName>
    <definedName name="Premium">'[2]Elite Ratings TOP-5 Data'!#REF!</definedName>
    <definedName name="Premium_BET" localSheetId="2">'[1]Sydney Elite TOP-5 Data'!#REF!</definedName>
    <definedName name="Premium_BET">'[2]Elite Ratings TOP-5 Data'!#REF!</definedName>
    <definedName name="Premium_Profit" localSheetId="2">'[1]Sydney Elite TOP-5 Data'!#REF!</definedName>
    <definedName name="Premium_Profit">'[2]Elite Ratings TOP-5 Data'!#REF!</definedName>
    <definedName name="Premium_RET" localSheetId="2">'[1]Sydney Elite TOP-5 Data'!#REF!</definedName>
    <definedName name="Premium_RET">'[2]Elite Ratings TOP-5 Data'!#REF!</definedName>
    <definedName name="_xlnm.Print_Titles" localSheetId="0">'Elite Combo 2021-2027'!$6:$6</definedName>
    <definedName name="Pro_Final" localSheetId="2">'[1]Sydney Elite TOP-5 Data'!#REF!</definedName>
    <definedName name="Pro_Final">'[2]Elite Ratings TOP-5 Data'!#REF!</definedName>
    <definedName name="Pro_Final_Bet" localSheetId="2">'[1]Sydney Elite TOP-5 Data'!#REF!</definedName>
    <definedName name="Pro_Final_Bet">'[2]Elite Ratings TOP-5 Data'!#REF!</definedName>
    <definedName name="Pro_Final_Profit" localSheetId="2">'[1]Sydney Elite TOP-5 Data'!#REF!</definedName>
    <definedName name="Pro_Final_Profit">'[2]Elite Ratings TOP-5 Data'!#REF!</definedName>
    <definedName name="Pro_Final_Ret" localSheetId="2">'[1]Sydney Elite TOP-5 Data'!#REF!</definedName>
    <definedName name="Pro_Final_Ret">'[2]Elite Ratings TOP-5 Data'!#REF!</definedName>
    <definedName name="Pro3_" localSheetId="2">'[1]Sydney Elite TOP-5 Data'!#REF!</definedName>
    <definedName name="Pro3_">'[2]Elite Ratings TOP-5 Data'!#REF!</definedName>
    <definedName name="Pro3_Bet" localSheetId="2">'[1]Sydney Elite TOP-5 Data'!#REF!</definedName>
    <definedName name="Pro3_Bet">'[2]Elite Ratings TOP-5 Data'!#REF!</definedName>
    <definedName name="Pro3_Profit" localSheetId="2">'[1]Sydney Elite TOP-5 Data'!#REF!</definedName>
    <definedName name="Pro3_Profit">'[2]Elite Ratings TOP-5 Data'!#REF!</definedName>
    <definedName name="Pro3_Ret" localSheetId="2">'[1]Sydney Elite TOP-5 Data'!#REF!</definedName>
    <definedName name="Pro3_Ret">'[2]Elite Ratings TOP-5 Data'!#REF!</definedName>
    <definedName name="Race_ID" localSheetId="2">'[1]Sydney Elite TOP-5 Data'!#REF!</definedName>
    <definedName name="Race_ID">'[2]Elite Ratings TOP-5 Data'!#REF!</definedName>
    <definedName name="Rank_Bet_Size_of_D9_Gold_2016_in_Race" localSheetId="2">'[1]Sydney Elite TOP-5 Data'!#REF!</definedName>
    <definedName name="Rank_Bet_Size_of_D9_Gold_2016_in_Race">'[2]Elite Ratings TOP-5 Data'!#REF!</definedName>
    <definedName name="Reject_B_BM" localSheetId="2">'[1]Sydney Elite TOP-5 Data'!#REF!</definedName>
    <definedName name="Reject_B_BM">'[2]Elite Ratings TOP-5 Data'!#REF!</definedName>
    <definedName name="Reject_C_Graders">'[2]Elite Ratings TOP-5 Data'!#REF!</definedName>
    <definedName name="Sandown">'[2]Elite Ratings TOP-5 Data'!#REF!</definedName>
    <definedName name="Spring" localSheetId="2">'[1]Sydney Elite TOP-5 Data'!#REF!</definedName>
    <definedName name="Spring">'[2]Elite Ratings TOP-5 Data'!#REF!</definedName>
    <definedName name="Summary">#REF!</definedName>
    <definedName name="Super_Bet" localSheetId="2">'[1]Sydney Elite TOP-5 Data'!#REF!</definedName>
    <definedName name="Super_Bet">'[2]Elite Ratings TOP-5 Data'!#REF!</definedName>
    <definedName name="Super_Mix" localSheetId="2">'[1]Sydney Elite TOP-5 Data'!#REF!</definedName>
    <definedName name="Super_Mix">'[2]Elite Ratings TOP-5 Data'!#REF!</definedName>
    <definedName name="Super_Mix_Bet" localSheetId="2">'[1]Sydney Elite TOP-5 Data'!#REF!</definedName>
    <definedName name="Super_Mix_Bet">'[2]Elite Ratings TOP-5 Data'!#REF!</definedName>
    <definedName name="Super_Mix_Profit" localSheetId="2">'[1]Sydney Elite TOP-5 Data'!#REF!</definedName>
    <definedName name="Super_Mix_Profit">'[2]Elite Ratings TOP-5 Data'!#REF!</definedName>
    <definedName name="Super_Mix_Ret" localSheetId="2">'[1]Sydney Elite TOP-5 Data'!#REF!</definedName>
    <definedName name="Super_Mix_Ret">'[2]Elite Ratings TOP-5 Data'!#REF!</definedName>
    <definedName name="Super_Race" localSheetId="2">'[1]Sydney Elite TOP-5 Data'!#REF!</definedName>
    <definedName name="Super_Race">'[2]Elite Ratings TOP-5 Data'!#REF!</definedName>
    <definedName name="Uber_Bet" localSheetId="2">'[1]Sydney Elite TOP-5 Data'!#REF!</definedName>
    <definedName name="Uber_Bet">'[2]Elite Ratings TOP-5 Data'!#REF!</definedName>
    <definedName name="Uber_EW_Bet" localSheetId="2">'[1]Sydney Elite TOP-5 Data'!#REF!</definedName>
    <definedName name="Uber_EW_Bet">'[2]Elite Ratings TOP-5 Data'!#REF!</definedName>
    <definedName name="Uber_EW_Profit" localSheetId="2">'[1]Sydney Elite TOP-5 Data'!#REF!</definedName>
    <definedName name="Uber_EW_Profit">'[2]Elite Ratings TOP-5 Data'!#REF!</definedName>
    <definedName name="Uber_EW_Return" localSheetId="2">'[1]Sydney Elite TOP-5 Data'!#REF!</definedName>
    <definedName name="Uber_EW_Return">'[2]Elite Ratings TOP-5 Data'!#REF!</definedName>
    <definedName name="Uber_Place_Bet" localSheetId="2">'[1]Sydney Elite TOP-5 Data'!#REF!</definedName>
    <definedName name="Uber_Place_Bet">'[2]Elite Ratings TOP-5 Data'!#REF!</definedName>
    <definedName name="Uber_Place_Profit" localSheetId="2">'[1]Sydney Elite TOP-5 Data'!#REF!</definedName>
    <definedName name="Uber_Place_Profit">'[2]Elite Ratings TOP-5 Data'!#REF!</definedName>
    <definedName name="Uber_Place_Ret" localSheetId="2">'[1]Sydney Elite TOP-5 Data'!#REF!</definedName>
    <definedName name="Uber_Place_Ret">'[2]Elite Ratings TOP-5 Data'!#REF!</definedName>
    <definedName name="Uber_Profit" localSheetId="2">'[1]Sydney Elite TOP-5 Data'!#REF!</definedName>
    <definedName name="Uber_Profit">'[2]Elite Ratings TOP-5 Data'!#REF!</definedName>
    <definedName name="Uber_Ret" localSheetId="2">'[1]Sydney Elite TOP-5 Data'!#REF!</definedName>
    <definedName name="Uber_Ret">'[2]Elite Ratings TOP-5 Data'!#REF!</definedName>
    <definedName name="Ult_Form" localSheetId="2">'[1]Sydney Elite TOP-5 Data'!#REF!</definedName>
    <definedName name="Ult_Form">'[2]Elite Ratings TOP-5 Data'!#REF!</definedName>
    <definedName name="Ult_Form_Bet" localSheetId="2">'[1]Sydney Elite TOP-5 Data'!#REF!</definedName>
    <definedName name="Ult_Form_Bet">'[2]Elite Ratings TOP-5 Data'!#REF!</definedName>
    <definedName name="Ult_Form_Profit" localSheetId="2">'[1]Sydney Elite TOP-5 Data'!#REF!</definedName>
    <definedName name="Ult_Form_Profit">'[2]Elite Ratings TOP-5 Data'!#REF!</definedName>
    <definedName name="Ult_Form_Ret" localSheetId="2">'[1]Sydney Elite TOP-5 Data'!#REF!</definedName>
    <definedName name="Ult_Form_Ret">'[2]Elite Ratings TOP-5 Data'!#REF!</definedName>
    <definedName name="xx" localSheetId="2">'[1]Sydney Elite TOP-5 Data'!#REF!</definedName>
    <definedName name="xx">'[2]Elite Ratings TOP-5 Data'!#REF!</definedName>
    <definedName name="xxx" localSheetId="0">'Elite Combo 2021-2027'!$AI$6:$AI$11107</definedName>
    <definedName name="xxx">#REF!</definedName>
    <definedName name="Z_11DECC60_8DA1_4B39_AD19_42CBB77047DC_.wvu.Cols" localSheetId="0" hidden="1">'Elite Combo 2021-2027'!$D:$AC,'Elite Combo 2021-2027'!$H:$K,'Elite Combo 2021-2027'!$N:$AB,'Elite Combo 2021-2027'!$AF:$AH,'Elite Combo 2021-2027'!$AM:$AM</definedName>
    <definedName name="Z_11DECC60_8DA1_4B39_AD19_42CBB77047DC_.wvu.FilterData" localSheetId="0" hidden="1">'Elite Combo 2021-2027'!$A$6:$AM$403</definedName>
    <definedName name="Z_11DECC60_8DA1_4B39_AD19_42CBB77047DC_.wvu.PrintTitles" localSheetId="0" hidden="1">'Elite Combo 2021-2027'!$2:$5</definedName>
    <definedName name="Z_1779B055_24CB_40D4_B4EC_7928F5288A52_.wvu.FilterData" localSheetId="2" hidden="1">'Calc Number of Races'!$G$3:$O$5123</definedName>
    <definedName name="Z_35E330DC_2789_4ECE_98F7_543A1479ABE2_.wvu.Cols" localSheetId="0" hidden="1">'Elite Combo 2021-2027'!$N:$AB,'Elite Combo 2021-2027'!$AF:$AH,'Elite Combo 2021-2027'!$AM:$AM</definedName>
    <definedName name="Z_35E330DC_2789_4ECE_98F7_543A1479ABE2_.wvu.FilterData" localSheetId="0" hidden="1">'Elite Combo 2021-2027'!$A$6:$AL$385</definedName>
    <definedName name="Z_35E330DC_2789_4ECE_98F7_543A1479ABE2_.wvu.PrintTitles" localSheetId="0" hidden="1">'Elite Combo 2021-2027'!$2:$5</definedName>
    <definedName name="Z_4E2D0C15_2425_4A50_A021_2EB7E13666CF_.wvu.Cols" localSheetId="0" hidden="1">'Elite Combo 2021-2027'!$D:$AC,'Elite Combo 2021-2027'!$H:$K,'Elite Combo 2021-2027'!$N:$X,'Elite Combo 2021-2027'!$Z:$AB,'Elite Combo 2021-2027'!$AG:$AH,'Elite Combo 2021-2027'!#REF!</definedName>
    <definedName name="Z_4E2D0C15_2425_4A50_A021_2EB7E13666CF_.wvu.FilterData" localSheetId="0" hidden="1">'Elite Combo 2021-2027'!$A$6:$AL$263</definedName>
    <definedName name="Z_4E2D0C15_2425_4A50_A021_2EB7E13666CF_.wvu.PrintTitles" localSheetId="0" hidden="1">'Elite Combo 2021-2027'!$2:$5</definedName>
    <definedName name="Z_88F36D54_B93C_4F6B_8CCD_FB0489738752_.wvu.Cols" localSheetId="0" hidden="1">'Elite Combo 2021-2027'!$D:$E,'Elite Combo 2021-2027'!$H:$K,'Elite Combo 2021-2027'!$N:$AC,'Elite Combo 2021-2027'!$AF:$AH,'Elite Combo 2021-2027'!$AM:$AM</definedName>
    <definedName name="Z_88F36D54_B93C_4F6B_8CCD_FB0489738752_.wvu.FilterData" localSheetId="0" hidden="1">'Elite Combo 2021-2027'!$A$6:$AM$424</definedName>
    <definedName name="Z_88F36D54_B93C_4F6B_8CCD_FB0489738752_.wvu.PrintTitles" localSheetId="0" hidden="1">'Elite Combo 2021-2027'!$2:$5</definedName>
    <definedName name="Z_903F98A6_1BF2_437B_B1E6_53C41DB33910_.wvu.Cols" localSheetId="0" hidden="1">'Elite Combo 2021-2027'!$D:$AC,'Elite Combo 2021-2027'!$H:$K,'Elite Combo 2021-2027'!$N:$X,'Elite Combo 2021-2027'!$Z:$AB,'Elite Combo 2021-2027'!$AG:$AH,'Elite Combo 2021-2027'!$AM:$AM</definedName>
    <definedName name="Z_903F98A6_1BF2_437B_B1E6_53C41DB33910_.wvu.FilterData" localSheetId="0" hidden="1">'Elite Combo 2021-2027'!$A$6:$AL$293</definedName>
    <definedName name="Z_903F98A6_1BF2_437B_B1E6_53C41DB33910_.wvu.PrintTitles" localSheetId="0" hidden="1">'Elite Combo 2021-2027'!$2:$5</definedName>
    <definedName name="Z_C19A0F21_D454_47DE_9779_3762A7717B08_.wvu.Cols" localSheetId="0" hidden="1">'Elite Combo 2021-2027'!$D:$D,'Elite Combo 2021-2027'!$H:$K,'Elite Combo 2021-2027'!$N:$AC,'Elite Combo 2021-2027'!$AF:$AH,'Elite Combo 2021-2027'!$AM:$AM,'Elite Combo 2021-2027'!#REF!</definedName>
    <definedName name="Z_C19A0F21_D454_47DE_9779_3762A7717B08_.wvu.FilterData" localSheetId="0" hidden="1">'Elite Combo 2021-2027'!$A$6:$AM$464</definedName>
    <definedName name="Z_C19A0F21_D454_47DE_9779_3762A7717B08_.wvu.PrintTitles" localSheetId="0" hidden="1">'Elite Combo 2021-2027'!$2:$5</definedName>
    <definedName name="Z_C3044FE7_0DB0_4BA8_B258_D463328CC7D9_.wvu.FilterData" localSheetId="2" hidden="1">'Calc Number of Races'!$G$3:$O$5123</definedName>
    <definedName name="Z_E8EE4F39_87E2_46D1_B2CB_E53BA448DC27_.wvu.Cols" localSheetId="0" hidden="1">'Elite Combo 2021-2027'!$D:$AC,'Elite Combo 2021-2027'!$H:$K,'Elite Combo 2021-2027'!$N:$X,'Elite Combo 2021-2027'!$Z:$AB,'Elite Combo 2021-2027'!$AG:$AH,'Elite Combo 2021-2027'!#REF!</definedName>
    <definedName name="Z_E8EE4F39_87E2_46D1_B2CB_E53BA448DC27_.wvu.FilterData" localSheetId="0" hidden="1">'Elite Combo 2021-2027'!$A$6:$AL$222</definedName>
    <definedName name="Z_E8EE4F39_87E2_46D1_B2CB_E53BA448DC27_.wvu.PrintTitles" localSheetId="0" hidden="1">'Elite Combo 2021-2027'!$2:$5</definedName>
    <definedName name="Z_FA880647_2669_490A_8322_00B52B1EDA06_.wvu.Cols" localSheetId="0" hidden="1">'Elite Combo 2021-2027'!$D:$E,'Elite Combo 2021-2027'!$H:$K,'Elite Combo 2021-2027'!$N:$AC,'Elite Combo 2021-2027'!$AF:$AH,'Elite Combo 2021-2027'!$AM:$AM</definedName>
    <definedName name="Z_FA880647_2669_490A_8322_00B52B1EDA06_.wvu.FilterData" localSheetId="0" hidden="1">'Elite Combo 2021-2027'!$A$6:$AM$424</definedName>
    <definedName name="Z_FA880647_2669_490A_8322_00B52B1EDA06_.wvu.PrintTitles" localSheetId="0" hidden="1">'Elite Combo 2021-2027'!$2:$5</definedName>
  </definedNames>
  <calcPr calcId="191029"/>
  <customWorkbookViews>
    <customWorkbookView name="2022-May-Print" guid="{35E330DC-2789-4ECE-98F7-543A1479ABE2}" xWindow="181" yWindow="121" windowWidth="2485" windowHeight="1641" activeSheetId="2"/>
    <customWorkbookView name="NOV 2021 Print" guid="{903F98A6-1BF2-437B-B1E6-53C41DB33910}" xWindow="528" yWindow="165" windowWidth="3180" windowHeight="1634" activeSheetId="2"/>
    <customWorkbookView name="Printout Aug 2021" guid="{E8EE4F39-87E2-46D1-B2CB-E53BA448DC27}" xWindow="709" yWindow="318" windowWidth="2679" windowHeight="1756" activeSheetId="2"/>
    <customWorkbookView name="Print Mel-Syd Oct 2021" guid="{4E2D0C15-2425-4A50-A021-2EB7E13666CF}" xWindow="528" yWindow="165" windowWidth="3180" windowHeight="1634" activeSheetId="2"/>
    <customWorkbookView name="2022-June-Print" guid="{11DECC60-8DA1-4B39-AD19-42CBB77047DC}" xWindow="181" yWindow="121" windowWidth="2188" windowHeight="1641" activeSheetId="2"/>
    <customWorkbookView name="2022-AUG-Syd-Combo-As-Listed" guid="{FA880647-2669-490A-8322-00B52B1EDA06}" xWindow="181" yWindow="121" windowWidth="2188" windowHeight="1641" activeSheetId="2"/>
    <customWorkbookView name="2022 Aug Mel-Combo-As-Listed" guid="{88F36D54-B93C-4F6B-8CCD-FB0489738752}" xWindow="181" yWindow="121" windowWidth="2188" windowHeight="1641" activeSheetId="2"/>
    <customWorkbookView name="2022-Nov-Print inc going" guid="{C19A0F21-D454-47DE-9779-3762A7717B08}" xWindow="778" yWindow="281" windowWidth="1384" windowHeight="1641" activeSheetId="2"/>
  </customWorkbookViews>
  <pivotCaches>
    <pivotCache cacheId="64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 l="1"/>
  <c r="AT8" i="10"/>
  <c r="AT9" i="10"/>
  <c r="AT10" i="10"/>
  <c r="AT11" i="10"/>
  <c r="AT12" i="10"/>
  <c r="AT13" i="10"/>
  <c r="AT14" i="10"/>
  <c r="AT15" i="10"/>
  <c r="AT16" i="10"/>
  <c r="AT17" i="10"/>
  <c r="AT18" i="10"/>
  <c r="AT19" i="10"/>
  <c r="AT20" i="10"/>
  <c r="AT21" i="10"/>
  <c r="AT22" i="10"/>
  <c r="AT23" i="10"/>
  <c r="AT24" i="10"/>
  <c r="AT25" i="10"/>
  <c r="AT26" i="10"/>
  <c r="AT27" i="10"/>
  <c r="AT28" i="10"/>
  <c r="AT29" i="10"/>
  <c r="AT30" i="10"/>
  <c r="AT31" i="10"/>
  <c r="AT32" i="10"/>
  <c r="AT33" i="10"/>
  <c r="AT34" i="10"/>
  <c r="AT35" i="10"/>
  <c r="AT36" i="10"/>
  <c r="AT37" i="10"/>
  <c r="AT38" i="10"/>
  <c r="AT39" i="10"/>
  <c r="AT40" i="10"/>
  <c r="AT41" i="10"/>
  <c r="AT42" i="10"/>
  <c r="AT43" i="10"/>
  <c r="AT44" i="10"/>
  <c r="AT45" i="10"/>
  <c r="AT46" i="10"/>
  <c r="AT47" i="10"/>
  <c r="AT48" i="10"/>
  <c r="AT49" i="10"/>
  <c r="AT50" i="10"/>
  <c r="AT51" i="10"/>
  <c r="AT52" i="10"/>
  <c r="AT53" i="10"/>
  <c r="AT54" i="10"/>
  <c r="AT55" i="10"/>
  <c r="AT56" i="10"/>
  <c r="AT57" i="10"/>
  <c r="AT58" i="10"/>
  <c r="AT59" i="10"/>
  <c r="AT60" i="10"/>
  <c r="AT61" i="10"/>
  <c r="AT62" i="10"/>
  <c r="AT63" i="10"/>
  <c r="AT64" i="10"/>
  <c r="AT65" i="10"/>
  <c r="AT66" i="10"/>
  <c r="AT67" i="10"/>
  <c r="AT68" i="10"/>
  <c r="AT69" i="10"/>
  <c r="AT70" i="10"/>
  <c r="AT71" i="10"/>
  <c r="AT72" i="10"/>
  <c r="AT73" i="10"/>
  <c r="AT74" i="10"/>
  <c r="AT75" i="10"/>
  <c r="AT76" i="10"/>
  <c r="AT77" i="10"/>
  <c r="AT78" i="10"/>
  <c r="AT79" i="10"/>
  <c r="AT80" i="10"/>
  <c r="AT81" i="10"/>
  <c r="AT82" i="10"/>
  <c r="AT83" i="10"/>
  <c r="AT84" i="10"/>
  <c r="AT85" i="10"/>
  <c r="AT86" i="10"/>
  <c r="AT87" i="10"/>
  <c r="AT88" i="10"/>
  <c r="AT89" i="10"/>
  <c r="AT90" i="10"/>
  <c r="AT91" i="10"/>
  <c r="AT92" i="10"/>
  <c r="AT93" i="10"/>
  <c r="AT94" i="10"/>
  <c r="AT95" i="10"/>
  <c r="AT96" i="10"/>
  <c r="AT97" i="10"/>
  <c r="AT98" i="10"/>
  <c r="AT99" i="10"/>
  <c r="AT100" i="10"/>
  <c r="AT101" i="10"/>
  <c r="AT102" i="10"/>
  <c r="AT103" i="10"/>
  <c r="AT104" i="10"/>
  <c r="AT105" i="10"/>
  <c r="AT106" i="10"/>
  <c r="AT107" i="10"/>
  <c r="AT108" i="10"/>
  <c r="AT109" i="10"/>
  <c r="AT110" i="10"/>
  <c r="AT111" i="10"/>
  <c r="AT112" i="10"/>
  <c r="AT113" i="10"/>
  <c r="AT114" i="10"/>
  <c r="AT115" i="10"/>
  <c r="AT116" i="10"/>
  <c r="AT117" i="10"/>
  <c r="AT118" i="10"/>
  <c r="AT119" i="10"/>
  <c r="AT120" i="10"/>
  <c r="AT121" i="10"/>
  <c r="AT122" i="10"/>
  <c r="AT123" i="10"/>
  <c r="AT124" i="10"/>
  <c r="AT125" i="10"/>
  <c r="AT126" i="10"/>
  <c r="AT127" i="10"/>
  <c r="AT128" i="10"/>
  <c r="AT129" i="10"/>
  <c r="AT130" i="10"/>
  <c r="AT131" i="10"/>
  <c r="AT132" i="10"/>
  <c r="AT133" i="10"/>
  <c r="AT134" i="10"/>
  <c r="AT135" i="10"/>
  <c r="AT136" i="10"/>
  <c r="AT137" i="10"/>
  <c r="AT138" i="10"/>
  <c r="AT139" i="10"/>
  <c r="AT140" i="10"/>
  <c r="AT141" i="10"/>
  <c r="AT142" i="10"/>
  <c r="AT143" i="10"/>
  <c r="AT144" i="10"/>
  <c r="AT145" i="10"/>
  <c r="AT146" i="10"/>
  <c r="AT147" i="10"/>
  <c r="AT148" i="10"/>
  <c r="AT149" i="10"/>
  <c r="AT150" i="10"/>
  <c r="AT151" i="10"/>
  <c r="AT152" i="10"/>
  <c r="AT153" i="10"/>
  <c r="AT154" i="10"/>
  <c r="AT155" i="10"/>
  <c r="AT156" i="10"/>
  <c r="AT157" i="10"/>
  <c r="AT158" i="10"/>
  <c r="AT159" i="10"/>
  <c r="AT160" i="10"/>
  <c r="AT161" i="10"/>
  <c r="AT162" i="10"/>
  <c r="AT163" i="10"/>
  <c r="AT164" i="10"/>
  <c r="AT165" i="10"/>
  <c r="AT166" i="10"/>
  <c r="AT167" i="10"/>
  <c r="AT168" i="10"/>
  <c r="AT169" i="10"/>
  <c r="AT170" i="10"/>
  <c r="AT171" i="10"/>
  <c r="AT172" i="10"/>
  <c r="AT173" i="10"/>
  <c r="AT174" i="10"/>
  <c r="AT175" i="10"/>
  <c r="AT176" i="10"/>
  <c r="AT177" i="10"/>
  <c r="AT178" i="10"/>
  <c r="AT179" i="10"/>
  <c r="AT180" i="10"/>
  <c r="AT181" i="10"/>
  <c r="AT182" i="10"/>
  <c r="AT183" i="10"/>
  <c r="AT184" i="10"/>
  <c r="AT185" i="10"/>
  <c r="AT186" i="10"/>
  <c r="AT187" i="10"/>
  <c r="AT188" i="10"/>
  <c r="AT189" i="10"/>
  <c r="AT190" i="10"/>
  <c r="AT191" i="10"/>
  <c r="AT192" i="10"/>
  <c r="AT193" i="10"/>
  <c r="AT194" i="10"/>
  <c r="AT195" i="10"/>
  <c r="AT196" i="10"/>
  <c r="AT197" i="10"/>
  <c r="AT198" i="10"/>
  <c r="AT199" i="10"/>
  <c r="AT200" i="10"/>
  <c r="AT201" i="10"/>
  <c r="AT202" i="10"/>
  <c r="AT203" i="10"/>
  <c r="AT204" i="10"/>
  <c r="AT205" i="10"/>
  <c r="AT206" i="10"/>
  <c r="AT207" i="10"/>
  <c r="AT208" i="10"/>
  <c r="AT209" i="10"/>
  <c r="AT210" i="10"/>
  <c r="AT211" i="10"/>
  <c r="AT212" i="10"/>
  <c r="AT213" i="10"/>
  <c r="AT214" i="10"/>
  <c r="AT215" i="10"/>
  <c r="AT216" i="10"/>
  <c r="AT217" i="10"/>
  <c r="AT218" i="10"/>
  <c r="AT219" i="10"/>
  <c r="AT220" i="10"/>
  <c r="AT221" i="10"/>
  <c r="AT222" i="10"/>
  <c r="AT223" i="10"/>
  <c r="AT224" i="10"/>
  <c r="AT225" i="10"/>
  <c r="AT226" i="10"/>
  <c r="AT227" i="10"/>
  <c r="AT228" i="10"/>
  <c r="AT229" i="10"/>
  <c r="AT230" i="10"/>
  <c r="AT231" i="10"/>
  <c r="AT232" i="10"/>
  <c r="AT233" i="10"/>
  <c r="AT234" i="10"/>
  <c r="AT235" i="10"/>
  <c r="AT236" i="10"/>
  <c r="AT237" i="10"/>
  <c r="AT238" i="10"/>
  <c r="AT239" i="10"/>
  <c r="AT240" i="10"/>
  <c r="AT241" i="10"/>
  <c r="AT242" i="10"/>
  <c r="AT243" i="10"/>
  <c r="AT244" i="10"/>
  <c r="AT245" i="10"/>
  <c r="AT246" i="10"/>
  <c r="AT247" i="10"/>
  <c r="AT248" i="10"/>
  <c r="AT249" i="10"/>
  <c r="AT250" i="10"/>
  <c r="AT251" i="10"/>
  <c r="AT252" i="10"/>
  <c r="AT253" i="10"/>
  <c r="AT254" i="10"/>
  <c r="AT255" i="10"/>
  <c r="AT256" i="10"/>
  <c r="AT257" i="10"/>
  <c r="AT258" i="10"/>
  <c r="AT259" i="10"/>
  <c r="AT260" i="10"/>
  <c r="AT261" i="10"/>
  <c r="AT262" i="10"/>
  <c r="AT263" i="10"/>
  <c r="AT264" i="10"/>
  <c r="AT265" i="10"/>
  <c r="AT266" i="10"/>
  <c r="AT267" i="10"/>
  <c r="AT268" i="10"/>
  <c r="AT269" i="10"/>
  <c r="AT270" i="10"/>
  <c r="AT271" i="10"/>
  <c r="AT272" i="10"/>
  <c r="AT273" i="10"/>
  <c r="AT274" i="10"/>
  <c r="AT275" i="10"/>
  <c r="AT276" i="10"/>
  <c r="AT277" i="10"/>
  <c r="AT278" i="10"/>
  <c r="AT279" i="10"/>
  <c r="AT280" i="10"/>
  <c r="AT281" i="10"/>
  <c r="AT282" i="10"/>
  <c r="AT283" i="10"/>
  <c r="AT284" i="10"/>
  <c r="AT285" i="10"/>
  <c r="AT286" i="10"/>
  <c r="AT287" i="10"/>
  <c r="AT288" i="10"/>
  <c r="AT289" i="10"/>
  <c r="AT290" i="10"/>
  <c r="AT291" i="10"/>
  <c r="AT292" i="10"/>
  <c r="AT293" i="10"/>
  <c r="AT294" i="10"/>
  <c r="AT295" i="10"/>
  <c r="AT296" i="10"/>
  <c r="AT297" i="10"/>
  <c r="AT298" i="10"/>
  <c r="AT299" i="10"/>
  <c r="AT300" i="10"/>
  <c r="AT301" i="10"/>
  <c r="AT302" i="10"/>
  <c r="AT303" i="10"/>
  <c r="AT304" i="10"/>
  <c r="AT305" i="10"/>
  <c r="AT306" i="10"/>
  <c r="AT307" i="10"/>
  <c r="AT308" i="10"/>
  <c r="AT309" i="10"/>
  <c r="AT310" i="10"/>
  <c r="AT311" i="10"/>
  <c r="AT312" i="10"/>
  <c r="AT313" i="10"/>
  <c r="AT314" i="10"/>
  <c r="AT315" i="10"/>
  <c r="AT316" i="10"/>
  <c r="AT317" i="10"/>
  <c r="AT318" i="10"/>
  <c r="AT319" i="10"/>
  <c r="AT320" i="10"/>
  <c r="AT321" i="10"/>
  <c r="AT322" i="10"/>
  <c r="AT323" i="10"/>
  <c r="AT324" i="10"/>
  <c r="AT325" i="10"/>
  <c r="AT326" i="10"/>
  <c r="AT327" i="10"/>
  <c r="AT328" i="10"/>
  <c r="AT329" i="10"/>
  <c r="AT330" i="10"/>
  <c r="AT331" i="10"/>
  <c r="AT332" i="10"/>
  <c r="AT333" i="10"/>
  <c r="AT334" i="10"/>
  <c r="AT335" i="10"/>
  <c r="AT336" i="10"/>
  <c r="AT337" i="10"/>
  <c r="AT338" i="10"/>
  <c r="AT339" i="10"/>
  <c r="AT340" i="10"/>
  <c r="AT341" i="10"/>
  <c r="AT342" i="10"/>
  <c r="AT343" i="10"/>
  <c r="AT344" i="10"/>
  <c r="AT345" i="10"/>
  <c r="AT346" i="10"/>
  <c r="AT347" i="10"/>
  <c r="AT348" i="10"/>
  <c r="AT349" i="10"/>
  <c r="AT350" i="10"/>
  <c r="AT351" i="10"/>
  <c r="AT352" i="10"/>
  <c r="AT353" i="10"/>
  <c r="AT354" i="10"/>
  <c r="AT355" i="10"/>
  <c r="AT356" i="10"/>
  <c r="AT357" i="10"/>
  <c r="AT358" i="10"/>
  <c r="AT359" i="10"/>
  <c r="AT360" i="10"/>
  <c r="AT361" i="10"/>
  <c r="AT362" i="10"/>
  <c r="AT363" i="10"/>
  <c r="AT364" i="10"/>
  <c r="AT365" i="10"/>
  <c r="AT366" i="10"/>
  <c r="AT367" i="10"/>
  <c r="AT368" i="10"/>
  <c r="AT369" i="10"/>
  <c r="AT370" i="10"/>
  <c r="AT371" i="10"/>
  <c r="AT372" i="10"/>
  <c r="AT373" i="10"/>
  <c r="AT374" i="10"/>
  <c r="AT375" i="10"/>
  <c r="AT376" i="10"/>
  <c r="AT377" i="10"/>
  <c r="AT378" i="10"/>
  <c r="AT379" i="10"/>
  <c r="AT380" i="10"/>
  <c r="AT381" i="10"/>
  <c r="AT382" i="10"/>
  <c r="AT383" i="10"/>
  <c r="AT384" i="10"/>
  <c r="AT385" i="10"/>
  <c r="AT386" i="10"/>
  <c r="AT387" i="10"/>
  <c r="AT388" i="10"/>
  <c r="AT389" i="10"/>
  <c r="AT390" i="10"/>
  <c r="AT391" i="10"/>
  <c r="AT392" i="10"/>
  <c r="AT393" i="10"/>
  <c r="AT394" i="10"/>
  <c r="AT395" i="10"/>
  <c r="AT396" i="10"/>
  <c r="AT397" i="10"/>
  <c r="AT398" i="10"/>
  <c r="AT399" i="10"/>
  <c r="AT400" i="10"/>
  <c r="AT401" i="10"/>
  <c r="AT402" i="10"/>
  <c r="AT403" i="10"/>
  <c r="AT404" i="10"/>
  <c r="AT405" i="10"/>
  <c r="AT406" i="10"/>
  <c r="AT407" i="10"/>
  <c r="AT408" i="10"/>
  <c r="AT409" i="10"/>
  <c r="AT410" i="10"/>
  <c r="AT411" i="10"/>
  <c r="AT412" i="10"/>
  <c r="AT413" i="10"/>
  <c r="AT414" i="10"/>
  <c r="AT415" i="10"/>
  <c r="AT416" i="10"/>
  <c r="AT417" i="10"/>
  <c r="AT418" i="10"/>
  <c r="AT419" i="10"/>
  <c r="AT420" i="10"/>
  <c r="AT421" i="10"/>
  <c r="AT422" i="10"/>
  <c r="AT423" i="10"/>
  <c r="AT424" i="10"/>
  <c r="AT425" i="10"/>
  <c r="AT426" i="10"/>
  <c r="AT427" i="10"/>
  <c r="AT428" i="10"/>
  <c r="AT429" i="10"/>
  <c r="AT430" i="10"/>
  <c r="AT431" i="10"/>
  <c r="AT432" i="10"/>
  <c r="AT433" i="10"/>
  <c r="AT434" i="10"/>
  <c r="AT435" i="10"/>
  <c r="AT436" i="10"/>
  <c r="AT437" i="10"/>
  <c r="AT438" i="10"/>
  <c r="AT439" i="10"/>
  <c r="AT440" i="10"/>
  <c r="AT441" i="10"/>
  <c r="AT442" i="10"/>
  <c r="AT443" i="10"/>
  <c r="AT444" i="10"/>
  <c r="AT445" i="10"/>
  <c r="AT446" i="10"/>
  <c r="AT447" i="10"/>
  <c r="AT448" i="10"/>
  <c r="AT449" i="10"/>
  <c r="AT450" i="10"/>
  <c r="AT451" i="10"/>
  <c r="AT452" i="10"/>
  <c r="AT453" i="10"/>
  <c r="AT454" i="10"/>
  <c r="AT455" i="10"/>
  <c r="AT456" i="10"/>
  <c r="AT457" i="10"/>
  <c r="AT458" i="10"/>
  <c r="AT459" i="10"/>
  <c r="AT460" i="10"/>
  <c r="AT461" i="10"/>
  <c r="AT462" i="10"/>
  <c r="AT463" i="10"/>
  <c r="AT464" i="10"/>
  <c r="AT465" i="10"/>
  <c r="AT466" i="10"/>
  <c r="AT467" i="10"/>
  <c r="AT468" i="10"/>
  <c r="AT469" i="10"/>
  <c r="AT470" i="10"/>
  <c r="AT471" i="10"/>
  <c r="AT472" i="10"/>
  <c r="AT473" i="10"/>
  <c r="AT474" i="10"/>
  <c r="AT475" i="10"/>
  <c r="AT476" i="10"/>
  <c r="AT477" i="10"/>
  <c r="AT478" i="10"/>
  <c r="AT479" i="10"/>
  <c r="AT480" i="10"/>
  <c r="AT481" i="10"/>
  <c r="AT482" i="10"/>
  <c r="AT483" i="10"/>
  <c r="AT484" i="10"/>
  <c r="AT485" i="10"/>
  <c r="AT486" i="10"/>
  <c r="AT487" i="10"/>
  <c r="AT488" i="10"/>
  <c r="AT489" i="10"/>
  <c r="AT490" i="10"/>
  <c r="AT491" i="10"/>
  <c r="AT492" i="10"/>
  <c r="AT493" i="10"/>
  <c r="AT494" i="10"/>
  <c r="AT495" i="10"/>
  <c r="AT496" i="10"/>
  <c r="AT497" i="10"/>
  <c r="AT498" i="10"/>
  <c r="AT499" i="10"/>
  <c r="AT500" i="10"/>
  <c r="AT501" i="10"/>
  <c r="AT502" i="10"/>
  <c r="AT503" i="10"/>
  <c r="AT504" i="10"/>
  <c r="AT505" i="10"/>
  <c r="AT506" i="10"/>
  <c r="AT507" i="10"/>
  <c r="AT508" i="10"/>
  <c r="AT509" i="10"/>
  <c r="AT510" i="10"/>
  <c r="AT511" i="10"/>
  <c r="AT512" i="10"/>
  <c r="AT513" i="10"/>
  <c r="AT514" i="10"/>
  <c r="AT515" i="10"/>
  <c r="AT516" i="10"/>
  <c r="AT517" i="10"/>
  <c r="AT518" i="10"/>
  <c r="AT519" i="10"/>
  <c r="AT520" i="10"/>
  <c r="AT521" i="10"/>
  <c r="AT522" i="10"/>
  <c r="AT523" i="10"/>
  <c r="AT524" i="10"/>
  <c r="AT525" i="10"/>
  <c r="AT526" i="10"/>
  <c r="AT527" i="10"/>
  <c r="AT528" i="10"/>
  <c r="AT529" i="10"/>
  <c r="AT530" i="10"/>
  <c r="AT531" i="10"/>
  <c r="AT532" i="10"/>
  <c r="AT533" i="10"/>
  <c r="AT534" i="10"/>
  <c r="AT535" i="10"/>
  <c r="AT536" i="10"/>
  <c r="AT537" i="10"/>
  <c r="AT538" i="10"/>
  <c r="AT539" i="10"/>
  <c r="AT540" i="10"/>
  <c r="AT541" i="10"/>
  <c r="AT542" i="10"/>
  <c r="AT543" i="10"/>
  <c r="AT544" i="10"/>
  <c r="AT545" i="10"/>
  <c r="AT546" i="10"/>
  <c r="AT547" i="10"/>
  <c r="AT548" i="10"/>
  <c r="AT549" i="10"/>
  <c r="AT550" i="10"/>
  <c r="AT551" i="10"/>
  <c r="AT552" i="10"/>
  <c r="AT553" i="10"/>
  <c r="AT554" i="10"/>
  <c r="AT555" i="10"/>
  <c r="AT556" i="10"/>
  <c r="AT557" i="10"/>
  <c r="AT558" i="10"/>
  <c r="AT559" i="10"/>
  <c r="AT560" i="10"/>
  <c r="AT561" i="10"/>
  <c r="AT562" i="10"/>
  <c r="AT563" i="10"/>
  <c r="AT564" i="10"/>
  <c r="AT565" i="10"/>
  <c r="AT566" i="10"/>
  <c r="AT567" i="10"/>
  <c r="AT568" i="10"/>
  <c r="AT569" i="10"/>
  <c r="AT570" i="10"/>
  <c r="AT571" i="10"/>
  <c r="AT572" i="10"/>
  <c r="AT573" i="10"/>
  <c r="AT574" i="10"/>
  <c r="AT575" i="10"/>
  <c r="AT576" i="10"/>
  <c r="AT577" i="10"/>
  <c r="AT578" i="10"/>
  <c r="AT579" i="10"/>
  <c r="AT580" i="10"/>
  <c r="AT581" i="10"/>
  <c r="AT582" i="10"/>
  <c r="AT583" i="10"/>
  <c r="AT584" i="10"/>
  <c r="AT585" i="10"/>
  <c r="AT586" i="10"/>
  <c r="AT587" i="10"/>
  <c r="AT588" i="10"/>
  <c r="AT589" i="10"/>
  <c r="AT590" i="10"/>
  <c r="AT591" i="10"/>
  <c r="AT592" i="10"/>
  <c r="AT593" i="10"/>
  <c r="AT594" i="10"/>
  <c r="AT595" i="10"/>
  <c r="AT596" i="10"/>
  <c r="AT597" i="10"/>
  <c r="AT598" i="10"/>
  <c r="AT599" i="10"/>
  <c r="AT600" i="10"/>
  <c r="AT601" i="10"/>
  <c r="AT602" i="10"/>
  <c r="AT603" i="10"/>
  <c r="AT604" i="10"/>
  <c r="AT605" i="10"/>
  <c r="AT606" i="10"/>
  <c r="AT607" i="10"/>
  <c r="AT608" i="10"/>
  <c r="AT609" i="10"/>
  <c r="AT610" i="10"/>
  <c r="AT611" i="10"/>
  <c r="AT612" i="10"/>
  <c r="AT613" i="10"/>
  <c r="AT614" i="10"/>
  <c r="AT615" i="10"/>
  <c r="AT616" i="10"/>
  <c r="AT617" i="10"/>
  <c r="AT618" i="10"/>
  <c r="AT619" i="10"/>
  <c r="AT620" i="10"/>
  <c r="AT621" i="10"/>
  <c r="AT622" i="10"/>
  <c r="AT623" i="10"/>
  <c r="AT624" i="10"/>
  <c r="AT625" i="10"/>
  <c r="AT626" i="10"/>
  <c r="AT627" i="10"/>
  <c r="AT628" i="10"/>
  <c r="AT629" i="10"/>
  <c r="AT630" i="10"/>
  <c r="AT631" i="10"/>
  <c r="AT632" i="10"/>
  <c r="AT633" i="10"/>
  <c r="AT634" i="10"/>
  <c r="AT635" i="10"/>
  <c r="AT636" i="10"/>
  <c r="AT637" i="10"/>
  <c r="AT638" i="10"/>
  <c r="AT639" i="10"/>
  <c r="AT640" i="10"/>
  <c r="AT641" i="10"/>
  <c r="AT642" i="10"/>
  <c r="AT643" i="10"/>
  <c r="AT644" i="10"/>
  <c r="AT645" i="10"/>
  <c r="AT646" i="10"/>
  <c r="AT647" i="10"/>
  <c r="AT648" i="10"/>
  <c r="AT649" i="10"/>
  <c r="AT650" i="10"/>
  <c r="AT651" i="10"/>
  <c r="AT652" i="10"/>
  <c r="AT653" i="10"/>
  <c r="AT654" i="10"/>
  <c r="AT655" i="10"/>
  <c r="AT656" i="10"/>
  <c r="AT657" i="10"/>
  <c r="AT658" i="10"/>
  <c r="AT659" i="10"/>
  <c r="AT660" i="10"/>
  <c r="AT661" i="10"/>
  <c r="AT662" i="10"/>
  <c r="AT663" i="10"/>
  <c r="AT664" i="10"/>
  <c r="AT665" i="10"/>
  <c r="AT666" i="10"/>
  <c r="AT667" i="10"/>
  <c r="AT668" i="10"/>
  <c r="AT669" i="10"/>
  <c r="AT670" i="10"/>
  <c r="AT671" i="10"/>
  <c r="AT672" i="10"/>
  <c r="AT673" i="10"/>
  <c r="AT674" i="10"/>
  <c r="AT675" i="10"/>
  <c r="AT676" i="10"/>
  <c r="AT677" i="10"/>
  <c r="AT678" i="10"/>
  <c r="AT679" i="10"/>
  <c r="AT680" i="10"/>
  <c r="AT681" i="10"/>
  <c r="AT682" i="10"/>
  <c r="AT683" i="10"/>
  <c r="AT684" i="10"/>
  <c r="AT685" i="10"/>
  <c r="AT686" i="10"/>
  <c r="AT687" i="10"/>
  <c r="AT688" i="10"/>
  <c r="AT689" i="10"/>
  <c r="AT690" i="10"/>
  <c r="AT691" i="10"/>
  <c r="AT692" i="10"/>
  <c r="AT693" i="10"/>
  <c r="AT694" i="10"/>
  <c r="AT695" i="10"/>
  <c r="AT696" i="10"/>
  <c r="AT697" i="10"/>
  <c r="AT698" i="10"/>
  <c r="AT699" i="10"/>
  <c r="AT700" i="10"/>
  <c r="AT701" i="10"/>
  <c r="AT702" i="10"/>
  <c r="AT703" i="10"/>
  <c r="AT704" i="10"/>
  <c r="AT705" i="10"/>
  <c r="AT706" i="10"/>
  <c r="AT707" i="10"/>
  <c r="AT708" i="10"/>
  <c r="AT709" i="10"/>
  <c r="AT710" i="10"/>
  <c r="AT711" i="10"/>
  <c r="AT712" i="10"/>
  <c r="AT713" i="10"/>
  <c r="AT714" i="10"/>
  <c r="AT715" i="10"/>
  <c r="AT716" i="10"/>
  <c r="AT717" i="10"/>
  <c r="AT718" i="10"/>
  <c r="AT719" i="10"/>
  <c r="AT720" i="10"/>
  <c r="AT721" i="10"/>
  <c r="AT722" i="10"/>
  <c r="AT723" i="10"/>
  <c r="AT724" i="10"/>
  <c r="AT725" i="10"/>
  <c r="AT726" i="10"/>
  <c r="AT727" i="10"/>
  <c r="AT728" i="10"/>
  <c r="AT729" i="10"/>
  <c r="AT730" i="10"/>
  <c r="AT731" i="10"/>
  <c r="AT732" i="10"/>
  <c r="AT733" i="10"/>
  <c r="AT734" i="10"/>
  <c r="AT735" i="10"/>
  <c r="AT736" i="10"/>
  <c r="AT737" i="10"/>
  <c r="AT738" i="10"/>
  <c r="AT739" i="10"/>
  <c r="AT740" i="10"/>
  <c r="AT741" i="10"/>
  <c r="AT742" i="10"/>
  <c r="AT743" i="10"/>
  <c r="AT744" i="10"/>
  <c r="AT745" i="10"/>
  <c r="AT746" i="10"/>
  <c r="AT747" i="10"/>
  <c r="AT748" i="10"/>
  <c r="AT749" i="10"/>
  <c r="AT750" i="10"/>
  <c r="AT751" i="10"/>
  <c r="AT752" i="10"/>
  <c r="AT753" i="10"/>
  <c r="AT754" i="10"/>
  <c r="AT755" i="10"/>
  <c r="AT756" i="10"/>
  <c r="AT757" i="10"/>
  <c r="AT758" i="10"/>
  <c r="AT759" i="10"/>
  <c r="AT760" i="10"/>
  <c r="AT761" i="10"/>
  <c r="AT762" i="10"/>
  <c r="AT763" i="10"/>
  <c r="AT764" i="10"/>
  <c r="AT765" i="10"/>
  <c r="AT766" i="10"/>
  <c r="AT767" i="10"/>
  <c r="AT768" i="10"/>
  <c r="AT769" i="10"/>
  <c r="AT770" i="10"/>
  <c r="AT771" i="10"/>
  <c r="AT772" i="10"/>
  <c r="AT773" i="10"/>
  <c r="AT774" i="10"/>
  <c r="AT775" i="10"/>
  <c r="AT776" i="10"/>
  <c r="AT777" i="10"/>
  <c r="AT778" i="10"/>
  <c r="AT779" i="10"/>
  <c r="AT780" i="10"/>
  <c r="AT781" i="10"/>
  <c r="AT782" i="10"/>
  <c r="AT783" i="10"/>
  <c r="AT784" i="10"/>
  <c r="AT785" i="10"/>
  <c r="AT786" i="10"/>
  <c r="AT787" i="10"/>
  <c r="AT788" i="10"/>
  <c r="AT789" i="10"/>
  <c r="AT790" i="10"/>
  <c r="AT791" i="10"/>
  <c r="AT792" i="10"/>
  <c r="AT793" i="10"/>
  <c r="AT794" i="10"/>
  <c r="AT795" i="10"/>
  <c r="AT796" i="10"/>
  <c r="AT797" i="10"/>
  <c r="AT798" i="10"/>
  <c r="AT799" i="10"/>
  <c r="AT800" i="10"/>
  <c r="AT801" i="10"/>
  <c r="AT802" i="10"/>
  <c r="AT803" i="10"/>
  <c r="AT804" i="10"/>
  <c r="AT805" i="10"/>
  <c r="AT806" i="10"/>
  <c r="AT807" i="10"/>
  <c r="AT808" i="10"/>
  <c r="AT809" i="10"/>
  <c r="AT810" i="10"/>
  <c r="AT811" i="10"/>
  <c r="AT812" i="10"/>
  <c r="AT813" i="10"/>
  <c r="AT814" i="10"/>
  <c r="AT815" i="10"/>
  <c r="AT816" i="10"/>
  <c r="AT817" i="10"/>
  <c r="AT818" i="10"/>
  <c r="AT819" i="10"/>
  <c r="AT820" i="10"/>
  <c r="AT821" i="10"/>
  <c r="AT822" i="10"/>
  <c r="AT823" i="10"/>
  <c r="AT824" i="10"/>
  <c r="AT825" i="10"/>
  <c r="AT826" i="10"/>
  <c r="AT827" i="10"/>
  <c r="AT828" i="10"/>
  <c r="AT829" i="10"/>
  <c r="AT830" i="10"/>
  <c r="AT831" i="10"/>
  <c r="AT832" i="10"/>
  <c r="AT833" i="10"/>
  <c r="AT834" i="10"/>
  <c r="AT835" i="10"/>
  <c r="AT836" i="10"/>
  <c r="AT837" i="10"/>
  <c r="AT838" i="10"/>
  <c r="AT839" i="10"/>
  <c r="AT840" i="10"/>
  <c r="AT841" i="10"/>
  <c r="AT842" i="10"/>
  <c r="AT843" i="10"/>
  <c r="AT844" i="10"/>
  <c r="AT845" i="10"/>
  <c r="AT846" i="10"/>
  <c r="AT847" i="10"/>
  <c r="AT848" i="10"/>
  <c r="AT849" i="10"/>
  <c r="AT850" i="10"/>
  <c r="AT851" i="10"/>
  <c r="AT852" i="10"/>
  <c r="AT853" i="10"/>
  <c r="AT854" i="10"/>
  <c r="AT855" i="10"/>
  <c r="AT856" i="10"/>
  <c r="AT857" i="10"/>
  <c r="AT858" i="10"/>
  <c r="AT859" i="10"/>
  <c r="AT860" i="10"/>
  <c r="AT861" i="10"/>
  <c r="AT862" i="10"/>
  <c r="AT863" i="10"/>
  <c r="AT864" i="10"/>
  <c r="AT865" i="10"/>
  <c r="AT866" i="10"/>
  <c r="AT867" i="10"/>
  <c r="AT868" i="10"/>
  <c r="AT869" i="10"/>
  <c r="AT870" i="10"/>
  <c r="AT871" i="10"/>
  <c r="AT872" i="10"/>
  <c r="AT873" i="10"/>
  <c r="AT874" i="10"/>
  <c r="AT875" i="10"/>
  <c r="AT876" i="10"/>
  <c r="AT877" i="10"/>
  <c r="AT878" i="10"/>
  <c r="AT879" i="10"/>
  <c r="AT880" i="10"/>
  <c r="AT881" i="10"/>
  <c r="AT882" i="10"/>
  <c r="AT883" i="10"/>
  <c r="AT884" i="10"/>
  <c r="AT885" i="10"/>
  <c r="AT886" i="10"/>
  <c r="AT887" i="10"/>
  <c r="AT888" i="10"/>
  <c r="AT889" i="10"/>
  <c r="AT890" i="10"/>
  <c r="AT891" i="10"/>
  <c r="AT892" i="10"/>
  <c r="AT893" i="10"/>
  <c r="AT894" i="10"/>
  <c r="AT895" i="10"/>
  <c r="AT896" i="10"/>
  <c r="AT897" i="10"/>
  <c r="AT898" i="10"/>
  <c r="AT899" i="10"/>
  <c r="AT900" i="10"/>
  <c r="AT901" i="10"/>
  <c r="AT902" i="10"/>
  <c r="AT903" i="10"/>
  <c r="AT904" i="10"/>
  <c r="AT905" i="10"/>
  <c r="AT906" i="10"/>
  <c r="AT907" i="10"/>
  <c r="AT908" i="10"/>
  <c r="AT909" i="10"/>
  <c r="AT910" i="10"/>
  <c r="AT911" i="10"/>
  <c r="AT912" i="10"/>
  <c r="AT913" i="10"/>
  <c r="AT914" i="10"/>
  <c r="AT915" i="10"/>
  <c r="AT916" i="10"/>
  <c r="AT917" i="10"/>
  <c r="AT918" i="10"/>
  <c r="AT919" i="10"/>
  <c r="AT920" i="10"/>
  <c r="AT921" i="10"/>
  <c r="AT922" i="10"/>
  <c r="AT923" i="10"/>
  <c r="AT924" i="10"/>
  <c r="AT925" i="10"/>
  <c r="AT926" i="10"/>
  <c r="AT927" i="10"/>
  <c r="AT928" i="10"/>
  <c r="AT929" i="10"/>
  <c r="AT930" i="10"/>
  <c r="AT931" i="10"/>
  <c r="AT932" i="10"/>
  <c r="AT933" i="10"/>
  <c r="AT934" i="10"/>
  <c r="AT935" i="10"/>
  <c r="AT936" i="10"/>
  <c r="AT937" i="10"/>
  <c r="AT938" i="10"/>
  <c r="AT939" i="10"/>
  <c r="AT940" i="10"/>
  <c r="AT941" i="10"/>
  <c r="AT942" i="10"/>
  <c r="AT943" i="10"/>
  <c r="AT944" i="10"/>
  <c r="AT945" i="10"/>
  <c r="AT946" i="10"/>
  <c r="AT947" i="10"/>
  <c r="AT948" i="10"/>
  <c r="AT949" i="10"/>
  <c r="AT950" i="10"/>
  <c r="AT951" i="10"/>
  <c r="AT952" i="10"/>
  <c r="AT953" i="10"/>
  <c r="AT954" i="10"/>
  <c r="AT955" i="10"/>
  <c r="AT956" i="10"/>
  <c r="AT957" i="10"/>
  <c r="AT958" i="10"/>
  <c r="AT959" i="10"/>
  <c r="AT960" i="10"/>
  <c r="AT961" i="10"/>
  <c r="AT962" i="10"/>
  <c r="AT963" i="10"/>
  <c r="AT964" i="10"/>
  <c r="AT965" i="10"/>
  <c r="AT966" i="10"/>
  <c r="AT967" i="10"/>
  <c r="AT968" i="10"/>
  <c r="AT969" i="10"/>
  <c r="AT970" i="10"/>
  <c r="AT971" i="10"/>
  <c r="AT972" i="10"/>
  <c r="AT973" i="10"/>
  <c r="AT974" i="10"/>
  <c r="AT975" i="10"/>
  <c r="AT976" i="10"/>
  <c r="AT977" i="10"/>
  <c r="AT978" i="10"/>
  <c r="AT979" i="10"/>
  <c r="AT980" i="10"/>
  <c r="AT981" i="10"/>
  <c r="AT982" i="10"/>
  <c r="AT983" i="10"/>
  <c r="AT984" i="10"/>
  <c r="AT985" i="10"/>
  <c r="AT986" i="10"/>
  <c r="AT987" i="10"/>
  <c r="AT988" i="10"/>
  <c r="AT989" i="10"/>
  <c r="AT990" i="10"/>
  <c r="AT991" i="10"/>
  <c r="AT992" i="10"/>
  <c r="AT993" i="10"/>
  <c r="AT994" i="10"/>
  <c r="AT995" i="10"/>
  <c r="AT996" i="10"/>
  <c r="AT997" i="10"/>
  <c r="AT998" i="10"/>
  <c r="AT999" i="10"/>
  <c r="AT1000" i="10"/>
  <c r="AT1001" i="10"/>
  <c r="AT1002" i="10"/>
  <c r="AT1003" i="10"/>
  <c r="AT1004" i="10"/>
  <c r="AT1005" i="10"/>
  <c r="AT1006" i="10"/>
  <c r="AT1007" i="10"/>
  <c r="AT1008" i="10"/>
  <c r="AT1009" i="10"/>
  <c r="AT1010" i="10"/>
  <c r="AT1011" i="10"/>
  <c r="AT1012" i="10"/>
  <c r="AT1013" i="10"/>
  <c r="AT1014" i="10"/>
  <c r="AT1015" i="10"/>
  <c r="AT1016" i="10"/>
  <c r="AT1017" i="10"/>
  <c r="AT1018" i="10"/>
  <c r="AT1019" i="10"/>
  <c r="AT1020" i="10"/>
  <c r="AT1021" i="10"/>
  <c r="AT1022" i="10"/>
  <c r="AT1023" i="10"/>
  <c r="AT1024" i="10"/>
  <c r="AT1025" i="10"/>
  <c r="AT1026" i="10"/>
  <c r="AT1027" i="10"/>
  <c r="AT1028" i="10"/>
  <c r="AT1029" i="10"/>
  <c r="AT1030" i="10"/>
  <c r="AT1031" i="10"/>
  <c r="AT1032" i="10"/>
  <c r="AT1033" i="10"/>
  <c r="AT1034" i="10"/>
  <c r="AT1035" i="10"/>
  <c r="AT1036" i="10"/>
  <c r="AT1037" i="10"/>
  <c r="AT1038" i="10"/>
  <c r="AT1039" i="10"/>
  <c r="AT1040" i="10"/>
  <c r="AT1041" i="10"/>
  <c r="AT1042" i="10"/>
  <c r="AT1043" i="10"/>
  <c r="AT1044" i="10"/>
  <c r="AT1045" i="10"/>
  <c r="AT1046" i="10"/>
  <c r="AT1047" i="10"/>
  <c r="AT1048" i="10"/>
  <c r="AT1049" i="10"/>
  <c r="AT1050" i="10"/>
  <c r="AT1051" i="10"/>
  <c r="AT1052" i="10"/>
  <c r="AT1053" i="10"/>
  <c r="AT1054" i="10"/>
  <c r="AT1055" i="10"/>
  <c r="AT1056" i="10"/>
  <c r="AT1057" i="10"/>
  <c r="AT1058" i="10"/>
  <c r="AT1059" i="10"/>
  <c r="AT1060" i="10"/>
  <c r="AT1061" i="10"/>
  <c r="AT1062" i="10"/>
  <c r="AT1063" i="10"/>
  <c r="AT1064" i="10"/>
  <c r="AT1065" i="10"/>
  <c r="AT1066" i="10"/>
  <c r="AT1067" i="10"/>
  <c r="AT1068" i="10"/>
  <c r="AT1069" i="10"/>
  <c r="AT1070" i="10"/>
  <c r="AT1071" i="10"/>
  <c r="AT1072" i="10"/>
  <c r="AT1073" i="10"/>
  <c r="AT1074" i="10"/>
  <c r="AT1075" i="10"/>
  <c r="AT1076" i="10"/>
  <c r="AT1077" i="10"/>
  <c r="AT1078" i="10"/>
  <c r="AT1079" i="10"/>
  <c r="AT1080" i="10"/>
  <c r="AT1081" i="10"/>
  <c r="AT1082" i="10"/>
  <c r="AT1083" i="10"/>
  <c r="AT1084" i="10"/>
  <c r="AT1085" i="10"/>
  <c r="AT1086" i="10"/>
  <c r="AT1087" i="10"/>
  <c r="AT1088" i="10"/>
  <c r="AT1089" i="10"/>
  <c r="AT1090" i="10"/>
  <c r="AT1091" i="10"/>
  <c r="AT1092" i="10"/>
  <c r="AT1093" i="10"/>
  <c r="AT1094" i="10"/>
  <c r="AT1095" i="10"/>
  <c r="AT1096" i="10"/>
  <c r="AT1097" i="10"/>
  <c r="AT1098" i="10"/>
  <c r="AT1099" i="10"/>
  <c r="AT1100" i="10"/>
  <c r="AT1101" i="10"/>
  <c r="AT1102" i="10"/>
  <c r="AT1103" i="10"/>
  <c r="AT1104" i="10"/>
  <c r="AT1105" i="10"/>
  <c r="AT1106" i="10"/>
  <c r="AT1107" i="10"/>
  <c r="AT1108" i="10"/>
  <c r="AT1109" i="10"/>
  <c r="AT1110" i="10"/>
  <c r="AT1111" i="10"/>
  <c r="AT1112" i="10"/>
  <c r="AT1113" i="10"/>
  <c r="AT1114" i="10"/>
  <c r="AT1115" i="10"/>
  <c r="AT1116" i="10"/>
  <c r="AT1117" i="10"/>
  <c r="AT1118" i="10"/>
  <c r="AT1119" i="10"/>
  <c r="AT1120" i="10"/>
  <c r="AT1121" i="10"/>
  <c r="AT1122" i="10"/>
  <c r="AT1123" i="10"/>
  <c r="AT1124" i="10"/>
  <c r="AT1125" i="10"/>
  <c r="AT1126" i="10"/>
  <c r="AT1127" i="10"/>
  <c r="AT1128" i="10"/>
  <c r="AT1129" i="10"/>
  <c r="AT1130" i="10"/>
  <c r="AT1131" i="10"/>
  <c r="AT1132" i="10"/>
  <c r="AT1133" i="10"/>
  <c r="AT1134" i="10"/>
  <c r="AT1135" i="10"/>
  <c r="AT1136" i="10"/>
  <c r="AT1137" i="10"/>
  <c r="AT1138" i="10"/>
  <c r="AT1139" i="10"/>
  <c r="AT1140" i="10"/>
  <c r="AT1141" i="10"/>
  <c r="AT1142" i="10"/>
  <c r="AT1143" i="10"/>
  <c r="AT1144" i="10"/>
  <c r="AT1145" i="10"/>
  <c r="AT1146" i="10"/>
  <c r="AT1147" i="10"/>
  <c r="AT1148" i="10"/>
  <c r="AT1149" i="10"/>
  <c r="AT1150" i="10"/>
  <c r="AT1151" i="10"/>
  <c r="AT1152" i="10"/>
  <c r="AT1153" i="10"/>
  <c r="AT1154" i="10"/>
  <c r="AT1155" i="10"/>
  <c r="AT1156" i="10"/>
  <c r="AT1157" i="10"/>
  <c r="AT1158" i="10"/>
  <c r="AT1159" i="10"/>
  <c r="AT1160" i="10"/>
  <c r="AT1161" i="10"/>
  <c r="AT1162" i="10"/>
  <c r="AT1163" i="10"/>
  <c r="AT1164" i="10"/>
  <c r="AT1165" i="10"/>
  <c r="AT1166" i="10"/>
  <c r="AT1167" i="10"/>
  <c r="AT1168" i="10"/>
  <c r="AT1169" i="10"/>
  <c r="AT1170" i="10"/>
  <c r="AT1171" i="10"/>
  <c r="AT1172" i="10"/>
  <c r="AT1173" i="10"/>
  <c r="AT1174" i="10"/>
  <c r="AT1175" i="10"/>
  <c r="AT1176" i="10"/>
  <c r="AT1177" i="10"/>
  <c r="AT1178" i="10"/>
  <c r="AT1179" i="10"/>
  <c r="AT1180" i="10"/>
  <c r="AT1181" i="10"/>
  <c r="AT1182" i="10"/>
  <c r="AT1183" i="10"/>
  <c r="AT1184" i="10"/>
  <c r="AT1185" i="10"/>
  <c r="AT1186" i="10"/>
  <c r="AT1187" i="10"/>
  <c r="AT1188" i="10"/>
  <c r="AT1189" i="10"/>
  <c r="AT1190" i="10"/>
  <c r="AT1191" i="10"/>
  <c r="AT1192" i="10"/>
  <c r="AT1193" i="10"/>
  <c r="AT1194" i="10"/>
  <c r="AT1195" i="10"/>
  <c r="AT1196" i="10"/>
  <c r="AT1197" i="10"/>
  <c r="AT1198" i="10"/>
  <c r="AT1199" i="10"/>
  <c r="AT1200" i="10"/>
  <c r="AT1201" i="10"/>
  <c r="AT1202" i="10"/>
  <c r="AT1203" i="10"/>
  <c r="AT1204" i="10"/>
  <c r="AT1205" i="10"/>
  <c r="AT1206" i="10"/>
  <c r="AT1207" i="10"/>
  <c r="AT1208" i="10"/>
  <c r="AT1209" i="10"/>
  <c r="AT1210" i="10"/>
  <c r="AT1211" i="10"/>
  <c r="AT1212" i="10"/>
  <c r="AT1213" i="10"/>
  <c r="AT1214" i="10"/>
  <c r="AT1215" i="10"/>
  <c r="AT1216" i="10"/>
  <c r="AT1217" i="10"/>
  <c r="AT1218" i="10"/>
  <c r="AT1219" i="10"/>
  <c r="AT1220" i="10"/>
  <c r="AT1221" i="10"/>
  <c r="AT1222" i="10"/>
  <c r="AT1223" i="10"/>
  <c r="AT1224" i="10"/>
  <c r="AT1225" i="10"/>
  <c r="AT1226" i="10"/>
  <c r="AT1227" i="10"/>
  <c r="AT1228" i="10"/>
  <c r="AT1229" i="10"/>
  <c r="AT1230" i="10"/>
  <c r="AT1231" i="10"/>
  <c r="AT1232" i="10"/>
  <c r="AT1233" i="10"/>
  <c r="AT1234" i="10"/>
  <c r="AT1235" i="10"/>
  <c r="AT1236" i="10"/>
  <c r="AT1237" i="10"/>
  <c r="AT1238" i="10"/>
  <c r="AT1239" i="10"/>
  <c r="AT1240" i="10"/>
  <c r="AT1241" i="10"/>
  <c r="AT1242" i="10"/>
  <c r="AT1243" i="10"/>
  <c r="AT1244" i="10"/>
  <c r="AT1245" i="10"/>
  <c r="AT1246" i="10"/>
  <c r="AT1247" i="10"/>
  <c r="AT1248" i="10"/>
  <c r="AT1249" i="10"/>
  <c r="AT1250" i="10"/>
  <c r="AT1251" i="10"/>
  <c r="AT1252" i="10"/>
  <c r="AT1253" i="10"/>
  <c r="AT1254" i="10"/>
  <c r="AT1255" i="10"/>
  <c r="AT1256" i="10"/>
  <c r="AT1257" i="10"/>
  <c r="AT1258" i="10"/>
  <c r="AT1259" i="10"/>
  <c r="AT1260" i="10"/>
  <c r="AT1261" i="10"/>
  <c r="AT1262" i="10"/>
  <c r="AT1263" i="10"/>
  <c r="AT1264" i="10"/>
  <c r="AT1265" i="10"/>
  <c r="AT1266" i="10"/>
  <c r="AT1267" i="10"/>
  <c r="AT1268" i="10"/>
  <c r="AT1269" i="10"/>
  <c r="AT1270" i="10"/>
  <c r="AT1271" i="10"/>
  <c r="AT1272" i="10"/>
  <c r="AT1273" i="10"/>
  <c r="AT1274" i="10"/>
  <c r="AT1275" i="10"/>
  <c r="AT1276" i="10"/>
  <c r="AT1277" i="10"/>
  <c r="AT1278" i="10"/>
  <c r="AT1279" i="10"/>
  <c r="AT1280" i="10"/>
  <c r="AT1281" i="10"/>
  <c r="AT1282" i="10"/>
  <c r="AT1283" i="10"/>
  <c r="AT1284" i="10"/>
  <c r="AT1285" i="10"/>
  <c r="AT1286" i="10"/>
  <c r="AT1287" i="10"/>
  <c r="AT1288" i="10"/>
  <c r="AT1289" i="10"/>
  <c r="AT1290" i="10"/>
  <c r="AT1291" i="10"/>
  <c r="AT1292" i="10"/>
  <c r="AT1293" i="10"/>
  <c r="AT1294" i="10"/>
  <c r="AT1295" i="10"/>
  <c r="AT1296" i="10"/>
  <c r="AT1297" i="10"/>
  <c r="AT1298" i="10"/>
  <c r="AT1299" i="10"/>
  <c r="AT1300" i="10"/>
  <c r="AT1301" i="10"/>
  <c r="AT1302" i="10"/>
  <c r="AT1303" i="10"/>
  <c r="AT1304" i="10"/>
  <c r="AT1305" i="10"/>
  <c r="AT1306" i="10"/>
  <c r="AT1307" i="10"/>
  <c r="AT1308" i="10"/>
  <c r="AT1309" i="10"/>
  <c r="AT1310" i="10"/>
  <c r="AT1311" i="10"/>
  <c r="AT1312" i="10"/>
  <c r="AT1313" i="10"/>
  <c r="AT1314" i="10"/>
  <c r="AT1315" i="10"/>
  <c r="AT1316" i="10"/>
  <c r="AT1317" i="10"/>
  <c r="AT1318" i="10"/>
  <c r="AT1319" i="10"/>
  <c r="AT1320" i="10"/>
  <c r="AT1321" i="10"/>
  <c r="AT1322" i="10"/>
  <c r="AT1323" i="10"/>
  <c r="AT1324" i="10"/>
  <c r="AT1325" i="10"/>
  <c r="AT1326" i="10"/>
  <c r="AT1327" i="10"/>
  <c r="AT1328" i="10"/>
  <c r="AT1329" i="10"/>
  <c r="AT1330" i="10"/>
  <c r="AT1331" i="10"/>
  <c r="AT1332" i="10"/>
  <c r="AT1333" i="10"/>
  <c r="AT1334" i="10"/>
  <c r="AT1335" i="10"/>
  <c r="AT1336" i="10"/>
  <c r="AT1337" i="10"/>
  <c r="AT1338" i="10"/>
  <c r="AT1339" i="10"/>
  <c r="AT1340" i="10"/>
  <c r="AT1341" i="10"/>
  <c r="AT1342" i="10"/>
  <c r="AT1343" i="10"/>
  <c r="AT1344" i="10"/>
  <c r="AT1345" i="10"/>
  <c r="AT1346" i="10"/>
  <c r="AT1347" i="10"/>
  <c r="AT1348" i="10"/>
  <c r="AT1349" i="10"/>
  <c r="AT1350" i="10"/>
  <c r="AT1351" i="10"/>
  <c r="AT1352" i="10"/>
  <c r="AT1353" i="10"/>
  <c r="AT1354" i="10"/>
  <c r="AT1355" i="10"/>
  <c r="AT1356" i="10"/>
  <c r="AT1357" i="10"/>
  <c r="AT1358" i="10"/>
  <c r="AT1359" i="10"/>
  <c r="AT1360" i="10"/>
  <c r="AT1361" i="10"/>
  <c r="AT1362" i="10"/>
  <c r="AT1363" i="10"/>
  <c r="AT1364" i="10"/>
  <c r="AT1365" i="10"/>
  <c r="AT1366" i="10"/>
  <c r="AT1367" i="10"/>
  <c r="AT1368" i="10"/>
  <c r="AT1369" i="10"/>
  <c r="AT1370" i="10"/>
  <c r="AT1371" i="10"/>
  <c r="AT1372" i="10"/>
  <c r="AT1373" i="10"/>
  <c r="AT1374" i="10"/>
  <c r="AT1375" i="10"/>
  <c r="AT1376" i="10"/>
  <c r="AT1377" i="10"/>
  <c r="AT1378" i="10"/>
  <c r="AT1379" i="10"/>
  <c r="AT1380" i="10"/>
  <c r="AT1381" i="10"/>
  <c r="AT1382" i="10"/>
  <c r="AT1383" i="10"/>
  <c r="AT1384" i="10"/>
  <c r="AT1385" i="10"/>
  <c r="AT1386" i="10"/>
  <c r="AT1387" i="10"/>
  <c r="AT1388" i="10"/>
  <c r="AT1389" i="10"/>
  <c r="AT1390" i="10"/>
  <c r="AT1391" i="10"/>
  <c r="AT1392" i="10"/>
  <c r="AT1393" i="10"/>
  <c r="AT1394" i="10"/>
  <c r="AT1395" i="10"/>
  <c r="AT1396" i="10"/>
  <c r="AT1397" i="10"/>
  <c r="AT1398" i="10"/>
  <c r="AT1399" i="10"/>
  <c r="AT1400" i="10"/>
  <c r="AT1401" i="10"/>
  <c r="AT1402" i="10"/>
  <c r="AT1403" i="10"/>
  <c r="AT1404" i="10"/>
  <c r="AT1405" i="10"/>
  <c r="AT1406" i="10"/>
  <c r="AT1407" i="10"/>
  <c r="AT1408" i="10"/>
  <c r="AT1409" i="10"/>
  <c r="AT1410" i="10"/>
  <c r="AT1411" i="10"/>
  <c r="AT1412" i="10"/>
  <c r="AT1413" i="10"/>
  <c r="AT1414" i="10"/>
  <c r="AT1415" i="10"/>
  <c r="AT1416" i="10"/>
  <c r="AT1417" i="10"/>
  <c r="AT1418" i="10"/>
  <c r="AT1419" i="10"/>
  <c r="AT1420" i="10"/>
  <c r="AT1421" i="10"/>
  <c r="AT1422" i="10"/>
  <c r="AT1423" i="10"/>
  <c r="AT1424" i="10"/>
  <c r="AT1425" i="10"/>
  <c r="AT1426" i="10"/>
  <c r="AT1427" i="10"/>
  <c r="AT1428" i="10"/>
  <c r="AT1429" i="10"/>
  <c r="AT1430" i="10"/>
  <c r="AT1431" i="10"/>
  <c r="AT1432" i="10"/>
  <c r="AT1433" i="10"/>
  <c r="AT1434" i="10"/>
  <c r="AT1435" i="10"/>
  <c r="AT1436" i="10"/>
  <c r="AT1437" i="10"/>
  <c r="AT1438" i="10"/>
  <c r="AT1439" i="10"/>
  <c r="AT1440" i="10"/>
  <c r="AT1441" i="10"/>
  <c r="AT1442" i="10"/>
  <c r="AT1443" i="10"/>
  <c r="AT1444" i="10"/>
  <c r="AT1445" i="10"/>
  <c r="AT1446" i="10"/>
  <c r="AT1447" i="10"/>
  <c r="AT1448" i="10"/>
  <c r="AT1449" i="10"/>
  <c r="AT1450" i="10"/>
  <c r="AT1451" i="10"/>
  <c r="AT1452" i="10"/>
  <c r="AT1453" i="10"/>
  <c r="AT1454" i="10"/>
  <c r="AT1455" i="10"/>
  <c r="AT1456" i="10"/>
  <c r="AT1457" i="10"/>
  <c r="AT1458" i="10"/>
  <c r="AT1459" i="10"/>
  <c r="AT1460" i="10"/>
  <c r="AT1461" i="10"/>
  <c r="AT1462" i="10"/>
  <c r="AT1463" i="10"/>
  <c r="AT1464" i="10"/>
  <c r="AT1465" i="10"/>
  <c r="AT1466" i="10"/>
  <c r="AT1467" i="10"/>
  <c r="AT1468" i="10"/>
  <c r="AT1469" i="10"/>
  <c r="AT1470" i="10"/>
  <c r="AT1471" i="10"/>
  <c r="AT1472" i="10"/>
  <c r="AT1473" i="10"/>
  <c r="AT1474" i="10"/>
  <c r="AT1475" i="10"/>
  <c r="AT1476" i="10"/>
  <c r="AT1477" i="10"/>
  <c r="AT1478" i="10"/>
  <c r="AT1479" i="10"/>
  <c r="AT1480" i="10"/>
  <c r="AT1481" i="10"/>
  <c r="AT1482" i="10"/>
  <c r="AT1483" i="10"/>
  <c r="AT1484" i="10"/>
  <c r="AT1485" i="10"/>
  <c r="AT1486" i="10"/>
  <c r="AT1487" i="10"/>
  <c r="AT1488" i="10"/>
  <c r="AT1489" i="10"/>
  <c r="AT1490" i="10"/>
  <c r="AT1491" i="10"/>
  <c r="AT1492" i="10"/>
  <c r="AT1493" i="10"/>
  <c r="AT1494" i="10"/>
  <c r="AT1495" i="10"/>
  <c r="AT1496" i="10"/>
  <c r="AT1497" i="10"/>
  <c r="AT1498" i="10"/>
  <c r="AT1499" i="10"/>
  <c r="AT1500" i="10"/>
  <c r="AT1501" i="10"/>
  <c r="AT1502" i="10"/>
  <c r="AT1503" i="10"/>
  <c r="AT1504" i="10"/>
  <c r="AT1505" i="10"/>
  <c r="AT1506" i="10"/>
  <c r="AT1507" i="10"/>
  <c r="AT1508" i="10"/>
  <c r="AT1509" i="10"/>
  <c r="AT1510" i="10"/>
  <c r="AT1511" i="10"/>
  <c r="AT1512" i="10"/>
  <c r="AT1513" i="10"/>
  <c r="AT1514" i="10"/>
  <c r="AT1515" i="10"/>
  <c r="AT1516" i="10"/>
  <c r="AT1517" i="10"/>
  <c r="AT1518" i="10"/>
  <c r="AT1519" i="10"/>
  <c r="AT1520" i="10"/>
  <c r="AT1521" i="10"/>
  <c r="AT1522" i="10"/>
  <c r="AT1523" i="10"/>
  <c r="AT1524" i="10"/>
  <c r="AT1525" i="10"/>
  <c r="AT1526" i="10"/>
  <c r="AT1527" i="10"/>
  <c r="AT1528" i="10"/>
  <c r="AT1529" i="10"/>
  <c r="AT1530" i="10"/>
  <c r="AT1531" i="10"/>
  <c r="AT1532" i="10"/>
  <c r="AT1533" i="10"/>
  <c r="AT1534" i="10"/>
  <c r="AT1535" i="10"/>
  <c r="AT1536" i="10"/>
  <c r="AT1537" i="10"/>
  <c r="AT1538" i="10"/>
  <c r="AT1539" i="10"/>
  <c r="AT1540" i="10"/>
  <c r="AT1541" i="10"/>
  <c r="AT1542" i="10"/>
  <c r="AT1543" i="10"/>
  <c r="AT1544" i="10"/>
  <c r="AT1545" i="10"/>
  <c r="AT1546" i="10"/>
  <c r="AT1547" i="10"/>
  <c r="AT1548" i="10"/>
  <c r="AT1549" i="10"/>
  <c r="AT1550" i="10"/>
  <c r="AT1551" i="10"/>
  <c r="AT1552" i="10"/>
  <c r="AT1553" i="10"/>
  <c r="AT1554" i="10"/>
  <c r="AT1555" i="10"/>
  <c r="AT1556" i="10"/>
  <c r="AT1557" i="10"/>
  <c r="AT1558" i="10"/>
  <c r="AT1559" i="10"/>
  <c r="AT1560" i="10"/>
  <c r="AT1561" i="10"/>
  <c r="AT1562" i="10"/>
  <c r="AT1563" i="10"/>
  <c r="AT1564" i="10"/>
  <c r="AT1565" i="10"/>
  <c r="AT1566" i="10"/>
  <c r="AT1567" i="10"/>
  <c r="AT1568" i="10"/>
  <c r="AT1569" i="10"/>
  <c r="AT1570" i="10"/>
  <c r="AT1571" i="10"/>
  <c r="AT1572" i="10"/>
  <c r="AT1573" i="10"/>
  <c r="AT1574" i="10"/>
  <c r="AT1575" i="10"/>
  <c r="AT1576" i="10"/>
  <c r="AT1577" i="10"/>
  <c r="AT1578" i="10"/>
  <c r="AT1579" i="10"/>
  <c r="AT1580" i="10"/>
  <c r="AT1581" i="10"/>
  <c r="AT1582" i="10"/>
  <c r="AT1583" i="10"/>
  <c r="AT1584" i="10"/>
  <c r="AT1585" i="10"/>
  <c r="AT1586" i="10"/>
  <c r="AT1587" i="10"/>
  <c r="AT1588" i="10"/>
  <c r="AT1589" i="10"/>
  <c r="AT1590" i="10"/>
  <c r="AT1591" i="10"/>
  <c r="AT1592" i="10"/>
  <c r="AT1593" i="10"/>
  <c r="AT1594" i="10"/>
  <c r="AT1595" i="10"/>
  <c r="AT1596" i="10"/>
  <c r="AT1597" i="10"/>
  <c r="AT1598" i="10"/>
  <c r="AT1599" i="10"/>
  <c r="AT1600" i="10"/>
  <c r="AT1601" i="10"/>
  <c r="AT1602" i="10"/>
  <c r="AT1603" i="10"/>
  <c r="AT1604" i="10"/>
  <c r="AT1605" i="10"/>
  <c r="AT1606" i="10"/>
  <c r="AT1607" i="10"/>
  <c r="AT1608" i="10"/>
  <c r="AT1609" i="10"/>
  <c r="AT1610" i="10"/>
  <c r="AT1611" i="10"/>
  <c r="AT1612" i="10"/>
  <c r="AT1613" i="10"/>
  <c r="AT1614" i="10"/>
  <c r="AT1615" i="10"/>
  <c r="AT1616" i="10"/>
  <c r="AT1617" i="10"/>
  <c r="AT1618" i="10"/>
  <c r="AT1619" i="10"/>
  <c r="AT1620" i="10"/>
  <c r="AT1621" i="10"/>
  <c r="AT1622" i="10"/>
  <c r="AT1623" i="10"/>
  <c r="AT1624" i="10"/>
  <c r="AT1625" i="10"/>
  <c r="AT1626" i="10"/>
  <c r="AT1627" i="10"/>
  <c r="AT1628" i="10"/>
  <c r="AT1629" i="10"/>
  <c r="AT1630" i="10"/>
  <c r="AT1631" i="10"/>
  <c r="AT1632" i="10"/>
  <c r="AT1633" i="10"/>
  <c r="AT1634" i="10"/>
  <c r="AT1635" i="10"/>
  <c r="AT1636" i="10"/>
  <c r="AT1637" i="10"/>
  <c r="AT1638" i="10"/>
  <c r="AT1639" i="10"/>
  <c r="AT1640" i="10"/>
  <c r="AT1641" i="10"/>
  <c r="AT1642" i="10"/>
  <c r="AT1643" i="10"/>
  <c r="AT1644" i="10"/>
  <c r="AT1645" i="10"/>
  <c r="AT1646" i="10"/>
  <c r="AT1647" i="10"/>
  <c r="AT1648" i="10"/>
  <c r="AT1649" i="10"/>
  <c r="AT1650" i="10"/>
  <c r="AT1651" i="10"/>
  <c r="AT1652" i="10"/>
  <c r="AT1653" i="10"/>
  <c r="AT1654" i="10"/>
  <c r="AT1655" i="10"/>
  <c r="AT1656" i="10"/>
  <c r="AT1657" i="10"/>
  <c r="AT1658" i="10"/>
  <c r="AT1659" i="10"/>
  <c r="AT1660" i="10"/>
  <c r="AT1661" i="10"/>
  <c r="AT1662" i="10"/>
  <c r="AT1663" i="10"/>
  <c r="AT1664" i="10"/>
  <c r="AT1665" i="10"/>
  <c r="AT1666" i="10"/>
  <c r="AT1667" i="10"/>
  <c r="AT1668" i="10"/>
  <c r="AT1669" i="10"/>
  <c r="AT1670" i="10"/>
  <c r="AT1671" i="10"/>
  <c r="AT1672" i="10"/>
  <c r="AT1673" i="10"/>
  <c r="AT1674" i="10"/>
  <c r="AT1675" i="10"/>
  <c r="AT1676" i="10"/>
  <c r="AT1677" i="10"/>
  <c r="AT1678" i="10"/>
  <c r="AT1679" i="10"/>
  <c r="AT1680" i="10"/>
  <c r="AT1681" i="10"/>
  <c r="AT1682" i="10"/>
  <c r="AT1683" i="10"/>
  <c r="AT1684" i="10"/>
  <c r="AT1685" i="10"/>
  <c r="AT1686" i="10"/>
  <c r="AT1687" i="10"/>
  <c r="AT1688" i="10"/>
  <c r="AT1689" i="10"/>
  <c r="AT1690" i="10"/>
  <c r="AT1691" i="10"/>
  <c r="AT1692" i="10"/>
  <c r="AT1693" i="10"/>
  <c r="AT1694" i="10"/>
  <c r="AT1695" i="10"/>
  <c r="AT1696" i="10"/>
  <c r="AT1697" i="10"/>
  <c r="AT1698" i="10"/>
  <c r="AT1699" i="10"/>
  <c r="AT1700" i="10"/>
  <c r="AT1701" i="10"/>
  <c r="AT1702" i="10"/>
  <c r="AT1703" i="10"/>
  <c r="AT1704" i="10"/>
  <c r="AT1705" i="10"/>
  <c r="AT1706" i="10"/>
  <c r="AT1707" i="10"/>
  <c r="AT1708" i="10"/>
  <c r="AT1709" i="10"/>
  <c r="AT1710" i="10"/>
  <c r="AT1711" i="10"/>
  <c r="AT1712" i="10"/>
  <c r="AT1713" i="10"/>
  <c r="AT1714" i="10"/>
  <c r="AT1715" i="10"/>
  <c r="AT1716" i="10"/>
  <c r="AT1717" i="10"/>
  <c r="AT1718" i="10"/>
  <c r="AT1719" i="10"/>
  <c r="AT1720" i="10"/>
  <c r="AT1721" i="10"/>
  <c r="AT1722" i="10"/>
  <c r="AT1723" i="10"/>
  <c r="AT1724" i="10"/>
  <c r="AT1725" i="10"/>
  <c r="AT1726" i="10"/>
  <c r="AT1727" i="10"/>
  <c r="AT1728" i="10"/>
  <c r="AT1729" i="10"/>
  <c r="AT1730" i="10"/>
  <c r="AT1731" i="10"/>
  <c r="AT1732" i="10"/>
  <c r="AT1733" i="10"/>
  <c r="AT1734" i="10"/>
  <c r="AT1735" i="10"/>
  <c r="AT1736" i="10"/>
  <c r="AT1737" i="10"/>
  <c r="AT1738" i="10"/>
  <c r="AT1739" i="10"/>
  <c r="AT1740" i="10"/>
  <c r="AT1741" i="10"/>
  <c r="AT1742" i="10"/>
  <c r="AT1743" i="10"/>
  <c r="AT1744" i="10"/>
  <c r="AT1745" i="10"/>
  <c r="AT1746" i="10"/>
  <c r="AT1747" i="10"/>
  <c r="AT1748" i="10"/>
  <c r="AT1749" i="10"/>
  <c r="AT1750" i="10"/>
  <c r="AT1751" i="10"/>
  <c r="AT1752" i="10"/>
  <c r="AT1753" i="10"/>
  <c r="AT1754" i="10"/>
  <c r="AT1755" i="10"/>
  <c r="AT1756" i="10"/>
  <c r="AT1757" i="10"/>
  <c r="AT1758" i="10"/>
  <c r="AT1759" i="10"/>
  <c r="AT1760" i="10"/>
  <c r="AT1761" i="10"/>
  <c r="AT1762" i="10"/>
  <c r="AT1763" i="10"/>
  <c r="AT1764" i="10"/>
  <c r="AT1765" i="10"/>
  <c r="AT1766" i="10"/>
  <c r="AT1767" i="10"/>
  <c r="AT1768" i="10"/>
  <c r="AT1769" i="10"/>
  <c r="AT1770" i="10"/>
  <c r="AT1771" i="10"/>
  <c r="AT1772" i="10"/>
  <c r="AT1773" i="10"/>
  <c r="AT1774" i="10"/>
  <c r="AT1775" i="10"/>
  <c r="AT1776" i="10"/>
  <c r="AT1777" i="10"/>
  <c r="AT1778" i="10"/>
  <c r="AT1779" i="10"/>
  <c r="AT1780" i="10"/>
  <c r="AT1781" i="10"/>
  <c r="AT1782" i="10"/>
  <c r="AT1783" i="10"/>
  <c r="AT1784" i="10"/>
  <c r="AT1785" i="10"/>
  <c r="AT1786" i="10"/>
  <c r="AT1787" i="10"/>
  <c r="AT1788" i="10"/>
  <c r="AT1789" i="10"/>
  <c r="AT1790" i="10"/>
  <c r="AT1791" i="10"/>
  <c r="AT1792" i="10"/>
  <c r="AT1793" i="10"/>
  <c r="AT1794" i="10"/>
  <c r="AT1795" i="10"/>
  <c r="AT1796" i="10"/>
  <c r="AT1797" i="10"/>
  <c r="AT1798" i="10"/>
  <c r="AT1799" i="10"/>
  <c r="AT1800" i="10"/>
  <c r="AT1801" i="10"/>
  <c r="AT1802" i="10"/>
  <c r="AT1803" i="10"/>
  <c r="AT1804" i="10"/>
  <c r="AT1805" i="10"/>
  <c r="AT1806" i="10"/>
  <c r="AT1807" i="10"/>
  <c r="AT1808" i="10"/>
  <c r="AT1809" i="10"/>
  <c r="AT1810" i="10"/>
  <c r="AT1811" i="10"/>
  <c r="AT1812" i="10"/>
  <c r="AT1813" i="10"/>
  <c r="AT1814" i="10"/>
  <c r="AT1815" i="10"/>
  <c r="AT1816" i="10"/>
  <c r="AT1817" i="10"/>
  <c r="AT1818" i="10"/>
  <c r="AT1819" i="10"/>
  <c r="AT1820" i="10"/>
  <c r="AT1821" i="10"/>
  <c r="AT1822" i="10"/>
  <c r="AT1823" i="10"/>
  <c r="AT1824" i="10"/>
  <c r="AT1825" i="10"/>
  <c r="AT1826" i="10"/>
  <c r="AT1827" i="10"/>
  <c r="AT1828" i="10"/>
  <c r="AT1829" i="10"/>
  <c r="AT1830" i="10"/>
  <c r="AT1831" i="10"/>
  <c r="AT1832" i="10"/>
  <c r="AT1833" i="10"/>
  <c r="AT1834" i="10"/>
  <c r="AT1835" i="10"/>
  <c r="AT1836" i="10"/>
  <c r="AT1837" i="10"/>
  <c r="AT1838" i="10"/>
  <c r="AT1839" i="10"/>
  <c r="AT1840" i="10"/>
  <c r="AT1841" i="10"/>
  <c r="AT1842" i="10"/>
  <c r="AT1843" i="10"/>
  <c r="AT1844" i="10"/>
  <c r="AT1845" i="10"/>
  <c r="AT1846" i="10"/>
  <c r="AT1847" i="10"/>
  <c r="AT1848" i="10"/>
  <c r="AT1849" i="10"/>
  <c r="AT1850" i="10"/>
  <c r="AT1851" i="10"/>
  <c r="AT1852" i="10"/>
  <c r="AT1853" i="10"/>
  <c r="AT1854" i="10"/>
  <c r="AT1855" i="10"/>
  <c r="AT1856" i="10"/>
  <c r="AT1857" i="10"/>
  <c r="AT1858" i="10"/>
  <c r="AT1859" i="10"/>
  <c r="AT1860" i="10"/>
  <c r="AT1861" i="10"/>
  <c r="AT1862" i="10"/>
  <c r="AT1863" i="10"/>
  <c r="AT1864" i="10"/>
  <c r="AT1865" i="10"/>
  <c r="AT1866" i="10"/>
  <c r="AT1867" i="10"/>
  <c r="AT1868" i="10"/>
  <c r="AT1869" i="10"/>
  <c r="AT1870" i="10"/>
  <c r="AT1871" i="10"/>
  <c r="AT1872" i="10"/>
  <c r="AT1873" i="10"/>
  <c r="AT1874" i="10"/>
  <c r="AT1875" i="10"/>
  <c r="AT1876" i="10"/>
  <c r="AS7" i="10"/>
  <c r="AS8" i="10"/>
  <c r="AS9" i="10"/>
  <c r="AS10" i="10"/>
  <c r="AS11" i="10"/>
  <c r="AS12" i="10"/>
  <c r="AS13" i="10"/>
  <c r="AS14" i="10"/>
  <c r="AS15" i="10"/>
  <c r="AS16" i="10"/>
  <c r="AS17" i="10"/>
  <c r="AS18" i="10"/>
  <c r="AS19" i="10"/>
  <c r="AS20" i="10"/>
  <c r="AS21" i="10"/>
  <c r="AS22" i="10"/>
  <c r="AS23" i="10"/>
  <c r="AS24" i="10"/>
  <c r="AS25" i="10"/>
  <c r="AS26" i="10"/>
  <c r="AS27" i="10"/>
  <c r="AS28" i="10"/>
  <c r="AS29" i="10"/>
  <c r="AS30" i="10"/>
  <c r="AS31" i="10"/>
  <c r="AS32" i="10"/>
  <c r="AS33" i="10"/>
  <c r="AS34" i="10"/>
  <c r="AS35" i="10"/>
  <c r="AS36" i="10"/>
  <c r="AS37" i="10"/>
  <c r="AS38" i="10"/>
  <c r="AS39" i="10"/>
  <c r="AS40" i="10"/>
  <c r="AS41" i="10"/>
  <c r="AS42" i="10"/>
  <c r="AS43" i="10"/>
  <c r="AS44" i="10"/>
  <c r="AS45" i="10"/>
  <c r="AS46" i="10"/>
  <c r="AS47" i="10"/>
  <c r="AS48" i="10"/>
  <c r="AS49" i="10"/>
  <c r="AS50" i="10"/>
  <c r="AS51" i="10"/>
  <c r="AS52" i="10"/>
  <c r="AS53" i="10"/>
  <c r="AS54" i="10"/>
  <c r="AS55" i="10"/>
  <c r="AS56" i="10"/>
  <c r="AS57" i="10"/>
  <c r="AS58" i="10"/>
  <c r="AS59" i="10"/>
  <c r="AS60" i="10"/>
  <c r="AS61" i="10"/>
  <c r="AS62" i="10"/>
  <c r="AS63" i="10"/>
  <c r="AS64" i="10"/>
  <c r="AS65" i="10"/>
  <c r="AS66" i="10"/>
  <c r="AS67" i="10"/>
  <c r="AS68" i="10"/>
  <c r="AS69" i="10"/>
  <c r="AS70" i="10"/>
  <c r="AS71" i="10"/>
  <c r="AS72" i="10"/>
  <c r="AS73" i="10"/>
  <c r="AS74" i="10"/>
  <c r="AS75" i="10"/>
  <c r="AS76" i="10"/>
  <c r="AS77" i="10"/>
  <c r="AS78" i="10"/>
  <c r="AS79" i="10"/>
  <c r="AS80" i="10"/>
  <c r="AS81" i="10"/>
  <c r="AS82" i="10"/>
  <c r="AS83" i="10"/>
  <c r="AS84" i="10"/>
  <c r="AS85" i="10"/>
  <c r="AS86" i="10"/>
  <c r="AS87" i="10"/>
  <c r="AS88" i="10"/>
  <c r="AS89" i="10"/>
  <c r="AS90" i="10"/>
  <c r="AS91" i="10"/>
  <c r="AS92" i="10"/>
  <c r="AS93" i="10"/>
  <c r="AS94" i="10"/>
  <c r="AS95" i="10"/>
  <c r="AS96" i="10"/>
  <c r="AS97" i="10"/>
  <c r="AS98" i="10"/>
  <c r="AS99" i="10"/>
  <c r="AS100" i="10"/>
  <c r="AS101" i="10"/>
  <c r="AS102" i="10"/>
  <c r="AS103" i="10"/>
  <c r="AS104" i="10"/>
  <c r="AS105" i="10"/>
  <c r="AS106" i="10"/>
  <c r="AS107" i="10"/>
  <c r="AS108" i="10"/>
  <c r="AS109" i="10"/>
  <c r="AS110" i="10"/>
  <c r="AS111" i="10"/>
  <c r="AS112" i="10"/>
  <c r="AS113" i="10"/>
  <c r="AS114" i="10"/>
  <c r="AS115" i="10"/>
  <c r="AS116" i="10"/>
  <c r="AS117" i="10"/>
  <c r="AS118" i="10"/>
  <c r="AS119" i="10"/>
  <c r="AS120" i="10"/>
  <c r="AS121" i="10"/>
  <c r="AS122" i="10"/>
  <c r="AS123" i="10"/>
  <c r="AS124" i="10"/>
  <c r="AS125" i="10"/>
  <c r="AS126" i="10"/>
  <c r="AS127" i="10"/>
  <c r="AS128" i="10"/>
  <c r="AS129" i="10"/>
  <c r="AS130" i="10"/>
  <c r="AS131" i="10"/>
  <c r="AS132" i="10"/>
  <c r="AS133" i="10"/>
  <c r="AS134" i="10"/>
  <c r="AS135" i="10"/>
  <c r="AS136" i="10"/>
  <c r="AS137" i="10"/>
  <c r="AS138" i="10"/>
  <c r="AS139" i="10"/>
  <c r="AS140" i="10"/>
  <c r="AS141" i="10"/>
  <c r="AS142" i="10"/>
  <c r="AS143" i="10"/>
  <c r="AS144" i="10"/>
  <c r="AS145" i="10"/>
  <c r="AS146" i="10"/>
  <c r="AS147" i="10"/>
  <c r="AS148" i="10"/>
  <c r="AS149" i="10"/>
  <c r="AS150" i="10"/>
  <c r="AS151" i="10"/>
  <c r="AS152" i="10"/>
  <c r="AS153" i="10"/>
  <c r="AS154" i="10"/>
  <c r="AS155" i="10"/>
  <c r="AS156" i="10"/>
  <c r="AS157" i="10"/>
  <c r="AS158" i="10"/>
  <c r="AS159" i="10"/>
  <c r="AS160" i="10"/>
  <c r="AS161" i="10"/>
  <c r="AS162" i="10"/>
  <c r="AS163" i="10"/>
  <c r="AS164" i="10"/>
  <c r="AS165" i="10"/>
  <c r="AS166" i="10"/>
  <c r="AS167" i="10"/>
  <c r="AS168" i="10"/>
  <c r="AS169" i="10"/>
  <c r="AS170" i="10"/>
  <c r="AS171" i="10"/>
  <c r="AS172" i="10"/>
  <c r="AS173" i="10"/>
  <c r="AS174" i="10"/>
  <c r="AS175" i="10"/>
  <c r="AS176" i="10"/>
  <c r="AS177" i="10"/>
  <c r="AS178" i="10"/>
  <c r="AS179" i="10"/>
  <c r="AS180" i="10"/>
  <c r="AS181" i="10"/>
  <c r="AS182" i="10"/>
  <c r="AS183" i="10"/>
  <c r="AS184" i="10"/>
  <c r="AS185" i="10"/>
  <c r="AS186" i="10"/>
  <c r="AS187" i="10"/>
  <c r="AS188" i="10"/>
  <c r="AS189" i="10"/>
  <c r="AS190" i="10"/>
  <c r="AS191" i="10"/>
  <c r="AS192" i="10"/>
  <c r="AS193" i="10"/>
  <c r="AS194" i="10"/>
  <c r="AS195" i="10"/>
  <c r="AS196" i="10"/>
  <c r="AS197" i="10"/>
  <c r="AS198" i="10"/>
  <c r="AS199" i="10"/>
  <c r="AS200" i="10"/>
  <c r="AS201" i="10"/>
  <c r="AS202" i="10"/>
  <c r="AS203" i="10"/>
  <c r="AS204" i="10"/>
  <c r="AS205" i="10"/>
  <c r="AS206" i="10"/>
  <c r="AS207" i="10"/>
  <c r="AS208" i="10"/>
  <c r="AS209" i="10"/>
  <c r="AS210" i="10"/>
  <c r="AS211" i="10"/>
  <c r="AS212" i="10"/>
  <c r="AS213" i="10"/>
  <c r="AS214" i="10"/>
  <c r="AS215" i="10"/>
  <c r="AS216" i="10"/>
  <c r="AS217" i="10"/>
  <c r="AS218" i="10"/>
  <c r="AS219" i="10"/>
  <c r="AS220" i="10"/>
  <c r="AS221" i="10"/>
  <c r="AS222" i="10"/>
  <c r="AS223" i="10"/>
  <c r="AS224" i="10"/>
  <c r="AS225" i="10"/>
  <c r="AS226" i="10"/>
  <c r="AS227" i="10"/>
  <c r="AS228" i="10"/>
  <c r="AS229" i="10"/>
  <c r="AS230" i="10"/>
  <c r="AS231" i="10"/>
  <c r="AS232" i="10"/>
  <c r="AS233" i="10"/>
  <c r="AS234" i="10"/>
  <c r="AS235" i="10"/>
  <c r="AS236" i="10"/>
  <c r="AS237" i="10"/>
  <c r="AS238" i="10"/>
  <c r="AS239" i="10"/>
  <c r="AS240" i="10"/>
  <c r="AS241" i="10"/>
  <c r="AS242" i="10"/>
  <c r="AS243" i="10"/>
  <c r="AS244" i="10"/>
  <c r="AS245" i="10"/>
  <c r="AS246" i="10"/>
  <c r="AS247" i="10"/>
  <c r="AS248" i="10"/>
  <c r="AS249" i="10"/>
  <c r="AS250" i="10"/>
  <c r="AS251" i="10"/>
  <c r="AS252" i="10"/>
  <c r="AS253" i="10"/>
  <c r="AS254" i="10"/>
  <c r="AS255" i="10"/>
  <c r="AS256" i="10"/>
  <c r="AS257" i="10"/>
  <c r="AS258" i="10"/>
  <c r="AS259" i="10"/>
  <c r="AS260" i="10"/>
  <c r="AS261" i="10"/>
  <c r="AS262" i="10"/>
  <c r="AS263" i="10"/>
  <c r="AS264" i="10"/>
  <c r="AS265" i="10"/>
  <c r="AS266" i="10"/>
  <c r="AS267" i="10"/>
  <c r="AS268" i="10"/>
  <c r="AS269" i="10"/>
  <c r="AS270" i="10"/>
  <c r="AS271" i="10"/>
  <c r="AS272" i="10"/>
  <c r="AS273" i="10"/>
  <c r="AS274" i="10"/>
  <c r="AS275" i="10"/>
  <c r="AS276" i="10"/>
  <c r="AS277" i="10"/>
  <c r="AS278" i="10"/>
  <c r="AS279" i="10"/>
  <c r="AS280" i="10"/>
  <c r="AS281" i="10"/>
  <c r="AS282" i="10"/>
  <c r="AS283" i="10"/>
  <c r="AS284" i="10"/>
  <c r="AS285" i="10"/>
  <c r="AS286" i="10"/>
  <c r="AS287" i="10"/>
  <c r="AS288" i="10"/>
  <c r="AS289" i="10"/>
  <c r="AS290" i="10"/>
  <c r="AS291" i="10"/>
  <c r="AS292" i="10"/>
  <c r="AS293" i="10"/>
  <c r="AS294" i="10"/>
  <c r="AS295" i="10"/>
  <c r="AS296" i="10"/>
  <c r="AS297" i="10"/>
  <c r="AS298" i="10"/>
  <c r="AS299" i="10"/>
  <c r="AS300" i="10"/>
  <c r="AS301" i="10"/>
  <c r="AS302" i="10"/>
  <c r="AS303" i="10"/>
  <c r="AS304" i="10"/>
  <c r="AS305" i="10"/>
  <c r="AS306" i="10"/>
  <c r="AS307" i="10"/>
  <c r="AS308" i="10"/>
  <c r="AS309" i="10"/>
  <c r="AS310" i="10"/>
  <c r="AS311" i="10"/>
  <c r="AS312" i="10"/>
  <c r="AS313" i="10"/>
  <c r="AS314" i="10"/>
  <c r="AS315" i="10"/>
  <c r="AS316" i="10"/>
  <c r="AS317" i="10"/>
  <c r="AS318" i="10"/>
  <c r="AS319" i="10"/>
  <c r="AS320" i="10"/>
  <c r="AS321" i="10"/>
  <c r="AS322" i="10"/>
  <c r="AS323" i="10"/>
  <c r="AS324" i="10"/>
  <c r="AS325" i="10"/>
  <c r="AS326" i="10"/>
  <c r="AS327" i="10"/>
  <c r="AS328" i="10"/>
  <c r="AS329" i="10"/>
  <c r="AS330" i="10"/>
  <c r="AS331" i="10"/>
  <c r="AS332" i="10"/>
  <c r="AS333" i="10"/>
  <c r="AS334" i="10"/>
  <c r="AS335" i="10"/>
  <c r="AS336" i="10"/>
  <c r="AS337" i="10"/>
  <c r="AS338" i="10"/>
  <c r="AS339" i="10"/>
  <c r="AS340" i="10"/>
  <c r="AS341" i="10"/>
  <c r="AS342" i="10"/>
  <c r="AS343" i="10"/>
  <c r="AS344" i="10"/>
  <c r="AS345" i="10"/>
  <c r="AS346" i="10"/>
  <c r="AS347" i="10"/>
  <c r="AS348" i="10"/>
  <c r="AS349" i="10"/>
  <c r="AS350" i="10"/>
  <c r="AS351" i="10"/>
  <c r="AS352" i="10"/>
  <c r="AS353" i="10"/>
  <c r="AS354" i="10"/>
  <c r="AS355" i="10"/>
  <c r="AS356" i="10"/>
  <c r="AS357" i="10"/>
  <c r="AS358" i="10"/>
  <c r="AS359" i="10"/>
  <c r="AS360" i="10"/>
  <c r="AS361" i="10"/>
  <c r="AS362" i="10"/>
  <c r="AS363" i="10"/>
  <c r="AS364" i="10"/>
  <c r="AS365" i="10"/>
  <c r="AS366" i="10"/>
  <c r="AS367" i="10"/>
  <c r="AS368" i="10"/>
  <c r="AS369" i="10"/>
  <c r="AS370" i="10"/>
  <c r="AS371" i="10"/>
  <c r="AS372" i="10"/>
  <c r="AS373" i="10"/>
  <c r="AS374" i="10"/>
  <c r="AS375" i="10"/>
  <c r="AS376" i="10"/>
  <c r="AS377" i="10"/>
  <c r="AS378" i="10"/>
  <c r="AS379" i="10"/>
  <c r="AS380" i="10"/>
  <c r="AS381" i="10"/>
  <c r="AS382" i="10"/>
  <c r="AS383" i="10"/>
  <c r="AS384" i="10"/>
  <c r="AS385" i="10"/>
  <c r="AS386" i="10"/>
  <c r="AS387" i="10"/>
  <c r="AS388" i="10"/>
  <c r="AS389" i="10"/>
  <c r="AS390" i="10"/>
  <c r="AS391" i="10"/>
  <c r="AS392" i="10"/>
  <c r="AS393" i="10"/>
  <c r="AS394" i="10"/>
  <c r="AS395" i="10"/>
  <c r="AS396" i="10"/>
  <c r="AS397" i="10"/>
  <c r="AS398" i="10"/>
  <c r="AS399" i="10"/>
  <c r="AS400" i="10"/>
  <c r="AS401" i="10"/>
  <c r="AS402" i="10"/>
  <c r="AS403" i="10"/>
  <c r="AS404" i="10"/>
  <c r="AS405" i="10"/>
  <c r="AS406" i="10"/>
  <c r="AS407" i="10"/>
  <c r="AS408" i="10"/>
  <c r="AS409" i="10"/>
  <c r="AS410" i="10"/>
  <c r="AS411" i="10"/>
  <c r="AS412" i="10"/>
  <c r="AS413" i="10"/>
  <c r="AS414" i="10"/>
  <c r="AS415" i="10"/>
  <c r="AS416" i="10"/>
  <c r="AS417" i="10"/>
  <c r="AS418" i="10"/>
  <c r="AS419" i="10"/>
  <c r="AS420" i="10"/>
  <c r="AS421" i="10"/>
  <c r="AS422" i="10"/>
  <c r="AS423" i="10"/>
  <c r="AS424" i="10"/>
  <c r="AS425" i="10"/>
  <c r="AS426" i="10"/>
  <c r="AS427" i="10"/>
  <c r="AS428" i="10"/>
  <c r="AS429" i="10"/>
  <c r="AS430" i="10"/>
  <c r="AS431" i="10"/>
  <c r="AS432" i="10"/>
  <c r="AS433" i="10"/>
  <c r="AS434" i="10"/>
  <c r="AS435" i="10"/>
  <c r="AS436" i="10"/>
  <c r="AS437" i="10"/>
  <c r="AS438" i="10"/>
  <c r="AS439" i="10"/>
  <c r="AS440" i="10"/>
  <c r="AS441" i="10"/>
  <c r="AS442" i="10"/>
  <c r="AS443" i="10"/>
  <c r="AS444" i="10"/>
  <c r="AS445" i="10"/>
  <c r="AS446" i="10"/>
  <c r="AS447" i="10"/>
  <c r="AS448" i="10"/>
  <c r="AS449" i="10"/>
  <c r="AS450" i="10"/>
  <c r="AS451" i="10"/>
  <c r="AS452" i="10"/>
  <c r="AS453" i="10"/>
  <c r="AS454" i="10"/>
  <c r="AS455" i="10"/>
  <c r="AS456" i="10"/>
  <c r="AS457" i="10"/>
  <c r="AS458" i="10"/>
  <c r="AS459" i="10"/>
  <c r="AS460" i="10"/>
  <c r="AS461" i="10"/>
  <c r="AS462" i="10"/>
  <c r="AS463" i="10"/>
  <c r="AS464" i="10"/>
  <c r="AS465" i="10"/>
  <c r="AS466" i="10"/>
  <c r="AS467" i="10"/>
  <c r="AS468" i="10"/>
  <c r="AS469" i="10"/>
  <c r="AS470" i="10"/>
  <c r="AS471" i="10"/>
  <c r="AS472" i="10"/>
  <c r="AS473" i="10"/>
  <c r="AS474" i="10"/>
  <c r="AS475" i="10"/>
  <c r="AS476" i="10"/>
  <c r="AS477" i="10"/>
  <c r="AS478" i="10"/>
  <c r="AS479" i="10"/>
  <c r="AS480" i="10"/>
  <c r="AS481" i="10"/>
  <c r="AS482" i="10"/>
  <c r="AS483" i="10"/>
  <c r="AS484" i="10"/>
  <c r="AS485" i="10"/>
  <c r="AS486" i="10"/>
  <c r="AS487" i="10"/>
  <c r="AS488" i="10"/>
  <c r="AS489" i="10"/>
  <c r="AS490" i="10"/>
  <c r="AS491" i="10"/>
  <c r="AS492" i="10"/>
  <c r="AS493" i="10"/>
  <c r="AS494" i="10"/>
  <c r="AS495" i="10"/>
  <c r="AS496" i="10"/>
  <c r="AS497" i="10"/>
  <c r="AS498" i="10"/>
  <c r="AS499" i="10"/>
  <c r="AS500" i="10"/>
  <c r="AS501" i="10"/>
  <c r="AS502" i="10"/>
  <c r="AS503" i="10"/>
  <c r="AS504" i="10"/>
  <c r="AS505" i="10"/>
  <c r="AS506" i="10"/>
  <c r="AS507" i="10"/>
  <c r="AS508" i="10"/>
  <c r="AS509" i="10"/>
  <c r="AS510" i="10"/>
  <c r="AS511" i="10"/>
  <c r="AS512" i="10"/>
  <c r="AS513" i="10"/>
  <c r="AS514" i="10"/>
  <c r="AS515" i="10"/>
  <c r="AS516" i="10"/>
  <c r="AS517" i="10"/>
  <c r="AS518" i="10"/>
  <c r="AS519" i="10"/>
  <c r="AS520" i="10"/>
  <c r="AS521" i="10"/>
  <c r="AS522" i="10"/>
  <c r="AS523" i="10"/>
  <c r="AS524" i="10"/>
  <c r="AS525" i="10"/>
  <c r="AS526" i="10"/>
  <c r="AS527" i="10"/>
  <c r="AS528" i="10"/>
  <c r="AS529" i="10"/>
  <c r="AS530" i="10"/>
  <c r="AS531" i="10"/>
  <c r="AS532" i="10"/>
  <c r="AS533" i="10"/>
  <c r="AS534" i="10"/>
  <c r="AS535" i="10"/>
  <c r="AS536" i="10"/>
  <c r="AS537" i="10"/>
  <c r="AS538" i="10"/>
  <c r="AS539" i="10"/>
  <c r="AS540" i="10"/>
  <c r="AS541" i="10"/>
  <c r="AS542" i="10"/>
  <c r="AS543" i="10"/>
  <c r="AS544" i="10"/>
  <c r="AS545" i="10"/>
  <c r="AS546" i="10"/>
  <c r="AS547" i="10"/>
  <c r="AS548" i="10"/>
  <c r="AS549" i="10"/>
  <c r="AS550" i="10"/>
  <c r="AS551" i="10"/>
  <c r="AS552" i="10"/>
  <c r="AS553" i="10"/>
  <c r="AS554" i="10"/>
  <c r="AS555" i="10"/>
  <c r="AS556" i="10"/>
  <c r="AS557" i="10"/>
  <c r="AS558" i="10"/>
  <c r="AS559" i="10"/>
  <c r="AS560" i="10"/>
  <c r="AS561" i="10"/>
  <c r="AS562" i="10"/>
  <c r="AS563" i="10"/>
  <c r="AS564" i="10"/>
  <c r="AS565" i="10"/>
  <c r="AS566" i="10"/>
  <c r="AS567" i="10"/>
  <c r="AS568" i="10"/>
  <c r="AS569" i="10"/>
  <c r="AS570" i="10"/>
  <c r="AS571" i="10"/>
  <c r="AS572" i="10"/>
  <c r="AS573" i="10"/>
  <c r="AS574" i="10"/>
  <c r="AS575" i="10"/>
  <c r="AS576" i="10"/>
  <c r="AS577" i="10"/>
  <c r="AS578" i="10"/>
  <c r="AS579" i="10"/>
  <c r="AS580" i="10"/>
  <c r="AS581" i="10"/>
  <c r="AS582" i="10"/>
  <c r="AS583" i="10"/>
  <c r="AS584" i="10"/>
  <c r="AS585" i="10"/>
  <c r="AS586" i="10"/>
  <c r="AS587" i="10"/>
  <c r="AS588" i="10"/>
  <c r="AS589" i="10"/>
  <c r="AS590" i="10"/>
  <c r="AS591" i="10"/>
  <c r="AS592" i="10"/>
  <c r="AS593" i="10"/>
  <c r="AS594" i="10"/>
  <c r="AS595" i="10"/>
  <c r="AS596" i="10"/>
  <c r="AS597" i="10"/>
  <c r="AS598" i="10"/>
  <c r="AS599" i="10"/>
  <c r="AS600" i="10"/>
  <c r="AS601" i="10"/>
  <c r="AS602" i="10"/>
  <c r="AS603" i="10"/>
  <c r="AS604" i="10"/>
  <c r="AS605" i="10"/>
  <c r="AS606" i="10"/>
  <c r="AS607" i="10"/>
  <c r="AS608" i="10"/>
  <c r="AS609" i="10"/>
  <c r="AS610" i="10"/>
  <c r="AS611" i="10"/>
  <c r="AS612" i="10"/>
  <c r="AS613" i="10"/>
  <c r="AS614" i="10"/>
  <c r="AS615" i="10"/>
  <c r="AS616" i="10"/>
  <c r="AS617" i="10"/>
  <c r="AS618" i="10"/>
  <c r="AS619" i="10"/>
  <c r="AS620" i="10"/>
  <c r="AS621" i="10"/>
  <c r="AS622" i="10"/>
  <c r="AS623" i="10"/>
  <c r="AS624" i="10"/>
  <c r="AS625" i="10"/>
  <c r="AS626" i="10"/>
  <c r="AS627" i="10"/>
  <c r="AS628" i="10"/>
  <c r="AS629" i="10"/>
  <c r="AS630" i="10"/>
  <c r="AS631" i="10"/>
  <c r="AS632" i="10"/>
  <c r="AS633" i="10"/>
  <c r="AS634" i="10"/>
  <c r="AS635" i="10"/>
  <c r="AS636" i="10"/>
  <c r="AS637" i="10"/>
  <c r="AS638" i="10"/>
  <c r="AS639" i="10"/>
  <c r="AS640" i="10"/>
  <c r="AS641" i="10"/>
  <c r="AS642" i="10"/>
  <c r="AS643" i="10"/>
  <c r="AS644" i="10"/>
  <c r="AS645" i="10"/>
  <c r="AS646" i="10"/>
  <c r="AS647" i="10"/>
  <c r="AS648" i="10"/>
  <c r="AS649" i="10"/>
  <c r="AS650" i="10"/>
  <c r="AS651" i="10"/>
  <c r="AS652" i="10"/>
  <c r="AS653" i="10"/>
  <c r="AS654" i="10"/>
  <c r="AS655" i="10"/>
  <c r="AS656" i="10"/>
  <c r="AS657" i="10"/>
  <c r="AS658" i="10"/>
  <c r="AS659" i="10"/>
  <c r="AS660" i="10"/>
  <c r="AS661" i="10"/>
  <c r="AS662" i="10"/>
  <c r="AS663" i="10"/>
  <c r="AS664" i="10"/>
  <c r="AS665" i="10"/>
  <c r="AS666" i="10"/>
  <c r="AS667" i="10"/>
  <c r="AS668" i="10"/>
  <c r="AS669" i="10"/>
  <c r="AS670" i="10"/>
  <c r="AS671" i="10"/>
  <c r="AS672" i="10"/>
  <c r="AS673" i="10"/>
  <c r="AS674" i="10"/>
  <c r="AS675" i="10"/>
  <c r="AS676" i="10"/>
  <c r="AS677" i="10"/>
  <c r="AS678" i="10"/>
  <c r="AS679" i="10"/>
  <c r="AS680" i="10"/>
  <c r="AS681" i="10"/>
  <c r="AS682" i="10"/>
  <c r="AS683" i="10"/>
  <c r="AS684" i="10"/>
  <c r="AS685" i="10"/>
  <c r="AS686" i="10"/>
  <c r="AS687" i="10"/>
  <c r="AS688" i="10"/>
  <c r="AS689" i="10"/>
  <c r="AS690" i="10"/>
  <c r="AS691" i="10"/>
  <c r="AS692" i="10"/>
  <c r="AS693" i="10"/>
  <c r="AS694" i="10"/>
  <c r="AS695" i="10"/>
  <c r="AS696" i="10"/>
  <c r="AS697" i="10"/>
  <c r="AS698" i="10"/>
  <c r="AS699" i="10"/>
  <c r="AS700" i="10"/>
  <c r="AS701" i="10"/>
  <c r="AS702" i="10"/>
  <c r="AS703" i="10"/>
  <c r="AS704" i="10"/>
  <c r="AS705" i="10"/>
  <c r="AS706" i="10"/>
  <c r="AS707" i="10"/>
  <c r="AS708" i="10"/>
  <c r="AS709" i="10"/>
  <c r="AS710" i="10"/>
  <c r="AS711" i="10"/>
  <c r="AS712" i="10"/>
  <c r="AS713" i="10"/>
  <c r="AS714" i="10"/>
  <c r="AS715" i="10"/>
  <c r="AS716" i="10"/>
  <c r="AS717" i="10"/>
  <c r="AS718" i="10"/>
  <c r="AS719" i="10"/>
  <c r="AS720" i="10"/>
  <c r="AS721" i="10"/>
  <c r="AS722" i="10"/>
  <c r="AS723" i="10"/>
  <c r="AS724" i="10"/>
  <c r="AS725" i="10"/>
  <c r="AS726" i="10"/>
  <c r="AS727" i="10"/>
  <c r="AS728" i="10"/>
  <c r="AS729" i="10"/>
  <c r="AS730" i="10"/>
  <c r="AS731" i="10"/>
  <c r="AS732" i="10"/>
  <c r="AS733" i="10"/>
  <c r="AS734" i="10"/>
  <c r="AS735" i="10"/>
  <c r="AS736" i="10"/>
  <c r="AS737" i="10"/>
  <c r="AS738" i="10"/>
  <c r="AS739" i="10"/>
  <c r="AS740" i="10"/>
  <c r="AS741" i="10"/>
  <c r="AS742" i="10"/>
  <c r="AS743" i="10"/>
  <c r="AS744" i="10"/>
  <c r="AS745" i="10"/>
  <c r="AS746" i="10"/>
  <c r="AS747" i="10"/>
  <c r="AS748" i="10"/>
  <c r="AS749" i="10"/>
  <c r="AS750" i="10"/>
  <c r="AS751" i="10"/>
  <c r="AS752" i="10"/>
  <c r="AS753" i="10"/>
  <c r="AS754" i="10"/>
  <c r="AS755" i="10"/>
  <c r="AS756" i="10"/>
  <c r="AS757" i="10"/>
  <c r="AS758" i="10"/>
  <c r="AS759" i="10"/>
  <c r="AS760" i="10"/>
  <c r="AS761" i="10"/>
  <c r="AS762" i="10"/>
  <c r="AS763" i="10"/>
  <c r="AS764" i="10"/>
  <c r="AS765" i="10"/>
  <c r="AS766" i="10"/>
  <c r="AS767" i="10"/>
  <c r="AS768" i="10"/>
  <c r="AS769" i="10"/>
  <c r="AS770" i="10"/>
  <c r="AS771" i="10"/>
  <c r="AS772" i="10"/>
  <c r="AS773" i="10"/>
  <c r="AS774" i="10"/>
  <c r="AS775" i="10"/>
  <c r="AS776" i="10"/>
  <c r="AS777" i="10"/>
  <c r="AS778" i="10"/>
  <c r="AS779" i="10"/>
  <c r="AS780" i="10"/>
  <c r="AS781" i="10"/>
  <c r="AS782" i="10"/>
  <c r="AS783" i="10"/>
  <c r="AS784" i="10"/>
  <c r="AS785" i="10"/>
  <c r="AS786" i="10"/>
  <c r="AS787" i="10"/>
  <c r="AS788" i="10"/>
  <c r="AS789" i="10"/>
  <c r="AS790" i="10"/>
  <c r="AS791" i="10"/>
  <c r="AS792" i="10"/>
  <c r="AS793" i="10"/>
  <c r="AS794" i="10"/>
  <c r="AS795" i="10"/>
  <c r="AS796" i="10"/>
  <c r="AS797" i="10"/>
  <c r="AS798" i="10"/>
  <c r="AS799" i="10"/>
  <c r="AS800" i="10"/>
  <c r="AS801" i="10"/>
  <c r="AS802" i="10"/>
  <c r="AS803" i="10"/>
  <c r="AS804" i="10"/>
  <c r="AS805" i="10"/>
  <c r="AS806" i="10"/>
  <c r="AS807" i="10"/>
  <c r="AS808" i="10"/>
  <c r="AS809" i="10"/>
  <c r="AS810" i="10"/>
  <c r="AS811" i="10"/>
  <c r="AS812" i="10"/>
  <c r="AS813" i="10"/>
  <c r="AS814" i="10"/>
  <c r="AS815" i="10"/>
  <c r="AS816" i="10"/>
  <c r="AS817" i="10"/>
  <c r="AS818" i="10"/>
  <c r="AS819" i="10"/>
  <c r="AS820" i="10"/>
  <c r="AS821" i="10"/>
  <c r="AS822" i="10"/>
  <c r="AS823" i="10"/>
  <c r="AS824" i="10"/>
  <c r="AS825" i="10"/>
  <c r="AS826" i="10"/>
  <c r="AS827" i="10"/>
  <c r="AS828" i="10"/>
  <c r="AS829" i="10"/>
  <c r="AS830" i="10"/>
  <c r="AS831" i="10"/>
  <c r="AS832" i="10"/>
  <c r="AS833" i="10"/>
  <c r="AS834" i="10"/>
  <c r="AS835" i="10"/>
  <c r="AS836" i="10"/>
  <c r="AS837" i="10"/>
  <c r="AS838" i="10"/>
  <c r="AS839" i="10"/>
  <c r="AS840" i="10"/>
  <c r="AS841" i="10"/>
  <c r="AS842" i="10"/>
  <c r="AS843" i="10"/>
  <c r="AS844" i="10"/>
  <c r="AS845" i="10"/>
  <c r="AS846" i="10"/>
  <c r="AS847" i="10"/>
  <c r="AS848" i="10"/>
  <c r="AS849" i="10"/>
  <c r="AS850" i="10"/>
  <c r="AS851" i="10"/>
  <c r="AS852" i="10"/>
  <c r="AS853" i="10"/>
  <c r="AS854" i="10"/>
  <c r="AS855" i="10"/>
  <c r="AS856" i="10"/>
  <c r="AS857" i="10"/>
  <c r="AS858" i="10"/>
  <c r="AS859" i="10"/>
  <c r="AS860" i="10"/>
  <c r="AS861" i="10"/>
  <c r="AS862" i="10"/>
  <c r="AS863" i="10"/>
  <c r="AS864" i="10"/>
  <c r="AS865" i="10"/>
  <c r="AS866" i="10"/>
  <c r="AS867" i="10"/>
  <c r="AS868" i="10"/>
  <c r="AS869" i="10"/>
  <c r="AS870" i="10"/>
  <c r="AS871" i="10"/>
  <c r="AS872" i="10"/>
  <c r="AS873" i="10"/>
  <c r="AS874" i="10"/>
  <c r="AS875" i="10"/>
  <c r="AS876" i="10"/>
  <c r="AS877" i="10"/>
  <c r="AS878" i="10"/>
  <c r="AS879" i="10"/>
  <c r="AS880" i="10"/>
  <c r="AS881" i="10"/>
  <c r="AS882" i="10"/>
  <c r="AS883" i="10"/>
  <c r="AS884" i="10"/>
  <c r="AS885" i="10"/>
  <c r="AS886" i="10"/>
  <c r="AS887" i="10"/>
  <c r="AS888" i="10"/>
  <c r="AS889" i="10"/>
  <c r="AS890" i="10"/>
  <c r="AS891" i="10"/>
  <c r="AS892" i="10"/>
  <c r="AS893" i="10"/>
  <c r="AS894" i="10"/>
  <c r="AS895" i="10"/>
  <c r="AS896" i="10"/>
  <c r="AS897" i="10"/>
  <c r="AS898" i="10"/>
  <c r="AS899" i="10"/>
  <c r="AS900" i="10"/>
  <c r="AS901" i="10"/>
  <c r="AS902" i="10"/>
  <c r="AS903" i="10"/>
  <c r="AS904" i="10"/>
  <c r="AS905" i="10"/>
  <c r="AS906" i="10"/>
  <c r="AS907" i="10"/>
  <c r="AS908" i="10"/>
  <c r="AS909" i="10"/>
  <c r="AS910" i="10"/>
  <c r="AS911" i="10"/>
  <c r="AS912" i="10"/>
  <c r="AS913" i="10"/>
  <c r="AS914" i="10"/>
  <c r="AS915" i="10"/>
  <c r="AS916" i="10"/>
  <c r="AS917" i="10"/>
  <c r="AS918" i="10"/>
  <c r="AS919" i="10"/>
  <c r="AS920" i="10"/>
  <c r="AS921" i="10"/>
  <c r="AS922" i="10"/>
  <c r="AS923" i="10"/>
  <c r="AS924" i="10"/>
  <c r="AS925" i="10"/>
  <c r="AS926" i="10"/>
  <c r="AS927" i="10"/>
  <c r="AS928" i="10"/>
  <c r="AS929" i="10"/>
  <c r="AS930" i="10"/>
  <c r="AS931" i="10"/>
  <c r="AS932" i="10"/>
  <c r="AS933" i="10"/>
  <c r="AS934" i="10"/>
  <c r="AS935" i="10"/>
  <c r="AS936" i="10"/>
  <c r="AS937" i="10"/>
  <c r="AS938" i="10"/>
  <c r="AS939" i="10"/>
  <c r="AS940" i="10"/>
  <c r="AS941" i="10"/>
  <c r="AS942" i="10"/>
  <c r="AS943" i="10"/>
  <c r="AS944" i="10"/>
  <c r="AS945" i="10"/>
  <c r="AS946" i="10"/>
  <c r="AS947" i="10"/>
  <c r="AS948" i="10"/>
  <c r="AS949" i="10"/>
  <c r="AS950" i="10"/>
  <c r="AS951" i="10"/>
  <c r="AS952" i="10"/>
  <c r="AS953" i="10"/>
  <c r="AS954" i="10"/>
  <c r="AS955" i="10"/>
  <c r="AS956" i="10"/>
  <c r="AS957" i="10"/>
  <c r="AS958" i="10"/>
  <c r="AS959" i="10"/>
  <c r="AS960" i="10"/>
  <c r="AS961" i="10"/>
  <c r="AS962" i="10"/>
  <c r="AS963" i="10"/>
  <c r="AS964" i="10"/>
  <c r="AS965" i="10"/>
  <c r="AS966" i="10"/>
  <c r="AS967" i="10"/>
  <c r="AS968" i="10"/>
  <c r="AS969" i="10"/>
  <c r="AS970" i="10"/>
  <c r="AS971" i="10"/>
  <c r="AS972" i="10"/>
  <c r="AS973" i="10"/>
  <c r="AS974" i="10"/>
  <c r="AS975" i="10"/>
  <c r="AS976" i="10"/>
  <c r="AS977" i="10"/>
  <c r="AS978" i="10"/>
  <c r="AS979" i="10"/>
  <c r="AS980" i="10"/>
  <c r="AS981" i="10"/>
  <c r="AS982" i="10"/>
  <c r="AS983" i="10"/>
  <c r="AS984" i="10"/>
  <c r="AS985" i="10"/>
  <c r="AS986" i="10"/>
  <c r="AS987" i="10"/>
  <c r="AS988" i="10"/>
  <c r="AS989" i="10"/>
  <c r="AS990" i="10"/>
  <c r="AS991" i="10"/>
  <c r="AS992" i="10"/>
  <c r="AS993" i="10"/>
  <c r="AS994" i="10"/>
  <c r="AS995" i="10"/>
  <c r="AS996" i="10"/>
  <c r="AS997" i="10"/>
  <c r="AS998" i="10"/>
  <c r="AS999" i="10"/>
  <c r="AS1000" i="10"/>
  <c r="AS1001" i="10"/>
  <c r="AS1002" i="10"/>
  <c r="AS1003" i="10"/>
  <c r="AS1004" i="10"/>
  <c r="AS1005" i="10"/>
  <c r="AS1006" i="10"/>
  <c r="AS1007" i="10"/>
  <c r="AS1008" i="10"/>
  <c r="AS1009" i="10"/>
  <c r="AS1010" i="10"/>
  <c r="AS1011" i="10"/>
  <c r="AS1012" i="10"/>
  <c r="AS1013" i="10"/>
  <c r="AS1014" i="10"/>
  <c r="AS1015" i="10"/>
  <c r="AS1016" i="10"/>
  <c r="AS1017" i="10"/>
  <c r="AS1018" i="10"/>
  <c r="AS1019" i="10"/>
  <c r="AS1020" i="10"/>
  <c r="AS1021" i="10"/>
  <c r="AS1022" i="10"/>
  <c r="AS1023" i="10"/>
  <c r="AS1024" i="10"/>
  <c r="AS1025" i="10"/>
  <c r="AS1026" i="10"/>
  <c r="AS1027" i="10"/>
  <c r="AS1028" i="10"/>
  <c r="AS1029" i="10"/>
  <c r="AS1030" i="10"/>
  <c r="AS1031" i="10"/>
  <c r="AS1032" i="10"/>
  <c r="AS1033" i="10"/>
  <c r="AS1034" i="10"/>
  <c r="AS1035" i="10"/>
  <c r="AS1036" i="10"/>
  <c r="AS1037" i="10"/>
  <c r="AS1038" i="10"/>
  <c r="AS1039" i="10"/>
  <c r="AS1040" i="10"/>
  <c r="AS1041" i="10"/>
  <c r="AS1042" i="10"/>
  <c r="AS1043" i="10"/>
  <c r="AS1044" i="10"/>
  <c r="AS1045" i="10"/>
  <c r="AS1046" i="10"/>
  <c r="AS1047" i="10"/>
  <c r="AS1048" i="10"/>
  <c r="AS1049" i="10"/>
  <c r="AS1050" i="10"/>
  <c r="AS1051" i="10"/>
  <c r="AS1052" i="10"/>
  <c r="AS1053" i="10"/>
  <c r="AS1054" i="10"/>
  <c r="AS1055" i="10"/>
  <c r="AS1056" i="10"/>
  <c r="AS1057" i="10"/>
  <c r="AS1058" i="10"/>
  <c r="AS1059" i="10"/>
  <c r="AS1060" i="10"/>
  <c r="AS1061" i="10"/>
  <c r="AS1062" i="10"/>
  <c r="AS1063" i="10"/>
  <c r="AS1064" i="10"/>
  <c r="AS1065" i="10"/>
  <c r="AS1066" i="10"/>
  <c r="AS1067" i="10"/>
  <c r="AS1068" i="10"/>
  <c r="AS1069" i="10"/>
  <c r="AS1070" i="10"/>
  <c r="AS1071" i="10"/>
  <c r="AS1072" i="10"/>
  <c r="AS1073" i="10"/>
  <c r="AS1074" i="10"/>
  <c r="AS1075" i="10"/>
  <c r="AS1076" i="10"/>
  <c r="AS1077" i="10"/>
  <c r="AS1078" i="10"/>
  <c r="AS1079" i="10"/>
  <c r="AS1080" i="10"/>
  <c r="AS1081" i="10"/>
  <c r="AS1082" i="10"/>
  <c r="AS1083" i="10"/>
  <c r="AS1084" i="10"/>
  <c r="AS1085" i="10"/>
  <c r="AS1086" i="10"/>
  <c r="AS1087" i="10"/>
  <c r="AS1088" i="10"/>
  <c r="AS1089" i="10"/>
  <c r="AS1090" i="10"/>
  <c r="AS1091" i="10"/>
  <c r="AS1092" i="10"/>
  <c r="AS1093" i="10"/>
  <c r="AS1094" i="10"/>
  <c r="AS1095" i="10"/>
  <c r="AS1096" i="10"/>
  <c r="AS1097" i="10"/>
  <c r="AS1098" i="10"/>
  <c r="AS1099" i="10"/>
  <c r="AS1100" i="10"/>
  <c r="AS1101" i="10"/>
  <c r="AS1102" i="10"/>
  <c r="AS1103" i="10"/>
  <c r="AS1104" i="10"/>
  <c r="AS1105" i="10"/>
  <c r="AS1106" i="10"/>
  <c r="AS1107" i="10"/>
  <c r="AS1108" i="10"/>
  <c r="AS1109" i="10"/>
  <c r="AS1110" i="10"/>
  <c r="AS1111" i="10"/>
  <c r="AS1112" i="10"/>
  <c r="AS1113" i="10"/>
  <c r="AS1114" i="10"/>
  <c r="AS1115" i="10"/>
  <c r="AS1116" i="10"/>
  <c r="AS1117" i="10"/>
  <c r="AS1118" i="10"/>
  <c r="AS1119" i="10"/>
  <c r="AS1120" i="10"/>
  <c r="AS1121" i="10"/>
  <c r="AS1122" i="10"/>
  <c r="AS1123" i="10"/>
  <c r="AS1124" i="10"/>
  <c r="AS1125" i="10"/>
  <c r="AS1126" i="10"/>
  <c r="AS1127" i="10"/>
  <c r="AS1128" i="10"/>
  <c r="AS1129" i="10"/>
  <c r="AS1130" i="10"/>
  <c r="AS1131" i="10"/>
  <c r="AS1132" i="10"/>
  <c r="AS1133" i="10"/>
  <c r="AS1134" i="10"/>
  <c r="AS1135" i="10"/>
  <c r="AS1136" i="10"/>
  <c r="AS1137" i="10"/>
  <c r="AS1138" i="10"/>
  <c r="AS1139" i="10"/>
  <c r="AS1140" i="10"/>
  <c r="AS1141" i="10"/>
  <c r="AS1142" i="10"/>
  <c r="AS1143" i="10"/>
  <c r="AS1144" i="10"/>
  <c r="AS1145" i="10"/>
  <c r="AS1146" i="10"/>
  <c r="AS1147" i="10"/>
  <c r="AS1148" i="10"/>
  <c r="AS1149" i="10"/>
  <c r="AS1150" i="10"/>
  <c r="AS1151" i="10"/>
  <c r="AS1152" i="10"/>
  <c r="AS1153" i="10"/>
  <c r="AS1154" i="10"/>
  <c r="AS1155" i="10"/>
  <c r="AS1156" i="10"/>
  <c r="AS1157" i="10"/>
  <c r="AS1158" i="10"/>
  <c r="AS1159" i="10"/>
  <c r="AS1160" i="10"/>
  <c r="AS1161" i="10"/>
  <c r="AS1162" i="10"/>
  <c r="AS1163" i="10"/>
  <c r="AS1164" i="10"/>
  <c r="AS1165" i="10"/>
  <c r="AS1166" i="10"/>
  <c r="AS1167" i="10"/>
  <c r="AS1168" i="10"/>
  <c r="AS1169" i="10"/>
  <c r="AS1170" i="10"/>
  <c r="AS1171" i="10"/>
  <c r="AS1172" i="10"/>
  <c r="AS1173" i="10"/>
  <c r="AS1174" i="10"/>
  <c r="AS1175" i="10"/>
  <c r="AS1176" i="10"/>
  <c r="AS1177" i="10"/>
  <c r="AS1178" i="10"/>
  <c r="AS1179" i="10"/>
  <c r="AS1180" i="10"/>
  <c r="AS1181" i="10"/>
  <c r="AS1182" i="10"/>
  <c r="AS1183" i="10"/>
  <c r="AS1184" i="10"/>
  <c r="AS1185" i="10"/>
  <c r="AS1186" i="10"/>
  <c r="AS1187" i="10"/>
  <c r="AS1188" i="10"/>
  <c r="AS1189" i="10"/>
  <c r="AS1190" i="10"/>
  <c r="AS1191" i="10"/>
  <c r="AS1192" i="10"/>
  <c r="AS1193" i="10"/>
  <c r="AS1194" i="10"/>
  <c r="AS1195" i="10"/>
  <c r="AS1196" i="10"/>
  <c r="AS1197" i="10"/>
  <c r="AS1198" i="10"/>
  <c r="AS1199" i="10"/>
  <c r="AS1200" i="10"/>
  <c r="AS1201" i="10"/>
  <c r="AS1202" i="10"/>
  <c r="AS1203" i="10"/>
  <c r="AS1204" i="10"/>
  <c r="AS1205" i="10"/>
  <c r="AS1206" i="10"/>
  <c r="AS1207" i="10"/>
  <c r="AS1208" i="10"/>
  <c r="AS1209" i="10"/>
  <c r="AS1210" i="10"/>
  <c r="AS1211" i="10"/>
  <c r="AS1212" i="10"/>
  <c r="AS1213" i="10"/>
  <c r="AS1214" i="10"/>
  <c r="AS1215" i="10"/>
  <c r="AS1216" i="10"/>
  <c r="AS1217" i="10"/>
  <c r="AS1218" i="10"/>
  <c r="AS1219" i="10"/>
  <c r="AS1220" i="10"/>
  <c r="AS1221" i="10"/>
  <c r="AS1222" i="10"/>
  <c r="AS1223" i="10"/>
  <c r="AS1224" i="10"/>
  <c r="AS1225" i="10"/>
  <c r="AS1226" i="10"/>
  <c r="AS1227" i="10"/>
  <c r="AS1228" i="10"/>
  <c r="AS1229" i="10"/>
  <c r="AS1230" i="10"/>
  <c r="AS1231" i="10"/>
  <c r="AS1232" i="10"/>
  <c r="AS1233" i="10"/>
  <c r="AS1234" i="10"/>
  <c r="AS1235" i="10"/>
  <c r="AS1236" i="10"/>
  <c r="AS1237" i="10"/>
  <c r="AS1238" i="10"/>
  <c r="AS1239" i="10"/>
  <c r="AS1240" i="10"/>
  <c r="AS1241" i="10"/>
  <c r="AS1242" i="10"/>
  <c r="AS1243" i="10"/>
  <c r="AS1244" i="10"/>
  <c r="AS1245" i="10"/>
  <c r="AS1246" i="10"/>
  <c r="AS1247" i="10"/>
  <c r="AS1248" i="10"/>
  <c r="AS1249" i="10"/>
  <c r="AS1250" i="10"/>
  <c r="AS1251" i="10"/>
  <c r="AS1252" i="10"/>
  <c r="AS1253" i="10"/>
  <c r="AS1254" i="10"/>
  <c r="AS1255" i="10"/>
  <c r="AS1256" i="10"/>
  <c r="AS1257" i="10"/>
  <c r="AS1258" i="10"/>
  <c r="AS1259" i="10"/>
  <c r="AS1260" i="10"/>
  <c r="AS1261" i="10"/>
  <c r="AS1262" i="10"/>
  <c r="AS1263" i="10"/>
  <c r="AS1264" i="10"/>
  <c r="AS1265" i="10"/>
  <c r="AS1266" i="10"/>
  <c r="AS1267" i="10"/>
  <c r="AS1268" i="10"/>
  <c r="AS1269" i="10"/>
  <c r="AS1270" i="10"/>
  <c r="AS1271" i="10"/>
  <c r="AS1272" i="10"/>
  <c r="AS1273" i="10"/>
  <c r="AS1274" i="10"/>
  <c r="AS1275" i="10"/>
  <c r="AS1276" i="10"/>
  <c r="AS1277" i="10"/>
  <c r="AS1278" i="10"/>
  <c r="AS1279" i="10"/>
  <c r="AS1280" i="10"/>
  <c r="AS1281" i="10"/>
  <c r="AS1282" i="10"/>
  <c r="AS1283" i="10"/>
  <c r="AS1284" i="10"/>
  <c r="AS1285" i="10"/>
  <c r="AS1286" i="10"/>
  <c r="AS1287" i="10"/>
  <c r="AS1288" i="10"/>
  <c r="AS1289" i="10"/>
  <c r="AS1290" i="10"/>
  <c r="AS1291" i="10"/>
  <c r="AS1292" i="10"/>
  <c r="AS1293" i="10"/>
  <c r="AS1294" i="10"/>
  <c r="AS1295" i="10"/>
  <c r="AS1296" i="10"/>
  <c r="AS1297" i="10"/>
  <c r="AS1298" i="10"/>
  <c r="AS1299" i="10"/>
  <c r="AS1300" i="10"/>
  <c r="AS1301" i="10"/>
  <c r="AS1302" i="10"/>
  <c r="AS1303" i="10"/>
  <c r="AS1304" i="10"/>
  <c r="AS1305" i="10"/>
  <c r="AS1306" i="10"/>
  <c r="AS1307" i="10"/>
  <c r="AS1308" i="10"/>
  <c r="AS1309" i="10"/>
  <c r="AS1310" i="10"/>
  <c r="AS1311" i="10"/>
  <c r="AS1312" i="10"/>
  <c r="AS1313" i="10"/>
  <c r="AS1314" i="10"/>
  <c r="AS1315" i="10"/>
  <c r="AS1316" i="10"/>
  <c r="AS1317" i="10"/>
  <c r="AS1318" i="10"/>
  <c r="AS1319" i="10"/>
  <c r="AS1320" i="10"/>
  <c r="AS1321" i="10"/>
  <c r="AS1322" i="10"/>
  <c r="AS1323" i="10"/>
  <c r="AS1324" i="10"/>
  <c r="AS1325" i="10"/>
  <c r="AS1326" i="10"/>
  <c r="AS1327" i="10"/>
  <c r="AS1328" i="10"/>
  <c r="AS1329" i="10"/>
  <c r="AS1330" i="10"/>
  <c r="AS1331" i="10"/>
  <c r="AS1332" i="10"/>
  <c r="AS1333" i="10"/>
  <c r="AS1334" i="10"/>
  <c r="AS1335" i="10"/>
  <c r="AS1336" i="10"/>
  <c r="AS1337" i="10"/>
  <c r="AS1338" i="10"/>
  <c r="AS1339" i="10"/>
  <c r="AS1340" i="10"/>
  <c r="AS1341" i="10"/>
  <c r="AS1342" i="10"/>
  <c r="AS1343" i="10"/>
  <c r="AS1344" i="10"/>
  <c r="AS1345" i="10"/>
  <c r="AS1346" i="10"/>
  <c r="AS1347" i="10"/>
  <c r="AS1348" i="10"/>
  <c r="AS1349" i="10"/>
  <c r="AS1350" i="10"/>
  <c r="AS1351" i="10"/>
  <c r="AS1352" i="10"/>
  <c r="AS1353" i="10"/>
  <c r="AS1354" i="10"/>
  <c r="AS1355" i="10"/>
  <c r="AS1356" i="10"/>
  <c r="AS1357" i="10"/>
  <c r="AS1358" i="10"/>
  <c r="AS1359" i="10"/>
  <c r="AS1360" i="10"/>
  <c r="AS1361" i="10"/>
  <c r="AS1362" i="10"/>
  <c r="AS1363" i="10"/>
  <c r="AS1364" i="10"/>
  <c r="AS1365" i="10"/>
  <c r="AS1366" i="10"/>
  <c r="AS1367" i="10"/>
  <c r="AS1368" i="10"/>
  <c r="AS1369" i="10"/>
  <c r="AS1370" i="10"/>
  <c r="AS1371" i="10"/>
  <c r="AS1372" i="10"/>
  <c r="AS1373" i="10"/>
  <c r="AS1374" i="10"/>
  <c r="AS1375" i="10"/>
  <c r="AS1376" i="10"/>
  <c r="AS1377" i="10"/>
  <c r="AS1378" i="10"/>
  <c r="AS1379" i="10"/>
  <c r="AS1380" i="10"/>
  <c r="AS1381" i="10"/>
  <c r="AS1382" i="10"/>
  <c r="AS1383" i="10"/>
  <c r="AS1384" i="10"/>
  <c r="AS1385" i="10"/>
  <c r="AS1386" i="10"/>
  <c r="AS1387" i="10"/>
  <c r="AS1388" i="10"/>
  <c r="AS1389" i="10"/>
  <c r="AS1390" i="10"/>
  <c r="AS1391" i="10"/>
  <c r="AS1392" i="10"/>
  <c r="AS1393" i="10"/>
  <c r="AS1394" i="10"/>
  <c r="AS1395" i="10"/>
  <c r="AS1396" i="10"/>
  <c r="AS1397" i="10"/>
  <c r="AS1398" i="10"/>
  <c r="AS1399" i="10"/>
  <c r="AS1400" i="10"/>
  <c r="AS1401" i="10"/>
  <c r="AS1402" i="10"/>
  <c r="AS1403" i="10"/>
  <c r="AS1404" i="10"/>
  <c r="AS1405" i="10"/>
  <c r="AS1406" i="10"/>
  <c r="AS1407" i="10"/>
  <c r="AS1408" i="10"/>
  <c r="AS1409" i="10"/>
  <c r="AS1410" i="10"/>
  <c r="AS1411" i="10"/>
  <c r="AS1412" i="10"/>
  <c r="AS1413" i="10"/>
  <c r="AS1414" i="10"/>
  <c r="AS1415" i="10"/>
  <c r="AS1416" i="10"/>
  <c r="AS1417" i="10"/>
  <c r="AS1418" i="10"/>
  <c r="AS1419" i="10"/>
  <c r="AS1420" i="10"/>
  <c r="AS1421" i="10"/>
  <c r="AS1422" i="10"/>
  <c r="AS1423" i="10"/>
  <c r="AS1424" i="10"/>
  <c r="AS1425" i="10"/>
  <c r="AS1426" i="10"/>
  <c r="AS1427" i="10"/>
  <c r="AS1428" i="10"/>
  <c r="AS1429" i="10"/>
  <c r="AS1430" i="10"/>
  <c r="AS1431" i="10"/>
  <c r="AS1432" i="10"/>
  <c r="AS1433" i="10"/>
  <c r="AS1434" i="10"/>
  <c r="AS1435" i="10"/>
  <c r="AS1436" i="10"/>
  <c r="AS1437" i="10"/>
  <c r="AS1438" i="10"/>
  <c r="AS1439" i="10"/>
  <c r="AS1440" i="10"/>
  <c r="AS1441" i="10"/>
  <c r="AS1442" i="10"/>
  <c r="AS1443" i="10"/>
  <c r="AS1444" i="10"/>
  <c r="AS1445" i="10"/>
  <c r="AS1446" i="10"/>
  <c r="AS1447" i="10"/>
  <c r="AS1448" i="10"/>
  <c r="AS1449" i="10"/>
  <c r="AS1450" i="10"/>
  <c r="AS1451" i="10"/>
  <c r="AS1452" i="10"/>
  <c r="AS1453" i="10"/>
  <c r="AS1454" i="10"/>
  <c r="AS1455" i="10"/>
  <c r="AS1456" i="10"/>
  <c r="AS1457" i="10"/>
  <c r="AS1458" i="10"/>
  <c r="AS1459" i="10"/>
  <c r="AS1460" i="10"/>
  <c r="AS1461" i="10"/>
  <c r="AS1462" i="10"/>
  <c r="AS1463" i="10"/>
  <c r="AS1464" i="10"/>
  <c r="AS1465" i="10"/>
  <c r="AS1466" i="10"/>
  <c r="AS1467" i="10"/>
  <c r="AS1468" i="10"/>
  <c r="AS1469" i="10"/>
  <c r="AS1470" i="10"/>
  <c r="AS1471" i="10"/>
  <c r="AS1472" i="10"/>
  <c r="AS1473" i="10"/>
  <c r="AS1474" i="10"/>
  <c r="AS1475" i="10"/>
  <c r="AS1476" i="10"/>
  <c r="AS1477" i="10"/>
  <c r="AS1478" i="10"/>
  <c r="AS1479" i="10"/>
  <c r="AS1480" i="10"/>
  <c r="AS1481" i="10"/>
  <c r="AS1482" i="10"/>
  <c r="AS1483" i="10"/>
  <c r="AS1484" i="10"/>
  <c r="AS1485" i="10"/>
  <c r="AS1486" i="10"/>
  <c r="AS1487" i="10"/>
  <c r="AS1488" i="10"/>
  <c r="AS1489" i="10"/>
  <c r="AS1490" i="10"/>
  <c r="AS1491" i="10"/>
  <c r="AS1492" i="10"/>
  <c r="AS1493" i="10"/>
  <c r="AS1494" i="10"/>
  <c r="AS1495" i="10"/>
  <c r="AS1496" i="10"/>
  <c r="AS1497" i="10"/>
  <c r="AS1498" i="10"/>
  <c r="AS1499" i="10"/>
  <c r="AS1500" i="10"/>
  <c r="AS1501" i="10"/>
  <c r="AS1502" i="10"/>
  <c r="AS1503" i="10"/>
  <c r="AS1504" i="10"/>
  <c r="AS1505" i="10"/>
  <c r="AS1506" i="10"/>
  <c r="AS1507" i="10"/>
  <c r="AS1508" i="10"/>
  <c r="AS1509" i="10"/>
  <c r="AS1510" i="10"/>
  <c r="AS1511" i="10"/>
  <c r="AS1512" i="10"/>
  <c r="AS1513" i="10"/>
  <c r="AS1514" i="10"/>
  <c r="AS1515" i="10"/>
  <c r="AS1516" i="10"/>
  <c r="AS1517" i="10"/>
  <c r="AS1518" i="10"/>
  <c r="AS1519" i="10"/>
  <c r="AS1520" i="10"/>
  <c r="AS1521" i="10"/>
  <c r="AS1522" i="10"/>
  <c r="AS1523" i="10"/>
  <c r="AS1524" i="10"/>
  <c r="AS1525" i="10"/>
  <c r="AS1526" i="10"/>
  <c r="AS1527" i="10"/>
  <c r="AS1528" i="10"/>
  <c r="AS1529" i="10"/>
  <c r="AS1530" i="10"/>
  <c r="AS1531" i="10"/>
  <c r="AS1532" i="10"/>
  <c r="AS1533" i="10"/>
  <c r="AS1534" i="10"/>
  <c r="AS1535" i="10"/>
  <c r="AS1536" i="10"/>
  <c r="AS1537" i="10"/>
  <c r="AS1538" i="10"/>
  <c r="AS1539" i="10"/>
  <c r="AS1540" i="10"/>
  <c r="AS1541" i="10"/>
  <c r="AS1542" i="10"/>
  <c r="AS1543" i="10"/>
  <c r="AS1544" i="10"/>
  <c r="AS1545" i="10"/>
  <c r="AS1546" i="10"/>
  <c r="AS1547" i="10"/>
  <c r="AS1548" i="10"/>
  <c r="AS1549" i="10"/>
  <c r="AS1550" i="10"/>
  <c r="AS1551" i="10"/>
  <c r="AS1552" i="10"/>
  <c r="AS1553" i="10"/>
  <c r="AS1554" i="10"/>
  <c r="AS1555" i="10"/>
  <c r="AS1556" i="10"/>
  <c r="AS1557" i="10"/>
  <c r="AS1558" i="10"/>
  <c r="AS1559" i="10"/>
  <c r="AS1560" i="10"/>
  <c r="AS1561" i="10"/>
  <c r="AS1562" i="10"/>
  <c r="AS1563" i="10"/>
  <c r="AS1564" i="10"/>
  <c r="AS1565" i="10"/>
  <c r="AS1566" i="10"/>
  <c r="AS1567" i="10"/>
  <c r="AS1568" i="10"/>
  <c r="AS1569" i="10"/>
  <c r="AS1570" i="10"/>
  <c r="AS1571" i="10"/>
  <c r="AS1572" i="10"/>
  <c r="AS1573" i="10"/>
  <c r="AS1574" i="10"/>
  <c r="AS1575" i="10"/>
  <c r="AS1576" i="10"/>
  <c r="AS1577" i="10"/>
  <c r="AS1578" i="10"/>
  <c r="AS1579" i="10"/>
  <c r="AS1580" i="10"/>
  <c r="AS1581" i="10"/>
  <c r="AS1582" i="10"/>
  <c r="AS1583" i="10"/>
  <c r="AS1584" i="10"/>
  <c r="AS1585" i="10"/>
  <c r="AS1586" i="10"/>
  <c r="AS1587" i="10"/>
  <c r="AS1588" i="10"/>
  <c r="AS1589" i="10"/>
  <c r="AS1590" i="10"/>
  <c r="AS1591" i="10"/>
  <c r="AS1592" i="10"/>
  <c r="AS1593" i="10"/>
  <c r="AS1594" i="10"/>
  <c r="AS1595" i="10"/>
  <c r="AS1596" i="10"/>
  <c r="AS1597" i="10"/>
  <c r="AS1598" i="10"/>
  <c r="AS1599" i="10"/>
  <c r="AS1600" i="10"/>
  <c r="AS1601" i="10"/>
  <c r="AS1602" i="10"/>
  <c r="AS1603" i="10"/>
  <c r="AS1604" i="10"/>
  <c r="AS1605" i="10"/>
  <c r="AS1606" i="10"/>
  <c r="AS1607" i="10"/>
  <c r="AS1608" i="10"/>
  <c r="AS1609" i="10"/>
  <c r="AS1610" i="10"/>
  <c r="AS1611" i="10"/>
  <c r="AS1612" i="10"/>
  <c r="AS1613" i="10"/>
  <c r="AS1614" i="10"/>
  <c r="AS1615" i="10"/>
  <c r="AS1616" i="10"/>
  <c r="AS1617" i="10"/>
  <c r="AS1618" i="10"/>
  <c r="AS1619" i="10"/>
  <c r="AS1620" i="10"/>
  <c r="AS1621" i="10"/>
  <c r="AS1622" i="10"/>
  <c r="AS1623" i="10"/>
  <c r="AS1624" i="10"/>
  <c r="AS1625" i="10"/>
  <c r="AS1626" i="10"/>
  <c r="AS1627" i="10"/>
  <c r="AS1628" i="10"/>
  <c r="AS1629" i="10"/>
  <c r="AS1630" i="10"/>
  <c r="AS1631" i="10"/>
  <c r="AS1632" i="10"/>
  <c r="AS1633" i="10"/>
  <c r="AS1634" i="10"/>
  <c r="AS1635" i="10"/>
  <c r="AS1636" i="10"/>
  <c r="AS1637" i="10"/>
  <c r="AS1638" i="10"/>
  <c r="AS1639" i="10"/>
  <c r="AS1640" i="10"/>
  <c r="AS1641" i="10"/>
  <c r="AS1642" i="10"/>
  <c r="AS1643" i="10"/>
  <c r="AS1644" i="10"/>
  <c r="AS1645" i="10"/>
  <c r="AS1646" i="10"/>
  <c r="AS1647" i="10"/>
  <c r="AS1648" i="10"/>
  <c r="AS1649" i="10"/>
  <c r="AS1650" i="10"/>
  <c r="AS1651" i="10"/>
  <c r="AS1652" i="10"/>
  <c r="AS1653" i="10"/>
  <c r="AS1654" i="10"/>
  <c r="AS1655" i="10"/>
  <c r="AS1656" i="10"/>
  <c r="AS1657" i="10"/>
  <c r="AS1658" i="10"/>
  <c r="AS1659" i="10"/>
  <c r="AS1660" i="10"/>
  <c r="AS1661" i="10"/>
  <c r="AS1662" i="10"/>
  <c r="AS1663" i="10"/>
  <c r="AS1664" i="10"/>
  <c r="AS1665" i="10"/>
  <c r="AS1666" i="10"/>
  <c r="AS1667" i="10"/>
  <c r="AS1668" i="10"/>
  <c r="AS1669" i="10"/>
  <c r="AS1670" i="10"/>
  <c r="AS1671" i="10"/>
  <c r="AS1672" i="10"/>
  <c r="AS1673" i="10"/>
  <c r="AS1674" i="10"/>
  <c r="AS1675" i="10"/>
  <c r="AS1676" i="10"/>
  <c r="AS1677" i="10"/>
  <c r="AS1678" i="10"/>
  <c r="AS1679" i="10"/>
  <c r="AS1680" i="10"/>
  <c r="AS1681" i="10"/>
  <c r="AS1682" i="10"/>
  <c r="AS1683" i="10"/>
  <c r="AS1684" i="10"/>
  <c r="AS1685" i="10"/>
  <c r="AS1686" i="10"/>
  <c r="AS1687" i="10"/>
  <c r="AS1688" i="10"/>
  <c r="AS1689" i="10"/>
  <c r="AS1690" i="10"/>
  <c r="AS1691" i="10"/>
  <c r="AS1692" i="10"/>
  <c r="AS1693" i="10"/>
  <c r="AS1694" i="10"/>
  <c r="AS1695" i="10"/>
  <c r="AS1696" i="10"/>
  <c r="AS1697" i="10"/>
  <c r="AS1698" i="10"/>
  <c r="AS1699" i="10"/>
  <c r="AS1700" i="10"/>
  <c r="AS1701" i="10"/>
  <c r="AS1702" i="10"/>
  <c r="AS1703" i="10"/>
  <c r="AS1704" i="10"/>
  <c r="AS1705" i="10"/>
  <c r="AS1706" i="10"/>
  <c r="AS1707" i="10"/>
  <c r="AS1708" i="10"/>
  <c r="AS1709" i="10"/>
  <c r="AS1710" i="10"/>
  <c r="AS1711" i="10"/>
  <c r="AS1712" i="10"/>
  <c r="AS1713" i="10"/>
  <c r="AS1714" i="10"/>
  <c r="AS1715" i="10"/>
  <c r="AS1716" i="10"/>
  <c r="AS1717" i="10"/>
  <c r="AS1718" i="10"/>
  <c r="AS1719" i="10"/>
  <c r="AS1720" i="10"/>
  <c r="AS1721" i="10"/>
  <c r="AS1722" i="10"/>
  <c r="AS1723" i="10"/>
  <c r="AS1724" i="10"/>
  <c r="AS1725" i="10"/>
  <c r="AS1726" i="10"/>
  <c r="AS1727" i="10"/>
  <c r="AS1728" i="10"/>
  <c r="AS1729" i="10"/>
  <c r="AS1730" i="10"/>
  <c r="AS1731" i="10"/>
  <c r="AS1732" i="10"/>
  <c r="AS1733" i="10"/>
  <c r="AS1734" i="10"/>
  <c r="AS1735" i="10"/>
  <c r="AS1736" i="10"/>
  <c r="AS1737" i="10"/>
  <c r="AS1738" i="10"/>
  <c r="AS1739" i="10"/>
  <c r="AS1740" i="10"/>
  <c r="AS1741" i="10"/>
  <c r="AS1742" i="10"/>
  <c r="AS1743" i="10"/>
  <c r="AS1744" i="10"/>
  <c r="AS1745" i="10"/>
  <c r="AS1746" i="10"/>
  <c r="AS1747" i="10"/>
  <c r="AS1748" i="10"/>
  <c r="AS1749" i="10"/>
  <c r="AS1750" i="10"/>
  <c r="AS1751" i="10"/>
  <c r="AS1752" i="10"/>
  <c r="AS1753" i="10"/>
  <c r="AS1754" i="10"/>
  <c r="AS1755" i="10"/>
  <c r="AS1756" i="10"/>
  <c r="AS1757" i="10"/>
  <c r="AS1758" i="10"/>
  <c r="AS1759" i="10"/>
  <c r="AS1760" i="10"/>
  <c r="AS1761" i="10"/>
  <c r="AS1762" i="10"/>
  <c r="AS1763" i="10"/>
  <c r="AS1764" i="10"/>
  <c r="AS1765" i="10"/>
  <c r="AS1766" i="10"/>
  <c r="AS1767" i="10"/>
  <c r="AS1768" i="10"/>
  <c r="AS1769" i="10"/>
  <c r="AS1770" i="10"/>
  <c r="AS1771" i="10"/>
  <c r="AS1772" i="10"/>
  <c r="AS1773" i="10"/>
  <c r="AS1774" i="10"/>
  <c r="AS1775" i="10"/>
  <c r="AS1776" i="10"/>
  <c r="AS1777" i="10"/>
  <c r="AS1778" i="10"/>
  <c r="AS1779" i="10"/>
  <c r="AS1780" i="10"/>
  <c r="AS1781" i="10"/>
  <c r="AS1782" i="10"/>
  <c r="AS1783" i="10"/>
  <c r="AS1784" i="10"/>
  <c r="AS1785" i="10"/>
  <c r="AS1786" i="10"/>
  <c r="AS1787" i="10"/>
  <c r="AS1788" i="10"/>
  <c r="AS1789" i="10"/>
  <c r="AS1790" i="10"/>
  <c r="AS1791" i="10"/>
  <c r="AS1792" i="10"/>
  <c r="AS1793" i="10"/>
  <c r="AS1794" i="10"/>
  <c r="AS1795" i="10"/>
  <c r="AS1796" i="10"/>
  <c r="AS1797" i="10"/>
  <c r="AS1798" i="10"/>
  <c r="AS1799" i="10"/>
  <c r="AS1800" i="10"/>
  <c r="AS1801" i="10"/>
  <c r="AS1802" i="10"/>
  <c r="AS1803" i="10"/>
  <c r="AS1804" i="10"/>
  <c r="AS1805" i="10"/>
  <c r="AS1806" i="10"/>
  <c r="AS1807" i="10"/>
  <c r="AS1808" i="10"/>
  <c r="AS1809" i="10"/>
  <c r="AS1810" i="10"/>
  <c r="AS1811" i="10"/>
  <c r="AS1812" i="10"/>
  <c r="AS1813" i="10"/>
  <c r="AS1814" i="10"/>
  <c r="AS1815" i="10"/>
  <c r="AS1816" i="10"/>
  <c r="AS1817" i="10"/>
  <c r="AS1818" i="10"/>
  <c r="AS1819" i="10"/>
  <c r="AS1820" i="10"/>
  <c r="AS1821" i="10"/>
  <c r="AS1822" i="10"/>
  <c r="AS1823" i="10"/>
  <c r="AS1824" i="10"/>
  <c r="AS1825" i="10"/>
  <c r="AS1826" i="10"/>
  <c r="AS1827" i="10"/>
  <c r="AS1828" i="10"/>
  <c r="AS1829" i="10"/>
  <c r="AS1830" i="10"/>
  <c r="AS1831" i="10"/>
  <c r="AS1832" i="10"/>
  <c r="AS1833" i="10"/>
  <c r="AS1834" i="10"/>
  <c r="AS1835" i="10"/>
  <c r="AS1836" i="10"/>
  <c r="AS1837" i="10"/>
  <c r="AS1838" i="10"/>
  <c r="AS1839" i="10"/>
  <c r="AS1840" i="10"/>
  <c r="AS1841" i="10"/>
  <c r="AS1842" i="10"/>
  <c r="AS1843" i="10"/>
  <c r="AS1844" i="10"/>
  <c r="AS1845" i="10"/>
  <c r="AS1846" i="10"/>
  <c r="AS1847" i="10"/>
  <c r="AS1848" i="10"/>
  <c r="AS1849" i="10"/>
  <c r="AS1850" i="10"/>
  <c r="AS1851" i="10"/>
  <c r="AS1852" i="10"/>
  <c r="AS1853" i="10"/>
  <c r="AS1854" i="10"/>
  <c r="AS1855" i="10"/>
  <c r="AS1856" i="10"/>
  <c r="AS1857" i="10"/>
  <c r="AS1858" i="10"/>
  <c r="AS1859" i="10"/>
  <c r="AS1860" i="10"/>
  <c r="AS1861" i="10"/>
  <c r="AS1862" i="10"/>
  <c r="AS1863" i="10"/>
  <c r="AS1864" i="10"/>
  <c r="AS1865" i="10"/>
  <c r="AS1866" i="10"/>
  <c r="AS1867" i="10"/>
  <c r="AS1868" i="10"/>
  <c r="AS1869" i="10"/>
  <c r="AS1870" i="10"/>
  <c r="AS1871" i="10"/>
  <c r="AS1872" i="10"/>
  <c r="AS1873" i="10"/>
  <c r="AS1874" i="10"/>
  <c r="AS1875" i="10"/>
  <c r="AS1876" i="10"/>
  <c r="AG1861" i="10" l="1"/>
  <c r="AH1861" i="10" s="1"/>
  <c r="AI1861" i="10"/>
  <c r="AJ1861" i="10"/>
  <c r="AK1861" i="10" s="1"/>
  <c r="AL1861" i="10"/>
  <c r="AM1861" i="10"/>
  <c r="AG1862" i="10"/>
  <c r="AO1862" i="10" s="1"/>
  <c r="AP1862" i="10" s="1"/>
  <c r="AI1862" i="10"/>
  <c r="AJ1862" i="10"/>
  <c r="AK1862" i="10" s="1"/>
  <c r="AL1862" i="10"/>
  <c r="AM1862" i="10"/>
  <c r="AG1863" i="10"/>
  <c r="AO1863" i="10" s="1"/>
  <c r="AP1863" i="10" s="1"/>
  <c r="AI1863" i="10"/>
  <c r="AJ1863" i="10"/>
  <c r="AK1863" i="10" s="1"/>
  <c r="AL1863" i="10"/>
  <c r="AM1863" i="10"/>
  <c r="AG1864" i="10"/>
  <c r="AO1864" i="10" s="1"/>
  <c r="AP1864" i="10" s="1"/>
  <c r="AI1864" i="10"/>
  <c r="AJ1864" i="10"/>
  <c r="AK1864" i="10" s="1"/>
  <c r="AL1864" i="10"/>
  <c r="AM1864" i="10"/>
  <c r="AG1865" i="10"/>
  <c r="AO1865" i="10" s="1"/>
  <c r="AP1865" i="10" s="1"/>
  <c r="AI1865" i="10"/>
  <c r="AJ1865" i="10"/>
  <c r="AK1865" i="10" s="1"/>
  <c r="AL1865" i="10"/>
  <c r="AM1865" i="10"/>
  <c r="AG1866" i="10"/>
  <c r="AO1866" i="10" s="1"/>
  <c r="AP1866" i="10" s="1"/>
  <c r="AI1866" i="10"/>
  <c r="AJ1866" i="10"/>
  <c r="AK1866" i="10" s="1"/>
  <c r="AL1866" i="10"/>
  <c r="AM1866" i="10"/>
  <c r="AG1867" i="10"/>
  <c r="AH1867" i="10" s="1"/>
  <c r="AI1867" i="10"/>
  <c r="AJ1867" i="10"/>
  <c r="AK1867" i="10" s="1"/>
  <c r="AL1867" i="10"/>
  <c r="AM1867" i="10"/>
  <c r="AG1868" i="10"/>
  <c r="AO1868" i="10" s="1"/>
  <c r="AP1868" i="10" s="1"/>
  <c r="AI1868" i="10"/>
  <c r="AJ1868" i="10"/>
  <c r="AK1868" i="10" s="1"/>
  <c r="AL1868" i="10"/>
  <c r="AM1868" i="10"/>
  <c r="AG1869" i="10"/>
  <c r="AH1869" i="10" s="1"/>
  <c r="AI1869" i="10"/>
  <c r="AJ1869" i="10"/>
  <c r="AK1869" i="10" s="1"/>
  <c r="AL1869" i="10"/>
  <c r="AM1869" i="10"/>
  <c r="AG1870" i="10"/>
  <c r="AH1870" i="10" s="1"/>
  <c r="AI1870" i="10"/>
  <c r="AJ1870" i="10"/>
  <c r="AK1870" i="10" s="1"/>
  <c r="AL1870" i="10"/>
  <c r="AM1870" i="10"/>
  <c r="AG1871" i="10"/>
  <c r="AO1871" i="10" s="1"/>
  <c r="AP1871" i="10" s="1"/>
  <c r="AI1871" i="10"/>
  <c r="AJ1871" i="10"/>
  <c r="AK1871" i="10" s="1"/>
  <c r="AL1871" i="10"/>
  <c r="AM1871" i="10"/>
  <c r="AG1872" i="10"/>
  <c r="AO1872" i="10" s="1"/>
  <c r="AP1872" i="10" s="1"/>
  <c r="AI1872" i="10"/>
  <c r="AJ1872" i="10"/>
  <c r="AK1872" i="10" s="1"/>
  <c r="AL1872" i="10"/>
  <c r="AM1872" i="10"/>
  <c r="AG1873" i="10"/>
  <c r="AH1873" i="10" s="1"/>
  <c r="AI1873" i="10"/>
  <c r="AJ1873" i="10"/>
  <c r="AK1873" i="10" s="1"/>
  <c r="AL1873" i="10"/>
  <c r="AM1873" i="10"/>
  <c r="AG1874" i="10"/>
  <c r="AO1874" i="10" s="1"/>
  <c r="AP1874" i="10" s="1"/>
  <c r="AI1874" i="10"/>
  <c r="AJ1874" i="10"/>
  <c r="AK1874" i="10" s="1"/>
  <c r="AL1874" i="10"/>
  <c r="AM1874" i="10"/>
  <c r="AG1875" i="10"/>
  <c r="AO1875" i="10" s="1"/>
  <c r="AP1875" i="10" s="1"/>
  <c r="AI1875" i="10"/>
  <c r="AJ1875" i="10"/>
  <c r="AK1875" i="10" s="1"/>
  <c r="AL1875" i="10"/>
  <c r="AM1875" i="10"/>
  <c r="AG1876" i="10"/>
  <c r="AO1876" i="10" s="1"/>
  <c r="AP1876" i="10" s="1"/>
  <c r="AI1876" i="10"/>
  <c r="AJ1876" i="10"/>
  <c r="AK1876" i="10" s="1"/>
  <c r="AL1876" i="10"/>
  <c r="AM1876" i="10"/>
  <c r="AF1879" i="10"/>
  <c r="AN1879" i="10"/>
  <c r="AJ1856" i="10"/>
  <c r="AK1856" i="10" s="1"/>
  <c r="AL1856" i="10"/>
  <c r="AM1856" i="10"/>
  <c r="AJ1857" i="10"/>
  <c r="AK1857" i="10" s="1"/>
  <c r="AL1857" i="10"/>
  <c r="AM1857" i="10"/>
  <c r="AJ1858" i="10"/>
  <c r="AK1858" i="10" s="1"/>
  <c r="AL1858" i="10"/>
  <c r="AM1858" i="10"/>
  <c r="AJ1859" i="10"/>
  <c r="AK1859" i="10" s="1"/>
  <c r="AL1859" i="10"/>
  <c r="AM1859" i="10"/>
  <c r="AJ1860" i="10"/>
  <c r="AK1860" i="10" s="1"/>
  <c r="AL1860" i="10"/>
  <c r="AM1860" i="10"/>
  <c r="AG1859" i="10"/>
  <c r="AH1859" i="10" s="1"/>
  <c r="AI1859" i="10"/>
  <c r="AG1860" i="10"/>
  <c r="AH1860" i="10" s="1"/>
  <c r="AI1860" i="10"/>
  <c r="AG1853" i="10"/>
  <c r="AH1853" i="10" s="1"/>
  <c r="AI1853" i="10"/>
  <c r="AJ1853" i="10"/>
  <c r="AK1853" i="10" s="1"/>
  <c r="AL1853" i="10"/>
  <c r="AM1853" i="10"/>
  <c r="AG1854" i="10"/>
  <c r="AH1854" i="10" s="1"/>
  <c r="AI1854" i="10"/>
  <c r="AJ1854" i="10"/>
  <c r="AK1854" i="10" s="1"/>
  <c r="AL1854" i="10"/>
  <c r="AM1854" i="10"/>
  <c r="AG1855" i="10"/>
  <c r="AO1855" i="10" s="1"/>
  <c r="AP1855" i="10" s="1"/>
  <c r="AI1855" i="10"/>
  <c r="AJ1855" i="10"/>
  <c r="AK1855" i="10" s="1"/>
  <c r="AL1855" i="10"/>
  <c r="AM1855" i="10"/>
  <c r="AG1856" i="10"/>
  <c r="AO1856" i="10" s="1"/>
  <c r="AP1856" i="10" s="1"/>
  <c r="AI1856" i="10"/>
  <c r="AG1857" i="10"/>
  <c r="AO1857" i="10" s="1"/>
  <c r="AP1857" i="10" s="1"/>
  <c r="AI1857" i="10"/>
  <c r="AG1858" i="10"/>
  <c r="AO1858" i="10" s="1"/>
  <c r="AP1858" i="10" s="1"/>
  <c r="AI1858" i="10"/>
  <c r="AG1840" i="10"/>
  <c r="AH1840" i="10" s="1"/>
  <c r="AI1840" i="10"/>
  <c r="AJ1840" i="10"/>
  <c r="AK1840" i="10" s="1"/>
  <c r="AL1840" i="10"/>
  <c r="AM1840" i="10"/>
  <c r="AG1841" i="10"/>
  <c r="AO1841" i="10" s="1"/>
  <c r="AP1841" i="10" s="1"/>
  <c r="AI1841" i="10"/>
  <c r="AJ1841" i="10"/>
  <c r="AK1841" i="10" s="1"/>
  <c r="AL1841" i="10"/>
  <c r="AM1841" i="10"/>
  <c r="AG1842" i="10"/>
  <c r="AO1842" i="10" s="1"/>
  <c r="AP1842" i="10" s="1"/>
  <c r="AI1842" i="10"/>
  <c r="AJ1842" i="10"/>
  <c r="AK1842" i="10" s="1"/>
  <c r="AL1842" i="10"/>
  <c r="AM1842" i="10"/>
  <c r="AG1843" i="10"/>
  <c r="AH1843" i="10" s="1"/>
  <c r="AI1843" i="10"/>
  <c r="AJ1843" i="10"/>
  <c r="AK1843" i="10" s="1"/>
  <c r="AL1843" i="10"/>
  <c r="AM1843" i="10"/>
  <c r="AG1844" i="10"/>
  <c r="AO1844" i="10" s="1"/>
  <c r="AP1844" i="10" s="1"/>
  <c r="AI1844" i="10"/>
  <c r="AJ1844" i="10"/>
  <c r="AK1844" i="10" s="1"/>
  <c r="AL1844" i="10"/>
  <c r="AM1844" i="10"/>
  <c r="AG1845" i="10"/>
  <c r="AH1845" i="10" s="1"/>
  <c r="AI1845" i="10"/>
  <c r="AJ1845" i="10"/>
  <c r="AK1845" i="10" s="1"/>
  <c r="AL1845" i="10"/>
  <c r="AM1845" i="10"/>
  <c r="AG1846" i="10"/>
  <c r="AO1846" i="10" s="1"/>
  <c r="AP1846" i="10" s="1"/>
  <c r="AI1846" i="10"/>
  <c r="AJ1846" i="10"/>
  <c r="AK1846" i="10" s="1"/>
  <c r="AL1846" i="10"/>
  <c r="AM1846" i="10"/>
  <c r="AG1847" i="10"/>
  <c r="AO1847" i="10" s="1"/>
  <c r="AP1847" i="10" s="1"/>
  <c r="AI1847" i="10"/>
  <c r="AJ1847" i="10"/>
  <c r="AK1847" i="10" s="1"/>
  <c r="AL1847" i="10"/>
  <c r="AM1847" i="10"/>
  <c r="AG1848" i="10"/>
  <c r="AO1848" i="10" s="1"/>
  <c r="AP1848" i="10" s="1"/>
  <c r="AI1848" i="10"/>
  <c r="AJ1848" i="10"/>
  <c r="AK1848" i="10" s="1"/>
  <c r="AL1848" i="10"/>
  <c r="AM1848" i="10"/>
  <c r="AG1849" i="10"/>
  <c r="AH1849" i="10" s="1"/>
  <c r="AI1849" i="10"/>
  <c r="AJ1849" i="10"/>
  <c r="AK1849" i="10" s="1"/>
  <c r="AL1849" i="10"/>
  <c r="AM1849" i="10"/>
  <c r="AG1850" i="10"/>
  <c r="AO1850" i="10" s="1"/>
  <c r="AP1850" i="10" s="1"/>
  <c r="AI1850" i="10"/>
  <c r="AJ1850" i="10"/>
  <c r="AK1850" i="10" s="1"/>
  <c r="AL1850" i="10"/>
  <c r="AM1850" i="10"/>
  <c r="AG1851" i="10"/>
  <c r="AH1851" i="10" s="1"/>
  <c r="AI1851" i="10"/>
  <c r="AJ1851" i="10"/>
  <c r="AK1851" i="10" s="1"/>
  <c r="AL1851" i="10"/>
  <c r="AM1851" i="10"/>
  <c r="AG1852" i="10"/>
  <c r="AO1852" i="10" s="1"/>
  <c r="AP1852" i="10" s="1"/>
  <c r="AI1852" i="10"/>
  <c r="AJ1852" i="10"/>
  <c r="AK1852" i="10" s="1"/>
  <c r="AL1852" i="10"/>
  <c r="AM1852" i="10"/>
  <c r="AI1837" i="10"/>
  <c r="AJ1837" i="10"/>
  <c r="AK1837" i="10" s="1"/>
  <c r="AL1837" i="10"/>
  <c r="AM1837" i="10"/>
  <c r="AI1838" i="10"/>
  <c r="AJ1838" i="10"/>
  <c r="AK1838" i="10" s="1"/>
  <c r="AL1838" i="10"/>
  <c r="AM1838" i="10"/>
  <c r="AI1839" i="10"/>
  <c r="AJ1839" i="10"/>
  <c r="AK1839" i="10" s="1"/>
  <c r="AL1839" i="10"/>
  <c r="AM1839" i="10"/>
  <c r="AG1838" i="10"/>
  <c r="AH1838" i="10" s="1"/>
  <c r="AG1839" i="10"/>
  <c r="AH1839" i="10" s="1"/>
  <c r="AG1837" i="10"/>
  <c r="AH1837" i="10" s="1"/>
  <c r="AH1874" i="10" l="1"/>
  <c r="AH1863" i="10"/>
  <c r="AH1862" i="10"/>
  <c r="AH1871" i="10"/>
  <c r="AH1850" i="10"/>
  <c r="AH1856" i="10"/>
  <c r="AH1842" i="10"/>
  <c r="AH1876" i="10"/>
  <c r="AH1865" i="10"/>
  <c r="AH1855" i="10"/>
  <c r="AH1868" i="10"/>
  <c r="AH1852" i="10"/>
  <c r="AH1875" i="10"/>
  <c r="AH1844" i="10"/>
  <c r="AH1864" i="10"/>
  <c r="AO1869" i="10"/>
  <c r="AP1869" i="10" s="1"/>
  <c r="AO1867" i="10"/>
  <c r="AP1867" i="10" s="1"/>
  <c r="AO1870" i="10"/>
  <c r="AP1870" i="10" s="1"/>
  <c r="AH1848" i="10"/>
  <c r="AO1873" i="10"/>
  <c r="AP1873" i="10" s="1"/>
  <c r="AO1861" i="10"/>
  <c r="AP1861" i="10" s="1"/>
  <c r="AH1872" i="10"/>
  <c r="AO1860" i="10"/>
  <c r="AP1860" i="10" s="1"/>
  <c r="AO1859" i="10"/>
  <c r="AP1859" i="10" s="1"/>
  <c r="AH1858" i="10"/>
  <c r="AH1866" i="10"/>
  <c r="AO1843" i="10"/>
  <c r="AP1843" i="10" s="1"/>
  <c r="AO1849" i="10"/>
  <c r="AP1849" i="10" s="1"/>
  <c r="AO1854" i="10"/>
  <c r="AP1854" i="10" s="1"/>
  <c r="AH1841" i="10"/>
  <c r="AH1857" i="10"/>
  <c r="AH1847" i="10"/>
  <c r="AO1853" i="10"/>
  <c r="AP1853" i="10" s="1"/>
  <c r="AO1851" i="10"/>
  <c r="AP1851" i="10" s="1"/>
  <c r="AH1846" i="10"/>
  <c r="AO1845" i="10"/>
  <c r="AP1845" i="10" s="1"/>
  <c r="AO1840" i="10"/>
  <c r="AP1840" i="10" s="1"/>
  <c r="AI1836" i="10"/>
  <c r="AJ1836" i="10"/>
  <c r="AK1836" i="10" s="1"/>
  <c r="AL1836" i="10"/>
  <c r="AM1836" i="10"/>
  <c r="AI1833" i="10"/>
  <c r="AJ1833" i="10"/>
  <c r="AK1833" i="10" s="1"/>
  <c r="AL1833" i="10"/>
  <c r="AM1833" i="10"/>
  <c r="AI1834" i="10"/>
  <c r="AJ1834" i="10"/>
  <c r="AK1834" i="10" s="1"/>
  <c r="AL1834" i="10"/>
  <c r="AM1834" i="10"/>
  <c r="AI1835" i="10"/>
  <c r="AJ1835" i="10"/>
  <c r="AK1835" i="10" s="1"/>
  <c r="AL1835" i="10"/>
  <c r="AM1835" i="10"/>
  <c r="AG1833" i="10"/>
  <c r="AH1833" i="10" s="1"/>
  <c r="AG1834" i="10"/>
  <c r="AH1834" i="10" s="1"/>
  <c r="AG1835" i="10"/>
  <c r="AH1835" i="10" s="1"/>
  <c r="AG1836" i="10"/>
  <c r="AH1836" i="10" s="1"/>
  <c r="AI1825" i="10"/>
  <c r="AJ1825" i="10"/>
  <c r="AK1825" i="10" s="1"/>
  <c r="AL1825" i="10"/>
  <c r="AM1825" i="10"/>
  <c r="AI1826" i="10"/>
  <c r="AJ1826" i="10"/>
  <c r="AK1826" i="10" s="1"/>
  <c r="AL1826" i="10"/>
  <c r="AM1826" i="10"/>
  <c r="AI1827" i="10"/>
  <c r="AJ1827" i="10"/>
  <c r="AK1827" i="10" s="1"/>
  <c r="AL1827" i="10"/>
  <c r="AM1827" i="10"/>
  <c r="AI1828" i="10"/>
  <c r="AJ1828" i="10"/>
  <c r="AK1828" i="10" s="1"/>
  <c r="AL1828" i="10"/>
  <c r="AM1828" i="10"/>
  <c r="AI1829" i="10"/>
  <c r="AJ1829" i="10"/>
  <c r="AK1829" i="10" s="1"/>
  <c r="AL1829" i="10"/>
  <c r="AM1829" i="10"/>
  <c r="AI1830" i="10"/>
  <c r="AJ1830" i="10"/>
  <c r="AK1830" i="10" s="1"/>
  <c r="AL1830" i="10"/>
  <c r="AM1830" i="10"/>
  <c r="AI1831" i="10"/>
  <c r="AJ1831" i="10"/>
  <c r="AK1831" i="10" s="1"/>
  <c r="AL1831" i="10"/>
  <c r="AM1831" i="10"/>
  <c r="AI1832" i="10"/>
  <c r="AJ1832" i="10"/>
  <c r="AK1832" i="10" s="1"/>
  <c r="AL1832" i="10"/>
  <c r="AM1832" i="10"/>
  <c r="AG1827" i="10"/>
  <c r="AH1827" i="10" s="1"/>
  <c r="AG1829" i="10"/>
  <c r="AH1829" i="10" s="1"/>
  <c r="AG1831" i="10"/>
  <c r="AH1831" i="10" s="1"/>
  <c r="AG1828" i="10"/>
  <c r="AH1828" i="10" s="1"/>
  <c r="AG1830" i="10"/>
  <c r="AH1830" i="10" s="1"/>
  <c r="AG1832" i="10"/>
  <c r="AH1832" i="10" s="1"/>
  <c r="AO1839" i="10" l="1"/>
  <c r="AP1839" i="10" s="1"/>
  <c r="AO1837" i="10"/>
  <c r="AP1837" i="10" s="1"/>
  <c r="AO1838" i="10"/>
  <c r="AP1838" i="10" s="1"/>
  <c r="AO1832" i="10"/>
  <c r="AP1832" i="10" s="1"/>
  <c r="AO1836" i="10" l="1"/>
  <c r="AP1836" i="10" s="1"/>
  <c r="AO1834" i="10"/>
  <c r="AP1834" i="10" s="1"/>
  <c r="AO1833" i="10"/>
  <c r="AP1833" i="10" s="1"/>
  <c r="AO1829" i="10"/>
  <c r="AP1829" i="10" s="1"/>
  <c r="AO1830" i="10"/>
  <c r="AP1830" i="10" s="1"/>
  <c r="AO1831" i="10"/>
  <c r="AP1831" i="10" s="1"/>
  <c r="AO1827" i="10"/>
  <c r="AP1827" i="10" s="1"/>
  <c r="AO1828" i="10"/>
  <c r="AP1828" i="10" s="1"/>
  <c r="AO1835" i="10" l="1"/>
  <c r="AP1835" i="10" s="1"/>
  <c r="AI1819" i="10"/>
  <c r="AJ1819" i="10"/>
  <c r="AK1819" i="10" s="1"/>
  <c r="AL1819" i="10"/>
  <c r="AM1819" i="10"/>
  <c r="AI1820" i="10"/>
  <c r="AJ1820" i="10"/>
  <c r="AK1820" i="10" s="1"/>
  <c r="AL1820" i="10"/>
  <c r="AM1820" i="10"/>
  <c r="AI1821" i="10"/>
  <c r="AJ1821" i="10"/>
  <c r="AK1821" i="10" s="1"/>
  <c r="AL1821" i="10"/>
  <c r="AM1821" i="10"/>
  <c r="AI1822" i="10"/>
  <c r="AJ1822" i="10"/>
  <c r="AK1822" i="10" s="1"/>
  <c r="AL1822" i="10"/>
  <c r="AM1822" i="10"/>
  <c r="AI1823" i="10"/>
  <c r="AJ1823" i="10"/>
  <c r="AK1823" i="10" s="1"/>
  <c r="AL1823" i="10"/>
  <c r="AM1823" i="10"/>
  <c r="AI1824" i="10"/>
  <c r="AJ1824" i="10"/>
  <c r="AK1824" i="10" s="1"/>
  <c r="AL1824" i="10"/>
  <c r="AM1824" i="10"/>
  <c r="AG1819" i="10"/>
  <c r="AH1819" i="10" s="1"/>
  <c r="AG1820" i="10"/>
  <c r="AH1820" i="10" s="1"/>
  <c r="AG1821" i="10"/>
  <c r="AH1821" i="10" s="1"/>
  <c r="AG1822" i="10"/>
  <c r="AH1822" i="10" s="1"/>
  <c r="AG1823" i="10"/>
  <c r="AH1823" i="10" s="1"/>
  <c r="AG1824" i="10"/>
  <c r="AH1824" i="10" s="1"/>
  <c r="AG1825" i="10"/>
  <c r="AG1826" i="10"/>
  <c r="AH1825" i="10" l="1"/>
  <c r="AO1825" i="10"/>
  <c r="AP1825" i="10" s="1"/>
  <c r="AO1826" i="10"/>
  <c r="AP1826" i="10" s="1"/>
  <c r="AH1826" i="10"/>
  <c r="AO1821" i="10" l="1"/>
  <c r="AP1821" i="10" s="1"/>
  <c r="AO1824" i="10"/>
  <c r="AP1824" i="10" s="1"/>
  <c r="AO1823" i="10"/>
  <c r="AP1823" i="10" s="1"/>
  <c r="AO1819" i="10"/>
  <c r="AP1819" i="10" s="1"/>
  <c r="AO1820" i="10"/>
  <c r="AP1820" i="10" s="1"/>
  <c r="AO1822" i="10" l="1"/>
  <c r="AP1822" i="10" s="1"/>
  <c r="AD1880" i="10"/>
  <c r="N1880" i="10"/>
  <c r="N1878" i="10"/>
  <c r="AD1878" i="10"/>
  <c r="AE1878" i="10"/>
  <c r="AI1815" i="10" l="1"/>
  <c r="AJ1815" i="10"/>
  <c r="AK1815" i="10" s="1"/>
  <c r="AL1815" i="10"/>
  <c r="AM1815" i="10"/>
  <c r="AI1816" i="10"/>
  <c r="AJ1816" i="10"/>
  <c r="AK1816" i="10" s="1"/>
  <c r="AL1816" i="10"/>
  <c r="AM1816" i="10"/>
  <c r="AI1817" i="10"/>
  <c r="AJ1817" i="10"/>
  <c r="AK1817" i="10" s="1"/>
  <c r="AL1817" i="10"/>
  <c r="AM1817" i="10"/>
  <c r="AI1818" i="10"/>
  <c r="AJ1818" i="10"/>
  <c r="AK1818" i="10" s="1"/>
  <c r="AL1818" i="10"/>
  <c r="AM1818" i="10"/>
  <c r="AG1817" i="10"/>
  <c r="AH1817" i="10" s="1"/>
  <c r="AG1818" i="10"/>
  <c r="AH1818" i="10" s="1"/>
  <c r="AI1813" i="10"/>
  <c r="AJ1813" i="10"/>
  <c r="AK1813" i="10" s="1"/>
  <c r="AL1813" i="10"/>
  <c r="AM1813" i="10"/>
  <c r="AI1814" i="10"/>
  <c r="AJ1814" i="10"/>
  <c r="AK1814" i="10" s="1"/>
  <c r="AL1814" i="10"/>
  <c r="AM1814" i="10"/>
  <c r="AG1815" i="10"/>
  <c r="AH1815" i="10" s="1"/>
  <c r="AG1816" i="10"/>
  <c r="AH1816" i="10" s="1"/>
  <c r="M5" i="6"/>
  <c r="M6" i="6" s="1"/>
  <c r="M7" i="6" s="1"/>
  <c r="M8" i="6" s="1"/>
  <c r="M9" i="6" s="1"/>
  <c r="M10" i="6" s="1"/>
  <c r="M11" i="6" s="1"/>
  <c r="M12" i="6" s="1"/>
  <c r="M13" i="6" s="1"/>
  <c r="M14" i="6" s="1"/>
  <c r="M15" i="6" s="1"/>
  <c r="M16" i="6" s="1"/>
  <c r="M17" i="6" s="1"/>
  <c r="M18" i="6" s="1"/>
  <c r="M19" i="6" s="1"/>
  <c r="M20" i="6" s="1"/>
  <c r="M21" i="6" s="1"/>
  <c r="M22" i="6" s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M37" i="6" s="1"/>
  <c r="M38" i="6" s="1"/>
  <c r="M39" i="6" s="1"/>
  <c r="M40" i="6" s="1"/>
  <c r="M41" i="6" s="1"/>
  <c r="M42" i="6" s="1"/>
  <c r="M43" i="6" s="1"/>
  <c r="M44" i="6" s="1"/>
  <c r="M45" i="6" s="1"/>
  <c r="M46" i="6" s="1"/>
  <c r="M47" i="6" s="1"/>
  <c r="M48" i="6" s="1"/>
  <c r="M49" i="6" s="1"/>
  <c r="M50" i="6" s="1"/>
  <c r="M51" i="6" s="1"/>
  <c r="M52" i="6" s="1"/>
  <c r="M53" i="6" s="1"/>
  <c r="M54" i="6" s="1"/>
  <c r="M55" i="6" s="1"/>
  <c r="M56" i="6" s="1"/>
  <c r="M57" i="6" s="1"/>
  <c r="M58" i="6" s="1"/>
  <c r="M59" i="6" s="1"/>
  <c r="M60" i="6" s="1"/>
  <c r="M61" i="6" s="1"/>
  <c r="M62" i="6" s="1"/>
  <c r="M63" i="6" s="1"/>
  <c r="M64" i="6" s="1"/>
  <c r="M65" i="6" s="1"/>
  <c r="M66" i="6" s="1"/>
  <c r="M67" i="6" s="1"/>
  <c r="M68" i="6" s="1"/>
  <c r="M69" i="6" s="1"/>
  <c r="M70" i="6" s="1"/>
  <c r="M71" i="6" s="1"/>
  <c r="M72" i="6" s="1"/>
  <c r="M73" i="6" s="1"/>
  <c r="M74" i="6" s="1"/>
  <c r="M75" i="6" s="1"/>
  <c r="M76" i="6" s="1"/>
  <c r="M77" i="6" s="1"/>
  <c r="M78" i="6" s="1"/>
  <c r="M79" i="6" s="1"/>
  <c r="M80" i="6" s="1"/>
  <c r="M81" i="6" s="1"/>
  <c r="M82" i="6" s="1"/>
  <c r="M83" i="6" s="1"/>
  <c r="M84" i="6" s="1"/>
  <c r="M85" i="6" s="1"/>
  <c r="M86" i="6" s="1"/>
  <c r="M87" i="6" s="1"/>
  <c r="M88" i="6" s="1"/>
  <c r="M89" i="6" s="1"/>
  <c r="M90" i="6" s="1"/>
  <c r="M91" i="6" s="1"/>
  <c r="M92" i="6" s="1"/>
  <c r="M93" i="6" s="1"/>
  <c r="M94" i="6" s="1"/>
  <c r="M95" i="6" s="1"/>
  <c r="M96" i="6" s="1"/>
  <c r="M97" i="6" s="1"/>
  <c r="M98" i="6" s="1"/>
  <c r="M99" i="6" s="1"/>
  <c r="M100" i="6" s="1"/>
  <c r="M101" i="6" s="1"/>
  <c r="M102" i="6" s="1"/>
  <c r="M103" i="6" s="1"/>
  <c r="M104" i="6" s="1"/>
  <c r="M105" i="6" s="1"/>
  <c r="M106" i="6" s="1"/>
  <c r="M107" i="6" s="1"/>
  <c r="M108" i="6" s="1"/>
  <c r="M109" i="6" s="1"/>
  <c r="M110" i="6" s="1"/>
  <c r="M111" i="6" s="1"/>
  <c r="M112" i="6" s="1"/>
  <c r="M113" i="6" s="1"/>
  <c r="M114" i="6" s="1"/>
  <c r="M115" i="6" s="1"/>
  <c r="M116" i="6" s="1"/>
  <c r="M117" i="6" s="1"/>
  <c r="M118" i="6" s="1"/>
  <c r="M119" i="6" s="1"/>
  <c r="M120" i="6" s="1"/>
  <c r="M121" i="6" s="1"/>
  <c r="M122" i="6" s="1"/>
  <c r="M123" i="6" s="1"/>
  <c r="M124" i="6" s="1"/>
  <c r="M125" i="6" s="1"/>
  <c r="M126" i="6" s="1"/>
  <c r="M127" i="6" s="1"/>
  <c r="M128" i="6" s="1"/>
  <c r="M129" i="6" s="1"/>
  <c r="M130" i="6" s="1"/>
  <c r="M131" i="6" s="1"/>
  <c r="M132" i="6" s="1"/>
  <c r="M133" i="6" s="1"/>
  <c r="M134" i="6" s="1"/>
  <c r="M135" i="6" s="1"/>
  <c r="M136" i="6" s="1"/>
  <c r="M137" i="6" s="1"/>
  <c r="M138" i="6" s="1"/>
  <c r="M139" i="6" s="1"/>
  <c r="M140" i="6" s="1"/>
  <c r="M141" i="6" s="1"/>
  <c r="M142" i="6" s="1"/>
  <c r="M143" i="6" s="1"/>
  <c r="M144" i="6" s="1"/>
  <c r="M145" i="6" s="1"/>
  <c r="M146" i="6" s="1"/>
  <c r="M147" i="6" s="1"/>
  <c r="M148" i="6" s="1"/>
  <c r="M149" i="6" s="1"/>
  <c r="M150" i="6" s="1"/>
  <c r="M151" i="6" s="1"/>
  <c r="M152" i="6" s="1"/>
  <c r="M153" i="6" s="1"/>
  <c r="M154" i="6" s="1"/>
  <c r="M155" i="6" s="1"/>
  <c r="M156" i="6" s="1"/>
  <c r="M157" i="6" s="1"/>
  <c r="M158" i="6" s="1"/>
  <c r="M159" i="6" s="1"/>
  <c r="M160" i="6" s="1"/>
  <c r="M161" i="6" s="1"/>
  <c r="M162" i="6" s="1"/>
  <c r="M163" i="6" s="1"/>
  <c r="M164" i="6" s="1"/>
  <c r="M165" i="6" s="1"/>
  <c r="M166" i="6" s="1"/>
  <c r="M167" i="6" s="1"/>
  <c r="M168" i="6" s="1"/>
  <c r="M169" i="6" s="1"/>
  <c r="M170" i="6" s="1"/>
  <c r="M171" i="6" s="1"/>
  <c r="M172" i="6" s="1"/>
  <c r="M173" i="6" s="1"/>
  <c r="M174" i="6" s="1"/>
  <c r="M175" i="6" s="1"/>
  <c r="M176" i="6" s="1"/>
  <c r="M177" i="6" s="1"/>
  <c r="M178" i="6" s="1"/>
  <c r="M179" i="6" s="1"/>
  <c r="M180" i="6" s="1"/>
  <c r="M181" i="6" s="1"/>
  <c r="M182" i="6" s="1"/>
  <c r="M183" i="6" s="1"/>
  <c r="M184" i="6" s="1"/>
  <c r="M185" i="6" s="1"/>
  <c r="M186" i="6" s="1"/>
  <c r="M187" i="6" s="1"/>
  <c r="M188" i="6" s="1"/>
  <c r="M189" i="6" s="1"/>
  <c r="M190" i="6" s="1"/>
  <c r="M191" i="6" s="1"/>
  <c r="M192" i="6" s="1"/>
  <c r="M193" i="6" s="1"/>
  <c r="M194" i="6" s="1"/>
  <c r="M195" i="6" s="1"/>
  <c r="M196" i="6" s="1"/>
  <c r="M197" i="6" s="1"/>
  <c r="M198" i="6" s="1"/>
  <c r="M199" i="6" s="1"/>
  <c r="M200" i="6" s="1"/>
  <c r="M201" i="6" s="1"/>
  <c r="M202" i="6" s="1"/>
  <c r="M203" i="6" s="1"/>
  <c r="M204" i="6" s="1"/>
  <c r="M205" i="6" s="1"/>
  <c r="M206" i="6" s="1"/>
  <c r="M207" i="6" s="1"/>
  <c r="M208" i="6" s="1"/>
  <c r="M209" i="6" s="1"/>
  <c r="M210" i="6" s="1"/>
  <c r="M211" i="6" s="1"/>
  <c r="M212" i="6" s="1"/>
  <c r="M213" i="6" s="1"/>
  <c r="M214" i="6" s="1"/>
  <c r="M215" i="6" s="1"/>
  <c r="M216" i="6" s="1"/>
  <c r="M217" i="6" s="1"/>
  <c r="M218" i="6" s="1"/>
  <c r="M219" i="6" s="1"/>
  <c r="M220" i="6" s="1"/>
  <c r="M221" i="6" s="1"/>
  <c r="M222" i="6" s="1"/>
  <c r="M223" i="6" s="1"/>
  <c r="M224" i="6" s="1"/>
  <c r="M225" i="6" s="1"/>
  <c r="M226" i="6" s="1"/>
  <c r="M227" i="6" s="1"/>
  <c r="M228" i="6" s="1"/>
  <c r="M229" i="6" s="1"/>
  <c r="M230" i="6" s="1"/>
  <c r="M231" i="6" s="1"/>
  <c r="M232" i="6" s="1"/>
  <c r="M233" i="6" s="1"/>
  <c r="M234" i="6" s="1"/>
  <c r="M235" i="6" s="1"/>
  <c r="M236" i="6" s="1"/>
  <c r="M237" i="6" s="1"/>
  <c r="M238" i="6" s="1"/>
  <c r="M239" i="6" s="1"/>
  <c r="M240" i="6" s="1"/>
  <c r="M241" i="6" s="1"/>
  <c r="M242" i="6" s="1"/>
  <c r="M243" i="6" s="1"/>
  <c r="M244" i="6" s="1"/>
  <c r="M245" i="6" s="1"/>
  <c r="M246" i="6" s="1"/>
  <c r="M247" i="6" s="1"/>
  <c r="M248" i="6" s="1"/>
  <c r="M249" i="6" s="1"/>
  <c r="M250" i="6" s="1"/>
  <c r="M251" i="6" s="1"/>
  <c r="M252" i="6" s="1"/>
  <c r="M253" i="6" s="1"/>
  <c r="M254" i="6" s="1"/>
  <c r="M255" i="6" s="1"/>
  <c r="M256" i="6" s="1"/>
  <c r="M257" i="6" s="1"/>
  <c r="M258" i="6" s="1"/>
  <c r="M259" i="6" s="1"/>
  <c r="M260" i="6" s="1"/>
  <c r="M261" i="6" s="1"/>
  <c r="M262" i="6" s="1"/>
  <c r="M263" i="6" s="1"/>
  <c r="M264" i="6" s="1"/>
  <c r="M265" i="6" s="1"/>
  <c r="M266" i="6" s="1"/>
  <c r="M267" i="6" s="1"/>
  <c r="M268" i="6" s="1"/>
  <c r="M269" i="6" s="1"/>
  <c r="M270" i="6" s="1"/>
  <c r="M271" i="6" s="1"/>
  <c r="M272" i="6" s="1"/>
  <c r="M273" i="6" s="1"/>
  <c r="M274" i="6" s="1"/>
  <c r="M275" i="6" s="1"/>
  <c r="M276" i="6" s="1"/>
  <c r="M277" i="6" s="1"/>
  <c r="M278" i="6" s="1"/>
  <c r="M279" i="6" s="1"/>
  <c r="M280" i="6" s="1"/>
  <c r="M281" i="6" s="1"/>
  <c r="M282" i="6" s="1"/>
  <c r="M283" i="6" s="1"/>
  <c r="M284" i="6" s="1"/>
  <c r="M285" i="6" s="1"/>
  <c r="M286" i="6" s="1"/>
  <c r="M287" i="6" s="1"/>
  <c r="M288" i="6" s="1"/>
  <c r="M289" i="6" s="1"/>
  <c r="M290" i="6" s="1"/>
  <c r="M291" i="6" s="1"/>
  <c r="M292" i="6" s="1"/>
  <c r="M293" i="6" s="1"/>
  <c r="M294" i="6" s="1"/>
  <c r="M295" i="6" s="1"/>
  <c r="M296" i="6" s="1"/>
  <c r="M297" i="6" s="1"/>
  <c r="M298" i="6" s="1"/>
  <c r="M299" i="6" s="1"/>
  <c r="M300" i="6" s="1"/>
  <c r="M301" i="6" s="1"/>
  <c r="M302" i="6" s="1"/>
  <c r="M303" i="6" s="1"/>
  <c r="M304" i="6" s="1"/>
  <c r="M305" i="6" s="1"/>
  <c r="M306" i="6" s="1"/>
  <c r="M307" i="6" s="1"/>
  <c r="M308" i="6" s="1"/>
  <c r="M309" i="6" s="1"/>
  <c r="M310" i="6" s="1"/>
  <c r="M311" i="6" s="1"/>
  <c r="M312" i="6" s="1"/>
  <c r="M313" i="6" s="1"/>
  <c r="M314" i="6" s="1"/>
  <c r="M315" i="6" s="1"/>
  <c r="M316" i="6" s="1"/>
  <c r="M317" i="6" s="1"/>
  <c r="M318" i="6" s="1"/>
  <c r="M319" i="6" s="1"/>
  <c r="M320" i="6" s="1"/>
  <c r="M321" i="6" s="1"/>
  <c r="M322" i="6" s="1"/>
  <c r="M323" i="6" s="1"/>
  <c r="M324" i="6" s="1"/>
  <c r="M325" i="6" s="1"/>
  <c r="M326" i="6" s="1"/>
  <c r="M327" i="6" s="1"/>
  <c r="M328" i="6" s="1"/>
  <c r="M329" i="6" s="1"/>
  <c r="M330" i="6" s="1"/>
  <c r="M331" i="6" s="1"/>
  <c r="M332" i="6" s="1"/>
  <c r="M333" i="6" s="1"/>
  <c r="M334" i="6" s="1"/>
  <c r="M335" i="6" s="1"/>
  <c r="M336" i="6" s="1"/>
  <c r="M337" i="6" s="1"/>
  <c r="M338" i="6" s="1"/>
  <c r="M339" i="6" s="1"/>
  <c r="M340" i="6" s="1"/>
  <c r="M341" i="6" s="1"/>
  <c r="M342" i="6" s="1"/>
  <c r="M343" i="6" s="1"/>
  <c r="M344" i="6" s="1"/>
  <c r="M345" i="6" s="1"/>
  <c r="M346" i="6" s="1"/>
  <c r="M347" i="6" s="1"/>
  <c r="M348" i="6" s="1"/>
  <c r="M349" i="6" s="1"/>
  <c r="M350" i="6" s="1"/>
  <c r="M351" i="6" s="1"/>
  <c r="M352" i="6" s="1"/>
  <c r="M353" i="6" s="1"/>
  <c r="M354" i="6" s="1"/>
  <c r="M355" i="6" s="1"/>
  <c r="M356" i="6" s="1"/>
  <c r="M357" i="6" s="1"/>
  <c r="M358" i="6" s="1"/>
  <c r="M359" i="6" s="1"/>
  <c r="M360" i="6" s="1"/>
  <c r="M361" i="6" s="1"/>
  <c r="M362" i="6" s="1"/>
  <c r="M363" i="6" s="1"/>
  <c r="M364" i="6" s="1"/>
  <c r="M365" i="6" s="1"/>
  <c r="M366" i="6" s="1"/>
  <c r="M367" i="6" s="1"/>
  <c r="M368" i="6" s="1"/>
  <c r="M369" i="6" s="1"/>
  <c r="M370" i="6" s="1"/>
  <c r="M371" i="6" s="1"/>
  <c r="M372" i="6" s="1"/>
  <c r="M373" i="6" s="1"/>
  <c r="M374" i="6" s="1"/>
  <c r="M375" i="6" s="1"/>
  <c r="M376" i="6" s="1"/>
  <c r="M377" i="6" s="1"/>
  <c r="M378" i="6" s="1"/>
  <c r="M379" i="6" s="1"/>
  <c r="M380" i="6" s="1"/>
  <c r="M381" i="6" s="1"/>
  <c r="M382" i="6" s="1"/>
  <c r="M383" i="6" s="1"/>
  <c r="M384" i="6" s="1"/>
  <c r="M385" i="6" s="1"/>
  <c r="M386" i="6" s="1"/>
  <c r="M387" i="6" s="1"/>
  <c r="M388" i="6" s="1"/>
  <c r="M389" i="6" s="1"/>
  <c r="M390" i="6" s="1"/>
  <c r="M391" i="6" s="1"/>
  <c r="M392" i="6" s="1"/>
  <c r="M393" i="6" s="1"/>
  <c r="M394" i="6" s="1"/>
  <c r="M395" i="6" s="1"/>
  <c r="M396" i="6" s="1"/>
  <c r="M397" i="6" s="1"/>
  <c r="M398" i="6" s="1"/>
  <c r="M399" i="6" s="1"/>
  <c r="M400" i="6" s="1"/>
  <c r="M401" i="6" s="1"/>
  <c r="M402" i="6" s="1"/>
  <c r="M403" i="6" s="1"/>
  <c r="M404" i="6" s="1"/>
  <c r="M405" i="6" s="1"/>
  <c r="M406" i="6" s="1"/>
  <c r="M407" i="6" s="1"/>
  <c r="M408" i="6" s="1"/>
  <c r="M409" i="6" s="1"/>
  <c r="M410" i="6" s="1"/>
  <c r="M411" i="6" s="1"/>
  <c r="M412" i="6" s="1"/>
  <c r="M413" i="6" s="1"/>
  <c r="M414" i="6" s="1"/>
  <c r="M415" i="6" s="1"/>
  <c r="M416" i="6" s="1"/>
  <c r="M417" i="6" s="1"/>
  <c r="M418" i="6" s="1"/>
  <c r="M419" i="6" s="1"/>
  <c r="M420" i="6" s="1"/>
  <c r="M421" i="6" s="1"/>
  <c r="M422" i="6" s="1"/>
  <c r="M423" i="6" s="1"/>
  <c r="M424" i="6" s="1"/>
  <c r="M425" i="6" s="1"/>
  <c r="M426" i="6" s="1"/>
  <c r="M427" i="6" s="1"/>
  <c r="M428" i="6" s="1"/>
  <c r="M429" i="6" s="1"/>
  <c r="M430" i="6" s="1"/>
  <c r="M431" i="6" s="1"/>
  <c r="M432" i="6" s="1"/>
  <c r="M433" i="6" s="1"/>
  <c r="M434" i="6" s="1"/>
  <c r="M435" i="6" s="1"/>
  <c r="M436" i="6" s="1"/>
  <c r="M437" i="6" s="1"/>
  <c r="M438" i="6" s="1"/>
  <c r="M439" i="6" s="1"/>
  <c r="M440" i="6" s="1"/>
  <c r="M441" i="6" s="1"/>
  <c r="M442" i="6" s="1"/>
  <c r="M443" i="6" s="1"/>
  <c r="M444" i="6" s="1"/>
  <c r="M445" i="6" s="1"/>
  <c r="M446" i="6" s="1"/>
  <c r="M447" i="6" s="1"/>
  <c r="M448" i="6" s="1"/>
  <c r="M449" i="6" s="1"/>
  <c r="M450" i="6" s="1"/>
  <c r="M451" i="6" s="1"/>
  <c r="M452" i="6" s="1"/>
  <c r="M453" i="6" s="1"/>
  <c r="M454" i="6" s="1"/>
  <c r="M455" i="6" s="1"/>
  <c r="M456" i="6" s="1"/>
  <c r="M457" i="6" s="1"/>
  <c r="M458" i="6" s="1"/>
  <c r="M459" i="6" s="1"/>
  <c r="M460" i="6" s="1"/>
  <c r="M461" i="6" s="1"/>
  <c r="M462" i="6" s="1"/>
  <c r="M463" i="6" s="1"/>
  <c r="M464" i="6" s="1"/>
  <c r="M465" i="6" s="1"/>
  <c r="M466" i="6" s="1"/>
  <c r="M467" i="6" s="1"/>
  <c r="M468" i="6" s="1"/>
  <c r="M469" i="6" s="1"/>
  <c r="M470" i="6" s="1"/>
  <c r="M471" i="6" s="1"/>
  <c r="M472" i="6" s="1"/>
  <c r="M473" i="6" s="1"/>
  <c r="M474" i="6" s="1"/>
  <c r="M475" i="6" s="1"/>
  <c r="M476" i="6" s="1"/>
  <c r="M477" i="6" s="1"/>
  <c r="M478" i="6" s="1"/>
  <c r="M479" i="6" s="1"/>
  <c r="M480" i="6" s="1"/>
  <c r="M481" i="6" s="1"/>
  <c r="M482" i="6" s="1"/>
  <c r="M483" i="6" s="1"/>
  <c r="M484" i="6" s="1"/>
  <c r="M485" i="6" s="1"/>
  <c r="M486" i="6" s="1"/>
  <c r="M487" i="6" s="1"/>
  <c r="M488" i="6" s="1"/>
  <c r="M489" i="6" s="1"/>
  <c r="M490" i="6" s="1"/>
  <c r="M491" i="6" s="1"/>
  <c r="M492" i="6" s="1"/>
  <c r="M493" i="6" s="1"/>
  <c r="M494" i="6" s="1"/>
  <c r="M495" i="6" s="1"/>
  <c r="M496" i="6" s="1"/>
  <c r="M497" i="6" s="1"/>
  <c r="M498" i="6" s="1"/>
  <c r="M499" i="6" s="1"/>
  <c r="M500" i="6" s="1"/>
  <c r="M501" i="6" s="1"/>
  <c r="M502" i="6" s="1"/>
  <c r="M503" i="6" s="1"/>
  <c r="M504" i="6" s="1"/>
  <c r="M505" i="6" s="1"/>
  <c r="M506" i="6" s="1"/>
  <c r="M507" i="6" s="1"/>
  <c r="M508" i="6" s="1"/>
  <c r="M509" i="6" s="1"/>
  <c r="M510" i="6" s="1"/>
  <c r="M511" i="6" s="1"/>
  <c r="M512" i="6" s="1"/>
  <c r="M513" i="6" s="1"/>
  <c r="M514" i="6" s="1"/>
  <c r="M515" i="6" s="1"/>
  <c r="M516" i="6" s="1"/>
  <c r="M517" i="6" s="1"/>
  <c r="M518" i="6" s="1"/>
  <c r="M519" i="6" s="1"/>
  <c r="M520" i="6" s="1"/>
  <c r="M521" i="6" s="1"/>
  <c r="M522" i="6" s="1"/>
  <c r="M523" i="6" s="1"/>
  <c r="M524" i="6" s="1"/>
  <c r="M525" i="6" s="1"/>
  <c r="M526" i="6" s="1"/>
  <c r="M527" i="6" s="1"/>
  <c r="M528" i="6" s="1"/>
  <c r="M529" i="6" s="1"/>
  <c r="M530" i="6" s="1"/>
  <c r="M531" i="6" s="1"/>
  <c r="M532" i="6" s="1"/>
  <c r="M533" i="6" s="1"/>
  <c r="M534" i="6" s="1"/>
  <c r="M535" i="6" s="1"/>
  <c r="M536" i="6" s="1"/>
  <c r="M537" i="6" s="1"/>
  <c r="M538" i="6" s="1"/>
  <c r="M539" i="6" s="1"/>
  <c r="M540" i="6" s="1"/>
  <c r="M541" i="6" s="1"/>
  <c r="M542" i="6" s="1"/>
  <c r="M543" i="6" s="1"/>
  <c r="M544" i="6" s="1"/>
  <c r="M545" i="6" s="1"/>
  <c r="M546" i="6" s="1"/>
  <c r="M547" i="6" s="1"/>
  <c r="M548" i="6" s="1"/>
  <c r="M549" i="6" s="1"/>
  <c r="M550" i="6" s="1"/>
  <c r="M551" i="6" s="1"/>
  <c r="M552" i="6" s="1"/>
  <c r="M553" i="6" s="1"/>
  <c r="M554" i="6" s="1"/>
  <c r="M555" i="6" s="1"/>
  <c r="M556" i="6" s="1"/>
  <c r="M557" i="6" s="1"/>
  <c r="M558" i="6" s="1"/>
  <c r="M559" i="6" s="1"/>
  <c r="M560" i="6" s="1"/>
  <c r="M561" i="6" s="1"/>
  <c r="M562" i="6" s="1"/>
  <c r="M563" i="6" s="1"/>
  <c r="M564" i="6" s="1"/>
  <c r="M565" i="6" s="1"/>
  <c r="M566" i="6" s="1"/>
  <c r="M567" i="6" s="1"/>
  <c r="M568" i="6" s="1"/>
  <c r="M569" i="6" s="1"/>
  <c r="M570" i="6" s="1"/>
  <c r="M571" i="6" s="1"/>
  <c r="M572" i="6" s="1"/>
  <c r="M573" i="6" s="1"/>
  <c r="M574" i="6" s="1"/>
  <c r="M575" i="6" s="1"/>
  <c r="M576" i="6" s="1"/>
  <c r="M577" i="6" s="1"/>
  <c r="M578" i="6" s="1"/>
  <c r="M579" i="6" s="1"/>
  <c r="M580" i="6" s="1"/>
  <c r="M581" i="6" s="1"/>
  <c r="M582" i="6" s="1"/>
  <c r="M583" i="6" s="1"/>
  <c r="M584" i="6" s="1"/>
  <c r="M585" i="6" s="1"/>
  <c r="M586" i="6" s="1"/>
  <c r="M587" i="6" s="1"/>
  <c r="M588" i="6" s="1"/>
  <c r="M589" i="6" s="1"/>
  <c r="M590" i="6" s="1"/>
  <c r="M591" i="6" s="1"/>
  <c r="M592" i="6" s="1"/>
  <c r="M593" i="6" s="1"/>
  <c r="M594" i="6" s="1"/>
  <c r="M595" i="6" s="1"/>
  <c r="M596" i="6" s="1"/>
  <c r="M597" i="6" s="1"/>
  <c r="M598" i="6" s="1"/>
  <c r="M599" i="6" s="1"/>
  <c r="M600" i="6" s="1"/>
  <c r="M601" i="6" s="1"/>
  <c r="M602" i="6" s="1"/>
  <c r="M603" i="6" s="1"/>
  <c r="M604" i="6" s="1"/>
  <c r="M605" i="6" s="1"/>
  <c r="M606" i="6" s="1"/>
  <c r="M607" i="6" s="1"/>
  <c r="M608" i="6" s="1"/>
  <c r="M609" i="6" s="1"/>
  <c r="M610" i="6" s="1"/>
  <c r="M611" i="6" s="1"/>
  <c r="M612" i="6" s="1"/>
  <c r="M613" i="6" s="1"/>
  <c r="M614" i="6" s="1"/>
  <c r="M615" i="6" s="1"/>
  <c r="M616" i="6" s="1"/>
  <c r="M617" i="6" s="1"/>
  <c r="M618" i="6" s="1"/>
  <c r="M619" i="6" s="1"/>
  <c r="M620" i="6" s="1"/>
  <c r="M621" i="6" s="1"/>
  <c r="M622" i="6" s="1"/>
  <c r="M623" i="6" s="1"/>
  <c r="M624" i="6" s="1"/>
  <c r="M625" i="6" s="1"/>
  <c r="M626" i="6" s="1"/>
  <c r="M627" i="6" s="1"/>
  <c r="M628" i="6" s="1"/>
  <c r="M629" i="6" s="1"/>
  <c r="M630" i="6" s="1"/>
  <c r="M631" i="6" s="1"/>
  <c r="M632" i="6" s="1"/>
  <c r="M633" i="6" s="1"/>
  <c r="M634" i="6" s="1"/>
  <c r="M635" i="6" s="1"/>
  <c r="M636" i="6" s="1"/>
  <c r="M637" i="6" s="1"/>
  <c r="M638" i="6" s="1"/>
  <c r="M639" i="6" s="1"/>
  <c r="M640" i="6" s="1"/>
  <c r="M641" i="6" s="1"/>
  <c r="M642" i="6" s="1"/>
  <c r="M643" i="6" s="1"/>
  <c r="M644" i="6" s="1"/>
  <c r="M645" i="6" s="1"/>
  <c r="M646" i="6" s="1"/>
  <c r="M647" i="6" s="1"/>
  <c r="M648" i="6" s="1"/>
  <c r="M649" i="6" s="1"/>
  <c r="M650" i="6" s="1"/>
  <c r="M651" i="6" s="1"/>
  <c r="M652" i="6" s="1"/>
  <c r="M653" i="6" s="1"/>
  <c r="M654" i="6" s="1"/>
  <c r="M655" i="6" s="1"/>
  <c r="M656" i="6" s="1"/>
  <c r="M657" i="6" s="1"/>
  <c r="M658" i="6" s="1"/>
  <c r="M659" i="6" s="1"/>
  <c r="M660" i="6" s="1"/>
  <c r="M661" i="6" s="1"/>
  <c r="M662" i="6" s="1"/>
  <c r="M663" i="6" s="1"/>
  <c r="M664" i="6" s="1"/>
  <c r="M665" i="6" s="1"/>
  <c r="M666" i="6" s="1"/>
  <c r="M667" i="6" s="1"/>
  <c r="M668" i="6" s="1"/>
  <c r="M669" i="6" s="1"/>
  <c r="M670" i="6" s="1"/>
  <c r="M671" i="6" s="1"/>
  <c r="M672" i="6" s="1"/>
  <c r="M673" i="6" s="1"/>
  <c r="M674" i="6" s="1"/>
  <c r="M675" i="6" s="1"/>
  <c r="M676" i="6" s="1"/>
  <c r="M677" i="6" s="1"/>
  <c r="M678" i="6" s="1"/>
  <c r="M679" i="6" s="1"/>
  <c r="M680" i="6" s="1"/>
  <c r="M681" i="6" s="1"/>
  <c r="M682" i="6" s="1"/>
  <c r="M683" i="6" s="1"/>
  <c r="M684" i="6" s="1"/>
  <c r="M685" i="6" s="1"/>
  <c r="M686" i="6" s="1"/>
  <c r="M687" i="6" s="1"/>
  <c r="M688" i="6" s="1"/>
  <c r="M689" i="6" s="1"/>
  <c r="M690" i="6" s="1"/>
  <c r="M691" i="6" s="1"/>
  <c r="M692" i="6" s="1"/>
  <c r="M693" i="6" s="1"/>
  <c r="M694" i="6" s="1"/>
  <c r="M695" i="6" s="1"/>
  <c r="M696" i="6" s="1"/>
  <c r="M697" i="6" s="1"/>
  <c r="M698" i="6" s="1"/>
  <c r="M699" i="6" s="1"/>
  <c r="M700" i="6" s="1"/>
  <c r="M701" i="6" s="1"/>
  <c r="M702" i="6" s="1"/>
  <c r="M703" i="6" s="1"/>
  <c r="M704" i="6" s="1"/>
  <c r="M705" i="6" s="1"/>
  <c r="M706" i="6" s="1"/>
  <c r="M707" i="6" s="1"/>
  <c r="M708" i="6" s="1"/>
  <c r="M709" i="6" s="1"/>
  <c r="M710" i="6" s="1"/>
  <c r="M711" i="6" s="1"/>
  <c r="M712" i="6" s="1"/>
  <c r="M713" i="6" s="1"/>
  <c r="M714" i="6" s="1"/>
  <c r="M715" i="6" s="1"/>
  <c r="M716" i="6" s="1"/>
  <c r="M717" i="6" s="1"/>
  <c r="M718" i="6" s="1"/>
  <c r="M719" i="6" s="1"/>
  <c r="M720" i="6" s="1"/>
  <c r="M721" i="6" s="1"/>
  <c r="M722" i="6" s="1"/>
  <c r="M723" i="6" s="1"/>
  <c r="M724" i="6" s="1"/>
  <c r="M725" i="6" s="1"/>
  <c r="M726" i="6" s="1"/>
  <c r="M727" i="6" s="1"/>
  <c r="M728" i="6" s="1"/>
  <c r="M729" i="6" s="1"/>
  <c r="M730" i="6" s="1"/>
  <c r="M731" i="6" s="1"/>
  <c r="M732" i="6" s="1"/>
  <c r="M733" i="6" s="1"/>
  <c r="M734" i="6" s="1"/>
  <c r="M735" i="6" s="1"/>
  <c r="M736" i="6" s="1"/>
  <c r="M737" i="6" s="1"/>
  <c r="M738" i="6" s="1"/>
  <c r="M739" i="6" s="1"/>
  <c r="M740" i="6" s="1"/>
  <c r="M741" i="6" s="1"/>
  <c r="M742" i="6" s="1"/>
  <c r="M743" i="6" s="1"/>
  <c r="M744" i="6" s="1"/>
  <c r="M745" i="6" s="1"/>
  <c r="M746" i="6" s="1"/>
  <c r="M747" i="6" s="1"/>
  <c r="M748" i="6" s="1"/>
  <c r="M749" i="6" s="1"/>
  <c r="M750" i="6" s="1"/>
  <c r="M751" i="6" s="1"/>
  <c r="M752" i="6" s="1"/>
  <c r="M753" i="6" s="1"/>
  <c r="M754" i="6" s="1"/>
  <c r="M755" i="6" s="1"/>
  <c r="M756" i="6" s="1"/>
  <c r="M757" i="6" s="1"/>
  <c r="M758" i="6" s="1"/>
  <c r="M759" i="6" s="1"/>
  <c r="M760" i="6" s="1"/>
  <c r="M761" i="6" s="1"/>
  <c r="M762" i="6" s="1"/>
  <c r="M763" i="6" s="1"/>
  <c r="M764" i="6" s="1"/>
  <c r="M765" i="6" s="1"/>
  <c r="M766" i="6" s="1"/>
  <c r="M767" i="6" s="1"/>
  <c r="M768" i="6" s="1"/>
  <c r="M769" i="6" s="1"/>
  <c r="M770" i="6" s="1"/>
  <c r="M771" i="6" s="1"/>
  <c r="M772" i="6" s="1"/>
  <c r="M773" i="6" s="1"/>
  <c r="M774" i="6" s="1"/>
  <c r="M775" i="6" s="1"/>
  <c r="M776" i="6" s="1"/>
  <c r="M777" i="6" s="1"/>
  <c r="M778" i="6" s="1"/>
  <c r="M779" i="6" s="1"/>
  <c r="M780" i="6" s="1"/>
  <c r="M781" i="6" s="1"/>
  <c r="M782" i="6" s="1"/>
  <c r="M783" i="6" s="1"/>
  <c r="M784" i="6" s="1"/>
  <c r="M785" i="6" s="1"/>
  <c r="M786" i="6" s="1"/>
  <c r="M787" i="6" s="1"/>
  <c r="M788" i="6" s="1"/>
  <c r="M789" i="6" s="1"/>
  <c r="M790" i="6" s="1"/>
  <c r="M791" i="6" s="1"/>
  <c r="M792" i="6" s="1"/>
  <c r="M793" i="6" s="1"/>
  <c r="M794" i="6" s="1"/>
  <c r="M795" i="6" s="1"/>
  <c r="M796" i="6" s="1"/>
  <c r="M797" i="6" s="1"/>
  <c r="M798" i="6" s="1"/>
  <c r="M799" i="6" s="1"/>
  <c r="M800" i="6" s="1"/>
  <c r="M801" i="6" s="1"/>
  <c r="M802" i="6" s="1"/>
  <c r="M803" i="6" s="1"/>
  <c r="M804" i="6" s="1"/>
  <c r="M805" i="6" s="1"/>
  <c r="M806" i="6" s="1"/>
  <c r="M807" i="6" s="1"/>
  <c r="M808" i="6" s="1"/>
  <c r="M809" i="6" s="1"/>
  <c r="M810" i="6" s="1"/>
  <c r="M811" i="6" s="1"/>
  <c r="M812" i="6" s="1"/>
  <c r="M813" i="6" s="1"/>
  <c r="M814" i="6" s="1"/>
  <c r="M815" i="6" s="1"/>
  <c r="M816" i="6" s="1"/>
  <c r="M817" i="6" s="1"/>
  <c r="M818" i="6" s="1"/>
  <c r="M819" i="6" s="1"/>
  <c r="M820" i="6" s="1"/>
  <c r="M821" i="6" s="1"/>
  <c r="M822" i="6" s="1"/>
  <c r="M823" i="6" s="1"/>
  <c r="M824" i="6" s="1"/>
  <c r="M825" i="6" s="1"/>
  <c r="M826" i="6" s="1"/>
  <c r="M827" i="6" s="1"/>
  <c r="M828" i="6" s="1"/>
  <c r="M829" i="6" s="1"/>
  <c r="M830" i="6" s="1"/>
  <c r="M831" i="6" s="1"/>
  <c r="M832" i="6" s="1"/>
  <c r="M833" i="6" s="1"/>
  <c r="M834" i="6" s="1"/>
  <c r="M835" i="6" s="1"/>
  <c r="M836" i="6" s="1"/>
  <c r="M837" i="6" s="1"/>
  <c r="M838" i="6" s="1"/>
  <c r="M839" i="6" s="1"/>
  <c r="M840" i="6" s="1"/>
  <c r="M841" i="6" s="1"/>
  <c r="M842" i="6" s="1"/>
  <c r="M843" i="6" s="1"/>
  <c r="M844" i="6" s="1"/>
  <c r="M845" i="6" s="1"/>
  <c r="M846" i="6" s="1"/>
  <c r="M847" i="6" s="1"/>
  <c r="M848" i="6" s="1"/>
  <c r="M849" i="6" s="1"/>
  <c r="M850" i="6" s="1"/>
  <c r="M851" i="6" s="1"/>
  <c r="M852" i="6" s="1"/>
  <c r="M853" i="6" s="1"/>
  <c r="M854" i="6" s="1"/>
  <c r="M855" i="6" s="1"/>
  <c r="M856" i="6" s="1"/>
  <c r="M857" i="6" s="1"/>
  <c r="M858" i="6" s="1"/>
  <c r="M859" i="6" s="1"/>
  <c r="M860" i="6" s="1"/>
  <c r="M861" i="6" s="1"/>
  <c r="M862" i="6" s="1"/>
  <c r="M863" i="6" s="1"/>
  <c r="M864" i="6" s="1"/>
  <c r="M865" i="6" s="1"/>
  <c r="M866" i="6" s="1"/>
  <c r="M867" i="6" s="1"/>
  <c r="M868" i="6" s="1"/>
  <c r="M869" i="6" s="1"/>
  <c r="M870" i="6" s="1"/>
  <c r="M871" i="6" s="1"/>
  <c r="M872" i="6" s="1"/>
  <c r="M873" i="6" s="1"/>
  <c r="M874" i="6" s="1"/>
  <c r="M875" i="6" s="1"/>
  <c r="M876" i="6" s="1"/>
  <c r="M877" i="6" s="1"/>
  <c r="M878" i="6" s="1"/>
  <c r="M879" i="6" s="1"/>
  <c r="M880" i="6" s="1"/>
  <c r="M881" i="6" s="1"/>
  <c r="M882" i="6" s="1"/>
  <c r="M883" i="6" s="1"/>
  <c r="M884" i="6" s="1"/>
  <c r="M885" i="6" s="1"/>
  <c r="M886" i="6" s="1"/>
  <c r="M887" i="6" s="1"/>
  <c r="M888" i="6" s="1"/>
  <c r="M889" i="6" s="1"/>
  <c r="M890" i="6" s="1"/>
  <c r="M891" i="6" s="1"/>
  <c r="M892" i="6" s="1"/>
  <c r="M893" i="6" s="1"/>
  <c r="M894" i="6" s="1"/>
  <c r="M895" i="6" s="1"/>
  <c r="M896" i="6" s="1"/>
  <c r="M897" i="6" s="1"/>
  <c r="M898" i="6" s="1"/>
  <c r="M899" i="6" s="1"/>
  <c r="M900" i="6" s="1"/>
  <c r="M901" i="6" s="1"/>
  <c r="M902" i="6" s="1"/>
  <c r="M903" i="6" s="1"/>
  <c r="M904" i="6" s="1"/>
  <c r="M905" i="6" s="1"/>
  <c r="M906" i="6" s="1"/>
  <c r="M907" i="6" s="1"/>
  <c r="M908" i="6" s="1"/>
  <c r="M909" i="6" s="1"/>
  <c r="M910" i="6" s="1"/>
  <c r="M911" i="6" s="1"/>
  <c r="M912" i="6" s="1"/>
  <c r="M913" i="6" s="1"/>
  <c r="M914" i="6" s="1"/>
  <c r="M915" i="6" s="1"/>
  <c r="M916" i="6" s="1"/>
  <c r="M917" i="6" s="1"/>
  <c r="M918" i="6" s="1"/>
  <c r="M919" i="6" s="1"/>
  <c r="M920" i="6" s="1"/>
  <c r="M921" i="6" s="1"/>
  <c r="M922" i="6" s="1"/>
  <c r="M923" i="6" s="1"/>
  <c r="M924" i="6" s="1"/>
  <c r="M925" i="6" s="1"/>
  <c r="M926" i="6" s="1"/>
  <c r="M927" i="6" s="1"/>
  <c r="M928" i="6" s="1"/>
  <c r="M929" i="6" s="1"/>
  <c r="M930" i="6" s="1"/>
  <c r="M931" i="6" s="1"/>
  <c r="M932" i="6" s="1"/>
  <c r="M933" i="6" s="1"/>
  <c r="M934" i="6" s="1"/>
  <c r="M935" i="6" s="1"/>
  <c r="M936" i="6" s="1"/>
  <c r="M937" i="6" s="1"/>
  <c r="M938" i="6" s="1"/>
  <c r="M939" i="6" s="1"/>
  <c r="M940" i="6" s="1"/>
  <c r="M941" i="6" s="1"/>
  <c r="M942" i="6" s="1"/>
  <c r="M943" i="6" s="1"/>
  <c r="M944" i="6" s="1"/>
  <c r="M945" i="6" s="1"/>
  <c r="M946" i="6" s="1"/>
  <c r="M947" i="6" s="1"/>
  <c r="M948" i="6" s="1"/>
  <c r="M949" i="6" s="1"/>
  <c r="M950" i="6" s="1"/>
  <c r="M951" i="6" s="1"/>
  <c r="M952" i="6" s="1"/>
  <c r="M953" i="6" s="1"/>
  <c r="M954" i="6" s="1"/>
  <c r="M955" i="6" s="1"/>
  <c r="M956" i="6" s="1"/>
  <c r="M957" i="6" s="1"/>
  <c r="M958" i="6" s="1"/>
  <c r="M959" i="6" s="1"/>
  <c r="M960" i="6" s="1"/>
  <c r="M961" i="6" s="1"/>
  <c r="M962" i="6" s="1"/>
  <c r="M963" i="6" s="1"/>
  <c r="M964" i="6" s="1"/>
  <c r="M965" i="6" s="1"/>
  <c r="M966" i="6" s="1"/>
  <c r="M967" i="6" s="1"/>
  <c r="M968" i="6" s="1"/>
  <c r="M969" i="6" s="1"/>
  <c r="M970" i="6" s="1"/>
  <c r="M971" i="6" s="1"/>
  <c r="M972" i="6" s="1"/>
  <c r="M973" i="6" s="1"/>
  <c r="M974" i="6" s="1"/>
  <c r="M975" i="6" s="1"/>
  <c r="M976" i="6" s="1"/>
  <c r="M977" i="6" s="1"/>
  <c r="M978" i="6" s="1"/>
  <c r="M979" i="6" s="1"/>
  <c r="M980" i="6" s="1"/>
  <c r="M981" i="6" s="1"/>
  <c r="M982" i="6" s="1"/>
  <c r="M983" i="6" s="1"/>
  <c r="M984" i="6" s="1"/>
  <c r="M985" i="6" s="1"/>
  <c r="M986" i="6" s="1"/>
  <c r="M987" i="6" s="1"/>
  <c r="M988" i="6" s="1"/>
  <c r="M989" i="6" s="1"/>
  <c r="M990" i="6" s="1"/>
  <c r="M991" i="6" s="1"/>
  <c r="M992" i="6" s="1"/>
  <c r="M993" i="6" s="1"/>
  <c r="M994" i="6" s="1"/>
  <c r="M995" i="6" s="1"/>
  <c r="M996" i="6" s="1"/>
  <c r="M997" i="6" s="1"/>
  <c r="M998" i="6" s="1"/>
  <c r="M999" i="6" s="1"/>
  <c r="M1000" i="6" s="1"/>
  <c r="M1001" i="6" s="1"/>
  <c r="M1002" i="6" s="1"/>
  <c r="M1003" i="6" s="1"/>
  <c r="M1004" i="6" s="1"/>
  <c r="M1005" i="6" s="1"/>
  <c r="M1006" i="6" s="1"/>
  <c r="M1007" i="6" s="1"/>
  <c r="M1008" i="6" s="1"/>
  <c r="M1009" i="6" s="1"/>
  <c r="M1010" i="6" s="1"/>
  <c r="M1011" i="6" s="1"/>
  <c r="M1012" i="6" s="1"/>
  <c r="M1013" i="6" s="1"/>
  <c r="M1014" i="6" s="1"/>
  <c r="M1015" i="6" s="1"/>
  <c r="M1016" i="6" s="1"/>
  <c r="M1017" i="6" s="1"/>
  <c r="M1018" i="6" s="1"/>
  <c r="M1019" i="6" s="1"/>
  <c r="M1020" i="6" s="1"/>
  <c r="M1021" i="6" s="1"/>
  <c r="M1022" i="6" s="1"/>
  <c r="M1023" i="6" s="1"/>
  <c r="M1024" i="6" s="1"/>
  <c r="M1025" i="6" s="1"/>
  <c r="M1026" i="6" s="1"/>
  <c r="M1027" i="6" s="1"/>
  <c r="M1028" i="6" s="1"/>
  <c r="M1029" i="6" s="1"/>
  <c r="M1030" i="6" s="1"/>
  <c r="M1031" i="6" s="1"/>
  <c r="M1032" i="6" s="1"/>
  <c r="M1033" i="6" s="1"/>
  <c r="M1034" i="6" s="1"/>
  <c r="M1035" i="6" s="1"/>
  <c r="M1036" i="6" s="1"/>
  <c r="M1037" i="6" s="1"/>
  <c r="M1038" i="6" s="1"/>
  <c r="M1039" i="6" s="1"/>
  <c r="M1040" i="6" s="1"/>
  <c r="M1041" i="6" s="1"/>
  <c r="M1042" i="6" s="1"/>
  <c r="M1043" i="6" s="1"/>
  <c r="M1044" i="6" s="1"/>
  <c r="M1045" i="6" s="1"/>
  <c r="M1046" i="6" s="1"/>
  <c r="M1047" i="6" s="1"/>
  <c r="M1048" i="6" s="1"/>
  <c r="M1049" i="6" s="1"/>
  <c r="M1050" i="6" s="1"/>
  <c r="M1051" i="6" s="1"/>
  <c r="M1052" i="6" s="1"/>
  <c r="M1053" i="6" s="1"/>
  <c r="M1054" i="6" s="1"/>
  <c r="M1055" i="6" s="1"/>
  <c r="M1056" i="6" s="1"/>
  <c r="M1057" i="6" s="1"/>
  <c r="M1058" i="6" s="1"/>
  <c r="M1059" i="6" s="1"/>
  <c r="M1060" i="6" s="1"/>
  <c r="M1061" i="6" s="1"/>
  <c r="M1062" i="6" s="1"/>
  <c r="M1063" i="6" s="1"/>
  <c r="M1064" i="6" s="1"/>
  <c r="M1065" i="6" s="1"/>
  <c r="M1066" i="6" s="1"/>
  <c r="M1067" i="6" s="1"/>
  <c r="M1068" i="6" s="1"/>
  <c r="M1069" i="6" s="1"/>
  <c r="M1070" i="6" s="1"/>
  <c r="M1071" i="6" s="1"/>
  <c r="M1072" i="6" s="1"/>
  <c r="M1073" i="6" s="1"/>
  <c r="M1074" i="6" s="1"/>
  <c r="M1075" i="6" s="1"/>
  <c r="M1076" i="6" s="1"/>
  <c r="M1077" i="6" s="1"/>
  <c r="M1078" i="6" s="1"/>
  <c r="M1079" i="6" s="1"/>
  <c r="M1080" i="6" s="1"/>
  <c r="M1081" i="6" s="1"/>
  <c r="M1082" i="6" s="1"/>
  <c r="M1083" i="6" s="1"/>
  <c r="M1084" i="6" s="1"/>
  <c r="M1085" i="6" s="1"/>
  <c r="M1086" i="6" s="1"/>
  <c r="M1087" i="6" s="1"/>
  <c r="M1088" i="6" s="1"/>
  <c r="M1089" i="6" s="1"/>
  <c r="M1090" i="6" s="1"/>
  <c r="M1091" i="6" s="1"/>
  <c r="M1092" i="6" s="1"/>
  <c r="M1093" i="6" s="1"/>
  <c r="M1094" i="6" s="1"/>
  <c r="M1095" i="6" s="1"/>
  <c r="M1096" i="6" s="1"/>
  <c r="M1097" i="6" s="1"/>
  <c r="M1098" i="6" s="1"/>
  <c r="M1099" i="6" s="1"/>
  <c r="M1100" i="6" s="1"/>
  <c r="M1101" i="6" s="1"/>
  <c r="M1102" i="6" s="1"/>
  <c r="M1103" i="6" s="1"/>
  <c r="M1104" i="6" s="1"/>
  <c r="M1105" i="6" s="1"/>
  <c r="M1106" i="6" s="1"/>
  <c r="M1107" i="6" s="1"/>
  <c r="M1108" i="6" s="1"/>
  <c r="M1109" i="6" s="1"/>
  <c r="M1110" i="6" s="1"/>
  <c r="M1111" i="6" s="1"/>
  <c r="M1112" i="6" s="1"/>
  <c r="M1113" i="6" s="1"/>
  <c r="M1114" i="6" s="1"/>
  <c r="M1115" i="6" s="1"/>
  <c r="M1116" i="6" s="1"/>
  <c r="M1117" i="6" s="1"/>
  <c r="M1118" i="6" s="1"/>
  <c r="M1119" i="6" s="1"/>
  <c r="M1120" i="6" s="1"/>
  <c r="M1121" i="6" s="1"/>
  <c r="M1122" i="6" s="1"/>
  <c r="M1123" i="6" s="1"/>
  <c r="M1124" i="6" s="1"/>
  <c r="M1125" i="6" s="1"/>
  <c r="M1126" i="6" s="1"/>
  <c r="M1127" i="6" s="1"/>
  <c r="M1128" i="6" s="1"/>
  <c r="M1129" i="6" s="1"/>
  <c r="M1130" i="6" s="1"/>
  <c r="M1131" i="6" s="1"/>
  <c r="M1132" i="6" s="1"/>
  <c r="M1133" i="6" s="1"/>
  <c r="M1134" i="6" s="1"/>
  <c r="M1135" i="6" s="1"/>
  <c r="M1136" i="6" s="1"/>
  <c r="M1137" i="6" s="1"/>
  <c r="M1138" i="6" s="1"/>
  <c r="M1139" i="6" s="1"/>
  <c r="M1140" i="6" s="1"/>
  <c r="M1141" i="6" s="1"/>
  <c r="M1142" i="6" s="1"/>
  <c r="M1143" i="6" s="1"/>
  <c r="M1144" i="6" s="1"/>
  <c r="M1145" i="6" s="1"/>
  <c r="M1146" i="6" s="1"/>
  <c r="M1147" i="6" s="1"/>
  <c r="M1148" i="6" s="1"/>
  <c r="M1149" i="6" s="1"/>
  <c r="M1150" i="6" s="1"/>
  <c r="M1151" i="6" s="1"/>
  <c r="M1152" i="6" s="1"/>
  <c r="M1153" i="6" s="1"/>
  <c r="M1154" i="6" s="1"/>
  <c r="M1155" i="6" s="1"/>
  <c r="M1156" i="6" s="1"/>
  <c r="M1157" i="6" s="1"/>
  <c r="M1158" i="6" s="1"/>
  <c r="M1159" i="6" s="1"/>
  <c r="M1160" i="6" s="1"/>
  <c r="M1161" i="6" s="1"/>
  <c r="M1162" i="6" s="1"/>
  <c r="M1163" i="6" s="1"/>
  <c r="M1164" i="6" s="1"/>
  <c r="M1165" i="6" s="1"/>
  <c r="M1166" i="6" s="1"/>
  <c r="M1167" i="6" s="1"/>
  <c r="M1168" i="6" s="1"/>
  <c r="M1169" i="6" s="1"/>
  <c r="M1170" i="6" s="1"/>
  <c r="M1171" i="6" s="1"/>
  <c r="M1172" i="6" s="1"/>
  <c r="M1173" i="6" s="1"/>
  <c r="M1174" i="6" s="1"/>
  <c r="M1175" i="6" s="1"/>
  <c r="M1176" i="6" s="1"/>
  <c r="M1177" i="6" s="1"/>
  <c r="M1178" i="6" s="1"/>
  <c r="M1179" i="6" s="1"/>
  <c r="M1180" i="6" s="1"/>
  <c r="M1181" i="6" s="1"/>
  <c r="M1182" i="6" s="1"/>
  <c r="M1183" i="6" s="1"/>
  <c r="M1184" i="6" s="1"/>
  <c r="M1185" i="6" s="1"/>
  <c r="M1186" i="6" s="1"/>
  <c r="M1187" i="6" s="1"/>
  <c r="M1188" i="6" s="1"/>
  <c r="M1189" i="6" s="1"/>
  <c r="M1190" i="6" s="1"/>
  <c r="M1191" i="6" s="1"/>
  <c r="M1192" i="6" s="1"/>
  <c r="M1193" i="6" s="1"/>
  <c r="M1194" i="6" s="1"/>
  <c r="M1195" i="6" s="1"/>
  <c r="M1196" i="6" s="1"/>
  <c r="M1197" i="6" s="1"/>
  <c r="M1198" i="6" s="1"/>
  <c r="M1199" i="6" s="1"/>
  <c r="M1200" i="6" s="1"/>
  <c r="M1201" i="6" s="1"/>
  <c r="M1202" i="6" s="1"/>
  <c r="M1203" i="6" s="1"/>
  <c r="M1204" i="6" s="1"/>
  <c r="M1205" i="6" s="1"/>
  <c r="M1206" i="6" s="1"/>
  <c r="M1207" i="6" s="1"/>
  <c r="M1208" i="6" s="1"/>
  <c r="M1209" i="6" s="1"/>
  <c r="M1210" i="6" s="1"/>
  <c r="M1211" i="6" s="1"/>
  <c r="M1212" i="6" s="1"/>
  <c r="M1213" i="6" s="1"/>
  <c r="M1214" i="6" s="1"/>
  <c r="M1215" i="6" s="1"/>
  <c r="M1216" i="6" s="1"/>
  <c r="M1217" i="6" s="1"/>
  <c r="M1218" i="6" s="1"/>
  <c r="M1219" i="6" s="1"/>
  <c r="M1220" i="6" s="1"/>
  <c r="M1221" i="6" s="1"/>
  <c r="M1222" i="6" s="1"/>
  <c r="M1223" i="6" s="1"/>
  <c r="M1224" i="6" s="1"/>
  <c r="M1225" i="6" s="1"/>
  <c r="M1226" i="6" s="1"/>
  <c r="M1227" i="6" s="1"/>
  <c r="M1228" i="6" s="1"/>
  <c r="M1229" i="6" s="1"/>
  <c r="M1230" i="6" s="1"/>
  <c r="M1231" i="6" s="1"/>
  <c r="M1232" i="6" s="1"/>
  <c r="M1233" i="6" s="1"/>
  <c r="M1234" i="6" s="1"/>
  <c r="M1235" i="6" s="1"/>
  <c r="M1236" i="6" s="1"/>
  <c r="M1237" i="6" s="1"/>
  <c r="M1238" i="6" s="1"/>
  <c r="M1239" i="6" s="1"/>
  <c r="M1240" i="6" s="1"/>
  <c r="M1241" i="6" s="1"/>
  <c r="M1242" i="6" s="1"/>
  <c r="M1243" i="6" s="1"/>
  <c r="M1244" i="6" s="1"/>
  <c r="M1245" i="6" s="1"/>
  <c r="M1246" i="6" s="1"/>
  <c r="M1247" i="6" s="1"/>
  <c r="M1248" i="6" s="1"/>
  <c r="M1249" i="6" s="1"/>
  <c r="M1250" i="6" s="1"/>
  <c r="M1251" i="6" s="1"/>
  <c r="M1252" i="6" s="1"/>
  <c r="M1253" i="6" s="1"/>
  <c r="M1254" i="6" s="1"/>
  <c r="M1255" i="6" s="1"/>
  <c r="M1256" i="6" s="1"/>
  <c r="M1257" i="6" s="1"/>
  <c r="M1258" i="6" s="1"/>
  <c r="M1259" i="6" s="1"/>
  <c r="M1260" i="6" s="1"/>
  <c r="M1261" i="6" s="1"/>
  <c r="M1262" i="6" s="1"/>
  <c r="M1263" i="6" s="1"/>
  <c r="M1264" i="6" s="1"/>
  <c r="M1265" i="6" s="1"/>
  <c r="M1266" i="6" s="1"/>
  <c r="M1267" i="6" s="1"/>
  <c r="M1268" i="6" s="1"/>
  <c r="M1269" i="6" s="1"/>
  <c r="M1270" i="6" s="1"/>
  <c r="M1271" i="6" s="1"/>
  <c r="M1272" i="6" s="1"/>
  <c r="M1273" i="6" s="1"/>
  <c r="M1274" i="6" s="1"/>
  <c r="M1275" i="6" s="1"/>
  <c r="M1276" i="6" s="1"/>
  <c r="M1277" i="6" s="1"/>
  <c r="M1278" i="6" s="1"/>
  <c r="M1279" i="6" s="1"/>
  <c r="M1280" i="6" s="1"/>
  <c r="M1281" i="6" s="1"/>
  <c r="M1282" i="6" s="1"/>
  <c r="M1283" i="6" s="1"/>
  <c r="M1284" i="6" s="1"/>
  <c r="M1285" i="6" s="1"/>
  <c r="M1286" i="6" s="1"/>
  <c r="M1287" i="6" s="1"/>
  <c r="M1288" i="6" s="1"/>
  <c r="M1289" i="6" s="1"/>
  <c r="M1290" i="6" s="1"/>
  <c r="M1291" i="6" s="1"/>
  <c r="M1292" i="6" s="1"/>
  <c r="M1293" i="6" s="1"/>
  <c r="M1294" i="6" s="1"/>
  <c r="M1295" i="6" s="1"/>
  <c r="M1296" i="6" s="1"/>
  <c r="M1297" i="6" s="1"/>
  <c r="M1298" i="6" s="1"/>
  <c r="M1299" i="6" s="1"/>
  <c r="M1300" i="6" s="1"/>
  <c r="M1301" i="6" s="1"/>
  <c r="M1302" i="6" s="1"/>
  <c r="M1303" i="6" s="1"/>
  <c r="M1304" i="6" s="1"/>
  <c r="M1305" i="6" s="1"/>
  <c r="M1306" i="6" s="1"/>
  <c r="M1307" i="6" s="1"/>
  <c r="M1308" i="6" s="1"/>
  <c r="M1309" i="6" s="1"/>
  <c r="M1310" i="6" s="1"/>
  <c r="M1311" i="6" s="1"/>
  <c r="M1312" i="6" s="1"/>
  <c r="M1313" i="6" s="1"/>
  <c r="M1314" i="6" s="1"/>
  <c r="M1315" i="6" s="1"/>
  <c r="M1316" i="6" s="1"/>
  <c r="M1317" i="6" s="1"/>
  <c r="M1318" i="6" s="1"/>
  <c r="M1319" i="6" s="1"/>
  <c r="M1320" i="6" s="1"/>
  <c r="M1321" i="6" s="1"/>
  <c r="M1322" i="6" s="1"/>
  <c r="M1323" i="6" s="1"/>
  <c r="M1324" i="6" s="1"/>
  <c r="M1325" i="6" s="1"/>
  <c r="M1326" i="6" s="1"/>
  <c r="M1327" i="6" s="1"/>
  <c r="M1328" i="6" s="1"/>
  <c r="M1329" i="6" s="1"/>
  <c r="M1330" i="6" s="1"/>
  <c r="M1331" i="6" s="1"/>
  <c r="M1332" i="6" s="1"/>
  <c r="M1333" i="6" s="1"/>
  <c r="M1334" i="6" s="1"/>
  <c r="M1335" i="6" s="1"/>
  <c r="M1336" i="6" s="1"/>
  <c r="M1337" i="6" s="1"/>
  <c r="M1338" i="6" s="1"/>
  <c r="M1339" i="6" s="1"/>
  <c r="M1340" i="6" s="1"/>
  <c r="M1341" i="6" s="1"/>
  <c r="M1342" i="6" s="1"/>
  <c r="M1343" i="6" s="1"/>
  <c r="M1344" i="6" s="1"/>
  <c r="M1345" i="6" s="1"/>
  <c r="M1346" i="6" s="1"/>
  <c r="M1347" i="6" s="1"/>
  <c r="M1348" i="6" s="1"/>
  <c r="M1349" i="6" s="1"/>
  <c r="M1350" i="6" s="1"/>
  <c r="M1351" i="6" s="1"/>
  <c r="M1352" i="6" s="1"/>
  <c r="M1353" i="6" s="1"/>
  <c r="M1354" i="6" s="1"/>
  <c r="M1355" i="6" s="1"/>
  <c r="M1356" i="6" s="1"/>
  <c r="M1357" i="6" s="1"/>
  <c r="M1358" i="6" s="1"/>
  <c r="M1359" i="6" s="1"/>
  <c r="M1360" i="6" s="1"/>
  <c r="M1361" i="6" s="1"/>
  <c r="M1362" i="6" s="1"/>
  <c r="M1363" i="6" s="1"/>
  <c r="M1364" i="6" s="1"/>
  <c r="M1365" i="6" s="1"/>
  <c r="M1366" i="6" s="1"/>
  <c r="M1367" i="6" s="1"/>
  <c r="M1368" i="6" s="1"/>
  <c r="M1369" i="6" s="1"/>
  <c r="M1370" i="6" s="1"/>
  <c r="M1371" i="6" s="1"/>
  <c r="M1372" i="6" s="1"/>
  <c r="M1373" i="6" s="1"/>
  <c r="M1374" i="6" s="1"/>
  <c r="M1375" i="6" s="1"/>
  <c r="M1376" i="6" s="1"/>
  <c r="M1377" i="6" s="1"/>
  <c r="M1378" i="6" s="1"/>
  <c r="M1379" i="6" s="1"/>
  <c r="M1380" i="6" s="1"/>
  <c r="M1381" i="6" s="1"/>
  <c r="M1382" i="6" s="1"/>
  <c r="M1383" i="6" s="1"/>
  <c r="M1384" i="6" s="1"/>
  <c r="M1385" i="6" s="1"/>
  <c r="M1386" i="6" s="1"/>
  <c r="M1387" i="6" s="1"/>
  <c r="M1388" i="6" s="1"/>
  <c r="M1389" i="6" s="1"/>
  <c r="M1390" i="6" s="1"/>
  <c r="M1391" i="6" s="1"/>
  <c r="M1392" i="6" s="1"/>
  <c r="M1393" i="6" s="1"/>
  <c r="M1394" i="6" s="1"/>
  <c r="M1395" i="6" s="1"/>
  <c r="M1396" i="6" s="1"/>
  <c r="M1397" i="6" s="1"/>
  <c r="M1398" i="6" s="1"/>
  <c r="M1399" i="6" s="1"/>
  <c r="M1400" i="6" s="1"/>
  <c r="M1401" i="6" s="1"/>
  <c r="M1402" i="6" s="1"/>
  <c r="M1403" i="6" s="1"/>
  <c r="M1404" i="6" s="1"/>
  <c r="M1405" i="6" s="1"/>
  <c r="M1406" i="6" s="1"/>
  <c r="M1407" i="6" s="1"/>
  <c r="M1408" i="6" s="1"/>
  <c r="M1409" i="6" s="1"/>
  <c r="M1410" i="6" s="1"/>
  <c r="M1411" i="6" s="1"/>
  <c r="M1412" i="6" s="1"/>
  <c r="M1413" i="6" s="1"/>
  <c r="M1414" i="6" s="1"/>
  <c r="M1415" i="6" s="1"/>
  <c r="M1416" i="6" s="1"/>
  <c r="M1417" i="6" s="1"/>
  <c r="M1418" i="6" s="1"/>
  <c r="M1419" i="6" s="1"/>
  <c r="M1420" i="6" s="1"/>
  <c r="M1421" i="6" s="1"/>
  <c r="M1422" i="6" s="1"/>
  <c r="M1423" i="6" s="1"/>
  <c r="M1424" i="6" s="1"/>
  <c r="M1425" i="6" s="1"/>
  <c r="M1426" i="6" s="1"/>
  <c r="M1427" i="6" s="1"/>
  <c r="M1428" i="6" s="1"/>
  <c r="M1429" i="6" s="1"/>
  <c r="M1430" i="6" s="1"/>
  <c r="M1431" i="6" s="1"/>
  <c r="M1432" i="6" s="1"/>
  <c r="M1433" i="6" s="1"/>
  <c r="M1434" i="6" s="1"/>
  <c r="M1435" i="6" s="1"/>
  <c r="M1436" i="6" s="1"/>
  <c r="M1437" i="6" s="1"/>
  <c r="M1438" i="6" s="1"/>
  <c r="M1439" i="6" s="1"/>
  <c r="M1440" i="6" s="1"/>
  <c r="M1441" i="6" s="1"/>
  <c r="M1442" i="6" s="1"/>
  <c r="M1443" i="6" s="1"/>
  <c r="M1444" i="6" s="1"/>
  <c r="M1445" i="6" s="1"/>
  <c r="M1446" i="6" s="1"/>
  <c r="M1447" i="6" s="1"/>
  <c r="M1448" i="6" s="1"/>
  <c r="M1449" i="6" s="1"/>
  <c r="M1450" i="6" s="1"/>
  <c r="M1451" i="6" s="1"/>
  <c r="M1452" i="6" s="1"/>
  <c r="M1453" i="6" s="1"/>
  <c r="M1454" i="6" s="1"/>
  <c r="M1455" i="6" s="1"/>
  <c r="M1456" i="6" s="1"/>
  <c r="M1457" i="6" s="1"/>
  <c r="M1458" i="6" s="1"/>
  <c r="M1459" i="6" s="1"/>
  <c r="M1460" i="6" s="1"/>
  <c r="M1461" i="6" s="1"/>
  <c r="M1462" i="6" s="1"/>
  <c r="M1463" i="6" s="1"/>
  <c r="M1464" i="6" s="1"/>
  <c r="M1465" i="6" s="1"/>
  <c r="M1466" i="6" s="1"/>
  <c r="M1467" i="6" s="1"/>
  <c r="M1468" i="6" s="1"/>
  <c r="M1469" i="6" s="1"/>
  <c r="M1470" i="6" s="1"/>
  <c r="M1471" i="6" s="1"/>
  <c r="M1472" i="6" s="1"/>
  <c r="M1473" i="6" s="1"/>
  <c r="M1474" i="6" s="1"/>
  <c r="M1475" i="6" s="1"/>
  <c r="M1476" i="6" s="1"/>
  <c r="M1477" i="6" s="1"/>
  <c r="M1478" i="6" s="1"/>
  <c r="M1479" i="6" s="1"/>
  <c r="M1480" i="6" s="1"/>
  <c r="M1481" i="6" s="1"/>
  <c r="M1482" i="6" s="1"/>
  <c r="M1483" i="6" s="1"/>
  <c r="M1484" i="6" s="1"/>
  <c r="M1485" i="6" s="1"/>
  <c r="M1486" i="6" s="1"/>
  <c r="M1487" i="6" s="1"/>
  <c r="M1488" i="6" s="1"/>
  <c r="M1489" i="6" s="1"/>
  <c r="M1490" i="6" s="1"/>
  <c r="M1491" i="6" s="1"/>
  <c r="M1492" i="6" s="1"/>
  <c r="M1493" i="6" s="1"/>
  <c r="M1494" i="6" s="1"/>
  <c r="M1495" i="6" s="1"/>
  <c r="M1496" i="6" s="1"/>
  <c r="M1497" i="6" s="1"/>
  <c r="M1498" i="6" s="1"/>
  <c r="M1499" i="6" s="1"/>
  <c r="M1500" i="6" s="1"/>
  <c r="M1501" i="6" s="1"/>
  <c r="M1502" i="6" s="1"/>
  <c r="M1503" i="6" s="1"/>
  <c r="M1504" i="6" s="1"/>
  <c r="M1505" i="6" s="1"/>
  <c r="M1506" i="6" s="1"/>
  <c r="M1507" i="6" s="1"/>
  <c r="M1508" i="6" s="1"/>
  <c r="M1509" i="6" s="1"/>
  <c r="M1510" i="6" s="1"/>
  <c r="M1511" i="6" s="1"/>
  <c r="M1512" i="6" s="1"/>
  <c r="M1513" i="6" s="1"/>
  <c r="M1514" i="6" s="1"/>
  <c r="M1515" i="6" s="1"/>
  <c r="M1516" i="6" s="1"/>
  <c r="M1517" i="6" s="1"/>
  <c r="M1518" i="6" s="1"/>
  <c r="M1519" i="6" s="1"/>
  <c r="M1520" i="6" s="1"/>
  <c r="M1521" i="6" s="1"/>
  <c r="M1522" i="6" s="1"/>
  <c r="M1523" i="6" s="1"/>
  <c r="M1524" i="6" s="1"/>
  <c r="M1525" i="6" s="1"/>
  <c r="M1526" i="6" s="1"/>
  <c r="M1527" i="6" s="1"/>
  <c r="M1528" i="6" s="1"/>
  <c r="M1529" i="6" s="1"/>
  <c r="M1530" i="6" s="1"/>
  <c r="M1531" i="6" s="1"/>
  <c r="M1532" i="6" s="1"/>
  <c r="M1533" i="6" s="1"/>
  <c r="M1534" i="6" s="1"/>
  <c r="M1535" i="6" s="1"/>
  <c r="M1536" i="6" s="1"/>
  <c r="M1537" i="6" s="1"/>
  <c r="M1538" i="6" s="1"/>
  <c r="M1539" i="6" s="1"/>
  <c r="M1540" i="6" s="1"/>
  <c r="M1541" i="6" s="1"/>
  <c r="M1542" i="6" s="1"/>
  <c r="M1543" i="6" s="1"/>
  <c r="M1544" i="6" s="1"/>
  <c r="M1545" i="6" s="1"/>
  <c r="M1546" i="6" s="1"/>
  <c r="M1547" i="6" s="1"/>
  <c r="M1548" i="6" s="1"/>
  <c r="M1549" i="6" s="1"/>
  <c r="M1550" i="6" s="1"/>
  <c r="M1551" i="6" s="1"/>
  <c r="M1552" i="6" s="1"/>
  <c r="M1553" i="6" s="1"/>
  <c r="M1554" i="6" s="1"/>
  <c r="M1555" i="6" s="1"/>
  <c r="M1556" i="6" s="1"/>
  <c r="M1557" i="6" s="1"/>
  <c r="M1558" i="6" s="1"/>
  <c r="M1559" i="6" s="1"/>
  <c r="M1560" i="6" s="1"/>
  <c r="M1561" i="6" s="1"/>
  <c r="M1562" i="6" s="1"/>
  <c r="M1563" i="6" s="1"/>
  <c r="M1564" i="6" s="1"/>
  <c r="M1565" i="6" s="1"/>
  <c r="M1566" i="6" s="1"/>
  <c r="M1567" i="6" s="1"/>
  <c r="M1568" i="6" s="1"/>
  <c r="M1569" i="6" s="1"/>
  <c r="M1570" i="6" s="1"/>
  <c r="M1571" i="6" s="1"/>
  <c r="M1572" i="6" s="1"/>
  <c r="M1573" i="6" s="1"/>
  <c r="M1574" i="6" s="1"/>
  <c r="M1575" i="6" s="1"/>
  <c r="M1576" i="6" s="1"/>
  <c r="M1577" i="6" s="1"/>
  <c r="M1578" i="6" s="1"/>
  <c r="M1579" i="6" s="1"/>
  <c r="M1580" i="6" s="1"/>
  <c r="M1581" i="6" s="1"/>
  <c r="M1582" i="6" s="1"/>
  <c r="M1583" i="6" s="1"/>
  <c r="M1584" i="6" s="1"/>
  <c r="M1585" i="6" s="1"/>
  <c r="M1586" i="6" s="1"/>
  <c r="M1587" i="6" s="1"/>
  <c r="M1588" i="6" s="1"/>
  <c r="M1589" i="6" s="1"/>
  <c r="M1590" i="6" s="1"/>
  <c r="M1591" i="6" s="1"/>
  <c r="M1592" i="6" s="1"/>
  <c r="M1593" i="6" s="1"/>
  <c r="M1594" i="6" s="1"/>
  <c r="M1595" i="6" s="1"/>
  <c r="M1596" i="6" s="1"/>
  <c r="M1597" i="6" s="1"/>
  <c r="M1598" i="6" s="1"/>
  <c r="M1599" i="6" s="1"/>
  <c r="M1600" i="6" s="1"/>
  <c r="M1601" i="6" s="1"/>
  <c r="M1602" i="6" s="1"/>
  <c r="M1603" i="6" s="1"/>
  <c r="M1604" i="6" s="1"/>
  <c r="M1605" i="6" s="1"/>
  <c r="M1606" i="6" s="1"/>
  <c r="M1607" i="6" s="1"/>
  <c r="M1608" i="6" s="1"/>
  <c r="M1609" i="6" s="1"/>
  <c r="M1610" i="6" s="1"/>
  <c r="M1611" i="6" s="1"/>
  <c r="M1612" i="6" s="1"/>
  <c r="M1613" i="6" s="1"/>
  <c r="M1614" i="6" s="1"/>
  <c r="M1615" i="6" s="1"/>
  <c r="M1616" i="6" s="1"/>
  <c r="M1617" i="6" s="1"/>
  <c r="M1618" i="6" s="1"/>
  <c r="M1619" i="6" s="1"/>
  <c r="M1620" i="6" s="1"/>
  <c r="M1621" i="6" s="1"/>
  <c r="M1622" i="6" s="1"/>
  <c r="M1623" i="6" s="1"/>
  <c r="M1624" i="6" s="1"/>
  <c r="M1625" i="6" s="1"/>
  <c r="M1626" i="6" s="1"/>
  <c r="M1627" i="6" s="1"/>
  <c r="M1628" i="6" s="1"/>
  <c r="M1629" i="6" s="1"/>
  <c r="M1630" i="6" s="1"/>
  <c r="M1631" i="6" s="1"/>
  <c r="M1632" i="6" s="1"/>
  <c r="M1633" i="6" s="1"/>
  <c r="M1634" i="6" s="1"/>
  <c r="M1635" i="6" s="1"/>
  <c r="M1636" i="6" s="1"/>
  <c r="M1637" i="6" s="1"/>
  <c r="M1638" i="6" s="1"/>
  <c r="M1639" i="6" s="1"/>
  <c r="M1640" i="6" s="1"/>
  <c r="M1641" i="6" s="1"/>
  <c r="M1642" i="6" s="1"/>
  <c r="M1643" i="6" s="1"/>
  <c r="M1644" i="6" s="1"/>
  <c r="M1645" i="6" s="1"/>
  <c r="M1646" i="6" s="1"/>
  <c r="M1647" i="6" s="1"/>
  <c r="M1648" i="6" s="1"/>
  <c r="M1649" i="6" s="1"/>
  <c r="M1650" i="6" s="1"/>
  <c r="M1651" i="6" s="1"/>
  <c r="M1652" i="6" s="1"/>
  <c r="M1653" i="6" s="1"/>
  <c r="M1654" i="6" s="1"/>
  <c r="M1655" i="6" s="1"/>
  <c r="M1656" i="6" s="1"/>
  <c r="M1657" i="6" s="1"/>
  <c r="M1658" i="6" s="1"/>
  <c r="M1659" i="6" s="1"/>
  <c r="M1660" i="6" s="1"/>
  <c r="M1661" i="6" s="1"/>
  <c r="M1662" i="6" s="1"/>
  <c r="M1663" i="6" s="1"/>
  <c r="M1664" i="6" s="1"/>
  <c r="M1665" i="6" s="1"/>
  <c r="M1666" i="6" s="1"/>
  <c r="M1667" i="6" s="1"/>
  <c r="M1668" i="6" s="1"/>
  <c r="M1669" i="6" s="1"/>
  <c r="M1670" i="6" s="1"/>
  <c r="M1671" i="6" s="1"/>
  <c r="M1672" i="6" s="1"/>
  <c r="M1673" i="6" s="1"/>
  <c r="M1674" i="6" s="1"/>
  <c r="M1675" i="6" s="1"/>
  <c r="M1676" i="6" s="1"/>
  <c r="M1677" i="6" s="1"/>
  <c r="M1678" i="6" s="1"/>
  <c r="M1679" i="6" s="1"/>
  <c r="M1680" i="6" s="1"/>
  <c r="M1681" i="6" s="1"/>
  <c r="M1682" i="6" s="1"/>
  <c r="M1683" i="6" s="1"/>
  <c r="M1684" i="6" s="1"/>
  <c r="M1685" i="6" s="1"/>
  <c r="M1686" i="6" s="1"/>
  <c r="M1687" i="6" s="1"/>
  <c r="M1688" i="6" s="1"/>
  <c r="M1689" i="6" s="1"/>
  <c r="M1690" i="6" s="1"/>
  <c r="M1691" i="6" s="1"/>
  <c r="M1692" i="6" s="1"/>
  <c r="M1693" i="6" s="1"/>
  <c r="M1694" i="6" s="1"/>
  <c r="M1695" i="6" s="1"/>
  <c r="M1696" i="6" s="1"/>
  <c r="M1697" i="6" s="1"/>
  <c r="M1698" i="6" s="1"/>
  <c r="M1699" i="6" s="1"/>
  <c r="M1700" i="6" s="1"/>
  <c r="M1701" i="6" s="1"/>
  <c r="M1702" i="6" s="1"/>
  <c r="M1703" i="6" s="1"/>
  <c r="M1704" i="6" s="1"/>
  <c r="M1705" i="6" s="1"/>
  <c r="M1706" i="6" s="1"/>
  <c r="M1707" i="6" s="1"/>
  <c r="M1708" i="6" s="1"/>
  <c r="M1709" i="6" s="1"/>
  <c r="M1710" i="6" s="1"/>
  <c r="M1711" i="6" s="1"/>
  <c r="M1712" i="6" s="1"/>
  <c r="M1713" i="6" s="1"/>
  <c r="M1714" i="6" s="1"/>
  <c r="M1715" i="6" s="1"/>
  <c r="M1716" i="6" s="1"/>
  <c r="M1717" i="6" s="1"/>
  <c r="M1718" i="6" s="1"/>
  <c r="M1719" i="6" s="1"/>
  <c r="M1720" i="6" s="1"/>
  <c r="M1721" i="6" s="1"/>
  <c r="M1722" i="6" s="1"/>
  <c r="M1723" i="6" s="1"/>
  <c r="M1724" i="6" s="1"/>
  <c r="M1725" i="6" s="1"/>
  <c r="M1726" i="6" s="1"/>
  <c r="M1727" i="6" s="1"/>
  <c r="M1728" i="6" s="1"/>
  <c r="M1729" i="6" s="1"/>
  <c r="M1730" i="6" s="1"/>
  <c r="M1731" i="6" s="1"/>
  <c r="M1732" i="6" s="1"/>
  <c r="M1733" i="6" s="1"/>
  <c r="M1734" i="6" s="1"/>
  <c r="M1735" i="6" s="1"/>
  <c r="M1736" i="6" s="1"/>
  <c r="M1737" i="6" s="1"/>
  <c r="M1738" i="6" s="1"/>
  <c r="M1739" i="6" s="1"/>
  <c r="M1740" i="6" s="1"/>
  <c r="M1741" i="6" s="1"/>
  <c r="M1742" i="6" s="1"/>
  <c r="M1743" i="6" s="1"/>
  <c r="M1744" i="6" s="1"/>
  <c r="M1745" i="6" s="1"/>
  <c r="M1746" i="6" s="1"/>
  <c r="M1747" i="6" s="1"/>
  <c r="M1748" i="6" s="1"/>
  <c r="M1749" i="6" s="1"/>
  <c r="M1750" i="6" s="1"/>
  <c r="M1751" i="6" s="1"/>
  <c r="M1752" i="6" s="1"/>
  <c r="M1753" i="6" s="1"/>
  <c r="M1754" i="6" s="1"/>
  <c r="M1755" i="6" s="1"/>
  <c r="M1756" i="6" s="1"/>
  <c r="M1757" i="6" s="1"/>
  <c r="M1758" i="6" s="1"/>
  <c r="M1759" i="6" s="1"/>
  <c r="M1760" i="6" s="1"/>
  <c r="M1761" i="6" s="1"/>
  <c r="M1762" i="6" s="1"/>
  <c r="M1763" i="6" s="1"/>
  <c r="M1764" i="6" s="1"/>
  <c r="M1765" i="6" s="1"/>
  <c r="M1766" i="6" s="1"/>
  <c r="M1767" i="6" s="1"/>
  <c r="M1768" i="6" s="1"/>
  <c r="M1769" i="6" s="1"/>
  <c r="M1770" i="6" s="1"/>
  <c r="M1771" i="6" s="1"/>
  <c r="M1772" i="6" s="1"/>
  <c r="M1773" i="6" s="1"/>
  <c r="M1774" i="6" s="1"/>
  <c r="M1775" i="6" s="1"/>
  <c r="M1776" i="6" s="1"/>
  <c r="M1777" i="6" s="1"/>
  <c r="M1778" i="6" s="1"/>
  <c r="M1779" i="6" s="1"/>
  <c r="M1780" i="6" s="1"/>
  <c r="M1781" i="6" s="1"/>
  <c r="M1782" i="6" s="1"/>
  <c r="M1783" i="6" s="1"/>
  <c r="M1784" i="6" s="1"/>
  <c r="M1785" i="6" s="1"/>
  <c r="M1786" i="6" s="1"/>
  <c r="M1787" i="6" s="1"/>
  <c r="M1788" i="6" s="1"/>
  <c r="M1789" i="6" s="1"/>
  <c r="M1790" i="6" s="1"/>
  <c r="M1791" i="6" s="1"/>
  <c r="M1792" i="6" s="1"/>
  <c r="M1793" i="6" s="1"/>
  <c r="M1794" i="6" s="1"/>
  <c r="M1795" i="6" s="1"/>
  <c r="M1796" i="6" s="1"/>
  <c r="M1797" i="6" s="1"/>
  <c r="M1798" i="6" s="1"/>
  <c r="M1799" i="6" s="1"/>
  <c r="M1800" i="6" s="1"/>
  <c r="M1801" i="6" s="1"/>
  <c r="M1802" i="6" s="1"/>
  <c r="M1803" i="6" s="1"/>
  <c r="M1804" i="6" s="1"/>
  <c r="M1805" i="6" s="1"/>
  <c r="M1806" i="6" s="1"/>
  <c r="M1807" i="6" s="1"/>
  <c r="M1808" i="6" s="1"/>
  <c r="M1809" i="6" s="1"/>
  <c r="M1810" i="6" s="1"/>
  <c r="M1811" i="6" s="1"/>
  <c r="M1812" i="6" s="1"/>
  <c r="M1813" i="6" s="1"/>
  <c r="M1814" i="6" s="1"/>
  <c r="M1815" i="6" s="1"/>
  <c r="M1816" i="6" s="1"/>
  <c r="M1817" i="6" s="1"/>
  <c r="M1818" i="6" s="1"/>
  <c r="M1819" i="6" s="1"/>
  <c r="M1820" i="6" s="1"/>
  <c r="M1821" i="6" s="1"/>
  <c r="M1822" i="6" s="1"/>
  <c r="M1823" i="6" s="1"/>
  <c r="M1824" i="6" s="1"/>
  <c r="M1825" i="6" s="1"/>
  <c r="M1826" i="6" s="1"/>
  <c r="M1827" i="6" s="1"/>
  <c r="M1828" i="6" s="1"/>
  <c r="M1829" i="6" s="1"/>
  <c r="M1830" i="6" s="1"/>
  <c r="M1831" i="6" s="1"/>
  <c r="M1832" i="6" s="1"/>
  <c r="M1833" i="6" s="1"/>
  <c r="M1834" i="6" s="1"/>
  <c r="M1835" i="6" s="1"/>
  <c r="M1836" i="6" s="1"/>
  <c r="M1837" i="6" s="1"/>
  <c r="M1838" i="6" s="1"/>
  <c r="M1839" i="6" s="1"/>
  <c r="M1840" i="6" s="1"/>
  <c r="M1841" i="6" s="1"/>
  <c r="M1842" i="6" s="1"/>
  <c r="M1843" i="6" s="1"/>
  <c r="M1844" i="6" s="1"/>
  <c r="M1845" i="6" s="1"/>
  <c r="M1846" i="6" s="1"/>
  <c r="M1847" i="6" s="1"/>
  <c r="M1848" i="6" s="1"/>
  <c r="M1849" i="6" s="1"/>
  <c r="M1850" i="6" s="1"/>
  <c r="M1851" i="6" s="1"/>
  <c r="M1852" i="6" s="1"/>
  <c r="M1853" i="6" s="1"/>
  <c r="M1854" i="6" s="1"/>
  <c r="M1855" i="6" s="1"/>
  <c r="M1856" i="6" s="1"/>
  <c r="M1857" i="6" s="1"/>
  <c r="M1858" i="6" s="1"/>
  <c r="M1859" i="6" s="1"/>
  <c r="M1860" i="6" s="1"/>
  <c r="M1861" i="6" s="1"/>
  <c r="M1862" i="6" s="1"/>
  <c r="M1863" i="6" s="1"/>
  <c r="M1864" i="6" s="1"/>
  <c r="M1865" i="6" s="1"/>
  <c r="M1866" i="6" s="1"/>
  <c r="M1867" i="6" s="1"/>
  <c r="M1868" i="6" s="1"/>
  <c r="M1869" i="6" s="1"/>
  <c r="M1870" i="6" s="1"/>
  <c r="M1871" i="6" s="1"/>
  <c r="M1872" i="6" s="1"/>
  <c r="M1873" i="6" s="1"/>
  <c r="M1874" i="6" s="1"/>
  <c r="M1875" i="6" s="1"/>
  <c r="M1876" i="6" s="1"/>
  <c r="M1877" i="6" s="1"/>
  <c r="M1878" i="6" s="1"/>
  <c r="M1879" i="6" s="1"/>
  <c r="M1880" i="6" s="1"/>
  <c r="M1881" i="6" s="1"/>
  <c r="M1882" i="6" s="1"/>
  <c r="M1883" i="6" s="1"/>
  <c r="M1884" i="6" s="1"/>
  <c r="M1885" i="6" s="1"/>
  <c r="M1886" i="6" s="1"/>
  <c r="M1887" i="6" s="1"/>
  <c r="M1888" i="6" s="1"/>
  <c r="M1889" i="6" s="1"/>
  <c r="M1890" i="6" s="1"/>
  <c r="M1891" i="6" s="1"/>
  <c r="M1892" i="6" s="1"/>
  <c r="M1893" i="6" s="1"/>
  <c r="M1894" i="6" s="1"/>
  <c r="M1895" i="6" s="1"/>
  <c r="M1896" i="6" s="1"/>
  <c r="M1897" i="6" s="1"/>
  <c r="M1898" i="6" s="1"/>
  <c r="M1899" i="6" s="1"/>
  <c r="M1900" i="6" s="1"/>
  <c r="M1901" i="6" s="1"/>
  <c r="M1902" i="6" s="1"/>
  <c r="M1903" i="6" s="1"/>
  <c r="M1904" i="6" s="1"/>
  <c r="M1905" i="6" s="1"/>
  <c r="M1906" i="6" s="1"/>
  <c r="M1907" i="6" s="1"/>
  <c r="M1908" i="6" s="1"/>
  <c r="M1909" i="6" s="1"/>
  <c r="M1910" i="6" s="1"/>
  <c r="M1911" i="6" s="1"/>
  <c r="M1912" i="6" s="1"/>
  <c r="M1913" i="6" s="1"/>
  <c r="M1914" i="6" s="1"/>
  <c r="M1915" i="6" s="1"/>
  <c r="M1916" i="6" s="1"/>
  <c r="M1917" i="6" s="1"/>
  <c r="M1918" i="6" s="1"/>
  <c r="M1919" i="6" s="1"/>
  <c r="M1920" i="6" s="1"/>
  <c r="M1921" i="6" s="1"/>
  <c r="M1922" i="6" s="1"/>
  <c r="M1923" i="6" s="1"/>
  <c r="M1924" i="6" s="1"/>
  <c r="M1925" i="6" s="1"/>
  <c r="M1926" i="6" s="1"/>
  <c r="M1927" i="6" s="1"/>
  <c r="M1928" i="6" s="1"/>
  <c r="M1929" i="6" s="1"/>
  <c r="M1930" i="6" s="1"/>
  <c r="M1931" i="6" s="1"/>
  <c r="M1932" i="6" s="1"/>
  <c r="M1933" i="6" s="1"/>
  <c r="M1934" i="6" s="1"/>
  <c r="M1935" i="6" s="1"/>
  <c r="M1936" i="6" s="1"/>
  <c r="M1937" i="6" s="1"/>
  <c r="M1938" i="6" s="1"/>
  <c r="M1939" i="6" s="1"/>
  <c r="M1940" i="6" s="1"/>
  <c r="M1941" i="6" s="1"/>
  <c r="M1942" i="6" s="1"/>
  <c r="M1943" i="6" s="1"/>
  <c r="M1944" i="6" s="1"/>
  <c r="M1945" i="6" s="1"/>
  <c r="M1946" i="6" s="1"/>
  <c r="M1947" i="6" s="1"/>
  <c r="M1948" i="6" s="1"/>
  <c r="M1949" i="6" s="1"/>
  <c r="M1950" i="6" s="1"/>
  <c r="M1951" i="6" s="1"/>
  <c r="M1952" i="6" s="1"/>
  <c r="M1953" i="6" s="1"/>
  <c r="M1954" i="6" s="1"/>
  <c r="M1955" i="6" s="1"/>
  <c r="M1956" i="6" s="1"/>
  <c r="M1957" i="6" s="1"/>
  <c r="M1958" i="6" s="1"/>
  <c r="M1959" i="6" s="1"/>
  <c r="M1960" i="6" s="1"/>
  <c r="M1961" i="6" s="1"/>
  <c r="M1962" i="6" s="1"/>
  <c r="M1963" i="6" s="1"/>
  <c r="M1964" i="6" s="1"/>
  <c r="M1965" i="6" s="1"/>
  <c r="M1966" i="6" s="1"/>
  <c r="M1967" i="6" s="1"/>
  <c r="M1968" i="6" s="1"/>
  <c r="M1969" i="6" s="1"/>
  <c r="M1970" i="6" s="1"/>
  <c r="M1971" i="6" s="1"/>
  <c r="M1972" i="6" s="1"/>
  <c r="M1973" i="6" s="1"/>
  <c r="M1974" i="6" s="1"/>
  <c r="M1975" i="6" s="1"/>
  <c r="M1976" i="6" s="1"/>
  <c r="M1977" i="6" s="1"/>
  <c r="M1978" i="6" s="1"/>
  <c r="M1979" i="6" s="1"/>
  <c r="M1980" i="6" s="1"/>
  <c r="M1981" i="6" s="1"/>
  <c r="M1982" i="6" s="1"/>
  <c r="M1983" i="6" s="1"/>
  <c r="M1984" i="6" s="1"/>
  <c r="M1985" i="6" s="1"/>
  <c r="M1986" i="6" s="1"/>
  <c r="M1987" i="6" s="1"/>
  <c r="M1988" i="6" s="1"/>
  <c r="M1989" i="6" s="1"/>
  <c r="M1990" i="6" s="1"/>
  <c r="M1991" i="6" s="1"/>
  <c r="M1992" i="6" s="1"/>
  <c r="M1993" i="6" s="1"/>
  <c r="M1994" i="6" s="1"/>
  <c r="M1995" i="6" s="1"/>
  <c r="M1996" i="6" s="1"/>
  <c r="M1997" i="6" s="1"/>
  <c r="M1998" i="6" s="1"/>
  <c r="M1999" i="6" s="1"/>
  <c r="M2000" i="6" s="1"/>
  <c r="M2001" i="6" s="1"/>
  <c r="M2002" i="6" s="1"/>
  <c r="M2003" i="6" s="1"/>
  <c r="M2004" i="6" s="1"/>
  <c r="M2005" i="6" s="1"/>
  <c r="M2006" i="6" s="1"/>
  <c r="M2007" i="6" s="1"/>
  <c r="M2008" i="6" s="1"/>
  <c r="M2009" i="6" s="1"/>
  <c r="M2010" i="6" s="1"/>
  <c r="M2011" i="6" s="1"/>
  <c r="M2012" i="6" s="1"/>
  <c r="M2013" i="6" s="1"/>
  <c r="M2014" i="6" s="1"/>
  <c r="M2015" i="6" s="1"/>
  <c r="M2016" i="6" s="1"/>
  <c r="M2017" i="6" s="1"/>
  <c r="M2018" i="6" s="1"/>
  <c r="M2019" i="6" s="1"/>
  <c r="M2020" i="6" s="1"/>
  <c r="M2021" i="6" s="1"/>
  <c r="M2022" i="6" s="1"/>
  <c r="M2023" i="6" s="1"/>
  <c r="M2024" i="6" s="1"/>
  <c r="M2025" i="6" s="1"/>
  <c r="M2026" i="6" s="1"/>
  <c r="M2027" i="6" s="1"/>
  <c r="M2028" i="6" s="1"/>
  <c r="M2029" i="6" s="1"/>
  <c r="M2030" i="6" s="1"/>
  <c r="M2031" i="6" s="1"/>
  <c r="M2032" i="6" s="1"/>
  <c r="M2033" i="6" s="1"/>
  <c r="M2034" i="6" s="1"/>
  <c r="M2035" i="6" s="1"/>
  <c r="M2036" i="6" s="1"/>
  <c r="M2037" i="6" s="1"/>
  <c r="M2038" i="6" s="1"/>
  <c r="M2039" i="6" s="1"/>
  <c r="M2040" i="6" s="1"/>
  <c r="M2041" i="6" s="1"/>
  <c r="M2042" i="6" s="1"/>
  <c r="M2043" i="6" s="1"/>
  <c r="M2044" i="6" s="1"/>
  <c r="M2045" i="6" s="1"/>
  <c r="M2046" i="6" s="1"/>
  <c r="M2047" i="6" s="1"/>
  <c r="M2048" i="6" s="1"/>
  <c r="M2049" i="6" s="1"/>
  <c r="M2050" i="6" s="1"/>
  <c r="M2051" i="6" s="1"/>
  <c r="M2052" i="6" s="1"/>
  <c r="M2053" i="6" s="1"/>
  <c r="M2054" i="6" s="1"/>
  <c r="M2055" i="6" s="1"/>
  <c r="M2056" i="6" s="1"/>
  <c r="M2057" i="6" s="1"/>
  <c r="M2058" i="6" s="1"/>
  <c r="M2059" i="6" s="1"/>
  <c r="M2060" i="6" s="1"/>
  <c r="M2061" i="6" s="1"/>
  <c r="M2062" i="6" s="1"/>
  <c r="M2063" i="6" s="1"/>
  <c r="M2064" i="6" s="1"/>
  <c r="M2065" i="6" s="1"/>
  <c r="M2066" i="6" s="1"/>
  <c r="M2067" i="6" s="1"/>
  <c r="M2068" i="6" s="1"/>
  <c r="M2069" i="6" s="1"/>
  <c r="M2070" i="6" s="1"/>
  <c r="M2071" i="6" s="1"/>
  <c r="M2072" i="6" s="1"/>
  <c r="M2073" i="6" s="1"/>
  <c r="M2074" i="6" s="1"/>
  <c r="M2075" i="6" s="1"/>
  <c r="M2076" i="6" s="1"/>
  <c r="M2077" i="6" s="1"/>
  <c r="M2078" i="6" s="1"/>
  <c r="M2079" i="6" s="1"/>
  <c r="M2080" i="6" s="1"/>
  <c r="M2081" i="6" s="1"/>
  <c r="M2082" i="6" s="1"/>
  <c r="M2083" i="6" s="1"/>
  <c r="M2084" i="6" s="1"/>
  <c r="M2085" i="6" s="1"/>
  <c r="M2086" i="6" s="1"/>
  <c r="M2087" i="6" s="1"/>
  <c r="M2088" i="6" s="1"/>
  <c r="M2089" i="6" s="1"/>
  <c r="M2090" i="6" s="1"/>
  <c r="M2091" i="6" s="1"/>
  <c r="M2092" i="6" s="1"/>
  <c r="M2093" i="6" s="1"/>
  <c r="M2094" i="6" s="1"/>
  <c r="M2095" i="6" s="1"/>
  <c r="M2096" i="6" s="1"/>
  <c r="M2097" i="6" s="1"/>
  <c r="M2098" i="6" s="1"/>
  <c r="M2099" i="6" s="1"/>
  <c r="M2100" i="6" s="1"/>
  <c r="M2101" i="6" s="1"/>
  <c r="M2102" i="6" s="1"/>
  <c r="M2103" i="6" s="1"/>
  <c r="M2104" i="6" s="1"/>
  <c r="M2105" i="6" s="1"/>
  <c r="M2106" i="6" s="1"/>
  <c r="M2107" i="6" s="1"/>
  <c r="M2108" i="6" s="1"/>
  <c r="M2109" i="6" s="1"/>
  <c r="M2110" i="6" s="1"/>
  <c r="M2111" i="6" s="1"/>
  <c r="M2112" i="6" s="1"/>
  <c r="M2113" i="6" s="1"/>
  <c r="M2114" i="6" s="1"/>
  <c r="M2115" i="6" s="1"/>
  <c r="M2116" i="6" s="1"/>
  <c r="M2117" i="6" s="1"/>
  <c r="M2118" i="6" s="1"/>
  <c r="M2119" i="6" s="1"/>
  <c r="M2120" i="6" s="1"/>
  <c r="M2121" i="6" s="1"/>
  <c r="M2122" i="6" s="1"/>
  <c r="M2123" i="6" s="1"/>
  <c r="M2124" i="6" s="1"/>
  <c r="M2125" i="6" s="1"/>
  <c r="M2126" i="6" s="1"/>
  <c r="M2127" i="6" s="1"/>
  <c r="M2128" i="6" s="1"/>
  <c r="M2129" i="6" s="1"/>
  <c r="M2130" i="6" s="1"/>
  <c r="M2131" i="6" s="1"/>
  <c r="M2132" i="6" s="1"/>
  <c r="M2133" i="6" s="1"/>
  <c r="M2134" i="6" s="1"/>
  <c r="M2135" i="6" s="1"/>
  <c r="M2136" i="6" s="1"/>
  <c r="M2137" i="6" s="1"/>
  <c r="M2138" i="6" s="1"/>
  <c r="M2139" i="6" s="1"/>
  <c r="M2140" i="6" s="1"/>
  <c r="M2141" i="6" s="1"/>
  <c r="M2142" i="6" s="1"/>
  <c r="M2143" i="6" s="1"/>
  <c r="M2144" i="6" s="1"/>
  <c r="M2145" i="6" s="1"/>
  <c r="M2146" i="6" s="1"/>
  <c r="M2147" i="6" s="1"/>
  <c r="M2148" i="6" s="1"/>
  <c r="M2149" i="6" s="1"/>
  <c r="M2150" i="6" s="1"/>
  <c r="M2151" i="6" s="1"/>
  <c r="M2152" i="6" s="1"/>
  <c r="M2153" i="6" s="1"/>
  <c r="M2154" i="6" s="1"/>
  <c r="M2155" i="6" s="1"/>
  <c r="M2156" i="6" s="1"/>
  <c r="M2157" i="6" s="1"/>
  <c r="M2158" i="6" s="1"/>
  <c r="M2159" i="6" s="1"/>
  <c r="M2160" i="6" s="1"/>
  <c r="M2161" i="6" s="1"/>
  <c r="M2162" i="6" s="1"/>
  <c r="M2163" i="6" s="1"/>
  <c r="M2164" i="6" s="1"/>
  <c r="M2165" i="6" s="1"/>
  <c r="M2166" i="6" s="1"/>
  <c r="M2167" i="6" s="1"/>
  <c r="M2168" i="6" s="1"/>
  <c r="M2169" i="6" s="1"/>
  <c r="M2170" i="6" s="1"/>
  <c r="M2171" i="6" s="1"/>
  <c r="M2172" i="6" s="1"/>
  <c r="M2173" i="6" s="1"/>
  <c r="M2174" i="6" s="1"/>
  <c r="M2175" i="6" s="1"/>
  <c r="M2176" i="6" s="1"/>
  <c r="M2177" i="6" s="1"/>
  <c r="M2178" i="6" s="1"/>
  <c r="M2179" i="6" s="1"/>
  <c r="M2180" i="6" s="1"/>
  <c r="M2181" i="6" s="1"/>
  <c r="M2182" i="6" s="1"/>
  <c r="M2183" i="6" s="1"/>
  <c r="M2184" i="6" s="1"/>
  <c r="M2185" i="6" s="1"/>
  <c r="M2186" i="6" s="1"/>
  <c r="M2187" i="6" s="1"/>
  <c r="M2188" i="6" s="1"/>
  <c r="M2189" i="6" s="1"/>
  <c r="M2190" i="6" s="1"/>
  <c r="M2191" i="6" s="1"/>
  <c r="M2192" i="6" s="1"/>
  <c r="M2193" i="6" s="1"/>
  <c r="M2194" i="6" s="1"/>
  <c r="M2195" i="6" s="1"/>
  <c r="M2196" i="6" s="1"/>
  <c r="M2197" i="6" s="1"/>
  <c r="M2198" i="6" s="1"/>
  <c r="M2199" i="6" s="1"/>
  <c r="M2200" i="6" s="1"/>
  <c r="M2201" i="6" s="1"/>
  <c r="M2202" i="6" s="1"/>
  <c r="M2203" i="6" s="1"/>
  <c r="M2204" i="6" s="1"/>
  <c r="M2205" i="6" s="1"/>
  <c r="M2206" i="6" s="1"/>
  <c r="M2207" i="6" s="1"/>
  <c r="M2208" i="6" s="1"/>
  <c r="M2209" i="6" s="1"/>
  <c r="M2210" i="6" s="1"/>
  <c r="M2211" i="6" s="1"/>
  <c r="M2212" i="6" s="1"/>
  <c r="M2213" i="6" s="1"/>
  <c r="M2214" i="6" s="1"/>
  <c r="M2215" i="6" s="1"/>
  <c r="M2216" i="6" s="1"/>
  <c r="M2217" i="6" s="1"/>
  <c r="M2218" i="6" s="1"/>
  <c r="M2219" i="6" s="1"/>
  <c r="M2220" i="6" s="1"/>
  <c r="M2221" i="6" s="1"/>
  <c r="M2222" i="6" s="1"/>
  <c r="M2223" i="6" s="1"/>
  <c r="M2224" i="6" s="1"/>
  <c r="M2225" i="6" s="1"/>
  <c r="M2226" i="6" s="1"/>
  <c r="M2227" i="6" s="1"/>
  <c r="M2228" i="6" s="1"/>
  <c r="M2229" i="6" s="1"/>
  <c r="M2230" i="6" s="1"/>
  <c r="M2231" i="6" s="1"/>
  <c r="M2232" i="6" s="1"/>
  <c r="M2233" i="6" s="1"/>
  <c r="M2234" i="6" s="1"/>
  <c r="M2235" i="6" s="1"/>
  <c r="M2236" i="6" s="1"/>
  <c r="M2237" i="6" s="1"/>
  <c r="M2238" i="6" s="1"/>
  <c r="M2239" i="6" s="1"/>
  <c r="M2240" i="6" s="1"/>
  <c r="M2241" i="6" s="1"/>
  <c r="M2242" i="6" s="1"/>
  <c r="M2243" i="6" s="1"/>
  <c r="M2244" i="6" s="1"/>
  <c r="M2245" i="6" s="1"/>
  <c r="M2246" i="6" s="1"/>
  <c r="M2247" i="6" s="1"/>
  <c r="M2248" i="6" s="1"/>
  <c r="M2249" i="6" s="1"/>
  <c r="M2250" i="6" s="1"/>
  <c r="M2251" i="6" s="1"/>
  <c r="M2252" i="6" s="1"/>
  <c r="M2253" i="6" s="1"/>
  <c r="M2254" i="6" s="1"/>
  <c r="M2255" i="6" s="1"/>
  <c r="M2256" i="6" s="1"/>
  <c r="M2257" i="6" s="1"/>
  <c r="M2258" i="6" s="1"/>
  <c r="M2259" i="6" s="1"/>
  <c r="M2260" i="6" s="1"/>
  <c r="M2261" i="6" s="1"/>
  <c r="M2262" i="6" s="1"/>
  <c r="M2263" i="6" s="1"/>
  <c r="M2264" i="6" s="1"/>
  <c r="M2265" i="6" s="1"/>
  <c r="M2266" i="6" s="1"/>
  <c r="M2267" i="6" s="1"/>
  <c r="M2268" i="6" s="1"/>
  <c r="M2269" i="6" s="1"/>
  <c r="M2270" i="6" s="1"/>
  <c r="M2271" i="6" s="1"/>
  <c r="M2272" i="6" s="1"/>
  <c r="M2273" i="6" s="1"/>
  <c r="M2274" i="6" s="1"/>
  <c r="M2275" i="6" s="1"/>
  <c r="M2276" i="6" s="1"/>
  <c r="M2277" i="6" s="1"/>
  <c r="M2278" i="6" s="1"/>
  <c r="M2279" i="6" s="1"/>
  <c r="M2280" i="6" s="1"/>
  <c r="M2281" i="6" s="1"/>
  <c r="M2282" i="6" s="1"/>
  <c r="M2283" i="6" s="1"/>
  <c r="M2284" i="6" s="1"/>
  <c r="M2285" i="6" s="1"/>
  <c r="M2286" i="6" s="1"/>
  <c r="M2287" i="6" s="1"/>
  <c r="M2288" i="6" s="1"/>
  <c r="M2289" i="6" s="1"/>
  <c r="M2290" i="6" s="1"/>
  <c r="M2291" i="6" s="1"/>
  <c r="M2292" i="6" s="1"/>
  <c r="M2293" i="6" s="1"/>
  <c r="M2294" i="6" s="1"/>
  <c r="M2295" i="6" s="1"/>
  <c r="M2296" i="6" s="1"/>
  <c r="M2297" i="6" s="1"/>
  <c r="M2298" i="6" s="1"/>
  <c r="M2299" i="6" s="1"/>
  <c r="M2300" i="6" s="1"/>
  <c r="M2301" i="6" s="1"/>
  <c r="M2302" i="6" s="1"/>
  <c r="M2303" i="6" s="1"/>
  <c r="M2304" i="6" s="1"/>
  <c r="M2305" i="6" s="1"/>
  <c r="M2306" i="6" s="1"/>
  <c r="M2307" i="6" s="1"/>
  <c r="M2308" i="6" s="1"/>
  <c r="M2309" i="6" s="1"/>
  <c r="M2310" i="6" s="1"/>
  <c r="M2311" i="6" s="1"/>
  <c r="M2312" i="6" s="1"/>
  <c r="M2313" i="6" s="1"/>
  <c r="M2314" i="6" s="1"/>
  <c r="M2315" i="6" s="1"/>
  <c r="M2316" i="6" s="1"/>
  <c r="M2317" i="6" s="1"/>
  <c r="M2318" i="6" s="1"/>
  <c r="M2319" i="6" s="1"/>
  <c r="M2320" i="6" s="1"/>
  <c r="M2321" i="6" s="1"/>
  <c r="M2322" i="6" s="1"/>
  <c r="M2323" i="6" s="1"/>
  <c r="M2324" i="6" s="1"/>
  <c r="M2325" i="6" s="1"/>
  <c r="M2326" i="6" s="1"/>
  <c r="M2327" i="6" s="1"/>
  <c r="M2328" i="6" s="1"/>
  <c r="M2329" i="6" s="1"/>
  <c r="M2330" i="6" s="1"/>
  <c r="M2331" i="6" s="1"/>
  <c r="M2332" i="6" s="1"/>
  <c r="M2333" i="6" s="1"/>
  <c r="M2334" i="6" s="1"/>
  <c r="M2335" i="6" s="1"/>
  <c r="M2336" i="6" s="1"/>
  <c r="M2337" i="6" s="1"/>
  <c r="M2338" i="6" s="1"/>
  <c r="M2339" i="6" s="1"/>
  <c r="M2340" i="6" s="1"/>
  <c r="M2341" i="6" s="1"/>
  <c r="M2342" i="6" s="1"/>
  <c r="M2343" i="6" s="1"/>
  <c r="M2344" i="6" s="1"/>
  <c r="M2345" i="6" s="1"/>
  <c r="M2346" i="6" s="1"/>
  <c r="M2347" i="6" s="1"/>
  <c r="M2348" i="6" s="1"/>
  <c r="M2349" i="6" s="1"/>
  <c r="M2350" i="6" s="1"/>
  <c r="M2351" i="6" s="1"/>
  <c r="M2352" i="6" s="1"/>
  <c r="M2353" i="6" s="1"/>
  <c r="M2354" i="6" s="1"/>
  <c r="M2355" i="6" s="1"/>
  <c r="M2356" i="6" s="1"/>
  <c r="M2357" i="6" s="1"/>
  <c r="M2358" i="6" s="1"/>
  <c r="M2359" i="6" s="1"/>
  <c r="M2360" i="6" s="1"/>
  <c r="M2361" i="6" s="1"/>
  <c r="M2362" i="6" s="1"/>
  <c r="M2363" i="6" s="1"/>
  <c r="M2364" i="6" s="1"/>
  <c r="M2365" i="6" s="1"/>
  <c r="M2366" i="6" s="1"/>
  <c r="M2367" i="6" s="1"/>
  <c r="M2368" i="6" s="1"/>
  <c r="M2369" i="6" s="1"/>
  <c r="M2370" i="6" s="1"/>
  <c r="M2371" i="6" s="1"/>
  <c r="M2372" i="6" s="1"/>
  <c r="M2373" i="6" s="1"/>
  <c r="M2374" i="6" s="1"/>
  <c r="M2375" i="6" s="1"/>
  <c r="M2376" i="6" s="1"/>
  <c r="M2377" i="6" s="1"/>
  <c r="M2378" i="6" s="1"/>
  <c r="M2379" i="6" s="1"/>
  <c r="M2380" i="6" s="1"/>
  <c r="M2381" i="6" s="1"/>
  <c r="M2382" i="6" s="1"/>
  <c r="M2383" i="6" s="1"/>
  <c r="M2384" i="6" s="1"/>
  <c r="M2385" i="6" s="1"/>
  <c r="M2386" i="6" s="1"/>
  <c r="M2387" i="6" s="1"/>
  <c r="M2388" i="6" s="1"/>
  <c r="M2389" i="6" s="1"/>
  <c r="M2390" i="6" s="1"/>
  <c r="M2391" i="6" s="1"/>
  <c r="M2392" i="6" s="1"/>
  <c r="M2393" i="6" s="1"/>
  <c r="M2394" i="6" s="1"/>
  <c r="M2395" i="6" s="1"/>
  <c r="M2396" i="6" s="1"/>
  <c r="M2397" i="6" s="1"/>
  <c r="M2398" i="6" s="1"/>
  <c r="M2399" i="6" s="1"/>
  <c r="M2400" i="6" s="1"/>
  <c r="M2401" i="6" s="1"/>
  <c r="M2402" i="6" s="1"/>
  <c r="M2403" i="6" s="1"/>
  <c r="M2404" i="6" s="1"/>
  <c r="M2405" i="6" s="1"/>
  <c r="M2406" i="6" s="1"/>
  <c r="M2407" i="6" s="1"/>
  <c r="M2408" i="6" s="1"/>
  <c r="M2409" i="6" s="1"/>
  <c r="M2410" i="6" s="1"/>
  <c r="M2411" i="6" s="1"/>
  <c r="M2412" i="6" s="1"/>
  <c r="M2413" i="6" s="1"/>
  <c r="M2414" i="6" s="1"/>
  <c r="M2415" i="6" s="1"/>
  <c r="M2416" i="6" s="1"/>
  <c r="M2417" i="6" s="1"/>
  <c r="M2418" i="6" s="1"/>
  <c r="M2419" i="6" s="1"/>
  <c r="M2420" i="6" s="1"/>
  <c r="M2421" i="6" s="1"/>
  <c r="M2422" i="6" s="1"/>
  <c r="M2423" i="6" s="1"/>
  <c r="M2424" i="6" s="1"/>
  <c r="M2425" i="6" s="1"/>
  <c r="M2426" i="6" s="1"/>
  <c r="M2427" i="6" s="1"/>
  <c r="M2428" i="6" s="1"/>
  <c r="M2429" i="6" s="1"/>
  <c r="M2430" i="6" s="1"/>
  <c r="M2431" i="6" s="1"/>
  <c r="M2432" i="6" s="1"/>
  <c r="M2433" i="6" s="1"/>
  <c r="M2434" i="6" s="1"/>
  <c r="M2435" i="6" s="1"/>
  <c r="M2436" i="6" s="1"/>
  <c r="M2437" i="6" s="1"/>
  <c r="M2438" i="6" s="1"/>
  <c r="M2439" i="6" s="1"/>
  <c r="M2440" i="6" s="1"/>
  <c r="M2441" i="6" s="1"/>
  <c r="M2442" i="6" s="1"/>
  <c r="M2443" i="6" s="1"/>
  <c r="M2444" i="6" s="1"/>
  <c r="M2445" i="6" s="1"/>
  <c r="M2446" i="6" s="1"/>
  <c r="M2447" i="6" s="1"/>
  <c r="M2448" i="6" s="1"/>
  <c r="M2449" i="6" s="1"/>
  <c r="M2450" i="6" s="1"/>
  <c r="M2451" i="6" s="1"/>
  <c r="M2452" i="6" s="1"/>
  <c r="M2453" i="6" s="1"/>
  <c r="M2454" i="6" s="1"/>
  <c r="M2455" i="6" s="1"/>
  <c r="M2456" i="6" s="1"/>
  <c r="M2457" i="6" s="1"/>
  <c r="M2458" i="6" s="1"/>
  <c r="M2459" i="6" s="1"/>
  <c r="M2460" i="6" s="1"/>
  <c r="M2461" i="6" s="1"/>
  <c r="M2462" i="6" s="1"/>
  <c r="M2463" i="6" s="1"/>
  <c r="M2464" i="6" s="1"/>
  <c r="M2465" i="6" s="1"/>
  <c r="M2466" i="6" s="1"/>
  <c r="M2467" i="6" s="1"/>
  <c r="M2468" i="6" s="1"/>
  <c r="M2469" i="6" s="1"/>
  <c r="M2470" i="6" s="1"/>
  <c r="M2471" i="6" s="1"/>
  <c r="M2472" i="6" s="1"/>
  <c r="M2473" i="6" s="1"/>
  <c r="M2474" i="6" s="1"/>
  <c r="M2475" i="6" s="1"/>
  <c r="M2476" i="6" s="1"/>
  <c r="M2477" i="6" s="1"/>
  <c r="M2478" i="6" s="1"/>
  <c r="M2479" i="6" s="1"/>
  <c r="M2480" i="6" s="1"/>
  <c r="M2481" i="6" s="1"/>
  <c r="M2482" i="6" s="1"/>
  <c r="M2483" i="6" s="1"/>
  <c r="M2484" i="6" s="1"/>
  <c r="M2485" i="6" s="1"/>
  <c r="M2486" i="6" s="1"/>
  <c r="M2487" i="6" s="1"/>
  <c r="M2488" i="6" s="1"/>
  <c r="M2489" i="6" s="1"/>
  <c r="M2490" i="6" s="1"/>
  <c r="M2491" i="6" s="1"/>
  <c r="M2492" i="6" s="1"/>
  <c r="M2493" i="6" s="1"/>
  <c r="M2494" i="6" s="1"/>
  <c r="M2495" i="6" s="1"/>
  <c r="M2496" i="6" s="1"/>
  <c r="M2497" i="6" s="1"/>
  <c r="M2498" i="6" s="1"/>
  <c r="M2499" i="6" s="1"/>
  <c r="M2500" i="6" s="1"/>
  <c r="M2501" i="6" s="1"/>
  <c r="M2502" i="6" s="1"/>
  <c r="M2503" i="6" s="1"/>
  <c r="M2504" i="6" s="1"/>
  <c r="M2505" i="6" s="1"/>
  <c r="M2506" i="6" s="1"/>
  <c r="M2507" i="6" s="1"/>
  <c r="M2508" i="6" s="1"/>
  <c r="M2509" i="6" s="1"/>
  <c r="M2510" i="6" s="1"/>
  <c r="M2511" i="6" s="1"/>
  <c r="M2512" i="6" s="1"/>
  <c r="M2513" i="6" s="1"/>
  <c r="M2514" i="6" s="1"/>
  <c r="M2515" i="6" s="1"/>
  <c r="M2516" i="6" s="1"/>
  <c r="M2517" i="6" s="1"/>
  <c r="M2518" i="6" s="1"/>
  <c r="M2519" i="6" s="1"/>
  <c r="M2520" i="6" s="1"/>
  <c r="M2521" i="6" s="1"/>
  <c r="M2522" i="6" s="1"/>
  <c r="M2523" i="6" s="1"/>
  <c r="M2524" i="6" s="1"/>
  <c r="M2525" i="6" s="1"/>
  <c r="M2526" i="6" s="1"/>
  <c r="M2527" i="6" s="1"/>
  <c r="M2528" i="6" s="1"/>
  <c r="M2529" i="6" s="1"/>
  <c r="M2530" i="6" s="1"/>
  <c r="M2531" i="6" s="1"/>
  <c r="M2532" i="6" s="1"/>
  <c r="M2533" i="6" s="1"/>
  <c r="M2534" i="6" s="1"/>
  <c r="M2535" i="6" s="1"/>
  <c r="M2536" i="6" s="1"/>
  <c r="M2537" i="6" s="1"/>
  <c r="M2538" i="6" s="1"/>
  <c r="M2539" i="6" s="1"/>
  <c r="M2540" i="6" s="1"/>
  <c r="M2541" i="6" s="1"/>
  <c r="M2542" i="6" s="1"/>
  <c r="M2543" i="6" s="1"/>
  <c r="M2544" i="6" s="1"/>
  <c r="M2545" i="6" s="1"/>
  <c r="M2546" i="6" s="1"/>
  <c r="M2547" i="6" s="1"/>
  <c r="M2548" i="6" s="1"/>
  <c r="M2549" i="6" s="1"/>
  <c r="M2550" i="6" s="1"/>
  <c r="M2551" i="6" s="1"/>
  <c r="M2552" i="6" s="1"/>
  <c r="M2553" i="6" s="1"/>
  <c r="M2554" i="6" s="1"/>
  <c r="M2555" i="6" s="1"/>
  <c r="M2556" i="6" s="1"/>
  <c r="M2557" i="6" s="1"/>
  <c r="M2558" i="6" s="1"/>
  <c r="M2559" i="6" s="1"/>
  <c r="M2560" i="6" s="1"/>
  <c r="M2561" i="6" s="1"/>
  <c r="M2562" i="6" s="1"/>
  <c r="M2563" i="6" s="1"/>
  <c r="M2564" i="6" s="1"/>
  <c r="M2565" i="6" s="1"/>
  <c r="M2566" i="6" s="1"/>
  <c r="M2567" i="6" s="1"/>
  <c r="M2568" i="6" s="1"/>
  <c r="M2569" i="6" s="1"/>
  <c r="M2570" i="6" s="1"/>
  <c r="M2571" i="6" s="1"/>
  <c r="M2572" i="6" s="1"/>
  <c r="M2573" i="6" s="1"/>
  <c r="M2574" i="6" s="1"/>
  <c r="M2575" i="6" s="1"/>
  <c r="M2576" i="6" s="1"/>
  <c r="M2577" i="6" s="1"/>
  <c r="M2578" i="6" s="1"/>
  <c r="M2579" i="6" s="1"/>
  <c r="M2580" i="6" s="1"/>
  <c r="M2581" i="6" s="1"/>
  <c r="M2582" i="6" s="1"/>
  <c r="M2583" i="6" s="1"/>
  <c r="M2584" i="6" s="1"/>
  <c r="M2585" i="6" s="1"/>
  <c r="M2586" i="6" s="1"/>
  <c r="M2587" i="6" s="1"/>
  <c r="M2588" i="6" s="1"/>
  <c r="M2589" i="6" s="1"/>
  <c r="M2590" i="6" s="1"/>
  <c r="M2591" i="6" s="1"/>
  <c r="M2592" i="6" s="1"/>
  <c r="M2593" i="6" s="1"/>
  <c r="M2594" i="6" s="1"/>
  <c r="M2595" i="6" s="1"/>
  <c r="M2596" i="6" s="1"/>
  <c r="M2597" i="6" s="1"/>
  <c r="M2598" i="6" s="1"/>
  <c r="M2599" i="6" s="1"/>
  <c r="M2600" i="6" s="1"/>
  <c r="M2601" i="6" s="1"/>
  <c r="M2602" i="6" s="1"/>
  <c r="M2603" i="6" s="1"/>
  <c r="M2604" i="6" s="1"/>
  <c r="M2605" i="6" s="1"/>
  <c r="M2606" i="6" s="1"/>
  <c r="M2607" i="6" s="1"/>
  <c r="M2608" i="6" s="1"/>
  <c r="M2609" i="6" s="1"/>
  <c r="M2610" i="6" s="1"/>
  <c r="M2611" i="6" s="1"/>
  <c r="M2612" i="6" s="1"/>
  <c r="M2613" i="6" s="1"/>
  <c r="M2614" i="6" s="1"/>
  <c r="M2615" i="6" s="1"/>
  <c r="M2616" i="6" s="1"/>
  <c r="M2617" i="6" s="1"/>
  <c r="M2618" i="6" s="1"/>
  <c r="M2619" i="6" s="1"/>
  <c r="M2620" i="6" s="1"/>
  <c r="M2621" i="6" s="1"/>
  <c r="M2622" i="6" s="1"/>
  <c r="M2623" i="6" s="1"/>
  <c r="M2624" i="6" s="1"/>
  <c r="M2625" i="6" s="1"/>
  <c r="M2626" i="6" s="1"/>
  <c r="M2627" i="6" s="1"/>
  <c r="M2628" i="6" s="1"/>
  <c r="M2629" i="6" s="1"/>
  <c r="M2630" i="6" s="1"/>
  <c r="M2631" i="6" s="1"/>
  <c r="M2632" i="6" s="1"/>
  <c r="M2633" i="6" s="1"/>
  <c r="M2634" i="6" s="1"/>
  <c r="M2635" i="6" s="1"/>
  <c r="M2636" i="6" s="1"/>
  <c r="M2637" i="6" s="1"/>
  <c r="M2638" i="6" s="1"/>
  <c r="M2639" i="6" s="1"/>
  <c r="M2640" i="6" s="1"/>
  <c r="M2641" i="6" s="1"/>
  <c r="M2642" i="6" s="1"/>
  <c r="M2643" i="6" s="1"/>
  <c r="M2644" i="6" s="1"/>
  <c r="M2645" i="6" s="1"/>
  <c r="M2646" i="6" s="1"/>
  <c r="M2647" i="6" s="1"/>
  <c r="M2648" i="6" s="1"/>
  <c r="M2649" i="6" s="1"/>
  <c r="M2650" i="6" s="1"/>
  <c r="M2651" i="6" s="1"/>
  <c r="M2652" i="6" s="1"/>
  <c r="M2653" i="6" s="1"/>
  <c r="M2654" i="6" s="1"/>
  <c r="M2655" i="6" s="1"/>
  <c r="M2656" i="6" s="1"/>
  <c r="M2657" i="6" s="1"/>
  <c r="M2658" i="6" s="1"/>
  <c r="M2659" i="6" s="1"/>
  <c r="M2660" i="6" s="1"/>
  <c r="M2661" i="6" s="1"/>
  <c r="M2662" i="6" s="1"/>
  <c r="M2663" i="6" s="1"/>
  <c r="M2664" i="6" s="1"/>
  <c r="M2665" i="6" s="1"/>
  <c r="M2666" i="6" s="1"/>
  <c r="M2667" i="6" s="1"/>
  <c r="M2668" i="6" s="1"/>
  <c r="M2669" i="6" s="1"/>
  <c r="M2670" i="6" s="1"/>
  <c r="M2671" i="6" s="1"/>
  <c r="M2672" i="6" s="1"/>
  <c r="M2673" i="6" s="1"/>
  <c r="M2674" i="6" s="1"/>
  <c r="M2675" i="6" s="1"/>
  <c r="M2676" i="6" s="1"/>
  <c r="M2677" i="6" s="1"/>
  <c r="M2678" i="6" s="1"/>
  <c r="M2679" i="6" s="1"/>
  <c r="M2680" i="6" s="1"/>
  <c r="M2681" i="6" s="1"/>
  <c r="M2682" i="6" s="1"/>
  <c r="M2683" i="6" s="1"/>
  <c r="M2684" i="6" s="1"/>
  <c r="M2685" i="6" s="1"/>
  <c r="M2686" i="6" s="1"/>
  <c r="M2687" i="6" s="1"/>
  <c r="M2688" i="6" s="1"/>
  <c r="M2689" i="6" s="1"/>
  <c r="M2690" i="6" s="1"/>
  <c r="M2691" i="6" s="1"/>
  <c r="M2692" i="6" s="1"/>
  <c r="M2693" i="6" s="1"/>
  <c r="M2694" i="6" s="1"/>
  <c r="M2695" i="6" s="1"/>
  <c r="M2696" i="6" s="1"/>
  <c r="M2697" i="6" s="1"/>
  <c r="M2698" i="6" s="1"/>
  <c r="M2699" i="6" s="1"/>
  <c r="M2700" i="6" s="1"/>
  <c r="M2701" i="6" s="1"/>
  <c r="M2702" i="6" s="1"/>
  <c r="M2703" i="6" s="1"/>
  <c r="M2704" i="6" s="1"/>
  <c r="M2705" i="6" s="1"/>
  <c r="M2706" i="6" s="1"/>
  <c r="M2707" i="6" s="1"/>
  <c r="M2708" i="6" s="1"/>
  <c r="M2709" i="6" s="1"/>
  <c r="M2710" i="6" s="1"/>
  <c r="M2711" i="6" s="1"/>
  <c r="M2712" i="6" s="1"/>
  <c r="M2713" i="6" s="1"/>
  <c r="M2714" i="6" s="1"/>
  <c r="M2715" i="6" s="1"/>
  <c r="M2716" i="6" s="1"/>
  <c r="M2717" i="6" s="1"/>
  <c r="M2718" i="6" s="1"/>
  <c r="M2719" i="6" s="1"/>
  <c r="M2720" i="6" s="1"/>
  <c r="M2721" i="6" s="1"/>
  <c r="M2722" i="6" s="1"/>
  <c r="M2723" i="6" s="1"/>
  <c r="M2724" i="6" s="1"/>
  <c r="M2725" i="6" s="1"/>
  <c r="M2726" i="6" s="1"/>
  <c r="M2727" i="6" s="1"/>
  <c r="M2728" i="6" s="1"/>
  <c r="M2729" i="6" s="1"/>
  <c r="M2730" i="6" s="1"/>
  <c r="M2731" i="6" s="1"/>
  <c r="M2732" i="6" s="1"/>
  <c r="M2733" i="6" s="1"/>
  <c r="M2734" i="6" s="1"/>
  <c r="M2735" i="6" s="1"/>
  <c r="M2736" i="6" s="1"/>
  <c r="M2737" i="6" s="1"/>
  <c r="M2738" i="6" s="1"/>
  <c r="M2739" i="6" s="1"/>
  <c r="M2740" i="6" s="1"/>
  <c r="M2741" i="6" s="1"/>
  <c r="M2742" i="6" s="1"/>
  <c r="M2743" i="6" s="1"/>
  <c r="M2744" i="6" s="1"/>
  <c r="M2745" i="6" s="1"/>
  <c r="M2746" i="6" s="1"/>
  <c r="M2747" i="6" s="1"/>
  <c r="M2748" i="6" s="1"/>
  <c r="M2749" i="6" s="1"/>
  <c r="M2750" i="6" s="1"/>
  <c r="M2751" i="6" s="1"/>
  <c r="M2752" i="6" s="1"/>
  <c r="M2753" i="6" s="1"/>
  <c r="M2754" i="6" s="1"/>
  <c r="M2755" i="6" s="1"/>
  <c r="M2756" i="6" s="1"/>
  <c r="M2757" i="6" s="1"/>
  <c r="M2758" i="6" s="1"/>
  <c r="M2759" i="6" s="1"/>
  <c r="M2760" i="6" s="1"/>
  <c r="M2761" i="6" s="1"/>
  <c r="M2762" i="6" s="1"/>
  <c r="M2763" i="6" s="1"/>
  <c r="M2764" i="6" s="1"/>
  <c r="M2765" i="6" s="1"/>
  <c r="M2766" i="6" s="1"/>
  <c r="M2767" i="6" s="1"/>
  <c r="M2768" i="6" s="1"/>
  <c r="M2769" i="6" s="1"/>
  <c r="M2770" i="6" s="1"/>
  <c r="M2771" i="6" s="1"/>
  <c r="M2772" i="6" s="1"/>
  <c r="M2773" i="6" s="1"/>
  <c r="M2774" i="6" s="1"/>
  <c r="M2775" i="6" s="1"/>
  <c r="M2776" i="6" s="1"/>
  <c r="M2777" i="6" s="1"/>
  <c r="M2778" i="6" s="1"/>
  <c r="M2779" i="6" s="1"/>
  <c r="M2780" i="6" s="1"/>
  <c r="M2781" i="6" s="1"/>
  <c r="M2782" i="6" s="1"/>
  <c r="M2783" i="6" s="1"/>
  <c r="M2784" i="6" s="1"/>
  <c r="M2785" i="6" s="1"/>
  <c r="M2786" i="6" s="1"/>
  <c r="M2787" i="6" s="1"/>
  <c r="M2788" i="6" s="1"/>
  <c r="M2789" i="6" s="1"/>
  <c r="M2790" i="6" s="1"/>
  <c r="M2791" i="6" s="1"/>
  <c r="M2792" i="6" s="1"/>
  <c r="M2793" i="6" s="1"/>
  <c r="M2794" i="6" s="1"/>
  <c r="M2795" i="6" s="1"/>
  <c r="M2796" i="6" s="1"/>
  <c r="M2797" i="6" s="1"/>
  <c r="M2798" i="6" s="1"/>
  <c r="M2799" i="6" s="1"/>
  <c r="M2800" i="6" s="1"/>
  <c r="M2801" i="6" s="1"/>
  <c r="M2802" i="6" s="1"/>
  <c r="M2803" i="6" s="1"/>
  <c r="M2804" i="6" s="1"/>
  <c r="M2805" i="6" s="1"/>
  <c r="M2806" i="6" s="1"/>
  <c r="M2807" i="6" s="1"/>
  <c r="M2808" i="6" s="1"/>
  <c r="M2809" i="6" s="1"/>
  <c r="M2810" i="6" s="1"/>
  <c r="M2811" i="6" s="1"/>
  <c r="M2812" i="6" s="1"/>
  <c r="M2813" i="6" s="1"/>
  <c r="M2814" i="6" s="1"/>
  <c r="M2815" i="6" s="1"/>
  <c r="M2816" i="6" s="1"/>
  <c r="M2817" i="6" s="1"/>
  <c r="M2818" i="6" s="1"/>
  <c r="M2819" i="6" s="1"/>
  <c r="M2820" i="6" s="1"/>
  <c r="M2821" i="6" s="1"/>
  <c r="M2822" i="6" s="1"/>
  <c r="M2823" i="6" s="1"/>
  <c r="M2824" i="6" s="1"/>
  <c r="M2825" i="6" s="1"/>
  <c r="M2826" i="6" s="1"/>
  <c r="M2827" i="6" s="1"/>
  <c r="M2828" i="6" s="1"/>
  <c r="M2829" i="6" s="1"/>
  <c r="M2830" i="6" s="1"/>
  <c r="M2831" i="6" s="1"/>
  <c r="M2832" i="6" s="1"/>
  <c r="M2833" i="6" s="1"/>
  <c r="M2834" i="6" s="1"/>
  <c r="M2835" i="6" s="1"/>
  <c r="M2836" i="6" s="1"/>
  <c r="M2837" i="6" s="1"/>
  <c r="M2838" i="6" s="1"/>
  <c r="M2839" i="6" s="1"/>
  <c r="M2840" i="6" s="1"/>
  <c r="M2841" i="6" s="1"/>
  <c r="M2842" i="6" s="1"/>
  <c r="M2843" i="6" s="1"/>
  <c r="M2844" i="6" s="1"/>
  <c r="M2845" i="6" s="1"/>
  <c r="M2846" i="6" s="1"/>
  <c r="M2847" i="6" s="1"/>
  <c r="M2848" i="6" s="1"/>
  <c r="M2849" i="6" s="1"/>
  <c r="M2850" i="6" s="1"/>
  <c r="M2851" i="6" s="1"/>
  <c r="M2852" i="6" s="1"/>
  <c r="M2853" i="6" s="1"/>
  <c r="M2854" i="6" s="1"/>
  <c r="M2855" i="6" s="1"/>
  <c r="M2856" i="6" s="1"/>
  <c r="M2857" i="6" s="1"/>
  <c r="M2858" i="6" s="1"/>
  <c r="M2859" i="6" s="1"/>
  <c r="M2860" i="6" s="1"/>
  <c r="M2861" i="6" s="1"/>
  <c r="M2862" i="6" s="1"/>
  <c r="M2863" i="6" s="1"/>
  <c r="M2864" i="6" s="1"/>
  <c r="M2865" i="6" s="1"/>
  <c r="M2866" i="6" s="1"/>
  <c r="M2867" i="6" s="1"/>
  <c r="M2868" i="6" s="1"/>
  <c r="M2869" i="6" s="1"/>
  <c r="M2870" i="6" s="1"/>
  <c r="M2871" i="6" s="1"/>
  <c r="M2872" i="6" s="1"/>
  <c r="M2873" i="6" s="1"/>
  <c r="M2874" i="6" s="1"/>
  <c r="M2875" i="6" s="1"/>
  <c r="M2876" i="6" s="1"/>
  <c r="M2877" i="6" s="1"/>
  <c r="M2878" i="6" s="1"/>
  <c r="M2879" i="6" s="1"/>
  <c r="M2880" i="6" s="1"/>
  <c r="M2881" i="6" s="1"/>
  <c r="M2882" i="6" s="1"/>
  <c r="M2883" i="6" s="1"/>
  <c r="M2884" i="6" s="1"/>
  <c r="M2885" i="6" s="1"/>
  <c r="M2886" i="6" s="1"/>
  <c r="M2887" i="6" s="1"/>
  <c r="M2888" i="6" s="1"/>
  <c r="M2889" i="6" s="1"/>
  <c r="M2890" i="6" s="1"/>
  <c r="M2891" i="6" s="1"/>
  <c r="M2892" i="6" s="1"/>
  <c r="M2893" i="6" s="1"/>
  <c r="M2894" i="6" s="1"/>
  <c r="M2895" i="6" s="1"/>
  <c r="M2896" i="6" s="1"/>
  <c r="M2897" i="6" s="1"/>
  <c r="M2898" i="6" s="1"/>
  <c r="M2899" i="6" s="1"/>
  <c r="M2900" i="6" s="1"/>
  <c r="M2901" i="6" s="1"/>
  <c r="M2902" i="6" s="1"/>
  <c r="M2903" i="6" s="1"/>
  <c r="M2904" i="6" s="1"/>
  <c r="M2905" i="6" s="1"/>
  <c r="M2906" i="6" s="1"/>
  <c r="M2907" i="6" s="1"/>
  <c r="M2908" i="6" s="1"/>
  <c r="M2909" i="6" s="1"/>
  <c r="M2910" i="6" s="1"/>
  <c r="M2911" i="6" s="1"/>
  <c r="M2912" i="6" s="1"/>
  <c r="M2913" i="6" s="1"/>
  <c r="M2914" i="6" s="1"/>
  <c r="M2915" i="6" s="1"/>
  <c r="M2916" i="6" s="1"/>
  <c r="M2917" i="6" s="1"/>
  <c r="M2918" i="6" s="1"/>
  <c r="M2919" i="6" s="1"/>
  <c r="M2920" i="6" s="1"/>
  <c r="M2921" i="6" s="1"/>
  <c r="M2922" i="6" s="1"/>
  <c r="M2923" i="6" s="1"/>
  <c r="M2924" i="6" s="1"/>
  <c r="M2925" i="6" s="1"/>
  <c r="M2926" i="6" s="1"/>
  <c r="M2927" i="6" s="1"/>
  <c r="M2928" i="6" s="1"/>
  <c r="M2929" i="6" s="1"/>
  <c r="M2930" i="6" s="1"/>
  <c r="M2931" i="6" s="1"/>
  <c r="M2932" i="6" s="1"/>
  <c r="M2933" i="6" s="1"/>
  <c r="M2934" i="6" s="1"/>
  <c r="M2935" i="6" s="1"/>
  <c r="M2936" i="6" s="1"/>
  <c r="M2937" i="6" s="1"/>
  <c r="M2938" i="6" s="1"/>
  <c r="M2939" i="6" s="1"/>
  <c r="M2940" i="6" s="1"/>
  <c r="M2941" i="6" s="1"/>
  <c r="M2942" i="6" s="1"/>
  <c r="M2943" i="6" s="1"/>
  <c r="M2944" i="6" s="1"/>
  <c r="M2945" i="6" s="1"/>
  <c r="M2946" i="6" s="1"/>
  <c r="M2947" i="6" s="1"/>
  <c r="M2948" i="6" s="1"/>
  <c r="M2949" i="6" s="1"/>
  <c r="M2950" i="6" s="1"/>
  <c r="M2951" i="6" s="1"/>
  <c r="M2952" i="6" s="1"/>
  <c r="M2953" i="6" s="1"/>
  <c r="M2954" i="6" s="1"/>
  <c r="M2955" i="6" s="1"/>
  <c r="M2956" i="6" s="1"/>
  <c r="M2957" i="6" s="1"/>
  <c r="M2958" i="6" s="1"/>
  <c r="M2959" i="6" s="1"/>
  <c r="M2960" i="6" s="1"/>
  <c r="M2961" i="6" s="1"/>
  <c r="M2962" i="6" s="1"/>
  <c r="M2963" i="6" s="1"/>
  <c r="M2964" i="6" s="1"/>
  <c r="M2965" i="6" s="1"/>
  <c r="M2966" i="6" s="1"/>
  <c r="M2967" i="6" s="1"/>
  <c r="M2968" i="6" s="1"/>
  <c r="M2969" i="6" s="1"/>
  <c r="M2970" i="6" s="1"/>
  <c r="M2971" i="6" s="1"/>
  <c r="M2972" i="6" s="1"/>
  <c r="M2973" i="6" s="1"/>
  <c r="M2974" i="6" s="1"/>
  <c r="M2975" i="6" s="1"/>
  <c r="M2976" i="6" s="1"/>
  <c r="M2977" i="6" s="1"/>
  <c r="M2978" i="6" s="1"/>
  <c r="M2979" i="6" s="1"/>
  <c r="M2980" i="6" s="1"/>
  <c r="M2981" i="6" s="1"/>
  <c r="M2982" i="6" s="1"/>
  <c r="M2983" i="6" s="1"/>
  <c r="M2984" i="6" s="1"/>
  <c r="M2985" i="6" s="1"/>
  <c r="M2986" i="6" s="1"/>
  <c r="M2987" i="6" s="1"/>
  <c r="M2988" i="6" s="1"/>
  <c r="M2989" i="6" s="1"/>
  <c r="M2990" i="6" s="1"/>
  <c r="M2991" i="6" s="1"/>
  <c r="M2992" i="6" s="1"/>
  <c r="M2993" i="6" s="1"/>
  <c r="M2994" i="6" s="1"/>
  <c r="M2995" i="6" s="1"/>
  <c r="M2996" i="6" s="1"/>
  <c r="M2997" i="6" s="1"/>
  <c r="M2998" i="6" s="1"/>
  <c r="M2999" i="6" s="1"/>
  <c r="M3000" i="6" s="1"/>
  <c r="M3001" i="6" s="1"/>
  <c r="M3002" i="6" s="1"/>
  <c r="M3003" i="6" s="1"/>
  <c r="M3004" i="6" s="1"/>
  <c r="M3005" i="6" s="1"/>
  <c r="M3006" i="6" s="1"/>
  <c r="M3007" i="6" s="1"/>
  <c r="M3008" i="6" s="1"/>
  <c r="M3009" i="6" s="1"/>
  <c r="M3010" i="6" s="1"/>
  <c r="M3011" i="6" s="1"/>
  <c r="M3012" i="6" s="1"/>
  <c r="M3013" i="6" s="1"/>
  <c r="M3014" i="6" s="1"/>
  <c r="M3015" i="6" s="1"/>
  <c r="M3016" i="6" s="1"/>
  <c r="M3017" i="6" s="1"/>
  <c r="M3018" i="6" s="1"/>
  <c r="M3019" i="6" s="1"/>
  <c r="M3020" i="6" s="1"/>
  <c r="M3021" i="6" s="1"/>
  <c r="M3022" i="6" s="1"/>
  <c r="M3023" i="6" s="1"/>
  <c r="M3024" i="6" s="1"/>
  <c r="M3025" i="6" s="1"/>
  <c r="M3026" i="6" s="1"/>
  <c r="M3027" i="6" s="1"/>
  <c r="M3028" i="6" s="1"/>
  <c r="M3029" i="6" s="1"/>
  <c r="M3030" i="6" s="1"/>
  <c r="M3031" i="6" s="1"/>
  <c r="M3032" i="6" s="1"/>
  <c r="M3033" i="6" s="1"/>
  <c r="M3034" i="6" s="1"/>
  <c r="M3035" i="6" s="1"/>
  <c r="M3036" i="6" s="1"/>
  <c r="M3037" i="6" s="1"/>
  <c r="M3038" i="6" s="1"/>
  <c r="M3039" i="6" s="1"/>
  <c r="M3040" i="6" s="1"/>
  <c r="M3041" i="6" s="1"/>
  <c r="M3042" i="6" s="1"/>
  <c r="M3043" i="6" s="1"/>
  <c r="M3044" i="6" s="1"/>
  <c r="M3045" i="6" s="1"/>
  <c r="M3046" i="6" s="1"/>
  <c r="M3047" i="6" s="1"/>
  <c r="M3048" i="6" s="1"/>
  <c r="M3049" i="6" s="1"/>
  <c r="M3050" i="6" s="1"/>
  <c r="M3051" i="6" s="1"/>
  <c r="M3052" i="6" s="1"/>
  <c r="M3053" i="6" s="1"/>
  <c r="M3054" i="6" s="1"/>
  <c r="M3055" i="6" s="1"/>
  <c r="M3056" i="6" s="1"/>
  <c r="M3057" i="6" s="1"/>
  <c r="M3058" i="6" s="1"/>
  <c r="M3059" i="6" s="1"/>
  <c r="M3060" i="6" s="1"/>
  <c r="M3061" i="6" s="1"/>
  <c r="M3062" i="6" s="1"/>
  <c r="M3063" i="6" s="1"/>
  <c r="M3064" i="6" s="1"/>
  <c r="M3065" i="6" s="1"/>
  <c r="M3066" i="6" s="1"/>
  <c r="M3067" i="6" s="1"/>
  <c r="M3068" i="6" s="1"/>
  <c r="M3069" i="6" s="1"/>
  <c r="M3070" i="6" s="1"/>
  <c r="M3071" i="6" s="1"/>
  <c r="M3072" i="6" s="1"/>
  <c r="M3073" i="6" s="1"/>
  <c r="M3074" i="6" s="1"/>
  <c r="M3075" i="6" s="1"/>
  <c r="M3076" i="6" s="1"/>
  <c r="M3077" i="6" s="1"/>
  <c r="M3078" i="6" s="1"/>
  <c r="M3079" i="6" s="1"/>
  <c r="M3080" i="6" s="1"/>
  <c r="M3081" i="6" s="1"/>
  <c r="M3082" i="6" s="1"/>
  <c r="M3083" i="6" s="1"/>
  <c r="M3084" i="6" s="1"/>
  <c r="M3085" i="6" s="1"/>
  <c r="M3086" i="6" s="1"/>
  <c r="M3087" i="6" s="1"/>
  <c r="M3088" i="6" s="1"/>
  <c r="M3089" i="6" s="1"/>
  <c r="M3090" i="6" s="1"/>
  <c r="M3091" i="6" s="1"/>
  <c r="M3092" i="6" s="1"/>
  <c r="M3093" i="6" s="1"/>
  <c r="M3094" i="6" s="1"/>
  <c r="M3095" i="6" s="1"/>
  <c r="M3096" i="6" s="1"/>
  <c r="M3097" i="6" s="1"/>
  <c r="M3098" i="6" s="1"/>
  <c r="M3099" i="6" s="1"/>
  <c r="M3100" i="6" s="1"/>
  <c r="M3101" i="6" s="1"/>
  <c r="M3102" i="6" s="1"/>
  <c r="M3103" i="6" s="1"/>
  <c r="M3104" i="6" s="1"/>
  <c r="M3105" i="6" s="1"/>
  <c r="M3106" i="6" s="1"/>
  <c r="M3107" i="6" s="1"/>
  <c r="M3108" i="6" s="1"/>
  <c r="M3109" i="6" s="1"/>
  <c r="M3110" i="6" s="1"/>
  <c r="M3111" i="6" s="1"/>
  <c r="M3112" i="6" s="1"/>
  <c r="M3113" i="6" s="1"/>
  <c r="M3114" i="6" s="1"/>
  <c r="M3115" i="6" s="1"/>
  <c r="M3116" i="6" s="1"/>
  <c r="M3117" i="6" s="1"/>
  <c r="M3118" i="6" s="1"/>
  <c r="M3119" i="6" s="1"/>
  <c r="M3120" i="6" s="1"/>
  <c r="M3121" i="6" s="1"/>
  <c r="M3122" i="6" s="1"/>
  <c r="M3123" i="6" s="1"/>
  <c r="M3124" i="6" s="1"/>
  <c r="M3125" i="6" s="1"/>
  <c r="M3126" i="6" s="1"/>
  <c r="M3127" i="6" s="1"/>
  <c r="M3128" i="6" s="1"/>
  <c r="M3129" i="6" s="1"/>
  <c r="M3130" i="6" s="1"/>
  <c r="M3131" i="6" s="1"/>
  <c r="M3132" i="6" s="1"/>
  <c r="M3133" i="6" s="1"/>
  <c r="M3134" i="6" s="1"/>
  <c r="M3135" i="6" s="1"/>
  <c r="M3136" i="6" s="1"/>
  <c r="M3137" i="6" s="1"/>
  <c r="M3138" i="6" s="1"/>
  <c r="M3139" i="6" s="1"/>
  <c r="M3140" i="6" s="1"/>
  <c r="M3141" i="6" s="1"/>
  <c r="M3142" i="6" s="1"/>
  <c r="M3143" i="6" s="1"/>
  <c r="M3144" i="6" s="1"/>
  <c r="M3145" i="6" s="1"/>
  <c r="M3146" i="6" s="1"/>
  <c r="M3147" i="6" s="1"/>
  <c r="M3148" i="6" s="1"/>
  <c r="M3149" i="6" s="1"/>
  <c r="M3150" i="6" s="1"/>
  <c r="M3151" i="6" s="1"/>
  <c r="M3152" i="6" s="1"/>
  <c r="M3153" i="6" s="1"/>
  <c r="M3154" i="6" s="1"/>
  <c r="M3155" i="6" s="1"/>
  <c r="M3156" i="6" s="1"/>
  <c r="M3157" i="6" s="1"/>
  <c r="M3158" i="6" s="1"/>
  <c r="M3159" i="6" s="1"/>
  <c r="M3160" i="6" s="1"/>
  <c r="M3161" i="6" s="1"/>
  <c r="M3162" i="6" s="1"/>
  <c r="M3163" i="6" s="1"/>
  <c r="M3164" i="6" s="1"/>
  <c r="M3165" i="6" s="1"/>
  <c r="M3166" i="6" s="1"/>
  <c r="M3167" i="6" s="1"/>
  <c r="M3168" i="6" s="1"/>
  <c r="M3169" i="6" s="1"/>
  <c r="M3170" i="6" s="1"/>
  <c r="M3171" i="6" s="1"/>
  <c r="M3172" i="6" s="1"/>
  <c r="M3173" i="6" s="1"/>
  <c r="M3174" i="6" s="1"/>
  <c r="M3175" i="6" s="1"/>
  <c r="M3176" i="6" s="1"/>
  <c r="M3177" i="6" s="1"/>
  <c r="M3178" i="6" s="1"/>
  <c r="M3179" i="6" s="1"/>
  <c r="M3180" i="6" s="1"/>
  <c r="M3181" i="6" s="1"/>
  <c r="M3182" i="6" s="1"/>
  <c r="M3183" i="6" s="1"/>
  <c r="M3184" i="6" s="1"/>
  <c r="M3185" i="6" s="1"/>
  <c r="M3186" i="6" s="1"/>
  <c r="M3187" i="6" s="1"/>
  <c r="M3188" i="6" s="1"/>
  <c r="M3189" i="6" s="1"/>
  <c r="M3190" i="6" s="1"/>
  <c r="M3191" i="6" s="1"/>
  <c r="M3192" i="6" s="1"/>
  <c r="M3193" i="6" s="1"/>
  <c r="M3194" i="6" s="1"/>
  <c r="M3195" i="6" s="1"/>
  <c r="M3196" i="6" s="1"/>
  <c r="M3197" i="6" s="1"/>
  <c r="M3198" i="6" s="1"/>
  <c r="M3199" i="6" s="1"/>
  <c r="M3200" i="6" s="1"/>
  <c r="M3201" i="6" s="1"/>
  <c r="M3202" i="6" s="1"/>
  <c r="M3203" i="6" s="1"/>
  <c r="M3204" i="6" s="1"/>
  <c r="M3205" i="6" s="1"/>
  <c r="M3206" i="6" s="1"/>
  <c r="M3207" i="6" s="1"/>
  <c r="M3208" i="6" s="1"/>
  <c r="M3209" i="6" s="1"/>
  <c r="M3210" i="6" s="1"/>
  <c r="M3211" i="6" s="1"/>
  <c r="M3212" i="6" s="1"/>
  <c r="M3213" i="6" s="1"/>
  <c r="M3214" i="6" s="1"/>
  <c r="M3215" i="6" s="1"/>
  <c r="M3216" i="6" s="1"/>
  <c r="M3217" i="6" s="1"/>
  <c r="M3218" i="6" s="1"/>
  <c r="M3219" i="6" s="1"/>
  <c r="M3220" i="6" s="1"/>
  <c r="M3221" i="6" s="1"/>
  <c r="M3222" i="6" s="1"/>
  <c r="M3223" i="6" s="1"/>
  <c r="M3224" i="6" s="1"/>
  <c r="M3225" i="6" s="1"/>
  <c r="M3226" i="6" s="1"/>
  <c r="M3227" i="6" s="1"/>
  <c r="M3228" i="6" s="1"/>
  <c r="M3229" i="6" s="1"/>
  <c r="M3230" i="6" s="1"/>
  <c r="M3231" i="6" s="1"/>
  <c r="M3232" i="6" s="1"/>
  <c r="M3233" i="6" s="1"/>
  <c r="M3234" i="6" s="1"/>
  <c r="M3235" i="6" s="1"/>
  <c r="M3236" i="6" s="1"/>
  <c r="M3237" i="6" s="1"/>
  <c r="M3238" i="6" s="1"/>
  <c r="M3239" i="6" s="1"/>
  <c r="M3240" i="6" s="1"/>
  <c r="M3241" i="6" s="1"/>
  <c r="M3242" i="6" s="1"/>
  <c r="M3243" i="6" s="1"/>
  <c r="M3244" i="6" s="1"/>
  <c r="M3245" i="6" s="1"/>
  <c r="M3246" i="6" s="1"/>
  <c r="M3247" i="6" s="1"/>
  <c r="M3248" i="6" s="1"/>
  <c r="M3249" i="6" s="1"/>
  <c r="M3250" i="6" s="1"/>
  <c r="M3251" i="6" s="1"/>
  <c r="M3252" i="6" s="1"/>
  <c r="M3253" i="6" s="1"/>
  <c r="M3254" i="6" s="1"/>
  <c r="M3255" i="6" s="1"/>
  <c r="M3256" i="6" s="1"/>
  <c r="M3257" i="6" s="1"/>
  <c r="M3258" i="6" s="1"/>
  <c r="M3259" i="6" s="1"/>
  <c r="M3260" i="6" s="1"/>
  <c r="M3261" i="6" s="1"/>
  <c r="M3262" i="6" s="1"/>
  <c r="M3263" i="6" s="1"/>
  <c r="M3264" i="6" s="1"/>
  <c r="M3265" i="6" s="1"/>
  <c r="M3266" i="6" s="1"/>
  <c r="M3267" i="6" s="1"/>
  <c r="M3268" i="6" s="1"/>
  <c r="M3269" i="6" s="1"/>
  <c r="M3270" i="6" s="1"/>
  <c r="M3271" i="6" s="1"/>
  <c r="M3272" i="6" s="1"/>
  <c r="M3273" i="6" s="1"/>
  <c r="M3274" i="6" s="1"/>
  <c r="M3275" i="6" s="1"/>
  <c r="M3276" i="6" s="1"/>
  <c r="M3277" i="6" s="1"/>
  <c r="M3278" i="6" s="1"/>
  <c r="M3279" i="6" s="1"/>
  <c r="M3280" i="6" s="1"/>
  <c r="M3281" i="6" s="1"/>
  <c r="M3282" i="6" s="1"/>
  <c r="M3283" i="6" s="1"/>
  <c r="M3284" i="6" s="1"/>
  <c r="M3285" i="6" s="1"/>
  <c r="M3286" i="6" s="1"/>
  <c r="M3287" i="6" s="1"/>
  <c r="M3288" i="6" s="1"/>
  <c r="M3289" i="6" s="1"/>
  <c r="M3290" i="6" s="1"/>
  <c r="M3291" i="6" s="1"/>
  <c r="M3292" i="6" s="1"/>
  <c r="M3293" i="6" s="1"/>
  <c r="M3294" i="6" s="1"/>
  <c r="M3295" i="6" s="1"/>
  <c r="M3296" i="6" s="1"/>
  <c r="M3297" i="6" s="1"/>
  <c r="M3298" i="6" s="1"/>
  <c r="M3299" i="6" s="1"/>
  <c r="M3300" i="6" s="1"/>
  <c r="M3301" i="6" s="1"/>
  <c r="M3302" i="6" s="1"/>
  <c r="M3303" i="6" s="1"/>
  <c r="M3304" i="6" s="1"/>
  <c r="M3305" i="6" s="1"/>
  <c r="M3306" i="6" s="1"/>
  <c r="M3307" i="6" s="1"/>
  <c r="M3308" i="6" s="1"/>
  <c r="M3309" i="6" s="1"/>
  <c r="M3310" i="6" s="1"/>
  <c r="M3311" i="6" s="1"/>
  <c r="M3312" i="6" s="1"/>
  <c r="M3313" i="6" s="1"/>
  <c r="M3314" i="6" s="1"/>
  <c r="M3315" i="6" s="1"/>
  <c r="M3316" i="6" s="1"/>
  <c r="M3317" i="6" s="1"/>
  <c r="M3318" i="6" s="1"/>
  <c r="M3319" i="6" s="1"/>
  <c r="M3320" i="6" s="1"/>
  <c r="M3321" i="6" s="1"/>
  <c r="M3322" i="6" s="1"/>
  <c r="M3323" i="6" s="1"/>
  <c r="M3324" i="6" s="1"/>
  <c r="M3325" i="6" s="1"/>
  <c r="M3326" i="6" s="1"/>
  <c r="M3327" i="6" s="1"/>
  <c r="M3328" i="6" s="1"/>
  <c r="M3329" i="6" s="1"/>
  <c r="M3330" i="6" s="1"/>
  <c r="M3331" i="6" s="1"/>
  <c r="M3332" i="6" s="1"/>
  <c r="M3333" i="6" s="1"/>
  <c r="M3334" i="6" s="1"/>
  <c r="M3335" i="6" s="1"/>
  <c r="M3336" i="6" s="1"/>
  <c r="M3337" i="6" s="1"/>
  <c r="M3338" i="6" s="1"/>
  <c r="M3339" i="6" s="1"/>
  <c r="M3340" i="6" s="1"/>
  <c r="M3341" i="6" s="1"/>
  <c r="M3342" i="6" s="1"/>
  <c r="M3343" i="6" s="1"/>
  <c r="M3344" i="6" s="1"/>
  <c r="M3345" i="6" s="1"/>
  <c r="M3346" i="6" s="1"/>
  <c r="M3347" i="6" s="1"/>
  <c r="M3348" i="6" s="1"/>
  <c r="M3349" i="6" s="1"/>
  <c r="M3350" i="6" s="1"/>
  <c r="M3351" i="6" s="1"/>
  <c r="M3352" i="6" s="1"/>
  <c r="M3353" i="6" s="1"/>
  <c r="M3354" i="6" s="1"/>
  <c r="M3355" i="6" s="1"/>
  <c r="M3356" i="6" s="1"/>
  <c r="M3357" i="6" s="1"/>
  <c r="M3358" i="6" s="1"/>
  <c r="M3359" i="6" s="1"/>
  <c r="M3360" i="6" s="1"/>
  <c r="M3361" i="6" s="1"/>
  <c r="M3362" i="6" s="1"/>
  <c r="M3363" i="6" s="1"/>
  <c r="M3364" i="6" s="1"/>
  <c r="M3365" i="6" s="1"/>
  <c r="M3366" i="6" s="1"/>
  <c r="M3367" i="6" s="1"/>
  <c r="M3368" i="6" s="1"/>
  <c r="M3369" i="6" s="1"/>
  <c r="M3370" i="6" s="1"/>
  <c r="M3371" i="6" s="1"/>
  <c r="M3372" i="6" s="1"/>
  <c r="M3373" i="6" s="1"/>
  <c r="M3374" i="6" s="1"/>
  <c r="M3375" i="6" s="1"/>
  <c r="M3376" i="6" s="1"/>
  <c r="M3377" i="6" s="1"/>
  <c r="M3378" i="6" s="1"/>
  <c r="M3379" i="6" s="1"/>
  <c r="M3380" i="6" s="1"/>
  <c r="M3381" i="6" s="1"/>
  <c r="M3382" i="6" s="1"/>
  <c r="M3383" i="6" s="1"/>
  <c r="M3384" i="6" s="1"/>
  <c r="M3385" i="6" s="1"/>
  <c r="M3386" i="6" s="1"/>
  <c r="M3387" i="6" s="1"/>
  <c r="M3388" i="6" s="1"/>
  <c r="M3389" i="6" s="1"/>
  <c r="M3390" i="6" s="1"/>
  <c r="M3391" i="6" s="1"/>
  <c r="M3392" i="6" s="1"/>
  <c r="M3393" i="6" s="1"/>
  <c r="M3394" i="6" s="1"/>
  <c r="M3395" i="6" s="1"/>
  <c r="M3396" i="6" s="1"/>
  <c r="M3397" i="6" s="1"/>
  <c r="M3398" i="6" s="1"/>
  <c r="M3399" i="6" s="1"/>
  <c r="M3400" i="6" s="1"/>
  <c r="M3401" i="6" s="1"/>
  <c r="M3402" i="6" s="1"/>
  <c r="M3403" i="6" s="1"/>
  <c r="M3404" i="6" s="1"/>
  <c r="M3405" i="6" s="1"/>
  <c r="M3406" i="6" s="1"/>
  <c r="M3407" i="6" s="1"/>
  <c r="M3408" i="6" s="1"/>
  <c r="M3409" i="6" s="1"/>
  <c r="M3410" i="6" s="1"/>
  <c r="M3411" i="6" s="1"/>
  <c r="M3412" i="6" s="1"/>
  <c r="M3413" i="6" s="1"/>
  <c r="M3414" i="6" s="1"/>
  <c r="M3415" i="6" s="1"/>
  <c r="M3416" i="6" s="1"/>
  <c r="M3417" i="6" s="1"/>
  <c r="M3418" i="6" s="1"/>
  <c r="M3419" i="6" s="1"/>
  <c r="M3420" i="6" s="1"/>
  <c r="M3421" i="6" s="1"/>
  <c r="M3422" i="6" s="1"/>
  <c r="M3423" i="6" s="1"/>
  <c r="M3424" i="6" s="1"/>
  <c r="M3425" i="6" s="1"/>
  <c r="M3426" i="6" s="1"/>
  <c r="M3427" i="6" s="1"/>
  <c r="M3428" i="6" s="1"/>
  <c r="M3429" i="6" s="1"/>
  <c r="M3430" i="6" s="1"/>
  <c r="M3431" i="6" s="1"/>
  <c r="M3432" i="6" s="1"/>
  <c r="M3433" i="6" s="1"/>
  <c r="M3434" i="6" s="1"/>
  <c r="M3435" i="6" s="1"/>
  <c r="M3436" i="6" s="1"/>
  <c r="M3437" i="6" s="1"/>
  <c r="M3438" i="6" s="1"/>
  <c r="M3439" i="6" s="1"/>
  <c r="M3440" i="6" s="1"/>
  <c r="M3441" i="6" s="1"/>
  <c r="M3442" i="6" s="1"/>
  <c r="M3443" i="6" s="1"/>
  <c r="M3444" i="6" s="1"/>
  <c r="M3445" i="6" s="1"/>
  <c r="M3446" i="6" s="1"/>
  <c r="M3447" i="6" s="1"/>
  <c r="M3448" i="6" s="1"/>
  <c r="M3449" i="6" s="1"/>
  <c r="M3450" i="6" s="1"/>
  <c r="M3451" i="6" s="1"/>
  <c r="M3452" i="6" s="1"/>
  <c r="M3453" i="6" s="1"/>
  <c r="M3454" i="6" s="1"/>
  <c r="M3455" i="6" s="1"/>
  <c r="M3456" i="6" s="1"/>
  <c r="M3457" i="6" s="1"/>
  <c r="M3458" i="6" s="1"/>
  <c r="M3459" i="6" s="1"/>
  <c r="M3460" i="6" s="1"/>
  <c r="M3461" i="6" s="1"/>
  <c r="M3462" i="6" s="1"/>
  <c r="M3463" i="6" s="1"/>
  <c r="M3464" i="6" s="1"/>
  <c r="M3465" i="6" s="1"/>
  <c r="M3466" i="6" s="1"/>
  <c r="M3467" i="6" s="1"/>
  <c r="M3468" i="6" s="1"/>
  <c r="M3469" i="6" s="1"/>
  <c r="M3470" i="6" s="1"/>
  <c r="M3471" i="6" s="1"/>
  <c r="M3472" i="6" s="1"/>
  <c r="M3473" i="6" s="1"/>
  <c r="M3474" i="6" s="1"/>
  <c r="M3475" i="6" s="1"/>
  <c r="M3476" i="6" s="1"/>
  <c r="M3477" i="6" s="1"/>
  <c r="M3478" i="6" s="1"/>
  <c r="M3479" i="6" s="1"/>
  <c r="M3480" i="6" s="1"/>
  <c r="M3481" i="6" s="1"/>
  <c r="M3482" i="6" s="1"/>
  <c r="M3483" i="6" s="1"/>
  <c r="M3484" i="6" s="1"/>
  <c r="M3485" i="6" s="1"/>
  <c r="M3486" i="6" s="1"/>
  <c r="M3487" i="6" s="1"/>
  <c r="M3488" i="6" s="1"/>
  <c r="M3489" i="6" s="1"/>
  <c r="M3490" i="6" s="1"/>
  <c r="M3491" i="6" s="1"/>
  <c r="M3492" i="6" s="1"/>
  <c r="M3493" i="6" s="1"/>
  <c r="M3494" i="6" s="1"/>
  <c r="M3495" i="6" s="1"/>
  <c r="M3496" i="6" s="1"/>
  <c r="M3497" i="6" s="1"/>
  <c r="M3498" i="6" s="1"/>
  <c r="M3499" i="6" s="1"/>
  <c r="M3500" i="6" s="1"/>
  <c r="M3501" i="6" s="1"/>
  <c r="M3502" i="6" s="1"/>
  <c r="M3503" i="6" s="1"/>
  <c r="M3504" i="6" s="1"/>
  <c r="M3505" i="6" s="1"/>
  <c r="M3506" i="6" s="1"/>
  <c r="M3507" i="6" s="1"/>
  <c r="M3508" i="6" s="1"/>
  <c r="M3509" i="6" s="1"/>
  <c r="M3510" i="6" s="1"/>
  <c r="M3511" i="6" s="1"/>
  <c r="M3512" i="6" s="1"/>
  <c r="M3513" i="6" s="1"/>
  <c r="M3514" i="6" s="1"/>
  <c r="M3515" i="6" s="1"/>
  <c r="M3516" i="6" s="1"/>
  <c r="M3517" i="6" s="1"/>
  <c r="M3518" i="6" s="1"/>
  <c r="M3519" i="6" s="1"/>
  <c r="M3520" i="6" s="1"/>
  <c r="M3521" i="6" s="1"/>
  <c r="M3522" i="6" s="1"/>
  <c r="M3523" i="6" s="1"/>
  <c r="M3524" i="6" s="1"/>
  <c r="M3525" i="6" s="1"/>
  <c r="M3526" i="6" s="1"/>
  <c r="M3527" i="6" s="1"/>
  <c r="M3528" i="6" s="1"/>
  <c r="M3529" i="6" s="1"/>
  <c r="M3530" i="6" s="1"/>
  <c r="M3531" i="6" s="1"/>
  <c r="M3532" i="6" s="1"/>
  <c r="M3533" i="6" s="1"/>
  <c r="M3534" i="6" s="1"/>
  <c r="M3535" i="6" s="1"/>
  <c r="M3536" i="6" s="1"/>
  <c r="M3537" i="6" s="1"/>
  <c r="M3538" i="6" s="1"/>
  <c r="M3539" i="6" s="1"/>
  <c r="M3540" i="6" s="1"/>
  <c r="M3541" i="6" s="1"/>
  <c r="M3542" i="6" s="1"/>
  <c r="M3543" i="6" s="1"/>
  <c r="M3544" i="6" s="1"/>
  <c r="M3545" i="6" s="1"/>
  <c r="M3546" i="6" s="1"/>
  <c r="M3547" i="6" s="1"/>
  <c r="M3548" i="6" s="1"/>
  <c r="M3549" i="6" s="1"/>
  <c r="M3550" i="6" s="1"/>
  <c r="M3551" i="6" s="1"/>
  <c r="M3552" i="6" s="1"/>
  <c r="M3553" i="6" s="1"/>
  <c r="M3554" i="6" s="1"/>
  <c r="M3555" i="6" s="1"/>
  <c r="M3556" i="6" s="1"/>
  <c r="M3557" i="6" s="1"/>
  <c r="M3558" i="6" s="1"/>
  <c r="M3559" i="6" s="1"/>
  <c r="M3560" i="6" s="1"/>
  <c r="M3561" i="6" s="1"/>
  <c r="M3562" i="6" s="1"/>
  <c r="M3563" i="6" s="1"/>
  <c r="M3564" i="6" s="1"/>
  <c r="M3565" i="6" s="1"/>
  <c r="M3566" i="6" s="1"/>
  <c r="M3567" i="6" s="1"/>
  <c r="M3568" i="6" s="1"/>
  <c r="M3569" i="6" s="1"/>
  <c r="M3570" i="6" s="1"/>
  <c r="M3571" i="6" s="1"/>
  <c r="M3572" i="6" s="1"/>
  <c r="M3573" i="6" s="1"/>
  <c r="M3574" i="6" s="1"/>
  <c r="M3575" i="6" s="1"/>
  <c r="M3576" i="6" s="1"/>
  <c r="M3577" i="6" s="1"/>
  <c r="M3578" i="6" s="1"/>
  <c r="M3579" i="6" s="1"/>
  <c r="M3580" i="6" s="1"/>
  <c r="M3581" i="6" s="1"/>
  <c r="M3582" i="6" s="1"/>
  <c r="M3583" i="6" s="1"/>
  <c r="M3584" i="6" s="1"/>
  <c r="M3585" i="6" s="1"/>
  <c r="M3586" i="6" s="1"/>
  <c r="M3587" i="6" s="1"/>
  <c r="M3588" i="6" s="1"/>
  <c r="M3589" i="6" s="1"/>
  <c r="M3590" i="6" s="1"/>
  <c r="M3591" i="6" s="1"/>
  <c r="M3592" i="6" s="1"/>
  <c r="M3593" i="6" s="1"/>
  <c r="M3594" i="6" s="1"/>
  <c r="M3595" i="6" s="1"/>
  <c r="M3596" i="6" s="1"/>
  <c r="M3597" i="6" s="1"/>
  <c r="M3598" i="6" s="1"/>
  <c r="M3599" i="6" s="1"/>
  <c r="M3600" i="6" s="1"/>
  <c r="M3601" i="6" s="1"/>
  <c r="M3602" i="6" s="1"/>
  <c r="M3603" i="6" s="1"/>
  <c r="M3604" i="6" s="1"/>
  <c r="M3605" i="6" s="1"/>
  <c r="M3606" i="6" s="1"/>
  <c r="M3607" i="6" s="1"/>
  <c r="M3608" i="6" s="1"/>
  <c r="M3609" i="6" s="1"/>
  <c r="M3610" i="6" s="1"/>
  <c r="M3611" i="6" s="1"/>
  <c r="M3612" i="6" s="1"/>
  <c r="M3613" i="6" s="1"/>
  <c r="M3614" i="6" s="1"/>
  <c r="M3615" i="6" s="1"/>
  <c r="M3616" i="6" s="1"/>
  <c r="M3617" i="6" s="1"/>
  <c r="M3618" i="6" s="1"/>
  <c r="M3619" i="6" s="1"/>
  <c r="M3620" i="6" s="1"/>
  <c r="M3621" i="6" s="1"/>
  <c r="M3622" i="6" s="1"/>
  <c r="M3623" i="6" s="1"/>
  <c r="M3624" i="6" s="1"/>
  <c r="M3625" i="6" s="1"/>
  <c r="M3626" i="6" s="1"/>
  <c r="M3627" i="6" s="1"/>
  <c r="M3628" i="6" s="1"/>
  <c r="M3629" i="6" s="1"/>
  <c r="M3630" i="6" s="1"/>
  <c r="M3631" i="6" s="1"/>
  <c r="M3632" i="6" s="1"/>
  <c r="M3633" i="6" s="1"/>
  <c r="M3634" i="6" s="1"/>
  <c r="M3635" i="6" s="1"/>
  <c r="M3636" i="6" s="1"/>
  <c r="M3637" i="6" s="1"/>
  <c r="M3638" i="6" s="1"/>
  <c r="M3639" i="6" s="1"/>
  <c r="M3640" i="6" s="1"/>
  <c r="M3641" i="6" s="1"/>
  <c r="M3642" i="6" s="1"/>
  <c r="M3643" i="6" s="1"/>
  <c r="M3644" i="6" s="1"/>
  <c r="M3645" i="6" s="1"/>
  <c r="M3646" i="6" s="1"/>
  <c r="M3647" i="6" s="1"/>
  <c r="M3648" i="6" s="1"/>
  <c r="M3649" i="6" s="1"/>
  <c r="M3650" i="6" s="1"/>
  <c r="M3651" i="6" s="1"/>
  <c r="M3652" i="6" s="1"/>
  <c r="M3653" i="6" s="1"/>
  <c r="M3654" i="6" s="1"/>
  <c r="M3655" i="6" s="1"/>
  <c r="M3656" i="6" s="1"/>
  <c r="M3657" i="6" s="1"/>
  <c r="M3658" i="6" s="1"/>
  <c r="M3659" i="6" s="1"/>
  <c r="M3660" i="6" s="1"/>
  <c r="M3661" i="6" s="1"/>
  <c r="M3662" i="6" s="1"/>
  <c r="M3663" i="6" s="1"/>
  <c r="M3664" i="6" s="1"/>
  <c r="M3665" i="6" s="1"/>
  <c r="M3666" i="6" s="1"/>
  <c r="M3667" i="6" s="1"/>
  <c r="M3668" i="6" s="1"/>
  <c r="M3669" i="6" s="1"/>
  <c r="M3670" i="6" s="1"/>
  <c r="M3671" i="6" s="1"/>
  <c r="M3672" i="6" s="1"/>
  <c r="M3673" i="6" s="1"/>
  <c r="M3674" i="6" s="1"/>
  <c r="M3675" i="6" s="1"/>
  <c r="M3676" i="6" s="1"/>
  <c r="M3677" i="6" s="1"/>
  <c r="M3678" i="6" s="1"/>
  <c r="M3679" i="6" s="1"/>
  <c r="M3680" i="6" s="1"/>
  <c r="M3681" i="6" s="1"/>
  <c r="M3682" i="6" s="1"/>
  <c r="M3683" i="6" s="1"/>
  <c r="M3684" i="6" s="1"/>
  <c r="M3685" i="6" s="1"/>
  <c r="M3686" i="6" s="1"/>
  <c r="M3687" i="6" s="1"/>
  <c r="M3688" i="6" s="1"/>
  <c r="M3689" i="6" s="1"/>
  <c r="M3690" i="6" s="1"/>
  <c r="M3691" i="6" s="1"/>
  <c r="M3692" i="6" s="1"/>
  <c r="M3693" i="6" s="1"/>
  <c r="M3694" i="6" s="1"/>
  <c r="M3695" i="6" s="1"/>
  <c r="M3696" i="6" s="1"/>
  <c r="M3697" i="6" s="1"/>
  <c r="M3698" i="6" s="1"/>
  <c r="M3699" i="6" s="1"/>
  <c r="M3700" i="6" s="1"/>
  <c r="M3701" i="6" s="1"/>
  <c r="M3702" i="6" s="1"/>
  <c r="M3703" i="6" s="1"/>
  <c r="M3704" i="6" s="1"/>
  <c r="M3705" i="6" s="1"/>
  <c r="M3706" i="6" s="1"/>
  <c r="M3707" i="6" s="1"/>
  <c r="M3708" i="6" s="1"/>
  <c r="M3709" i="6" s="1"/>
  <c r="M3710" i="6" s="1"/>
  <c r="M3711" i="6" s="1"/>
  <c r="M3712" i="6" s="1"/>
  <c r="M3713" i="6" s="1"/>
  <c r="M3714" i="6" s="1"/>
  <c r="M3715" i="6" s="1"/>
  <c r="M3716" i="6" s="1"/>
  <c r="M3717" i="6" s="1"/>
  <c r="M3718" i="6" s="1"/>
  <c r="M3719" i="6" s="1"/>
  <c r="M3720" i="6" s="1"/>
  <c r="M3721" i="6" s="1"/>
  <c r="M3722" i="6" s="1"/>
  <c r="M3723" i="6" s="1"/>
  <c r="M3724" i="6" s="1"/>
  <c r="M3725" i="6" s="1"/>
  <c r="M3726" i="6" s="1"/>
  <c r="M3727" i="6" s="1"/>
  <c r="M3728" i="6" s="1"/>
  <c r="M3729" i="6" s="1"/>
  <c r="M3730" i="6" s="1"/>
  <c r="M3731" i="6" s="1"/>
  <c r="M3732" i="6" s="1"/>
  <c r="M3733" i="6" s="1"/>
  <c r="M3734" i="6" s="1"/>
  <c r="M3735" i="6" s="1"/>
  <c r="M3736" i="6" s="1"/>
  <c r="M3737" i="6" s="1"/>
  <c r="M3738" i="6" s="1"/>
  <c r="M3739" i="6" s="1"/>
  <c r="M3740" i="6" s="1"/>
  <c r="M3741" i="6" s="1"/>
  <c r="M3742" i="6" s="1"/>
  <c r="M3743" i="6" s="1"/>
  <c r="M3744" i="6" s="1"/>
  <c r="M3745" i="6" s="1"/>
  <c r="M3746" i="6" s="1"/>
  <c r="M3747" i="6" s="1"/>
  <c r="M3748" i="6" s="1"/>
  <c r="M3749" i="6" s="1"/>
  <c r="M3750" i="6" s="1"/>
  <c r="M3751" i="6" s="1"/>
  <c r="M3752" i="6" s="1"/>
  <c r="M3753" i="6" s="1"/>
  <c r="M3754" i="6" s="1"/>
  <c r="M3755" i="6" s="1"/>
  <c r="M3756" i="6" s="1"/>
  <c r="M3757" i="6" s="1"/>
  <c r="M3758" i="6" s="1"/>
  <c r="M3759" i="6" s="1"/>
  <c r="M3760" i="6" s="1"/>
  <c r="M3761" i="6" s="1"/>
  <c r="M3762" i="6" s="1"/>
  <c r="M3763" i="6" s="1"/>
  <c r="M3764" i="6" s="1"/>
  <c r="M3765" i="6" s="1"/>
  <c r="M3766" i="6" s="1"/>
  <c r="M3767" i="6" s="1"/>
  <c r="M3768" i="6" s="1"/>
  <c r="M3769" i="6" s="1"/>
  <c r="M3770" i="6" s="1"/>
  <c r="M3771" i="6" s="1"/>
  <c r="M3772" i="6" s="1"/>
  <c r="M3773" i="6" s="1"/>
  <c r="M3774" i="6" s="1"/>
  <c r="M3775" i="6" s="1"/>
  <c r="M3776" i="6" s="1"/>
  <c r="M3777" i="6" s="1"/>
  <c r="M3778" i="6" s="1"/>
  <c r="M3779" i="6" s="1"/>
  <c r="M3780" i="6" s="1"/>
  <c r="M3781" i="6" s="1"/>
  <c r="M3782" i="6" s="1"/>
  <c r="M3783" i="6" s="1"/>
  <c r="M3784" i="6" s="1"/>
  <c r="M3785" i="6" s="1"/>
  <c r="M3786" i="6" s="1"/>
  <c r="M3787" i="6" s="1"/>
  <c r="M3788" i="6" s="1"/>
  <c r="M3789" i="6" s="1"/>
  <c r="M3790" i="6" s="1"/>
  <c r="M3791" i="6" s="1"/>
  <c r="M3792" i="6" s="1"/>
  <c r="M3793" i="6" s="1"/>
  <c r="M3794" i="6" s="1"/>
  <c r="M3795" i="6" s="1"/>
  <c r="M3796" i="6" s="1"/>
  <c r="M3797" i="6" s="1"/>
  <c r="M3798" i="6" s="1"/>
  <c r="M3799" i="6" s="1"/>
  <c r="M3800" i="6" s="1"/>
  <c r="M3801" i="6" s="1"/>
  <c r="M3802" i="6" s="1"/>
  <c r="M3803" i="6" s="1"/>
  <c r="M3804" i="6" s="1"/>
  <c r="M3805" i="6" s="1"/>
  <c r="M3806" i="6" s="1"/>
  <c r="M3807" i="6" s="1"/>
  <c r="M3808" i="6" s="1"/>
  <c r="M3809" i="6" s="1"/>
  <c r="M3810" i="6" s="1"/>
  <c r="M3811" i="6" s="1"/>
  <c r="M3812" i="6" s="1"/>
  <c r="M3813" i="6" s="1"/>
  <c r="M3814" i="6" s="1"/>
  <c r="M3815" i="6" s="1"/>
  <c r="M3816" i="6" s="1"/>
  <c r="M3817" i="6" s="1"/>
  <c r="M3818" i="6" s="1"/>
  <c r="M3819" i="6" s="1"/>
  <c r="M3820" i="6" s="1"/>
  <c r="M3821" i="6" s="1"/>
  <c r="M3822" i="6" s="1"/>
  <c r="M3823" i="6" s="1"/>
  <c r="M3824" i="6" s="1"/>
  <c r="M3825" i="6" s="1"/>
  <c r="M3826" i="6" s="1"/>
  <c r="M3827" i="6" s="1"/>
  <c r="M3828" i="6" s="1"/>
  <c r="M3829" i="6" s="1"/>
  <c r="M3830" i="6" s="1"/>
  <c r="M3831" i="6" s="1"/>
  <c r="M3832" i="6" s="1"/>
  <c r="M3833" i="6" s="1"/>
  <c r="M3834" i="6" s="1"/>
  <c r="M3835" i="6" s="1"/>
  <c r="M3836" i="6" s="1"/>
  <c r="M3837" i="6" s="1"/>
  <c r="M3838" i="6" s="1"/>
  <c r="M3839" i="6" s="1"/>
  <c r="M3840" i="6" s="1"/>
  <c r="M3841" i="6" s="1"/>
  <c r="M3842" i="6" s="1"/>
  <c r="M3843" i="6" s="1"/>
  <c r="M3844" i="6" s="1"/>
  <c r="M3845" i="6" s="1"/>
  <c r="M3846" i="6" s="1"/>
  <c r="M3847" i="6" s="1"/>
  <c r="M3848" i="6" s="1"/>
  <c r="M3849" i="6" s="1"/>
  <c r="M3850" i="6" s="1"/>
  <c r="M3851" i="6" s="1"/>
  <c r="M3852" i="6" s="1"/>
  <c r="M3853" i="6" s="1"/>
  <c r="M3854" i="6" s="1"/>
  <c r="M3855" i="6" s="1"/>
  <c r="M3856" i="6" s="1"/>
  <c r="M3857" i="6" s="1"/>
  <c r="M3858" i="6" s="1"/>
  <c r="M3859" i="6" s="1"/>
  <c r="M3860" i="6" s="1"/>
  <c r="M3861" i="6" s="1"/>
  <c r="M3862" i="6" s="1"/>
  <c r="M3863" i="6" s="1"/>
  <c r="M3864" i="6" s="1"/>
  <c r="M3865" i="6" s="1"/>
  <c r="M3866" i="6" s="1"/>
  <c r="M3867" i="6" s="1"/>
  <c r="M3868" i="6" s="1"/>
  <c r="M3869" i="6" s="1"/>
  <c r="M3870" i="6" s="1"/>
  <c r="M3871" i="6" s="1"/>
  <c r="M3872" i="6" s="1"/>
  <c r="M3873" i="6" s="1"/>
  <c r="M3874" i="6" s="1"/>
  <c r="M3875" i="6" s="1"/>
  <c r="M3876" i="6" s="1"/>
  <c r="M3877" i="6" s="1"/>
  <c r="M3878" i="6" s="1"/>
  <c r="M3879" i="6" s="1"/>
  <c r="M3880" i="6" s="1"/>
  <c r="M3881" i="6" s="1"/>
  <c r="M3882" i="6" s="1"/>
  <c r="M3883" i="6" s="1"/>
  <c r="M3884" i="6" s="1"/>
  <c r="M3885" i="6" s="1"/>
  <c r="M3886" i="6" s="1"/>
  <c r="M3887" i="6" s="1"/>
  <c r="M3888" i="6" s="1"/>
  <c r="M3889" i="6" s="1"/>
  <c r="M3890" i="6" s="1"/>
  <c r="M3891" i="6" s="1"/>
  <c r="M3892" i="6" s="1"/>
  <c r="M3893" i="6" s="1"/>
  <c r="M3894" i="6" s="1"/>
  <c r="M3895" i="6" s="1"/>
  <c r="M3896" i="6" s="1"/>
  <c r="M3897" i="6" s="1"/>
  <c r="M3898" i="6" s="1"/>
  <c r="M3899" i="6" s="1"/>
  <c r="M3900" i="6" s="1"/>
  <c r="M3901" i="6" s="1"/>
  <c r="M3902" i="6" s="1"/>
  <c r="M3903" i="6" s="1"/>
  <c r="M3904" i="6" s="1"/>
  <c r="M3905" i="6" s="1"/>
  <c r="M3906" i="6" s="1"/>
  <c r="M3907" i="6" s="1"/>
  <c r="M3908" i="6" s="1"/>
  <c r="M3909" i="6" s="1"/>
  <c r="M3910" i="6" s="1"/>
  <c r="M3911" i="6" s="1"/>
  <c r="M3912" i="6" s="1"/>
  <c r="M3913" i="6" s="1"/>
  <c r="M3914" i="6" s="1"/>
  <c r="M3915" i="6" s="1"/>
  <c r="M3916" i="6" s="1"/>
  <c r="M3917" i="6" s="1"/>
  <c r="M3918" i="6" s="1"/>
  <c r="M3919" i="6" s="1"/>
  <c r="M3920" i="6" s="1"/>
  <c r="M3921" i="6" s="1"/>
  <c r="M3922" i="6" s="1"/>
  <c r="M3923" i="6" s="1"/>
  <c r="M3924" i="6" s="1"/>
  <c r="M3925" i="6" s="1"/>
  <c r="M3926" i="6" s="1"/>
  <c r="M3927" i="6" s="1"/>
  <c r="M3928" i="6" s="1"/>
  <c r="M3929" i="6" s="1"/>
  <c r="M3930" i="6" s="1"/>
  <c r="M3931" i="6" s="1"/>
  <c r="M3932" i="6" s="1"/>
  <c r="M3933" i="6" s="1"/>
  <c r="M3934" i="6" s="1"/>
  <c r="M3935" i="6" s="1"/>
  <c r="M3936" i="6" s="1"/>
  <c r="M3937" i="6" s="1"/>
  <c r="M3938" i="6" s="1"/>
  <c r="M3939" i="6" s="1"/>
  <c r="M3940" i="6" s="1"/>
  <c r="M3941" i="6" s="1"/>
  <c r="M3942" i="6" s="1"/>
  <c r="M3943" i="6" s="1"/>
  <c r="M3944" i="6" s="1"/>
  <c r="M3945" i="6" s="1"/>
  <c r="M3946" i="6" s="1"/>
  <c r="M3947" i="6" s="1"/>
  <c r="M3948" i="6" s="1"/>
  <c r="M3949" i="6" s="1"/>
  <c r="M3950" i="6" s="1"/>
  <c r="M3951" i="6" s="1"/>
  <c r="M3952" i="6" s="1"/>
  <c r="M3953" i="6" s="1"/>
  <c r="M3954" i="6" s="1"/>
  <c r="M3955" i="6" s="1"/>
  <c r="M3956" i="6" s="1"/>
  <c r="M3957" i="6" s="1"/>
  <c r="M3958" i="6" s="1"/>
  <c r="M3959" i="6" s="1"/>
  <c r="M3960" i="6" s="1"/>
  <c r="M3961" i="6" s="1"/>
  <c r="M3962" i="6" s="1"/>
  <c r="M3963" i="6" s="1"/>
  <c r="M3964" i="6" s="1"/>
  <c r="M3965" i="6" s="1"/>
  <c r="M3966" i="6" s="1"/>
  <c r="M3967" i="6" s="1"/>
  <c r="M3968" i="6" s="1"/>
  <c r="M3969" i="6" s="1"/>
  <c r="M3970" i="6" s="1"/>
  <c r="M3971" i="6" s="1"/>
  <c r="M3972" i="6" s="1"/>
  <c r="M3973" i="6" s="1"/>
  <c r="M3974" i="6" s="1"/>
  <c r="M3975" i="6" s="1"/>
  <c r="M3976" i="6" s="1"/>
  <c r="M3977" i="6" s="1"/>
  <c r="M3978" i="6" s="1"/>
  <c r="M3979" i="6" s="1"/>
  <c r="M3980" i="6" s="1"/>
  <c r="M3981" i="6" s="1"/>
  <c r="M3982" i="6" s="1"/>
  <c r="M3983" i="6" s="1"/>
  <c r="M3984" i="6" s="1"/>
  <c r="M3985" i="6" s="1"/>
  <c r="M3986" i="6" s="1"/>
  <c r="M3987" i="6" s="1"/>
  <c r="M3988" i="6" s="1"/>
  <c r="M3989" i="6" s="1"/>
  <c r="M3990" i="6" s="1"/>
  <c r="M3991" i="6" s="1"/>
  <c r="M3992" i="6" s="1"/>
  <c r="M3993" i="6" s="1"/>
  <c r="M3994" i="6" s="1"/>
  <c r="M3995" i="6" s="1"/>
  <c r="M3996" i="6" s="1"/>
  <c r="M3997" i="6" s="1"/>
  <c r="M3998" i="6" s="1"/>
  <c r="M3999" i="6" s="1"/>
  <c r="M4000" i="6" s="1"/>
  <c r="M4001" i="6" s="1"/>
  <c r="M4002" i="6" s="1"/>
  <c r="M4003" i="6" s="1"/>
  <c r="M4004" i="6" s="1"/>
  <c r="M4005" i="6" s="1"/>
  <c r="M4006" i="6" s="1"/>
  <c r="M4007" i="6" s="1"/>
  <c r="M4008" i="6" s="1"/>
  <c r="M4009" i="6" s="1"/>
  <c r="M4010" i="6" s="1"/>
  <c r="M4011" i="6" s="1"/>
  <c r="M4012" i="6" s="1"/>
  <c r="M4013" i="6" s="1"/>
  <c r="M4014" i="6" s="1"/>
  <c r="M4015" i="6" s="1"/>
  <c r="M4016" i="6" s="1"/>
  <c r="M4017" i="6" s="1"/>
  <c r="M4018" i="6" s="1"/>
  <c r="M4019" i="6" s="1"/>
  <c r="M4020" i="6" s="1"/>
  <c r="M4021" i="6" s="1"/>
  <c r="M4022" i="6" s="1"/>
  <c r="M4023" i="6" s="1"/>
  <c r="M4024" i="6" s="1"/>
  <c r="M4025" i="6" s="1"/>
  <c r="M4026" i="6" s="1"/>
  <c r="M4027" i="6" s="1"/>
  <c r="M4028" i="6" s="1"/>
  <c r="M4029" i="6" s="1"/>
  <c r="M4030" i="6" s="1"/>
  <c r="M4031" i="6" s="1"/>
  <c r="M4032" i="6" s="1"/>
  <c r="M4033" i="6" s="1"/>
  <c r="M4034" i="6" s="1"/>
  <c r="M4035" i="6" s="1"/>
  <c r="M4036" i="6" s="1"/>
  <c r="M4037" i="6" s="1"/>
  <c r="M4038" i="6" s="1"/>
  <c r="M4039" i="6" s="1"/>
  <c r="M4040" i="6" s="1"/>
  <c r="M4041" i="6" s="1"/>
  <c r="M4042" i="6" s="1"/>
  <c r="M4043" i="6" s="1"/>
  <c r="M4044" i="6" s="1"/>
  <c r="M4045" i="6" s="1"/>
  <c r="M4046" i="6" s="1"/>
  <c r="M4047" i="6" s="1"/>
  <c r="M4048" i="6" s="1"/>
  <c r="M4049" i="6" s="1"/>
  <c r="M4050" i="6" s="1"/>
  <c r="M4051" i="6" s="1"/>
  <c r="M4052" i="6" s="1"/>
  <c r="M4053" i="6" s="1"/>
  <c r="M4054" i="6" s="1"/>
  <c r="M4055" i="6" s="1"/>
  <c r="M4056" i="6" s="1"/>
  <c r="M4057" i="6" s="1"/>
  <c r="M4058" i="6" s="1"/>
  <c r="M4059" i="6" s="1"/>
  <c r="M4060" i="6" s="1"/>
  <c r="M4061" i="6" s="1"/>
  <c r="M4062" i="6" s="1"/>
  <c r="M4063" i="6" s="1"/>
  <c r="M4064" i="6" s="1"/>
  <c r="M4065" i="6" s="1"/>
  <c r="M4066" i="6" s="1"/>
  <c r="M4067" i="6" s="1"/>
  <c r="M4068" i="6" s="1"/>
  <c r="M4069" i="6" s="1"/>
  <c r="M4070" i="6" s="1"/>
  <c r="M4071" i="6" s="1"/>
  <c r="M4072" i="6" s="1"/>
  <c r="M4073" i="6" s="1"/>
  <c r="M4074" i="6" s="1"/>
  <c r="M4075" i="6" s="1"/>
  <c r="M4076" i="6" s="1"/>
  <c r="M4077" i="6" s="1"/>
  <c r="M4078" i="6" s="1"/>
  <c r="M4079" i="6" s="1"/>
  <c r="M4080" i="6" s="1"/>
  <c r="M4081" i="6" s="1"/>
  <c r="M4082" i="6" s="1"/>
  <c r="M4083" i="6" s="1"/>
  <c r="M4084" i="6" s="1"/>
  <c r="M4085" i="6" s="1"/>
  <c r="M4086" i="6" s="1"/>
  <c r="M4087" i="6" s="1"/>
  <c r="M4088" i="6" s="1"/>
  <c r="M4089" i="6" s="1"/>
  <c r="M4090" i="6" s="1"/>
  <c r="M4091" i="6" s="1"/>
  <c r="M4092" i="6" s="1"/>
  <c r="M4093" i="6" s="1"/>
  <c r="M4094" i="6" s="1"/>
  <c r="M4095" i="6" s="1"/>
  <c r="M4096" i="6" s="1"/>
  <c r="M4097" i="6" s="1"/>
  <c r="M4098" i="6" s="1"/>
  <c r="M4099" i="6" s="1"/>
  <c r="M4100" i="6" s="1"/>
  <c r="M4101" i="6" s="1"/>
  <c r="M4102" i="6" s="1"/>
  <c r="M4103" i="6" s="1"/>
  <c r="M4104" i="6" s="1"/>
  <c r="M4105" i="6" s="1"/>
  <c r="M4106" i="6" s="1"/>
  <c r="M4107" i="6" s="1"/>
  <c r="M4108" i="6" s="1"/>
  <c r="M4109" i="6" s="1"/>
  <c r="M4110" i="6" s="1"/>
  <c r="M4111" i="6" s="1"/>
  <c r="M4112" i="6" s="1"/>
  <c r="M4113" i="6" s="1"/>
  <c r="M4114" i="6" s="1"/>
  <c r="M4115" i="6" s="1"/>
  <c r="M4116" i="6" s="1"/>
  <c r="M4117" i="6" s="1"/>
  <c r="M4118" i="6" s="1"/>
  <c r="M4119" i="6" s="1"/>
  <c r="M4120" i="6" s="1"/>
  <c r="M4121" i="6" s="1"/>
  <c r="M4122" i="6" s="1"/>
  <c r="M4123" i="6" s="1"/>
  <c r="M4124" i="6" s="1"/>
  <c r="M4125" i="6" s="1"/>
  <c r="M4126" i="6" s="1"/>
  <c r="M4127" i="6" s="1"/>
  <c r="M4128" i="6" s="1"/>
  <c r="M4129" i="6" s="1"/>
  <c r="M4130" i="6" s="1"/>
  <c r="M4131" i="6" s="1"/>
  <c r="M4132" i="6" s="1"/>
  <c r="M4133" i="6" s="1"/>
  <c r="M4134" i="6" s="1"/>
  <c r="M4135" i="6" s="1"/>
  <c r="M4136" i="6" s="1"/>
  <c r="M4137" i="6" s="1"/>
  <c r="M4138" i="6" s="1"/>
  <c r="M4139" i="6" s="1"/>
  <c r="M4140" i="6" s="1"/>
  <c r="M4141" i="6" s="1"/>
  <c r="M4142" i="6" s="1"/>
  <c r="M4143" i="6" s="1"/>
  <c r="M4144" i="6" s="1"/>
  <c r="M4145" i="6" s="1"/>
  <c r="M4146" i="6" s="1"/>
  <c r="M4147" i="6" s="1"/>
  <c r="M4148" i="6" s="1"/>
  <c r="M4149" i="6" s="1"/>
  <c r="M4150" i="6" s="1"/>
  <c r="M4151" i="6" s="1"/>
  <c r="M4152" i="6" s="1"/>
  <c r="M4153" i="6" s="1"/>
  <c r="M4154" i="6" s="1"/>
  <c r="M4155" i="6" s="1"/>
  <c r="M4156" i="6" s="1"/>
  <c r="M4157" i="6" s="1"/>
  <c r="M4158" i="6" s="1"/>
  <c r="M4159" i="6" s="1"/>
  <c r="M4160" i="6" s="1"/>
  <c r="M4161" i="6" s="1"/>
  <c r="M4162" i="6" s="1"/>
  <c r="M4163" i="6" s="1"/>
  <c r="M4164" i="6" s="1"/>
  <c r="M4165" i="6" s="1"/>
  <c r="M4166" i="6" s="1"/>
  <c r="M4167" i="6" s="1"/>
  <c r="M4168" i="6" s="1"/>
  <c r="M4169" i="6" s="1"/>
  <c r="M4170" i="6" s="1"/>
  <c r="M4171" i="6" s="1"/>
  <c r="M4172" i="6" s="1"/>
  <c r="M4173" i="6" s="1"/>
  <c r="M4174" i="6" s="1"/>
  <c r="M4175" i="6" s="1"/>
  <c r="M4176" i="6" s="1"/>
  <c r="M4177" i="6" s="1"/>
  <c r="M4178" i="6" s="1"/>
  <c r="M4179" i="6" s="1"/>
  <c r="M4180" i="6" s="1"/>
  <c r="M4181" i="6" s="1"/>
  <c r="M4182" i="6" s="1"/>
  <c r="M4183" i="6" s="1"/>
  <c r="M4184" i="6" s="1"/>
  <c r="M4185" i="6" s="1"/>
  <c r="M4186" i="6" s="1"/>
  <c r="M4187" i="6" s="1"/>
  <c r="M4188" i="6" s="1"/>
  <c r="M4189" i="6" s="1"/>
  <c r="M4190" i="6" s="1"/>
  <c r="M4191" i="6" s="1"/>
  <c r="M4192" i="6" s="1"/>
  <c r="M4193" i="6" s="1"/>
  <c r="M4194" i="6" s="1"/>
  <c r="M4195" i="6" s="1"/>
  <c r="M4196" i="6" s="1"/>
  <c r="M4197" i="6" s="1"/>
  <c r="M4198" i="6" s="1"/>
  <c r="M4199" i="6" s="1"/>
  <c r="M4200" i="6" s="1"/>
  <c r="M4201" i="6" s="1"/>
  <c r="M4202" i="6" s="1"/>
  <c r="M4203" i="6" s="1"/>
  <c r="M4204" i="6" s="1"/>
  <c r="M4205" i="6" s="1"/>
  <c r="M4206" i="6" s="1"/>
  <c r="M4207" i="6" s="1"/>
  <c r="M4208" i="6" s="1"/>
  <c r="M4209" i="6" s="1"/>
  <c r="M4210" i="6" s="1"/>
  <c r="M4211" i="6" s="1"/>
  <c r="M4212" i="6" s="1"/>
  <c r="M4213" i="6" s="1"/>
  <c r="M4214" i="6" s="1"/>
  <c r="M4215" i="6" s="1"/>
  <c r="M4216" i="6" s="1"/>
  <c r="M4217" i="6" s="1"/>
  <c r="M4218" i="6" s="1"/>
  <c r="M4219" i="6" s="1"/>
  <c r="M4220" i="6" s="1"/>
  <c r="M4221" i="6" s="1"/>
  <c r="M4222" i="6" s="1"/>
  <c r="M4223" i="6" s="1"/>
  <c r="M4224" i="6" s="1"/>
  <c r="M4225" i="6" s="1"/>
  <c r="M4226" i="6" s="1"/>
  <c r="M4227" i="6" s="1"/>
  <c r="M4228" i="6" s="1"/>
  <c r="M4229" i="6" s="1"/>
  <c r="M4230" i="6" s="1"/>
  <c r="M4231" i="6" s="1"/>
  <c r="M4232" i="6" s="1"/>
  <c r="M4233" i="6" s="1"/>
  <c r="M4234" i="6" s="1"/>
  <c r="M4235" i="6" s="1"/>
  <c r="M4236" i="6" s="1"/>
  <c r="M4237" i="6" s="1"/>
  <c r="M4238" i="6" s="1"/>
  <c r="M4239" i="6" s="1"/>
  <c r="M4240" i="6" s="1"/>
  <c r="M4241" i="6" s="1"/>
  <c r="M4242" i="6" s="1"/>
  <c r="M4243" i="6" s="1"/>
  <c r="M4244" i="6" s="1"/>
  <c r="M4245" i="6" s="1"/>
  <c r="M4246" i="6" s="1"/>
  <c r="M4247" i="6" s="1"/>
  <c r="M4248" i="6" s="1"/>
  <c r="M4249" i="6" s="1"/>
  <c r="M4250" i="6" s="1"/>
  <c r="M4251" i="6" s="1"/>
  <c r="M4252" i="6" s="1"/>
  <c r="M4253" i="6" s="1"/>
  <c r="M4254" i="6" s="1"/>
  <c r="M4255" i="6" s="1"/>
  <c r="M4256" i="6" s="1"/>
  <c r="M4257" i="6" s="1"/>
  <c r="M4258" i="6" s="1"/>
  <c r="M4259" i="6" s="1"/>
  <c r="M4260" i="6" s="1"/>
  <c r="M4261" i="6" s="1"/>
  <c r="M4262" i="6" s="1"/>
  <c r="M4263" i="6" s="1"/>
  <c r="M4264" i="6" s="1"/>
  <c r="M4265" i="6" s="1"/>
  <c r="M4266" i="6" s="1"/>
  <c r="M4267" i="6" s="1"/>
  <c r="M4268" i="6" s="1"/>
  <c r="M4269" i="6" s="1"/>
  <c r="M4270" i="6" s="1"/>
  <c r="M4271" i="6" s="1"/>
  <c r="M4272" i="6" s="1"/>
  <c r="M4273" i="6" s="1"/>
  <c r="M4274" i="6" s="1"/>
  <c r="M4275" i="6" s="1"/>
  <c r="M4276" i="6" s="1"/>
  <c r="M4277" i="6" s="1"/>
  <c r="M4278" i="6" s="1"/>
  <c r="M4279" i="6" s="1"/>
  <c r="M4280" i="6" s="1"/>
  <c r="M4281" i="6" s="1"/>
  <c r="M4282" i="6" s="1"/>
  <c r="M4283" i="6" s="1"/>
  <c r="M4284" i="6" s="1"/>
  <c r="M4285" i="6" s="1"/>
  <c r="M4286" i="6" s="1"/>
  <c r="M4287" i="6" s="1"/>
  <c r="M4288" i="6" s="1"/>
  <c r="M4289" i="6" s="1"/>
  <c r="M4290" i="6" s="1"/>
  <c r="M4291" i="6" s="1"/>
  <c r="M4292" i="6" s="1"/>
  <c r="M4293" i="6" s="1"/>
  <c r="M4294" i="6" s="1"/>
  <c r="M4295" i="6" s="1"/>
  <c r="M4296" i="6" s="1"/>
  <c r="M4297" i="6" s="1"/>
  <c r="M4298" i="6" s="1"/>
  <c r="M4299" i="6" s="1"/>
  <c r="M4300" i="6" s="1"/>
  <c r="M4301" i="6" s="1"/>
  <c r="M4302" i="6" s="1"/>
  <c r="M4303" i="6" s="1"/>
  <c r="M4304" i="6" s="1"/>
  <c r="M4305" i="6" s="1"/>
  <c r="M4306" i="6" s="1"/>
  <c r="M4307" i="6" s="1"/>
  <c r="M4308" i="6" s="1"/>
  <c r="M4309" i="6" s="1"/>
  <c r="M4310" i="6" s="1"/>
  <c r="M4311" i="6" s="1"/>
  <c r="M4312" i="6" s="1"/>
  <c r="M4313" i="6" s="1"/>
  <c r="M4314" i="6" s="1"/>
  <c r="M4315" i="6" s="1"/>
  <c r="M4316" i="6" s="1"/>
  <c r="M4317" i="6" s="1"/>
  <c r="M4318" i="6" s="1"/>
  <c r="M4319" i="6" s="1"/>
  <c r="M4320" i="6" s="1"/>
  <c r="M4321" i="6" s="1"/>
  <c r="M4322" i="6" s="1"/>
  <c r="M4323" i="6" s="1"/>
  <c r="M4324" i="6" s="1"/>
  <c r="M4325" i="6" s="1"/>
  <c r="M4326" i="6" s="1"/>
  <c r="M4327" i="6" s="1"/>
  <c r="M4328" i="6" s="1"/>
  <c r="M4329" i="6" s="1"/>
  <c r="M4330" i="6" s="1"/>
  <c r="M4331" i="6" s="1"/>
  <c r="M4332" i="6" s="1"/>
  <c r="M4333" i="6" s="1"/>
  <c r="M4334" i="6" s="1"/>
  <c r="M4335" i="6" s="1"/>
  <c r="M4336" i="6" s="1"/>
  <c r="M4337" i="6" s="1"/>
  <c r="M4338" i="6" s="1"/>
  <c r="M4339" i="6" s="1"/>
  <c r="M4340" i="6" s="1"/>
  <c r="M4341" i="6" s="1"/>
  <c r="M4342" i="6" s="1"/>
  <c r="M4343" i="6" s="1"/>
  <c r="M4344" i="6" s="1"/>
  <c r="M4345" i="6" s="1"/>
  <c r="M4346" i="6" s="1"/>
  <c r="M4347" i="6" s="1"/>
  <c r="M4348" i="6" s="1"/>
  <c r="M4349" i="6" s="1"/>
  <c r="M4350" i="6" s="1"/>
  <c r="M4351" i="6" s="1"/>
  <c r="M4352" i="6" s="1"/>
  <c r="M4353" i="6" s="1"/>
  <c r="M4354" i="6" s="1"/>
  <c r="M4355" i="6" s="1"/>
  <c r="M4356" i="6" s="1"/>
  <c r="M4357" i="6" s="1"/>
  <c r="M4358" i="6" s="1"/>
  <c r="M4359" i="6" s="1"/>
  <c r="M4360" i="6" s="1"/>
  <c r="M4361" i="6" s="1"/>
  <c r="M4362" i="6" s="1"/>
  <c r="M4363" i="6" s="1"/>
  <c r="M4364" i="6" s="1"/>
  <c r="M4365" i="6" s="1"/>
  <c r="M4366" i="6" s="1"/>
  <c r="M4367" i="6" s="1"/>
  <c r="M4368" i="6" s="1"/>
  <c r="M4369" i="6" s="1"/>
  <c r="M4370" i="6" s="1"/>
  <c r="M4371" i="6" s="1"/>
  <c r="M4372" i="6" s="1"/>
  <c r="M4373" i="6" s="1"/>
  <c r="M4374" i="6" s="1"/>
  <c r="M4375" i="6" s="1"/>
  <c r="M4376" i="6" s="1"/>
  <c r="M4377" i="6" s="1"/>
  <c r="M4378" i="6" s="1"/>
  <c r="M4379" i="6" s="1"/>
  <c r="M4380" i="6" s="1"/>
  <c r="M4381" i="6" s="1"/>
  <c r="M4382" i="6" s="1"/>
  <c r="M4383" i="6" s="1"/>
  <c r="M4384" i="6" s="1"/>
  <c r="M4385" i="6" s="1"/>
  <c r="M4386" i="6" s="1"/>
  <c r="M4387" i="6" s="1"/>
  <c r="M4388" i="6" s="1"/>
  <c r="M4389" i="6" s="1"/>
  <c r="M4390" i="6" s="1"/>
  <c r="M4391" i="6" s="1"/>
  <c r="M4392" i="6" s="1"/>
  <c r="M4393" i="6" s="1"/>
  <c r="M4394" i="6" s="1"/>
  <c r="M4395" i="6" s="1"/>
  <c r="M4396" i="6" s="1"/>
  <c r="M4397" i="6" s="1"/>
  <c r="M4398" i="6" s="1"/>
  <c r="M4399" i="6" s="1"/>
  <c r="M4400" i="6" s="1"/>
  <c r="M4401" i="6" s="1"/>
  <c r="M4402" i="6" s="1"/>
  <c r="M4403" i="6" s="1"/>
  <c r="M4404" i="6" s="1"/>
  <c r="M4405" i="6" s="1"/>
  <c r="M4406" i="6" s="1"/>
  <c r="M4407" i="6" s="1"/>
  <c r="M4408" i="6" s="1"/>
  <c r="M4409" i="6" s="1"/>
  <c r="M4410" i="6" s="1"/>
  <c r="M4411" i="6" s="1"/>
  <c r="M4412" i="6" s="1"/>
  <c r="M4413" i="6" s="1"/>
  <c r="M4414" i="6" s="1"/>
  <c r="M4415" i="6" s="1"/>
  <c r="M4416" i="6" s="1"/>
  <c r="M4417" i="6" s="1"/>
  <c r="M4418" i="6" s="1"/>
  <c r="M4419" i="6" s="1"/>
  <c r="M4420" i="6" s="1"/>
  <c r="M4421" i="6" s="1"/>
  <c r="M4422" i="6" s="1"/>
  <c r="M4423" i="6" s="1"/>
  <c r="M4424" i="6" s="1"/>
  <c r="M4425" i="6" s="1"/>
  <c r="M4426" i="6" s="1"/>
  <c r="M4427" i="6" s="1"/>
  <c r="M4428" i="6" s="1"/>
  <c r="M4429" i="6" s="1"/>
  <c r="M4430" i="6" s="1"/>
  <c r="M4431" i="6" s="1"/>
  <c r="M4432" i="6" s="1"/>
  <c r="M4433" i="6" s="1"/>
  <c r="M4434" i="6" s="1"/>
  <c r="M4435" i="6" s="1"/>
  <c r="M4436" i="6" s="1"/>
  <c r="M4437" i="6" s="1"/>
  <c r="M4438" i="6" s="1"/>
  <c r="M4439" i="6" s="1"/>
  <c r="M4440" i="6" s="1"/>
  <c r="M4441" i="6" s="1"/>
  <c r="M4442" i="6" s="1"/>
  <c r="M4443" i="6" s="1"/>
  <c r="M4444" i="6" s="1"/>
  <c r="M4445" i="6" s="1"/>
  <c r="M4446" i="6" s="1"/>
  <c r="M4447" i="6" s="1"/>
  <c r="M4448" i="6" s="1"/>
  <c r="M4449" i="6" s="1"/>
  <c r="M4450" i="6" s="1"/>
  <c r="M4451" i="6" s="1"/>
  <c r="M4452" i="6" s="1"/>
  <c r="M4453" i="6" s="1"/>
  <c r="M4454" i="6" s="1"/>
  <c r="M4455" i="6" s="1"/>
  <c r="M4456" i="6" s="1"/>
  <c r="M4457" i="6" s="1"/>
  <c r="M4458" i="6" s="1"/>
  <c r="M4459" i="6" s="1"/>
  <c r="M4460" i="6" s="1"/>
  <c r="M4461" i="6" s="1"/>
  <c r="M4462" i="6" s="1"/>
  <c r="M4463" i="6" s="1"/>
  <c r="M4464" i="6" s="1"/>
  <c r="M4465" i="6" s="1"/>
  <c r="M4466" i="6" s="1"/>
  <c r="M4467" i="6" s="1"/>
  <c r="M4468" i="6" s="1"/>
  <c r="M4469" i="6" s="1"/>
  <c r="M4470" i="6" s="1"/>
  <c r="M4471" i="6" s="1"/>
  <c r="M4472" i="6" s="1"/>
  <c r="M4473" i="6" s="1"/>
  <c r="M4474" i="6" s="1"/>
  <c r="M4475" i="6" s="1"/>
  <c r="M4476" i="6" s="1"/>
  <c r="M4477" i="6" s="1"/>
  <c r="M4478" i="6" s="1"/>
  <c r="M4479" i="6" s="1"/>
  <c r="M4480" i="6" s="1"/>
  <c r="M4481" i="6" s="1"/>
  <c r="M4482" i="6" s="1"/>
  <c r="M4483" i="6" s="1"/>
  <c r="M4484" i="6" s="1"/>
  <c r="M4485" i="6" s="1"/>
  <c r="M4486" i="6" s="1"/>
  <c r="M4487" i="6" s="1"/>
  <c r="M4488" i="6" s="1"/>
  <c r="M4489" i="6" s="1"/>
  <c r="M4490" i="6" s="1"/>
  <c r="M4491" i="6" s="1"/>
  <c r="M4492" i="6" s="1"/>
  <c r="M4493" i="6" s="1"/>
  <c r="M4494" i="6" s="1"/>
  <c r="M4495" i="6" s="1"/>
  <c r="M4496" i="6" s="1"/>
  <c r="M4497" i="6" s="1"/>
  <c r="M4498" i="6" s="1"/>
  <c r="M4499" i="6" s="1"/>
  <c r="M4500" i="6" s="1"/>
  <c r="M4501" i="6" s="1"/>
  <c r="M4502" i="6" s="1"/>
  <c r="M4503" i="6" s="1"/>
  <c r="M4504" i="6" s="1"/>
  <c r="M4505" i="6" s="1"/>
  <c r="M4506" i="6" s="1"/>
  <c r="M4507" i="6" s="1"/>
  <c r="M4508" i="6" s="1"/>
  <c r="M4509" i="6" s="1"/>
  <c r="M4510" i="6" s="1"/>
  <c r="M4511" i="6" s="1"/>
  <c r="M4512" i="6" s="1"/>
  <c r="M4513" i="6" s="1"/>
  <c r="M4514" i="6" s="1"/>
  <c r="M4515" i="6" s="1"/>
  <c r="M4516" i="6" s="1"/>
  <c r="M4517" i="6" s="1"/>
  <c r="M4518" i="6" s="1"/>
  <c r="M4519" i="6" s="1"/>
  <c r="M4520" i="6" s="1"/>
  <c r="M4521" i="6" s="1"/>
  <c r="M4522" i="6" s="1"/>
  <c r="M4523" i="6" s="1"/>
  <c r="M4524" i="6" s="1"/>
  <c r="M4525" i="6" s="1"/>
  <c r="M4526" i="6" s="1"/>
  <c r="M4527" i="6" s="1"/>
  <c r="M4528" i="6" s="1"/>
  <c r="M4529" i="6" s="1"/>
  <c r="M4530" i="6" s="1"/>
  <c r="M4531" i="6" s="1"/>
  <c r="M4532" i="6" s="1"/>
  <c r="M4533" i="6" s="1"/>
  <c r="M4534" i="6" s="1"/>
  <c r="M4535" i="6" s="1"/>
  <c r="M4536" i="6" s="1"/>
  <c r="M4537" i="6" s="1"/>
  <c r="M4538" i="6" s="1"/>
  <c r="M4539" i="6" s="1"/>
  <c r="M4540" i="6" s="1"/>
  <c r="M4541" i="6" s="1"/>
  <c r="M4542" i="6" s="1"/>
  <c r="M4543" i="6" s="1"/>
  <c r="M4544" i="6" s="1"/>
  <c r="M4545" i="6" s="1"/>
  <c r="M4546" i="6" s="1"/>
  <c r="M4547" i="6" s="1"/>
  <c r="M4548" i="6" s="1"/>
  <c r="M4549" i="6" s="1"/>
  <c r="M4550" i="6" s="1"/>
  <c r="M4551" i="6" s="1"/>
  <c r="M4552" i="6" s="1"/>
  <c r="M4553" i="6" s="1"/>
  <c r="M4554" i="6" s="1"/>
  <c r="M4555" i="6" s="1"/>
  <c r="M4556" i="6" s="1"/>
  <c r="M4557" i="6" s="1"/>
  <c r="M4558" i="6" s="1"/>
  <c r="M4559" i="6" s="1"/>
  <c r="M4560" i="6" s="1"/>
  <c r="M4561" i="6" s="1"/>
  <c r="M4562" i="6" s="1"/>
  <c r="M4563" i="6" s="1"/>
  <c r="M4564" i="6" s="1"/>
  <c r="M4565" i="6" s="1"/>
  <c r="M4566" i="6" s="1"/>
  <c r="M4567" i="6" s="1"/>
  <c r="M4568" i="6" s="1"/>
  <c r="M4569" i="6" s="1"/>
  <c r="M4570" i="6" s="1"/>
  <c r="M4571" i="6" s="1"/>
  <c r="M4572" i="6" s="1"/>
  <c r="M4573" i="6" s="1"/>
  <c r="M4574" i="6" s="1"/>
  <c r="M4575" i="6" s="1"/>
  <c r="M4576" i="6" s="1"/>
  <c r="M4577" i="6" s="1"/>
  <c r="M4578" i="6" s="1"/>
  <c r="M4579" i="6" s="1"/>
  <c r="M4580" i="6" s="1"/>
  <c r="M4581" i="6" s="1"/>
  <c r="M4582" i="6" s="1"/>
  <c r="M4583" i="6" s="1"/>
  <c r="M4584" i="6" s="1"/>
  <c r="M4585" i="6" s="1"/>
  <c r="M4586" i="6" s="1"/>
  <c r="M4587" i="6" s="1"/>
  <c r="M4588" i="6" s="1"/>
  <c r="M4589" i="6" s="1"/>
  <c r="M4590" i="6" s="1"/>
  <c r="M4591" i="6" s="1"/>
  <c r="M4592" i="6" s="1"/>
  <c r="M4593" i="6" s="1"/>
  <c r="M4594" i="6" s="1"/>
  <c r="M4595" i="6" s="1"/>
  <c r="M4596" i="6" s="1"/>
  <c r="M4597" i="6" s="1"/>
  <c r="M4598" i="6" s="1"/>
  <c r="M4599" i="6" s="1"/>
  <c r="M4600" i="6" s="1"/>
  <c r="M4601" i="6" s="1"/>
  <c r="M4602" i="6" s="1"/>
  <c r="M4603" i="6" s="1"/>
  <c r="M4604" i="6" s="1"/>
  <c r="M4605" i="6" s="1"/>
  <c r="M4606" i="6" s="1"/>
  <c r="M4607" i="6" s="1"/>
  <c r="M4608" i="6" s="1"/>
  <c r="M4609" i="6" s="1"/>
  <c r="M4610" i="6" s="1"/>
  <c r="M4611" i="6" s="1"/>
  <c r="M4612" i="6" s="1"/>
  <c r="M4613" i="6" s="1"/>
  <c r="M4614" i="6" s="1"/>
  <c r="M4615" i="6" s="1"/>
  <c r="M4616" i="6" s="1"/>
  <c r="M4617" i="6" s="1"/>
  <c r="M4618" i="6" s="1"/>
  <c r="M4619" i="6" s="1"/>
  <c r="M4620" i="6" s="1"/>
  <c r="M4621" i="6" s="1"/>
  <c r="M4622" i="6" s="1"/>
  <c r="M4623" i="6" s="1"/>
  <c r="M4624" i="6" s="1"/>
  <c r="M4625" i="6" s="1"/>
  <c r="M4626" i="6" s="1"/>
  <c r="M4627" i="6" s="1"/>
  <c r="M4628" i="6" s="1"/>
  <c r="M4629" i="6" s="1"/>
  <c r="M4630" i="6" s="1"/>
  <c r="M4631" i="6" s="1"/>
  <c r="M4632" i="6" s="1"/>
  <c r="M4633" i="6" s="1"/>
  <c r="M4634" i="6" s="1"/>
  <c r="M4635" i="6" s="1"/>
  <c r="M4636" i="6" s="1"/>
  <c r="M4637" i="6" s="1"/>
  <c r="M4638" i="6" s="1"/>
  <c r="M4639" i="6" s="1"/>
  <c r="M4640" i="6" s="1"/>
  <c r="M4641" i="6" s="1"/>
  <c r="M4642" i="6" s="1"/>
  <c r="M4643" i="6" s="1"/>
  <c r="M4644" i="6" s="1"/>
  <c r="M4645" i="6" s="1"/>
  <c r="M4646" i="6" s="1"/>
  <c r="M4647" i="6" s="1"/>
  <c r="M4648" i="6" s="1"/>
  <c r="M4649" i="6" s="1"/>
  <c r="M4650" i="6" s="1"/>
  <c r="M4651" i="6" s="1"/>
  <c r="M4652" i="6" s="1"/>
  <c r="M4653" i="6" s="1"/>
  <c r="M4654" i="6" s="1"/>
  <c r="M4655" i="6" s="1"/>
  <c r="M4656" i="6" s="1"/>
  <c r="M4657" i="6" s="1"/>
  <c r="M4658" i="6" s="1"/>
  <c r="M4659" i="6" s="1"/>
  <c r="M4660" i="6" s="1"/>
  <c r="M4661" i="6" s="1"/>
  <c r="M4662" i="6" s="1"/>
  <c r="M4663" i="6" s="1"/>
  <c r="M4664" i="6" s="1"/>
  <c r="M4665" i="6" s="1"/>
  <c r="M4666" i="6" s="1"/>
  <c r="M4667" i="6" s="1"/>
  <c r="M4668" i="6" s="1"/>
  <c r="M4669" i="6" s="1"/>
  <c r="M4670" i="6" s="1"/>
  <c r="M4671" i="6" s="1"/>
  <c r="M4672" i="6" s="1"/>
  <c r="M4673" i="6" s="1"/>
  <c r="M4674" i="6" s="1"/>
  <c r="M4675" i="6" s="1"/>
  <c r="M4676" i="6" s="1"/>
  <c r="M4677" i="6" s="1"/>
  <c r="M4678" i="6" s="1"/>
  <c r="M4679" i="6" s="1"/>
  <c r="M4680" i="6" s="1"/>
  <c r="M4681" i="6" s="1"/>
  <c r="M4682" i="6" s="1"/>
  <c r="M4683" i="6" s="1"/>
  <c r="M4684" i="6" s="1"/>
  <c r="M4685" i="6" s="1"/>
  <c r="M4686" i="6" s="1"/>
  <c r="M4687" i="6" s="1"/>
  <c r="M4688" i="6" s="1"/>
  <c r="M4689" i="6" s="1"/>
  <c r="M4690" i="6" s="1"/>
  <c r="M4691" i="6" s="1"/>
  <c r="M4692" i="6" s="1"/>
  <c r="M4693" i="6" s="1"/>
  <c r="M4694" i="6" s="1"/>
  <c r="M4695" i="6" s="1"/>
  <c r="M4696" i="6" s="1"/>
  <c r="M4697" i="6" s="1"/>
  <c r="M4698" i="6" s="1"/>
  <c r="M4699" i="6" s="1"/>
  <c r="M4700" i="6" s="1"/>
  <c r="M4701" i="6" s="1"/>
  <c r="M4702" i="6" s="1"/>
  <c r="M4703" i="6" s="1"/>
  <c r="M4704" i="6" s="1"/>
  <c r="M4705" i="6" s="1"/>
  <c r="M4706" i="6" s="1"/>
  <c r="M4707" i="6" s="1"/>
  <c r="M4708" i="6" s="1"/>
  <c r="M4709" i="6" s="1"/>
  <c r="M4710" i="6" s="1"/>
  <c r="M4711" i="6" s="1"/>
  <c r="M4712" i="6" s="1"/>
  <c r="M4713" i="6" s="1"/>
  <c r="M4714" i="6" s="1"/>
  <c r="M4715" i="6" s="1"/>
  <c r="M4716" i="6" s="1"/>
  <c r="M4717" i="6" s="1"/>
  <c r="M4718" i="6" s="1"/>
  <c r="M4719" i="6" s="1"/>
  <c r="M4720" i="6" s="1"/>
  <c r="M4721" i="6" s="1"/>
  <c r="M4722" i="6" s="1"/>
  <c r="M4723" i="6" s="1"/>
  <c r="M4724" i="6" s="1"/>
  <c r="M4725" i="6" s="1"/>
  <c r="M4726" i="6" s="1"/>
  <c r="M4727" i="6" s="1"/>
  <c r="M4728" i="6" s="1"/>
  <c r="M4729" i="6" s="1"/>
  <c r="M4730" i="6" s="1"/>
  <c r="M4731" i="6" s="1"/>
  <c r="M4732" i="6" s="1"/>
  <c r="M4733" i="6" s="1"/>
  <c r="M4734" i="6" s="1"/>
  <c r="M4735" i="6" s="1"/>
  <c r="M4736" i="6" s="1"/>
  <c r="M4737" i="6" s="1"/>
  <c r="M4738" i="6" s="1"/>
  <c r="M4739" i="6" s="1"/>
  <c r="M4740" i="6" s="1"/>
  <c r="M4741" i="6" s="1"/>
  <c r="M4742" i="6" s="1"/>
  <c r="M4743" i="6" s="1"/>
  <c r="M4744" i="6" s="1"/>
  <c r="M4745" i="6" s="1"/>
  <c r="M4746" i="6" s="1"/>
  <c r="M4747" i="6" s="1"/>
  <c r="M4748" i="6" s="1"/>
  <c r="M4749" i="6" s="1"/>
  <c r="M4750" i="6" s="1"/>
  <c r="M4751" i="6" s="1"/>
  <c r="M4752" i="6" s="1"/>
  <c r="M4753" i="6" s="1"/>
  <c r="M4754" i="6" s="1"/>
  <c r="M4755" i="6" s="1"/>
  <c r="M4756" i="6" s="1"/>
  <c r="M4757" i="6" s="1"/>
  <c r="M4758" i="6" s="1"/>
  <c r="M4759" i="6" s="1"/>
  <c r="M4760" i="6" s="1"/>
  <c r="M4761" i="6" s="1"/>
  <c r="M4762" i="6" s="1"/>
  <c r="M4763" i="6" s="1"/>
  <c r="M4764" i="6" s="1"/>
  <c r="M4765" i="6" s="1"/>
  <c r="M4766" i="6" s="1"/>
  <c r="M4767" i="6" s="1"/>
  <c r="M4768" i="6" s="1"/>
  <c r="M4769" i="6" s="1"/>
  <c r="M4770" i="6" s="1"/>
  <c r="M4771" i="6" s="1"/>
  <c r="M4772" i="6" s="1"/>
  <c r="M4773" i="6" s="1"/>
  <c r="M4774" i="6" s="1"/>
  <c r="M4775" i="6" s="1"/>
  <c r="M4776" i="6" s="1"/>
  <c r="M4777" i="6" s="1"/>
  <c r="M4778" i="6" s="1"/>
  <c r="M4779" i="6" s="1"/>
  <c r="M4780" i="6" s="1"/>
  <c r="M4781" i="6" s="1"/>
  <c r="M4782" i="6" s="1"/>
  <c r="M4783" i="6" s="1"/>
  <c r="M4784" i="6" s="1"/>
  <c r="M4785" i="6" s="1"/>
  <c r="M4786" i="6" s="1"/>
  <c r="M4787" i="6" s="1"/>
  <c r="M4788" i="6" s="1"/>
  <c r="M4789" i="6" s="1"/>
  <c r="M4790" i="6" s="1"/>
  <c r="M4791" i="6" s="1"/>
  <c r="M4792" i="6" s="1"/>
  <c r="M4793" i="6" s="1"/>
  <c r="M4794" i="6" s="1"/>
  <c r="M4795" i="6" s="1"/>
  <c r="M4796" i="6" s="1"/>
  <c r="M4797" i="6" s="1"/>
  <c r="M4798" i="6" s="1"/>
  <c r="M4799" i="6" s="1"/>
  <c r="M4800" i="6" s="1"/>
  <c r="M4801" i="6" s="1"/>
  <c r="M4802" i="6" s="1"/>
  <c r="M4803" i="6" s="1"/>
  <c r="M4804" i="6" s="1"/>
  <c r="M4805" i="6" s="1"/>
  <c r="M4806" i="6" s="1"/>
  <c r="M4807" i="6" s="1"/>
  <c r="M4808" i="6" s="1"/>
  <c r="M4809" i="6" s="1"/>
  <c r="M4810" i="6" s="1"/>
  <c r="M4811" i="6" s="1"/>
  <c r="M4812" i="6" s="1"/>
  <c r="M4813" i="6" s="1"/>
  <c r="M4814" i="6" s="1"/>
  <c r="M4815" i="6" s="1"/>
  <c r="M4816" i="6" s="1"/>
  <c r="M4817" i="6" s="1"/>
  <c r="M4818" i="6" s="1"/>
  <c r="M4819" i="6" s="1"/>
  <c r="M4820" i="6" s="1"/>
  <c r="M4821" i="6" s="1"/>
  <c r="M4822" i="6" s="1"/>
  <c r="M4823" i="6" s="1"/>
  <c r="M4824" i="6" s="1"/>
  <c r="M4825" i="6" s="1"/>
  <c r="M4826" i="6" s="1"/>
  <c r="M4827" i="6" s="1"/>
  <c r="M4828" i="6" s="1"/>
  <c r="M4829" i="6" s="1"/>
  <c r="M4830" i="6" s="1"/>
  <c r="M4831" i="6" s="1"/>
  <c r="M4832" i="6" s="1"/>
  <c r="M4833" i="6" s="1"/>
  <c r="M4834" i="6" s="1"/>
  <c r="M4835" i="6" s="1"/>
  <c r="M4836" i="6" s="1"/>
  <c r="M4837" i="6" s="1"/>
  <c r="M4838" i="6" s="1"/>
  <c r="M4839" i="6" s="1"/>
  <c r="M4840" i="6" s="1"/>
  <c r="M4841" i="6" s="1"/>
  <c r="M4842" i="6" s="1"/>
  <c r="M4843" i="6" s="1"/>
  <c r="M4844" i="6" s="1"/>
  <c r="M4845" i="6" s="1"/>
  <c r="M4846" i="6" s="1"/>
  <c r="M4847" i="6" s="1"/>
  <c r="M4848" i="6" s="1"/>
  <c r="M4849" i="6" s="1"/>
  <c r="M4850" i="6" s="1"/>
  <c r="M4851" i="6" s="1"/>
  <c r="M4852" i="6" s="1"/>
  <c r="M4853" i="6" s="1"/>
  <c r="M4854" i="6" s="1"/>
  <c r="M4855" i="6" s="1"/>
  <c r="M4856" i="6" s="1"/>
  <c r="M4857" i="6" s="1"/>
  <c r="M4858" i="6" s="1"/>
  <c r="M4859" i="6" s="1"/>
  <c r="M4860" i="6" s="1"/>
  <c r="M4861" i="6" s="1"/>
  <c r="M4862" i="6" s="1"/>
  <c r="M4863" i="6" s="1"/>
  <c r="M4864" i="6" s="1"/>
  <c r="M4865" i="6" s="1"/>
  <c r="M4866" i="6" s="1"/>
  <c r="M4867" i="6" s="1"/>
  <c r="M4868" i="6" s="1"/>
  <c r="M4869" i="6" s="1"/>
  <c r="M4870" i="6" s="1"/>
  <c r="M4871" i="6" s="1"/>
  <c r="M4872" i="6" s="1"/>
  <c r="M4873" i="6" s="1"/>
  <c r="M4874" i="6" s="1"/>
  <c r="M4875" i="6" s="1"/>
  <c r="M4876" i="6" s="1"/>
  <c r="M4877" i="6" s="1"/>
  <c r="M4878" i="6" s="1"/>
  <c r="M4879" i="6" s="1"/>
  <c r="M4880" i="6" s="1"/>
  <c r="M4881" i="6" s="1"/>
  <c r="M4882" i="6" s="1"/>
  <c r="M4883" i="6" s="1"/>
  <c r="M4884" i="6" s="1"/>
  <c r="M4885" i="6" s="1"/>
  <c r="M4886" i="6" s="1"/>
  <c r="M4887" i="6" s="1"/>
  <c r="M4888" i="6" s="1"/>
  <c r="M4889" i="6" s="1"/>
  <c r="M4890" i="6" s="1"/>
  <c r="M4891" i="6" s="1"/>
  <c r="M4892" i="6" s="1"/>
  <c r="M4893" i="6" s="1"/>
  <c r="M4894" i="6" s="1"/>
  <c r="M4895" i="6" s="1"/>
  <c r="M4896" i="6" s="1"/>
  <c r="M4897" i="6" s="1"/>
  <c r="M4898" i="6" s="1"/>
  <c r="M4899" i="6" s="1"/>
  <c r="M4900" i="6" s="1"/>
  <c r="M4901" i="6" s="1"/>
  <c r="M4902" i="6" s="1"/>
  <c r="M4903" i="6" s="1"/>
  <c r="M4904" i="6" s="1"/>
  <c r="M4905" i="6" s="1"/>
  <c r="M4906" i="6" s="1"/>
  <c r="M4907" i="6" s="1"/>
  <c r="M4908" i="6" s="1"/>
  <c r="M4909" i="6" s="1"/>
  <c r="M4910" i="6" s="1"/>
  <c r="M4911" i="6" s="1"/>
  <c r="M4912" i="6" s="1"/>
  <c r="M4913" i="6" s="1"/>
  <c r="M4914" i="6" s="1"/>
  <c r="M4915" i="6" s="1"/>
  <c r="M4916" i="6" s="1"/>
  <c r="M4917" i="6" s="1"/>
  <c r="M4918" i="6" s="1"/>
  <c r="M4919" i="6" s="1"/>
  <c r="M4920" i="6" s="1"/>
  <c r="M4921" i="6" s="1"/>
  <c r="M4922" i="6" s="1"/>
  <c r="M4923" i="6" s="1"/>
  <c r="M4924" i="6" s="1"/>
  <c r="M4925" i="6" s="1"/>
  <c r="M4926" i="6" s="1"/>
  <c r="M4927" i="6" s="1"/>
  <c r="M4928" i="6" s="1"/>
  <c r="M4929" i="6" s="1"/>
  <c r="M4930" i="6" s="1"/>
  <c r="M4931" i="6" s="1"/>
  <c r="M4932" i="6" s="1"/>
  <c r="M4933" i="6" s="1"/>
  <c r="M4934" i="6" s="1"/>
  <c r="M4935" i="6" s="1"/>
  <c r="M4936" i="6" s="1"/>
  <c r="M4937" i="6" s="1"/>
  <c r="M4938" i="6" s="1"/>
  <c r="M4939" i="6" s="1"/>
  <c r="M4940" i="6" s="1"/>
  <c r="M4941" i="6" s="1"/>
  <c r="M4942" i="6" s="1"/>
  <c r="M4943" i="6" s="1"/>
  <c r="M4944" i="6" s="1"/>
  <c r="M4945" i="6" s="1"/>
  <c r="M4946" i="6" s="1"/>
  <c r="M4947" i="6" s="1"/>
  <c r="M4948" i="6" s="1"/>
  <c r="M4949" i="6" s="1"/>
  <c r="M4950" i="6" s="1"/>
  <c r="M4951" i="6" s="1"/>
  <c r="M4952" i="6" s="1"/>
  <c r="M4953" i="6" s="1"/>
  <c r="M4954" i="6" s="1"/>
  <c r="M4955" i="6" s="1"/>
  <c r="M4956" i="6" s="1"/>
  <c r="M4957" i="6" s="1"/>
  <c r="M4958" i="6" s="1"/>
  <c r="M4959" i="6" s="1"/>
  <c r="M4960" i="6" s="1"/>
  <c r="M4961" i="6" s="1"/>
  <c r="M4962" i="6" s="1"/>
  <c r="M4963" i="6" s="1"/>
  <c r="M4964" i="6" s="1"/>
  <c r="M4965" i="6" s="1"/>
  <c r="M4966" i="6" s="1"/>
  <c r="M4967" i="6" s="1"/>
  <c r="M4968" i="6" s="1"/>
  <c r="M4969" i="6" s="1"/>
  <c r="M4970" i="6" s="1"/>
  <c r="M4971" i="6" s="1"/>
  <c r="M4972" i="6" s="1"/>
  <c r="M4973" i="6" s="1"/>
  <c r="M4974" i="6" s="1"/>
  <c r="M4975" i="6" s="1"/>
  <c r="M4976" i="6" s="1"/>
  <c r="M4977" i="6" s="1"/>
  <c r="M4978" i="6" s="1"/>
  <c r="M4979" i="6" s="1"/>
  <c r="M4980" i="6" s="1"/>
  <c r="M4981" i="6" s="1"/>
  <c r="M4982" i="6" s="1"/>
  <c r="M4983" i="6" s="1"/>
  <c r="M4984" i="6" s="1"/>
  <c r="M4985" i="6" s="1"/>
  <c r="M4986" i="6" s="1"/>
  <c r="M4987" i="6" s="1"/>
  <c r="M4988" i="6" s="1"/>
  <c r="M4989" i="6" s="1"/>
  <c r="M4990" i="6" s="1"/>
  <c r="M4991" i="6" s="1"/>
  <c r="M4992" i="6" s="1"/>
  <c r="M4993" i="6" s="1"/>
  <c r="M4994" i="6" s="1"/>
  <c r="M4995" i="6" s="1"/>
  <c r="M4996" i="6" s="1"/>
  <c r="M4997" i="6" s="1"/>
  <c r="M4998" i="6" s="1"/>
  <c r="M4999" i="6" s="1"/>
  <c r="M5000" i="6" s="1"/>
  <c r="M5001" i="6" s="1"/>
  <c r="M5002" i="6" s="1"/>
  <c r="M5003" i="6" s="1"/>
  <c r="M5004" i="6" s="1"/>
  <c r="M5005" i="6" s="1"/>
  <c r="M5006" i="6" s="1"/>
  <c r="M5007" i="6" s="1"/>
  <c r="M5008" i="6" s="1"/>
  <c r="M5009" i="6" s="1"/>
  <c r="M5010" i="6" s="1"/>
  <c r="M5011" i="6" s="1"/>
  <c r="M5012" i="6" s="1"/>
  <c r="M5013" i="6" s="1"/>
  <c r="M5014" i="6" s="1"/>
  <c r="M5015" i="6" s="1"/>
  <c r="M5016" i="6" s="1"/>
  <c r="M5017" i="6" s="1"/>
  <c r="M5018" i="6" s="1"/>
  <c r="M5019" i="6" s="1"/>
  <c r="M5020" i="6" s="1"/>
  <c r="M5021" i="6" s="1"/>
  <c r="M5022" i="6" s="1"/>
  <c r="M5023" i="6" s="1"/>
  <c r="M5024" i="6" s="1"/>
  <c r="M5025" i="6" s="1"/>
  <c r="M5026" i="6" s="1"/>
  <c r="M5027" i="6" s="1"/>
  <c r="M5028" i="6" s="1"/>
  <c r="M5029" i="6" s="1"/>
  <c r="M5030" i="6" s="1"/>
  <c r="M5031" i="6" s="1"/>
  <c r="M5032" i="6" s="1"/>
  <c r="M5033" i="6" s="1"/>
  <c r="M5034" i="6" s="1"/>
  <c r="M5035" i="6" s="1"/>
  <c r="M5036" i="6" s="1"/>
  <c r="M5037" i="6" s="1"/>
  <c r="M5038" i="6" s="1"/>
  <c r="M5039" i="6" s="1"/>
  <c r="M5040" i="6" s="1"/>
  <c r="M5041" i="6" s="1"/>
  <c r="M5042" i="6" s="1"/>
  <c r="M5043" i="6" s="1"/>
  <c r="M5044" i="6" s="1"/>
  <c r="M5045" i="6" s="1"/>
  <c r="M5046" i="6" s="1"/>
  <c r="M5047" i="6" s="1"/>
  <c r="M5048" i="6" s="1"/>
  <c r="M5049" i="6" s="1"/>
  <c r="M5050" i="6" s="1"/>
  <c r="M5051" i="6" s="1"/>
  <c r="M5052" i="6" s="1"/>
  <c r="M5053" i="6" s="1"/>
  <c r="M5054" i="6" s="1"/>
  <c r="M5055" i="6" s="1"/>
  <c r="M5056" i="6" s="1"/>
  <c r="M5057" i="6" s="1"/>
  <c r="M5058" i="6" s="1"/>
  <c r="M5059" i="6" s="1"/>
  <c r="M5060" i="6" s="1"/>
  <c r="M5061" i="6" s="1"/>
  <c r="M5062" i="6" s="1"/>
  <c r="M5063" i="6" s="1"/>
  <c r="M5064" i="6" s="1"/>
  <c r="M5065" i="6" s="1"/>
  <c r="M5066" i="6" s="1"/>
  <c r="M5067" i="6" s="1"/>
  <c r="M5068" i="6" s="1"/>
  <c r="M5069" i="6" s="1"/>
  <c r="M5070" i="6" s="1"/>
  <c r="M5071" i="6" s="1"/>
  <c r="M5072" i="6" s="1"/>
  <c r="M5073" i="6" s="1"/>
  <c r="M5074" i="6" s="1"/>
  <c r="M5075" i="6" s="1"/>
  <c r="M5076" i="6" s="1"/>
  <c r="M5077" i="6" s="1"/>
  <c r="M5078" i="6" s="1"/>
  <c r="M5079" i="6" s="1"/>
  <c r="M5080" i="6" s="1"/>
  <c r="M5081" i="6" s="1"/>
  <c r="M5082" i="6" s="1"/>
  <c r="M5083" i="6" s="1"/>
  <c r="M5084" i="6" s="1"/>
  <c r="M5085" i="6" s="1"/>
  <c r="M5086" i="6" s="1"/>
  <c r="M5087" i="6" s="1"/>
  <c r="M5088" i="6" s="1"/>
  <c r="M5089" i="6" s="1"/>
  <c r="M5090" i="6" s="1"/>
  <c r="M5091" i="6" s="1"/>
  <c r="M5092" i="6" s="1"/>
  <c r="M5093" i="6" s="1"/>
  <c r="M5094" i="6" s="1"/>
  <c r="M5095" i="6" s="1"/>
  <c r="M5096" i="6" s="1"/>
  <c r="M5097" i="6" s="1"/>
  <c r="M5098" i="6" s="1"/>
  <c r="M5099" i="6" s="1"/>
  <c r="M5100" i="6" s="1"/>
  <c r="M5101" i="6" s="1"/>
  <c r="M5102" i="6" s="1"/>
  <c r="M5103" i="6" s="1"/>
  <c r="M5104" i="6" s="1"/>
  <c r="M5105" i="6" s="1"/>
  <c r="M5106" i="6" s="1"/>
  <c r="M5107" i="6" s="1"/>
  <c r="M5108" i="6" s="1"/>
  <c r="M5109" i="6" s="1"/>
  <c r="M5110" i="6" s="1"/>
  <c r="M5111" i="6" s="1"/>
  <c r="M5112" i="6" s="1"/>
  <c r="M5113" i="6" s="1"/>
  <c r="M5114" i="6" s="1"/>
  <c r="M5115" i="6" s="1"/>
  <c r="M5116" i="6" s="1"/>
  <c r="M5117" i="6" s="1"/>
  <c r="M5118" i="6" s="1"/>
  <c r="M5119" i="6" s="1"/>
  <c r="M5120" i="6" s="1"/>
  <c r="M5121" i="6" s="1"/>
  <c r="M5122" i="6" s="1"/>
  <c r="M5123" i="6" s="1"/>
  <c r="AI1805" i="10"/>
  <c r="AJ1805" i="10"/>
  <c r="AK1805" i="10" s="1"/>
  <c r="AL1805" i="10"/>
  <c r="AM1805" i="10"/>
  <c r="AI1806" i="10"/>
  <c r="AJ1806" i="10"/>
  <c r="AK1806" i="10" s="1"/>
  <c r="AL1806" i="10"/>
  <c r="AM1806" i="10"/>
  <c r="AI1807" i="10"/>
  <c r="AJ1807" i="10"/>
  <c r="AK1807" i="10" s="1"/>
  <c r="AL1807" i="10"/>
  <c r="AM1807" i="10"/>
  <c r="AI1809" i="10"/>
  <c r="AJ1809" i="10"/>
  <c r="AK1809" i="10" s="1"/>
  <c r="AL1809" i="10"/>
  <c r="AM1809" i="10"/>
  <c r="AI1810" i="10"/>
  <c r="AJ1810" i="10"/>
  <c r="AK1810" i="10" s="1"/>
  <c r="AL1810" i="10"/>
  <c r="AM1810" i="10"/>
  <c r="AI1812" i="10"/>
  <c r="AJ1812" i="10"/>
  <c r="AK1812" i="10" s="1"/>
  <c r="AL1812" i="10"/>
  <c r="AM1812" i="10"/>
  <c r="AI1808" i="10"/>
  <c r="AJ1808" i="10"/>
  <c r="AK1808" i="10" s="1"/>
  <c r="AL1808" i="10"/>
  <c r="AM1808" i="10"/>
  <c r="AI1811" i="10"/>
  <c r="AJ1811" i="10"/>
  <c r="AK1811" i="10" s="1"/>
  <c r="AL1811" i="10"/>
  <c r="AM1811" i="10"/>
  <c r="AG1807" i="10"/>
  <c r="AH1807" i="10" s="1"/>
  <c r="AG1809" i="10"/>
  <c r="AH1809" i="10" s="1"/>
  <c r="AG1810" i="10"/>
  <c r="AH1810" i="10" s="1"/>
  <c r="AG1812" i="10"/>
  <c r="AH1812" i="10" s="1"/>
  <c r="AG1808" i="10"/>
  <c r="AG1811" i="10"/>
  <c r="AH1811" i="10" s="1"/>
  <c r="AG1813" i="10"/>
  <c r="AH1813" i="10" s="1"/>
  <c r="AG1814" i="10"/>
  <c r="AH1814" i="10" s="1"/>
  <c r="AH1808" i="10" l="1"/>
  <c r="AO1813" i="10"/>
  <c r="AP1813" i="10" s="1"/>
  <c r="AO1816" i="10" l="1"/>
  <c r="AP1816" i="10" s="1"/>
  <c r="AO1818" i="10"/>
  <c r="AP1818" i="10" s="1"/>
  <c r="AO1817" i="10"/>
  <c r="AP1817" i="10" s="1"/>
  <c r="AO1815" i="10"/>
  <c r="AP1815" i="10" s="1"/>
  <c r="AO1810" i="10"/>
  <c r="AP1810" i="10" s="1"/>
  <c r="AO1814" i="10"/>
  <c r="AP1814" i="10" s="1"/>
  <c r="AO1811" i="10"/>
  <c r="AP1811" i="10" s="1"/>
  <c r="AO1812" i="10"/>
  <c r="AP1812" i="10" s="1"/>
  <c r="AO1809" i="10"/>
  <c r="AP1809" i="10" s="1"/>
  <c r="AO1808" i="10"/>
  <c r="AP1808" i="10" s="1"/>
  <c r="AO1807" i="10" l="1"/>
  <c r="AP1807" i="10" s="1"/>
  <c r="AI1804" i="10"/>
  <c r="AJ1804" i="10"/>
  <c r="AK1804" i="10" s="1"/>
  <c r="AL1804" i="10"/>
  <c r="AM1804" i="10"/>
  <c r="AJ7" i="10"/>
  <c r="AI1801" i="10" l="1"/>
  <c r="AJ1801" i="10"/>
  <c r="AK1801" i="10" s="1"/>
  <c r="AL1801" i="10"/>
  <c r="AM1801" i="10"/>
  <c r="AI1802" i="10"/>
  <c r="AJ1802" i="10"/>
  <c r="AK1802" i="10" s="1"/>
  <c r="AL1802" i="10"/>
  <c r="AM1802" i="10"/>
  <c r="AI1803" i="10"/>
  <c r="AJ1803" i="10"/>
  <c r="AK1803" i="10" s="1"/>
  <c r="AL1803" i="10"/>
  <c r="AM1803" i="10"/>
  <c r="AG1801" i="10"/>
  <c r="AH1801" i="10" s="1"/>
  <c r="AG1802" i="10"/>
  <c r="AH1802" i="10" s="1"/>
  <c r="AG1803" i="10"/>
  <c r="AH1803" i="10" s="1"/>
  <c r="AG1804" i="10"/>
  <c r="AH1804" i="10" s="1"/>
  <c r="AG1805" i="10"/>
  <c r="AG1806" i="10"/>
  <c r="AI1799" i="10"/>
  <c r="AJ1799" i="10"/>
  <c r="AK1799" i="10" s="1"/>
  <c r="AL1799" i="10"/>
  <c r="AM1799" i="10"/>
  <c r="AI1800" i="10"/>
  <c r="AJ1800" i="10"/>
  <c r="AK1800" i="10" s="1"/>
  <c r="AL1800" i="10"/>
  <c r="AM1800" i="10"/>
  <c r="AG1800" i="10"/>
  <c r="AH1800" i="10" s="1"/>
  <c r="AO1804" i="10" l="1"/>
  <c r="AP1804" i="10" s="1"/>
  <c r="AH1805" i="10"/>
  <c r="AO1805" i="10"/>
  <c r="AP1805" i="10" s="1"/>
  <c r="AH1806" i="10"/>
  <c r="AO1806" i="10"/>
  <c r="AP1806" i="10" s="1"/>
  <c r="AO1800" i="10" l="1"/>
  <c r="AP1800" i="10" s="1"/>
  <c r="AO1802" i="10"/>
  <c r="AP1802" i="10" s="1"/>
  <c r="AO1801" i="10"/>
  <c r="AP1801" i="10" s="1"/>
  <c r="AO1803" i="10"/>
  <c r="AP1803" i="10" s="1"/>
  <c r="AI1796" i="10" l="1"/>
  <c r="AJ1796" i="10"/>
  <c r="AK1796" i="10" s="1"/>
  <c r="AL1796" i="10"/>
  <c r="AM1796" i="10"/>
  <c r="AI1797" i="10"/>
  <c r="AJ1797" i="10"/>
  <c r="AK1797" i="10" s="1"/>
  <c r="AL1797" i="10"/>
  <c r="AM1797" i="10"/>
  <c r="AI1798" i="10"/>
  <c r="AJ1798" i="10"/>
  <c r="AK1798" i="10" s="1"/>
  <c r="AL1798" i="10"/>
  <c r="AM1798" i="10"/>
  <c r="AG1799" i="10"/>
  <c r="AO1799" i="10" s="1"/>
  <c r="AP1799" i="10" s="1"/>
  <c r="AI1795" i="10"/>
  <c r="AJ1795" i="10"/>
  <c r="AK1795" i="10" s="1"/>
  <c r="AL1795" i="10"/>
  <c r="AM1795" i="10"/>
  <c r="AH1799" i="10" l="1"/>
  <c r="AG9" i="10" l="1"/>
  <c r="AH9" i="10" s="1"/>
  <c r="AG10" i="10"/>
  <c r="AH10" i="10" s="1"/>
  <c r="AG11" i="10"/>
  <c r="AG12" i="10"/>
  <c r="AH12" i="10" s="1"/>
  <c r="AG13" i="10"/>
  <c r="AH13" i="10" s="1"/>
  <c r="AG14" i="10"/>
  <c r="AH14" i="10" s="1"/>
  <c r="AG15" i="10"/>
  <c r="AH15" i="10" s="1"/>
  <c r="AG16" i="10"/>
  <c r="AH16" i="10" s="1"/>
  <c r="AG17" i="10"/>
  <c r="AH17" i="10" s="1"/>
  <c r="AG18" i="10"/>
  <c r="AH18" i="10" s="1"/>
  <c r="AG19" i="10"/>
  <c r="AH19" i="10" s="1"/>
  <c r="AG20" i="10"/>
  <c r="AH20" i="10" s="1"/>
  <c r="AG21" i="10"/>
  <c r="AH21" i="10" s="1"/>
  <c r="AG22" i="10"/>
  <c r="AH22" i="10" s="1"/>
  <c r="AG23" i="10"/>
  <c r="AH23" i="10" s="1"/>
  <c r="AG24" i="10"/>
  <c r="AH24" i="10" s="1"/>
  <c r="AG25" i="10"/>
  <c r="AH25" i="10" s="1"/>
  <c r="AG26" i="10"/>
  <c r="AH26" i="10" s="1"/>
  <c r="AG27" i="10"/>
  <c r="AH27" i="10" s="1"/>
  <c r="AG28" i="10"/>
  <c r="AH28" i="10" s="1"/>
  <c r="AG29" i="10"/>
  <c r="AH29" i="10" s="1"/>
  <c r="AG30" i="10"/>
  <c r="AH30" i="10" s="1"/>
  <c r="AG31" i="10"/>
  <c r="AH31" i="10" s="1"/>
  <c r="AG32" i="10"/>
  <c r="AH32" i="10" s="1"/>
  <c r="AG33" i="10"/>
  <c r="AH33" i="10" s="1"/>
  <c r="AG34" i="10"/>
  <c r="AH34" i="10" s="1"/>
  <c r="AG35" i="10"/>
  <c r="AH35" i="10" s="1"/>
  <c r="AG36" i="10"/>
  <c r="AH36" i="10" s="1"/>
  <c r="AG37" i="10"/>
  <c r="AH37" i="10" s="1"/>
  <c r="AG38" i="10"/>
  <c r="AH38" i="10" s="1"/>
  <c r="AG39" i="10"/>
  <c r="AH39" i="10" s="1"/>
  <c r="AG40" i="10"/>
  <c r="AH40" i="10" s="1"/>
  <c r="AG41" i="10"/>
  <c r="AH41" i="10" s="1"/>
  <c r="AG42" i="10"/>
  <c r="AH42" i="10" s="1"/>
  <c r="AG43" i="10"/>
  <c r="AH43" i="10" s="1"/>
  <c r="AG44" i="10"/>
  <c r="AH44" i="10" s="1"/>
  <c r="AG45" i="10"/>
  <c r="AH45" i="10" s="1"/>
  <c r="AG46" i="10"/>
  <c r="AH46" i="10" s="1"/>
  <c r="AG47" i="10"/>
  <c r="AH47" i="10" s="1"/>
  <c r="AG48" i="10"/>
  <c r="AH48" i="10" s="1"/>
  <c r="AG49" i="10"/>
  <c r="AH49" i="10" s="1"/>
  <c r="AG50" i="10"/>
  <c r="AH50" i="10" s="1"/>
  <c r="AG51" i="10"/>
  <c r="AH51" i="10" s="1"/>
  <c r="AG52" i="10"/>
  <c r="AH52" i="10" s="1"/>
  <c r="AG53" i="10"/>
  <c r="AH53" i="10" s="1"/>
  <c r="AG54" i="10"/>
  <c r="AH54" i="10" s="1"/>
  <c r="AG55" i="10"/>
  <c r="AH55" i="10" s="1"/>
  <c r="AG56" i="10"/>
  <c r="AH56" i="10" s="1"/>
  <c r="AG57" i="10"/>
  <c r="AH57" i="10" s="1"/>
  <c r="AG58" i="10"/>
  <c r="AH58" i="10" s="1"/>
  <c r="AG59" i="10"/>
  <c r="AH59" i="10" s="1"/>
  <c r="AG60" i="10"/>
  <c r="AH60" i="10" s="1"/>
  <c r="AG61" i="10"/>
  <c r="AH61" i="10" s="1"/>
  <c r="AG62" i="10"/>
  <c r="AH62" i="10" s="1"/>
  <c r="AG63" i="10"/>
  <c r="AH63" i="10" s="1"/>
  <c r="AG64" i="10"/>
  <c r="AH64" i="10" s="1"/>
  <c r="AG65" i="10"/>
  <c r="AH65" i="10" s="1"/>
  <c r="AG66" i="10"/>
  <c r="AH66" i="10" s="1"/>
  <c r="AG67" i="10"/>
  <c r="AH67" i="10" s="1"/>
  <c r="AG68" i="10"/>
  <c r="AH68" i="10" s="1"/>
  <c r="AG69" i="10"/>
  <c r="AH69" i="10" s="1"/>
  <c r="AG70" i="10"/>
  <c r="AH70" i="10" s="1"/>
  <c r="AG71" i="10"/>
  <c r="AH71" i="10" s="1"/>
  <c r="AG72" i="10"/>
  <c r="AH72" i="10" s="1"/>
  <c r="AG73" i="10"/>
  <c r="AH73" i="10" s="1"/>
  <c r="AG74" i="10"/>
  <c r="AH74" i="10" s="1"/>
  <c r="AG75" i="10"/>
  <c r="AH75" i="10" s="1"/>
  <c r="AG76" i="10"/>
  <c r="AH76" i="10" s="1"/>
  <c r="AG77" i="10"/>
  <c r="AH77" i="10" s="1"/>
  <c r="AG78" i="10"/>
  <c r="AH78" i="10" s="1"/>
  <c r="AG79" i="10"/>
  <c r="AH79" i="10" s="1"/>
  <c r="AG80" i="10"/>
  <c r="AH80" i="10" s="1"/>
  <c r="AG81" i="10"/>
  <c r="AH81" i="10" s="1"/>
  <c r="AG82" i="10"/>
  <c r="AH82" i="10" s="1"/>
  <c r="AG83" i="10"/>
  <c r="AH83" i="10" s="1"/>
  <c r="AG84" i="10"/>
  <c r="AH84" i="10" s="1"/>
  <c r="AG85" i="10"/>
  <c r="AH85" i="10" s="1"/>
  <c r="AG86" i="10"/>
  <c r="AH86" i="10" s="1"/>
  <c r="AG87" i="10"/>
  <c r="AH87" i="10" s="1"/>
  <c r="AG88" i="10"/>
  <c r="AH88" i="10" s="1"/>
  <c r="AG89" i="10"/>
  <c r="AH89" i="10" s="1"/>
  <c r="AG90" i="10"/>
  <c r="AH90" i="10" s="1"/>
  <c r="AG91" i="10"/>
  <c r="AH91" i="10" s="1"/>
  <c r="AG92" i="10"/>
  <c r="AH92" i="10" s="1"/>
  <c r="AG93" i="10"/>
  <c r="AH93" i="10" s="1"/>
  <c r="AG94" i="10"/>
  <c r="AH94" i="10" s="1"/>
  <c r="AG95" i="10"/>
  <c r="AH95" i="10" s="1"/>
  <c r="AG96" i="10"/>
  <c r="AH96" i="10" s="1"/>
  <c r="AG97" i="10"/>
  <c r="AH97" i="10" s="1"/>
  <c r="AG98" i="10"/>
  <c r="AH98" i="10" s="1"/>
  <c r="AG99" i="10"/>
  <c r="AH99" i="10" s="1"/>
  <c r="AG100" i="10"/>
  <c r="AH100" i="10" s="1"/>
  <c r="AG101" i="10"/>
  <c r="AH101" i="10" s="1"/>
  <c r="AG102" i="10"/>
  <c r="AH102" i="10" s="1"/>
  <c r="AG103" i="10"/>
  <c r="AH103" i="10" s="1"/>
  <c r="AG104" i="10"/>
  <c r="AH104" i="10" s="1"/>
  <c r="AG105" i="10"/>
  <c r="AH105" i="10" s="1"/>
  <c r="AG106" i="10"/>
  <c r="AH106" i="10" s="1"/>
  <c r="AG107" i="10"/>
  <c r="AH107" i="10" s="1"/>
  <c r="AG108" i="10"/>
  <c r="AH108" i="10" s="1"/>
  <c r="AG109" i="10"/>
  <c r="AH109" i="10" s="1"/>
  <c r="AG110" i="10"/>
  <c r="AH110" i="10" s="1"/>
  <c r="AG111" i="10"/>
  <c r="AH111" i="10" s="1"/>
  <c r="AG112" i="10"/>
  <c r="AH112" i="10" s="1"/>
  <c r="AG113" i="10"/>
  <c r="AH113" i="10" s="1"/>
  <c r="AG114" i="10"/>
  <c r="AH114" i="10" s="1"/>
  <c r="AG115" i="10"/>
  <c r="AH115" i="10" s="1"/>
  <c r="AG116" i="10"/>
  <c r="AH116" i="10" s="1"/>
  <c r="AG117" i="10"/>
  <c r="AH117" i="10" s="1"/>
  <c r="AG118" i="10"/>
  <c r="AH118" i="10" s="1"/>
  <c r="AG119" i="10"/>
  <c r="AH119" i="10" s="1"/>
  <c r="AG120" i="10"/>
  <c r="AH120" i="10" s="1"/>
  <c r="AG121" i="10"/>
  <c r="AH121" i="10" s="1"/>
  <c r="AG122" i="10"/>
  <c r="AH122" i="10" s="1"/>
  <c r="AG123" i="10"/>
  <c r="AH123" i="10" s="1"/>
  <c r="AG124" i="10"/>
  <c r="AH124" i="10" s="1"/>
  <c r="AG125" i="10"/>
  <c r="AH125" i="10" s="1"/>
  <c r="AG126" i="10"/>
  <c r="AH126" i="10" s="1"/>
  <c r="AG127" i="10"/>
  <c r="AH127" i="10" s="1"/>
  <c r="AG128" i="10"/>
  <c r="AH128" i="10" s="1"/>
  <c r="AG129" i="10"/>
  <c r="AH129" i="10" s="1"/>
  <c r="AG130" i="10"/>
  <c r="AH130" i="10" s="1"/>
  <c r="AG131" i="10"/>
  <c r="AH131" i="10" s="1"/>
  <c r="AG132" i="10"/>
  <c r="AH132" i="10" s="1"/>
  <c r="AG133" i="10"/>
  <c r="AH133" i="10" s="1"/>
  <c r="AG134" i="10"/>
  <c r="AH134" i="10" s="1"/>
  <c r="AG135" i="10"/>
  <c r="AH135" i="10" s="1"/>
  <c r="AG136" i="10"/>
  <c r="AH136" i="10" s="1"/>
  <c r="AG137" i="10"/>
  <c r="AH137" i="10" s="1"/>
  <c r="AG138" i="10"/>
  <c r="AH138" i="10" s="1"/>
  <c r="AG139" i="10"/>
  <c r="AH139" i="10" s="1"/>
  <c r="AG140" i="10"/>
  <c r="AH140" i="10" s="1"/>
  <c r="AG141" i="10"/>
  <c r="AH141" i="10" s="1"/>
  <c r="AG142" i="10"/>
  <c r="AH142" i="10" s="1"/>
  <c r="AG143" i="10"/>
  <c r="AH143" i="10" s="1"/>
  <c r="AG144" i="10"/>
  <c r="AH144" i="10" s="1"/>
  <c r="AG145" i="10"/>
  <c r="AH145" i="10" s="1"/>
  <c r="AG146" i="10"/>
  <c r="AH146" i="10" s="1"/>
  <c r="AG147" i="10"/>
  <c r="AH147" i="10" s="1"/>
  <c r="AG148" i="10"/>
  <c r="AH148" i="10" s="1"/>
  <c r="AG149" i="10"/>
  <c r="AH149" i="10" s="1"/>
  <c r="AG150" i="10"/>
  <c r="AH150" i="10" s="1"/>
  <c r="AG151" i="10"/>
  <c r="AH151" i="10" s="1"/>
  <c r="AG152" i="10"/>
  <c r="AH152" i="10" s="1"/>
  <c r="AG153" i="10"/>
  <c r="AH153" i="10" s="1"/>
  <c r="AG154" i="10"/>
  <c r="AH154" i="10" s="1"/>
  <c r="AG155" i="10"/>
  <c r="AH155" i="10" s="1"/>
  <c r="AG156" i="10"/>
  <c r="AH156" i="10" s="1"/>
  <c r="AG157" i="10"/>
  <c r="AH157" i="10" s="1"/>
  <c r="AG158" i="10"/>
  <c r="AH158" i="10" s="1"/>
  <c r="AG159" i="10"/>
  <c r="AH159" i="10" s="1"/>
  <c r="AG160" i="10"/>
  <c r="AH160" i="10" s="1"/>
  <c r="AG161" i="10"/>
  <c r="AH161" i="10" s="1"/>
  <c r="AG162" i="10"/>
  <c r="AH162" i="10" s="1"/>
  <c r="AG163" i="10"/>
  <c r="AH163" i="10" s="1"/>
  <c r="AG164" i="10"/>
  <c r="AH164" i="10" s="1"/>
  <c r="AG165" i="10"/>
  <c r="AH165" i="10" s="1"/>
  <c r="AG166" i="10"/>
  <c r="AH166" i="10" s="1"/>
  <c r="AG167" i="10"/>
  <c r="AH167" i="10" s="1"/>
  <c r="AG168" i="10"/>
  <c r="AH168" i="10" s="1"/>
  <c r="AG169" i="10"/>
  <c r="AH169" i="10" s="1"/>
  <c r="AG170" i="10"/>
  <c r="AH170" i="10" s="1"/>
  <c r="AG171" i="10"/>
  <c r="AH171" i="10" s="1"/>
  <c r="AG172" i="10"/>
  <c r="AH172" i="10" s="1"/>
  <c r="AG173" i="10"/>
  <c r="AH173" i="10" s="1"/>
  <c r="AG174" i="10"/>
  <c r="AH174" i="10" s="1"/>
  <c r="AG175" i="10"/>
  <c r="AH175" i="10" s="1"/>
  <c r="AG176" i="10"/>
  <c r="AH176" i="10" s="1"/>
  <c r="AG177" i="10"/>
  <c r="AH177" i="10" s="1"/>
  <c r="AG178" i="10"/>
  <c r="AH178" i="10" s="1"/>
  <c r="AG179" i="10"/>
  <c r="AH179" i="10" s="1"/>
  <c r="AG180" i="10"/>
  <c r="AH180" i="10" s="1"/>
  <c r="AG181" i="10"/>
  <c r="AH181" i="10" s="1"/>
  <c r="AG182" i="10"/>
  <c r="AH182" i="10" s="1"/>
  <c r="AG183" i="10"/>
  <c r="AH183" i="10" s="1"/>
  <c r="AG184" i="10"/>
  <c r="AH184" i="10" s="1"/>
  <c r="AG185" i="10"/>
  <c r="AH185" i="10" s="1"/>
  <c r="AG186" i="10"/>
  <c r="AH186" i="10" s="1"/>
  <c r="AG187" i="10"/>
  <c r="AH187" i="10" s="1"/>
  <c r="AG188" i="10"/>
  <c r="AH188" i="10" s="1"/>
  <c r="AG189" i="10"/>
  <c r="AH189" i="10" s="1"/>
  <c r="AG190" i="10"/>
  <c r="AH190" i="10" s="1"/>
  <c r="AG191" i="10"/>
  <c r="AH191" i="10" s="1"/>
  <c r="AG192" i="10"/>
  <c r="AH192" i="10" s="1"/>
  <c r="AG193" i="10"/>
  <c r="AH193" i="10" s="1"/>
  <c r="AG194" i="10"/>
  <c r="AH194" i="10" s="1"/>
  <c r="AG195" i="10"/>
  <c r="AH195" i="10" s="1"/>
  <c r="AG196" i="10"/>
  <c r="AH196" i="10" s="1"/>
  <c r="AG197" i="10"/>
  <c r="AH197" i="10" s="1"/>
  <c r="AG198" i="10"/>
  <c r="AH198" i="10" s="1"/>
  <c r="AG199" i="10"/>
  <c r="AH199" i="10" s="1"/>
  <c r="AG200" i="10"/>
  <c r="AH200" i="10" s="1"/>
  <c r="AG201" i="10"/>
  <c r="AH201" i="10" s="1"/>
  <c r="AG202" i="10"/>
  <c r="AH202" i="10" s="1"/>
  <c r="AG203" i="10"/>
  <c r="AH203" i="10" s="1"/>
  <c r="AG204" i="10"/>
  <c r="AH204" i="10" s="1"/>
  <c r="AG205" i="10"/>
  <c r="AH205" i="10" s="1"/>
  <c r="AG206" i="10"/>
  <c r="AH206" i="10" s="1"/>
  <c r="AG207" i="10"/>
  <c r="AH207" i="10" s="1"/>
  <c r="AG208" i="10"/>
  <c r="AH208" i="10" s="1"/>
  <c r="AG209" i="10"/>
  <c r="AH209" i="10" s="1"/>
  <c r="AG210" i="10"/>
  <c r="AH210" i="10" s="1"/>
  <c r="AG211" i="10"/>
  <c r="AH211" i="10" s="1"/>
  <c r="AG212" i="10"/>
  <c r="AH212" i="10" s="1"/>
  <c r="AG213" i="10"/>
  <c r="AH213" i="10" s="1"/>
  <c r="AG214" i="10"/>
  <c r="AH214" i="10" s="1"/>
  <c r="AG215" i="10"/>
  <c r="AH215" i="10" s="1"/>
  <c r="AG216" i="10"/>
  <c r="AH216" i="10" s="1"/>
  <c r="AG217" i="10"/>
  <c r="AH217" i="10" s="1"/>
  <c r="AG218" i="10"/>
  <c r="AH218" i="10" s="1"/>
  <c r="AG219" i="10"/>
  <c r="AH219" i="10" s="1"/>
  <c r="AG220" i="10"/>
  <c r="AH220" i="10" s="1"/>
  <c r="AG221" i="10"/>
  <c r="AH221" i="10" s="1"/>
  <c r="AG222" i="10"/>
  <c r="AH222" i="10" s="1"/>
  <c r="AG223" i="10"/>
  <c r="AH223" i="10" s="1"/>
  <c r="AG224" i="10"/>
  <c r="AH224" i="10" s="1"/>
  <c r="AG225" i="10"/>
  <c r="AH225" i="10" s="1"/>
  <c r="AG226" i="10"/>
  <c r="AH226" i="10" s="1"/>
  <c r="AG227" i="10"/>
  <c r="AH227" i="10" s="1"/>
  <c r="AG228" i="10"/>
  <c r="AH228" i="10" s="1"/>
  <c r="AG229" i="10"/>
  <c r="AH229" i="10" s="1"/>
  <c r="AG230" i="10"/>
  <c r="AH230" i="10" s="1"/>
  <c r="AG231" i="10"/>
  <c r="AH231" i="10" s="1"/>
  <c r="AG232" i="10"/>
  <c r="AH232" i="10" s="1"/>
  <c r="AG233" i="10"/>
  <c r="AH233" i="10" s="1"/>
  <c r="AG234" i="10"/>
  <c r="AH234" i="10" s="1"/>
  <c r="AG235" i="10"/>
  <c r="AH235" i="10" s="1"/>
  <c r="AG236" i="10"/>
  <c r="AH236" i="10" s="1"/>
  <c r="AG237" i="10"/>
  <c r="AH237" i="10" s="1"/>
  <c r="AG238" i="10"/>
  <c r="AH238" i="10" s="1"/>
  <c r="AG239" i="10"/>
  <c r="AH239" i="10" s="1"/>
  <c r="AG240" i="10"/>
  <c r="AH240" i="10" s="1"/>
  <c r="AG241" i="10"/>
  <c r="AH241" i="10" s="1"/>
  <c r="AG242" i="10"/>
  <c r="AH242" i="10" s="1"/>
  <c r="AG243" i="10"/>
  <c r="AH243" i="10" s="1"/>
  <c r="AG244" i="10"/>
  <c r="AH244" i="10" s="1"/>
  <c r="AG245" i="10"/>
  <c r="AH245" i="10" s="1"/>
  <c r="AG246" i="10"/>
  <c r="AH246" i="10" s="1"/>
  <c r="AG247" i="10"/>
  <c r="AH247" i="10" s="1"/>
  <c r="AG248" i="10"/>
  <c r="AH248" i="10" s="1"/>
  <c r="AG249" i="10"/>
  <c r="AH249" i="10" s="1"/>
  <c r="AG250" i="10"/>
  <c r="AH250" i="10" s="1"/>
  <c r="AG251" i="10"/>
  <c r="AH251" i="10" s="1"/>
  <c r="AG252" i="10"/>
  <c r="AH252" i="10" s="1"/>
  <c r="AG253" i="10"/>
  <c r="AH253" i="10" s="1"/>
  <c r="AG254" i="10"/>
  <c r="AH254" i="10" s="1"/>
  <c r="AG255" i="10"/>
  <c r="AH255" i="10" s="1"/>
  <c r="AG256" i="10"/>
  <c r="AH256" i="10" s="1"/>
  <c r="AG257" i="10"/>
  <c r="AH257" i="10" s="1"/>
  <c r="AG258" i="10"/>
  <c r="AH258" i="10" s="1"/>
  <c r="AG259" i="10"/>
  <c r="AH259" i="10" s="1"/>
  <c r="AG260" i="10"/>
  <c r="AH260" i="10" s="1"/>
  <c r="AG261" i="10"/>
  <c r="AH261" i="10" s="1"/>
  <c r="AG262" i="10"/>
  <c r="AH262" i="10" s="1"/>
  <c r="AG263" i="10"/>
  <c r="AH263" i="10" s="1"/>
  <c r="AG264" i="10"/>
  <c r="AH264" i="10" s="1"/>
  <c r="AG265" i="10"/>
  <c r="AH265" i="10" s="1"/>
  <c r="AG266" i="10"/>
  <c r="AH266" i="10" s="1"/>
  <c r="AG267" i="10"/>
  <c r="AH267" i="10" s="1"/>
  <c r="AG268" i="10"/>
  <c r="AH268" i="10" s="1"/>
  <c r="AG269" i="10"/>
  <c r="AH269" i="10" s="1"/>
  <c r="AG270" i="10"/>
  <c r="AH270" i="10" s="1"/>
  <c r="AG271" i="10"/>
  <c r="AH271" i="10" s="1"/>
  <c r="AG272" i="10"/>
  <c r="AH272" i="10" s="1"/>
  <c r="AG273" i="10"/>
  <c r="AH273" i="10" s="1"/>
  <c r="AG274" i="10"/>
  <c r="AH274" i="10" s="1"/>
  <c r="AG275" i="10"/>
  <c r="AH275" i="10" s="1"/>
  <c r="AG276" i="10"/>
  <c r="AH276" i="10" s="1"/>
  <c r="AG277" i="10"/>
  <c r="AH277" i="10" s="1"/>
  <c r="AG278" i="10"/>
  <c r="AH278" i="10" s="1"/>
  <c r="AG279" i="10"/>
  <c r="AH279" i="10" s="1"/>
  <c r="AG280" i="10"/>
  <c r="AH280" i="10" s="1"/>
  <c r="AG281" i="10"/>
  <c r="AH281" i="10" s="1"/>
  <c r="AG282" i="10"/>
  <c r="AH282" i="10" s="1"/>
  <c r="AG283" i="10"/>
  <c r="AH283" i="10" s="1"/>
  <c r="AG284" i="10"/>
  <c r="AH284" i="10" s="1"/>
  <c r="AG285" i="10"/>
  <c r="AH285" i="10" s="1"/>
  <c r="AG286" i="10"/>
  <c r="AH286" i="10" s="1"/>
  <c r="AG287" i="10"/>
  <c r="AH287" i="10" s="1"/>
  <c r="AG288" i="10"/>
  <c r="AH288" i="10" s="1"/>
  <c r="AG289" i="10"/>
  <c r="AH289" i="10" s="1"/>
  <c r="AG290" i="10"/>
  <c r="AH290" i="10" s="1"/>
  <c r="AG291" i="10"/>
  <c r="AH291" i="10" s="1"/>
  <c r="AG292" i="10"/>
  <c r="AH292" i="10" s="1"/>
  <c r="AG293" i="10"/>
  <c r="AH293" i="10" s="1"/>
  <c r="AG294" i="10"/>
  <c r="AH294" i="10" s="1"/>
  <c r="AG295" i="10"/>
  <c r="AH295" i="10" s="1"/>
  <c r="AG296" i="10"/>
  <c r="AH296" i="10" s="1"/>
  <c r="AG297" i="10"/>
  <c r="AH297" i="10" s="1"/>
  <c r="AG298" i="10"/>
  <c r="AH298" i="10" s="1"/>
  <c r="AG299" i="10"/>
  <c r="AH299" i="10" s="1"/>
  <c r="AG300" i="10"/>
  <c r="AH300" i="10" s="1"/>
  <c r="AG301" i="10"/>
  <c r="AH301" i="10" s="1"/>
  <c r="AG302" i="10"/>
  <c r="AH302" i="10" s="1"/>
  <c r="AG303" i="10"/>
  <c r="AH303" i="10" s="1"/>
  <c r="AG304" i="10"/>
  <c r="AH304" i="10" s="1"/>
  <c r="AG305" i="10"/>
  <c r="AH305" i="10" s="1"/>
  <c r="AG306" i="10"/>
  <c r="AH306" i="10" s="1"/>
  <c r="AG307" i="10"/>
  <c r="AH307" i="10" s="1"/>
  <c r="AG308" i="10"/>
  <c r="AH308" i="10" s="1"/>
  <c r="AG309" i="10"/>
  <c r="AH309" i="10" s="1"/>
  <c r="AG310" i="10"/>
  <c r="AH310" i="10" s="1"/>
  <c r="AG311" i="10"/>
  <c r="AH311" i="10" s="1"/>
  <c r="AG312" i="10"/>
  <c r="AH312" i="10" s="1"/>
  <c r="AG313" i="10"/>
  <c r="AH313" i="10" s="1"/>
  <c r="AG314" i="10"/>
  <c r="AH314" i="10" s="1"/>
  <c r="AG315" i="10"/>
  <c r="AH315" i="10" s="1"/>
  <c r="AG316" i="10"/>
  <c r="AH316" i="10" s="1"/>
  <c r="AG317" i="10"/>
  <c r="AH317" i="10" s="1"/>
  <c r="AG318" i="10"/>
  <c r="AH318" i="10" s="1"/>
  <c r="AG319" i="10"/>
  <c r="AH319" i="10" s="1"/>
  <c r="AG320" i="10"/>
  <c r="AH320" i="10" s="1"/>
  <c r="AG321" i="10"/>
  <c r="AH321" i="10" s="1"/>
  <c r="AG322" i="10"/>
  <c r="AH322" i="10" s="1"/>
  <c r="AG323" i="10"/>
  <c r="AH323" i="10" s="1"/>
  <c r="AG324" i="10"/>
  <c r="AH324" i="10" s="1"/>
  <c r="AG325" i="10"/>
  <c r="AH325" i="10" s="1"/>
  <c r="AG326" i="10"/>
  <c r="AH326" i="10" s="1"/>
  <c r="AG327" i="10"/>
  <c r="AH327" i="10" s="1"/>
  <c r="AG328" i="10"/>
  <c r="AH328" i="10" s="1"/>
  <c r="AG329" i="10"/>
  <c r="AH329" i="10" s="1"/>
  <c r="AG330" i="10"/>
  <c r="AH330" i="10" s="1"/>
  <c r="AG331" i="10"/>
  <c r="AH331" i="10" s="1"/>
  <c r="AG332" i="10"/>
  <c r="AH332" i="10" s="1"/>
  <c r="AG333" i="10"/>
  <c r="AH333" i="10" s="1"/>
  <c r="AG334" i="10"/>
  <c r="AH334" i="10" s="1"/>
  <c r="AG335" i="10"/>
  <c r="AH335" i="10" s="1"/>
  <c r="AG336" i="10"/>
  <c r="AH336" i="10" s="1"/>
  <c r="AG337" i="10"/>
  <c r="AH337" i="10" s="1"/>
  <c r="AG338" i="10"/>
  <c r="AH338" i="10" s="1"/>
  <c r="AG339" i="10"/>
  <c r="AH339" i="10" s="1"/>
  <c r="AG340" i="10"/>
  <c r="AH340" i="10" s="1"/>
  <c r="AG341" i="10"/>
  <c r="AH341" i="10" s="1"/>
  <c r="AG342" i="10"/>
  <c r="AH342" i="10" s="1"/>
  <c r="AG343" i="10"/>
  <c r="AH343" i="10" s="1"/>
  <c r="AG344" i="10"/>
  <c r="AH344" i="10" s="1"/>
  <c r="AG345" i="10"/>
  <c r="AH345" i="10" s="1"/>
  <c r="AG346" i="10"/>
  <c r="AH346" i="10" s="1"/>
  <c r="AG347" i="10"/>
  <c r="AH347" i="10" s="1"/>
  <c r="AG348" i="10"/>
  <c r="AH348" i="10" s="1"/>
  <c r="AG349" i="10"/>
  <c r="AH349" i="10" s="1"/>
  <c r="AG350" i="10"/>
  <c r="AH350" i="10" s="1"/>
  <c r="AG351" i="10"/>
  <c r="AH351" i="10" s="1"/>
  <c r="AG352" i="10"/>
  <c r="AH352" i="10" s="1"/>
  <c r="AG353" i="10"/>
  <c r="AH353" i="10" s="1"/>
  <c r="AG354" i="10"/>
  <c r="AH354" i="10" s="1"/>
  <c r="AG355" i="10"/>
  <c r="AH355" i="10" s="1"/>
  <c r="AG356" i="10"/>
  <c r="AH356" i="10" s="1"/>
  <c r="AG357" i="10"/>
  <c r="AH357" i="10" s="1"/>
  <c r="AG358" i="10"/>
  <c r="AH358" i="10" s="1"/>
  <c r="AG359" i="10"/>
  <c r="AH359" i="10" s="1"/>
  <c r="AG360" i="10"/>
  <c r="AH360" i="10" s="1"/>
  <c r="AG361" i="10"/>
  <c r="AH361" i="10" s="1"/>
  <c r="AG362" i="10"/>
  <c r="AH362" i="10" s="1"/>
  <c r="AG363" i="10"/>
  <c r="AH363" i="10" s="1"/>
  <c r="AG364" i="10"/>
  <c r="AH364" i="10" s="1"/>
  <c r="AG365" i="10"/>
  <c r="AH365" i="10" s="1"/>
  <c r="AG366" i="10"/>
  <c r="AH366" i="10" s="1"/>
  <c r="AG367" i="10"/>
  <c r="AH367" i="10" s="1"/>
  <c r="AG368" i="10"/>
  <c r="AH368" i="10" s="1"/>
  <c r="AG369" i="10"/>
  <c r="AH369" i="10" s="1"/>
  <c r="AG370" i="10"/>
  <c r="AH370" i="10" s="1"/>
  <c r="AG371" i="10"/>
  <c r="AH371" i="10" s="1"/>
  <c r="AG372" i="10"/>
  <c r="AH372" i="10" s="1"/>
  <c r="AG373" i="10"/>
  <c r="AH373" i="10" s="1"/>
  <c r="AG374" i="10"/>
  <c r="AH374" i="10" s="1"/>
  <c r="AG375" i="10"/>
  <c r="AH375" i="10" s="1"/>
  <c r="AG376" i="10"/>
  <c r="AH376" i="10" s="1"/>
  <c r="AG377" i="10"/>
  <c r="AH377" i="10" s="1"/>
  <c r="AG378" i="10"/>
  <c r="AH378" i="10" s="1"/>
  <c r="AG379" i="10"/>
  <c r="AH379" i="10" s="1"/>
  <c r="AG380" i="10"/>
  <c r="AH380" i="10" s="1"/>
  <c r="AG381" i="10"/>
  <c r="AH381" i="10" s="1"/>
  <c r="AG382" i="10"/>
  <c r="AH382" i="10" s="1"/>
  <c r="AG383" i="10"/>
  <c r="AH383" i="10" s="1"/>
  <c r="AG384" i="10"/>
  <c r="AH384" i="10" s="1"/>
  <c r="AG385" i="10"/>
  <c r="AH385" i="10" s="1"/>
  <c r="AG386" i="10"/>
  <c r="AH386" i="10" s="1"/>
  <c r="AG387" i="10"/>
  <c r="AH387" i="10" s="1"/>
  <c r="AG388" i="10"/>
  <c r="AH388" i="10" s="1"/>
  <c r="AG389" i="10"/>
  <c r="AH389" i="10" s="1"/>
  <c r="AG390" i="10"/>
  <c r="AH390" i="10" s="1"/>
  <c r="AG391" i="10"/>
  <c r="AH391" i="10" s="1"/>
  <c r="AG392" i="10"/>
  <c r="AH392" i="10" s="1"/>
  <c r="AG393" i="10"/>
  <c r="AH393" i="10" s="1"/>
  <c r="AG394" i="10"/>
  <c r="AH394" i="10" s="1"/>
  <c r="AG395" i="10"/>
  <c r="AH395" i="10" s="1"/>
  <c r="AG396" i="10"/>
  <c r="AH396" i="10" s="1"/>
  <c r="AG397" i="10"/>
  <c r="AH397" i="10" s="1"/>
  <c r="AG398" i="10"/>
  <c r="AH398" i="10" s="1"/>
  <c r="AG399" i="10"/>
  <c r="AH399" i="10" s="1"/>
  <c r="AG400" i="10"/>
  <c r="AH400" i="10" s="1"/>
  <c r="AG401" i="10"/>
  <c r="AH401" i="10" s="1"/>
  <c r="AG402" i="10"/>
  <c r="AH402" i="10" s="1"/>
  <c r="AG403" i="10"/>
  <c r="AH403" i="10" s="1"/>
  <c r="AG404" i="10"/>
  <c r="AH404" i="10" s="1"/>
  <c r="AG405" i="10"/>
  <c r="AH405" i="10" s="1"/>
  <c r="AG406" i="10"/>
  <c r="AH406" i="10" s="1"/>
  <c r="AG407" i="10"/>
  <c r="AH407" i="10" s="1"/>
  <c r="AG408" i="10"/>
  <c r="AH408" i="10" s="1"/>
  <c r="AG409" i="10"/>
  <c r="AH409" i="10" s="1"/>
  <c r="AG410" i="10"/>
  <c r="AH410" i="10" s="1"/>
  <c r="AG411" i="10"/>
  <c r="AH411" i="10" s="1"/>
  <c r="AG412" i="10"/>
  <c r="AH412" i="10" s="1"/>
  <c r="AG413" i="10"/>
  <c r="AH413" i="10" s="1"/>
  <c r="AG414" i="10"/>
  <c r="AH414" i="10" s="1"/>
  <c r="AG415" i="10"/>
  <c r="AH415" i="10" s="1"/>
  <c r="AG416" i="10"/>
  <c r="AH416" i="10" s="1"/>
  <c r="AG417" i="10"/>
  <c r="AH417" i="10" s="1"/>
  <c r="AG418" i="10"/>
  <c r="AH418" i="10" s="1"/>
  <c r="AG419" i="10"/>
  <c r="AH419" i="10" s="1"/>
  <c r="AG420" i="10"/>
  <c r="AH420" i="10" s="1"/>
  <c r="AG421" i="10"/>
  <c r="AH421" i="10" s="1"/>
  <c r="AG422" i="10"/>
  <c r="AH422" i="10" s="1"/>
  <c r="AG423" i="10"/>
  <c r="AH423" i="10" s="1"/>
  <c r="AG424" i="10"/>
  <c r="AH424" i="10" s="1"/>
  <c r="AG425" i="10"/>
  <c r="AH425" i="10" s="1"/>
  <c r="AG426" i="10"/>
  <c r="AH426" i="10" s="1"/>
  <c r="AG427" i="10"/>
  <c r="AH427" i="10" s="1"/>
  <c r="AG428" i="10"/>
  <c r="AH428" i="10" s="1"/>
  <c r="AG429" i="10"/>
  <c r="AH429" i="10" s="1"/>
  <c r="AG430" i="10"/>
  <c r="AH430" i="10" s="1"/>
  <c r="AG431" i="10"/>
  <c r="AH431" i="10" s="1"/>
  <c r="AG432" i="10"/>
  <c r="AH432" i="10" s="1"/>
  <c r="AG433" i="10"/>
  <c r="AH433" i="10" s="1"/>
  <c r="AG434" i="10"/>
  <c r="AH434" i="10" s="1"/>
  <c r="AG435" i="10"/>
  <c r="AH435" i="10" s="1"/>
  <c r="AG436" i="10"/>
  <c r="AH436" i="10" s="1"/>
  <c r="AG437" i="10"/>
  <c r="AH437" i="10" s="1"/>
  <c r="AG438" i="10"/>
  <c r="AH438" i="10" s="1"/>
  <c r="AG439" i="10"/>
  <c r="AH439" i="10" s="1"/>
  <c r="AG440" i="10"/>
  <c r="AH440" i="10" s="1"/>
  <c r="AG441" i="10"/>
  <c r="AH441" i="10" s="1"/>
  <c r="AG442" i="10"/>
  <c r="AH442" i="10" s="1"/>
  <c r="AG443" i="10"/>
  <c r="AH443" i="10" s="1"/>
  <c r="AG444" i="10"/>
  <c r="AH444" i="10" s="1"/>
  <c r="AG445" i="10"/>
  <c r="AH445" i="10" s="1"/>
  <c r="AG446" i="10"/>
  <c r="AH446" i="10" s="1"/>
  <c r="AG447" i="10"/>
  <c r="AH447" i="10" s="1"/>
  <c r="AG448" i="10"/>
  <c r="AH448" i="10" s="1"/>
  <c r="AG449" i="10"/>
  <c r="AH449" i="10" s="1"/>
  <c r="AG450" i="10"/>
  <c r="AH450" i="10" s="1"/>
  <c r="AG451" i="10"/>
  <c r="AH451" i="10" s="1"/>
  <c r="AG452" i="10"/>
  <c r="AH452" i="10" s="1"/>
  <c r="AG453" i="10"/>
  <c r="AH453" i="10" s="1"/>
  <c r="AG454" i="10"/>
  <c r="AH454" i="10" s="1"/>
  <c r="AG455" i="10"/>
  <c r="AH455" i="10" s="1"/>
  <c r="AG456" i="10"/>
  <c r="AH456" i="10" s="1"/>
  <c r="AG457" i="10"/>
  <c r="AH457" i="10" s="1"/>
  <c r="AG458" i="10"/>
  <c r="AH458" i="10" s="1"/>
  <c r="AG459" i="10"/>
  <c r="AH459" i="10" s="1"/>
  <c r="AG460" i="10"/>
  <c r="AH460" i="10" s="1"/>
  <c r="AG461" i="10"/>
  <c r="AH461" i="10" s="1"/>
  <c r="AG462" i="10"/>
  <c r="AH462" i="10" s="1"/>
  <c r="AG463" i="10"/>
  <c r="AH463" i="10" s="1"/>
  <c r="AG464" i="10"/>
  <c r="AH464" i="10" s="1"/>
  <c r="AG465" i="10"/>
  <c r="AH465" i="10" s="1"/>
  <c r="AG466" i="10"/>
  <c r="AH466" i="10" s="1"/>
  <c r="AG467" i="10"/>
  <c r="AH467" i="10" s="1"/>
  <c r="AG468" i="10"/>
  <c r="AH468" i="10" s="1"/>
  <c r="AG469" i="10"/>
  <c r="AH469" i="10" s="1"/>
  <c r="AG470" i="10"/>
  <c r="AH470" i="10" s="1"/>
  <c r="AG471" i="10"/>
  <c r="AH471" i="10" s="1"/>
  <c r="AG472" i="10"/>
  <c r="AH472" i="10" s="1"/>
  <c r="AG473" i="10"/>
  <c r="AH473" i="10" s="1"/>
  <c r="AG474" i="10"/>
  <c r="AH474" i="10" s="1"/>
  <c r="AG475" i="10"/>
  <c r="AH475" i="10" s="1"/>
  <c r="AG476" i="10"/>
  <c r="AH476" i="10" s="1"/>
  <c r="AG477" i="10"/>
  <c r="AH477" i="10" s="1"/>
  <c r="AG478" i="10"/>
  <c r="AH478" i="10" s="1"/>
  <c r="AG479" i="10"/>
  <c r="AH479" i="10" s="1"/>
  <c r="AG480" i="10"/>
  <c r="AH480" i="10" s="1"/>
  <c r="AG481" i="10"/>
  <c r="AH481" i="10" s="1"/>
  <c r="AG482" i="10"/>
  <c r="AH482" i="10" s="1"/>
  <c r="AG483" i="10"/>
  <c r="AH483" i="10" s="1"/>
  <c r="AG484" i="10"/>
  <c r="AH484" i="10" s="1"/>
  <c r="AG485" i="10"/>
  <c r="AH485" i="10" s="1"/>
  <c r="AG486" i="10"/>
  <c r="AH486" i="10" s="1"/>
  <c r="AG487" i="10"/>
  <c r="AH487" i="10" s="1"/>
  <c r="AG488" i="10"/>
  <c r="AH488" i="10" s="1"/>
  <c r="AG489" i="10"/>
  <c r="AH489" i="10" s="1"/>
  <c r="AG490" i="10"/>
  <c r="AH490" i="10" s="1"/>
  <c r="AG491" i="10"/>
  <c r="AH491" i="10" s="1"/>
  <c r="AG492" i="10"/>
  <c r="AH492" i="10" s="1"/>
  <c r="AG493" i="10"/>
  <c r="AH493" i="10" s="1"/>
  <c r="AG494" i="10"/>
  <c r="AH494" i="10" s="1"/>
  <c r="AG495" i="10"/>
  <c r="AH495" i="10" s="1"/>
  <c r="AG496" i="10"/>
  <c r="AH496" i="10" s="1"/>
  <c r="AG497" i="10"/>
  <c r="AH497" i="10" s="1"/>
  <c r="AG498" i="10"/>
  <c r="AH498" i="10" s="1"/>
  <c r="AG499" i="10"/>
  <c r="AH499" i="10" s="1"/>
  <c r="AG500" i="10"/>
  <c r="AH500" i="10" s="1"/>
  <c r="AG501" i="10"/>
  <c r="AH501" i="10" s="1"/>
  <c r="AG502" i="10"/>
  <c r="AH502" i="10" s="1"/>
  <c r="AG503" i="10"/>
  <c r="AH503" i="10" s="1"/>
  <c r="AG504" i="10"/>
  <c r="AH504" i="10" s="1"/>
  <c r="AG505" i="10"/>
  <c r="AH505" i="10" s="1"/>
  <c r="AG506" i="10"/>
  <c r="AH506" i="10" s="1"/>
  <c r="AG507" i="10"/>
  <c r="AH507" i="10" s="1"/>
  <c r="AG508" i="10"/>
  <c r="AH508" i="10" s="1"/>
  <c r="AG509" i="10"/>
  <c r="AH509" i="10" s="1"/>
  <c r="AG510" i="10"/>
  <c r="AH510" i="10" s="1"/>
  <c r="AG511" i="10"/>
  <c r="AH511" i="10" s="1"/>
  <c r="AG512" i="10"/>
  <c r="AH512" i="10" s="1"/>
  <c r="AG513" i="10"/>
  <c r="AH513" i="10" s="1"/>
  <c r="AG514" i="10"/>
  <c r="AH514" i="10" s="1"/>
  <c r="AG515" i="10"/>
  <c r="AH515" i="10" s="1"/>
  <c r="AG516" i="10"/>
  <c r="AH516" i="10" s="1"/>
  <c r="AG517" i="10"/>
  <c r="AH517" i="10" s="1"/>
  <c r="AG518" i="10"/>
  <c r="AH518" i="10" s="1"/>
  <c r="AG519" i="10"/>
  <c r="AH519" i="10" s="1"/>
  <c r="AG520" i="10"/>
  <c r="AH520" i="10" s="1"/>
  <c r="AG521" i="10"/>
  <c r="AH521" i="10" s="1"/>
  <c r="AG522" i="10"/>
  <c r="AH522" i="10" s="1"/>
  <c r="AG523" i="10"/>
  <c r="AH523" i="10" s="1"/>
  <c r="AG524" i="10"/>
  <c r="AH524" i="10" s="1"/>
  <c r="AG525" i="10"/>
  <c r="AH525" i="10" s="1"/>
  <c r="AG526" i="10"/>
  <c r="AH526" i="10" s="1"/>
  <c r="AG527" i="10"/>
  <c r="AH527" i="10" s="1"/>
  <c r="AG528" i="10"/>
  <c r="AH528" i="10" s="1"/>
  <c r="AG529" i="10"/>
  <c r="AH529" i="10" s="1"/>
  <c r="AG530" i="10"/>
  <c r="AH530" i="10" s="1"/>
  <c r="AG531" i="10"/>
  <c r="AH531" i="10" s="1"/>
  <c r="AG532" i="10"/>
  <c r="AH532" i="10" s="1"/>
  <c r="AG533" i="10"/>
  <c r="AH533" i="10" s="1"/>
  <c r="AG534" i="10"/>
  <c r="AH534" i="10" s="1"/>
  <c r="AG535" i="10"/>
  <c r="AH535" i="10" s="1"/>
  <c r="AG536" i="10"/>
  <c r="AH536" i="10" s="1"/>
  <c r="AG537" i="10"/>
  <c r="AH537" i="10" s="1"/>
  <c r="AG538" i="10"/>
  <c r="AH538" i="10" s="1"/>
  <c r="AG539" i="10"/>
  <c r="AH539" i="10" s="1"/>
  <c r="AG540" i="10"/>
  <c r="AH540" i="10" s="1"/>
  <c r="AG541" i="10"/>
  <c r="AH541" i="10" s="1"/>
  <c r="AG542" i="10"/>
  <c r="AH542" i="10" s="1"/>
  <c r="AG543" i="10"/>
  <c r="AH543" i="10" s="1"/>
  <c r="AG544" i="10"/>
  <c r="AH544" i="10" s="1"/>
  <c r="AG545" i="10"/>
  <c r="AH545" i="10" s="1"/>
  <c r="AG546" i="10"/>
  <c r="AH546" i="10" s="1"/>
  <c r="AG547" i="10"/>
  <c r="AH547" i="10" s="1"/>
  <c r="AG548" i="10"/>
  <c r="AH548" i="10" s="1"/>
  <c r="AG549" i="10"/>
  <c r="AH549" i="10" s="1"/>
  <c r="AG550" i="10"/>
  <c r="AH550" i="10" s="1"/>
  <c r="AG551" i="10"/>
  <c r="AH551" i="10" s="1"/>
  <c r="AG552" i="10"/>
  <c r="AH552" i="10" s="1"/>
  <c r="AG553" i="10"/>
  <c r="AH553" i="10" s="1"/>
  <c r="AG554" i="10"/>
  <c r="AH554" i="10" s="1"/>
  <c r="AG555" i="10"/>
  <c r="AH555" i="10" s="1"/>
  <c r="AG556" i="10"/>
  <c r="AH556" i="10" s="1"/>
  <c r="AG557" i="10"/>
  <c r="AH557" i="10" s="1"/>
  <c r="AG558" i="10"/>
  <c r="AH558" i="10" s="1"/>
  <c r="AG559" i="10"/>
  <c r="AH559" i="10" s="1"/>
  <c r="AG560" i="10"/>
  <c r="AH560" i="10" s="1"/>
  <c r="AG561" i="10"/>
  <c r="AH561" i="10" s="1"/>
  <c r="AG562" i="10"/>
  <c r="AH562" i="10" s="1"/>
  <c r="AG563" i="10"/>
  <c r="AH563" i="10" s="1"/>
  <c r="AG564" i="10"/>
  <c r="AH564" i="10" s="1"/>
  <c r="AG565" i="10"/>
  <c r="AH565" i="10" s="1"/>
  <c r="AG566" i="10"/>
  <c r="AH566" i="10" s="1"/>
  <c r="AG567" i="10"/>
  <c r="AH567" i="10" s="1"/>
  <c r="AG568" i="10"/>
  <c r="AH568" i="10" s="1"/>
  <c r="AG569" i="10"/>
  <c r="AH569" i="10" s="1"/>
  <c r="AG570" i="10"/>
  <c r="AH570" i="10" s="1"/>
  <c r="AG571" i="10"/>
  <c r="AH571" i="10" s="1"/>
  <c r="AG572" i="10"/>
  <c r="AH572" i="10" s="1"/>
  <c r="AG573" i="10"/>
  <c r="AH573" i="10" s="1"/>
  <c r="AG574" i="10"/>
  <c r="AH574" i="10" s="1"/>
  <c r="AG575" i="10"/>
  <c r="AH575" i="10" s="1"/>
  <c r="AG576" i="10"/>
  <c r="AH576" i="10" s="1"/>
  <c r="AG577" i="10"/>
  <c r="AH577" i="10" s="1"/>
  <c r="AG578" i="10"/>
  <c r="AH578" i="10" s="1"/>
  <c r="AG579" i="10"/>
  <c r="AH579" i="10" s="1"/>
  <c r="AG580" i="10"/>
  <c r="AH580" i="10" s="1"/>
  <c r="AG581" i="10"/>
  <c r="AH581" i="10" s="1"/>
  <c r="AG582" i="10"/>
  <c r="AH582" i="10" s="1"/>
  <c r="AG583" i="10"/>
  <c r="AH583" i="10" s="1"/>
  <c r="AG584" i="10"/>
  <c r="AH584" i="10" s="1"/>
  <c r="AG585" i="10"/>
  <c r="AH585" i="10" s="1"/>
  <c r="AG586" i="10"/>
  <c r="AH586" i="10" s="1"/>
  <c r="AG587" i="10"/>
  <c r="AH587" i="10" s="1"/>
  <c r="AG588" i="10"/>
  <c r="AH588" i="10" s="1"/>
  <c r="AG589" i="10"/>
  <c r="AH589" i="10" s="1"/>
  <c r="AG590" i="10"/>
  <c r="AH590" i="10" s="1"/>
  <c r="AG591" i="10"/>
  <c r="AH591" i="10" s="1"/>
  <c r="AG592" i="10"/>
  <c r="AH592" i="10" s="1"/>
  <c r="AG593" i="10"/>
  <c r="AH593" i="10" s="1"/>
  <c r="AG594" i="10"/>
  <c r="AH594" i="10" s="1"/>
  <c r="AG595" i="10"/>
  <c r="AH595" i="10" s="1"/>
  <c r="AG596" i="10"/>
  <c r="AH596" i="10" s="1"/>
  <c r="AG597" i="10"/>
  <c r="AH597" i="10" s="1"/>
  <c r="AG598" i="10"/>
  <c r="AH598" i="10" s="1"/>
  <c r="AG599" i="10"/>
  <c r="AH599" i="10" s="1"/>
  <c r="AG600" i="10"/>
  <c r="AH600" i="10" s="1"/>
  <c r="AG601" i="10"/>
  <c r="AH601" i="10" s="1"/>
  <c r="AG602" i="10"/>
  <c r="AH602" i="10" s="1"/>
  <c r="AG603" i="10"/>
  <c r="AH603" i="10" s="1"/>
  <c r="AG604" i="10"/>
  <c r="AH604" i="10" s="1"/>
  <c r="AG605" i="10"/>
  <c r="AH605" i="10" s="1"/>
  <c r="AG606" i="10"/>
  <c r="AH606" i="10" s="1"/>
  <c r="AG607" i="10"/>
  <c r="AH607" i="10" s="1"/>
  <c r="AG608" i="10"/>
  <c r="AH608" i="10" s="1"/>
  <c r="AG609" i="10"/>
  <c r="AH609" i="10" s="1"/>
  <c r="AG610" i="10"/>
  <c r="AH610" i="10" s="1"/>
  <c r="AG611" i="10"/>
  <c r="AH611" i="10" s="1"/>
  <c r="AG612" i="10"/>
  <c r="AH612" i="10" s="1"/>
  <c r="AG613" i="10"/>
  <c r="AH613" i="10" s="1"/>
  <c r="AG614" i="10"/>
  <c r="AH614" i="10" s="1"/>
  <c r="AG615" i="10"/>
  <c r="AH615" i="10" s="1"/>
  <c r="AG616" i="10"/>
  <c r="AH616" i="10" s="1"/>
  <c r="AG617" i="10"/>
  <c r="AH617" i="10" s="1"/>
  <c r="AG618" i="10"/>
  <c r="AH618" i="10" s="1"/>
  <c r="AG619" i="10"/>
  <c r="AH619" i="10" s="1"/>
  <c r="AG620" i="10"/>
  <c r="AH620" i="10" s="1"/>
  <c r="AG621" i="10"/>
  <c r="AH621" i="10" s="1"/>
  <c r="AG622" i="10"/>
  <c r="AH622" i="10" s="1"/>
  <c r="AG623" i="10"/>
  <c r="AH623" i="10" s="1"/>
  <c r="AG624" i="10"/>
  <c r="AH624" i="10" s="1"/>
  <c r="AG625" i="10"/>
  <c r="AH625" i="10" s="1"/>
  <c r="AG626" i="10"/>
  <c r="AH626" i="10" s="1"/>
  <c r="AG627" i="10"/>
  <c r="AH627" i="10" s="1"/>
  <c r="AG628" i="10"/>
  <c r="AH628" i="10" s="1"/>
  <c r="AG629" i="10"/>
  <c r="AH629" i="10" s="1"/>
  <c r="AG630" i="10"/>
  <c r="AH630" i="10" s="1"/>
  <c r="AG631" i="10"/>
  <c r="AH631" i="10" s="1"/>
  <c r="AG632" i="10"/>
  <c r="AH632" i="10" s="1"/>
  <c r="AG633" i="10"/>
  <c r="AH633" i="10" s="1"/>
  <c r="AG634" i="10"/>
  <c r="AH634" i="10" s="1"/>
  <c r="AG635" i="10"/>
  <c r="AH635" i="10" s="1"/>
  <c r="AG636" i="10"/>
  <c r="AH636" i="10" s="1"/>
  <c r="AG637" i="10"/>
  <c r="AH637" i="10" s="1"/>
  <c r="AG638" i="10"/>
  <c r="AH638" i="10" s="1"/>
  <c r="AG639" i="10"/>
  <c r="AH639" i="10" s="1"/>
  <c r="AG640" i="10"/>
  <c r="AH640" i="10" s="1"/>
  <c r="AG641" i="10"/>
  <c r="AH641" i="10" s="1"/>
  <c r="AG642" i="10"/>
  <c r="AH642" i="10" s="1"/>
  <c r="AG643" i="10"/>
  <c r="AH643" i="10" s="1"/>
  <c r="AG644" i="10"/>
  <c r="AH644" i="10" s="1"/>
  <c r="AG645" i="10"/>
  <c r="AH645" i="10" s="1"/>
  <c r="AG646" i="10"/>
  <c r="AH646" i="10" s="1"/>
  <c r="AG647" i="10"/>
  <c r="AH647" i="10" s="1"/>
  <c r="AG648" i="10"/>
  <c r="AH648" i="10" s="1"/>
  <c r="AG649" i="10"/>
  <c r="AH649" i="10" s="1"/>
  <c r="AG650" i="10"/>
  <c r="AH650" i="10" s="1"/>
  <c r="AG651" i="10"/>
  <c r="AH651" i="10" s="1"/>
  <c r="AG652" i="10"/>
  <c r="AH652" i="10" s="1"/>
  <c r="AG653" i="10"/>
  <c r="AH653" i="10" s="1"/>
  <c r="AG654" i="10"/>
  <c r="AH654" i="10" s="1"/>
  <c r="AG655" i="10"/>
  <c r="AH655" i="10" s="1"/>
  <c r="AG656" i="10"/>
  <c r="AH656" i="10" s="1"/>
  <c r="AG657" i="10"/>
  <c r="AH657" i="10" s="1"/>
  <c r="AG658" i="10"/>
  <c r="AH658" i="10" s="1"/>
  <c r="AG659" i="10"/>
  <c r="AH659" i="10" s="1"/>
  <c r="AG660" i="10"/>
  <c r="AH660" i="10" s="1"/>
  <c r="AG661" i="10"/>
  <c r="AH661" i="10" s="1"/>
  <c r="AG662" i="10"/>
  <c r="AH662" i="10" s="1"/>
  <c r="AG663" i="10"/>
  <c r="AH663" i="10" s="1"/>
  <c r="AG664" i="10"/>
  <c r="AH664" i="10" s="1"/>
  <c r="AG665" i="10"/>
  <c r="AH665" i="10" s="1"/>
  <c r="AG666" i="10"/>
  <c r="AH666" i="10" s="1"/>
  <c r="AG667" i="10"/>
  <c r="AH667" i="10" s="1"/>
  <c r="AG668" i="10"/>
  <c r="AH668" i="10" s="1"/>
  <c r="AG669" i="10"/>
  <c r="AH669" i="10" s="1"/>
  <c r="AG670" i="10"/>
  <c r="AH670" i="10" s="1"/>
  <c r="AG671" i="10"/>
  <c r="AH671" i="10" s="1"/>
  <c r="AG672" i="10"/>
  <c r="AH672" i="10" s="1"/>
  <c r="AG673" i="10"/>
  <c r="AH673" i="10" s="1"/>
  <c r="AG674" i="10"/>
  <c r="AH674" i="10" s="1"/>
  <c r="AG675" i="10"/>
  <c r="AH675" i="10" s="1"/>
  <c r="AG676" i="10"/>
  <c r="AH676" i="10" s="1"/>
  <c r="AG677" i="10"/>
  <c r="AH677" i="10" s="1"/>
  <c r="AG678" i="10"/>
  <c r="AH678" i="10" s="1"/>
  <c r="AG679" i="10"/>
  <c r="AH679" i="10" s="1"/>
  <c r="AG680" i="10"/>
  <c r="AH680" i="10" s="1"/>
  <c r="AG681" i="10"/>
  <c r="AH681" i="10" s="1"/>
  <c r="AG682" i="10"/>
  <c r="AH682" i="10" s="1"/>
  <c r="AG683" i="10"/>
  <c r="AH683" i="10" s="1"/>
  <c r="AG684" i="10"/>
  <c r="AH684" i="10" s="1"/>
  <c r="AG685" i="10"/>
  <c r="AH685" i="10" s="1"/>
  <c r="AG686" i="10"/>
  <c r="AH686" i="10" s="1"/>
  <c r="AG687" i="10"/>
  <c r="AH687" i="10" s="1"/>
  <c r="AG688" i="10"/>
  <c r="AH688" i="10" s="1"/>
  <c r="AG689" i="10"/>
  <c r="AH689" i="10" s="1"/>
  <c r="AG690" i="10"/>
  <c r="AH690" i="10" s="1"/>
  <c r="AG691" i="10"/>
  <c r="AH691" i="10" s="1"/>
  <c r="AG692" i="10"/>
  <c r="AH692" i="10" s="1"/>
  <c r="AG693" i="10"/>
  <c r="AH693" i="10" s="1"/>
  <c r="AG694" i="10"/>
  <c r="AH694" i="10" s="1"/>
  <c r="AG695" i="10"/>
  <c r="AH695" i="10" s="1"/>
  <c r="AG696" i="10"/>
  <c r="AH696" i="10" s="1"/>
  <c r="AG697" i="10"/>
  <c r="AH697" i="10" s="1"/>
  <c r="AG698" i="10"/>
  <c r="AH698" i="10" s="1"/>
  <c r="AG699" i="10"/>
  <c r="AH699" i="10" s="1"/>
  <c r="AG700" i="10"/>
  <c r="AH700" i="10" s="1"/>
  <c r="AG701" i="10"/>
  <c r="AH701" i="10" s="1"/>
  <c r="AG702" i="10"/>
  <c r="AH702" i="10" s="1"/>
  <c r="AG703" i="10"/>
  <c r="AH703" i="10" s="1"/>
  <c r="AG704" i="10"/>
  <c r="AH704" i="10" s="1"/>
  <c r="AG705" i="10"/>
  <c r="AH705" i="10" s="1"/>
  <c r="AG706" i="10"/>
  <c r="AH706" i="10" s="1"/>
  <c r="AG707" i="10"/>
  <c r="AH707" i="10" s="1"/>
  <c r="AG708" i="10"/>
  <c r="AH708" i="10" s="1"/>
  <c r="AG709" i="10"/>
  <c r="AH709" i="10" s="1"/>
  <c r="AG710" i="10"/>
  <c r="AH710" i="10" s="1"/>
  <c r="AG711" i="10"/>
  <c r="AH711" i="10" s="1"/>
  <c r="AG712" i="10"/>
  <c r="AH712" i="10" s="1"/>
  <c r="AG713" i="10"/>
  <c r="AH713" i="10" s="1"/>
  <c r="AG714" i="10"/>
  <c r="AH714" i="10" s="1"/>
  <c r="AG715" i="10"/>
  <c r="AH715" i="10" s="1"/>
  <c r="AG716" i="10"/>
  <c r="AH716" i="10" s="1"/>
  <c r="AG717" i="10"/>
  <c r="AH717" i="10" s="1"/>
  <c r="AG718" i="10"/>
  <c r="AH718" i="10" s="1"/>
  <c r="AG719" i="10"/>
  <c r="AH719" i="10" s="1"/>
  <c r="AG720" i="10"/>
  <c r="AH720" i="10" s="1"/>
  <c r="AG721" i="10"/>
  <c r="AH721" i="10" s="1"/>
  <c r="AG722" i="10"/>
  <c r="AH722" i="10" s="1"/>
  <c r="AG723" i="10"/>
  <c r="AH723" i="10" s="1"/>
  <c r="AG724" i="10"/>
  <c r="AH724" i="10" s="1"/>
  <c r="AG725" i="10"/>
  <c r="AH725" i="10" s="1"/>
  <c r="AG726" i="10"/>
  <c r="AH726" i="10" s="1"/>
  <c r="AG727" i="10"/>
  <c r="AH727" i="10" s="1"/>
  <c r="AG728" i="10"/>
  <c r="AH728" i="10" s="1"/>
  <c r="AG729" i="10"/>
  <c r="AH729" i="10" s="1"/>
  <c r="AG730" i="10"/>
  <c r="AH730" i="10" s="1"/>
  <c r="AG731" i="10"/>
  <c r="AH731" i="10" s="1"/>
  <c r="AG732" i="10"/>
  <c r="AH732" i="10" s="1"/>
  <c r="AG733" i="10"/>
  <c r="AH733" i="10" s="1"/>
  <c r="AG734" i="10"/>
  <c r="AH734" i="10" s="1"/>
  <c r="AG735" i="10"/>
  <c r="AH735" i="10" s="1"/>
  <c r="AG736" i="10"/>
  <c r="AH736" i="10" s="1"/>
  <c r="AG737" i="10"/>
  <c r="AH737" i="10" s="1"/>
  <c r="AG738" i="10"/>
  <c r="AH738" i="10" s="1"/>
  <c r="AG739" i="10"/>
  <c r="AH739" i="10" s="1"/>
  <c r="AG740" i="10"/>
  <c r="AH740" i="10" s="1"/>
  <c r="AG741" i="10"/>
  <c r="AH741" i="10" s="1"/>
  <c r="AG742" i="10"/>
  <c r="AH742" i="10" s="1"/>
  <c r="AG743" i="10"/>
  <c r="AH743" i="10" s="1"/>
  <c r="AG744" i="10"/>
  <c r="AH744" i="10" s="1"/>
  <c r="AG745" i="10"/>
  <c r="AH745" i="10" s="1"/>
  <c r="AG746" i="10"/>
  <c r="AH746" i="10" s="1"/>
  <c r="AG747" i="10"/>
  <c r="AH747" i="10" s="1"/>
  <c r="AG748" i="10"/>
  <c r="AH748" i="10" s="1"/>
  <c r="AG749" i="10"/>
  <c r="AH749" i="10" s="1"/>
  <c r="AG750" i="10"/>
  <c r="AH750" i="10" s="1"/>
  <c r="AG751" i="10"/>
  <c r="AH751" i="10" s="1"/>
  <c r="AG752" i="10"/>
  <c r="AH752" i="10" s="1"/>
  <c r="AG753" i="10"/>
  <c r="AH753" i="10" s="1"/>
  <c r="AG754" i="10"/>
  <c r="AH754" i="10" s="1"/>
  <c r="AG755" i="10"/>
  <c r="AH755" i="10" s="1"/>
  <c r="AG756" i="10"/>
  <c r="AH756" i="10" s="1"/>
  <c r="AG757" i="10"/>
  <c r="AH757" i="10" s="1"/>
  <c r="AG758" i="10"/>
  <c r="AH758" i="10" s="1"/>
  <c r="AG759" i="10"/>
  <c r="AH759" i="10" s="1"/>
  <c r="AG760" i="10"/>
  <c r="AH760" i="10" s="1"/>
  <c r="AG761" i="10"/>
  <c r="AH761" i="10" s="1"/>
  <c r="AG762" i="10"/>
  <c r="AH762" i="10" s="1"/>
  <c r="AG763" i="10"/>
  <c r="AH763" i="10" s="1"/>
  <c r="AG764" i="10"/>
  <c r="AH764" i="10" s="1"/>
  <c r="AG765" i="10"/>
  <c r="AH765" i="10" s="1"/>
  <c r="AG766" i="10"/>
  <c r="AH766" i="10" s="1"/>
  <c r="AG767" i="10"/>
  <c r="AH767" i="10" s="1"/>
  <c r="AG768" i="10"/>
  <c r="AH768" i="10" s="1"/>
  <c r="AG769" i="10"/>
  <c r="AH769" i="10" s="1"/>
  <c r="AG770" i="10"/>
  <c r="AH770" i="10" s="1"/>
  <c r="AG771" i="10"/>
  <c r="AH771" i="10" s="1"/>
  <c r="AG772" i="10"/>
  <c r="AH772" i="10" s="1"/>
  <c r="AG773" i="10"/>
  <c r="AH773" i="10" s="1"/>
  <c r="AG774" i="10"/>
  <c r="AH774" i="10" s="1"/>
  <c r="AG775" i="10"/>
  <c r="AH775" i="10" s="1"/>
  <c r="AG776" i="10"/>
  <c r="AH776" i="10" s="1"/>
  <c r="AG777" i="10"/>
  <c r="AH777" i="10" s="1"/>
  <c r="AG778" i="10"/>
  <c r="AH778" i="10" s="1"/>
  <c r="AG779" i="10"/>
  <c r="AH779" i="10" s="1"/>
  <c r="AG780" i="10"/>
  <c r="AH780" i="10" s="1"/>
  <c r="AG781" i="10"/>
  <c r="AH781" i="10" s="1"/>
  <c r="AG782" i="10"/>
  <c r="AH782" i="10" s="1"/>
  <c r="AG783" i="10"/>
  <c r="AH783" i="10" s="1"/>
  <c r="AG784" i="10"/>
  <c r="AH784" i="10" s="1"/>
  <c r="AG785" i="10"/>
  <c r="AH785" i="10" s="1"/>
  <c r="AG786" i="10"/>
  <c r="AH786" i="10" s="1"/>
  <c r="AG787" i="10"/>
  <c r="AH787" i="10" s="1"/>
  <c r="AG788" i="10"/>
  <c r="AH788" i="10" s="1"/>
  <c r="AG789" i="10"/>
  <c r="AH789" i="10" s="1"/>
  <c r="AG790" i="10"/>
  <c r="AH790" i="10" s="1"/>
  <c r="AG791" i="10"/>
  <c r="AH791" i="10" s="1"/>
  <c r="AG792" i="10"/>
  <c r="AH792" i="10" s="1"/>
  <c r="AG793" i="10"/>
  <c r="AH793" i="10" s="1"/>
  <c r="AG794" i="10"/>
  <c r="AH794" i="10" s="1"/>
  <c r="AG795" i="10"/>
  <c r="AH795" i="10" s="1"/>
  <c r="AG796" i="10"/>
  <c r="AH796" i="10" s="1"/>
  <c r="AG797" i="10"/>
  <c r="AH797" i="10" s="1"/>
  <c r="AG798" i="10"/>
  <c r="AH798" i="10" s="1"/>
  <c r="AG799" i="10"/>
  <c r="AH799" i="10" s="1"/>
  <c r="AG800" i="10"/>
  <c r="AH800" i="10" s="1"/>
  <c r="AG801" i="10"/>
  <c r="AH801" i="10" s="1"/>
  <c r="AG802" i="10"/>
  <c r="AH802" i="10" s="1"/>
  <c r="AG803" i="10"/>
  <c r="AH803" i="10" s="1"/>
  <c r="AG804" i="10"/>
  <c r="AH804" i="10" s="1"/>
  <c r="AG805" i="10"/>
  <c r="AH805" i="10" s="1"/>
  <c r="AG806" i="10"/>
  <c r="AH806" i="10" s="1"/>
  <c r="AG807" i="10"/>
  <c r="AH807" i="10" s="1"/>
  <c r="AG808" i="10"/>
  <c r="AH808" i="10" s="1"/>
  <c r="AG809" i="10"/>
  <c r="AH809" i="10" s="1"/>
  <c r="AG810" i="10"/>
  <c r="AH810" i="10" s="1"/>
  <c r="AG811" i="10"/>
  <c r="AH811" i="10" s="1"/>
  <c r="AG812" i="10"/>
  <c r="AH812" i="10" s="1"/>
  <c r="AG813" i="10"/>
  <c r="AH813" i="10" s="1"/>
  <c r="AG814" i="10"/>
  <c r="AH814" i="10" s="1"/>
  <c r="AG815" i="10"/>
  <c r="AH815" i="10" s="1"/>
  <c r="AG816" i="10"/>
  <c r="AH816" i="10" s="1"/>
  <c r="AG817" i="10"/>
  <c r="AH817" i="10" s="1"/>
  <c r="AG818" i="10"/>
  <c r="AH818" i="10" s="1"/>
  <c r="AG819" i="10"/>
  <c r="AH819" i="10" s="1"/>
  <c r="AG820" i="10"/>
  <c r="AH820" i="10" s="1"/>
  <c r="AG821" i="10"/>
  <c r="AH821" i="10" s="1"/>
  <c r="AG822" i="10"/>
  <c r="AH822" i="10" s="1"/>
  <c r="AG823" i="10"/>
  <c r="AH823" i="10" s="1"/>
  <c r="AG824" i="10"/>
  <c r="AH824" i="10" s="1"/>
  <c r="AG825" i="10"/>
  <c r="AH825" i="10" s="1"/>
  <c r="AG826" i="10"/>
  <c r="AH826" i="10" s="1"/>
  <c r="AG827" i="10"/>
  <c r="AH827" i="10" s="1"/>
  <c r="AG828" i="10"/>
  <c r="AH828" i="10" s="1"/>
  <c r="AG829" i="10"/>
  <c r="AH829" i="10" s="1"/>
  <c r="AG830" i="10"/>
  <c r="AH830" i="10" s="1"/>
  <c r="AG831" i="10"/>
  <c r="AH831" i="10" s="1"/>
  <c r="AG832" i="10"/>
  <c r="AH832" i="10" s="1"/>
  <c r="AG833" i="10"/>
  <c r="AH833" i="10" s="1"/>
  <c r="AG834" i="10"/>
  <c r="AH834" i="10" s="1"/>
  <c r="AG835" i="10"/>
  <c r="AH835" i="10" s="1"/>
  <c r="AG836" i="10"/>
  <c r="AH836" i="10" s="1"/>
  <c r="AG837" i="10"/>
  <c r="AH837" i="10" s="1"/>
  <c r="AG838" i="10"/>
  <c r="AH838" i="10" s="1"/>
  <c r="AG839" i="10"/>
  <c r="AH839" i="10" s="1"/>
  <c r="AG840" i="10"/>
  <c r="AH840" i="10" s="1"/>
  <c r="AG841" i="10"/>
  <c r="AH841" i="10" s="1"/>
  <c r="AG842" i="10"/>
  <c r="AH842" i="10" s="1"/>
  <c r="AG843" i="10"/>
  <c r="AH843" i="10" s="1"/>
  <c r="AG844" i="10"/>
  <c r="AH844" i="10" s="1"/>
  <c r="AG845" i="10"/>
  <c r="AH845" i="10" s="1"/>
  <c r="AG846" i="10"/>
  <c r="AH846" i="10" s="1"/>
  <c r="AG847" i="10"/>
  <c r="AH847" i="10" s="1"/>
  <c r="AG848" i="10"/>
  <c r="AH848" i="10" s="1"/>
  <c r="AG849" i="10"/>
  <c r="AH849" i="10" s="1"/>
  <c r="AG850" i="10"/>
  <c r="AH850" i="10" s="1"/>
  <c r="AG851" i="10"/>
  <c r="AH851" i="10" s="1"/>
  <c r="AG852" i="10"/>
  <c r="AH852" i="10" s="1"/>
  <c r="AG853" i="10"/>
  <c r="AH853" i="10" s="1"/>
  <c r="AG854" i="10"/>
  <c r="AH854" i="10" s="1"/>
  <c r="AG855" i="10"/>
  <c r="AH855" i="10" s="1"/>
  <c r="AG856" i="10"/>
  <c r="AH856" i="10" s="1"/>
  <c r="AG857" i="10"/>
  <c r="AH857" i="10" s="1"/>
  <c r="AG858" i="10"/>
  <c r="AH858" i="10" s="1"/>
  <c r="AG859" i="10"/>
  <c r="AH859" i="10" s="1"/>
  <c r="AG860" i="10"/>
  <c r="AH860" i="10" s="1"/>
  <c r="AG861" i="10"/>
  <c r="AH861" i="10" s="1"/>
  <c r="AG862" i="10"/>
  <c r="AH862" i="10" s="1"/>
  <c r="AG863" i="10"/>
  <c r="AH863" i="10" s="1"/>
  <c r="AG864" i="10"/>
  <c r="AH864" i="10" s="1"/>
  <c r="AG865" i="10"/>
  <c r="AH865" i="10" s="1"/>
  <c r="AG866" i="10"/>
  <c r="AH866" i="10" s="1"/>
  <c r="AG867" i="10"/>
  <c r="AH867" i="10" s="1"/>
  <c r="AG868" i="10"/>
  <c r="AH868" i="10" s="1"/>
  <c r="AG869" i="10"/>
  <c r="AH869" i="10" s="1"/>
  <c r="AG870" i="10"/>
  <c r="AH870" i="10" s="1"/>
  <c r="AG871" i="10"/>
  <c r="AH871" i="10" s="1"/>
  <c r="AG872" i="10"/>
  <c r="AH872" i="10" s="1"/>
  <c r="AG873" i="10"/>
  <c r="AH873" i="10" s="1"/>
  <c r="AG874" i="10"/>
  <c r="AH874" i="10" s="1"/>
  <c r="AG875" i="10"/>
  <c r="AH875" i="10" s="1"/>
  <c r="AG876" i="10"/>
  <c r="AH876" i="10" s="1"/>
  <c r="AG877" i="10"/>
  <c r="AH877" i="10" s="1"/>
  <c r="AG878" i="10"/>
  <c r="AH878" i="10" s="1"/>
  <c r="AG879" i="10"/>
  <c r="AH879" i="10" s="1"/>
  <c r="AG880" i="10"/>
  <c r="AH880" i="10" s="1"/>
  <c r="AG881" i="10"/>
  <c r="AH881" i="10" s="1"/>
  <c r="AG882" i="10"/>
  <c r="AH882" i="10" s="1"/>
  <c r="AG883" i="10"/>
  <c r="AH883" i="10" s="1"/>
  <c r="AG884" i="10"/>
  <c r="AH884" i="10" s="1"/>
  <c r="AG885" i="10"/>
  <c r="AH885" i="10" s="1"/>
  <c r="AG886" i="10"/>
  <c r="AH886" i="10" s="1"/>
  <c r="AG887" i="10"/>
  <c r="AH887" i="10" s="1"/>
  <c r="AG888" i="10"/>
  <c r="AH888" i="10" s="1"/>
  <c r="AG889" i="10"/>
  <c r="AH889" i="10" s="1"/>
  <c r="AG890" i="10"/>
  <c r="AH890" i="10" s="1"/>
  <c r="AG891" i="10"/>
  <c r="AH891" i="10" s="1"/>
  <c r="AG892" i="10"/>
  <c r="AH892" i="10" s="1"/>
  <c r="AG893" i="10"/>
  <c r="AH893" i="10" s="1"/>
  <c r="AG894" i="10"/>
  <c r="AH894" i="10" s="1"/>
  <c r="AG895" i="10"/>
  <c r="AH895" i="10" s="1"/>
  <c r="AG896" i="10"/>
  <c r="AH896" i="10" s="1"/>
  <c r="AG897" i="10"/>
  <c r="AH897" i="10" s="1"/>
  <c r="AG898" i="10"/>
  <c r="AH898" i="10" s="1"/>
  <c r="AG899" i="10"/>
  <c r="AH899" i="10" s="1"/>
  <c r="AG900" i="10"/>
  <c r="AH900" i="10" s="1"/>
  <c r="AG901" i="10"/>
  <c r="AH901" i="10" s="1"/>
  <c r="AG902" i="10"/>
  <c r="AH902" i="10" s="1"/>
  <c r="AG903" i="10"/>
  <c r="AH903" i="10" s="1"/>
  <c r="AG904" i="10"/>
  <c r="AH904" i="10" s="1"/>
  <c r="AG905" i="10"/>
  <c r="AH905" i="10" s="1"/>
  <c r="AG906" i="10"/>
  <c r="AH906" i="10" s="1"/>
  <c r="AG907" i="10"/>
  <c r="AH907" i="10" s="1"/>
  <c r="AG908" i="10"/>
  <c r="AH908" i="10" s="1"/>
  <c r="AG909" i="10"/>
  <c r="AH909" i="10" s="1"/>
  <c r="AG910" i="10"/>
  <c r="AH910" i="10" s="1"/>
  <c r="AG911" i="10"/>
  <c r="AH911" i="10" s="1"/>
  <c r="AG912" i="10"/>
  <c r="AH912" i="10" s="1"/>
  <c r="AG913" i="10"/>
  <c r="AH913" i="10" s="1"/>
  <c r="AG914" i="10"/>
  <c r="AH914" i="10" s="1"/>
  <c r="AG915" i="10"/>
  <c r="AH915" i="10" s="1"/>
  <c r="AG916" i="10"/>
  <c r="AH916" i="10" s="1"/>
  <c r="AG917" i="10"/>
  <c r="AH917" i="10" s="1"/>
  <c r="AG918" i="10"/>
  <c r="AH918" i="10" s="1"/>
  <c r="AG919" i="10"/>
  <c r="AH919" i="10" s="1"/>
  <c r="AG920" i="10"/>
  <c r="AH920" i="10" s="1"/>
  <c r="AG921" i="10"/>
  <c r="AH921" i="10" s="1"/>
  <c r="AG922" i="10"/>
  <c r="AH922" i="10" s="1"/>
  <c r="AG923" i="10"/>
  <c r="AH923" i="10" s="1"/>
  <c r="AG924" i="10"/>
  <c r="AH924" i="10" s="1"/>
  <c r="AG925" i="10"/>
  <c r="AH925" i="10" s="1"/>
  <c r="AG926" i="10"/>
  <c r="AH926" i="10" s="1"/>
  <c r="AG927" i="10"/>
  <c r="AH927" i="10" s="1"/>
  <c r="AG928" i="10"/>
  <c r="AH928" i="10" s="1"/>
  <c r="AG929" i="10"/>
  <c r="AH929" i="10" s="1"/>
  <c r="AG930" i="10"/>
  <c r="AH930" i="10" s="1"/>
  <c r="AG931" i="10"/>
  <c r="AH931" i="10" s="1"/>
  <c r="AG932" i="10"/>
  <c r="AH932" i="10" s="1"/>
  <c r="AG933" i="10"/>
  <c r="AH933" i="10" s="1"/>
  <c r="AG934" i="10"/>
  <c r="AH934" i="10" s="1"/>
  <c r="AG935" i="10"/>
  <c r="AH935" i="10" s="1"/>
  <c r="AG936" i="10"/>
  <c r="AH936" i="10" s="1"/>
  <c r="AG937" i="10"/>
  <c r="AH937" i="10" s="1"/>
  <c r="AG938" i="10"/>
  <c r="AH938" i="10" s="1"/>
  <c r="AG939" i="10"/>
  <c r="AH939" i="10" s="1"/>
  <c r="AG940" i="10"/>
  <c r="AH940" i="10" s="1"/>
  <c r="AG941" i="10"/>
  <c r="AH941" i="10" s="1"/>
  <c r="AG942" i="10"/>
  <c r="AH942" i="10" s="1"/>
  <c r="AG943" i="10"/>
  <c r="AH943" i="10" s="1"/>
  <c r="AG944" i="10"/>
  <c r="AH944" i="10" s="1"/>
  <c r="AG945" i="10"/>
  <c r="AH945" i="10" s="1"/>
  <c r="AG946" i="10"/>
  <c r="AH946" i="10" s="1"/>
  <c r="AG947" i="10"/>
  <c r="AH947" i="10" s="1"/>
  <c r="AG948" i="10"/>
  <c r="AH948" i="10" s="1"/>
  <c r="AG949" i="10"/>
  <c r="AH949" i="10" s="1"/>
  <c r="AG950" i="10"/>
  <c r="AH950" i="10" s="1"/>
  <c r="AG951" i="10"/>
  <c r="AH951" i="10" s="1"/>
  <c r="AG952" i="10"/>
  <c r="AH952" i="10" s="1"/>
  <c r="AG953" i="10"/>
  <c r="AH953" i="10" s="1"/>
  <c r="AG954" i="10"/>
  <c r="AH954" i="10" s="1"/>
  <c r="AG955" i="10"/>
  <c r="AH955" i="10" s="1"/>
  <c r="AG956" i="10"/>
  <c r="AH956" i="10" s="1"/>
  <c r="AG957" i="10"/>
  <c r="AH957" i="10" s="1"/>
  <c r="AG958" i="10"/>
  <c r="AH958" i="10" s="1"/>
  <c r="AG959" i="10"/>
  <c r="AH959" i="10" s="1"/>
  <c r="AG960" i="10"/>
  <c r="AH960" i="10" s="1"/>
  <c r="AG961" i="10"/>
  <c r="AH961" i="10" s="1"/>
  <c r="AG962" i="10"/>
  <c r="AH962" i="10" s="1"/>
  <c r="AG963" i="10"/>
  <c r="AH963" i="10" s="1"/>
  <c r="AG964" i="10"/>
  <c r="AH964" i="10" s="1"/>
  <c r="AG965" i="10"/>
  <c r="AH965" i="10" s="1"/>
  <c r="AG966" i="10"/>
  <c r="AH966" i="10" s="1"/>
  <c r="AG967" i="10"/>
  <c r="AH967" i="10" s="1"/>
  <c r="AG968" i="10"/>
  <c r="AH968" i="10" s="1"/>
  <c r="AG969" i="10"/>
  <c r="AH969" i="10" s="1"/>
  <c r="AG970" i="10"/>
  <c r="AH970" i="10" s="1"/>
  <c r="AG971" i="10"/>
  <c r="AH971" i="10" s="1"/>
  <c r="AG972" i="10"/>
  <c r="AH972" i="10" s="1"/>
  <c r="AG973" i="10"/>
  <c r="AH973" i="10" s="1"/>
  <c r="AG974" i="10"/>
  <c r="AH974" i="10" s="1"/>
  <c r="AG975" i="10"/>
  <c r="AH975" i="10" s="1"/>
  <c r="AG976" i="10"/>
  <c r="AH976" i="10" s="1"/>
  <c r="AG977" i="10"/>
  <c r="AH977" i="10" s="1"/>
  <c r="AG978" i="10"/>
  <c r="AH978" i="10" s="1"/>
  <c r="AG979" i="10"/>
  <c r="AH979" i="10" s="1"/>
  <c r="AG980" i="10"/>
  <c r="AH980" i="10" s="1"/>
  <c r="AG981" i="10"/>
  <c r="AH981" i="10" s="1"/>
  <c r="AG982" i="10"/>
  <c r="AH982" i="10" s="1"/>
  <c r="AG983" i="10"/>
  <c r="AH983" i="10" s="1"/>
  <c r="AG984" i="10"/>
  <c r="AH984" i="10" s="1"/>
  <c r="AG985" i="10"/>
  <c r="AH985" i="10" s="1"/>
  <c r="AG986" i="10"/>
  <c r="AH986" i="10" s="1"/>
  <c r="AG987" i="10"/>
  <c r="AH987" i="10" s="1"/>
  <c r="AG988" i="10"/>
  <c r="AH988" i="10" s="1"/>
  <c r="AG989" i="10"/>
  <c r="AH989" i="10" s="1"/>
  <c r="AG990" i="10"/>
  <c r="AH990" i="10" s="1"/>
  <c r="AG991" i="10"/>
  <c r="AH991" i="10" s="1"/>
  <c r="AG992" i="10"/>
  <c r="AH992" i="10" s="1"/>
  <c r="AG993" i="10"/>
  <c r="AH993" i="10" s="1"/>
  <c r="AG994" i="10"/>
  <c r="AH994" i="10" s="1"/>
  <c r="AG995" i="10"/>
  <c r="AH995" i="10" s="1"/>
  <c r="AG996" i="10"/>
  <c r="AH996" i="10" s="1"/>
  <c r="AG997" i="10"/>
  <c r="AH997" i="10" s="1"/>
  <c r="AG998" i="10"/>
  <c r="AH998" i="10" s="1"/>
  <c r="AG999" i="10"/>
  <c r="AH999" i="10" s="1"/>
  <c r="AG1000" i="10"/>
  <c r="AH1000" i="10" s="1"/>
  <c r="AG1001" i="10"/>
  <c r="AH1001" i="10" s="1"/>
  <c r="AG1002" i="10"/>
  <c r="AH1002" i="10" s="1"/>
  <c r="AG1003" i="10"/>
  <c r="AH1003" i="10" s="1"/>
  <c r="AG1004" i="10"/>
  <c r="AH1004" i="10" s="1"/>
  <c r="AG1005" i="10"/>
  <c r="AH1005" i="10" s="1"/>
  <c r="AG1006" i="10"/>
  <c r="AH1006" i="10" s="1"/>
  <c r="AG1007" i="10"/>
  <c r="AH1007" i="10" s="1"/>
  <c r="AG1008" i="10"/>
  <c r="AH1008" i="10" s="1"/>
  <c r="AG1009" i="10"/>
  <c r="AH1009" i="10" s="1"/>
  <c r="AG1010" i="10"/>
  <c r="AH1010" i="10" s="1"/>
  <c r="AG1011" i="10"/>
  <c r="AH1011" i="10" s="1"/>
  <c r="AG1012" i="10"/>
  <c r="AH1012" i="10" s="1"/>
  <c r="AG1013" i="10"/>
  <c r="AH1013" i="10" s="1"/>
  <c r="AG1014" i="10"/>
  <c r="AH1014" i="10" s="1"/>
  <c r="AG1015" i="10"/>
  <c r="AH1015" i="10" s="1"/>
  <c r="AG1016" i="10"/>
  <c r="AH1016" i="10" s="1"/>
  <c r="AG1017" i="10"/>
  <c r="AH1017" i="10" s="1"/>
  <c r="AG1018" i="10"/>
  <c r="AH1018" i="10" s="1"/>
  <c r="AG1019" i="10"/>
  <c r="AH1019" i="10" s="1"/>
  <c r="AG1020" i="10"/>
  <c r="AH1020" i="10" s="1"/>
  <c r="AG1021" i="10"/>
  <c r="AH1021" i="10" s="1"/>
  <c r="AG1022" i="10"/>
  <c r="AH1022" i="10" s="1"/>
  <c r="AG1023" i="10"/>
  <c r="AH1023" i="10" s="1"/>
  <c r="AG1024" i="10"/>
  <c r="AH1024" i="10" s="1"/>
  <c r="AG1025" i="10"/>
  <c r="AH1025" i="10" s="1"/>
  <c r="AG1026" i="10"/>
  <c r="AH1026" i="10" s="1"/>
  <c r="AG1027" i="10"/>
  <c r="AH1027" i="10" s="1"/>
  <c r="AG1028" i="10"/>
  <c r="AH1028" i="10" s="1"/>
  <c r="AG1029" i="10"/>
  <c r="AH1029" i="10" s="1"/>
  <c r="AG1030" i="10"/>
  <c r="AH1030" i="10" s="1"/>
  <c r="AG1031" i="10"/>
  <c r="AH1031" i="10" s="1"/>
  <c r="AG1032" i="10"/>
  <c r="AH1032" i="10" s="1"/>
  <c r="AG1033" i="10"/>
  <c r="AH1033" i="10" s="1"/>
  <c r="AG1034" i="10"/>
  <c r="AH1034" i="10" s="1"/>
  <c r="AG1035" i="10"/>
  <c r="AH1035" i="10" s="1"/>
  <c r="AG1036" i="10"/>
  <c r="AH1036" i="10" s="1"/>
  <c r="AG1037" i="10"/>
  <c r="AH1037" i="10" s="1"/>
  <c r="AG1038" i="10"/>
  <c r="AH1038" i="10" s="1"/>
  <c r="AG1039" i="10"/>
  <c r="AH1039" i="10" s="1"/>
  <c r="AG1040" i="10"/>
  <c r="AH1040" i="10" s="1"/>
  <c r="AG1041" i="10"/>
  <c r="AH1041" i="10" s="1"/>
  <c r="AG1042" i="10"/>
  <c r="AH1042" i="10" s="1"/>
  <c r="AG1043" i="10"/>
  <c r="AH1043" i="10" s="1"/>
  <c r="AG1044" i="10"/>
  <c r="AH1044" i="10" s="1"/>
  <c r="AG1045" i="10"/>
  <c r="AH1045" i="10" s="1"/>
  <c r="AG1046" i="10"/>
  <c r="AH1046" i="10" s="1"/>
  <c r="AG1047" i="10"/>
  <c r="AH1047" i="10" s="1"/>
  <c r="AG1048" i="10"/>
  <c r="AH1048" i="10" s="1"/>
  <c r="AG1049" i="10"/>
  <c r="AH1049" i="10" s="1"/>
  <c r="AG1050" i="10"/>
  <c r="AH1050" i="10" s="1"/>
  <c r="AG1051" i="10"/>
  <c r="AH1051" i="10" s="1"/>
  <c r="AG1052" i="10"/>
  <c r="AH1052" i="10" s="1"/>
  <c r="AG1053" i="10"/>
  <c r="AH1053" i="10" s="1"/>
  <c r="AG1054" i="10"/>
  <c r="AH1054" i="10" s="1"/>
  <c r="AG1055" i="10"/>
  <c r="AH1055" i="10" s="1"/>
  <c r="AG1056" i="10"/>
  <c r="AH1056" i="10" s="1"/>
  <c r="AG1057" i="10"/>
  <c r="AH1057" i="10" s="1"/>
  <c r="AG1058" i="10"/>
  <c r="AH1058" i="10" s="1"/>
  <c r="AG1059" i="10"/>
  <c r="AH1059" i="10" s="1"/>
  <c r="AG1060" i="10"/>
  <c r="AH1060" i="10" s="1"/>
  <c r="AG1061" i="10"/>
  <c r="AH1061" i="10" s="1"/>
  <c r="AG1062" i="10"/>
  <c r="AH1062" i="10" s="1"/>
  <c r="AG1063" i="10"/>
  <c r="AH1063" i="10" s="1"/>
  <c r="AG1064" i="10"/>
  <c r="AH1064" i="10" s="1"/>
  <c r="AG1065" i="10"/>
  <c r="AH1065" i="10" s="1"/>
  <c r="AG1066" i="10"/>
  <c r="AH1066" i="10" s="1"/>
  <c r="AG1067" i="10"/>
  <c r="AH1067" i="10" s="1"/>
  <c r="AG1068" i="10"/>
  <c r="AH1068" i="10" s="1"/>
  <c r="AG1069" i="10"/>
  <c r="AH1069" i="10" s="1"/>
  <c r="AG1070" i="10"/>
  <c r="AH1070" i="10" s="1"/>
  <c r="AG1071" i="10"/>
  <c r="AH1071" i="10" s="1"/>
  <c r="AG1072" i="10"/>
  <c r="AH1072" i="10" s="1"/>
  <c r="AG1073" i="10"/>
  <c r="AH1073" i="10" s="1"/>
  <c r="AG1074" i="10"/>
  <c r="AH1074" i="10" s="1"/>
  <c r="AG1075" i="10"/>
  <c r="AH1075" i="10" s="1"/>
  <c r="AG1076" i="10"/>
  <c r="AH1076" i="10" s="1"/>
  <c r="AG1077" i="10"/>
  <c r="AH1077" i="10" s="1"/>
  <c r="AG1078" i="10"/>
  <c r="AH1078" i="10" s="1"/>
  <c r="AG1079" i="10"/>
  <c r="AH1079" i="10" s="1"/>
  <c r="AG1080" i="10"/>
  <c r="AH1080" i="10" s="1"/>
  <c r="AG1081" i="10"/>
  <c r="AH1081" i="10" s="1"/>
  <c r="AG1082" i="10"/>
  <c r="AH1082" i="10" s="1"/>
  <c r="AG1083" i="10"/>
  <c r="AH1083" i="10" s="1"/>
  <c r="AG1084" i="10"/>
  <c r="AH1084" i="10" s="1"/>
  <c r="AG1085" i="10"/>
  <c r="AH1085" i="10" s="1"/>
  <c r="AG1086" i="10"/>
  <c r="AH1086" i="10" s="1"/>
  <c r="AG1087" i="10"/>
  <c r="AH1087" i="10" s="1"/>
  <c r="AG1088" i="10"/>
  <c r="AH1088" i="10" s="1"/>
  <c r="AG1089" i="10"/>
  <c r="AH1089" i="10" s="1"/>
  <c r="AG1090" i="10"/>
  <c r="AH1090" i="10" s="1"/>
  <c r="AG1091" i="10"/>
  <c r="AH1091" i="10" s="1"/>
  <c r="AG1092" i="10"/>
  <c r="AH1092" i="10" s="1"/>
  <c r="AG1093" i="10"/>
  <c r="AH1093" i="10" s="1"/>
  <c r="AG1094" i="10"/>
  <c r="AH1094" i="10" s="1"/>
  <c r="AG1095" i="10"/>
  <c r="AH1095" i="10" s="1"/>
  <c r="AG1096" i="10"/>
  <c r="AH1096" i="10" s="1"/>
  <c r="AG1097" i="10"/>
  <c r="AH1097" i="10" s="1"/>
  <c r="AG1098" i="10"/>
  <c r="AH1098" i="10" s="1"/>
  <c r="AG1099" i="10"/>
  <c r="AH1099" i="10" s="1"/>
  <c r="AG1100" i="10"/>
  <c r="AH1100" i="10" s="1"/>
  <c r="AG1101" i="10"/>
  <c r="AH1101" i="10" s="1"/>
  <c r="AG1102" i="10"/>
  <c r="AH1102" i="10" s="1"/>
  <c r="AG1103" i="10"/>
  <c r="AH1103" i="10" s="1"/>
  <c r="AG1104" i="10"/>
  <c r="AH1104" i="10" s="1"/>
  <c r="AG1105" i="10"/>
  <c r="AH1105" i="10" s="1"/>
  <c r="AG1106" i="10"/>
  <c r="AH1106" i="10" s="1"/>
  <c r="AG1107" i="10"/>
  <c r="AH1107" i="10" s="1"/>
  <c r="AG1108" i="10"/>
  <c r="AH1108" i="10" s="1"/>
  <c r="AG1109" i="10"/>
  <c r="AH1109" i="10" s="1"/>
  <c r="AG1110" i="10"/>
  <c r="AH1110" i="10" s="1"/>
  <c r="AG1111" i="10"/>
  <c r="AH1111" i="10" s="1"/>
  <c r="AG1112" i="10"/>
  <c r="AH1112" i="10" s="1"/>
  <c r="AG1113" i="10"/>
  <c r="AH1113" i="10" s="1"/>
  <c r="AG1114" i="10"/>
  <c r="AH1114" i="10" s="1"/>
  <c r="AG1115" i="10"/>
  <c r="AH1115" i="10" s="1"/>
  <c r="AG1116" i="10"/>
  <c r="AH1116" i="10" s="1"/>
  <c r="AG1117" i="10"/>
  <c r="AH1117" i="10" s="1"/>
  <c r="AG1118" i="10"/>
  <c r="AH1118" i="10" s="1"/>
  <c r="AG1119" i="10"/>
  <c r="AH1119" i="10" s="1"/>
  <c r="AG1120" i="10"/>
  <c r="AH1120" i="10" s="1"/>
  <c r="AG1121" i="10"/>
  <c r="AH1121" i="10" s="1"/>
  <c r="AG1122" i="10"/>
  <c r="AH1122" i="10" s="1"/>
  <c r="AG1123" i="10"/>
  <c r="AH1123" i="10" s="1"/>
  <c r="AG1124" i="10"/>
  <c r="AH1124" i="10" s="1"/>
  <c r="AG1125" i="10"/>
  <c r="AH1125" i="10" s="1"/>
  <c r="AG1126" i="10"/>
  <c r="AH1126" i="10" s="1"/>
  <c r="AG1127" i="10"/>
  <c r="AH1127" i="10" s="1"/>
  <c r="AG1128" i="10"/>
  <c r="AH1128" i="10" s="1"/>
  <c r="AG1129" i="10"/>
  <c r="AH1129" i="10" s="1"/>
  <c r="AG1130" i="10"/>
  <c r="AH1130" i="10" s="1"/>
  <c r="AG1131" i="10"/>
  <c r="AH1131" i="10" s="1"/>
  <c r="AG1132" i="10"/>
  <c r="AH1132" i="10" s="1"/>
  <c r="AG1133" i="10"/>
  <c r="AH1133" i="10" s="1"/>
  <c r="AG1134" i="10"/>
  <c r="AH1134" i="10" s="1"/>
  <c r="AG1135" i="10"/>
  <c r="AH1135" i="10" s="1"/>
  <c r="AG1136" i="10"/>
  <c r="AH1136" i="10" s="1"/>
  <c r="AG1137" i="10"/>
  <c r="AH1137" i="10" s="1"/>
  <c r="AG1138" i="10"/>
  <c r="AH1138" i="10" s="1"/>
  <c r="AG1139" i="10"/>
  <c r="AH1139" i="10" s="1"/>
  <c r="AG1140" i="10"/>
  <c r="AH1140" i="10" s="1"/>
  <c r="AG1141" i="10"/>
  <c r="AH1141" i="10" s="1"/>
  <c r="AG1142" i="10"/>
  <c r="AH1142" i="10" s="1"/>
  <c r="AG1143" i="10"/>
  <c r="AH1143" i="10" s="1"/>
  <c r="AG1144" i="10"/>
  <c r="AH1144" i="10" s="1"/>
  <c r="AG1145" i="10"/>
  <c r="AH1145" i="10" s="1"/>
  <c r="AG1146" i="10"/>
  <c r="AH1146" i="10" s="1"/>
  <c r="AG1147" i="10"/>
  <c r="AH1147" i="10" s="1"/>
  <c r="AG1148" i="10"/>
  <c r="AH1148" i="10" s="1"/>
  <c r="AG1149" i="10"/>
  <c r="AH1149" i="10" s="1"/>
  <c r="AG1150" i="10"/>
  <c r="AH1150" i="10" s="1"/>
  <c r="AG1151" i="10"/>
  <c r="AH1151" i="10" s="1"/>
  <c r="AG1152" i="10"/>
  <c r="AH1152" i="10" s="1"/>
  <c r="AG1153" i="10"/>
  <c r="AH1153" i="10" s="1"/>
  <c r="AG1154" i="10"/>
  <c r="AH1154" i="10" s="1"/>
  <c r="AG1155" i="10"/>
  <c r="AH1155" i="10" s="1"/>
  <c r="AG1156" i="10"/>
  <c r="AH1156" i="10" s="1"/>
  <c r="AG1157" i="10"/>
  <c r="AH1157" i="10" s="1"/>
  <c r="AG1158" i="10"/>
  <c r="AH1158" i="10" s="1"/>
  <c r="AG1159" i="10"/>
  <c r="AH1159" i="10" s="1"/>
  <c r="AG1160" i="10"/>
  <c r="AH1160" i="10" s="1"/>
  <c r="AG1161" i="10"/>
  <c r="AH1161" i="10" s="1"/>
  <c r="AG1162" i="10"/>
  <c r="AH1162" i="10" s="1"/>
  <c r="AG1163" i="10"/>
  <c r="AH1163" i="10" s="1"/>
  <c r="AG1164" i="10"/>
  <c r="AH1164" i="10" s="1"/>
  <c r="AG1165" i="10"/>
  <c r="AH1165" i="10" s="1"/>
  <c r="AG1166" i="10"/>
  <c r="AH1166" i="10" s="1"/>
  <c r="AG1167" i="10"/>
  <c r="AH1167" i="10" s="1"/>
  <c r="AG1168" i="10"/>
  <c r="AH1168" i="10" s="1"/>
  <c r="AG1169" i="10"/>
  <c r="AH1169" i="10" s="1"/>
  <c r="AG1170" i="10"/>
  <c r="AH1170" i="10" s="1"/>
  <c r="AG1171" i="10"/>
  <c r="AH1171" i="10" s="1"/>
  <c r="AG1172" i="10"/>
  <c r="AH1172" i="10" s="1"/>
  <c r="AG1173" i="10"/>
  <c r="AH1173" i="10" s="1"/>
  <c r="AG1174" i="10"/>
  <c r="AH1174" i="10" s="1"/>
  <c r="AG1175" i="10"/>
  <c r="AH1175" i="10" s="1"/>
  <c r="AG1176" i="10"/>
  <c r="AH1176" i="10" s="1"/>
  <c r="AG1177" i="10"/>
  <c r="AH1177" i="10" s="1"/>
  <c r="AG1178" i="10"/>
  <c r="AH1178" i="10" s="1"/>
  <c r="AG1179" i="10"/>
  <c r="AH1179" i="10" s="1"/>
  <c r="AG1180" i="10"/>
  <c r="AH1180" i="10" s="1"/>
  <c r="AG1181" i="10"/>
  <c r="AH1181" i="10" s="1"/>
  <c r="AG1182" i="10"/>
  <c r="AH1182" i="10" s="1"/>
  <c r="AG1183" i="10"/>
  <c r="AH1183" i="10" s="1"/>
  <c r="AG1184" i="10"/>
  <c r="AH1184" i="10" s="1"/>
  <c r="AG1185" i="10"/>
  <c r="AH1185" i="10" s="1"/>
  <c r="AG1186" i="10"/>
  <c r="AH1186" i="10" s="1"/>
  <c r="AG1187" i="10"/>
  <c r="AH1187" i="10" s="1"/>
  <c r="AG1188" i="10"/>
  <c r="AH1188" i="10" s="1"/>
  <c r="AG1189" i="10"/>
  <c r="AH1189" i="10" s="1"/>
  <c r="AG1190" i="10"/>
  <c r="AH1190" i="10" s="1"/>
  <c r="AG1191" i="10"/>
  <c r="AH1191" i="10" s="1"/>
  <c r="AG1192" i="10"/>
  <c r="AH1192" i="10" s="1"/>
  <c r="AG1193" i="10"/>
  <c r="AH1193" i="10" s="1"/>
  <c r="AG1194" i="10"/>
  <c r="AH1194" i="10" s="1"/>
  <c r="AG1195" i="10"/>
  <c r="AH1195" i="10" s="1"/>
  <c r="AG1196" i="10"/>
  <c r="AH1196" i="10" s="1"/>
  <c r="AG1197" i="10"/>
  <c r="AH1197" i="10" s="1"/>
  <c r="AG1198" i="10"/>
  <c r="AH1198" i="10" s="1"/>
  <c r="AG1199" i="10"/>
  <c r="AH1199" i="10" s="1"/>
  <c r="AG1200" i="10"/>
  <c r="AH1200" i="10" s="1"/>
  <c r="AG1201" i="10"/>
  <c r="AH1201" i="10" s="1"/>
  <c r="AG1202" i="10"/>
  <c r="AH1202" i="10" s="1"/>
  <c r="AG1203" i="10"/>
  <c r="AH1203" i="10" s="1"/>
  <c r="AG1204" i="10"/>
  <c r="AH1204" i="10" s="1"/>
  <c r="AG1205" i="10"/>
  <c r="AH1205" i="10" s="1"/>
  <c r="AG1206" i="10"/>
  <c r="AH1206" i="10" s="1"/>
  <c r="AG1207" i="10"/>
  <c r="AH1207" i="10" s="1"/>
  <c r="AG1208" i="10"/>
  <c r="AH1208" i="10" s="1"/>
  <c r="AG1209" i="10"/>
  <c r="AH1209" i="10" s="1"/>
  <c r="AG1210" i="10"/>
  <c r="AH1210" i="10" s="1"/>
  <c r="AG1211" i="10"/>
  <c r="AH1211" i="10" s="1"/>
  <c r="AG1212" i="10"/>
  <c r="AH1212" i="10" s="1"/>
  <c r="AG1213" i="10"/>
  <c r="AH1213" i="10" s="1"/>
  <c r="AG1214" i="10"/>
  <c r="AH1214" i="10" s="1"/>
  <c r="AG1215" i="10"/>
  <c r="AH1215" i="10" s="1"/>
  <c r="AG1216" i="10"/>
  <c r="AH1216" i="10" s="1"/>
  <c r="AG1217" i="10"/>
  <c r="AH1217" i="10" s="1"/>
  <c r="AG1218" i="10"/>
  <c r="AH1218" i="10" s="1"/>
  <c r="AG1219" i="10"/>
  <c r="AH1219" i="10" s="1"/>
  <c r="AG1220" i="10"/>
  <c r="AH1220" i="10" s="1"/>
  <c r="AG1221" i="10"/>
  <c r="AH1221" i="10" s="1"/>
  <c r="AG1222" i="10"/>
  <c r="AH1222" i="10" s="1"/>
  <c r="AG1223" i="10"/>
  <c r="AH1223" i="10" s="1"/>
  <c r="AG1224" i="10"/>
  <c r="AH1224" i="10" s="1"/>
  <c r="AG1225" i="10"/>
  <c r="AH1225" i="10" s="1"/>
  <c r="AG1226" i="10"/>
  <c r="AH1226" i="10" s="1"/>
  <c r="AG1227" i="10"/>
  <c r="AH1227" i="10" s="1"/>
  <c r="AG1228" i="10"/>
  <c r="AH1228" i="10" s="1"/>
  <c r="AG1229" i="10"/>
  <c r="AH1229" i="10" s="1"/>
  <c r="AG1230" i="10"/>
  <c r="AH1230" i="10" s="1"/>
  <c r="AG1231" i="10"/>
  <c r="AH1231" i="10" s="1"/>
  <c r="AG1232" i="10"/>
  <c r="AH1232" i="10" s="1"/>
  <c r="AG1233" i="10"/>
  <c r="AH1233" i="10" s="1"/>
  <c r="AG1234" i="10"/>
  <c r="AH1234" i="10" s="1"/>
  <c r="AG1235" i="10"/>
  <c r="AH1235" i="10" s="1"/>
  <c r="AG1236" i="10"/>
  <c r="AH1236" i="10" s="1"/>
  <c r="AG1237" i="10"/>
  <c r="AH1237" i="10" s="1"/>
  <c r="AG1238" i="10"/>
  <c r="AH1238" i="10" s="1"/>
  <c r="AG1239" i="10"/>
  <c r="AH1239" i="10" s="1"/>
  <c r="AG1240" i="10"/>
  <c r="AH1240" i="10" s="1"/>
  <c r="AG1241" i="10"/>
  <c r="AH1241" i="10" s="1"/>
  <c r="AG1242" i="10"/>
  <c r="AH1242" i="10" s="1"/>
  <c r="AG1243" i="10"/>
  <c r="AH1243" i="10" s="1"/>
  <c r="AG1244" i="10"/>
  <c r="AH1244" i="10" s="1"/>
  <c r="AG1245" i="10"/>
  <c r="AH1245" i="10" s="1"/>
  <c r="AG1246" i="10"/>
  <c r="AH1246" i="10" s="1"/>
  <c r="AG1247" i="10"/>
  <c r="AH1247" i="10" s="1"/>
  <c r="AG1248" i="10"/>
  <c r="AH1248" i="10" s="1"/>
  <c r="AG1249" i="10"/>
  <c r="AH1249" i="10" s="1"/>
  <c r="AG1250" i="10"/>
  <c r="AH1250" i="10" s="1"/>
  <c r="AG1251" i="10"/>
  <c r="AH1251" i="10" s="1"/>
  <c r="AG1252" i="10"/>
  <c r="AH1252" i="10" s="1"/>
  <c r="AG1253" i="10"/>
  <c r="AH1253" i="10" s="1"/>
  <c r="AG1254" i="10"/>
  <c r="AH1254" i="10" s="1"/>
  <c r="AG1255" i="10"/>
  <c r="AH1255" i="10" s="1"/>
  <c r="AG1256" i="10"/>
  <c r="AH1256" i="10" s="1"/>
  <c r="AG1257" i="10"/>
  <c r="AH1257" i="10" s="1"/>
  <c r="AG1258" i="10"/>
  <c r="AH1258" i="10" s="1"/>
  <c r="AG1259" i="10"/>
  <c r="AH1259" i="10" s="1"/>
  <c r="AG1260" i="10"/>
  <c r="AH1260" i="10" s="1"/>
  <c r="AG1261" i="10"/>
  <c r="AH1261" i="10" s="1"/>
  <c r="AG1262" i="10"/>
  <c r="AH1262" i="10" s="1"/>
  <c r="AG1263" i="10"/>
  <c r="AH1263" i="10" s="1"/>
  <c r="AG1264" i="10"/>
  <c r="AH1264" i="10" s="1"/>
  <c r="AG1265" i="10"/>
  <c r="AH1265" i="10" s="1"/>
  <c r="AG1266" i="10"/>
  <c r="AH1266" i="10" s="1"/>
  <c r="AG1267" i="10"/>
  <c r="AH1267" i="10" s="1"/>
  <c r="AG1268" i="10"/>
  <c r="AH1268" i="10" s="1"/>
  <c r="AG1269" i="10"/>
  <c r="AH1269" i="10" s="1"/>
  <c r="AG1270" i="10"/>
  <c r="AH1270" i="10" s="1"/>
  <c r="AG1271" i="10"/>
  <c r="AH1271" i="10" s="1"/>
  <c r="AG1272" i="10"/>
  <c r="AH1272" i="10" s="1"/>
  <c r="AG1273" i="10"/>
  <c r="AH1273" i="10" s="1"/>
  <c r="AG1274" i="10"/>
  <c r="AH1274" i="10" s="1"/>
  <c r="AG1275" i="10"/>
  <c r="AH1275" i="10" s="1"/>
  <c r="AG1276" i="10"/>
  <c r="AH1276" i="10" s="1"/>
  <c r="AG1277" i="10"/>
  <c r="AH1277" i="10" s="1"/>
  <c r="AG1278" i="10"/>
  <c r="AH1278" i="10" s="1"/>
  <c r="AG1279" i="10"/>
  <c r="AH1279" i="10" s="1"/>
  <c r="AG1280" i="10"/>
  <c r="AH1280" i="10" s="1"/>
  <c r="AG1281" i="10"/>
  <c r="AH1281" i="10" s="1"/>
  <c r="AG1282" i="10"/>
  <c r="AH1282" i="10" s="1"/>
  <c r="AG1283" i="10"/>
  <c r="AH1283" i="10" s="1"/>
  <c r="AG1284" i="10"/>
  <c r="AH1284" i="10" s="1"/>
  <c r="AG1285" i="10"/>
  <c r="AH1285" i="10" s="1"/>
  <c r="AG1286" i="10"/>
  <c r="AH1286" i="10" s="1"/>
  <c r="AG1287" i="10"/>
  <c r="AH1287" i="10" s="1"/>
  <c r="AG1288" i="10"/>
  <c r="AH1288" i="10" s="1"/>
  <c r="AG1289" i="10"/>
  <c r="AH1289" i="10" s="1"/>
  <c r="AG1290" i="10"/>
  <c r="AH1290" i="10" s="1"/>
  <c r="AG1291" i="10"/>
  <c r="AH1291" i="10" s="1"/>
  <c r="AG1292" i="10"/>
  <c r="AH1292" i="10" s="1"/>
  <c r="AG1293" i="10"/>
  <c r="AH1293" i="10" s="1"/>
  <c r="AG1294" i="10"/>
  <c r="AH1294" i="10" s="1"/>
  <c r="AG1295" i="10"/>
  <c r="AH1295" i="10" s="1"/>
  <c r="AG1296" i="10"/>
  <c r="AH1296" i="10" s="1"/>
  <c r="AG1297" i="10"/>
  <c r="AH1297" i="10" s="1"/>
  <c r="AG1298" i="10"/>
  <c r="AH1298" i="10" s="1"/>
  <c r="AG1299" i="10"/>
  <c r="AH1299" i="10" s="1"/>
  <c r="AG1300" i="10"/>
  <c r="AH1300" i="10" s="1"/>
  <c r="AG1301" i="10"/>
  <c r="AH1301" i="10" s="1"/>
  <c r="AG1302" i="10"/>
  <c r="AH1302" i="10" s="1"/>
  <c r="AG1303" i="10"/>
  <c r="AH1303" i="10" s="1"/>
  <c r="AG1304" i="10"/>
  <c r="AH1304" i="10" s="1"/>
  <c r="AG1305" i="10"/>
  <c r="AH1305" i="10" s="1"/>
  <c r="AG1306" i="10"/>
  <c r="AH1306" i="10" s="1"/>
  <c r="AG1307" i="10"/>
  <c r="AH1307" i="10" s="1"/>
  <c r="AG1308" i="10"/>
  <c r="AH1308" i="10" s="1"/>
  <c r="AG1309" i="10"/>
  <c r="AH1309" i="10" s="1"/>
  <c r="AG1310" i="10"/>
  <c r="AH1310" i="10" s="1"/>
  <c r="AG1311" i="10"/>
  <c r="AH1311" i="10" s="1"/>
  <c r="AG1312" i="10"/>
  <c r="AH1312" i="10" s="1"/>
  <c r="AG1313" i="10"/>
  <c r="AH1313" i="10" s="1"/>
  <c r="AG1314" i="10"/>
  <c r="AH1314" i="10" s="1"/>
  <c r="AG1315" i="10"/>
  <c r="AH1315" i="10" s="1"/>
  <c r="AG1316" i="10"/>
  <c r="AH1316" i="10" s="1"/>
  <c r="AG1317" i="10"/>
  <c r="AH1317" i="10" s="1"/>
  <c r="AG1318" i="10"/>
  <c r="AH1318" i="10" s="1"/>
  <c r="AG1319" i="10"/>
  <c r="AH1319" i="10" s="1"/>
  <c r="AG1320" i="10"/>
  <c r="AH1320" i="10" s="1"/>
  <c r="AG1321" i="10"/>
  <c r="AH1321" i="10" s="1"/>
  <c r="AG1322" i="10"/>
  <c r="AH1322" i="10" s="1"/>
  <c r="AG1323" i="10"/>
  <c r="AH1323" i="10" s="1"/>
  <c r="AG1324" i="10"/>
  <c r="AH1324" i="10" s="1"/>
  <c r="AG1325" i="10"/>
  <c r="AH1325" i="10" s="1"/>
  <c r="AG1326" i="10"/>
  <c r="AH1326" i="10" s="1"/>
  <c r="AG1327" i="10"/>
  <c r="AH1327" i="10" s="1"/>
  <c r="AG1328" i="10"/>
  <c r="AH1328" i="10" s="1"/>
  <c r="AG1329" i="10"/>
  <c r="AH1329" i="10" s="1"/>
  <c r="AG1330" i="10"/>
  <c r="AH1330" i="10" s="1"/>
  <c r="AG1331" i="10"/>
  <c r="AH1331" i="10" s="1"/>
  <c r="AG1332" i="10"/>
  <c r="AH1332" i="10" s="1"/>
  <c r="AG1333" i="10"/>
  <c r="AH1333" i="10" s="1"/>
  <c r="AG1334" i="10"/>
  <c r="AH1334" i="10" s="1"/>
  <c r="AG1335" i="10"/>
  <c r="AH1335" i="10" s="1"/>
  <c r="AG1336" i="10"/>
  <c r="AH1336" i="10" s="1"/>
  <c r="AG1337" i="10"/>
  <c r="AH1337" i="10" s="1"/>
  <c r="AG1338" i="10"/>
  <c r="AH1338" i="10" s="1"/>
  <c r="AG1339" i="10"/>
  <c r="AH1339" i="10" s="1"/>
  <c r="AG1340" i="10"/>
  <c r="AH1340" i="10" s="1"/>
  <c r="AG1341" i="10"/>
  <c r="AH1341" i="10" s="1"/>
  <c r="AG1342" i="10"/>
  <c r="AH1342" i="10" s="1"/>
  <c r="AG1343" i="10"/>
  <c r="AH1343" i="10" s="1"/>
  <c r="AG1344" i="10"/>
  <c r="AH1344" i="10" s="1"/>
  <c r="AG1345" i="10"/>
  <c r="AH1345" i="10" s="1"/>
  <c r="AG1346" i="10"/>
  <c r="AH1346" i="10" s="1"/>
  <c r="AG1347" i="10"/>
  <c r="AH1347" i="10" s="1"/>
  <c r="AG1348" i="10"/>
  <c r="AH1348" i="10" s="1"/>
  <c r="AG1349" i="10"/>
  <c r="AH1349" i="10" s="1"/>
  <c r="AG1350" i="10"/>
  <c r="AH1350" i="10" s="1"/>
  <c r="AG1351" i="10"/>
  <c r="AH1351" i="10" s="1"/>
  <c r="AG1352" i="10"/>
  <c r="AH1352" i="10" s="1"/>
  <c r="AG1353" i="10"/>
  <c r="AH1353" i="10" s="1"/>
  <c r="AG1354" i="10"/>
  <c r="AH1354" i="10" s="1"/>
  <c r="AG1355" i="10"/>
  <c r="AH1355" i="10" s="1"/>
  <c r="AG1356" i="10"/>
  <c r="AH1356" i="10" s="1"/>
  <c r="AG1357" i="10"/>
  <c r="AH1357" i="10" s="1"/>
  <c r="AG1358" i="10"/>
  <c r="AH1358" i="10" s="1"/>
  <c r="AG1359" i="10"/>
  <c r="AH1359" i="10" s="1"/>
  <c r="AG1360" i="10"/>
  <c r="AH1360" i="10" s="1"/>
  <c r="AG1361" i="10"/>
  <c r="AH1361" i="10" s="1"/>
  <c r="AG1362" i="10"/>
  <c r="AH1362" i="10" s="1"/>
  <c r="AG1363" i="10"/>
  <c r="AH1363" i="10" s="1"/>
  <c r="AG1364" i="10"/>
  <c r="AH1364" i="10" s="1"/>
  <c r="AG1365" i="10"/>
  <c r="AH1365" i="10" s="1"/>
  <c r="AG1366" i="10"/>
  <c r="AH1366" i="10" s="1"/>
  <c r="AG1367" i="10"/>
  <c r="AH1367" i="10" s="1"/>
  <c r="AG1368" i="10"/>
  <c r="AH1368" i="10" s="1"/>
  <c r="AG1369" i="10"/>
  <c r="AH1369" i="10" s="1"/>
  <c r="AG1370" i="10"/>
  <c r="AH1370" i="10" s="1"/>
  <c r="AG1371" i="10"/>
  <c r="AH1371" i="10" s="1"/>
  <c r="AG1372" i="10"/>
  <c r="AH1372" i="10" s="1"/>
  <c r="AG1373" i="10"/>
  <c r="AH1373" i="10" s="1"/>
  <c r="AG1374" i="10"/>
  <c r="AH1374" i="10" s="1"/>
  <c r="AG1375" i="10"/>
  <c r="AH1375" i="10" s="1"/>
  <c r="AG1376" i="10"/>
  <c r="AH1376" i="10" s="1"/>
  <c r="AG1377" i="10"/>
  <c r="AH1377" i="10" s="1"/>
  <c r="AG1378" i="10"/>
  <c r="AH1378" i="10" s="1"/>
  <c r="AG1379" i="10"/>
  <c r="AH1379" i="10" s="1"/>
  <c r="AG1380" i="10"/>
  <c r="AH1380" i="10" s="1"/>
  <c r="AG1381" i="10"/>
  <c r="AH1381" i="10" s="1"/>
  <c r="AG1382" i="10"/>
  <c r="AH1382" i="10" s="1"/>
  <c r="AG1383" i="10"/>
  <c r="AH1383" i="10" s="1"/>
  <c r="AG1384" i="10"/>
  <c r="AH1384" i="10" s="1"/>
  <c r="AG1385" i="10"/>
  <c r="AH1385" i="10" s="1"/>
  <c r="AG1386" i="10"/>
  <c r="AH1386" i="10" s="1"/>
  <c r="AG1387" i="10"/>
  <c r="AH1387" i="10" s="1"/>
  <c r="AG1388" i="10"/>
  <c r="AH1388" i="10" s="1"/>
  <c r="AG1389" i="10"/>
  <c r="AH1389" i="10" s="1"/>
  <c r="AG1390" i="10"/>
  <c r="AH1390" i="10" s="1"/>
  <c r="AG1391" i="10"/>
  <c r="AH1391" i="10" s="1"/>
  <c r="AG1392" i="10"/>
  <c r="AH1392" i="10" s="1"/>
  <c r="AG1393" i="10"/>
  <c r="AH1393" i="10" s="1"/>
  <c r="AG1394" i="10"/>
  <c r="AH1394" i="10" s="1"/>
  <c r="AG1395" i="10"/>
  <c r="AH1395" i="10" s="1"/>
  <c r="AG1396" i="10"/>
  <c r="AH1396" i="10" s="1"/>
  <c r="AG1397" i="10"/>
  <c r="AH1397" i="10" s="1"/>
  <c r="AG1398" i="10"/>
  <c r="AH1398" i="10" s="1"/>
  <c r="AG1399" i="10"/>
  <c r="AH1399" i="10" s="1"/>
  <c r="AG1400" i="10"/>
  <c r="AH1400" i="10" s="1"/>
  <c r="AG1401" i="10"/>
  <c r="AH1401" i="10" s="1"/>
  <c r="AG1402" i="10"/>
  <c r="AH1402" i="10" s="1"/>
  <c r="AG1403" i="10"/>
  <c r="AH1403" i="10" s="1"/>
  <c r="AG1404" i="10"/>
  <c r="AH1404" i="10" s="1"/>
  <c r="AG1405" i="10"/>
  <c r="AH1405" i="10" s="1"/>
  <c r="AG1406" i="10"/>
  <c r="AH1406" i="10" s="1"/>
  <c r="AG1407" i="10"/>
  <c r="AH1407" i="10" s="1"/>
  <c r="AG1408" i="10"/>
  <c r="AH1408" i="10" s="1"/>
  <c r="AG1409" i="10"/>
  <c r="AH1409" i="10" s="1"/>
  <c r="AG1410" i="10"/>
  <c r="AH1410" i="10" s="1"/>
  <c r="AG1411" i="10"/>
  <c r="AH1411" i="10" s="1"/>
  <c r="AG1412" i="10"/>
  <c r="AH1412" i="10" s="1"/>
  <c r="AG1413" i="10"/>
  <c r="AH1413" i="10" s="1"/>
  <c r="AG1414" i="10"/>
  <c r="AH1414" i="10" s="1"/>
  <c r="AG1415" i="10"/>
  <c r="AH1415" i="10" s="1"/>
  <c r="AG1416" i="10"/>
  <c r="AH1416" i="10" s="1"/>
  <c r="AG1417" i="10"/>
  <c r="AH1417" i="10" s="1"/>
  <c r="AG1418" i="10"/>
  <c r="AH1418" i="10" s="1"/>
  <c r="AG1419" i="10"/>
  <c r="AH1419" i="10" s="1"/>
  <c r="AG1420" i="10"/>
  <c r="AH1420" i="10" s="1"/>
  <c r="AG1421" i="10"/>
  <c r="AH1421" i="10" s="1"/>
  <c r="AG1422" i="10"/>
  <c r="AH1422" i="10" s="1"/>
  <c r="AG1423" i="10"/>
  <c r="AH1423" i="10" s="1"/>
  <c r="AG1424" i="10"/>
  <c r="AH1424" i="10" s="1"/>
  <c r="AG1425" i="10"/>
  <c r="AH1425" i="10" s="1"/>
  <c r="AG1426" i="10"/>
  <c r="AH1426" i="10" s="1"/>
  <c r="AG1427" i="10"/>
  <c r="AH1427" i="10" s="1"/>
  <c r="AG1428" i="10"/>
  <c r="AH1428" i="10" s="1"/>
  <c r="AG1429" i="10"/>
  <c r="AH1429" i="10" s="1"/>
  <c r="AG1430" i="10"/>
  <c r="AH1430" i="10" s="1"/>
  <c r="AG1431" i="10"/>
  <c r="AH1431" i="10" s="1"/>
  <c r="AG1432" i="10"/>
  <c r="AH1432" i="10" s="1"/>
  <c r="AG1433" i="10"/>
  <c r="AH1433" i="10" s="1"/>
  <c r="AG1434" i="10"/>
  <c r="AH1434" i="10" s="1"/>
  <c r="AG1435" i="10"/>
  <c r="AH1435" i="10" s="1"/>
  <c r="AG1436" i="10"/>
  <c r="AH1436" i="10" s="1"/>
  <c r="AG1437" i="10"/>
  <c r="AH1437" i="10" s="1"/>
  <c r="AG1438" i="10"/>
  <c r="AH1438" i="10" s="1"/>
  <c r="AG1439" i="10"/>
  <c r="AH1439" i="10" s="1"/>
  <c r="AG1440" i="10"/>
  <c r="AH1440" i="10" s="1"/>
  <c r="AG1441" i="10"/>
  <c r="AH1441" i="10" s="1"/>
  <c r="AG1442" i="10"/>
  <c r="AH1442" i="10" s="1"/>
  <c r="AG1443" i="10"/>
  <c r="AH1443" i="10" s="1"/>
  <c r="AG1444" i="10"/>
  <c r="AH1444" i="10" s="1"/>
  <c r="AG1445" i="10"/>
  <c r="AH1445" i="10" s="1"/>
  <c r="AG1446" i="10"/>
  <c r="AH1446" i="10" s="1"/>
  <c r="AG1447" i="10"/>
  <c r="AH1447" i="10" s="1"/>
  <c r="AG1448" i="10"/>
  <c r="AH1448" i="10" s="1"/>
  <c r="AG1449" i="10"/>
  <c r="AH1449" i="10" s="1"/>
  <c r="AG1450" i="10"/>
  <c r="AH1450" i="10" s="1"/>
  <c r="AG1451" i="10"/>
  <c r="AH1451" i="10" s="1"/>
  <c r="AG1452" i="10"/>
  <c r="AH1452" i="10" s="1"/>
  <c r="AG1453" i="10"/>
  <c r="AH1453" i="10" s="1"/>
  <c r="AG1454" i="10"/>
  <c r="AH1454" i="10" s="1"/>
  <c r="AG1455" i="10"/>
  <c r="AH1455" i="10" s="1"/>
  <c r="AG1456" i="10"/>
  <c r="AH1456" i="10" s="1"/>
  <c r="AG1457" i="10"/>
  <c r="AH1457" i="10" s="1"/>
  <c r="AG1458" i="10"/>
  <c r="AH1458" i="10" s="1"/>
  <c r="AG1459" i="10"/>
  <c r="AH1459" i="10" s="1"/>
  <c r="AG1460" i="10"/>
  <c r="AH1460" i="10" s="1"/>
  <c r="AG1461" i="10"/>
  <c r="AH1461" i="10" s="1"/>
  <c r="AG1462" i="10"/>
  <c r="AH1462" i="10" s="1"/>
  <c r="AG1463" i="10"/>
  <c r="AH1463" i="10" s="1"/>
  <c r="AG1464" i="10"/>
  <c r="AH1464" i="10" s="1"/>
  <c r="AG1465" i="10"/>
  <c r="AH1465" i="10" s="1"/>
  <c r="AG1466" i="10"/>
  <c r="AH1466" i="10" s="1"/>
  <c r="AG1467" i="10"/>
  <c r="AH1467" i="10" s="1"/>
  <c r="AG1468" i="10"/>
  <c r="AH1468" i="10" s="1"/>
  <c r="AG1469" i="10"/>
  <c r="AH1469" i="10" s="1"/>
  <c r="AG1470" i="10"/>
  <c r="AH1470" i="10" s="1"/>
  <c r="AG1471" i="10"/>
  <c r="AH1471" i="10" s="1"/>
  <c r="AG1472" i="10"/>
  <c r="AH1472" i="10" s="1"/>
  <c r="AG1473" i="10"/>
  <c r="AH1473" i="10" s="1"/>
  <c r="AG1474" i="10"/>
  <c r="AH1474" i="10" s="1"/>
  <c r="AG1475" i="10"/>
  <c r="AH1475" i="10" s="1"/>
  <c r="AG1476" i="10"/>
  <c r="AH1476" i="10" s="1"/>
  <c r="AG1477" i="10"/>
  <c r="AH1477" i="10" s="1"/>
  <c r="AG1478" i="10"/>
  <c r="AH1478" i="10" s="1"/>
  <c r="AG1479" i="10"/>
  <c r="AH1479" i="10" s="1"/>
  <c r="AG1480" i="10"/>
  <c r="AH1480" i="10" s="1"/>
  <c r="AG1481" i="10"/>
  <c r="AH1481" i="10" s="1"/>
  <c r="AG1482" i="10"/>
  <c r="AH1482" i="10" s="1"/>
  <c r="AG1483" i="10"/>
  <c r="AH1483" i="10" s="1"/>
  <c r="AG1484" i="10"/>
  <c r="AH1484" i="10" s="1"/>
  <c r="AG1485" i="10"/>
  <c r="AH1485" i="10" s="1"/>
  <c r="AG1486" i="10"/>
  <c r="AH1486" i="10" s="1"/>
  <c r="AG1487" i="10"/>
  <c r="AH1487" i="10" s="1"/>
  <c r="AG1488" i="10"/>
  <c r="AH1488" i="10" s="1"/>
  <c r="AG1489" i="10"/>
  <c r="AH1489" i="10" s="1"/>
  <c r="AG1490" i="10"/>
  <c r="AH1490" i="10" s="1"/>
  <c r="AG1491" i="10"/>
  <c r="AH1491" i="10" s="1"/>
  <c r="AG1492" i="10"/>
  <c r="AH1492" i="10" s="1"/>
  <c r="AG1493" i="10"/>
  <c r="AH1493" i="10" s="1"/>
  <c r="AG1494" i="10"/>
  <c r="AH1494" i="10" s="1"/>
  <c r="AG1495" i="10"/>
  <c r="AH1495" i="10" s="1"/>
  <c r="AG1496" i="10"/>
  <c r="AH1496" i="10" s="1"/>
  <c r="AG1497" i="10"/>
  <c r="AH1497" i="10" s="1"/>
  <c r="AG1498" i="10"/>
  <c r="AH1498" i="10" s="1"/>
  <c r="AG1499" i="10"/>
  <c r="AH1499" i="10" s="1"/>
  <c r="AG1500" i="10"/>
  <c r="AH1500" i="10" s="1"/>
  <c r="AG1501" i="10"/>
  <c r="AH1501" i="10" s="1"/>
  <c r="AG1502" i="10"/>
  <c r="AH1502" i="10" s="1"/>
  <c r="AG1503" i="10"/>
  <c r="AH1503" i="10" s="1"/>
  <c r="AG1504" i="10"/>
  <c r="AH1504" i="10" s="1"/>
  <c r="AG1505" i="10"/>
  <c r="AH1505" i="10" s="1"/>
  <c r="AG1506" i="10"/>
  <c r="AH1506" i="10" s="1"/>
  <c r="AG1507" i="10"/>
  <c r="AH1507" i="10" s="1"/>
  <c r="AG1508" i="10"/>
  <c r="AH1508" i="10" s="1"/>
  <c r="AG1509" i="10"/>
  <c r="AH1509" i="10" s="1"/>
  <c r="AG1510" i="10"/>
  <c r="AH1510" i="10" s="1"/>
  <c r="AG1511" i="10"/>
  <c r="AH1511" i="10" s="1"/>
  <c r="AG1512" i="10"/>
  <c r="AH1512" i="10" s="1"/>
  <c r="AG1513" i="10"/>
  <c r="AH1513" i="10" s="1"/>
  <c r="AG1514" i="10"/>
  <c r="AH1514" i="10" s="1"/>
  <c r="AG1515" i="10"/>
  <c r="AH1515" i="10" s="1"/>
  <c r="AG1516" i="10"/>
  <c r="AH1516" i="10" s="1"/>
  <c r="AG1517" i="10"/>
  <c r="AH1517" i="10" s="1"/>
  <c r="AG1518" i="10"/>
  <c r="AH1518" i="10" s="1"/>
  <c r="AG1519" i="10"/>
  <c r="AH1519" i="10" s="1"/>
  <c r="AG1520" i="10"/>
  <c r="AH1520" i="10" s="1"/>
  <c r="AG1521" i="10"/>
  <c r="AH1521" i="10" s="1"/>
  <c r="AG1522" i="10"/>
  <c r="AH1522" i="10" s="1"/>
  <c r="AG1523" i="10"/>
  <c r="AH1523" i="10" s="1"/>
  <c r="AG1524" i="10"/>
  <c r="AH1524" i="10" s="1"/>
  <c r="AG1525" i="10"/>
  <c r="AH1525" i="10" s="1"/>
  <c r="AG1526" i="10"/>
  <c r="AH1526" i="10" s="1"/>
  <c r="AG1527" i="10"/>
  <c r="AG1528" i="10"/>
  <c r="AH1528" i="10" s="1"/>
  <c r="AG1529" i="10"/>
  <c r="AH1529" i="10" s="1"/>
  <c r="AG1530" i="10"/>
  <c r="AH1530" i="10" s="1"/>
  <c r="AG1531" i="10"/>
  <c r="AH1531" i="10" s="1"/>
  <c r="AG1532" i="10"/>
  <c r="AH1532" i="10" s="1"/>
  <c r="AG1533" i="10"/>
  <c r="AH1533" i="10" s="1"/>
  <c r="AG1534" i="10"/>
  <c r="AH1534" i="10" s="1"/>
  <c r="AG1535" i="10"/>
  <c r="AH1535" i="10" s="1"/>
  <c r="AG1536" i="10"/>
  <c r="AH1536" i="10" s="1"/>
  <c r="AG1537" i="10"/>
  <c r="AH1537" i="10" s="1"/>
  <c r="AG1538" i="10"/>
  <c r="AH1538" i="10" s="1"/>
  <c r="AG1539" i="10"/>
  <c r="AH1539" i="10" s="1"/>
  <c r="AG1540" i="10"/>
  <c r="AH1540" i="10" s="1"/>
  <c r="AG1541" i="10"/>
  <c r="AH1541" i="10" s="1"/>
  <c r="AG1542" i="10"/>
  <c r="AH1542" i="10" s="1"/>
  <c r="AG1543" i="10"/>
  <c r="AH1543" i="10" s="1"/>
  <c r="AG1544" i="10"/>
  <c r="AH1544" i="10" s="1"/>
  <c r="AG1545" i="10"/>
  <c r="AH1545" i="10" s="1"/>
  <c r="AG1546" i="10"/>
  <c r="AH1546" i="10" s="1"/>
  <c r="AG1547" i="10"/>
  <c r="AH1547" i="10" s="1"/>
  <c r="AG1548" i="10"/>
  <c r="AH1548" i="10" s="1"/>
  <c r="AG1549" i="10"/>
  <c r="AH1549" i="10" s="1"/>
  <c r="AG1550" i="10"/>
  <c r="AH1550" i="10" s="1"/>
  <c r="AG1551" i="10"/>
  <c r="AH1551" i="10" s="1"/>
  <c r="AG1552" i="10"/>
  <c r="AH1552" i="10" s="1"/>
  <c r="AG1553" i="10"/>
  <c r="AH1553" i="10" s="1"/>
  <c r="AG1554" i="10"/>
  <c r="AH1554" i="10" s="1"/>
  <c r="AG1555" i="10"/>
  <c r="AH1555" i="10" s="1"/>
  <c r="AG1556" i="10"/>
  <c r="AH1556" i="10" s="1"/>
  <c r="AG1557" i="10"/>
  <c r="AH1557" i="10" s="1"/>
  <c r="AG1558" i="10"/>
  <c r="AH1558" i="10" s="1"/>
  <c r="AG1559" i="10"/>
  <c r="AH1559" i="10" s="1"/>
  <c r="AG1560" i="10"/>
  <c r="AH1560" i="10" s="1"/>
  <c r="AG1561" i="10"/>
  <c r="AH1561" i="10" s="1"/>
  <c r="AG1562" i="10"/>
  <c r="AH1562" i="10" s="1"/>
  <c r="AG1563" i="10"/>
  <c r="AH1563" i="10" s="1"/>
  <c r="AG1564" i="10"/>
  <c r="AH1564" i="10" s="1"/>
  <c r="AG1565" i="10"/>
  <c r="AH1565" i="10" s="1"/>
  <c r="AG1566" i="10"/>
  <c r="AH1566" i="10" s="1"/>
  <c r="AG1567" i="10"/>
  <c r="AH1567" i="10" s="1"/>
  <c r="AG1568" i="10"/>
  <c r="AH1568" i="10" s="1"/>
  <c r="AG1569" i="10"/>
  <c r="AH1569" i="10" s="1"/>
  <c r="AG1570" i="10"/>
  <c r="AH1570" i="10" s="1"/>
  <c r="AG1571" i="10"/>
  <c r="AH1571" i="10" s="1"/>
  <c r="AG1572" i="10"/>
  <c r="AH1572" i="10" s="1"/>
  <c r="AG1573" i="10"/>
  <c r="AH1573" i="10" s="1"/>
  <c r="AG1574" i="10"/>
  <c r="AH1574" i="10" s="1"/>
  <c r="AG1575" i="10"/>
  <c r="AH1575" i="10" s="1"/>
  <c r="AG1576" i="10"/>
  <c r="AH1576" i="10" s="1"/>
  <c r="AG1577" i="10"/>
  <c r="AH1577" i="10" s="1"/>
  <c r="AG1578" i="10"/>
  <c r="AH1578" i="10" s="1"/>
  <c r="AG1579" i="10"/>
  <c r="AH1579" i="10" s="1"/>
  <c r="AG1580" i="10"/>
  <c r="AH1580" i="10" s="1"/>
  <c r="AG1581" i="10"/>
  <c r="AH1581" i="10" s="1"/>
  <c r="AG1582" i="10"/>
  <c r="AH1582" i="10" s="1"/>
  <c r="AG1583" i="10"/>
  <c r="AH1583" i="10" s="1"/>
  <c r="AG1584" i="10"/>
  <c r="AH1584" i="10" s="1"/>
  <c r="AG1585" i="10"/>
  <c r="AH1585" i="10" s="1"/>
  <c r="AG1586" i="10"/>
  <c r="AH1586" i="10" s="1"/>
  <c r="AG1587" i="10"/>
  <c r="AH1587" i="10" s="1"/>
  <c r="AG1588" i="10"/>
  <c r="AH1588" i="10" s="1"/>
  <c r="AG1589" i="10"/>
  <c r="AH1589" i="10" s="1"/>
  <c r="AG1590" i="10"/>
  <c r="AH1590" i="10" s="1"/>
  <c r="AG1591" i="10"/>
  <c r="AH1591" i="10" s="1"/>
  <c r="AG1592" i="10"/>
  <c r="AH1592" i="10" s="1"/>
  <c r="AG1593" i="10"/>
  <c r="AH1593" i="10" s="1"/>
  <c r="AG1594" i="10"/>
  <c r="AH1594" i="10" s="1"/>
  <c r="AG1595" i="10"/>
  <c r="AH1595" i="10" s="1"/>
  <c r="AG1596" i="10"/>
  <c r="AH1596" i="10" s="1"/>
  <c r="AG1597" i="10"/>
  <c r="AH1597" i="10" s="1"/>
  <c r="AG1598" i="10"/>
  <c r="AH1598" i="10" s="1"/>
  <c r="AG1599" i="10"/>
  <c r="AH1599" i="10" s="1"/>
  <c r="AG1600" i="10"/>
  <c r="AH1600" i="10" s="1"/>
  <c r="AG1601" i="10"/>
  <c r="AH1601" i="10" s="1"/>
  <c r="AG1602" i="10"/>
  <c r="AH1602" i="10" s="1"/>
  <c r="AG1603" i="10"/>
  <c r="AH1603" i="10" s="1"/>
  <c r="AG1604" i="10"/>
  <c r="AH1604" i="10" s="1"/>
  <c r="AG1605" i="10"/>
  <c r="AH1605" i="10" s="1"/>
  <c r="AG1606" i="10"/>
  <c r="AH1606" i="10" s="1"/>
  <c r="AG1607" i="10"/>
  <c r="AH1607" i="10" s="1"/>
  <c r="AG1608" i="10"/>
  <c r="AH1608" i="10" s="1"/>
  <c r="AG1609" i="10"/>
  <c r="AH1609" i="10" s="1"/>
  <c r="AG1610" i="10"/>
  <c r="AH1610" i="10" s="1"/>
  <c r="AG1611" i="10"/>
  <c r="AH1611" i="10" s="1"/>
  <c r="AG1612" i="10"/>
  <c r="AH1612" i="10" s="1"/>
  <c r="AG1613" i="10"/>
  <c r="AH1613" i="10" s="1"/>
  <c r="AG1614" i="10"/>
  <c r="AH1614" i="10" s="1"/>
  <c r="AG1615" i="10"/>
  <c r="AH1615" i="10" s="1"/>
  <c r="AG1616" i="10"/>
  <c r="AH1616" i="10" s="1"/>
  <c r="AG1617" i="10"/>
  <c r="AH1617" i="10" s="1"/>
  <c r="AG1618" i="10"/>
  <c r="AH1618" i="10" s="1"/>
  <c r="AG1619" i="10"/>
  <c r="AH1619" i="10" s="1"/>
  <c r="AG1620" i="10"/>
  <c r="AH1620" i="10" s="1"/>
  <c r="AG1621" i="10"/>
  <c r="AH1621" i="10" s="1"/>
  <c r="AG1622" i="10"/>
  <c r="AH1622" i="10" s="1"/>
  <c r="AG1623" i="10"/>
  <c r="AH1623" i="10" s="1"/>
  <c r="AG1624" i="10"/>
  <c r="AH1624" i="10" s="1"/>
  <c r="AG1625" i="10"/>
  <c r="AH1625" i="10" s="1"/>
  <c r="AG1626" i="10"/>
  <c r="AH1626" i="10" s="1"/>
  <c r="AG1627" i="10"/>
  <c r="AH1627" i="10" s="1"/>
  <c r="AG1628" i="10"/>
  <c r="AH1628" i="10" s="1"/>
  <c r="AG1629" i="10"/>
  <c r="AH1629" i="10" s="1"/>
  <c r="AG1630" i="10"/>
  <c r="AH1630" i="10" s="1"/>
  <c r="AG1631" i="10"/>
  <c r="AH1631" i="10" s="1"/>
  <c r="AG1632" i="10"/>
  <c r="AH1632" i="10" s="1"/>
  <c r="AG1633" i="10"/>
  <c r="AH1633" i="10" s="1"/>
  <c r="AG1634" i="10"/>
  <c r="AH1634" i="10" s="1"/>
  <c r="AG1635" i="10"/>
  <c r="AH1635" i="10" s="1"/>
  <c r="AG1636" i="10"/>
  <c r="AH1636" i="10" s="1"/>
  <c r="AG1637" i="10"/>
  <c r="AH1637" i="10" s="1"/>
  <c r="AG1638" i="10"/>
  <c r="AH1638" i="10" s="1"/>
  <c r="AG1639" i="10"/>
  <c r="AH1639" i="10" s="1"/>
  <c r="AG1640" i="10"/>
  <c r="AH1640" i="10" s="1"/>
  <c r="AG1641" i="10"/>
  <c r="AH1641" i="10" s="1"/>
  <c r="AG1642" i="10"/>
  <c r="AH1642" i="10" s="1"/>
  <c r="AG1643" i="10"/>
  <c r="AH1643" i="10" s="1"/>
  <c r="AG1644" i="10"/>
  <c r="AH1644" i="10" s="1"/>
  <c r="AG1645" i="10"/>
  <c r="AH1645" i="10" s="1"/>
  <c r="AG1646" i="10"/>
  <c r="AH1646" i="10" s="1"/>
  <c r="AG1647" i="10"/>
  <c r="AH1647" i="10" s="1"/>
  <c r="AG1648" i="10"/>
  <c r="AH1648" i="10" s="1"/>
  <c r="AG1649" i="10"/>
  <c r="AH1649" i="10" s="1"/>
  <c r="AG1650" i="10"/>
  <c r="AH1650" i="10" s="1"/>
  <c r="AG1651" i="10"/>
  <c r="AH1651" i="10" s="1"/>
  <c r="AG1652" i="10"/>
  <c r="AH1652" i="10" s="1"/>
  <c r="AG1653" i="10"/>
  <c r="AH1653" i="10" s="1"/>
  <c r="AG1654" i="10"/>
  <c r="AH1654" i="10" s="1"/>
  <c r="AG1655" i="10"/>
  <c r="AH1655" i="10" s="1"/>
  <c r="AG1656" i="10"/>
  <c r="AH1656" i="10" s="1"/>
  <c r="AG1657" i="10"/>
  <c r="AH1657" i="10" s="1"/>
  <c r="AG1658" i="10"/>
  <c r="AH1658" i="10" s="1"/>
  <c r="AG1659" i="10"/>
  <c r="AH1659" i="10" s="1"/>
  <c r="AG1660" i="10"/>
  <c r="AH1660" i="10" s="1"/>
  <c r="AG1661" i="10"/>
  <c r="AH1661" i="10" s="1"/>
  <c r="AG1662" i="10"/>
  <c r="AH1662" i="10" s="1"/>
  <c r="AG1663" i="10"/>
  <c r="AH1663" i="10" s="1"/>
  <c r="AG1664" i="10"/>
  <c r="AH1664" i="10" s="1"/>
  <c r="AG1665" i="10"/>
  <c r="AH1665" i="10" s="1"/>
  <c r="AG1666" i="10"/>
  <c r="AH1666" i="10" s="1"/>
  <c r="AG1667" i="10"/>
  <c r="AH1667" i="10" s="1"/>
  <c r="AG1668" i="10"/>
  <c r="AH1668" i="10" s="1"/>
  <c r="AG1669" i="10"/>
  <c r="AH1669" i="10" s="1"/>
  <c r="AG1670" i="10"/>
  <c r="AH1670" i="10" s="1"/>
  <c r="AG1671" i="10"/>
  <c r="AH1671" i="10" s="1"/>
  <c r="AG1672" i="10"/>
  <c r="AH1672" i="10" s="1"/>
  <c r="AG1673" i="10"/>
  <c r="AH1673" i="10" s="1"/>
  <c r="AG1674" i="10"/>
  <c r="AH1674" i="10" s="1"/>
  <c r="AG1675" i="10"/>
  <c r="AH1675" i="10" s="1"/>
  <c r="AG1676" i="10"/>
  <c r="AH1676" i="10" s="1"/>
  <c r="AG1677" i="10"/>
  <c r="AH1677" i="10" s="1"/>
  <c r="AG1678" i="10"/>
  <c r="AH1678" i="10" s="1"/>
  <c r="AG1679" i="10"/>
  <c r="AH1679" i="10" s="1"/>
  <c r="AG1680" i="10"/>
  <c r="AH1680" i="10" s="1"/>
  <c r="AG1681" i="10"/>
  <c r="AH1681" i="10" s="1"/>
  <c r="AG1682" i="10"/>
  <c r="AH1682" i="10" s="1"/>
  <c r="AG1683" i="10"/>
  <c r="AH1683" i="10" s="1"/>
  <c r="AG1684" i="10"/>
  <c r="AH1684" i="10" s="1"/>
  <c r="AG1685" i="10"/>
  <c r="AH1685" i="10" s="1"/>
  <c r="AG1686" i="10"/>
  <c r="AH1686" i="10" s="1"/>
  <c r="AG1687" i="10"/>
  <c r="AH1687" i="10" s="1"/>
  <c r="AG1688" i="10"/>
  <c r="AH1688" i="10" s="1"/>
  <c r="AG1689" i="10"/>
  <c r="AH1689" i="10" s="1"/>
  <c r="AG1690" i="10"/>
  <c r="AH1690" i="10" s="1"/>
  <c r="AG1691" i="10"/>
  <c r="AH1691" i="10" s="1"/>
  <c r="AG1692" i="10"/>
  <c r="AH1692" i="10" s="1"/>
  <c r="AG1693" i="10"/>
  <c r="AH1693" i="10" s="1"/>
  <c r="AG1694" i="10"/>
  <c r="AH1694" i="10" s="1"/>
  <c r="AG1695" i="10"/>
  <c r="AH1695" i="10" s="1"/>
  <c r="AG1696" i="10"/>
  <c r="AH1696" i="10" s="1"/>
  <c r="AG1697" i="10"/>
  <c r="AH1697" i="10" s="1"/>
  <c r="AG1698" i="10"/>
  <c r="AH1698" i="10" s="1"/>
  <c r="AG1699" i="10"/>
  <c r="AH1699" i="10" s="1"/>
  <c r="AG1700" i="10"/>
  <c r="AH1700" i="10" s="1"/>
  <c r="AG1701" i="10"/>
  <c r="AH1701" i="10" s="1"/>
  <c r="AG1702" i="10"/>
  <c r="AH1702" i="10" s="1"/>
  <c r="AG1703" i="10"/>
  <c r="AH1703" i="10" s="1"/>
  <c r="AG1704" i="10"/>
  <c r="AH1704" i="10" s="1"/>
  <c r="AG1705" i="10"/>
  <c r="AH1705" i="10" s="1"/>
  <c r="AG1706" i="10"/>
  <c r="AH1706" i="10" s="1"/>
  <c r="AG1707" i="10"/>
  <c r="AH1707" i="10" s="1"/>
  <c r="AG1708" i="10"/>
  <c r="AH1708" i="10" s="1"/>
  <c r="AG1709" i="10"/>
  <c r="AH1709" i="10" s="1"/>
  <c r="AG1710" i="10"/>
  <c r="AH1710" i="10" s="1"/>
  <c r="AG1711" i="10"/>
  <c r="AH1711" i="10" s="1"/>
  <c r="AG1712" i="10"/>
  <c r="AH1712" i="10" s="1"/>
  <c r="AG1713" i="10"/>
  <c r="AH1713" i="10" s="1"/>
  <c r="AG1714" i="10"/>
  <c r="AH1714" i="10" s="1"/>
  <c r="AG1715" i="10"/>
  <c r="AH1715" i="10" s="1"/>
  <c r="AG1716" i="10"/>
  <c r="AH1716" i="10" s="1"/>
  <c r="AG1717" i="10"/>
  <c r="AH1717" i="10" s="1"/>
  <c r="AG1718" i="10"/>
  <c r="AH1718" i="10" s="1"/>
  <c r="AG1719" i="10"/>
  <c r="AH1719" i="10" s="1"/>
  <c r="AG1720" i="10"/>
  <c r="AH1720" i="10" s="1"/>
  <c r="AG1721" i="10"/>
  <c r="AH1721" i="10" s="1"/>
  <c r="AG1722" i="10"/>
  <c r="AH1722" i="10" s="1"/>
  <c r="AG1723" i="10"/>
  <c r="AH1723" i="10" s="1"/>
  <c r="AG1724" i="10"/>
  <c r="AH1724" i="10" s="1"/>
  <c r="AG1725" i="10"/>
  <c r="AH1725" i="10" s="1"/>
  <c r="AG1726" i="10"/>
  <c r="AH1726" i="10" s="1"/>
  <c r="AG1727" i="10"/>
  <c r="AH1727" i="10" s="1"/>
  <c r="AG1728" i="10"/>
  <c r="AH1728" i="10" s="1"/>
  <c r="AG1729" i="10"/>
  <c r="AH1729" i="10" s="1"/>
  <c r="AG1730" i="10"/>
  <c r="AH1730" i="10" s="1"/>
  <c r="AG1731" i="10"/>
  <c r="AH1731" i="10" s="1"/>
  <c r="AG1732" i="10"/>
  <c r="AH1732" i="10" s="1"/>
  <c r="AG1733" i="10"/>
  <c r="AH1733" i="10" s="1"/>
  <c r="AG1734" i="10"/>
  <c r="AH1734" i="10" s="1"/>
  <c r="AG1735" i="10"/>
  <c r="AH1735" i="10" s="1"/>
  <c r="AG1736" i="10"/>
  <c r="AH1736" i="10" s="1"/>
  <c r="AG1737" i="10"/>
  <c r="AH1737" i="10" s="1"/>
  <c r="AG1738" i="10"/>
  <c r="AH1738" i="10" s="1"/>
  <c r="AG1739" i="10"/>
  <c r="AH1739" i="10" s="1"/>
  <c r="AG1740" i="10"/>
  <c r="AH1740" i="10" s="1"/>
  <c r="AG1741" i="10"/>
  <c r="AH1741" i="10" s="1"/>
  <c r="AG1742" i="10"/>
  <c r="AH1742" i="10" s="1"/>
  <c r="AG1743" i="10"/>
  <c r="AH1743" i="10" s="1"/>
  <c r="AG1744" i="10"/>
  <c r="AH1744" i="10" s="1"/>
  <c r="AG1745" i="10"/>
  <c r="AH1745" i="10" s="1"/>
  <c r="AG1746" i="10"/>
  <c r="AH1746" i="10" s="1"/>
  <c r="AG1747" i="10"/>
  <c r="AH1747" i="10" s="1"/>
  <c r="AG1748" i="10"/>
  <c r="AH1748" i="10" s="1"/>
  <c r="AG1749" i="10"/>
  <c r="AH1749" i="10" s="1"/>
  <c r="AG1750" i="10"/>
  <c r="AH1750" i="10" s="1"/>
  <c r="AG1751" i="10"/>
  <c r="AH1751" i="10" s="1"/>
  <c r="AG1752" i="10"/>
  <c r="AH1752" i="10" s="1"/>
  <c r="AG1753" i="10"/>
  <c r="AH1753" i="10" s="1"/>
  <c r="AG1754" i="10"/>
  <c r="AH1754" i="10" s="1"/>
  <c r="AG1755" i="10"/>
  <c r="AH1755" i="10" s="1"/>
  <c r="AG1756" i="10"/>
  <c r="AH1756" i="10" s="1"/>
  <c r="AG1757" i="10"/>
  <c r="AH1757" i="10" s="1"/>
  <c r="AG1758" i="10"/>
  <c r="AH1758" i="10" s="1"/>
  <c r="AG1759" i="10"/>
  <c r="AH1759" i="10" s="1"/>
  <c r="AG1760" i="10"/>
  <c r="AH1760" i="10" s="1"/>
  <c r="AG1761" i="10"/>
  <c r="AH1761" i="10" s="1"/>
  <c r="AG1762" i="10"/>
  <c r="AH1762" i="10" s="1"/>
  <c r="AG1763" i="10"/>
  <c r="AH1763" i="10" s="1"/>
  <c r="AG1764" i="10"/>
  <c r="AH1764" i="10" s="1"/>
  <c r="AG1765" i="10"/>
  <c r="AH1765" i="10" s="1"/>
  <c r="AG1766" i="10"/>
  <c r="AH1766" i="10" s="1"/>
  <c r="AG1767" i="10"/>
  <c r="AH1767" i="10" s="1"/>
  <c r="AG1768" i="10"/>
  <c r="AH1768" i="10" s="1"/>
  <c r="AG1769" i="10"/>
  <c r="AH1769" i="10" s="1"/>
  <c r="AG1770" i="10"/>
  <c r="AH1770" i="10" s="1"/>
  <c r="AG1771" i="10"/>
  <c r="AH1771" i="10" s="1"/>
  <c r="AG1772" i="10"/>
  <c r="AH1772" i="10" s="1"/>
  <c r="AG1773" i="10"/>
  <c r="AH1773" i="10" s="1"/>
  <c r="AG1774" i="10"/>
  <c r="AH1774" i="10" s="1"/>
  <c r="AG1775" i="10"/>
  <c r="AH1775" i="10" s="1"/>
  <c r="AG1776" i="10"/>
  <c r="AH1776" i="10" s="1"/>
  <c r="AG1777" i="10"/>
  <c r="AH1777" i="10" s="1"/>
  <c r="AG1778" i="10"/>
  <c r="AH1778" i="10" s="1"/>
  <c r="AG1779" i="10"/>
  <c r="AH1779" i="10" s="1"/>
  <c r="AG1780" i="10"/>
  <c r="AH1780" i="10" s="1"/>
  <c r="AG1781" i="10"/>
  <c r="AH1781" i="10" s="1"/>
  <c r="AG1782" i="10"/>
  <c r="AH1782" i="10" s="1"/>
  <c r="AG1783" i="10"/>
  <c r="AH1783" i="10" s="1"/>
  <c r="AG1784" i="10"/>
  <c r="AH1784" i="10" s="1"/>
  <c r="AG1785" i="10"/>
  <c r="AH1785" i="10" s="1"/>
  <c r="AG1786" i="10"/>
  <c r="AH1786" i="10" s="1"/>
  <c r="AG1787" i="10"/>
  <c r="AH1787" i="10" s="1"/>
  <c r="AG1788" i="10"/>
  <c r="AH1788" i="10" s="1"/>
  <c r="AG1789" i="10"/>
  <c r="AH1789" i="10" s="1"/>
  <c r="AG1790" i="10"/>
  <c r="AH1790" i="10" s="1"/>
  <c r="AG1791" i="10"/>
  <c r="AG1792" i="10"/>
  <c r="AH1792" i="10" s="1"/>
  <c r="AG1793" i="10"/>
  <c r="AH1793" i="10" s="1"/>
  <c r="AG1794" i="10"/>
  <c r="AH1794" i="10" s="1"/>
  <c r="AG1795" i="10"/>
  <c r="AO1795" i="10" s="1"/>
  <c r="AP1795" i="10" s="1"/>
  <c r="AG1796" i="10"/>
  <c r="AG1797" i="10"/>
  <c r="AG1798" i="10"/>
  <c r="AH1527" i="10" l="1"/>
  <c r="AH11" i="10"/>
  <c r="AO1798" i="10"/>
  <c r="AP1798" i="10" s="1"/>
  <c r="AO1797" i="10"/>
  <c r="AP1797" i="10" s="1"/>
  <c r="AO1796" i="10"/>
  <c r="AP1796" i="10" s="1"/>
  <c r="AH1791" i="10"/>
  <c r="AH1795" i="10"/>
  <c r="AH1796" i="10"/>
  <c r="AH1798" i="10"/>
  <c r="AH1797" i="10"/>
  <c r="AK7" i="10" l="1"/>
  <c r="AJ8" i="10"/>
  <c r="AK8" i="10" s="1"/>
  <c r="AJ9" i="10"/>
  <c r="AK9" i="10" s="1"/>
  <c r="AJ10" i="10"/>
  <c r="AK10" i="10" s="1"/>
  <c r="AJ12" i="10"/>
  <c r="AK12" i="10" s="1"/>
  <c r="AJ13" i="10"/>
  <c r="AK13" i="10" s="1"/>
  <c r="AJ14" i="10"/>
  <c r="AK14" i="10" s="1"/>
  <c r="AJ16" i="10"/>
  <c r="AK16" i="10" s="1"/>
  <c r="AJ17" i="10"/>
  <c r="AK17" i="10" s="1"/>
  <c r="AJ18" i="10"/>
  <c r="AK18" i="10" s="1"/>
  <c r="AJ19" i="10"/>
  <c r="AK19" i="10" s="1"/>
  <c r="AJ20" i="10"/>
  <c r="AK20" i="10" s="1"/>
  <c r="AJ21" i="10"/>
  <c r="AK21" i="10" s="1"/>
  <c r="AJ23" i="10"/>
  <c r="AK23" i="10" s="1"/>
  <c r="AJ24" i="10"/>
  <c r="AK24" i="10" s="1"/>
  <c r="AJ25" i="10"/>
  <c r="AK25" i="10" s="1"/>
  <c r="AJ27" i="10"/>
  <c r="AK27" i="10" s="1"/>
  <c r="AJ28" i="10"/>
  <c r="AK28" i="10" s="1"/>
  <c r="AJ29" i="10"/>
  <c r="AK29" i="10" s="1"/>
  <c r="AJ31" i="10"/>
  <c r="AK31" i="10" s="1"/>
  <c r="AJ32" i="10"/>
  <c r="AK32" i="10" s="1"/>
  <c r="AJ33" i="10"/>
  <c r="AK33" i="10" s="1"/>
  <c r="AJ34" i="10"/>
  <c r="AK34" i="10" s="1"/>
  <c r="AJ35" i="10"/>
  <c r="AK35" i="10" s="1"/>
  <c r="AJ36" i="10"/>
  <c r="AK36" i="10" s="1"/>
  <c r="AJ37" i="10"/>
  <c r="AK37" i="10" s="1"/>
  <c r="AJ38" i="10"/>
  <c r="AK38" i="10" s="1"/>
  <c r="AJ40" i="10"/>
  <c r="AK40" i="10" s="1"/>
  <c r="AJ39" i="10"/>
  <c r="AK39" i="10" s="1"/>
  <c r="AJ42" i="10"/>
  <c r="AK42" i="10" s="1"/>
  <c r="AJ43" i="10"/>
  <c r="AK43" i="10" s="1"/>
  <c r="AJ41" i="10"/>
  <c r="AK41" i="10" s="1"/>
  <c r="AJ44" i="10"/>
  <c r="AK44" i="10" s="1"/>
  <c r="AJ46" i="10"/>
  <c r="AK46" i="10" s="1"/>
  <c r="AJ47" i="10"/>
  <c r="AK47" i="10" s="1"/>
  <c r="AJ48" i="10"/>
  <c r="AK48" i="10" s="1"/>
  <c r="AJ49" i="10"/>
  <c r="AK49" i="10" s="1"/>
  <c r="AJ50" i="10"/>
  <c r="AK50" i="10" s="1"/>
  <c r="AJ52" i="10"/>
  <c r="AK52" i="10" s="1"/>
  <c r="AJ53" i="10"/>
  <c r="AK53" i="10" s="1"/>
  <c r="AJ51" i="10"/>
  <c r="AK51" i="10" s="1"/>
  <c r="AJ56" i="10"/>
  <c r="AK56" i="10" s="1"/>
  <c r="AJ55" i="10"/>
  <c r="AK55" i="10" s="1"/>
  <c r="AJ57" i="10"/>
  <c r="AK57" i="10" s="1"/>
  <c r="AJ58" i="10"/>
  <c r="AK58" i="10" s="1"/>
  <c r="AJ59" i="10"/>
  <c r="AK59" i="10" s="1"/>
  <c r="AJ60" i="10"/>
  <c r="AK60" i="10" s="1"/>
  <c r="AJ62" i="10"/>
  <c r="AK62" i="10" s="1"/>
  <c r="AJ63" i="10"/>
  <c r="AK63" i="10" s="1"/>
  <c r="AJ64" i="10"/>
  <c r="AK64" i="10" s="1"/>
  <c r="AJ65" i="10"/>
  <c r="AK65" i="10" s="1"/>
  <c r="AJ67" i="10"/>
  <c r="AK67" i="10" s="1"/>
  <c r="AJ68" i="10"/>
  <c r="AK68" i="10" s="1"/>
  <c r="AJ71" i="10"/>
  <c r="AK71" i="10" s="1"/>
  <c r="AJ70" i="10"/>
  <c r="AK70" i="10" s="1"/>
  <c r="AJ73" i="10"/>
  <c r="AK73" i="10" s="1"/>
  <c r="AJ72" i="10"/>
  <c r="AK72" i="10" s="1"/>
  <c r="AJ74" i="10"/>
  <c r="AK74" i="10" s="1"/>
  <c r="AJ75" i="10"/>
  <c r="AK75" i="10" s="1"/>
  <c r="AJ77" i="10"/>
  <c r="AK77" i="10" s="1"/>
  <c r="AJ79" i="10"/>
  <c r="AK79" i="10" s="1"/>
  <c r="AJ81" i="10"/>
  <c r="AK81" i="10" s="1"/>
  <c r="AJ82" i="10"/>
  <c r="AK82" i="10" s="1"/>
  <c r="AJ83" i="10"/>
  <c r="AK83" i="10" s="1"/>
  <c r="AJ84" i="10"/>
  <c r="AK84" i="10" s="1"/>
  <c r="AJ85" i="10"/>
  <c r="AK85" i="10" s="1"/>
  <c r="AJ86" i="10"/>
  <c r="AK86" i="10" s="1"/>
  <c r="AJ87" i="10"/>
  <c r="AK87" i="10" s="1"/>
  <c r="AJ91" i="10"/>
  <c r="AK91" i="10" s="1"/>
  <c r="AJ92" i="10"/>
  <c r="AK92" i="10" s="1"/>
  <c r="AJ93" i="10"/>
  <c r="AK93" i="10" s="1"/>
  <c r="AJ94" i="10"/>
  <c r="AK94" i="10" s="1"/>
  <c r="AJ95" i="10"/>
  <c r="AK95" i="10" s="1"/>
  <c r="AJ96" i="10"/>
  <c r="AK96" i="10" s="1"/>
  <c r="AJ97" i="10"/>
  <c r="AK97" i="10" s="1"/>
  <c r="AJ98" i="10"/>
  <c r="AK98" i="10" s="1"/>
  <c r="AJ99" i="10"/>
  <c r="AK99" i="10" s="1"/>
  <c r="AJ100" i="10"/>
  <c r="AK100" i="10" s="1"/>
  <c r="AJ101" i="10"/>
  <c r="AK101" i="10" s="1"/>
  <c r="AJ104" i="10"/>
  <c r="AK104" i="10" s="1"/>
  <c r="AJ105" i="10"/>
  <c r="AK105" i="10" s="1"/>
  <c r="AJ108" i="10"/>
  <c r="AK108" i="10" s="1"/>
  <c r="AJ106" i="10"/>
  <c r="AK106" i="10" s="1"/>
  <c r="AJ109" i="10"/>
  <c r="AK109" i="10" s="1"/>
  <c r="AJ110" i="10"/>
  <c r="AK110" i="10" s="1"/>
  <c r="AJ111" i="10"/>
  <c r="AK111" i="10" s="1"/>
  <c r="AJ112" i="10"/>
  <c r="AK112" i="10" s="1"/>
  <c r="AJ113" i="10"/>
  <c r="AK113" i="10" s="1"/>
  <c r="AJ114" i="10"/>
  <c r="AK114" i="10" s="1"/>
  <c r="AJ115" i="10"/>
  <c r="AK115" i="10" s="1"/>
  <c r="AJ116" i="10"/>
  <c r="AK116" i="10" s="1"/>
  <c r="AJ117" i="10"/>
  <c r="AK117" i="10" s="1"/>
  <c r="AJ118" i="10"/>
  <c r="AK118" i="10" s="1"/>
  <c r="AJ120" i="10"/>
  <c r="AK120" i="10" s="1"/>
  <c r="AJ121" i="10"/>
  <c r="AK121" i="10" s="1"/>
  <c r="AJ122" i="10"/>
  <c r="AK122" i="10" s="1"/>
  <c r="AJ123" i="10"/>
  <c r="AK123" i="10" s="1"/>
  <c r="AJ124" i="10"/>
  <c r="AK124" i="10" s="1"/>
  <c r="AJ125" i="10"/>
  <c r="AK125" i="10" s="1"/>
  <c r="AJ127" i="10"/>
  <c r="AK127" i="10" s="1"/>
  <c r="AJ129" i="10"/>
  <c r="AK129" i="10" s="1"/>
  <c r="AJ131" i="10"/>
  <c r="AK131" i="10" s="1"/>
  <c r="AJ130" i="10"/>
  <c r="AK130" i="10" s="1"/>
  <c r="AJ132" i="10"/>
  <c r="AK132" i="10" s="1"/>
  <c r="AJ133" i="10"/>
  <c r="AK133" i="10" s="1"/>
  <c r="AJ134" i="10"/>
  <c r="AK134" i="10" s="1"/>
  <c r="AJ138" i="10"/>
  <c r="AK138" i="10" s="1"/>
  <c r="AJ137" i="10"/>
  <c r="AK137" i="10" s="1"/>
  <c r="AJ140" i="10"/>
  <c r="AK140" i="10" s="1"/>
  <c r="AJ142" i="10"/>
  <c r="AK142" i="10" s="1"/>
  <c r="AJ146" i="10"/>
  <c r="AK146" i="10" s="1"/>
  <c r="AJ148" i="10"/>
  <c r="AK148" i="10" s="1"/>
  <c r="AJ149" i="10"/>
  <c r="AK149" i="10" s="1"/>
  <c r="AJ150" i="10"/>
  <c r="AK150" i="10" s="1"/>
  <c r="AJ151" i="10"/>
  <c r="AK151" i="10" s="1"/>
  <c r="AJ155" i="10"/>
  <c r="AK155" i="10" s="1"/>
  <c r="AJ153" i="10"/>
  <c r="AK153" i="10" s="1"/>
  <c r="AJ156" i="10"/>
  <c r="AK156" i="10" s="1"/>
  <c r="AJ157" i="10"/>
  <c r="AK157" i="10" s="1"/>
  <c r="AJ158" i="10"/>
  <c r="AK158" i="10" s="1"/>
  <c r="AJ160" i="10"/>
  <c r="AK160" i="10" s="1"/>
  <c r="AJ159" i="10"/>
  <c r="AK159" i="10" s="1"/>
  <c r="AJ161" i="10"/>
  <c r="AK161" i="10" s="1"/>
  <c r="AJ162" i="10"/>
  <c r="AK162" i="10" s="1"/>
  <c r="AJ164" i="10"/>
  <c r="AK164" i="10" s="1"/>
  <c r="AJ163" i="10"/>
  <c r="AK163" i="10" s="1"/>
  <c r="AJ165" i="10"/>
  <c r="AK165" i="10" s="1"/>
  <c r="AJ167" i="10"/>
  <c r="AK167" i="10" s="1"/>
  <c r="AJ168" i="10"/>
  <c r="AK168" i="10" s="1"/>
  <c r="AJ169" i="10"/>
  <c r="AK169" i="10" s="1"/>
  <c r="AJ170" i="10"/>
  <c r="AK170" i="10" s="1"/>
  <c r="AJ171" i="10"/>
  <c r="AK171" i="10" s="1"/>
  <c r="AJ172" i="10"/>
  <c r="AK172" i="10" s="1"/>
  <c r="AJ173" i="10"/>
  <c r="AK173" i="10" s="1"/>
  <c r="AJ174" i="10"/>
  <c r="AK174" i="10" s="1"/>
  <c r="AJ177" i="10"/>
  <c r="AK177" i="10" s="1"/>
  <c r="AJ175" i="10"/>
  <c r="AK175" i="10" s="1"/>
  <c r="AJ179" i="10"/>
  <c r="AK179" i="10" s="1"/>
  <c r="AJ181" i="10"/>
  <c r="AK181" i="10" s="1"/>
  <c r="AJ182" i="10"/>
  <c r="AK182" i="10" s="1"/>
  <c r="AJ183" i="10"/>
  <c r="AK183" i="10" s="1"/>
  <c r="AJ184" i="10"/>
  <c r="AK184" i="10" s="1"/>
  <c r="AJ185" i="10"/>
  <c r="AK185" i="10" s="1"/>
  <c r="AJ186" i="10"/>
  <c r="AK186" i="10" s="1"/>
  <c r="AJ188" i="10"/>
  <c r="AK188" i="10" s="1"/>
  <c r="AJ189" i="10"/>
  <c r="AK189" i="10" s="1"/>
  <c r="AJ191" i="10"/>
  <c r="AK191" i="10" s="1"/>
  <c r="AJ192" i="10"/>
  <c r="AK192" i="10" s="1"/>
  <c r="AJ194" i="10"/>
  <c r="AK194" i="10" s="1"/>
  <c r="AJ195" i="10"/>
  <c r="AK195" i="10" s="1"/>
  <c r="AJ196" i="10"/>
  <c r="AK196" i="10" s="1"/>
  <c r="AJ198" i="10"/>
  <c r="AK198" i="10" s="1"/>
  <c r="AJ199" i="10"/>
  <c r="AK199" i="10" s="1"/>
  <c r="AJ200" i="10"/>
  <c r="AK200" i="10" s="1"/>
  <c r="AJ202" i="10"/>
  <c r="AK202" i="10" s="1"/>
  <c r="AJ203" i="10"/>
  <c r="AK203" i="10" s="1"/>
  <c r="AJ204" i="10"/>
  <c r="AK204" i="10" s="1"/>
  <c r="AJ205" i="10"/>
  <c r="AK205" i="10" s="1"/>
  <c r="AJ207" i="10"/>
  <c r="AK207" i="10" s="1"/>
  <c r="AJ208" i="10"/>
  <c r="AK208" i="10" s="1"/>
  <c r="AJ211" i="10"/>
  <c r="AK211" i="10" s="1"/>
  <c r="AJ213" i="10"/>
  <c r="AK213" i="10" s="1"/>
  <c r="AJ215" i="10"/>
  <c r="AK215" i="10" s="1"/>
  <c r="AJ217" i="10"/>
  <c r="AK217" i="10" s="1"/>
  <c r="AJ218" i="10"/>
  <c r="AK218" i="10" s="1"/>
  <c r="AJ219" i="10"/>
  <c r="AK219" i="10" s="1"/>
  <c r="AJ220" i="10"/>
  <c r="AK220" i="10" s="1"/>
  <c r="AJ221" i="10"/>
  <c r="AK221" i="10" s="1"/>
  <c r="AJ222" i="10"/>
  <c r="AK222" i="10" s="1"/>
  <c r="AJ223" i="10"/>
  <c r="AK223" i="10" s="1"/>
  <c r="AJ224" i="10"/>
  <c r="AK224" i="10" s="1"/>
  <c r="AJ226" i="10"/>
  <c r="AK226" i="10" s="1"/>
  <c r="AJ227" i="10"/>
  <c r="AK227" i="10" s="1"/>
  <c r="AJ228" i="10"/>
  <c r="AK228" i="10" s="1"/>
  <c r="AJ230" i="10"/>
  <c r="AK230" i="10" s="1"/>
  <c r="AJ231" i="10"/>
  <c r="AK231" i="10" s="1"/>
  <c r="AJ232" i="10"/>
  <c r="AK232" i="10" s="1"/>
  <c r="AJ235" i="10"/>
  <c r="AK235" i="10" s="1"/>
  <c r="AJ238" i="10"/>
  <c r="AK238" i="10" s="1"/>
  <c r="AJ240" i="10"/>
  <c r="AK240" i="10" s="1"/>
  <c r="AJ241" i="10"/>
  <c r="AK241" i="10" s="1"/>
  <c r="AJ242" i="10"/>
  <c r="AK242" i="10" s="1"/>
  <c r="AJ243" i="10"/>
  <c r="AK243" i="10" s="1"/>
  <c r="AJ244" i="10"/>
  <c r="AK244" i="10" s="1"/>
  <c r="AJ245" i="10"/>
  <c r="AK245" i="10" s="1"/>
  <c r="AJ247" i="10"/>
  <c r="AK247" i="10" s="1"/>
  <c r="AJ246" i="10"/>
  <c r="AK246" i="10" s="1"/>
  <c r="AJ248" i="10"/>
  <c r="AK248" i="10" s="1"/>
  <c r="AJ252" i="10"/>
  <c r="AK252" i="10" s="1"/>
  <c r="AJ250" i="10"/>
  <c r="AK250" i="10" s="1"/>
  <c r="AJ249" i="10"/>
  <c r="AK249" i="10" s="1"/>
  <c r="AJ253" i="10"/>
  <c r="AK253" i="10" s="1"/>
  <c r="AJ254" i="10"/>
  <c r="AK254" i="10" s="1"/>
  <c r="AJ255" i="10"/>
  <c r="AK255" i="10" s="1"/>
  <c r="AJ256" i="10"/>
  <c r="AK256" i="10" s="1"/>
  <c r="AJ257" i="10"/>
  <c r="AK257" i="10" s="1"/>
  <c r="AJ258" i="10"/>
  <c r="AK258" i="10" s="1"/>
  <c r="AJ260" i="10"/>
  <c r="AK260" i="10" s="1"/>
  <c r="AJ261" i="10"/>
  <c r="AK261" i="10" s="1"/>
  <c r="AJ262" i="10"/>
  <c r="AK262" i="10" s="1"/>
  <c r="AJ263" i="10"/>
  <c r="AK263" i="10" s="1"/>
  <c r="AJ264" i="10"/>
  <c r="AK264" i="10" s="1"/>
  <c r="AJ265" i="10"/>
  <c r="AK265" i="10" s="1"/>
  <c r="AJ267" i="10"/>
  <c r="AK267" i="10" s="1"/>
  <c r="AJ266" i="10"/>
  <c r="AK266" i="10" s="1"/>
  <c r="AJ269" i="10"/>
  <c r="AK269" i="10" s="1"/>
  <c r="AJ270" i="10"/>
  <c r="AK270" i="10" s="1"/>
  <c r="AJ271" i="10"/>
  <c r="AK271" i="10" s="1"/>
  <c r="AJ272" i="10"/>
  <c r="AK272" i="10" s="1"/>
  <c r="AJ273" i="10"/>
  <c r="AK273" i="10" s="1"/>
  <c r="AJ274" i="10"/>
  <c r="AK274" i="10" s="1"/>
  <c r="AJ278" i="10"/>
  <c r="AK278" i="10" s="1"/>
  <c r="AJ279" i="10"/>
  <c r="AK279" i="10" s="1"/>
  <c r="AJ280" i="10"/>
  <c r="AK280" i="10" s="1"/>
  <c r="AJ281" i="10"/>
  <c r="AK281" i="10" s="1"/>
  <c r="AJ285" i="10"/>
  <c r="AK285" i="10" s="1"/>
  <c r="AJ287" i="10"/>
  <c r="AK287" i="10" s="1"/>
  <c r="AJ288" i="10"/>
  <c r="AK288" i="10" s="1"/>
  <c r="AJ292" i="10"/>
  <c r="AK292" i="10" s="1"/>
  <c r="AJ291" i="10"/>
  <c r="AK291" i="10" s="1"/>
  <c r="AJ293" i="10"/>
  <c r="AK293" i="10" s="1"/>
  <c r="AJ295" i="10"/>
  <c r="AK295" i="10" s="1"/>
  <c r="AJ296" i="10"/>
  <c r="AK296" i="10" s="1"/>
  <c r="AJ298" i="10"/>
  <c r="AK298" i="10" s="1"/>
  <c r="AJ300" i="10"/>
  <c r="AK300" i="10" s="1"/>
  <c r="AJ302" i="10"/>
  <c r="AK302" i="10" s="1"/>
  <c r="AJ303" i="10"/>
  <c r="AK303" i="10" s="1"/>
  <c r="AJ305" i="10"/>
  <c r="AK305" i="10" s="1"/>
  <c r="AJ306" i="10"/>
  <c r="AK306" i="10" s="1"/>
  <c r="AJ308" i="10"/>
  <c r="AK308" i="10" s="1"/>
  <c r="AJ307" i="10"/>
  <c r="AK307" i="10" s="1"/>
  <c r="AJ311" i="10"/>
  <c r="AK311" i="10" s="1"/>
  <c r="AJ309" i="10"/>
  <c r="AK309" i="10" s="1"/>
  <c r="AJ312" i="10"/>
  <c r="AK312" i="10" s="1"/>
  <c r="AJ314" i="10"/>
  <c r="AK314" i="10" s="1"/>
  <c r="AJ315" i="10"/>
  <c r="AK315" i="10" s="1"/>
  <c r="AJ316" i="10"/>
  <c r="AK316" i="10" s="1"/>
  <c r="AJ317" i="10"/>
  <c r="AK317" i="10" s="1"/>
  <c r="AJ318" i="10"/>
  <c r="AK318" i="10" s="1"/>
  <c r="AJ320" i="10"/>
  <c r="AK320" i="10" s="1"/>
  <c r="AJ319" i="10"/>
  <c r="AK319" i="10" s="1"/>
  <c r="AJ322" i="10"/>
  <c r="AK322" i="10" s="1"/>
  <c r="AJ321" i="10"/>
  <c r="AK321" i="10" s="1"/>
  <c r="AJ323" i="10"/>
  <c r="AK323" i="10" s="1"/>
  <c r="AJ324" i="10"/>
  <c r="AK324" i="10" s="1"/>
  <c r="AJ325" i="10"/>
  <c r="AK325" i="10" s="1"/>
  <c r="AJ330" i="10"/>
  <c r="AK330" i="10" s="1"/>
  <c r="AJ329" i="10"/>
  <c r="AK329" i="10" s="1"/>
  <c r="AJ331" i="10"/>
  <c r="AK331" i="10" s="1"/>
  <c r="AJ332" i="10"/>
  <c r="AK332" i="10" s="1"/>
  <c r="AJ333" i="10"/>
  <c r="AK333" i="10" s="1"/>
  <c r="AJ334" i="10"/>
  <c r="AK334" i="10" s="1"/>
  <c r="AJ335" i="10"/>
  <c r="AK335" i="10" s="1"/>
  <c r="AJ336" i="10"/>
  <c r="AK336" i="10" s="1"/>
  <c r="AJ337" i="10"/>
  <c r="AK337" i="10" s="1"/>
  <c r="AJ338" i="10"/>
  <c r="AK338" i="10" s="1"/>
  <c r="AJ342" i="10"/>
  <c r="AK342" i="10" s="1"/>
  <c r="AJ340" i="10"/>
  <c r="AK340" i="10" s="1"/>
  <c r="AJ346" i="10"/>
  <c r="AK346" i="10" s="1"/>
  <c r="AJ344" i="10"/>
  <c r="AK344" i="10" s="1"/>
  <c r="AJ350" i="10"/>
  <c r="AK350" i="10" s="1"/>
  <c r="AJ349" i="10"/>
  <c r="AK349" i="10" s="1"/>
  <c r="AJ351" i="10"/>
  <c r="AK351" i="10" s="1"/>
  <c r="AJ352" i="10"/>
  <c r="AK352" i="10" s="1"/>
  <c r="AJ353" i="10"/>
  <c r="AK353" i="10" s="1"/>
  <c r="AJ355" i="10"/>
  <c r="AK355" i="10" s="1"/>
  <c r="AJ356" i="10"/>
  <c r="AK356" i="10" s="1"/>
  <c r="AJ357" i="10"/>
  <c r="AK357" i="10" s="1"/>
  <c r="AJ359" i="10"/>
  <c r="AK359" i="10" s="1"/>
  <c r="AJ360" i="10"/>
  <c r="AK360" i="10" s="1"/>
  <c r="AJ361" i="10"/>
  <c r="AK361" i="10" s="1"/>
  <c r="AJ362" i="10"/>
  <c r="AK362" i="10" s="1"/>
  <c r="AJ363" i="10"/>
  <c r="AK363" i="10" s="1"/>
  <c r="AJ364" i="10"/>
  <c r="AK364" i="10" s="1"/>
  <c r="AJ365" i="10"/>
  <c r="AK365" i="10" s="1"/>
  <c r="AJ366" i="10"/>
  <c r="AK366" i="10" s="1"/>
  <c r="AJ368" i="10"/>
  <c r="AK368" i="10" s="1"/>
  <c r="AJ367" i="10"/>
  <c r="AK367" i="10" s="1"/>
  <c r="AJ369" i="10"/>
  <c r="AK369" i="10" s="1"/>
  <c r="AJ372" i="10"/>
  <c r="AK372" i="10" s="1"/>
  <c r="AJ370" i="10"/>
  <c r="AK370" i="10" s="1"/>
  <c r="AJ373" i="10"/>
  <c r="AK373" i="10" s="1"/>
  <c r="AJ374" i="10"/>
  <c r="AK374" i="10" s="1"/>
  <c r="AJ376" i="10"/>
  <c r="AK376" i="10" s="1"/>
  <c r="AJ377" i="10"/>
  <c r="AK377" i="10" s="1"/>
  <c r="AJ379" i="10"/>
  <c r="AK379" i="10" s="1"/>
  <c r="AJ380" i="10"/>
  <c r="AK380" i="10" s="1"/>
  <c r="AJ382" i="10"/>
  <c r="AK382" i="10" s="1"/>
  <c r="AJ384" i="10"/>
  <c r="AK384" i="10" s="1"/>
  <c r="AJ386" i="10"/>
  <c r="AK386" i="10" s="1"/>
  <c r="AJ387" i="10"/>
  <c r="AK387" i="10" s="1"/>
  <c r="AJ388" i="10"/>
  <c r="AK388" i="10" s="1"/>
  <c r="AJ389" i="10"/>
  <c r="AK389" i="10" s="1"/>
  <c r="AJ390" i="10"/>
  <c r="AK390" i="10" s="1"/>
  <c r="AJ391" i="10"/>
  <c r="AK391" i="10" s="1"/>
  <c r="AJ394" i="10"/>
  <c r="AK394" i="10" s="1"/>
  <c r="AJ393" i="10"/>
  <c r="AK393" i="10" s="1"/>
  <c r="AJ395" i="10"/>
  <c r="AK395" i="10" s="1"/>
  <c r="AJ398" i="10"/>
  <c r="AK398" i="10" s="1"/>
  <c r="AJ399" i="10"/>
  <c r="AK399" i="10" s="1"/>
  <c r="AJ401" i="10"/>
  <c r="AK401" i="10" s="1"/>
  <c r="AJ402" i="10"/>
  <c r="AK402" i="10" s="1"/>
  <c r="AJ403" i="10"/>
  <c r="AK403" i="10" s="1"/>
  <c r="AJ404" i="10"/>
  <c r="AK404" i="10" s="1"/>
  <c r="AJ406" i="10"/>
  <c r="AK406" i="10" s="1"/>
  <c r="AJ407" i="10"/>
  <c r="AK407" i="10" s="1"/>
  <c r="AJ408" i="10"/>
  <c r="AK408" i="10" s="1"/>
  <c r="AJ409" i="10"/>
  <c r="AK409" i="10" s="1"/>
  <c r="AJ410" i="10"/>
  <c r="AK410" i="10" s="1"/>
  <c r="AJ411" i="10"/>
  <c r="AK411" i="10" s="1"/>
  <c r="AJ412" i="10"/>
  <c r="AK412" i="10" s="1"/>
  <c r="AJ413" i="10"/>
  <c r="AK413" i="10" s="1"/>
  <c r="AJ414" i="10"/>
  <c r="AK414" i="10" s="1"/>
  <c r="AJ415" i="10"/>
  <c r="AK415" i="10" s="1"/>
  <c r="AJ416" i="10"/>
  <c r="AK416" i="10" s="1"/>
  <c r="AJ417" i="10"/>
  <c r="AK417" i="10" s="1"/>
  <c r="AJ419" i="10"/>
  <c r="AK419" i="10" s="1"/>
  <c r="AJ420" i="10"/>
  <c r="AK420" i="10" s="1"/>
  <c r="AJ421" i="10"/>
  <c r="AK421" i="10" s="1"/>
  <c r="AJ422" i="10"/>
  <c r="AK422" i="10" s="1"/>
  <c r="AJ424" i="10"/>
  <c r="AK424" i="10" s="1"/>
  <c r="AJ425" i="10"/>
  <c r="AK425" i="10" s="1"/>
  <c r="AJ426" i="10"/>
  <c r="AK426" i="10" s="1"/>
  <c r="AJ427" i="10"/>
  <c r="AK427" i="10" s="1"/>
  <c r="AJ428" i="10"/>
  <c r="AK428" i="10" s="1"/>
  <c r="AJ429" i="10"/>
  <c r="AK429" i="10" s="1"/>
  <c r="AJ430" i="10"/>
  <c r="AK430" i="10" s="1"/>
  <c r="AJ435" i="10"/>
  <c r="AK435" i="10" s="1"/>
  <c r="AJ436" i="10"/>
  <c r="AK436" i="10" s="1"/>
  <c r="AJ437" i="10"/>
  <c r="AK437" i="10" s="1"/>
  <c r="AJ438" i="10"/>
  <c r="AK438" i="10" s="1"/>
  <c r="AJ439" i="10"/>
  <c r="AK439" i="10" s="1"/>
  <c r="AJ440" i="10"/>
  <c r="AK440" i="10" s="1"/>
  <c r="AJ441" i="10"/>
  <c r="AK441" i="10" s="1"/>
  <c r="AJ443" i="10"/>
  <c r="AK443" i="10" s="1"/>
  <c r="AJ442" i="10"/>
  <c r="AK442" i="10" s="1"/>
  <c r="AJ444" i="10"/>
  <c r="AK444" i="10" s="1"/>
  <c r="AJ446" i="10"/>
  <c r="AK446" i="10" s="1"/>
  <c r="AJ447" i="10"/>
  <c r="AK447" i="10" s="1"/>
  <c r="AJ448" i="10"/>
  <c r="AK448" i="10" s="1"/>
  <c r="AJ449" i="10"/>
  <c r="AK449" i="10" s="1"/>
  <c r="AJ450" i="10"/>
  <c r="AK450" i="10" s="1"/>
  <c r="AJ452" i="10"/>
  <c r="AK452" i="10" s="1"/>
  <c r="AJ451" i="10"/>
  <c r="AK451" i="10" s="1"/>
  <c r="AJ453" i="10"/>
  <c r="AK453" i="10" s="1"/>
  <c r="AJ454" i="10"/>
  <c r="AK454" i="10" s="1"/>
  <c r="AJ456" i="10"/>
  <c r="AK456" i="10" s="1"/>
  <c r="AJ457" i="10"/>
  <c r="AK457" i="10" s="1"/>
  <c r="AJ459" i="10"/>
  <c r="AK459" i="10" s="1"/>
  <c r="AJ460" i="10"/>
  <c r="AK460" i="10" s="1"/>
  <c r="AJ461" i="10"/>
  <c r="AK461" i="10" s="1"/>
  <c r="AJ463" i="10"/>
  <c r="AK463" i="10" s="1"/>
  <c r="AJ465" i="10"/>
  <c r="AK465" i="10" s="1"/>
  <c r="AJ467" i="10"/>
  <c r="AK467" i="10" s="1"/>
  <c r="AJ468" i="10"/>
  <c r="AK468" i="10" s="1"/>
  <c r="AJ470" i="10"/>
  <c r="AK470" i="10" s="1"/>
  <c r="AJ471" i="10"/>
  <c r="AK471" i="10" s="1"/>
  <c r="AJ473" i="10"/>
  <c r="AK473" i="10" s="1"/>
  <c r="AJ476" i="10"/>
  <c r="AK476" i="10" s="1"/>
  <c r="AJ477" i="10"/>
  <c r="AK477" i="10" s="1"/>
  <c r="AJ479" i="10"/>
  <c r="AK479" i="10" s="1"/>
  <c r="AJ478" i="10"/>
  <c r="AK478" i="10" s="1"/>
  <c r="AJ480" i="10"/>
  <c r="AK480" i="10" s="1"/>
  <c r="AJ481" i="10"/>
  <c r="AK481" i="10" s="1"/>
  <c r="AJ482" i="10"/>
  <c r="AK482" i="10" s="1"/>
  <c r="AJ484" i="10"/>
  <c r="AK484" i="10" s="1"/>
  <c r="AJ485" i="10"/>
  <c r="AK485" i="10" s="1"/>
  <c r="AJ488" i="10"/>
  <c r="AK488" i="10" s="1"/>
  <c r="AJ487" i="10"/>
  <c r="AK487" i="10" s="1"/>
  <c r="AJ493" i="10"/>
  <c r="AK493" i="10" s="1"/>
  <c r="AJ491" i="10"/>
  <c r="AK491" i="10" s="1"/>
  <c r="AJ495" i="10"/>
  <c r="AK495" i="10" s="1"/>
  <c r="AJ496" i="10"/>
  <c r="AK496" i="10" s="1"/>
  <c r="AJ498" i="10"/>
  <c r="AK498" i="10" s="1"/>
  <c r="AJ499" i="10"/>
  <c r="AK499" i="10" s="1"/>
  <c r="AJ500" i="10"/>
  <c r="AK500" i="10" s="1"/>
  <c r="AJ504" i="10"/>
  <c r="AK504" i="10" s="1"/>
  <c r="AJ501" i="10"/>
  <c r="AK501" i="10" s="1"/>
  <c r="AJ506" i="10"/>
  <c r="AK506" i="10" s="1"/>
  <c r="AJ505" i="10"/>
  <c r="AK505" i="10" s="1"/>
  <c r="AJ508" i="10"/>
  <c r="AK508" i="10" s="1"/>
  <c r="AJ510" i="10"/>
  <c r="AK510" i="10" s="1"/>
  <c r="AJ509" i="10"/>
  <c r="AK509" i="10" s="1"/>
  <c r="AJ513" i="10"/>
  <c r="AK513" i="10" s="1"/>
  <c r="AJ511" i="10"/>
  <c r="AK511" i="10" s="1"/>
  <c r="AJ515" i="10"/>
  <c r="AK515" i="10" s="1"/>
  <c r="AJ516" i="10"/>
  <c r="AK516" i="10" s="1"/>
  <c r="AJ517" i="10"/>
  <c r="AK517" i="10" s="1"/>
  <c r="AJ518" i="10"/>
  <c r="AK518" i="10" s="1"/>
  <c r="AJ519" i="10"/>
  <c r="AK519" i="10" s="1"/>
  <c r="AJ520" i="10"/>
  <c r="AK520" i="10" s="1"/>
  <c r="AJ521" i="10"/>
  <c r="AK521" i="10" s="1"/>
  <c r="AJ522" i="10"/>
  <c r="AK522" i="10" s="1"/>
  <c r="AJ523" i="10"/>
  <c r="AK523" i="10" s="1"/>
  <c r="AJ525" i="10"/>
  <c r="AK525" i="10" s="1"/>
  <c r="AJ528" i="10"/>
  <c r="AK528" i="10" s="1"/>
  <c r="AJ529" i="10"/>
  <c r="AK529" i="10" s="1"/>
  <c r="AJ530" i="10"/>
  <c r="AK530" i="10" s="1"/>
  <c r="AJ531" i="10"/>
  <c r="AK531" i="10" s="1"/>
  <c r="AJ532" i="10"/>
  <c r="AK532" i="10" s="1"/>
  <c r="AJ534" i="10"/>
  <c r="AK534" i="10" s="1"/>
  <c r="AJ535" i="10"/>
  <c r="AK535" i="10" s="1"/>
  <c r="AJ536" i="10"/>
  <c r="AK536" i="10" s="1"/>
  <c r="AJ537" i="10"/>
  <c r="AK537" i="10" s="1"/>
  <c r="AJ541" i="10"/>
  <c r="AK541" i="10" s="1"/>
  <c r="AJ540" i="10"/>
  <c r="AK540" i="10" s="1"/>
  <c r="AJ542" i="10"/>
  <c r="AK542" i="10" s="1"/>
  <c r="AJ543" i="10"/>
  <c r="AK543" i="10" s="1"/>
  <c r="AJ544" i="10"/>
  <c r="AK544" i="10" s="1"/>
  <c r="AJ545" i="10"/>
  <c r="AK545" i="10" s="1"/>
  <c r="AJ546" i="10"/>
  <c r="AK546" i="10" s="1"/>
  <c r="AJ547" i="10"/>
  <c r="AK547" i="10" s="1"/>
  <c r="AJ548" i="10"/>
  <c r="AK548" i="10" s="1"/>
  <c r="AJ549" i="10"/>
  <c r="AK549" i="10" s="1"/>
  <c r="AJ550" i="10"/>
  <c r="AK550" i="10" s="1"/>
  <c r="AJ553" i="10"/>
  <c r="AK553" i="10" s="1"/>
  <c r="AJ554" i="10"/>
  <c r="AK554" i="10" s="1"/>
  <c r="AJ555" i="10"/>
  <c r="AK555" i="10" s="1"/>
  <c r="AJ556" i="10"/>
  <c r="AK556" i="10" s="1"/>
  <c r="AJ558" i="10"/>
  <c r="AK558" i="10" s="1"/>
  <c r="AJ559" i="10"/>
  <c r="AK559" i="10" s="1"/>
  <c r="AJ560" i="10"/>
  <c r="AK560" i="10" s="1"/>
  <c r="AJ562" i="10"/>
  <c r="AK562" i="10" s="1"/>
  <c r="AJ564" i="10"/>
  <c r="AK564" i="10" s="1"/>
  <c r="AJ563" i="10"/>
  <c r="AK563" i="10" s="1"/>
  <c r="AJ565" i="10"/>
  <c r="AK565" i="10" s="1"/>
  <c r="AJ566" i="10"/>
  <c r="AK566" i="10" s="1"/>
  <c r="AJ567" i="10"/>
  <c r="AK567" i="10" s="1"/>
  <c r="AJ568" i="10"/>
  <c r="AK568" i="10" s="1"/>
  <c r="AJ572" i="10"/>
  <c r="AK572" i="10" s="1"/>
  <c r="AJ573" i="10"/>
  <c r="AK573" i="10" s="1"/>
  <c r="AJ574" i="10"/>
  <c r="AK574" i="10" s="1"/>
  <c r="AJ575" i="10"/>
  <c r="AK575" i="10" s="1"/>
  <c r="AJ576" i="10"/>
  <c r="AK576" i="10" s="1"/>
  <c r="AJ577" i="10"/>
  <c r="AK577" i="10" s="1"/>
  <c r="AJ581" i="10"/>
  <c r="AK581" i="10" s="1"/>
  <c r="AJ578" i="10"/>
  <c r="AK578" i="10" s="1"/>
  <c r="AJ585" i="10"/>
  <c r="AK585" i="10" s="1"/>
  <c r="AJ588" i="10"/>
  <c r="AK588" i="10" s="1"/>
  <c r="AJ589" i="10"/>
  <c r="AK589" i="10" s="1"/>
  <c r="AJ590" i="10"/>
  <c r="AK590" i="10" s="1"/>
  <c r="AJ591" i="10"/>
  <c r="AK591" i="10" s="1"/>
  <c r="AJ592" i="10"/>
  <c r="AK592" i="10" s="1"/>
  <c r="AJ593" i="10"/>
  <c r="AK593" i="10" s="1"/>
  <c r="AJ596" i="10"/>
  <c r="AK596" i="10" s="1"/>
  <c r="AJ597" i="10"/>
  <c r="AK597" i="10" s="1"/>
  <c r="AJ598" i="10"/>
  <c r="AK598" i="10" s="1"/>
  <c r="AJ599" i="10"/>
  <c r="AK599" i="10" s="1"/>
  <c r="AJ600" i="10"/>
  <c r="AK600" i="10" s="1"/>
  <c r="AJ601" i="10"/>
  <c r="AK601" i="10" s="1"/>
  <c r="AJ602" i="10"/>
  <c r="AK602" i="10" s="1"/>
  <c r="AJ603" i="10"/>
  <c r="AK603" i="10" s="1"/>
  <c r="AJ604" i="10"/>
  <c r="AK604" i="10" s="1"/>
  <c r="AJ605" i="10"/>
  <c r="AK605" i="10" s="1"/>
  <c r="AJ608" i="10"/>
  <c r="AK608" i="10" s="1"/>
  <c r="AJ609" i="10"/>
  <c r="AK609" i="10" s="1"/>
  <c r="AJ610" i="10"/>
  <c r="AK610" i="10" s="1"/>
  <c r="AJ613" i="10"/>
  <c r="AK613" i="10" s="1"/>
  <c r="AJ611" i="10"/>
  <c r="AK611" i="10" s="1"/>
  <c r="AJ616" i="10"/>
  <c r="AK616" i="10" s="1"/>
  <c r="AJ615" i="10"/>
  <c r="AK615" i="10" s="1"/>
  <c r="AJ617" i="10"/>
  <c r="AK617" i="10" s="1"/>
  <c r="AJ618" i="10"/>
  <c r="AK618" i="10" s="1"/>
  <c r="AJ620" i="10"/>
  <c r="AK620" i="10" s="1"/>
  <c r="AJ621" i="10"/>
  <c r="AK621" i="10" s="1"/>
  <c r="AJ623" i="10"/>
  <c r="AK623" i="10" s="1"/>
  <c r="AJ624" i="10"/>
  <c r="AK624" i="10" s="1"/>
  <c r="AJ625" i="10"/>
  <c r="AK625" i="10" s="1"/>
  <c r="AJ626" i="10"/>
  <c r="AK626" i="10" s="1"/>
  <c r="AJ629" i="10"/>
  <c r="AK629" i="10" s="1"/>
  <c r="AJ627" i="10"/>
  <c r="AK627" i="10" s="1"/>
  <c r="AJ632" i="10"/>
  <c r="AK632" i="10" s="1"/>
  <c r="AJ633" i="10"/>
  <c r="AK633" i="10" s="1"/>
  <c r="AJ634" i="10"/>
  <c r="AK634" i="10" s="1"/>
  <c r="AJ635" i="10"/>
  <c r="AK635" i="10" s="1"/>
  <c r="AJ636" i="10"/>
  <c r="AK636" i="10" s="1"/>
  <c r="AJ637" i="10"/>
  <c r="AK637" i="10" s="1"/>
  <c r="AJ638" i="10"/>
  <c r="AK638" i="10" s="1"/>
  <c r="AJ639" i="10"/>
  <c r="AK639" i="10" s="1"/>
  <c r="AJ641" i="10"/>
  <c r="AK641" i="10" s="1"/>
  <c r="AJ644" i="10"/>
  <c r="AK644" i="10" s="1"/>
  <c r="AJ645" i="10"/>
  <c r="AK645" i="10" s="1"/>
  <c r="AJ647" i="10"/>
  <c r="AK647" i="10" s="1"/>
  <c r="AJ646" i="10"/>
  <c r="AK646" i="10" s="1"/>
  <c r="AJ649" i="10"/>
  <c r="AK649" i="10" s="1"/>
  <c r="AJ648" i="10"/>
  <c r="AK648" i="10" s="1"/>
  <c r="AJ650" i="10"/>
  <c r="AK650" i="10" s="1"/>
  <c r="AJ651" i="10"/>
  <c r="AK651" i="10" s="1"/>
  <c r="AJ652" i="10"/>
  <c r="AK652" i="10" s="1"/>
  <c r="AJ654" i="10"/>
  <c r="AK654" i="10" s="1"/>
  <c r="AJ655" i="10"/>
  <c r="AK655" i="10" s="1"/>
  <c r="AJ656" i="10"/>
  <c r="AK656" i="10" s="1"/>
  <c r="AJ657" i="10"/>
  <c r="AK657" i="10" s="1"/>
  <c r="AJ658" i="10"/>
  <c r="AK658" i="10" s="1"/>
  <c r="AJ659" i="10"/>
  <c r="AK659" i="10" s="1"/>
  <c r="AJ661" i="10"/>
  <c r="AK661" i="10" s="1"/>
  <c r="AJ662" i="10"/>
  <c r="AK662" i="10" s="1"/>
  <c r="AJ668" i="10"/>
  <c r="AK668" i="10" s="1"/>
  <c r="AJ669" i="10"/>
  <c r="AK669" i="10" s="1"/>
  <c r="AJ672" i="10"/>
  <c r="AK672" i="10" s="1"/>
  <c r="AJ670" i="10"/>
  <c r="AK670" i="10" s="1"/>
  <c r="AJ673" i="10"/>
  <c r="AK673" i="10" s="1"/>
  <c r="AJ675" i="10"/>
  <c r="AK675" i="10" s="1"/>
  <c r="AJ676" i="10"/>
  <c r="AK676" i="10" s="1"/>
  <c r="AJ677" i="10"/>
  <c r="AK677" i="10" s="1"/>
  <c r="AJ678" i="10"/>
  <c r="AK678" i="10" s="1"/>
  <c r="AJ679" i="10"/>
  <c r="AK679" i="10" s="1"/>
  <c r="AJ680" i="10"/>
  <c r="AK680" i="10" s="1"/>
  <c r="AJ681" i="10"/>
  <c r="AK681" i="10" s="1"/>
  <c r="AJ684" i="10"/>
  <c r="AK684" i="10" s="1"/>
  <c r="AJ682" i="10"/>
  <c r="AK682" i="10" s="1"/>
  <c r="AJ685" i="10"/>
  <c r="AK685" i="10" s="1"/>
  <c r="AJ686" i="10"/>
  <c r="AK686" i="10" s="1"/>
  <c r="AJ688" i="10"/>
  <c r="AK688" i="10" s="1"/>
  <c r="AJ689" i="10"/>
  <c r="AK689" i="10" s="1"/>
  <c r="AJ690" i="10"/>
  <c r="AK690" i="10" s="1"/>
  <c r="AJ692" i="10"/>
  <c r="AK692" i="10" s="1"/>
  <c r="AJ695" i="10"/>
  <c r="AK695" i="10" s="1"/>
  <c r="AJ694" i="10"/>
  <c r="AK694" i="10" s="1"/>
  <c r="AJ696" i="10"/>
  <c r="AK696" i="10" s="1"/>
  <c r="AJ698" i="10"/>
  <c r="AK698" i="10" s="1"/>
  <c r="AJ697" i="10"/>
  <c r="AK697" i="10" s="1"/>
  <c r="AJ699" i="10"/>
  <c r="AK699" i="10" s="1"/>
  <c r="AJ701" i="10"/>
  <c r="AK701" i="10" s="1"/>
  <c r="AJ702" i="10"/>
  <c r="AK702" i="10" s="1"/>
  <c r="AJ704" i="10"/>
  <c r="AK704" i="10" s="1"/>
  <c r="AJ706" i="10"/>
  <c r="AK706" i="10" s="1"/>
  <c r="AJ705" i="10"/>
  <c r="AK705" i="10" s="1"/>
  <c r="AJ707" i="10"/>
  <c r="AK707" i="10" s="1"/>
  <c r="AJ708" i="10"/>
  <c r="AK708" i="10" s="1"/>
  <c r="AJ709" i="10"/>
  <c r="AK709" i="10" s="1"/>
  <c r="AJ710" i="10"/>
  <c r="AK710" i="10" s="1"/>
  <c r="AJ711" i="10"/>
  <c r="AK711" i="10" s="1"/>
  <c r="AJ712" i="10"/>
  <c r="AK712" i="10" s="1"/>
  <c r="AJ713" i="10"/>
  <c r="AK713" i="10" s="1"/>
  <c r="AJ716" i="10"/>
  <c r="AK716" i="10" s="1"/>
  <c r="AJ717" i="10"/>
  <c r="AK717" i="10" s="1"/>
  <c r="AJ719" i="10"/>
  <c r="AK719" i="10" s="1"/>
  <c r="AJ721" i="10"/>
  <c r="AK721" i="10" s="1"/>
  <c r="AJ723" i="10"/>
  <c r="AK723" i="10" s="1"/>
  <c r="AJ722" i="10"/>
  <c r="AK722" i="10" s="1"/>
  <c r="AJ725" i="10"/>
  <c r="AK725" i="10" s="1"/>
  <c r="AJ727" i="10"/>
  <c r="AK727" i="10" s="1"/>
  <c r="AJ726" i="10"/>
  <c r="AK726" i="10" s="1"/>
  <c r="AJ728" i="10"/>
  <c r="AK728" i="10" s="1"/>
  <c r="AJ729" i="10"/>
  <c r="AK729" i="10" s="1"/>
  <c r="AJ730" i="10"/>
  <c r="AK730" i="10" s="1"/>
  <c r="AJ732" i="10"/>
  <c r="AK732" i="10" s="1"/>
  <c r="AJ733" i="10"/>
  <c r="AK733" i="10" s="1"/>
  <c r="AJ734" i="10"/>
  <c r="AK734" i="10" s="1"/>
  <c r="AJ735" i="10"/>
  <c r="AK735" i="10" s="1"/>
  <c r="AJ736" i="10"/>
  <c r="AK736" i="10" s="1"/>
  <c r="AJ738" i="10"/>
  <c r="AK738" i="10" s="1"/>
  <c r="AJ740" i="10"/>
  <c r="AK740" i="10" s="1"/>
  <c r="AJ739" i="10"/>
  <c r="AK739" i="10" s="1"/>
  <c r="AJ741" i="10"/>
  <c r="AK741" i="10" s="1"/>
  <c r="AJ742" i="10"/>
  <c r="AK742" i="10" s="1"/>
  <c r="AJ744" i="10"/>
  <c r="AK744" i="10" s="1"/>
  <c r="AJ745" i="10"/>
  <c r="AK745" i="10" s="1"/>
  <c r="AJ746" i="10"/>
  <c r="AK746" i="10" s="1"/>
  <c r="AJ747" i="10"/>
  <c r="AK747" i="10" s="1"/>
  <c r="AJ748" i="10"/>
  <c r="AK748" i="10" s="1"/>
  <c r="AJ749" i="10"/>
  <c r="AK749" i="10" s="1"/>
  <c r="AJ750" i="10"/>
  <c r="AK750" i="10" s="1"/>
  <c r="AJ754" i="10"/>
  <c r="AK754" i="10" s="1"/>
  <c r="AJ752" i="10"/>
  <c r="AK752" i="10" s="1"/>
  <c r="AJ756" i="10"/>
  <c r="AK756" i="10" s="1"/>
  <c r="AJ757" i="10"/>
  <c r="AK757" i="10" s="1"/>
  <c r="AJ760" i="10"/>
  <c r="AK760" i="10" s="1"/>
  <c r="AJ762" i="10"/>
  <c r="AK762" i="10" s="1"/>
  <c r="AJ764" i="10"/>
  <c r="AK764" i="10" s="1"/>
  <c r="AJ766" i="10"/>
  <c r="AK766" i="10" s="1"/>
  <c r="AJ769" i="10"/>
  <c r="AK769" i="10" s="1"/>
  <c r="AJ767" i="10"/>
  <c r="AK767" i="10" s="1"/>
  <c r="AJ770" i="10"/>
  <c r="AK770" i="10" s="1"/>
  <c r="AJ771" i="10"/>
  <c r="AK771" i="10" s="1"/>
  <c r="AJ772" i="10"/>
  <c r="AK772" i="10" s="1"/>
  <c r="AJ776" i="10"/>
  <c r="AK776" i="10" s="1"/>
  <c r="AJ781" i="10"/>
  <c r="AK781" i="10" s="1"/>
  <c r="AJ782" i="10"/>
  <c r="AK782" i="10" s="1"/>
  <c r="AJ785" i="10"/>
  <c r="AK785" i="10" s="1"/>
  <c r="AJ786" i="10"/>
  <c r="AK786" i="10" s="1"/>
  <c r="AJ788" i="10"/>
  <c r="AK788" i="10" s="1"/>
  <c r="AJ793" i="10"/>
  <c r="AK793" i="10" s="1"/>
  <c r="AJ794" i="10"/>
  <c r="AK794" i="10" s="1"/>
  <c r="AJ796" i="10"/>
  <c r="AK796" i="10" s="1"/>
  <c r="AJ799" i="10"/>
  <c r="AK799" i="10" s="1"/>
  <c r="AJ800" i="10"/>
  <c r="AK800" i="10" s="1"/>
  <c r="AJ801" i="10"/>
  <c r="AK801" i="10" s="1"/>
  <c r="AJ802" i="10"/>
  <c r="AK802" i="10" s="1"/>
  <c r="AJ804" i="10"/>
  <c r="AK804" i="10" s="1"/>
  <c r="AJ803" i="10"/>
  <c r="AK803" i="10" s="1"/>
  <c r="AJ806" i="10"/>
  <c r="AK806" i="10" s="1"/>
  <c r="AJ809" i="10"/>
  <c r="AK809" i="10" s="1"/>
  <c r="AJ810" i="10"/>
  <c r="AK810" i="10" s="1"/>
  <c r="AJ811" i="10"/>
  <c r="AK811" i="10" s="1"/>
  <c r="AJ812" i="10"/>
  <c r="AK812" i="10" s="1"/>
  <c r="AJ813" i="10"/>
  <c r="AK813" i="10" s="1"/>
  <c r="AJ818" i="10"/>
  <c r="AK818" i="10" s="1"/>
  <c r="AJ821" i="10"/>
  <c r="AK821" i="10" s="1"/>
  <c r="AJ823" i="10"/>
  <c r="AK823" i="10" s="1"/>
  <c r="AJ824" i="10"/>
  <c r="AK824" i="10" s="1"/>
  <c r="AJ826" i="10"/>
  <c r="AK826" i="10" s="1"/>
  <c r="AJ827" i="10"/>
  <c r="AK827" i="10" s="1"/>
  <c r="AJ828" i="10"/>
  <c r="AK828" i="10" s="1"/>
  <c r="AJ830" i="10"/>
  <c r="AK830" i="10" s="1"/>
  <c r="AJ833" i="10"/>
  <c r="AK833" i="10" s="1"/>
  <c r="AJ836" i="10"/>
  <c r="AK836" i="10" s="1"/>
  <c r="AJ838" i="10"/>
  <c r="AK838" i="10" s="1"/>
  <c r="AJ837" i="10"/>
  <c r="AK837" i="10" s="1"/>
  <c r="AJ841" i="10"/>
  <c r="AK841" i="10" s="1"/>
  <c r="AJ839" i="10"/>
  <c r="AK839" i="10" s="1"/>
  <c r="AJ842" i="10"/>
  <c r="AK842" i="10" s="1"/>
  <c r="AJ844" i="10"/>
  <c r="AK844" i="10" s="1"/>
  <c r="AJ846" i="10"/>
  <c r="AK846" i="10" s="1"/>
  <c r="AJ845" i="10"/>
  <c r="AK845" i="10" s="1"/>
  <c r="AJ847" i="10"/>
  <c r="AK847" i="10" s="1"/>
  <c r="AJ848" i="10"/>
  <c r="AK848" i="10" s="1"/>
  <c r="AJ850" i="10"/>
  <c r="AK850" i="10" s="1"/>
  <c r="AJ851" i="10"/>
  <c r="AK851" i="10" s="1"/>
  <c r="AJ852" i="10"/>
  <c r="AK852" i="10" s="1"/>
  <c r="AJ853" i="10"/>
  <c r="AK853" i="10" s="1"/>
  <c r="AJ854" i="10"/>
  <c r="AK854" i="10" s="1"/>
  <c r="AJ856" i="10"/>
  <c r="AK856" i="10" s="1"/>
  <c r="AJ861" i="10"/>
  <c r="AK861" i="10" s="1"/>
  <c r="AJ862" i="10"/>
  <c r="AK862" i="10" s="1"/>
  <c r="AJ865" i="10"/>
  <c r="AK865" i="10" s="1"/>
  <c r="AJ863" i="10"/>
  <c r="AK863" i="10" s="1"/>
  <c r="AJ866" i="10"/>
  <c r="AK866" i="10" s="1"/>
  <c r="AJ868" i="10"/>
  <c r="AK868" i="10" s="1"/>
  <c r="AJ869" i="10"/>
  <c r="AK869" i="10" s="1"/>
  <c r="AJ870" i="10"/>
  <c r="AK870" i="10" s="1"/>
  <c r="AJ871" i="10"/>
  <c r="AK871" i="10" s="1"/>
  <c r="AJ872" i="10"/>
  <c r="AK872" i="10" s="1"/>
  <c r="AJ874" i="10"/>
  <c r="AK874" i="10" s="1"/>
  <c r="AJ875" i="10"/>
  <c r="AK875" i="10" s="1"/>
  <c r="AJ876" i="10"/>
  <c r="AK876" i="10" s="1"/>
  <c r="AJ878" i="10"/>
  <c r="AK878" i="10" s="1"/>
  <c r="AJ881" i="10"/>
  <c r="AK881" i="10" s="1"/>
  <c r="AJ882" i="10"/>
  <c r="AK882" i="10" s="1"/>
  <c r="AJ884" i="10"/>
  <c r="AK884" i="10" s="1"/>
  <c r="AJ887" i="10"/>
  <c r="AK887" i="10" s="1"/>
  <c r="AJ888" i="10"/>
  <c r="AK888" i="10" s="1"/>
  <c r="AJ889" i="10"/>
  <c r="AK889" i="10" s="1"/>
  <c r="AJ891" i="10"/>
  <c r="AK891" i="10" s="1"/>
  <c r="AJ892" i="10"/>
  <c r="AK892" i="10" s="1"/>
  <c r="AJ894" i="10"/>
  <c r="AK894" i="10" s="1"/>
  <c r="AJ895" i="10"/>
  <c r="AK895" i="10" s="1"/>
  <c r="AJ898" i="10"/>
  <c r="AK898" i="10" s="1"/>
  <c r="AJ900" i="10"/>
  <c r="AK900" i="10" s="1"/>
  <c r="AJ901" i="10"/>
  <c r="AK901" i="10" s="1"/>
  <c r="AJ902" i="10"/>
  <c r="AK902" i="10" s="1"/>
  <c r="AJ903" i="10"/>
  <c r="AK903" i="10" s="1"/>
  <c r="AJ904" i="10"/>
  <c r="AK904" i="10" s="1"/>
  <c r="AJ905" i="10"/>
  <c r="AK905" i="10" s="1"/>
  <c r="AJ906" i="10"/>
  <c r="AK906" i="10" s="1"/>
  <c r="AJ907" i="10"/>
  <c r="AK907" i="10" s="1"/>
  <c r="AJ908" i="10"/>
  <c r="AK908" i="10" s="1"/>
  <c r="AJ909" i="10"/>
  <c r="AK909" i="10" s="1"/>
  <c r="AJ911" i="10"/>
  <c r="AK911" i="10" s="1"/>
  <c r="AJ910" i="10"/>
  <c r="AK910" i="10" s="1"/>
  <c r="AJ912" i="10"/>
  <c r="AK912" i="10" s="1"/>
  <c r="AJ913" i="10"/>
  <c r="AK913" i="10" s="1"/>
  <c r="AJ914" i="10"/>
  <c r="AK914" i="10" s="1"/>
  <c r="AJ915" i="10"/>
  <c r="AK915" i="10" s="1"/>
  <c r="AJ916" i="10"/>
  <c r="AK916" i="10" s="1"/>
  <c r="AJ919" i="10"/>
  <c r="AK919" i="10" s="1"/>
  <c r="AJ917" i="10"/>
  <c r="AK917" i="10" s="1"/>
  <c r="AJ922" i="10"/>
  <c r="AK922" i="10" s="1"/>
  <c r="AJ923" i="10"/>
  <c r="AK923" i="10" s="1"/>
  <c r="AJ924" i="10"/>
  <c r="AK924" i="10" s="1"/>
  <c r="AJ926" i="10"/>
  <c r="AK926" i="10" s="1"/>
  <c r="AJ927" i="10"/>
  <c r="AK927" i="10" s="1"/>
  <c r="AJ930" i="10"/>
  <c r="AK930" i="10" s="1"/>
  <c r="AJ932" i="10"/>
  <c r="AK932" i="10" s="1"/>
  <c r="AJ934" i="10"/>
  <c r="AK934" i="10" s="1"/>
  <c r="AJ935" i="10"/>
  <c r="AK935" i="10" s="1"/>
  <c r="AJ938" i="10"/>
  <c r="AK938" i="10" s="1"/>
  <c r="AJ941" i="10"/>
  <c r="AK941" i="10" s="1"/>
  <c r="AJ942" i="10"/>
  <c r="AK942" i="10" s="1"/>
  <c r="AJ943" i="10"/>
  <c r="AK943" i="10" s="1"/>
  <c r="AJ944" i="10"/>
  <c r="AK944" i="10" s="1"/>
  <c r="AJ945" i="10"/>
  <c r="AK945" i="10" s="1"/>
  <c r="AJ946" i="10"/>
  <c r="AK946" i="10" s="1"/>
  <c r="AJ947" i="10"/>
  <c r="AK947" i="10" s="1"/>
  <c r="AJ950" i="10"/>
  <c r="AK950" i="10" s="1"/>
  <c r="AJ952" i="10"/>
  <c r="AK952" i="10" s="1"/>
  <c r="AJ956" i="10"/>
  <c r="AK956" i="10" s="1"/>
  <c r="AJ958" i="10"/>
  <c r="AK958" i="10" s="1"/>
  <c r="AJ960" i="10"/>
  <c r="AK960" i="10" s="1"/>
  <c r="AJ961" i="10"/>
  <c r="AK961" i="10" s="1"/>
  <c r="AJ963" i="10"/>
  <c r="AK963" i="10" s="1"/>
  <c r="AJ965" i="10"/>
  <c r="AK965" i="10" s="1"/>
  <c r="AJ967" i="10"/>
  <c r="AK967" i="10" s="1"/>
  <c r="AJ968" i="10"/>
  <c r="AK968" i="10" s="1"/>
  <c r="AJ970" i="10"/>
  <c r="AK970" i="10" s="1"/>
  <c r="AJ971" i="10"/>
  <c r="AK971" i="10" s="1"/>
  <c r="AJ973" i="10"/>
  <c r="AK973" i="10" s="1"/>
  <c r="AJ972" i="10"/>
  <c r="AK972" i="10" s="1"/>
  <c r="AJ975" i="10"/>
  <c r="AK975" i="10" s="1"/>
  <c r="AJ978" i="10"/>
  <c r="AK978" i="10" s="1"/>
  <c r="AJ980" i="10"/>
  <c r="AK980" i="10" s="1"/>
  <c r="AJ981" i="10"/>
  <c r="AK981" i="10" s="1"/>
  <c r="AJ982" i="10"/>
  <c r="AK982" i="10" s="1"/>
  <c r="AJ983" i="10"/>
  <c r="AK983" i="10" s="1"/>
  <c r="AJ985" i="10"/>
  <c r="AK985" i="10" s="1"/>
  <c r="AJ986" i="10"/>
  <c r="AK986" i="10" s="1"/>
  <c r="AJ987" i="10"/>
  <c r="AK987" i="10" s="1"/>
  <c r="AJ988" i="10"/>
  <c r="AK988" i="10" s="1"/>
  <c r="AJ989" i="10"/>
  <c r="AK989" i="10" s="1"/>
  <c r="AJ991" i="10"/>
  <c r="AK991" i="10" s="1"/>
  <c r="AJ990" i="10"/>
  <c r="AK990" i="10" s="1"/>
  <c r="AJ993" i="10"/>
  <c r="AK993" i="10" s="1"/>
  <c r="AJ994" i="10"/>
  <c r="AK994" i="10" s="1"/>
  <c r="AJ995" i="10"/>
  <c r="AK995" i="10" s="1"/>
  <c r="AJ997" i="10"/>
  <c r="AK997" i="10" s="1"/>
  <c r="AJ998" i="10"/>
  <c r="AK998" i="10" s="1"/>
  <c r="AJ1000" i="10"/>
  <c r="AK1000" i="10" s="1"/>
  <c r="AJ1001" i="10"/>
  <c r="AK1001" i="10" s="1"/>
  <c r="AJ1002" i="10"/>
  <c r="AK1002" i="10" s="1"/>
  <c r="AJ1004" i="10"/>
  <c r="AK1004" i="10" s="1"/>
  <c r="AJ1006" i="10"/>
  <c r="AK1006" i="10" s="1"/>
  <c r="AJ1010" i="10"/>
  <c r="AK1010" i="10" s="1"/>
  <c r="AJ1012" i="10"/>
  <c r="AK1012" i="10" s="1"/>
  <c r="AJ1013" i="10"/>
  <c r="AK1013" i="10" s="1"/>
  <c r="AJ1014" i="10"/>
  <c r="AK1014" i="10" s="1"/>
  <c r="AJ1015" i="10"/>
  <c r="AK1015" i="10" s="1"/>
  <c r="AJ1016" i="10"/>
  <c r="AK1016" i="10" s="1"/>
  <c r="AJ1017" i="10"/>
  <c r="AK1017" i="10" s="1"/>
  <c r="AJ1018" i="10"/>
  <c r="AK1018" i="10" s="1"/>
  <c r="AJ1019" i="10"/>
  <c r="AK1019" i="10" s="1"/>
  <c r="AJ1021" i="10"/>
  <c r="AK1021" i="10" s="1"/>
  <c r="AJ1020" i="10"/>
  <c r="AK1020" i="10" s="1"/>
  <c r="AJ1023" i="10"/>
  <c r="AK1023" i="10" s="1"/>
  <c r="AJ1025" i="10"/>
  <c r="AK1025" i="10" s="1"/>
  <c r="AJ1027" i="10"/>
  <c r="AK1027" i="10" s="1"/>
  <c r="AJ1030" i="10"/>
  <c r="AK1030" i="10" s="1"/>
  <c r="AJ1032" i="10"/>
  <c r="AK1032" i="10" s="1"/>
  <c r="AJ1031" i="10"/>
  <c r="AK1031" i="10" s="1"/>
  <c r="AJ1033" i="10"/>
  <c r="AK1033" i="10" s="1"/>
  <c r="AJ1034" i="10"/>
  <c r="AK1034" i="10" s="1"/>
  <c r="AJ1035" i="10"/>
  <c r="AK1035" i="10" s="1"/>
  <c r="AJ1036" i="10"/>
  <c r="AK1036" i="10" s="1"/>
  <c r="AJ1039" i="10"/>
  <c r="AK1039" i="10" s="1"/>
  <c r="AJ1037" i="10"/>
  <c r="AK1037" i="10" s="1"/>
  <c r="AJ1040" i="10"/>
  <c r="AK1040" i="10" s="1"/>
  <c r="AJ1041" i="10"/>
  <c r="AK1041" i="10" s="1"/>
  <c r="AJ1042" i="10"/>
  <c r="AK1042" i="10" s="1"/>
  <c r="AJ1044" i="10"/>
  <c r="AK1044" i="10" s="1"/>
  <c r="AJ1045" i="10"/>
  <c r="AK1045" i="10" s="1"/>
  <c r="AJ1046" i="10"/>
  <c r="AK1046" i="10" s="1"/>
  <c r="AJ1047" i="10"/>
  <c r="AK1047" i="10" s="1"/>
  <c r="AJ1050" i="10"/>
  <c r="AK1050" i="10" s="1"/>
  <c r="AJ1048" i="10"/>
  <c r="AK1048" i="10" s="1"/>
  <c r="AJ1051" i="10"/>
  <c r="AK1051" i="10" s="1"/>
  <c r="AJ1052" i="10"/>
  <c r="AK1052" i="10" s="1"/>
  <c r="AJ1053" i="10"/>
  <c r="AK1053" i="10" s="1"/>
  <c r="AJ1054" i="10"/>
  <c r="AK1054" i="10" s="1"/>
  <c r="AJ1055" i="10"/>
  <c r="AK1055" i="10" s="1"/>
  <c r="AJ1056" i="10"/>
  <c r="AK1056" i="10" s="1"/>
  <c r="AJ1057" i="10"/>
  <c r="AK1057" i="10" s="1"/>
  <c r="AJ1058" i="10"/>
  <c r="AK1058" i="10" s="1"/>
  <c r="AJ1060" i="10"/>
  <c r="AK1060" i="10" s="1"/>
  <c r="AJ1059" i="10"/>
  <c r="AK1059" i="10" s="1"/>
  <c r="AJ1061" i="10"/>
  <c r="AK1061" i="10" s="1"/>
  <c r="AJ1062" i="10"/>
  <c r="AK1062" i="10" s="1"/>
  <c r="AJ1063" i="10"/>
  <c r="AK1063" i="10" s="1"/>
  <c r="AJ1064" i="10"/>
  <c r="AK1064" i="10" s="1"/>
  <c r="AJ1065" i="10"/>
  <c r="AK1065" i="10" s="1"/>
  <c r="AJ1067" i="10"/>
  <c r="AK1067" i="10" s="1"/>
  <c r="AJ1068" i="10"/>
  <c r="AK1068" i="10" s="1"/>
  <c r="AJ1069" i="10"/>
  <c r="AK1069" i="10" s="1"/>
  <c r="AJ1070" i="10"/>
  <c r="AK1070" i="10" s="1"/>
  <c r="AJ1071" i="10"/>
  <c r="AK1071" i="10" s="1"/>
  <c r="AJ1072" i="10"/>
  <c r="AK1072" i="10" s="1"/>
  <c r="AJ1073" i="10"/>
  <c r="AK1073" i="10" s="1"/>
  <c r="AJ1074" i="10"/>
  <c r="AK1074" i="10" s="1"/>
  <c r="AJ1075" i="10"/>
  <c r="AK1075" i="10" s="1"/>
  <c r="AJ1078" i="10"/>
  <c r="AK1078" i="10" s="1"/>
  <c r="AJ1079" i="10"/>
  <c r="AK1079" i="10" s="1"/>
  <c r="AJ1082" i="10"/>
  <c r="AK1082" i="10" s="1"/>
  <c r="AJ1084" i="10"/>
  <c r="AK1084" i="10" s="1"/>
  <c r="AJ1083" i="10"/>
  <c r="AK1083" i="10" s="1"/>
  <c r="AJ1085" i="10"/>
  <c r="AK1085" i="10" s="1"/>
  <c r="AJ1087" i="10"/>
  <c r="AK1087" i="10" s="1"/>
  <c r="AJ1088" i="10"/>
  <c r="AK1088" i="10" s="1"/>
  <c r="AJ1089" i="10"/>
  <c r="AK1089" i="10" s="1"/>
  <c r="AJ1090" i="10"/>
  <c r="AK1090" i="10" s="1"/>
  <c r="AJ1091" i="10"/>
  <c r="AK1091" i="10" s="1"/>
  <c r="AJ1092" i="10"/>
  <c r="AK1092" i="10" s="1"/>
  <c r="AJ1093" i="10"/>
  <c r="AK1093" i="10" s="1"/>
  <c r="AJ1094" i="10"/>
  <c r="AK1094" i="10" s="1"/>
  <c r="AJ1095" i="10"/>
  <c r="AK1095" i="10" s="1"/>
  <c r="AJ1097" i="10"/>
  <c r="AK1097" i="10" s="1"/>
  <c r="AJ1098" i="10"/>
  <c r="AK1098" i="10" s="1"/>
  <c r="AJ1099" i="10"/>
  <c r="AK1099" i="10" s="1"/>
  <c r="AJ1100" i="10"/>
  <c r="AK1100" i="10" s="1"/>
  <c r="AJ1102" i="10"/>
  <c r="AK1102" i="10" s="1"/>
  <c r="AJ1103" i="10"/>
  <c r="AK1103" i="10" s="1"/>
  <c r="AJ1104" i="10"/>
  <c r="AK1104" i="10" s="1"/>
  <c r="AJ1105" i="10"/>
  <c r="AK1105" i="10" s="1"/>
  <c r="AJ1108" i="10"/>
  <c r="AK1108" i="10" s="1"/>
  <c r="AJ1106" i="10"/>
  <c r="AK1106" i="10" s="1"/>
  <c r="AJ1109" i="10"/>
  <c r="AK1109" i="10" s="1"/>
  <c r="AJ1110" i="10"/>
  <c r="AK1110" i="10" s="1"/>
  <c r="AJ1112" i="10"/>
  <c r="AK1112" i="10" s="1"/>
  <c r="AJ1113" i="10"/>
  <c r="AK1113" i="10" s="1"/>
  <c r="AJ1114" i="10"/>
  <c r="AK1114" i="10" s="1"/>
  <c r="AJ1116" i="10"/>
  <c r="AK1116" i="10" s="1"/>
  <c r="AJ1117" i="10"/>
  <c r="AK1117" i="10" s="1"/>
  <c r="AJ1118" i="10"/>
  <c r="AK1118" i="10" s="1"/>
  <c r="AJ1120" i="10"/>
  <c r="AK1120" i="10" s="1"/>
  <c r="AJ1124" i="10"/>
  <c r="AK1124" i="10" s="1"/>
  <c r="AJ1125" i="10"/>
  <c r="AK1125" i="10" s="1"/>
  <c r="AJ1127" i="10"/>
  <c r="AK1127" i="10" s="1"/>
  <c r="AJ1129" i="10"/>
  <c r="AK1129" i="10" s="1"/>
  <c r="AJ1132" i="10"/>
  <c r="AK1132" i="10" s="1"/>
  <c r="AJ1133" i="10"/>
  <c r="AK1133" i="10" s="1"/>
  <c r="AJ1134" i="10"/>
  <c r="AK1134" i="10" s="1"/>
  <c r="AJ1138" i="10"/>
  <c r="AK1138" i="10" s="1"/>
  <c r="AJ1139" i="10"/>
  <c r="AK1139" i="10" s="1"/>
  <c r="AJ1140" i="10"/>
  <c r="AK1140" i="10" s="1"/>
  <c r="AJ1141" i="10"/>
  <c r="AK1141" i="10" s="1"/>
  <c r="AJ1143" i="10"/>
  <c r="AK1143" i="10" s="1"/>
  <c r="AJ1144" i="10"/>
  <c r="AK1144" i="10" s="1"/>
  <c r="AJ1146" i="10"/>
  <c r="AK1146" i="10" s="1"/>
  <c r="AJ1145" i="10"/>
  <c r="AK1145" i="10" s="1"/>
  <c r="AJ1147" i="10"/>
  <c r="AK1147" i="10" s="1"/>
  <c r="AJ1148" i="10"/>
  <c r="AK1148" i="10" s="1"/>
  <c r="AJ1149" i="10"/>
  <c r="AK1149" i="10" s="1"/>
  <c r="AJ1152" i="10"/>
  <c r="AK1152" i="10" s="1"/>
  <c r="AJ1154" i="10"/>
  <c r="AK1154" i="10" s="1"/>
  <c r="AJ1155" i="10"/>
  <c r="AK1155" i="10" s="1"/>
  <c r="AJ1156" i="10"/>
  <c r="AK1156" i="10" s="1"/>
  <c r="AJ1160" i="10"/>
  <c r="AK1160" i="10" s="1"/>
  <c r="AJ1157" i="10"/>
  <c r="AK1157" i="10" s="1"/>
  <c r="AJ1159" i="10"/>
  <c r="AK1159" i="10" s="1"/>
  <c r="AJ1161" i="10"/>
  <c r="AK1161" i="10" s="1"/>
  <c r="AJ1162" i="10"/>
  <c r="AK1162" i="10" s="1"/>
  <c r="AJ1165" i="10"/>
  <c r="AK1165" i="10" s="1"/>
  <c r="AJ1167" i="10"/>
  <c r="AK1167" i="10" s="1"/>
  <c r="AJ1166" i="10"/>
  <c r="AK1166" i="10" s="1"/>
  <c r="AJ1169" i="10"/>
  <c r="AK1169" i="10" s="1"/>
  <c r="AJ1170" i="10"/>
  <c r="AK1170" i="10" s="1"/>
  <c r="AJ1171" i="10"/>
  <c r="AK1171" i="10" s="1"/>
  <c r="AJ1173" i="10"/>
  <c r="AK1173" i="10" s="1"/>
  <c r="AJ1172" i="10"/>
  <c r="AK1172" i="10" s="1"/>
  <c r="AJ1175" i="10"/>
  <c r="AK1175" i="10" s="1"/>
  <c r="AJ1174" i="10"/>
  <c r="AK1174" i="10" s="1"/>
  <c r="AJ1176" i="10"/>
  <c r="AK1176" i="10" s="1"/>
  <c r="AJ1177" i="10"/>
  <c r="AK1177" i="10" s="1"/>
  <c r="AJ1178" i="10"/>
  <c r="AK1178" i="10" s="1"/>
  <c r="AJ1179" i="10"/>
  <c r="AK1179" i="10" s="1"/>
  <c r="AJ1182" i="10"/>
  <c r="AK1182" i="10" s="1"/>
  <c r="AJ1183" i="10"/>
  <c r="AK1183" i="10" s="1"/>
  <c r="AJ1184" i="10"/>
  <c r="AK1184" i="10" s="1"/>
  <c r="AJ1188" i="10"/>
  <c r="AK1188" i="10" s="1"/>
  <c r="AJ1186" i="10"/>
  <c r="AK1186" i="10" s="1"/>
  <c r="AJ1189" i="10"/>
  <c r="AK1189" i="10" s="1"/>
  <c r="AJ1191" i="10"/>
  <c r="AK1191" i="10" s="1"/>
  <c r="AJ1193" i="10"/>
  <c r="AK1193" i="10" s="1"/>
  <c r="AJ1194" i="10"/>
  <c r="AK1194" i="10" s="1"/>
  <c r="AJ1196" i="10"/>
  <c r="AK1196" i="10" s="1"/>
  <c r="AJ1195" i="10"/>
  <c r="AK1195" i="10" s="1"/>
  <c r="AJ1197" i="10"/>
  <c r="AK1197" i="10" s="1"/>
  <c r="AJ1199" i="10"/>
  <c r="AK1199" i="10" s="1"/>
  <c r="AJ1202" i="10"/>
  <c r="AK1202" i="10" s="1"/>
  <c r="AJ1203" i="10"/>
  <c r="AK1203" i="10" s="1"/>
  <c r="AJ1204" i="10"/>
  <c r="AK1204" i="10" s="1"/>
  <c r="AJ1205" i="10"/>
  <c r="AK1205" i="10" s="1"/>
  <c r="AJ1207" i="10"/>
  <c r="AK1207" i="10" s="1"/>
  <c r="AJ1208" i="10"/>
  <c r="AK1208" i="10" s="1"/>
  <c r="AJ1210" i="10"/>
  <c r="AK1210" i="10" s="1"/>
  <c r="AJ1211" i="10"/>
  <c r="AK1211" i="10" s="1"/>
  <c r="AJ1213" i="10"/>
  <c r="AK1213" i="10" s="1"/>
  <c r="AJ1214" i="10"/>
  <c r="AK1214" i="10" s="1"/>
  <c r="AJ1215" i="10"/>
  <c r="AK1215" i="10" s="1"/>
  <c r="AJ1217" i="10"/>
  <c r="AK1217" i="10" s="1"/>
  <c r="AJ1218" i="10"/>
  <c r="AK1218" i="10" s="1"/>
  <c r="AJ1219" i="10"/>
  <c r="AK1219" i="10" s="1"/>
  <c r="AJ1220" i="10"/>
  <c r="AK1220" i="10" s="1"/>
  <c r="AJ1221" i="10"/>
  <c r="AK1221" i="10" s="1"/>
  <c r="AJ1223" i="10"/>
  <c r="AK1223" i="10" s="1"/>
  <c r="AJ1224" i="10"/>
  <c r="AK1224" i="10" s="1"/>
  <c r="AJ1226" i="10"/>
  <c r="AK1226" i="10" s="1"/>
  <c r="AJ1227" i="10"/>
  <c r="AK1227" i="10" s="1"/>
  <c r="AJ1229" i="10"/>
  <c r="AK1229" i="10" s="1"/>
  <c r="AJ1232" i="10"/>
  <c r="AK1232" i="10" s="1"/>
  <c r="AJ1233" i="10"/>
  <c r="AK1233" i="10" s="1"/>
  <c r="AJ1235" i="10"/>
  <c r="AK1235" i="10" s="1"/>
  <c r="AJ1238" i="10"/>
  <c r="AK1238" i="10" s="1"/>
  <c r="AJ1239" i="10"/>
  <c r="AK1239" i="10" s="1"/>
  <c r="AJ1240" i="10"/>
  <c r="AK1240" i="10" s="1"/>
  <c r="AJ1241" i="10"/>
  <c r="AK1241" i="10" s="1"/>
  <c r="AJ1242" i="10"/>
  <c r="AK1242" i="10" s="1"/>
  <c r="AJ1246" i="10"/>
  <c r="AK1246" i="10" s="1"/>
  <c r="AJ1243" i="10"/>
  <c r="AK1243" i="10" s="1"/>
  <c r="AJ1247" i="10"/>
  <c r="AK1247" i="10" s="1"/>
  <c r="AJ1248" i="10"/>
  <c r="AK1248" i="10" s="1"/>
  <c r="AJ1249" i="10"/>
  <c r="AK1249" i="10" s="1"/>
  <c r="AJ1250" i="10"/>
  <c r="AK1250" i="10" s="1"/>
  <c r="AJ1251" i="10"/>
  <c r="AK1251" i="10" s="1"/>
  <c r="AJ1253" i="10"/>
  <c r="AK1253" i="10" s="1"/>
  <c r="AJ1252" i="10"/>
  <c r="AK1252" i="10" s="1"/>
  <c r="AJ1254" i="10"/>
  <c r="AK1254" i="10" s="1"/>
  <c r="AJ1255" i="10"/>
  <c r="AK1255" i="10" s="1"/>
  <c r="AJ1257" i="10"/>
  <c r="AK1257" i="10" s="1"/>
  <c r="AJ1258" i="10"/>
  <c r="AK1258" i="10" s="1"/>
  <c r="AJ1259" i="10"/>
  <c r="AK1259" i="10" s="1"/>
  <c r="AJ1260" i="10"/>
  <c r="AK1260" i="10" s="1"/>
  <c r="AJ1261" i="10"/>
  <c r="AK1261" i="10" s="1"/>
  <c r="AJ1262" i="10"/>
  <c r="AK1262" i="10" s="1"/>
  <c r="AJ1263" i="10"/>
  <c r="AK1263" i="10" s="1"/>
  <c r="AJ1264" i="10"/>
  <c r="AK1264" i="10" s="1"/>
  <c r="AJ1265" i="10"/>
  <c r="AK1265" i="10" s="1"/>
  <c r="AJ1266" i="10"/>
  <c r="AK1266" i="10" s="1"/>
  <c r="AJ1269" i="10"/>
  <c r="AK1269" i="10" s="1"/>
  <c r="AJ1272" i="10"/>
  <c r="AK1272" i="10" s="1"/>
  <c r="AJ1273" i="10"/>
  <c r="AK1273" i="10" s="1"/>
  <c r="AJ1274" i="10"/>
  <c r="AK1274" i="10" s="1"/>
  <c r="AJ1275" i="10"/>
  <c r="AK1275" i="10" s="1"/>
  <c r="AJ1276" i="10"/>
  <c r="AK1276" i="10" s="1"/>
  <c r="AJ1277" i="10"/>
  <c r="AK1277" i="10" s="1"/>
  <c r="AJ1278" i="10"/>
  <c r="AK1278" i="10" s="1"/>
  <c r="AJ1279" i="10"/>
  <c r="AK1279" i="10" s="1"/>
  <c r="AJ1280" i="10"/>
  <c r="AK1280" i="10" s="1"/>
  <c r="AJ1281" i="10"/>
  <c r="AK1281" i="10" s="1"/>
  <c r="AJ1284" i="10"/>
  <c r="AK1284" i="10" s="1"/>
  <c r="AJ1287" i="10"/>
  <c r="AK1287" i="10" s="1"/>
  <c r="AJ1286" i="10"/>
  <c r="AK1286" i="10" s="1"/>
  <c r="AJ1288" i="10"/>
  <c r="AK1288" i="10" s="1"/>
  <c r="AJ1289" i="10"/>
  <c r="AK1289" i="10" s="1"/>
  <c r="AJ1292" i="10"/>
  <c r="AK1292" i="10" s="1"/>
  <c r="AJ1293" i="10"/>
  <c r="AK1293" i="10" s="1"/>
  <c r="AJ1295" i="10"/>
  <c r="AK1295" i="10" s="1"/>
  <c r="AJ1299" i="10"/>
  <c r="AK1299" i="10" s="1"/>
  <c r="AJ1300" i="10"/>
  <c r="AK1300" i="10" s="1"/>
  <c r="AJ1302" i="10"/>
  <c r="AK1302" i="10" s="1"/>
  <c r="AJ1303" i="10"/>
  <c r="AK1303" i="10" s="1"/>
  <c r="AJ1306" i="10"/>
  <c r="AK1306" i="10" s="1"/>
  <c r="AJ1305" i="10"/>
  <c r="AK1305" i="10" s="1"/>
  <c r="AJ1307" i="10"/>
  <c r="AK1307" i="10" s="1"/>
  <c r="AJ1310" i="10"/>
  <c r="AK1310" i="10" s="1"/>
  <c r="AJ1308" i="10"/>
  <c r="AK1308" i="10" s="1"/>
  <c r="AJ1314" i="10"/>
  <c r="AK1314" i="10" s="1"/>
  <c r="AJ1311" i="10"/>
  <c r="AK1311" i="10" s="1"/>
  <c r="AJ1316" i="10"/>
  <c r="AK1316" i="10" s="1"/>
  <c r="AJ1317" i="10"/>
  <c r="AK1317" i="10" s="1"/>
  <c r="AJ1318" i="10"/>
  <c r="AK1318" i="10" s="1"/>
  <c r="AJ1320" i="10"/>
  <c r="AK1320" i="10" s="1"/>
  <c r="AJ1321" i="10"/>
  <c r="AK1321" i="10" s="1"/>
  <c r="AJ1322" i="10"/>
  <c r="AK1322" i="10" s="1"/>
  <c r="AJ1323" i="10"/>
  <c r="AK1323" i="10" s="1"/>
  <c r="AJ1324" i="10"/>
  <c r="AK1324" i="10" s="1"/>
  <c r="AJ1325" i="10"/>
  <c r="AK1325" i="10" s="1"/>
  <c r="AJ1327" i="10"/>
  <c r="AK1327" i="10" s="1"/>
  <c r="AJ1330" i="10"/>
  <c r="AK1330" i="10" s="1"/>
  <c r="AJ1328" i="10"/>
  <c r="AK1328" i="10" s="1"/>
  <c r="AJ1331" i="10"/>
  <c r="AK1331" i="10" s="1"/>
  <c r="AJ1332" i="10"/>
  <c r="AK1332" i="10" s="1"/>
  <c r="AJ1333" i="10"/>
  <c r="AK1333" i="10" s="1"/>
  <c r="AJ1336" i="10"/>
  <c r="AK1336" i="10" s="1"/>
  <c r="AJ1339" i="10"/>
  <c r="AK1339" i="10" s="1"/>
  <c r="AJ1338" i="10"/>
  <c r="AK1338" i="10" s="1"/>
  <c r="AJ1340" i="10"/>
  <c r="AK1340" i="10" s="1"/>
  <c r="AJ1341" i="10"/>
  <c r="AK1341" i="10" s="1"/>
  <c r="AJ1342" i="10"/>
  <c r="AK1342" i="10" s="1"/>
  <c r="AJ1343" i="10"/>
  <c r="AK1343" i="10" s="1"/>
  <c r="AJ1344" i="10"/>
  <c r="AK1344" i="10" s="1"/>
  <c r="AJ1346" i="10"/>
  <c r="AK1346" i="10" s="1"/>
  <c r="AJ1348" i="10"/>
  <c r="AK1348" i="10" s="1"/>
  <c r="AJ1349" i="10"/>
  <c r="AK1349" i="10" s="1"/>
  <c r="AJ1350" i="10"/>
  <c r="AK1350" i="10" s="1"/>
  <c r="AJ1351" i="10"/>
  <c r="AK1351" i="10" s="1"/>
  <c r="AJ1352" i="10"/>
  <c r="AK1352" i="10" s="1"/>
  <c r="AJ1353" i="10"/>
  <c r="AK1353" i="10" s="1"/>
  <c r="AJ1354" i="10"/>
  <c r="AK1354" i="10" s="1"/>
  <c r="AJ1356" i="10"/>
  <c r="AK1356" i="10" s="1"/>
  <c r="AJ1357" i="10"/>
  <c r="AK1357" i="10" s="1"/>
  <c r="AJ1358" i="10"/>
  <c r="AK1358" i="10" s="1"/>
  <c r="AJ1359" i="10"/>
  <c r="AK1359" i="10" s="1"/>
  <c r="AJ1361" i="10"/>
  <c r="AK1361" i="10" s="1"/>
  <c r="AJ1362" i="10"/>
  <c r="AK1362" i="10" s="1"/>
  <c r="AJ1363" i="10"/>
  <c r="AK1363" i="10" s="1"/>
  <c r="AJ1364" i="10"/>
  <c r="AK1364" i="10" s="1"/>
  <c r="AJ1365" i="10"/>
  <c r="AK1365" i="10" s="1"/>
  <c r="AJ1366" i="10"/>
  <c r="AK1366" i="10" s="1"/>
  <c r="AJ1367" i="10"/>
  <c r="AK1367" i="10" s="1"/>
  <c r="AJ1369" i="10"/>
  <c r="AK1369" i="10" s="1"/>
  <c r="AJ1370" i="10"/>
  <c r="AK1370" i="10" s="1"/>
  <c r="AJ1371" i="10"/>
  <c r="AK1371" i="10" s="1"/>
  <c r="AJ1372" i="10"/>
  <c r="AK1372" i="10" s="1"/>
  <c r="AJ1373" i="10"/>
  <c r="AK1373" i="10" s="1"/>
  <c r="AJ1375" i="10"/>
  <c r="AK1375" i="10" s="1"/>
  <c r="AJ1376" i="10"/>
  <c r="AK1376" i="10" s="1"/>
  <c r="AJ1377" i="10"/>
  <c r="AK1377" i="10" s="1"/>
  <c r="AJ1378" i="10"/>
  <c r="AK1378" i="10" s="1"/>
  <c r="AJ1379" i="10"/>
  <c r="AK1379" i="10" s="1"/>
  <c r="AJ1380" i="10"/>
  <c r="AK1380" i="10" s="1"/>
  <c r="AJ1381" i="10"/>
  <c r="AK1381" i="10" s="1"/>
  <c r="AJ1383" i="10"/>
  <c r="AK1383" i="10" s="1"/>
  <c r="AJ1384" i="10"/>
  <c r="AK1384" i="10" s="1"/>
  <c r="AJ1385" i="10"/>
  <c r="AK1385" i="10" s="1"/>
  <c r="AJ1386" i="10"/>
  <c r="AK1386" i="10" s="1"/>
  <c r="AJ1387" i="10"/>
  <c r="AK1387" i="10" s="1"/>
  <c r="AJ1389" i="10"/>
  <c r="AK1389" i="10" s="1"/>
  <c r="AJ1390" i="10"/>
  <c r="AK1390" i="10" s="1"/>
  <c r="AJ1393" i="10"/>
  <c r="AK1393" i="10" s="1"/>
  <c r="AJ1392" i="10"/>
  <c r="AK1392" i="10" s="1"/>
  <c r="AJ1394" i="10"/>
  <c r="AK1394" i="10" s="1"/>
  <c r="AJ1395" i="10"/>
  <c r="AK1395" i="10" s="1"/>
  <c r="AJ1397" i="10"/>
  <c r="AK1397" i="10" s="1"/>
  <c r="AJ1398" i="10"/>
  <c r="AK1398" i="10" s="1"/>
  <c r="AJ1399" i="10"/>
  <c r="AK1399" i="10" s="1"/>
  <c r="AJ1400" i="10"/>
  <c r="AK1400" i="10" s="1"/>
  <c r="AJ1401" i="10"/>
  <c r="AK1401" i="10" s="1"/>
  <c r="AJ1403" i="10"/>
  <c r="AK1403" i="10" s="1"/>
  <c r="AJ1404" i="10"/>
  <c r="AK1404" i="10" s="1"/>
  <c r="AJ1405" i="10"/>
  <c r="AK1405" i="10" s="1"/>
  <c r="AJ1409" i="10"/>
  <c r="AK1409" i="10" s="1"/>
  <c r="AJ1406" i="10"/>
  <c r="AK1406" i="10" s="1"/>
  <c r="AJ1407" i="10"/>
  <c r="AK1407" i="10" s="1"/>
  <c r="AJ1410" i="10"/>
  <c r="AK1410" i="10" s="1"/>
  <c r="AJ1411" i="10"/>
  <c r="AK1411" i="10" s="1"/>
  <c r="AJ1412" i="10"/>
  <c r="AK1412" i="10" s="1"/>
  <c r="AJ1413" i="10"/>
  <c r="AK1413" i="10" s="1"/>
  <c r="AJ1415" i="10"/>
  <c r="AK1415" i="10" s="1"/>
  <c r="AJ1416" i="10"/>
  <c r="AK1416" i="10" s="1"/>
  <c r="AJ1417" i="10"/>
  <c r="AK1417" i="10" s="1"/>
  <c r="AJ1418" i="10"/>
  <c r="AK1418" i="10" s="1"/>
  <c r="AJ1420" i="10"/>
  <c r="AK1420" i="10" s="1"/>
  <c r="AJ1419" i="10"/>
  <c r="AK1419" i="10" s="1"/>
  <c r="AJ1421" i="10"/>
  <c r="AK1421" i="10" s="1"/>
  <c r="AJ1422" i="10"/>
  <c r="AK1422" i="10" s="1"/>
  <c r="AJ1423" i="10"/>
  <c r="AK1423" i="10" s="1"/>
  <c r="AJ1425" i="10"/>
  <c r="AK1425" i="10" s="1"/>
  <c r="AJ1424" i="10"/>
  <c r="AK1424" i="10" s="1"/>
  <c r="AJ1426" i="10"/>
  <c r="AK1426" i="10" s="1"/>
  <c r="AJ1427" i="10"/>
  <c r="AK1427" i="10" s="1"/>
  <c r="AJ1428" i="10"/>
  <c r="AK1428" i="10" s="1"/>
  <c r="AJ1429" i="10"/>
  <c r="AK1429" i="10" s="1"/>
  <c r="AJ1430" i="10"/>
  <c r="AK1430" i="10" s="1"/>
  <c r="AJ1431" i="10"/>
  <c r="AK1431" i="10" s="1"/>
  <c r="AJ1432" i="10"/>
  <c r="AK1432" i="10" s="1"/>
  <c r="AJ1434" i="10"/>
  <c r="AK1434" i="10" s="1"/>
  <c r="AJ1435" i="10"/>
  <c r="AK1435" i="10" s="1"/>
  <c r="AJ1437" i="10"/>
  <c r="AK1437" i="10" s="1"/>
  <c r="AJ1439" i="10"/>
  <c r="AK1439" i="10" s="1"/>
  <c r="AJ1441" i="10"/>
  <c r="AK1441" i="10" s="1"/>
  <c r="AJ1443" i="10"/>
  <c r="AK1443" i="10" s="1"/>
  <c r="AJ1442" i="10"/>
  <c r="AK1442" i="10" s="1"/>
  <c r="AJ1444" i="10"/>
  <c r="AK1444" i="10" s="1"/>
  <c r="AJ1445" i="10"/>
  <c r="AK1445" i="10" s="1"/>
  <c r="AJ1446" i="10"/>
  <c r="AK1446" i="10" s="1"/>
  <c r="AJ1448" i="10"/>
  <c r="AK1448" i="10" s="1"/>
  <c r="AJ1449" i="10"/>
  <c r="AK1449" i="10" s="1"/>
  <c r="AJ1450" i="10"/>
  <c r="AK1450" i="10" s="1"/>
  <c r="AJ1451" i="10"/>
  <c r="AK1451" i="10" s="1"/>
  <c r="AJ1452" i="10"/>
  <c r="AK1452" i="10" s="1"/>
  <c r="AJ1453" i="10"/>
  <c r="AK1453" i="10" s="1"/>
  <c r="AJ1454" i="10"/>
  <c r="AK1454" i="10" s="1"/>
  <c r="AJ1455" i="10"/>
  <c r="AK1455" i="10" s="1"/>
  <c r="AJ1456" i="10"/>
  <c r="AK1456" i="10" s="1"/>
  <c r="AJ1459" i="10"/>
  <c r="AK1459" i="10" s="1"/>
  <c r="AJ1457" i="10"/>
  <c r="AK1457" i="10" s="1"/>
  <c r="AJ1461" i="10"/>
  <c r="AK1461" i="10" s="1"/>
  <c r="AJ1462" i="10"/>
  <c r="AK1462" i="10" s="1"/>
  <c r="AJ1464" i="10"/>
  <c r="AK1464" i="10" s="1"/>
  <c r="AJ1467" i="10"/>
  <c r="AK1467" i="10" s="1"/>
  <c r="AJ1473" i="10"/>
  <c r="AK1473" i="10" s="1"/>
  <c r="AJ1475" i="10"/>
  <c r="AK1475" i="10" s="1"/>
  <c r="AJ1479" i="10"/>
  <c r="AK1479" i="10" s="1"/>
  <c r="AJ1477" i="10"/>
  <c r="AK1477" i="10" s="1"/>
  <c r="AJ1480" i="10"/>
  <c r="AK1480" i="10" s="1"/>
  <c r="AJ1481" i="10"/>
  <c r="AK1481" i="10" s="1"/>
  <c r="AJ1488" i="10"/>
  <c r="AK1488" i="10" s="1"/>
  <c r="AJ1485" i="10"/>
  <c r="AK1485" i="10" s="1"/>
  <c r="AJ1482" i="10"/>
  <c r="AK1482" i="10" s="1"/>
  <c r="AJ1489" i="10"/>
  <c r="AK1489" i="10" s="1"/>
  <c r="AJ1490" i="10"/>
  <c r="AK1490" i="10" s="1"/>
  <c r="AJ1491" i="10"/>
  <c r="AK1491" i="10" s="1"/>
  <c r="AJ1492" i="10"/>
  <c r="AK1492" i="10" s="1"/>
  <c r="AJ1494" i="10"/>
  <c r="AK1494" i="10" s="1"/>
  <c r="AJ1496" i="10"/>
  <c r="AK1496" i="10" s="1"/>
  <c r="AJ1497" i="10"/>
  <c r="AK1497" i="10" s="1"/>
  <c r="AJ1498" i="10"/>
  <c r="AK1498" i="10" s="1"/>
  <c r="AJ1499" i="10"/>
  <c r="AK1499" i="10" s="1"/>
  <c r="AJ1502" i="10"/>
  <c r="AK1502" i="10" s="1"/>
  <c r="AJ1503" i="10"/>
  <c r="AK1503" i="10" s="1"/>
  <c r="AJ1504" i="10"/>
  <c r="AK1504" i="10" s="1"/>
  <c r="AJ1505" i="10"/>
  <c r="AK1505" i="10" s="1"/>
  <c r="AJ1510" i="10"/>
  <c r="AK1510" i="10" s="1"/>
  <c r="AJ1506" i="10"/>
  <c r="AK1506" i="10" s="1"/>
  <c r="AJ1511" i="10"/>
  <c r="AK1511" i="10" s="1"/>
  <c r="AJ1516" i="10"/>
  <c r="AK1516" i="10" s="1"/>
  <c r="AJ1518" i="10"/>
  <c r="AK1518" i="10" s="1"/>
  <c r="AJ1519" i="10"/>
  <c r="AK1519" i="10" s="1"/>
  <c r="AJ1520" i="10"/>
  <c r="AK1520" i="10" s="1"/>
  <c r="AJ1521" i="10"/>
  <c r="AK1521" i="10" s="1"/>
  <c r="AJ1522" i="10"/>
  <c r="AK1522" i="10" s="1"/>
  <c r="AJ1523" i="10"/>
  <c r="AK1523" i="10" s="1"/>
  <c r="AJ1524" i="10"/>
  <c r="AK1524" i="10" s="1"/>
  <c r="AJ1525" i="10"/>
  <c r="AK1525" i="10" s="1"/>
  <c r="AJ1526" i="10"/>
  <c r="AK1526" i="10" s="1"/>
  <c r="AJ1527" i="10"/>
  <c r="AK1527" i="10" s="1"/>
  <c r="AJ1529" i="10"/>
  <c r="AK1529" i="10" s="1"/>
  <c r="AJ1528" i="10"/>
  <c r="AK1528" i="10" s="1"/>
  <c r="AJ1530" i="10"/>
  <c r="AK1530" i="10" s="1"/>
  <c r="AJ1531" i="10"/>
  <c r="AK1531" i="10" s="1"/>
  <c r="AJ1533" i="10"/>
  <c r="AK1533" i="10" s="1"/>
  <c r="AJ1534" i="10"/>
  <c r="AK1534" i="10" s="1"/>
  <c r="AJ1536" i="10"/>
  <c r="AK1536" i="10" s="1"/>
  <c r="AJ1538" i="10"/>
  <c r="AK1538" i="10" s="1"/>
  <c r="AJ1539" i="10"/>
  <c r="AK1539" i="10" s="1"/>
  <c r="AJ1541" i="10"/>
  <c r="AK1541" i="10" s="1"/>
  <c r="AJ1542" i="10"/>
  <c r="AK1542" i="10" s="1"/>
  <c r="AJ1543" i="10"/>
  <c r="AK1543" i="10" s="1"/>
  <c r="AJ1544" i="10"/>
  <c r="AK1544" i="10" s="1"/>
  <c r="AJ1546" i="10"/>
  <c r="AK1546" i="10" s="1"/>
  <c r="AJ1547" i="10"/>
  <c r="AK1547" i="10" s="1"/>
  <c r="AJ1548" i="10"/>
  <c r="AK1548" i="10" s="1"/>
  <c r="AJ1549" i="10"/>
  <c r="AK1549" i="10" s="1"/>
  <c r="AJ1551" i="10"/>
  <c r="AK1551" i="10" s="1"/>
  <c r="AJ1552" i="10"/>
  <c r="AK1552" i="10" s="1"/>
  <c r="AJ1555" i="10"/>
  <c r="AK1555" i="10" s="1"/>
  <c r="AJ1556" i="10"/>
  <c r="AK1556" i="10" s="1"/>
  <c r="AJ1558" i="10"/>
  <c r="AK1558" i="10" s="1"/>
  <c r="AJ1559" i="10"/>
  <c r="AK1559" i="10" s="1"/>
  <c r="AJ1560" i="10"/>
  <c r="AK1560" i="10" s="1"/>
  <c r="AJ1561" i="10"/>
  <c r="AK1561" i="10" s="1"/>
  <c r="AJ1562" i="10"/>
  <c r="AK1562" i="10" s="1"/>
  <c r="AJ1564" i="10"/>
  <c r="AK1564" i="10" s="1"/>
  <c r="AJ1565" i="10"/>
  <c r="AK1565" i="10" s="1"/>
  <c r="AJ1568" i="10"/>
  <c r="AK1568" i="10" s="1"/>
  <c r="AJ1567" i="10"/>
  <c r="AK1567" i="10" s="1"/>
  <c r="AJ1569" i="10"/>
  <c r="AK1569" i="10" s="1"/>
  <c r="AJ1571" i="10"/>
  <c r="AK1571" i="10" s="1"/>
  <c r="AJ1572" i="10"/>
  <c r="AK1572" i="10" s="1"/>
  <c r="AJ1573" i="10"/>
  <c r="AK1573" i="10" s="1"/>
  <c r="AJ1574" i="10"/>
  <c r="AK1574" i="10" s="1"/>
  <c r="AJ1575" i="10"/>
  <c r="AK1575" i="10" s="1"/>
  <c r="AJ1576" i="10"/>
  <c r="AK1576" i="10" s="1"/>
  <c r="AJ1577" i="10"/>
  <c r="AK1577" i="10" s="1"/>
  <c r="AJ1582" i="10"/>
  <c r="AK1582" i="10" s="1"/>
  <c r="AJ1583" i="10"/>
  <c r="AK1583" i="10" s="1"/>
  <c r="AJ1585" i="10"/>
  <c r="AK1585" i="10" s="1"/>
  <c r="AJ1589" i="10"/>
  <c r="AK1589" i="10" s="1"/>
  <c r="AJ1590" i="10"/>
  <c r="AK1590" i="10" s="1"/>
  <c r="AJ1591" i="10"/>
  <c r="AK1591" i="10" s="1"/>
  <c r="AJ1593" i="10"/>
  <c r="AK1593" i="10" s="1"/>
  <c r="AJ1592" i="10"/>
  <c r="AK1592" i="10" s="1"/>
  <c r="AJ1594" i="10"/>
  <c r="AK1594" i="10" s="1"/>
  <c r="AJ1600" i="10"/>
  <c r="AK1600" i="10" s="1"/>
  <c r="AJ1602" i="10"/>
  <c r="AK1602" i="10" s="1"/>
  <c r="AJ1604" i="10"/>
  <c r="AK1604" i="10" s="1"/>
  <c r="AJ1608" i="10"/>
  <c r="AK1608" i="10" s="1"/>
  <c r="AJ1606" i="10"/>
  <c r="AK1606" i="10" s="1"/>
  <c r="AJ1610" i="10"/>
  <c r="AK1610" i="10" s="1"/>
  <c r="AJ1612" i="10"/>
  <c r="AK1612" i="10" s="1"/>
  <c r="AJ1611" i="10"/>
  <c r="AK1611" i="10" s="1"/>
  <c r="AJ1613" i="10"/>
  <c r="AK1613" i="10" s="1"/>
  <c r="AJ1614" i="10"/>
  <c r="AK1614" i="10" s="1"/>
  <c r="AJ1616" i="10"/>
  <c r="AK1616" i="10" s="1"/>
  <c r="AJ1617" i="10"/>
  <c r="AK1617" i="10" s="1"/>
  <c r="AJ1618" i="10"/>
  <c r="AK1618" i="10" s="1"/>
  <c r="AJ1619" i="10"/>
  <c r="AK1619" i="10" s="1"/>
  <c r="AJ1620" i="10"/>
  <c r="AK1620" i="10" s="1"/>
  <c r="AJ1624" i="10"/>
  <c r="AK1624" i="10" s="1"/>
  <c r="AJ1621" i="10"/>
  <c r="AK1621" i="10" s="1"/>
  <c r="AJ1625" i="10"/>
  <c r="AK1625" i="10" s="1"/>
  <c r="AJ1626" i="10"/>
  <c r="AK1626" i="10" s="1"/>
  <c r="AJ1629" i="10"/>
  <c r="AK1629" i="10" s="1"/>
  <c r="AJ1628" i="10"/>
  <c r="AK1628" i="10" s="1"/>
  <c r="AJ1627" i="10"/>
  <c r="AK1627" i="10" s="1"/>
  <c r="AJ1630" i="10"/>
  <c r="AK1630" i="10" s="1"/>
  <c r="AJ1633" i="10"/>
  <c r="AK1633" i="10" s="1"/>
  <c r="AJ1634" i="10"/>
  <c r="AK1634" i="10" s="1"/>
  <c r="AJ1635" i="10"/>
  <c r="AK1635" i="10" s="1"/>
  <c r="AJ1636" i="10"/>
  <c r="AK1636" i="10" s="1"/>
  <c r="AJ1641" i="10"/>
  <c r="AK1641" i="10" s="1"/>
  <c r="AJ1643" i="10"/>
  <c r="AK1643" i="10" s="1"/>
  <c r="AJ1642" i="10"/>
  <c r="AK1642" i="10" s="1"/>
  <c r="AJ1644" i="10"/>
  <c r="AK1644" i="10" s="1"/>
  <c r="AJ1646" i="10"/>
  <c r="AK1646" i="10" s="1"/>
  <c r="AJ1647" i="10"/>
  <c r="AK1647" i="10" s="1"/>
  <c r="AJ1648" i="10"/>
  <c r="AK1648" i="10" s="1"/>
  <c r="AJ1649" i="10"/>
  <c r="AK1649" i="10" s="1"/>
  <c r="AJ1650" i="10"/>
  <c r="AK1650" i="10" s="1"/>
  <c r="AJ1652" i="10"/>
  <c r="AK1652" i="10" s="1"/>
  <c r="AJ1654" i="10"/>
  <c r="AK1654" i="10" s="1"/>
  <c r="AJ1659" i="10"/>
  <c r="AK1659" i="10" s="1"/>
  <c r="AJ1657" i="10"/>
  <c r="AK1657" i="10" s="1"/>
  <c r="AJ1663" i="10"/>
  <c r="AK1663" i="10" s="1"/>
  <c r="AJ1664" i="10"/>
  <c r="AK1664" i="10" s="1"/>
  <c r="AJ1665" i="10"/>
  <c r="AK1665" i="10" s="1"/>
  <c r="AJ1666" i="10"/>
  <c r="AK1666" i="10" s="1"/>
  <c r="AJ1667" i="10"/>
  <c r="AK1667" i="10" s="1"/>
  <c r="AJ1668" i="10"/>
  <c r="AK1668" i="10" s="1"/>
  <c r="AJ1669" i="10"/>
  <c r="AK1669" i="10" s="1"/>
  <c r="AJ1671" i="10"/>
  <c r="AK1671" i="10" s="1"/>
  <c r="AJ1673" i="10"/>
  <c r="AK1673" i="10" s="1"/>
  <c r="AJ1674" i="10"/>
  <c r="AK1674" i="10" s="1"/>
  <c r="AJ1675" i="10"/>
  <c r="AK1675" i="10" s="1"/>
  <c r="AJ1676" i="10"/>
  <c r="AK1676" i="10" s="1"/>
  <c r="AJ1677" i="10"/>
  <c r="AK1677" i="10" s="1"/>
  <c r="AJ1680" i="10"/>
  <c r="AK1680" i="10" s="1"/>
  <c r="AJ1681" i="10"/>
  <c r="AK1681" i="10" s="1"/>
  <c r="AJ1685" i="10"/>
  <c r="AK1685" i="10" s="1"/>
  <c r="AJ1684" i="10"/>
  <c r="AK1684" i="10" s="1"/>
  <c r="AJ1687" i="10"/>
  <c r="AK1687" i="10" s="1"/>
  <c r="AJ1689" i="10"/>
  <c r="AK1689" i="10" s="1"/>
  <c r="AJ1688" i="10"/>
  <c r="AK1688" i="10" s="1"/>
  <c r="AJ1691" i="10"/>
  <c r="AK1691" i="10" s="1"/>
  <c r="AJ1690" i="10"/>
  <c r="AK1690" i="10" s="1"/>
  <c r="AJ1692" i="10"/>
  <c r="AK1692" i="10" s="1"/>
  <c r="AJ1693" i="10"/>
  <c r="AK1693" i="10" s="1"/>
  <c r="AJ1695" i="10"/>
  <c r="AK1695" i="10" s="1"/>
  <c r="AJ1696" i="10"/>
  <c r="AK1696" i="10" s="1"/>
  <c r="AJ1697" i="10"/>
  <c r="AK1697" i="10" s="1"/>
  <c r="AJ1698" i="10"/>
  <c r="AK1698" i="10" s="1"/>
  <c r="AJ1699" i="10"/>
  <c r="AK1699" i="10" s="1"/>
  <c r="AJ1700" i="10"/>
  <c r="AK1700" i="10" s="1"/>
  <c r="AJ1702" i="10"/>
  <c r="AK1702" i="10" s="1"/>
  <c r="AJ1704" i="10"/>
  <c r="AK1704" i="10" s="1"/>
  <c r="AJ1705" i="10"/>
  <c r="AK1705" i="10" s="1"/>
  <c r="AJ1706" i="10"/>
  <c r="AK1706" i="10" s="1"/>
  <c r="AJ1708" i="10"/>
  <c r="AK1708" i="10" s="1"/>
  <c r="AJ1709" i="10"/>
  <c r="AK1709" i="10" s="1"/>
  <c r="AJ1710" i="10"/>
  <c r="AK1710" i="10" s="1"/>
  <c r="AJ1711" i="10"/>
  <c r="AK1711" i="10" s="1"/>
  <c r="AJ1712" i="10"/>
  <c r="AK1712" i="10" s="1"/>
  <c r="AJ1714" i="10"/>
  <c r="AK1714" i="10" s="1"/>
  <c r="AJ1713" i="10"/>
  <c r="AK1713" i="10" s="1"/>
  <c r="AJ1716" i="10"/>
  <c r="AK1716" i="10" s="1"/>
  <c r="AJ1715" i="10"/>
  <c r="AK1715" i="10" s="1"/>
  <c r="AJ1717" i="10"/>
  <c r="AK1717" i="10" s="1"/>
  <c r="AJ1719" i="10"/>
  <c r="AK1719" i="10" s="1"/>
  <c r="AJ1718" i="10"/>
  <c r="AK1718" i="10" s="1"/>
  <c r="AJ1720" i="10"/>
  <c r="AK1720" i="10" s="1"/>
  <c r="AJ1721" i="10"/>
  <c r="AK1721" i="10" s="1"/>
  <c r="AJ1722" i="10"/>
  <c r="AK1722" i="10" s="1"/>
  <c r="AJ1723" i="10"/>
  <c r="AK1723" i="10" s="1"/>
  <c r="AJ1724" i="10"/>
  <c r="AK1724" i="10" s="1"/>
  <c r="AJ1725" i="10"/>
  <c r="AK1725" i="10" s="1"/>
  <c r="AJ1726" i="10"/>
  <c r="AK1726" i="10" s="1"/>
  <c r="AJ1729" i="10"/>
  <c r="AK1729" i="10" s="1"/>
  <c r="AJ1727" i="10"/>
  <c r="AK1727" i="10" s="1"/>
  <c r="AJ1730" i="10"/>
  <c r="AK1730" i="10" s="1"/>
  <c r="AJ1731" i="10"/>
  <c r="AK1731" i="10" s="1"/>
  <c r="AJ1732" i="10"/>
  <c r="AK1732" i="10" s="1"/>
  <c r="AJ1733" i="10"/>
  <c r="AK1733" i="10" s="1"/>
  <c r="AJ1735" i="10"/>
  <c r="AK1735" i="10" s="1"/>
  <c r="AJ1734" i="10"/>
  <c r="AK1734" i="10" s="1"/>
  <c r="AJ1737" i="10"/>
  <c r="AK1737" i="10" s="1"/>
  <c r="AJ1736" i="10"/>
  <c r="AK1736" i="10" s="1"/>
  <c r="AJ1738" i="10"/>
  <c r="AK1738" i="10" s="1"/>
  <c r="AJ1739" i="10"/>
  <c r="AK1739" i="10" s="1"/>
  <c r="AJ1740" i="10"/>
  <c r="AK1740" i="10" s="1"/>
  <c r="AJ1741" i="10"/>
  <c r="AK1741" i="10" s="1"/>
  <c r="AJ1744" i="10"/>
  <c r="AK1744" i="10" s="1"/>
  <c r="AJ1745" i="10"/>
  <c r="AK1745" i="10" s="1"/>
  <c r="AJ1746" i="10"/>
  <c r="AK1746" i="10" s="1"/>
  <c r="AJ1747" i="10"/>
  <c r="AK1747" i="10" s="1"/>
  <c r="AJ1749" i="10"/>
  <c r="AK1749" i="10" s="1"/>
  <c r="AJ1748" i="10"/>
  <c r="AK1748" i="10" s="1"/>
  <c r="AJ1750" i="10"/>
  <c r="AK1750" i="10" s="1"/>
  <c r="AJ1752" i="10"/>
  <c r="AK1752" i="10" s="1"/>
  <c r="AJ1755" i="10"/>
  <c r="AK1755" i="10" s="1"/>
  <c r="AJ1756" i="10"/>
  <c r="AK1756" i="10" s="1"/>
  <c r="AJ1760" i="10"/>
  <c r="AK1760" i="10" s="1"/>
  <c r="AJ1757" i="10"/>
  <c r="AK1757" i="10" s="1"/>
  <c r="AJ1761" i="10"/>
  <c r="AK1761" i="10" s="1"/>
  <c r="AJ1765" i="10"/>
  <c r="AK1765" i="10" s="1"/>
  <c r="AJ1762" i="10"/>
  <c r="AK1762" i="10" s="1"/>
  <c r="AJ1769" i="10"/>
  <c r="AK1769" i="10" s="1"/>
  <c r="AJ1770" i="10"/>
  <c r="AK1770" i="10" s="1"/>
  <c r="AJ1771" i="10"/>
  <c r="AK1771" i="10" s="1"/>
  <c r="AJ1772" i="10"/>
  <c r="AK1772" i="10" s="1"/>
  <c r="AJ1776" i="10"/>
  <c r="AK1776" i="10" s="1"/>
  <c r="AJ1775" i="10"/>
  <c r="AK1775" i="10" s="1"/>
  <c r="AJ1777" i="10"/>
  <c r="AK1777" i="10" s="1"/>
  <c r="AJ1779" i="10"/>
  <c r="AK1779" i="10" s="1"/>
  <c r="AJ1780" i="10"/>
  <c r="AK1780" i="10" s="1"/>
  <c r="AJ1781" i="10"/>
  <c r="AK1781" i="10" s="1"/>
  <c r="AJ1782" i="10"/>
  <c r="AK1782" i="10" s="1"/>
  <c r="AJ1783" i="10"/>
  <c r="AK1783" i="10" s="1"/>
  <c r="AJ1787" i="10"/>
  <c r="AK1787" i="10" s="1"/>
  <c r="AJ1786" i="10"/>
  <c r="AK1786" i="10" s="1"/>
  <c r="AJ1789" i="10"/>
  <c r="AK1789" i="10" s="1"/>
  <c r="AJ1791" i="10"/>
  <c r="AK1791" i="10" s="1"/>
  <c r="AJ1792" i="10"/>
  <c r="AK1792" i="10" s="1"/>
  <c r="AJ1794" i="10"/>
  <c r="AK1794" i="10" s="1"/>
  <c r="AJ11" i="10"/>
  <c r="AK11" i="10" s="1"/>
  <c r="AJ15" i="10"/>
  <c r="AK15" i="10" s="1"/>
  <c r="AJ22" i="10"/>
  <c r="AK22" i="10" s="1"/>
  <c r="AJ26" i="10"/>
  <c r="AK26" i="10" s="1"/>
  <c r="AJ30" i="10"/>
  <c r="AK30" i="10" s="1"/>
  <c r="AJ45" i="10"/>
  <c r="AK45" i="10" s="1"/>
  <c r="AJ54" i="10"/>
  <c r="AK54" i="10" s="1"/>
  <c r="AJ61" i="10"/>
  <c r="AK61" i="10" s="1"/>
  <c r="AJ66" i="10"/>
  <c r="AK66" i="10" s="1"/>
  <c r="AJ69" i="10"/>
  <c r="AK69" i="10" s="1"/>
  <c r="AJ78" i="10"/>
  <c r="AK78" i="10" s="1"/>
  <c r="AJ76" i="10"/>
  <c r="AK76" i="10" s="1"/>
  <c r="AJ80" i="10"/>
  <c r="AK80" i="10" s="1"/>
  <c r="AJ88" i="10"/>
  <c r="AK88" i="10" s="1"/>
  <c r="AJ89" i="10"/>
  <c r="AK89" i="10" s="1"/>
  <c r="AJ90" i="10"/>
  <c r="AK90" i="10" s="1"/>
  <c r="AJ102" i="10"/>
  <c r="AK102" i="10" s="1"/>
  <c r="AJ103" i="10"/>
  <c r="AK103" i="10" s="1"/>
  <c r="AJ107" i="10"/>
  <c r="AK107" i="10" s="1"/>
  <c r="AJ119" i="10"/>
  <c r="AK119" i="10" s="1"/>
  <c r="AJ126" i="10"/>
  <c r="AK126" i="10" s="1"/>
  <c r="AJ128" i="10"/>
  <c r="AK128" i="10" s="1"/>
  <c r="AJ135" i="10"/>
  <c r="AK135" i="10" s="1"/>
  <c r="AJ136" i="10"/>
  <c r="AK136" i="10" s="1"/>
  <c r="AJ139" i="10"/>
  <c r="AK139" i="10" s="1"/>
  <c r="AJ141" i="10"/>
  <c r="AK141" i="10" s="1"/>
  <c r="AJ143" i="10"/>
  <c r="AK143" i="10" s="1"/>
  <c r="AJ144" i="10"/>
  <c r="AK144" i="10" s="1"/>
  <c r="AJ145" i="10"/>
  <c r="AK145" i="10" s="1"/>
  <c r="AJ147" i="10"/>
  <c r="AK147" i="10" s="1"/>
  <c r="AJ154" i="10"/>
  <c r="AK154" i="10" s="1"/>
  <c r="AJ152" i="10"/>
  <c r="AK152" i="10" s="1"/>
  <c r="AJ166" i="10"/>
  <c r="AK166" i="10" s="1"/>
  <c r="AJ176" i="10"/>
  <c r="AK176" i="10" s="1"/>
  <c r="AJ178" i="10"/>
  <c r="AK178" i="10" s="1"/>
  <c r="AJ180" i="10"/>
  <c r="AK180" i="10" s="1"/>
  <c r="AJ187" i="10"/>
  <c r="AK187" i="10" s="1"/>
  <c r="AJ190" i="10"/>
  <c r="AK190" i="10" s="1"/>
  <c r="AJ193" i="10"/>
  <c r="AK193" i="10" s="1"/>
  <c r="AJ197" i="10"/>
  <c r="AK197" i="10" s="1"/>
  <c r="AJ201" i="10"/>
  <c r="AK201" i="10" s="1"/>
  <c r="AJ206" i="10"/>
  <c r="AK206" i="10" s="1"/>
  <c r="AJ210" i="10"/>
  <c r="AK210" i="10" s="1"/>
  <c r="AJ209" i="10"/>
  <c r="AK209" i="10" s="1"/>
  <c r="AJ212" i="10"/>
  <c r="AK212" i="10" s="1"/>
  <c r="AJ214" i="10"/>
  <c r="AK214" i="10" s="1"/>
  <c r="AJ216" i="10"/>
  <c r="AK216" i="10" s="1"/>
  <c r="AJ225" i="10"/>
  <c r="AK225" i="10" s="1"/>
  <c r="AJ229" i="10"/>
  <c r="AK229" i="10" s="1"/>
  <c r="AJ233" i="10"/>
  <c r="AK233" i="10" s="1"/>
  <c r="AJ234" i="10"/>
  <c r="AK234" i="10" s="1"/>
  <c r="AJ236" i="10"/>
  <c r="AK236" i="10" s="1"/>
  <c r="AJ239" i="10"/>
  <c r="AK239" i="10" s="1"/>
  <c r="AJ237" i="10"/>
  <c r="AK237" i="10" s="1"/>
  <c r="AJ251" i="10"/>
  <c r="AK251" i="10" s="1"/>
  <c r="AJ259" i="10"/>
  <c r="AK259" i="10" s="1"/>
  <c r="AJ268" i="10"/>
  <c r="AK268" i="10" s="1"/>
  <c r="AJ276" i="10"/>
  <c r="AK276" i="10" s="1"/>
  <c r="AJ275" i="10"/>
  <c r="AK275" i="10" s="1"/>
  <c r="AJ277" i="10"/>
  <c r="AK277" i="10" s="1"/>
  <c r="AJ282" i="10"/>
  <c r="AK282" i="10" s="1"/>
  <c r="AJ283" i="10"/>
  <c r="AK283" i="10" s="1"/>
  <c r="AJ284" i="10"/>
  <c r="AK284" i="10" s="1"/>
  <c r="AJ286" i="10"/>
  <c r="AK286" i="10" s="1"/>
  <c r="AJ290" i="10"/>
  <c r="AK290" i="10" s="1"/>
  <c r="AJ289" i="10"/>
  <c r="AK289" i="10" s="1"/>
  <c r="AJ297" i="10"/>
  <c r="AK297" i="10" s="1"/>
  <c r="AJ294" i="10"/>
  <c r="AK294" i="10" s="1"/>
  <c r="AJ299" i="10"/>
  <c r="AK299" i="10" s="1"/>
  <c r="AJ301" i="10"/>
  <c r="AK301" i="10" s="1"/>
  <c r="AJ304" i="10"/>
  <c r="AK304" i="10" s="1"/>
  <c r="AJ310" i="10"/>
  <c r="AK310" i="10" s="1"/>
  <c r="AJ313" i="10"/>
  <c r="AK313" i="10" s="1"/>
  <c r="AJ326" i="10"/>
  <c r="AK326" i="10" s="1"/>
  <c r="AJ327" i="10"/>
  <c r="AK327" i="10" s="1"/>
  <c r="AJ328" i="10"/>
  <c r="AK328" i="10" s="1"/>
  <c r="AJ339" i="10"/>
  <c r="AK339" i="10" s="1"/>
  <c r="AJ341" i="10"/>
  <c r="AK341" i="10" s="1"/>
  <c r="AJ343" i="10"/>
  <c r="AK343" i="10" s="1"/>
  <c r="AJ345" i="10"/>
  <c r="AK345" i="10" s="1"/>
  <c r="AJ347" i="10"/>
  <c r="AK347" i="10" s="1"/>
  <c r="AJ348" i="10"/>
  <c r="AK348" i="10" s="1"/>
  <c r="AJ354" i="10"/>
  <c r="AK354" i="10" s="1"/>
  <c r="AJ358" i="10"/>
  <c r="AK358" i="10" s="1"/>
  <c r="AJ371" i="10"/>
  <c r="AK371" i="10" s="1"/>
  <c r="AJ375" i="10"/>
  <c r="AK375" i="10" s="1"/>
  <c r="AJ378" i="10"/>
  <c r="AK378" i="10" s="1"/>
  <c r="AJ381" i="10"/>
  <c r="AK381" i="10" s="1"/>
  <c r="AJ383" i="10"/>
  <c r="AK383" i="10" s="1"/>
  <c r="AJ385" i="10"/>
  <c r="AK385" i="10" s="1"/>
  <c r="AJ392" i="10"/>
  <c r="AK392" i="10" s="1"/>
  <c r="AJ396" i="10"/>
  <c r="AK396" i="10" s="1"/>
  <c r="AJ397" i="10"/>
  <c r="AK397" i="10" s="1"/>
  <c r="AJ400" i="10"/>
  <c r="AK400" i="10" s="1"/>
  <c r="AJ405" i="10"/>
  <c r="AK405" i="10" s="1"/>
  <c r="AJ418" i="10"/>
  <c r="AK418" i="10" s="1"/>
  <c r="AJ423" i="10"/>
  <c r="AK423" i="10" s="1"/>
  <c r="AJ431" i="10"/>
  <c r="AK431" i="10" s="1"/>
  <c r="AJ432" i="10"/>
  <c r="AK432" i="10" s="1"/>
  <c r="AJ433" i="10"/>
  <c r="AK433" i="10" s="1"/>
  <c r="AJ434" i="10"/>
  <c r="AK434" i="10" s="1"/>
  <c r="AJ445" i="10"/>
  <c r="AK445" i="10" s="1"/>
  <c r="AJ455" i="10"/>
  <c r="AK455" i="10" s="1"/>
  <c r="AJ458" i="10"/>
  <c r="AK458" i="10" s="1"/>
  <c r="AJ462" i="10"/>
  <c r="AK462" i="10" s="1"/>
  <c r="AJ464" i="10"/>
  <c r="AK464" i="10" s="1"/>
  <c r="AJ466" i="10"/>
  <c r="AK466" i="10" s="1"/>
  <c r="AJ469" i="10"/>
  <c r="AK469" i="10" s="1"/>
  <c r="AJ472" i="10"/>
  <c r="AK472" i="10" s="1"/>
  <c r="AJ474" i="10"/>
  <c r="AK474" i="10" s="1"/>
  <c r="AJ475" i="10"/>
  <c r="AK475" i="10" s="1"/>
  <c r="AJ486" i="10"/>
  <c r="AK486" i="10" s="1"/>
  <c r="AJ483" i="10"/>
  <c r="AK483" i="10" s="1"/>
  <c r="AJ489" i="10"/>
  <c r="AK489" i="10" s="1"/>
  <c r="AJ490" i="10"/>
  <c r="AK490" i="10" s="1"/>
  <c r="AJ492" i="10"/>
  <c r="AK492" i="10" s="1"/>
  <c r="AJ494" i="10"/>
  <c r="AK494" i="10" s="1"/>
  <c r="AJ502" i="10"/>
  <c r="AK502" i="10" s="1"/>
  <c r="AJ497" i="10"/>
  <c r="AK497" i="10" s="1"/>
  <c r="AJ503" i="10"/>
  <c r="AK503" i="10" s="1"/>
  <c r="AJ507" i="10"/>
  <c r="AK507" i="10" s="1"/>
  <c r="AJ512" i="10"/>
  <c r="AK512" i="10" s="1"/>
  <c r="AJ514" i="10"/>
  <c r="AK514" i="10" s="1"/>
  <c r="AJ524" i="10"/>
  <c r="AK524" i="10" s="1"/>
  <c r="AJ526" i="10"/>
  <c r="AK526" i="10" s="1"/>
  <c r="AJ527" i="10"/>
  <c r="AK527" i="10" s="1"/>
  <c r="AJ533" i="10"/>
  <c r="AK533" i="10" s="1"/>
  <c r="AJ538" i="10"/>
  <c r="AK538" i="10" s="1"/>
  <c r="AJ539" i="10"/>
  <c r="AK539" i="10" s="1"/>
  <c r="AJ551" i="10"/>
  <c r="AK551" i="10" s="1"/>
  <c r="AJ552" i="10"/>
  <c r="AK552" i="10" s="1"/>
  <c r="AJ557" i="10"/>
  <c r="AK557" i="10" s="1"/>
  <c r="AJ561" i="10"/>
  <c r="AK561" i="10" s="1"/>
  <c r="AJ569" i="10"/>
  <c r="AK569" i="10" s="1"/>
  <c r="AJ570" i="10"/>
  <c r="AK570" i="10" s="1"/>
  <c r="AJ571" i="10"/>
  <c r="AK571" i="10" s="1"/>
  <c r="AJ579" i="10"/>
  <c r="AK579" i="10" s="1"/>
  <c r="AJ580" i="10"/>
  <c r="AK580" i="10" s="1"/>
  <c r="AJ582" i="10"/>
  <c r="AK582" i="10" s="1"/>
  <c r="AJ583" i="10"/>
  <c r="AK583" i="10" s="1"/>
  <c r="AJ584" i="10"/>
  <c r="AK584" i="10" s="1"/>
  <c r="AJ586" i="10"/>
  <c r="AK586" i="10" s="1"/>
  <c r="AJ587" i="10"/>
  <c r="AK587" i="10" s="1"/>
  <c r="AJ594" i="10"/>
  <c r="AK594" i="10" s="1"/>
  <c r="AJ595" i="10"/>
  <c r="AK595" i="10" s="1"/>
  <c r="AJ606" i="10"/>
  <c r="AK606" i="10" s="1"/>
  <c r="AJ607" i="10"/>
  <c r="AK607" i="10" s="1"/>
  <c r="AJ612" i="10"/>
  <c r="AK612" i="10" s="1"/>
  <c r="AJ614" i="10"/>
  <c r="AK614" i="10" s="1"/>
  <c r="AJ619" i="10"/>
  <c r="AK619" i="10" s="1"/>
  <c r="AJ622" i="10"/>
  <c r="AK622" i="10" s="1"/>
  <c r="AJ628" i="10"/>
  <c r="AK628" i="10" s="1"/>
  <c r="AJ630" i="10"/>
  <c r="AK630" i="10" s="1"/>
  <c r="AJ631" i="10"/>
  <c r="AK631" i="10" s="1"/>
  <c r="AJ640" i="10"/>
  <c r="AK640" i="10" s="1"/>
  <c r="AJ642" i="10"/>
  <c r="AK642" i="10" s="1"/>
  <c r="AJ643" i="10"/>
  <c r="AK643" i="10" s="1"/>
  <c r="AJ653" i="10"/>
  <c r="AK653" i="10" s="1"/>
  <c r="AJ660" i="10"/>
  <c r="AK660" i="10" s="1"/>
  <c r="AJ664" i="10"/>
  <c r="AK664" i="10" s="1"/>
  <c r="AJ663" i="10"/>
  <c r="AK663" i="10" s="1"/>
  <c r="AJ665" i="10"/>
  <c r="AK665" i="10" s="1"/>
  <c r="AJ667" i="10"/>
  <c r="AK667" i="10" s="1"/>
  <c r="AJ666" i="10"/>
  <c r="AK666" i="10" s="1"/>
  <c r="AJ671" i="10"/>
  <c r="AK671" i="10" s="1"/>
  <c r="AJ674" i="10"/>
  <c r="AK674" i="10" s="1"/>
  <c r="AJ683" i="10"/>
  <c r="AK683" i="10" s="1"/>
  <c r="AJ687" i="10"/>
  <c r="AK687" i="10" s="1"/>
  <c r="AJ691" i="10"/>
  <c r="AK691" i="10" s="1"/>
  <c r="AJ693" i="10"/>
  <c r="AK693" i="10" s="1"/>
  <c r="AJ700" i="10"/>
  <c r="AK700" i="10" s="1"/>
  <c r="AJ703" i="10"/>
  <c r="AK703" i="10" s="1"/>
  <c r="AJ714" i="10"/>
  <c r="AK714" i="10" s="1"/>
  <c r="AJ715" i="10"/>
  <c r="AK715" i="10" s="1"/>
  <c r="AJ718" i="10"/>
  <c r="AK718" i="10" s="1"/>
  <c r="AJ720" i="10"/>
  <c r="AK720" i="10" s="1"/>
  <c r="AJ724" i="10"/>
  <c r="AK724" i="10" s="1"/>
  <c r="AJ731" i="10"/>
  <c r="AK731" i="10" s="1"/>
  <c r="AJ737" i="10"/>
  <c r="AK737" i="10" s="1"/>
  <c r="AJ743" i="10"/>
  <c r="AK743" i="10" s="1"/>
  <c r="AJ751" i="10"/>
  <c r="AK751" i="10" s="1"/>
  <c r="AJ753" i="10"/>
  <c r="AK753" i="10" s="1"/>
  <c r="AJ755" i="10"/>
  <c r="AK755" i="10" s="1"/>
  <c r="AJ758" i="10"/>
  <c r="AK758" i="10" s="1"/>
  <c r="AJ759" i="10"/>
  <c r="AK759" i="10" s="1"/>
  <c r="AJ761" i="10"/>
  <c r="AK761" i="10" s="1"/>
  <c r="AJ763" i="10"/>
  <c r="AK763" i="10" s="1"/>
  <c r="AJ765" i="10"/>
  <c r="AK765" i="10" s="1"/>
  <c r="AJ768" i="10"/>
  <c r="AK768" i="10" s="1"/>
  <c r="AJ773" i="10"/>
  <c r="AK773" i="10" s="1"/>
  <c r="AJ774" i="10"/>
  <c r="AK774" i="10" s="1"/>
  <c r="AJ775" i="10"/>
  <c r="AK775" i="10" s="1"/>
  <c r="AJ777" i="10"/>
  <c r="AK777" i="10" s="1"/>
  <c r="AJ778" i="10"/>
  <c r="AK778" i="10" s="1"/>
  <c r="AJ779" i="10"/>
  <c r="AK779" i="10" s="1"/>
  <c r="AJ780" i="10"/>
  <c r="AK780" i="10" s="1"/>
  <c r="AJ783" i="10"/>
  <c r="AK783" i="10" s="1"/>
  <c r="AJ784" i="10"/>
  <c r="AK784" i="10" s="1"/>
  <c r="AJ787" i="10"/>
  <c r="AK787" i="10" s="1"/>
  <c r="AJ789" i="10"/>
  <c r="AK789" i="10" s="1"/>
  <c r="AJ790" i="10"/>
  <c r="AK790" i="10" s="1"/>
  <c r="AJ792" i="10"/>
  <c r="AK792" i="10" s="1"/>
  <c r="AJ791" i="10"/>
  <c r="AK791" i="10" s="1"/>
  <c r="AJ795" i="10"/>
  <c r="AK795" i="10" s="1"/>
  <c r="AJ797" i="10"/>
  <c r="AK797" i="10" s="1"/>
  <c r="AJ798" i="10"/>
  <c r="AK798" i="10" s="1"/>
  <c r="AJ805" i="10"/>
  <c r="AK805" i="10" s="1"/>
  <c r="AJ807" i="10"/>
  <c r="AK807" i="10" s="1"/>
  <c r="AJ808" i="10"/>
  <c r="AK808" i="10" s="1"/>
  <c r="AJ814" i="10"/>
  <c r="AK814" i="10" s="1"/>
  <c r="AJ815" i="10"/>
  <c r="AK815" i="10" s="1"/>
  <c r="AJ816" i="10"/>
  <c r="AK816" i="10" s="1"/>
  <c r="AJ817" i="10"/>
  <c r="AK817" i="10" s="1"/>
  <c r="AJ819" i="10"/>
  <c r="AK819" i="10" s="1"/>
  <c r="AJ822" i="10"/>
  <c r="AK822" i="10" s="1"/>
  <c r="AJ820" i="10"/>
  <c r="AK820" i="10" s="1"/>
  <c r="AJ825" i="10"/>
  <c r="AK825" i="10" s="1"/>
  <c r="AJ829" i="10"/>
  <c r="AK829" i="10" s="1"/>
  <c r="AJ831" i="10"/>
  <c r="AK831" i="10" s="1"/>
  <c r="AJ832" i="10"/>
  <c r="AK832" i="10" s="1"/>
  <c r="AJ835" i="10"/>
  <c r="AK835" i="10" s="1"/>
  <c r="AJ834" i="10"/>
  <c r="AK834" i="10" s="1"/>
  <c r="AJ840" i="10"/>
  <c r="AK840" i="10" s="1"/>
  <c r="AJ843" i="10"/>
  <c r="AK843" i="10" s="1"/>
  <c r="AJ849" i="10"/>
  <c r="AK849" i="10" s="1"/>
  <c r="AJ855" i="10"/>
  <c r="AK855" i="10" s="1"/>
  <c r="AJ857" i="10"/>
  <c r="AK857" i="10" s="1"/>
  <c r="AJ858" i="10"/>
  <c r="AK858" i="10" s="1"/>
  <c r="AJ859" i="10"/>
  <c r="AK859" i="10" s="1"/>
  <c r="AJ860" i="10"/>
  <c r="AK860" i="10" s="1"/>
  <c r="AJ864" i="10"/>
  <c r="AK864" i="10" s="1"/>
  <c r="AJ867" i="10"/>
  <c r="AK867" i="10" s="1"/>
  <c r="AJ873" i="10"/>
  <c r="AK873" i="10" s="1"/>
  <c r="AJ879" i="10"/>
  <c r="AK879" i="10" s="1"/>
  <c r="AJ877" i="10"/>
  <c r="AK877" i="10" s="1"/>
  <c r="AJ883" i="10"/>
  <c r="AK883" i="10" s="1"/>
  <c r="AJ880" i="10"/>
  <c r="AK880" i="10" s="1"/>
  <c r="AJ885" i="10"/>
  <c r="AK885" i="10" s="1"/>
  <c r="AJ890" i="10"/>
  <c r="AK890" i="10" s="1"/>
  <c r="AJ886" i="10"/>
  <c r="AK886" i="10" s="1"/>
  <c r="AJ893" i="10"/>
  <c r="AK893" i="10" s="1"/>
  <c r="AJ896" i="10"/>
  <c r="AK896" i="10" s="1"/>
  <c r="AJ897" i="10"/>
  <c r="AK897" i="10" s="1"/>
  <c r="AJ899" i="10"/>
  <c r="AK899" i="10" s="1"/>
  <c r="AJ920" i="10"/>
  <c r="AK920" i="10" s="1"/>
  <c r="AJ918" i="10"/>
  <c r="AK918" i="10" s="1"/>
  <c r="AJ921" i="10"/>
  <c r="AK921" i="10" s="1"/>
  <c r="AJ925" i="10"/>
  <c r="AK925" i="10" s="1"/>
  <c r="AJ929" i="10"/>
  <c r="AK929" i="10" s="1"/>
  <c r="AJ928" i="10"/>
  <c r="AK928" i="10" s="1"/>
  <c r="AJ931" i="10"/>
  <c r="AK931" i="10" s="1"/>
  <c r="AJ933" i="10"/>
  <c r="AK933" i="10" s="1"/>
  <c r="AJ936" i="10"/>
  <c r="AK936" i="10" s="1"/>
  <c r="AJ937" i="10"/>
  <c r="AK937" i="10" s="1"/>
  <c r="AJ939" i="10"/>
  <c r="AK939" i="10" s="1"/>
  <c r="AJ940" i="10"/>
  <c r="AK940" i="10" s="1"/>
  <c r="AJ948" i="10"/>
  <c r="AK948" i="10" s="1"/>
  <c r="AJ949" i="10"/>
  <c r="AK949" i="10" s="1"/>
  <c r="AJ951" i="10"/>
  <c r="AK951" i="10" s="1"/>
  <c r="AJ953" i="10"/>
  <c r="AK953" i="10" s="1"/>
  <c r="AJ954" i="10"/>
  <c r="AK954" i="10" s="1"/>
  <c r="AJ955" i="10"/>
  <c r="AK955" i="10" s="1"/>
  <c r="AJ957" i="10"/>
  <c r="AK957" i="10" s="1"/>
  <c r="AJ959" i="10"/>
  <c r="AK959" i="10" s="1"/>
  <c r="AJ962" i="10"/>
  <c r="AK962" i="10" s="1"/>
  <c r="AJ964" i="10"/>
  <c r="AK964" i="10" s="1"/>
  <c r="AJ966" i="10"/>
  <c r="AK966" i="10" s="1"/>
  <c r="AJ969" i="10"/>
  <c r="AK969" i="10" s="1"/>
  <c r="AJ974" i="10"/>
  <c r="AK974" i="10" s="1"/>
  <c r="AJ976" i="10"/>
  <c r="AK976" i="10" s="1"/>
  <c r="AJ977" i="10"/>
  <c r="AK977" i="10" s="1"/>
  <c r="AJ979" i="10"/>
  <c r="AK979" i="10" s="1"/>
  <c r="AJ984" i="10"/>
  <c r="AK984" i="10" s="1"/>
  <c r="AJ992" i="10"/>
  <c r="AK992" i="10" s="1"/>
  <c r="AJ996" i="10"/>
  <c r="AK996" i="10" s="1"/>
  <c r="AJ999" i="10"/>
  <c r="AK999" i="10" s="1"/>
  <c r="AJ1005" i="10"/>
  <c r="AK1005" i="10" s="1"/>
  <c r="AJ1003" i="10"/>
  <c r="AK1003" i="10" s="1"/>
  <c r="AJ1007" i="10"/>
  <c r="AK1007" i="10" s="1"/>
  <c r="AJ1008" i="10"/>
  <c r="AK1008" i="10" s="1"/>
  <c r="AJ1009" i="10"/>
  <c r="AK1009" i="10" s="1"/>
  <c r="AJ1011" i="10"/>
  <c r="AK1011" i="10" s="1"/>
  <c r="AJ1022" i="10"/>
  <c r="AK1022" i="10" s="1"/>
  <c r="AJ1024" i="10"/>
  <c r="AK1024" i="10" s="1"/>
  <c r="AJ1026" i="10"/>
  <c r="AK1026" i="10" s="1"/>
  <c r="AJ1028" i="10"/>
  <c r="AK1028" i="10" s="1"/>
  <c r="AJ1029" i="10"/>
  <c r="AK1029" i="10" s="1"/>
  <c r="AJ1038" i="10"/>
  <c r="AK1038" i="10" s="1"/>
  <c r="AJ1043" i="10"/>
  <c r="AK1043" i="10" s="1"/>
  <c r="AJ1049" i="10"/>
  <c r="AK1049" i="10" s="1"/>
  <c r="AJ1066" i="10"/>
  <c r="AK1066" i="10" s="1"/>
  <c r="AJ1076" i="10"/>
  <c r="AK1076" i="10" s="1"/>
  <c r="AJ1077" i="10"/>
  <c r="AK1077" i="10" s="1"/>
  <c r="AJ1080" i="10"/>
  <c r="AK1080" i="10" s="1"/>
  <c r="AJ1081" i="10"/>
  <c r="AK1081" i="10" s="1"/>
  <c r="AJ1086" i="10"/>
  <c r="AK1086" i="10" s="1"/>
  <c r="AJ1096" i="10"/>
  <c r="AK1096" i="10" s="1"/>
  <c r="AJ1101" i="10"/>
  <c r="AK1101" i="10" s="1"/>
  <c r="AJ1107" i="10"/>
  <c r="AK1107" i="10" s="1"/>
  <c r="AJ1111" i="10"/>
  <c r="AK1111" i="10" s="1"/>
  <c r="AJ1115" i="10"/>
  <c r="AK1115" i="10" s="1"/>
  <c r="AJ1119" i="10"/>
  <c r="AK1119" i="10" s="1"/>
  <c r="AJ1121" i="10"/>
  <c r="AK1121" i="10" s="1"/>
  <c r="AJ1122" i="10"/>
  <c r="AK1122" i="10" s="1"/>
  <c r="AJ1123" i="10"/>
  <c r="AK1123" i="10" s="1"/>
  <c r="AJ1126" i="10"/>
  <c r="AK1126" i="10" s="1"/>
  <c r="AJ1128" i="10"/>
  <c r="AK1128" i="10" s="1"/>
  <c r="AJ1130" i="10"/>
  <c r="AK1130" i="10" s="1"/>
  <c r="AJ1131" i="10"/>
  <c r="AK1131" i="10" s="1"/>
  <c r="AJ1135" i="10"/>
  <c r="AK1135" i="10" s="1"/>
  <c r="AJ1137" i="10"/>
  <c r="AK1137" i="10" s="1"/>
  <c r="AJ1136" i="10"/>
  <c r="AK1136" i="10" s="1"/>
  <c r="AJ1142" i="10"/>
  <c r="AK1142" i="10" s="1"/>
  <c r="AJ1150" i="10"/>
  <c r="AK1150" i="10" s="1"/>
  <c r="AJ1151" i="10"/>
  <c r="AK1151" i="10" s="1"/>
  <c r="AJ1153" i="10"/>
  <c r="AK1153" i="10" s="1"/>
  <c r="AJ1158" i="10"/>
  <c r="AK1158" i="10" s="1"/>
  <c r="AJ1163" i="10"/>
  <c r="AK1163" i="10" s="1"/>
  <c r="AJ1164" i="10"/>
  <c r="AK1164" i="10" s="1"/>
  <c r="AJ1168" i="10"/>
  <c r="AK1168" i="10" s="1"/>
  <c r="AJ1180" i="10"/>
  <c r="AK1180" i="10" s="1"/>
  <c r="AJ1181" i="10"/>
  <c r="AK1181" i="10" s="1"/>
  <c r="AJ1187" i="10"/>
  <c r="AK1187" i="10" s="1"/>
  <c r="AJ1185" i="10"/>
  <c r="AK1185" i="10" s="1"/>
  <c r="AJ1190" i="10"/>
  <c r="AK1190" i="10" s="1"/>
  <c r="AJ1192" i="10"/>
  <c r="AK1192" i="10" s="1"/>
  <c r="AJ1198" i="10"/>
  <c r="AK1198" i="10" s="1"/>
  <c r="AJ1200" i="10"/>
  <c r="AK1200" i="10" s="1"/>
  <c r="AJ1201" i="10"/>
  <c r="AK1201" i="10" s="1"/>
  <c r="AJ1206" i="10"/>
  <c r="AK1206" i="10" s="1"/>
  <c r="AJ1209" i="10"/>
  <c r="AK1209" i="10" s="1"/>
  <c r="AJ1212" i="10"/>
  <c r="AK1212" i="10" s="1"/>
  <c r="AJ1216" i="10"/>
  <c r="AK1216" i="10" s="1"/>
  <c r="AJ1222" i="10"/>
  <c r="AK1222" i="10" s="1"/>
  <c r="AJ1225" i="10"/>
  <c r="AK1225" i="10" s="1"/>
  <c r="AJ1228" i="10"/>
  <c r="AK1228" i="10" s="1"/>
  <c r="AJ1230" i="10"/>
  <c r="AK1230" i="10" s="1"/>
  <c r="AJ1234" i="10"/>
  <c r="AK1234" i="10" s="1"/>
  <c r="AJ1231" i="10"/>
  <c r="AK1231" i="10" s="1"/>
  <c r="AJ1236" i="10"/>
  <c r="AK1236" i="10" s="1"/>
  <c r="AJ1237" i="10"/>
  <c r="AK1237" i="10" s="1"/>
  <c r="AJ1244" i="10"/>
  <c r="AK1244" i="10" s="1"/>
  <c r="AJ1256" i="10"/>
  <c r="AK1256" i="10" s="1"/>
  <c r="AJ1245" i="10"/>
  <c r="AK1245" i="10" s="1"/>
  <c r="AJ1267" i="10"/>
  <c r="AK1267" i="10" s="1"/>
  <c r="AJ1268" i="10"/>
  <c r="AK1268" i="10" s="1"/>
  <c r="AJ1270" i="10"/>
  <c r="AK1270" i="10" s="1"/>
  <c r="AJ1271" i="10"/>
  <c r="AK1271" i="10" s="1"/>
  <c r="AJ1282" i="10"/>
  <c r="AK1282" i="10" s="1"/>
  <c r="AJ1283" i="10"/>
  <c r="AK1283" i="10" s="1"/>
  <c r="AJ1285" i="10"/>
  <c r="AK1285" i="10" s="1"/>
  <c r="AJ1290" i="10"/>
  <c r="AK1290" i="10" s="1"/>
  <c r="AJ1291" i="10"/>
  <c r="AK1291" i="10" s="1"/>
  <c r="AJ1294" i="10"/>
  <c r="AK1294" i="10" s="1"/>
  <c r="AJ1296" i="10"/>
  <c r="AK1296" i="10" s="1"/>
  <c r="AJ1297" i="10"/>
  <c r="AK1297" i="10" s="1"/>
  <c r="AJ1298" i="10"/>
  <c r="AK1298" i="10" s="1"/>
  <c r="AJ1301" i="10"/>
  <c r="AK1301" i="10" s="1"/>
  <c r="AJ1304" i="10"/>
  <c r="AK1304" i="10" s="1"/>
  <c r="AJ1309" i="10"/>
  <c r="AK1309" i="10" s="1"/>
  <c r="AJ1312" i="10"/>
  <c r="AK1312" i="10" s="1"/>
  <c r="AJ1313" i="10"/>
  <c r="AK1313" i="10" s="1"/>
  <c r="AJ1315" i="10"/>
  <c r="AK1315" i="10" s="1"/>
  <c r="AJ1319" i="10"/>
  <c r="AK1319" i="10" s="1"/>
  <c r="AJ1329" i="10"/>
  <c r="AK1329" i="10" s="1"/>
  <c r="AJ1326" i="10"/>
  <c r="AK1326" i="10" s="1"/>
  <c r="AJ1334" i="10"/>
  <c r="AK1334" i="10" s="1"/>
  <c r="AJ1335" i="10"/>
  <c r="AK1335" i="10" s="1"/>
  <c r="AJ1337" i="10"/>
  <c r="AK1337" i="10" s="1"/>
  <c r="AJ1345" i="10"/>
  <c r="AK1345" i="10" s="1"/>
  <c r="AJ1347" i="10"/>
  <c r="AK1347" i="10" s="1"/>
  <c r="AJ1355" i="10"/>
  <c r="AK1355" i="10" s="1"/>
  <c r="AJ1360" i="10"/>
  <c r="AK1360" i="10" s="1"/>
  <c r="AJ1368" i="10"/>
  <c r="AK1368" i="10" s="1"/>
  <c r="AJ1382" i="10"/>
  <c r="AK1382" i="10" s="1"/>
  <c r="AJ1374" i="10"/>
  <c r="AK1374" i="10" s="1"/>
  <c r="AJ1388" i="10"/>
  <c r="AK1388" i="10" s="1"/>
  <c r="AJ1391" i="10"/>
  <c r="AK1391" i="10" s="1"/>
  <c r="AJ1396" i="10"/>
  <c r="AK1396" i="10" s="1"/>
  <c r="AJ1402" i="10"/>
  <c r="AK1402" i="10" s="1"/>
  <c r="AJ1408" i="10"/>
  <c r="AK1408" i="10" s="1"/>
  <c r="AJ1414" i="10"/>
  <c r="AK1414" i="10" s="1"/>
  <c r="AJ1433" i="10"/>
  <c r="AK1433" i="10" s="1"/>
  <c r="AJ1436" i="10"/>
  <c r="AK1436" i="10" s="1"/>
  <c r="AJ1438" i="10"/>
  <c r="AK1438" i="10" s="1"/>
  <c r="AJ1440" i="10"/>
  <c r="AK1440" i="10" s="1"/>
  <c r="AJ1447" i="10"/>
  <c r="AK1447" i="10" s="1"/>
  <c r="AJ1458" i="10"/>
  <c r="AK1458" i="10" s="1"/>
  <c r="AJ1460" i="10"/>
  <c r="AK1460" i="10" s="1"/>
  <c r="AJ1463" i="10"/>
  <c r="AK1463" i="10" s="1"/>
  <c r="AJ1465" i="10"/>
  <c r="AK1465" i="10" s="1"/>
  <c r="AJ1466" i="10"/>
  <c r="AK1466" i="10" s="1"/>
  <c r="AJ1468" i="10"/>
  <c r="AK1468" i="10" s="1"/>
  <c r="AJ1469" i="10"/>
  <c r="AK1469" i="10" s="1"/>
  <c r="AJ1471" i="10"/>
  <c r="AK1471" i="10" s="1"/>
  <c r="AJ1470" i="10"/>
  <c r="AK1470" i="10" s="1"/>
  <c r="AJ1472" i="10"/>
  <c r="AK1472" i="10" s="1"/>
  <c r="AJ1474" i="10"/>
  <c r="AK1474" i="10" s="1"/>
  <c r="AJ1476" i="10"/>
  <c r="AK1476" i="10" s="1"/>
  <c r="AJ1478" i="10"/>
  <c r="AK1478" i="10" s="1"/>
  <c r="AJ1483" i="10"/>
  <c r="AK1483" i="10" s="1"/>
  <c r="AJ1484" i="10"/>
  <c r="AK1484" i="10" s="1"/>
  <c r="AJ1486" i="10"/>
  <c r="AK1486" i="10" s="1"/>
  <c r="AJ1487" i="10"/>
  <c r="AK1487" i="10" s="1"/>
  <c r="AJ1493" i="10"/>
  <c r="AK1493" i="10" s="1"/>
  <c r="AJ1495" i="10"/>
  <c r="AK1495" i="10" s="1"/>
  <c r="AJ1501" i="10"/>
  <c r="AK1501" i="10" s="1"/>
  <c r="AJ1500" i="10"/>
  <c r="AK1500" i="10" s="1"/>
  <c r="AJ1508" i="10"/>
  <c r="AK1508" i="10" s="1"/>
  <c r="AJ1507" i="10"/>
  <c r="AK1507" i="10" s="1"/>
  <c r="AJ1509" i="10"/>
  <c r="AK1509" i="10" s="1"/>
  <c r="AJ1512" i="10"/>
  <c r="AK1512" i="10" s="1"/>
  <c r="AJ1513" i="10"/>
  <c r="AK1513" i="10" s="1"/>
  <c r="AJ1514" i="10"/>
  <c r="AK1514" i="10" s="1"/>
  <c r="AJ1515" i="10"/>
  <c r="AK1515" i="10" s="1"/>
  <c r="AJ1517" i="10"/>
  <c r="AK1517" i="10" s="1"/>
  <c r="AJ1535" i="10"/>
  <c r="AK1535" i="10" s="1"/>
  <c r="AJ1532" i="10"/>
  <c r="AK1532" i="10" s="1"/>
  <c r="AJ1537" i="10"/>
  <c r="AK1537" i="10" s="1"/>
  <c r="AJ1540" i="10"/>
  <c r="AK1540" i="10" s="1"/>
  <c r="AJ1545" i="10"/>
  <c r="AK1545" i="10" s="1"/>
  <c r="AJ1553" i="10"/>
  <c r="AK1553" i="10" s="1"/>
  <c r="AJ1550" i="10"/>
  <c r="AK1550" i="10" s="1"/>
  <c r="AJ1554" i="10"/>
  <c r="AK1554" i="10" s="1"/>
  <c r="AJ1557" i="10"/>
  <c r="AK1557" i="10" s="1"/>
  <c r="AJ1563" i="10"/>
  <c r="AK1563" i="10" s="1"/>
  <c r="AJ1566" i="10"/>
  <c r="AK1566" i="10" s="1"/>
  <c r="AJ1570" i="10"/>
  <c r="AK1570" i="10" s="1"/>
  <c r="AJ1578" i="10"/>
  <c r="AK1578" i="10" s="1"/>
  <c r="AJ1579" i="10"/>
  <c r="AK1579" i="10" s="1"/>
  <c r="AJ1580" i="10"/>
  <c r="AK1580" i="10" s="1"/>
  <c r="AJ1581" i="10"/>
  <c r="AK1581" i="10" s="1"/>
  <c r="AJ1584" i="10"/>
  <c r="AK1584" i="10" s="1"/>
  <c r="AJ1586" i="10"/>
  <c r="AK1586" i="10" s="1"/>
  <c r="AJ1587" i="10"/>
  <c r="AK1587" i="10" s="1"/>
  <c r="AJ1588" i="10"/>
  <c r="AK1588" i="10" s="1"/>
  <c r="AJ1595" i="10"/>
  <c r="AK1595" i="10" s="1"/>
  <c r="AJ1596" i="10"/>
  <c r="AK1596" i="10" s="1"/>
  <c r="AJ1598" i="10"/>
  <c r="AK1598" i="10" s="1"/>
  <c r="AJ1597" i="10"/>
  <c r="AK1597" i="10" s="1"/>
  <c r="AJ1599" i="10"/>
  <c r="AK1599" i="10" s="1"/>
  <c r="AJ1601" i="10"/>
  <c r="AK1601" i="10" s="1"/>
  <c r="AJ1605" i="10"/>
  <c r="AK1605" i="10" s="1"/>
  <c r="AJ1603" i="10"/>
  <c r="AK1603" i="10" s="1"/>
  <c r="AJ1607" i="10"/>
  <c r="AK1607" i="10" s="1"/>
  <c r="AJ1609" i="10"/>
  <c r="AK1609" i="10" s="1"/>
  <c r="AJ1615" i="10"/>
  <c r="AK1615" i="10" s="1"/>
  <c r="AJ1622" i="10"/>
  <c r="AK1622" i="10" s="1"/>
  <c r="AJ1623" i="10"/>
  <c r="AK1623" i="10" s="1"/>
  <c r="AJ1631" i="10"/>
  <c r="AK1631" i="10" s="1"/>
  <c r="AJ1632" i="10"/>
  <c r="AK1632" i="10" s="1"/>
  <c r="AJ1637" i="10"/>
  <c r="AK1637" i="10" s="1"/>
  <c r="AJ1638" i="10"/>
  <c r="AK1638" i="10" s="1"/>
  <c r="AJ1639" i="10"/>
  <c r="AK1639" i="10" s="1"/>
  <c r="AJ1640" i="10"/>
  <c r="AK1640" i="10" s="1"/>
  <c r="AJ1645" i="10"/>
  <c r="AK1645" i="10" s="1"/>
  <c r="AJ1651" i="10"/>
  <c r="AK1651" i="10" s="1"/>
  <c r="AJ1653" i="10"/>
  <c r="AK1653" i="10" s="1"/>
  <c r="AJ1655" i="10"/>
  <c r="AK1655" i="10" s="1"/>
  <c r="AJ1656" i="10"/>
  <c r="AK1656" i="10" s="1"/>
  <c r="AJ1658" i="10"/>
  <c r="AK1658" i="10" s="1"/>
  <c r="AJ1660" i="10"/>
  <c r="AK1660" i="10" s="1"/>
  <c r="AJ1661" i="10"/>
  <c r="AK1661" i="10" s="1"/>
  <c r="AJ1662" i="10"/>
  <c r="AK1662" i="10" s="1"/>
  <c r="AJ1670" i="10"/>
  <c r="AK1670" i="10" s="1"/>
  <c r="AJ1672" i="10"/>
  <c r="AK1672" i="10" s="1"/>
  <c r="AJ1678" i="10"/>
  <c r="AK1678" i="10" s="1"/>
  <c r="AJ1682" i="10"/>
  <c r="AK1682" i="10" s="1"/>
  <c r="AJ1679" i="10"/>
  <c r="AK1679" i="10" s="1"/>
  <c r="AJ1683" i="10"/>
  <c r="AK1683" i="10" s="1"/>
  <c r="AJ1686" i="10"/>
  <c r="AK1686" i="10" s="1"/>
  <c r="AJ1694" i="10"/>
  <c r="AK1694" i="10" s="1"/>
  <c r="AJ1701" i="10"/>
  <c r="AK1701" i="10" s="1"/>
  <c r="AJ1703" i="10"/>
  <c r="AK1703" i="10" s="1"/>
  <c r="AJ1707" i="10"/>
  <c r="AK1707" i="10" s="1"/>
  <c r="AJ1728" i="10"/>
  <c r="AK1728" i="10" s="1"/>
  <c r="AJ1742" i="10"/>
  <c r="AK1742" i="10" s="1"/>
  <c r="AJ1743" i="10"/>
  <c r="AK1743" i="10" s="1"/>
  <c r="AJ1753" i="10"/>
  <c r="AK1753" i="10" s="1"/>
  <c r="AJ1751" i="10"/>
  <c r="AK1751" i="10" s="1"/>
  <c r="AJ1754" i="10"/>
  <c r="AK1754" i="10" s="1"/>
  <c r="AJ1758" i="10"/>
  <c r="AK1758" i="10" s="1"/>
  <c r="AJ1759" i="10"/>
  <c r="AK1759" i="10" s="1"/>
  <c r="AJ1763" i="10"/>
  <c r="AK1763" i="10" s="1"/>
  <c r="AJ1764" i="10"/>
  <c r="AK1764" i="10" s="1"/>
  <c r="AJ1766" i="10"/>
  <c r="AK1766" i="10" s="1"/>
  <c r="AJ1767" i="10"/>
  <c r="AK1767" i="10" s="1"/>
  <c r="AJ1768" i="10"/>
  <c r="AK1768" i="10" s="1"/>
  <c r="AJ1773" i="10"/>
  <c r="AK1773" i="10" s="1"/>
  <c r="AJ1778" i="10"/>
  <c r="AK1778" i="10" s="1"/>
  <c r="AJ1774" i="10"/>
  <c r="AK1774" i="10" s="1"/>
  <c r="AJ1784" i="10"/>
  <c r="AK1784" i="10" s="1"/>
  <c r="AJ1785" i="10"/>
  <c r="AK1785" i="10" s="1"/>
  <c r="AJ1788" i="10"/>
  <c r="AK1788" i="10" s="1"/>
  <c r="AJ1790" i="10"/>
  <c r="AK1790" i="10" s="1"/>
  <c r="AJ1793" i="10"/>
  <c r="AK1793" i="10" s="1"/>
  <c r="AI1790" i="10" l="1"/>
  <c r="AL1790" i="10"/>
  <c r="AM1790" i="10"/>
  <c r="AI1793" i="10"/>
  <c r="AL1793" i="10"/>
  <c r="AM1793" i="10"/>
  <c r="AO1793" i="10" l="1"/>
  <c r="AP1793" i="10" s="1"/>
  <c r="AO1790" i="10"/>
  <c r="AP1790" i="10" s="1"/>
  <c r="AM8" i="10"/>
  <c r="AM9" i="10"/>
  <c r="AM10" i="10"/>
  <c r="AM12" i="10"/>
  <c r="AM13" i="10"/>
  <c r="AM14" i="10"/>
  <c r="AM16" i="10"/>
  <c r="AM17" i="10"/>
  <c r="AM18" i="10"/>
  <c r="AM19" i="10"/>
  <c r="AM20" i="10"/>
  <c r="AM21" i="10"/>
  <c r="AM23" i="10"/>
  <c r="AM24" i="10"/>
  <c r="AM25" i="10"/>
  <c r="AM27" i="10"/>
  <c r="AM28" i="10"/>
  <c r="AM29" i="10"/>
  <c r="AM31" i="10"/>
  <c r="AM32" i="10"/>
  <c r="AM33" i="10"/>
  <c r="AM34" i="10"/>
  <c r="AM35" i="10"/>
  <c r="AM36" i="10"/>
  <c r="AM37" i="10"/>
  <c r="AM38" i="10"/>
  <c r="AM40" i="10"/>
  <c r="AM39" i="10"/>
  <c r="AM42" i="10"/>
  <c r="AM43" i="10"/>
  <c r="AM41" i="10"/>
  <c r="AM44" i="10"/>
  <c r="AM46" i="10"/>
  <c r="AM47" i="10"/>
  <c r="AM48" i="10"/>
  <c r="AM49" i="10"/>
  <c r="AM50" i="10"/>
  <c r="AM52" i="10"/>
  <c r="AM53" i="10"/>
  <c r="AM51" i="10"/>
  <c r="AM56" i="10"/>
  <c r="AM55" i="10"/>
  <c r="AM57" i="10"/>
  <c r="AM58" i="10"/>
  <c r="AM59" i="10"/>
  <c r="AM60" i="10"/>
  <c r="AM62" i="10"/>
  <c r="AM63" i="10"/>
  <c r="AM64" i="10"/>
  <c r="AM65" i="10"/>
  <c r="AM67" i="10"/>
  <c r="AM68" i="10"/>
  <c r="AM71" i="10"/>
  <c r="AM70" i="10"/>
  <c r="AM73" i="10"/>
  <c r="AM72" i="10"/>
  <c r="AM74" i="10"/>
  <c r="AM75" i="10"/>
  <c r="AM77" i="10"/>
  <c r="AM79" i="10"/>
  <c r="AM81" i="10"/>
  <c r="AM82" i="10"/>
  <c r="AM83" i="10"/>
  <c r="AM84" i="10"/>
  <c r="AM85" i="10"/>
  <c r="AM86" i="10"/>
  <c r="AM87" i="10"/>
  <c r="AM91" i="10"/>
  <c r="AM92" i="10"/>
  <c r="AM93" i="10"/>
  <c r="AM94" i="10"/>
  <c r="AM95" i="10"/>
  <c r="AM96" i="10"/>
  <c r="AM97" i="10"/>
  <c r="AM98" i="10"/>
  <c r="AM99" i="10"/>
  <c r="AM100" i="10"/>
  <c r="AM101" i="10"/>
  <c r="AM104" i="10"/>
  <c r="AM105" i="10"/>
  <c r="AM108" i="10"/>
  <c r="AM106" i="10"/>
  <c r="AM109" i="10"/>
  <c r="AM110" i="10"/>
  <c r="AM111" i="10"/>
  <c r="AM112" i="10"/>
  <c r="AM113" i="10"/>
  <c r="AM114" i="10"/>
  <c r="AM115" i="10"/>
  <c r="AM116" i="10"/>
  <c r="AM117" i="10"/>
  <c r="AM118" i="10"/>
  <c r="AM120" i="10"/>
  <c r="AM121" i="10"/>
  <c r="AM122" i="10"/>
  <c r="AM123" i="10"/>
  <c r="AM124" i="10"/>
  <c r="AM125" i="10"/>
  <c r="AM127" i="10"/>
  <c r="AM129" i="10"/>
  <c r="AM131" i="10"/>
  <c r="AM130" i="10"/>
  <c r="AM132" i="10"/>
  <c r="AM133" i="10"/>
  <c r="AM134" i="10"/>
  <c r="AM138" i="10"/>
  <c r="AM137" i="10"/>
  <c r="AM140" i="10"/>
  <c r="AM142" i="10"/>
  <c r="AM146" i="10"/>
  <c r="AM148" i="10"/>
  <c r="AM149" i="10"/>
  <c r="AM150" i="10"/>
  <c r="AM151" i="10"/>
  <c r="AM155" i="10"/>
  <c r="AM153" i="10"/>
  <c r="AM156" i="10"/>
  <c r="AM157" i="10"/>
  <c r="AM158" i="10"/>
  <c r="AM160" i="10"/>
  <c r="AM159" i="10"/>
  <c r="AM161" i="10"/>
  <c r="AM162" i="10"/>
  <c r="AM164" i="10"/>
  <c r="AM163" i="10"/>
  <c r="AM165" i="10"/>
  <c r="AM167" i="10"/>
  <c r="AM168" i="10"/>
  <c r="AM169" i="10"/>
  <c r="AM170" i="10"/>
  <c r="AM171" i="10"/>
  <c r="AM172" i="10"/>
  <c r="AM173" i="10"/>
  <c r="AM174" i="10"/>
  <c r="AM177" i="10"/>
  <c r="AM175" i="10"/>
  <c r="AM179" i="10"/>
  <c r="AM181" i="10"/>
  <c r="AM182" i="10"/>
  <c r="AM183" i="10"/>
  <c r="AM184" i="10"/>
  <c r="AM185" i="10"/>
  <c r="AM186" i="10"/>
  <c r="AM188" i="10"/>
  <c r="AM189" i="10"/>
  <c r="AM191" i="10"/>
  <c r="AM192" i="10"/>
  <c r="AM194" i="10"/>
  <c r="AM195" i="10"/>
  <c r="AM196" i="10"/>
  <c r="AM198" i="10"/>
  <c r="AM199" i="10"/>
  <c r="AM200" i="10"/>
  <c r="AM202" i="10"/>
  <c r="AM203" i="10"/>
  <c r="AM204" i="10"/>
  <c r="AM205" i="10"/>
  <c r="AM207" i="10"/>
  <c r="AM208" i="10"/>
  <c r="AM211" i="10"/>
  <c r="AM213" i="10"/>
  <c r="AM215" i="10"/>
  <c r="AM217" i="10"/>
  <c r="AM218" i="10"/>
  <c r="AM219" i="10"/>
  <c r="AM220" i="10"/>
  <c r="AM221" i="10"/>
  <c r="AM222" i="10"/>
  <c r="AM223" i="10"/>
  <c r="AM224" i="10"/>
  <c r="AM226" i="10"/>
  <c r="AM227" i="10"/>
  <c r="AM228" i="10"/>
  <c r="AM230" i="10"/>
  <c r="AM231" i="10"/>
  <c r="AM232" i="10"/>
  <c r="AM235" i="10"/>
  <c r="AM238" i="10"/>
  <c r="AM240" i="10"/>
  <c r="AM241" i="10"/>
  <c r="AM242" i="10"/>
  <c r="AM243" i="10"/>
  <c r="AM244" i="10"/>
  <c r="AM245" i="10"/>
  <c r="AM247" i="10"/>
  <c r="AM246" i="10"/>
  <c r="AM248" i="10"/>
  <c r="AM252" i="10"/>
  <c r="AM250" i="10"/>
  <c r="AM249" i="10"/>
  <c r="AM253" i="10"/>
  <c r="AM254" i="10"/>
  <c r="AM255" i="10"/>
  <c r="AM256" i="10"/>
  <c r="AM257" i="10"/>
  <c r="AM258" i="10"/>
  <c r="AM260" i="10"/>
  <c r="AM261" i="10"/>
  <c r="AM262" i="10"/>
  <c r="AM263" i="10"/>
  <c r="AM264" i="10"/>
  <c r="AM265" i="10"/>
  <c r="AM267" i="10"/>
  <c r="AM266" i="10"/>
  <c r="AM269" i="10"/>
  <c r="AM270" i="10"/>
  <c r="AM271" i="10"/>
  <c r="AM272" i="10"/>
  <c r="AM273" i="10"/>
  <c r="AM274" i="10"/>
  <c r="AM278" i="10"/>
  <c r="AM279" i="10"/>
  <c r="AM280" i="10"/>
  <c r="AM281" i="10"/>
  <c r="AM285" i="10"/>
  <c r="AM287" i="10"/>
  <c r="AM288" i="10"/>
  <c r="AM292" i="10"/>
  <c r="AM291" i="10"/>
  <c r="AM293" i="10"/>
  <c r="AM295" i="10"/>
  <c r="AM296" i="10"/>
  <c r="AM298" i="10"/>
  <c r="AM300" i="10"/>
  <c r="AM302" i="10"/>
  <c r="AM303" i="10"/>
  <c r="AM305" i="10"/>
  <c r="AM306" i="10"/>
  <c r="AM308" i="10"/>
  <c r="AM307" i="10"/>
  <c r="AM311" i="10"/>
  <c r="AM309" i="10"/>
  <c r="AM312" i="10"/>
  <c r="AM314" i="10"/>
  <c r="AM315" i="10"/>
  <c r="AM316" i="10"/>
  <c r="AM317" i="10"/>
  <c r="AM318" i="10"/>
  <c r="AM320" i="10"/>
  <c r="AM319" i="10"/>
  <c r="AM322" i="10"/>
  <c r="AM321" i="10"/>
  <c r="AM323" i="10"/>
  <c r="AM324" i="10"/>
  <c r="AM325" i="10"/>
  <c r="AM330" i="10"/>
  <c r="AM329" i="10"/>
  <c r="AM331" i="10"/>
  <c r="AM332" i="10"/>
  <c r="AM333" i="10"/>
  <c r="AM334" i="10"/>
  <c r="AM335" i="10"/>
  <c r="AM336" i="10"/>
  <c r="AM337" i="10"/>
  <c r="AM338" i="10"/>
  <c r="AM342" i="10"/>
  <c r="AM340" i="10"/>
  <c r="AM346" i="10"/>
  <c r="AM344" i="10"/>
  <c r="AM350" i="10"/>
  <c r="AM349" i="10"/>
  <c r="AM351" i="10"/>
  <c r="AM352" i="10"/>
  <c r="AM353" i="10"/>
  <c r="AM355" i="10"/>
  <c r="AM356" i="10"/>
  <c r="AM357" i="10"/>
  <c r="AM359" i="10"/>
  <c r="AM360" i="10"/>
  <c r="AM361" i="10"/>
  <c r="AM362" i="10"/>
  <c r="AM363" i="10"/>
  <c r="AM364" i="10"/>
  <c r="AM365" i="10"/>
  <c r="AM366" i="10"/>
  <c r="AM368" i="10"/>
  <c r="AM367" i="10"/>
  <c r="AM369" i="10"/>
  <c r="AM372" i="10"/>
  <c r="AM370" i="10"/>
  <c r="AM373" i="10"/>
  <c r="AM374" i="10"/>
  <c r="AM376" i="10"/>
  <c r="AM377" i="10"/>
  <c r="AM379" i="10"/>
  <c r="AM380" i="10"/>
  <c r="AM382" i="10"/>
  <c r="AM384" i="10"/>
  <c r="AM386" i="10"/>
  <c r="AM387" i="10"/>
  <c r="AM388" i="10"/>
  <c r="AM389" i="10"/>
  <c r="AM390" i="10"/>
  <c r="AM391" i="10"/>
  <c r="AM394" i="10"/>
  <c r="AM393" i="10"/>
  <c r="AM395" i="10"/>
  <c r="AM398" i="10"/>
  <c r="AM399" i="10"/>
  <c r="AM401" i="10"/>
  <c r="AM402" i="10"/>
  <c r="AM403" i="10"/>
  <c r="AM404" i="10"/>
  <c r="AM406" i="10"/>
  <c r="AM407" i="10"/>
  <c r="AM408" i="10"/>
  <c r="AM409" i="10"/>
  <c r="AM410" i="10"/>
  <c r="AM411" i="10"/>
  <c r="AM412" i="10"/>
  <c r="AM413" i="10"/>
  <c r="AM414" i="10"/>
  <c r="AM415" i="10"/>
  <c r="AM416" i="10"/>
  <c r="AM417" i="10"/>
  <c r="AM419" i="10"/>
  <c r="AM420" i="10"/>
  <c r="AM421" i="10"/>
  <c r="AM422" i="10"/>
  <c r="AM424" i="10"/>
  <c r="AM425" i="10"/>
  <c r="AM426" i="10"/>
  <c r="AM427" i="10"/>
  <c r="AM428" i="10"/>
  <c r="AM429" i="10"/>
  <c r="AM430" i="10"/>
  <c r="AM435" i="10"/>
  <c r="AM436" i="10"/>
  <c r="AM437" i="10"/>
  <c r="AM438" i="10"/>
  <c r="AM439" i="10"/>
  <c r="AM440" i="10"/>
  <c r="AM441" i="10"/>
  <c r="AM443" i="10"/>
  <c r="AM442" i="10"/>
  <c r="AM444" i="10"/>
  <c r="AM446" i="10"/>
  <c r="AM447" i="10"/>
  <c r="AM448" i="10"/>
  <c r="AM449" i="10"/>
  <c r="AM450" i="10"/>
  <c r="AM452" i="10"/>
  <c r="AM451" i="10"/>
  <c r="AM453" i="10"/>
  <c r="AM454" i="10"/>
  <c r="AM456" i="10"/>
  <c r="AM457" i="10"/>
  <c r="AM459" i="10"/>
  <c r="AM460" i="10"/>
  <c r="AM461" i="10"/>
  <c r="AM463" i="10"/>
  <c r="AM465" i="10"/>
  <c r="AM467" i="10"/>
  <c r="AM468" i="10"/>
  <c r="AM470" i="10"/>
  <c r="AM471" i="10"/>
  <c r="AM473" i="10"/>
  <c r="AM476" i="10"/>
  <c r="AM477" i="10"/>
  <c r="AM479" i="10"/>
  <c r="AM478" i="10"/>
  <c r="AM480" i="10"/>
  <c r="AM481" i="10"/>
  <c r="AM482" i="10"/>
  <c r="AM484" i="10"/>
  <c r="AM485" i="10"/>
  <c r="AM488" i="10"/>
  <c r="AM487" i="10"/>
  <c r="AM493" i="10"/>
  <c r="AM491" i="10"/>
  <c r="AM495" i="10"/>
  <c r="AM496" i="10"/>
  <c r="AM498" i="10"/>
  <c r="AM499" i="10"/>
  <c r="AM500" i="10"/>
  <c r="AM504" i="10"/>
  <c r="AM501" i="10"/>
  <c r="AM506" i="10"/>
  <c r="AM505" i="10"/>
  <c r="AM508" i="10"/>
  <c r="AM510" i="10"/>
  <c r="AM509" i="10"/>
  <c r="AM513" i="10"/>
  <c r="AM511" i="10"/>
  <c r="AM515" i="10"/>
  <c r="AM516" i="10"/>
  <c r="AM517" i="10"/>
  <c r="AM518" i="10"/>
  <c r="AM519" i="10"/>
  <c r="AM520" i="10"/>
  <c r="AM521" i="10"/>
  <c r="AM522" i="10"/>
  <c r="AM523" i="10"/>
  <c r="AM525" i="10"/>
  <c r="AM528" i="10"/>
  <c r="AM529" i="10"/>
  <c r="AM530" i="10"/>
  <c r="AM531" i="10"/>
  <c r="AM532" i="10"/>
  <c r="AM534" i="10"/>
  <c r="AM535" i="10"/>
  <c r="AM536" i="10"/>
  <c r="AM537" i="10"/>
  <c r="AM541" i="10"/>
  <c r="AM540" i="10"/>
  <c r="AM542" i="10"/>
  <c r="AM543" i="10"/>
  <c r="AM544" i="10"/>
  <c r="AM545" i="10"/>
  <c r="AM546" i="10"/>
  <c r="AM547" i="10"/>
  <c r="AM548" i="10"/>
  <c r="AM549" i="10"/>
  <c r="AM550" i="10"/>
  <c r="AM553" i="10"/>
  <c r="AM554" i="10"/>
  <c r="AM555" i="10"/>
  <c r="AM556" i="10"/>
  <c r="AM558" i="10"/>
  <c r="AM559" i="10"/>
  <c r="AM560" i="10"/>
  <c r="AM562" i="10"/>
  <c r="AM564" i="10"/>
  <c r="AM563" i="10"/>
  <c r="AM565" i="10"/>
  <c r="AM566" i="10"/>
  <c r="AM567" i="10"/>
  <c r="AM568" i="10"/>
  <c r="AM572" i="10"/>
  <c r="AM573" i="10"/>
  <c r="AM574" i="10"/>
  <c r="AM575" i="10"/>
  <c r="AM576" i="10"/>
  <c r="AM577" i="10"/>
  <c r="AM581" i="10"/>
  <c r="AM578" i="10"/>
  <c r="AM585" i="10"/>
  <c r="AM588" i="10"/>
  <c r="AM589" i="10"/>
  <c r="AM590" i="10"/>
  <c r="AM591" i="10"/>
  <c r="AM592" i="10"/>
  <c r="AM593" i="10"/>
  <c r="AM596" i="10"/>
  <c r="AM597" i="10"/>
  <c r="AM598" i="10"/>
  <c r="AM599" i="10"/>
  <c r="AM600" i="10"/>
  <c r="AM601" i="10"/>
  <c r="AM602" i="10"/>
  <c r="AM603" i="10"/>
  <c r="AM604" i="10"/>
  <c r="AM605" i="10"/>
  <c r="AM608" i="10"/>
  <c r="AM609" i="10"/>
  <c r="AM610" i="10"/>
  <c r="AM613" i="10"/>
  <c r="AM611" i="10"/>
  <c r="AM616" i="10"/>
  <c r="AM615" i="10"/>
  <c r="AM617" i="10"/>
  <c r="AM618" i="10"/>
  <c r="AM620" i="10"/>
  <c r="AM621" i="10"/>
  <c r="AM623" i="10"/>
  <c r="AM624" i="10"/>
  <c r="AM625" i="10"/>
  <c r="AM626" i="10"/>
  <c r="AM629" i="10"/>
  <c r="AM627" i="10"/>
  <c r="AM632" i="10"/>
  <c r="AM633" i="10"/>
  <c r="AM634" i="10"/>
  <c r="AM635" i="10"/>
  <c r="AM636" i="10"/>
  <c r="AM637" i="10"/>
  <c r="AM638" i="10"/>
  <c r="AM639" i="10"/>
  <c r="AM641" i="10"/>
  <c r="AM644" i="10"/>
  <c r="AM645" i="10"/>
  <c r="AM647" i="10"/>
  <c r="AM646" i="10"/>
  <c r="AM649" i="10"/>
  <c r="AM648" i="10"/>
  <c r="AM650" i="10"/>
  <c r="AM651" i="10"/>
  <c r="AM652" i="10"/>
  <c r="AM654" i="10"/>
  <c r="AM655" i="10"/>
  <c r="AM656" i="10"/>
  <c r="AM657" i="10"/>
  <c r="AM658" i="10"/>
  <c r="AM659" i="10"/>
  <c r="AM661" i="10"/>
  <c r="AM662" i="10"/>
  <c r="AM668" i="10"/>
  <c r="AM669" i="10"/>
  <c r="AM672" i="10"/>
  <c r="AM670" i="10"/>
  <c r="AM673" i="10"/>
  <c r="AM675" i="10"/>
  <c r="AM676" i="10"/>
  <c r="AM677" i="10"/>
  <c r="AM678" i="10"/>
  <c r="AM679" i="10"/>
  <c r="AM680" i="10"/>
  <c r="AM681" i="10"/>
  <c r="AM684" i="10"/>
  <c r="AM682" i="10"/>
  <c r="AM685" i="10"/>
  <c r="AM686" i="10"/>
  <c r="AM688" i="10"/>
  <c r="AM689" i="10"/>
  <c r="AM690" i="10"/>
  <c r="AM692" i="10"/>
  <c r="AM695" i="10"/>
  <c r="AM694" i="10"/>
  <c r="AM696" i="10"/>
  <c r="AM698" i="10"/>
  <c r="AM697" i="10"/>
  <c r="AM699" i="10"/>
  <c r="AM701" i="10"/>
  <c r="AM702" i="10"/>
  <c r="AM704" i="10"/>
  <c r="AM706" i="10"/>
  <c r="AM705" i="10"/>
  <c r="AM707" i="10"/>
  <c r="AM708" i="10"/>
  <c r="AM709" i="10"/>
  <c r="AM710" i="10"/>
  <c r="AM711" i="10"/>
  <c r="AM712" i="10"/>
  <c r="AM713" i="10"/>
  <c r="AM716" i="10"/>
  <c r="AM717" i="10"/>
  <c r="AM719" i="10"/>
  <c r="AM721" i="10"/>
  <c r="AM723" i="10"/>
  <c r="AM722" i="10"/>
  <c r="AM725" i="10"/>
  <c r="AM727" i="10"/>
  <c r="AM726" i="10"/>
  <c r="AM728" i="10"/>
  <c r="AM729" i="10"/>
  <c r="AM730" i="10"/>
  <c r="AM732" i="10"/>
  <c r="AM733" i="10"/>
  <c r="AM734" i="10"/>
  <c r="AM735" i="10"/>
  <c r="AM736" i="10"/>
  <c r="AM738" i="10"/>
  <c r="AM740" i="10"/>
  <c r="AM739" i="10"/>
  <c r="AM741" i="10"/>
  <c r="AM742" i="10"/>
  <c r="AM744" i="10"/>
  <c r="AM745" i="10"/>
  <c r="AM746" i="10"/>
  <c r="AM747" i="10"/>
  <c r="AM748" i="10"/>
  <c r="AM749" i="10"/>
  <c r="AM750" i="10"/>
  <c r="AM754" i="10"/>
  <c r="AM752" i="10"/>
  <c r="AM756" i="10"/>
  <c r="AM757" i="10"/>
  <c r="AM760" i="10"/>
  <c r="AM762" i="10"/>
  <c r="AM764" i="10"/>
  <c r="AM766" i="10"/>
  <c r="AM769" i="10"/>
  <c r="AM767" i="10"/>
  <c r="AM770" i="10"/>
  <c r="AM771" i="10"/>
  <c r="AM772" i="10"/>
  <c r="AM776" i="10"/>
  <c r="AM781" i="10"/>
  <c r="AM782" i="10"/>
  <c r="AM785" i="10"/>
  <c r="AM786" i="10"/>
  <c r="AM788" i="10"/>
  <c r="AM793" i="10"/>
  <c r="AM794" i="10"/>
  <c r="AM796" i="10"/>
  <c r="AM799" i="10"/>
  <c r="AM800" i="10"/>
  <c r="AM801" i="10"/>
  <c r="AM802" i="10"/>
  <c r="AM804" i="10"/>
  <c r="AM803" i="10"/>
  <c r="AM806" i="10"/>
  <c r="AM809" i="10"/>
  <c r="AM810" i="10"/>
  <c r="AM811" i="10"/>
  <c r="AM812" i="10"/>
  <c r="AM813" i="10"/>
  <c r="AM818" i="10"/>
  <c r="AM821" i="10"/>
  <c r="AM823" i="10"/>
  <c r="AM824" i="10"/>
  <c r="AM826" i="10"/>
  <c r="AM827" i="10"/>
  <c r="AM828" i="10"/>
  <c r="AM830" i="10"/>
  <c r="AM833" i="10"/>
  <c r="AM836" i="10"/>
  <c r="AM838" i="10"/>
  <c r="AM837" i="10"/>
  <c r="AM841" i="10"/>
  <c r="AM839" i="10"/>
  <c r="AM842" i="10"/>
  <c r="AM844" i="10"/>
  <c r="AM846" i="10"/>
  <c r="AM845" i="10"/>
  <c r="AM847" i="10"/>
  <c r="AM848" i="10"/>
  <c r="AM850" i="10"/>
  <c r="AM851" i="10"/>
  <c r="AM852" i="10"/>
  <c r="AM853" i="10"/>
  <c r="AM854" i="10"/>
  <c r="AM856" i="10"/>
  <c r="AM861" i="10"/>
  <c r="AM862" i="10"/>
  <c r="AM865" i="10"/>
  <c r="AM863" i="10"/>
  <c r="AM866" i="10"/>
  <c r="AM868" i="10"/>
  <c r="AM869" i="10"/>
  <c r="AM870" i="10"/>
  <c r="AM871" i="10"/>
  <c r="AM872" i="10"/>
  <c r="AM874" i="10"/>
  <c r="AM875" i="10"/>
  <c r="AM876" i="10"/>
  <c r="AM878" i="10"/>
  <c r="AM881" i="10"/>
  <c r="AM882" i="10"/>
  <c r="AM884" i="10"/>
  <c r="AM887" i="10"/>
  <c r="AM888" i="10"/>
  <c r="AM889" i="10"/>
  <c r="AM891" i="10"/>
  <c r="AM892" i="10"/>
  <c r="AM894" i="10"/>
  <c r="AM895" i="10"/>
  <c r="AM898" i="10"/>
  <c r="AM900" i="10"/>
  <c r="AM901" i="10"/>
  <c r="AM902" i="10"/>
  <c r="AM903" i="10"/>
  <c r="AM904" i="10"/>
  <c r="AM905" i="10"/>
  <c r="AM906" i="10"/>
  <c r="AM907" i="10"/>
  <c r="AM908" i="10"/>
  <c r="AM909" i="10"/>
  <c r="AM911" i="10"/>
  <c r="AM910" i="10"/>
  <c r="AM912" i="10"/>
  <c r="AM913" i="10"/>
  <c r="AM914" i="10"/>
  <c r="AM915" i="10"/>
  <c r="AM916" i="10"/>
  <c r="AM919" i="10"/>
  <c r="AM917" i="10"/>
  <c r="AM922" i="10"/>
  <c r="AM923" i="10"/>
  <c r="AM924" i="10"/>
  <c r="AM926" i="10"/>
  <c r="AM927" i="10"/>
  <c r="AM930" i="10"/>
  <c r="AM932" i="10"/>
  <c r="AM934" i="10"/>
  <c r="AM935" i="10"/>
  <c r="AM938" i="10"/>
  <c r="AM941" i="10"/>
  <c r="AM942" i="10"/>
  <c r="AM943" i="10"/>
  <c r="AM944" i="10"/>
  <c r="AM945" i="10"/>
  <c r="AM946" i="10"/>
  <c r="AM947" i="10"/>
  <c r="AM950" i="10"/>
  <c r="AM952" i="10"/>
  <c r="AM956" i="10"/>
  <c r="AM958" i="10"/>
  <c r="AM960" i="10"/>
  <c r="AM961" i="10"/>
  <c r="AM963" i="10"/>
  <c r="AM965" i="10"/>
  <c r="AM967" i="10"/>
  <c r="AM968" i="10"/>
  <c r="AM970" i="10"/>
  <c r="AM971" i="10"/>
  <c r="AM973" i="10"/>
  <c r="AM972" i="10"/>
  <c r="AM975" i="10"/>
  <c r="AM978" i="10"/>
  <c r="AM980" i="10"/>
  <c r="AM981" i="10"/>
  <c r="AM982" i="10"/>
  <c r="AM983" i="10"/>
  <c r="AM985" i="10"/>
  <c r="AM986" i="10"/>
  <c r="AM987" i="10"/>
  <c r="AM988" i="10"/>
  <c r="AM989" i="10"/>
  <c r="AM991" i="10"/>
  <c r="AM990" i="10"/>
  <c r="AM993" i="10"/>
  <c r="AM994" i="10"/>
  <c r="AM995" i="10"/>
  <c r="AM997" i="10"/>
  <c r="AM998" i="10"/>
  <c r="AM1000" i="10"/>
  <c r="AM1001" i="10"/>
  <c r="AM1002" i="10"/>
  <c r="AM1004" i="10"/>
  <c r="AM1006" i="10"/>
  <c r="AM1010" i="10"/>
  <c r="AM1012" i="10"/>
  <c r="AM1013" i="10"/>
  <c r="AM1014" i="10"/>
  <c r="AM1015" i="10"/>
  <c r="AM1016" i="10"/>
  <c r="AM1017" i="10"/>
  <c r="AM1018" i="10"/>
  <c r="AM1019" i="10"/>
  <c r="AM1021" i="10"/>
  <c r="AM1020" i="10"/>
  <c r="AM1023" i="10"/>
  <c r="AM1025" i="10"/>
  <c r="AM1027" i="10"/>
  <c r="AM1030" i="10"/>
  <c r="AM1032" i="10"/>
  <c r="AM1031" i="10"/>
  <c r="AM1033" i="10"/>
  <c r="AM1034" i="10"/>
  <c r="AM1035" i="10"/>
  <c r="AM1036" i="10"/>
  <c r="AM1039" i="10"/>
  <c r="AM1037" i="10"/>
  <c r="AM1040" i="10"/>
  <c r="AM1041" i="10"/>
  <c r="AM1042" i="10"/>
  <c r="AM1044" i="10"/>
  <c r="AM1045" i="10"/>
  <c r="AM1046" i="10"/>
  <c r="AM1047" i="10"/>
  <c r="AM1050" i="10"/>
  <c r="AM1048" i="10"/>
  <c r="AM1051" i="10"/>
  <c r="AM1052" i="10"/>
  <c r="AM1053" i="10"/>
  <c r="AM1054" i="10"/>
  <c r="AM1055" i="10"/>
  <c r="AM1056" i="10"/>
  <c r="AM1057" i="10"/>
  <c r="AM1058" i="10"/>
  <c r="AM1060" i="10"/>
  <c r="AM1059" i="10"/>
  <c r="AM1061" i="10"/>
  <c r="AM1062" i="10"/>
  <c r="AM1063" i="10"/>
  <c r="AM1064" i="10"/>
  <c r="AM1065" i="10"/>
  <c r="AM1067" i="10"/>
  <c r="AM1068" i="10"/>
  <c r="AM1069" i="10"/>
  <c r="AM1070" i="10"/>
  <c r="AM1071" i="10"/>
  <c r="AM1072" i="10"/>
  <c r="AM1073" i="10"/>
  <c r="AM1074" i="10"/>
  <c r="AM1075" i="10"/>
  <c r="AM1078" i="10"/>
  <c r="AM1079" i="10"/>
  <c r="AM1082" i="10"/>
  <c r="AM1084" i="10"/>
  <c r="AM1083" i="10"/>
  <c r="AM1085" i="10"/>
  <c r="AM1087" i="10"/>
  <c r="AM1088" i="10"/>
  <c r="AM1089" i="10"/>
  <c r="AM1090" i="10"/>
  <c r="AM1091" i="10"/>
  <c r="AM1092" i="10"/>
  <c r="AM1093" i="10"/>
  <c r="AM1094" i="10"/>
  <c r="AM1095" i="10"/>
  <c r="AM1097" i="10"/>
  <c r="AM1098" i="10"/>
  <c r="AM1099" i="10"/>
  <c r="AM1100" i="10"/>
  <c r="AM1102" i="10"/>
  <c r="AM1103" i="10"/>
  <c r="AM1104" i="10"/>
  <c r="AM1105" i="10"/>
  <c r="AM1108" i="10"/>
  <c r="AM1106" i="10"/>
  <c r="AM1109" i="10"/>
  <c r="AM1110" i="10"/>
  <c r="AM1112" i="10"/>
  <c r="AM1113" i="10"/>
  <c r="AM1114" i="10"/>
  <c r="AM1116" i="10"/>
  <c r="AM1117" i="10"/>
  <c r="AM1118" i="10"/>
  <c r="AM1120" i="10"/>
  <c r="AM1124" i="10"/>
  <c r="AM1125" i="10"/>
  <c r="AM1127" i="10"/>
  <c r="AM1129" i="10"/>
  <c r="AM1132" i="10"/>
  <c r="AM1133" i="10"/>
  <c r="AM1134" i="10"/>
  <c r="AM1138" i="10"/>
  <c r="AM1139" i="10"/>
  <c r="AM1140" i="10"/>
  <c r="AM1141" i="10"/>
  <c r="AM1143" i="10"/>
  <c r="AM1144" i="10"/>
  <c r="AM1146" i="10"/>
  <c r="AM1145" i="10"/>
  <c r="AM1147" i="10"/>
  <c r="AM1148" i="10"/>
  <c r="AM1149" i="10"/>
  <c r="AM1152" i="10"/>
  <c r="AM1154" i="10"/>
  <c r="AM1155" i="10"/>
  <c r="AM1156" i="10"/>
  <c r="AM1160" i="10"/>
  <c r="AM1157" i="10"/>
  <c r="AM1159" i="10"/>
  <c r="AM1161" i="10"/>
  <c r="AM1162" i="10"/>
  <c r="AM1165" i="10"/>
  <c r="AM1167" i="10"/>
  <c r="AM1166" i="10"/>
  <c r="AM1169" i="10"/>
  <c r="AM1170" i="10"/>
  <c r="AM1171" i="10"/>
  <c r="AM1173" i="10"/>
  <c r="AM1172" i="10"/>
  <c r="AM1175" i="10"/>
  <c r="AM1174" i="10"/>
  <c r="AM1176" i="10"/>
  <c r="AM1177" i="10"/>
  <c r="AM1178" i="10"/>
  <c r="AM1179" i="10"/>
  <c r="AM1182" i="10"/>
  <c r="AM1183" i="10"/>
  <c r="AM1184" i="10"/>
  <c r="AM1188" i="10"/>
  <c r="AM1186" i="10"/>
  <c r="AM1189" i="10"/>
  <c r="AM1191" i="10"/>
  <c r="AM1193" i="10"/>
  <c r="AM1194" i="10"/>
  <c r="AM1196" i="10"/>
  <c r="AM1195" i="10"/>
  <c r="AM1197" i="10"/>
  <c r="AM1199" i="10"/>
  <c r="AM1202" i="10"/>
  <c r="AM1203" i="10"/>
  <c r="AM1204" i="10"/>
  <c r="AM1205" i="10"/>
  <c r="AM1207" i="10"/>
  <c r="AM1208" i="10"/>
  <c r="AM1210" i="10"/>
  <c r="AM1211" i="10"/>
  <c r="AM1213" i="10"/>
  <c r="AM1214" i="10"/>
  <c r="AM1215" i="10"/>
  <c r="AM1217" i="10"/>
  <c r="AM1218" i="10"/>
  <c r="AM1219" i="10"/>
  <c r="AM1220" i="10"/>
  <c r="AM1221" i="10"/>
  <c r="AM1223" i="10"/>
  <c r="AM1224" i="10"/>
  <c r="AM1226" i="10"/>
  <c r="AM1227" i="10"/>
  <c r="AM1229" i="10"/>
  <c r="AM1232" i="10"/>
  <c r="AM1233" i="10"/>
  <c r="AM1235" i="10"/>
  <c r="AM1238" i="10"/>
  <c r="AM1239" i="10"/>
  <c r="AM1240" i="10"/>
  <c r="AM1241" i="10"/>
  <c r="AM1242" i="10"/>
  <c r="AM1246" i="10"/>
  <c r="AM1243" i="10"/>
  <c r="AM1247" i="10"/>
  <c r="AM1248" i="10"/>
  <c r="AM1249" i="10"/>
  <c r="AM1250" i="10"/>
  <c r="AM1251" i="10"/>
  <c r="AM1253" i="10"/>
  <c r="AM1252" i="10"/>
  <c r="AM1254" i="10"/>
  <c r="AM1255" i="10"/>
  <c r="AM1257" i="10"/>
  <c r="AM1258" i="10"/>
  <c r="AM1259" i="10"/>
  <c r="AM1260" i="10"/>
  <c r="AM1261" i="10"/>
  <c r="AM1262" i="10"/>
  <c r="AM1263" i="10"/>
  <c r="AM1264" i="10"/>
  <c r="AM1265" i="10"/>
  <c r="AM1266" i="10"/>
  <c r="AM1269" i="10"/>
  <c r="AM1272" i="10"/>
  <c r="AM1273" i="10"/>
  <c r="AM1274" i="10"/>
  <c r="AM1275" i="10"/>
  <c r="AM1276" i="10"/>
  <c r="AM1277" i="10"/>
  <c r="AM1278" i="10"/>
  <c r="AM1279" i="10"/>
  <c r="AM1280" i="10"/>
  <c r="AM1281" i="10"/>
  <c r="AM1284" i="10"/>
  <c r="AM1287" i="10"/>
  <c r="AM1286" i="10"/>
  <c r="AM1288" i="10"/>
  <c r="AM1289" i="10"/>
  <c r="AM1292" i="10"/>
  <c r="AM1293" i="10"/>
  <c r="AM1295" i="10"/>
  <c r="AM1299" i="10"/>
  <c r="AM1300" i="10"/>
  <c r="AM1302" i="10"/>
  <c r="AM1303" i="10"/>
  <c r="AM1306" i="10"/>
  <c r="AM1305" i="10"/>
  <c r="AM1307" i="10"/>
  <c r="AM1310" i="10"/>
  <c r="AM1308" i="10"/>
  <c r="AM1314" i="10"/>
  <c r="AM1311" i="10"/>
  <c r="AM1316" i="10"/>
  <c r="AM1317" i="10"/>
  <c r="AM1318" i="10"/>
  <c r="AM1320" i="10"/>
  <c r="AM1321" i="10"/>
  <c r="AM1322" i="10"/>
  <c r="AM1323" i="10"/>
  <c r="AM1324" i="10"/>
  <c r="AM1325" i="10"/>
  <c r="AM1327" i="10"/>
  <c r="AM1330" i="10"/>
  <c r="AM1328" i="10"/>
  <c r="AM1331" i="10"/>
  <c r="AM1332" i="10"/>
  <c r="AM1333" i="10"/>
  <c r="AM1336" i="10"/>
  <c r="AM1339" i="10"/>
  <c r="AM1338" i="10"/>
  <c r="AM1340" i="10"/>
  <c r="AM1341" i="10"/>
  <c r="AM1342" i="10"/>
  <c r="AM1343" i="10"/>
  <c r="AM1344" i="10"/>
  <c r="AM1346" i="10"/>
  <c r="AM1348" i="10"/>
  <c r="AM1349" i="10"/>
  <c r="AM1350" i="10"/>
  <c r="AM1351" i="10"/>
  <c r="AM1352" i="10"/>
  <c r="AM1353" i="10"/>
  <c r="AM1354" i="10"/>
  <c r="AM1356" i="10"/>
  <c r="AM1357" i="10"/>
  <c r="AM1358" i="10"/>
  <c r="AM1359" i="10"/>
  <c r="AM1361" i="10"/>
  <c r="AM1362" i="10"/>
  <c r="AM1363" i="10"/>
  <c r="AM1364" i="10"/>
  <c r="AM1365" i="10"/>
  <c r="AM1366" i="10"/>
  <c r="AM1367" i="10"/>
  <c r="AM1369" i="10"/>
  <c r="AM1370" i="10"/>
  <c r="AM1371" i="10"/>
  <c r="AM1372" i="10"/>
  <c r="AM1373" i="10"/>
  <c r="AM1375" i="10"/>
  <c r="AM1376" i="10"/>
  <c r="AM1377" i="10"/>
  <c r="AM1378" i="10"/>
  <c r="AM1379" i="10"/>
  <c r="AM1380" i="10"/>
  <c r="AM1381" i="10"/>
  <c r="AM1383" i="10"/>
  <c r="AM1384" i="10"/>
  <c r="AM1385" i="10"/>
  <c r="AM1386" i="10"/>
  <c r="AM1387" i="10"/>
  <c r="AM1389" i="10"/>
  <c r="AM1390" i="10"/>
  <c r="AM1393" i="10"/>
  <c r="AM1392" i="10"/>
  <c r="AM1394" i="10"/>
  <c r="AM1395" i="10"/>
  <c r="AM1397" i="10"/>
  <c r="AM1398" i="10"/>
  <c r="AM1399" i="10"/>
  <c r="AM1400" i="10"/>
  <c r="AM1401" i="10"/>
  <c r="AM1403" i="10"/>
  <c r="AM1404" i="10"/>
  <c r="AM1405" i="10"/>
  <c r="AM1409" i="10"/>
  <c r="AM1406" i="10"/>
  <c r="AM1407" i="10"/>
  <c r="AM1410" i="10"/>
  <c r="AM1411" i="10"/>
  <c r="AM1412" i="10"/>
  <c r="AM1413" i="10"/>
  <c r="AM1415" i="10"/>
  <c r="AM1416" i="10"/>
  <c r="AM1417" i="10"/>
  <c r="AM1418" i="10"/>
  <c r="AM1420" i="10"/>
  <c r="AM1419" i="10"/>
  <c r="AM1421" i="10"/>
  <c r="AM1422" i="10"/>
  <c r="AM1423" i="10"/>
  <c r="AM1425" i="10"/>
  <c r="AM1424" i="10"/>
  <c r="AM1426" i="10"/>
  <c r="AM1427" i="10"/>
  <c r="AM1428" i="10"/>
  <c r="AM1429" i="10"/>
  <c r="AM1430" i="10"/>
  <c r="AM1431" i="10"/>
  <c r="AM1432" i="10"/>
  <c r="AM1434" i="10"/>
  <c r="AM1435" i="10"/>
  <c r="AM1437" i="10"/>
  <c r="AM1439" i="10"/>
  <c r="AM1441" i="10"/>
  <c r="AM1443" i="10"/>
  <c r="AM1442" i="10"/>
  <c r="AM1444" i="10"/>
  <c r="AM1445" i="10"/>
  <c r="AM1446" i="10"/>
  <c r="AM1448" i="10"/>
  <c r="AM1449" i="10"/>
  <c r="AM1450" i="10"/>
  <c r="AM1451" i="10"/>
  <c r="AM1452" i="10"/>
  <c r="AM1453" i="10"/>
  <c r="AM1454" i="10"/>
  <c r="AM1455" i="10"/>
  <c r="AM1456" i="10"/>
  <c r="AM1459" i="10"/>
  <c r="AM1457" i="10"/>
  <c r="AM1461" i="10"/>
  <c r="AM1462" i="10"/>
  <c r="AM1464" i="10"/>
  <c r="AM1467" i="10"/>
  <c r="AM1473" i="10"/>
  <c r="AM1475" i="10"/>
  <c r="AM1479" i="10"/>
  <c r="AM1477" i="10"/>
  <c r="AM1480" i="10"/>
  <c r="AM1481" i="10"/>
  <c r="AM1488" i="10"/>
  <c r="AM1485" i="10"/>
  <c r="AM1482" i="10"/>
  <c r="AM1489" i="10"/>
  <c r="AM1490" i="10"/>
  <c r="AM1491" i="10"/>
  <c r="AM1492" i="10"/>
  <c r="AM1494" i="10"/>
  <c r="AM1496" i="10"/>
  <c r="AM1497" i="10"/>
  <c r="AM1498" i="10"/>
  <c r="AM1499" i="10"/>
  <c r="AM1502" i="10"/>
  <c r="AM1503" i="10"/>
  <c r="AM1504" i="10"/>
  <c r="AM1505" i="10"/>
  <c r="AM1510" i="10"/>
  <c r="AM1506" i="10"/>
  <c r="AM1511" i="10"/>
  <c r="AM1516" i="10"/>
  <c r="AM1518" i="10"/>
  <c r="AM1519" i="10"/>
  <c r="AM1520" i="10"/>
  <c r="AM1521" i="10"/>
  <c r="AM1522" i="10"/>
  <c r="AM1523" i="10"/>
  <c r="AM1524" i="10"/>
  <c r="AM1525" i="10"/>
  <c r="AM1526" i="10"/>
  <c r="AM1527" i="10"/>
  <c r="AM1529" i="10"/>
  <c r="AM1528" i="10"/>
  <c r="AM1530" i="10"/>
  <c r="AM1531" i="10"/>
  <c r="AM1533" i="10"/>
  <c r="AM1534" i="10"/>
  <c r="AM1536" i="10"/>
  <c r="AM1538" i="10"/>
  <c r="AM1539" i="10"/>
  <c r="AM1541" i="10"/>
  <c r="AM1542" i="10"/>
  <c r="AM1543" i="10"/>
  <c r="AM1544" i="10"/>
  <c r="AM1546" i="10"/>
  <c r="AM1547" i="10"/>
  <c r="AM1548" i="10"/>
  <c r="AM1549" i="10"/>
  <c r="AM1551" i="10"/>
  <c r="AM1552" i="10"/>
  <c r="AM1555" i="10"/>
  <c r="AM1556" i="10"/>
  <c r="AM1558" i="10"/>
  <c r="AM1559" i="10"/>
  <c r="AM1560" i="10"/>
  <c r="AM1561" i="10"/>
  <c r="AM1562" i="10"/>
  <c r="AM1564" i="10"/>
  <c r="AM1565" i="10"/>
  <c r="AM1568" i="10"/>
  <c r="AM1567" i="10"/>
  <c r="AM1569" i="10"/>
  <c r="AM1571" i="10"/>
  <c r="AM1572" i="10"/>
  <c r="AM1573" i="10"/>
  <c r="AM1574" i="10"/>
  <c r="AM1575" i="10"/>
  <c r="AM1576" i="10"/>
  <c r="AM1577" i="10"/>
  <c r="AM1582" i="10"/>
  <c r="AM1583" i="10"/>
  <c r="AM1585" i="10"/>
  <c r="AM1589" i="10"/>
  <c r="AM1590" i="10"/>
  <c r="AM1591" i="10"/>
  <c r="AM1593" i="10"/>
  <c r="AM1592" i="10"/>
  <c r="AM1594" i="10"/>
  <c r="AM1600" i="10"/>
  <c r="AM1602" i="10"/>
  <c r="AM1604" i="10"/>
  <c r="AM1608" i="10"/>
  <c r="AM1606" i="10"/>
  <c r="AM1610" i="10"/>
  <c r="AM1612" i="10"/>
  <c r="AM1611" i="10"/>
  <c r="AM1613" i="10"/>
  <c r="AM1614" i="10"/>
  <c r="AM1616" i="10"/>
  <c r="AM1617" i="10"/>
  <c r="AM1618" i="10"/>
  <c r="AM1619" i="10"/>
  <c r="AM1620" i="10"/>
  <c r="AM1624" i="10"/>
  <c r="AM1621" i="10"/>
  <c r="AM1625" i="10"/>
  <c r="AM1626" i="10"/>
  <c r="AM1629" i="10"/>
  <c r="AM1628" i="10"/>
  <c r="AM1627" i="10"/>
  <c r="AM1630" i="10"/>
  <c r="AM1633" i="10"/>
  <c r="AM1634" i="10"/>
  <c r="AM1635" i="10"/>
  <c r="AM1636" i="10"/>
  <c r="AM1641" i="10"/>
  <c r="AM1643" i="10"/>
  <c r="AM1642" i="10"/>
  <c r="AM1644" i="10"/>
  <c r="AM1646" i="10"/>
  <c r="AM1647" i="10"/>
  <c r="AM1648" i="10"/>
  <c r="AM1649" i="10"/>
  <c r="AM1650" i="10"/>
  <c r="AM1652" i="10"/>
  <c r="AM1654" i="10"/>
  <c r="AM1659" i="10"/>
  <c r="AM1657" i="10"/>
  <c r="AM1663" i="10"/>
  <c r="AM1664" i="10"/>
  <c r="AM1665" i="10"/>
  <c r="AM1666" i="10"/>
  <c r="AM1667" i="10"/>
  <c r="AM1668" i="10"/>
  <c r="AM1669" i="10"/>
  <c r="AM1671" i="10"/>
  <c r="AM1673" i="10"/>
  <c r="AM1674" i="10"/>
  <c r="AM1675" i="10"/>
  <c r="AM1676" i="10"/>
  <c r="AM1677" i="10"/>
  <c r="AM1680" i="10"/>
  <c r="AM1681" i="10"/>
  <c r="AM1685" i="10"/>
  <c r="AM1684" i="10"/>
  <c r="AM1687" i="10"/>
  <c r="AM1689" i="10"/>
  <c r="AM1688" i="10"/>
  <c r="AM1691" i="10"/>
  <c r="AM1690" i="10"/>
  <c r="AM1692" i="10"/>
  <c r="AM1693" i="10"/>
  <c r="AM1695" i="10"/>
  <c r="AM1696" i="10"/>
  <c r="AM1697" i="10"/>
  <c r="AM1698" i="10"/>
  <c r="AM1699" i="10"/>
  <c r="AM1700" i="10"/>
  <c r="AM1702" i="10"/>
  <c r="AM1704" i="10"/>
  <c r="AM1705" i="10"/>
  <c r="AM1706" i="10"/>
  <c r="AM1708" i="10"/>
  <c r="AM1709" i="10"/>
  <c r="AM1710" i="10"/>
  <c r="AM1711" i="10"/>
  <c r="AM1712" i="10"/>
  <c r="AM1714" i="10"/>
  <c r="AM1713" i="10"/>
  <c r="AM1716" i="10"/>
  <c r="AM1715" i="10"/>
  <c r="AM1717" i="10"/>
  <c r="AM1719" i="10"/>
  <c r="AM1718" i="10"/>
  <c r="AM1720" i="10"/>
  <c r="AM1721" i="10"/>
  <c r="AM1722" i="10"/>
  <c r="AM1723" i="10"/>
  <c r="AM1724" i="10"/>
  <c r="AM1725" i="10"/>
  <c r="AM1726" i="10"/>
  <c r="AM1729" i="10"/>
  <c r="AM1727" i="10"/>
  <c r="AM1730" i="10"/>
  <c r="AM1731" i="10"/>
  <c r="AM1732" i="10"/>
  <c r="AM1733" i="10"/>
  <c r="AM1735" i="10"/>
  <c r="AM1734" i="10"/>
  <c r="AM1737" i="10"/>
  <c r="AM1736" i="10"/>
  <c r="AM1738" i="10"/>
  <c r="AM1739" i="10"/>
  <c r="AM1740" i="10"/>
  <c r="AM1741" i="10"/>
  <c r="AM1744" i="10"/>
  <c r="AM1745" i="10"/>
  <c r="AM1746" i="10"/>
  <c r="AM1747" i="10"/>
  <c r="AM1749" i="10"/>
  <c r="AM1748" i="10"/>
  <c r="AM1750" i="10"/>
  <c r="AM1752" i="10"/>
  <c r="AM1755" i="10"/>
  <c r="AM1756" i="10"/>
  <c r="AM1760" i="10"/>
  <c r="AM1757" i="10"/>
  <c r="AM1761" i="10"/>
  <c r="AM1765" i="10"/>
  <c r="AM1762" i="10"/>
  <c r="AM1769" i="10"/>
  <c r="AM1770" i="10"/>
  <c r="AM1771" i="10"/>
  <c r="AM1772" i="10"/>
  <c r="AM1776" i="10"/>
  <c r="AM1775" i="10"/>
  <c r="AM1777" i="10"/>
  <c r="AM1779" i="10"/>
  <c r="AM1780" i="10"/>
  <c r="AM1781" i="10"/>
  <c r="AM1782" i="10"/>
  <c r="AM1783" i="10"/>
  <c r="AM1787" i="10"/>
  <c r="AM1786" i="10"/>
  <c r="AM1789" i="10"/>
  <c r="AM1791" i="10"/>
  <c r="AM1792" i="10"/>
  <c r="AM1794" i="10"/>
  <c r="AM11" i="10"/>
  <c r="AM15" i="10"/>
  <c r="AM22" i="10"/>
  <c r="AM26" i="10"/>
  <c r="AM30" i="10"/>
  <c r="AM45" i="10"/>
  <c r="AM54" i="10"/>
  <c r="AM61" i="10"/>
  <c r="AM66" i="10"/>
  <c r="AM69" i="10"/>
  <c r="AM78" i="10"/>
  <c r="AM76" i="10"/>
  <c r="AM80" i="10"/>
  <c r="AM88" i="10"/>
  <c r="AM89" i="10"/>
  <c r="AM90" i="10"/>
  <c r="AM102" i="10"/>
  <c r="AM103" i="10"/>
  <c r="AM107" i="10"/>
  <c r="AM119" i="10"/>
  <c r="AM126" i="10"/>
  <c r="AM128" i="10"/>
  <c r="AM135" i="10"/>
  <c r="AM136" i="10"/>
  <c r="AM139" i="10"/>
  <c r="AM141" i="10"/>
  <c r="AM143" i="10"/>
  <c r="AM144" i="10"/>
  <c r="AM145" i="10"/>
  <c r="AM147" i="10"/>
  <c r="AM154" i="10"/>
  <c r="AM152" i="10"/>
  <c r="AM166" i="10"/>
  <c r="AM176" i="10"/>
  <c r="AM178" i="10"/>
  <c r="AM180" i="10"/>
  <c r="AM187" i="10"/>
  <c r="AM190" i="10"/>
  <c r="AM193" i="10"/>
  <c r="AM197" i="10"/>
  <c r="AM201" i="10"/>
  <c r="AM206" i="10"/>
  <c r="AM210" i="10"/>
  <c r="AM209" i="10"/>
  <c r="AM212" i="10"/>
  <c r="AM214" i="10"/>
  <c r="AM216" i="10"/>
  <c r="AM225" i="10"/>
  <c r="AM229" i="10"/>
  <c r="AM233" i="10"/>
  <c r="AM234" i="10"/>
  <c r="AM236" i="10"/>
  <c r="AM239" i="10"/>
  <c r="AM237" i="10"/>
  <c r="AM251" i="10"/>
  <c r="AM259" i="10"/>
  <c r="AM268" i="10"/>
  <c r="AM276" i="10"/>
  <c r="AM275" i="10"/>
  <c r="AM277" i="10"/>
  <c r="AM282" i="10"/>
  <c r="AM283" i="10"/>
  <c r="AM284" i="10"/>
  <c r="AM286" i="10"/>
  <c r="AM290" i="10"/>
  <c r="AM289" i="10"/>
  <c r="AM297" i="10"/>
  <c r="AM294" i="10"/>
  <c r="AM299" i="10"/>
  <c r="AM301" i="10"/>
  <c r="AM304" i="10"/>
  <c r="AM310" i="10"/>
  <c r="AM313" i="10"/>
  <c r="AM326" i="10"/>
  <c r="AM327" i="10"/>
  <c r="AM328" i="10"/>
  <c r="AM339" i="10"/>
  <c r="AM341" i="10"/>
  <c r="AM343" i="10"/>
  <c r="AM345" i="10"/>
  <c r="AM347" i="10"/>
  <c r="AM348" i="10"/>
  <c r="AM354" i="10"/>
  <c r="AM358" i="10"/>
  <c r="AM371" i="10"/>
  <c r="AM375" i="10"/>
  <c r="AM378" i="10"/>
  <c r="AM381" i="10"/>
  <c r="AM383" i="10"/>
  <c r="AM385" i="10"/>
  <c r="AM392" i="10"/>
  <c r="AM396" i="10"/>
  <c r="AM397" i="10"/>
  <c r="AM400" i="10"/>
  <c r="AM405" i="10"/>
  <c r="AM418" i="10"/>
  <c r="AM423" i="10"/>
  <c r="AM431" i="10"/>
  <c r="AM432" i="10"/>
  <c r="AM433" i="10"/>
  <c r="AM434" i="10"/>
  <c r="AM445" i="10"/>
  <c r="AM455" i="10"/>
  <c r="AM458" i="10"/>
  <c r="AM462" i="10"/>
  <c r="AM464" i="10"/>
  <c r="AM466" i="10"/>
  <c r="AM469" i="10"/>
  <c r="AM472" i="10"/>
  <c r="AM474" i="10"/>
  <c r="AM475" i="10"/>
  <c r="AM486" i="10"/>
  <c r="AM483" i="10"/>
  <c r="AM489" i="10"/>
  <c r="AM490" i="10"/>
  <c r="AM492" i="10"/>
  <c r="AM494" i="10"/>
  <c r="AM502" i="10"/>
  <c r="AM497" i="10"/>
  <c r="AM503" i="10"/>
  <c r="AM507" i="10"/>
  <c r="AM512" i="10"/>
  <c r="AM514" i="10"/>
  <c r="AM524" i="10"/>
  <c r="AM526" i="10"/>
  <c r="AM527" i="10"/>
  <c r="AM533" i="10"/>
  <c r="AM538" i="10"/>
  <c r="AM539" i="10"/>
  <c r="AM551" i="10"/>
  <c r="AM552" i="10"/>
  <c r="AM557" i="10"/>
  <c r="AM561" i="10"/>
  <c r="AM569" i="10"/>
  <c r="AM570" i="10"/>
  <c r="AM571" i="10"/>
  <c r="AM579" i="10"/>
  <c r="AM580" i="10"/>
  <c r="AM582" i="10"/>
  <c r="AM583" i="10"/>
  <c r="AM584" i="10"/>
  <c r="AM586" i="10"/>
  <c r="AM587" i="10"/>
  <c r="AM594" i="10"/>
  <c r="AM595" i="10"/>
  <c r="AM606" i="10"/>
  <c r="AM607" i="10"/>
  <c r="AM612" i="10"/>
  <c r="AM614" i="10"/>
  <c r="AM619" i="10"/>
  <c r="AM622" i="10"/>
  <c r="AM628" i="10"/>
  <c r="AM630" i="10"/>
  <c r="AM631" i="10"/>
  <c r="AM640" i="10"/>
  <c r="AM642" i="10"/>
  <c r="AM643" i="10"/>
  <c r="AM653" i="10"/>
  <c r="AM660" i="10"/>
  <c r="AM664" i="10"/>
  <c r="AM663" i="10"/>
  <c r="AM665" i="10"/>
  <c r="AM667" i="10"/>
  <c r="AM666" i="10"/>
  <c r="AM671" i="10"/>
  <c r="AM674" i="10"/>
  <c r="AM683" i="10"/>
  <c r="AM687" i="10"/>
  <c r="AM691" i="10"/>
  <c r="AM693" i="10"/>
  <c r="AM700" i="10"/>
  <c r="AM703" i="10"/>
  <c r="AM714" i="10"/>
  <c r="AM715" i="10"/>
  <c r="AM718" i="10"/>
  <c r="AM720" i="10"/>
  <c r="AM724" i="10"/>
  <c r="AM731" i="10"/>
  <c r="AM737" i="10"/>
  <c r="AM743" i="10"/>
  <c r="AM751" i="10"/>
  <c r="AM753" i="10"/>
  <c r="AM755" i="10"/>
  <c r="AM758" i="10"/>
  <c r="AM759" i="10"/>
  <c r="AM761" i="10"/>
  <c r="AM763" i="10"/>
  <c r="AM765" i="10"/>
  <c r="AM768" i="10"/>
  <c r="AM773" i="10"/>
  <c r="AM774" i="10"/>
  <c r="AM775" i="10"/>
  <c r="AM777" i="10"/>
  <c r="AM778" i="10"/>
  <c r="AM779" i="10"/>
  <c r="AM780" i="10"/>
  <c r="AM783" i="10"/>
  <c r="AM784" i="10"/>
  <c r="AM787" i="10"/>
  <c r="AM789" i="10"/>
  <c r="AM790" i="10"/>
  <c r="AM792" i="10"/>
  <c r="AM791" i="10"/>
  <c r="AM795" i="10"/>
  <c r="AM797" i="10"/>
  <c r="AM798" i="10"/>
  <c r="AM805" i="10"/>
  <c r="AM807" i="10"/>
  <c r="AM808" i="10"/>
  <c r="AM814" i="10"/>
  <c r="AM815" i="10"/>
  <c r="AM816" i="10"/>
  <c r="AM817" i="10"/>
  <c r="AM819" i="10"/>
  <c r="AM822" i="10"/>
  <c r="AM820" i="10"/>
  <c r="AM825" i="10"/>
  <c r="AM829" i="10"/>
  <c r="AM831" i="10"/>
  <c r="AM832" i="10"/>
  <c r="AM835" i="10"/>
  <c r="AM834" i="10"/>
  <c r="AM840" i="10"/>
  <c r="AM843" i="10"/>
  <c r="AM849" i="10"/>
  <c r="AM855" i="10"/>
  <c r="AM857" i="10"/>
  <c r="AM858" i="10"/>
  <c r="AM859" i="10"/>
  <c r="AM860" i="10"/>
  <c r="AM864" i="10"/>
  <c r="AM867" i="10"/>
  <c r="AM873" i="10"/>
  <c r="AM879" i="10"/>
  <c r="AM877" i="10"/>
  <c r="AM883" i="10"/>
  <c r="AM880" i="10"/>
  <c r="AM885" i="10"/>
  <c r="AM890" i="10"/>
  <c r="AM886" i="10"/>
  <c r="AM893" i="10"/>
  <c r="AM896" i="10"/>
  <c r="AM897" i="10"/>
  <c r="AM899" i="10"/>
  <c r="AM920" i="10"/>
  <c r="AM918" i="10"/>
  <c r="AM921" i="10"/>
  <c r="AM925" i="10"/>
  <c r="AM929" i="10"/>
  <c r="AM928" i="10"/>
  <c r="AM931" i="10"/>
  <c r="AM933" i="10"/>
  <c r="AM936" i="10"/>
  <c r="AM937" i="10"/>
  <c r="AM939" i="10"/>
  <c r="AM940" i="10"/>
  <c r="AM948" i="10"/>
  <c r="AM949" i="10"/>
  <c r="AM951" i="10"/>
  <c r="AM953" i="10"/>
  <c r="AM954" i="10"/>
  <c r="AM955" i="10"/>
  <c r="AM957" i="10"/>
  <c r="AM959" i="10"/>
  <c r="AM962" i="10"/>
  <c r="AM964" i="10"/>
  <c r="AM966" i="10"/>
  <c r="AM969" i="10"/>
  <c r="AM974" i="10"/>
  <c r="AM976" i="10"/>
  <c r="AM977" i="10"/>
  <c r="AM979" i="10"/>
  <c r="AM984" i="10"/>
  <c r="AM992" i="10"/>
  <c r="AM996" i="10"/>
  <c r="AM999" i="10"/>
  <c r="AM1005" i="10"/>
  <c r="AM1003" i="10"/>
  <c r="AM1007" i="10"/>
  <c r="AM1008" i="10"/>
  <c r="AM1009" i="10"/>
  <c r="AM1011" i="10"/>
  <c r="AM1022" i="10"/>
  <c r="AM1024" i="10"/>
  <c r="AM1026" i="10"/>
  <c r="AM1028" i="10"/>
  <c r="AM1029" i="10"/>
  <c r="AM1038" i="10"/>
  <c r="AM1043" i="10"/>
  <c r="AM1049" i="10"/>
  <c r="AM1066" i="10"/>
  <c r="AM1076" i="10"/>
  <c r="AM1077" i="10"/>
  <c r="AM1080" i="10"/>
  <c r="AM1081" i="10"/>
  <c r="AM1086" i="10"/>
  <c r="AM1096" i="10"/>
  <c r="AM1101" i="10"/>
  <c r="AM1107" i="10"/>
  <c r="AM1111" i="10"/>
  <c r="AM1115" i="10"/>
  <c r="AM1119" i="10"/>
  <c r="AM1121" i="10"/>
  <c r="AM1122" i="10"/>
  <c r="AM1123" i="10"/>
  <c r="AM1126" i="10"/>
  <c r="AM1128" i="10"/>
  <c r="AM1130" i="10"/>
  <c r="AM1131" i="10"/>
  <c r="AM1135" i="10"/>
  <c r="AM1137" i="10"/>
  <c r="AM1136" i="10"/>
  <c r="AM1142" i="10"/>
  <c r="AM1150" i="10"/>
  <c r="AM1151" i="10"/>
  <c r="AM1153" i="10"/>
  <c r="AM1158" i="10"/>
  <c r="AM1163" i="10"/>
  <c r="AM1164" i="10"/>
  <c r="AM1168" i="10"/>
  <c r="AM1180" i="10"/>
  <c r="AM1181" i="10"/>
  <c r="AM1187" i="10"/>
  <c r="AM1185" i="10"/>
  <c r="AM1190" i="10"/>
  <c r="AM1192" i="10"/>
  <c r="AM1198" i="10"/>
  <c r="AM1200" i="10"/>
  <c r="AM1201" i="10"/>
  <c r="AM1206" i="10"/>
  <c r="AM1209" i="10"/>
  <c r="AM1212" i="10"/>
  <c r="AM1216" i="10"/>
  <c r="AM1222" i="10"/>
  <c r="AM1225" i="10"/>
  <c r="AM1228" i="10"/>
  <c r="AM1230" i="10"/>
  <c r="AM1234" i="10"/>
  <c r="AM1231" i="10"/>
  <c r="AM1236" i="10"/>
  <c r="AM1237" i="10"/>
  <c r="AM1244" i="10"/>
  <c r="AM1256" i="10"/>
  <c r="AM1245" i="10"/>
  <c r="AM1267" i="10"/>
  <c r="AM1268" i="10"/>
  <c r="AM1270" i="10"/>
  <c r="AM1271" i="10"/>
  <c r="AM1282" i="10"/>
  <c r="AM1283" i="10"/>
  <c r="AM1285" i="10"/>
  <c r="AM1290" i="10"/>
  <c r="AM1291" i="10"/>
  <c r="AM1294" i="10"/>
  <c r="AM1296" i="10"/>
  <c r="AM1297" i="10"/>
  <c r="AM1298" i="10"/>
  <c r="AM1301" i="10"/>
  <c r="AM1304" i="10"/>
  <c r="AM1309" i="10"/>
  <c r="AM1312" i="10"/>
  <c r="AM1313" i="10"/>
  <c r="AM1315" i="10"/>
  <c r="AM1319" i="10"/>
  <c r="AM1329" i="10"/>
  <c r="AM1326" i="10"/>
  <c r="AM1334" i="10"/>
  <c r="AM1335" i="10"/>
  <c r="AM1337" i="10"/>
  <c r="AM1345" i="10"/>
  <c r="AM1347" i="10"/>
  <c r="AM1355" i="10"/>
  <c r="AM1360" i="10"/>
  <c r="AM1368" i="10"/>
  <c r="AM1382" i="10"/>
  <c r="AM1374" i="10"/>
  <c r="AM1388" i="10"/>
  <c r="AM1391" i="10"/>
  <c r="AM1396" i="10"/>
  <c r="AM1402" i="10"/>
  <c r="AM1408" i="10"/>
  <c r="AM1414" i="10"/>
  <c r="AM1433" i="10"/>
  <c r="AM1436" i="10"/>
  <c r="AM1438" i="10"/>
  <c r="AM1440" i="10"/>
  <c r="AM1447" i="10"/>
  <c r="AM1458" i="10"/>
  <c r="AM1460" i="10"/>
  <c r="AM1463" i="10"/>
  <c r="AM1465" i="10"/>
  <c r="AM1466" i="10"/>
  <c r="AM1468" i="10"/>
  <c r="AM1469" i="10"/>
  <c r="AM1471" i="10"/>
  <c r="AM1470" i="10"/>
  <c r="AM1472" i="10"/>
  <c r="AM1474" i="10"/>
  <c r="AM1476" i="10"/>
  <c r="AM1478" i="10"/>
  <c r="AM1483" i="10"/>
  <c r="AM1484" i="10"/>
  <c r="AM1486" i="10"/>
  <c r="AM1487" i="10"/>
  <c r="AM1493" i="10"/>
  <c r="AM1495" i="10"/>
  <c r="AM1501" i="10"/>
  <c r="AM1500" i="10"/>
  <c r="AM1508" i="10"/>
  <c r="AM1507" i="10"/>
  <c r="AM1509" i="10"/>
  <c r="AM1512" i="10"/>
  <c r="AM1513" i="10"/>
  <c r="AM1514" i="10"/>
  <c r="AM1515" i="10"/>
  <c r="AM1517" i="10"/>
  <c r="AM1535" i="10"/>
  <c r="AM1532" i="10"/>
  <c r="AM1537" i="10"/>
  <c r="AM1540" i="10"/>
  <c r="AM1545" i="10"/>
  <c r="AM1553" i="10"/>
  <c r="AM1550" i="10"/>
  <c r="AM1554" i="10"/>
  <c r="AM1557" i="10"/>
  <c r="AM1563" i="10"/>
  <c r="AM1566" i="10"/>
  <c r="AM1570" i="10"/>
  <c r="AM1578" i="10"/>
  <c r="AM1579" i="10"/>
  <c r="AM1580" i="10"/>
  <c r="AM1581" i="10"/>
  <c r="AM1584" i="10"/>
  <c r="AM1586" i="10"/>
  <c r="AM1587" i="10"/>
  <c r="AM1588" i="10"/>
  <c r="AM1595" i="10"/>
  <c r="AM1596" i="10"/>
  <c r="AM1598" i="10"/>
  <c r="AM1597" i="10"/>
  <c r="AM1599" i="10"/>
  <c r="AM1601" i="10"/>
  <c r="AM1605" i="10"/>
  <c r="AM1603" i="10"/>
  <c r="AM1607" i="10"/>
  <c r="AM1609" i="10"/>
  <c r="AM1615" i="10"/>
  <c r="AM1622" i="10"/>
  <c r="AM1623" i="10"/>
  <c r="AM1631" i="10"/>
  <c r="AM1632" i="10"/>
  <c r="AM1637" i="10"/>
  <c r="AM1638" i="10"/>
  <c r="AM1639" i="10"/>
  <c r="AM1640" i="10"/>
  <c r="AM1645" i="10"/>
  <c r="AM1651" i="10"/>
  <c r="AM1653" i="10"/>
  <c r="AM1655" i="10"/>
  <c r="AM1656" i="10"/>
  <c r="AM1658" i="10"/>
  <c r="AM1660" i="10"/>
  <c r="AM1661" i="10"/>
  <c r="AM1662" i="10"/>
  <c r="AM1670" i="10"/>
  <c r="AM1672" i="10"/>
  <c r="AM1678" i="10"/>
  <c r="AM1682" i="10"/>
  <c r="AM1679" i="10"/>
  <c r="AM1683" i="10"/>
  <c r="AM1686" i="10"/>
  <c r="AM1694" i="10"/>
  <c r="AM1701" i="10"/>
  <c r="AM1703" i="10"/>
  <c r="AM1707" i="10"/>
  <c r="AM1728" i="10"/>
  <c r="AM1742" i="10"/>
  <c r="AM1743" i="10"/>
  <c r="AM1753" i="10"/>
  <c r="AM1751" i="10"/>
  <c r="AM1754" i="10"/>
  <c r="AM1758" i="10"/>
  <c r="AM1759" i="10"/>
  <c r="AM1763" i="10"/>
  <c r="AM1764" i="10"/>
  <c r="AM1766" i="10"/>
  <c r="AM1767" i="10"/>
  <c r="AM1768" i="10"/>
  <c r="AM1773" i="10"/>
  <c r="AM1778" i="10"/>
  <c r="AM1774" i="10"/>
  <c r="AM1784" i="10"/>
  <c r="AM1785" i="10"/>
  <c r="AM1788" i="10"/>
  <c r="AM7" i="10"/>
  <c r="AI1785" i="10"/>
  <c r="AL1785" i="10"/>
  <c r="AI1788" i="10"/>
  <c r="AL1788" i="10"/>
  <c r="AO1788" i="10" l="1"/>
  <c r="AP1788" i="10" s="1"/>
  <c r="AO1785" i="10"/>
  <c r="AP1785" i="10" s="1"/>
  <c r="AI1784" i="10"/>
  <c r="AL1784" i="10"/>
  <c r="AI1778" i="10"/>
  <c r="AL1778" i="10"/>
  <c r="AI1774" i="10"/>
  <c r="AL1774" i="10"/>
  <c r="AI1754" i="10"/>
  <c r="AL1754" i="10"/>
  <c r="AI1758" i="10"/>
  <c r="AL1758" i="10"/>
  <c r="AI1759" i="10"/>
  <c r="AL1759" i="10"/>
  <c r="AI1763" i="10"/>
  <c r="AL1763" i="10"/>
  <c r="AI1764" i="10"/>
  <c r="AL1764" i="10"/>
  <c r="AI1766" i="10"/>
  <c r="AL1766" i="10"/>
  <c r="AI1767" i="10"/>
  <c r="AL1767" i="10"/>
  <c r="AI1768" i="10"/>
  <c r="AL1768" i="10"/>
  <c r="AI1773" i="10"/>
  <c r="AL1773" i="10"/>
  <c r="AO1758" i="10" l="1"/>
  <c r="AP1758" i="10" s="1"/>
  <c r="AO1773" i="10"/>
  <c r="AP1773" i="10" s="1"/>
  <c r="AO1766" i="10"/>
  <c r="AP1766" i="10" s="1"/>
  <c r="AO1778" i="10"/>
  <c r="AP1778" i="10" s="1"/>
  <c r="AO1754" i="10"/>
  <c r="AP1754" i="10" s="1"/>
  <c r="AO1767" i="10"/>
  <c r="AP1767" i="10" s="1"/>
  <c r="AO1784" i="10"/>
  <c r="AP1784" i="10" s="1"/>
  <c r="AO1774" i="10"/>
  <c r="AP1774" i="10" s="1"/>
  <c r="AO1768" i="10"/>
  <c r="AP1768" i="10" s="1"/>
  <c r="AI1742" i="10"/>
  <c r="AL1742" i="10"/>
  <c r="AI1743" i="10"/>
  <c r="AL1743" i="10"/>
  <c r="AI1753" i="10"/>
  <c r="AL1753" i="10"/>
  <c r="AI1751" i="10"/>
  <c r="AL1751" i="10"/>
  <c r="AO1764" i="10" l="1"/>
  <c r="AP1764" i="10" s="1"/>
  <c r="AO1763" i="10"/>
  <c r="AP1763" i="10" s="1"/>
  <c r="AO1759" i="10"/>
  <c r="AP1759" i="10" s="1"/>
  <c r="AO1753" i="10" l="1"/>
  <c r="AP1753" i="10" s="1"/>
  <c r="AO1751" i="10"/>
  <c r="AP1751" i="10" s="1"/>
  <c r="AO1742" i="10"/>
  <c r="AP1742" i="10" s="1"/>
  <c r="AI1703" i="10"/>
  <c r="AL1703" i="10"/>
  <c r="AI1707" i="10"/>
  <c r="AL1707" i="10"/>
  <c r="AI1728" i="10"/>
  <c r="AL1728" i="10"/>
  <c r="AO1743" i="10" l="1"/>
  <c r="AP1743" i="10" s="1"/>
  <c r="AO1728" i="10" l="1"/>
  <c r="AP1728" i="10" s="1"/>
  <c r="AI1701" i="10"/>
  <c r="AL1701" i="10"/>
  <c r="AO1707" i="10" l="1"/>
  <c r="AP1707" i="10" s="1"/>
  <c r="AO1703" i="10"/>
  <c r="AP1703" i="10" s="1"/>
  <c r="AO1701" i="10" l="1"/>
  <c r="AP1701" i="10" s="1"/>
  <c r="AI1694" i="10"/>
  <c r="AL1694" i="10"/>
  <c r="AI1672" i="10"/>
  <c r="AL1672" i="10"/>
  <c r="AI1678" i="10"/>
  <c r="AL1678" i="10"/>
  <c r="AI1682" i="10"/>
  <c r="AL1682" i="10"/>
  <c r="AI1679" i="10"/>
  <c r="AL1679" i="10"/>
  <c r="AI1683" i="10"/>
  <c r="AL1683" i="10"/>
  <c r="AI1686" i="10"/>
  <c r="AL1686" i="10"/>
  <c r="AO1682" i="10" l="1"/>
  <c r="AP1682" i="10" s="1"/>
  <c r="AO1694" i="10"/>
  <c r="AP1694" i="10" s="1"/>
  <c r="AO1686" i="10"/>
  <c r="AP1686" i="10" s="1"/>
  <c r="AO1678" i="10"/>
  <c r="AP1678" i="10" s="1"/>
  <c r="AO1683" i="10"/>
  <c r="AP1683" i="10" s="1"/>
  <c r="AI1661" i="10"/>
  <c r="AL1661" i="10"/>
  <c r="AI1662" i="10"/>
  <c r="AL1662" i="10"/>
  <c r="AI1670" i="10"/>
  <c r="AL1670" i="10"/>
  <c r="AI1656" i="10"/>
  <c r="AL1656" i="10"/>
  <c r="AI1658" i="10"/>
  <c r="AL1658" i="10"/>
  <c r="AI1660" i="10"/>
  <c r="AL1660" i="10"/>
  <c r="AO1679" i="10" l="1"/>
  <c r="AP1679" i="10" s="1"/>
  <c r="AO1672" i="10"/>
  <c r="AP1672" i="10" s="1"/>
  <c r="AO1661" i="10" l="1"/>
  <c r="AP1661" i="10" s="1"/>
  <c r="AO1670" i="10"/>
  <c r="AP1670" i="10" s="1"/>
  <c r="AO1662" i="10"/>
  <c r="AP1662" i="10" s="1"/>
  <c r="AO1658" i="10"/>
  <c r="AP1658" i="10" s="1"/>
  <c r="AO1660" i="10"/>
  <c r="AP1660" i="10" s="1"/>
  <c r="AO1656" i="10"/>
  <c r="AP1656" i="10" s="1"/>
  <c r="AI1651" i="10"/>
  <c r="AL1651" i="10"/>
  <c r="AI1653" i="10"/>
  <c r="AL1653" i="10"/>
  <c r="AI1655" i="10"/>
  <c r="AL1655" i="10"/>
  <c r="AO1655" i="10" l="1"/>
  <c r="AP1655" i="10" s="1"/>
  <c r="AO1653" i="10"/>
  <c r="AP1653" i="10" s="1"/>
  <c r="AO1651" i="10"/>
  <c r="AP1651" i="10" s="1"/>
  <c r="AI1637" i="10" l="1"/>
  <c r="AL1637" i="10"/>
  <c r="AI1638" i="10"/>
  <c r="AL1638" i="10"/>
  <c r="AI1639" i="10"/>
  <c r="AL1639" i="10"/>
  <c r="AI1640" i="10"/>
  <c r="AL1640" i="10"/>
  <c r="AI1645" i="10"/>
  <c r="AL1645" i="10"/>
  <c r="AO1638" i="10" l="1"/>
  <c r="AP1638" i="10" s="1"/>
  <c r="AI1615" i="10"/>
  <c r="AL1615" i="10"/>
  <c r="AI1622" i="10"/>
  <c r="AL1622" i="10"/>
  <c r="AI1623" i="10"/>
  <c r="AL1623" i="10"/>
  <c r="AI1631" i="10"/>
  <c r="AL1631" i="10"/>
  <c r="AI1632" i="10"/>
  <c r="AL1632" i="10"/>
  <c r="AI9" i="10"/>
  <c r="AL9" i="10"/>
  <c r="AI10" i="10"/>
  <c r="AL10" i="10"/>
  <c r="AI12" i="10"/>
  <c r="AL12" i="10"/>
  <c r="AI13" i="10"/>
  <c r="AL13" i="10"/>
  <c r="AI14" i="10"/>
  <c r="AL14" i="10"/>
  <c r="AI16" i="10"/>
  <c r="AL16" i="10"/>
  <c r="AI17" i="10"/>
  <c r="AL17" i="10"/>
  <c r="AI18" i="10"/>
  <c r="AL18" i="10"/>
  <c r="AI19" i="10"/>
  <c r="AL19" i="10"/>
  <c r="AI20" i="10"/>
  <c r="AL20" i="10"/>
  <c r="AI21" i="10"/>
  <c r="AL21" i="10"/>
  <c r="AI23" i="10"/>
  <c r="AL23" i="10"/>
  <c r="AI24" i="10"/>
  <c r="AL24" i="10"/>
  <c r="AI25" i="10"/>
  <c r="AL25" i="10"/>
  <c r="AI27" i="10"/>
  <c r="AL27" i="10"/>
  <c r="AI28" i="10"/>
  <c r="AL28" i="10"/>
  <c r="AI29" i="10"/>
  <c r="AL29" i="10"/>
  <c r="AI31" i="10"/>
  <c r="AL31" i="10"/>
  <c r="AI32" i="10"/>
  <c r="AL32" i="10"/>
  <c r="AI33" i="10"/>
  <c r="AL33" i="10"/>
  <c r="AI34" i="10"/>
  <c r="AL34" i="10"/>
  <c r="AI35" i="10"/>
  <c r="AL35" i="10"/>
  <c r="AI36" i="10"/>
  <c r="AL36" i="10"/>
  <c r="AI37" i="10"/>
  <c r="AL37" i="10"/>
  <c r="AI38" i="10"/>
  <c r="AL38" i="10"/>
  <c r="AI40" i="10"/>
  <c r="AL40" i="10"/>
  <c r="AI39" i="10"/>
  <c r="AL39" i="10"/>
  <c r="AI42" i="10"/>
  <c r="AL42" i="10"/>
  <c r="AI43" i="10"/>
  <c r="AL43" i="10"/>
  <c r="AI41" i="10"/>
  <c r="AL41" i="10"/>
  <c r="AI44" i="10"/>
  <c r="AL44" i="10"/>
  <c r="AI46" i="10"/>
  <c r="AL46" i="10"/>
  <c r="AI47" i="10"/>
  <c r="AL47" i="10"/>
  <c r="AI48" i="10"/>
  <c r="AL48" i="10"/>
  <c r="AI49" i="10"/>
  <c r="AL49" i="10"/>
  <c r="AI50" i="10"/>
  <c r="AL50" i="10"/>
  <c r="AI52" i="10"/>
  <c r="AL52" i="10"/>
  <c r="AI53" i="10"/>
  <c r="AL53" i="10"/>
  <c r="AI51" i="10"/>
  <c r="AL51" i="10"/>
  <c r="AI56" i="10"/>
  <c r="AL56" i="10"/>
  <c r="AI55" i="10"/>
  <c r="AL55" i="10"/>
  <c r="AI57" i="10"/>
  <c r="AL57" i="10"/>
  <c r="AI58" i="10"/>
  <c r="AL58" i="10"/>
  <c r="AI59" i="10"/>
  <c r="AL59" i="10"/>
  <c r="AI60" i="10"/>
  <c r="AL60" i="10"/>
  <c r="AI62" i="10"/>
  <c r="AL62" i="10"/>
  <c r="AI63" i="10"/>
  <c r="AL63" i="10"/>
  <c r="AI64" i="10"/>
  <c r="AL64" i="10"/>
  <c r="AI65" i="10"/>
  <c r="AL65" i="10"/>
  <c r="AI67" i="10"/>
  <c r="AL67" i="10"/>
  <c r="AI68" i="10"/>
  <c r="AL68" i="10"/>
  <c r="AI71" i="10"/>
  <c r="AL71" i="10"/>
  <c r="AI70" i="10"/>
  <c r="AL70" i="10"/>
  <c r="AI73" i="10"/>
  <c r="AL73" i="10"/>
  <c r="AI72" i="10"/>
  <c r="AL72" i="10"/>
  <c r="AI74" i="10"/>
  <c r="AL74" i="10"/>
  <c r="AI75" i="10"/>
  <c r="AL75" i="10"/>
  <c r="AI77" i="10"/>
  <c r="AL77" i="10"/>
  <c r="AI79" i="10"/>
  <c r="AL79" i="10"/>
  <c r="AI81" i="10"/>
  <c r="AL81" i="10"/>
  <c r="AI82" i="10"/>
  <c r="AL82" i="10"/>
  <c r="AI83" i="10"/>
  <c r="AL83" i="10"/>
  <c r="AI84" i="10"/>
  <c r="AL84" i="10"/>
  <c r="AI85" i="10"/>
  <c r="AL85" i="10"/>
  <c r="AI86" i="10"/>
  <c r="AL86" i="10"/>
  <c r="AI87" i="10"/>
  <c r="AL87" i="10"/>
  <c r="AI91" i="10"/>
  <c r="AL91" i="10"/>
  <c r="AI92" i="10"/>
  <c r="AL92" i="10"/>
  <c r="AI93" i="10"/>
  <c r="AL93" i="10"/>
  <c r="AI94" i="10"/>
  <c r="AL94" i="10"/>
  <c r="AI95" i="10"/>
  <c r="AL95" i="10"/>
  <c r="AI96" i="10"/>
  <c r="AL96" i="10"/>
  <c r="AI97" i="10"/>
  <c r="AL97" i="10"/>
  <c r="AI98" i="10"/>
  <c r="AL98" i="10"/>
  <c r="AI99" i="10"/>
  <c r="AL99" i="10"/>
  <c r="AI100" i="10"/>
  <c r="AL100" i="10"/>
  <c r="AI101" i="10"/>
  <c r="AL101" i="10"/>
  <c r="AI104" i="10"/>
  <c r="AL104" i="10"/>
  <c r="AI105" i="10"/>
  <c r="AL105" i="10"/>
  <c r="AI108" i="10"/>
  <c r="AL108" i="10"/>
  <c r="AI106" i="10"/>
  <c r="AL106" i="10"/>
  <c r="AI109" i="10"/>
  <c r="AL109" i="10"/>
  <c r="AI110" i="10"/>
  <c r="AL110" i="10"/>
  <c r="AI111" i="10"/>
  <c r="AL111" i="10"/>
  <c r="AI112" i="10"/>
  <c r="AL112" i="10"/>
  <c r="AI113" i="10"/>
  <c r="AL113" i="10"/>
  <c r="AI114" i="10"/>
  <c r="AL114" i="10"/>
  <c r="AI115" i="10"/>
  <c r="AL115" i="10"/>
  <c r="AI116" i="10"/>
  <c r="AL116" i="10"/>
  <c r="AI117" i="10"/>
  <c r="AL117" i="10"/>
  <c r="AI118" i="10"/>
  <c r="AL118" i="10"/>
  <c r="AI120" i="10"/>
  <c r="AL120" i="10"/>
  <c r="AI121" i="10"/>
  <c r="AL121" i="10"/>
  <c r="AI122" i="10"/>
  <c r="AL122" i="10"/>
  <c r="AI123" i="10"/>
  <c r="AL123" i="10"/>
  <c r="AI124" i="10"/>
  <c r="AL124" i="10"/>
  <c r="AI125" i="10"/>
  <c r="AL125" i="10"/>
  <c r="AI127" i="10"/>
  <c r="AL127" i="10"/>
  <c r="AI129" i="10"/>
  <c r="AL129" i="10"/>
  <c r="AI131" i="10"/>
  <c r="AL131" i="10"/>
  <c r="AI130" i="10"/>
  <c r="AL130" i="10"/>
  <c r="AI132" i="10"/>
  <c r="AL132" i="10"/>
  <c r="AI133" i="10"/>
  <c r="AL133" i="10"/>
  <c r="AI134" i="10"/>
  <c r="AL134" i="10"/>
  <c r="AI138" i="10"/>
  <c r="AL138" i="10"/>
  <c r="AI137" i="10"/>
  <c r="AL137" i="10"/>
  <c r="AI140" i="10"/>
  <c r="AL140" i="10"/>
  <c r="AI142" i="10"/>
  <c r="AL142" i="10"/>
  <c r="AI146" i="10"/>
  <c r="AL146" i="10"/>
  <c r="AI148" i="10"/>
  <c r="AL148" i="10"/>
  <c r="AI149" i="10"/>
  <c r="AL149" i="10"/>
  <c r="AI150" i="10"/>
  <c r="AL150" i="10"/>
  <c r="AI151" i="10"/>
  <c r="AL151" i="10"/>
  <c r="AI155" i="10"/>
  <c r="AL155" i="10"/>
  <c r="AI153" i="10"/>
  <c r="AL153" i="10"/>
  <c r="AI156" i="10"/>
  <c r="AL156" i="10"/>
  <c r="AI157" i="10"/>
  <c r="AL157" i="10"/>
  <c r="AI158" i="10"/>
  <c r="AL158" i="10"/>
  <c r="AI160" i="10"/>
  <c r="AL160" i="10"/>
  <c r="AI159" i="10"/>
  <c r="AL159" i="10"/>
  <c r="AI161" i="10"/>
  <c r="AL161" i="10"/>
  <c r="AI162" i="10"/>
  <c r="AL162" i="10"/>
  <c r="AI164" i="10"/>
  <c r="AL164" i="10"/>
  <c r="AI163" i="10"/>
  <c r="AL163" i="10"/>
  <c r="AI165" i="10"/>
  <c r="AL165" i="10"/>
  <c r="AI167" i="10"/>
  <c r="AL167" i="10"/>
  <c r="AI168" i="10"/>
  <c r="AL168" i="10"/>
  <c r="AI169" i="10"/>
  <c r="AL169" i="10"/>
  <c r="AI170" i="10"/>
  <c r="AL170" i="10"/>
  <c r="AI171" i="10"/>
  <c r="AL171" i="10"/>
  <c r="AI172" i="10"/>
  <c r="AL172" i="10"/>
  <c r="AI173" i="10"/>
  <c r="AL173" i="10"/>
  <c r="AI174" i="10"/>
  <c r="AL174" i="10"/>
  <c r="AI177" i="10"/>
  <c r="AL177" i="10"/>
  <c r="AI175" i="10"/>
  <c r="AL175" i="10"/>
  <c r="AI179" i="10"/>
  <c r="AL179" i="10"/>
  <c r="AI181" i="10"/>
  <c r="AL181" i="10"/>
  <c r="AI182" i="10"/>
  <c r="AL182" i="10"/>
  <c r="AI183" i="10"/>
  <c r="AL183" i="10"/>
  <c r="AI184" i="10"/>
  <c r="AL184" i="10"/>
  <c r="AI185" i="10"/>
  <c r="AL185" i="10"/>
  <c r="AI186" i="10"/>
  <c r="AL186" i="10"/>
  <c r="AI188" i="10"/>
  <c r="AL188" i="10"/>
  <c r="AI189" i="10"/>
  <c r="AL189" i="10"/>
  <c r="AI191" i="10"/>
  <c r="AL191" i="10"/>
  <c r="AI192" i="10"/>
  <c r="AL192" i="10"/>
  <c r="AI194" i="10"/>
  <c r="AL194" i="10"/>
  <c r="AI195" i="10"/>
  <c r="AL195" i="10"/>
  <c r="AI196" i="10"/>
  <c r="AL196" i="10"/>
  <c r="AI198" i="10"/>
  <c r="AL198" i="10"/>
  <c r="AI199" i="10"/>
  <c r="AL199" i="10"/>
  <c r="AI200" i="10"/>
  <c r="AL200" i="10"/>
  <c r="AI202" i="10"/>
  <c r="AL202" i="10"/>
  <c r="AI203" i="10"/>
  <c r="AL203" i="10"/>
  <c r="AI204" i="10"/>
  <c r="AL204" i="10"/>
  <c r="AI205" i="10"/>
  <c r="AL205" i="10"/>
  <c r="AI207" i="10"/>
  <c r="AL207" i="10"/>
  <c r="AI208" i="10"/>
  <c r="AL208" i="10"/>
  <c r="AI211" i="10"/>
  <c r="AL211" i="10"/>
  <c r="AI213" i="10"/>
  <c r="AL213" i="10"/>
  <c r="AI215" i="10"/>
  <c r="AL215" i="10"/>
  <c r="AI217" i="10"/>
  <c r="AL217" i="10"/>
  <c r="AI218" i="10"/>
  <c r="AL218" i="10"/>
  <c r="AI219" i="10"/>
  <c r="AL219" i="10"/>
  <c r="AI220" i="10"/>
  <c r="AL220" i="10"/>
  <c r="AI221" i="10"/>
  <c r="AL221" i="10"/>
  <c r="AI222" i="10"/>
  <c r="AL222" i="10"/>
  <c r="AI223" i="10"/>
  <c r="AL223" i="10"/>
  <c r="AI224" i="10"/>
  <c r="AL224" i="10"/>
  <c r="AI226" i="10"/>
  <c r="AL226" i="10"/>
  <c r="AI227" i="10"/>
  <c r="AL227" i="10"/>
  <c r="AI228" i="10"/>
  <c r="AL228" i="10"/>
  <c r="AI230" i="10"/>
  <c r="AL230" i="10"/>
  <c r="AI231" i="10"/>
  <c r="AL231" i="10"/>
  <c r="AI232" i="10"/>
  <c r="AL232" i="10"/>
  <c r="AI235" i="10"/>
  <c r="AL235" i="10"/>
  <c r="AI238" i="10"/>
  <c r="AL238" i="10"/>
  <c r="AI240" i="10"/>
  <c r="AL240" i="10"/>
  <c r="AI241" i="10"/>
  <c r="AL241" i="10"/>
  <c r="AI242" i="10"/>
  <c r="AL242" i="10"/>
  <c r="AI243" i="10"/>
  <c r="AL243" i="10"/>
  <c r="AI244" i="10"/>
  <c r="AL244" i="10"/>
  <c r="AI245" i="10"/>
  <c r="AL245" i="10"/>
  <c r="AI247" i="10"/>
  <c r="AL247" i="10"/>
  <c r="AI246" i="10"/>
  <c r="AL246" i="10"/>
  <c r="AI248" i="10"/>
  <c r="AL248" i="10"/>
  <c r="AI252" i="10"/>
  <c r="AL252" i="10"/>
  <c r="AI250" i="10"/>
  <c r="AL250" i="10"/>
  <c r="AI249" i="10"/>
  <c r="AL249" i="10"/>
  <c r="AI253" i="10"/>
  <c r="AL253" i="10"/>
  <c r="AI254" i="10"/>
  <c r="AL254" i="10"/>
  <c r="AI255" i="10"/>
  <c r="AL255" i="10"/>
  <c r="AI256" i="10"/>
  <c r="AL256" i="10"/>
  <c r="AI257" i="10"/>
  <c r="AL257" i="10"/>
  <c r="AI258" i="10"/>
  <c r="AL258" i="10"/>
  <c r="AI260" i="10"/>
  <c r="AL260" i="10"/>
  <c r="AI261" i="10"/>
  <c r="AL261" i="10"/>
  <c r="AI262" i="10"/>
  <c r="AL262" i="10"/>
  <c r="AI263" i="10"/>
  <c r="AL263" i="10"/>
  <c r="AI264" i="10"/>
  <c r="AL264" i="10"/>
  <c r="AI265" i="10"/>
  <c r="AL265" i="10"/>
  <c r="AI267" i="10"/>
  <c r="AL267" i="10"/>
  <c r="AI266" i="10"/>
  <c r="AL266" i="10"/>
  <c r="AI269" i="10"/>
  <c r="AL269" i="10"/>
  <c r="AI270" i="10"/>
  <c r="AL270" i="10"/>
  <c r="AI271" i="10"/>
  <c r="AL271" i="10"/>
  <c r="AI272" i="10"/>
  <c r="AL272" i="10"/>
  <c r="AI273" i="10"/>
  <c r="AL273" i="10"/>
  <c r="AI274" i="10"/>
  <c r="AL274" i="10"/>
  <c r="AI278" i="10"/>
  <c r="AL278" i="10"/>
  <c r="AI279" i="10"/>
  <c r="AL279" i="10"/>
  <c r="AI280" i="10"/>
  <c r="AL280" i="10"/>
  <c r="AI281" i="10"/>
  <c r="AL281" i="10"/>
  <c r="AI285" i="10"/>
  <c r="AL285" i="10"/>
  <c r="AI287" i="10"/>
  <c r="AL287" i="10"/>
  <c r="AI288" i="10"/>
  <c r="AL288" i="10"/>
  <c r="AI292" i="10"/>
  <c r="AL292" i="10"/>
  <c r="AI291" i="10"/>
  <c r="AL291" i="10"/>
  <c r="AI293" i="10"/>
  <c r="AL293" i="10"/>
  <c r="AI295" i="10"/>
  <c r="AL295" i="10"/>
  <c r="AI296" i="10"/>
  <c r="AL296" i="10"/>
  <c r="AI298" i="10"/>
  <c r="AL298" i="10"/>
  <c r="AI300" i="10"/>
  <c r="AL300" i="10"/>
  <c r="AI302" i="10"/>
  <c r="AL302" i="10"/>
  <c r="AI303" i="10"/>
  <c r="AL303" i="10"/>
  <c r="AI305" i="10"/>
  <c r="AL305" i="10"/>
  <c r="AI306" i="10"/>
  <c r="AL306" i="10"/>
  <c r="AI308" i="10"/>
  <c r="AL308" i="10"/>
  <c r="AI307" i="10"/>
  <c r="AL307" i="10"/>
  <c r="AI311" i="10"/>
  <c r="AL311" i="10"/>
  <c r="AI309" i="10"/>
  <c r="AL309" i="10"/>
  <c r="AI312" i="10"/>
  <c r="AL312" i="10"/>
  <c r="AI314" i="10"/>
  <c r="AL314" i="10"/>
  <c r="AI315" i="10"/>
  <c r="AL315" i="10"/>
  <c r="AI316" i="10"/>
  <c r="AL316" i="10"/>
  <c r="AI317" i="10"/>
  <c r="AL317" i="10"/>
  <c r="AI318" i="10"/>
  <c r="AL318" i="10"/>
  <c r="AI320" i="10"/>
  <c r="AL320" i="10"/>
  <c r="AI319" i="10"/>
  <c r="AL319" i="10"/>
  <c r="AI322" i="10"/>
  <c r="AL322" i="10"/>
  <c r="AI321" i="10"/>
  <c r="AL321" i="10"/>
  <c r="AI323" i="10"/>
  <c r="AL323" i="10"/>
  <c r="AI324" i="10"/>
  <c r="AL324" i="10"/>
  <c r="AI325" i="10"/>
  <c r="AL325" i="10"/>
  <c r="AI330" i="10"/>
  <c r="AL330" i="10"/>
  <c r="AI329" i="10"/>
  <c r="AL329" i="10"/>
  <c r="AI331" i="10"/>
  <c r="AL331" i="10"/>
  <c r="AI332" i="10"/>
  <c r="AL332" i="10"/>
  <c r="AI333" i="10"/>
  <c r="AL333" i="10"/>
  <c r="AI334" i="10"/>
  <c r="AL334" i="10"/>
  <c r="AI335" i="10"/>
  <c r="AL335" i="10"/>
  <c r="AI336" i="10"/>
  <c r="AL336" i="10"/>
  <c r="AI337" i="10"/>
  <c r="AL337" i="10"/>
  <c r="AI338" i="10"/>
  <c r="AL338" i="10"/>
  <c r="AI342" i="10"/>
  <c r="AL342" i="10"/>
  <c r="AI340" i="10"/>
  <c r="AL340" i="10"/>
  <c r="AI346" i="10"/>
  <c r="AL346" i="10"/>
  <c r="AI344" i="10"/>
  <c r="AL344" i="10"/>
  <c r="AI350" i="10"/>
  <c r="AL350" i="10"/>
  <c r="AI349" i="10"/>
  <c r="AL349" i="10"/>
  <c r="AI351" i="10"/>
  <c r="AL351" i="10"/>
  <c r="AI352" i="10"/>
  <c r="AL352" i="10"/>
  <c r="AI353" i="10"/>
  <c r="AL353" i="10"/>
  <c r="AI355" i="10"/>
  <c r="AL355" i="10"/>
  <c r="AI356" i="10"/>
  <c r="AL356" i="10"/>
  <c r="AI357" i="10"/>
  <c r="AL357" i="10"/>
  <c r="AI359" i="10"/>
  <c r="AL359" i="10"/>
  <c r="AI360" i="10"/>
  <c r="AL360" i="10"/>
  <c r="AI361" i="10"/>
  <c r="AL361" i="10"/>
  <c r="AI362" i="10"/>
  <c r="AL362" i="10"/>
  <c r="AI363" i="10"/>
  <c r="AL363" i="10"/>
  <c r="AI364" i="10"/>
  <c r="AL364" i="10"/>
  <c r="AI365" i="10"/>
  <c r="AL365" i="10"/>
  <c r="AI366" i="10"/>
  <c r="AL366" i="10"/>
  <c r="AI368" i="10"/>
  <c r="AL368" i="10"/>
  <c r="AI367" i="10"/>
  <c r="AL367" i="10"/>
  <c r="AI369" i="10"/>
  <c r="AL369" i="10"/>
  <c r="AI372" i="10"/>
  <c r="AL372" i="10"/>
  <c r="AI370" i="10"/>
  <c r="AL370" i="10"/>
  <c r="AI373" i="10"/>
  <c r="AL373" i="10"/>
  <c r="AI374" i="10"/>
  <c r="AL374" i="10"/>
  <c r="AI376" i="10"/>
  <c r="AL376" i="10"/>
  <c r="AI377" i="10"/>
  <c r="AL377" i="10"/>
  <c r="AI379" i="10"/>
  <c r="AL379" i="10"/>
  <c r="AI380" i="10"/>
  <c r="AL380" i="10"/>
  <c r="AI382" i="10"/>
  <c r="AL382" i="10"/>
  <c r="AI384" i="10"/>
  <c r="AL384" i="10"/>
  <c r="AI386" i="10"/>
  <c r="AL386" i="10"/>
  <c r="AI387" i="10"/>
  <c r="AL387" i="10"/>
  <c r="AI388" i="10"/>
  <c r="AL388" i="10"/>
  <c r="AI389" i="10"/>
  <c r="AL389" i="10"/>
  <c r="AI390" i="10"/>
  <c r="AL390" i="10"/>
  <c r="AI391" i="10"/>
  <c r="AL391" i="10"/>
  <c r="AI394" i="10"/>
  <c r="AL394" i="10"/>
  <c r="AI393" i="10"/>
  <c r="AL393" i="10"/>
  <c r="AI395" i="10"/>
  <c r="AL395" i="10"/>
  <c r="AI398" i="10"/>
  <c r="AL398" i="10"/>
  <c r="AI399" i="10"/>
  <c r="AL399" i="10"/>
  <c r="AI401" i="10"/>
  <c r="AL401" i="10"/>
  <c r="AI402" i="10"/>
  <c r="AL402" i="10"/>
  <c r="AI403" i="10"/>
  <c r="AL403" i="10"/>
  <c r="AI404" i="10"/>
  <c r="AL404" i="10"/>
  <c r="AI406" i="10"/>
  <c r="AL406" i="10"/>
  <c r="AI407" i="10"/>
  <c r="AL407" i="10"/>
  <c r="AI408" i="10"/>
  <c r="AL408" i="10"/>
  <c r="AI409" i="10"/>
  <c r="AL409" i="10"/>
  <c r="AI410" i="10"/>
  <c r="AL410" i="10"/>
  <c r="AI411" i="10"/>
  <c r="AL411" i="10"/>
  <c r="AI412" i="10"/>
  <c r="AL412" i="10"/>
  <c r="AI413" i="10"/>
  <c r="AL413" i="10"/>
  <c r="AI414" i="10"/>
  <c r="AL414" i="10"/>
  <c r="AI415" i="10"/>
  <c r="AL415" i="10"/>
  <c r="AI416" i="10"/>
  <c r="AL416" i="10"/>
  <c r="AI417" i="10"/>
  <c r="AL417" i="10"/>
  <c r="AI419" i="10"/>
  <c r="AL419" i="10"/>
  <c r="AI420" i="10"/>
  <c r="AL420" i="10"/>
  <c r="AI421" i="10"/>
  <c r="AL421" i="10"/>
  <c r="AI422" i="10"/>
  <c r="AL422" i="10"/>
  <c r="AI424" i="10"/>
  <c r="AL424" i="10"/>
  <c r="AI425" i="10"/>
  <c r="AL425" i="10"/>
  <c r="AI426" i="10"/>
  <c r="AL426" i="10"/>
  <c r="AI427" i="10"/>
  <c r="AL427" i="10"/>
  <c r="AI428" i="10"/>
  <c r="AL428" i="10"/>
  <c r="AI429" i="10"/>
  <c r="AL429" i="10"/>
  <c r="AI430" i="10"/>
  <c r="AL430" i="10"/>
  <c r="AI435" i="10"/>
  <c r="AL435" i="10"/>
  <c r="AI436" i="10"/>
  <c r="AL436" i="10"/>
  <c r="AI437" i="10"/>
  <c r="AL437" i="10"/>
  <c r="AI438" i="10"/>
  <c r="AL438" i="10"/>
  <c r="AI439" i="10"/>
  <c r="AL439" i="10"/>
  <c r="AI440" i="10"/>
  <c r="AL440" i="10"/>
  <c r="AI441" i="10"/>
  <c r="AL441" i="10"/>
  <c r="AI443" i="10"/>
  <c r="AL443" i="10"/>
  <c r="AI442" i="10"/>
  <c r="AL442" i="10"/>
  <c r="AI444" i="10"/>
  <c r="AL444" i="10"/>
  <c r="AI446" i="10"/>
  <c r="AL446" i="10"/>
  <c r="AI447" i="10"/>
  <c r="AL447" i="10"/>
  <c r="AI448" i="10"/>
  <c r="AL448" i="10"/>
  <c r="AI449" i="10"/>
  <c r="AL449" i="10"/>
  <c r="AI450" i="10"/>
  <c r="AL450" i="10"/>
  <c r="AI452" i="10"/>
  <c r="AL452" i="10"/>
  <c r="AI451" i="10"/>
  <c r="AL451" i="10"/>
  <c r="AI453" i="10"/>
  <c r="AL453" i="10"/>
  <c r="AI454" i="10"/>
  <c r="AL454" i="10"/>
  <c r="AI456" i="10"/>
  <c r="AL456" i="10"/>
  <c r="AI457" i="10"/>
  <c r="AL457" i="10"/>
  <c r="AI459" i="10"/>
  <c r="AL459" i="10"/>
  <c r="AI460" i="10"/>
  <c r="AL460" i="10"/>
  <c r="AI461" i="10"/>
  <c r="AL461" i="10"/>
  <c r="AI463" i="10"/>
  <c r="AL463" i="10"/>
  <c r="AI465" i="10"/>
  <c r="AL465" i="10"/>
  <c r="AI467" i="10"/>
  <c r="AL467" i="10"/>
  <c r="AI468" i="10"/>
  <c r="AL468" i="10"/>
  <c r="AI470" i="10"/>
  <c r="AL470" i="10"/>
  <c r="AI471" i="10"/>
  <c r="AL471" i="10"/>
  <c r="AI473" i="10"/>
  <c r="AL473" i="10"/>
  <c r="AI476" i="10"/>
  <c r="AL476" i="10"/>
  <c r="AI477" i="10"/>
  <c r="AL477" i="10"/>
  <c r="AI479" i="10"/>
  <c r="AL479" i="10"/>
  <c r="AI478" i="10"/>
  <c r="AL478" i="10"/>
  <c r="AI480" i="10"/>
  <c r="AL480" i="10"/>
  <c r="AI481" i="10"/>
  <c r="AL481" i="10"/>
  <c r="AI482" i="10"/>
  <c r="AL482" i="10"/>
  <c r="AI484" i="10"/>
  <c r="AL484" i="10"/>
  <c r="AI485" i="10"/>
  <c r="AL485" i="10"/>
  <c r="AI488" i="10"/>
  <c r="AL488" i="10"/>
  <c r="AI487" i="10"/>
  <c r="AL487" i="10"/>
  <c r="AI493" i="10"/>
  <c r="AL493" i="10"/>
  <c r="AI491" i="10"/>
  <c r="AL491" i="10"/>
  <c r="AI495" i="10"/>
  <c r="AL495" i="10"/>
  <c r="AI496" i="10"/>
  <c r="AL496" i="10"/>
  <c r="AI498" i="10"/>
  <c r="AL498" i="10"/>
  <c r="AI499" i="10"/>
  <c r="AL499" i="10"/>
  <c r="AI500" i="10"/>
  <c r="AL500" i="10"/>
  <c r="AI504" i="10"/>
  <c r="AL504" i="10"/>
  <c r="AI501" i="10"/>
  <c r="AL501" i="10"/>
  <c r="AI506" i="10"/>
  <c r="AL506" i="10"/>
  <c r="AI505" i="10"/>
  <c r="AL505" i="10"/>
  <c r="AI508" i="10"/>
  <c r="AL508" i="10"/>
  <c r="AI510" i="10"/>
  <c r="AL510" i="10"/>
  <c r="AI509" i="10"/>
  <c r="AL509" i="10"/>
  <c r="AI513" i="10"/>
  <c r="AL513" i="10"/>
  <c r="AI511" i="10"/>
  <c r="AL511" i="10"/>
  <c r="AI515" i="10"/>
  <c r="AL515" i="10"/>
  <c r="AI516" i="10"/>
  <c r="AL516" i="10"/>
  <c r="AI517" i="10"/>
  <c r="AL517" i="10"/>
  <c r="AI518" i="10"/>
  <c r="AL518" i="10"/>
  <c r="AI519" i="10"/>
  <c r="AL519" i="10"/>
  <c r="AI520" i="10"/>
  <c r="AL520" i="10"/>
  <c r="AI521" i="10"/>
  <c r="AL521" i="10"/>
  <c r="AI522" i="10"/>
  <c r="AL522" i="10"/>
  <c r="AI523" i="10"/>
  <c r="AL523" i="10"/>
  <c r="AI525" i="10"/>
  <c r="AL525" i="10"/>
  <c r="AI528" i="10"/>
  <c r="AL528" i="10"/>
  <c r="AI529" i="10"/>
  <c r="AL529" i="10"/>
  <c r="AI530" i="10"/>
  <c r="AL530" i="10"/>
  <c r="AI531" i="10"/>
  <c r="AL531" i="10"/>
  <c r="AI532" i="10"/>
  <c r="AL532" i="10"/>
  <c r="AI534" i="10"/>
  <c r="AL534" i="10"/>
  <c r="AI535" i="10"/>
  <c r="AL535" i="10"/>
  <c r="AI536" i="10"/>
  <c r="AL536" i="10"/>
  <c r="AI537" i="10"/>
  <c r="AL537" i="10"/>
  <c r="AI541" i="10"/>
  <c r="AL541" i="10"/>
  <c r="AI540" i="10"/>
  <c r="AL540" i="10"/>
  <c r="AI542" i="10"/>
  <c r="AL542" i="10"/>
  <c r="AI543" i="10"/>
  <c r="AL543" i="10"/>
  <c r="AI544" i="10"/>
  <c r="AL544" i="10"/>
  <c r="AI545" i="10"/>
  <c r="AL545" i="10"/>
  <c r="AI546" i="10"/>
  <c r="AL546" i="10"/>
  <c r="AI547" i="10"/>
  <c r="AL547" i="10"/>
  <c r="AI548" i="10"/>
  <c r="AL548" i="10"/>
  <c r="AI549" i="10"/>
  <c r="AL549" i="10"/>
  <c r="AI550" i="10"/>
  <c r="AL550" i="10"/>
  <c r="AI553" i="10"/>
  <c r="AL553" i="10"/>
  <c r="AI554" i="10"/>
  <c r="AL554" i="10"/>
  <c r="AI555" i="10"/>
  <c r="AL555" i="10"/>
  <c r="AI556" i="10"/>
  <c r="AL556" i="10"/>
  <c r="AI558" i="10"/>
  <c r="AL558" i="10"/>
  <c r="AI559" i="10"/>
  <c r="AL559" i="10"/>
  <c r="AI560" i="10"/>
  <c r="AL560" i="10"/>
  <c r="AI562" i="10"/>
  <c r="AL562" i="10"/>
  <c r="AI564" i="10"/>
  <c r="AL564" i="10"/>
  <c r="AI563" i="10"/>
  <c r="AL563" i="10"/>
  <c r="AI565" i="10"/>
  <c r="AL565" i="10"/>
  <c r="AI566" i="10"/>
  <c r="AL566" i="10"/>
  <c r="AI567" i="10"/>
  <c r="AL567" i="10"/>
  <c r="AI568" i="10"/>
  <c r="AL568" i="10"/>
  <c r="AI572" i="10"/>
  <c r="AL572" i="10"/>
  <c r="AI573" i="10"/>
  <c r="AL573" i="10"/>
  <c r="AI574" i="10"/>
  <c r="AL574" i="10"/>
  <c r="AI575" i="10"/>
  <c r="AL575" i="10"/>
  <c r="AI576" i="10"/>
  <c r="AL576" i="10"/>
  <c r="AI577" i="10"/>
  <c r="AL577" i="10"/>
  <c r="AI581" i="10"/>
  <c r="AL581" i="10"/>
  <c r="AI578" i="10"/>
  <c r="AL578" i="10"/>
  <c r="AI585" i="10"/>
  <c r="AL585" i="10"/>
  <c r="AI588" i="10"/>
  <c r="AL588" i="10"/>
  <c r="AI589" i="10"/>
  <c r="AL589" i="10"/>
  <c r="AI590" i="10"/>
  <c r="AL590" i="10"/>
  <c r="AI591" i="10"/>
  <c r="AL591" i="10"/>
  <c r="AI592" i="10"/>
  <c r="AL592" i="10"/>
  <c r="AI593" i="10"/>
  <c r="AL593" i="10"/>
  <c r="AI596" i="10"/>
  <c r="AL596" i="10"/>
  <c r="AI597" i="10"/>
  <c r="AL597" i="10"/>
  <c r="AI598" i="10"/>
  <c r="AL598" i="10"/>
  <c r="AI599" i="10"/>
  <c r="AL599" i="10"/>
  <c r="AI600" i="10"/>
  <c r="AL600" i="10"/>
  <c r="AI601" i="10"/>
  <c r="AL601" i="10"/>
  <c r="AI602" i="10"/>
  <c r="AL602" i="10"/>
  <c r="AI603" i="10"/>
  <c r="AL603" i="10"/>
  <c r="AI604" i="10"/>
  <c r="AL604" i="10"/>
  <c r="AI605" i="10"/>
  <c r="AL605" i="10"/>
  <c r="AI608" i="10"/>
  <c r="AL608" i="10"/>
  <c r="AI609" i="10"/>
  <c r="AL609" i="10"/>
  <c r="AI610" i="10"/>
  <c r="AL610" i="10"/>
  <c r="AI613" i="10"/>
  <c r="AL613" i="10"/>
  <c r="AI611" i="10"/>
  <c r="AL611" i="10"/>
  <c r="AI616" i="10"/>
  <c r="AL616" i="10"/>
  <c r="AI615" i="10"/>
  <c r="AL615" i="10"/>
  <c r="AI617" i="10"/>
  <c r="AL617" i="10"/>
  <c r="AI618" i="10"/>
  <c r="AL618" i="10"/>
  <c r="AI620" i="10"/>
  <c r="AL620" i="10"/>
  <c r="AI621" i="10"/>
  <c r="AL621" i="10"/>
  <c r="AI623" i="10"/>
  <c r="AL623" i="10"/>
  <c r="AI624" i="10"/>
  <c r="AL624" i="10"/>
  <c r="AI625" i="10"/>
  <c r="AL625" i="10"/>
  <c r="AI626" i="10"/>
  <c r="AL626" i="10"/>
  <c r="AI629" i="10"/>
  <c r="AL629" i="10"/>
  <c r="AI627" i="10"/>
  <c r="AL627" i="10"/>
  <c r="AI632" i="10"/>
  <c r="AL632" i="10"/>
  <c r="AI633" i="10"/>
  <c r="AL633" i="10"/>
  <c r="AI634" i="10"/>
  <c r="AL634" i="10"/>
  <c r="AI635" i="10"/>
  <c r="AL635" i="10"/>
  <c r="AI636" i="10"/>
  <c r="AL636" i="10"/>
  <c r="AI637" i="10"/>
  <c r="AL637" i="10"/>
  <c r="AI638" i="10"/>
  <c r="AL638" i="10"/>
  <c r="AI639" i="10"/>
  <c r="AL639" i="10"/>
  <c r="AI641" i="10"/>
  <c r="AL641" i="10"/>
  <c r="AI644" i="10"/>
  <c r="AL644" i="10"/>
  <c r="AI645" i="10"/>
  <c r="AL645" i="10"/>
  <c r="AI647" i="10"/>
  <c r="AL647" i="10"/>
  <c r="AI646" i="10"/>
  <c r="AL646" i="10"/>
  <c r="AI649" i="10"/>
  <c r="AL649" i="10"/>
  <c r="AI648" i="10"/>
  <c r="AL648" i="10"/>
  <c r="AI650" i="10"/>
  <c r="AL650" i="10"/>
  <c r="AI651" i="10"/>
  <c r="AL651" i="10"/>
  <c r="AI652" i="10"/>
  <c r="AL652" i="10"/>
  <c r="AI654" i="10"/>
  <c r="AL654" i="10"/>
  <c r="AI655" i="10"/>
  <c r="AL655" i="10"/>
  <c r="AI656" i="10"/>
  <c r="AL656" i="10"/>
  <c r="AI657" i="10"/>
  <c r="AL657" i="10"/>
  <c r="AI658" i="10"/>
  <c r="AL658" i="10"/>
  <c r="AI659" i="10"/>
  <c r="AL659" i="10"/>
  <c r="AI661" i="10"/>
  <c r="AL661" i="10"/>
  <c r="AI662" i="10"/>
  <c r="AL662" i="10"/>
  <c r="AI668" i="10"/>
  <c r="AL668" i="10"/>
  <c r="AI669" i="10"/>
  <c r="AL669" i="10"/>
  <c r="AI672" i="10"/>
  <c r="AL672" i="10"/>
  <c r="AI670" i="10"/>
  <c r="AL670" i="10"/>
  <c r="AI673" i="10"/>
  <c r="AL673" i="10"/>
  <c r="AI675" i="10"/>
  <c r="AL675" i="10"/>
  <c r="AI676" i="10"/>
  <c r="AL676" i="10"/>
  <c r="AI677" i="10"/>
  <c r="AL677" i="10"/>
  <c r="AI678" i="10"/>
  <c r="AL678" i="10"/>
  <c r="AI679" i="10"/>
  <c r="AL679" i="10"/>
  <c r="AI680" i="10"/>
  <c r="AL680" i="10"/>
  <c r="AI681" i="10"/>
  <c r="AL681" i="10"/>
  <c r="AI684" i="10"/>
  <c r="AL684" i="10"/>
  <c r="AI682" i="10"/>
  <c r="AL682" i="10"/>
  <c r="AI685" i="10"/>
  <c r="AL685" i="10"/>
  <c r="AI686" i="10"/>
  <c r="AL686" i="10"/>
  <c r="AI688" i="10"/>
  <c r="AL688" i="10"/>
  <c r="AI689" i="10"/>
  <c r="AL689" i="10"/>
  <c r="AI690" i="10"/>
  <c r="AL690" i="10"/>
  <c r="AI692" i="10"/>
  <c r="AL692" i="10"/>
  <c r="AI695" i="10"/>
  <c r="AL695" i="10"/>
  <c r="AI694" i="10"/>
  <c r="AL694" i="10"/>
  <c r="AI696" i="10"/>
  <c r="AL696" i="10"/>
  <c r="AI698" i="10"/>
  <c r="AL698" i="10"/>
  <c r="AI697" i="10"/>
  <c r="AL697" i="10"/>
  <c r="AI699" i="10"/>
  <c r="AL699" i="10"/>
  <c r="AI701" i="10"/>
  <c r="AL701" i="10"/>
  <c r="AI702" i="10"/>
  <c r="AL702" i="10"/>
  <c r="AI704" i="10"/>
  <c r="AL704" i="10"/>
  <c r="AI706" i="10"/>
  <c r="AL706" i="10"/>
  <c r="AI705" i="10"/>
  <c r="AL705" i="10"/>
  <c r="AI707" i="10"/>
  <c r="AL707" i="10"/>
  <c r="AI708" i="10"/>
  <c r="AL708" i="10"/>
  <c r="AI709" i="10"/>
  <c r="AL709" i="10"/>
  <c r="AI710" i="10"/>
  <c r="AL710" i="10"/>
  <c r="AI711" i="10"/>
  <c r="AL711" i="10"/>
  <c r="AI712" i="10"/>
  <c r="AL712" i="10"/>
  <c r="AI713" i="10"/>
  <c r="AL713" i="10"/>
  <c r="AI716" i="10"/>
  <c r="AL716" i="10"/>
  <c r="AI717" i="10"/>
  <c r="AL717" i="10"/>
  <c r="AI719" i="10"/>
  <c r="AL719" i="10"/>
  <c r="AI721" i="10"/>
  <c r="AL721" i="10"/>
  <c r="AI723" i="10"/>
  <c r="AL723" i="10"/>
  <c r="AI722" i="10"/>
  <c r="AL722" i="10"/>
  <c r="AI725" i="10"/>
  <c r="AL725" i="10"/>
  <c r="AI727" i="10"/>
  <c r="AL727" i="10"/>
  <c r="AI726" i="10"/>
  <c r="AL726" i="10"/>
  <c r="AI728" i="10"/>
  <c r="AL728" i="10"/>
  <c r="AI729" i="10"/>
  <c r="AL729" i="10"/>
  <c r="AI730" i="10"/>
  <c r="AL730" i="10"/>
  <c r="AI732" i="10"/>
  <c r="AL732" i="10"/>
  <c r="AI733" i="10"/>
  <c r="AL733" i="10"/>
  <c r="AI734" i="10"/>
  <c r="AL734" i="10"/>
  <c r="AI735" i="10"/>
  <c r="AL735" i="10"/>
  <c r="AI736" i="10"/>
  <c r="AL736" i="10"/>
  <c r="AI738" i="10"/>
  <c r="AL738" i="10"/>
  <c r="AI740" i="10"/>
  <c r="AL740" i="10"/>
  <c r="AI739" i="10"/>
  <c r="AL739" i="10"/>
  <c r="AI741" i="10"/>
  <c r="AL741" i="10"/>
  <c r="AI742" i="10"/>
  <c r="AL742" i="10"/>
  <c r="AI744" i="10"/>
  <c r="AL744" i="10"/>
  <c r="AI745" i="10"/>
  <c r="AL745" i="10"/>
  <c r="AI746" i="10"/>
  <c r="AL746" i="10"/>
  <c r="AI747" i="10"/>
  <c r="AL747" i="10"/>
  <c r="AI748" i="10"/>
  <c r="AL748" i="10"/>
  <c r="AI749" i="10"/>
  <c r="AL749" i="10"/>
  <c r="AI750" i="10"/>
  <c r="AL750" i="10"/>
  <c r="AI754" i="10"/>
  <c r="AL754" i="10"/>
  <c r="AI752" i="10"/>
  <c r="AL752" i="10"/>
  <c r="AI756" i="10"/>
  <c r="AL756" i="10"/>
  <c r="AI757" i="10"/>
  <c r="AL757" i="10"/>
  <c r="AI760" i="10"/>
  <c r="AL760" i="10"/>
  <c r="AI762" i="10"/>
  <c r="AL762" i="10"/>
  <c r="AI764" i="10"/>
  <c r="AL764" i="10"/>
  <c r="AI766" i="10"/>
  <c r="AL766" i="10"/>
  <c r="AI769" i="10"/>
  <c r="AL769" i="10"/>
  <c r="AI767" i="10"/>
  <c r="AL767" i="10"/>
  <c r="AI770" i="10"/>
  <c r="AL770" i="10"/>
  <c r="AI771" i="10"/>
  <c r="AL771" i="10"/>
  <c r="AI772" i="10"/>
  <c r="AL772" i="10"/>
  <c r="AI776" i="10"/>
  <c r="AL776" i="10"/>
  <c r="AI781" i="10"/>
  <c r="AL781" i="10"/>
  <c r="AI782" i="10"/>
  <c r="AL782" i="10"/>
  <c r="AI785" i="10"/>
  <c r="AL785" i="10"/>
  <c r="AI786" i="10"/>
  <c r="AL786" i="10"/>
  <c r="AI788" i="10"/>
  <c r="AL788" i="10"/>
  <c r="AI793" i="10"/>
  <c r="AL793" i="10"/>
  <c r="AI794" i="10"/>
  <c r="AL794" i="10"/>
  <c r="AI796" i="10"/>
  <c r="AL796" i="10"/>
  <c r="AI799" i="10"/>
  <c r="AL799" i="10"/>
  <c r="AI800" i="10"/>
  <c r="AL800" i="10"/>
  <c r="AI801" i="10"/>
  <c r="AL801" i="10"/>
  <c r="AI802" i="10"/>
  <c r="AL802" i="10"/>
  <c r="AI804" i="10"/>
  <c r="AL804" i="10"/>
  <c r="AI803" i="10"/>
  <c r="AL803" i="10"/>
  <c r="AI806" i="10"/>
  <c r="AL806" i="10"/>
  <c r="AI809" i="10"/>
  <c r="AL809" i="10"/>
  <c r="AI810" i="10"/>
  <c r="AL810" i="10"/>
  <c r="AI811" i="10"/>
  <c r="AL811" i="10"/>
  <c r="AI812" i="10"/>
  <c r="AL812" i="10"/>
  <c r="AI813" i="10"/>
  <c r="AL813" i="10"/>
  <c r="AI818" i="10"/>
  <c r="AL818" i="10"/>
  <c r="AI821" i="10"/>
  <c r="AL821" i="10"/>
  <c r="AI823" i="10"/>
  <c r="AL823" i="10"/>
  <c r="AI824" i="10"/>
  <c r="AL824" i="10"/>
  <c r="AI826" i="10"/>
  <c r="AL826" i="10"/>
  <c r="AI827" i="10"/>
  <c r="AL827" i="10"/>
  <c r="AI828" i="10"/>
  <c r="AL828" i="10"/>
  <c r="AI830" i="10"/>
  <c r="AL830" i="10"/>
  <c r="AI833" i="10"/>
  <c r="AL833" i="10"/>
  <c r="AI836" i="10"/>
  <c r="AL836" i="10"/>
  <c r="AI838" i="10"/>
  <c r="AL838" i="10"/>
  <c r="AI837" i="10"/>
  <c r="AL837" i="10"/>
  <c r="AI841" i="10"/>
  <c r="AL841" i="10"/>
  <c r="AI839" i="10"/>
  <c r="AL839" i="10"/>
  <c r="AI842" i="10"/>
  <c r="AL842" i="10"/>
  <c r="AI844" i="10"/>
  <c r="AL844" i="10"/>
  <c r="AI846" i="10"/>
  <c r="AL846" i="10"/>
  <c r="AI845" i="10"/>
  <c r="AL845" i="10"/>
  <c r="AI847" i="10"/>
  <c r="AL847" i="10"/>
  <c r="AI848" i="10"/>
  <c r="AL848" i="10"/>
  <c r="AI850" i="10"/>
  <c r="AL850" i="10"/>
  <c r="AI851" i="10"/>
  <c r="AL851" i="10"/>
  <c r="AI852" i="10"/>
  <c r="AL852" i="10"/>
  <c r="AI853" i="10"/>
  <c r="AL853" i="10"/>
  <c r="AI854" i="10"/>
  <c r="AL854" i="10"/>
  <c r="AI856" i="10"/>
  <c r="AL856" i="10"/>
  <c r="AI861" i="10"/>
  <c r="AL861" i="10"/>
  <c r="AI862" i="10"/>
  <c r="AL862" i="10"/>
  <c r="AI865" i="10"/>
  <c r="AL865" i="10"/>
  <c r="AI863" i="10"/>
  <c r="AL863" i="10"/>
  <c r="AI866" i="10"/>
  <c r="AL866" i="10"/>
  <c r="AI868" i="10"/>
  <c r="AL868" i="10"/>
  <c r="AI869" i="10"/>
  <c r="AL869" i="10"/>
  <c r="AI870" i="10"/>
  <c r="AL870" i="10"/>
  <c r="AI871" i="10"/>
  <c r="AL871" i="10"/>
  <c r="AI872" i="10"/>
  <c r="AL872" i="10"/>
  <c r="AI874" i="10"/>
  <c r="AL874" i="10"/>
  <c r="AI875" i="10"/>
  <c r="AL875" i="10"/>
  <c r="AI876" i="10"/>
  <c r="AL876" i="10"/>
  <c r="AI878" i="10"/>
  <c r="AL878" i="10"/>
  <c r="AI881" i="10"/>
  <c r="AL881" i="10"/>
  <c r="AI882" i="10"/>
  <c r="AL882" i="10"/>
  <c r="AI884" i="10"/>
  <c r="AL884" i="10"/>
  <c r="AI887" i="10"/>
  <c r="AL887" i="10"/>
  <c r="AI888" i="10"/>
  <c r="AL888" i="10"/>
  <c r="AI889" i="10"/>
  <c r="AL889" i="10"/>
  <c r="AI891" i="10"/>
  <c r="AL891" i="10"/>
  <c r="AI892" i="10"/>
  <c r="AL892" i="10"/>
  <c r="AI894" i="10"/>
  <c r="AL894" i="10"/>
  <c r="AI895" i="10"/>
  <c r="AL895" i="10"/>
  <c r="AI898" i="10"/>
  <c r="AL898" i="10"/>
  <c r="AI900" i="10"/>
  <c r="AL900" i="10"/>
  <c r="AI901" i="10"/>
  <c r="AL901" i="10"/>
  <c r="AI902" i="10"/>
  <c r="AL902" i="10"/>
  <c r="AI903" i="10"/>
  <c r="AL903" i="10"/>
  <c r="AI904" i="10"/>
  <c r="AL904" i="10"/>
  <c r="AI905" i="10"/>
  <c r="AL905" i="10"/>
  <c r="AI906" i="10"/>
  <c r="AL906" i="10"/>
  <c r="AI907" i="10"/>
  <c r="AL907" i="10"/>
  <c r="AI908" i="10"/>
  <c r="AL908" i="10"/>
  <c r="AI909" i="10"/>
  <c r="AL909" i="10"/>
  <c r="AI911" i="10"/>
  <c r="AL911" i="10"/>
  <c r="AI910" i="10"/>
  <c r="AL910" i="10"/>
  <c r="AI912" i="10"/>
  <c r="AL912" i="10"/>
  <c r="AI913" i="10"/>
  <c r="AL913" i="10"/>
  <c r="AI914" i="10"/>
  <c r="AL914" i="10"/>
  <c r="AI915" i="10"/>
  <c r="AL915" i="10"/>
  <c r="AI916" i="10"/>
  <c r="AL916" i="10"/>
  <c r="AI919" i="10"/>
  <c r="AL919" i="10"/>
  <c r="AI917" i="10"/>
  <c r="AL917" i="10"/>
  <c r="AI922" i="10"/>
  <c r="AL922" i="10"/>
  <c r="AI923" i="10"/>
  <c r="AL923" i="10"/>
  <c r="AI924" i="10"/>
  <c r="AL924" i="10"/>
  <c r="AI926" i="10"/>
  <c r="AL926" i="10"/>
  <c r="AI927" i="10"/>
  <c r="AL927" i="10"/>
  <c r="AI930" i="10"/>
  <c r="AL930" i="10"/>
  <c r="AI932" i="10"/>
  <c r="AL932" i="10"/>
  <c r="AI934" i="10"/>
  <c r="AL934" i="10"/>
  <c r="AI935" i="10"/>
  <c r="AL935" i="10"/>
  <c r="AI938" i="10"/>
  <c r="AL938" i="10"/>
  <c r="AI941" i="10"/>
  <c r="AL941" i="10"/>
  <c r="AI942" i="10"/>
  <c r="AL942" i="10"/>
  <c r="AI943" i="10"/>
  <c r="AL943" i="10"/>
  <c r="AI944" i="10"/>
  <c r="AL944" i="10"/>
  <c r="AI945" i="10"/>
  <c r="AL945" i="10"/>
  <c r="AI946" i="10"/>
  <c r="AL946" i="10"/>
  <c r="AI947" i="10"/>
  <c r="AL947" i="10"/>
  <c r="AI950" i="10"/>
  <c r="AL950" i="10"/>
  <c r="AI952" i="10"/>
  <c r="AL952" i="10"/>
  <c r="AI956" i="10"/>
  <c r="AL956" i="10"/>
  <c r="AI958" i="10"/>
  <c r="AL958" i="10"/>
  <c r="AI960" i="10"/>
  <c r="AL960" i="10"/>
  <c r="AI961" i="10"/>
  <c r="AL961" i="10"/>
  <c r="AI963" i="10"/>
  <c r="AL963" i="10"/>
  <c r="AI965" i="10"/>
  <c r="AL965" i="10"/>
  <c r="AI967" i="10"/>
  <c r="AL967" i="10"/>
  <c r="AI968" i="10"/>
  <c r="AL968" i="10"/>
  <c r="AI970" i="10"/>
  <c r="AL970" i="10"/>
  <c r="AI971" i="10"/>
  <c r="AL971" i="10"/>
  <c r="AI973" i="10"/>
  <c r="AL973" i="10"/>
  <c r="AI972" i="10"/>
  <c r="AL972" i="10"/>
  <c r="AI975" i="10"/>
  <c r="AL975" i="10"/>
  <c r="AI978" i="10"/>
  <c r="AL978" i="10"/>
  <c r="AI980" i="10"/>
  <c r="AL980" i="10"/>
  <c r="AI981" i="10"/>
  <c r="AL981" i="10"/>
  <c r="AI982" i="10"/>
  <c r="AL982" i="10"/>
  <c r="AI983" i="10"/>
  <c r="AL983" i="10"/>
  <c r="AI985" i="10"/>
  <c r="AL985" i="10"/>
  <c r="AI986" i="10"/>
  <c r="AL986" i="10"/>
  <c r="AI987" i="10"/>
  <c r="AL987" i="10"/>
  <c r="AI988" i="10"/>
  <c r="AL988" i="10"/>
  <c r="AI989" i="10"/>
  <c r="AL989" i="10"/>
  <c r="AI991" i="10"/>
  <c r="AL991" i="10"/>
  <c r="AI990" i="10"/>
  <c r="AL990" i="10"/>
  <c r="AI993" i="10"/>
  <c r="AL993" i="10"/>
  <c r="AI994" i="10"/>
  <c r="AL994" i="10"/>
  <c r="AI995" i="10"/>
  <c r="AL995" i="10"/>
  <c r="AI997" i="10"/>
  <c r="AL997" i="10"/>
  <c r="AI998" i="10"/>
  <c r="AL998" i="10"/>
  <c r="AI1000" i="10"/>
  <c r="AL1000" i="10"/>
  <c r="AI1001" i="10"/>
  <c r="AL1001" i="10"/>
  <c r="AI1002" i="10"/>
  <c r="AL1002" i="10"/>
  <c r="AI1004" i="10"/>
  <c r="AL1004" i="10"/>
  <c r="AI1006" i="10"/>
  <c r="AL1006" i="10"/>
  <c r="AI1010" i="10"/>
  <c r="AL1010" i="10"/>
  <c r="AI1012" i="10"/>
  <c r="AL1012" i="10"/>
  <c r="AI1013" i="10"/>
  <c r="AL1013" i="10"/>
  <c r="AI1014" i="10"/>
  <c r="AL1014" i="10"/>
  <c r="AI1015" i="10"/>
  <c r="AL1015" i="10"/>
  <c r="AI1016" i="10"/>
  <c r="AL1016" i="10"/>
  <c r="AI1017" i="10"/>
  <c r="AL1017" i="10"/>
  <c r="AI1018" i="10"/>
  <c r="AL1018" i="10"/>
  <c r="AI1019" i="10"/>
  <c r="AL1019" i="10"/>
  <c r="AI1021" i="10"/>
  <c r="AL1021" i="10"/>
  <c r="AI1020" i="10"/>
  <c r="AL1020" i="10"/>
  <c r="AI1023" i="10"/>
  <c r="AL1023" i="10"/>
  <c r="AI1025" i="10"/>
  <c r="AL1025" i="10"/>
  <c r="AI1027" i="10"/>
  <c r="AL1027" i="10"/>
  <c r="AI1030" i="10"/>
  <c r="AL1030" i="10"/>
  <c r="AI1032" i="10"/>
  <c r="AL1032" i="10"/>
  <c r="AI1031" i="10"/>
  <c r="AL1031" i="10"/>
  <c r="AI1033" i="10"/>
  <c r="AL1033" i="10"/>
  <c r="AI1034" i="10"/>
  <c r="AL1034" i="10"/>
  <c r="AI1035" i="10"/>
  <c r="AL1035" i="10"/>
  <c r="AI1036" i="10"/>
  <c r="AL1036" i="10"/>
  <c r="AI1039" i="10"/>
  <c r="AL1039" i="10"/>
  <c r="AI1037" i="10"/>
  <c r="AL1037" i="10"/>
  <c r="AI1040" i="10"/>
  <c r="AL1040" i="10"/>
  <c r="AI1041" i="10"/>
  <c r="AL1041" i="10"/>
  <c r="AI1042" i="10"/>
  <c r="AL1042" i="10"/>
  <c r="AI1044" i="10"/>
  <c r="AL1044" i="10"/>
  <c r="AI1045" i="10"/>
  <c r="AL1045" i="10"/>
  <c r="AI1046" i="10"/>
  <c r="AL1046" i="10"/>
  <c r="AI1047" i="10"/>
  <c r="AL1047" i="10"/>
  <c r="AI1050" i="10"/>
  <c r="AL1050" i="10"/>
  <c r="AI1048" i="10"/>
  <c r="AL1048" i="10"/>
  <c r="AI1051" i="10"/>
  <c r="AL1051" i="10"/>
  <c r="AI1052" i="10"/>
  <c r="AL1052" i="10"/>
  <c r="AI1053" i="10"/>
  <c r="AL1053" i="10"/>
  <c r="AI1054" i="10"/>
  <c r="AL1054" i="10"/>
  <c r="AI1055" i="10"/>
  <c r="AL1055" i="10"/>
  <c r="AI1056" i="10"/>
  <c r="AL1056" i="10"/>
  <c r="AI1057" i="10"/>
  <c r="AL1057" i="10"/>
  <c r="AI1058" i="10"/>
  <c r="AL1058" i="10"/>
  <c r="AI1060" i="10"/>
  <c r="AL1060" i="10"/>
  <c r="AI1059" i="10"/>
  <c r="AL1059" i="10"/>
  <c r="AI1061" i="10"/>
  <c r="AL1061" i="10"/>
  <c r="AI1062" i="10"/>
  <c r="AL1062" i="10"/>
  <c r="AI1063" i="10"/>
  <c r="AL1063" i="10"/>
  <c r="AI1064" i="10"/>
  <c r="AL1064" i="10"/>
  <c r="AI1065" i="10"/>
  <c r="AL1065" i="10"/>
  <c r="AI1067" i="10"/>
  <c r="AL1067" i="10"/>
  <c r="AI1068" i="10"/>
  <c r="AL1068" i="10"/>
  <c r="AI1069" i="10"/>
  <c r="AL1069" i="10"/>
  <c r="AI1070" i="10"/>
  <c r="AL1070" i="10"/>
  <c r="AI1071" i="10"/>
  <c r="AL1071" i="10"/>
  <c r="AI1072" i="10"/>
  <c r="AL1072" i="10"/>
  <c r="AI1073" i="10"/>
  <c r="AL1073" i="10"/>
  <c r="AI1074" i="10"/>
  <c r="AL1074" i="10"/>
  <c r="AI1075" i="10"/>
  <c r="AL1075" i="10"/>
  <c r="AI1078" i="10"/>
  <c r="AL1078" i="10"/>
  <c r="AI1079" i="10"/>
  <c r="AL1079" i="10"/>
  <c r="AI1082" i="10"/>
  <c r="AL1082" i="10"/>
  <c r="AI1084" i="10"/>
  <c r="AL1084" i="10"/>
  <c r="AI1083" i="10"/>
  <c r="AL1083" i="10"/>
  <c r="AI1085" i="10"/>
  <c r="AL1085" i="10"/>
  <c r="AI1087" i="10"/>
  <c r="AL1087" i="10"/>
  <c r="AI1088" i="10"/>
  <c r="AL1088" i="10"/>
  <c r="AI1089" i="10"/>
  <c r="AL1089" i="10"/>
  <c r="AI1090" i="10"/>
  <c r="AL1090" i="10"/>
  <c r="AI1091" i="10"/>
  <c r="AL1091" i="10"/>
  <c r="AI1092" i="10"/>
  <c r="AL1092" i="10"/>
  <c r="AI1093" i="10"/>
  <c r="AL1093" i="10"/>
  <c r="AI1094" i="10"/>
  <c r="AL1094" i="10"/>
  <c r="AI1095" i="10"/>
  <c r="AL1095" i="10"/>
  <c r="AI1097" i="10"/>
  <c r="AL1097" i="10"/>
  <c r="AI1098" i="10"/>
  <c r="AL1098" i="10"/>
  <c r="AI1099" i="10"/>
  <c r="AL1099" i="10"/>
  <c r="AI1100" i="10"/>
  <c r="AL1100" i="10"/>
  <c r="AI1102" i="10"/>
  <c r="AL1102" i="10"/>
  <c r="AI1103" i="10"/>
  <c r="AL1103" i="10"/>
  <c r="AI1104" i="10"/>
  <c r="AL1104" i="10"/>
  <c r="AI1105" i="10"/>
  <c r="AL1105" i="10"/>
  <c r="AI1108" i="10"/>
  <c r="AL1108" i="10"/>
  <c r="AI1106" i="10"/>
  <c r="AL1106" i="10"/>
  <c r="AI1109" i="10"/>
  <c r="AL1109" i="10"/>
  <c r="AI1110" i="10"/>
  <c r="AL1110" i="10"/>
  <c r="AI1112" i="10"/>
  <c r="AL1112" i="10"/>
  <c r="AI1113" i="10"/>
  <c r="AL1113" i="10"/>
  <c r="AI1114" i="10"/>
  <c r="AL1114" i="10"/>
  <c r="AI1116" i="10"/>
  <c r="AL1116" i="10"/>
  <c r="AI1117" i="10"/>
  <c r="AL1117" i="10"/>
  <c r="AI1118" i="10"/>
  <c r="AL1118" i="10"/>
  <c r="AI1120" i="10"/>
  <c r="AL1120" i="10"/>
  <c r="AI1124" i="10"/>
  <c r="AL1124" i="10"/>
  <c r="AI1125" i="10"/>
  <c r="AL1125" i="10"/>
  <c r="AI1127" i="10"/>
  <c r="AL1127" i="10"/>
  <c r="AI1129" i="10"/>
  <c r="AL1129" i="10"/>
  <c r="AI1132" i="10"/>
  <c r="AL1132" i="10"/>
  <c r="AI1133" i="10"/>
  <c r="AL1133" i="10"/>
  <c r="AI1134" i="10"/>
  <c r="AL1134" i="10"/>
  <c r="AI1138" i="10"/>
  <c r="AL1138" i="10"/>
  <c r="AI1139" i="10"/>
  <c r="AL1139" i="10"/>
  <c r="AI1140" i="10"/>
  <c r="AL1140" i="10"/>
  <c r="AI1141" i="10"/>
  <c r="AL1141" i="10"/>
  <c r="AI1143" i="10"/>
  <c r="AL1143" i="10"/>
  <c r="AI1144" i="10"/>
  <c r="AL1144" i="10"/>
  <c r="AI1146" i="10"/>
  <c r="AL1146" i="10"/>
  <c r="AI1145" i="10"/>
  <c r="AL1145" i="10"/>
  <c r="AI1147" i="10"/>
  <c r="AL1147" i="10"/>
  <c r="AI1148" i="10"/>
  <c r="AL1148" i="10"/>
  <c r="AI1149" i="10"/>
  <c r="AL1149" i="10"/>
  <c r="AI1152" i="10"/>
  <c r="AL1152" i="10"/>
  <c r="AI1154" i="10"/>
  <c r="AL1154" i="10"/>
  <c r="AI1155" i="10"/>
  <c r="AL1155" i="10"/>
  <c r="AI1156" i="10"/>
  <c r="AL1156" i="10"/>
  <c r="AI1160" i="10"/>
  <c r="AL1160" i="10"/>
  <c r="AI1157" i="10"/>
  <c r="AL1157" i="10"/>
  <c r="AI1159" i="10"/>
  <c r="AL1159" i="10"/>
  <c r="AI1161" i="10"/>
  <c r="AL1161" i="10"/>
  <c r="AI1162" i="10"/>
  <c r="AL1162" i="10"/>
  <c r="AI1165" i="10"/>
  <c r="AL1165" i="10"/>
  <c r="AI1167" i="10"/>
  <c r="AL1167" i="10"/>
  <c r="AI1166" i="10"/>
  <c r="AL1166" i="10"/>
  <c r="AI1169" i="10"/>
  <c r="AL1169" i="10"/>
  <c r="AI1170" i="10"/>
  <c r="AL1170" i="10"/>
  <c r="AI1171" i="10"/>
  <c r="AL1171" i="10"/>
  <c r="AI1173" i="10"/>
  <c r="AL1173" i="10"/>
  <c r="AI1172" i="10"/>
  <c r="AL1172" i="10"/>
  <c r="AI1175" i="10"/>
  <c r="AL1175" i="10"/>
  <c r="AI1174" i="10"/>
  <c r="AL1174" i="10"/>
  <c r="AI1176" i="10"/>
  <c r="AL1176" i="10"/>
  <c r="AI1177" i="10"/>
  <c r="AL1177" i="10"/>
  <c r="AI1178" i="10"/>
  <c r="AL1178" i="10"/>
  <c r="AI1179" i="10"/>
  <c r="AL1179" i="10"/>
  <c r="AI1182" i="10"/>
  <c r="AL1182" i="10"/>
  <c r="AI1183" i="10"/>
  <c r="AL1183" i="10"/>
  <c r="AI1184" i="10"/>
  <c r="AL1184" i="10"/>
  <c r="AI1188" i="10"/>
  <c r="AL1188" i="10"/>
  <c r="AI1186" i="10"/>
  <c r="AL1186" i="10"/>
  <c r="AI1189" i="10"/>
  <c r="AL1189" i="10"/>
  <c r="AI1191" i="10"/>
  <c r="AL1191" i="10"/>
  <c r="AI1193" i="10"/>
  <c r="AL1193" i="10"/>
  <c r="AI1194" i="10"/>
  <c r="AL1194" i="10"/>
  <c r="AI1196" i="10"/>
  <c r="AL1196" i="10"/>
  <c r="AI1195" i="10"/>
  <c r="AL1195" i="10"/>
  <c r="AI1197" i="10"/>
  <c r="AL1197" i="10"/>
  <c r="AI1199" i="10"/>
  <c r="AL1199" i="10"/>
  <c r="AI1202" i="10"/>
  <c r="AL1202" i="10"/>
  <c r="AI1203" i="10"/>
  <c r="AL1203" i="10"/>
  <c r="AI1204" i="10"/>
  <c r="AL1204" i="10"/>
  <c r="AI1205" i="10"/>
  <c r="AL1205" i="10"/>
  <c r="AI1207" i="10"/>
  <c r="AL1207" i="10"/>
  <c r="AI1208" i="10"/>
  <c r="AL1208" i="10"/>
  <c r="AI1210" i="10"/>
  <c r="AL1210" i="10"/>
  <c r="AI1211" i="10"/>
  <c r="AL1211" i="10"/>
  <c r="AI1213" i="10"/>
  <c r="AL1213" i="10"/>
  <c r="AI1214" i="10"/>
  <c r="AL1214" i="10"/>
  <c r="AI1215" i="10"/>
  <c r="AL1215" i="10"/>
  <c r="AI1217" i="10"/>
  <c r="AL1217" i="10"/>
  <c r="AI1218" i="10"/>
  <c r="AL1218" i="10"/>
  <c r="AI1219" i="10"/>
  <c r="AL1219" i="10"/>
  <c r="AI1220" i="10"/>
  <c r="AL1220" i="10"/>
  <c r="AI1221" i="10"/>
  <c r="AL1221" i="10"/>
  <c r="AI1223" i="10"/>
  <c r="AL1223" i="10"/>
  <c r="AI1224" i="10"/>
  <c r="AL1224" i="10"/>
  <c r="AI1226" i="10"/>
  <c r="AL1226" i="10"/>
  <c r="AI1227" i="10"/>
  <c r="AL1227" i="10"/>
  <c r="AI1229" i="10"/>
  <c r="AL1229" i="10"/>
  <c r="AI1232" i="10"/>
  <c r="AL1232" i="10"/>
  <c r="AI1233" i="10"/>
  <c r="AL1233" i="10"/>
  <c r="AI1235" i="10"/>
  <c r="AL1235" i="10"/>
  <c r="AI1238" i="10"/>
  <c r="AL1238" i="10"/>
  <c r="AI1239" i="10"/>
  <c r="AL1239" i="10"/>
  <c r="AI1240" i="10"/>
  <c r="AL1240" i="10"/>
  <c r="AI1241" i="10"/>
  <c r="AL1241" i="10"/>
  <c r="AI1242" i="10"/>
  <c r="AL1242" i="10"/>
  <c r="AI1246" i="10"/>
  <c r="AL1246" i="10"/>
  <c r="AI1243" i="10"/>
  <c r="AL1243" i="10"/>
  <c r="AI1247" i="10"/>
  <c r="AL1247" i="10"/>
  <c r="AI1248" i="10"/>
  <c r="AL1248" i="10"/>
  <c r="AI1249" i="10"/>
  <c r="AL1249" i="10"/>
  <c r="AI1250" i="10"/>
  <c r="AL1250" i="10"/>
  <c r="AI1251" i="10"/>
  <c r="AL1251" i="10"/>
  <c r="AI1253" i="10"/>
  <c r="AL1253" i="10"/>
  <c r="AI1252" i="10"/>
  <c r="AL1252" i="10"/>
  <c r="AI1254" i="10"/>
  <c r="AL1254" i="10"/>
  <c r="AI1255" i="10"/>
  <c r="AL1255" i="10"/>
  <c r="AI1257" i="10"/>
  <c r="AL1257" i="10"/>
  <c r="AI1258" i="10"/>
  <c r="AL1258" i="10"/>
  <c r="AI1259" i="10"/>
  <c r="AL1259" i="10"/>
  <c r="AI1260" i="10"/>
  <c r="AL1260" i="10"/>
  <c r="AI1261" i="10"/>
  <c r="AL1261" i="10"/>
  <c r="AI1262" i="10"/>
  <c r="AL1262" i="10"/>
  <c r="AI1263" i="10"/>
  <c r="AL1263" i="10"/>
  <c r="AI1264" i="10"/>
  <c r="AL1264" i="10"/>
  <c r="AI1265" i="10"/>
  <c r="AL1265" i="10"/>
  <c r="AI1266" i="10"/>
  <c r="AL1266" i="10"/>
  <c r="AI1269" i="10"/>
  <c r="AL1269" i="10"/>
  <c r="AI1272" i="10"/>
  <c r="AL1272" i="10"/>
  <c r="AI1273" i="10"/>
  <c r="AL1273" i="10"/>
  <c r="AI1274" i="10"/>
  <c r="AL1274" i="10"/>
  <c r="AI1275" i="10"/>
  <c r="AL1275" i="10"/>
  <c r="AI1276" i="10"/>
  <c r="AL1276" i="10"/>
  <c r="AI1277" i="10"/>
  <c r="AL1277" i="10"/>
  <c r="AI1278" i="10"/>
  <c r="AL1278" i="10"/>
  <c r="AI1279" i="10"/>
  <c r="AL1279" i="10"/>
  <c r="AI1280" i="10"/>
  <c r="AL1280" i="10"/>
  <c r="AI1281" i="10"/>
  <c r="AL1281" i="10"/>
  <c r="AI1284" i="10"/>
  <c r="AL1284" i="10"/>
  <c r="AI1287" i="10"/>
  <c r="AL1287" i="10"/>
  <c r="AI1286" i="10"/>
  <c r="AL1286" i="10"/>
  <c r="AI1288" i="10"/>
  <c r="AL1288" i="10"/>
  <c r="AI1289" i="10"/>
  <c r="AL1289" i="10"/>
  <c r="AI1292" i="10"/>
  <c r="AL1292" i="10"/>
  <c r="AI1293" i="10"/>
  <c r="AL1293" i="10"/>
  <c r="AI1295" i="10"/>
  <c r="AL1295" i="10"/>
  <c r="AI1299" i="10"/>
  <c r="AL1299" i="10"/>
  <c r="AI1300" i="10"/>
  <c r="AL1300" i="10"/>
  <c r="AI1302" i="10"/>
  <c r="AL1302" i="10"/>
  <c r="AI1303" i="10"/>
  <c r="AL1303" i="10"/>
  <c r="AI1306" i="10"/>
  <c r="AL1306" i="10"/>
  <c r="AI1305" i="10"/>
  <c r="AL1305" i="10"/>
  <c r="AI1307" i="10"/>
  <c r="AL1307" i="10"/>
  <c r="AI1310" i="10"/>
  <c r="AL1310" i="10"/>
  <c r="AI1308" i="10"/>
  <c r="AL1308" i="10"/>
  <c r="AI1314" i="10"/>
  <c r="AL1314" i="10"/>
  <c r="AI1311" i="10"/>
  <c r="AL1311" i="10"/>
  <c r="AI1316" i="10"/>
  <c r="AL1316" i="10"/>
  <c r="AI1317" i="10"/>
  <c r="AL1317" i="10"/>
  <c r="AI1318" i="10"/>
  <c r="AL1318" i="10"/>
  <c r="AI1320" i="10"/>
  <c r="AL1320" i="10"/>
  <c r="AI1321" i="10"/>
  <c r="AL1321" i="10"/>
  <c r="AI1322" i="10"/>
  <c r="AL1322" i="10"/>
  <c r="AI1323" i="10"/>
  <c r="AL1323" i="10"/>
  <c r="AI1324" i="10"/>
  <c r="AL1324" i="10"/>
  <c r="AI1325" i="10"/>
  <c r="AL1325" i="10"/>
  <c r="AI1327" i="10"/>
  <c r="AL1327" i="10"/>
  <c r="AI1330" i="10"/>
  <c r="AL1330" i="10"/>
  <c r="AI1328" i="10"/>
  <c r="AL1328" i="10"/>
  <c r="AI1331" i="10"/>
  <c r="AL1331" i="10"/>
  <c r="AI1332" i="10"/>
  <c r="AL1332" i="10"/>
  <c r="AI1333" i="10"/>
  <c r="AL1333" i="10"/>
  <c r="AI1336" i="10"/>
  <c r="AL1336" i="10"/>
  <c r="AI1339" i="10"/>
  <c r="AL1339" i="10"/>
  <c r="AI1338" i="10"/>
  <c r="AL1338" i="10"/>
  <c r="AI1340" i="10"/>
  <c r="AL1340" i="10"/>
  <c r="AI1341" i="10"/>
  <c r="AL1341" i="10"/>
  <c r="AI1342" i="10"/>
  <c r="AL1342" i="10"/>
  <c r="AI1343" i="10"/>
  <c r="AL1343" i="10"/>
  <c r="AI1344" i="10"/>
  <c r="AL1344" i="10"/>
  <c r="AI1346" i="10"/>
  <c r="AL1346" i="10"/>
  <c r="AI1348" i="10"/>
  <c r="AL1348" i="10"/>
  <c r="AI1349" i="10"/>
  <c r="AL1349" i="10"/>
  <c r="AI1350" i="10"/>
  <c r="AL1350" i="10"/>
  <c r="AI1351" i="10"/>
  <c r="AL1351" i="10"/>
  <c r="AI1352" i="10"/>
  <c r="AL1352" i="10"/>
  <c r="AI1353" i="10"/>
  <c r="AL1353" i="10"/>
  <c r="AI1354" i="10"/>
  <c r="AL1354" i="10"/>
  <c r="AI1356" i="10"/>
  <c r="AL1356" i="10"/>
  <c r="AI1357" i="10"/>
  <c r="AL1357" i="10"/>
  <c r="AI1358" i="10"/>
  <c r="AL1358" i="10"/>
  <c r="AI1359" i="10"/>
  <c r="AL1359" i="10"/>
  <c r="AI1361" i="10"/>
  <c r="AL1361" i="10"/>
  <c r="AI1362" i="10"/>
  <c r="AL1362" i="10"/>
  <c r="AI1363" i="10"/>
  <c r="AL1363" i="10"/>
  <c r="AI1364" i="10"/>
  <c r="AL1364" i="10"/>
  <c r="AI1365" i="10"/>
  <c r="AL1365" i="10"/>
  <c r="AI1366" i="10"/>
  <c r="AL1366" i="10"/>
  <c r="AI1367" i="10"/>
  <c r="AL1367" i="10"/>
  <c r="AI1369" i="10"/>
  <c r="AL1369" i="10"/>
  <c r="AI1370" i="10"/>
  <c r="AL1370" i="10"/>
  <c r="AI1371" i="10"/>
  <c r="AL1371" i="10"/>
  <c r="AI1372" i="10"/>
  <c r="AL1372" i="10"/>
  <c r="AI1373" i="10"/>
  <c r="AL1373" i="10"/>
  <c r="AI1375" i="10"/>
  <c r="AL1375" i="10"/>
  <c r="AI1376" i="10"/>
  <c r="AL1376" i="10"/>
  <c r="AI1377" i="10"/>
  <c r="AL1377" i="10"/>
  <c r="AI1378" i="10"/>
  <c r="AL1378" i="10"/>
  <c r="AI1379" i="10"/>
  <c r="AL1379" i="10"/>
  <c r="AI1380" i="10"/>
  <c r="AL1380" i="10"/>
  <c r="AI1381" i="10"/>
  <c r="AL1381" i="10"/>
  <c r="AI1383" i="10"/>
  <c r="AL1383" i="10"/>
  <c r="AI1384" i="10"/>
  <c r="AL1384" i="10"/>
  <c r="AI1385" i="10"/>
  <c r="AL1385" i="10"/>
  <c r="AI1386" i="10"/>
  <c r="AL1386" i="10"/>
  <c r="AI1387" i="10"/>
  <c r="AL1387" i="10"/>
  <c r="AI1389" i="10"/>
  <c r="AL1389" i="10"/>
  <c r="AI1390" i="10"/>
  <c r="AL1390" i="10"/>
  <c r="AI1393" i="10"/>
  <c r="AL1393" i="10"/>
  <c r="AI1392" i="10"/>
  <c r="AL1392" i="10"/>
  <c r="AI1394" i="10"/>
  <c r="AL1394" i="10"/>
  <c r="AI1395" i="10"/>
  <c r="AL1395" i="10"/>
  <c r="AI1397" i="10"/>
  <c r="AL1397" i="10"/>
  <c r="AI1398" i="10"/>
  <c r="AL1398" i="10"/>
  <c r="AI1399" i="10"/>
  <c r="AL1399" i="10"/>
  <c r="AI1400" i="10"/>
  <c r="AL1400" i="10"/>
  <c r="AI1401" i="10"/>
  <c r="AL1401" i="10"/>
  <c r="AI1403" i="10"/>
  <c r="AL1403" i="10"/>
  <c r="AI1404" i="10"/>
  <c r="AL1404" i="10"/>
  <c r="AI1405" i="10"/>
  <c r="AL1405" i="10"/>
  <c r="AI1409" i="10"/>
  <c r="AL1409" i="10"/>
  <c r="AI1406" i="10"/>
  <c r="AL1406" i="10"/>
  <c r="AI1407" i="10"/>
  <c r="AL1407" i="10"/>
  <c r="AI1410" i="10"/>
  <c r="AL1410" i="10"/>
  <c r="AI1411" i="10"/>
  <c r="AL1411" i="10"/>
  <c r="AI1412" i="10"/>
  <c r="AL1412" i="10"/>
  <c r="AI1413" i="10"/>
  <c r="AL1413" i="10"/>
  <c r="AI1415" i="10"/>
  <c r="AL1415" i="10"/>
  <c r="AI1416" i="10"/>
  <c r="AL1416" i="10"/>
  <c r="AI1417" i="10"/>
  <c r="AL1417" i="10"/>
  <c r="AI1418" i="10"/>
  <c r="AL1418" i="10"/>
  <c r="AI1420" i="10"/>
  <c r="AL1420" i="10"/>
  <c r="AI1419" i="10"/>
  <c r="AL1419" i="10"/>
  <c r="AI1421" i="10"/>
  <c r="AL1421" i="10"/>
  <c r="AI1422" i="10"/>
  <c r="AL1422" i="10"/>
  <c r="AI1423" i="10"/>
  <c r="AL1423" i="10"/>
  <c r="AI1425" i="10"/>
  <c r="AL1425" i="10"/>
  <c r="AI1424" i="10"/>
  <c r="AL1424" i="10"/>
  <c r="AI1426" i="10"/>
  <c r="AL1426" i="10"/>
  <c r="AI1427" i="10"/>
  <c r="AL1427" i="10"/>
  <c r="AI1428" i="10"/>
  <c r="AL1428" i="10"/>
  <c r="AI1429" i="10"/>
  <c r="AL1429" i="10"/>
  <c r="AI1430" i="10"/>
  <c r="AL1430" i="10"/>
  <c r="AI1431" i="10"/>
  <c r="AL1431" i="10"/>
  <c r="AI1432" i="10"/>
  <c r="AL1432" i="10"/>
  <c r="AI1434" i="10"/>
  <c r="AL1434" i="10"/>
  <c r="AI1435" i="10"/>
  <c r="AL1435" i="10"/>
  <c r="AI1437" i="10"/>
  <c r="AL1437" i="10"/>
  <c r="AI1439" i="10"/>
  <c r="AL1439" i="10"/>
  <c r="AI1441" i="10"/>
  <c r="AL1441" i="10"/>
  <c r="AI1443" i="10"/>
  <c r="AL1443" i="10"/>
  <c r="AI1442" i="10"/>
  <c r="AL1442" i="10"/>
  <c r="AI1444" i="10"/>
  <c r="AL1444" i="10"/>
  <c r="AI1445" i="10"/>
  <c r="AL1445" i="10"/>
  <c r="AI1446" i="10"/>
  <c r="AL1446" i="10"/>
  <c r="AI1448" i="10"/>
  <c r="AL1448" i="10"/>
  <c r="AI1449" i="10"/>
  <c r="AL1449" i="10"/>
  <c r="AI1450" i="10"/>
  <c r="AL1450" i="10"/>
  <c r="AI1451" i="10"/>
  <c r="AL1451" i="10"/>
  <c r="AI1452" i="10"/>
  <c r="AL1452" i="10"/>
  <c r="AI1453" i="10"/>
  <c r="AL1453" i="10"/>
  <c r="AI1454" i="10"/>
  <c r="AL1454" i="10"/>
  <c r="AI1455" i="10"/>
  <c r="AL1455" i="10"/>
  <c r="AI1456" i="10"/>
  <c r="AL1456" i="10"/>
  <c r="AI1459" i="10"/>
  <c r="AL1459" i="10"/>
  <c r="AI1457" i="10"/>
  <c r="AL1457" i="10"/>
  <c r="AI1461" i="10"/>
  <c r="AL1461" i="10"/>
  <c r="AI1462" i="10"/>
  <c r="AL1462" i="10"/>
  <c r="AI1464" i="10"/>
  <c r="AL1464" i="10"/>
  <c r="AI1467" i="10"/>
  <c r="AL1467" i="10"/>
  <c r="AI1473" i="10"/>
  <c r="AL1473" i="10"/>
  <c r="AI1475" i="10"/>
  <c r="AL1475" i="10"/>
  <c r="AI1479" i="10"/>
  <c r="AL1479" i="10"/>
  <c r="AI1477" i="10"/>
  <c r="AL1477" i="10"/>
  <c r="AI1480" i="10"/>
  <c r="AL1480" i="10"/>
  <c r="AI1481" i="10"/>
  <c r="AL1481" i="10"/>
  <c r="AI1488" i="10"/>
  <c r="AL1488" i="10"/>
  <c r="AI1485" i="10"/>
  <c r="AL1485" i="10"/>
  <c r="AI1482" i="10"/>
  <c r="AL1482" i="10"/>
  <c r="AI1489" i="10"/>
  <c r="AL1489" i="10"/>
  <c r="AI1490" i="10"/>
  <c r="AL1490" i="10"/>
  <c r="AI1491" i="10"/>
  <c r="AL1491" i="10"/>
  <c r="AI1492" i="10"/>
  <c r="AL1492" i="10"/>
  <c r="AI1494" i="10"/>
  <c r="AL1494" i="10"/>
  <c r="AI1496" i="10"/>
  <c r="AL1496" i="10"/>
  <c r="AI1497" i="10"/>
  <c r="AL1497" i="10"/>
  <c r="AI1498" i="10"/>
  <c r="AL1498" i="10"/>
  <c r="AI1499" i="10"/>
  <c r="AL1499" i="10"/>
  <c r="AI1502" i="10"/>
  <c r="AL1502" i="10"/>
  <c r="AI1503" i="10"/>
  <c r="AL1503" i="10"/>
  <c r="AI1504" i="10"/>
  <c r="AL1504" i="10"/>
  <c r="AI1505" i="10"/>
  <c r="AL1505" i="10"/>
  <c r="AI1510" i="10"/>
  <c r="AL1510" i="10"/>
  <c r="AI1506" i="10"/>
  <c r="AL1506" i="10"/>
  <c r="AI1511" i="10"/>
  <c r="AL1511" i="10"/>
  <c r="AI1516" i="10"/>
  <c r="AL1516" i="10"/>
  <c r="AI1518" i="10"/>
  <c r="AL1518" i="10"/>
  <c r="AI1519" i="10"/>
  <c r="AL1519" i="10"/>
  <c r="AI1520" i="10"/>
  <c r="AL1520" i="10"/>
  <c r="AI1521" i="10"/>
  <c r="AL1521" i="10"/>
  <c r="AI1522" i="10"/>
  <c r="AL1522" i="10"/>
  <c r="AI1523" i="10"/>
  <c r="AL1523" i="10"/>
  <c r="AI1524" i="10"/>
  <c r="AL1524" i="10"/>
  <c r="AI1525" i="10"/>
  <c r="AL1525" i="10"/>
  <c r="AI1526" i="10"/>
  <c r="AL1526" i="10"/>
  <c r="AI1527" i="10"/>
  <c r="AL1527" i="10"/>
  <c r="AI1529" i="10"/>
  <c r="AL1529" i="10"/>
  <c r="AI1528" i="10"/>
  <c r="AL1528" i="10"/>
  <c r="AI1530" i="10"/>
  <c r="AL1530" i="10"/>
  <c r="AI1531" i="10"/>
  <c r="AL1531" i="10"/>
  <c r="AI1533" i="10"/>
  <c r="AL1533" i="10"/>
  <c r="AI1534" i="10"/>
  <c r="AL1534" i="10"/>
  <c r="AI1536" i="10"/>
  <c r="AL1536" i="10"/>
  <c r="AI1538" i="10"/>
  <c r="AL1538" i="10"/>
  <c r="AI1539" i="10"/>
  <c r="AL1539" i="10"/>
  <c r="AI1541" i="10"/>
  <c r="AL1541" i="10"/>
  <c r="AI1542" i="10"/>
  <c r="AL1542" i="10"/>
  <c r="AI1543" i="10"/>
  <c r="AL1543" i="10"/>
  <c r="AI1544" i="10"/>
  <c r="AL1544" i="10"/>
  <c r="AI1546" i="10"/>
  <c r="AL1546" i="10"/>
  <c r="AI1547" i="10"/>
  <c r="AL1547" i="10"/>
  <c r="AI1548" i="10"/>
  <c r="AL1548" i="10"/>
  <c r="AI1549" i="10"/>
  <c r="AL1549" i="10"/>
  <c r="AI1551" i="10"/>
  <c r="AL1551" i="10"/>
  <c r="AI1552" i="10"/>
  <c r="AL1552" i="10"/>
  <c r="AI1555" i="10"/>
  <c r="AL1555" i="10"/>
  <c r="AI1556" i="10"/>
  <c r="AL1556" i="10"/>
  <c r="AI1558" i="10"/>
  <c r="AL1558" i="10"/>
  <c r="AI1559" i="10"/>
  <c r="AL1559" i="10"/>
  <c r="AI1560" i="10"/>
  <c r="AL1560" i="10"/>
  <c r="AI1561" i="10"/>
  <c r="AL1561" i="10"/>
  <c r="AI1562" i="10"/>
  <c r="AL1562" i="10"/>
  <c r="AI1564" i="10"/>
  <c r="AL1564" i="10"/>
  <c r="AI1565" i="10"/>
  <c r="AL1565" i="10"/>
  <c r="AI1568" i="10"/>
  <c r="AL1568" i="10"/>
  <c r="AI1567" i="10"/>
  <c r="AL1567" i="10"/>
  <c r="AI1569" i="10"/>
  <c r="AL1569" i="10"/>
  <c r="AI1571" i="10"/>
  <c r="AL1571" i="10"/>
  <c r="AI1572" i="10"/>
  <c r="AL1572" i="10"/>
  <c r="AI1573" i="10"/>
  <c r="AL1573" i="10"/>
  <c r="AI1574" i="10"/>
  <c r="AL1574" i="10"/>
  <c r="AI1575" i="10"/>
  <c r="AL1575" i="10"/>
  <c r="AI1576" i="10"/>
  <c r="AL1576" i="10"/>
  <c r="AI1577" i="10"/>
  <c r="AL1577" i="10"/>
  <c r="AI1582" i="10"/>
  <c r="AL1582" i="10"/>
  <c r="AI1583" i="10"/>
  <c r="AL1583" i="10"/>
  <c r="AI1585" i="10"/>
  <c r="AL1585" i="10"/>
  <c r="AI1589" i="10"/>
  <c r="AL1589" i="10"/>
  <c r="AI1590" i="10"/>
  <c r="AL1590" i="10"/>
  <c r="AI1591" i="10"/>
  <c r="AL1591" i="10"/>
  <c r="AI1593" i="10"/>
  <c r="AL1593" i="10"/>
  <c r="AI1592" i="10"/>
  <c r="AL1592" i="10"/>
  <c r="AI1594" i="10"/>
  <c r="AL1594" i="10"/>
  <c r="AI1600" i="10"/>
  <c r="AL1600" i="10"/>
  <c r="AI1602" i="10"/>
  <c r="AL1602" i="10"/>
  <c r="AI1604" i="10"/>
  <c r="AL1604" i="10"/>
  <c r="AI1608" i="10"/>
  <c r="AL1608" i="10"/>
  <c r="AI1606" i="10"/>
  <c r="AL1606" i="10"/>
  <c r="AI1610" i="10"/>
  <c r="AL1610" i="10"/>
  <c r="AI1612" i="10"/>
  <c r="AL1612" i="10"/>
  <c r="AI1611" i="10"/>
  <c r="AL1611" i="10"/>
  <c r="AI1613" i="10"/>
  <c r="AL1613" i="10"/>
  <c r="AI1614" i="10"/>
  <c r="AL1614" i="10"/>
  <c r="AI1616" i="10"/>
  <c r="AL1616" i="10"/>
  <c r="AI1617" i="10"/>
  <c r="AL1617" i="10"/>
  <c r="AI1618" i="10"/>
  <c r="AL1618" i="10"/>
  <c r="AI1619" i="10"/>
  <c r="AL1619" i="10"/>
  <c r="AI1620" i="10"/>
  <c r="AL1620" i="10"/>
  <c r="AI1624" i="10"/>
  <c r="AL1624" i="10"/>
  <c r="AI1621" i="10"/>
  <c r="AL1621" i="10"/>
  <c r="AI1625" i="10"/>
  <c r="AL1625" i="10"/>
  <c r="AI1626" i="10"/>
  <c r="AL1626" i="10"/>
  <c r="AI1629" i="10"/>
  <c r="AL1629" i="10"/>
  <c r="AI1628" i="10"/>
  <c r="AL1628" i="10"/>
  <c r="AI1627" i="10"/>
  <c r="AL1627" i="10"/>
  <c r="AI1630" i="10"/>
  <c r="AL1630" i="10"/>
  <c r="AI1633" i="10"/>
  <c r="AL1633" i="10"/>
  <c r="AI1634" i="10"/>
  <c r="AL1634" i="10"/>
  <c r="AI1635" i="10"/>
  <c r="AL1635" i="10"/>
  <c r="AI1636" i="10"/>
  <c r="AL1636" i="10"/>
  <c r="AI1641" i="10"/>
  <c r="AL1641" i="10"/>
  <c r="AI1643" i="10"/>
  <c r="AL1643" i="10"/>
  <c r="AI1642" i="10"/>
  <c r="AL1642" i="10"/>
  <c r="AI1644" i="10"/>
  <c r="AL1644" i="10"/>
  <c r="AI1646" i="10"/>
  <c r="AL1646" i="10"/>
  <c r="AI1647" i="10"/>
  <c r="AL1647" i="10"/>
  <c r="AI1648" i="10"/>
  <c r="AL1648" i="10"/>
  <c r="AI1649" i="10"/>
  <c r="AL1649" i="10"/>
  <c r="AI1650" i="10"/>
  <c r="AL1650" i="10"/>
  <c r="AI1652" i="10"/>
  <c r="AL1652" i="10"/>
  <c r="AI1654" i="10"/>
  <c r="AL1654" i="10"/>
  <c r="AI1659" i="10"/>
  <c r="AL1659" i="10"/>
  <c r="AI1657" i="10"/>
  <c r="AL1657" i="10"/>
  <c r="AI1663" i="10"/>
  <c r="AL1663" i="10"/>
  <c r="AI1664" i="10"/>
  <c r="AL1664" i="10"/>
  <c r="AI1665" i="10"/>
  <c r="AL1665" i="10"/>
  <c r="AI1666" i="10"/>
  <c r="AL1666" i="10"/>
  <c r="AI1667" i="10"/>
  <c r="AL1667" i="10"/>
  <c r="AI1668" i="10"/>
  <c r="AL1668" i="10"/>
  <c r="AI1669" i="10"/>
  <c r="AL1669" i="10"/>
  <c r="AI1671" i="10"/>
  <c r="AL1671" i="10"/>
  <c r="AI1673" i="10"/>
  <c r="AL1673" i="10"/>
  <c r="AI1674" i="10"/>
  <c r="AL1674" i="10"/>
  <c r="AI1675" i="10"/>
  <c r="AL1675" i="10"/>
  <c r="AI1676" i="10"/>
  <c r="AL1676" i="10"/>
  <c r="AI1677" i="10"/>
  <c r="AL1677" i="10"/>
  <c r="AI1680" i="10"/>
  <c r="AL1680" i="10"/>
  <c r="AI1681" i="10"/>
  <c r="AL1681" i="10"/>
  <c r="AI1685" i="10"/>
  <c r="AL1685" i="10"/>
  <c r="AI1684" i="10"/>
  <c r="AL1684" i="10"/>
  <c r="AI1687" i="10"/>
  <c r="AL1687" i="10"/>
  <c r="AI1689" i="10"/>
  <c r="AL1689" i="10"/>
  <c r="AI1688" i="10"/>
  <c r="AL1688" i="10"/>
  <c r="AI1691" i="10"/>
  <c r="AL1691" i="10"/>
  <c r="AI1690" i="10"/>
  <c r="AL1690" i="10"/>
  <c r="AI1692" i="10"/>
  <c r="AL1692" i="10"/>
  <c r="AI1693" i="10"/>
  <c r="AL1693" i="10"/>
  <c r="AI1695" i="10"/>
  <c r="AL1695" i="10"/>
  <c r="AI1696" i="10"/>
  <c r="AL1696" i="10"/>
  <c r="AI1697" i="10"/>
  <c r="AL1697" i="10"/>
  <c r="AI1698" i="10"/>
  <c r="AL1698" i="10"/>
  <c r="AI1699" i="10"/>
  <c r="AL1699" i="10"/>
  <c r="AI1700" i="10"/>
  <c r="AL1700" i="10"/>
  <c r="AI1702" i="10"/>
  <c r="AL1702" i="10"/>
  <c r="AI1704" i="10"/>
  <c r="AL1704" i="10"/>
  <c r="AI1705" i="10"/>
  <c r="AL1705" i="10"/>
  <c r="AI1706" i="10"/>
  <c r="AL1706" i="10"/>
  <c r="AI1708" i="10"/>
  <c r="AL1708" i="10"/>
  <c r="AI1709" i="10"/>
  <c r="AL1709" i="10"/>
  <c r="AI1710" i="10"/>
  <c r="AL1710" i="10"/>
  <c r="AI1711" i="10"/>
  <c r="AL1711" i="10"/>
  <c r="AI1712" i="10"/>
  <c r="AL1712" i="10"/>
  <c r="AI1714" i="10"/>
  <c r="AL1714" i="10"/>
  <c r="AI1713" i="10"/>
  <c r="AL1713" i="10"/>
  <c r="AI1716" i="10"/>
  <c r="AL1716" i="10"/>
  <c r="AI1715" i="10"/>
  <c r="AL1715" i="10"/>
  <c r="AI1717" i="10"/>
  <c r="AL1717" i="10"/>
  <c r="AI1719" i="10"/>
  <c r="AL1719" i="10"/>
  <c r="AI1718" i="10"/>
  <c r="AL1718" i="10"/>
  <c r="AI1720" i="10"/>
  <c r="AL1720" i="10"/>
  <c r="AI1721" i="10"/>
  <c r="AL1721" i="10"/>
  <c r="AI1722" i="10"/>
  <c r="AL1722" i="10"/>
  <c r="AI1723" i="10"/>
  <c r="AL1723" i="10"/>
  <c r="AI1724" i="10"/>
  <c r="AL1724" i="10"/>
  <c r="AI1725" i="10"/>
  <c r="AL1725" i="10"/>
  <c r="AI1726" i="10"/>
  <c r="AL1726" i="10"/>
  <c r="AI1729" i="10"/>
  <c r="AL1729" i="10"/>
  <c r="AI1727" i="10"/>
  <c r="AL1727" i="10"/>
  <c r="AI1730" i="10"/>
  <c r="AL1730" i="10"/>
  <c r="AI1731" i="10"/>
  <c r="AL1731" i="10"/>
  <c r="AI1732" i="10"/>
  <c r="AL1732" i="10"/>
  <c r="AI1733" i="10"/>
  <c r="AL1733" i="10"/>
  <c r="AI1735" i="10"/>
  <c r="AL1735" i="10"/>
  <c r="AI1734" i="10"/>
  <c r="AL1734" i="10"/>
  <c r="AI1737" i="10"/>
  <c r="AL1737" i="10"/>
  <c r="AI1736" i="10"/>
  <c r="AL1736" i="10"/>
  <c r="AI1738" i="10"/>
  <c r="AL1738" i="10"/>
  <c r="AI1739" i="10"/>
  <c r="AL1739" i="10"/>
  <c r="AI1740" i="10"/>
  <c r="AL1740" i="10"/>
  <c r="AI1741" i="10"/>
  <c r="AL1741" i="10"/>
  <c r="AI1744" i="10"/>
  <c r="AL1744" i="10"/>
  <c r="AI1745" i="10"/>
  <c r="AL1745" i="10"/>
  <c r="AI1746" i="10"/>
  <c r="AL1746" i="10"/>
  <c r="AI1747" i="10"/>
  <c r="AL1747" i="10"/>
  <c r="AI1749" i="10"/>
  <c r="AL1749" i="10"/>
  <c r="AI1748" i="10"/>
  <c r="AL1748" i="10"/>
  <c r="AI1750" i="10"/>
  <c r="AL1750" i="10"/>
  <c r="AI1752" i="10"/>
  <c r="AL1752" i="10"/>
  <c r="AI1755" i="10"/>
  <c r="AL1755" i="10"/>
  <c r="AI1756" i="10"/>
  <c r="AL1756" i="10"/>
  <c r="AI1760" i="10"/>
  <c r="AL1760" i="10"/>
  <c r="AI1757" i="10"/>
  <c r="AL1757" i="10"/>
  <c r="AI1761" i="10"/>
  <c r="AL1761" i="10"/>
  <c r="AI1765" i="10"/>
  <c r="AL1765" i="10"/>
  <c r="AI1762" i="10"/>
  <c r="AL1762" i="10"/>
  <c r="AI1769" i="10"/>
  <c r="AL1769" i="10"/>
  <c r="AI1770" i="10"/>
  <c r="AL1770" i="10"/>
  <c r="AI1771" i="10"/>
  <c r="AL1771" i="10"/>
  <c r="AI1772" i="10"/>
  <c r="AL1772" i="10"/>
  <c r="AI1776" i="10"/>
  <c r="AL1776" i="10"/>
  <c r="AI1775" i="10"/>
  <c r="AL1775" i="10"/>
  <c r="AI1777" i="10"/>
  <c r="AL1777" i="10"/>
  <c r="AI1779" i="10"/>
  <c r="AL1779" i="10"/>
  <c r="AI1780" i="10"/>
  <c r="AL1780" i="10"/>
  <c r="AI1781" i="10"/>
  <c r="AL1781" i="10"/>
  <c r="AI1782" i="10"/>
  <c r="AL1782" i="10"/>
  <c r="AI1783" i="10"/>
  <c r="AL1783" i="10"/>
  <c r="AI1787" i="10"/>
  <c r="AL1787" i="10"/>
  <c r="AI1786" i="10"/>
  <c r="AL1786" i="10"/>
  <c r="AI1789" i="10"/>
  <c r="AL1789" i="10"/>
  <c r="AI1791" i="10"/>
  <c r="AL1791" i="10"/>
  <c r="AI1792" i="10"/>
  <c r="AL1792" i="10"/>
  <c r="AI1794" i="10"/>
  <c r="AL1794" i="10"/>
  <c r="AI11" i="10"/>
  <c r="AL11" i="10"/>
  <c r="AI15" i="10"/>
  <c r="AL15" i="10"/>
  <c r="AI22" i="10"/>
  <c r="AL22" i="10"/>
  <c r="AI26" i="10"/>
  <c r="AL26" i="10"/>
  <c r="AI30" i="10"/>
  <c r="AL30" i="10"/>
  <c r="AI45" i="10"/>
  <c r="AL45" i="10"/>
  <c r="AI54" i="10"/>
  <c r="AL54" i="10"/>
  <c r="AI61" i="10"/>
  <c r="AL61" i="10"/>
  <c r="AI66" i="10"/>
  <c r="AL66" i="10"/>
  <c r="AI69" i="10"/>
  <c r="AL69" i="10"/>
  <c r="AI78" i="10"/>
  <c r="AL78" i="10"/>
  <c r="AI76" i="10"/>
  <c r="AL76" i="10"/>
  <c r="AI80" i="10"/>
  <c r="AL80" i="10"/>
  <c r="AI88" i="10"/>
  <c r="AL88" i="10"/>
  <c r="AI89" i="10"/>
  <c r="AL89" i="10"/>
  <c r="AI90" i="10"/>
  <c r="AL90" i="10"/>
  <c r="AI102" i="10"/>
  <c r="AL102" i="10"/>
  <c r="AI103" i="10"/>
  <c r="AL103" i="10"/>
  <c r="AI107" i="10"/>
  <c r="AL107" i="10"/>
  <c r="AI119" i="10"/>
  <c r="AL119" i="10"/>
  <c r="AI126" i="10"/>
  <c r="AL126" i="10"/>
  <c r="AI128" i="10"/>
  <c r="AL128" i="10"/>
  <c r="AI135" i="10"/>
  <c r="AL135" i="10"/>
  <c r="AI136" i="10"/>
  <c r="AL136" i="10"/>
  <c r="AI139" i="10"/>
  <c r="AL139" i="10"/>
  <c r="AI141" i="10"/>
  <c r="AL141" i="10"/>
  <c r="AI143" i="10"/>
  <c r="AL143" i="10"/>
  <c r="AI144" i="10"/>
  <c r="AL144" i="10"/>
  <c r="AI145" i="10"/>
  <c r="AL145" i="10"/>
  <c r="AI147" i="10"/>
  <c r="AL147" i="10"/>
  <c r="AI154" i="10"/>
  <c r="AL154" i="10"/>
  <c r="AI152" i="10"/>
  <c r="AL152" i="10"/>
  <c r="AI166" i="10"/>
  <c r="AL166" i="10"/>
  <c r="AI176" i="10"/>
  <c r="AL176" i="10"/>
  <c r="AI178" i="10"/>
  <c r="AL178" i="10"/>
  <c r="AI180" i="10"/>
  <c r="AL180" i="10"/>
  <c r="AI187" i="10"/>
  <c r="AL187" i="10"/>
  <c r="AI190" i="10"/>
  <c r="AL190" i="10"/>
  <c r="AI193" i="10"/>
  <c r="AL193" i="10"/>
  <c r="AI197" i="10"/>
  <c r="AL197" i="10"/>
  <c r="AI201" i="10"/>
  <c r="AL201" i="10"/>
  <c r="AI206" i="10"/>
  <c r="AL206" i="10"/>
  <c r="AI210" i="10"/>
  <c r="AL210" i="10"/>
  <c r="AI209" i="10"/>
  <c r="AL209" i="10"/>
  <c r="AI212" i="10"/>
  <c r="AL212" i="10"/>
  <c r="AI214" i="10"/>
  <c r="AL214" i="10"/>
  <c r="AI216" i="10"/>
  <c r="AL216" i="10"/>
  <c r="AI225" i="10"/>
  <c r="AL225" i="10"/>
  <c r="AI229" i="10"/>
  <c r="AL229" i="10"/>
  <c r="AI233" i="10"/>
  <c r="AL233" i="10"/>
  <c r="AI234" i="10"/>
  <c r="AL234" i="10"/>
  <c r="AI236" i="10"/>
  <c r="AL236" i="10"/>
  <c r="AI239" i="10"/>
  <c r="AL239" i="10"/>
  <c r="AI237" i="10"/>
  <c r="AL237" i="10"/>
  <c r="AI251" i="10"/>
  <c r="AL251" i="10"/>
  <c r="AI259" i="10"/>
  <c r="AL259" i="10"/>
  <c r="AI268" i="10"/>
  <c r="AL268" i="10"/>
  <c r="AI276" i="10"/>
  <c r="AL276" i="10"/>
  <c r="AI275" i="10"/>
  <c r="AL275" i="10"/>
  <c r="AI277" i="10"/>
  <c r="AL277" i="10"/>
  <c r="AI282" i="10"/>
  <c r="AL282" i="10"/>
  <c r="AI283" i="10"/>
  <c r="AL283" i="10"/>
  <c r="AI284" i="10"/>
  <c r="AL284" i="10"/>
  <c r="AI286" i="10"/>
  <c r="AL286" i="10"/>
  <c r="AI290" i="10"/>
  <c r="AL290" i="10"/>
  <c r="AI289" i="10"/>
  <c r="AL289" i="10"/>
  <c r="AI297" i="10"/>
  <c r="AL297" i="10"/>
  <c r="AI294" i="10"/>
  <c r="AL294" i="10"/>
  <c r="AI299" i="10"/>
  <c r="AL299" i="10"/>
  <c r="AI301" i="10"/>
  <c r="AL301" i="10"/>
  <c r="AI304" i="10"/>
  <c r="AL304" i="10"/>
  <c r="AI310" i="10"/>
  <c r="AL310" i="10"/>
  <c r="AI313" i="10"/>
  <c r="AL313" i="10"/>
  <c r="AI326" i="10"/>
  <c r="AL326" i="10"/>
  <c r="AI327" i="10"/>
  <c r="AL327" i="10"/>
  <c r="AI328" i="10"/>
  <c r="AL328" i="10"/>
  <c r="AI339" i="10"/>
  <c r="AL339" i="10"/>
  <c r="AI341" i="10"/>
  <c r="AL341" i="10"/>
  <c r="AI343" i="10"/>
  <c r="AL343" i="10"/>
  <c r="AI345" i="10"/>
  <c r="AL345" i="10"/>
  <c r="AI347" i="10"/>
  <c r="AL347" i="10"/>
  <c r="AI348" i="10"/>
  <c r="AL348" i="10"/>
  <c r="AI354" i="10"/>
  <c r="AL354" i="10"/>
  <c r="AI358" i="10"/>
  <c r="AL358" i="10"/>
  <c r="AI371" i="10"/>
  <c r="AL371" i="10"/>
  <c r="AI375" i="10"/>
  <c r="AL375" i="10"/>
  <c r="AI378" i="10"/>
  <c r="AL378" i="10"/>
  <c r="AI381" i="10"/>
  <c r="AL381" i="10"/>
  <c r="AI383" i="10"/>
  <c r="AL383" i="10"/>
  <c r="AI385" i="10"/>
  <c r="AL385" i="10"/>
  <c r="AI392" i="10"/>
  <c r="AL392" i="10"/>
  <c r="AI396" i="10"/>
  <c r="AL396" i="10"/>
  <c r="AI397" i="10"/>
  <c r="AL397" i="10"/>
  <c r="AI400" i="10"/>
  <c r="AL400" i="10"/>
  <c r="AI405" i="10"/>
  <c r="AL405" i="10"/>
  <c r="AI418" i="10"/>
  <c r="AL418" i="10"/>
  <c r="AI423" i="10"/>
  <c r="AL423" i="10"/>
  <c r="AI431" i="10"/>
  <c r="AL431" i="10"/>
  <c r="AI432" i="10"/>
  <c r="AL432" i="10"/>
  <c r="AI433" i="10"/>
  <c r="AL433" i="10"/>
  <c r="AI434" i="10"/>
  <c r="AL434" i="10"/>
  <c r="AI445" i="10"/>
  <c r="AL445" i="10"/>
  <c r="AI455" i="10"/>
  <c r="AL455" i="10"/>
  <c r="AI458" i="10"/>
  <c r="AL458" i="10"/>
  <c r="AI462" i="10"/>
  <c r="AL462" i="10"/>
  <c r="AI464" i="10"/>
  <c r="AL464" i="10"/>
  <c r="AI466" i="10"/>
  <c r="AL466" i="10"/>
  <c r="AI469" i="10"/>
  <c r="AL469" i="10"/>
  <c r="AI472" i="10"/>
  <c r="AL472" i="10"/>
  <c r="AI474" i="10"/>
  <c r="AL474" i="10"/>
  <c r="AI475" i="10"/>
  <c r="AL475" i="10"/>
  <c r="AI486" i="10"/>
  <c r="AL486" i="10"/>
  <c r="AI483" i="10"/>
  <c r="AL483" i="10"/>
  <c r="AI489" i="10"/>
  <c r="AL489" i="10"/>
  <c r="AI490" i="10"/>
  <c r="AL490" i="10"/>
  <c r="AI492" i="10"/>
  <c r="AL492" i="10"/>
  <c r="AI494" i="10"/>
  <c r="AL494" i="10"/>
  <c r="AI502" i="10"/>
  <c r="AL502" i="10"/>
  <c r="AI497" i="10"/>
  <c r="AL497" i="10"/>
  <c r="AI503" i="10"/>
  <c r="AL503" i="10"/>
  <c r="AI507" i="10"/>
  <c r="AL507" i="10"/>
  <c r="AI512" i="10"/>
  <c r="AL512" i="10"/>
  <c r="AI514" i="10"/>
  <c r="AL514" i="10"/>
  <c r="AI524" i="10"/>
  <c r="AL524" i="10"/>
  <c r="AI526" i="10"/>
  <c r="AL526" i="10"/>
  <c r="AI527" i="10"/>
  <c r="AL527" i="10"/>
  <c r="AI533" i="10"/>
  <c r="AL533" i="10"/>
  <c r="AI538" i="10"/>
  <c r="AL538" i="10"/>
  <c r="AI539" i="10"/>
  <c r="AL539" i="10"/>
  <c r="AI551" i="10"/>
  <c r="AL551" i="10"/>
  <c r="AI552" i="10"/>
  <c r="AL552" i="10"/>
  <c r="AI557" i="10"/>
  <c r="AL557" i="10"/>
  <c r="AI561" i="10"/>
  <c r="AL561" i="10"/>
  <c r="AI569" i="10"/>
  <c r="AL569" i="10"/>
  <c r="AI570" i="10"/>
  <c r="AL570" i="10"/>
  <c r="AI571" i="10"/>
  <c r="AL571" i="10"/>
  <c r="AI579" i="10"/>
  <c r="AL579" i="10"/>
  <c r="AI580" i="10"/>
  <c r="AL580" i="10"/>
  <c r="AI582" i="10"/>
  <c r="AL582" i="10"/>
  <c r="AI583" i="10"/>
  <c r="AL583" i="10"/>
  <c r="AI584" i="10"/>
  <c r="AL584" i="10"/>
  <c r="AI586" i="10"/>
  <c r="AL586" i="10"/>
  <c r="AI587" i="10"/>
  <c r="AL587" i="10"/>
  <c r="AI594" i="10"/>
  <c r="AL594" i="10"/>
  <c r="AI595" i="10"/>
  <c r="AL595" i="10"/>
  <c r="AI606" i="10"/>
  <c r="AL606" i="10"/>
  <c r="AI607" i="10"/>
  <c r="AL607" i="10"/>
  <c r="AI612" i="10"/>
  <c r="AL612" i="10"/>
  <c r="AI614" i="10"/>
  <c r="AL614" i="10"/>
  <c r="AI619" i="10"/>
  <c r="AL619" i="10"/>
  <c r="AI622" i="10"/>
  <c r="AL622" i="10"/>
  <c r="AI628" i="10"/>
  <c r="AL628" i="10"/>
  <c r="AI630" i="10"/>
  <c r="AL630" i="10"/>
  <c r="AI631" i="10"/>
  <c r="AL631" i="10"/>
  <c r="AI640" i="10"/>
  <c r="AL640" i="10"/>
  <c r="AI642" i="10"/>
  <c r="AL642" i="10"/>
  <c r="AI643" i="10"/>
  <c r="AL643" i="10"/>
  <c r="AI653" i="10"/>
  <c r="AL653" i="10"/>
  <c r="AI660" i="10"/>
  <c r="AL660" i="10"/>
  <c r="AI664" i="10"/>
  <c r="AL664" i="10"/>
  <c r="AI663" i="10"/>
  <c r="AL663" i="10"/>
  <c r="AI665" i="10"/>
  <c r="AL665" i="10"/>
  <c r="AI667" i="10"/>
  <c r="AL667" i="10"/>
  <c r="AI666" i="10"/>
  <c r="AL666" i="10"/>
  <c r="AI671" i="10"/>
  <c r="AL671" i="10"/>
  <c r="AI674" i="10"/>
  <c r="AL674" i="10"/>
  <c r="AI683" i="10"/>
  <c r="AL683" i="10"/>
  <c r="AI687" i="10"/>
  <c r="AL687" i="10"/>
  <c r="AI691" i="10"/>
  <c r="AL691" i="10"/>
  <c r="AI693" i="10"/>
  <c r="AL693" i="10"/>
  <c r="AI700" i="10"/>
  <c r="AL700" i="10"/>
  <c r="AI703" i="10"/>
  <c r="AL703" i="10"/>
  <c r="AI714" i="10"/>
  <c r="AL714" i="10"/>
  <c r="AI715" i="10"/>
  <c r="AL715" i="10"/>
  <c r="AI718" i="10"/>
  <c r="AL718" i="10"/>
  <c r="AI720" i="10"/>
  <c r="AL720" i="10"/>
  <c r="AI724" i="10"/>
  <c r="AL724" i="10"/>
  <c r="AI731" i="10"/>
  <c r="AL731" i="10"/>
  <c r="AI737" i="10"/>
  <c r="AL737" i="10"/>
  <c r="AI743" i="10"/>
  <c r="AL743" i="10"/>
  <c r="AI751" i="10"/>
  <c r="AL751" i="10"/>
  <c r="AI753" i="10"/>
  <c r="AL753" i="10"/>
  <c r="AI755" i="10"/>
  <c r="AL755" i="10"/>
  <c r="AI758" i="10"/>
  <c r="AL758" i="10"/>
  <c r="AI759" i="10"/>
  <c r="AL759" i="10"/>
  <c r="AI761" i="10"/>
  <c r="AL761" i="10"/>
  <c r="AI763" i="10"/>
  <c r="AL763" i="10"/>
  <c r="AI765" i="10"/>
  <c r="AL765" i="10"/>
  <c r="AI768" i="10"/>
  <c r="AL768" i="10"/>
  <c r="AI773" i="10"/>
  <c r="AL773" i="10"/>
  <c r="AI774" i="10"/>
  <c r="AL774" i="10"/>
  <c r="AI775" i="10"/>
  <c r="AL775" i="10"/>
  <c r="AI777" i="10"/>
  <c r="AL777" i="10"/>
  <c r="AI778" i="10"/>
  <c r="AL778" i="10"/>
  <c r="AI779" i="10"/>
  <c r="AL779" i="10"/>
  <c r="AI780" i="10"/>
  <c r="AL780" i="10"/>
  <c r="AI783" i="10"/>
  <c r="AL783" i="10"/>
  <c r="AI784" i="10"/>
  <c r="AL784" i="10"/>
  <c r="AI787" i="10"/>
  <c r="AL787" i="10"/>
  <c r="AI789" i="10"/>
  <c r="AL789" i="10"/>
  <c r="AI790" i="10"/>
  <c r="AL790" i="10"/>
  <c r="AI792" i="10"/>
  <c r="AL792" i="10"/>
  <c r="AI791" i="10"/>
  <c r="AL791" i="10"/>
  <c r="AI795" i="10"/>
  <c r="AL795" i="10"/>
  <c r="AI797" i="10"/>
  <c r="AL797" i="10"/>
  <c r="AI798" i="10"/>
  <c r="AL798" i="10"/>
  <c r="AI805" i="10"/>
  <c r="AL805" i="10"/>
  <c r="AI807" i="10"/>
  <c r="AL807" i="10"/>
  <c r="AI808" i="10"/>
  <c r="AL808" i="10"/>
  <c r="AI814" i="10"/>
  <c r="AL814" i="10"/>
  <c r="AI815" i="10"/>
  <c r="AL815" i="10"/>
  <c r="AI816" i="10"/>
  <c r="AL816" i="10"/>
  <c r="AI817" i="10"/>
  <c r="AL817" i="10"/>
  <c r="AI819" i="10"/>
  <c r="AL819" i="10"/>
  <c r="AI822" i="10"/>
  <c r="AL822" i="10"/>
  <c r="AI820" i="10"/>
  <c r="AL820" i="10"/>
  <c r="AI825" i="10"/>
  <c r="AL825" i="10"/>
  <c r="AI829" i="10"/>
  <c r="AL829" i="10"/>
  <c r="AI831" i="10"/>
  <c r="AL831" i="10"/>
  <c r="AI832" i="10"/>
  <c r="AL832" i="10"/>
  <c r="AI835" i="10"/>
  <c r="AL835" i="10"/>
  <c r="AI834" i="10"/>
  <c r="AL834" i="10"/>
  <c r="AI840" i="10"/>
  <c r="AL840" i="10"/>
  <c r="AI843" i="10"/>
  <c r="AL843" i="10"/>
  <c r="AI849" i="10"/>
  <c r="AL849" i="10"/>
  <c r="AI855" i="10"/>
  <c r="AL855" i="10"/>
  <c r="AI857" i="10"/>
  <c r="AL857" i="10"/>
  <c r="AI858" i="10"/>
  <c r="AL858" i="10"/>
  <c r="AI859" i="10"/>
  <c r="AL859" i="10"/>
  <c r="AI860" i="10"/>
  <c r="AL860" i="10"/>
  <c r="AI864" i="10"/>
  <c r="AL864" i="10"/>
  <c r="AI867" i="10"/>
  <c r="AL867" i="10"/>
  <c r="AI873" i="10"/>
  <c r="AL873" i="10"/>
  <c r="AI879" i="10"/>
  <c r="AL879" i="10"/>
  <c r="AI877" i="10"/>
  <c r="AL877" i="10"/>
  <c r="AI883" i="10"/>
  <c r="AL883" i="10"/>
  <c r="AI880" i="10"/>
  <c r="AL880" i="10"/>
  <c r="AI885" i="10"/>
  <c r="AL885" i="10"/>
  <c r="AI890" i="10"/>
  <c r="AL890" i="10"/>
  <c r="AI886" i="10"/>
  <c r="AL886" i="10"/>
  <c r="AI893" i="10"/>
  <c r="AL893" i="10"/>
  <c r="AI896" i="10"/>
  <c r="AL896" i="10"/>
  <c r="AI897" i="10"/>
  <c r="AL897" i="10"/>
  <c r="AI899" i="10"/>
  <c r="AL899" i="10"/>
  <c r="AI920" i="10"/>
  <c r="AL920" i="10"/>
  <c r="AI918" i="10"/>
  <c r="AL918" i="10"/>
  <c r="AI921" i="10"/>
  <c r="AL921" i="10"/>
  <c r="AI925" i="10"/>
  <c r="AL925" i="10"/>
  <c r="AI929" i="10"/>
  <c r="AL929" i="10"/>
  <c r="AI928" i="10"/>
  <c r="AL928" i="10"/>
  <c r="AI931" i="10"/>
  <c r="AL931" i="10"/>
  <c r="AI933" i="10"/>
  <c r="AL933" i="10"/>
  <c r="AI936" i="10"/>
  <c r="AL936" i="10"/>
  <c r="AI937" i="10"/>
  <c r="AL937" i="10"/>
  <c r="AI939" i="10"/>
  <c r="AL939" i="10"/>
  <c r="AI940" i="10"/>
  <c r="AL940" i="10"/>
  <c r="AI948" i="10"/>
  <c r="AL948" i="10"/>
  <c r="AI949" i="10"/>
  <c r="AL949" i="10"/>
  <c r="AI951" i="10"/>
  <c r="AL951" i="10"/>
  <c r="AI953" i="10"/>
  <c r="AL953" i="10"/>
  <c r="AI954" i="10"/>
  <c r="AL954" i="10"/>
  <c r="AI955" i="10"/>
  <c r="AL955" i="10"/>
  <c r="AI957" i="10"/>
  <c r="AL957" i="10"/>
  <c r="AI959" i="10"/>
  <c r="AL959" i="10"/>
  <c r="AI962" i="10"/>
  <c r="AL962" i="10"/>
  <c r="AI964" i="10"/>
  <c r="AL964" i="10"/>
  <c r="AI966" i="10"/>
  <c r="AL966" i="10"/>
  <c r="AI969" i="10"/>
  <c r="AL969" i="10"/>
  <c r="AI974" i="10"/>
  <c r="AL974" i="10"/>
  <c r="AI976" i="10"/>
  <c r="AL976" i="10"/>
  <c r="AI977" i="10"/>
  <c r="AL977" i="10"/>
  <c r="AI979" i="10"/>
  <c r="AL979" i="10"/>
  <c r="AI984" i="10"/>
  <c r="AL984" i="10"/>
  <c r="AI992" i="10"/>
  <c r="AL992" i="10"/>
  <c r="AI996" i="10"/>
  <c r="AL996" i="10"/>
  <c r="AI999" i="10"/>
  <c r="AL999" i="10"/>
  <c r="AI1005" i="10"/>
  <c r="AL1005" i="10"/>
  <c r="AI1003" i="10"/>
  <c r="AL1003" i="10"/>
  <c r="AI1007" i="10"/>
  <c r="AL1007" i="10"/>
  <c r="AI1008" i="10"/>
  <c r="AL1008" i="10"/>
  <c r="AI1009" i="10"/>
  <c r="AL1009" i="10"/>
  <c r="AI1011" i="10"/>
  <c r="AL1011" i="10"/>
  <c r="AI1022" i="10"/>
  <c r="AL1022" i="10"/>
  <c r="AI1024" i="10"/>
  <c r="AL1024" i="10"/>
  <c r="AI1026" i="10"/>
  <c r="AL1026" i="10"/>
  <c r="AI1028" i="10"/>
  <c r="AL1028" i="10"/>
  <c r="AI1029" i="10"/>
  <c r="AL1029" i="10"/>
  <c r="AI1038" i="10"/>
  <c r="AL1038" i="10"/>
  <c r="AI1043" i="10"/>
  <c r="AL1043" i="10"/>
  <c r="AI1049" i="10"/>
  <c r="AL1049" i="10"/>
  <c r="AI1066" i="10"/>
  <c r="AL1066" i="10"/>
  <c r="AI1076" i="10"/>
  <c r="AL1076" i="10"/>
  <c r="AI1077" i="10"/>
  <c r="AL1077" i="10"/>
  <c r="AI1080" i="10"/>
  <c r="AL1080" i="10"/>
  <c r="AI1081" i="10"/>
  <c r="AL1081" i="10"/>
  <c r="AI1086" i="10"/>
  <c r="AL1086" i="10"/>
  <c r="AI1096" i="10"/>
  <c r="AL1096" i="10"/>
  <c r="AI1101" i="10"/>
  <c r="AL1101" i="10"/>
  <c r="AI1107" i="10"/>
  <c r="AL1107" i="10"/>
  <c r="AI1111" i="10"/>
  <c r="AL1111" i="10"/>
  <c r="AI1115" i="10"/>
  <c r="AL1115" i="10"/>
  <c r="AI1119" i="10"/>
  <c r="AL1119" i="10"/>
  <c r="AI1121" i="10"/>
  <c r="AL1121" i="10"/>
  <c r="AI1122" i="10"/>
  <c r="AL1122" i="10"/>
  <c r="AI1123" i="10"/>
  <c r="AL1123" i="10"/>
  <c r="AI1126" i="10"/>
  <c r="AL1126" i="10"/>
  <c r="AI1128" i="10"/>
  <c r="AL1128" i="10"/>
  <c r="AI1130" i="10"/>
  <c r="AL1130" i="10"/>
  <c r="AI1131" i="10"/>
  <c r="AL1131" i="10"/>
  <c r="AI1135" i="10"/>
  <c r="AL1135" i="10"/>
  <c r="AI1137" i="10"/>
  <c r="AL1137" i="10"/>
  <c r="AI1136" i="10"/>
  <c r="AL1136" i="10"/>
  <c r="AI1142" i="10"/>
  <c r="AL1142" i="10"/>
  <c r="AI1150" i="10"/>
  <c r="AL1150" i="10"/>
  <c r="AI1151" i="10"/>
  <c r="AL1151" i="10"/>
  <c r="AI1153" i="10"/>
  <c r="AL1153" i="10"/>
  <c r="AI1158" i="10"/>
  <c r="AL1158" i="10"/>
  <c r="AI1163" i="10"/>
  <c r="AL1163" i="10"/>
  <c r="AI1164" i="10"/>
  <c r="AL1164" i="10"/>
  <c r="AI1168" i="10"/>
  <c r="AL1168" i="10"/>
  <c r="AI1180" i="10"/>
  <c r="AL1180" i="10"/>
  <c r="AI1181" i="10"/>
  <c r="AL1181" i="10"/>
  <c r="AI1187" i="10"/>
  <c r="AL1187" i="10"/>
  <c r="AI1185" i="10"/>
  <c r="AL1185" i="10"/>
  <c r="AI1190" i="10"/>
  <c r="AL1190" i="10"/>
  <c r="AI1192" i="10"/>
  <c r="AL1192" i="10"/>
  <c r="AI1198" i="10"/>
  <c r="AL1198" i="10"/>
  <c r="AI1200" i="10"/>
  <c r="AL1200" i="10"/>
  <c r="AI1201" i="10"/>
  <c r="AL1201" i="10"/>
  <c r="AI1206" i="10"/>
  <c r="AL1206" i="10"/>
  <c r="AI1209" i="10"/>
  <c r="AL1209" i="10"/>
  <c r="AI1212" i="10"/>
  <c r="AL1212" i="10"/>
  <c r="AI1216" i="10"/>
  <c r="AL1216" i="10"/>
  <c r="AI1222" i="10"/>
  <c r="AL1222" i="10"/>
  <c r="AI1225" i="10"/>
  <c r="AL1225" i="10"/>
  <c r="AI1228" i="10"/>
  <c r="AL1228" i="10"/>
  <c r="AI1230" i="10"/>
  <c r="AL1230" i="10"/>
  <c r="AI1234" i="10"/>
  <c r="AL1234" i="10"/>
  <c r="AI1231" i="10"/>
  <c r="AL1231" i="10"/>
  <c r="AI1236" i="10"/>
  <c r="AL1236" i="10"/>
  <c r="AI1237" i="10"/>
  <c r="AL1237" i="10"/>
  <c r="AI1244" i="10"/>
  <c r="AL1244" i="10"/>
  <c r="AI1256" i="10"/>
  <c r="AL1256" i="10"/>
  <c r="AI1245" i="10"/>
  <c r="AL1245" i="10"/>
  <c r="AI1267" i="10"/>
  <c r="AL1267" i="10"/>
  <c r="AI1268" i="10"/>
  <c r="AL1268" i="10"/>
  <c r="AI1270" i="10"/>
  <c r="AL1270" i="10"/>
  <c r="AI1271" i="10"/>
  <c r="AL1271" i="10"/>
  <c r="AI1282" i="10"/>
  <c r="AL1282" i="10"/>
  <c r="AI1283" i="10"/>
  <c r="AL1283" i="10"/>
  <c r="AI1285" i="10"/>
  <c r="AL1285" i="10"/>
  <c r="AI1290" i="10"/>
  <c r="AL1290" i="10"/>
  <c r="AI1291" i="10"/>
  <c r="AL1291" i="10"/>
  <c r="AI1294" i="10"/>
  <c r="AL1294" i="10"/>
  <c r="AI1296" i="10"/>
  <c r="AL1296" i="10"/>
  <c r="AI1297" i="10"/>
  <c r="AL1297" i="10"/>
  <c r="AI1298" i="10"/>
  <c r="AL1298" i="10"/>
  <c r="AI1301" i="10"/>
  <c r="AL1301" i="10"/>
  <c r="AI1304" i="10"/>
  <c r="AL1304" i="10"/>
  <c r="AI1309" i="10"/>
  <c r="AL1309" i="10"/>
  <c r="AI1312" i="10"/>
  <c r="AL1312" i="10"/>
  <c r="AI1313" i="10"/>
  <c r="AL1313" i="10"/>
  <c r="AI1315" i="10"/>
  <c r="AL1315" i="10"/>
  <c r="AI1319" i="10"/>
  <c r="AL1319" i="10"/>
  <c r="AI1329" i="10"/>
  <c r="AL1329" i="10"/>
  <c r="AI1326" i="10"/>
  <c r="AL1326" i="10"/>
  <c r="AI1334" i="10"/>
  <c r="AL1334" i="10"/>
  <c r="AI1335" i="10"/>
  <c r="AL1335" i="10"/>
  <c r="AI1337" i="10"/>
  <c r="AL1337" i="10"/>
  <c r="AI1345" i="10"/>
  <c r="AL1345" i="10"/>
  <c r="AI1347" i="10"/>
  <c r="AL1347" i="10"/>
  <c r="AI1355" i="10"/>
  <c r="AL1355" i="10"/>
  <c r="AI1360" i="10"/>
  <c r="AL1360" i="10"/>
  <c r="AI1368" i="10"/>
  <c r="AL1368" i="10"/>
  <c r="AI1382" i="10"/>
  <c r="AL1382" i="10"/>
  <c r="AI1374" i="10"/>
  <c r="AL1374" i="10"/>
  <c r="AI1388" i="10"/>
  <c r="AL1388" i="10"/>
  <c r="AI1391" i="10"/>
  <c r="AL1391" i="10"/>
  <c r="AI1396" i="10"/>
  <c r="AL1396" i="10"/>
  <c r="AI1402" i="10"/>
  <c r="AL1402" i="10"/>
  <c r="AI1408" i="10"/>
  <c r="AL1408" i="10"/>
  <c r="AI1414" i="10"/>
  <c r="AL1414" i="10"/>
  <c r="AI1433" i="10"/>
  <c r="AL1433" i="10"/>
  <c r="AI1436" i="10"/>
  <c r="AL1436" i="10"/>
  <c r="AI1438" i="10"/>
  <c r="AL1438" i="10"/>
  <c r="AI1440" i="10"/>
  <c r="AL1440" i="10"/>
  <c r="AI1447" i="10"/>
  <c r="AL1447" i="10"/>
  <c r="AI1458" i="10"/>
  <c r="AL1458" i="10"/>
  <c r="AI1460" i="10"/>
  <c r="AL1460" i="10"/>
  <c r="AI1463" i="10"/>
  <c r="AL1463" i="10"/>
  <c r="AI1465" i="10"/>
  <c r="AL1465" i="10"/>
  <c r="AI1466" i="10"/>
  <c r="AL1466" i="10"/>
  <c r="AI1468" i="10"/>
  <c r="AL1468" i="10"/>
  <c r="AI1469" i="10"/>
  <c r="AL1469" i="10"/>
  <c r="AI1471" i="10"/>
  <c r="AL1471" i="10"/>
  <c r="AI1470" i="10"/>
  <c r="AL1470" i="10"/>
  <c r="AI1472" i="10"/>
  <c r="AL1472" i="10"/>
  <c r="AI1474" i="10"/>
  <c r="AL1474" i="10"/>
  <c r="AI1476" i="10"/>
  <c r="AL1476" i="10"/>
  <c r="AI1478" i="10"/>
  <c r="AL1478" i="10"/>
  <c r="AI1483" i="10"/>
  <c r="AL1483" i="10"/>
  <c r="AI1484" i="10"/>
  <c r="AL1484" i="10"/>
  <c r="AI1486" i="10"/>
  <c r="AL1486" i="10"/>
  <c r="AI1487" i="10"/>
  <c r="AL1487" i="10"/>
  <c r="AI1493" i="10"/>
  <c r="AL1493" i="10"/>
  <c r="AI1495" i="10"/>
  <c r="AL1495" i="10"/>
  <c r="AI1501" i="10"/>
  <c r="AL1501" i="10"/>
  <c r="AI1500" i="10"/>
  <c r="AL1500" i="10"/>
  <c r="AI1508" i="10"/>
  <c r="AL1508" i="10"/>
  <c r="AI1507" i="10"/>
  <c r="AL1507" i="10"/>
  <c r="AI1509" i="10"/>
  <c r="AL1509" i="10"/>
  <c r="AI1512" i="10"/>
  <c r="AL1512" i="10"/>
  <c r="AI1513" i="10"/>
  <c r="AL1513" i="10"/>
  <c r="AI1514" i="10"/>
  <c r="AL1514" i="10"/>
  <c r="AI1515" i="10"/>
  <c r="AL1515" i="10"/>
  <c r="AI1517" i="10"/>
  <c r="AL1517" i="10"/>
  <c r="AI1535" i="10"/>
  <c r="AL1535" i="10"/>
  <c r="AI1532" i="10"/>
  <c r="AL1532" i="10"/>
  <c r="AI1537" i="10"/>
  <c r="AL1537" i="10"/>
  <c r="AI1540" i="10"/>
  <c r="AL1540" i="10"/>
  <c r="AI1545" i="10"/>
  <c r="AL1545" i="10"/>
  <c r="AI1553" i="10"/>
  <c r="AL1553" i="10"/>
  <c r="AI1550" i="10"/>
  <c r="AL1550" i="10"/>
  <c r="AI1554" i="10"/>
  <c r="AL1554" i="10"/>
  <c r="AI1557" i="10"/>
  <c r="AL1557" i="10"/>
  <c r="AI1563" i="10"/>
  <c r="AL1563" i="10"/>
  <c r="AI1566" i="10"/>
  <c r="AL1566" i="10"/>
  <c r="AI1570" i="10"/>
  <c r="AL1570" i="10"/>
  <c r="AI1578" i="10"/>
  <c r="AL1578" i="10"/>
  <c r="AI1579" i="10"/>
  <c r="AL1579" i="10"/>
  <c r="AI1580" i="10"/>
  <c r="AL1580" i="10"/>
  <c r="AI1581" i="10"/>
  <c r="AL1581" i="10"/>
  <c r="AI1584" i="10"/>
  <c r="AL1584" i="10"/>
  <c r="AI1586" i="10"/>
  <c r="AL1586" i="10"/>
  <c r="AI1587" i="10"/>
  <c r="AL1587" i="10"/>
  <c r="AI1588" i="10"/>
  <c r="AL1588" i="10"/>
  <c r="AI1595" i="10"/>
  <c r="AL1595" i="10"/>
  <c r="AI1596" i="10"/>
  <c r="AL1596" i="10"/>
  <c r="AI1598" i="10"/>
  <c r="AL1598" i="10"/>
  <c r="AI1597" i="10"/>
  <c r="AL1597" i="10"/>
  <c r="AI1599" i="10"/>
  <c r="AL1599" i="10"/>
  <c r="AI1601" i="10"/>
  <c r="AL1601" i="10"/>
  <c r="AI1605" i="10"/>
  <c r="AL1605" i="10"/>
  <c r="AI1603" i="10"/>
  <c r="AL1603" i="10"/>
  <c r="AI1607" i="10"/>
  <c r="AL1607" i="10"/>
  <c r="AI1609" i="10"/>
  <c r="AL1609" i="10"/>
  <c r="AH1886" i="10"/>
  <c r="AO1886" i="10" s="1"/>
  <c r="AE1883" i="10"/>
  <c r="AF1878" i="10"/>
  <c r="AH1885" i="10" s="1"/>
  <c r="AO1885" i="10" s="1"/>
  <c r="AL8" i="10"/>
  <c r="AI8" i="10"/>
  <c r="AG8" i="10"/>
  <c r="AH8" i="10" s="1"/>
  <c r="AL7" i="10"/>
  <c r="AI7" i="10"/>
  <c r="AG7" i="10"/>
  <c r="AG1879" i="10" l="1"/>
  <c r="AG1880" i="10" s="1"/>
  <c r="AG1881" i="10"/>
  <c r="AO1637" i="10"/>
  <c r="AP1637" i="10" s="1"/>
  <c r="AO1640" i="10"/>
  <c r="AP1640" i="10" s="1"/>
  <c r="AO1645" i="10"/>
  <c r="AP1645" i="10" s="1"/>
  <c r="AO1639" i="10"/>
  <c r="AP1639" i="10" s="1"/>
  <c r="AH1890" i="10"/>
  <c r="AO1890" i="10" s="1"/>
  <c r="AH7" i="10"/>
  <c r="AH1887" i="10"/>
  <c r="AO1887" i="10" s="1"/>
  <c r="AG1878" i="10"/>
  <c r="AH1888" i="10"/>
  <c r="AO1888" i="10" s="1"/>
  <c r="AO1370" i="10" l="1"/>
  <c r="AP1370" i="10" s="1"/>
  <c r="AO12" i="10"/>
  <c r="AP12" i="10" s="1"/>
  <c r="AO686" i="10"/>
  <c r="AP686" i="10" s="1"/>
  <c r="AO1286" i="10"/>
  <c r="AP1286" i="10" s="1"/>
  <c r="AO326" i="10"/>
  <c r="AP326" i="10" s="1"/>
  <c r="AO616" i="10"/>
  <c r="AP616" i="10" s="1"/>
  <c r="AO766" i="10"/>
  <c r="AP766" i="10" s="1"/>
  <c r="AO929" i="10"/>
  <c r="AP929" i="10" s="1"/>
  <c r="AO1408" i="10"/>
  <c r="AP1408" i="10" s="1"/>
  <c r="AO213" i="10"/>
  <c r="AP213" i="10" s="1"/>
  <c r="AO1301" i="10"/>
  <c r="AP1301" i="10" s="1"/>
  <c r="AO449" i="10"/>
  <c r="AP449" i="10" s="1"/>
  <c r="AO66" i="10"/>
  <c r="AP66" i="10" s="1"/>
  <c r="AO966" i="10"/>
  <c r="AP966" i="10" s="1"/>
  <c r="AO930" i="10"/>
  <c r="AP930" i="10" s="1"/>
  <c r="AO22" i="10"/>
  <c r="AP22" i="10" s="1"/>
  <c r="AO1535" i="10"/>
  <c r="AP1535" i="10" s="1"/>
  <c r="AO253" i="10"/>
  <c r="AP253" i="10" s="1"/>
  <c r="AO1677" i="10"/>
  <c r="AP1677" i="10" s="1"/>
  <c r="AO261" i="10"/>
  <c r="AP261" i="10" s="1"/>
  <c r="AO756" i="10"/>
  <c r="AP756" i="10" s="1"/>
  <c r="AO889" i="10"/>
  <c r="AP889" i="10" s="1"/>
  <c r="AO1100" i="10"/>
  <c r="AP1100" i="10" s="1"/>
  <c r="AO1126" i="10"/>
  <c r="AP1126" i="10" s="1"/>
  <c r="AO1291" i="10"/>
  <c r="AP1291" i="10" s="1"/>
  <c r="AO1134" i="10"/>
  <c r="AP1134" i="10" s="1"/>
  <c r="AO1364" i="10"/>
  <c r="AP1364" i="10" s="1"/>
  <c r="AO657" i="10"/>
  <c r="AP657" i="10" s="1"/>
  <c r="AO462" i="10"/>
  <c r="AP462" i="10" s="1"/>
  <c r="AO1709" i="10"/>
  <c r="AP1709" i="10" s="1"/>
  <c r="AO30" i="10"/>
  <c r="AP30" i="10" s="1"/>
  <c r="AO560" i="10"/>
  <c r="AP560" i="10" s="1"/>
  <c r="AO1263" i="10"/>
  <c r="AP1263" i="10" s="1"/>
  <c r="AO1606" i="10"/>
  <c r="AP1606" i="10" s="1"/>
  <c r="AO1583" i="10"/>
  <c r="AP1583" i="10" s="1"/>
  <c r="AO380" i="10"/>
  <c r="AP380" i="10" s="1"/>
  <c r="AO956" i="10"/>
  <c r="AP956" i="10" s="1"/>
  <c r="AO679" i="10"/>
  <c r="AP679" i="10" s="1"/>
  <c r="AO689" i="10"/>
  <c r="AP689" i="10" s="1"/>
  <c r="AO313" i="10"/>
  <c r="AP313" i="10" s="1"/>
  <c r="AO596" i="10"/>
  <c r="AP596" i="10" s="1"/>
  <c r="AO337" i="10"/>
  <c r="AP337" i="10" s="1"/>
  <c r="AO1542" i="10"/>
  <c r="AP1542" i="10" s="1"/>
  <c r="AO1381" i="10"/>
  <c r="AP1381" i="10" s="1"/>
  <c r="AO29" i="10"/>
  <c r="AP29" i="10" s="1"/>
  <c r="AO1200" i="10"/>
  <c r="AP1200" i="10" s="1"/>
  <c r="AO498" i="10"/>
  <c r="AP498" i="10" s="1"/>
  <c r="AO777" i="10"/>
  <c r="AP777" i="10" s="1"/>
  <c r="AO659" i="10"/>
  <c r="AP659" i="10" s="1"/>
  <c r="AO887" i="10"/>
  <c r="AP887" i="10" s="1"/>
  <c r="AO1476" i="10"/>
  <c r="AP1476" i="10" s="1"/>
  <c r="AO1572" i="10"/>
  <c r="AP1572" i="10" s="1"/>
  <c r="AO522" i="10"/>
  <c r="AP522" i="10" s="1"/>
  <c r="AO1119" i="10"/>
  <c r="AP1119" i="10" s="1"/>
  <c r="AO108" i="10"/>
  <c r="AP108" i="10" s="1"/>
  <c r="AO1643" i="10"/>
  <c r="AP1643" i="10" s="1"/>
  <c r="AO349" i="10"/>
  <c r="AP349" i="10" s="1"/>
  <c r="AO1568" i="10"/>
  <c r="AP1568" i="10" s="1"/>
  <c r="AO1634" i="10"/>
  <c r="AP1634" i="10" s="1"/>
  <c r="AO710" i="10"/>
  <c r="AP710" i="10" s="1"/>
  <c r="AO1261" i="10"/>
  <c r="AP1261" i="10" s="1"/>
  <c r="AO691" i="10"/>
  <c r="AP691" i="10" s="1"/>
  <c r="AO501" i="10"/>
  <c r="AP501" i="10" s="1"/>
  <c r="AO193" i="10"/>
  <c r="AP193" i="10" s="1"/>
  <c r="AO1614" i="10"/>
  <c r="AP1614" i="10" s="1"/>
  <c r="AO303" i="10"/>
  <c r="AP303" i="10" s="1"/>
  <c r="AO1058" i="10"/>
  <c r="AP1058" i="10" s="1"/>
  <c r="AO654" i="10"/>
  <c r="AP654" i="10" s="1"/>
  <c r="AO780" i="10"/>
  <c r="AP780" i="10" s="1"/>
  <c r="AO704" i="10"/>
  <c r="AP704" i="10" s="1"/>
  <c r="AO156" i="10"/>
  <c r="AP156" i="10" s="1"/>
  <c r="AO1250" i="10"/>
  <c r="AP1250" i="10" s="1"/>
  <c r="AO1567" i="10"/>
  <c r="AP1567" i="10" s="1"/>
  <c r="AO862" i="10"/>
  <c r="AP862" i="10" s="1"/>
  <c r="AO89" i="10"/>
  <c r="AP89" i="10" s="1"/>
  <c r="AO287" i="10"/>
  <c r="AP287" i="10" s="1"/>
  <c r="AO905" i="10"/>
  <c r="AP905" i="10" s="1"/>
  <c r="AO1710" i="10"/>
  <c r="AP1710" i="10" s="1"/>
  <c r="AO1078" i="10"/>
  <c r="AP1078" i="10" s="1"/>
  <c r="AO709" i="10"/>
  <c r="AP709" i="10" s="1"/>
  <c r="AO853" i="10"/>
  <c r="AP853" i="10" s="1"/>
  <c r="AO15" i="10"/>
  <c r="AP15" i="10" s="1"/>
  <c r="AO1586" i="10"/>
  <c r="AP1586" i="10" s="1"/>
  <c r="AO148" i="10"/>
  <c r="AP148" i="10" s="1"/>
  <c r="AO1255" i="10"/>
  <c r="AP1255" i="10" s="1"/>
  <c r="AO667" i="10"/>
  <c r="AP667" i="10" s="1"/>
  <c r="AO1632" i="10"/>
  <c r="AP1632" i="10" s="1"/>
  <c r="AO116" i="10"/>
  <c r="AP116" i="10" s="1"/>
  <c r="AO869" i="10"/>
  <c r="AP869" i="10" s="1"/>
  <c r="AO312" i="10"/>
  <c r="AP312" i="10" s="1"/>
  <c r="AO872" i="10"/>
  <c r="AP872" i="10" s="1"/>
  <c r="AO1730" i="10"/>
  <c r="AP1730" i="10" s="1"/>
  <c r="AO397" i="10"/>
  <c r="AP397" i="10" s="1"/>
  <c r="AO970" i="10"/>
  <c r="AP970" i="10" s="1"/>
  <c r="AO975" i="10"/>
  <c r="AP975" i="10" s="1"/>
  <c r="AO1230" i="10"/>
  <c r="AP1230" i="10" s="1"/>
  <c r="AO122" i="10"/>
  <c r="AP122" i="10" s="1"/>
  <c r="AO817" i="10"/>
  <c r="AP817" i="10" s="1"/>
  <c r="AO802" i="10"/>
  <c r="AP802" i="10" s="1"/>
  <c r="AO375" i="10"/>
  <c r="AP375" i="10" s="1"/>
  <c r="AO1460" i="10"/>
  <c r="AP1460" i="10" s="1"/>
  <c r="AO703" i="10"/>
  <c r="AP703" i="10" s="1"/>
  <c r="AO885" i="10"/>
  <c r="AP885" i="10" s="1"/>
  <c r="AO584" i="10"/>
  <c r="AP584" i="10" s="1"/>
  <c r="AO1498" i="10"/>
  <c r="AP1498" i="10" s="1"/>
  <c r="AO257" i="10"/>
  <c r="AP257" i="10" s="1"/>
  <c r="AO1576" i="10"/>
  <c r="AP1576" i="10" s="1"/>
  <c r="AO1066" i="10"/>
  <c r="AP1066" i="10" s="1"/>
  <c r="AO1211" i="10"/>
  <c r="AP1211" i="10" s="1"/>
  <c r="AO1613" i="10"/>
  <c r="AP1613" i="10" s="1"/>
  <c r="AO671" i="10"/>
  <c r="AP671" i="10" s="1"/>
  <c r="AO175" i="10"/>
  <c r="AP175" i="10" s="1"/>
  <c r="AO198" i="10"/>
  <c r="AP198" i="10" s="1"/>
  <c r="AO848" i="10"/>
  <c r="AP848" i="10" s="1"/>
  <c r="AO582" i="10"/>
  <c r="AP582" i="10" s="1"/>
  <c r="AO996" i="10"/>
  <c r="AP996" i="10" s="1"/>
  <c r="AO1635" i="10"/>
  <c r="AP1635" i="10" s="1"/>
  <c r="AO1761" i="10"/>
  <c r="AP1761" i="10" s="1"/>
  <c r="AO893" i="10"/>
  <c r="AP893" i="10" s="1"/>
  <c r="AO1405" i="10"/>
  <c r="AP1405" i="10" s="1"/>
  <c r="AO1591" i="10"/>
  <c r="AP1591" i="10" s="1"/>
  <c r="AO121" i="10"/>
  <c r="AP121" i="10" s="1"/>
  <c r="AO1630" i="10"/>
  <c r="AP1630" i="10" s="1"/>
  <c r="AO19" i="10"/>
  <c r="AP19" i="10" s="1"/>
  <c r="AO628" i="10"/>
  <c r="AP628" i="10" s="1"/>
  <c r="AO1155" i="10"/>
  <c r="AP1155" i="10" s="1"/>
  <c r="AO254" i="10"/>
  <c r="AP254" i="10" s="1"/>
  <c r="AO144" i="10"/>
  <c r="AP144" i="10" s="1"/>
  <c r="AO404" i="10"/>
  <c r="AP404" i="10" s="1"/>
  <c r="AO1374" i="10"/>
  <c r="AP1374" i="10" s="1"/>
  <c r="AO1098" i="10"/>
  <c r="AP1098" i="10" s="1"/>
  <c r="AO1063" i="10"/>
  <c r="AP1063" i="10" s="1"/>
  <c r="AO245" i="10"/>
  <c r="AP245" i="10" s="1"/>
  <c r="AO1394" i="10"/>
  <c r="AP1394" i="10" s="1"/>
  <c r="AO1411" i="10"/>
  <c r="AP1411" i="10" s="1"/>
  <c r="AO852" i="10"/>
  <c r="AP852" i="10" s="1"/>
  <c r="AO157" i="10"/>
  <c r="AP157" i="10" s="1"/>
  <c r="AO384" i="10"/>
  <c r="AP384" i="10" s="1"/>
  <c r="AO697" i="10"/>
  <c r="AP697" i="10" s="1"/>
  <c r="AO1023" i="10"/>
  <c r="AP1023" i="10" s="1"/>
  <c r="AO1481" i="10"/>
  <c r="AP1481" i="10" s="1"/>
  <c r="AO210" i="10"/>
  <c r="AP210" i="10" s="1"/>
  <c r="AO183" i="10"/>
  <c r="AP183" i="10" s="1"/>
  <c r="AO201" i="10"/>
  <c r="AP201" i="10" s="1"/>
  <c r="AO1171" i="10"/>
  <c r="AP1171" i="10" s="1"/>
  <c r="AO483" i="10"/>
  <c r="AP483" i="10" s="1"/>
  <c r="AO779" i="10"/>
  <c r="AP779" i="10" s="1"/>
  <c r="AO249" i="10"/>
  <c r="AP249" i="10" s="1"/>
  <c r="AO1265" i="10"/>
  <c r="AP1265" i="10" s="1"/>
  <c r="AO769" i="10"/>
  <c r="AP769" i="10" s="1"/>
  <c r="AO1539" i="10"/>
  <c r="AP1539" i="10" s="1"/>
  <c r="AO1693" i="10"/>
  <c r="AP1693" i="10" s="1"/>
  <c r="AO892" i="10"/>
  <c r="AP892" i="10" s="1"/>
  <c r="AO418" i="10"/>
  <c r="AP418" i="10" s="1"/>
  <c r="AO664" i="10"/>
  <c r="AP664" i="10" s="1"/>
  <c r="AO831" i="10"/>
  <c r="AP831" i="10" s="1"/>
  <c r="AO702" i="10"/>
  <c r="AP702" i="10" s="1"/>
  <c r="AO1173" i="10"/>
  <c r="AP1173" i="10" s="1"/>
  <c r="AO954" i="10"/>
  <c r="AP954" i="10" s="1"/>
  <c r="AO1270" i="10"/>
  <c r="AP1270" i="10" s="1"/>
  <c r="AO1475" i="10"/>
  <c r="AP1475" i="10" s="1"/>
  <c r="AO374" i="10"/>
  <c r="AP374" i="10" s="1"/>
  <c r="AO1375" i="10"/>
  <c r="AP1375" i="10" s="1"/>
  <c r="AO598" i="10"/>
  <c r="AP598" i="10" s="1"/>
  <c r="AO1180" i="10"/>
  <c r="AP1180" i="10" s="1"/>
  <c r="AO1446" i="10"/>
  <c r="AP1446" i="10" s="1"/>
  <c r="AO69" i="10"/>
  <c r="AP69" i="10" s="1"/>
  <c r="AO1665" i="10"/>
  <c r="AP1665" i="10" s="1"/>
  <c r="AO180" i="10"/>
  <c r="AP180" i="10" s="1"/>
  <c r="AO1461" i="10"/>
  <c r="AP1461" i="10" s="1"/>
  <c r="AO1267" i="10"/>
  <c r="AP1267" i="10" s="1"/>
  <c r="AO624" i="10"/>
  <c r="AP624" i="10" s="1"/>
  <c r="AO933" i="10"/>
  <c r="AP933" i="10" s="1"/>
  <c r="AO1480" i="10"/>
  <c r="AP1480" i="10" s="1"/>
  <c r="AO9" i="10"/>
  <c r="AP9" i="10" s="1"/>
  <c r="AO638" i="10"/>
  <c r="AP638" i="10" s="1"/>
  <c r="AO1385" i="10"/>
  <c r="AP1385" i="10" s="1"/>
  <c r="AO1297" i="10"/>
  <c r="AP1297" i="10" s="1"/>
  <c r="AO86" i="10"/>
  <c r="AP86" i="10" s="1"/>
  <c r="AO716" i="10"/>
  <c r="AP716" i="10" s="1"/>
  <c r="AO173" i="10"/>
  <c r="AP173" i="10" s="1"/>
  <c r="AO1143" i="10"/>
  <c r="AP1143" i="10" s="1"/>
  <c r="AO891" i="10"/>
  <c r="AP891" i="10" s="1"/>
  <c r="AO447" i="10"/>
  <c r="AP447" i="10" s="1"/>
  <c r="AO178" i="10"/>
  <c r="AP178" i="10" s="1"/>
  <c r="AO916" i="10"/>
  <c r="AP916" i="10" s="1"/>
  <c r="AO895" i="10"/>
  <c r="AP895" i="10" s="1"/>
  <c r="AO1340" i="10"/>
  <c r="AP1340" i="10" s="1"/>
  <c r="AO1038" i="10"/>
  <c r="AP1038" i="10" s="1"/>
  <c r="AO1274" i="10"/>
  <c r="AP1274" i="10" s="1"/>
  <c r="AO1574" i="10"/>
  <c r="AP1574" i="10" s="1"/>
  <c r="AO1770" i="10"/>
  <c r="AP1770" i="10" s="1"/>
  <c r="AO1512" i="10"/>
  <c r="AP1512" i="10" s="1"/>
  <c r="AO593" i="10"/>
  <c r="AP593" i="10" s="1"/>
  <c r="AO901" i="10"/>
  <c r="AP901" i="10" s="1"/>
  <c r="AO1690" i="10"/>
  <c r="AP1690" i="10" s="1"/>
  <c r="AO909" i="10"/>
  <c r="AP909" i="10" s="1"/>
  <c r="AO484" i="10"/>
  <c r="AP484" i="10" s="1"/>
  <c r="AO969" i="10"/>
  <c r="AP969" i="10" s="1"/>
  <c r="AO1114" i="10"/>
  <c r="AP1114" i="10" s="1"/>
  <c r="AO33" i="10"/>
  <c r="AP33" i="10" s="1"/>
  <c r="AO983" i="10"/>
  <c r="AP983" i="10" s="1"/>
  <c r="AO52" i="10"/>
  <c r="AP52" i="10" s="1"/>
  <c r="AO188" i="10"/>
  <c r="AP188" i="10" s="1"/>
  <c r="AO322" i="10"/>
  <c r="AP322" i="10" s="1"/>
  <c r="AO1210" i="10"/>
  <c r="AP1210" i="10" s="1"/>
  <c r="AO758" i="10"/>
  <c r="AP758" i="10" s="1"/>
  <c r="AO1619" i="10"/>
  <c r="AP1619" i="10" s="1"/>
  <c r="AO1412" i="10"/>
  <c r="AP1412" i="10" s="1"/>
  <c r="AO1648" i="10"/>
  <c r="AP1648" i="10" s="1"/>
  <c r="AO754" i="10"/>
  <c r="AP754" i="10" s="1"/>
  <c r="AO1259" i="10"/>
  <c r="AP1259" i="10" s="1"/>
  <c r="AO558" i="10"/>
  <c r="AP558" i="10" s="1"/>
  <c r="AO546" i="10"/>
  <c r="AP546" i="10" s="1"/>
  <c r="AO818" i="10"/>
  <c r="AP818" i="10" s="1"/>
  <c r="AO405" i="10"/>
  <c r="AP405" i="10" s="1"/>
  <c r="AO1140" i="10"/>
  <c r="AP1140" i="10" s="1"/>
  <c r="AO70" i="10"/>
  <c r="AP70" i="10" s="1"/>
  <c r="AO1016" i="10"/>
  <c r="AP1016" i="10" s="1"/>
  <c r="AO64" i="10"/>
  <c r="AP64" i="10" s="1"/>
  <c r="AO1106" i="10"/>
  <c r="AP1106" i="10" s="1"/>
  <c r="AO1154" i="10"/>
  <c r="AP1154" i="10" s="1"/>
  <c r="AO197" i="10"/>
  <c r="AP197" i="10" s="1"/>
  <c r="AO580" i="10"/>
  <c r="AP580" i="10" s="1"/>
  <c r="AO135" i="10"/>
  <c r="AP135" i="10" s="1"/>
  <c r="AO1652" i="10"/>
  <c r="AP1652" i="10" s="1"/>
  <c r="AO770" i="10"/>
  <c r="AP770" i="10" s="1"/>
  <c r="AO796" i="10"/>
  <c r="AP796" i="10" s="1"/>
  <c r="AO1534" i="10"/>
  <c r="AP1534" i="10" s="1"/>
  <c r="AO1348" i="10"/>
  <c r="AP1348" i="10" s="1"/>
  <c r="AO553" i="10"/>
  <c r="AP553" i="10" s="1"/>
  <c r="AO1478" i="10"/>
  <c r="AP1478" i="10" s="1"/>
  <c r="AO1115" i="10"/>
  <c r="AP1115" i="10" s="1"/>
  <c r="AO80" i="10"/>
  <c r="AP80" i="10" s="1"/>
  <c r="AO1018" i="10"/>
  <c r="AP1018" i="10" s="1"/>
  <c r="AO1771" i="10"/>
  <c r="AP1771" i="10" s="1"/>
  <c r="AO264" i="10"/>
  <c r="AP264" i="10" s="1"/>
  <c r="AO1496" i="10"/>
  <c r="AP1496" i="10" s="1"/>
  <c r="AO1208" i="10"/>
  <c r="AP1208" i="10" s="1"/>
  <c r="AO614" i="10"/>
  <c r="AP614" i="10" s="1"/>
  <c r="AO51" i="10"/>
  <c r="AP51" i="10" s="1"/>
  <c r="AO1545" i="10"/>
  <c r="AP1545" i="10" s="1"/>
  <c r="AO1484" i="10"/>
  <c r="AP1484" i="10" s="1"/>
  <c r="AO1365" i="10"/>
  <c r="AP1365" i="10" s="1"/>
  <c r="AO1086" i="10"/>
  <c r="AP1086" i="10" s="1"/>
  <c r="AO736" i="10"/>
  <c r="AP736" i="10" s="1"/>
  <c r="AO392" i="10"/>
  <c r="AP392" i="10" s="1"/>
  <c r="AO1376" i="10"/>
  <c r="AP1376" i="10" s="1"/>
  <c r="AO46" i="10"/>
  <c r="AP46" i="10" s="1"/>
  <c r="AO328" i="10"/>
  <c r="AP328" i="10" s="1"/>
  <c r="AO1608" i="10"/>
  <c r="AP1608" i="10" s="1"/>
  <c r="AO845" i="10"/>
  <c r="AP845" i="10" s="1"/>
  <c r="AO1676" i="10"/>
  <c r="AP1676" i="10" s="1"/>
  <c r="AO543" i="10"/>
  <c r="AP543" i="10" s="1"/>
  <c r="AO604" i="10"/>
  <c r="AP604" i="10" s="1"/>
  <c r="AO773" i="10"/>
  <c r="AP773" i="10" s="1"/>
  <c r="AO1131" i="10"/>
  <c r="AP1131" i="10" s="1"/>
  <c r="AO1561" i="10"/>
  <c r="AP1561" i="10" s="1"/>
  <c r="AO1624" i="10"/>
  <c r="AP1624" i="10" s="1"/>
  <c r="AO467" i="10"/>
  <c r="AP467" i="10" s="1"/>
  <c r="AO857" i="10"/>
  <c r="AP857" i="10" s="1"/>
  <c r="AO728" i="10"/>
  <c r="AP728" i="10" s="1"/>
  <c r="AO656" i="10"/>
  <c r="AP656" i="10" s="1"/>
  <c r="AO125" i="10"/>
  <c r="AP125" i="10" s="1"/>
  <c r="AO1158" i="10"/>
  <c r="AP1158" i="10" s="1"/>
  <c r="AO1133" i="10"/>
  <c r="AP1133" i="10" s="1"/>
  <c r="AO678" i="10"/>
  <c r="AP678" i="10" s="1"/>
  <c r="AO1214" i="10"/>
  <c r="AP1214" i="10" s="1"/>
  <c r="AO1391" i="10"/>
  <c r="AP1391" i="10" s="1"/>
  <c r="AO190" i="10"/>
  <c r="AP190" i="10" s="1"/>
  <c r="AO734" i="10"/>
  <c r="AP734" i="10" s="1"/>
  <c r="AO814" i="10"/>
  <c r="AP814" i="10" s="1"/>
  <c r="AO1620" i="10"/>
  <c r="AP1620" i="10" s="1"/>
  <c r="AO771" i="10"/>
  <c r="AP771" i="10" s="1"/>
  <c r="AO1560" i="10"/>
  <c r="AP1560" i="10" s="1"/>
  <c r="AO1565" i="10"/>
  <c r="AP1565" i="10" s="1"/>
  <c r="AO1087" i="10"/>
  <c r="AP1087" i="10" s="1"/>
  <c r="AO382" i="10"/>
  <c r="AP382" i="10" s="1"/>
  <c r="AO902" i="10"/>
  <c r="AP902" i="10" s="1"/>
  <c r="AO1776" i="10"/>
  <c r="AP1776" i="10" s="1"/>
  <c r="AO1380" i="10"/>
  <c r="AP1380" i="10" s="1"/>
  <c r="AO536" i="10"/>
  <c r="AP536" i="10" s="1"/>
  <c r="AO472" i="10"/>
  <c r="AP472" i="10" s="1"/>
  <c r="AO1454" i="10"/>
  <c r="AP1454" i="10" s="1"/>
  <c r="AO707" i="10"/>
  <c r="AP707" i="10" s="1"/>
  <c r="AO837" i="10"/>
  <c r="AP837" i="10" s="1"/>
  <c r="AO521" i="10"/>
  <c r="AP521" i="10" s="1"/>
  <c r="AO348" i="10"/>
  <c r="AP348" i="10" s="1"/>
  <c r="AO358" i="10"/>
  <c r="AP358" i="10" s="1"/>
  <c r="AO385" i="10"/>
  <c r="AP385" i="10" s="1"/>
  <c r="AO1319" i="10"/>
  <c r="AP1319" i="10" s="1"/>
  <c r="AO88" i="10"/>
  <c r="AP88" i="10" s="1"/>
  <c r="AO246" i="10"/>
  <c r="AP246" i="10" s="1"/>
  <c r="AO607" i="10"/>
  <c r="AP607" i="10" s="1"/>
  <c r="AO75" i="10"/>
  <c r="AP75" i="10" s="1"/>
  <c r="AO850" i="10"/>
  <c r="AP850" i="10" s="1"/>
  <c r="AO1292" i="10"/>
  <c r="AP1292" i="10" s="1"/>
  <c r="AO1510" i="10"/>
  <c r="AP1510" i="10" s="1"/>
  <c r="AO378" i="10"/>
  <c r="AP378" i="10" s="1"/>
  <c r="AO438" i="10"/>
  <c r="AP438" i="10" s="1"/>
  <c r="AO1294" i="10"/>
  <c r="AP1294" i="10" s="1"/>
  <c r="AO672" i="10"/>
  <c r="AP672" i="10" s="1"/>
  <c r="AO832" i="10"/>
  <c r="AP832" i="10" s="1"/>
  <c r="AO103" i="10"/>
  <c r="AP103" i="10" s="1"/>
  <c r="AO1541" i="10"/>
  <c r="AP1541" i="10" s="1"/>
  <c r="AO631" i="10"/>
  <c r="AP631" i="10" s="1"/>
  <c r="AO866" i="10"/>
  <c r="AP866" i="10" s="1"/>
  <c r="AO132" i="10"/>
  <c r="AP132" i="10" s="1"/>
  <c r="AO784" i="10"/>
  <c r="AP784" i="10" s="1"/>
  <c r="AO1192" i="10"/>
  <c r="AP1192" i="10" s="1"/>
  <c r="AO1243" i="10"/>
  <c r="AP1243" i="10" s="1"/>
  <c r="AO696" i="10"/>
  <c r="AP696" i="10" s="1"/>
  <c r="AO680" i="10"/>
  <c r="AP680" i="10" s="1"/>
  <c r="AO1669" i="10"/>
  <c r="AP1669" i="10" s="1"/>
  <c r="AO762" i="10"/>
  <c r="AP762" i="10" s="1"/>
  <c r="AO1328" i="10"/>
  <c r="AP1328" i="10" s="1"/>
  <c r="AO1212" i="10"/>
  <c r="AP1212" i="10" s="1"/>
  <c r="AO1506" i="10"/>
  <c r="AP1506" i="10" s="1"/>
  <c r="AO730" i="10"/>
  <c r="AP730" i="10" s="1"/>
  <c r="AO794" i="10"/>
  <c r="AP794" i="10" s="1"/>
  <c r="AO202" i="10"/>
  <c r="AP202" i="10" s="1"/>
  <c r="AO1313" i="10"/>
  <c r="AP1313" i="10" s="1"/>
  <c r="AO971" i="10"/>
  <c r="AP971" i="10" s="1"/>
  <c r="AO960" i="10"/>
  <c r="AP960" i="10" s="1"/>
  <c r="AO444" i="10"/>
  <c r="AP444" i="10" s="1"/>
  <c r="AO223" i="10"/>
  <c r="AP223" i="10" s="1"/>
  <c r="AO226" i="10"/>
  <c r="AP226" i="10" s="1"/>
  <c r="AO1533" i="10"/>
  <c r="AP1533" i="10" s="1"/>
  <c r="AO286" i="10"/>
  <c r="AP286" i="10" s="1"/>
  <c r="AO1559" i="10"/>
  <c r="AP1559" i="10" s="1"/>
  <c r="AO242" i="10"/>
  <c r="AP242" i="10" s="1"/>
  <c r="AO128" i="10"/>
  <c r="AP128" i="10" s="1"/>
  <c r="AO1552" i="10"/>
  <c r="AP1552" i="10" s="1"/>
  <c r="AO878" i="10"/>
  <c r="AP878" i="10" s="1"/>
  <c r="AO1436" i="10"/>
  <c r="AP1436" i="10" s="1"/>
  <c r="AO1508" i="10"/>
  <c r="AP1508" i="10" s="1"/>
  <c r="AO849" i="10"/>
  <c r="AP849" i="10" s="1"/>
  <c r="AO651" i="10"/>
  <c r="AP651" i="10" s="1"/>
  <c r="AO1623" i="10"/>
  <c r="AP1623" i="10" s="1"/>
  <c r="AO842" i="10"/>
  <c r="AP842" i="10" s="1"/>
  <c r="AO21" i="10"/>
  <c r="AP21" i="10" s="1"/>
  <c r="AO1142" i="10"/>
  <c r="AP1142" i="10" s="1"/>
  <c r="AO879" i="10"/>
  <c r="AP879" i="10" s="1"/>
  <c r="AO1602" i="10"/>
  <c r="AP1602" i="10" s="1"/>
  <c r="AO1138" i="10"/>
  <c r="AP1138" i="10" s="1"/>
  <c r="AO574" i="10"/>
  <c r="AP574" i="10" s="1"/>
  <c r="AO120" i="10"/>
  <c r="AP120" i="10" s="1"/>
  <c r="AO1708" i="10"/>
  <c r="AP1708" i="10" s="1"/>
  <c r="AO1194" i="10"/>
  <c r="AP1194" i="10" s="1"/>
  <c r="AO1317" i="10"/>
  <c r="AP1317" i="10" s="1"/>
  <c r="AO1732" i="10"/>
  <c r="AP1732" i="10" s="1"/>
  <c r="AO1232" i="10"/>
  <c r="AP1232" i="10" s="1"/>
  <c r="AO323" i="10"/>
  <c r="AP323" i="10" s="1"/>
  <c r="AO1007" i="10"/>
  <c r="AP1007" i="10" s="1"/>
  <c r="AO1161" i="10"/>
  <c r="AP1161" i="10" s="1"/>
  <c r="AO1103" i="10"/>
  <c r="AP1103" i="10" s="1"/>
  <c r="AO360" i="10"/>
  <c r="AP360" i="10" s="1"/>
  <c r="AO208" i="10"/>
  <c r="AP208" i="10" s="1"/>
  <c r="AO1076" i="10"/>
  <c r="AP1076" i="10" s="1"/>
  <c r="AO526" i="10"/>
  <c r="AP526" i="10" s="1"/>
  <c r="AO398" i="10"/>
  <c r="AP398" i="10" s="1"/>
  <c r="AO1597" i="10"/>
  <c r="AP1597" i="10" s="1"/>
  <c r="AO1441" i="10"/>
  <c r="AP1441" i="10" s="1"/>
  <c r="AO871" i="10"/>
  <c r="AP871" i="10" s="1"/>
  <c r="AO1467" i="10"/>
  <c r="AP1467" i="10" s="1"/>
  <c r="AO1757" i="10"/>
  <c r="AP1757" i="10" s="1"/>
  <c r="AO1262" i="10"/>
  <c r="AP1262" i="10" s="1"/>
  <c r="AO890" i="10"/>
  <c r="AP890" i="10" s="1"/>
  <c r="AO485" i="10"/>
  <c r="AP485" i="10" s="1"/>
  <c r="AO1756" i="10"/>
  <c r="AP1756" i="10" s="1"/>
  <c r="AO114" i="10"/>
  <c r="AP114" i="10" s="1"/>
  <c r="AO964" i="10"/>
  <c r="AP964" i="10" s="1"/>
  <c r="AO517" i="10"/>
  <c r="AP517" i="10" s="1"/>
  <c r="AO1363" i="10"/>
  <c r="AP1363" i="10" s="1"/>
  <c r="AO49" i="10"/>
  <c r="AP49" i="10" s="1"/>
  <c r="AO207" i="10"/>
  <c r="AP207" i="10" s="1"/>
  <c r="AO974" i="10"/>
  <c r="AP974" i="10" s="1"/>
  <c r="AO65" i="10"/>
  <c r="AP65" i="10" s="1"/>
  <c r="AO717" i="10"/>
  <c r="AP717" i="10" s="1"/>
  <c r="AO690" i="10"/>
  <c r="AP690" i="10" s="1"/>
  <c r="AO73" i="10"/>
  <c r="AP73" i="10" s="1"/>
  <c r="AO277" i="10"/>
  <c r="AP277" i="10" s="1"/>
  <c r="AO407" i="10"/>
  <c r="AP407" i="10" s="1"/>
  <c r="AO1201" i="10"/>
  <c r="AP1201" i="10" s="1"/>
  <c r="AO1400" i="10"/>
  <c r="AP1400" i="10" s="1"/>
  <c r="AO284" i="10"/>
  <c r="AP284" i="10" s="1"/>
  <c r="AO1008" i="10"/>
  <c r="AP1008" i="10" s="1"/>
  <c r="AO1351" i="10"/>
  <c r="AP1351" i="10" s="1"/>
  <c r="AO1729" i="10"/>
  <c r="AP1729" i="10" s="1"/>
  <c r="AO58" i="10"/>
  <c r="AP58" i="10" s="1"/>
  <c r="AO428" i="10"/>
  <c r="AP428" i="10" s="1"/>
  <c r="AO1039" i="10"/>
  <c r="AP1039" i="10" s="1"/>
  <c r="AO561" i="10"/>
  <c r="AP561" i="10" s="1"/>
  <c r="AO217" i="10"/>
  <c r="AP217" i="10" s="1"/>
  <c r="AO539" i="10"/>
  <c r="AP539" i="10" s="1"/>
  <c r="AO687" i="10"/>
  <c r="AP687" i="10" s="1"/>
  <c r="AO1329" i="10"/>
  <c r="AP1329" i="10" s="1"/>
  <c r="AO1673" i="10"/>
  <c r="AP1673" i="10" s="1"/>
  <c r="AO54" i="10"/>
  <c r="AP54" i="10" s="1"/>
  <c r="AO38" i="10"/>
  <c r="AP38" i="10" s="1"/>
  <c r="AO95" i="10"/>
  <c r="AP95" i="10" s="1"/>
  <c r="AO559" i="10"/>
  <c r="AP559" i="10" s="1"/>
  <c r="AO1514" i="10"/>
  <c r="AP1514" i="10" s="1"/>
  <c r="AO388" i="10"/>
  <c r="AP388" i="10" s="1"/>
  <c r="AO573" i="10"/>
  <c r="AP573" i="10" s="1"/>
  <c r="AO661" i="10"/>
  <c r="AP661" i="10" s="1"/>
  <c r="AO788" i="10"/>
  <c r="AP788" i="10" s="1"/>
  <c r="AO708" i="10"/>
  <c r="AP708" i="10" s="1"/>
  <c r="AO1738" i="10"/>
  <c r="AP1738" i="10" s="1"/>
  <c r="AO587" i="10"/>
  <c r="AP587" i="10" s="1"/>
  <c r="AO494" i="10"/>
  <c r="AP494" i="10" s="1"/>
  <c r="AO1474" i="10"/>
  <c r="AP1474" i="10" s="1"/>
  <c r="AO1135" i="10"/>
  <c r="AP1135" i="10" s="1"/>
  <c r="AO451" i="10"/>
  <c r="AP451" i="10" s="1"/>
  <c r="AO957" i="10"/>
  <c r="AP957" i="10" s="1"/>
  <c r="AO670" i="10"/>
  <c r="AP670" i="10" s="1"/>
  <c r="AO527" i="10"/>
  <c r="AP527" i="10" s="1"/>
  <c r="AO321" i="10"/>
  <c r="AP321" i="10" s="1"/>
  <c r="AO297" i="10"/>
  <c r="AP297" i="10" s="1"/>
  <c r="AO1241" i="10"/>
  <c r="AP1241" i="10" s="1"/>
  <c r="AO1426" i="10"/>
  <c r="AP1426" i="10" s="1"/>
  <c r="AO1077" i="10"/>
  <c r="AP1077" i="10" s="1"/>
  <c r="AO1527" i="10"/>
  <c r="AP1527" i="10" s="1"/>
  <c r="AO867" i="10"/>
  <c r="AP867" i="10" s="1"/>
  <c r="AO225" i="10"/>
  <c r="AP225" i="10" s="1"/>
  <c r="AO1331" i="10"/>
  <c r="AP1331" i="10" s="1"/>
  <c r="AO1225" i="10"/>
  <c r="AP1225" i="10" s="1"/>
  <c r="AO1215" i="10"/>
  <c r="AP1215" i="10" s="1"/>
  <c r="AO897" i="10"/>
  <c r="AP897" i="10" s="1"/>
  <c r="AO1049" i="10"/>
  <c r="AP1049" i="10" s="1"/>
  <c r="AO870" i="10"/>
  <c r="AP870" i="10" s="1"/>
  <c r="AO1501" i="10"/>
  <c r="AP1501" i="10" s="1"/>
  <c r="AO90" i="10"/>
  <c r="AP90" i="10" s="1"/>
  <c r="AO847" i="10"/>
  <c r="AP847" i="10" s="1"/>
  <c r="AO1625" i="10"/>
  <c r="AP1625" i="10" s="1"/>
  <c r="AO293" i="10"/>
  <c r="AP293" i="10" s="1"/>
  <c r="AO305" i="10"/>
  <c r="AP305" i="10" s="1"/>
  <c r="AO783" i="10"/>
  <c r="AP783" i="10" s="1"/>
  <c r="AO191" i="10"/>
  <c r="AP191" i="10" s="1"/>
  <c r="AO1562" i="10"/>
  <c r="AP1562" i="10" s="1"/>
  <c r="AO247" i="10"/>
  <c r="AP247" i="10" s="1"/>
  <c r="AO826" i="10"/>
  <c r="AP826" i="10" s="1"/>
  <c r="AO1772" i="10"/>
  <c r="AP1772" i="10" s="1"/>
  <c r="AO1326" i="10"/>
  <c r="AP1326" i="10" s="1"/>
  <c r="AO1303" i="10"/>
  <c r="AP1303" i="10" s="1"/>
  <c r="AO1152" i="10"/>
  <c r="AP1152" i="10" s="1"/>
  <c r="AO1618" i="10"/>
  <c r="AP1618" i="10" s="1"/>
  <c r="AO851" i="10"/>
  <c r="AP851" i="10" s="1"/>
  <c r="AO92" i="10"/>
  <c r="AP92" i="10" s="1"/>
  <c r="AO882" i="10"/>
  <c r="AP882" i="10" s="1"/>
  <c r="AO1290" i="10"/>
  <c r="AP1290" i="10" s="1"/>
  <c r="AO136" i="10"/>
  <c r="AP136" i="10" s="1"/>
  <c r="AO1318" i="10"/>
  <c r="AP1318" i="10" s="1"/>
  <c r="AO383" i="10"/>
  <c r="AP383" i="10" s="1"/>
  <c r="AO1464" i="10"/>
  <c r="AP1464" i="10" s="1"/>
  <c r="AO143" i="10"/>
  <c r="AP143" i="10" s="1"/>
  <c r="AO97" i="10"/>
  <c r="AP97" i="10" s="1"/>
  <c r="AO1025" i="10"/>
  <c r="AP1025" i="10" s="1"/>
  <c r="AO289" i="10"/>
  <c r="AP289" i="10" s="1"/>
  <c r="AO184" i="10"/>
  <c r="AP184" i="10" s="1"/>
  <c r="AO1393" i="10"/>
  <c r="AP1393" i="10" s="1"/>
  <c r="AO503" i="10"/>
  <c r="AP503" i="10" s="1"/>
  <c r="AO894" i="10"/>
  <c r="AP894" i="10" s="1"/>
  <c r="AO1209" i="10"/>
  <c r="AP1209" i="10" s="1"/>
  <c r="AO874" i="10"/>
  <c r="AP874" i="10" s="1"/>
  <c r="AO1275" i="10"/>
  <c r="AP1275" i="10" s="1"/>
  <c r="AO706" i="10"/>
  <c r="AP706" i="10" s="1"/>
  <c r="AO370" i="10"/>
  <c r="AP370" i="10" s="1"/>
  <c r="AO163" i="10"/>
  <c r="AP163" i="10" s="1"/>
  <c r="AO723" i="10"/>
  <c r="AP723" i="10" s="1"/>
  <c r="AO1737" i="10"/>
  <c r="AP1737" i="10" s="1"/>
  <c r="AO502" i="10"/>
  <c r="AP502" i="10" s="1"/>
  <c r="AO768" i="10"/>
  <c r="AP768" i="10" s="1"/>
  <c r="AO1279" i="10"/>
  <c r="AP1279" i="10" s="1"/>
  <c r="AO978" i="10"/>
  <c r="AP978" i="10" s="1"/>
  <c r="AO1609" i="10"/>
  <c r="AP1609" i="10" s="1"/>
  <c r="AO329" i="10"/>
  <c r="AP329" i="10" s="1"/>
  <c r="AO829" i="10"/>
  <c r="AP829" i="10" s="1"/>
  <c r="AO475" i="10"/>
  <c r="AP475" i="10" s="1"/>
  <c r="AO67" i="10"/>
  <c r="AP67" i="10" s="1"/>
  <c r="AO154" i="10"/>
  <c r="AP154" i="10" s="1"/>
  <c r="AO795" i="10"/>
  <c r="AP795" i="10" s="1"/>
  <c r="AO1513" i="10"/>
  <c r="AP1513" i="10" s="1"/>
  <c r="AO304" i="10"/>
  <c r="AP304" i="10" s="1"/>
  <c r="AO808" i="10"/>
  <c r="AP808" i="10" s="1"/>
  <c r="AO1288" i="10"/>
  <c r="AP1288" i="10" s="1"/>
  <c r="AO1257" i="10"/>
  <c r="AP1257" i="10" s="1"/>
  <c r="AO1762" i="10"/>
  <c r="AP1762" i="10" s="1"/>
  <c r="AO1031" i="10"/>
  <c r="AP1031" i="10" s="1"/>
  <c r="AO1765" i="10"/>
  <c r="AP1765" i="10" s="1"/>
  <c r="AO1580" i="10"/>
  <c r="AP1580" i="10" s="1"/>
  <c r="AO912" i="10"/>
  <c r="AP912" i="10" s="1"/>
  <c r="AO1182" i="10"/>
  <c r="AP1182" i="10" s="1"/>
  <c r="AO458" i="10"/>
  <c r="AP458" i="10" s="1"/>
  <c r="AO1604" i="10"/>
  <c r="AP1604" i="10" s="1"/>
  <c r="AO705" i="10"/>
  <c r="AP705" i="10" s="1"/>
  <c r="AO117" i="10"/>
  <c r="AP117" i="10" s="1"/>
  <c r="AO367" i="10"/>
  <c r="AP367" i="10" s="1"/>
  <c r="AO935" i="10"/>
  <c r="AP935" i="10" s="1"/>
  <c r="AO336" i="10"/>
  <c r="AP336" i="10" s="1"/>
  <c r="AO922" i="10"/>
  <c r="AP922" i="10" s="1"/>
  <c r="AO1202" i="10"/>
  <c r="AP1202" i="10" s="1"/>
  <c r="AO1414" i="10"/>
  <c r="AP1414" i="10" s="1"/>
  <c r="AO192" i="10"/>
  <c r="AP192" i="10" s="1"/>
  <c r="AO389" i="10"/>
  <c r="AP389" i="10" s="1"/>
  <c r="AO858" i="10"/>
  <c r="AP858" i="10" s="1"/>
  <c r="AO1607" i="10"/>
  <c r="AP1607" i="10" s="1"/>
  <c r="AO785" i="10"/>
  <c r="AP785" i="10" s="1"/>
  <c r="AO199" i="10"/>
  <c r="AP199" i="10" s="1"/>
  <c r="AO1361" i="10"/>
  <c r="AP1361" i="10" s="1"/>
  <c r="AO994" i="10"/>
  <c r="AP994" i="10" s="1"/>
  <c r="AO1780" i="10"/>
  <c r="AP1780" i="10" s="1"/>
  <c r="AO726" i="10"/>
  <c r="AP726" i="10" s="1"/>
  <c r="AO1337" i="10"/>
  <c r="AP1337" i="10" s="1"/>
  <c r="AO345" i="10"/>
  <c r="AP345" i="10" s="1"/>
  <c r="AO1432" i="10"/>
  <c r="AP1432" i="10" s="1"/>
  <c r="AO787" i="10"/>
  <c r="AP787" i="10" s="1"/>
  <c r="AO1121" i="10"/>
  <c r="AP1121" i="10" s="1"/>
  <c r="AO171" i="10"/>
  <c r="AP171" i="10" s="1"/>
  <c r="AO1507" i="10"/>
  <c r="AP1507" i="10" s="1"/>
  <c r="AO1014" i="10"/>
  <c r="AP1014" i="10" s="1"/>
  <c r="AO250" i="10"/>
  <c r="AP250" i="10" s="1"/>
  <c r="AO700" i="10"/>
  <c r="AP700" i="10" s="1"/>
  <c r="AO1755" i="10"/>
  <c r="AP1755" i="10" s="1"/>
  <c r="AO884" i="10"/>
  <c r="AP884" i="10" s="1"/>
  <c r="AO1456" i="10"/>
  <c r="AP1456" i="10" s="1"/>
  <c r="AO72" i="10"/>
  <c r="AP72" i="10" s="1"/>
  <c r="AO1022" i="10"/>
  <c r="AP1022" i="10" s="1"/>
  <c r="AO1396" i="10"/>
  <c r="AP1396" i="10" s="1"/>
  <c r="AO926" i="10"/>
  <c r="AP926" i="10" s="1"/>
  <c r="AO1491" i="10"/>
  <c r="AP1491" i="10" s="1"/>
  <c r="AO1033" i="10"/>
  <c r="AP1033" i="10" s="1"/>
  <c r="AO914" i="10"/>
  <c r="AP914" i="10" s="1"/>
  <c r="AO492" i="10"/>
  <c r="AP492" i="10" s="1"/>
  <c r="AO421" i="10"/>
  <c r="AP421" i="10" s="1"/>
  <c r="AO1587" i="10"/>
  <c r="AP1587" i="10" s="1"/>
  <c r="AO972" i="10"/>
  <c r="AP972" i="10" s="1"/>
  <c r="AO944" i="10"/>
  <c r="AP944" i="10" s="1"/>
  <c r="AO1035" i="10"/>
  <c r="AP1035" i="10" s="1"/>
  <c r="AO1073" i="10"/>
  <c r="AP1073" i="10" s="1"/>
  <c r="AO759" i="10"/>
  <c r="AP759" i="10" s="1"/>
  <c r="AO1398" i="10"/>
  <c r="AP1398" i="10" s="1"/>
  <c r="AO448" i="10"/>
  <c r="AP448" i="10" s="1"/>
  <c r="AO1191" i="10"/>
  <c r="AP1191" i="10" s="1"/>
  <c r="AO44" i="10"/>
  <c r="AP44" i="10" s="1"/>
  <c r="AO695" i="10"/>
  <c r="AP695" i="10" s="1"/>
  <c r="AO775" i="10"/>
  <c r="AP775" i="10" s="1"/>
  <c r="AO1566" i="10"/>
  <c r="AP1566" i="10" s="1"/>
  <c r="AO1030" i="10"/>
  <c r="AP1030" i="10" s="1"/>
  <c r="AO1167" i="10"/>
  <c r="AP1167" i="10" s="1"/>
  <c r="AO1310" i="10"/>
  <c r="AP1310" i="10" s="1"/>
  <c r="AO855" i="10"/>
  <c r="AP855" i="10" s="1"/>
  <c r="AO924" i="10"/>
  <c r="AP924" i="10" s="1"/>
  <c r="AO650" i="10"/>
  <c r="AP650" i="10" s="1"/>
  <c r="AO1627" i="10"/>
  <c r="AP1627" i="10" s="1"/>
  <c r="AO35" i="10"/>
  <c r="AP35" i="10" s="1"/>
  <c r="AO955" i="10"/>
  <c r="AP955" i="10" s="1"/>
  <c r="AO1253" i="10"/>
  <c r="AP1253" i="10" s="1"/>
  <c r="AO1136" i="10"/>
  <c r="AP1136" i="10" s="1"/>
  <c r="AO939" i="10"/>
  <c r="AP939" i="10" s="1"/>
  <c r="AO43" i="10"/>
  <c r="AP43" i="10" s="1"/>
  <c r="AO107" i="10"/>
  <c r="AP107" i="10" s="1"/>
  <c r="AO792" i="10"/>
  <c r="AP792" i="10" s="1"/>
  <c r="AO311" i="10"/>
  <c r="AP311" i="10" s="1"/>
  <c r="AO589" i="10"/>
  <c r="AP589" i="10" s="1"/>
  <c r="AO566" i="10"/>
  <c r="AP566" i="10" s="1"/>
  <c r="AO189" i="10"/>
  <c r="AP189" i="10" s="1"/>
  <c r="AO432" i="10"/>
  <c r="AP432" i="10" s="1"/>
  <c r="AO1675" i="10"/>
  <c r="AP1675" i="10" s="1"/>
  <c r="AO512" i="10"/>
  <c r="AP512" i="10" s="1"/>
  <c r="AO222" i="10"/>
  <c r="AP222" i="10" s="1"/>
  <c r="AO1378" i="10"/>
  <c r="AP1378" i="10" s="1"/>
  <c r="AO332" i="10"/>
  <c r="AP332" i="10" s="1"/>
  <c r="AO1372" i="10"/>
  <c r="AP1372" i="10" s="1"/>
  <c r="AO1449" i="10"/>
  <c r="AP1449" i="10" s="1"/>
  <c r="AO1537" i="10"/>
  <c r="AP1537" i="10" s="1"/>
  <c r="AO396" i="10"/>
  <c r="AP396" i="10" s="1"/>
  <c r="AO1216" i="10"/>
  <c r="AP1216" i="10" s="1"/>
  <c r="AO1654" i="10"/>
  <c r="AP1654" i="10" s="1"/>
  <c r="AO767" i="10"/>
  <c r="AP767" i="10" s="1"/>
  <c r="AO1369" i="10"/>
  <c r="AP1369" i="10" s="1"/>
  <c r="AO248" i="10"/>
  <c r="AP248" i="10" s="1"/>
  <c r="AO1074" i="10"/>
  <c r="AP1074" i="10" s="1"/>
  <c r="AO1053" i="10"/>
  <c r="AP1053" i="10" s="1"/>
  <c r="AO1705" i="10"/>
  <c r="AP1705" i="10" s="1"/>
  <c r="AO524" i="10"/>
  <c r="AP524" i="10" s="1"/>
  <c r="AO908" i="10"/>
  <c r="AP908" i="10" s="1"/>
  <c r="AO923" i="10"/>
  <c r="AP923" i="10" s="1"/>
  <c r="AO1344" i="10"/>
  <c r="AP1344" i="10" s="1"/>
  <c r="AO1062" i="10"/>
  <c r="AP1062" i="10" s="1"/>
  <c r="AO936" i="10"/>
  <c r="AP936" i="10" s="1"/>
  <c r="AO424" i="10"/>
  <c r="AP424" i="10" s="1"/>
  <c r="AO363" i="10"/>
  <c r="AP363" i="10" s="1"/>
  <c r="AO1746" i="10"/>
  <c r="AP1746" i="10" s="1"/>
  <c r="AO751" i="10"/>
  <c r="AP751" i="10" s="1"/>
  <c r="AO1041" i="10"/>
  <c r="AP1041" i="10" s="1"/>
  <c r="AO39" i="10"/>
  <c r="AP39" i="10" s="1"/>
  <c r="AO601" i="10"/>
  <c r="AP601" i="10" s="1"/>
  <c r="AO269" i="10"/>
  <c r="AP269" i="10" s="1"/>
  <c r="AO1515" i="10"/>
  <c r="AP1515" i="10" s="1"/>
  <c r="AO1045" i="10"/>
  <c r="AP1045" i="10" s="1"/>
  <c r="AO965" i="10"/>
  <c r="AP965" i="10" s="1"/>
  <c r="AO71" i="10"/>
  <c r="AP71" i="10" s="1"/>
  <c r="AO1505" i="10"/>
  <c r="AP1505" i="10" s="1"/>
  <c r="AO1473" i="10"/>
  <c r="AP1473" i="10" s="1"/>
  <c r="AO187" i="10"/>
  <c r="AP187" i="10" s="1"/>
  <c r="AO820" i="10"/>
  <c r="AP820" i="10" s="1"/>
  <c r="AO547" i="10"/>
  <c r="AP547" i="10" s="1"/>
  <c r="AO1017" i="10"/>
  <c r="AP1017" i="10" s="1"/>
  <c r="AO1519" i="10"/>
  <c r="AP1519" i="10" s="1"/>
  <c r="AO949" i="10"/>
  <c r="AP949" i="10" s="1"/>
  <c r="AO427" i="10"/>
  <c r="AP427" i="10" s="1"/>
  <c r="AO1141" i="10"/>
  <c r="AP1141" i="10" s="1"/>
  <c r="AO440" i="10"/>
  <c r="AP440" i="10" s="1"/>
  <c r="AO1258" i="10"/>
  <c r="AP1258" i="10" s="1"/>
  <c r="AO1377" i="10"/>
  <c r="AP1377" i="10" s="1"/>
  <c r="AO1104" i="10"/>
  <c r="AP1104" i="10" s="1"/>
  <c r="AO1422" i="10"/>
  <c r="AP1422" i="10" s="1"/>
  <c r="AO1471" i="10"/>
  <c r="AP1471" i="10" s="1"/>
  <c r="AO1444" i="10"/>
  <c r="AP1444" i="10" s="1"/>
  <c r="AO509" i="10"/>
  <c r="AP509" i="10" s="1"/>
  <c r="AO1782" i="10"/>
  <c r="AP1782" i="10" s="1"/>
  <c r="AO339" i="10"/>
  <c r="AP339" i="10" s="1"/>
  <c r="AO1021" i="10"/>
  <c r="AP1021" i="10" s="1"/>
  <c r="AO145" i="10"/>
  <c r="AP145" i="10" s="1"/>
  <c r="AO87" i="10"/>
  <c r="AP87" i="10" s="1"/>
  <c r="AO1615" i="10"/>
  <c r="AP1615" i="10" s="1"/>
  <c r="AO152" i="10"/>
  <c r="AP152" i="10" s="1"/>
  <c r="AO1159" i="10"/>
  <c r="AP1159" i="10" s="1"/>
  <c r="AO1477" i="10"/>
  <c r="AP1477" i="10" s="1"/>
  <c r="AO118" i="10"/>
  <c r="AP118" i="10" s="1"/>
  <c r="AO967" i="10"/>
  <c r="AP967" i="10" s="1"/>
  <c r="AO594" i="10"/>
  <c r="AP594" i="10" s="1"/>
  <c r="AO1434" i="10"/>
  <c r="AP1434" i="10" s="1"/>
  <c r="AO856" i="10"/>
  <c r="AP856" i="10" s="1"/>
  <c r="AO104" i="10"/>
  <c r="AP104" i="10" s="1"/>
  <c r="AO655" i="10"/>
  <c r="AP655" i="10" s="1"/>
  <c r="AO1206" i="10"/>
  <c r="AP1206" i="10" s="1"/>
  <c r="AO537" i="10"/>
  <c r="AP537" i="10" s="1"/>
  <c r="AO745" i="10"/>
  <c r="AP745" i="10" s="1"/>
  <c r="AO45" i="10"/>
  <c r="AP45" i="10" s="1"/>
  <c r="AO1595" i="10"/>
  <c r="AP1595" i="10" s="1"/>
  <c r="AO634" i="10"/>
  <c r="AP634" i="10" s="1"/>
  <c r="AO1221" i="10"/>
  <c r="AP1221" i="10" s="1"/>
  <c r="AO1055" i="10"/>
  <c r="AP1055" i="10" s="1"/>
  <c r="AO508" i="10"/>
  <c r="AP508" i="10" s="1"/>
  <c r="AO1088" i="10"/>
  <c r="AP1088" i="10" s="1"/>
  <c r="AO338" i="10"/>
  <c r="AP338" i="10" s="1"/>
  <c r="AO583" i="10"/>
  <c r="AP583" i="10" s="1"/>
  <c r="AO1070" i="10"/>
  <c r="AP1070" i="10" s="1"/>
  <c r="AO1336" i="10"/>
  <c r="AP1336" i="10" s="1"/>
  <c r="AO643" i="10"/>
  <c r="AP643" i="10" s="1"/>
  <c r="AO1195" i="10"/>
  <c r="AP1195" i="10" s="1"/>
  <c r="AO1447" i="10"/>
  <c r="AP1447" i="10" s="1"/>
  <c r="AO789" i="10"/>
  <c r="AP789" i="10" s="1"/>
  <c r="AO1536" i="10"/>
  <c r="AP1536" i="10" s="1"/>
  <c r="AO1314" i="10"/>
  <c r="AP1314" i="10" s="1"/>
  <c r="AO904" i="10"/>
  <c r="AP904" i="10" s="1"/>
  <c r="AO1302" i="10"/>
  <c r="AP1302" i="10" s="1"/>
  <c r="AO1164" i="10"/>
  <c r="AP1164" i="10" s="1"/>
  <c r="AO445" i="10"/>
  <c r="AP445" i="10" s="1"/>
  <c r="AO1198" i="10"/>
  <c r="AP1198" i="10" s="1"/>
  <c r="AO1249" i="10"/>
  <c r="AP1249" i="10" s="1"/>
  <c r="AO995" i="10"/>
  <c r="AP995" i="10" s="1"/>
  <c r="AO675" i="10"/>
  <c r="AP675" i="10" s="1"/>
  <c r="AO800" i="10"/>
  <c r="AP800" i="10" s="1"/>
  <c r="AO1424" i="10"/>
  <c r="AP1424" i="10" s="1"/>
  <c r="AO1443" i="10"/>
  <c r="AP1443" i="10" s="1"/>
  <c r="AO1711" i="10"/>
  <c r="AP1711" i="10" s="1"/>
  <c r="AO504" i="10"/>
  <c r="AP504" i="10" s="1"/>
  <c r="AO1335" i="10"/>
  <c r="AP1335" i="10" s="1"/>
  <c r="AO639" i="10"/>
  <c r="AP639" i="10" s="1"/>
  <c r="AO764" i="10"/>
  <c r="AP764" i="10" s="1"/>
  <c r="AO53" i="10"/>
  <c r="AP53" i="10" s="1"/>
  <c r="AO18" i="10"/>
  <c r="AP18" i="10" s="1"/>
  <c r="AO620" i="10"/>
  <c r="AP620" i="10" s="1"/>
  <c r="AO1105" i="10"/>
  <c r="AP1105" i="10" s="1"/>
  <c r="AO1172" i="10"/>
  <c r="AP1172" i="10" s="1"/>
  <c r="AO988" i="10"/>
  <c r="AP988" i="10" s="1"/>
  <c r="AO1384" i="10"/>
  <c r="AP1384" i="10" s="1"/>
  <c r="AO1373" i="10"/>
  <c r="AP1373" i="10" s="1"/>
  <c r="AO479" i="10"/>
  <c r="AP479" i="10" s="1"/>
  <c r="AO519" i="10"/>
  <c r="AP519" i="10" s="1"/>
  <c r="AO1060" i="10"/>
  <c r="AP1060" i="10" s="1"/>
  <c r="AO1174" i="10"/>
  <c r="AP1174" i="10" s="1"/>
  <c r="AO962" i="10"/>
  <c r="AP962" i="10" s="1"/>
  <c r="AO1383" i="10"/>
  <c r="AP1383" i="10" s="1"/>
  <c r="AO1415" i="10"/>
  <c r="AP1415" i="10" s="1"/>
  <c r="AO174" i="10"/>
  <c r="AP174" i="10" s="1"/>
  <c r="AO1179" i="10"/>
  <c r="AP1179" i="10" s="1"/>
  <c r="AO776" i="10"/>
  <c r="AP776" i="10" s="1"/>
  <c r="AO1605" i="10"/>
  <c r="AP1605" i="10" s="1"/>
  <c r="AO1517" i="10"/>
  <c r="AP1517" i="10" s="1"/>
  <c r="AO82" i="10"/>
  <c r="AP82" i="10" s="1"/>
  <c r="AO918" i="10"/>
  <c r="AP918" i="10" s="1"/>
  <c r="AO1144" i="10"/>
  <c r="AP1144" i="10" s="1"/>
  <c r="AO563" i="10"/>
  <c r="AP563" i="10" s="1"/>
  <c r="AO801" i="10"/>
  <c r="AP801" i="10" s="1"/>
  <c r="AO295" i="10"/>
  <c r="AP295" i="10" s="1"/>
  <c r="AO1416" i="10"/>
  <c r="AP1416" i="10" s="1"/>
  <c r="AO487" i="10"/>
  <c r="AP487" i="10" s="1"/>
  <c r="AO761" i="10"/>
  <c r="AP761" i="10" s="1"/>
  <c r="AO1666" i="10"/>
  <c r="AP1666" i="10" s="1"/>
  <c r="AO218" i="10"/>
  <c r="AP218" i="10" s="1"/>
  <c r="AO1368" i="10"/>
  <c r="AP1368" i="10" s="1"/>
  <c r="AO1082" i="10"/>
  <c r="AP1082" i="10" s="1"/>
  <c r="AO1037" i="10"/>
  <c r="AP1037" i="10" s="1"/>
  <c r="AO471" i="10"/>
  <c r="AP471" i="10" s="1"/>
  <c r="AO1526" i="10"/>
  <c r="AP1526" i="10" s="1"/>
  <c r="AO1113" i="10"/>
  <c r="AP1113" i="10" s="1"/>
  <c r="AO610" i="10"/>
  <c r="AP610" i="10" s="1"/>
  <c r="AO11" i="10"/>
  <c r="AP11" i="10" s="1"/>
  <c r="AO608" i="10"/>
  <c r="AP608" i="10" s="1"/>
  <c r="AO1011" i="10"/>
  <c r="AP1011" i="10" s="1"/>
  <c r="AO1688" i="10"/>
  <c r="AP1688" i="10" s="1"/>
  <c r="AO57" i="10"/>
  <c r="AP57" i="10" s="1"/>
  <c r="AO958" i="10"/>
  <c r="AP958" i="10" s="1"/>
  <c r="AO1118" i="10"/>
  <c r="AP1118" i="10" s="1"/>
  <c r="AO1280" i="10"/>
  <c r="AP1280" i="10" s="1"/>
  <c r="AO1186" i="10"/>
  <c r="AP1186" i="10" s="1"/>
  <c r="AO1723" i="10"/>
  <c r="AP1723" i="10" s="1"/>
  <c r="AO244" i="10"/>
  <c r="AP244" i="10" s="1"/>
  <c r="AO846" i="10"/>
  <c r="AP846" i="10" s="1"/>
  <c r="AO791" i="10"/>
  <c r="AP791" i="10" s="1"/>
  <c r="AO1531" i="10"/>
  <c r="AP1531" i="10" s="1"/>
  <c r="AO105" i="10"/>
  <c r="AP105" i="10" s="1"/>
  <c r="AO426" i="10"/>
  <c r="AP426" i="10" s="1"/>
  <c r="AO1450" i="10"/>
  <c r="AP1450" i="10" s="1"/>
  <c r="AO1748" i="10"/>
  <c r="AP1748" i="10" s="1"/>
  <c r="AO195" i="10"/>
  <c r="AP195" i="10" s="1"/>
  <c r="AO1304" i="10"/>
  <c r="AP1304" i="10" s="1"/>
  <c r="AO920" i="10"/>
  <c r="AP920" i="10" s="1"/>
  <c r="AO353" i="10"/>
  <c r="AP353" i="10" s="1"/>
  <c r="AO1071" i="10"/>
  <c r="AP1071" i="10" s="1"/>
  <c r="AO1019" i="10"/>
  <c r="AP1019" i="10" s="1"/>
  <c r="AO1409" i="10"/>
  <c r="AP1409" i="10" s="1"/>
  <c r="AO315" i="10"/>
  <c r="AP315" i="10" s="1"/>
  <c r="AO1636" i="10"/>
  <c r="AP1636" i="10" s="1"/>
  <c r="AO1442" i="10"/>
  <c r="AP1442" i="10" s="1"/>
  <c r="AO1027" i="10"/>
  <c r="AP1027" i="10" s="1"/>
  <c r="AO317" i="10"/>
  <c r="AP317" i="10" s="1"/>
  <c r="AO76" i="10"/>
  <c r="AP76" i="10" s="1"/>
  <c r="AO1080" i="10"/>
  <c r="AP1080" i="10" s="1"/>
  <c r="AO911" i="10"/>
  <c r="AP911" i="10" s="1"/>
  <c r="AO725" i="10"/>
  <c r="AP725" i="10" s="1"/>
  <c r="AO763" i="10"/>
  <c r="AP763" i="10" s="1"/>
  <c r="AO141" i="10"/>
  <c r="AP141" i="10" s="1"/>
  <c r="AO393" i="10"/>
  <c r="AP393" i="10" s="1"/>
  <c r="AO1334" i="10"/>
  <c r="AP1334" i="10" s="1"/>
  <c r="AO595" i="10"/>
  <c r="AP595" i="10" s="1"/>
  <c r="AO486" i="10"/>
  <c r="AP486" i="10" s="1"/>
  <c r="AO699" i="10"/>
  <c r="AP699" i="10" s="1"/>
  <c r="AO903" i="10"/>
  <c r="AP903" i="10" s="1"/>
  <c r="AO401" i="10"/>
  <c r="AP401" i="10" s="1"/>
  <c r="AO637" i="10"/>
  <c r="AP637" i="10" s="1"/>
  <c r="AO928" i="10"/>
  <c r="AP928" i="10" s="1"/>
  <c r="AO772" i="10"/>
  <c r="AP772" i="10" s="1"/>
  <c r="AO1733" i="10"/>
  <c r="AP1733" i="10" s="1"/>
  <c r="AO1166" i="10"/>
  <c r="AP1166" i="10" s="1"/>
  <c r="AO204" i="10"/>
  <c r="AP204" i="10" s="1"/>
  <c r="AO621" i="10"/>
  <c r="AP621" i="10" s="1"/>
  <c r="AO1735" i="10"/>
  <c r="AP1735" i="10" s="1"/>
  <c r="AO1509" i="10"/>
  <c r="AP1509" i="10" s="1"/>
  <c r="AO162" i="10"/>
  <c r="AP162" i="10" s="1"/>
  <c r="AO753" i="10"/>
  <c r="AP753" i="10" s="1"/>
  <c r="AO194" i="10"/>
  <c r="AP194" i="10" s="1"/>
  <c r="AO523" i="10"/>
  <c r="AP523" i="10" s="1"/>
  <c r="AO469" i="10"/>
  <c r="AP469" i="10" s="1"/>
  <c r="AO1622" i="10"/>
  <c r="AP1622" i="10" s="1"/>
  <c r="AO545" i="10"/>
  <c r="AP545" i="10" s="1"/>
  <c r="AO921" i="10"/>
  <c r="AP921" i="10" s="1"/>
  <c r="AO306" i="10"/>
  <c r="AP306" i="10" s="1"/>
  <c r="AO1453" i="10"/>
  <c r="AP1453" i="10" s="1"/>
  <c r="AO464" i="10"/>
  <c r="AP464" i="10" s="1"/>
  <c r="AO1218" i="10"/>
  <c r="AP1218" i="10" s="1"/>
  <c r="AO619" i="10"/>
  <c r="AP619" i="10" s="1"/>
  <c r="AO113" i="10"/>
  <c r="AP113" i="10" s="1"/>
  <c r="AO1330" i="10"/>
  <c r="AP1330" i="10" s="1"/>
  <c r="AO258" i="10"/>
  <c r="AP258" i="10" s="1"/>
  <c r="AO1685" i="10"/>
  <c r="AP1685" i="10" s="1"/>
  <c r="AO774" i="10"/>
  <c r="AP774" i="10" s="1"/>
  <c r="AO1343" i="10"/>
  <c r="AP1343" i="10" s="1"/>
  <c r="AO1611" i="10"/>
  <c r="AP1611" i="10" s="1"/>
  <c r="AO1579" i="10"/>
  <c r="AP1579" i="10" s="1"/>
  <c r="AO757" i="10"/>
  <c r="AP757" i="10" s="1"/>
  <c r="AO459" i="10"/>
  <c r="AP459" i="10" s="1"/>
  <c r="AO973" i="10"/>
  <c r="AP973" i="10" s="1"/>
  <c r="AO1582" i="10"/>
  <c r="AP1582" i="10" s="1"/>
  <c r="AO137" i="10"/>
  <c r="AP137" i="10" s="1"/>
  <c r="AO288" i="10"/>
  <c r="AP288" i="10" s="1"/>
  <c r="AO822" i="10"/>
  <c r="AP822" i="10" s="1"/>
  <c r="AO36" i="10"/>
  <c r="AP36" i="10" s="1"/>
  <c r="AO47" i="10"/>
  <c r="AP47" i="10" s="1"/>
  <c r="AO525" i="10"/>
  <c r="AP525" i="10" s="1"/>
  <c r="AO571" i="10"/>
  <c r="AP571" i="10" s="1"/>
  <c r="AO683" i="10"/>
  <c r="AP683" i="10" s="1"/>
  <c r="AO1573" i="10"/>
  <c r="AP1573" i="10" s="1"/>
  <c r="AO1716" i="10"/>
  <c r="AP1716" i="10" s="1"/>
  <c r="AO1674" i="10"/>
  <c r="AP1674" i="10" s="1"/>
  <c r="AO1094" i="10"/>
  <c r="AP1094" i="10" s="1"/>
  <c r="AO1163" i="10"/>
  <c r="AP1163" i="10" s="1"/>
  <c r="AO316" i="10"/>
  <c r="AP316" i="10" s="1"/>
  <c r="AO649" i="10"/>
  <c r="AP649" i="10" s="1"/>
  <c r="AO859" i="10"/>
  <c r="AP859" i="10" s="1"/>
  <c r="AO984" i="10"/>
  <c r="AP984" i="10" s="1"/>
  <c r="AO37" i="10"/>
  <c r="AP37" i="10" s="1"/>
  <c r="AO1366" i="10"/>
  <c r="AP1366" i="10" s="1"/>
  <c r="AO1570" i="10"/>
  <c r="AP1570" i="10" s="1"/>
  <c r="AO314" i="10"/>
  <c r="AP314" i="10" s="1"/>
  <c r="AO1458" i="10"/>
  <c r="AP1458" i="10" s="1"/>
  <c r="AO1079" i="10"/>
  <c r="AP1079" i="10" s="1"/>
  <c r="AO1459" i="10"/>
  <c r="AP1459" i="10" s="1"/>
  <c r="AO811" i="10"/>
  <c r="AP811" i="10" s="1"/>
  <c r="AO1245" i="10"/>
  <c r="AP1245" i="10" s="1"/>
  <c r="AO1137" i="10"/>
  <c r="AP1137" i="10" s="1"/>
  <c r="AO124" i="10"/>
  <c r="AP124" i="10" s="1"/>
  <c r="AO1650" i="10"/>
  <c r="AP1650" i="10" s="1"/>
  <c r="AO441" i="10"/>
  <c r="AP441" i="10" s="1"/>
  <c r="AO1127" i="10"/>
  <c r="AP1127" i="10" s="1"/>
  <c r="AO1726" i="10"/>
  <c r="AP1726" i="10" s="1"/>
  <c r="AO982" i="10"/>
  <c r="AP982" i="10" s="1"/>
  <c r="AO1117" i="10"/>
  <c r="AP1117" i="10" s="1"/>
  <c r="AO365" i="10"/>
  <c r="AP365" i="10" s="1"/>
  <c r="AO729" i="10"/>
  <c r="AP729" i="10" s="1"/>
  <c r="AO1731" i="10"/>
  <c r="AP1731" i="10" s="1"/>
  <c r="AO532" i="10"/>
  <c r="AP532" i="10" s="1"/>
  <c r="AO746" i="10"/>
  <c r="AP746" i="10" s="1"/>
  <c r="AO542" i="10"/>
  <c r="AP542" i="10" s="1"/>
  <c r="AO1629" i="10"/>
  <c r="AP1629" i="10" s="1"/>
  <c r="AO236" i="10"/>
  <c r="AP236" i="10" s="1"/>
  <c r="AO550" i="10"/>
  <c r="AP550" i="10" s="1"/>
  <c r="AO115" i="10"/>
  <c r="AP115" i="10" s="1"/>
  <c r="AO110" i="10"/>
  <c r="AP110" i="10" s="1"/>
  <c r="AO1528" i="10"/>
  <c r="AP1528" i="10" s="1"/>
  <c r="AO42" i="10"/>
  <c r="AP42" i="10" s="1"/>
  <c r="AO662" i="10"/>
  <c r="AP662" i="10" s="1"/>
  <c r="AO1502" i="10"/>
  <c r="AP1502" i="10" s="1"/>
  <c r="AO507" i="10"/>
  <c r="AP507" i="10" s="1"/>
  <c r="AO1599" i="10"/>
  <c r="AP1599" i="10" s="1"/>
  <c r="AO205" i="10"/>
  <c r="AP205" i="10" s="1"/>
  <c r="AO611" i="10"/>
  <c r="AP611" i="10" s="1"/>
  <c r="AO28" i="10"/>
  <c r="AP28" i="10" s="1"/>
  <c r="AO127" i="10"/>
  <c r="AP127" i="10" s="1"/>
  <c r="AO1511" i="10"/>
  <c r="AP1511" i="10" s="1"/>
  <c r="AO554" i="10"/>
  <c r="AP554" i="10" s="1"/>
  <c r="AO813" i="10"/>
  <c r="AP813" i="10" s="1"/>
  <c r="AO1388" i="10"/>
  <c r="AP1388" i="10" s="1"/>
  <c r="AO605" i="10"/>
  <c r="AP605" i="10" s="1"/>
  <c r="AO720" i="10"/>
  <c r="AP720" i="10" s="1"/>
  <c r="AO1706" i="10"/>
  <c r="AP1706" i="10" s="1"/>
  <c r="AO738" i="10"/>
  <c r="AP738" i="10" s="1"/>
  <c r="AO864" i="10"/>
  <c r="AP864" i="10" s="1"/>
  <c r="AO1744" i="10"/>
  <c r="AP1744" i="10" s="1"/>
  <c r="AO977" i="10"/>
  <c r="AP977" i="10" s="1"/>
  <c r="AO408" i="10"/>
  <c r="AP408" i="10" s="1"/>
  <c r="AO997" i="10"/>
  <c r="AP997" i="10" s="1"/>
  <c r="AO564" i="10"/>
  <c r="AP564" i="10" s="1"/>
  <c r="AO234" i="10"/>
  <c r="AP234" i="10" s="1"/>
  <c r="AO1390" i="10"/>
  <c r="AP1390" i="10" s="1"/>
  <c r="AO809" i="10"/>
  <c r="AP809" i="10" s="1"/>
  <c r="AO1283" i="10"/>
  <c r="AP1283" i="10" s="1"/>
  <c r="AO755" i="10"/>
  <c r="AP755" i="10" s="1"/>
  <c r="AO1783" i="10"/>
  <c r="AP1783" i="10" s="1"/>
  <c r="AO212" i="10"/>
  <c r="AP212" i="10" s="1"/>
  <c r="AO10" i="10"/>
  <c r="AP10" i="10" s="1"/>
  <c r="AO216" i="10"/>
  <c r="AP216" i="10" s="1"/>
  <c r="AO1040" i="10"/>
  <c r="AP1040" i="10" s="1"/>
  <c r="AO888" i="10"/>
  <c r="AP888" i="10" s="1"/>
  <c r="AO557" i="10"/>
  <c r="AP557" i="10" s="1"/>
  <c r="AO491" i="10"/>
  <c r="AP491" i="10" s="1"/>
  <c r="AO555" i="10"/>
  <c r="AP555" i="10" s="1"/>
  <c r="AO1689" i="10"/>
  <c r="AP1689" i="10" s="1"/>
  <c r="AO1575" i="10"/>
  <c r="AP1575" i="10" s="1"/>
  <c r="AO544" i="10"/>
  <c r="AP544" i="10" s="1"/>
  <c r="AO1325" i="10"/>
  <c r="AP1325" i="10" s="1"/>
  <c r="AO161" i="10"/>
  <c r="AP161" i="10" s="1"/>
  <c r="AO1029" i="10"/>
  <c r="AP1029" i="10" s="1"/>
  <c r="AO490" i="10"/>
  <c r="AP490" i="10" s="1"/>
  <c r="AO133" i="10"/>
  <c r="AP133" i="10" s="1"/>
  <c r="AO270" i="10"/>
  <c r="AP270" i="10" s="1"/>
  <c r="AO119" i="10"/>
  <c r="AP119" i="10" s="1"/>
  <c r="AO991" i="10"/>
  <c r="AP991" i="10" s="1"/>
  <c r="AO1465" i="10"/>
  <c r="AP1465" i="10" s="1"/>
  <c r="AO231" i="10"/>
  <c r="AP231" i="10" s="1"/>
  <c r="AO251" i="10"/>
  <c r="AP251" i="10" s="1"/>
  <c r="AO91" i="10"/>
  <c r="AP91" i="10" s="1"/>
  <c r="AO78" i="10"/>
  <c r="AP78" i="10" s="1"/>
  <c r="AO1452" i="10"/>
  <c r="AP1452" i="10" s="1"/>
  <c r="AO1323" i="10"/>
  <c r="AP1323" i="10" s="1"/>
  <c r="AO1229" i="10"/>
  <c r="AP1229" i="10" s="1"/>
  <c r="AO1551" i="10"/>
  <c r="AP1551" i="10" s="1"/>
  <c r="AO1362" i="10"/>
  <c r="AP1362" i="10" s="1"/>
  <c r="AO1075" i="10"/>
  <c r="AP1075" i="10" s="1"/>
  <c r="AO1183" i="10"/>
  <c r="AP1183" i="10" s="1"/>
  <c r="AO1042" i="10"/>
  <c r="AP1042" i="10" s="1"/>
  <c r="AO1036" i="10"/>
  <c r="AP1036" i="10" s="1"/>
  <c r="AO239" i="10"/>
  <c r="AP239" i="10" s="1"/>
  <c r="AO1588" i="10"/>
  <c r="AP1588" i="10" s="1"/>
  <c r="AO803" i="10"/>
  <c r="AP803" i="10" s="1"/>
  <c r="AO74" i="10"/>
  <c r="AP74" i="10" s="1"/>
  <c r="AO579" i="10"/>
  <c r="AP579" i="10" s="1"/>
  <c r="AO1448" i="10"/>
  <c r="AP1448" i="10" s="1"/>
  <c r="AO497" i="10"/>
  <c r="AP497" i="10" s="1"/>
  <c r="AO731" i="10"/>
  <c r="AP731" i="10" s="1"/>
  <c r="AO827" i="10"/>
  <c r="AP827" i="10" s="1"/>
  <c r="AO1145" i="10"/>
  <c r="AP1145" i="10" s="1"/>
  <c r="AO1219" i="10"/>
  <c r="AP1219" i="10" s="1"/>
  <c r="AO1217" i="10"/>
  <c r="AP1217" i="10" s="1"/>
  <c r="AO533" i="10"/>
  <c r="AP533" i="10" s="1"/>
  <c r="AO588" i="10"/>
  <c r="AP588" i="10" s="1"/>
  <c r="AO627" i="10"/>
  <c r="AP627" i="10" s="1"/>
  <c r="AO1244" i="10"/>
  <c r="AP1244" i="10" s="1"/>
  <c r="AO1089" i="10"/>
  <c r="AP1089" i="10" s="1"/>
  <c r="AO812" i="10"/>
  <c r="AP812" i="10" s="1"/>
  <c r="AO854" i="10"/>
  <c r="AP854" i="10" s="1"/>
  <c r="AO1207" i="10"/>
  <c r="AP1207" i="10" s="1"/>
  <c r="AO435" i="10"/>
  <c r="AP435" i="10" s="1"/>
  <c r="AO381" i="10"/>
  <c r="AP381" i="10" s="1"/>
  <c r="AO268" i="10"/>
  <c r="AP268" i="10" s="1"/>
  <c r="AO658" i="10"/>
  <c r="AP658" i="10" s="1"/>
  <c r="AO147" i="10"/>
  <c r="AP147" i="10" s="1"/>
  <c r="AO123" i="10"/>
  <c r="AP123" i="10" s="1"/>
  <c r="AO562" i="10"/>
  <c r="AP562" i="10" s="1"/>
  <c r="AO355" i="10"/>
  <c r="AP355" i="10" s="1"/>
  <c r="AO1791" i="10"/>
  <c r="AP1791" i="10" s="1"/>
  <c r="AO454" i="10"/>
  <c r="AP454" i="10" s="1"/>
  <c r="AO963" i="10"/>
  <c r="AP963" i="10" s="1"/>
  <c r="AO387" i="10"/>
  <c r="AP387" i="10" s="1"/>
  <c r="AO1320" i="10"/>
  <c r="AP1320" i="10" s="1"/>
  <c r="AO1544" i="10"/>
  <c r="AP1544" i="10" s="1"/>
  <c r="AO615" i="10"/>
  <c r="AP615" i="10" s="1"/>
  <c r="AO1000" i="10"/>
  <c r="AP1000" i="10" s="1"/>
  <c r="AO1563" i="10"/>
  <c r="AP1563" i="10" s="1"/>
  <c r="AO663" i="10"/>
  <c r="AP663" i="10" s="1"/>
  <c r="AO262" i="10"/>
  <c r="AP262" i="10" s="1"/>
  <c r="AO1725" i="10"/>
  <c r="AP1725" i="10" s="1"/>
  <c r="AO170" i="10"/>
  <c r="AP170" i="10" s="1"/>
  <c r="AO265" i="10"/>
  <c r="AP265" i="10" s="1"/>
  <c r="AO83" i="10"/>
  <c r="AP83" i="10" s="1"/>
  <c r="AO727" i="10"/>
  <c r="AP727" i="10" s="1"/>
  <c r="AO1309" i="10"/>
  <c r="AP1309" i="10" s="1"/>
  <c r="AO1095" i="10"/>
  <c r="AP1095" i="10" s="1"/>
  <c r="AO1067" i="10"/>
  <c r="AP1067" i="10" s="1"/>
  <c r="AO677" i="10"/>
  <c r="AP677" i="10" s="1"/>
  <c r="AO1438" i="10"/>
  <c r="AP1438" i="10" s="1"/>
  <c r="AO528" i="10"/>
  <c r="AP528" i="10" s="1"/>
  <c r="AO102" i="10"/>
  <c r="AP102" i="10" s="1"/>
  <c r="AO282" i="10"/>
  <c r="AP282" i="10" s="1"/>
  <c r="AO1012" i="10"/>
  <c r="AP1012" i="10" s="1"/>
  <c r="AO290" i="10"/>
  <c r="AP290" i="10" s="1"/>
  <c r="AO1287" i="10"/>
  <c r="AP1287" i="10" s="1"/>
  <c r="AO676" i="10"/>
  <c r="AP676" i="10" s="1"/>
  <c r="AO752" i="10"/>
  <c r="AP752" i="10" s="1"/>
  <c r="AO692" i="10"/>
  <c r="AP692" i="10" s="1"/>
  <c r="AO439" i="10"/>
  <c r="AP439" i="10" s="1"/>
  <c r="AO1324" i="10"/>
  <c r="AP1324" i="10" s="1"/>
  <c r="AO1028" i="10"/>
  <c r="AP1028" i="10" s="1"/>
  <c r="AO941" i="10"/>
  <c r="AP941" i="10" s="1"/>
  <c r="AO13" i="10"/>
  <c r="AP13" i="10" s="1"/>
  <c r="AO1740" i="10"/>
  <c r="AP1740" i="10" s="1"/>
  <c r="AO1147" i="10"/>
  <c r="AP1147" i="10" s="1"/>
  <c r="AO816" i="10"/>
  <c r="AP816" i="10" s="1"/>
  <c r="AO630" i="10"/>
  <c r="AP630" i="10" s="1"/>
  <c r="AO1150" i="10"/>
  <c r="AP1150" i="10" s="1"/>
  <c r="AO737" i="10"/>
  <c r="AP737" i="10" s="1"/>
  <c r="AO1479" i="10"/>
  <c r="AP1479" i="10" s="1"/>
  <c r="AO1282" i="10"/>
  <c r="AP1282" i="10" s="1"/>
  <c r="AO1633" i="10"/>
  <c r="AP1633" i="10" s="1"/>
  <c r="AO549" i="10"/>
  <c r="AP549" i="10" s="1"/>
  <c r="AO552" i="10"/>
  <c r="AP552" i="10" s="1"/>
  <c r="AO980" i="10"/>
  <c r="AP980" i="10" s="1"/>
  <c r="AO1307" i="10"/>
  <c r="AP1307" i="10" s="1"/>
  <c r="AO1081" i="10"/>
  <c r="AP1081" i="10" s="1"/>
  <c r="AO1397" i="10"/>
  <c r="AP1397" i="10" s="1"/>
  <c r="AO1554" i="10"/>
  <c r="AP1554" i="10" s="1"/>
  <c r="AO1360" i="10"/>
  <c r="AP1360" i="10" s="1"/>
  <c r="AO1439" i="10"/>
  <c r="AP1439" i="10" s="1"/>
  <c r="AO807" i="10"/>
  <c r="AP807" i="10" s="1"/>
  <c r="AO551" i="10"/>
  <c r="AP551" i="10" s="1"/>
  <c r="AO810" i="10"/>
  <c r="AP810" i="10" s="1"/>
  <c r="AO100" i="10"/>
  <c r="AP100" i="10" s="1"/>
  <c r="AO987" i="10"/>
  <c r="AP987" i="10" s="1"/>
  <c r="AO1490" i="10"/>
  <c r="AP1490" i="10" s="1"/>
  <c r="AO999" i="10"/>
  <c r="AP999" i="10" s="1"/>
  <c r="AO31" i="10"/>
  <c r="AP31" i="10" s="1"/>
  <c r="AO356" i="10"/>
  <c r="AP356" i="10" s="1"/>
  <c r="AO1316" i="10"/>
  <c r="AP1316" i="10" s="1"/>
  <c r="AO1462" i="10"/>
  <c r="AP1462" i="10" s="1"/>
  <c r="AO932" i="10"/>
  <c r="AP932" i="10" s="1"/>
  <c r="AO446" i="10"/>
  <c r="AP446" i="10" s="1"/>
  <c r="AO1463" i="10"/>
  <c r="AP1463" i="10" s="1"/>
  <c r="AO815" i="10"/>
  <c r="AP815" i="10" s="1"/>
  <c r="AO986" i="10"/>
  <c r="AP986" i="10" s="1"/>
  <c r="AO990" i="10"/>
  <c r="AP990" i="10" s="1"/>
  <c r="AO599" i="10"/>
  <c r="AP599" i="10" s="1"/>
  <c r="AO371" i="10"/>
  <c r="AP371" i="10" s="1"/>
  <c r="AO252" i="10"/>
  <c r="AP252" i="10" s="1"/>
  <c r="AO1499" i="10"/>
  <c r="AP1499" i="10" s="1"/>
  <c r="AO681" i="10"/>
  <c r="AP681" i="10" s="1"/>
  <c r="AO101" i="10"/>
  <c r="AP101" i="10" s="1"/>
  <c r="AO354" i="10"/>
  <c r="AP354" i="10" s="1"/>
  <c r="AO1311" i="10"/>
  <c r="AP1311" i="10" s="1"/>
  <c r="AO1482" i="10"/>
  <c r="AP1482" i="10" s="1"/>
  <c r="AO26" i="10"/>
  <c r="AP26" i="10" s="1"/>
  <c r="AO843" i="10"/>
  <c r="AP843" i="10" s="1"/>
  <c r="AO126" i="10"/>
  <c r="AP126" i="10" s="1"/>
  <c r="AO164" i="10"/>
  <c r="AP164" i="10" s="1"/>
  <c r="AO632" i="10"/>
  <c r="AP632" i="10" s="1"/>
  <c r="AO880" i="10"/>
  <c r="AP880" i="10" s="1"/>
  <c r="AO951" i="10"/>
  <c r="AP951" i="10" s="1"/>
  <c r="AO1122" i="10"/>
  <c r="AP1122" i="10" s="1"/>
  <c r="AO548" i="10"/>
  <c r="AP548" i="10" s="1"/>
  <c r="AO1382" i="10"/>
  <c r="AP1382" i="10" s="1"/>
  <c r="AO343" i="10"/>
  <c r="AP343" i="10" s="1"/>
  <c r="AO140" i="10"/>
  <c r="AP140" i="10" s="1"/>
  <c r="AO1553" i="10"/>
  <c r="AP1553" i="10" s="1"/>
  <c r="AO181" i="10"/>
  <c r="AP181" i="10" s="1"/>
  <c r="AO1600" i="10"/>
  <c r="AP1600" i="10" s="1"/>
  <c r="AO660" i="10"/>
  <c r="AP660" i="10" s="1"/>
  <c r="AO1123" i="10"/>
  <c r="AP1123" i="10" s="1"/>
  <c r="AO275" i="10"/>
  <c r="AP275" i="10" s="1"/>
  <c r="AO1256" i="10"/>
  <c r="AP1256" i="10" s="1"/>
  <c r="AO1111" i="10"/>
  <c r="AP1111" i="10" s="1"/>
  <c r="AO684" i="10"/>
  <c r="AP684" i="10" s="1"/>
  <c r="AO1295" i="10"/>
  <c r="AP1295" i="10" s="1"/>
  <c r="AO341" i="10"/>
  <c r="AP341" i="10" s="1"/>
  <c r="AO364" i="10"/>
  <c r="AP364" i="10" s="1"/>
  <c r="AO233" i="10"/>
  <c r="AP233" i="10" s="1"/>
  <c r="AO998" i="10"/>
  <c r="AP998" i="10" s="1"/>
  <c r="AO34" i="10"/>
  <c r="AP34" i="10" s="1"/>
  <c r="AO221" i="10"/>
  <c r="AP221" i="10" s="1"/>
  <c r="AO256" i="10"/>
  <c r="AP256" i="10" s="1"/>
  <c r="AO640" i="10"/>
  <c r="AP640" i="10" s="1"/>
  <c r="AO139" i="10"/>
  <c r="AP139" i="10" s="1"/>
  <c r="AO423" i="10"/>
  <c r="AP423" i="10" s="1"/>
  <c r="AO240" i="10"/>
  <c r="AP240" i="10" s="1"/>
  <c r="AO1590" i="10"/>
  <c r="AP1590" i="10" s="1"/>
  <c r="AO1156" i="10"/>
  <c r="AP1156" i="10" s="1"/>
  <c r="AO606" i="10"/>
  <c r="AP606" i="10" s="1"/>
  <c r="AO1110" i="10"/>
  <c r="AP1110" i="10" s="1"/>
  <c r="AO402" i="10"/>
  <c r="AP402" i="10" s="1"/>
  <c r="AO873" i="10"/>
  <c r="AP873" i="10" s="1"/>
  <c r="AO1488" i="10"/>
  <c r="AP1488" i="10" s="1"/>
  <c r="AO568" i="10"/>
  <c r="AP568" i="10" s="1"/>
  <c r="AO1749" i="10"/>
  <c r="AP1749" i="10" s="1"/>
  <c r="AO94" i="10"/>
  <c r="AP94" i="10" s="1"/>
  <c r="AO1236" i="10"/>
  <c r="AP1236" i="10" s="1"/>
  <c r="AO237" i="10"/>
  <c r="AP237" i="10" s="1"/>
  <c r="AO635" i="10"/>
  <c r="AP635" i="10" s="1"/>
  <c r="AO318" i="10"/>
  <c r="AP318" i="10" s="1"/>
  <c r="AO1745" i="10"/>
  <c r="AP1745" i="10" s="1"/>
  <c r="AO860" i="10"/>
  <c r="AP860" i="10" s="1"/>
  <c r="AO149" i="10"/>
  <c r="AP149" i="10" s="1"/>
  <c r="AO1151" i="10"/>
  <c r="AP1151" i="10" s="1"/>
  <c r="AO613" i="10"/>
  <c r="AP613" i="10" s="1"/>
  <c r="AO283" i="10"/>
  <c r="AP283" i="10" s="1"/>
  <c r="AO778" i="10"/>
  <c r="AP778" i="10" s="1"/>
  <c r="AO1003" i="10"/>
  <c r="AP1003" i="10" s="1"/>
  <c r="AO1205" i="10"/>
  <c r="AP1205" i="10" s="1"/>
  <c r="AO241" i="10"/>
  <c r="AP241" i="10" s="1"/>
  <c r="AO442" i="10"/>
  <c r="AP442" i="10" s="1"/>
  <c r="AO1128" i="10"/>
  <c r="AP1128" i="10" s="1"/>
  <c r="AO369" i="10"/>
  <c r="AP369" i="10" s="1"/>
  <c r="AO1299" i="10"/>
  <c r="AP1299" i="10" s="1"/>
  <c r="AO1440" i="10"/>
  <c r="AP1440" i="10" s="1"/>
  <c r="AO830" i="10"/>
  <c r="AP830" i="10" s="1"/>
  <c r="AO653" i="10"/>
  <c r="AP653" i="10" s="1"/>
  <c r="AO1556" i="10"/>
  <c r="AP1556" i="10" s="1"/>
  <c r="AO633" i="10"/>
  <c r="AP633" i="10" s="1"/>
  <c r="AO1644" i="10"/>
  <c r="AP1644" i="10" s="1"/>
  <c r="AO1342" i="10"/>
  <c r="AP1342" i="10" s="1"/>
  <c r="AO1423" i="10"/>
  <c r="AP1423" i="10" s="1"/>
  <c r="AO285" i="10"/>
  <c r="AP285" i="10" s="1"/>
  <c r="AO1002" i="10"/>
  <c r="AP1002" i="10" s="1"/>
  <c r="AO1108" i="10"/>
  <c r="AP1108" i="10" s="1"/>
  <c r="AO1612" i="10"/>
  <c r="AP1612" i="10" s="1"/>
  <c r="AO896" i="10"/>
  <c r="AP896" i="10" s="1"/>
  <c r="AO347" i="10"/>
  <c r="AP347" i="10" s="1"/>
  <c r="AO1631" i="10"/>
  <c r="AP1631" i="10" s="1"/>
  <c r="AO1558" i="10"/>
  <c r="AP1558" i="10" s="1"/>
  <c r="AO206" i="10"/>
  <c r="AP206" i="10" s="1"/>
  <c r="AO32" i="10"/>
  <c r="AP32" i="10" s="1"/>
  <c r="AO1242" i="10"/>
  <c r="AP1242" i="10" s="1"/>
  <c r="AO1696" i="10"/>
  <c r="AP1696" i="10" s="1"/>
  <c r="AO743" i="10"/>
  <c r="AP743" i="10" s="1"/>
  <c r="AO463" i="10"/>
  <c r="AP463" i="10" s="1"/>
  <c r="AO652" i="10"/>
  <c r="AP652" i="10" s="1"/>
  <c r="AO1341" i="10"/>
  <c r="AP1341" i="10" s="1"/>
  <c r="AO899" i="10"/>
  <c r="AP899" i="10" s="1"/>
  <c r="AO1626" i="10"/>
  <c r="AP1626" i="10" s="1"/>
  <c r="AO433" i="10"/>
  <c r="AP433" i="10" s="1"/>
  <c r="AO793" i="10"/>
  <c r="AP793" i="10" s="1"/>
  <c r="AO1621" i="10"/>
  <c r="AP1621" i="10" s="1"/>
  <c r="AO1203" i="10"/>
  <c r="AP1203" i="10" s="1"/>
  <c r="AO540" i="10"/>
  <c r="AP540" i="10" s="1"/>
  <c r="AO538" i="10"/>
  <c r="AP538" i="10" s="1"/>
  <c r="AO158" i="10"/>
  <c r="AP158" i="10" s="1"/>
  <c r="AO456" i="10"/>
  <c r="AP456" i="10" s="1"/>
  <c r="AO434" i="10"/>
  <c r="AP434" i="10" s="1"/>
  <c r="AO865" i="10"/>
  <c r="AP865" i="10" s="1"/>
  <c r="AO1254" i="10"/>
  <c r="AP1254" i="10" s="1"/>
  <c r="AO805" i="10"/>
  <c r="AP805" i="10" s="1"/>
  <c r="AO271" i="10"/>
  <c r="AP271" i="10" s="1"/>
  <c r="AO597" i="10"/>
  <c r="AP597" i="10" s="1"/>
  <c r="AO1550" i="10"/>
  <c r="AP1550" i="10" s="1"/>
  <c r="AO1406" i="10"/>
  <c r="AP1406" i="10" s="1"/>
  <c r="AO1264" i="10"/>
  <c r="AP1264" i="10" s="1"/>
  <c r="AO470" i="10"/>
  <c r="AP470" i="10" s="1"/>
  <c r="AO403" i="10"/>
  <c r="AP403" i="10" s="1"/>
  <c r="AO931" i="10"/>
  <c r="AP931" i="10" s="1"/>
  <c r="AO1338" i="10"/>
  <c r="AP1338" i="10" s="1"/>
  <c r="AO1577" i="10"/>
  <c r="AP1577" i="10" s="1"/>
  <c r="AO352" i="10"/>
  <c r="AP352" i="10" s="1"/>
  <c r="AO1238" i="10"/>
  <c r="AP1238" i="10" s="1"/>
  <c r="AO600" i="10"/>
  <c r="AP600" i="10" s="1"/>
  <c r="AO1697" i="10"/>
  <c r="AP1697" i="10" s="1"/>
  <c r="AO450" i="10"/>
  <c r="AP450" i="10" s="1"/>
  <c r="AO443" i="10"/>
  <c r="AP443" i="10" s="1"/>
  <c r="AO230" i="10"/>
  <c r="AP230" i="10" s="1"/>
  <c r="AO940" i="10"/>
  <c r="AP940" i="10" s="1"/>
  <c r="AO1395" i="10"/>
  <c r="AP1395" i="10" s="1"/>
  <c r="AO176" i="10"/>
  <c r="AP176" i="10" s="1"/>
  <c r="AO1168" i="10"/>
  <c r="AP1168" i="10" s="1"/>
  <c r="AO953" i="10"/>
  <c r="AP953" i="10" s="1"/>
  <c r="AO1112" i="10"/>
  <c r="AP1112" i="10" s="1"/>
  <c r="AO1445" i="10"/>
  <c r="AP1445" i="10" s="1"/>
  <c r="AO609" i="10"/>
  <c r="AP609" i="10" s="1"/>
  <c r="AO1322" i="10"/>
  <c r="AP1322" i="10" s="1"/>
  <c r="AO1139" i="10"/>
  <c r="AP1139" i="10" s="1"/>
  <c r="AO765" i="10"/>
  <c r="AP765" i="10" s="1"/>
  <c r="AO267" i="10"/>
  <c r="AP267" i="10" s="1"/>
  <c r="AO1425" i="10"/>
  <c r="AP1425" i="10" s="1"/>
  <c r="AO669" i="10"/>
  <c r="AP669" i="10" s="1"/>
  <c r="AO1260" i="10"/>
  <c r="AP1260" i="10" s="1"/>
  <c r="AO335" i="10"/>
  <c r="AP335" i="10" s="1"/>
  <c r="AO1099" i="10"/>
  <c r="AP1099" i="10" s="1"/>
  <c r="AO511" i="10"/>
  <c r="AP511" i="10" s="1"/>
  <c r="AO799" i="10"/>
  <c r="AP799" i="10" s="1"/>
  <c r="AO1096" i="10"/>
  <c r="AP1096" i="10" s="1"/>
  <c r="AO394" i="10"/>
  <c r="AP394" i="10" s="1"/>
  <c r="AO1034" i="10"/>
  <c r="AP1034" i="10" s="1"/>
  <c r="AO99" i="10"/>
  <c r="AP99" i="10" s="1"/>
  <c r="AO209" i="10"/>
  <c r="AP209" i="10" s="1"/>
  <c r="AO1032" i="10"/>
  <c r="AP1032" i="10" s="1"/>
  <c r="AO1727" i="10"/>
  <c r="AP1727" i="10" s="1"/>
  <c r="AO1169" i="10"/>
  <c r="AP1169" i="10" s="1"/>
  <c r="AO510" i="10"/>
  <c r="AP510" i="10" s="1"/>
  <c r="AO1346" i="10"/>
  <c r="AP1346" i="10" s="1"/>
  <c r="AO906" i="10"/>
  <c r="AP906" i="10" s="1"/>
  <c r="AO1289" i="10"/>
  <c r="AP1289" i="10" s="1"/>
  <c r="AO1581" i="10"/>
  <c r="AP1581" i="10" s="1"/>
  <c r="AO93" i="10"/>
  <c r="AP93" i="10" s="1"/>
  <c r="AO160" i="10"/>
  <c r="AP160" i="10" s="1"/>
  <c r="AO1353" i="10"/>
  <c r="AP1353" i="10" s="1"/>
  <c r="AO1107" i="10"/>
  <c r="AP1107" i="10" s="1"/>
  <c r="AO567" i="10"/>
  <c r="AP567" i="10" s="1"/>
  <c r="AO535" i="10"/>
  <c r="AP535" i="10" s="1"/>
  <c r="AO1213" i="10"/>
  <c r="AP1213" i="10" s="1"/>
  <c r="AO685" i="10"/>
  <c r="AP685" i="10" s="1"/>
  <c r="AO302" i="10"/>
  <c r="AP302" i="10" s="1"/>
  <c r="AO1109" i="10"/>
  <c r="AP1109" i="10" s="1"/>
  <c r="AO276" i="10"/>
  <c r="AP276" i="10" s="1"/>
  <c r="AO518" i="10"/>
  <c r="AP518" i="10" s="1"/>
  <c r="AO259" i="10"/>
  <c r="AP259" i="10" s="1"/>
  <c r="AO1466" i="10"/>
  <c r="AP1466" i="10" s="1"/>
  <c r="AO1736" i="10"/>
  <c r="AP1736" i="10" s="1"/>
  <c r="AO493" i="10"/>
  <c r="AP493" i="10" s="1"/>
  <c r="AO468" i="10"/>
  <c r="AP468" i="10" s="1"/>
  <c r="AO499" i="10"/>
  <c r="AP499" i="10" s="1"/>
  <c r="AO1592" i="10"/>
  <c r="AP1592" i="10" s="1"/>
  <c r="AO1420" i="10"/>
  <c r="AP1420" i="10" s="1"/>
  <c r="AO416" i="10"/>
  <c r="AP416" i="10" s="1"/>
  <c r="AO943" i="10"/>
  <c r="AP943" i="10" s="1"/>
  <c r="AO333" i="10"/>
  <c r="AP333" i="10" s="1"/>
  <c r="AO1525" i="10"/>
  <c r="AP1525" i="10" s="1"/>
  <c r="AO465" i="10"/>
  <c r="AP465" i="10" s="1"/>
  <c r="AO841" i="10"/>
  <c r="AP841" i="10" s="1"/>
  <c r="AO961" i="10"/>
  <c r="AP961" i="10" s="1"/>
  <c r="AO1132" i="10"/>
  <c r="AP1132" i="10" s="1"/>
  <c r="AO665" i="10"/>
  <c r="AP665" i="10" s="1"/>
  <c r="AO476" i="10"/>
  <c r="AP476" i="10" s="1"/>
  <c r="AO1593" i="10"/>
  <c r="AP1593" i="10" s="1"/>
  <c r="AO1193" i="10"/>
  <c r="AP1193" i="10" s="1"/>
  <c r="AO1569" i="10"/>
  <c r="AP1569" i="10" s="1"/>
  <c r="AO1231" i="10"/>
  <c r="AP1231" i="10" s="1"/>
  <c r="AO1072" i="10"/>
  <c r="AP1072" i="10" s="1"/>
  <c r="AO1470" i="10"/>
  <c r="AP1470" i="10" s="1"/>
  <c r="AO1503" i="10"/>
  <c r="AP1503" i="10" s="1"/>
  <c r="AO366" i="10"/>
  <c r="AP366" i="10" s="1"/>
  <c r="AO168" i="10"/>
  <c r="AP168" i="10" s="1"/>
  <c r="AO14" i="10"/>
  <c r="AP14" i="10" s="1"/>
  <c r="AO541" i="10"/>
  <c r="AP541" i="10" s="1"/>
  <c r="AO1775" i="10"/>
  <c r="AP1775" i="10" s="1"/>
  <c r="AO203" i="10"/>
  <c r="AP203" i="10" s="1"/>
  <c r="AO1251" i="10"/>
  <c r="AP1251" i="10" s="1"/>
  <c r="AO1421" i="10"/>
  <c r="AP1421" i="10" s="1"/>
  <c r="AO733" i="10"/>
  <c r="AP733" i="10" s="1"/>
  <c r="AO642" i="10"/>
  <c r="AP642" i="10" s="1"/>
  <c r="AO1124" i="10"/>
  <c r="AP1124" i="10" s="1"/>
  <c r="AO875" i="10"/>
  <c r="AP875" i="10" s="1"/>
  <c r="AO1792" i="10"/>
  <c r="AP1792" i="10" s="1"/>
  <c r="AO1223" i="10"/>
  <c r="AP1223" i="10" s="1"/>
  <c r="AO1005" i="10"/>
  <c r="AP1005" i="10" s="1"/>
  <c r="AO505" i="10"/>
  <c r="AP505" i="10" s="1"/>
  <c r="AO722" i="10"/>
  <c r="AP722" i="10" s="1"/>
  <c r="AO828" i="10"/>
  <c r="AP828" i="10" s="1"/>
  <c r="AO219" i="10"/>
  <c r="AP219" i="10" s="1"/>
  <c r="AO1220" i="10"/>
  <c r="AP1220" i="10" s="1"/>
  <c r="AO797" i="10"/>
  <c r="AP797" i="10" s="1"/>
  <c r="AO473" i="10"/>
  <c r="AP473" i="10" s="1"/>
  <c r="AO1417" i="10"/>
  <c r="AP1417" i="10" s="1"/>
  <c r="AO1178" i="10"/>
  <c r="AP1178" i="10" s="1"/>
  <c r="AO804" i="10"/>
  <c r="AP804" i="10" s="1"/>
  <c r="AO1671" i="10"/>
  <c r="AP1671" i="10" s="1"/>
  <c r="AO1530" i="10"/>
  <c r="AP1530" i="10" s="1"/>
  <c r="AO1248" i="10"/>
  <c r="AP1248" i="10" s="1"/>
  <c r="AO886" i="10"/>
  <c r="AP886" i="10" s="1"/>
  <c r="AO1084" i="10"/>
  <c r="AP1084" i="10" s="1"/>
  <c r="AO1054" i="10"/>
  <c r="AP1054" i="10" s="1"/>
  <c r="AO1457" i="10"/>
  <c r="AP1457" i="10" s="1"/>
  <c r="AO861" i="10"/>
  <c r="AP861" i="10" s="1"/>
  <c r="AO1101" i="10"/>
  <c r="AP1101" i="10" s="1"/>
  <c r="AO1160" i="10"/>
  <c r="AP1160" i="10" s="1"/>
  <c r="AO591" i="10"/>
  <c r="AP591" i="10" s="1"/>
  <c r="AO41" i="10"/>
  <c r="AP41" i="10" s="1"/>
  <c r="AO1315" i="10"/>
  <c r="AP1315" i="10" s="1"/>
  <c r="AO1199" i="10"/>
  <c r="AP1199" i="10" s="1"/>
  <c r="AO760" i="10"/>
  <c r="AP760" i="10" s="1"/>
  <c r="AO534" i="10"/>
  <c r="AP534" i="10" s="1"/>
  <c r="AO1781" i="10"/>
  <c r="AP1781" i="10" s="1"/>
  <c r="AO1228" i="10"/>
  <c r="AP1228" i="10" s="1"/>
  <c r="AO992" i="10"/>
  <c r="AP992" i="10" s="1"/>
  <c r="AO1529" i="10"/>
  <c r="AP1529" i="10" s="1"/>
  <c r="AO1222" i="10"/>
  <c r="AP1222" i="10" s="1"/>
  <c r="AO1616" i="10"/>
  <c r="AP1616" i="10" s="1"/>
  <c r="AO942" i="10"/>
  <c r="AP942" i="10" s="1"/>
  <c r="AO307" i="10"/>
  <c r="AP307" i="10" s="1"/>
  <c r="AO1547" i="10"/>
  <c r="AP1547" i="10" s="1"/>
  <c r="AO1472" i="10"/>
  <c r="AP1472" i="10" s="1"/>
  <c r="AO682" i="10"/>
  <c r="AP682" i="10" s="1"/>
  <c r="AO1603" i="10"/>
  <c r="AP1603" i="10" s="1"/>
  <c r="AO937" i="10"/>
  <c r="AP937" i="10" s="1"/>
  <c r="AO1312" i="10"/>
  <c r="AP1312" i="10" s="1"/>
  <c r="AO224" i="10"/>
  <c r="AP224" i="10" s="1"/>
  <c r="AO478" i="10"/>
  <c r="AP478" i="10" s="1"/>
  <c r="AO274" i="10"/>
  <c r="AP274" i="10" s="1"/>
  <c r="AO688" i="10"/>
  <c r="AP688" i="10" s="1"/>
  <c r="AO474" i="10"/>
  <c r="AP474" i="10" s="1"/>
  <c r="AO1056" i="10"/>
  <c r="AP1056" i="10" s="1"/>
  <c r="AO1189" i="10"/>
  <c r="AP1189" i="10" s="1"/>
  <c r="AO400" i="10"/>
  <c r="AP400" i="10" s="1"/>
  <c r="AO622" i="10"/>
  <c r="AP622" i="10" s="1"/>
  <c r="AO415" i="10"/>
  <c r="AP415" i="10" s="1"/>
  <c r="AO1584" i="10"/>
  <c r="AP1584" i="10" s="1"/>
  <c r="AO925" i="10"/>
  <c r="AP925" i="10" s="1"/>
  <c r="AO1451" i="10"/>
  <c r="AP1451" i="10" s="1"/>
  <c r="AO592" i="10"/>
  <c r="AP592" i="10" s="1"/>
  <c r="AO1750" i="10"/>
  <c r="AP1750" i="10" s="1"/>
  <c r="AO109" i="10"/>
  <c r="AP109" i="10" s="1"/>
  <c r="AO166" i="10"/>
  <c r="AP166" i="10" s="1"/>
  <c r="AO228" i="10"/>
  <c r="AP228" i="10" s="1"/>
  <c r="AO910" i="10"/>
  <c r="AP910" i="10" s="1"/>
  <c r="AO1684" i="10"/>
  <c r="AP1684" i="10" s="1"/>
  <c r="AO301" i="10"/>
  <c r="AP301" i="10" s="1"/>
  <c r="AO111" i="10"/>
  <c r="AP111" i="10" s="1"/>
  <c r="AO715" i="10"/>
  <c r="AP715" i="10" s="1"/>
  <c r="AO825" i="10"/>
  <c r="AP825" i="10" s="1"/>
  <c r="AO372" i="10"/>
  <c r="AP372" i="10" s="1"/>
  <c r="AO959" i="10"/>
  <c r="AP959" i="10" s="1"/>
  <c r="AO1692" i="10"/>
  <c r="AP1692" i="10" s="1"/>
  <c r="AO310" i="10"/>
  <c r="AP310" i="10" s="1"/>
  <c r="AO85" i="10"/>
  <c r="AP85" i="10" s="1"/>
  <c r="AO50" i="10"/>
  <c r="AP50" i="10" s="1"/>
  <c r="AO1601" i="10"/>
  <c r="AP1601" i="10" s="1"/>
  <c r="AO1252" i="10"/>
  <c r="AP1252" i="10" s="1"/>
  <c r="AO292" i="10"/>
  <c r="AP292" i="10" s="1"/>
  <c r="AO907" i="10"/>
  <c r="AP907" i="10" s="1"/>
  <c r="AO1234" i="10"/>
  <c r="AP1234" i="10" s="1"/>
  <c r="AO1293" i="10"/>
  <c r="AP1293" i="10" s="1"/>
  <c r="AO790" i="10"/>
  <c r="AP790" i="10" s="1"/>
  <c r="AO565" i="10"/>
  <c r="AP565" i="10" s="1"/>
  <c r="AO185" i="10"/>
  <c r="AP185" i="10" s="1"/>
  <c r="AO1500" i="10"/>
  <c r="AP1500" i="10" s="1"/>
  <c r="AO294" i="10"/>
  <c r="AP294" i="10" s="1"/>
  <c r="AO1308" i="10"/>
  <c r="AP1308" i="10" s="1"/>
  <c r="AO1187" i="10"/>
  <c r="AP1187" i="10" s="1"/>
  <c r="AO623" i="10"/>
  <c r="AP623" i="10" s="1"/>
  <c r="AO1300" i="10"/>
  <c r="AP1300" i="10" s="1"/>
  <c r="AO1266" i="10"/>
  <c r="AP1266" i="10" s="1"/>
  <c r="AO1239" i="10"/>
  <c r="AP1239" i="10" s="1"/>
  <c r="AO1532" i="10"/>
  <c r="AP1532" i="10" s="1"/>
  <c r="AO138" i="10"/>
  <c r="AP138" i="10" s="1"/>
  <c r="AO834" i="10"/>
  <c r="AP834" i="10" s="1"/>
  <c r="AO129" i="10"/>
  <c r="AP129" i="10" s="1"/>
  <c r="AO1024" i="10"/>
  <c r="AP1024" i="10" s="1"/>
  <c r="AO578" i="10"/>
  <c r="AP578" i="10" s="1"/>
  <c r="AO1564" i="10"/>
  <c r="AP1564" i="10" s="1"/>
  <c r="AO420" i="10"/>
  <c r="AP420" i="10" s="1"/>
  <c r="AO666" i="10"/>
  <c r="AP666" i="10" s="1"/>
  <c r="AO227" i="10"/>
  <c r="AP227" i="10" s="1"/>
  <c r="AO881" i="10"/>
  <c r="AP881" i="10" s="1"/>
  <c r="AO747" i="10"/>
  <c r="AP747" i="10" s="1"/>
  <c r="AO1760" i="10"/>
  <c r="AP1760" i="10" s="1"/>
  <c r="AO334" i="10"/>
  <c r="AP334" i="10" s="1"/>
  <c r="AO436" i="10"/>
  <c r="AP436" i="10" s="1"/>
  <c r="AO530" i="10"/>
  <c r="AP530" i="10" s="1"/>
  <c r="AO211" i="10"/>
  <c r="AP211" i="10" s="1"/>
  <c r="AO674" i="10"/>
  <c r="AP674" i="10" s="1"/>
  <c r="AO1617" i="10"/>
  <c r="AP1617" i="10" s="1"/>
  <c r="AO243" i="10"/>
  <c r="AP243" i="10" s="1"/>
  <c r="AO1497" i="10"/>
  <c r="AP1497" i="10" s="1"/>
  <c r="AO927" i="10"/>
  <c r="AP927" i="10" s="1"/>
  <c r="AO1555" i="10"/>
  <c r="AP1555" i="10" s="1"/>
  <c r="AO48" i="10"/>
  <c r="AP48" i="10" s="1"/>
  <c r="AO1321" i="10"/>
  <c r="AP1321" i="10" s="1"/>
  <c r="AO155" i="10"/>
  <c r="AP155" i="10" s="1"/>
  <c r="AO577" i="10"/>
  <c r="AP577" i="10" s="1"/>
  <c r="AO452" i="10"/>
  <c r="AP452" i="10" s="1"/>
  <c r="AO399" i="10"/>
  <c r="AP399" i="10" s="1"/>
  <c r="AO985" i="10"/>
  <c r="AP985" i="10" s="1"/>
  <c r="AO590" i="10"/>
  <c r="AP590" i="10" s="1"/>
  <c r="AO1435" i="10"/>
  <c r="AP1435" i="10" s="1"/>
  <c r="AO1091" i="10"/>
  <c r="AP1091" i="10" s="1"/>
  <c r="AO1628" i="10"/>
  <c r="AP1628" i="10" s="1"/>
  <c r="AO749" i="10"/>
  <c r="AP749" i="10" s="1"/>
  <c r="AO98" i="10"/>
  <c r="AP98" i="10" s="1"/>
  <c r="AO182" i="10"/>
  <c r="AP182" i="10" s="1"/>
  <c r="AO1092" i="10"/>
  <c r="AP1092" i="10" s="1"/>
  <c r="AO1184" i="10"/>
  <c r="AP1184" i="10" s="1"/>
  <c r="AO330" i="10"/>
  <c r="AP330" i="10" s="1"/>
  <c r="AO648" i="10"/>
  <c r="AP648" i="10" s="1"/>
  <c r="AO308" i="10"/>
  <c r="AP308" i="10" s="1"/>
  <c r="AO1540" i="10"/>
  <c r="AP1540" i="10" s="1"/>
  <c r="AO300" i="10"/>
  <c r="AP300" i="10" s="1"/>
  <c r="AO460" i="10"/>
  <c r="AP460" i="10" s="1"/>
  <c r="AO838" i="10"/>
  <c r="AP838" i="10" s="1"/>
  <c r="AO781" i="10"/>
  <c r="AP781" i="10" s="1"/>
  <c r="AO1044" i="10"/>
  <c r="AP1044" i="10" s="1"/>
  <c r="AO351" i="10"/>
  <c r="AP351" i="10" s="1"/>
  <c r="AO1687" i="10"/>
  <c r="AP1687" i="10" s="1"/>
  <c r="AO296" i="10"/>
  <c r="AP296" i="10" s="1"/>
  <c r="AO1305" i="10"/>
  <c r="AP1305" i="10" s="1"/>
  <c r="AO1352" i="10"/>
  <c r="AP1352" i="10" s="1"/>
  <c r="AO1350" i="10"/>
  <c r="AP1350" i="10" s="1"/>
  <c r="AO1355" i="10"/>
  <c r="AP1355" i="10" s="1"/>
  <c r="AO1052" i="10"/>
  <c r="AP1052" i="10" s="1"/>
  <c r="AO1026" i="10"/>
  <c r="AP1026" i="10" s="1"/>
  <c r="AO1281" i="10"/>
  <c r="AP1281" i="10" s="1"/>
  <c r="AO437" i="10"/>
  <c r="AP437" i="10" s="1"/>
  <c r="AO320" i="10"/>
  <c r="AP320" i="10" s="1"/>
  <c r="AO798" i="10"/>
  <c r="AP798" i="10" s="1"/>
  <c r="AO1557" i="10"/>
  <c r="AP1557" i="10" s="1"/>
  <c r="AO63" i="10"/>
  <c r="AP63" i="10" s="1"/>
  <c r="AO1741" i="10"/>
  <c r="AP1741" i="10" s="1"/>
  <c r="AO1240" i="10"/>
  <c r="AP1240" i="10" s="1"/>
  <c r="AO1433" i="10"/>
  <c r="AP1433" i="10" s="1"/>
  <c r="AO934" i="10"/>
  <c r="AP934" i="10" s="1"/>
  <c r="AO1789" i="10"/>
  <c r="AP1789" i="10" s="1"/>
  <c r="AO1020" i="10"/>
  <c r="AP1020" i="10" s="1"/>
  <c r="AO602" i="10"/>
  <c r="AP602" i="10" s="1"/>
  <c r="AO1538" i="10"/>
  <c r="AP1538" i="10" s="1"/>
  <c r="AO40" i="10"/>
  <c r="AP40" i="10" s="1"/>
  <c r="AO1520" i="10"/>
  <c r="AP1520" i="10" s="1"/>
  <c r="AO1578" i="10"/>
  <c r="AP1578" i="10" s="1"/>
  <c r="AO1401" i="10"/>
  <c r="AP1401" i="10" s="1"/>
  <c r="AO1296" i="10"/>
  <c r="AP1296" i="10" s="1"/>
  <c r="AO952" i="10"/>
  <c r="AP952" i="10" s="1"/>
  <c r="AO350" i="10"/>
  <c r="AP350" i="10" s="1"/>
  <c r="AO673" i="10"/>
  <c r="AP673" i="10" s="1"/>
  <c r="AO629" i="10"/>
  <c r="AP629" i="10" s="1"/>
  <c r="AO1177" i="10"/>
  <c r="AP1177" i="10" s="1"/>
  <c r="AO694" i="10"/>
  <c r="AP694" i="10" s="1"/>
  <c r="AO979" i="10"/>
  <c r="AP979" i="10" s="1"/>
  <c r="AO1695" i="10"/>
  <c r="AP1695" i="10" s="1"/>
  <c r="AO390" i="10"/>
  <c r="AP390" i="10" s="1"/>
  <c r="AO1153" i="10"/>
  <c r="AP1153" i="10" s="1"/>
  <c r="AO1001" i="10"/>
  <c r="AP1001" i="10" s="1"/>
  <c r="AO273" i="10"/>
  <c r="AP273" i="10" s="1"/>
  <c r="AO698" i="10"/>
  <c r="AP698" i="10" s="1"/>
  <c r="AO724" i="10"/>
  <c r="AP724" i="10" s="1"/>
  <c r="AO1455" i="10"/>
  <c r="AP1455" i="10" s="1"/>
  <c r="AO877" i="10"/>
  <c r="AP877" i="10" s="1"/>
  <c r="AO489" i="10"/>
  <c r="AP489" i="10" s="1"/>
  <c r="AO1306" i="10"/>
  <c r="AP1306" i="10" s="1"/>
  <c r="AO106" i="10"/>
  <c r="AP106" i="10" s="1"/>
  <c r="AO868" i="10"/>
  <c r="AP868" i="10" s="1"/>
  <c r="AO1083" i="10"/>
  <c r="AP1083" i="10" s="1"/>
  <c r="AO1734" i="10"/>
  <c r="AP1734" i="10" s="1"/>
  <c r="AO461" i="10"/>
  <c r="AP461" i="10" s="1"/>
  <c r="AO1237" i="10"/>
  <c r="AP1237" i="10" s="1"/>
  <c r="AO919" i="10"/>
  <c r="AP919" i="10" s="1"/>
  <c r="AO1064" i="10"/>
  <c r="AP1064" i="10" s="1"/>
  <c r="AO395" i="10"/>
  <c r="AP395" i="10" s="1"/>
  <c r="AO718" i="10"/>
  <c r="AP718" i="10" s="1"/>
  <c r="AO1437" i="10"/>
  <c r="AP1437" i="10" s="1"/>
  <c r="AO1483" i="10"/>
  <c r="AP1483" i="10" s="1"/>
  <c r="AO570" i="10"/>
  <c r="AP570" i="10" s="1"/>
  <c r="AO327" i="10"/>
  <c r="AP327" i="10" s="1"/>
  <c r="AO1277" i="10"/>
  <c r="AP1277" i="10" s="1"/>
  <c r="AO1486" i="10"/>
  <c r="AP1486" i="10" s="1"/>
  <c r="AO1704" i="10"/>
  <c r="AP1704" i="10" s="1"/>
  <c r="AO1125" i="10"/>
  <c r="AP1125" i="10" s="1"/>
  <c r="AO1427" i="10"/>
  <c r="AP1427" i="10" s="1"/>
  <c r="AO1667" i="10"/>
  <c r="AP1667" i="10" s="1"/>
  <c r="AO414" i="10"/>
  <c r="AP414" i="10" s="1"/>
  <c r="AO172" i="10"/>
  <c r="AP172" i="10" s="1"/>
  <c r="AO1495" i="10"/>
  <c r="AP1495" i="10" s="1"/>
  <c r="AO1197" i="10"/>
  <c r="AP1197" i="10" s="1"/>
  <c r="AO1714" i="10"/>
  <c r="AP1714" i="10" s="1"/>
  <c r="AO712" i="10"/>
  <c r="AP712" i="10" s="1"/>
  <c r="AO340" i="10"/>
  <c r="AP340" i="10" s="1"/>
  <c r="AO876" i="10"/>
  <c r="AP876" i="10" s="1"/>
  <c r="AO1641" i="10"/>
  <c r="AP1641" i="10" s="1"/>
  <c r="AO377" i="10"/>
  <c r="AP377" i="10" s="1"/>
  <c r="AO1598" i="10"/>
  <c r="AP1598" i="10" s="1"/>
  <c r="AO1278" i="10"/>
  <c r="AP1278" i="10" s="1"/>
  <c r="AO324" i="10"/>
  <c r="AP324" i="10" s="1"/>
  <c r="AO411" i="10"/>
  <c r="AP411" i="10" s="1"/>
  <c r="AO62" i="10"/>
  <c r="AP62" i="10" s="1"/>
  <c r="AO1347" i="10"/>
  <c r="AP1347" i="10" s="1"/>
  <c r="AO1389" i="10"/>
  <c r="AP1389" i="10" s="1"/>
  <c r="AO1271" i="10"/>
  <c r="AP1271" i="10" s="1"/>
  <c r="AO1680" i="10"/>
  <c r="AP1680" i="10" s="1"/>
  <c r="AO993" i="10"/>
  <c r="AP993" i="10" s="1"/>
  <c r="AO1428" i="10"/>
  <c r="AP1428" i="10" s="1"/>
  <c r="AO646" i="10"/>
  <c r="AP646" i="10" s="1"/>
  <c r="AO1718" i="10"/>
  <c r="AP1718" i="10" s="1"/>
  <c r="AO1392" i="10"/>
  <c r="AP1392" i="10" s="1"/>
  <c r="AO1787" i="10"/>
  <c r="AP1787" i="10" s="1"/>
  <c r="AO1739" i="10"/>
  <c r="AP1739" i="10" s="1"/>
  <c r="AO1715" i="10"/>
  <c r="AP1715" i="10" s="1"/>
  <c r="AO748" i="10"/>
  <c r="AP748" i="10" s="1"/>
  <c r="AO989" i="10"/>
  <c r="AP989" i="10" s="1"/>
  <c r="AO1356" i="10"/>
  <c r="AP1356" i="10" s="1"/>
  <c r="AO1399" i="10"/>
  <c r="AP1399" i="10" s="1"/>
  <c r="AO1404" i="10"/>
  <c r="AP1404" i="10" s="1"/>
  <c r="AO1596" i="10"/>
  <c r="AP1596" i="10" s="1"/>
  <c r="AO625" i="10"/>
  <c r="AP625" i="10" s="1"/>
  <c r="AO915" i="10"/>
  <c r="AP915" i="10" s="1"/>
  <c r="AO844" i="10"/>
  <c r="AP844" i="10" s="1"/>
  <c r="AO1102" i="10"/>
  <c r="AP1102" i="10" s="1"/>
  <c r="AO1354" i="10"/>
  <c r="AP1354" i="10" s="1"/>
  <c r="AO1162" i="10"/>
  <c r="AP1162" i="10" s="1"/>
  <c r="AO482" i="10"/>
  <c r="AP482" i="10" s="1"/>
  <c r="AO1663" i="10"/>
  <c r="AP1663" i="10" s="1"/>
  <c r="AO17" i="10"/>
  <c r="AP17" i="10" s="1"/>
  <c r="AO1489" i="10"/>
  <c r="AP1489" i="10" s="1"/>
  <c r="AO373" i="10"/>
  <c r="AP373" i="10" s="1"/>
  <c r="AO586" i="10"/>
  <c r="AP586" i="10" s="1"/>
  <c r="AO626" i="10"/>
  <c r="AP626" i="10" s="1"/>
  <c r="AO431" i="10"/>
  <c r="AP431" i="10" s="1"/>
  <c r="AO1069" i="10"/>
  <c r="AP1069" i="10" s="1"/>
  <c r="AO1061" i="10"/>
  <c r="AP1061" i="10" s="1"/>
  <c r="AO142" i="10"/>
  <c r="AP142" i="10" s="1"/>
  <c r="AO529" i="10"/>
  <c r="AP529" i="10" s="1"/>
  <c r="AO1521" i="10"/>
  <c r="AP1521" i="10" s="1"/>
  <c r="AO917" i="10"/>
  <c r="AP917" i="10" s="1"/>
  <c r="AO576" i="10"/>
  <c r="AP576" i="10" s="1"/>
  <c r="AO1284" i="10"/>
  <c r="AP1284" i="10" s="1"/>
  <c r="AO496" i="10"/>
  <c r="AP496" i="10" s="1"/>
  <c r="AO713" i="10"/>
  <c r="AP713" i="10" s="1"/>
  <c r="AO56" i="10"/>
  <c r="AP56" i="10" s="1"/>
  <c r="AO883" i="10"/>
  <c r="AP883" i="10" s="1"/>
  <c r="AO840" i="10"/>
  <c r="AP840" i="10" s="1"/>
  <c r="AO823" i="10"/>
  <c r="AP823" i="10" s="1"/>
  <c r="AO131" i="10"/>
  <c r="AP131" i="10" s="1"/>
  <c r="AO1176" i="10"/>
  <c r="AP1176" i="10" s="1"/>
  <c r="AO1699" i="10"/>
  <c r="AP1699" i="10" s="1"/>
  <c r="AO1516" i="10"/>
  <c r="AP1516" i="10" s="1"/>
  <c r="AO1549" i="10"/>
  <c r="AP1549" i="10" s="1"/>
  <c r="AO515" i="10"/>
  <c r="AP515" i="10" s="1"/>
  <c r="AO1747" i="10"/>
  <c r="AP1747" i="10" s="1"/>
  <c r="AO1043" i="10"/>
  <c r="AP1043" i="10" s="1"/>
  <c r="AO1524" i="10"/>
  <c r="AP1524" i="10" s="1"/>
  <c r="AO146" i="10"/>
  <c r="AP146" i="10" s="1"/>
  <c r="AO1403" i="10"/>
  <c r="AP1403" i="10" s="1"/>
  <c r="AO968" i="10"/>
  <c r="AP968" i="10" s="1"/>
  <c r="AO16" i="10"/>
  <c r="AP16" i="10" s="1"/>
  <c r="AO645" i="10"/>
  <c r="AP645" i="10" s="1"/>
  <c r="AO1407" i="10"/>
  <c r="AP1407" i="10" s="1"/>
  <c r="AO1657" i="10"/>
  <c r="AP1657" i="10" s="1"/>
  <c r="AO1349" i="10"/>
  <c r="AP1349" i="10" s="1"/>
  <c r="AO786" i="10"/>
  <c r="AP786" i="10" s="1"/>
  <c r="AO1233" i="10"/>
  <c r="AP1233" i="10" s="1"/>
  <c r="AO1589" i="10"/>
  <c r="AP1589" i="10" s="1"/>
  <c r="AO1721" i="10"/>
  <c r="AP1721" i="10" s="1"/>
  <c r="AO417" i="10"/>
  <c r="AP417" i="10" s="1"/>
  <c r="AO603" i="10"/>
  <c r="AP603" i="10" s="1"/>
  <c r="AO453" i="10"/>
  <c r="AP453" i="10" s="1"/>
  <c r="AO836" i="10"/>
  <c r="AP836" i="10" s="1"/>
  <c r="AO833" i="10"/>
  <c r="AP833" i="10" s="1"/>
  <c r="AO719" i="10"/>
  <c r="AP719" i="10" s="1"/>
  <c r="AO506" i="10"/>
  <c r="AP506" i="10" s="1"/>
  <c r="AO1712" i="10"/>
  <c r="AP1712" i="10" s="1"/>
  <c r="AO186" i="10"/>
  <c r="AP186" i="10" s="1"/>
  <c r="AO1149" i="10"/>
  <c r="AP1149" i="10" s="1"/>
  <c r="AO278" i="10"/>
  <c r="AP278" i="10" s="1"/>
  <c r="AO1698" i="10"/>
  <c r="AP1698" i="10" s="1"/>
  <c r="AO806" i="10"/>
  <c r="AP806" i="10" s="1"/>
  <c r="AO359" i="10"/>
  <c r="AP359" i="10" s="1"/>
  <c r="AO1494" i="10"/>
  <c r="AP1494" i="10" s="1"/>
  <c r="AO946" i="10"/>
  <c r="AP946" i="10" s="1"/>
  <c r="AO77" i="10"/>
  <c r="AP77" i="10" s="1"/>
  <c r="AO1413" i="10"/>
  <c r="AP1413" i="10" s="1"/>
  <c r="AO134" i="10"/>
  <c r="AP134" i="10" s="1"/>
  <c r="AO331" i="10"/>
  <c r="AP331" i="10" s="1"/>
  <c r="AO8" i="10"/>
  <c r="AO581" i="10"/>
  <c r="AP581" i="10" s="1"/>
  <c r="AO1720" i="10"/>
  <c r="AP1720" i="10" s="1"/>
  <c r="AO824" i="10"/>
  <c r="AP824" i="10" s="1"/>
  <c r="AO406" i="10"/>
  <c r="AP406" i="10" s="1"/>
  <c r="AO1700" i="10"/>
  <c r="AP1700" i="10" s="1"/>
  <c r="AO1090" i="10"/>
  <c r="AP1090" i="10" s="1"/>
  <c r="AO1722" i="10"/>
  <c r="AP1722" i="10" s="1"/>
  <c r="AO1752" i="10"/>
  <c r="AP1752" i="10" s="1"/>
  <c r="AO1492" i="10"/>
  <c r="AP1492" i="10" s="1"/>
  <c r="AO938" i="10"/>
  <c r="AP938" i="10" s="1"/>
  <c r="AO1004" i="10"/>
  <c r="AP1004" i="10" s="1"/>
  <c r="AO1485" i="10"/>
  <c r="AP1485" i="10" s="1"/>
  <c r="AO575" i="10"/>
  <c r="AP575" i="10" s="1"/>
  <c r="AO1157" i="10"/>
  <c r="AP1157" i="10" s="1"/>
  <c r="AO130" i="10"/>
  <c r="AP130" i="10" s="1"/>
  <c r="AO177" i="10"/>
  <c r="AP177" i="10" s="1"/>
  <c r="AO1050" i="10"/>
  <c r="AP1050" i="10" s="1"/>
  <c r="AO413" i="10"/>
  <c r="AP413" i="10" s="1"/>
  <c r="AO1246" i="10"/>
  <c r="AP1246" i="10" s="1"/>
  <c r="AO644" i="10"/>
  <c r="AP644" i="10" s="1"/>
  <c r="AO1065" i="10"/>
  <c r="AP1065" i="10" s="1"/>
  <c r="AO153" i="10"/>
  <c r="AP153" i="10" s="1"/>
  <c r="AO196" i="10"/>
  <c r="AP196" i="10" s="1"/>
  <c r="AO357" i="10"/>
  <c r="AP357" i="10" s="1"/>
  <c r="AO1386" i="10"/>
  <c r="AP1386" i="10" s="1"/>
  <c r="AO232" i="10"/>
  <c r="AP232" i="10" s="1"/>
  <c r="AO150" i="10"/>
  <c r="AP150" i="10" s="1"/>
  <c r="AO950" i="10"/>
  <c r="AP950" i="10" s="1"/>
  <c r="AO319" i="10"/>
  <c r="AP319" i="10" s="1"/>
  <c r="AO1594" i="10"/>
  <c r="AP1594" i="10" s="1"/>
  <c r="AO167" i="10"/>
  <c r="AP167" i="10" s="1"/>
  <c r="AO410" i="10"/>
  <c r="AP410" i="10" s="1"/>
  <c r="AO701" i="10"/>
  <c r="AP701" i="10" s="1"/>
  <c r="AO325" i="10"/>
  <c r="AP325" i="10" s="1"/>
  <c r="AO477" i="10"/>
  <c r="AP477" i="10" s="1"/>
  <c r="AO279" i="10"/>
  <c r="AP279" i="10" s="1"/>
  <c r="AO821" i="10"/>
  <c r="AP821" i="10" s="1"/>
  <c r="AO617" i="10"/>
  <c r="AP617" i="10" s="1"/>
  <c r="AO1148" i="10"/>
  <c r="AP1148" i="10" s="1"/>
  <c r="AO1093" i="10"/>
  <c r="AP1093" i="10" s="1"/>
  <c r="AO1779" i="10"/>
  <c r="AP1779" i="10" s="1"/>
  <c r="AO618" i="10"/>
  <c r="AP618" i="10" s="1"/>
  <c r="AO1717" i="10"/>
  <c r="AP1717" i="10" s="1"/>
  <c r="AO238" i="10"/>
  <c r="AP238" i="10" s="1"/>
  <c r="AO1881" i="10"/>
  <c r="AH1891" i="10"/>
  <c r="AH1878" i="10"/>
  <c r="AH1879" i="10" s="1"/>
  <c r="AH1892" i="10" l="1"/>
  <c r="AO1892" i="10" s="1"/>
  <c r="AO1891" i="10"/>
  <c r="AO1268" i="10"/>
  <c r="AP1268" i="10" s="1"/>
  <c r="AO516" i="10"/>
  <c r="AP516" i="10" s="1"/>
  <c r="AO819" i="10"/>
  <c r="AP819" i="10" s="1"/>
  <c r="AO693" i="10"/>
  <c r="AP693" i="10" s="1"/>
  <c r="AO1196" i="10"/>
  <c r="AP1196" i="10" s="1"/>
  <c r="AO636" i="10"/>
  <c r="AP636" i="10" s="1"/>
  <c r="AO750" i="10"/>
  <c r="AP750" i="10" s="1"/>
  <c r="AO1642" i="10"/>
  <c r="AP1642" i="10" s="1"/>
  <c r="AO386" i="10"/>
  <c r="AP386" i="10" s="1"/>
  <c r="AO362" i="10"/>
  <c r="AP362" i="10" s="1"/>
  <c r="AO612" i="10"/>
  <c r="AP612" i="10" s="1"/>
  <c r="AO1327" i="10"/>
  <c r="AP1327" i="10" s="1"/>
  <c r="AO376" i="10"/>
  <c r="AP376" i="10" s="1"/>
  <c r="AO1777" i="10"/>
  <c r="AP1777" i="10" s="1"/>
  <c r="AO1298" i="10"/>
  <c r="AP1298" i="10" s="1"/>
  <c r="AO1333" i="10"/>
  <c r="AP1333" i="10" s="1"/>
  <c r="AO263" i="10"/>
  <c r="AP263" i="10" s="1"/>
  <c r="AO1379" i="10"/>
  <c r="AP1379" i="10" s="1"/>
  <c r="AO220" i="10"/>
  <c r="AP220" i="10" s="1"/>
  <c r="AO1116" i="10"/>
  <c r="AP1116" i="10" s="1"/>
  <c r="AO1418" i="10"/>
  <c r="AP1418" i="10" s="1"/>
  <c r="AO272" i="10"/>
  <c r="AP272" i="10" s="1"/>
  <c r="AO1046" i="10"/>
  <c r="AP1046" i="10" s="1"/>
  <c r="AO1649" i="10"/>
  <c r="AP1649" i="10" s="1"/>
  <c r="AO1610" i="10"/>
  <c r="AP1610" i="10" s="1"/>
  <c r="AO531" i="10"/>
  <c r="AP531" i="10" s="1"/>
  <c r="AO299" i="10"/>
  <c r="AP299" i="10" s="1"/>
  <c r="AO514" i="10"/>
  <c r="AP514" i="10" s="1"/>
  <c r="AO714" i="10"/>
  <c r="AP714" i="10" s="1"/>
  <c r="AO1371" i="10"/>
  <c r="AP1371" i="10" s="1"/>
  <c r="AO425" i="10"/>
  <c r="AP425" i="10" s="1"/>
  <c r="AO1345" i="10"/>
  <c r="AP1345" i="10" s="1"/>
  <c r="AO1185" i="10"/>
  <c r="AP1185" i="10" s="1"/>
  <c r="AO1204" i="10"/>
  <c r="AP1204" i="10" s="1"/>
  <c r="AO1339" i="10"/>
  <c r="AP1339" i="10" s="1"/>
  <c r="AO266" i="10"/>
  <c r="AP266" i="10" s="1"/>
  <c r="AO835" i="10"/>
  <c r="AP835" i="10" s="1"/>
  <c r="AO1469" i="10"/>
  <c r="AP1469" i="10" s="1"/>
  <c r="AO1085" i="10"/>
  <c r="AP1085" i="10" s="1"/>
  <c r="AO735" i="10"/>
  <c r="AP735" i="10" s="1"/>
  <c r="AO165" i="10"/>
  <c r="AP165" i="10" s="1"/>
  <c r="AO1165" i="10"/>
  <c r="AP1165" i="10" s="1"/>
  <c r="AO1794" i="10"/>
  <c r="AP1794" i="10" s="1"/>
  <c r="AO1681" i="10"/>
  <c r="AP1681" i="10" s="1"/>
  <c r="AO948" i="10"/>
  <c r="AP948" i="10" s="1"/>
  <c r="AO255" i="10"/>
  <c r="AP255" i="10" s="1"/>
  <c r="AO1402" i="10"/>
  <c r="AP1402" i="10" s="1"/>
  <c r="AO466" i="10"/>
  <c r="AP466" i="10" s="1"/>
  <c r="AO1190" i="10"/>
  <c r="AP1190" i="10" s="1"/>
  <c r="AO1235" i="10"/>
  <c r="AP1235" i="10" s="1"/>
  <c r="AO1724" i="10"/>
  <c r="AP1724" i="10" s="1"/>
  <c r="AO1332" i="10"/>
  <c r="AP1332" i="10" s="1"/>
  <c r="AO1702" i="10"/>
  <c r="AP1702" i="10" s="1"/>
  <c r="AO1188" i="10"/>
  <c r="AP1188" i="10" s="1"/>
  <c r="AO900" i="10"/>
  <c r="AP900" i="10" s="1"/>
  <c r="AO455" i="10"/>
  <c r="AP455" i="10" s="1"/>
  <c r="AO112" i="10"/>
  <c r="AP112" i="10" s="1"/>
  <c r="AO215" i="10"/>
  <c r="AP215" i="10" s="1"/>
  <c r="AO739" i="10"/>
  <c r="AP739" i="10" s="1"/>
  <c r="AO229" i="10"/>
  <c r="AP229" i="10" s="1"/>
  <c r="AO1285" i="10"/>
  <c r="AP1285" i="10" s="1"/>
  <c r="AO732" i="10"/>
  <c r="AP732" i="10" s="1"/>
  <c r="AO260" i="10"/>
  <c r="AP260" i="10" s="1"/>
  <c r="AO159" i="10"/>
  <c r="AP159" i="10" s="1"/>
  <c r="AO368" i="10"/>
  <c r="AP368" i="10" s="1"/>
  <c r="AO1170" i="10"/>
  <c r="AP1170" i="10" s="1"/>
  <c r="AO298" i="10"/>
  <c r="AP298" i="10" s="1"/>
  <c r="AO429" i="10"/>
  <c r="AP429" i="10" s="1"/>
  <c r="AO981" i="10"/>
  <c r="AP981" i="10" s="1"/>
  <c r="AO430" i="10"/>
  <c r="AP430" i="10" s="1"/>
  <c r="AO913" i="10"/>
  <c r="AP913" i="10" s="1"/>
  <c r="AO1175" i="10"/>
  <c r="AP1175" i="10" s="1"/>
  <c r="AO520" i="10"/>
  <c r="AP520" i="10" s="1"/>
  <c r="AO641" i="10"/>
  <c r="AP641" i="10" s="1"/>
  <c r="AO668" i="10"/>
  <c r="AP668" i="10" s="1"/>
  <c r="AO309" i="10"/>
  <c r="AP309" i="10" s="1"/>
  <c r="AO20" i="10"/>
  <c r="AP20" i="10" s="1"/>
  <c r="AO214" i="10"/>
  <c r="AP214" i="10" s="1"/>
  <c r="AO1468" i="10"/>
  <c r="AP1468" i="10" s="1"/>
  <c r="AO457" i="10"/>
  <c r="AP457" i="10" s="1"/>
  <c r="AO976" i="10"/>
  <c r="AP976" i="10" s="1"/>
  <c r="AO585" i="10"/>
  <c r="AP585" i="10" s="1"/>
  <c r="AO1410" i="10"/>
  <c r="AP1410" i="10" s="1"/>
  <c r="AO1487" i="10"/>
  <c r="AP1487" i="10" s="1"/>
  <c r="AO1419" i="10"/>
  <c r="AP1419" i="10" s="1"/>
  <c r="AO1181" i="10"/>
  <c r="AP1181" i="10" s="1"/>
  <c r="AO1367" i="10"/>
  <c r="AP1367" i="10" s="1"/>
  <c r="AO721" i="10"/>
  <c r="AP721" i="10" s="1"/>
  <c r="AO291" i="10"/>
  <c r="AP291" i="10" s="1"/>
  <c r="AO1057" i="10"/>
  <c r="AP1057" i="10" s="1"/>
  <c r="AO61" i="10"/>
  <c r="AP61" i="10" s="1"/>
  <c r="AO1009" i="10"/>
  <c r="AP1009" i="10" s="1"/>
  <c r="AO1059" i="10"/>
  <c r="AP1059" i="10" s="1"/>
  <c r="AO1543" i="10"/>
  <c r="AP1543" i="10" s="1"/>
  <c r="AO1129" i="10"/>
  <c r="AP1129" i="10" s="1"/>
  <c r="AO1130" i="10"/>
  <c r="AP1130" i="10" s="1"/>
  <c r="AO1068" i="10"/>
  <c r="AP1068" i="10" s="1"/>
  <c r="AO863" i="10"/>
  <c r="AP863" i="10" s="1"/>
  <c r="AO1120" i="10"/>
  <c r="AP1120" i="10" s="1"/>
  <c r="AO1646" i="10"/>
  <c r="AP1646" i="10" s="1"/>
  <c r="AO361" i="10"/>
  <c r="AP361" i="10" s="1"/>
  <c r="AO1647" i="10"/>
  <c r="AP1647" i="10" s="1"/>
  <c r="AO379" i="10"/>
  <c r="AP379" i="10" s="1"/>
  <c r="AO96" i="10"/>
  <c r="AP96" i="10" s="1"/>
  <c r="AO1493" i="10"/>
  <c r="AP1493" i="10" s="1"/>
  <c r="AO1146" i="10"/>
  <c r="AP1146" i="10" s="1"/>
  <c r="AO569" i="10"/>
  <c r="AP569" i="10" s="1"/>
  <c r="AO1015" i="10"/>
  <c r="AP1015" i="10" s="1"/>
  <c r="AO68" i="10"/>
  <c r="AP68" i="10" s="1"/>
  <c r="AO1769" i="10"/>
  <c r="AP1769" i="10" s="1"/>
  <c r="AO742" i="10"/>
  <c r="AP742" i="10" s="1"/>
  <c r="AO782" i="10"/>
  <c r="AP782" i="10" s="1"/>
  <c r="AO1719" i="10"/>
  <c r="AP1719" i="10" s="1"/>
  <c r="AO1047" i="10"/>
  <c r="AP1047" i="10" s="1"/>
  <c r="AO281" i="10"/>
  <c r="AP281" i="10" s="1"/>
  <c r="AO481" i="10"/>
  <c r="AP481" i="10" s="1"/>
  <c r="AO1226" i="10"/>
  <c r="AP1226" i="10" s="1"/>
  <c r="AO1010" i="10"/>
  <c r="AP1010" i="10" s="1"/>
  <c r="AO1429" i="10"/>
  <c r="AP1429" i="10" s="1"/>
  <c r="AO84" i="10"/>
  <c r="AP84" i="10" s="1"/>
  <c r="AO179" i="10"/>
  <c r="AP179" i="10" s="1"/>
  <c r="AO1097" i="10"/>
  <c r="AP1097" i="10" s="1"/>
  <c r="AO79" i="10"/>
  <c r="AP79" i="10" s="1"/>
  <c r="AO740" i="10"/>
  <c r="AP740" i="10" s="1"/>
  <c r="AO169" i="10"/>
  <c r="AP169" i="10" s="1"/>
  <c r="AO495" i="10"/>
  <c r="AP495" i="10" s="1"/>
  <c r="AO1357" i="10"/>
  <c r="AP1357" i="10" s="1"/>
  <c r="AO1051" i="10"/>
  <c r="AP1051" i="10" s="1"/>
  <c r="AO1358" i="10"/>
  <c r="AP1358" i="10" s="1"/>
  <c r="AO1006" i="10"/>
  <c r="AP1006" i="10" s="1"/>
  <c r="AO81" i="10"/>
  <c r="AP81" i="10" s="1"/>
  <c r="AO59" i="10"/>
  <c r="AP59" i="10" s="1"/>
  <c r="AO1664" i="10"/>
  <c r="AP1664" i="10" s="1"/>
  <c r="AO947" i="10"/>
  <c r="AP947" i="10" s="1"/>
  <c r="AO556" i="10"/>
  <c r="AP556" i="10" s="1"/>
  <c r="AO280" i="10"/>
  <c r="AP280" i="10" s="1"/>
  <c r="AO422" i="10"/>
  <c r="AP422" i="10" s="1"/>
  <c r="AO1359" i="10"/>
  <c r="AP1359" i="10" s="1"/>
  <c r="AO346" i="10"/>
  <c r="AP346" i="10" s="1"/>
  <c r="AO839" i="10"/>
  <c r="AP839" i="10" s="1"/>
  <c r="AO200" i="10"/>
  <c r="AP200" i="10" s="1"/>
  <c r="AO572" i="10"/>
  <c r="AP572" i="10" s="1"/>
  <c r="AO1571" i="10"/>
  <c r="AP1571" i="10" s="1"/>
  <c r="AO1548" i="10"/>
  <c r="AP1548" i="10" s="1"/>
  <c r="AO1048" i="10"/>
  <c r="AP1048" i="10" s="1"/>
  <c r="AO1276" i="10"/>
  <c r="AP1276" i="10" s="1"/>
  <c r="AO1522" i="10"/>
  <c r="AP1522" i="10" s="1"/>
  <c r="AO23" i="10"/>
  <c r="AP23" i="10" s="1"/>
  <c r="AO1224" i="10"/>
  <c r="AP1224" i="10" s="1"/>
  <c r="AO711" i="10"/>
  <c r="AP711" i="10" s="1"/>
  <c r="AO409" i="10"/>
  <c r="AP409" i="10" s="1"/>
  <c r="AO412" i="10"/>
  <c r="AP412" i="10" s="1"/>
  <c r="AO342" i="10"/>
  <c r="AP342" i="10" s="1"/>
  <c r="AO1585" i="10"/>
  <c r="AP1585" i="10" s="1"/>
  <c r="AO55" i="10"/>
  <c r="AP55" i="10" s="1"/>
  <c r="AO1659" i="10"/>
  <c r="AP1659" i="10" s="1"/>
  <c r="AO25" i="10"/>
  <c r="AP25" i="10" s="1"/>
  <c r="AO1269" i="10"/>
  <c r="AP1269" i="10" s="1"/>
  <c r="AO151" i="10"/>
  <c r="AP151" i="10" s="1"/>
  <c r="AO647" i="10"/>
  <c r="AP647" i="10" s="1"/>
  <c r="AO1713" i="10"/>
  <c r="AP1713" i="10" s="1"/>
  <c r="AO235" i="10"/>
  <c r="AP235" i="10" s="1"/>
  <c r="AO488" i="10"/>
  <c r="AP488" i="10" s="1"/>
  <c r="AO1272" i="10"/>
  <c r="AP1272" i="10" s="1"/>
  <c r="AO1013" i="10"/>
  <c r="AP1013" i="10" s="1"/>
  <c r="AO1523" i="10"/>
  <c r="AP1523" i="10" s="1"/>
  <c r="AO1247" i="10"/>
  <c r="AP1247" i="10" s="1"/>
  <c r="AO1668" i="10"/>
  <c r="AP1668" i="10" s="1"/>
  <c r="AO1431" i="10"/>
  <c r="AP1431" i="10" s="1"/>
  <c r="AO27" i="10"/>
  <c r="AP27" i="10" s="1"/>
  <c r="AO480" i="10"/>
  <c r="AP480" i="10" s="1"/>
  <c r="AO60" i="10"/>
  <c r="AP60" i="10" s="1"/>
  <c r="AO1430" i="10"/>
  <c r="AP1430" i="10" s="1"/>
  <c r="AO741" i="10"/>
  <c r="AP741" i="10" s="1"/>
  <c r="AO344" i="10"/>
  <c r="AP344" i="10" s="1"/>
  <c r="AO24" i="10"/>
  <c r="AP24" i="10" s="1"/>
  <c r="AO513" i="10"/>
  <c r="AP513" i="10" s="1"/>
  <c r="AO500" i="10"/>
  <c r="AP500" i="10" s="1"/>
  <c r="AO1786" i="10"/>
  <c r="AP1786" i="10" s="1"/>
  <c r="AO1387" i="10"/>
  <c r="AP1387" i="10" s="1"/>
  <c r="AO744" i="10"/>
  <c r="AP744" i="10" s="1"/>
  <c r="AO1691" i="10"/>
  <c r="AP1691" i="10" s="1"/>
  <c r="AO898" i="10"/>
  <c r="AP898" i="10" s="1"/>
  <c r="AO1518" i="10"/>
  <c r="AP1518" i="10" s="1"/>
  <c r="AO945" i="10"/>
  <c r="AP945" i="10" s="1"/>
  <c r="AO419" i="10"/>
  <c r="AP419" i="10" s="1"/>
  <c r="AO391" i="10"/>
  <c r="AP391" i="10" s="1"/>
  <c r="AO1273" i="10"/>
  <c r="AP1273" i="10" s="1"/>
  <c r="AO1227" i="10"/>
  <c r="AP1227" i="10" s="1"/>
  <c r="AO1504" i="10"/>
  <c r="AP1504" i="10" s="1"/>
  <c r="AO1546" i="10"/>
  <c r="AP1546" i="10" s="1"/>
  <c r="AO7" i="10"/>
  <c r="AN1878" i="10"/>
  <c r="AP8" i="10"/>
  <c r="AH1889" i="10"/>
  <c r="AO1889" i="10" s="1"/>
  <c r="AO1879" i="10" l="1"/>
  <c r="AO1880" i="10" s="1"/>
  <c r="AH1893" i="10"/>
  <c r="AO1893" i="10" s="1"/>
  <c r="AO1878" i="10"/>
  <c r="AP7" i="10"/>
  <c r="AP1878" i="10" s="1"/>
  <c r="AP1879" i="10" s="1"/>
  <c r="N4" i="6"/>
  <c r="O4" i="6" l="1"/>
  <c r="N5" i="6" l="1"/>
  <c r="O5" i="6" l="1"/>
  <c r="N6" i="6"/>
  <c r="O6" i="6" s="1"/>
  <c r="N7" i="6" l="1"/>
  <c r="O7" i="6" s="1"/>
  <c r="N8" i="6" l="1"/>
  <c r="O8" i="6" s="1"/>
  <c r="N9" i="6" l="1"/>
  <c r="O9" i="6" s="1"/>
  <c r="N10" i="6" l="1"/>
  <c r="O10" i="6"/>
  <c r="N11" i="6" l="1"/>
  <c r="O11" i="6"/>
  <c r="N12" i="6" l="1"/>
  <c r="O12" i="6" s="1"/>
  <c r="N13" i="6" l="1"/>
  <c r="O13" i="6"/>
  <c r="N14" i="6" l="1"/>
  <c r="O14" i="6" s="1"/>
  <c r="N15" i="6" l="1"/>
  <c r="O15" i="6"/>
  <c r="N16" i="6" l="1"/>
  <c r="O16" i="6"/>
  <c r="N17" i="6" l="1"/>
  <c r="O17" i="6" s="1"/>
  <c r="N18" i="6" l="1"/>
  <c r="O18" i="6" s="1"/>
  <c r="N19" i="6" l="1"/>
  <c r="O19" i="6" s="1"/>
  <c r="N20" i="6" l="1"/>
  <c r="O20" i="6" s="1"/>
  <c r="N21" i="6" l="1"/>
  <c r="O22" i="6" l="1"/>
  <c r="O21" i="6"/>
  <c r="N22" i="6"/>
  <c r="N23" i="6" l="1"/>
  <c r="O23" i="6" s="1"/>
  <c r="N24" i="6" l="1"/>
  <c r="O24" i="6" s="1"/>
  <c r="N25" i="6" l="1"/>
  <c r="O25" i="6" s="1"/>
  <c r="N26" i="6" l="1"/>
  <c r="O26" i="6"/>
  <c r="N27" i="6" l="1"/>
  <c r="O27" i="6" s="1"/>
  <c r="N28" i="6" l="1"/>
  <c r="O28" i="6" s="1"/>
  <c r="N29" i="6" l="1"/>
  <c r="O29" i="6" s="1"/>
  <c r="N30" i="6" l="1"/>
  <c r="O30" i="6" s="1"/>
  <c r="N31" i="6" l="1"/>
  <c r="O31" i="6" s="1"/>
  <c r="N32" i="6" l="1"/>
  <c r="O32" i="6" s="1"/>
  <c r="N33" i="6" l="1"/>
  <c r="O33" i="6" s="1"/>
  <c r="N34" i="6" l="1"/>
  <c r="O34" i="6"/>
  <c r="N35" i="6" l="1"/>
  <c r="O35" i="6" s="1"/>
  <c r="N36" i="6" l="1"/>
  <c r="O36" i="6"/>
  <c r="N37" i="6" l="1"/>
  <c r="O37" i="6"/>
  <c r="N38" i="6" l="1"/>
  <c r="O38" i="6" s="1"/>
  <c r="N39" i="6" l="1"/>
  <c r="O39" i="6" s="1"/>
  <c r="N40" i="6" l="1"/>
  <c r="O40" i="6" s="1"/>
  <c r="N41" i="6" l="1"/>
  <c r="O41" i="6" s="1"/>
  <c r="N42" i="6" l="1"/>
  <c r="O42" i="6" l="1"/>
  <c r="N43" i="6"/>
  <c r="O43" i="6"/>
  <c r="N44" i="6" l="1"/>
  <c r="O44" i="6" s="1"/>
  <c r="N45" i="6" l="1"/>
  <c r="O45" i="6" s="1"/>
  <c r="N46" i="6" l="1"/>
  <c r="O46" i="6" s="1"/>
  <c r="N47" i="6" l="1"/>
  <c r="O47" i="6" s="1"/>
  <c r="N48" i="6" l="1"/>
  <c r="O48" i="6" s="1"/>
  <c r="N49" i="6" l="1"/>
  <c r="O49" i="6" s="1"/>
  <c r="N50" i="6" l="1"/>
  <c r="O50" i="6" l="1"/>
  <c r="N51" i="6"/>
  <c r="O51" i="6"/>
  <c r="N52" i="6" l="1"/>
  <c r="O52" i="6" l="1"/>
  <c r="N53" i="6"/>
  <c r="O53" i="6" s="1"/>
  <c r="N54" i="6" l="1"/>
  <c r="O54" i="6" s="1"/>
  <c r="N55" i="6" l="1"/>
  <c r="O55" i="6" l="1"/>
  <c r="N56" i="6"/>
  <c r="O56" i="6"/>
  <c r="N57" i="6" l="1"/>
  <c r="O57" i="6" s="1"/>
  <c r="N58" i="6" l="1"/>
  <c r="O58" i="6" s="1"/>
  <c r="N59" i="6" l="1"/>
  <c r="O59" i="6" s="1"/>
  <c r="N60" i="6" l="1"/>
  <c r="O60" i="6" s="1"/>
  <c r="N61" i="6" l="1"/>
  <c r="O61" i="6" s="1"/>
  <c r="N62" i="6" l="1"/>
  <c r="O62" i="6" l="1"/>
  <c r="N63" i="6"/>
  <c r="O63" i="6" l="1"/>
  <c r="N64" i="6"/>
  <c r="O64" i="6" s="1"/>
  <c r="N65" i="6" l="1"/>
  <c r="O65" i="6" s="1"/>
  <c r="N66" i="6" l="1"/>
  <c r="O66" i="6" l="1"/>
  <c r="N67" i="6"/>
  <c r="O67" i="6"/>
  <c r="N68" i="6" l="1"/>
  <c r="O68" i="6"/>
  <c r="N69" i="6" l="1"/>
  <c r="O69" i="6" l="1"/>
  <c r="N70" i="6"/>
  <c r="N71" i="6" l="1"/>
  <c r="O70" i="6"/>
  <c r="O71" i="6"/>
  <c r="N72" i="6" l="1"/>
  <c r="O72" i="6" s="1"/>
  <c r="N73" i="6" l="1"/>
  <c r="O73" i="6" s="1"/>
  <c r="N74" i="6" l="1"/>
  <c r="N75" i="6" l="1"/>
  <c r="O75" i="6" s="1"/>
  <c r="O74" i="6"/>
  <c r="N76" i="6" l="1"/>
  <c r="O76" i="6" s="1"/>
  <c r="N77" i="6" l="1"/>
  <c r="O77" i="6" s="1"/>
  <c r="N78" i="6" l="1"/>
  <c r="O78" i="6" s="1"/>
  <c r="N79" i="6" l="1"/>
  <c r="O79" i="6" s="1"/>
  <c r="N80" i="6" l="1"/>
  <c r="O80" i="6" s="1"/>
  <c r="N81" i="6" l="1"/>
  <c r="O81" i="6" s="1"/>
  <c r="N82" i="6" l="1"/>
  <c r="O82" i="6"/>
  <c r="N83" i="6" l="1"/>
  <c r="O83" i="6" s="1"/>
  <c r="N84" i="6" l="1"/>
  <c r="O84" i="6" s="1"/>
  <c r="N85" i="6" l="1"/>
  <c r="O85" i="6" s="1"/>
  <c r="N86" i="6" l="1"/>
  <c r="O86" i="6"/>
  <c r="N87" i="6" l="1"/>
  <c r="O87" i="6" s="1"/>
  <c r="N88" i="6" l="1"/>
  <c r="O88" i="6" l="1"/>
  <c r="N89" i="6"/>
  <c r="O89" i="6"/>
  <c r="N90" i="6" l="1"/>
  <c r="O90" i="6"/>
  <c r="N91" i="6" l="1"/>
  <c r="O91" i="6" s="1"/>
  <c r="N92" i="6" l="1"/>
  <c r="O92" i="6" s="1"/>
  <c r="N93" i="6" l="1"/>
  <c r="O93" i="6"/>
  <c r="N94" i="6" l="1"/>
  <c r="O94" i="6" s="1"/>
  <c r="N95" i="6" l="1"/>
  <c r="O95" i="6" l="1"/>
  <c r="N96" i="6"/>
  <c r="O96" i="6" s="1"/>
  <c r="N97" i="6" l="1"/>
  <c r="O97" i="6"/>
  <c r="N98" i="6" l="1"/>
  <c r="O98" i="6"/>
  <c r="N99" i="6" l="1"/>
  <c r="N100" i="6" l="1"/>
  <c r="O100" i="6" s="1"/>
  <c r="O99" i="6"/>
  <c r="N101" i="6" l="1"/>
  <c r="O101" i="6" l="1"/>
  <c r="N102" i="6"/>
  <c r="O102" i="6" l="1"/>
  <c r="N103" i="6"/>
  <c r="O103" i="6"/>
  <c r="N104" i="6" l="1"/>
  <c r="O104" i="6" s="1"/>
  <c r="N105" i="6" l="1"/>
  <c r="O105" i="6"/>
  <c r="N106" i="6" l="1"/>
  <c r="O106" i="6"/>
  <c r="N107" i="6" l="1"/>
  <c r="O107" i="6" s="1"/>
  <c r="N108" i="6" l="1"/>
  <c r="O108" i="6" l="1"/>
  <c r="N109" i="6"/>
  <c r="O109" i="6"/>
  <c r="N110" i="6" l="1"/>
  <c r="O110" i="6" s="1"/>
  <c r="N111" i="6" l="1"/>
  <c r="O111" i="6" s="1"/>
  <c r="N112" i="6" l="1"/>
  <c r="O112" i="6" s="1"/>
  <c r="N113" i="6" l="1"/>
  <c r="O113" i="6" s="1"/>
  <c r="N114" i="6" l="1"/>
  <c r="O114" i="6" s="1"/>
  <c r="N115" i="6" l="1"/>
  <c r="O115" i="6" l="1"/>
  <c r="N116" i="6"/>
  <c r="O116" i="6"/>
  <c r="N117" i="6" l="1"/>
  <c r="O117" i="6" s="1"/>
  <c r="N118" i="6" l="1"/>
  <c r="O118" i="6" s="1"/>
  <c r="N119" i="6" l="1"/>
  <c r="O119" i="6" l="1"/>
  <c r="N120" i="6"/>
  <c r="O120" i="6"/>
  <c r="N121" i="6" l="1"/>
  <c r="O121" i="6" s="1"/>
  <c r="N122" i="6" l="1"/>
  <c r="O122" i="6" s="1"/>
  <c r="N123" i="6" l="1"/>
  <c r="O123" i="6" l="1"/>
  <c r="N124" i="6"/>
  <c r="N125" i="6" l="1"/>
  <c r="O125" i="6" s="1"/>
  <c r="O124" i="6"/>
  <c r="N126" i="6" l="1"/>
  <c r="O126" i="6" s="1"/>
  <c r="N127" i="6" l="1"/>
  <c r="O127" i="6" s="1"/>
  <c r="N128" i="6" l="1"/>
  <c r="O128" i="6" s="1"/>
  <c r="N129" i="6" l="1"/>
  <c r="O129" i="6" s="1"/>
  <c r="N130" i="6" l="1"/>
  <c r="O130" i="6" s="1"/>
  <c r="N131" i="6" l="1"/>
  <c r="O131" i="6" s="1"/>
  <c r="N132" i="6" l="1"/>
  <c r="O132" i="6" s="1"/>
  <c r="N133" i="6" l="1"/>
  <c r="O133" i="6"/>
  <c r="N134" i="6" l="1"/>
  <c r="O134" i="6" s="1"/>
  <c r="N135" i="6" l="1"/>
  <c r="O135" i="6"/>
  <c r="N136" i="6" l="1"/>
  <c r="O136" i="6"/>
  <c r="N137" i="6" l="1"/>
  <c r="O137" i="6" l="1"/>
  <c r="N138" i="6"/>
  <c r="O138" i="6"/>
  <c r="N139" i="6" l="1"/>
  <c r="O139" i="6"/>
  <c r="N140" i="6" l="1"/>
  <c r="O140" i="6"/>
  <c r="N141" i="6" l="1"/>
  <c r="O141" i="6"/>
  <c r="N142" i="6" l="1"/>
  <c r="O142" i="6"/>
  <c r="N143" i="6" l="1"/>
  <c r="O143" i="6" s="1"/>
  <c r="N144" i="6" l="1"/>
  <c r="O144" i="6" s="1"/>
  <c r="N145" i="6" l="1"/>
  <c r="O145" i="6" s="1"/>
  <c r="N146" i="6" l="1"/>
  <c r="O146" i="6"/>
  <c r="N147" i="6" l="1"/>
  <c r="O147" i="6" s="1"/>
  <c r="N148" i="6" l="1"/>
  <c r="O148" i="6" s="1"/>
  <c r="N149" i="6" l="1"/>
  <c r="O149" i="6" s="1"/>
  <c r="N150" i="6" l="1"/>
  <c r="O150" i="6" s="1"/>
  <c r="N151" i="6" l="1"/>
  <c r="O151" i="6" s="1"/>
  <c r="N152" i="6" l="1"/>
  <c r="O152" i="6" s="1"/>
  <c r="N153" i="6" l="1"/>
  <c r="O153" i="6" s="1"/>
  <c r="N154" i="6" l="1"/>
  <c r="O154" i="6" s="1"/>
  <c r="N155" i="6" l="1"/>
  <c r="O155" i="6" s="1"/>
  <c r="N156" i="6" l="1"/>
  <c r="O156" i="6" s="1"/>
  <c r="N157" i="6" l="1"/>
  <c r="O157" i="6" s="1"/>
  <c r="N158" i="6" l="1"/>
  <c r="O158" i="6" s="1"/>
  <c r="N159" i="6" l="1"/>
  <c r="O159" i="6" s="1"/>
  <c r="N160" i="6" l="1"/>
  <c r="O160" i="6"/>
  <c r="N161" i="6" l="1"/>
  <c r="O161" i="6" s="1"/>
  <c r="N162" i="6" l="1"/>
  <c r="O162" i="6" s="1"/>
  <c r="N163" i="6" l="1"/>
  <c r="O163" i="6" s="1"/>
  <c r="N164" i="6" l="1"/>
  <c r="O164" i="6" s="1"/>
  <c r="N165" i="6" l="1"/>
  <c r="O165" i="6" s="1"/>
  <c r="N166" i="6" l="1"/>
  <c r="O166" i="6" s="1"/>
  <c r="N167" i="6" l="1"/>
  <c r="O167" i="6" s="1"/>
  <c r="N168" i="6" l="1"/>
  <c r="O168" i="6"/>
  <c r="N169" i="6" l="1"/>
  <c r="O169" i="6" s="1"/>
  <c r="N170" i="6" l="1"/>
  <c r="O170" i="6" s="1"/>
  <c r="N171" i="6" l="1"/>
  <c r="O171" i="6"/>
  <c r="N172" i="6" l="1"/>
  <c r="O172" i="6" s="1"/>
  <c r="N173" i="6" l="1"/>
  <c r="O173" i="6" s="1"/>
  <c r="N174" i="6" l="1"/>
  <c r="O174" i="6" s="1"/>
  <c r="N175" i="6" l="1"/>
  <c r="O175" i="6"/>
  <c r="N176" i="6" l="1"/>
  <c r="O176" i="6" s="1"/>
  <c r="N177" i="6" l="1"/>
  <c r="O177" i="6" s="1"/>
  <c r="N178" i="6" l="1"/>
  <c r="O178" i="6" s="1"/>
  <c r="N179" i="6" l="1"/>
  <c r="O179" i="6" s="1"/>
  <c r="N180" i="6" l="1"/>
  <c r="O180" i="6" s="1"/>
  <c r="N181" i="6" l="1"/>
  <c r="O181" i="6" s="1"/>
  <c r="N182" i="6" l="1"/>
  <c r="O182" i="6" s="1"/>
  <c r="N183" i="6" l="1"/>
  <c r="O183" i="6"/>
  <c r="N184" i="6" l="1"/>
  <c r="O184" i="6" s="1"/>
  <c r="N185" i="6" l="1"/>
  <c r="O185" i="6" s="1"/>
  <c r="N186" i="6" l="1"/>
  <c r="O186" i="6"/>
  <c r="N187" i="6" l="1"/>
  <c r="O187" i="6" s="1"/>
  <c r="N188" i="6" l="1"/>
  <c r="O188" i="6" s="1"/>
  <c r="N189" i="6" l="1"/>
  <c r="O189" i="6" s="1"/>
  <c r="N190" i="6" l="1"/>
  <c r="O190" i="6" s="1"/>
  <c r="N191" i="6" l="1"/>
  <c r="O191" i="6" s="1"/>
  <c r="N192" i="6" l="1"/>
  <c r="O192" i="6" s="1"/>
  <c r="N193" i="6" l="1"/>
  <c r="O193" i="6"/>
  <c r="N194" i="6" l="1"/>
  <c r="O194" i="6"/>
  <c r="N195" i="6" l="1"/>
  <c r="O195" i="6" s="1"/>
  <c r="N196" i="6" l="1"/>
  <c r="O196" i="6"/>
  <c r="N197" i="6" l="1"/>
  <c r="O197" i="6" s="1"/>
  <c r="N198" i="6" l="1"/>
  <c r="O198" i="6"/>
  <c r="N199" i="6" l="1"/>
  <c r="O199" i="6" s="1"/>
  <c r="N200" i="6" l="1"/>
  <c r="O200" i="6" s="1"/>
  <c r="N201" i="6" l="1"/>
  <c r="O201" i="6" s="1"/>
  <c r="N202" i="6" l="1"/>
  <c r="O202" i="6" s="1"/>
  <c r="N203" i="6" l="1"/>
  <c r="O203" i="6" s="1"/>
  <c r="N204" i="6" l="1"/>
  <c r="O204" i="6" s="1"/>
  <c r="N205" i="6" l="1"/>
  <c r="O205" i="6"/>
  <c r="N206" i="6" l="1"/>
  <c r="O206" i="6" s="1"/>
  <c r="N207" i="6" l="1"/>
  <c r="O207" i="6" s="1"/>
  <c r="N208" i="6" l="1"/>
  <c r="O208" i="6" s="1"/>
  <c r="N209" i="6" l="1"/>
  <c r="O209" i="6"/>
  <c r="N210" i="6" l="1"/>
  <c r="O210" i="6" s="1"/>
  <c r="N211" i="6" l="1"/>
  <c r="O211" i="6" s="1"/>
  <c r="N212" i="6" l="1"/>
  <c r="O212" i="6" s="1"/>
  <c r="N213" i="6" l="1"/>
  <c r="O213" i="6"/>
  <c r="N214" i="6" l="1"/>
  <c r="O214" i="6" s="1"/>
  <c r="N215" i="6" l="1"/>
  <c r="O215" i="6" s="1"/>
  <c r="N216" i="6" l="1"/>
  <c r="O216" i="6" s="1"/>
  <c r="N217" i="6" l="1"/>
  <c r="O217" i="6" s="1"/>
  <c r="N218" i="6" l="1"/>
  <c r="O218" i="6"/>
  <c r="N219" i="6" l="1"/>
  <c r="O219" i="6"/>
  <c r="N220" i="6" l="1"/>
  <c r="O220" i="6" s="1"/>
  <c r="N221" i="6" l="1"/>
  <c r="O221" i="6" s="1"/>
  <c r="N222" i="6" l="1"/>
  <c r="O222" i="6" s="1"/>
  <c r="N223" i="6" l="1"/>
  <c r="O223" i="6" s="1"/>
  <c r="N224" i="6" l="1"/>
  <c r="O224" i="6" s="1"/>
  <c r="N225" i="6" l="1"/>
  <c r="O225" i="6" s="1"/>
  <c r="N226" i="6" l="1"/>
  <c r="O226" i="6" s="1"/>
  <c r="N227" i="6" l="1"/>
  <c r="O227" i="6" s="1"/>
  <c r="N228" i="6" l="1"/>
  <c r="O228" i="6"/>
  <c r="N229" i="6" l="1"/>
  <c r="O229" i="6" s="1"/>
  <c r="N230" i="6" l="1"/>
  <c r="O230" i="6" s="1"/>
  <c r="N231" i="6" l="1"/>
  <c r="O231" i="6" s="1"/>
  <c r="N232" i="6" l="1"/>
  <c r="O232" i="6" s="1"/>
  <c r="N233" i="6" l="1"/>
  <c r="O233" i="6" s="1"/>
  <c r="N234" i="6" l="1"/>
  <c r="O234" i="6" s="1"/>
  <c r="N235" i="6" l="1"/>
  <c r="O235" i="6" s="1"/>
  <c r="N236" i="6" l="1"/>
  <c r="O236" i="6" s="1"/>
  <c r="N237" i="6" l="1"/>
  <c r="O237" i="6" s="1"/>
  <c r="N238" i="6" l="1"/>
  <c r="O238" i="6"/>
  <c r="N239" i="6" l="1"/>
  <c r="O239" i="6" s="1"/>
  <c r="N240" i="6" l="1"/>
  <c r="O240" i="6" s="1"/>
  <c r="N241" i="6" l="1"/>
  <c r="O241" i="6"/>
  <c r="N242" i="6" l="1"/>
  <c r="O242" i="6" s="1"/>
  <c r="N243" i="6" l="1"/>
  <c r="O243" i="6" s="1"/>
  <c r="N244" i="6" l="1"/>
  <c r="O244" i="6" s="1"/>
  <c r="N245" i="6" l="1"/>
  <c r="O245" i="6" s="1"/>
  <c r="N246" i="6" l="1"/>
  <c r="O246" i="6"/>
  <c r="N247" i="6" l="1"/>
  <c r="O247" i="6" s="1"/>
  <c r="N248" i="6" l="1"/>
  <c r="O248" i="6" s="1"/>
  <c r="N249" i="6" l="1"/>
  <c r="O249" i="6" s="1"/>
  <c r="N250" i="6" l="1"/>
  <c r="O250" i="6" l="1"/>
  <c r="N251" i="6"/>
  <c r="O251" i="6"/>
  <c r="N252" i="6" l="1"/>
  <c r="O252" i="6"/>
  <c r="N253" i="6" l="1"/>
  <c r="O253" i="6"/>
  <c r="N254" i="6" l="1"/>
  <c r="O254" i="6" s="1"/>
  <c r="N255" i="6" l="1"/>
  <c r="O255" i="6" s="1"/>
  <c r="N256" i="6" l="1"/>
  <c r="O256" i="6" s="1"/>
  <c r="N257" i="6" l="1"/>
  <c r="O257" i="6" s="1"/>
  <c r="N258" i="6" l="1"/>
  <c r="O258" i="6" s="1"/>
  <c r="N259" i="6" l="1"/>
  <c r="O259" i="6" s="1"/>
  <c r="N260" i="6" l="1"/>
  <c r="O260" i="6"/>
  <c r="N261" i="6" l="1"/>
  <c r="O261" i="6" s="1"/>
  <c r="N262" i="6" l="1"/>
  <c r="O262" i="6" s="1"/>
  <c r="N263" i="6" l="1"/>
  <c r="O263" i="6" s="1"/>
  <c r="N264" i="6" l="1"/>
  <c r="O264" i="6" s="1"/>
  <c r="N265" i="6" l="1"/>
  <c r="O265" i="6" s="1"/>
  <c r="N266" i="6" l="1"/>
  <c r="O266" i="6" s="1"/>
  <c r="N267" i="6" l="1"/>
  <c r="O267" i="6" s="1"/>
  <c r="N268" i="6" l="1"/>
  <c r="O268" i="6" s="1"/>
  <c r="N269" i="6" l="1"/>
  <c r="O269" i="6" s="1"/>
  <c r="N270" i="6" l="1"/>
  <c r="O270" i="6" s="1"/>
  <c r="N271" i="6" l="1"/>
  <c r="O271" i="6" l="1"/>
  <c r="N272" i="6"/>
  <c r="O272" i="6" l="1"/>
  <c r="N273" i="6"/>
  <c r="O273" i="6" s="1"/>
  <c r="N274" i="6" l="1"/>
  <c r="O274" i="6"/>
  <c r="N275" i="6" l="1"/>
  <c r="O275" i="6" s="1"/>
  <c r="N276" i="6" l="1"/>
  <c r="O276" i="6" s="1"/>
  <c r="N277" i="6" l="1"/>
  <c r="O277" i="6" l="1"/>
  <c r="N278" i="6"/>
  <c r="O278" i="6" s="1"/>
  <c r="N279" i="6" l="1"/>
  <c r="O279" i="6" s="1"/>
  <c r="N280" i="6" l="1"/>
  <c r="O280" i="6"/>
  <c r="N281" i="6" l="1"/>
  <c r="O281" i="6" l="1"/>
  <c r="N282" i="6"/>
  <c r="O282" i="6" s="1"/>
  <c r="N283" i="6" l="1"/>
  <c r="O283" i="6" s="1"/>
  <c r="N284" i="6" l="1"/>
  <c r="O284" i="6" s="1"/>
  <c r="N285" i="6" l="1"/>
  <c r="O285" i="6" s="1"/>
  <c r="N286" i="6" l="1"/>
  <c r="O286" i="6" l="1"/>
  <c r="N287" i="6"/>
  <c r="O287" i="6" l="1"/>
  <c r="N288" i="6"/>
  <c r="O288" i="6" s="1"/>
  <c r="N289" i="6" l="1"/>
  <c r="O289" i="6"/>
  <c r="N290" i="6" l="1"/>
  <c r="O290" i="6" s="1"/>
  <c r="N291" i="6" l="1"/>
  <c r="O291" i="6" l="1"/>
  <c r="N292" i="6"/>
  <c r="O292" i="6" l="1"/>
  <c r="N293" i="6"/>
  <c r="O293" i="6" s="1"/>
  <c r="N294" i="6" l="1"/>
  <c r="O294" i="6" s="1"/>
  <c r="N295" i="6" l="1"/>
  <c r="O295" i="6" s="1"/>
  <c r="N296" i="6" l="1"/>
  <c r="O296" i="6" l="1"/>
  <c r="N297" i="6"/>
  <c r="O297" i="6" s="1"/>
  <c r="N298" i="6" l="1"/>
  <c r="O298" i="6" s="1"/>
  <c r="N299" i="6" l="1"/>
  <c r="O299" i="6" s="1"/>
  <c r="N300" i="6" l="1"/>
  <c r="O300" i="6" s="1"/>
  <c r="N301" i="6" l="1"/>
  <c r="O301" i="6" l="1"/>
  <c r="N302" i="6"/>
  <c r="O302" i="6" l="1"/>
  <c r="N303" i="6"/>
  <c r="O303" i="6" s="1"/>
  <c r="N304" i="6" l="1"/>
  <c r="O304" i="6" s="1"/>
  <c r="N305" i="6" l="1"/>
  <c r="O305" i="6" s="1"/>
  <c r="N306" i="6" l="1"/>
  <c r="O306" i="6" l="1"/>
  <c r="N307" i="6"/>
  <c r="O307" i="6" s="1"/>
  <c r="N308" i="6" l="1"/>
  <c r="O308" i="6" s="1"/>
  <c r="N309" i="6" l="1"/>
  <c r="O309" i="6" s="1"/>
  <c r="N310" i="6" l="1"/>
  <c r="O310" i="6" s="1"/>
  <c r="N311" i="6" l="1"/>
  <c r="O311" i="6" l="1"/>
  <c r="N312" i="6"/>
  <c r="O312" i="6" l="1"/>
  <c r="N313" i="6"/>
  <c r="O313" i="6" s="1"/>
  <c r="N314" i="6" l="1"/>
  <c r="O314" i="6" s="1"/>
  <c r="N315" i="6" l="1"/>
  <c r="O315" i="6"/>
  <c r="O316" i="6" l="1"/>
  <c r="N316" i="6"/>
  <c r="N317" i="6" l="1"/>
  <c r="O317" i="6" l="1"/>
  <c r="N318" i="6"/>
  <c r="O318" i="6" s="1"/>
  <c r="N319" i="6" l="1"/>
  <c r="O319" i="6" s="1"/>
  <c r="N320" i="6" l="1"/>
  <c r="O320" i="6" s="1"/>
  <c r="N321" i="6" l="1"/>
  <c r="O321" i="6" l="1"/>
  <c r="N322" i="6"/>
  <c r="O322" i="6" l="1"/>
  <c r="N323" i="6"/>
  <c r="O323" i="6" s="1"/>
  <c r="N324" i="6" l="1"/>
  <c r="O324" i="6"/>
  <c r="N325" i="6" l="1"/>
  <c r="O325" i="6" s="1"/>
  <c r="N326" i="6" l="1"/>
  <c r="O326" i="6" l="1"/>
  <c r="N327" i="6"/>
  <c r="O327" i="6" l="1"/>
  <c r="N328" i="6"/>
  <c r="O328" i="6" s="1"/>
  <c r="N329" i="6" l="1"/>
  <c r="O329" i="6" s="1"/>
  <c r="N330" i="6" l="1"/>
  <c r="O330" i="6" s="1"/>
  <c r="O331" i="6" l="1"/>
  <c r="N331" i="6"/>
  <c r="N332" i="6" l="1"/>
  <c r="O332" i="6" l="1"/>
  <c r="N333" i="6"/>
  <c r="O333" i="6" s="1"/>
  <c r="N334" i="6" l="1"/>
  <c r="O334" i="6" s="1"/>
  <c r="N335" i="6" l="1"/>
  <c r="O335" i="6" s="1"/>
  <c r="N336" i="6" l="1"/>
  <c r="O336" i="6" l="1"/>
  <c r="N337" i="6"/>
  <c r="O337" i="6" l="1"/>
  <c r="N338" i="6"/>
  <c r="O338" i="6" s="1"/>
  <c r="N339" i="6" l="1"/>
  <c r="O339" i="6" s="1"/>
  <c r="N340" i="6" l="1"/>
  <c r="O340" i="6" s="1"/>
  <c r="N341" i="6" l="1"/>
  <c r="O341" i="6" s="1"/>
  <c r="N342" i="6" l="1"/>
  <c r="O342" i="6" l="1"/>
  <c r="N343" i="6"/>
  <c r="O343" i="6" s="1"/>
  <c r="N344" i="6" l="1"/>
  <c r="O344" i="6" s="1"/>
  <c r="N345" i="6" l="1"/>
  <c r="O345" i="6" s="1"/>
  <c r="N346" i="6" l="1"/>
  <c r="O346" i="6" l="1"/>
  <c r="N347" i="6"/>
  <c r="O347" i="6" s="1"/>
  <c r="N348" i="6" l="1"/>
  <c r="O348" i="6" s="1"/>
  <c r="N349" i="6" l="1"/>
  <c r="O349" i="6" s="1"/>
  <c r="N350" i="6" l="1"/>
  <c r="O350" i="6"/>
  <c r="N351" i="6" l="1"/>
  <c r="O351" i="6" l="1"/>
  <c r="N352" i="6"/>
  <c r="O352" i="6" s="1"/>
  <c r="N353" i="6" l="1"/>
  <c r="O353" i="6" s="1"/>
  <c r="N354" i="6" l="1"/>
  <c r="O354" i="6" s="1"/>
  <c r="N355" i="6" l="1"/>
  <c r="O355" i="6" s="1"/>
  <c r="N356" i="6" l="1"/>
  <c r="O356" i="6" l="1"/>
  <c r="N357" i="6"/>
  <c r="O357" i="6" s="1"/>
  <c r="N358" i="6" l="1"/>
  <c r="O358" i="6" s="1"/>
  <c r="N359" i="6" l="1"/>
  <c r="O359" i="6"/>
  <c r="N360" i="6" l="1"/>
  <c r="O360" i="6" s="1"/>
  <c r="N361" i="6" l="1"/>
  <c r="O361" i="6" l="1"/>
  <c r="N362" i="6"/>
  <c r="O362" i="6" s="1"/>
  <c r="N363" i="6" l="1"/>
  <c r="O363" i="6" s="1"/>
  <c r="N364" i="6" l="1"/>
  <c r="O364" i="6"/>
  <c r="N365" i="6" l="1"/>
  <c r="O365" i="6" s="1"/>
  <c r="N366" i="6" l="1"/>
  <c r="O366" i="6" l="1"/>
  <c r="N367" i="6"/>
  <c r="O367" i="6" l="1"/>
  <c r="N368" i="6"/>
  <c r="O368" i="6" s="1"/>
  <c r="N369" i="6" l="1"/>
  <c r="O369" i="6"/>
  <c r="N370" i="6" l="1"/>
  <c r="O370" i="6" s="1"/>
  <c r="N371" i="6" l="1"/>
  <c r="O371" i="6" l="1"/>
  <c r="N372" i="6"/>
  <c r="O372" i="6" s="1"/>
  <c r="N373" i="6" l="1"/>
  <c r="O373" i="6" s="1"/>
  <c r="N374" i="6" l="1"/>
  <c r="O374" i="6"/>
  <c r="N375" i="6" l="1"/>
  <c r="O375" i="6" s="1"/>
  <c r="N376" i="6" l="1"/>
  <c r="O376" i="6" l="1"/>
  <c r="N377" i="6"/>
  <c r="O377" i="6" l="1"/>
  <c r="N378" i="6"/>
  <c r="O378" i="6" s="1"/>
  <c r="N379" i="6" l="1"/>
  <c r="O379" i="6" s="1"/>
  <c r="N380" i="6" l="1"/>
  <c r="O380" i="6" s="1"/>
  <c r="N381" i="6" l="1"/>
  <c r="O381" i="6" s="1"/>
  <c r="N382" i="6" l="1"/>
  <c r="O382" i="6" l="1"/>
  <c r="N383" i="6"/>
  <c r="O383" i="6" s="1"/>
  <c r="N384" i="6" l="1"/>
  <c r="O384" i="6"/>
  <c r="N385" i="6" l="1"/>
  <c r="O385" i="6" s="1"/>
  <c r="N386" i="6" l="1"/>
  <c r="O386" i="6" l="1"/>
  <c r="N387" i="6"/>
  <c r="O387" i="6" l="1"/>
  <c r="N388" i="6"/>
  <c r="O388" i="6" s="1"/>
  <c r="N389" i="6" l="1"/>
  <c r="O389" i="6"/>
  <c r="N390" i="6" l="1"/>
  <c r="O390" i="6"/>
  <c r="N391" i="6" l="1"/>
  <c r="O391" i="6" l="1"/>
  <c r="N392" i="6"/>
  <c r="O392" i="6" l="1"/>
  <c r="N393" i="6"/>
  <c r="O393" i="6" s="1"/>
  <c r="N394" i="6" l="1"/>
  <c r="O394" i="6" l="1"/>
  <c r="N395" i="6"/>
  <c r="O395" i="6"/>
  <c r="N396" i="6" l="1"/>
  <c r="O396" i="6" l="1"/>
  <c r="N397" i="6"/>
  <c r="O397" i="6" l="1"/>
  <c r="N398" i="6"/>
  <c r="O398" i="6" s="1"/>
  <c r="N399" i="6" l="1"/>
  <c r="O399" i="6"/>
  <c r="N400" i="6" l="1"/>
  <c r="O400" i="6"/>
  <c r="N401" i="6" l="1"/>
  <c r="O401" i="6" l="1"/>
  <c r="N402" i="6"/>
  <c r="O402" i="6" l="1"/>
  <c r="N403" i="6"/>
  <c r="O403" i="6" s="1"/>
  <c r="N404" i="6" l="1"/>
  <c r="O404" i="6" s="1"/>
  <c r="N405" i="6" l="1"/>
  <c r="O405" i="6"/>
  <c r="N406" i="6" l="1"/>
  <c r="O406" i="6" l="1"/>
  <c r="N407" i="6"/>
  <c r="O407" i="6" s="1"/>
  <c r="N408" i="6" l="1"/>
  <c r="O408" i="6" s="1"/>
  <c r="N409" i="6" l="1"/>
  <c r="O409" i="6" s="1"/>
  <c r="N410" i="6" l="1"/>
  <c r="O410" i="6"/>
  <c r="N411" i="6" l="1"/>
  <c r="O411" i="6" l="1"/>
  <c r="N412" i="6"/>
  <c r="O412" i="6" s="1"/>
  <c r="N413" i="6" l="1"/>
  <c r="O413" i="6" s="1"/>
  <c r="N414" i="6" l="1"/>
  <c r="O414" i="6"/>
  <c r="N415" i="6" l="1"/>
  <c r="O415" i="6"/>
  <c r="N416" i="6" l="1"/>
  <c r="O416" i="6" l="1"/>
  <c r="N417" i="6"/>
  <c r="O417" i="6" l="1"/>
  <c r="N418" i="6"/>
  <c r="O418" i="6" s="1"/>
  <c r="N419" i="6" l="1"/>
  <c r="O419" i="6"/>
  <c r="N420" i="6" l="1"/>
  <c r="O420" i="6"/>
  <c r="N421" i="6" l="1"/>
  <c r="O421" i="6" l="1"/>
  <c r="N422" i="6"/>
  <c r="O422" i="6" l="1"/>
  <c r="N423" i="6"/>
  <c r="O423" i="6" s="1"/>
  <c r="N424" i="6" l="1"/>
  <c r="O424" i="6"/>
  <c r="N425" i="6" l="1"/>
  <c r="O425" i="6"/>
  <c r="N426" i="6" l="1"/>
  <c r="O426" i="6" l="1"/>
  <c r="N427" i="6"/>
  <c r="O427" i="6" s="1"/>
  <c r="N428" i="6" l="1"/>
  <c r="O428" i="6" s="1"/>
  <c r="N429" i="6" l="1"/>
  <c r="O429" i="6"/>
  <c r="N430" i="6" l="1"/>
  <c r="O430" i="6" s="1"/>
  <c r="N431" i="6" l="1"/>
  <c r="O431" i="6" l="1"/>
  <c r="N432" i="6"/>
  <c r="O432" i="6" l="1"/>
  <c r="N433" i="6"/>
  <c r="O433" i="6" s="1"/>
  <c r="N434" i="6" l="1"/>
  <c r="O434" i="6"/>
  <c r="N435" i="6" l="1"/>
  <c r="O435" i="6"/>
  <c r="N436" i="6" l="1"/>
  <c r="O436" i="6" s="1"/>
  <c r="N437" i="6" l="1"/>
  <c r="O437" i="6" l="1"/>
  <c r="N438" i="6"/>
  <c r="O438" i="6" s="1"/>
  <c r="N439" i="6" l="1"/>
  <c r="O439" i="6"/>
  <c r="N440" i="6" l="1"/>
  <c r="O440" i="6"/>
  <c r="N441" i="6" l="1"/>
  <c r="O441" i="6" l="1"/>
  <c r="N442" i="6"/>
  <c r="O442" i="6" l="1"/>
  <c r="N443" i="6"/>
  <c r="O443" i="6" s="1"/>
  <c r="N444" i="6" l="1"/>
  <c r="O444" i="6"/>
  <c r="N445" i="6" l="1"/>
  <c r="O445" i="6" s="1"/>
  <c r="N446" i="6" l="1"/>
  <c r="O446" i="6" s="1"/>
  <c r="N447" i="6" l="1"/>
  <c r="O447" i="6" l="1"/>
  <c r="N448" i="6"/>
  <c r="O448" i="6" s="1"/>
  <c r="N449" i="6" l="1"/>
  <c r="O449" i="6"/>
  <c r="N450" i="6" l="1"/>
  <c r="O450" i="6" s="1"/>
  <c r="N451" i="6" l="1"/>
  <c r="O451" i="6" s="1"/>
  <c r="N452" i="6" l="1"/>
  <c r="O452" i="6" l="1"/>
  <c r="N453" i="6"/>
  <c r="O453" i="6" s="1"/>
  <c r="N454" i="6" l="1"/>
  <c r="O454" i="6" l="1"/>
  <c r="N455" i="6"/>
  <c r="O455" i="6"/>
  <c r="N456" i="6" l="1"/>
  <c r="O456" i="6" l="1"/>
  <c r="N457" i="6"/>
  <c r="O457" i="6" l="1"/>
  <c r="N458" i="6"/>
  <c r="O458" i="6" s="1"/>
  <c r="N459" i="6" l="1"/>
  <c r="O459" i="6"/>
  <c r="N460" i="6" l="1"/>
  <c r="O460" i="6"/>
  <c r="N461" i="6" l="1"/>
  <c r="O461" i="6" l="1"/>
  <c r="N462" i="6"/>
  <c r="O462" i="6" l="1"/>
  <c r="N463" i="6"/>
  <c r="O463" i="6" s="1"/>
  <c r="N464" i="6" l="1"/>
  <c r="O464" i="6"/>
  <c r="N465" i="6" l="1"/>
  <c r="O465" i="6" s="1"/>
  <c r="N466" i="6" l="1"/>
  <c r="O466" i="6" l="1"/>
  <c r="N467" i="6"/>
  <c r="O467" i="6" l="1"/>
  <c r="N468" i="6"/>
  <c r="O468" i="6" s="1"/>
  <c r="N469" i="6" l="1"/>
  <c r="O469" i="6" s="1"/>
  <c r="N470" i="6" l="1"/>
  <c r="O470" i="6"/>
  <c r="N471" i="6" l="1"/>
  <c r="O471" i="6" s="1"/>
  <c r="N472" i="6" l="1"/>
  <c r="O472" i="6" l="1"/>
  <c r="N473" i="6"/>
  <c r="O473" i="6" s="1"/>
  <c r="N474" i="6" l="1"/>
  <c r="O474" i="6" s="1"/>
  <c r="N475" i="6" l="1"/>
  <c r="O475" i="6" s="1"/>
  <c r="O476" i="6" l="1"/>
  <c r="N476" i="6"/>
  <c r="N477" i="6" l="1"/>
  <c r="O477" i="6" s="1"/>
  <c r="N478" i="6" l="1"/>
  <c r="O478" i="6" s="1"/>
  <c r="N479" i="6" l="1"/>
  <c r="O479" i="6" s="1"/>
  <c r="N480" i="6" l="1"/>
  <c r="O480" i="6"/>
  <c r="N481" i="6" l="1"/>
  <c r="O481" i="6" l="1"/>
  <c r="N482" i="6"/>
  <c r="O482" i="6" s="1"/>
  <c r="N483" i="6" l="1"/>
  <c r="O483" i="6" s="1"/>
  <c r="N484" i="6" l="1"/>
  <c r="O484" i="6"/>
  <c r="N485" i="6" l="1"/>
  <c r="O485" i="6" s="1"/>
  <c r="N486" i="6" l="1"/>
  <c r="O486" i="6" l="1"/>
  <c r="N487" i="6"/>
  <c r="O487" i="6" l="1"/>
  <c r="N488" i="6"/>
  <c r="O488" i="6" s="1"/>
  <c r="N489" i="6" l="1"/>
  <c r="O489" i="6"/>
  <c r="N490" i="6" l="1"/>
  <c r="O490" i="6" s="1"/>
  <c r="N491" i="6" l="1"/>
  <c r="O491" i="6" s="1"/>
  <c r="N492" i="6" l="1"/>
  <c r="O492" i="6" l="1"/>
  <c r="N493" i="6"/>
  <c r="O493" i="6" s="1"/>
  <c r="N494" i="6" l="1"/>
  <c r="O494" i="6" s="1"/>
  <c r="N495" i="6" l="1"/>
  <c r="O495" i="6"/>
  <c r="N496" i="6" l="1"/>
  <c r="O496" i="6" l="1"/>
  <c r="N497" i="6"/>
  <c r="O497" i="6" s="1"/>
  <c r="N498" i="6" l="1"/>
  <c r="O498" i="6" s="1"/>
  <c r="N499" i="6" l="1"/>
  <c r="O499" i="6"/>
  <c r="N500" i="6" l="1"/>
  <c r="O500" i="6"/>
  <c r="N501" i="6" l="1"/>
  <c r="O501" i="6" s="1"/>
  <c r="N502" i="6" l="1"/>
  <c r="O502" i="6" l="1"/>
  <c r="N503" i="6"/>
  <c r="O503" i="6" s="1"/>
  <c r="N504" i="6" l="1"/>
  <c r="O504" i="6"/>
  <c r="N505" i="6" l="1"/>
  <c r="O505" i="6"/>
  <c r="N506" i="6" l="1"/>
  <c r="O506" i="6" s="1"/>
  <c r="N507" i="6" l="1"/>
  <c r="O507" i="6" l="1"/>
  <c r="N508" i="6"/>
  <c r="O508" i="6" s="1"/>
  <c r="N509" i="6" l="1"/>
  <c r="O509" i="6"/>
  <c r="N510" i="6" l="1"/>
  <c r="O510" i="6" s="1"/>
  <c r="N511" i="6" l="1"/>
  <c r="O511" i="6" s="1"/>
  <c r="N512" i="6" l="1"/>
  <c r="O512" i="6" l="1"/>
  <c r="N513" i="6"/>
  <c r="O513" i="6" s="1"/>
  <c r="N514" i="6" l="1"/>
  <c r="O514" i="6" s="1"/>
  <c r="N515" i="6" l="1"/>
  <c r="O515" i="6"/>
  <c r="N516" i="6" l="1"/>
  <c r="O516" i="6" l="1"/>
  <c r="N517" i="6"/>
  <c r="O517" i="6" l="1"/>
  <c r="N518" i="6"/>
  <c r="O518" i="6" s="1"/>
  <c r="N519" i="6" l="1"/>
  <c r="O519" i="6"/>
  <c r="N520" i="6" l="1"/>
  <c r="O520" i="6"/>
  <c r="N521" i="6" l="1"/>
  <c r="O521" i="6" l="1"/>
  <c r="N522" i="6"/>
  <c r="O522" i="6" l="1"/>
  <c r="N523" i="6"/>
  <c r="O523" i="6" s="1"/>
  <c r="N524" i="6" l="1"/>
  <c r="O524" i="6"/>
  <c r="N525" i="6" l="1"/>
  <c r="O525" i="6"/>
  <c r="N526" i="6" l="1"/>
  <c r="O526" i="6" l="1"/>
  <c r="N527" i="6"/>
  <c r="O527" i="6" l="1"/>
  <c r="N528" i="6"/>
  <c r="O528" i="6" s="1"/>
  <c r="N529" i="6" l="1"/>
  <c r="O529" i="6"/>
  <c r="N530" i="6" l="1"/>
  <c r="O530" i="6" s="1"/>
  <c r="N531" i="6" l="1"/>
  <c r="O531" i="6" l="1"/>
  <c r="N532" i="6"/>
  <c r="O532" i="6" l="1"/>
  <c r="N533" i="6"/>
  <c r="O533" i="6" s="1"/>
  <c r="N534" i="6" l="1"/>
  <c r="O534" i="6"/>
  <c r="N535" i="6" l="1"/>
  <c r="O535" i="6"/>
  <c r="N536" i="6" l="1"/>
  <c r="O536" i="6" s="1"/>
  <c r="N537" i="6" l="1"/>
  <c r="O537" i="6" l="1"/>
  <c r="N538" i="6"/>
  <c r="O538" i="6" s="1"/>
  <c r="N539" i="6" l="1"/>
  <c r="O539" i="6"/>
  <c r="N540" i="6" l="1"/>
  <c r="O540" i="6"/>
  <c r="N541" i="6" l="1"/>
  <c r="O541" i="6" l="1"/>
  <c r="N542" i="6"/>
  <c r="O542" i="6" s="1"/>
  <c r="N543" i="6" l="1"/>
  <c r="O543" i="6" s="1"/>
  <c r="N544" i="6" l="1"/>
  <c r="O544" i="6"/>
  <c r="N545" i="6" l="1"/>
  <c r="O545" i="6" s="1"/>
  <c r="N546" i="6" l="1"/>
  <c r="O546" i="6" l="1"/>
  <c r="N547" i="6"/>
  <c r="O547" i="6" s="1"/>
  <c r="N548" i="6" l="1"/>
  <c r="O548" i="6" s="1"/>
  <c r="N549" i="6" l="1"/>
  <c r="O549" i="6"/>
  <c r="N550" i="6" l="1"/>
  <c r="O550" i="6"/>
  <c r="N551" i="6" l="1"/>
  <c r="O551" i="6" l="1"/>
  <c r="N552" i="6"/>
  <c r="O552" i="6" s="1"/>
  <c r="N553" i="6" l="1"/>
  <c r="O553" i="6" s="1"/>
  <c r="N554" i="6" l="1"/>
  <c r="O554" i="6" s="1"/>
  <c r="N555" i="6" l="1"/>
  <c r="O555" i="6" s="1"/>
  <c r="N556" i="6" l="1"/>
  <c r="O556" i="6" l="1"/>
  <c r="N557" i="6"/>
  <c r="O557" i="6" s="1"/>
  <c r="N558" i="6" l="1"/>
  <c r="O558" i="6" s="1"/>
  <c r="N559" i="6" l="1"/>
  <c r="O559" i="6"/>
  <c r="N560" i="6" l="1"/>
  <c r="O560" i="6"/>
  <c r="N561" i="6" l="1"/>
  <c r="O561" i="6" l="1"/>
  <c r="N562" i="6"/>
  <c r="O562" i="6" l="1"/>
  <c r="N563" i="6"/>
  <c r="O563" i="6" s="1"/>
  <c r="N564" i="6" l="1"/>
  <c r="O564" i="6"/>
  <c r="N565" i="6" l="1"/>
  <c r="O565" i="6"/>
  <c r="N566" i="6" l="1"/>
  <c r="O566" i="6" l="1"/>
  <c r="N567" i="6"/>
  <c r="O567" i="6" s="1"/>
  <c r="N568" i="6" l="1"/>
  <c r="O568" i="6" s="1"/>
  <c r="N569" i="6" l="1"/>
  <c r="O569" i="6"/>
  <c r="N570" i="6" l="1"/>
  <c r="O570" i="6"/>
  <c r="N571" i="6" l="1"/>
  <c r="O571" i="6" l="1"/>
  <c r="N572" i="6"/>
  <c r="O572" i="6" l="1"/>
  <c r="N573" i="6"/>
  <c r="O573" i="6" s="1"/>
  <c r="N574" i="6" l="1"/>
  <c r="O574" i="6"/>
  <c r="N575" i="6" l="1"/>
  <c r="O575" i="6" s="1"/>
  <c r="N576" i="6" l="1"/>
  <c r="O576" i="6" l="1"/>
  <c r="N577" i="6"/>
  <c r="O577" i="6" l="1"/>
  <c r="N578" i="6"/>
  <c r="O578" i="6" s="1"/>
  <c r="N579" i="6" l="1"/>
  <c r="O579" i="6"/>
  <c r="N580" i="6" l="1"/>
  <c r="O580" i="6" s="1"/>
  <c r="N581" i="6" l="1"/>
  <c r="O581" i="6" l="1"/>
  <c r="N582" i="6"/>
  <c r="O582" i="6" l="1"/>
  <c r="N583" i="6"/>
  <c r="O583" i="6" s="1"/>
  <c r="N584" i="6" l="1"/>
  <c r="O584" i="6"/>
  <c r="N585" i="6" l="1"/>
  <c r="O585" i="6" s="1"/>
  <c r="N586" i="6" l="1"/>
  <c r="O586" i="6" l="1"/>
  <c r="N587" i="6"/>
  <c r="O587" i="6" l="1"/>
  <c r="N588" i="6"/>
  <c r="O588" i="6" s="1"/>
  <c r="N589" i="6" l="1"/>
  <c r="O589" i="6"/>
  <c r="N590" i="6" l="1"/>
  <c r="O590" i="6"/>
  <c r="N591" i="6" l="1"/>
  <c r="O591" i="6" s="1"/>
  <c r="N592" i="6" l="1"/>
  <c r="O592" i="6" l="1"/>
  <c r="N593" i="6"/>
  <c r="O593" i="6" s="1"/>
  <c r="N594" i="6" l="1"/>
  <c r="O594" i="6"/>
  <c r="N595" i="6" l="1"/>
  <c r="O595" i="6"/>
  <c r="N596" i="6" l="1"/>
  <c r="O596" i="6" l="1"/>
  <c r="N597" i="6"/>
  <c r="O597" i="6" l="1"/>
  <c r="N598" i="6"/>
  <c r="O598" i="6" s="1"/>
  <c r="N599" i="6" l="1"/>
  <c r="O599" i="6"/>
  <c r="N600" i="6" l="1"/>
  <c r="O600" i="6"/>
  <c r="N601" i="6" l="1"/>
  <c r="O601" i="6" l="1"/>
  <c r="N602" i="6"/>
  <c r="O602" i="6" s="1"/>
  <c r="N603" i="6" l="1"/>
  <c r="O603" i="6" s="1"/>
  <c r="N604" i="6" l="1"/>
  <c r="O604" i="6"/>
  <c r="N605" i="6" l="1"/>
  <c r="O605" i="6"/>
  <c r="N606" i="6" l="1"/>
  <c r="O606" i="6" l="1"/>
  <c r="N607" i="6"/>
  <c r="O607" i="6" l="1"/>
  <c r="N608" i="6"/>
  <c r="O608" i="6" s="1"/>
  <c r="N609" i="6" l="1"/>
  <c r="O609" i="6"/>
  <c r="N610" i="6" l="1"/>
  <c r="O610" i="6"/>
  <c r="N611" i="6" l="1"/>
  <c r="O611" i="6" s="1"/>
  <c r="N612" i="6" l="1"/>
  <c r="O612" i="6" l="1"/>
  <c r="N613" i="6"/>
  <c r="O613" i="6" s="1"/>
  <c r="N614" i="6" l="1"/>
  <c r="O614" i="6"/>
  <c r="N615" i="6" l="1"/>
  <c r="O615" i="6"/>
  <c r="N616" i="6" l="1"/>
  <c r="O616" i="6" l="1"/>
  <c r="N617" i="6"/>
  <c r="O617" i="6" l="1"/>
  <c r="N618" i="6"/>
  <c r="O618" i="6" s="1"/>
  <c r="N619" i="6" l="1"/>
  <c r="O619" i="6"/>
  <c r="N620" i="6" l="1"/>
  <c r="O620" i="6"/>
  <c r="N621" i="6" l="1"/>
  <c r="O621" i="6" l="1"/>
  <c r="N622" i="6"/>
  <c r="O622" i="6" l="1"/>
  <c r="N623" i="6"/>
  <c r="O623" i="6" s="1"/>
  <c r="N624" i="6" l="1"/>
  <c r="O624" i="6"/>
  <c r="N625" i="6" l="1"/>
  <c r="O625" i="6"/>
  <c r="N626" i="6" l="1"/>
  <c r="O626" i="6" l="1"/>
  <c r="N627" i="6"/>
  <c r="O627" i="6" l="1"/>
  <c r="N628" i="6"/>
  <c r="O628" i="6" s="1"/>
  <c r="N629" i="6" l="1"/>
  <c r="O629" i="6"/>
  <c r="N630" i="6" l="1"/>
  <c r="O630" i="6" s="1"/>
  <c r="N631" i="6" l="1"/>
  <c r="O631" i="6" l="1"/>
  <c r="N632" i="6"/>
  <c r="O632" i="6" l="1"/>
  <c r="N633" i="6"/>
  <c r="O633" i="6" s="1"/>
  <c r="N634" i="6" l="1"/>
  <c r="O634" i="6"/>
  <c r="N635" i="6" l="1"/>
  <c r="O635" i="6" s="1"/>
  <c r="N636" i="6" l="1"/>
  <c r="O636" i="6" s="1"/>
  <c r="N637" i="6" l="1"/>
  <c r="O637" i="6" l="1"/>
  <c r="N638" i="6"/>
  <c r="O638" i="6" s="1"/>
  <c r="N639" i="6" l="1"/>
  <c r="O639" i="6" s="1"/>
  <c r="N640" i="6" l="1"/>
  <c r="O640" i="6"/>
  <c r="N641" i="6" l="1"/>
  <c r="O641" i="6" l="1"/>
  <c r="N642" i="6"/>
  <c r="O642" i="6" l="1"/>
  <c r="N643" i="6"/>
  <c r="O643" i="6" s="1"/>
  <c r="N644" i="6" l="1"/>
  <c r="O644" i="6"/>
  <c r="N645" i="6" l="1"/>
  <c r="O645" i="6"/>
  <c r="N646" i="6" l="1"/>
  <c r="O646" i="6" s="1"/>
  <c r="N647" i="6" l="1"/>
  <c r="O647" i="6" l="1"/>
  <c r="N648" i="6"/>
  <c r="O648" i="6" s="1"/>
  <c r="N649" i="6" l="1"/>
  <c r="O649" i="6"/>
  <c r="N650" i="6" l="1"/>
  <c r="O650" i="6"/>
  <c r="N651" i="6" l="1"/>
  <c r="O651" i="6" s="1"/>
  <c r="N652" i="6" l="1"/>
  <c r="O652" i="6" l="1"/>
  <c r="N653" i="6"/>
  <c r="O653" i="6" s="1"/>
  <c r="N654" i="6" l="1"/>
  <c r="O654" i="6"/>
  <c r="N655" i="6" l="1"/>
  <c r="O655" i="6"/>
  <c r="N656" i="6" l="1"/>
  <c r="O656" i="6" l="1"/>
  <c r="N657" i="6"/>
  <c r="O657" i="6" s="1"/>
  <c r="N658" i="6" l="1"/>
  <c r="O658" i="6" s="1"/>
  <c r="N659" i="6" l="1"/>
  <c r="O659" i="6"/>
  <c r="N660" i="6" l="1"/>
  <c r="O660" i="6" s="1"/>
  <c r="N661" i="6" l="1"/>
  <c r="O661" i="6" s="1"/>
  <c r="N662" i="6" l="1"/>
  <c r="O662" i="6" l="1"/>
  <c r="N663" i="6"/>
  <c r="O663" i="6" s="1"/>
  <c r="N664" i="6" l="1"/>
  <c r="O664" i="6"/>
  <c r="N665" i="6" l="1"/>
  <c r="O665" i="6" s="1"/>
  <c r="N666" i="6" l="1"/>
  <c r="O666" i="6" s="1"/>
  <c r="N667" i="6" l="1"/>
  <c r="O667" i="6" l="1"/>
  <c r="N668" i="6"/>
  <c r="O668" i="6" s="1"/>
  <c r="N669" i="6" l="1"/>
  <c r="O669" i="6"/>
  <c r="N670" i="6" l="1"/>
  <c r="O670" i="6"/>
  <c r="N671" i="6" l="1"/>
  <c r="O671" i="6" l="1"/>
  <c r="N672" i="6"/>
  <c r="O672" i="6" l="1"/>
  <c r="N673" i="6"/>
  <c r="O673" i="6" s="1"/>
  <c r="N674" i="6" l="1"/>
  <c r="O674" i="6"/>
  <c r="N675" i="6" l="1"/>
  <c r="O675" i="6"/>
  <c r="N676" i="6" l="1"/>
  <c r="O676" i="6" l="1"/>
  <c r="N677" i="6"/>
  <c r="O677" i="6" l="1"/>
  <c r="N678" i="6"/>
  <c r="O678" i="6" s="1"/>
  <c r="N679" i="6" l="1"/>
  <c r="O679" i="6"/>
  <c r="N680" i="6" l="1"/>
  <c r="O680" i="6"/>
  <c r="N681" i="6" l="1"/>
  <c r="O681" i="6" s="1"/>
  <c r="N682" i="6" l="1"/>
  <c r="O682" i="6" s="1"/>
  <c r="N683" i="6" l="1"/>
  <c r="O683" i="6" s="1"/>
  <c r="N684" i="6" l="1"/>
  <c r="O684" i="6"/>
  <c r="N685" i="6" l="1"/>
  <c r="O685" i="6"/>
  <c r="N686" i="6" l="1"/>
  <c r="O686" i="6" l="1"/>
  <c r="N687" i="6"/>
  <c r="O687" i="6" l="1"/>
  <c r="N688" i="6"/>
  <c r="O688" i="6" s="1"/>
  <c r="N689" i="6" l="1"/>
  <c r="O689" i="6" s="1"/>
  <c r="N690" i="6" l="1"/>
  <c r="O690" i="6" s="1"/>
  <c r="N691" i="6" l="1"/>
  <c r="O691" i="6" l="1"/>
  <c r="N692" i="6"/>
  <c r="O692" i="6" l="1"/>
  <c r="N693" i="6"/>
  <c r="O693" i="6" s="1"/>
  <c r="N694" i="6" l="1"/>
  <c r="O694" i="6" l="1"/>
  <c r="N695" i="6"/>
  <c r="O695" i="6"/>
  <c r="N696" i="6" l="1"/>
  <c r="O696" i="6" s="1"/>
  <c r="N697" i="6" l="1"/>
  <c r="O697" i="6" l="1"/>
  <c r="N698" i="6"/>
  <c r="O698" i="6" s="1"/>
  <c r="N699" i="6" l="1"/>
  <c r="O699" i="6" s="1"/>
  <c r="N700" i="6" l="1"/>
  <c r="O700" i="6" s="1"/>
  <c r="N701" i="6" l="1"/>
  <c r="O701" i="6" l="1"/>
  <c r="O702" i="6"/>
  <c r="N702" i="6"/>
  <c r="N703" i="6" l="1"/>
  <c r="O703" i="6" s="1"/>
  <c r="N704" i="6" l="1"/>
  <c r="O704" i="6" s="1"/>
  <c r="N705" i="6" l="1"/>
  <c r="O705" i="6"/>
  <c r="N706" i="6" l="1"/>
  <c r="O706" i="6" l="1"/>
  <c r="N707" i="6"/>
  <c r="O707" i="6" l="1"/>
  <c r="N708" i="6"/>
  <c r="O708" i="6" s="1"/>
  <c r="N709" i="6" l="1"/>
  <c r="O709" i="6" s="1"/>
  <c r="N710" i="6" l="1"/>
  <c r="O710" i="6"/>
  <c r="N711" i="6" l="1"/>
  <c r="O711" i="6" s="1"/>
  <c r="N712" i="6" l="1"/>
  <c r="O712" i="6" l="1"/>
  <c r="N713" i="6"/>
  <c r="O713" i="6" s="1"/>
  <c r="N714" i="6" l="1"/>
  <c r="O714" i="6"/>
  <c r="N715" i="6" l="1"/>
  <c r="O715" i="6" l="1"/>
  <c r="N716" i="6"/>
  <c r="O716" i="6" l="1"/>
  <c r="N717" i="6"/>
  <c r="O717" i="6" s="1"/>
  <c r="N718" i="6" l="1"/>
  <c r="O718" i="6" s="1"/>
  <c r="N719" i="6" l="1"/>
  <c r="O719" i="6"/>
  <c r="N720" i="6" l="1"/>
  <c r="O720" i="6" l="1"/>
  <c r="N721" i="6"/>
  <c r="O721" i="6" l="1"/>
  <c r="N722" i="6"/>
  <c r="O722" i="6" l="1"/>
  <c r="N723" i="6"/>
  <c r="O723" i="6" s="1"/>
  <c r="N724" i="6" l="1"/>
  <c r="O724" i="6"/>
  <c r="N725" i="6" l="1"/>
  <c r="O725" i="6" s="1"/>
  <c r="N726" i="6" l="1"/>
  <c r="O726" i="6" l="1"/>
  <c r="N727" i="6"/>
  <c r="O727" i="6" l="1"/>
  <c r="N728" i="6"/>
  <c r="O728" i="6" s="1"/>
  <c r="N729" i="6" l="1"/>
  <c r="O729" i="6" s="1"/>
  <c r="N730" i="6" l="1"/>
  <c r="O730" i="6"/>
  <c r="N731" i="6" l="1"/>
  <c r="O731" i="6" l="1"/>
  <c r="N732" i="6"/>
  <c r="O732" i="6" l="1"/>
  <c r="N733" i="6"/>
  <c r="O733" i="6" s="1"/>
  <c r="N734" i="6" l="1"/>
  <c r="O734" i="6" s="1"/>
  <c r="N735" i="6" l="1"/>
  <c r="O735" i="6" s="1"/>
  <c r="N736" i="6" l="1"/>
  <c r="O736" i="6" l="1"/>
  <c r="N737" i="6"/>
  <c r="O737" i="6" l="1"/>
  <c r="N738" i="6"/>
  <c r="O738" i="6" s="1"/>
  <c r="N739" i="6" l="1"/>
  <c r="O739" i="6" s="1"/>
  <c r="N740" i="6" l="1"/>
  <c r="O740" i="6" s="1"/>
  <c r="N741" i="6" l="1"/>
  <c r="O741" i="6" l="1"/>
  <c r="N742" i="6"/>
  <c r="O742" i="6" s="1"/>
  <c r="N743" i="6" l="1"/>
  <c r="O743" i="6" s="1"/>
  <c r="N744" i="6" l="1"/>
  <c r="O744" i="6" s="1"/>
  <c r="N745" i="6" l="1"/>
  <c r="O745" i="6" s="1"/>
  <c r="N746" i="6" l="1"/>
  <c r="O746" i="6" l="1"/>
  <c r="N747" i="6"/>
  <c r="O747" i="6" l="1"/>
  <c r="N748" i="6"/>
  <c r="O748" i="6" s="1"/>
  <c r="N749" i="6" l="1"/>
  <c r="O749" i="6" s="1"/>
  <c r="N750" i="6" l="1"/>
  <c r="O750" i="6" s="1"/>
  <c r="N751" i="6" l="1"/>
  <c r="O751" i="6" l="1"/>
  <c r="N752" i="6"/>
  <c r="O752" i="6" l="1"/>
  <c r="N753" i="6"/>
  <c r="O753" i="6" s="1"/>
  <c r="N754" i="6" l="1"/>
  <c r="O754" i="6"/>
  <c r="N755" i="6" l="1"/>
  <c r="O755" i="6" s="1"/>
  <c r="N756" i="6" l="1"/>
  <c r="O756" i="6" l="1"/>
  <c r="N757" i="6"/>
  <c r="O757" i="6" s="1"/>
  <c r="N758" i="6" l="1"/>
  <c r="O758" i="6" s="1"/>
  <c r="N759" i="6" l="1"/>
  <c r="O759" i="6" s="1"/>
  <c r="N760" i="6" l="1"/>
  <c r="O760" i="6" s="1"/>
  <c r="N761" i="6" l="1"/>
  <c r="O761" i="6" l="1"/>
  <c r="N762" i="6"/>
  <c r="O762" i="6" l="1"/>
  <c r="N763" i="6"/>
  <c r="O763" i="6" s="1"/>
  <c r="N764" i="6" l="1"/>
  <c r="O764" i="6" s="1"/>
  <c r="N765" i="6" l="1"/>
  <c r="O765" i="6" s="1"/>
  <c r="O766" i="6" l="1"/>
  <c r="N766" i="6"/>
  <c r="N767" i="6" l="1"/>
  <c r="O767" i="6" l="1"/>
  <c r="N768" i="6"/>
  <c r="O768" i="6" s="1"/>
  <c r="N769" i="6" l="1"/>
  <c r="O769" i="6"/>
  <c r="N770" i="6" l="1"/>
  <c r="O770" i="6" s="1"/>
  <c r="N771" i="6" l="1"/>
  <c r="O771" i="6" l="1"/>
  <c r="N772" i="6"/>
  <c r="O772" i="6" l="1"/>
  <c r="N773" i="6"/>
  <c r="O773" i="6" s="1"/>
  <c r="N774" i="6" l="1"/>
  <c r="O774" i="6" s="1"/>
  <c r="N775" i="6" l="1"/>
  <c r="O775" i="6" s="1"/>
  <c r="N776" i="6" l="1"/>
  <c r="O776" i="6" l="1"/>
  <c r="N777" i="6"/>
  <c r="O778" i="6" l="1"/>
  <c r="O777" i="6"/>
  <c r="N778" i="6"/>
  <c r="N779" i="6" l="1"/>
  <c r="O779" i="6" s="1"/>
  <c r="N780" i="6" l="1"/>
  <c r="O780" i="6" s="1"/>
  <c r="N781" i="6" l="1"/>
  <c r="O781" i="6" l="1"/>
  <c r="N782" i="6"/>
  <c r="O782" i="6" l="1"/>
  <c r="N783" i="6"/>
  <c r="O783" i="6" s="1"/>
  <c r="N784" i="6" l="1"/>
  <c r="O784" i="6" s="1"/>
  <c r="N785" i="6" l="1"/>
  <c r="O785" i="6" s="1"/>
  <c r="N786" i="6" l="1"/>
  <c r="O786" i="6" l="1"/>
  <c r="N787" i="6"/>
  <c r="O787" i="6" l="1"/>
  <c r="N788" i="6"/>
  <c r="O788" i="6" s="1"/>
  <c r="N789" i="6" l="1"/>
  <c r="O789" i="6" s="1"/>
  <c r="N790" i="6" l="1"/>
  <c r="O790" i="6" s="1"/>
  <c r="N791" i="6" l="1"/>
  <c r="O791" i="6" l="1"/>
  <c r="N792" i="6"/>
  <c r="O792" i="6" l="1"/>
  <c r="N793" i="6"/>
  <c r="O793" i="6" s="1"/>
  <c r="N794" i="6" l="1"/>
  <c r="O794" i="6" s="1"/>
  <c r="N795" i="6" l="1"/>
  <c r="O795" i="6" l="1"/>
  <c r="N796" i="6"/>
  <c r="O796" i="6" l="1"/>
  <c r="N797" i="6"/>
  <c r="O797" i="6" s="1"/>
  <c r="N798" i="6" l="1"/>
  <c r="O798" i="6" s="1"/>
  <c r="N799" i="6" l="1"/>
  <c r="O799" i="6" s="1"/>
  <c r="N800" i="6" l="1"/>
  <c r="O800" i="6" s="1"/>
  <c r="N801" i="6" l="1"/>
  <c r="O801" i="6" l="1"/>
  <c r="N802" i="6"/>
  <c r="O802" i="6" l="1"/>
  <c r="N803" i="6"/>
  <c r="O803" i="6" s="1"/>
  <c r="N804" i="6" l="1"/>
  <c r="O804" i="6" s="1"/>
  <c r="N805" i="6" l="1"/>
  <c r="O805" i="6" s="1"/>
  <c r="N806" i="6" l="1"/>
  <c r="O806" i="6" l="1"/>
  <c r="N807" i="6"/>
  <c r="O807" i="6" l="1"/>
  <c r="N808" i="6"/>
  <c r="O808" i="6" s="1"/>
  <c r="N809" i="6" l="1"/>
  <c r="O809" i="6" s="1"/>
  <c r="N810" i="6" l="1"/>
  <c r="O810" i="6" s="1"/>
  <c r="N811" i="6" l="1"/>
  <c r="O811" i="6" l="1"/>
  <c r="N812" i="6"/>
  <c r="O812" i="6" l="1"/>
  <c r="N813" i="6"/>
  <c r="O813" i="6" s="1"/>
  <c r="N814" i="6" l="1"/>
  <c r="O814" i="6" l="1"/>
  <c r="N815" i="6"/>
  <c r="O815" i="6"/>
  <c r="N816" i="6" l="1"/>
  <c r="O816" i="6" s="1"/>
  <c r="N817" i="6" l="1"/>
  <c r="O817" i="6" s="1"/>
  <c r="N818" i="6" l="1"/>
  <c r="O818" i="6" s="1"/>
  <c r="N819" i="6" l="1"/>
  <c r="O819" i="6" s="1"/>
  <c r="N820" i="6" l="1"/>
  <c r="O820" i="6" s="1"/>
  <c r="N821" i="6" l="1"/>
  <c r="O821" i="6" l="1"/>
  <c r="N822" i="6"/>
  <c r="O822" i="6" l="1"/>
  <c r="N823" i="6"/>
  <c r="O823" i="6" s="1"/>
  <c r="N824" i="6" l="1"/>
  <c r="O824" i="6" s="1"/>
  <c r="N825" i="6" l="1"/>
  <c r="O825" i="6" s="1"/>
  <c r="O826" i="6" l="1"/>
  <c r="N826" i="6"/>
  <c r="N827" i="6" l="1"/>
  <c r="O827" i="6" l="1"/>
  <c r="N828" i="6"/>
  <c r="O828" i="6" s="1"/>
  <c r="N829" i="6" l="1"/>
  <c r="O829" i="6" s="1"/>
  <c r="N830" i="6" l="1"/>
  <c r="O830" i="6" s="1"/>
  <c r="N831" i="6" l="1"/>
  <c r="O831" i="6" l="1"/>
  <c r="N832" i="6"/>
  <c r="O833" i="6" l="1"/>
  <c r="O832" i="6"/>
  <c r="N833" i="6"/>
  <c r="N834" i="6" l="1"/>
  <c r="O834" i="6" s="1"/>
  <c r="N835" i="6" l="1"/>
  <c r="O835" i="6" s="1"/>
  <c r="N836" i="6" l="1"/>
  <c r="O836" i="6" l="1"/>
  <c r="N837" i="6"/>
  <c r="O837" i="6" s="1"/>
  <c r="N838" i="6" l="1"/>
  <c r="O838" i="6" s="1"/>
  <c r="N839" i="6" l="1"/>
  <c r="O839" i="6" s="1"/>
  <c r="N840" i="6" l="1"/>
  <c r="O840" i="6" s="1"/>
  <c r="N841" i="6" l="1"/>
  <c r="O841" i="6" l="1"/>
  <c r="N842" i="6"/>
  <c r="O842" i="6" s="1"/>
  <c r="N843" i="6" l="1"/>
  <c r="O843" i="6" s="1"/>
  <c r="N844" i="6" l="1"/>
  <c r="O844" i="6"/>
  <c r="N845" i="6" l="1"/>
  <c r="O845" i="6" s="1"/>
  <c r="N846" i="6" l="1"/>
  <c r="O846" i="6" l="1"/>
  <c r="N847" i="6"/>
  <c r="O847" i="6" l="1"/>
  <c r="N848" i="6"/>
  <c r="O848" i="6" s="1"/>
  <c r="N849" i="6" l="1"/>
  <c r="O849" i="6" s="1"/>
  <c r="N850" i="6" l="1"/>
  <c r="O850" i="6" s="1"/>
  <c r="N851" i="6" l="1"/>
  <c r="O851" i="6" l="1"/>
  <c r="N852" i="6"/>
  <c r="O853" i="6" l="1"/>
  <c r="O852" i="6"/>
  <c r="N853" i="6"/>
  <c r="N854" i="6" l="1"/>
  <c r="O854" i="6" s="1"/>
  <c r="N855" i="6" l="1"/>
  <c r="O855" i="6" l="1"/>
  <c r="N856" i="6"/>
  <c r="O856" i="6" s="1"/>
  <c r="N857" i="6" l="1"/>
  <c r="O857" i="6" s="1"/>
  <c r="N858" i="6" l="1"/>
  <c r="O858" i="6" s="1"/>
  <c r="N859" i="6" l="1"/>
  <c r="O859" i="6" s="1"/>
  <c r="N860" i="6" l="1"/>
  <c r="O860" i="6" s="1"/>
  <c r="N861" i="6" l="1"/>
  <c r="O861" i="6" l="1"/>
  <c r="N862" i="6"/>
  <c r="O862" i="6" l="1"/>
  <c r="N863" i="6"/>
  <c r="O863" i="6" s="1"/>
  <c r="N864" i="6" l="1"/>
  <c r="O864" i="6" s="1"/>
  <c r="N865" i="6" l="1"/>
  <c r="O865" i="6" l="1"/>
  <c r="N866" i="6"/>
  <c r="O866" i="6" s="1"/>
  <c r="N867" i="6" l="1"/>
  <c r="O867" i="6" s="1"/>
  <c r="N868" i="6" l="1"/>
  <c r="O868" i="6" s="1"/>
  <c r="N869" i="6" l="1"/>
  <c r="O869" i="6" s="1"/>
  <c r="N870" i="6" l="1"/>
  <c r="O870" i="6" s="1"/>
  <c r="N871" i="6" l="1"/>
  <c r="O871" i="6" l="1"/>
  <c r="N872" i="6"/>
  <c r="O872" i="6" l="1"/>
  <c r="N873" i="6"/>
  <c r="O873" i="6" s="1"/>
  <c r="N874" i="6" l="1"/>
  <c r="O874" i="6" l="1"/>
  <c r="N875" i="6"/>
  <c r="O875" i="6"/>
  <c r="N876" i="6" l="1"/>
  <c r="O876" i="6" s="1"/>
  <c r="N877" i="6" l="1"/>
  <c r="O877" i="6" l="1"/>
  <c r="N878" i="6"/>
  <c r="O878" i="6" s="1"/>
  <c r="N879" i="6" l="1"/>
  <c r="O879" i="6" s="1"/>
  <c r="N880" i="6" l="1"/>
  <c r="O880" i="6" s="1"/>
  <c r="N881" i="6" l="1"/>
  <c r="O881" i="6" l="1"/>
  <c r="N882" i="6"/>
  <c r="O882" i="6" l="1"/>
  <c r="N883" i="6"/>
  <c r="O883" i="6" s="1"/>
  <c r="N884" i="6" l="1"/>
  <c r="O884" i="6" s="1"/>
  <c r="N885" i="6" l="1"/>
  <c r="O885" i="6" l="1"/>
  <c r="N886" i="6"/>
  <c r="O886" i="6" s="1"/>
  <c r="N887" i="6" l="1"/>
  <c r="O887" i="6" s="1"/>
  <c r="N888" i="6" l="1"/>
  <c r="O888" i="6" s="1"/>
  <c r="N889" i="6" l="1"/>
  <c r="O889" i="6" s="1"/>
  <c r="N890" i="6" l="1"/>
  <c r="O890" i="6" s="1"/>
  <c r="N891" i="6" l="1"/>
  <c r="O891" i="6" l="1"/>
  <c r="N892" i="6"/>
  <c r="O892" i="6" l="1"/>
  <c r="N893" i="6"/>
  <c r="O893" i="6" s="1"/>
  <c r="N894" i="6" l="1"/>
  <c r="O894" i="6"/>
  <c r="N895" i="6" l="1"/>
  <c r="O895" i="6" s="1"/>
  <c r="N896" i="6" l="1"/>
  <c r="O896" i="6" l="1"/>
  <c r="N897" i="6"/>
  <c r="O897" i="6" l="1"/>
  <c r="N898" i="6"/>
  <c r="O898" i="6" s="1"/>
  <c r="N899" i="6" l="1"/>
  <c r="N900" i="6" l="1"/>
  <c r="O899" i="6"/>
  <c r="O900" i="6" l="1"/>
  <c r="N901" i="6"/>
  <c r="O901" i="6" l="1"/>
  <c r="N902" i="6"/>
  <c r="O902" i="6" l="1"/>
  <c r="N903" i="6"/>
  <c r="O903" i="6" s="1"/>
  <c r="N904" i="6" l="1"/>
  <c r="O905" i="6" s="1"/>
  <c r="O904" i="6" l="1"/>
  <c r="N905" i="6"/>
  <c r="N906" i="6" l="1"/>
  <c r="O906" i="6" l="1"/>
  <c r="N907" i="6"/>
  <c r="O907" i="6" s="1"/>
  <c r="N908" i="6" l="1"/>
  <c r="O908" i="6" s="1"/>
  <c r="N909" i="6" l="1"/>
  <c r="O909" i="6" l="1"/>
  <c r="N910" i="6"/>
  <c r="O910" i="6" l="1"/>
  <c r="N911" i="6"/>
  <c r="O911" i="6" s="1"/>
  <c r="N912" i="6" l="1"/>
  <c r="O912" i="6" l="1"/>
  <c r="N913" i="6"/>
  <c r="O913" i="6" s="1"/>
  <c r="N914" i="6" l="1"/>
  <c r="N915" i="6" l="1"/>
  <c r="O914" i="6"/>
  <c r="O915" i="6" l="1"/>
  <c r="N916" i="6"/>
  <c r="O916" i="6" l="1"/>
  <c r="N917" i="6"/>
  <c r="O917" i="6" l="1"/>
  <c r="N918" i="6"/>
  <c r="O918" i="6" s="1"/>
  <c r="N919" i="6" l="1"/>
  <c r="N920" i="6" l="1"/>
  <c r="O919" i="6"/>
  <c r="O920" i="6" l="1"/>
  <c r="N921" i="6"/>
  <c r="O921" i="6" l="1"/>
  <c r="N922" i="6"/>
  <c r="O922" i="6" s="1"/>
  <c r="N923" i="6" l="1"/>
  <c r="O923" i="6" s="1"/>
  <c r="N924" i="6" l="1"/>
  <c r="N925" i="6" l="1"/>
  <c r="O924" i="6"/>
  <c r="O925" i="6" l="1"/>
  <c r="N926" i="6"/>
  <c r="O926" i="6" l="1"/>
  <c r="N927" i="6"/>
  <c r="O927" i="6" s="1"/>
  <c r="N928" i="6" l="1"/>
  <c r="O928" i="6" s="1"/>
  <c r="N929" i="6" l="1"/>
  <c r="O929" i="6" l="1"/>
  <c r="N930" i="6"/>
  <c r="O930" i="6" s="1"/>
  <c r="N931" i="6" l="1"/>
  <c r="O931" i="6" l="1"/>
  <c r="N932" i="6"/>
  <c r="O932" i="6" s="1"/>
  <c r="N933" i="6" l="1"/>
  <c r="O933" i="6" s="1"/>
  <c r="N934" i="6" l="1"/>
  <c r="N935" i="6" l="1"/>
  <c r="O935" i="6" s="1"/>
  <c r="O934" i="6"/>
  <c r="N936" i="6" l="1"/>
  <c r="O936" i="6" l="1"/>
  <c r="N937" i="6"/>
  <c r="O937" i="6" l="1"/>
  <c r="N938" i="6"/>
  <c r="O938" i="6" s="1"/>
  <c r="N939" i="6" l="1"/>
  <c r="N940" i="6" l="1"/>
  <c r="O939" i="6"/>
  <c r="O940" i="6" l="1"/>
  <c r="N941" i="6"/>
  <c r="O941" i="6" l="1"/>
  <c r="N942" i="6"/>
  <c r="O942" i="6" s="1"/>
  <c r="N943" i="6" l="1"/>
  <c r="O943" i="6" s="1"/>
  <c r="N944" i="6" l="1"/>
  <c r="N945" i="6" l="1"/>
  <c r="O945" i="6" s="1"/>
  <c r="O944" i="6"/>
  <c r="N946" i="6" l="1"/>
  <c r="O946" i="6" l="1"/>
  <c r="N947" i="6"/>
  <c r="O947" i="6" l="1"/>
  <c r="N948" i="6"/>
  <c r="O948" i="6" s="1"/>
  <c r="N949" i="6" l="1"/>
  <c r="O949" i="6" l="1"/>
  <c r="N950" i="6"/>
  <c r="O950" i="6" s="1"/>
  <c r="N951" i="6" l="1"/>
  <c r="O951" i="6" s="1"/>
  <c r="N952" i="6" l="1"/>
  <c r="O952" i="6" l="1"/>
  <c r="N953" i="6"/>
  <c r="O953" i="6" s="1"/>
  <c r="N954" i="6" l="1"/>
  <c r="O954" i="6" l="1"/>
  <c r="N955" i="6"/>
  <c r="O955" i="6" l="1"/>
  <c r="N956" i="6"/>
  <c r="O956" i="6" s="1"/>
  <c r="N957" i="6" l="1"/>
  <c r="O957" i="6" l="1"/>
  <c r="N958" i="6"/>
  <c r="O958" i="6" s="1"/>
  <c r="N959" i="6" l="1"/>
  <c r="O959" i="6" l="1"/>
  <c r="N960" i="6"/>
  <c r="O960" i="6" l="1"/>
  <c r="N961" i="6"/>
  <c r="O961" i="6" s="1"/>
  <c r="N962" i="6" l="1"/>
  <c r="O962" i="6" s="1"/>
  <c r="N963" i="6" l="1"/>
  <c r="O963" i="6" s="1"/>
  <c r="N964" i="6" l="1"/>
  <c r="O964" i="6" l="1"/>
  <c r="N965" i="6"/>
  <c r="O965" i="6" l="1"/>
  <c r="N966" i="6"/>
  <c r="O966" i="6" l="1"/>
  <c r="N967" i="6"/>
  <c r="O967" i="6" s="1"/>
  <c r="N968" i="6" l="1"/>
  <c r="O968" i="6" s="1"/>
  <c r="N969" i="6" l="1"/>
  <c r="O969" i="6" l="1"/>
  <c r="N970" i="6"/>
  <c r="O970" i="6" l="1"/>
  <c r="N971" i="6"/>
  <c r="O971" i="6" l="1"/>
  <c r="N972" i="6"/>
  <c r="O972" i="6" l="1"/>
  <c r="N973" i="6"/>
  <c r="O973" i="6" s="1"/>
  <c r="N974" i="6" l="1"/>
  <c r="N975" i="6" l="1"/>
  <c r="O974" i="6"/>
  <c r="O975" i="6" l="1"/>
  <c r="N976" i="6"/>
  <c r="O976" i="6" s="1"/>
  <c r="N977" i="6" l="1"/>
  <c r="O977" i="6" l="1"/>
  <c r="N978" i="6"/>
  <c r="O978" i="6" s="1"/>
  <c r="N979" i="6" l="1"/>
  <c r="O979" i="6" l="1"/>
  <c r="N980" i="6"/>
  <c r="O980" i="6" l="1"/>
  <c r="N981" i="6"/>
  <c r="O981" i="6" l="1"/>
  <c r="N982" i="6"/>
  <c r="O982" i="6" l="1"/>
  <c r="N983" i="6"/>
  <c r="O983" i="6" s="1"/>
  <c r="N984" i="6" l="1"/>
  <c r="N985" i="6" l="1"/>
  <c r="O984" i="6"/>
  <c r="O985" i="6" l="1"/>
  <c r="N986" i="6"/>
  <c r="O986" i="6" s="1"/>
  <c r="N987" i="6" l="1"/>
  <c r="O987" i="6" l="1"/>
  <c r="N988" i="6"/>
  <c r="O988" i="6" s="1"/>
  <c r="N989" i="6" l="1"/>
  <c r="O989" i="6" l="1"/>
  <c r="N990" i="6"/>
  <c r="O990" i="6"/>
  <c r="N991" i="6" l="1"/>
  <c r="O991" i="6" s="1"/>
  <c r="N992" i="6" l="1"/>
  <c r="O992" i="6" s="1"/>
  <c r="N993" i="6" l="1"/>
  <c r="O993" i="6" s="1"/>
  <c r="N994" i="6" l="1"/>
  <c r="O994" i="6" s="1"/>
  <c r="N995" i="6" l="1"/>
  <c r="O995" i="6" s="1"/>
  <c r="N996" i="6" l="1"/>
  <c r="O996" i="6" l="1"/>
  <c r="N997" i="6"/>
  <c r="O997" i="6" s="1"/>
  <c r="N998" i="6" l="1"/>
  <c r="O998" i="6" s="1"/>
  <c r="N999" i="6" l="1"/>
  <c r="O999" i="6" s="1"/>
  <c r="N1000" i="6" l="1"/>
  <c r="O1000" i="6" s="1"/>
  <c r="N1001" i="6" l="1"/>
  <c r="O1001" i="6" l="1"/>
  <c r="N1002" i="6"/>
  <c r="O1002" i="6" l="1"/>
  <c r="N1003" i="6"/>
  <c r="O1003" i="6" s="1"/>
  <c r="N1004" i="6" l="1"/>
  <c r="O1004" i="6"/>
  <c r="N1005" i="6" l="1"/>
  <c r="O1005" i="6" s="1"/>
  <c r="N1006" i="6" l="1"/>
  <c r="O1006" i="6" l="1"/>
  <c r="N1007" i="6"/>
  <c r="O1007" i="6" l="1"/>
  <c r="N1008" i="6"/>
  <c r="O1008" i="6" s="1"/>
  <c r="N1009" i="6" l="1"/>
  <c r="O1009" i="6" s="1"/>
  <c r="N1010" i="6" l="1"/>
  <c r="O1010" i="6" l="1"/>
  <c r="N1011" i="6"/>
  <c r="O1011" i="6" s="1"/>
  <c r="N1012" i="6" l="1"/>
  <c r="O1012" i="6" s="1"/>
  <c r="N1013" i="6" l="1"/>
  <c r="O1013" i="6" s="1"/>
  <c r="N1014" i="6" l="1"/>
  <c r="O1014" i="6" s="1"/>
  <c r="N1015" i="6" l="1"/>
  <c r="O1015" i="6" l="1"/>
  <c r="N1016" i="6"/>
  <c r="O1016" i="6" s="1"/>
  <c r="N1017" i="6" l="1"/>
  <c r="O1017" i="6" s="1"/>
  <c r="N1018" i="6" l="1"/>
  <c r="O1018" i="6" s="1"/>
  <c r="N1019" i="6" l="1"/>
  <c r="O1019" i="6" s="1"/>
  <c r="N1020" i="6" l="1"/>
  <c r="O1020" i="6" s="1"/>
  <c r="N1021" i="6" l="1"/>
  <c r="O1021" i="6" l="1"/>
  <c r="N1022" i="6"/>
  <c r="O1022" i="6" l="1"/>
  <c r="N1023" i="6"/>
  <c r="O1023" i="6" s="1"/>
  <c r="N1024" i="6" l="1"/>
  <c r="N1025" i="6" l="1"/>
  <c r="O1025" i="6" s="1"/>
  <c r="O1024" i="6"/>
  <c r="N1026" i="6" l="1"/>
  <c r="O1026" i="6" s="1"/>
  <c r="N1027" i="6" l="1"/>
  <c r="O1027" i="6" s="1"/>
  <c r="N1028" i="6" l="1"/>
  <c r="O1028" i="6" s="1"/>
  <c r="N1029" i="6" l="1"/>
  <c r="O1029" i="6" l="1"/>
  <c r="N1030" i="6"/>
  <c r="O1030" i="6" l="1"/>
  <c r="N1031" i="6"/>
  <c r="O1031" i="6" s="1"/>
  <c r="N1032" i="6" l="1"/>
  <c r="O1032" i="6" s="1"/>
  <c r="N1033" i="6" l="1"/>
  <c r="O1033" i="6" s="1"/>
  <c r="N1034" i="6" l="1"/>
  <c r="N1035" i="6" l="1"/>
  <c r="O1034" i="6"/>
  <c r="O1035" i="6" l="1"/>
  <c r="N1036" i="6"/>
  <c r="O1036" i="6" s="1"/>
  <c r="N1037" i="6" l="1"/>
  <c r="O1037" i="6" s="1"/>
  <c r="N1038" i="6" l="1"/>
  <c r="O1038" i="6" s="1"/>
  <c r="N1039" i="6" l="1"/>
  <c r="O1039" i="6" l="1"/>
  <c r="N1040" i="6"/>
  <c r="O1040" i="6" s="1"/>
  <c r="N1041" i="6" l="1"/>
  <c r="O1041" i="6" l="1"/>
  <c r="N1042" i="6"/>
  <c r="O1042" i="6" s="1"/>
  <c r="N1043" i="6" l="1"/>
  <c r="O1043" i="6" s="1"/>
  <c r="N1044" i="6" l="1"/>
  <c r="O1044" i="6" l="1"/>
  <c r="N1045" i="6"/>
  <c r="O1045" i="6"/>
  <c r="N1046" i="6" l="1"/>
  <c r="O1046" i="6" l="1"/>
  <c r="N1047" i="6"/>
  <c r="O1047" i="6" s="1"/>
  <c r="N1048" i="6" l="1"/>
  <c r="O1048" i="6" s="1"/>
  <c r="N1049" i="6" l="1"/>
  <c r="O1049" i="6" l="1"/>
  <c r="N1050" i="6"/>
  <c r="O1050" i="6"/>
  <c r="N1051" i="6" l="1"/>
  <c r="O1052" i="6" l="1"/>
  <c r="O1051" i="6"/>
  <c r="N1052" i="6"/>
  <c r="N1053" i="6" l="1"/>
  <c r="O1053" i="6" s="1"/>
  <c r="N1054" i="6" l="1"/>
  <c r="O1054" i="6" s="1"/>
  <c r="N1055" i="6" l="1"/>
  <c r="O1055" i="6" l="1"/>
  <c r="N1056" i="6"/>
  <c r="O1056" i="6" l="1"/>
  <c r="N1057" i="6"/>
  <c r="O1057" i="6" s="1"/>
  <c r="N1058" i="6" l="1"/>
  <c r="O1058" i="6" s="1"/>
  <c r="N1059" i="6" l="1"/>
  <c r="O1059" i="6" s="1"/>
  <c r="N1060" i="6" l="1"/>
  <c r="O1060" i="6" s="1"/>
  <c r="N1061" i="6" l="1"/>
  <c r="O1061" i="6" l="1"/>
  <c r="N1062" i="6"/>
  <c r="O1062" i="6" l="1"/>
  <c r="N1063" i="6"/>
  <c r="O1063" i="6" s="1"/>
  <c r="N1064" i="6" l="1"/>
  <c r="O1064" i="6" s="1"/>
  <c r="N1065" i="6" l="1"/>
  <c r="O1065" i="6" s="1"/>
  <c r="N1066" i="6" l="1"/>
  <c r="O1066" i="6" l="1"/>
  <c r="N1067" i="6"/>
  <c r="O1068" i="6" l="1"/>
  <c r="O1067" i="6"/>
  <c r="N1068" i="6"/>
  <c r="N1069" i="6" l="1"/>
  <c r="O1069" i="6" s="1"/>
  <c r="N1070" i="6" l="1"/>
  <c r="O1070" i="6" s="1"/>
  <c r="N1071" i="6" l="1"/>
  <c r="O1071" i="6" l="1"/>
  <c r="N1072" i="6"/>
  <c r="O1072" i="6" s="1"/>
  <c r="N1073" i="6" l="1"/>
  <c r="O1073" i="6" s="1"/>
  <c r="N1074" i="6" l="1"/>
  <c r="O1074" i="6" s="1"/>
  <c r="N1075" i="6" l="1"/>
  <c r="O1075" i="6" s="1"/>
  <c r="N1076" i="6" l="1"/>
  <c r="O1076" i="6" l="1"/>
  <c r="N1077" i="6"/>
  <c r="O1077" i="6" l="1"/>
  <c r="N1078" i="6"/>
  <c r="O1078" i="6" s="1"/>
  <c r="N1079" i="6" l="1"/>
  <c r="O1079" i="6" l="1"/>
  <c r="N1080" i="6"/>
  <c r="O1080" i="6" s="1"/>
  <c r="N1081" i="6" l="1"/>
  <c r="O1081" i="6" l="1"/>
  <c r="N1082" i="6"/>
  <c r="O1082" i="6" l="1"/>
  <c r="N1083" i="6"/>
  <c r="O1083" i="6" s="1"/>
  <c r="N1084" i="6" l="1"/>
  <c r="O1084" i="6" l="1"/>
  <c r="N1085" i="6"/>
  <c r="O1085" i="6" l="1"/>
  <c r="N1086" i="6"/>
  <c r="O1086" i="6" l="1"/>
  <c r="N1087" i="6"/>
  <c r="O1087" i="6" l="1"/>
  <c r="N1088" i="6"/>
  <c r="O1088" i="6" s="1"/>
  <c r="N1089" i="6" l="1"/>
  <c r="O1089" i="6" l="1"/>
  <c r="N1090" i="6"/>
  <c r="O1090" i="6" l="1"/>
  <c r="N1091" i="6"/>
  <c r="O1091" i="6" l="1"/>
  <c r="N1092" i="6"/>
  <c r="O1092" i="6" l="1"/>
  <c r="N1093" i="6"/>
  <c r="O1093" i="6" s="1"/>
  <c r="N1094" i="6" l="1"/>
  <c r="O1094" i="6" l="1"/>
  <c r="N1095" i="6"/>
  <c r="O1095" i="6" l="1"/>
  <c r="N1096" i="6"/>
  <c r="O1096" i="6" l="1"/>
  <c r="N1097" i="6"/>
  <c r="O1097" i="6" l="1"/>
  <c r="N1098" i="6"/>
  <c r="O1098" i="6" s="1"/>
  <c r="N1099" i="6" l="1"/>
  <c r="N1100" i="6" l="1"/>
  <c r="O1099" i="6"/>
  <c r="O1100" i="6" l="1"/>
  <c r="N1101" i="6"/>
  <c r="O1101" i="6" l="1"/>
  <c r="N1102" i="6"/>
  <c r="O1102" i="6" l="1"/>
  <c r="N1103" i="6"/>
  <c r="O1103" i="6" s="1"/>
  <c r="N1104" i="6" l="1"/>
  <c r="O1104" i="6" l="1"/>
  <c r="N1105" i="6"/>
  <c r="O1105" i="6"/>
  <c r="N1106" i="6" l="1"/>
  <c r="O1106" i="6" l="1"/>
  <c r="N1107" i="6"/>
  <c r="O1107" i="6" s="1"/>
  <c r="N1108" i="6" l="1"/>
  <c r="O1108" i="6" s="1"/>
  <c r="N1109" i="6" l="1"/>
  <c r="O1109" i="6"/>
  <c r="N1110" i="6" l="1"/>
  <c r="O1110" i="6"/>
  <c r="N1111" i="6" l="1"/>
  <c r="O1111" i="6" l="1"/>
  <c r="N1112" i="6"/>
  <c r="O1112" i="6" l="1"/>
  <c r="N1113" i="6"/>
  <c r="O1113" i="6" s="1"/>
  <c r="N1114" i="6" l="1"/>
  <c r="O1114" i="6" s="1"/>
  <c r="N1115" i="6" l="1"/>
  <c r="O1115" i="6"/>
  <c r="N1116" i="6" l="1"/>
  <c r="O1116" i="6" l="1"/>
  <c r="N1117" i="6"/>
  <c r="O1117" i="6" l="1"/>
  <c r="N1118" i="6"/>
  <c r="O1118" i="6" s="1"/>
  <c r="N1119" i="6" l="1"/>
  <c r="O1119" i="6" l="1"/>
  <c r="N1120" i="6"/>
  <c r="O1120" i="6"/>
  <c r="N1121" i="6" l="1"/>
  <c r="O1121" i="6" s="1"/>
  <c r="N1122" i="6" l="1"/>
  <c r="O1122" i="6" l="1"/>
  <c r="N1123" i="6"/>
  <c r="O1123" i="6" s="1"/>
  <c r="N1124" i="6" l="1"/>
  <c r="O1124" i="6" s="1"/>
  <c r="N1125" i="6" l="1"/>
  <c r="O1125" i="6" s="1"/>
  <c r="N1126" i="6" l="1"/>
  <c r="O1126" i="6" l="1"/>
  <c r="N1127" i="6"/>
  <c r="O1127" i="6" l="1"/>
  <c r="N1128" i="6"/>
  <c r="O1128" i="6" s="1"/>
  <c r="N1129" i="6" l="1"/>
  <c r="O1129" i="6" s="1"/>
  <c r="N1130" i="6" l="1"/>
  <c r="O1130" i="6" s="1"/>
  <c r="N1131" i="6" l="1"/>
  <c r="O1131" i="6" s="1"/>
  <c r="N1132" i="6" l="1"/>
  <c r="O1132" i="6" l="1"/>
  <c r="N1133" i="6"/>
  <c r="O1133" i="6" s="1"/>
  <c r="N1134" i="6" l="1"/>
  <c r="O1134" i="6" s="1"/>
  <c r="N1135" i="6" l="1"/>
  <c r="O1135" i="6"/>
  <c r="N1136" i="6" l="1"/>
  <c r="O1136" i="6" l="1"/>
  <c r="N1137" i="6"/>
  <c r="O1137" i="6" l="1"/>
  <c r="N1138" i="6"/>
  <c r="O1138" i="6" s="1"/>
  <c r="N1139" i="6" l="1"/>
  <c r="O1139" i="6" s="1"/>
  <c r="N1140" i="6" l="1"/>
  <c r="O1140" i="6" s="1"/>
  <c r="N1141" i="6" l="1"/>
  <c r="O1141" i="6" l="1"/>
  <c r="N1142" i="6"/>
  <c r="O1142" i="6" l="1"/>
  <c r="N1143" i="6"/>
  <c r="O1143" i="6" s="1"/>
  <c r="N1144" i="6" l="1"/>
  <c r="O1144" i="6" s="1"/>
  <c r="N1145" i="6" l="1"/>
  <c r="O1145" i="6"/>
  <c r="N1146" i="6" l="1"/>
  <c r="O1146" i="6" s="1"/>
  <c r="N1147" i="6" l="1"/>
  <c r="O1147" i="6" l="1"/>
  <c r="N1148" i="6"/>
  <c r="O1148" i="6" s="1"/>
  <c r="N1149" i="6" l="1"/>
  <c r="O1149" i="6"/>
  <c r="N1150" i="6" l="1"/>
  <c r="O1150" i="6" s="1"/>
  <c r="N1151" i="6" l="1"/>
  <c r="O1151" i="6" l="1"/>
  <c r="N1152" i="6"/>
  <c r="O1152" i="6" s="1"/>
  <c r="N1153" i="6" l="1"/>
  <c r="O1153" i="6" s="1"/>
  <c r="N1154" i="6" l="1"/>
  <c r="O1154" i="6" s="1"/>
  <c r="N1155" i="6" l="1"/>
  <c r="O1155" i="6" s="1"/>
  <c r="N1156" i="6" l="1"/>
  <c r="O1156" i="6" l="1"/>
  <c r="N1157" i="6"/>
  <c r="O1157" i="6" l="1"/>
  <c r="N1158" i="6"/>
  <c r="O1158" i="6" s="1"/>
  <c r="N1159" i="6" l="1"/>
  <c r="O1159" i="6" l="1"/>
  <c r="N1160" i="6"/>
  <c r="O1160" i="6"/>
  <c r="N1161" i="6" l="1"/>
  <c r="O1161" i="6" l="1"/>
  <c r="N1162" i="6"/>
  <c r="O1162" i="6" l="1"/>
  <c r="N1163" i="6"/>
  <c r="O1163" i="6" s="1"/>
  <c r="N1164" i="6" l="1"/>
  <c r="O1164" i="6" s="1"/>
  <c r="N1165" i="6" l="1"/>
  <c r="O1165" i="6" s="1"/>
  <c r="N1166" i="6" l="1"/>
  <c r="O1166" i="6" l="1"/>
  <c r="N1167" i="6"/>
  <c r="O1167" i="6" l="1"/>
  <c r="N1168" i="6"/>
  <c r="O1168" i="6" s="1"/>
  <c r="N1169" i="6" l="1"/>
  <c r="O1169" i="6" s="1"/>
  <c r="N1170" i="6" l="1"/>
  <c r="O1170" i="6" s="1"/>
  <c r="N1171" i="6" l="1"/>
  <c r="O1171" i="6" l="1"/>
  <c r="N1172" i="6"/>
  <c r="O1172" i="6" l="1"/>
  <c r="N1173" i="6"/>
  <c r="O1173" i="6" s="1"/>
  <c r="N1174" i="6" l="1"/>
  <c r="O1174" i="6"/>
  <c r="N1175" i="6" l="1"/>
  <c r="O1175" i="6" s="1"/>
  <c r="N1176" i="6" l="1"/>
  <c r="O1176" i="6" l="1"/>
  <c r="N1177" i="6"/>
  <c r="O1177" i="6" l="1"/>
  <c r="N1178" i="6"/>
  <c r="O1178" i="6" s="1"/>
  <c r="N1179" i="6" l="1"/>
  <c r="O1179" i="6" s="1"/>
  <c r="N1180" i="6" l="1"/>
  <c r="O1180" i="6" s="1"/>
  <c r="N1181" i="6" l="1"/>
  <c r="O1181" i="6" l="1"/>
  <c r="N1182" i="6"/>
  <c r="O1182" i="6" l="1"/>
  <c r="N1183" i="6"/>
  <c r="O1183" i="6" s="1"/>
  <c r="N1184" i="6" l="1"/>
  <c r="O1184" i="6" s="1"/>
  <c r="N1185" i="6" l="1"/>
  <c r="O1185" i="6" s="1"/>
  <c r="N1186" i="6" l="1"/>
  <c r="O1186" i="6" s="1"/>
  <c r="N1187" i="6" l="1"/>
  <c r="O1187" i="6" l="1"/>
  <c r="N1188" i="6"/>
  <c r="O1188" i="6" s="1"/>
  <c r="N1189" i="6" l="1"/>
  <c r="O1189" i="6" s="1"/>
  <c r="N1190" i="6" l="1"/>
  <c r="O1190" i="6" s="1"/>
  <c r="N1191" i="6" l="1"/>
  <c r="O1191" i="6" l="1"/>
  <c r="N1192" i="6"/>
  <c r="O1193" i="6" l="1"/>
  <c r="O1192" i="6"/>
  <c r="N1193" i="6"/>
  <c r="N1194" i="6" l="1"/>
  <c r="O1194" i="6" s="1"/>
  <c r="N1195" i="6" l="1"/>
  <c r="O1195" i="6" s="1"/>
  <c r="N1196" i="6" l="1"/>
  <c r="O1196" i="6" l="1"/>
  <c r="N1197" i="6"/>
  <c r="O1197" i="6" s="1"/>
  <c r="N1198" i="6" l="1"/>
  <c r="O1198" i="6" s="1"/>
  <c r="N1199" i="6" l="1"/>
  <c r="O1199" i="6"/>
  <c r="N1200" i="6" l="1"/>
  <c r="O1200" i="6" s="1"/>
  <c r="N1201" i="6" l="1"/>
  <c r="O1201" i="6" l="1"/>
  <c r="N1202" i="6"/>
  <c r="O1202" i="6" l="1"/>
  <c r="N1203" i="6"/>
  <c r="O1203" i="6" s="1"/>
  <c r="N1204" i="6" l="1"/>
  <c r="O1204" i="6" s="1"/>
  <c r="N1205" i="6" l="1"/>
  <c r="O1205" i="6" s="1"/>
  <c r="N1206" i="6" l="1"/>
  <c r="O1206" i="6" l="1"/>
  <c r="N1207" i="6"/>
  <c r="O1207" i="6" s="1"/>
  <c r="N1208" i="6" l="1"/>
  <c r="O1208" i="6" s="1"/>
  <c r="N1209" i="6" l="1"/>
  <c r="O1209" i="6" s="1"/>
  <c r="N1210" i="6" l="1"/>
  <c r="O1210" i="6" s="1"/>
  <c r="N1211" i="6" l="1"/>
  <c r="O1211" i="6" l="1"/>
  <c r="N1212" i="6"/>
  <c r="O1212" i="6" s="1"/>
  <c r="N1213" i="6" l="1"/>
  <c r="O1213" i="6" s="1"/>
  <c r="N1214" i="6" l="1"/>
  <c r="O1214" i="6" s="1"/>
  <c r="N1215" i="6" l="1"/>
  <c r="O1215" i="6" s="1"/>
  <c r="O1216" i="6" l="1"/>
  <c r="N1216" i="6"/>
  <c r="N1217" i="6" l="1"/>
  <c r="O1217" i="6" l="1"/>
  <c r="N1218" i="6"/>
  <c r="O1218" i="6" s="1"/>
  <c r="N1219" i="6" l="1"/>
  <c r="O1219" i="6" s="1"/>
  <c r="N1220" i="6" l="1"/>
  <c r="O1220" i="6" s="1"/>
  <c r="N1221" i="6" l="1"/>
  <c r="O1221" i="6" l="1"/>
  <c r="N1222" i="6"/>
  <c r="O1222" i="6" s="1"/>
  <c r="N1223" i="6" l="1"/>
  <c r="O1223" i="6" s="1"/>
  <c r="N1224" i="6" l="1"/>
  <c r="O1224" i="6" l="1"/>
  <c r="N1225" i="6"/>
  <c r="O1225" i="6"/>
  <c r="N1226" i="6" l="1"/>
  <c r="O1226" i="6" s="1"/>
  <c r="N1227" i="6" l="1"/>
  <c r="O1227" i="6" s="1"/>
  <c r="N1228" i="6" l="1"/>
  <c r="O1228" i="6" s="1"/>
  <c r="N1229" i="6" l="1"/>
  <c r="O1229" i="6"/>
  <c r="N1230" i="6" l="1"/>
  <c r="O1230" i="6" s="1"/>
  <c r="N1231" i="6" l="1"/>
  <c r="O1231" i="6" l="1"/>
  <c r="N1232" i="6"/>
  <c r="O1232" i="6" s="1"/>
  <c r="N1233" i="6" l="1"/>
  <c r="O1233" i="6" s="1"/>
  <c r="N1234" i="6" l="1"/>
  <c r="O1234" i="6" s="1"/>
  <c r="N1235" i="6" l="1"/>
  <c r="O1235" i="6" s="1"/>
  <c r="N1236" i="6" l="1"/>
  <c r="O1236" i="6" l="1"/>
  <c r="N1237" i="6"/>
  <c r="O1237" i="6" s="1"/>
  <c r="N1238" i="6" l="1"/>
  <c r="O1238" i="6" s="1"/>
  <c r="N1239" i="6" l="1"/>
  <c r="O1239" i="6" s="1"/>
  <c r="N1240" i="6" l="1"/>
  <c r="O1240" i="6" s="1"/>
  <c r="N1241" i="6" l="1"/>
  <c r="O1241" i="6" l="1"/>
  <c r="N1242" i="6"/>
  <c r="O1242" i="6" s="1"/>
  <c r="N1243" i="6" l="1"/>
  <c r="O1243" i="6" s="1"/>
  <c r="N1244" i="6" l="1"/>
  <c r="O1244" i="6" s="1"/>
  <c r="N1245" i="6" l="1"/>
  <c r="O1245" i="6" s="1"/>
  <c r="N1246" i="6" l="1"/>
  <c r="O1246" i="6" l="1"/>
  <c r="N1247" i="6"/>
  <c r="O1247" i="6" s="1"/>
  <c r="N1248" i="6" l="1"/>
  <c r="O1248" i="6" s="1"/>
  <c r="N1249" i="6" l="1"/>
  <c r="O1249" i="6" s="1"/>
  <c r="N1250" i="6" l="1"/>
  <c r="O1250" i="6" s="1"/>
  <c r="N1251" i="6" l="1"/>
  <c r="O1251" i="6" l="1"/>
  <c r="N1252" i="6"/>
  <c r="O1252" i="6" l="1"/>
  <c r="N1253" i="6"/>
  <c r="O1253" i="6" s="1"/>
  <c r="N1254" i="6" l="1"/>
  <c r="O1254" i="6" s="1"/>
  <c r="N1255" i="6" l="1"/>
  <c r="O1255" i="6" l="1"/>
  <c r="N1256" i="6"/>
  <c r="O1256" i="6" s="1"/>
  <c r="N1257" i="6" l="1"/>
  <c r="O1257" i="6" s="1"/>
  <c r="N1258" i="6" l="1"/>
  <c r="O1258" i="6" s="1"/>
  <c r="N1259" i="6" l="1"/>
  <c r="O1259" i="6" s="1"/>
  <c r="N1260" i="6" l="1"/>
  <c r="O1260" i="6" s="1"/>
  <c r="N1261" i="6" l="1"/>
  <c r="O1261" i="6" l="1"/>
  <c r="O1262" i="6"/>
  <c r="N1262" i="6"/>
  <c r="N1263" i="6" l="1"/>
  <c r="O1263" i="6" s="1"/>
  <c r="N1264" i="6" l="1"/>
  <c r="O1264" i="6" s="1"/>
  <c r="N1265" i="6" l="1"/>
  <c r="O1265" i="6" s="1"/>
  <c r="N1266" i="6" l="1"/>
  <c r="O1266" i="6" s="1"/>
  <c r="N1267" i="6" l="1"/>
  <c r="O1267" i="6" l="1"/>
  <c r="N1268" i="6"/>
  <c r="O1268" i="6" s="1"/>
  <c r="N1269" i="6" l="1"/>
  <c r="O1269" i="6" s="1"/>
  <c r="N1270" i="6" l="1"/>
  <c r="O1270" i="6" s="1"/>
  <c r="N1271" i="6" l="1"/>
  <c r="O1271" i="6" l="1"/>
  <c r="N1272" i="6"/>
  <c r="O1272" i="6" l="1"/>
  <c r="N1273" i="6"/>
  <c r="O1273" i="6" s="1"/>
  <c r="N1274" i="6" l="1"/>
  <c r="O1274" i="6" s="1"/>
  <c r="N1275" i="6" l="1"/>
  <c r="O1275" i="6" s="1"/>
  <c r="N1276" i="6" l="1"/>
  <c r="O1276" i="6" l="1"/>
  <c r="N1277" i="6"/>
  <c r="O1277" i="6" s="1"/>
  <c r="N1278" i="6" l="1"/>
  <c r="O1278" i="6" s="1"/>
  <c r="N1279" i="6" l="1"/>
  <c r="O1279" i="6" s="1"/>
  <c r="N1280" i="6" l="1"/>
  <c r="O1280" i="6" s="1"/>
  <c r="N1281" i="6" l="1"/>
  <c r="O1281" i="6" l="1"/>
  <c r="N1282" i="6"/>
  <c r="O1282" i="6" s="1"/>
  <c r="N1283" i="6" l="1"/>
  <c r="O1283" i="6" s="1"/>
  <c r="N1284" i="6" l="1"/>
  <c r="O1284" i="6"/>
  <c r="N1285" i="6" l="1"/>
  <c r="O1285" i="6" s="1"/>
  <c r="N1286" i="6" l="1"/>
  <c r="O1286" i="6" l="1"/>
  <c r="N1287" i="6"/>
  <c r="O1287" i="6" l="1"/>
  <c r="N1288" i="6"/>
  <c r="O1288" i="6" s="1"/>
  <c r="N1289" i="6" l="1"/>
  <c r="O1289" i="6" s="1"/>
  <c r="N1290" i="6" l="1"/>
  <c r="O1290" i="6" s="1"/>
  <c r="N1291" i="6" l="1"/>
  <c r="O1291" i="6" l="1"/>
  <c r="N1292" i="6"/>
  <c r="O1292" i="6" l="1"/>
  <c r="N1293" i="6"/>
  <c r="O1293" i="6" s="1"/>
  <c r="N1294" i="6" l="1"/>
  <c r="O1294" i="6" s="1"/>
  <c r="N1295" i="6" l="1"/>
  <c r="O1295" i="6"/>
  <c r="N1296" i="6" l="1"/>
  <c r="O1296" i="6" s="1"/>
  <c r="N1297" i="6" l="1"/>
  <c r="O1297" i="6" s="1"/>
  <c r="N1298" i="6" l="1"/>
  <c r="O1298" i="6" s="1"/>
  <c r="N1299" i="6" l="1"/>
  <c r="O1299" i="6" l="1"/>
  <c r="N1300" i="6"/>
  <c r="O1300" i="6" l="1"/>
  <c r="N1301" i="6"/>
  <c r="O1301" i="6" l="1"/>
  <c r="N1302" i="6"/>
  <c r="O1302" i="6" s="1"/>
  <c r="N1303" i="6" l="1"/>
  <c r="O1303" i="6" s="1"/>
  <c r="N1304" i="6" l="1"/>
  <c r="O1304" i="6" s="1"/>
  <c r="N1305" i="6" l="1"/>
  <c r="O1305" i="6" s="1"/>
  <c r="N1306" i="6" l="1"/>
  <c r="O1306" i="6" l="1"/>
  <c r="N1307" i="6"/>
  <c r="O1307" i="6" l="1"/>
  <c r="N1308" i="6"/>
  <c r="O1308" i="6" s="1"/>
  <c r="N1309" i="6" l="1"/>
  <c r="O1309" i="6"/>
  <c r="N1310" i="6" l="1"/>
  <c r="O1310" i="6" s="1"/>
  <c r="N1311" i="6" l="1"/>
  <c r="O1311" i="6" l="1"/>
  <c r="N1312" i="6"/>
  <c r="O1312" i="6" l="1"/>
  <c r="N1313" i="6"/>
  <c r="O1313" i="6" s="1"/>
  <c r="N1314" i="6" l="1"/>
  <c r="O1314" i="6" l="1"/>
  <c r="N1315" i="6"/>
  <c r="O1315" i="6" l="1"/>
  <c r="N1316" i="6"/>
  <c r="O1316" i="6" s="1"/>
  <c r="N1317" i="6" l="1"/>
  <c r="O1317" i="6" l="1"/>
  <c r="N1318" i="6"/>
  <c r="O1318" i="6" s="1"/>
  <c r="N1319" i="6" l="1"/>
  <c r="O1319" i="6" s="1"/>
  <c r="N1320" i="6" l="1"/>
  <c r="O1320" i="6" s="1"/>
  <c r="N1321" i="6" l="1"/>
  <c r="O1321" i="6" l="1"/>
  <c r="N1322" i="6"/>
  <c r="O1322" i="6" l="1"/>
  <c r="N1323" i="6"/>
  <c r="O1323" i="6" s="1"/>
  <c r="N1324" i="6" l="1"/>
  <c r="N1325" i="6" l="1"/>
  <c r="O1325" i="6" s="1"/>
  <c r="O1324" i="6"/>
  <c r="N1326" i="6" l="1"/>
  <c r="O1326" i="6" s="1"/>
  <c r="N1327" i="6" l="1"/>
  <c r="O1327" i="6" l="1"/>
  <c r="N1328" i="6"/>
  <c r="O1328" i="6" s="1"/>
  <c r="N1329" i="6" l="1"/>
  <c r="N1330" i="6" l="1"/>
  <c r="O1330" i="6" s="1"/>
  <c r="O1329" i="6"/>
  <c r="N1331" i="6" l="1"/>
  <c r="O1331" i="6" l="1"/>
  <c r="N1332" i="6"/>
  <c r="O1332" i="6" l="1"/>
  <c r="N1333" i="6"/>
  <c r="O1333" i="6" s="1"/>
  <c r="N1334" i="6" l="1"/>
  <c r="O1334" i="6" l="1"/>
  <c r="N1335" i="6"/>
  <c r="O1335" i="6" l="1"/>
  <c r="N1336" i="6"/>
  <c r="O1336" i="6" l="1"/>
  <c r="N1337" i="6"/>
  <c r="O1337" i="6" s="1"/>
  <c r="N1338" i="6" l="1"/>
  <c r="O1338" i="6" s="1"/>
  <c r="N1339" i="6" l="1"/>
  <c r="N1340" i="6" l="1"/>
  <c r="O1339" i="6"/>
  <c r="O1340" i="6" l="1"/>
  <c r="N1341" i="6"/>
  <c r="O1341" i="6" l="1"/>
  <c r="N1342" i="6"/>
  <c r="O1342" i="6" s="1"/>
  <c r="N1343" i="6" l="1"/>
  <c r="O1343" i="6" s="1"/>
  <c r="N1344" i="6" l="1"/>
  <c r="O1344" i="6" l="1"/>
  <c r="N1345" i="6"/>
  <c r="O1345" i="6" s="1"/>
  <c r="N1346" i="6" l="1"/>
  <c r="O1346" i="6" l="1"/>
  <c r="N1347" i="6"/>
  <c r="O1347" i="6" l="1"/>
  <c r="N1348" i="6"/>
  <c r="O1348" i="6" s="1"/>
  <c r="N1349" i="6" l="1"/>
  <c r="O1349" i="6" s="1"/>
  <c r="N1350" i="6" l="1"/>
  <c r="O1350" i="6" s="1"/>
  <c r="N1351" i="6" l="1"/>
  <c r="O1351" i="6" s="1"/>
  <c r="N1352" i="6" l="1"/>
  <c r="O1352" i="6" l="1"/>
  <c r="N1353" i="6"/>
  <c r="O1353" i="6" s="1"/>
  <c r="N1354" i="6" l="1"/>
  <c r="O1354" i="6" l="1"/>
  <c r="N1355" i="6"/>
  <c r="O1355" i="6" l="1"/>
  <c r="N1356" i="6"/>
  <c r="O1356" i="6" s="1"/>
  <c r="N1357" i="6" l="1"/>
  <c r="O1357" i="6" l="1"/>
  <c r="N1358" i="6"/>
  <c r="O1358" i="6" s="1"/>
  <c r="N1359" i="6" l="1"/>
  <c r="N1360" i="6" l="1"/>
  <c r="O1359" i="6"/>
  <c r="O1360" i="6" l="1"/>
  <c r="N1361" i="6"/>
  <c r="O1361" i="6" l="1"/>
  <c r="N1362" i="6"/>
  <c r="O1362" i="6" s="1"/>
  <c r="N1363" i="6" l="1"/>
  <c r="O1363" i="6" s="1"/>
  <c r="N1364" i="6" l="1"/>
  <c r="N1365" i="6" l="1"/>
  <c r="O1365" i="6" s="1"/>
  <c r="O1364" i="6"/>
  <c r="N1366" i="6" l="1"/>
  <c r="O1366" i="6" l="1"/>
  <c r="N1367" i="6"/>
  <c r="O1367" i="6" l="1"/>
  <c r="N1368" i="6"/>
  <c r="O1368" i="6" s="1"/>
  <c r="N1369" i="6" l="1"/>
  <c r="N1370" i="6" l="1"/>
  <c r="O1369" i="6"/>
  <c r="O1370" i="6" l="1"/>
  <c r="N1371" i="6"/>
  <c r="O1371" i="6" s="1"/>
  <c r="N1372" i="6" l="1"/>
  <c r="O1372" i="6" l="1"/>
  <c r="N1373" i="6"/>
  <c r="O1373" i="6" s="1"/>
  <c r="N1374" i="6" l="1"/>
  <c r="N1375" i="6" l="1"/>
  <c r="O1374" i="6"/>
  <c r="O1375" i="6" l="1"/>
  <c r="N1376" i="6"/>
  <c r="O1376" i="6" l="1"/>
  <c r="N1377" i="6"/>
  <c r="O1377" i="6" l="1"/>
  <c r="N1378" i="6"/>
  <c r="O1378" i="6" s="1"/>
  <c r="N1379" i="6" l="1"/>
  <c r="N1380" i="6" l="1"/>
  <c r="O1380" i="6" s="1"/>
  <c r="O1379" i="6"/>
  <c r="N1381" i="6" l="1"/>
  <c r="O1381" i="6" s="1"/>
  <c r="N1382" i="6" l="1"/>
  <c r="O1382" i="6" s="1"/>
  <c r="N1383" i="6" l="1"/>
  <c r="O1383" i="6" s="1"/>
  <c r="N1384" i="6" l="1"/>
  <c r="N1385" i="6" l="1"/>
  <c r="O1384" i="6"/>
  <c r="O1385" i="6"/>
  <c r="N1386" i="6" l="1"/>
  <c r="O1386" i="6" l="1"/>
  <c r="N1387" i="6"/>
  <c r="O1387" i="6" l="1"/>
  <c r="N1388" i="6"/>
  <c r="O1388" i="6" s="1"/>
  <c r="N1389" i="6" l="1"/>
  <c r="O1389" i="6" l="1"/>
  <c r="N1390" i="6"/>
  <c r="O1390" i="6" l="1"/>
  <c r="N1391" i="6"/>
  <c r="O1391" i="6" l="1"/>
  <c r="N1392" i="6"/>
  <c r="O1392" i="6" l="1"/>
  <c r="N1393" i="6"/>
  <c r="O1393" i="6" s="1"/>
  <c r="N1394" i="6" l="1"/>
  <c r="O1394" i="6" l="1"/>
  <c r="N1395" i="6"/>
  <c r="O1395" i="6"/>
  <c r="N1396" i="6" l="1"/>
  <c r="O1396" i="6" l="1"/>
  <c r="N1397" i="6"/>
  <c r="O1398" i="6" l="1"/>
  <c r="O1397" i="6"/>
  <c r="N1398" i="6"/>
  <c r="N1399" i="6" l="1"/>
  <c r="O1399" i="6"/>
  <c r="N1400" i="6" l="1"/>
  <c r="O1400" i="6" l="1"/>
  <c r="N1401" i="6"/>
  <c r="O1401" i="6" s="1"/>
  <c r="N1402" i="6" l="1"/>
  <c r="O1402" i="6" l="1"/>
  <c r="N1403" i="6"/>
  <c r="O1403" i="6" s="1"/>
  <c r="N1404" i="6" l="1"/>
  <c r="O1404" i="6" s="1"/>
  <c r="N1405" i="6" l="1"/>
  <c r="O1405" i="6" s="1"/>
  <c r="N1406" i="6" l="1"/>
  <c r="O1406" i="6" l="1"/>
  <c r="N1407" i="6"/>
  <c r="O1407" i="6" s="1"/>
  <c r="N1408" i="6" l="1"/>
  <c r="O1408" i="6" s="1"/>
  <c r="N1409" i="6" l="1"/>
  <c r="O1409" i="6" l="1"/>
  <c r="N1410" i="6"/>
  <c r="O1410" i="6"/>
  <c r="N1411" i="6" l="1"/>
  <c r="O1411" i="6" l="1"/>
  <c r="N1412" i="6"/>
  <c r="O1412" i="6" s="1"/>
  <c r="N1413" i="6" l="1"/>
  <c r="O1413" i="6" s="1"/>
  <c r="N1414" i="6" l="1"/>
  <c r="O1414" i="6" l="1"/>
  <c r="N1415" i="6"/>
  <c r="O1415" i="6" l="1"/>
  <c r="N1416" i="6"/>
  <c r="O1416" i="6" s="1"/>
  <c r="N1417" i="6" l="1"/>
  <c r="O1417" i="6" l="1"/>
  <c r="N1418" i="6"/>
  <c r="O1418" i="6" s="1"/>
  <c r="N1419" i="6" l="1"/>
  <c r="N1420" i="6" l="1"/>
  <c r="O1419" i="6"/>
  <c r="O1420" i="6" l="1"/>
  <c r="N1421" i="6"/>
  <c r="O1421" i="6" l="1"/>
  <c r="N1422" i="6"/>
  <c r="O1422" i="6" l="1"/>
  <c r="N1423" i="6"/>
  <c r="O1423" i="6" s="1"/>
  <c r="N1424" i="6" l="1"/>
  <c r="N1425" i="6" l="1"/>
  <c r="O1425" i="6" s="1"/>
  <c r="O1424" i="6"/>
  <c r="N1426" i="6" l="1"/>
  <c r="O1426" i="6" l="1"/>
  <c r="N1427" i="6"/>
  <c r="O1427" i="6" l="1"/>
  <c r="N1428" i="6"/>
  <c r="O1428" i="6" s="1"/>
  <c r="N1429" i="6" l="1"/>
  <c r="O1429" i="6" l="1"/>
  <c r="N1430" i="6"/>
  <c r="O1430" i="6" s="1"/>
  <c r="N1431" i="6" l="1"/>
  <c r="O1431" i="6" l="1"/>
  <c r="N1432" i="6"/>
  <c r="O1432" i="6" l="1"/>
  <c r="N1433" i="6"/>
  <c r="O1433" i="6" s="1"/>
  <c r="N1434" i="6" l="1"/>
  <c r="N1435" i="6" l="1"/>
  <c r="O1435" i="6" s="1"/>
  <c r="O1434" i="6"/>
  <c r="N1436" i="6" l="1"/>
  <c r="O1436" i="6" l="1"/>
  <c r="N1437" i="6"/>
  <c r="O1437" i="6" l="1"/>
  <c r="N1438" i="6"/>
  <c r="O1438" i="6" s="1"/>
  <c r="N1439" i="6" l="1"/>
  <c r="N1440" i="6" l="1"/>
  <c r="O1440" i="6" s="1"/>
  <c r="O1439" i="6"/>
  <c r="N1441" i="6" l="1"/>
  <c r="O1441" i="6" l="1"/>
  <c r="N1442" i="6"/>
  <c r="O1442" i="6" l="1"/>
  <c r="N1443" i="6"/>
  <c r="O1443" i="6" s="1"/>
  <c r="N1444" i="6" l="1"/>
  <c r="O1444" i="6"/>
  <c r="N1445" i="6" l="1"/>
  <c r="O1445" i="6"/>
  <c r="N1446" i="6" l="1"/>
  <c r="O1446" i="6" l="1"/>
  <c r="N1447" i="6"/>
  <c r="O1447" i="6" s="1"/>
  <c r="N1448" i="6" l="1"/>
  <c r="O1448" i="6" s="1"/>
  <c r="N1449" i="6" l="1"/>
  <c r="N1450" i="6" l="1"/>
  <c r="O1449" i="6"/>
  <c r="O1450" i="6" l="1"/>
  <c r="N1451" i="6"/>
  <c r="O1451" i="6" s="1"/>
  <c r="N1452" i="6" l="1"/>
  <c r="O1452" i="6" l="1"/>
  <c r="N1453" i="6"/>
  <c r="O1453" i="6" s="1"/>
  <c r="N1454" i="6" l="1"/>
  <c r="O1454" i="6" l="1"/>
  <c r="N1455" i="6"/>
  <c r="O1455" i="6" s="1"/>
  <c r="N1456" i="6" l="1"/>
  <c r="O1456" i="6" s="1"/>
  <c r="N1457" i="6" l="1"/>
  <c r="O1457" i="6" l="1"/>
  <c r="N1458" i="6"/>
  <c r="O1458" i="6" s="1"/>
  <c r="N1459" i="6" l="1"/>
  <c r="N1460" i="6" l="1"/>
  <c r="O1459" i="6"/>
  <c r="O1460" i="6" l="1"/>
  <c r="N1461" i="6"/>
  <c r="O1461" i="6" s="1"/>
  <c r="N1462" i="6" l="1"/>
  <c r="O1462" i="6" l="1"/>
  <c r="N1463" i="6"/>
  <c r="O1463" i="6" s="1"/>
  <c r="N1464" i="6" l="1"/>
  <c r="O1464" i="6" l="1"/>
  <c r="N1465" i="6"/>
  <c r="O1465" i="6" l="1"/>
  <c r="N1466" i="6"/>
  <c r="O1466" i="6" s="1"/>
  <c r="N1467" i="6" l="1"/>
  <c r="O1467" i="6" l="1"/>
  <c r="N1468" i="6"/>
  <c r="O1468" i="6" s="1"/>
  <c r="N1469" i="6" l="1"/>
  <c r="O1469" i="6" l="1"/>
  <c r="N1470" i="6"/>
  <c r="O1470" i="6" s="1"/>
  <c r="N1471" i="6" l="1"/>
  <c r="O1471" i="6" l="1"/>
  <c r="N1472" i="6"/>
  <c r="O1472" i="6" l="1"/>
  <c r="N1473" i="6"/>
  <c r="O1473" i="6" s="1"/>
  <c r="N1474" i="6" l="1"/>
  <c r="N1475" i="6" l="1"/>
  <c r="O1474" i="6"/>
  <c r="O1475" i="6" l="1"/>
  <c r="N1476" i="6"/>
  <c r="O1476" i="6" s="1"/>
  <c r="N1477" i="6" l="1"/>
  <c r="O1477" i="6" l="1"/>
  <c r="N1478" i="6"/>
  <c r="O1478" i="6" s="1"/>
  <c r="N1479" i="6" l="1"/>
  <c r="O1479" i="6" s="1"/>
  <c r="N1480" i="6" l="1"/>
  <c r="O1480" i="6" l="1"/>
  <c r="N1481" i="6"/>
  <c r="O1481" i="6" l="1"/>
  <c r="N1482" i="6"/>
  <c r="O1482" i="6" l="1"/>
  <c r="N1483" i="6"/>
  <c r="O1483" i="6" s="1"/>
  <c r="N1484" i="6" l="1"/>
  <c r="N1485" i="6" l="1"/>
  <c r="O1485" i="6" s="1"/>
  <c r="O1484" i="6"/>
  <c r="N1486" i="6" l="1"/>
  <c r="O1486" i="6" l="1"/>
  <c r="N1487" i="6"/>
  <c r="O1487" i="6" s="1"/>
  <c r="N1488" i="6" l="1"/>
  <c r="O1488" i="6" s="1"/>
  <c r="N1489" i="6" l="1"/>
  <c r="N1490" i="6" l="1"/>
  <c r="O1489" i="6"/>
  <c r="O1490" i="6" l="1"/>
  <c r="N1491" i="6"/>
  <c r="O1491" i="6" l="1"/>
  <c r="N1492" i="6"/>
  <c r="O1492" i="6" l="1"/>
  <c r="N1493" i="6"/>
  <c r="O1493" i="6" s="1"/>
  <c r="N1494" i="6" l="1"/>
  <c r="O1494" i="6" l="1"/>
  <c r="N1495" i="6"/>
  <c r="O1495" i="6"/>
  <c r="N1496" i="6" l="1"/>
  <c r="O1496" i="6" s="1"/>
  <c r="N1497" i="6" l="1"/>
  <c r="O1497" i="6" l="1"/>
  <c r="N1498" i="6"/>
  <c r="O1498" i="6" s="1"/>
  <c r="N1499" i="6" l="1"/>
  <c r="O1499" i="6" s="1"/>
  <c r="N1500" i="6" l="1"/>
  <c r="O1500" i="6" s="1"/>
  <c r="N1501" i="6" l="1"/>
  <c r="O1501" i="6" l="1"/>
  <c r="N1502" i="6"/>
  <c r="O1502" i="6" l="1"/>
  <c r="N1503" i="6"/>
  <c r="O1503" i="6" s="1"/>
  <c r="N1504" i="6" l="1"/>
  <c r="O1504" i="6" l="1"/>
  <c r="N1505" i="6"/>
  <c r="O1505" i="6"/>
  <c r="N1506" i="6" l="1"/>
  <c r="O1506" i="6" l="1"/>
  <c r="N1507" i="6"/>
  <c r="O1507" i="6" l="1"/>
  <c r="N1508" i="6"/>
  <c r="O1508" i="6" s="1"/>
  <c r="N1509" i="6" l="1"/>
  <c r="O1509" i="6" l="1"/>
  <c r="N1510" i="6"/>
  <c r="O1510" i="6"/>
  <c r="N1511" i="6" l="1"/>
  <c r="O1511" i="6" l="1"/>
  <c r="N1512" i="6"/>
  <c r="O1512" i="6" l="1"/>
  <c r="N1513" i="6"/>
  <c r="O1513" i="6" s="1"/>
  <c r="N1514" i="6" l="1"/>
  <c r="N1515" i="6" l="1"/>
  <c r="O1514" i="6"/>
  <c r="O1515" i="6" l="1"/>
  <c r="N1516" i="6"/>
  <c r="O1516" i="6" s="1"/>
  <c r="N1517" i="6" l="1"/>
  <c r="O1517" i="6" l="1"/>
  <c r="N1518" i="6"/>
  <c r="O1518" i="6" s="1"/>
  <c r="N1519" i="6" l="1"/>
  <c r="O1519" i="6" l="1"/>
  <c r="N1520" i="6"/>
  <c r="O1520" i="6" s="1"/>
  <c r="N1521" i="6" l="1"/>
  <c r="O1521" i="6" l="1"/>
  <c r="N1522" i="6"/>
  <c r="O1522" i="6" s="1"/>
  <c r="N1523" i="6" l="1"/>
  <c r="O1523" i="6" s="1"/>
  <c r="N1524" i="6" l="1"/>
  <c r="O1524" i="6"/>
  <c r="N1525" i="6" l="1"/>
  <c r="O1525" i="6" s="1"/>
  <c r="O1526" i="6" l="1"/>
  <c r="N1526" i="6"/>
  <c r="N1527" i="6" l="1"/>
  <c r="O1527" i="6" l="1"/>
  <c r="N1528" i="6"/>
  <c r="O1528" i="6" s="1"/>
  <c r="N1529" i="6" l="1"/>
  <c r="O1529" i="6" l="1"/>
  <c r="N1530" i="6"/>
  <c r="O1530" i="6"/>
  <c r="N1531" i="6" l="1"/>
  <c r="O1531" i="6" s="1"/>
  <c r="N1532" i="6" l="1"/>
  <c r="O1532" i="6" l="1"/>
  <c r="N1533" i="6"/>
  <c r="O1533" i="6" s="1"/>
  <c r="N1534" i="6" l="1"/>
  <c r="O1534" i="6" l="1"/>
  <c r="N1535" i="6"/>
  <c r="O1535" i="6"/>
  <c r="N1536" i="6" l="1"/>
  <c r="O1536" i="6" l="1"/>
  <c r="N1537" i="6"/>
  <c r="O1537" i="6" l="1"/>
  <c r="N1538" i="6"/>
  <c r="O1538" i="6" s="1"/>
  <c r="N1539" i="6" l="1"/>
  <c r="O1539" i="6"/>
  <c r="N1540" i="6" l="1"/>
  <c r="O1540" i="6" s="1"/>
  <c r="N1541" i="6" l="1"/>
  <c r="O1541" i="6" l="1"/>
  <c r="N1542" i="6"/>
  <c r="O1542" i="6" l="1"/>
  <c r="N1543" i="6"/>
  <c r="O1543" i="6" s="1"/>
  <c r="N1544" i="6" l="1"/>
  <c r="O1544" i="6"/>
  <c r="N1545" i="6" l="1"/>
  <c r="O1545" i="6" l="1"/>
  <c r="N1546" i="6"/>
  <c r="O1546" i="6" l="1"/>
  <c r="N1547" i="6"/>
  <c r="O1547" i="6" l="1"/>
  <c r="N1548" i="6"/>
  <c r="O1548" i="6" s="1"/>
  <c r="N1549" i="6" l="1"/>
  <c r="O1549" i="6" l="1"/>
  <c r="N1550" i="6"/>
  <c r="O1550" i="6" l="1"/>
  <c r="N1551" i="6"/>
  <c r="O1551" i="6" l="1"/>
  <c r="N1552" i="6"/>
  <c r="O1552" i="6" l="1"/>
  <c r="N1553" i="6"/>
  <c r="O1553" i="6" s="1"/>
  <c r="N1554" i="6" l="1"/>
  <c r="N1555" i="6" l="1"/>
  <c r="O1555" i="6" s="1"/>
  <c r="O1554" i="6"/>
  <c r="N1556" i="6" l="1"/>
  <c r="O1556" i="6" l="1"/>
  <c r="N1557" i="6"/>
  <c r="O1557" i="6" s="1"/>
  <c r="N1558" i="6" l="1"/>
  <c r="O1558" i="6" s="1"/>
  <c r="N1559" i="6" l="1"/>
  <c r="O1559" i="6" l="1"/>
  <c r="N1560" i="6"/>
  <c r="O1560" i="6" s="1"/>
  <c r="N1561" i="6" l="1"/>
  <c r="O1561" i="6" l="1"/>
  <c r="N1562" i="6"/>
  <c r="O1562" i="6" s="1"/>
  <c r="N1563" i="6" l="1"/>
  <c r="O1563" i="6" s="1"/>
  <c r="N1564" i="6" l="1"/>
  <c r="N1565" i="6" l="1"/>
  <c r="O1565" i="6" s="1"/>
  <c r="O1564" i="6"/>
  <c r="N1566" i="6" l="1"/>
  <c r="O1566" i="6" l="1"/>
  <c r="N1567" i="6"/>
  <c r="O1567" i="6" l="1"/>
  <c r="N1568" i="6"/>
  <c r="O1568" i="6" s="1"/>
  <c r="N1569" i="6" l="1"/>
  <c r="N1570" i="6" l="1"/>
  <c r="O1569" i="6"/>
  <c r="O1570" i="6" l="1"/>
  <c r="N1571" i="6"/>
  <c r="O1571" i="6" l="1"/>
  <c r="N1572" i="6"/>
  <c r="O1572" i="6" s="1"/>
  <c r="N1573" i="6" l="1"/>
  <c r="O1573" i="6" s="1"/>
  <c r="N1574" i="6" l="1"/>
  <c r="O1574" i="6"/>
  <c r="N1575" i="6" l="1"/>
  <c r="O1575" i="6"/>
  <c r="N1576" i="6" l="1"/>
  <c r="O1576" i="6" l="1"/>
  <c r="N1577" i="6"/>
  <c r="O1577" i="6" s="1"/>
  <c r="N1578" i="6" l="1"/>
  <c r="O1578" i="6" s="1"/>
  <c r="N1579" i="6" l="1"/>
  <c r="O1579" i="6" l="1"/>
  <c r="N1580" i="6"/>
  <c r="O1580" i="6" l="1"/>
  <c r="N1581" i="6"/>
  <c r="O1581" i="6" l="1"/>
  <c r="N1582" i="6"/>
  <c r="O1582" i="6" l="1"/>
  <c r="N1583" i="6"/>
  <c r="O1583" i="6" s="1"/>
  <c r="N1584" i="6" l="1"/>
  <c r="N1585" i="6" l="1"/>
  <c r="O1584" i="6"/>
  <c r="O1585" i="6" l="1"/>
  <c r="N1586" i="6"/>
  <c r="O1586" i="6" l="1"/>
  <c r="N1587" i="6"/>
  <c r="O1587" i="6" l="1"/>
  <c r="N1588" i="6"/>
  <c r="O1588" i="6" s="1"/>
  <c r="N1589" i="6" l="1"/>
  <c r="N1590" i="6" l="1"/>
  <c r="O1589" i="6"/>
  <c r="O1590" i="6" l="1"/>
  <c r="N1591" i="6"/>
  <c r="O1591" i="6" s="1"/>
  <c r="N1592" i="6" l="1"/>
  <c r="O1592" i="6" s="1"/>
  <c r="N1593" i="6" l="1"/>
  <c r="O1593" i="6" s="1"/>
  <c r="N1594" i="6" l="1"/>
  <c r="O1594" i="6" l="1"/>
  <c r="N1595" i="6"/>
  <c r="O1595" i="6" l="1"/>
  <c r="N1596" i="6"/>
  <c r="O1596" i="6" s="1"/>
  <c r="N1597" i="6" l="1"/>
  <c r="O1597" i="6" l="1"/>
  <c r="N1598" i="6"/>
  <c r="O1598" i="6" s="1"/>
  <c r="N1599" i="6" l="1"/>
  <c r="N1600" i="6" l="1"/>
  <c r="O1599" i="6"/>
  <c r="O1600" i="6" l="1"/>
  <c r="N1601" i="6"/>
  <c r="O1601" i="6" l="1"/>
  <c r="N1602" i="6"/>
  <c r="O1602" i="6" l="1"/>
  <c r="N1603" i="6"/>
  <c r="O1603" i="6" s="1"/>
  <c r="N1604" i="6" l="1"/>
  <c r="N1605" i="6" l="1"/>
  <c r="O1604" i="6"/>
  <c r="O1605" i="6" l="1"/>
  <c r="N1606" i="6"/>
  <c r="O1606" i="6" l="1"/>
  <c r="N1607" i="6"/>
  <c r="O1607" i="6" l="1"/>
  <c r="N1608" i="6"/>
  <c r="O1608" i="6" s="1"/>
  <c r="N1609" i="6" l="1"/>
  <c r="N1610" i="6" l="1"/>
  <c r="O1609" i="6"/>
  <c r="O1610" i="6" l="1"/>
  <c r="N1611" i="6"/>
  <c r="O1611" i="6" s="1"/>
  <c r="N1612" i="6" l="1"/>
  <c r="O1612" i="6" s="1"/>
  <c r="N1613" i="6" l="1"/>
  <c r="O1613" i="6" s="1"/>
  <c r="N1614" i="6" l="1"/>
  <c r="N1615" i="6" l="1"/>
  <c r="O1614" i="6"/>
  <c r="O1615" i="6" l="1"/>
  <c r="N1616" i="6"/>
  <c r="O1616" i="6" l="1"/>
  <c r="N1617" i="6"/>
  <c r="O1617" i="6" l="1"/>
  <c r="N1618" i="6"/>
  <c r="O1618" i="6" s="1"/>
  <c r="N1619" i="6" l="1"/>
  <c r="O1619" i="6" l="1"/>
  <c r="N1620" i="6"/>
  <c r="O1620" i="6" s="1"/>
  <c r="N1621" i="6" l="1"/>
  <c r="O1621" i="6" l="1"/>
  <c r="N1622" i="6"/>
  <c r="O1622" i="6" l="1"/>
  <c r="N1623" i="6"/>
  <c r="O1623" i="6" s="1"/>
  <c r="N1624" i="6" l="1"/>
  <c r="O1624" i="6" l="1"/>
  <c r="N1625" i="6"/>
  <c r="O1625" i="6"/>
  <c r="N1626" i="6" l="1"/>
  <c r="O1626" i="6" s="1"/>
  <c r="N1627" i="6" l="1"/>
  <c r="O1627" i="6" l="1"/>
  <c r="N1628" i="6"/>
  <c r="O1628" i="6" s="1"/>
  <c r="N1629" i="6" l="1"/>
  <c r="O1629" i="6"/>
  <c r="N1630" i="6" l="1"/>
  <c r="O1630" i="6"/>
  <c r="N1631" i="6" l="1"/>
  <c r="O1631" i="6" l="1"/>
  <c r="N1632" i="6"/>
  <c r="O1632" i="6" l="1"/>
  <c r="N1633" i="6"/>
  <c r="O1633" i="6" s="1"/>
  <c r="N1634" i="6" l="1"/>
  <c r="O1634" i="6" s="1"/>
  <c r="N1635" i="6" l="1"/>
  <c r="O1635" i="6" l="1"/>
  <c r="N1636" i="6"/>
  <c r="O1636" i="6" s="1"/>
  <c r="N1637" i="6" l="1"/>
  <c r="O1637" i="6" l="1"/>
  <c r="N1638" i="6"/>
  <c r="O1638" i="6" s="1"/>
  <c r="N1639" i="6" l="1"/>
  <c r="O1639" i="6" l="1"/>
  <c r="N1640" i="6"/>
  <c r="O1640" i="6" s="1"/>
  <c r="N1641" i="6" l="1"/>
  <c r="O1641" i="6" s="1"/>
  <c r="N1642" i="6" l="1"/>
  <c r="O1642" i="6" l="1"/>
  <c r="N1643" i="6"/>
  <c r="O1643" i="6" s="1"/>
  <c r="N1644" i="6" l="1"/>
  <c r="O1644" i="6" l="1"/>
  <c r="N1645" i="6"/>
  <c r="O1645" i="6"/>
  <c r="N1646" i="6" l="1"/>
  <c r="O1646" i="6" s="1"/>
  <c r="N1647" i="6" l="1"/>
  <c r="O1647" i="6" l="1"/>
  <c r="N1648" i="6"/>
  <c r="O1648" i="6" s="1"/>
  <c r="N1649" i="6" l="1"/>
  <c r="O1649" i="6"/>
  <c r="N1650" i="6" l="1"/>
  <c r="O1650" i="6" l="1"/>
  <c r="N1651" i="6"/>
  <c r="O1651" i="6" l="1"/>
  <c r="N1652" i="6"/>
  <c r="O1652" i="6" l="1"/>
  <c r="N1653" i="6"/>
  <c r="O1653" i="6" s="1"/>
  <c r="N1654" i="6" l="1"/>
  <c r="O1654" i="6" l="1"/>
  <c r="N1655" i="6"/>
  <c r="O1655" i="6" l="1"/>
  <c r="N1656" i="6"/>
  <c r="O1656" i="6" s="1"/>
  <c r="N1657" i="6" l="1"/>
  <c r="O1657" i="6" l="1"/>
  <c r="N1658" i="6"/>
  <c r="O1658" i="6" s="1"/>
  <c r="N1659" i="6" l="1"/>
  <c r="O1659" i="6"/>
  <c r="N1660" i="6" l="1"/>
  <c r="O1660" i="6" l="1"/>
  <c r="N1661" i="6"/>
  <c r="O1661" i="6" s="1"/>
  <c r="N1662" i="6" l="1"/>
  <c r="O1662" i="6" l="1"/>
  <c r="N1663" i="6"/>
  <c r="O1663" i="6" s="1"/>
  <c r="N1664" i="6" l="1"/>
  <c r="N1665" i="6" l="1"/>
  <c r="O1665" i="6" s="1"/>
  <c r="O1664" i="6"/>
  <c r="N1666" i="6" l="1"/>
  <c r="O1666" i="6" l="1"/>
  <c r="N1667" i="6"/>
  <c r="O1667" i="6" l="1"/>
  <c r="N1668" i="6"/>
  <c r="O1668" i="6" s="1"/>
  <c r="N1669" i="6" l="1"/>
  <c r="O1669" i="6" l="1"/>
  <c r="N1670" i="6"/>
  <c r="O1670" i="6" l="1"/>
  <c r="N1671" i="6"/>
  <c r="O1671" i="6" l="1"/>
  <c r="N1672" i="6"/>
  <c r="O1672" i="6" s="1"/>
  <c r="N1673" i="6" l="1"/>
  <c r="O1673" i="6" s="1"/>
  <c r="N1674" i="6" l="1"/>
  <c r="N1675" i="6" l="1"/>
  <c r="O1674" i="6"/>
  <c r="O1675" i="6" l="1"/>
  <c r="N1676" i="6"/>
  <c r="O1676" i="6" s="1"/>
  <c r="N1677" i="6" l="1"/>
  <c r="O1677" i="6" l="1"/>
  <c r="N1678" i="6"/>
  <c r="O1678" i="6" s="1"/>
  <c r="N1679" i="6" l="1"/>
  <c r="O1679" i="6" l="1"/>
  <c r="N1680" i="6"/>
  <c r="O1680" i="6" l="1"/>
  <c r="N1681" i="6"/>
  <c r="O1681" i="6" l="1"/>
  <c r="N1682" i="6"/>
  <c r="O1682" i="6" l="1"/>
  <c r="N1683" i="6"/>
  <c r="O1683" i="6" s="1"/>
  <c r="N1684" i="6" l="1"/>
  <c r="O1684" i="6" l="1"/>
  <c r="N1685" i="6"/>
  <c r="O1685" i="6" l="1"/>
  <c r="N1686" i="6"/>
  <c r="O1686" i="6" s="1"/>
  <c r="N1687" i="6" l="1"/>
  <c r="O1687" i="6" l="1"/>
  <c r="N1688" i="6"/>
  <c r="O1688" i="6" s="1"/>
  <c r="N1689" i="6" l="1"/>
  <c r="O1689" i="6" l="1"/>
  <c r="N1690" i="6"/>
  <c r="O1690" i="6" l="1"/>
  <c r="N1691" i="6"/>
  <c r="O1691" i="6" s="1"/>
  <c r="N1692" i="6" l="1"/>
  <c r="O1692" i="6" l="1"/>
  <c r="N1693" i="6"/>
  <c r="O1693" i="6" s="1"/>
  <c r="N1694" i="6" l="1"/>
  <c r="N1695" i="6" l="1"/>
  <c r="O1694" i="6"/>
  <c r="O1695" i="6" l="1"/>
  <c r="N1696" i="6"/>
  <c r="O1696" i="6" s="1"/>
  <c r="N1697" i="6" l="1"/>
  <c r="O1697" i="6" l="1"/>
  <c r="N1698" i="6"/>
  <c r="O1698" i="6" s="1"/>
  <c r="N1699" i="6" l="1"/>
  <c r="O1699" i="6" l="1"/>
  <c r="N1700" i="6"/>
  <c r="O1700" i="6" s="1"/>
  <c r="N1701" i="6" l="1"/>
  <c r="O1701" i="6" l="1"/>
  <c r="N1702" i="6"/>
  <c r="O1702" i="6" l="1"/>
  <c r="N1703" i="6"/>
  <c r="O1703" i="6" s="1"/>
  <c r="N1704" i="6" l="1"/>
  <c r="O1704" i="6" l="1"/>
  <c r="N1705" i="6"/>
  <c r="O1705" i="6" l="1"/>
  <c r="N1706" i="6"/>
  <c r="O1706" i="6" s="1"/>
  <c r="N1707" i="6" l="1"/>
  <c r="O1707" i="6" l="1"/>
  <c r="N1708" i="6"/>
  <c r="O1708" i="6" s="1"/>
  <c r="N1709" i="6" l="1"/>
  <c r="O1709" i="6" l="1"/>
  <c r="N1710" i="6"/>
  <c r="O1710" i="6" l="1"/>
  <c r="N1711" i="6"/>
  <c r="O1711" i="6" s="1"/>
  <c r="N1712" i="6" l="1"/>
  <c r="O1712" i="6" l="1"/>
  <c r="N1713" i="6"/>
  <c r="O1713" i="6" s="1"/>
  <c r="N1714" i="6" l="1"/>
  <c r="O1714" i="6" l="1"/>
  <c r="N1715" i="6"/>
  <c r="O1715" i="6" s="1"/>
  <c r="N1716" i="6" l="1"/>
  <c r="O1716" i="6" l="1"/>
  <c r="N1717" i="6"/>
  <c r="O1717" i="6" s="1"/>
  <c r="N1718" i="6" l="1"/>
  <c r="O1718" i="6" s="1"/>
  <c r="N1719" i="6" l="1"/>
  <c r="O1719" i="6" l="1"/>
  <c r="N1720" i="6"/>
  <c r="O1720" i="6" s="1"/>
  <c r="N1721" i="6" l="1"/>
  <c r="O1721" i="6" l="1"/>
  <c r="N1722" i="6"/>
  <c r="O1722" i="6" l="1"/>
  <c r="N1723" i="6"/>
  <c r="O1723" i="6" s="1"/>
  <c r="N1724" i="6" l="1"/>
  <c r="O1724" i="6" l="1"/>
  <c r="N1725" i="6"/>
  <c r="O1725" i="6" s="1"/>
  <c r="N1726" i="6" l="1"/>
  <c r="O1726" i="6" l="1"/>
  <c r="N1727" i="6"/>
  <c r="O1727" i="6" l="1"/>
  <c r="N1728" i="6"/>
  <c r="O1728" i="6" s="1"/>
  <c r="N1729" i="6" l="1"/>
  <c r="O1729" i="6" l="1"/>
  <c r="N1730" i="6"/>
  <c r="O1730" i="6" l="1"/>
  <c r="N1731" i="6"/>
  <c r="O1731" i="6" s="1"/>
  <c r="N1732" i="6" l="1"/>
  <c r="O1732" i="6" l="1"/>
  <c r="N1733" i="6"/>
  <c r="O1733" i="6" s="1"/>
  <c r="N1734" i="6" l="1"/>
  <c r="O1734" i="6" l="1"/>
  <c r="N1735" i="6"/>
  <c r="O1735" i="6" l="1"/>
  <c r="N1736" i="6"/>
  <c r="O1736" i="6" l="1"/>
  <c r="N1737" i="6"/>
  <c r="O1737" i="6" l="1"/>
  <c r="N1738" i="6"/>
  <c r="O1738" i="6" s="1"/>
  <c r="N1739" i="6" l="1"/>
  <c r="O1739" i="6"/>
  <c r="N1740" i="6" l="1"/>
  <c r="O1740" i="6"/>
  <c r="N1741" i="6" l="1"/>
  <c r="O1741" i="6" l="1"/>
  <c r="N1742" i="6"/>
  <c r="O1742" i="6" l="1"/>
  <c r="N1743" i="6"/>
  <c r="O1743" i="6" s="1"/>
  <c r="N1744" i="6" l="1"/>
  <c r="O1744" i="6" l="1"/>
  <c r="N1745" i="6"/>
  <c r="O1745" i="6" l="1"/>
  <c r="N1746" i="6"/>
  <c r="O1746" i="6" s="1"/>
  <c r="N1747" i="6" l="1"/>
  <c r="O1747" i="6" l="1"/>
  <c r="N1748" i="6"/>
  <c r="O1748" i="6" s="1"/>
  <c r="N1749" i="6" l="1"/>
  <c r="O1749" i="6" l="1"/>
  <c r="N1750" i="6"/>
  <c r="O1750" i="6" s="1"/>
  <c r="N1751" i="6" l="1"/>
  <c r="O1751" i="6" s="1"/>
  <c r="N1752" i="6" l="1"/>
  <c r="O1752" i="6" l="1"/>
  <c r="N1753" i="6"/>
  <c r="O1753" i="6" s="1"/>
  <c r="N1754" i="6" l="1"/>
  <c r="O1754" i="6" l="1"/>
  <c r="N1755" i="6"/>
  <c r="O1755" i="6" l="1"/>
  <c r="N1756" i="6"/>
  <c r="O1756" i="6" s="1"/>
  <c r="N1757" i="6" l="1"/>
  <c r="O1757" i="6" l="1"/>
  <c r="N1758" i="6"/>
  <c r="O1758" i="6" s="1"/>
  <c r="N1759" i="6" l="1"/>
  <c r="N1760" i="6" l="1"/>
  <c r="O1759" i="6"/>
  <c r="O1760" i="6" l="1"/>
  <c r="N1761" i="6"/>
  <c r="O1761" i="6" s="1"/>
  <c r="N1762" i="6" l="1"/>
  <c r="O1762" i="6" l="1"/>
  <c r="N1763" i="6"/>
  <c r="O1763" i="6" s="1"/>
  <c r="N1764" i="6" l="1"/>
  <c r="O1764" i="6" l="1"/>
  <c r="N1765" i="6"/>
  <c r="O1765" i="6" s="1"/>
  <c r="N1766" i="6" l="1"/>
  <c r="O1766" i="6" l="1"/>
  <c r="N1767" i="6"/>
  <c r="O1767" i="6" s="1"/>
  <c r="N1768" i="6" l="1"/>
  <c r="O1768" i="6" s="1"/>
  <c r="N1769" i="6" l="1"/>
  <c r="O1769" i="6" l="1"/>
  <c r="N1770" i="6"/>
  <c r="O1770" i="6" l="1"/>
  <c r="N1771" i="6"/>
  <c r="O1771" i="6" s="1"/>
  <c r="N1772" i="6" l="1"/>
  <c r="O1772" i="6" l="1"/>
  <c r="N1773" i="6"/>
  <c r="O1773" i="6" s="1"/>
  <c r="N1774" i="6" l="1"/>
  <c r="N1775" i="6" l="1"/>
  <c r="O1775" i="6" s="1"/>
  <c r="O1774" i="6"/>
  <c r="N1776" i="6" l="1"/>
  <c r="O1776" i="6" l="1"/>
  <c r="N1777" i="6"/>
  <c r="O1777" i="6" l="1"/>
  <c r="N1778" i="6"/>
  <c r="O1778" i="6" s="1"/>
  <c r="N1779" i="6" l="1"/>
  <c r="O1779" i="6" l="1"/>
  <c r="N1780" i="6"/>
  <c r="O1780" i="6" l="1"/>
  <c r="N1781" i="6"/>
  <c r="O1781" i="6" s="1"/>
  <c r="N1782" i="6" l="1"/>
  <c r="O1782" i="6" l="1"/>
  <c r="N1783" i="6"/>
  <c r="O1783" i="6" s="1"/>
  <c r="N1784" i="6" l="1"/>
  <c r="O1784" i="6" l="1"/>
  <c r="N1785" i="6"/>
  <c r="O1785" i="6" l="1"/>
  <c r="N1786" i="6"/>
  <c r="O1786" i="6" s="1"/>
  <c r="N1787" i="6" l="1"/>
  <c r="O1787" i="6" l="1"/>
  <c r="N1788" i="6"/>
  <c r="O1788" i="6" s="1"/>
  <c r="N1789" i="6" l="1"/>
  <c r="O1789" i="6" l="1"/>
  <c r="N1790" i="6"/>
  <c r="O1790" i="6" l="1"/>
  <c r="N1791" i="6"/>
  <c r="O1791" i="6" l="1"/>
  <c r="N1792" i="6"/>
  <c r="O1792" i="6" l="1"/>
  <c r="N1793" i="6"/>
  <c r="O1793" i="6" s="1"/>
  <c r="N1794" i="6" l="1"/>
  <c r="O1794" i="6" l="1"/>
  <c r="N1795" i="6"/>
  <c r="O1795" i="6" l="1"/>
  <c r="N1796" i="6"/>
  <c r="O1796" i="6" l="1"/>
  <c r="N1797" i="6"/>
  <c r="O1797" i="6" l="1"/>
  <c r="N1798" i="6"/>
  <c r="O1798" i="6" s="1"/>
  <c r="N1799" i="6" l="1"/>
  <c r="N1800" i="6" l="1"/>
  <c r="O1800" i="6" s="1"/>
  <c r="O1799" i="6"/>
  <c r="N1801" i="6" l="1"/>
  <c r="O1801" i="6" l="1"/>
  <c r="N1802" i="6"/>
  <c r="O1802" i="6" l="1"/>
  <c r="N1803" i="6"/>
  <c r="O1803" i="6" s="1"/>
  <c r="N1804" i="6" l="1"/>
  <c r="O1804" i="6"/>
  <c r="N1805" i="6" l="1"/>
  <c r="O1805" i="6" s="1"/>
  <c r="N1806" i="6" l="1"/>
  <c r="O1806" i="6" l="1"/>
  <c r="N1807" i="6"/>
  <c r="O1807" i="6" l="1"/>
  <c r="N1808" i="6"/>
  <c r="O1808" i="6" s="1"/>
  <c r="N1809" i="6" l="1"/>
  <c r="O1809" i="6" l="1"/>
  <c r="N1810" i="6"/>
  <c r="O1810" i="6" l="1"/>
  <c r="N1811" i="6"/>
  <c r="O1811" i="6" s="1"/>
  <c r="N1812" i="6" l="1"/>
  <c r="O1812" i="6" l="1"/>
  <c r="N1813" i="6"/>
  <c r="O1813" i="6" s="1"/>
  <c r="N1814" i="6" l="1"/>
  <c r="O1814" i="6" l="1"/>
  <c r="N1815" i="6"/>
  <c r="O1815" i="6" l="1"/>
  <c r="N1816" i="6"/>
  <c r="O1816" i="6" s="1"/>
  <c r="N1817" i="6" l="1"/>
  <c r="O1817" i="6" l="1"/>
  <c r="N1818" i="6"/>
  <c r="O1818" i="6" s="1"/>
  <c r="N1819" i="6" l="1"/>
  <c r="O1819" i="6" l="1"/>
  <c r="N1820" i="6"/>
  <c r="O1820" i="6" s="1"/>
  <c r="N1821" i="6" l="1"/>
  <c r="O1821" i="6" l="1"/>
  <c r="N1822" i="6"/>
  <c r="O1822" i="6" s="1"/>
  <c r="N1823" i="6" l="1"/>
  <c r="O1823" i="6" s="1"/>
  <c r="N1824" i="6" l="1"/>
  <c r="N1825" i="6" l="1"/>
  <c r="O1825" i="6" s="1"/>
  <c r="O1824" i="6"/>
  <c r="N1826" i="6" l="1"/>
  <c r="O1826" i="6" l="1"/>
  <c r="N1827" i="6"/>
  <c r="O1827" i="6" s="1"/>
  <c r="N1828" i="6" l="1"/>
  <c r="O1828" i="6" s="1"/>
  <c r="N1829" i="6" l="1"/>
  <c r="O1829" i="6" l="1"/>
  <c r="N1830" i="6"/>
  <c r="O1830" i="6" s="1"/>
  <c r="O1831" i="6" l="1"/>
  <c r="N1831" i="6"/>
  <c r="N1832" i="6" l="1"/>
  <c r="O1833" i="6" s="1"/>
  <c r="O1832" i="6" l="1"/>
  <c r="N1833" i="6"/>
  <c r="N1834" i="6" l="1"/>
  <c r="O1834" i="6" l="1"/>
  <c r="N1835" i="6"/>
  <c r="O1835" i="6" s="1"/>
  <c r="N1836" i="6" l="1"/>
  <c r="O1836" i="6" s="1"/>
  <c r="N1837" i="6" l="1"/>
  <c r="O1837" i="6" l="1"/>
  <c r="N1838" i="6"/>
  <c r="O1838" i="6" s="1"/>
  <c r="N1839" i="6" l="1"/>
  <c r="O1839" i="6" l="1"/>
  <c r="N1840" i="6"/>
  <c r="O1840" i="6" l="1"/>
  <c r="N1841" i="6"/>
  <c r="O1841" i="6" s="1"/>
  <c r="N1842" i="6" l="1"/>
  <c r="O1842" i="6" l="1"/>
  <c r="N1843" i="6"/>
  <c r="O1843" i="6"/>
  <c r="N1844" i="6" l="1"/>
  <c r="O1844" i="6" l="1"/>
  <c r="N1845" i="6"/>
  <c r="O1845" i="6" l="1"/>
  <c r="N1846" i="6"/>
  <c r="O1846" i="6" s="1"/>
  <c r="N1847" i="6" l="1"/>
  <c r="O1847" i="6" l="1"/>
  <c r="N1848" i="6"/>
  <c r="O1848" i="6"/>
  <c r="N1849" i="6" l="1"/>
  <c r="O1849" i="6" s="1"/>
  <c r="N1850" i="6" l="1"/>
  <c r="O1850" i="6" l="1"/>
  <c r="N1851" i="6"/>
  <c r="O1851" i="6" s="1"/>
  <c r="N1852" i="6" l="1"/>
  <c r="O1852" i="6" l="1"/>
  <c r="N1853" i="6"/>
  <c r="O1853" i="6" s="1"/>
  <c r="N1854" i="6" l="1"/>
  <c r="O1854" i="6" l="1"/>
  <c r="N1855" i="6"/>
  <c r="O1855" i="6" s="1"/>
  <c r="N1856" i="6" l="1"/>
  <c r="O1856" i="6" s="1"/>
  <c r="N1857" i="6" l="1"/>
  <c r="O1857" i="6" l="1"/>
  <c r="N1858" i="6"/>
  <c r="O1858" i="6" l="1"/>
  <c r="N1859" i="6"/>
  <c r="O1859" i="6" l="1"/>
  <c r="N1860" i="6"/>
  <c r="O1860" i="6" s="1"/>
  <c r="N1861" i="6" l="1"/>
  <c r="O1861" i="6" s="1"/>
  <c r="N1862" i="6" l="1"/>
  <c r="O1862" i="6" l="1"/>
  <c r="N1863" i="6"/>
  <c r="O1863" i="6" s="1"/>
  <c r="N1864" i="6" l="1"/>
  <c r="O1864" i="6" s="1"/>
  <c r="N1865" i="6" l="1"/>
  <c r="O1865" i="6" l="1"/>
  <c r="N1866" i="6"/>
  <c r="O1866" i="6" s="1"/>
  <c r="N1867" i="6" l="1"/>
  <c r="N1868" i="6" l="1"/>
  <c r="O1868" i="6" s="1"/>
  <c r="O1867" i="6"/>
  <c r="N1869" i="6" l="1"/>
  <c r="O1869" i="6" l="1"/>
  <c r="N1870" i="6"/>
  <c r="O1870" i="6" s="1"/>
  <c r="N1871" i="6" l="1"/>
  <c r="O1871" i="6" s="1"/>
  <c r="N1872" i="6" l="1"/>
  <c r="O1872" i="6" l="1"/>
  <c r="N1873" i="6"/>
  <c r="O1873" i="6" s="1"/>
  <c r="N1874" i="6" l="1"/>
  <c r="O1874" i="6" l="1"/>
  <c r="N1875" i="6"/>
  <c r="O1875" i="6" s="1"/>
  <c r="N1876" i="6" l="1"/>
  <c r="O1876" i="6" s="1"/>
  <c r="N1877" i="6" l="1"/>
  <c r="O1877" i="6"/>
  <c r="N1878" i="6" l="1"/>
  <c r="O1878" i="6" s="1"/>
  <c r="N1879" i="6" l="1"/>
  <c r="O1879" i="6" l="1"/>
  <c r="N1880" i="6"/>
  <c r="O1880" i="6" l="1"/>
  <c r="N1881" i="6"/>
  <c r="O1881" i="6" s="1"/>
  <c r="N1882" i="6" l="1"/>
  <c r="O1882" i="6" l="1"/>
  <c r="N1883" i="6"/>
  <c r="O1883" i="6" l="1"/>
  <c r="N1884" i="6"/>
  <c r="O1884" i="6" l="1"/>
  <c r="N1885" i="6"/>
  <c r="O1885" i="6" l="1"/>
  <c r="N1886" i="6"/>
  <c r="O1886" i="6" s="1"/>
  <c r="N1887" i="6" l="1"/>
  <c r="O1887" i="6" l="1"/>
  <c r="N1888" i="6"/>
  <c r="O1888" i="6" l="1"/>
  <c r="N1889" i="6"/>
  <c r="O1889" i="6" s="1"/>
  <c r="N1890" i="6" l="1"/>
  <c r="O1890" i="6" l="1"/>
  <c r="N1891" i="6"/>
  <c r="O1891" i="6" s="1"/>
  <c r="N1892" i="6" l="1"/>
  <c r="O1892" i="6"/>
  <c r="N1893" i="6" l="1"/>
  <c r="O1893" i="6" l="1"/>
  <c r="N1894" i="6"/>
  <c r="O1894" i="6" l="1"/>
  <c r="N1895" i="6"/>
  <c r="O1895" i="6" s="1"/>
  <c r="N1896" i="6" l="1"/>
  <c r="O1896" i="6" s="1"/>
  <c r="N1897" i="6" l="1"/>
  <c r="O1897" i="6" l="1"/>
  <c r="N1898" i="6"/>
  <c r="O1898" i="6" l="1"/>
  <c r="N1899" i="6"/>
  <c r="O1899" i="6" l="1"/>
  <c r="N1900" i="6"/>
  <c r="O1900" i="6" l="1"/>
  <c r="N1901" i="6"/>
  <c r="O1901" i="6" s="1"/>
  <c r="N1902" i="6" l="1"/>
  <c r="O1902" i="6" l="1"/>
  <c r="N1903" i="6"/>
  <c r="O1903" i="6"/>
  <c r="N1904" i="6" l="1"/>
  <c r="O1904" i="6" l="1"/>
  <c r="N1905" i="6"/>
  <c r="O1905" i="6" s="1"/>
  <c r="N1906" i="6" l="1"/>
  <c r="O1906" i="6" s="1"/>
  <c r="N1907" i="6" l="1"/>
  <c r="O1907" i="6" l="1"/>
  <c r="N1908" i="6"/>
  <c r="O1908" i="6" s="1"/>
  <c r="N1909" i="6" l="1"/>
  <c r="O1909" i="6" s="1"/>
  <c r="N1910" i="6" l="1"/>
  <c r="O1910" i="6" l="1"/>
  <c r="N1911" i="6"/>
  <c r="O1911" i="6" s="1"/>
  <c r="N1912" i="6" l="1"/>
  <c r="O1912" i="6" l="1"/>
  <c r="N1913" i="6"/>
  <c r="O1913" i="6" l="1"/>
  <c r="N1914" i="6"/>
  <c r="O1914" i="6" l="1"/>
  <c r="N1915" i="6"/>
  <c r="O1915" i="6" l="1"/>
  <c r="N1916" i="6"/>
  <c r="O1916" i="6" s="1"/>
  <c r="N1917" i="6" l="1"/>
  <c r="N1918" i="6" l="1"/>
  <c r="O1917" i="6"/>
  <c r="O1918" i="6" l="1"/>
  <c r="N1919" i="6"/>
  <c r="O1919" i="6" s="1"/>
  <c r="N1920" i="6" l="1"/>
  <c r="O1920" i="6" s="1"/>
  <c r="N1921" i="6" l="1"/>
  <c r="O1921" i="6" l="1"/>
  <c r="N1922" i="6"/>
  <c r="O1922" i="6" l="1"/>
  <c r="N1923" i="6"/>
  <c r="O1923" i="6" s="1"/>
  <c r="N1924" i="6" l="1"/>
  <c r="O1924" i="6" l="1"/>
  <c r="N1925" i="6"/>
  <c r="O1925" i="6" s="1"/>
  <c r="N1926" i="6" l="1"/>
  <c r="O1926" i="6" l="1"/>
  <c r="N1927" i="6"/>
  <c r="O1927" i="6" s="1"/>
  <c r="N1928" i="6" l="1"/>
  <c r="O1928" i="6" l="1"/>
  <c r="N1929" i="6"/>
  <c r="O1929" i="6" s="1"/>
  <c r="N1930" i="6" l="1"/>
  <c r="O1930" i="6" s="1"/>
  <c r="N1931" i="6" l="1"/>
  <c r="O1931" i="6" l="1"/>
  <c r="N1932" i="6"/>
  <c r="O1932" i="6" s="1"/>
  <c r="N1933" i="6" l="1"/>
  <c r="O1933" i="6" l="1"/>
  <c r="N1934" i="6"/>
  <c r="O1934" i="6" s="1"/>
  <c r="N1935" i="6" l="1"/>
  <c r="O1935" i="6" s="1"/>
  <c r="N1936" i="6" l="1"/>
  <c r="O1936" i="6" s="1"/>
  <c r="N1937" i="6" l="1"/>
  <c r="O1937" i="6" l="1"/>
  <c r="N1938" i="6"/>
  <c r="O1938" i="6" l="1"/>
  <c r="N1939" i="6"/>
  <c r="O1939" i="6" l="1"/>
  <c r="N1940" i="6"/>
  <c r="O1940" i="6" s="1"/>
  <c r="N1941" i="6" l="1"/>
  <c r="O1941" i="6" l="1"/>
  <c r="N1942" i="6"/>
  <c r="O1942" i="6"/>
  <c r="N1943" i="6" l="1"/>
  <c r="O1943" i="6" l="1"/>
  <c r="N1944" i="6"/>
  <c r="O1945" i="6" s="1"/>
  <c r="O1944" i="6" l="1"/>
  <c r="N1945" i="6"/>
  <c r="N1946" i="6" l="1"/>
  <c r="O1946" i="6" l="1"/>
  <c r="N1947" i="6"/>
  <c r="O1947" i="6" l="1"/>
  <c r="N1948" i="6"/>
  <c r="O1948" i="6" l="1"/>
  <c r="N1949" i="6"/>
  <c r="O1949" i="6" l="1"/>
  <c r="N1950" i="6"/>
  <c r="O1950" i="6" s="1"/>
  <c r="N1951" i="6" l="1"/>
  <c r="O1951" i="6" l="1"/>
  <c r="N1952" i="6"/>
  <c r="O1952" i="6" l="1"/>
  <c r="N1953" i="6"/>
  <c r="O1953" i="6" l="1"/>
  <c r="N1954" i="6"/>
  <c r="O1954" i="6" l="1"/>
  <c r="N1955" i="6"/>
  <c r="O1955" i="6" s="1"/>
  <c r="N1956" i="6" l="1"/>
  <c r="N1957" i="6" l="1"/>
  <c r="O1956" i="6"/>
  <c r="O1957" i="6" l="1"/>
  <c r="N1958" i="6"/>
  <c r="O1958" i="6" l="1"/>
  <c r="N1959" i="6"/>
  <c r="O1959" i="6" l="1"/>
  <c r="N1960" i="6"/>
  <c r="O1960" i="6" s="1"/>
  <c r="N1961" i="6" l="1"/>
  <c r="N1962" i="6" l="1"/>
  <c r="O1962" i="6" s="1"/>
  <c r="O1961" i="6"/>
  <c r="N1963" i="6" l="1"/>
  <c r="O1963" i="6" l="1"/>
  <c r="N1964" i="6"/>
  <c r="O1964" i="6" l="1"/>
  <c r="N1965" i="6"/>
  <c r="O1965" i="6" s="1"/>
  <c r="N1966" i="6" l="1"/>
  <c r="O1966" i="6" l="1"/>
  <c r="N1967" i="6"/>
  <c r="O1967" i="6"/>
  <c r="N1968" i="6" l="1"/>
  <c r="O1968" i="6" l="1"/>
  <c r="N1969" i="6"/>
  <c r="O1969" i="6" l="1"/>
  <c r="N1970" i="6"/>
  <c r="O1970" i="6" s="1"/>
  <c r="N1971" i="6" l="1"/>
  <c r="O1971" i="6" l="1"/>
  <c r="N1972" i="6"/>
  <c r="O1972" i="6" l="1"/>
  <c r="N1973" i="6"/>
  <c r="O1973" i="6" l="1"/>
  <c r="N1974" i="6"/>
  <c r="O1974" i="6" l="1"/>
  <c r="N1975" i="6"/>
  <c r="O1975" i="6" s="1"/>
  <c r="N1976" i="6" l="1"/>
  <c r="N1977" i="6" l="1"/>
  <c r="O1977" i="6" s="1"/>
  <c r="O1976" i="6"/>
  <c r="N1978" i="6" l="1"/>
  <c r="O1978" i="6" l="1"/>
  <c r="N1979" i="6"/>
  <c r="O1979" i="6" l="1"/>
  <c r="N1980" i="6"/>
  <c r="O1980" i="6" s="1"/>
  <c r="N1981" i="6" l="1"/>
  <c r="O1981" i="6" l="1"/>
  <c r="N1982" i="6"/>
  <c r="O1982" i="6" l="1"/>
  <c r="N1983" i="6"/>
  <c r="O1983" i="6" s="1"/>
  <c r="N1984" i="6" l="1"/>
  <c r="O1984" i="6" l="1"/>
  <c r="N1985" i="6"/>
  <c r="O1985" i="6" s="1"/>
  <c r="N1986" i="6" l="1"/>
  <c r="O1986" i="6" l="1"/>
  <c r="N1987" i="6"/>
  <c r="O1987" i="6" s="1"/>
  <c r="N1988" i="6" l="1"/>
  <c r="O1988" i="6" l="1"/>
  <c r="N1989" i="6"/>
  <c r="O1989" i="6" l="1"/>
  <c r="N1990" i="6"/>
  <c r="O1990" i="6" s="1"/>
  <c r="N1991" i="6" l="1"/>
  <c r="O1991" i="6" l="1"/>
  <c r="N1992" i="6"/>
  <c r="O1992" i="6"/>
  <c r="N1993" i="6" l="1"/>
  <c r="O1993" i="6" l="1"/>
  <c r="N1994" i="6"/>
  <c r="O1994" i="6" s="1"/>
  <c r="N1995" i="6" l="1"/>
  <c r="O1995" i="6" s="1"/>
  <c r="N1996" i="6" l="1"/>
  <c r="O1996" i="6" l="1"/>
  <c r="N1997" i="6"/>
  <c r="O1997" i="6" l="1"/>
  <c r="N1998" i="6"/>
  <c r="O1998" i="6" l="1"/>
  <c r="N1999" i="6"/>
  <c r="O1999" i="6" l="1"/>
  <c r="N2000" i="6"/>
  <c r="O2000" i="6" s="1"/>
  <c r="N2001" i="6" l="1"/>
  <c r="O2001" i="6" l="1"/>
  <c r="N2002" i="6"/>
  <c r="O2002" i="6" l="1"/>
  <c r="N2003" i="6"/>
  <c r="O2003" i="6" l="1"/>
  <c r="N2004" i="6"/>
  <c r="O2004" i="6" l="1"/>
  <c r="N2005" i="6"/>
  <c r="O2005" i="6" s="1"/>
  <c r="N2006" i="6" l="1"/>
  <c r="O2006" i="6" l="1"/>
  <c r="N2007" i="6"/>
  <c r="O2007" i="6"/>
  <c r="N2008" i="6" l="1"/>
  <c r="O2008" i="6" l="1"/>
  <c r="O2009" i="6"/>
  <c r="N2009" i="6"/>
  <c r="N2010" i="6" l="1"/>
  <c r="O2010" i="6" s="1"/>
  <c r="N2011" i="6" l="1"/>
  <c r="O2011" i="6" l="1"/>
  <c r="N2012" i="6"/>
  <c r="O2012" i="6"/>
  <c r="N2013" i="6" l="1"/>
  <c r="O2013" i="6" l="1"/>
  <c r="N2014" i="6"/>
  <c r="O2014" i="6" l="1"/>
  <c r="N2015" i="6"/>
  <c r="O2015" i="6" s="1"/>
  <c r="N2016" i="6" l="1"/>
  <c r="O2016" i="6" l="1"/>
  <c r="N2017" i="6"/>
  <c r="O2017" i="6" l="1"/>
  <c r="N2018" i="6"/>
  <c r="O2018" i="6" l="1"/>
  <c r="N2019" i="6"/>
  <c r="O2019" i="6" l="1"/>
  <c r="N2020" i="6"/>
  <c r="O2020" i="6" s="1"/>
  <c r="N2021" i="6" l="1"/>
  <c r="O2021" i="6" l="1"/>
  <c r="N2022" i="6"/>
  <c r="O2022" i="6" s="1"/>
  <c r="N2023" i="6" l="1"/>
  <c r="O2023" i="6" l="1"/>
  <c r="N2024" i="6"/>
  <c r="O2024" i="6" l="1"/>
  <c r="N2025" i="6"/>
  <c r="O2025" i="6" s="1"/>
  <c r="N2026" i="6" l="1"/>
  <c r="O2026" i="6" l="1"/>
  <c r="N2027" i="6"/>
  <c r="O2027" i="6" l="1"/>
  <c r="N2028" i="6"/>
  <c r="O2028" i="6" s="1"/>
  <c r="N2029" i="6" l="1"/>
  <c r="O2029" i="6" l="1"/>
  <c r="N2030" i="6"/>
  <c r="O2030" i="6" s="1"/>
  <c r="N2031" i="6" l="1"/>
  <c r="O2031" i="6" l="1"/>
  <c r="N2032" i="6"/>
  <c r="O2032" i="6" l="1"/>
  <c r="N2033" i="6"/>
  <c r="O2033" i="6" l="1"/>
  <c r="N2034" i="6"/>
  <c r="O2034" i="6" s="1"/>
  <c r="N2035" i="6" l="1"/>
  <c r="O2035" i="6" s="1"/>
  <c r="N2036" i="6" l="1"/>
  <c r="O2036" i="6" l="1"/>
  <c r="N2037" i="6"/>
  <c r="O2037" i="6" l="1"/>
  <c r="N2038" i="6"/>
  <c r="O2038" i="6" s="1"/>
  <c r="N2039" i="6" l="1"/>
  <c r="O2039" i="6" s="1"/>
  <c r="N2040" i="6" l="1"/>
  <c r="O2040" i="6" l="1"/>
  <c r="N2041" i="6"/>
  <c r="O2041" i="6" l="1"/>
  <c r="N2042" i="6"/>
  <c r="O2042" i="6" l="1"/>
  <c r="N2043" i="6"/>
  <c r="O2043" i="6" l="1"/>
  <c r="N2044" i="6"/>
  <c r="O2044" i="6" s="1"/>
  <c r="N2045" i="6" l="1"/>
  <c r="O2045" i="6" l="1"/>
  <c r="N2046" i="6"/>
  <c r="O2046" i="6" l="1"/>
  <c r="N2047" i="6"/>
  <c r="O2047" i="6" l="1"/>
  <c r="N2048" i="6"/>
  <c r="O2048" i="6" s="1"/>
  <c r="N2049" i="6" l="1"/>
  <c r="O2049" i="6" s="1"/>
  <c r="N2050" i="6" l="1"/>
  <c r="O2050" i="6" l="1"/>
  <c r="N2051" i="6"/>
  <c r="O2052" i="6" l="1"/>
  <c r="O2051" i="6"/>
  <c r="N2052" i="6"/>
  <c r="N2053" i="6" l="1"/>
  <c r="O2053" i="6" l="1"/>
  <c r="N2054" i="6"/>
  <c r="O2054" i="6" s="1"/>
  <c r="N2055" i="6" l="1"/>
  <c r="N2056" i="6" l="1"/>
  <c r="O2056" i="6" s="1"/>
  <c r="O2055" i="6"/>
  <c r="N2057" i="6" l="1"/>
  <c r="O2057" i="6" l="1"/>
  <c r="N2058" i="6"/>
  <c r="O2058" i="6" l="1"/>
  <c r="N2059" i="6"/>
  <c r="O2059" i="6" s="1"/>
  <c r="N2060" i="6" l="1"/>
  <c r="N2061" i="6" l="1"/>
  <c r="O2061" i="6" s="1"/>
  <c r="O2060" i="6"/>
  <c r="N2062" i="6" l="1"/>
  <c r="O2062" i="6" l="1"/>
  <c r="N2063" i="6"/>
  <c r="O2063" i="6" s="1"/>
  <c r="N2064" i="6" l="1"/>
  <c r="O2064" i="6" s="1"/>
  <c r="N2065" i="6" l="1"/>
  <c r="O2065" i="6" l="1"/>
  <c r="N2066" i="6"/>
  <c r="O2066" i="6" l="1"/>
  <c r="N2067" i="6"/>
  <c r="O2067" i="6" l="1"/>
  <c r="N2068" i="6"/>
  <c r="O2068" i="6" l="1"/>
  <c r="N2069" i="6"/>
  <c r="O2069" i="6" s="1"/>
  <c r="N2070" i="6" l="1"/>
  <c r="O2070" i="6" l="1"/>
  <c r="N2071" i="6"/>
  <c r="O2071" i="6" l="1"/>
  <c r="N2072" i="6"/>
  <c r="O2072" i="6" l="1"/>
  <c r="N2073" i="6"/>
  <c r="O2073" i="6" l="1"/>
  <c r="N2074" i="6"/>
  <c r="O2074" i="6" s="1"/>
  <c r="N2075" i="6" l="1"/>
  <c r="O2075" i="6" l="1"/>
  <c r="N2076" i="6"/>
  <c r="O2076" i="6" l="1"/>
  <c r="N2077" i="6"/>
  <c r="O2077" i="6" l="1"/>
  <c r="N2078" i="6"/>
  <c r="O2078" i="6" l="1"/>
  <c r="N2079" i="6"/>
  <c r="O2079" i="6" s="1"/>
  <c r="N2080" i="6" l="1"/>
  <c r="N2081" i="6" l="1"/>
  <c r="O2080" i="6"/>
  <c r="O2081" i="6" l="1"/>
  <c r="N2082" i="6"/>
  <c r="O2082" i="6" s="1"/>
  <c r="N2083" i="6" l="1"/>
  <c r="O2083" i="6" l="1"/>
  <c r="N2084" i="6"/>
  <c r="O2084" i="6" s="1"/>
  <c r="N2085" i="6" l="1"/>
  <c r="O2085" i="6" l="1"/>
  <c r="N2086" i="6"/>
  <c r="O2086" i="6" l="1"/>
  <c r="N2087" i="6"/>
  <c r="O2087" i="6" l="1"/>
  <c r="N2088" i="6"/>
  <c r="O2088" i="6" l="1"/>
  <c r="N2089" i="6"/>
  <c r="O2089" i="6" s="1"/>
  <c r="N2090" i="6" l="1"/>
  <c r="O2090" i="6" l="1"/>
  <c r="N2091" i="6"/>
  <c r="O2091" i="6" l="1"/>
  <c r="N2092" i="6"/>
  <c r="O2092" i="6" l="1"/>
  <c r="N2093" i="6"/>
  <c r="O2093" i="6" l="1"/>
  <c r="N2094" i="6"/>
  <c r="O2094" i="6" s="1"/>
  <c r="N2095" i="6" l="1"/>
  <c r="N2096" i="6" l="1"/>
  <c r="O2095" i="6"/>
  <c r="O2096" i="6" l="1"/>
  <c r="N2097" i="6"/>
  <c r="O2097" i="6" l="1"/>
  <c r="N2098" i="6"/>
  <c r="O2098" i="6" s="1"/>
  <c r="N2099" i="6" l="1"/>
  <c r="O2099" i="6" s="1"/>
  <c r="N2100" i="6" l="1"/>
  <c r="N2101" i="6" l="1"/>
  <c r="O2100" i="6"/>
  <c r="O2101" i="6" l="1"/>
  <c r="N2102" i="6"/>
  <c r="O2102" i="6" l="1"/>
  <c r="N2103" i="6"/>
  <c r="O2103" i="6" l="1"/>
  <c r="N2104" i="6"/>
  <c r="O2104" i="6" s="1"/>
  <c r="N2105" i="6" l="1"/>
  <c r="N2106" i="6" l="1"/>
  <c r="O2106" i="6" s="1"/>
  <c r="O2105" i="6"/>
  <c r="N2107" i="6" l="1"/>
  <c r="O2107" i="6" l="1"/>
  <c r="N2108" i="6"/>
  <c r="O2108" i="6" l="1"/>
  <c r="N2109" i="6"/>
  <c r="O2109" i="6" s="1"/>
  <c r="N2110" i="6" l="1"/>
  <c r="N2111" i="6" l="1"/>
  <c r="O2110" i="6"/>
  <c r="O2111" i="6" l="1"/>
  <c r="N2112" i="6"/>
  <c r="O2112" i="6" l="1"/>
  <c r="N2113" i="6"/>
  <c r="O2113" i="6" s="1"/>
  <c r="N2114" i="6" l="1"/>
  <c r="O2114" i="6" s="1"/>
  <c r="N2115" i="6" l="1"/>
  <c r="O2115" i="6" l="1"/>
  <c r="N2116" i="6"/>
  <c r="O2116" i="6" l="1"/>
  <c r="N2117" i="6"/>
  <c r="O2117" i="6" s="1"/>
  <c r="N2118" i="6" l="1"/>
  <c r="O2118" i="6" l="1"/>
  <c r="N2119" i="6"/>
  <c r="O2119" i="6" s="1"/>
  <c r="N2120" i="6" l="1"/>
  <c r="O2120" i="6" l="1"/>
  <c r="N2121" i="6"/>
  <c r="O2121" i="6" l="1"/>
  <c r="N2122" i="6"/>
  <c r="O2122" i="6" l="1"/>
  <c r="N2123" i="6"/>
  <c r="O2123" i="6" s="1"/>
  <c r="N2124" i="6" l="1"/>
  <c r="N2125" i="6" l="1"/>
  <c r="O2124" i="6"/>
  <c r="O2125" i="6" l="1"/>
  <c r="N2126" i="6"/>
  <c r="O2126" i="6" l="1"/>
  <c r="N2127" i="6"/>
  <c r="O2127" i="6" s="1"/>
  <c r="N2128" i="6" l="1"/>
  <c r="O2128" i="6" s="1"/>
  <c r="N2129" i="6" l="1"/>
  <c r="O2129" i="6" l="1"/>
  <c r="N2130" i="6"/>
  <c r="O2130" i="6" l="1"/>
  <c r="N2131" i="6"/>
  <c r="O2131" i="6" l="1"/>
  <c r="N2132" i="6"/>
  <c r="O2132" i="6" l="1"/>
  <c r="N2133" i="6"/>
  <c r="O2133" i="6" s="1"/>
  <c r="N2134" i="6" l="1"/>
  <c r="O2134" i="6" l="1"/>
  <c r="N2135" i="6"/>
  <c r="O2135" i="6" s="1"/>
  <c r="N2136" i="6" l="1"/>
  <c r="O2136" i="6" l="1"/>
  <c r="N2137" i="6"/>
  <c r="O2137" i="6" l="1"/>
  <c r="N2138" i="6"/>
  <c r="O2138" i="6" s="1"/>
  <c r="N2139" i="6" l="1"/>
  <c r="N2140" i="6" l="1"/>
  <c r="O2139" i="6"/>
  <c r="O2140" i="6" l="1"/>
  <c r="N2141" i="6"/>
  <c r="O2141" i="6" s="1"/>
  <c r="N2142" i="6" l="1"/>
  <c r="O2142" i="6" l="1"/>
  <c r="N2143" i="6"/>
  <c r="O2143" i="6" s="1"/>
  <c r="N2144" i="6" l="1"/>
  <c r="O2144" i="6" l="1"/>
  <c r="N2145" i="6"/>
  <c r="O2145" i="6" l="1"/>
  <c r="N2146" i="6"/>
  <c r="O2146" i="6" l="1"/>
  <c r="N2147" i="6"/>
  <c r="O2147" i="6" l="1"/>
  <c r="N2148" i="6"/>
  <c r="O2148" i="6" s="1"/>
  <c r="N2149" i="6" l="1"/>
  <c r="O2149" i="6"/>
  <c r="N2150" i="6" l="1"/>
  <c r="O2150" i="6"/>
  <c r="O2151" i="6" l="1"/>
  <c r="N2151" i="6"/>
  <c r="N2152" i="6" l="1"/>
  <c r="O2152" i="6" l="1"/>
  <c r="N2153" i="6"/>
  <c r="O2153" i="6" s="1"/>
  <c r="N2154" i="6" l="1"/>
  <c r="O2154" i="6"/>
  <c r="N2155" i="6" l="1"/>
  <c r="O2155" i="6"/>
  <c r="N2156" i="6" l="1"/>
  <c r="O2156" i="6" s="1"/>
  <c r="N2157" i="6" l="1"/>
  <c r="O2158" i="6" s="1"/>
  <c r="O2157" i="6" l="1"/>
  <c r="N2158" i="6"/>
  <c r="N2159" i="6" l="1"/>
  <c r="O2159" i="6"/>
  <c r="N2160" i="6" l="1"/>
  <c r="O2160" i="6" s="1"/>
  <c r="N2161" i="6" l="1"/>
  <c r="O2161" i="6" s="1"/>
  <c r="N2162" i="6" l="1"/>
  <c r="O2162" i="6" l="1"/>
  <c r="N2163" i="6"/>
  <c r="O2163" i="6" s="1"/>
  <c r="N2164" i="6" l="1"/>
  <c r="O2164" i="6"/>
  <c r="N2165" i="6" l="1"/>
  <c r="O2165" i="6"/>
  <c r="N2166" i="6" l="1"/>
  <c r="O2166" i="6" l="1"/>
  <c r="N2167" i="6"/>
  <c r="O2167" i="6" l="1"/>
  <c r="N2168" i="6"/>
  <c r="O2168" i="6" s="1"/>
  <c r="N2169" i="6" l="1"/>
  <c r="O2169" i="6"/>
  <c r="N2170" i="6" l="1"/>
  <c r="O2170" i="6"/>
  <c r="N2171" i="6" l="1"/>
  <c r="O2171" i="6" l="1"/>
  <c r="N2172" i="6"/>
  <c r="O2172" i="6" l="1"/>
  <c r="N2173" i="6"/>
  <c r="O2173" i="6" s="1"/>
  <c r="N2174" i="6" l="1"/>
  <c r="O2174" i="6"/>
  <c r="N2175" i="6" l="1"/>
  <c r="O2175" i="6"/>
  <c r="N2176" i="6" l="1"/>
  <c r="O2176" i="6" l="1"/>
  <c r="N2177" i="6"/>
  <c r="O2177" i="6" l="1"/>
  <c r="N2178" i="6"/>
  <c r="O2178" i="6" s="1"/>
  <c r="N2179" i="6" l="1"/>
  <c r="O2179" i="6"/>
  <c r="N2180" i="6" l="1"/>
  <c r="O2180" i="6"/>
  <c r="N2181" i="6" l="1"/>
  <c r="O2181" i="6" s="1"/>
  <c r="N2182" i="6" l="1"/>
  <c r="O2182" i="6" l="1"/>
  <c r="N2183" i="6"/>
  <c r="O2183" i="6" s="1"/>
  <c r="N2184" i="6" l="1"/>
  <c r="O2184" i="6"/>
  <c r="N2185" i="6" l="1"/>
  <c r="O2185" i="6"/>
  <c r="N2186" i="6" l="1"/>
  <c r="O2186" i="6" l="1"/>
  <c r="O2187" i="6"/>
  <c r="N2187" i="6"/>
  <c r="N2188" i="6" l="1"/>
  <c r="O2188" i="6" s="1"/>
  <c r="N2189" i="6" l="1"/>
  <c r="O2189" i="6"/>
  <c r="N2190" i="6" l="1"/>
  <c r="O2190" i="6"/>
  <c r="N2191" i="6" l="1"/>
  <c r="O2191" i="6" l="1"/>
  <c r="N2192" i="6"/>
  <c r="O2192" i="6" s="1"/>
  <c r="N2193" i="6" l="1"/>
  <c r="O2193" i="6" s="1"/>
  <c r="N2194" i="6" l="1"/>
  <c r="O2194" i="6"/>
  <c r="N2195" i="6" l="1"/>
  <c r="O2195" i="6"/>
  <c r="N2196" i="6" l="1"/>
  <c r="O2196" i="6" l="1"/>
  <c r="N2197" i="6"/>
  <c r="O2197" i="6" l="1"/>
  <c r="N2198" i="6"/>
  <c r="O2198" i="6" s="1"/>
  <c r="N2199" i="6" l="1"/>
  <c r="O2199" i="6"/>
  <c r="N2200" i="6" l="1"/>
  <c r="O2201" i="6" s="1"/>
  <c r="O2200" i="6"/>
  <c r="N2201" i="6" l="1"/>
  <c r="N2202" i="6" l="1"/>
  <c r="O2202" i="6" l="1"/>
  <c r="N2203" i="6"/>
  <c r="O2203" i="6" s="1"/>
  <c r="N2204" i="6" l="1"/>
  <c r="O2204" i="6"/>
  <c r="N2205" i="6" l="1"/>
  <c r="O2205" i="6"/>
  <c r="N2206" i="6" l="1"/>
  <c r="O2206" i="6" l="1"/>
  <c r="N2207" i="6"/>
  <c r="O2207" i="6" s="1"/>
  <c r="N2208" i="6" l="1"/>
  <c r="O2208" i="6" s="1"/>
  <c r="N2209" i="6" l="1"/>
  <c r="O2209" i="6"/>
  <c r="N2210" i="6" l="1"/>
  <c r="O2210" i="6"/>
  <c r="N2211" i="6" l="1"/>
  <c r="O2211" i="6" l="1"/>
  <c r="N2212" i="6"/>
  <c r="O2212" i="6" l="1"/>
  <c r="N2213" i="6"/>
  <c r="O2213" i="6" s="1"/>
  <c r="N2214" i="6" l="1"/>
  <c r="O2214" i="6"/>
  <c r="N2215" i="6" l="1"/>
  <c r="O2215" i="6"/>
  <c r="N2216" i="6" l="1"/>
  <c r="O2216" i="6" l="1"/>
  <c r="N2217" i="6"/>
  <c r="O2217" i="6" l="1"/>
  <c r="N2218" i="6"/>
  <c r="O2218" i="6" s="1"/>
  <c r="N2219" i="6" l="1"/>
  <c r="O2219" i="6"/>
  <c r="N2220" i="6" l="1"/>
  <c r="O2220" i="6"/>
  <c r="N2221" i="6" l="1"/>
  <c r="O2221" i="6" l="1"/>
  <c r="N2222" i="6"/>
  <c r="O2222" i="6" l="1"/>
  <c r="N2223" i="6"/>
  <c r="O2223" i="6" s="1"/>
  <c r="N2224" i="6" l="1"/>
  <c r="O2224" i="6"/>
  <c r="N2225" i="6" l="1"/>
  <c r="O2225" i="6"/>
  <c r="N2226" i="6" l="1"/>
  <c r="O2226" i="6" l="1"/>
  <c r="N2227" i="6"/>
  <c r="O2228" i="6" s="1"/>
  <c r="O2227" i="6" l="1"/>
  <c r="N2228" i="6"/>
  <c r="N2229" i="6" l="1"/>
  <c r="O2229" i="6"/>
  <c r="N2230" i="6" l="1"/>
  <c r="O2230" i="6"/>
  <c r="N2231" i="6" l="1"/>
  <c r="O2231" i="6" l="1"/>
  <c r="N2232" i="6"/>
  <c r="O2232" i="6" l="1"/>
  <c r="N2233" i="6"/>
  <c r="O2233" i="6" s="1"/>
  <c r="N2234" i="6" l="1"/>
  <c r="O2234" i="6"/>
  <c r="N2235" i="6" l="1"/>
  <c r="O2236" i="6" s="1"/>
  <c r="O2235" i="6"/>
  <c r="N2236" i="6" l="1"/>
  <c r="N2237" i="6" l="1"/>
  <c r="O2237" i="6" l="1"/>
  <c r="N2238" i="6"/>
  <c r="O2238" i="6" s="1"/>
  <c r="N2239" i="6" l="1"/>
  <c r="O2239" i="6"/>
  <c r="N2240" i="6" l="1"/>
  <c r="O2240" i="6"/>
  <c r="N2241" i="6" l="1"/>
  <c r="O2241" i="6" l="1"/>
  <c r="N2242" i="6"/>
  <c r="O2242" i="6" l="1"/>
  <c r="N2243" i="6"/>
  <c r="O2243" i="6" s="1"/>
  <c r="N2244" i="6" l="1"/>
  <c r="O2244" i="6"/>
  <c r="N2245" i="6" l="1"/>
  <c r="O2245" i="6"/>
  <c r="O2246" i="6" l="1"/>
  <c r="N2246" i="6"/>
  <c r="N2247" i="6" l="1"/>
  <c r="O2247" i="6" l="1"/>
  <c r="N2248" i="6"/>
  <c r="O2248" i="6" s="1"/>
  <c r="N2249" i="6" l="1"/>
  <c r="O2249" i="6"/>
  <c r="N2250" i="6" l="1"/>
  <c r="O2250" i="6"/>
  <c r="N2251" i="6" l="1"/>
  <c r="O2251" i="6" l="1"/>
  <c r="O2252" i="6"/>
  <c r="N2252" i="6"/>
  <c r="N2253" i="6" l="1"/>
  <c r="O2253" i="6" s="1"/>
  <c r="N2254" i="6" l="1"/>
  <c r="O2254" i="6"/>
  <c r="N2255" i="6" l="1"/>
  <c r="O2255" i="6"/>
  <c r="N2256" i="6" l="1"/>
  <c r="O2256" i="6" l="1"/>
  <c r="N2257" i="6"/>
  <c r="O2257" i="6" l="1"/>
  <c r="N2258" i="6"/>
  <c r="O2258" i="6" s="1"/>
  <c r="N2259" i="6" l="1"/>
  <c r="O2259" i="6"/>
  <c r="N2260" i="6" l="1"/>
  <c r="O2260" i="6"/>
  <c r="N2261" i="6" l="1"/>
  <c r="O2261" i="6" l="1"/>
  <c r="N2262" i="6"/>
  <c r="O2262" i="6" l="1"/>
  <c r="N2263" i="6"/>
  <c r="O2263" i="6" s="1"/>
  <c r="N2264" i="6" l="1"/>
  <c r="O2264" i="6"/>
  <c r="N2265" i="6" l="1"/>
  <c r="O2265" i="6"/>
  <c r="N2266" i="6" l="1"/>
  <c r="O2266" i="6" l="1"/>
  <c r="O2267" i="6"/>
  <c r="N2267" i="6"/>
  <c r="N2268" i="6" l="1"/>
  <c r="O2268" i="6" s="1"/>
  <c r="N2269" i="6" l="1"/>
  <c r="O2269" i="6"/>
  <c r="N2270" i="6" l="1"/>
  <c r="O2270" i="6"/>
  <c r="O2271" i="6" l="1"/>
  <c r="N2271" i="6"/>
  <c r="N2272" i="6" l="1"/>
  <c r="O2272" i="6" l="1"/>
  <c r="N2273" i="6"/>
  <c r="O2273" i="6" s="1"/>
  <c r="N2274" i="6" l="1"/>
  <c r="O2274" i="6"/>
  <c r="N2275" i="6" l="1"/>
  <c r="O2275" i="6"/>
  <c r="N2276" i="6" l="1"/>
  <c r="O2276" i="6" l="1"/>
  <c r="O2277" i="6"/>
  <c r="N2277" i="6"/>
  <c r="N2278" i="6" l="1"/>
  <c r="O2278" i="6" s="1"/>
  <c r="N2279" i="6" l="1"/>
  <c r="O2279" i="6"/>
  <c r="N2280" i="6" l="1"/>
  <c r="O2280" i="6"/>
  <c r="N2281" i="6" l="1"/>
  <c r="O2281" i="6" l="1"/>
  <c r="N2282" i="6"/>
  <c r="O2283" i="6" s="1"/>
  <c r="O2282" i="6" l="1"/>
  <c r="N2283" i="6"/>
  <c r="N2284" i="6" l="1"/>
  <c r="O2284" i="6"/>
  <c r="N2285" i="6" l="1"/>
  <c r="O2285" i="6"/>
  <c r="N2286" i="6" l="1"/>
  <c r="O2286" i="6" l="1"/>
  <c r="O2287" i="6"/>
  <c r="N2287" i="6"/>
  <c r="N2288" i="6" l="1"/>
  <c r="O2288" i="6" s="1"/>
  <c r="N2289" i="6" l="1"/>
  <c r="O2289" i="6"/>
  <c r="N2290" i="6" l="1"/>
  <c r="O2290" i="6"/>
  <c r="N2291" i="6" l="1"/>
  <c r="O2291" i="6" l="1"/>
  <c r="N2292" i="6"/>
  <c r="O2292" i="6" l="1"/>
  <c r="N2293" i="6"/>
  <c r="O2293" i="6" s="1"/>
  <c r="N2294" i="6" l="1"/>
  <c r="O2294" i="6"/>
  <c r="N2295" i="6" l="1"/>
  <c r="O2295" i="6"/>
  <c r="N2296" i="6" l="1"/>
  <c r="O2296" i="6" l="1"/>
  <c r="N2297" i="6"/>
  <c r="O2297" i="6" l="1"/>
  <c r="N2298" i="6"/>
  <c r="O2298" i="6" s="1"/>
  <c r="N2299" i="6" l="1"/>
  <c r="O2299" i="6"/>
  <c r="N2300" i="6" l="1"/>
  <c r="O2300" i="6"/>
  <c r="O2301" i="6" l="1"/>
  <c r="N2301" i="6"/>
  <c r="N2302" i="6" l="1"/>
  <c r="O2302" i="6" l="1"/>
  <c r="N2303" i="6"/>
  <c r="O2303" i="6" s="1"/>
  <c r="N2304" i="6" l="1"/>
  <c r="O2304" i="6"/>
  <c r="N2305" i="6" l="1"/>
  <c r="O2307" i="6" s="1"/>
  <c r="O2305" i="6"/>
  <c r="O2306" i="6" l="1"/>
  <c r="N2306" i="6"/>
  <c r="N2307" i="6" l="1"/>
  <c r="N2308" i="6" l="1"/>
  <c r="O2308" i="6" s="1"/>
  <c r="N2309" i="6" l="1"/>
  <c r="O2309" i="6"/>
  <c r="N2310" i="6" l="1"/>
  <c r="O2310" i="6"/>
  <c r="N2311" i="6" l="1"/>
  <c r="O2311" i="6" l="1"/>
  <c r="N2312" i="6"/>
  <c r="O2312" i="6" l="1"/>
  <c r="N2313" i="6"/>
  <c r="O2313" i="6" s="1"/>
  <c r="N2314" i="6" l="1"/>
  <c r="O2314" i="6"/>
  <c r="N2315" i="6" l="1"/>
  <c r="O2315" i="6"/>
  <c r="N2316" i="6" l="1"/>
  <c r="O2316" i="6" l="1"/>
  <c r="N2317" i="6"/>
  <c r="O2317" i="6" l="1"/>
  <c r="N2318" i="6"/>
  <c r="O2318" i="6" s="1"/>
  <c r="N2319" i="6" l="1"/>
  <c r="O2319" i="6"/>
  <c r="N2320" i="6" l="1"/>
  <c r="O2320" i="6"/>
  <c r="N2321" i="6" l="1"/>
  <c r="O2321" i="6" l="1"/>
  <c r="O2322" i="6"/>
  <c r="N2322" i="6"/>
  <c r="N2323" i="6" l="1"/>
  <c r="O2323" i="6" s="1"/>
  <c r="N2324" i="6" l="1"/>
  <c r="O2324" i="6"/>
  <c r="N2325" i="6" l="1"/>
  <c r="O2325" i="6"/>
  <c r="N2326" i="6" l="1"/>
  <c r="O2326" i="6" l="1"/>
  <c r="N2327" i="6"/>
  <c r="O2327" i="6" l="1"/>
  <c r="N2328" i="6"/>
  <c r="O2328" i="6" s="1"/>
  <c r="N2329" i="6" l="1"/>
  <c r="O2329" i="6"/>
  <c r="N2330" i="6" l="1"/>
  <c r="O2330" i="6"/>
  <c r="O2331" i="6" l="1"/>
  <c r="N2331" i="6"/>
  <c r="N2332" i="6" l="1"/>
  <c r="O2332" i="6" l="1"/>
  <c r="N2333" i="6"/>
  <c r="O2333" i="6" s="1"/>
  <c r="N2334" i="6" l="1"/>
  <c r="O2334" i="6"/>
  <c r="N2335" i="6" l="1"/>
  <c r="O2335" i="6"/>
  <c r="N2336" i="6" l="1"/>
  <c r="O2336" i="6" l="1"/>
  <c r="N2337" i="6"/>
  <c r="O2337" i="6" l="1"/>
  <c r="N2338" i="6"/>
  <c r="O2338" i="6" s="1"/>
  <c r="N2339" i="6" l="1"/>
  <c r="O2339" i="6"/>
  <c r="N2340" i="6" l="1"/>
  <c r="O2340" i="6"/>
  <c r="O2341" i="6" l="1"/>
  <c r="N2341" i="6"/>
  <c r="N2342" i="6" l="1"/>
  <c r="O2342" i="6" l="1"/>
  <c r="N2343" i="6"/>
  <c r="O2343" i="6" s="1"/>
  <c r="N2344" i="6" l="1"/>
  <c r="O2344" i="6"/>
  <c r="N2345" i="6" l="1"/>
  <c r="O2345" i="6"/>
  <c r="N2346" i="6" l="1"/>
  <c r="O2346" i="6" l="1"/>
  <c r="N2347" i="6"/>
  <c r="O2347" i="6" l="1"/>
  <c r="N2348" i="6"/>
  <c r="O2348" i="6" s="1"/>
  <c r="N2349" i="6" l="1"/>
  <c r="O2349" i="6"/>
  <c r="N2350" i="6" l="1"/>
  <c r="O2350" i="6"/>
  <c r="N2351" i="6" l="1"/>
  <c r="O2351" i="6" l="1"/>
  <c r="N2352" i="6"/>
  <c r="O2352" i="6" l="1"/>
  <c r="N2353" i="6"/>
  <c r="O2353" i="6" s="1"/>
  <c r="N2354" i="6" l="1"/>
  <c r="O2354" i="6"/>
  <c r="N2355" i="6" l="1"/>
  <c r="O2355" i="6"/>
  <c r="N2356" i="6" l="1"/>
  <c r="O2356" i="6" l="1"/>
  <c r="N2357" i="6"/>
  <c r="O2357" i="6" l="1"/>
  <c r="N2358" i="6"/>
  <c r="O2358" i="6" s="1"/>
  <c r="N2359" i="6" l="1"/>
  <c r="O2359" i="6"/>
  <c r="N2360" i="6" l="1"/>
  <c r="O2360" i="6"/>
  <c r="N2361" i="6" l="1"/>
  <c r="O2361" i="6" l="1"/>
  <c r="N2362" i="6"/>
  <c r="O2363" i="6" s="1"/>
  <c r="O2362" i="6" l="1"/>
  <c r="N2363" i="6"/>
  <c r="N2364" i="6" l="1"/>
  <c r="O2364" i="6"/>
  <c r="N2365" i="6" l="1"/>
  <c r="O2365" i="6"/>
  <c r="N2366" i="6" l="1"/>
  <c r="O2366" i="6" l="1"/>
  <c r="N2367" i="6"/>
  <c r="O2367" i="6" l="1"/>
  <c r="N2368" i="6"/>
  <c r="O2368" i="6" s="1"/>
  <c r="N2369" i="6" l="1"/>
  <c r="O2369" i="6"/>
  <c r="N2370" i="6" l="1"/>
  <c r="O2370" i="6"/>
  <c r="N2371" i="6" l="1"/>
  <c r="O2371" i="6" l="1"/>
  <c r="O2372" i="6"/>
  <c r="N2372" i="6"/>
  <c r="N2373" i="6" l="1"/>
  <c r="O2373" i="6" s="1"/>
  <c r="N2374" i="6" l="1"/>
  <c r="O2374" i="6"/>
  <c r="N2375" i="6" l="1"/>
  <c r="O2375" i="6"/>
  <c r="O2376" i="6" l="1"/>
  <c r="N2376" i="6"/>
  <c r="N2377" i="6" l="1"/>
  <c r="O2377" i="6" l="1"/>
  <c r="N2378" i="6"/>
  <c r="O2378" i="6" s="1"/>
  <c r="N2379" i="6" l="1"/>
  <c r="O2379" i="6"/>
  <c r="N2380" i="6" l="1"/>
  <c r="O2380" i="6"/>
  <c r="N2381" i="6" l="1"/>
  <c r="O2381" i="6" l="1"/>
  <c r="N2382" i="6"/>
  <c r="O2382" i="6" l="1"/>
  <c r="N2383" i="6"/>
  <c r="O2383" i="6" s="1"/>
  <c r="N2384" i="6" l="1"/>
  <c r="O2386" i="6" s="1"/>
  <c r="O2384" i="6"/>
  <c r="N2385" i="6" l="1"/>
  <c r="O2387" i="6" s="1"/>
  <c r="O2385" i="6"/>
  <c r="N2386" i="6" l="1"/>
  <c r="O2388" i="6" s="1"/>
  <c r="N2387" i="6" l="1"/>
  <c r="N2388" i="6" l="1"/>
  <c r="N2389" i="6" l="1"/>
  <c r="O2391" i="6" s="1"/>
  <c r="O2389" i="6"/>
  <c r="N2390" i="6" l="1"/>
  <c r="O2392" i="6" s="1"/>
  <c r="O2390" i="6"/>
  <c r="N2391" i="6" l="1"/>
  <c r="O2393" i="6" s="1"/>
  <c r="N2392" i="6" l="1"/>
  <c r="N2393" i="6" l="1"/>
  <c r="N2394" i="6" l="1"/>
  <c r="O2396" i="6" s="1"/>
  <c r="O2394" i="6"/>
  <c r="O2395" i="6" l="1"/>
  <c r="N2395" i="6"/>
  <c r="O2397" i="6" s="1"/>
  <c r="N2396" i="6" l="1"/>
  <c r="O2398" i="6" s="1"/>
  <c r="N2397" i="6" l="1"/>
  <c r="N2398" i="6" l="1"/>
  <c r="N2399" i="6" l="1"/>
  <c r="O2401" i="6" s="1"/>
  <c r="O2399" i="6"/>
  <c r="N2400" i="6" l="1"/>
  <c r="O2402" i="6" s="1"/>
  <c r="O2400" i="6"/>
  <c r="N2401" i="6" l="1"/>
  <c r="O2403" i="6" s="1"/>
  <c r="N2402" i="6" l="1"/>
  <c r="N2403" i="6" l="1"/>
  <c r="N2404" i="6" l="1"/>
  <c r="O2406" i="6" s="1"/>
  <c r="O2404" i="6"/>
  <c r="N2405" i="6" l="1"/>
  <c r="O2407" i="6" s="1"/>
  <c r="O2405" i="6"/>
  <c r="N2406" i="6" l="1"/>
  <c r="O2408" i="6" s="1"/>
  <c r="N2407" i="6" l="1"/>
  <c r="N2408" i="6" l="1"/>
  <c r="N2409" i="6" l="1"/>
  <c r="O2411" i="6" s="1"/>
  <c r="O2409" i="6"/>
  <c r="O2410" i="6" l="1"/>
  <c r="N2410" i="6"/>
  <c r="O2412" i="6" s="1"/>
  <c r="N2411" i="6" l="1"/>
  <c r="O2413" i="6" s="1"/>
  <c r="N2412" i="6" l="1"/>
  <c r="N2413" i="6" l="1"/>
  <c r="N2414" i="6" l="1"/>
  <c r="O2416" i="6" l="1"/>
  <c r="O2414" i="6"/>
  <c r="N2415" i="6"/>
  <c r="O2417" i="6" s="1"/>
  <c r="O2415" i="6"/>
  <c r="N2416" i="6" l="1"/>
  <c r="O2418" i="6" s="1"/>
  <c r="N2417" i="6" l="1"/>
  <c r="N2418" i="6" l="1"/>
  <c r="N2419" i="6" l="1"/>
  <c r="O2421" i="6" s="1"/>
  <c r="O2419" i="6"/>
  <c r="N2420" i="6" l="1"/>
  <c r="O2422" i="6" s="1"/>
  <c r="O2420" i="6"/>
  <c r="N2421" i="6" l="1"/>
  <c r="O2423" i="6" s="1"/>
  <c r="N2422" i="6" l="1"/>
  <c r="N2423" i="6" l="1"/>
  <c r="N2424" i="6" l="1"/>
  <c r="O2426" i="6" s="1"/>
  <c r="O2424" i="6"/>
  <c r="N2425" i="6" l="1"/>
  <c r="O2427" i="6" s="1"/>
  <c r="O2425" i="6"/>
  <c r="N2426" i="6" l="1"/>
  <c r="O2428" i="6" s="1"/>
  <c r="N2427" i="6" l="1"/>
  <c r="N2428" i="6" l="1"/>
  <c r="N2429" i="6" l="1"/>
  <c r="O2431" i="6" s="1"/>
  <c r="O2429" i="6"/>
  <c r="O2430" i="6" l="1"/>
  <c r="N2430" i="6"/>
  <c r="O2432" i="6" s="1"/>
  <c r="N2431" i="6" l="1"/>
  <c r="O2433" i="6" s="1"/>
  <c r="N2432" i="6" l="1"/>
  <c r="N2433" i="6" l="1"/>
  <c r="N2434" i="6" l="1"/>
  <c r="O2436" i="6" s="1"/>
  <c r="O2434" i="6"/>
  <c r="N2435" i="6" l="1"/>
  <c r="O2437" i="6" s="1"/>
  <c r="O2435" i="6"/>
  <c r="N2436" i="6" l="1"/>
  <c r="O2438" i="6" s="1"/>
  <c r="N2437" i="6" l="1"/>
  <c r="N2438" i="6" l="1"/>
  <c r="N2439" i="6" l="1"/>
  <c r="O2441" i="6" s="1"/>
  <c r="O2439" i="6"/>
  <c r="N2440" i="6" l="1"/>
  <c r="O2442" i="6" s="1"/>
  <c r="O2440" i="6"/>
  <c r="N2441" i="6" l="1"/>
  <c r="O2443" i="6" s="1"/>
  <c r="N2442" i="6" l="1"/>
  <c r="N2443" i="6" l="1"/>
  <c r="N2444" i="6" l="1"/>
  <c r="O2446" i="6" s="1"/>
  <c r="O2444" i="6"/>
  <c r="N2445" i="6" l="1"/>
  <c r="O2447" i="6" s="1"/>
  <c r="O2445" i="6"/>
  <c r="N2446" i="6" l="1"/>
  <c r="O2448" i="6" s="1"/>
  <c r="N2447" i="6" l="1"/>
  <c r="N2448" i="6" l="1"/>
  <c r="N2449" i="6" l="1"/>
  <c r="O2451" i="6" s="1"/>
  <c r="O2449" i="6"/>
  <c r="N2450" i="6" l="1"/>
  <c r="O2452" i="6" s="1"/>
  <c r="O2450" i="6"/>
  <c r="N2451" i="6" l="1"/>
  <c r="O2453" i="6" s="1"/>
  <c r="N2452" i="6" l="1"/>
  <c r="N2453" i="6" l="1"/>
  <c r="N2454" i="6" l="1"/>
  <c r="O2456" i="6" s="1"/>
  <c r="O2454" i="6"/>
  <c r="O2455" i="6" l="1"/>
  <c r="N2455" i="6"/>
  <c r="O2457" i="6" s="1"/>
  <c r="N2456" i="6" l="1"/>
  <c r="O2458" i="6" s="1"/>
  <c r="N2457" i="6" l="1"/>
  <c r="N2458" i="6" l="1"/>
  <c r="N2459" i="6" l="1"/>
  <c r="O2461" i="6" l="1"/>
  <c r="O2459" i="6"/>
  <c r="N2460" i="6"/>
  <c r="O2462" i="6" s="1"/>
  <c r="O2460" i="6"/>
  <c r="N2461" i="6" l="1"/>
  <c r="O2463" i="6" s="1"/>
  <c r="N2462" i="6" l="1"/>
  <c r="N2463" i="6" l="1"/>
  <c r="N2464" i="6" l="1"/>
  <c r="O2466" i="6" s="1"/>
  <c r="O2464" i="6"/>
  <c r="N2465" i="6" l="1"/>
  <c r="O2467" i="6" s="1"/>
  <c r="O2465" i="6"/>
  <c r="N2466" i="6" l="1"/>
  <c r="O2468" i="6" s="1"/>
  <c r="N2467" i="6" l="1"/>
  <c r="N2468" i="6" l="1"/>
  <c r="N2469" i="6" l="1"/>
  <c r="O2471" i="6" s="1"/>
  <c r="O2469" i="6"/>
  <c r="N2470" i="6" l="1"/>
  <c r="O2472" i="6" s="1"/>
  <c r="O2470" i="6"/>
  <c r="N2471" i="6" l="1"/>
  <c r="O2473" i="6" s="1"/>
  <c r="N2472" i="6" l="1"/>
  <c r="N2473" i="6" l="1"/>
  <c r="N2474" i="6" l="1"/>
  <c r="O2476" i="6" s="1"/>
  <c r="O2474" i="6"/>
  <c r="N2475" i="6" l="1"/>
  <c r="O2477" i="6" s="1"/>
  <c r="O2475" i="6"/>
  <c r="N2476" i="6" l="1"/>
  <c r="O2478" i="6" s="1"/>
  <c r="N2477" i="6" l="1"/>
  <c r="N2478" i="6" l="1"/>
  <c r="N2479" i="6" l="1"/>
  <c r="O2481" i="6" s="1"/>
  <c r="O2479" i="6"/>
  <c r="N2480" i="6" l="1"/>
  <c r="O2482" i="6" s="1"/>
  <c r="O2480" i="6"/>
  <c r="N2481" i="6" l="1"/>
  <c r="O2483" i="6" s="1"/>
  <c r="N2482" i="6" l="1"/>
  <c r="N2483" i="6" l="1"/>
  <c r="N2484" i="6" l="1"/>
  <c r="O2486" i="6" s="1"/>
  <c r="O2484" i="6"/>
  <c r="N2485" i="6" l="1"/>
  <c r="O2487" i="6" s="1"/>
  <c r="O2485" i="6"/>
  <c r="N2486" i="6" l="1"/>
  <c r="O2488" i="6" s="1"/>
  <c r="N2487" i="6" l="1"/>
  <c r="N2488" i="6" l="1"/>
  <c r="N2489" i="6" l="1"/>
  <c r="O2491" i="6" s="1"/>
  <c r="O2489" i="6"/>
  <c r="N2490" i="6" l="1"/>
  <c r="O2492" i="6" s="1"/>
  <c r="O2490" i="6"/>
  <c r="N2491" i="6" l="1"/>
  <c r="O2493" i="6" s="1"/>
  <c r="N2492" i="6" l="1"/>
  <c r="N2493" i="6" l="1"/>
  <c r="N2494" i="6" l="1"/>
  <c r="O2496" i="6" s="1"/>
  <c r="O2494" i="6"/>
  <c r="N2495" i="6" l="1"/>
  <c r="O2497" i="6" s="1"/>
  <c r="O2495" i="6"/>
  <c r="N2496" i="6" l="1"/>
  <c r="O2498" i="6" s="1"/>
  <c r="N2497" i="6" l="1"/>
  <c r="N2498" i="6" l="1"/>
  <c r="N2499" i="6" l="1"/>
  <c r="O2501" i="6" s="1"/>
  <c r="O2499" i="6"/>
  <c r="N2500" i="6" l="1"/>
  <c r="O2502" i="6" s="1"/>
  <c r="O2500" i="6"/>
  <c r="N2501" i="6" l="1"/>
  <c r="O2503" i="6" s="1"/>
  <c r="N2502" i="6" l="1"/>
  <c r="N2503" i="6" l="1"/>
  <c r="N2504" i="6" l="1"/>
  <c r="O2506" i="6" s="1"/>
  <c r="O2504" i="6"/>
  <c r="N2505" i="6" l="1"/>
  <c r="O2507" i="6" s="1"/>
  <c r="O2505" i="6"/>
  <c r="N2506" i="6" l="1"/>
  <c r="O2508" i="6" s="1"/>
  <c r="N2507" i="6" l="1"/>
  <c r="N2508" i="6" l="1"/>
  <c r="N2509" i="6" l="1"/>
  <c r="O2511" i="6" s="1"/>
  <c r="O2509" i="6"/>
  <c r="N2510" i="6" l="1"/>
  <c r="O2512" i="6" s="1"/>
  <c r="O2510" i="6"/>
  <c r="N2511" i="6" l="1"/>
  <c r="O2513" i="6" s="1"/>
  <c r="N2512" i="6" l="1"/>
  <c r="N2513" i="6" l="1"/>
  <c r="N2514" i="6" l="1"/>
  <c r="O2516" i="6" s="1"/>
  <c r="O2514" i="6"/>
  <c r="N2515" i="6" l="1"/>
  <c r="O2517" i="6" s="1"/>
  <c r="O2515" i="6"/>
  <c r="N2516" i="6" l="1"/>
  <c r="O2518" i="6" s="1"/>
  <c r="N2517" i="6" l="1"/>
  <c r="N2518" i="6" l="1"/>
  <c r="N2519" i="6" l="1"/>
  <c r="O2521" i="6" s="1"/>
  <c r="O2519" i="6"/>
  <c r="N2520" i="6" l="1"/>
  <c r="O2522" i="6" s="1"/>
  <c r="O2520" i="6"/>
  <c r="N2521" i="6" l="1"/>
  <c r="O2523" i="6" s="1"/>
  <c r="N2522" i="6" l="1"/>
  <c r="N2523" i="6" l="1"/>
  <c r="N2524" i="6" l="1"/>
  <c r="O2526" i="6" s="1"/>
  <c r="O2524" i="6"/>
  <c r="N2525" i="6" l="1"/>
  <c r="O2527" i="6" s="1"/>
  <c r="O2525" i="6"/>
  <c r="N2526" i="6" l="1"/>
  <c r="O2528" i="6" s="1"/>
  <c r="N2527" i="6" l="1"/>
  <c r="N2528" i="6" l="1"/>
  <c r="N2529" i="6" l="1"/>
  <c r="O2531" i="6" s="1"/>
  <c r="O2529" i="6"/>
  <c r="N2530" i="6" l="1"/>
  <c r="O2532" i="6" s="1"/>
  <c r="O2530" i="6"/>
  <c r="N2531" i="6" l="1"/>
  <c r="O2533" i="6" s="1"/>
  <c r="N2532" i="6" l="1"/>
  <c r="N2533" i="6" l="1"/>
  <c r="N2534" i="6" l="1"/>
  <c r="O2536" i="6" s="1"/>
  <c r="O2534" i="6"/>
  <c r="N2535" i="6" l="1"/>
  <c r="O2537" i="6" s="1"/>
  <c r="O2535" i="6"/>
  <c r="N2536" i="6" l="1"/>
  <c r="O2538" i="6" s="1"/>
  <c r="N2537" i="6" l="1"/>
  <c r="N2538" i="6" l="1"/>
  <c r="N2539" i="6" l="1"/>
  <c r="O2541" i="6" s="1"/>
  <c r="O2539" i="6"/>
  <c r="N2540" i="6" l="1"/>
  <c r="O2542" i="6" s="1"/>
  <c r="O2540" i="6"/>
  <c r="N2541" i="6" l="1"/>
  <c r="O2543" i="6" s="1"/>
  <c r="N2542" i="6" l="1"/>
  <c r="N2543" i="6" l="1"/>
  <c r="N2544" i="6" l="1"/>
  <c r="O2546" i="6" s="1"/>
  <c r="O2544" i="6"/>
  <c r="N2545" i="6" l="1"/>
  <c r="O2547" i="6" s="1"/>
  <c r="O2545" i="6"/>
  <c r="N2546" i="6" l="1"/>
  <c r="O2548" i="6" s="1"/>
  <c r="N2547" i="6" l="1"/>
  <c r="N2548" i="6" l="1"/>
  <c r="N2549" i="6" l="1"/>
  <c r="O2551" i="6" s="1"/>
  <c r="O2549" i="6"/>
  <c r="N2550" i="6" l="1"/>
  <c r="O2552" i="6" s="1"/>
  <c r="O2550" i="6"/>
  <c r="N2551" i="6" l="1"/>
  <c r="O2553" i="6" s="1"/>
  <c r="N2552" i="6" l="1"/>
  <c r="N2553" i="6" l="1"/>
  <c r="N2554" i="6" l="1"/>
  <c r="O2556" i="6" s="1"/>
  <c r="O2554" i="6"/>
  <c r="N2555" i="6" l="1"/>
  <c r="O2557" i="6" s="1"/>
  <c r="O2555" i="6"/>
  <c r="N2556" i="6" l="1"/>
  <c r="O2558" i="6" s="1"/>
  <c r="N2557" i="6" l="1"/>
  <c r="N2558" i="6" l="1"/>
  <c r="N2559" i="6" l="1"/>
  <c r="O2561" i="6" s="1"/>
  <c r="O2559" i="6"/>
  <c r="N2560" i="6" l="1"/>
  <c r="O2562" i="6" s="1"/>
  <c r="O2560" i="6"/>
  <c r="N2561" i="6" l="1"/>
  <c r="O2563" i="6" s="1"/>
  <c r="N2562" i="6" l="1"/>
  <c r="N2563" i="6" l="1"/>
  <c r="N2564" i="6" l="1"/>
  <c r="O2566" i="6" s="1"/>
  <c r="O2564" i="6"/>
  <c r="N2565" i="6" l="1"/>
  <c r="O2567" i="6" s="1"/>
  <c r="O2565" i="6"/>
  <c r="N2566" i="6" l="1"/>
  <c r="O2568" i="6" s="1"/>
  <c r="N2567" i="6" l="1"/>
  <c r="N2568" i="6" l="1"/>
  <c r="N2569" i="6" l="1"/>
  <c r="O2571" i="6" s="1"/>
  <c r="O2569" i="6"/>
  <c r="N2570" i="6" l="1"/>
  <c r="O2572" i="6" s="1"/>
  <c r="O2570" i="6"/>
  <c r="N2571" i="6" l="1"/>
  <c r="O2573" i="6" s="1"/>
  <c r="N2572" i="6" l="1"/>
  <c r="N2573" i="6" l="1"/>
  <c r="N2574" i="6" l="1"/>
  <c r="O2576" i="6" s="1"/>
  <c r="O2574" i="6"/>
  <c r="N2575" i="6" l="1"/>
  <c r="O2577" i="6" s="1"/>
  <c r="O2575" i="6"/>
  <c r="N2576" i="6" l="1"/>
  <c r="O2578" i="6" s="1"/>
  <c r="N2577" i="6" l="1"/>
  <c r="N2578" i="6" l="1"/>
  <c r="N2579" i="6" l="1"/>
  <c r="O2581" i="6" s="1"/>
  <c r="O2579" i="6"/>
  <c r="N2580" i="6" l="1"/>
  <c r="O2582" i="6" s="1"/>
  <c r="O2580" i="6"/>
  <c r="N2581" i="6" l="1"/>
  <c r="O2583" i="6" s="1"/>
  <c r="N2582" i="6" l="1"/>
  <c r="N2583" i="6" l="1"/>
  <c r="N2584" i="6" l="1"/>
  <c r="O2586" i="6" s="1"/>
  <c r="O2584" i="6"/>
  <c r="N2585" i="6" l="1"/>
  <c r="O2587" i="6" s="1"/>
  <c r="O2585" i="6"/>
  <c r="N2586" i="6" l="1"/>
  <c r="O2588" i="6" s="1"/>
  <c r="N2587" i="6" l="1"/>
  <c r="N2588" i="6" l="1"/>
  <c r="N2589" i="6" l="1"/>
  <c r="O2591" i="6" s="1"/>
  <c r="O2589" i="6"/>
  <c r="N2590" i="6" l="1"/>
  <c r="O2592" i="6" s="1"/>
  <c r="O2590" i="6"/>
  <c r="N2591" i="6" l="1"/>
  <c r="O2593" i="6" s="1"/>
  <c r="N2592" i="6" l="1"/>
  <c r="N2593" i="6" l="1"/>
  <c r="N2594" i="6" l="1"/>
  <c r="O2596" i="6" s="1"/>
  <c r="O2594" i="6"/>
  <c r="N2595" i="6" l="1"/>
  <c r="O2597" i="6" s="1"/>
  <c r="O2595" i="6"/>
  <c r="N2596" i="6" l="1"/>
  <c r="O2598" i="6" s="1"/>
  <c r="N2597" i="6" l="1"/>
  <c r="N2598" i="6" l="1"/>
  <c r="N2599" i="6" l="1"/>
  <c r="O2601" i="6" s="1"/>
  <c r="O2599" i="6"/>
  <c r="N2600" i="6" l="1"/>
  <c r="O2602" i="6" s="1"/>
  <c r="O2600" i="6"/>
  <c r="N2601" i="6" l="1"/>
  <c r="O2603" i="6" s="1"/>
  <c r="N2602" i="6" l="1"/>
  <c r="N2603" i="6" l="1"/>
  <c r="N2604" i="6" l="1"/>
  <c r="O2606" i="6" s="1"/>
  <c r="O2604" i="6"/>
  <c r="N2605" i="6" l="1"/>
  <c r="O2607" i="6" s="1"/>
  <c r="O2605" i="6"/>
  <c r="N2606" i="6" l="1"/>
  <c r="O2608" i="6" s="1"/>
  <c r="N2607" i="6" l="1"/>
  <c r="N2608" i="6" l="1"/>
  <c r="N2609" i="6" l="1"/>
  <c r="O2611" i="6" s="1"/>
  <c r="O2609" i="6"/>
  <c r="N2610" i="6" l="1"/>
  <c r="O2612" i="6" s="1"/>
  <c r="O2610" i="6"/>
  <c r="N2611" i="6" l="1"/>
  <c r="O2613" i="6" s="1"/>
  <c r="N2612" i="6" l="1"/>
  <c r="N2613" i="6" l="1"/>
  <c r="N2614" i="6" l="1"/>
  <c r="O2616" i="6" s="1"/>
  <c r="O2614" i="6"/>
  <c r="N2615" i="6" l="1"/>
  <c r="O2617" i="6" s="1"/>
  <c r="O2615" i="6"/>
  <c r="N2616" i="6" l="1"/>
  <c r="O2618" i="6" s="1"/>
  <c r="N2617" i="6" l="1"/>
  <c r="N2618" i="6" l="1"/>
  <c r="N2619" i="6" l="1"/>
  <c r="O2621" i="6" s="1"/>
  <c r="O2619" i="6"/>
  <c r="N2620" i="6" l="1"/>
  <c r="O2622" i="6" s="1"/>
  <c r="O2620" i="6"/>
  <c r="N2621" i="6" l="1"/>
  <c r="O2623" i="6" s="1"/>
  <c r="N2622" i="6" l="1"/>
  <c r="N2623" i="6" l="1"/>
  <c r="N2624" i="6" l="1"/>
  <c r="O2626" i="6" s="1"/>
  <c r="O2624" i="6"/>
  <c r="N2625" i="6" l="1"/>
  <c r="O2627" i="6" s="1"/>
  <c r="O2625" i="6"/>
  <c r="N2626" i="6" l="1"/>
  <c r="O2628" i="6" s="1"/>
  <c r="N2627" i="6" l="1"/>
  <c r="N2628" i="6" l="1"/>
  <c r="N2629" i="6" l="1"/>
  <c r="O2631" i="6" s="1"/>
  <c r="O2629" i="6" l="1"/>
  <c r="N2630" i="6"/>
  <c r="O2632" i="6" s="1"/>
  <c r="O2630" i="6"/>
  <c r="N2631" i="6" l="1"/>
  <c r="O2633" i="6" s="1"/>
  <c r="N2632" i="6" l="1"/>
  <c r="N2633" i="6" l="1"/>
  <c r="N2634" i="6" l="1"/>
  <c r="O2636" i="6" s="1"/>
  <c r="O2634" i="6"/>
  <c r="N2635" i="6" l="1"/>
  <c r="O2637" i="6" s="1"/>
  <c r="O2635" i="6"/>
  <c r="N2636" i="6" l="1"/>
  <c r="O2638" i="6" s="1"/>
  <c r="N2637" i="6" l="1"/>
  <c r="N2638" i="6" l="1"/>
  <c r="N2639" i="6" l="1"/>
  <c r="O2641" i="6" s="1"/>
  <c r="O2639" i="6"/>
  <c r="N2640" i="6" l="1"/>
  <c r="O2642" i="6" s="1"/>
  <c r="O2640" i="6"/>
  <c r="N2641" i="6" l="1"/>
  <c r="O2643" i="6" s="1"/>
  <c r="N2642" i="6" l="1"/>
  <c r="N2643" i="6" l="1"/>
  <c r="N2644" i="6" l="1"/>
  <c r="O2646" i="6" s="1"/>
  <c r="O2644" i="6" l="1"/>
  <c r="N2645" i="6"/>
  <c r="O2647" i="6" s="1"/>
  <c r="O2645" i="6"/>
  <c r="N2646" i="6" l="1"/>
  <c r="O2648" i="6" s="1"/>
  <c r="N2647" i="6" l="1"/>
  <c r="N2648" i="6" l="1"/>
  <c r="N2649" i="6" l="1"/>
  <c r="O2651" i="6" s="1"/>
  <c r="O2649" i="6"/>
  <c r="N2650" i="6" l="1"/>
  <c r="O2652" i="6" s="1"/>
  <c r="O2650" i="6"/>
  <c r="N2651" i="6" l="1"/>
  <c r="O2653" i="6" s="1"/>
  <c r="N2652" i="6" l="1"/>
  <c r="N2653" i="6" l="1"/>
  <c r="N2654" i="6" l="1"/>
  <c r="O2656" i="6" s="1"/>
  <c r="O2654" i="6"/>
  <c r="N2655" i="6" l="1"/>
  <c r="O2657" i="6" s="1"/>
  <c r="O2655" i="6"/>
  <c r="N2656" i="6" l="1"/>
  <c r="O2658" i="6" s="1"/>
  <c r="N2657" i="6" l="1"/>
  <c r="N2658" i="6" l="1"/>
  <c r="N2659" i="6" l="1"/>
  <c r="O2661" i="6" s="1"/>
  <c r="O2659" i="6"/>
  <c r="N2660" i="6" l="1"/>
  <c r="O2662" i="6" s="1"/>
  <c r="O2660" i="6"/>
  <c r="N2661" i="6" l="1"/>
  <c r="O2663" i="6" s="1"/>
  <c r="N2662" i="6" l="1"/>
  <c r="N2663" i="6" l="1"/>
  <c r="N2664" i="6" l="1"/>
  <c r="O2666" i="6" s="1"/>
  <c r="O2664" i="6"/>
  <c r="N2665" i="6" l="1"/>
  <c r="O2667" i="6" s="1"/>
  <c r="O2665" i="6"/>
  <c r="N2666" i="6" l="1"/>
  <c r="O2668" i="6" s="1"/>
  <c r="N2667" i="6" l="1"/>
  <c r="N2668" i="6" l="1"/>
  <c r="N2669" i="6" l="1"/>
  <c r="O2671" i="6" s="1"/>
  <c r="O2669" i="6"/>
  <c r="N2670" i="6" l="1"/>
  <c r="O2672" i="6" s="1"/>
  <c r="O2670" i="6"/>
  <c r="N2671" i="6" l="1"/>
  <c r="O2673" i="6" s="1"/>
  <c r="N2672" i="6" l="1"/>
  <c r="N2673" i="6" l="1"/>
  <c r="N2674" i="6" l="1"/>
  <c r="O2676" i="6" s="1"/>
  <c r="O2674" i="6"/>
  <c r="N2675" i="6" l="1"/>
  <c r="O2677" i="6" s="1"/>
  <c r="O2675" i="6"/>
  <c r="N2676" i="6" l="1"/>
  <c r="O2678" i="6" s="1"/>
  <c r="N2677" i="6" l="1"/>
  <c r="N2678" i="6" l="1"/>
  <c r="N2679" i="6" l="1"/>
  <c r="O2681" i="6" s="1"/>
  <c r="O2679" i="6"/>
  <c r="N2680" i="6" l="1"/>
  <c r="O2682" i="6" s="1"/>
  <c r="O2680" i="6"/>
  <c r="N2681" i="6" l="1"/>
  <c r="O2683" i="6" s="1"/>
  <c r="N2682" i="6" l="1"/>
  <c r="N2683" i="6" l="1"/>
  <c r="N2684" i="6" l="1"/>
  <c r="O2686" i="6" s="1"/>
  <c r="O2684" i="6"/>
  <c r="N2685" i="6" l="1"/>
  <c r="O2687" i="6" s="1"/>
  <c r="O2685" i="6"/>
  <c r="N2686" i="6" l="1"/>
  <c r="O2688" i="6" s="1"/>
  <c r="N2687" i="6" l="1"/>
  <c r="N2688" i="6" l="1"/>
  <c r="N2689" i="6" l="1"/>
  <c r="O2691" i="6" s="1"/>
  <c r="O2689" i="6"/>
  <c r="N2690" i="6" l="1"/>
  <c r="O2692" i="6" s="1"/>
  <c r="O2690" i="6"/>
  <c r="N2691" i="6" l="1"/>
  <c r="O2693" i="6" s="1"/>
  <c r="N2692" i="6" l="1"/>
  <c r="N2693" i="6" l="1"/>
  <c r="N2694" i="6" l="1"/>
  <c r="O2696" i="6" s="1"/>
  <c r="O2694" i="6"/>
  <c r="N2695" i="6" l="1"/>
  <c r="O2697" i="6" s="1"/>
  <c r="O2695" i="6"/>
  <c r="N2696" i="6" l="1"/>
  <c r="O2698" i="6" s="1"/>
  <c r="N2697" i="6" l="1"/>
  <c r="N2698" i="6" l="1"/>
  <c r="N2699" i="6" l="1"/>
  <c r="O2701" i="6" s="1"/>
  <c r="O2699" i="6"/>
  <c r="N2700" i="6" l="1"/>
  <c r="O2702" i="6" s="1"/>
  <c r="O2700" i="6"/>
  <c r="N2701" i="6" l="1"/>
  <c r="N2702" i="6" l="1"/>
  <c r="N2703" i="6" l="1"/>
  <c r="O2705" i="6" s="1"/>
  <c r="O2703" i="6"/>
  <c r="O2704" i="6" l="1"/>
  <c r="N2704" i="6"/>
  <c r="O2706" i="6" s="1"/>
  <c r="N2705" i="6" l="1"/>
  <c r="N2706" i="6" l="1"/>
  <c r="N2707" i="6" l="1"/>
  <c r="O2709" i="6" s="1"/>
  <c r="O2707" i="6"/>
  <c r="N2708" i="6" l="1"/>
  <c r="O2710" i="6" s="1"/>
  <c r="O2708" i="6"/>
  <c r="N2709" i="6" l="1"/>
  <c r="O2711" i="6" s="1"/>
  <c r="N2710" i="6" l="1"/>
  <c r="N2711" i="6" l="1"/>
  <c r="N2712" i="6" l="1"/>
  <c r="O2714" i="6" s="1"/>
  <c r="O2712" i="6"/>
  <c r="N2713" i="6" l="1"/>
  <c r="O2715" i="6" s="1"/>
  <c r="O2713" i="6"/>
  <c r="N2714" i="6" l="1"/>
  <c r="O2716" i="6" s="1"/>
  <c r="N2715" i="6" l="1"/>
  <c r="N2716" i="6" l="1"/>
  <c r="N2717" i="6" l="1"/>
  <c r="O2719" i="6" s="1"/>
  <c r="O2717" i="6"/>
  <c r="N2718" i="6" l="1"/>
  <c r="O2720" i="6" s="1"/>
  <c r="O2718" i="6"/>
  <c r="N2719" i="6" l="1"/>
  <c r="O2721" i="6" s="1"/>
  <c r="N2720" i="6" l="1"/>
  <c r="N2721" i="6" l="1"/>
  <c r="N2722" i="6" l="1"/>
  <c r="O2724" i="6" s="1"/>
  <c r="O2722" i="6"/>
  <c r="N2723" i="6" l="1"/>
  <c r="O2725" i="6" s="1"/>
  <c r="O2723" i="6"/>
  <c r="N2724" i="6" l="1"/>
  <c r="O2726" i="6" s="1"/>
  <c r="N2725" i="6" l="1"/>
  <c r="N2726" i="6" l="1"/>
  <c r="N2727" i="6" l="1"/>
  <c r="O2729" i="6" s="1"/>
  <c r="O2727" i="6"/>
  <c r="N2728" i="6" l="1"/>
  <c r="O2730" i="6" s="1"/>
  <c r="O2728" i="6"/>
  <c r="N2729" i="6" l="1"/>
  <c r="O2731" i="6" s="1"/>
  <c r="N2730" i="6" l="1"/>
  <c r="N2731" i="6" l="1"/>
  <c r="N2732" i="6" l="1"/>
  <c r="O2734" i="6" s="1"/>
  <c r="O2732" i="6"/>
  <c r="N2733" i="6" l="1"/>
  <c r="O2735" i="6" s="1"/>
  <c r="O2733" i="6"/>
  <c r="N2734" i="6" l="1"/>
  <c r="O2736" i="6" s="1"/>
  <c r="N2735" i="6" l="1"/>
  <c r="N2736" i="6" l="1"/>
  <c r="N2737" i="6" l="1"/>
  <c r="O2739" i="6" s="1"/>
  <c r="O2737" i="6"/>
  <c r="N2738" i="6" l="1"/>
  <c r="O2740" i="6" s="1"/>
  <c r="O2738" i="6"/>
  <c r="N2739" i="6" l="1"/>
  <c r="O2741" i="6" s="1"/>
  <c r="N2740" i="6" l="1"/>
  <c r="N2741" i="6" l="1"/>
  <c r="N2742" i="6" l="1"/>
  <c r="O2744" i="6" s="1"/>
  <c r="O2742" i="6"/>
  <c r="N2743" i="6" l="1"/>
  <c r="O2745" i="6" s="1"/>
  <c r="O2743" i="6"/>
  <c r="N2744" i="6" l="1"/>
  <c r="O2746" i="6" s="1"/>
  <c r="N2745" i="6" l="1"/>
  <c r="N2746" i="6" l="1"/>
  <c r="N2747" i="6" l="1"/>
  <c r="O2749" i="6" s="1"/>
  <c r="O2747" i="6"/>
  <c r="N2748" i="6" l="1"/>
  <c r="O2750" i="6" s="1"/>
  <c r="O2748" i="6"/>
  <c r="N2749" i="6" l="1"/>
  <c r="O2751" i="6" s="1"/>
  <c r="N2750" i="6" l="1"/>
  <c r="N2751" i="6" l="1"/>
  <c r="N2752" i="6" l="1"/>
  <c r="O2754" i="6" s="1"/>
  <c r="O2752" i="6"/>
  <c r="N2753" i="6" l="1"/>
  <c r="O2755" i="6" s="1"/>
  <c r="O2753" i="6"/>
  <c r="N2754" i="6" l="1"/>
  <c r="O2756" i="6" s="1"/>
  <c r="N2755" i="6" l="1"/>
  <c r="N2756" i="6" l="1"/>
  <c r="N2757" i="6" l="1"/>
  <c r="O2759" i="6" s="1"/>
  <c r="O2757" i="6"/>
  <c r="N2758" i="6" l="1"/>
  <c r="O2760" i="6" s="1"/>
  <c r="O2758" i="6"/>
  <c r="N2759" i="6" l="1"/>
  <c r="O2761" i="6" s="1"/>
  <c r="N2760" i="6" l="1"/>
  <c r="N2761" i="6" l="1"/>
  <c r="N2762" i="6" l="1"/>
  <c r="O2764" i="6" s="1"/>
  <c r="O2762" i="6"/>
  <c r="N2763" i="6" l="1"/>
  <c r="O2765" i="6" s="1"/>
  <c r="O2763" i="6"/>
  <c r="N2764" i="6" l="1"/>
  <c r="O2766" i="6" s="1"/>
  <c r="N2765" i="6" l="1"/>
  <c r="N2766" i="6" l="1"/>
  <c r="N2767" i="6" l="1"/>
  <c r="O2769" i="6" s="1"/>
  <c r="O2767" i="6"/>
  <c r="N2768" i="6" l="1"/>
  <c r="O2770" i="6" s="1"/>
  <c r="O2768" i="6"/>
  <c r="N2769" i="6" l="1"/>
  <c r="O2771" i="6" s="1"/>
  <c r="N2770" i="6" l="1"/>
  <c r="N2771" i="6" l="1"/>
  <c r="N2772" i="6" l="1"/>
  <c r="O2774" i="6" s="1"/>
  <c r="O2772" i="6"/>
  <c r="N2773" i="6" l="1"/>
  <c r="O2775" i="6" s="1"/>
  <c r="O2773" i="6"/>
  <c r="N2774" i="6" l="1"/>
  <c r="O2776" i="6" s="1"/>
  <c r="N2775" i="6" l="1"/>
  <c r="N2776" i="6" l="1"/>
  <c r="N2777" i="6" l="1"/>
  <c r="O2779" i="6" s="1"/>
  <c r="O2777" i="6"/>
  <c r="N2778" i="6" l="1"/>
  <c r="O2780" i="6" s="1"/>
  <c r="O2778" i="6"/>
  <c r="N2779" i="6" l="1"/>
  <c r="O2781" i="6" s="1"/>
  <c r="N2780" i="6" l="1"/>
  <c r="N2781" i="6" l="1"/>
  <c r="N2782" i="6" l="1"/>
  <c r="O2784" i="6" s="1"/>
  <c r="O2782" i="6"/>
  <c r="N2783" i="6" l="1"/>
  <c r="O2785" i="6" s="1"/>
  <c r="O2783" i="6"/>
  <c r="N2784" i="6" l="1"/>
  <c r="O2786" i="6" s="1"/>
  <c r="N2785" i="6" l="1"/>
  <c r="N2786" i="6" l="1"/>
  <c r="N2787" i="6" l="1"/>
  <c r="O2789" i="6" s="1"/>
  <c r="O2787" i="6"/>
  <c r="N2788" i="6" l="1"/>
  <c r="O2790" i="6" s="1"/>
  <c r="O2788" i="6"/>
  <c r="N2789" i="6" l="1"/>
  <c r="O2791" i="6" s="1"/>
  <c r="N2790" i="6" l="1"/>
  <c r="N2791" i="6" l="1"/>
  <c r="N2792" i="6" l="1"/>
  <c r="O2794" i="6" s="1"/>
  <c r="O2792" i="6"/>
  <c r="N2793" i="6" l="1"/>
  <c r="O2795" i="6" s="1"/>
  <c r="O2793" i="6"/>
  <c r="N2794" i="6" l="1"/>
  <c r="O2796" i="6" s="1"/>
  <c r="N2795" i="6" l="1"/>
  <c r="N2796" i="6" l="1"/>
  <c r="N2797" i="6" l="1"/>
  <c r="O2799" i="6" s="1"/>
  <c r="O2797" i="6"/>
  <c r="N2798" i="6" l="1"/>
  <c r="O2800" i="6" s="1"/>
  <c r="O2798" i="6"/>
  <c r="N2799" i="6" l="1"/>
  <c r="O2801" i="6" s="1"/>
  <c r="N2800" i="6" l="1"/>
  <c r="N2801" i="6" l="1"/>
  <c r="N2802" i="6" l="1"/>
  <c r="O2804" i="6" s="1"/>
  <c r="O2802" i="6"/>
  <c r="N2803" i="6" l="1"/>
  <c r="O2805" i="6" s="1"/>
  <c r="O2803" i="6"/>
  <c r="N2804" i="6" l="1"/>
  <c r="O2806" i="6" s="1"/>
  <c r="N2805" i="6" l="1"/>
  <c r="N2806" i="6" l="1"/>
  <c r="N2807" i="6" l="1"/>
  <c r="O2809" i="6" s="1"/>
  <c r="O2807" i="6"/>
  <c r="N2808" i="6" l="1"/>
  <c r="O2810" i="6" s="1"/>
  <c r="O2808" i="6"/>
  <c r="N2809" i="6" l="1"/>
  <c r="O2811" i="6" s="1"/>
  <c r="N2810" i="6" l="1"/>
  <c r="N2811" i="6" l="1"/>
  <c r="N2812" i="6" l="1"/>
  <c r="O2814" i="6" s="1"/>
  <c r="O2812" i="6"/>
  <c r="N2813" i="6" l="1"/>
  <c r="O2815" i="6" s="1"/>
  <c r="O2813" i="6"/>
  <c r="N2814" i="6" l="1"/>
  <c r="O2816" i="6" s="1"/>
  <c r="N2815" i="6" l="1"/>
  <c r="N2816" i="6" l="1"/>
  <c r="N2817" i="6" l="1"/>
  <c r="O2819" i="6" s="1"/>
  <c r="O2817" i="6"/>
  <c r="N2818" i="6" l="1"/>
  <c r="O2820" i="6" s="1"/>
  <c r="O2818" i="6"/>
  <c r="N2819" i="6" l="1"/>
  <c r="O2821" i="6" s="1"/>
  <c r="N2820" i="6" l="1"/>
  <c r="N2821" i="6" l="1"/>
  <c r="N2822" i="6" l="1"/>
  <c r="O2824" i="6" s="1"/>
  <c r="O2822" i="6"/>
  <c r="N2823" i="6" l="1"/>
  <c r="O2825" i="6" s="1"/>
  <c r="O2823" i="6"/>
  <c r="N2824" i="6" l="1"/>
  <c r="N2825" i="6" l="1"/>
  <c r="N2826" i="6" l="1"/>
  <c r="O2828" i="6" s="1"/>
  <c r="O2826" i="6"/>
  <c r="N2827" i="6" l="1"/>
  <c r="O2829" i="6" s="1"/>
  <c r="O2827" i="6"/>
  <c r="N2828" i="6" l="1"/>
  <c r="O2830" i="6" s="1"/>
  <c r="N2829" i="6" l="1"/>
  <c r="N2830" i="6" l="1"/>
  <c r="N2831" i="6" l="1"/>
  <c r="O2833" i="6" s="1"/>
  <c r="O2831" i="6"/>
  <c r="N2832" i="6" l="1"/>
  <c r="O2834" i="6" s="1"/>
  <c r="O2832" i="6"/>
  <c r="N2833" i="6" l="1"/>
  <c r="O2835" i="6" s="1"/>
  <c r="N2834" i="6" l="1"/>
  <c r="N2835" i="6" l="1"/>
  <c r="N2836" i="6" l="1"/>
  <c r="O2838" i="6" s="1"/>
  <c r="O2836" i="6"/>
  <c r="N2837" i="6" l="1"/>
  <c r="O2839" i="6" s="1"/>
  <c r="O2837" i="6"/>
  <c r="N2838" i="6" l="1"/>
  <c r="O2840" i="6" s="1"/>
  <c r="N2839" i="6" l="1"/>
  <c r="N2840" i="6" l="1"/>
  <c r="N2841" i="6" l="1"/>
  <c r="O2843" i="6" s="1"/>
  <c r="O2841" i="6"/>
  <c r="N2842" i="6" l="1"/>
  <c r="O2844" i="6" s="1"/>
  <c r="O2842" i="6"/>
  <c r="N2843" i="6" l="1"/>
  <c r="O2845" i="6" s="1"/>
  <c r="N2844" i="6" l="1"/>
  <c r="N2845" i="6" l="1"/>
  <c r="N2846" i="6" l="1"/>
  <c r="O2848" i="6" s="1"/>
  <c r="O2846" i="6"/>
  <c r="N2847" i="6" l="1"/>
  <c r="O2849" i="6" s="1"/>
  <c r="O2847" i="6"/>
  <c r="N2848" i="6" l="1"/>
  <c r="O2850" i="6" s="1"/>
  <c r="N2849" i="6" l="1"/>
  <c r="N2850" i="6" l="1"/>
  <c r="N2851" i="6" l="1"/>
  <c r="O2853" i="6" s="1"/>
  <c r="O2851" i="6" l="1"/>
  <c r="N2852" i="6"/>
  <c r="O2854" i="6" s="1"/>
  <c r="O2852" i="6"/>
  <c r="N2853" i="6" l="1"/>
  <c r="O2855" i="6" s="1"/>
  <c r="N2854" i="6" l="1"/>
  <c r="N2855" i="6" l="1"/>
  <c r="N2856" i="6" l="1"/>
  <c r="O2858" i="6" s="1"/>
  <c r="O2856" i="6"/>
  <c r="N2857" i="6" l="1"/>
  <c r="O2859" i="6" s="1"/>
  <c r="O2857" i="6"/>
  <c r="N2858" i="6" l="1"/>
  <c r="O2860" i="6" s="1"/>
  <c r="N2859" i="6" l="1"/>
  <c r="N2860" i="6" l="1"/>
  <c r="N2861" i="6" l="1"/>
  <c r="O2863" i="6" s="1"/>
  <c r="O2861" i="6"/>
  <c r="N2862" i="6" l="1"/>
  <c r="O2864" i="6" s="1"/>
  <c r="O2862" i="6"/>
  <c r="N2863" i="6" l="1"/>
  <c r="O2865" i="6" s="1"/>
  <c r="N2864" i="6" l="1"/>
  <c r="N2865" i="6" l="1"/>
  <c r="N2866" i="6" l="1"/>
  <c r="O2868" i="6" s="1"/>
  <c r="O2866" i="6"/>
  <c r="N2867" i="6" l="1"/>
  <c r="O2869" i="6" s="1"/>
  <c r="O2867" i="6"/>
  <c r="N2868" i="6" l="1"/>
  <c r="O2870" i="6" s="1"/>
  <c r="N2869" i="6" l="1"/>
  <c r="N2870" i="6" l="1"/>
  <c r="N2871" i="6" l="1"/>
  <c r="O2873" i="6" s="1"/>
  <c r="O2871" i="6" l="1"/>
  <c r="N2872" i="6"/>
  <c r="O2874" i="6" s="1"/>
  <c r="O2872" i="6"/>
  <c r="N2873" i="6" l="1"/>
  <c r="O2875" i="6" s="1"/>
  <c r="N2874" i="6" l="1"/>
  <c r="N2875" i="6" l="1"/>
  <c r="N2876" i="6" l="1"/>
  <c r="O2878" i="6" s="1"/>
  <c r="O2876" i="6" l="1"/>
  <c r="N2877" i="6"/>
  <c r="O2879" i="6" s="1"/>
  <c r="O2877" i="6"/>
  <c r="N2878" i="6" l="1"/>
  <c r="O2880" i="6" s="1"/>
  <c r="N2879" i="6" l="1"/>
  <c r="N2880" i="6" l="1"/>
  <c r="N2881" i="6" l="1"/>
  <c r="O2883" i="6" s="1"/>
  <c r="O2881" i="6" l="1"/>
  <c r="N2882" i="6"/>
  <c r="O2884" i="6" s="1"/>
  <c r="O2882" i="6"/>
  <c r="N2883" i="6" l="1"/>
  <c r="O2885" i="6" s="1"/>
  <c r="N2884" i="6" l="1"/>
  <c r="N2885" i="6" l="1"/>
  <c r="N2886" i="6" l="1"/>
  <c r="O2888" i="6" s="1"/>
  <c r="O2886" i="6"/>
  <c r="N2887" i="6" l="1"/>
  <c r="O2889" i="6" s="1"/>
  <c r="O2887" i="6"/>
  <c r="N2888" i="6" l="1"/>
  <c r="N2889" i="6" l="1"/>
  <c r="N2890" i="6" l="1"/>
  <c r="O2892" i="6" s="1"/>
  <c r="O2890" i="6" l="1"/>
  <c r="N2891" i="6"/>
  <c r="O2893" i="6" s="1"/>
  <c r="O2891" i="6"/>
  <c r="N2892" i="6" l="1"/>
  <c r="O2894" i="6" s="1"/>
  <c r="N2893" i="6" l="1"/>
  <c r="N2894" i="6" l="1"/>
  <c r="N2895" i="6" l="1"/>
  <c r="O2897" i="6" s="1"/>
  <c r="O2895" i="6"/>
  <c r="N2896" i="6" l="1"/>
  <c r="O2898" i="6" s="1"/>
  <c r="O2896" i="6"/>
  <c r="N2897" i="6" l="1"/>
  <c r="O2899" i="6" s="1"/>
  <c r="N2898" i="6" l="1"/>
  <c r="N2899" i="6" l="1"/>
  <c r="N2900" i="6" l="1"/>
  <c r="O2902" i="6" s="1"/>
  <c r="O2900" i="6"/>
  <c r="N2901" i="6" l="1"/>
  <c r="O2903" i="6" s="1"/>
  <c r="O2901" i="6"/>
  <c r="N2902" i="6" l="1"/>
  <c r="O2904" i="6" s="1"/>
  <c r="N2903" i="6" l="1"/>
  <c r="N2904" i="6" l="1"/>
  <c r="N2905" i="6" l="1"/>
  <c r="O2907" i="6" s="1"/>
  <c r="O2905" i="6" l="1"/>
  <c r="N2906" i="6"/>
  <c r="O2908" i="6" s="1"/>
  <c r="O2906" i="6"/>
  <c r="N2907" i="6" l="1"/>
  <c r="O2909" i="6" s="1"/>
  <c r="N2908" i="6" l="1"/>
  <c r="N2909" i="6" l="1"/>
  <c r="N2910" i="6" l="1"/>
  <c r="O2912" i="6" s="1"/>
  <c r="O2910" i="6" l="1"/>
  <c r="N2911" i="6"/>
  <c r="O2913" i="6" s="1"/>
  <c r="O2911" i="6"/>
  <c r="N2912" i="6" l="1"/>
  <c r="O2914" i="6" s="1"/>
  <c r="N2913" i="6" l="1"/>
  <c r="N2914" i="6" l="1"/>
  <c r="N2915" i="6" l="1"/>
  <c r="O2917" i="6" s="1"/>
  <c r="O2915" i="6"/>
  <c r="N2916" i="6" l="1"/>
  <c r="O2918" i="6" s="1"/>
  <c r="O2916" i="6"/>
  <c r="N2917" i="6" l="1"/>
  <c r="O2919" i="6" s="1"/>
  <c r="N2918" i="6" l="1"/>
  <c r="N2919" i="6" l="1"/>
  <c r="N2920" i="6" l="1"/>
  <c r="O2922" i="6" s="1"/>
  <c r="O2920" i="6"/>
  <c r="N2921" i="6" l="1"/>
  <c r="O2923" i="6" s="1"/>
  <c r="O2921" i="6"/>
  <c r="N2922" i="6" l="1"/>
  <c r="N2923" i="6" l="1"/>
  <c r="N2924" i="6" l="1"/>
  <c r="O2926" i="6" s="1"/>
  <c r="O2924" i="6" l="1"/>
  <c r="N2925" i="6"/>
  <c r="O2927" i="6" s="1"/>
  <c r="O2925" i="6"/>
  <c r="N2926" i="6" l="1"/>
  <c r="O2928" i="6" s="1"/>
  <c r="N2927" i="6" l="1"/>
  <c r="N2928" i="6" l="1"/>
  <c r="N2929" i="6" l="1"/>
  <c r="O2931" i="6" s="1"/>
  <c r="O2929" i="6" l="1"/>
  <c r="N2930" i="6"/>
  <c r="O2932" i="6" s="1"/>
  <c r="O2930" i="6"/>
  <c r="N2931" i="6" l="1"/>
  <c r="O2933" i="6" s="1"/>
  <c r="N2932" i="6" l="1"/>
  <c r="N2933" i="6" l="1"/>
  <c r="N2934" i="6" l="1"/>
  <c r="O2936" i="6" s="1"/>
  <c r="O2934" i="6"/>
  <c r="N2935" i="6" l="1"/>
  <c r="O2937" i="6" s="1"/>
  <c r="O2935" i="6"/>
  <c r="N2936" i="6" l="1"/>
  <c r="O2938" i="6" s="1"/>
  <c r="N2937" i="6" l="1"/>
  <c r="N2938" i="6" l="1"/>
  <c r="N2939" i="6" l="1"/>
  <c r="O2941" i="6" s="1"/>
  <c r="O2939" i="6"/>
  <c r="N2940" i="6" l="1"/>
  <c r="O2942" i="6" s="1"/>
  <c r="O2940" i="6"/>
  <c r="N2941" i="6" l="1"/>
  <c r="O2943" i="6" s="1"/>
  <c r="N2942" i="6" l="1"/>
  <c r="N2943" i="6" l="1"/>
  <c r="N2944" i="6" l="1"/>
  <c r="O2946" i="6" s="1"/>
  <c r="O2944" i="6"/>
  <c r="N2945" i="6" l="1"/>
  <c r="O2947" i="6" s="1"/>
  <c r="O2945" i="6"/>
  <c r="N2946" i="6" l="1"/>
  <c r="O2948" i="6" s="1"/>
  <c r="N2947" i="6" l="1"/>
  <c r="N2948" i="6" l="1"/>
  <c r="N2949" i="6" l="1"/>
  <c r="O2951" i="6" s="1"/>
  <c r="O2949" i="6"/>
  <c r="N2950" i="6" l="1"/>
  <c r="O2952" i="6" s="1"/>
  <c r="O2950" i="6"/>
  <c r="N2951" i="6" l="1"/>
  <c r="O2953" i="6" s="1"/>
  <c r="N2952" i="6" l="1"/>
  <c r="N2953" i="6" l="1"/>
  <c r="N2954" i="6" l="1"/>
  <c r="O2956" i="6" s="1"/>
  <c r="O2954" i="6"/>
  <c r="N2955" i="6" l="1"/>
  <c r="O2957" i="6" s="1"/>
  <c r="O2955" i="6"/>
  <c r="N2956" i="6" l="1"/>
  <c r="O2958" i="6" s="1"/>
  <c r="N2957" i="6" l="1"/>
  <c r="N2958" i="6" l="1"/>
  <c r="N2959" i="6" l="1"/>
  <c r="O2961" i="6" s="1"/>
  <c r="O2959" i="6" l="1"/>
  <c r="N2960" i="6"/>
  <c r="O2962" i="6" s="1"/>
  <c r="O2960" i="6"/>
  <c r="N2961" i="6" l="1"/>
  <c r="O2963" i="6" s="1"/>
  <c r="N2962" i="6" l="1"/>
  <c r="N2963" i="6" l="1"/>
  <c r="N2964" i="6" l="1"/>
  <c r="O2966" i="6" s="1"/>
  <c r="O2964" i="6" l="1"/>
  <c r="N2965" i="6"/>
  <c r="O2967" i="6" s="1"/>
  <c r="O2965" i="6"/>
  <c r="N2966" i="6" l="1"/>
  <c r="O2968" i="6" s="1"/>
  <c r="N2967" i="6" l="1"/>
  <c r="N2968" i="6" l="1"/>
  <c r="N2969" i="6" l="1"/>
  <c r="O2971" i="6" s="1"/>
  <c r="O2969" i="6"/>
  <c r="N2970" i="6" l="1"/>
  <c r="O2972" i="6" s="1"/>
  <c r="O2970" i="6"/>
  <c r="N2971" i="6" l="1"/>
  <c r="O2973" i="6" s="1"/>
  <c r="N2972" i="6" l="1"/>
  <c r="N2973" i="6" l="1"/>
  <c r="N2974" i="6" l="1"/>
  <c r="O2976" i="6" s="1"/>
  <c r="O2974" i="6" l="1"/>
  <c r="N2975" i="6"/>
  <c r="O2977" i="6" s="1"/>
  <c r="O2975" i="6"/>
  <c r="N2976" i="6" l="1"/>
  <c r="O2978" i="6" s="1"/>
  <c r="N2977" i="6" l="1"/>
  <c r="N2978" i="6" l="1"/>
  <c r="N2979" i="6" l="1"/>
  <c r="O2981" i="6" s="1"/>
  <c r="O2979" i="6" l="1"/>
  <c r="N2980" i="6"/>
  <c r="O2982" i="6" s="1"/>
  <c r="O2980" i="6"/>
  <c r="N2981" i="6" l="1"/>
  <c r="O2983" i="6" s="1"/>
  <c r="N2982" i="6" l="1"/>
  <c r="N2983" i="6" l="1"/>
  <c r="N2984" i="6" l="1"/>
  <c r="O2986" i="6" s="1"/>
  <c r="O2984" i="6" l="1"/>
  <c r="N2985" i="6"/>
  <c r="O2987" i="6" s="1"/>
  <c r="O2985" i="6"/>
  <c r="N2986" i="6" l="1"/>
  <c r="O2988" i="6" s="1"/>
  <c r="N2987" i="6" l="1"/>
  <c r="N2988" i="6" l="1"/>
  <c r="N2989" i="6" l="1"/>
  <c r="O2991" i="6" s="1"/>
  <c r="O2989" i="6" l="1"/>
  <c r="N2990" i="6"/>
  <c r="O2992" i="6" s="1"/>
  <c r="O2990" i="6"/>
  <c r="N2991" i="6" l="1"/>
  <c r="O2993" i="6" s="1"/>
  <c r="N2992" i="6" l="1"/>
  <c r="N2993" i="6" l="1"/>
  <c r="N2994" i="6" l="1"/>
  <c r="O2996" i="6" s="1"/>
  <c r="O2994" i="6" l="1"/>
  <c r="N2995" i="6"/>
  <c r="O2997" i="6" s="1"/>
  <c r="O2995" i="6"/>
  <c r="N2996" i="6" l="1"/>
  <c r="O2998" i="6" s="1"/>
  <c r="N2997" i="6" l="1"/>
  <c r="N2998" i="6" l="1"/>
  <c r="N2999" i="6" l="1"/>
  <c r="O3001" i="6" s="1"/>
  <c r="O2999" i="6"/>
  <c r="N3000" i="6" l="1"/>
  <c r="O3002" i="6" s="1"/>
  <c r="O3000" i="6"/>
  <c r="N3001" i="6" l="1"/>
  <c r="O3003" i="6" s="1"/>
  <c r="N3002" i="6" l="1"/>
  <c r="N3003" i="6" l="1"/>
  <c r="N3004" i="6" l="1"/>
  <c r="O3006" i="6" s="1"/>
  <c r="O3004" i="6" l="1"/>
  <c r="N3005" i="6"/>
  <c r="O3007" i="6" s="1"/>
  <c r="O3005" i="6"/>
  <c r="N3006" i="6" l="1"/>
  <c r="O3008" i="6" s="1"/>
  <c r="N3007" i="6" l="1"/>
  <c r="N3008" i="6" l="1"/>
  <c r="N3009" i="6" l="1"/>
  <c r="O3011" i="6" s="1"/>
  <c r="O3009" i="6" l="1"/>
  <c r="N3010" i="6"/>
  <c r="O3012" i="6" s="1"/>
  <c r="O3010" i="6"/>
  <c r="N3011" i="6" l="1"/>
  <c r="O3013" i="6" s="1"/>
  <c r="N3012" i="6" l="1"/>
  <c r="N3013" i="6" l="1"/>
  <c r="N3014" i="6" l="1"/>
  <c r="O3016" i="6" s="1"/>
  <c r="O3014" i="6"/>
  <c r="N3015" i="6" l="1"/>
  <c r="O3017" i="6" s="1"/>
  <c r="O3015" i="6"/>
  <c r="N3016" i="6" l="1"/>
  <c r="O3018" i="6" s="1"/>
  <c r="N3017" i="6" l="1"/>
  <c r="N3018" i="6" l="1"/>
  <c r="N3019" i="6" l="1"/>
  <c r="O3021" i="6" s="1"/>
  <c r="O3019" i="6"/>
  <c r="N3020" i="6" l="1"/>
  <c r="O3022" i="6" s="1"/>
  <c r="O3020" i="6"/>
  <c r="N3021" i="6" l="1"/>
  <c r="O3023" i="6" s="1"/>
  <c r="N3022" i="6" l="1"/>
  <c r="N3023" i="6" l="1"/>
  <c r="N3024" i="6" l="1"/>
  <c r="O3026" i="6" s="1"/>
  <c r="O3024" i="6" l="1"/>
  <c r="N3025" i="6"/>
  <c r="O3027" i="6" s="1"/>
  <c r="O3025" i="6"/>
  <c r="N3026" i="6" l="1"/>
  <c r="O3028" i="6" s="1"/>
  <c r="N3027" i="6" l="1"/>
  <c r="N3028" i="6" l="1"/>
  <c r="N3029" i="6" l="1"/>
  <c r="O3031" i="6" s="1"/>
  <c r="O3029" i="6"/>
  <c r="N3030" i="6" l="1"/>
  <c r="O3032" i="6" s="1"/>
  <c r="O3030" i="6"/>
  <c r="N3031" i="6" l="1"/>
  <c r="O3033" i="6" s="1"/>
  <c r="N3032" i="6" l="1"/>
  <c r="N3033" i="6" l="1"/>
  <c r="N3034" i="6" l="1"/>
  <c r="O3036" i="6" s="1"/>
  <c r="O3034" i="6"/>
  <c r="N3035" i="6" l="1"/>
  <c r="O3037" i="6" s="1"/>
  <c r="O3035" i="6"/>
  <c r="N3036" i="6" l="1"/>
  <c r="O3038" i="6" s="1"/>
  <c r="N3037" i="6" l="1"/>
  <c r="N3038" i="6" l="1"/>
  <c r="N3039" i="6" l="1"/>
  <c r="O3041" i="6" s="1"/>
  <c r="O3039" i="6" l="1"/>
  <c r="N3040" i="6"/>
  <c r="O3042" i="6" s="1"/>
  <c r="O3040" i="6"/>
  <c r="N3041" i="6" l="1"/>
  <c r="O3043" i="6" s="1"/>
  <c r="N3042" i="6" l="1"/>
  <c r="N3043" i="6" l="1"/>
  <c r="N3044" i="6" l="1"/>
  <c r="O3046" i="6" s="1"/>
  <c r="O3044" i="6"/>
  <c r="N3045" i="6" l="1"/>
  <c r="O3047" i="6" s="1"/>
  <c r="O3045" i="6"/>
  <c r="N3046" i="6" l="1"/>
  <c r="O3048" i="6" s="1"/>
  <c r="N3047" i="6" l="1"/>
  <c r="N3048" i="6" l="1"/>
  <c r="N3049" i="6" l="1"/>
  <c r="O3051" i="6" s="1"/>
  <c r="O3049" i="6"/>
  <c r="N3050" i="6" l="1"/>
  <c r="O3052" i="6" s="1"/>
  <c r="O3050" i="6"/>
  <c r="N3051" i="6" l="1"/>
  <c r="O3053" i="6" s="1"/>
  <c r="N3052" i="6" l="1"/>
  <c r="N3053" i="6" l="1"/>
  <c r="N3054" i="6" l="1"/>
  <c r="O3056" i="6" s="1"/>
  <c r="O3054" i="6"/>
  <c r="N3055" i="6" l="1"/>
  <c r="O3057" i="6" s="1"/>
  <c r="O3055" i="6"/>
  <c r="N3056" i="6" l="1"/>
  <c r="O3058" i="6" s="1"/>
  <c r="N3057" i="6" l="1"/>
  <c r="N3058" i="6" l="1"/>
  <c r="N3059" i="6" l="1"/>
  <c r="O3061" i="6" s="1"/>
  <c r="O3059" i="6"/>
  <c r="N3060" i="6" l="1"/>
  <c r="O3062" i="6" s="1"/>
  <c r="O3060" i="6"/>
  <c r="N3061" i="6" l="1"/>
  <c r="O3063" i="6" s="1"/>
  <c r="N3062" i="6" l="1"/>
  <c r="N3063" i="6" l="1"/>
  <c r="N3064" i="6" l="1"/>
  <c r="O3066" i="6" s="1"/>
  <c r="O3064" i="6" l="1"/>
  <c r="N3065" i="6"/>
  <c r="O3067" i="6" s="1"/>
  <c r="O3065" i="6"/>
  <c r="N3066" i="6" l="1"/>
  <c r="O3068" i="6" s="1"/>
  <c r="N3067" i="6" l="1"/>
  <c r="N3068" i="6" l="1"/>
  <c r="N3069" i="6" l="1"/>
  <c r="O3071" i="6" s="1"/>
  <c r="O3069" i="6" l="1"/>
  <c r="N3070" i="6"/>
  <c r="O3072" i="6" s="1"/>
  <c r="O3070" i="6"/>
  <c r="N3071" i="6" l="1"/>
  <c r="O3073" i="6" s="1"/>
  <c r="N3072" i="6" l="1"/>
  <c r="N3073" i="6" l="1"/>
  <c r="N3074" i="6" l="1"/>
  <c r="O3076" i="6" s="1"/>
  <c r="O3074" i="6"/>
  <c r="N3075" i="6" l="1"/>
  <c r="O3077" i="6" s="1"/>
  <c r="O3075" i="6"/>
  <c r="N3076" i="6" l="1"/>
  <c r="O3078" i="6" s="1"/>
  <c r="N3077" i="6" l="1"/>
  <c r="N3078" i="6" l="1"/>
  <c r="N3079" i="6" l="1"/>
  <c r="O3081" i="6" s="1"/>
  <c r="O3079" i="6"/>
  <c r="N3080" i="6" l="1"/>
  <c r="O3082" i="6" s="1"/>
  <c r="O3080" i="6"/>
  <c r="N3081" i="6" l="1"/>
  <c r="O3083" i="6" s="1"/>
  <c r="N3082" i="6" l="1"/>
  <c r="N3083" i="6" l="1"/>
  <c r="N3084" i="6" l="1"/>
  <c r="O3086" i="6" s="1"/>
  <c r="O3084" i="6"/>
  <c r="N3085" i="6" l="1"/>
  <c r="O3087" i="6" s="1"/>
  <c r="O3085" i="6"/>
  <c r="N3086" i="6" l="1"/>
  <c r="O3088" i="6" s="1"/>
  <c r="N3087" i="6" l="1"/>
  <c r="N3088" i="6" l="1"/>
  <c r="N3089" i="6" l="1"/>
  <c r="O3091" i="6" s="1"/>
  <c r="O3089" i="6"/>
  <c r="N3090" i="6" l="1"/>
  <c r="O3092" i="6" s="1"/>
  <c r="O3090" i="6"/>
  <c r="N3091" i="6" l="1"/>
  <c r="O3093" i="6" s="1"/>
  <c r="N3092" i="6" l="1"/>
  <c r="N3093" i="6" l="1"/>
  <c r="N3094" i="6" l="1"/>
  <c r="O3096" i="6" s="1"/>
  <c r="O3094" i="6" l="1"/>
  <c r="N3095" i="6"/>
  <c r="O3097" i="6" s="1"/>
  <c r="O3095" i="6"/>
  <c r="N3096" i="6" l="1"/>
  <c r="O3098" i="6" s="1"/>
  <c r="N3097" i="6" l="1"/>
  <c r="N3098" i="6" l="1"/>
  <c r="N3099" i="6" l="1"/>
  <c r="O3101" i="6" s="1"/>
  <c r="O3099" i="6"/>
  <c r="N3100" i="6" l="1"/>
  <c r="O3102" i="6" s="1"/>
  <c r="O3100" i="6"/>
  <c r="N3101" i="6" l="1"/>
  <c r="O3103" i="6" s="1"/>
  <c r="N3102" i="6" l="1"/>
  <c r="N3103" i="6" l="1"/>
  <c r="N3104" i="6" l="1"/>
  <c r="O3106" i="6" s="1"/>
  <c r="O3104" i="6" l="1"/>
  <c r="N3105" i="6"/>
  <c r="O3107" i="6" s="1"/>
  <c r="O3105" i="6"/>
  <c r="N3106" i="6" l="1"/>
  <c r="O3108" i="6" s="1"/>
  <c r="N3107" i="6" l="1"/>
  <c r="N3108" i="6" l="1"/>
  <c r="N3109" i="6" l="1"/>
  <c r="O3111" i="6" s="1"/>
  <c r="O3109" i="6"/>
  <c r="N3110" i="6" l="1"/>
  <c r="O3112" i="6" s="1"/>
  <c r="O3110" i="6"/>
  <c r="N3111" i="6" l="1"/>
  <c r="O3113" i="6" s="1"/>
  <c r="N3112" i="6" l="1"/>
  <c r="N3113" i="6" l="1"/>
  <c r="N3114" i="6" l="1"/>
  <c r="O3116" i="6" s="1"/>
  <c r="O3114" i="6" l="1"/>
  <c r="N3115" i="6"/>
  <c r="O3117" i="6" s="1"/>
  <c r="O3115" i="6"/>
  <c r="N3116" i="6" l="1"/>
  <c r="O3118" i="6" s="1"/>
  <c r="N3117" i="6" l="1"/>
  <c r="N3118" i="6" l="1"/>
  <c r="N3119" i="6" l="1"/>
  <c r="O3121" i="6" s="1"/>
  <c r="O3119" i="6"/>
  <c r="N3120" i="6" l="1"/>
  <c r="O3122" i="6" s="1"/>
  <c r="O3120" i="6"/>
  <c r="N3121" i="6" l="1"/>
  <c r="O3123" i="6" s="1"/>
  <c r="N3122" i="6" l="1"/>
  <c r="N3123" i="6" l="1"/>
  <c r="N3124" i="6" l="1"/>
  <c r="O3126" i="6" s="1"/>
  <c r="O3124" i="6"/>
  <c r="N3125" i="6" l="1"/>
  <c r="O3127" i="6" s="1"/>
  <c r="O3125" i="6"/>
  <c r="N3126" i="6" l="1"/>
  <c r="O3128" i="6" s="1"/>
  <c r="N3127" i="6" l="1"/>
  <c r="N3128" i="6" l="1"/>
  <c r="N3129" i="6" l="1"/>
  <c r="O3131" i="6" s="1"/>
  <c r="O3129" i="6"/>
  <c r="N3130" i="6" l="1"/>
  <c r="O3132" i="6" s="1"/>
  <c r="O3130" i="6"/>
  <c r="N3131" i="6" l="1"/>
  <c r="O3133" i="6" s="1"/>
  <c r="N3132" i="6" l="1"/>
  <c r="N3133" i="6" l="1"/>
  <c r="N3134" i="6" l="1"/>
  <c r="O3136" i="6" s="1"/>
  <c r="O3134" i="6"/>
  <c r="N3135" i="6" l="1"/>
  <c r="O3137" i="6" s="1"/>
  <c r="O3135" i="6"/>
  <c r="N3136" i="6" l="1"/>
  <c r="O3138" i="6" s="1"/>
  <c r="N3137" i="6" l="1"/>
  <c r="N3138" i="6" l="1"/>
  <c r="N3139" i="6" l="1"/>
  <c r="O3141" i="6" s="1"/>
  <c r="O3139" i="6"/>
  <c r="N3140" i="6" l="1"/>
  <c r="O3142" i="6" s="1"/>
  <c r="O3140" i="6"/>
  <c r="N3141" i="6" l="1"/>
  <c r="O3143" i="6" s="1"/>
  <c r="N3142" i="6" l="1"/>
  <c r="N3143" i="6" l="1"/>
  <c r="N3144" i="6" l="1"/>
  <c r="O3146" i="6" s="1"/>
  <c r="O3144" i="6"/>
  <c r="N3145" i="6" l="1"/>
  <c r="O3147" i="6" s="1"/>
  <c r="O3145" i="6"/>
  <c r="N3146" i="6" l="1"/>
  <c r="O3148" i="6" s="1"/>
  <c r="N3147" i="6" l="1"/>
  <c r="N3148" i="6" l="1"/>
  <c r="N3149" i="6" l="1"/>
  <c r="O3151" i="6" s="1"/>
  <c r="O3149" i="6" l="1"/>
  <c r="N3150" i="6"/>
  <c r="O3152" i="6" s="1"/>
  <c r="O3150" i="6"/>
  <c r="N3151" i="6" l="1"/>
  <c r="O3153" i="6" s="1"/>
  <c r="N3152" i="6" l="1"/>
  <c r="N3153" i="6" l="1"/>
  <c r="N3154" i="6" l="1"/>
  <c r="O3156" i="6" s="1"/>
  <c r="O3154" i="6"/>
  <c r="N3155" i="6" l="1"/>
  <c r="O3157" i="6" s="1"/>
  <c r="O3155" i="6"/>
  <c r="N3156" i="6" l="1"/>
  <c r="O3158" i="6" s="1"/>
  <c r="N3157" i="6" l="1"/>
  <c r="N3158" i="6" l="1"/>
  <c r="N3159" i="6" l="1"/>
  <c r="O3161" i="6" s="1"/>
  <c r="O3159" i="6"/>
  <c r="N3160" i="6" l="1"/>
  <c r="O3162" i="6" s="1"/>
  <c r="O3160" i="6"/>
  <c r="N3161" i="6" l="1"/>
  <c r="O3163" i="6" s="1"/>
  <c r="N3162" i="6" l="1"/>
  <c r="N3163" i="6" l="1"/>
  <c r="N3164" i="6" l="1"/>
  <c r="O3166" i="6" s="1"/>
  <c r="O3164" i="6" l="1"/>
  <c r="N3165" i="6"/>
  <c r="O3167" i="6" s="1"/>
  <c r="O3165" i="6"/>
  <c r="N3166" i="6" l="1"/>
  <c r="O3168" i="6" s="1"/>
  <c r="N3167" i="6" l="1"/>
  <c r="N3168" i="6" l="1"/>
  <c r="N3169" i="6" l="1"/>
  <c r="O3171" i="6" s="1"/>
  <c r="O3169" i="6"/>
  <c r="N3170" i="6" l="1"/>
  <c r="O3172" i="6" s="1"/>
  <c r="O3170" i="6"/>
  <c r="N3171" i="6" l="1"/>
  <c r="O3173" i="6" s="1"/>
  <c r="N3172" i="6" l="1"/>
  <c r="N3173" i="6" l="1"/>
  <c r="N3174" i="6" l="1"/>
  <c r="O3176" i="6" s="1"/>
  <c r="O3174" i="6" l="1"/>
  <c r="N3175" i="6"/>
  <c r="O3177" i="6" s="1"/>
  <c r="O3175" i="6"/>
  <c r="N3176" i="6" l="1"/>
  <c r="O3178" i="6" s="1"/>
  <c r="N3177" i="6" l="1"/>
  <c r="N3178" i="6" l="1"/>
  <c r="N3179" i="6" l="1"/>
  <c r="O3181" i="6" s="1"/>
  <c r="O3179" i="6"/>
  <c r="N3180" i="6" l="1"/>
  <c r="O3182" i="6" s="1"/>
  <c r="O3180" i="6"/>
  <c r="N3181" i="6" l="1"/>
  <c r="O3183" i="6" s="1"/>
  <c r="N3182" i="6" l="1"/>
  <c r="N3183" i="6" l="1"/>
  <c r="N3184" i="6" l="1"/>
  <c r="O3186" i="6" s="1"/>
  <c r="O3184" i="6"/>
  <c r="N3185" i="6" l="1"/>
  <c r="O3187" i="6" s="1"/>
  <c r="O3185" i="6"/>
  <c r="N3186" i="6" l="1"/>
  <c r="O3188" i="6" s="1"/>
  <c r="N3187" i="6" l="1"/>
  <c r="N3188" i="6" l="1"/>
  <c r="N3189" i="6" l="1"/>
  <c r="O3191" i="6" s="1"/>
  <c r="O3189" i="6"/>
  <c r="N3190" i="6" l="1"/>
  <c r="O3192" i="6" s="1"/>
  <c r="O3190" i="6"/>
  <c r="N3191" i="6" l="1"/>
  <c r="O3193" i="6" s="1"/>
  <c r="N3192" i="6" l="1"/>
  <c r="N3193" i="6" l="1"/>
  <c r="N3194" i="6" l="1"/>
  <c r="O3196" i="6" s="1"/>
  <c r="O3194" i="6"/>
  <c r="N3195" i="6" l="1"/>
  <c r="O3197" i="6" s="1"/>
  <c r="O3195" i="6"/>
  <c r="N3196" i="6" l="1"/>
  <c r="O3198" i="6" s="1"/>
  <c r="N3197" i="6" l="1"/>
  <c r="N3198" i="6" l="1"/>
  <c r="N3199" i="6" l="1"/>
  <c r="O3201" i="6" s="1"/>
  <c r="O3199" i="6"/>
  <c r="N3200" i="6" l="1"/>
  <c r="O3202" i="6" s="1"/>
  <c r="O3200" i="6"/>
  <c r="N3201" i="6" l="1"/>
  <c r="O3203" i="6" s="1"/>
  <c r="N3202" i="6" l="1"/>
  <c r="N3203" i="6" l="1"/>
  <c r="N3204" i="6" l="1"/>
  <c r="O3206" i="6" s="1"/>
  <c r="O3204" i="6"/>
  <c r="N3205" i="6" l="1"/>
  <c r="O3207" i="6" s="1"/>
  <c r="O3205" i="6"/>
  <c r="N3206" i="6" l="1"/>
  <c r="O3208" i="6" s="1"/>
  <c r="N3207" i="6" l="1"/>
  <c r="N3208" i="6" l="1"/>
  <c r="N3209" i="6" l="1"/>
  <c r="O3211" i="6" s="1"/>
  <c r="O3209" i="6"/>
  <c r="N3210" i="6" l="1"/>
  <c r="O3212" i="6" s="1"/>
  <c r="O3210" i="6"/>
  <c r="N3211" i="6" l="1"/>
  <c r="O3213" i="6" s="1"/>
  <c r="N3212" i="6" l="1"/>
  <c r="N3213" i="6" l="1"/>
  <c r="N3214" i="6" l="1"/>
  <c r="O3216" i="6" s="1"/>
  <c r="O3214" i="6"/>
  <c r="N3215" i="6" l="1"/>
  <c r="O3217" i="6" s="1"/>
  <c r="O3215" i="6"/>
  <c r="N3216" i="6" l="1"/>
  <c r="O3218" i="6" s="1"/>
  <c r="N3217" i="6" l="1"/>
  <c r="N3218" i="6" l="1"/>
  <c r="N3219" i="6" l="1"/>
  <c r="O3221" i="6" s="1"/>
  <c r="O3219" i="6" l="1"/>
  <c r="N3220" i="6"/>
  <c r="O3222" i="6" s="1"/>
  <c r="O3220" i="6"/>
  <c r="N3221" i="6" l="1"/>
  <c r="O3223" i="6" s="1"/>
  <c r="N3222" i="6" l="1"/>
  <c r="N3223" i="6" l="1"/>
  <c r="N3224" i="6" l="1"/>
  <c r="O3226" i="6" s="1"/>
  <c r="O3224" i="6"/>
  <c r="N3225" i="6" l="1"/>
  <c r="O3227" i="6" s="1"/>
  <c r="O3225" i="6"/>
  <c r="N3226" i="6" l="1"/>
  <c r="O3228" i="6" s="1"/>
  <c r="N3227" i="6" l="1"/>
  <c r="N3228" i="6" l="1"/>
  <c r="N3229" i="6" l="1"/>
  <c r="O3231" i="6" s="1"/>
  <c r="O3229" i="6"/>
  <c r="N3230" i="6" l="1"/>
  <c r="O3232" i="6" s="1"/>
  <c r="O3230" i="6"/>
  <c r="N3231" i="6" l="1"/>
  <c r="O3233" i="6" s="1"/>
  <c r="N3232" i="6" l="1"/>
  <c r="N3233" i="6" l="1"/>
  <c r="N3234" i="6" l="1"/>
  <c r="O3236" i="6" s="1"/>
  <c r="O3234" i="6"/>
  <c r="N3235" i="6" l="1"/>
  <c r="O3237" i="6" s="1"/>
  <c r="O3235" i="6"/>
  <c r="N3236" i="6" l="1"/>
  <c r="O3238" i="6" s="1"/>
  <c r="N3237" i="6" l="1"/>
  <c r="N3238" i="6" l="1"/>
  <c r="N3239" i="6" l="1"/>
  <c r="O3241" i="6" s="1"/>
  <c r="O3239" i="6"/>
  <c r="N3240" i="6" l="1"/>
  <c r="O3242" i="6" s="1"/>
  <c r="O3240" i="6"/>
  <c r="N3241" i="6" l="1"/>
  <c r="O3243" i="6" s="1"/>
  <c r="N3242" i="6" l="1"/>
  <c r="N3243" i="6" l="1"/>
  <c r="N3244" i="6" l="1"/>
  <c r="O3246" i="6" s="1"/>
  <c r="O3244" i="6"/>
  <c r="N3245" i="6" l="1"/>
  <c r="O3247" i="6" s="1"/>
  <c r="O3245" i="6"/>
  <c r="N3246" i="6" l="1"/>
  <c r="O3248" i="6" s="1"/>
  <c r="N3247" i="6" l="1"/>
  <c r="N3248" i="6" l="1"/>
  <c r="N3249" i="6" l="1"/>
  <c r="O3251" i="6" s="1"/>
  <c r="O3249" i="6"/>
  <c r="N3250" i="6" l="1"/>
  <c r="O3252" i="6" s="1"/>
  <c r="O3250" i="6"/>
  <c r="N3251" i="6" l="1"/>
  <c r="O3253" i="6" s="1"/>
  <c r="N3252" i="6" l="1"/>
  <c r="N3253" i="6" l="1"/>
  <c r="N3254" i="6" l="1"/>
  <c r="O3256" i="6" s="1"/>
  <c r="O3254" i="6"/>
  <c r="N3255" i="6" l="1"/>
  <c r="O3257" i="6" s="1"/>
  <c r="O3255" i="6"/>
  <c r="N3256" i="6" l="1"/>
  <c r="O3258" i="6" s="1"/>
  <c r="N3257" i="6" l="1"/>
  <c r="N3258" i="6" l="1"/>
  <c r="N3259" i="6" l="1"/>
  <c r="O3261" i="6" s="1"/>
  <c r="O3259" i="6"/>
  <c r="N3260" i="6" l="1"/>
  <c r="O3262" i="6" s="1"/>
  <c r="O3260" i="6"/>
  <c r="N3261" i="6" l="1"/>
  <c r="O3263" i="6" s="1"/>
  <c r="N3262" i="6" l="1"/>
  <c r="N3263" i="6" l="1"/>
  <c r="N3264" i="6" l="1"/>
  <c r="O3266" i="6" s="1"/>
  <c r="O3264" i="6" l="1"/>
  <c r="N3265" i="6"/>
  <c r="O3267" i="6" s="1"/>
  <c r="O3265" i="6"/>
  <c r="N3266" i="6" l="1"/>
  <c r="O3268" i="6" s="1"/>
  <c r="N3267" i="6" l="1"/>
  <c r="N3268" i="6" l="1"/>
  <c r="N3269" i="6" l="1"/>
  <c r="O3271" i="6" s="1"/>
  <c r="O3269" i="6"/>
  <c r="N3270" i="6" l="1"/>
  <c r="O3272" i="6" s="1"/>
  <c r="O3270" i="6"/>
  <c r="N3271" i="6" l="1"/>
  <c r="O3273" i="6" s="1"/>
  <c r="N3272" i="6" l="1"/>
  <c r="N3273" i="6" l="1"/>
  <c r="N3274" i="6" l="1"/>
  <c r="O3276" i="6" s="1"/>
  <c r="O3274" i="6"/>
  <c r="N3275" i="6" l="1"/>
  <c r="O3277" i="6" s="1"/>
  <c r="O3275" i="6"/>
  <c r="N3276" i="6" l="1"/>
  <c r="O3278" i="6" s="1"/>
  <c r="N3277" i="6" l="1"/>
  <c r="N3278" i="6" l="1"/>
  <c r="N3279" i="6" l="1"/>
  <c r="O3281" i="6" s="1"/>
  <c r="O3279" i="6"/>
  <c r="N3280" i="6" l="1"/>
  <c r="O3282" i="6" s="1"/>
  <c r="O3280" i="6"/>
  <c r="N3281" i="6" l="1"/>
  <c r="O3283" i="6" s="1"/>
  <c r="N3282" i="6" l="1"/>
  <c r="N3283" i="6" l="1"/>
  <c r="N3284" i="6" l="1"/>
  <c r="O3286" i="6" s="1"/>
  <c r="O3284" i="6"/>
  <c r="N3285" i="6" l="1"/>
  <c r="O3287" i="6" s="1"/>
  <c r="O3285" i="6"/>
  <c r="N3286" i="6" l="1"/>
  <c r="O3288" i="6" s="1"/>
  <c r="N3287" i="6" l="1"/>
  <c r="N3288" i="6" l="1"/>
  <c r="N3289" i="6" l="1"/>
  <c r="O3291" i="6" s="1"/>
  <c r="O3289" i="6"/>
  <c r="N3290" i="6" l="1"/>
  <c r="O3292" i="6" s="1"/>
  <c r="O3290" i="6"/>
  <c r="N3291" i="6" l="1"/>
  <c r="O3293" i="6" s="1"/>
  <c r="N3292" i="6" l="1"/>
  <c r="N3293" i="6" l="1"/>
  <c r="N3294" i="6" l="1"/>
  <c r="O3296" i="6" s="1"/>
  <c r="O3294" i="6"/>
  <c r="N3295" i="6" l="1"/>
  <c r="O3297" i="6" s="1"/>
  <c r="O3295" i="6"/>
  <c r="N3296" i="6" l="1"/>
  <c r="O3298" i="6" s="1"/>
  <c r="N3297" i="6" l="1"/>
  <c r="N3298" i="6" l="1"/>
  <c r="N3299" i="6" l="1"/>
  <c r="O3301" i="6" s="1"/>
  <c r="O3299" i="6"/>
  <c r="N3300" i="6" l="1"/>
  <c r="O3302" i="6" s="1"/>
  <c r="O3300" i="6"/>
  <c r="N3301" i="6" l="1"/>
  <c r="O3303" i="6" s="1"/>
  <c r="N3302" i="6" l="1"/>
  <c r="N3303" i="6" l="1"/>
  <c r="N3304" i="6" l="1"/>
  <c r="O3306" i="6" s="1"/>
  <c r="O3304" i="6"/>
  <c r="N3305" i="6" l="1"/>
  <c r="O3307" i="6" s="1"/>
  <c r="O3305" i="6"/>
  <c r="N3306" i="6" l="1"/>
  <c r="O3308" i="6" s="1"/>
  <c r="N3307" i="6" l="1"/>
  <c r="N3308" i="6" l="1"/>
  <c r="N3309" i="6" l="1"/>
  <c r="O3311" i="6" s="1"/>
  <c r="O3309" i="6"/>
  <c r="N3310" i="6" l="1"/>
  <c r="O3312" i="6" s="1"/>
  <c r="O3310" i="6"/>
  <c r="N3311" i="6" l="1"/>
  <c r="O3313" i="6" s="1"/>
  <c r="N3312" i="6" l="1"/>
  <c r="N3313" i="6" l="1"/>
  <c r="N3314" i="6" l="1"/>
  <c r="O3316" i="6" s="1"/>
  <c r="O3314" i="6"/>
  <c r="N3315" i="6" l="1"/>
  <c r="O3317" i="6" s="1"/>
  <c r="O3315" i="6"/>
  <c r="N3316" i="6" l="1"/>
  <c r="O3318" i="6" s="1"/>
  <c r="N3317" i="6" l="1"/>
  <c r="N3318" i="6" l="1"/>
  <c r="N3319" i="6" l="1"/>
  <c r="O3321" i="6" s="1"/>
  <c r="O3319" i="6"/>
  <c r="N3320" i="6" l="1"/>
  <c r="O3322" i="6" s="1"/>
  <c r="O3320" i="6"/>
  <c r="N3321" i="6" l="1"/>
  <c r="O3323" i="6" s="1"/>
  <c r="N3322" i="6" l="1"/>
  <c r="N3323" i="6" l="1"/>
  <c r="N3324" i="6" l="1"/>
  <c r="O3326" i="6" s="1"/>
  <c r="O3324" i="6" l="1"/>
  <c r="N3325" i="6"/>
  <c r="O3327" i="6" s="1"/>
  <c r="O3325" i="6"/>
  <c r="N3326" i="6" l="1"/>
  <c r="O3328" i="6" s="1"/>
  <c r="N3327" i="6" l="1"/>
  <c r="N3328" i="6" l="1"/>
  <c r="N3329" i="6" l="1"/>
  <c r="O3331" i="6" s="1"/>
  <c r="O3329" i="6"/>
  <c r="N3330" i="6" l="1"/>
  <c r="O3332" i="6" s="1"/>
  <c r="O3330" i="6"/>
  <c r="N3331" i="6" l="1"/>
  <c r="O3333" i="6" s="1"/>
  <c r="N3332" i="6" l="1"/>
  <c r="N3333" i="6" l="1"/>
  <c r="N3334" i="6" l="1"/>
  <c r="O3336" i="6" s="1"/>
  <c r="O3334" i="6"/>
  <c r="N3335" i="6" l="1"/>
  <c r="O3337" i="6" s="1"/>
  <c r="O3335" i="6"/>
  <c r="N3336" i="6" l="1"/>
  <c r="O3338" i="6" s="1"/>
  <c r="N3337" i="6" l="1"/>
  <c r="N3338" i="6" l="1"/>
  <c r="N3339" i="6" l="1"/>
  <c r="O3341" i="6" s="1"/>
  <c r="O3339" i="6"/>
  <c r="N3340" i="6" l="1"/>
  <c r="O3342" i="6" s="1"/>
  <c r="O3340" i="6"/>
  <c r="N3341" i="6" l="1"/>
  <c r="O3343" i="6" s="1"/>
  <c r="N3342" i="6" l="1"/>
  <c r="N3343" i="6" l="1"/>
  <c r="N3344" i="6" l="1"/>
  <c r="O3346" i="6" s="1"/>
  <c r="O3344" i="6" l="1"/>
  <c r="N3345" i="6"/>
  <c r="O3347" i="6" s="1"/>
  <c r="O3345" i="6"/>
  <c r="N3346" i="6" l="1"/>
  <c r="O3348" i="6" s="1"/>
  <c r="N3347" i="6" l="1"/>
  <c r="N3348" i="6" l="1"/>
  <c r="N3349" i="6" l="1"/>
  <c r="O3351" i="6" s="1"/>
  <c r="O3349" i="6"/>
  <c r="N3350" i="6" l="1"/>
  <c r="O3352" i="6" s="1"/>
  <c r="O3350" i="6"/>
  <c r="N3351" i="6" l="1"/>
  <c r="O3353" i="6" s="1"/>
  <c r="N3352" i="6" l="1"/>
  <c r="N3353" i="6" l="1"/>
  <c r="N3354" i="6" l="1"/>
  <c r="O3356" i="6" s="1"/>
  <c r="O3354" i="6"/>
  <c r="N3355" i="6" l="1"/>
  <c r="O3357" i="6" s="1"/>
  <c r="O3355" i="6"/>
  <c r="N3356" i="6" l="1"/>
  <c r="O3358" i="6" s="1"/>
  <c r="N3357" i="6" l="1"/>
  <c r="N3358" i="6" l="1"/>
  <c r="N3359" i="6" l="1"/>
  <c r="O3361" i="6" s="1"/>
  <c r="O3359" i="6"/>
  <c r="N3360" i="6" l="1"/>
  <c r="O3362" i="6" s="1"/>
  <c r="O3360" i="6"/>
  <c r="N3361" i="6" l="1"/>
  <c r="O3363" i="6" s="1"/>
  <c r="N3362" i="6" l="1"/>
  <c r="N3363" i="6" l="1"/>
  <c r="N3364" i="6" l="1"/>
  <c r="O3366" i="6" s="1"/>
  <c r="O3364" i="6"/>
  <c r="N3365" i="6" l="1"/>
  <c r="O3367" i="6" s="1"/>
  <c r="O3365" i="6"/>
  <c r="N3366" i="6" l="1"/>
  <c r="O3368" i="6" s="1"/>
  <c r="N3367" i="6" l="1"/>
  <c r="N3368" i="6" l="1"/>
  <c r="N3369" i="6" l="1"/>
  <c r="O3371" i="6" s="1"/>
  <c r="O3369" i="6"/>
  <c r="N3370" i="6" l="1"/>
  <c r="O3372" i="6" s="1"/>
  <c r="O3370" i="6"/>
  <c r="N3371" i="6" l="1"/>
  <c r="O3373" i="6" s="1"/>
  <c r="N3372" i="6" l="1"/>
  <c r="N3373" i="6" l="1"/>
  <c r="N3374" i="6" l="1"/>
  <c r="O3376" i="6" s="1"/>
  <c r="O3374" i="6"/>
  <c r="N3375" i="6" l="1"/>
  <c r="O3377" i="6" s="1"/>
  <c r="O3375" i="6"/>
  <c r="N3376" i="6" l="1"/>
  <c r="O3378" i="6" s="1"/>
  <c r="N3377" i="6" l="1"/>
  <c r="N3378" i="6" l="1"/>
  <c r="N3379" i="6" l="1"/>
  <c r="O3381" i="6" s="1"/>
  <c r="O3379" i="6"/>
  <c r="N3380" i="6" l="1"/>
  <c r="O3382" i="6" s="1"/>
  <c r="O3380" i="6"/>
  <c r="N3381" i="6" l="1"/>
  <c r="O3383" i="6" s="1"/>
  <c r="N3382" i="6" l="1"/>
  <c r="N3383" i="6" l="1"/>
  <c r="N3384" i="6" l="1"/>
  <c r="O3386" i="6" s="1"/>
  <c r="O3384" i="6"/>
  <c r="N3385" i="6" l="1"/>
  <c r="O3387" i="6" s="1"/>
  <c r="O3385" i="6"/>
  <c r="N3386" i="6" l="1"/>
  <c r="O3388" i="6" s="1"/>
  <c r="N3387" i="6" l="1"/>
  <c r="N3388" i="6" l="1"/>
  <c r="N3389" i="6" l="1"/>
  <c r="O3391" i="6" s="1"/>
  <c r="O3389" i="6"/>
  <c r="N3390" i="6" l="1"/>
  <c r="O3392" i="6" s="1"/>
  <c r="O3390" i="6"/>
  <c r="N3391" i="6" l="1"/>
  <c r="O3393" i="6" s="1"/>
  <c r="N3392" i="6" l="1"/>
  <c r="N3393" i="6" l="1"/>
  <c r="N3394" i="6" l="1"/>
  <c r="O3396" i="6" s="1"/>
  <c r="O3394" i="6"/>
  <c r="N3395" i="6" l="1"/>
  <c r="O3397" i="6" s="1"/>
  <c r="O3395" i="6"/>
  <c r="N3396" i="6" l="1"/>
  <c r="O3398" i="6" s="1"/>
  <c r="N3397" i="6" l="1"/>
  <c r="N3398" i="6" l="1"/>
  <c r="N3399" i="6" l="1"/>
  <c r="O3401" i="6" s="1"/>
  <c r="O3399" i="6"/>
  <c r="N3400" i="6" l="1"/>
  <c r="O3402" i="6" s="1"/>
  <c r="O3400" i="6"/>
  <c r="N3401" i="6" l="1"/>
  <c r="O3403" i="6" s="1"/>
  <c r="N3402" i="6" l="1"/>
  <c r="N3403" i="6" l="1"/>
  <c r="N3404" i="6" l="1"/>
  <c r="O3406" i="6" s="1"/>
  <c r="O3404" i="6"/>
  <c r="N3405" i="6" l="1"/>
  <c r="O3407" i="6" s="1"/>
  <c r="O3405" i="6"/>
  <c r="N3406" i="6" l="1"/>
  <c r="O3408" i="6" s="1"/>
  <c r="N3407" i="6" l="1"/>
  <c r="N3408" i="6" l="1"/>
  <c r="N3409" i="6" l="1"/>
  <c r="O3411" i="6" s="1"/>
  <c r="O3409" i="6"/>
  <c r="N3410" i="6" l="1"/>
  <c r="O3412" i="6" s="1"/>
  <c r="O3410" i="6"/>
  <c r="N3411" i="6" l="1"/>
  <c r="O3413" i="6" s="1"/>
  <c r="N3412" i="6" l="1"/>
  <c r="N3413" i="6" l="1"/>
  <c r="N3414" i="6" l="1"/>
  <c r="O3416" i="6" s="1"/>
  <c r="O3414" i="6"/>
  <c r="N3415" i="6" l="1"/>
  <c r="O3417" i="6" s="1"/>
  <c r="O3415" i="6"/>
  <c r="N3416" i="6" l="1"/>
  <c r="O3418" i="6" s="1"/>
  <c r="N3417" i="6" l="1"/>
  <c r="N3418" i="6" l="1"/>
  <c r="N3419" i="6" l="1"/>
  <c r="O3421" i="6" s="1"/>
  <c r="O3419" i="6"/>
  <c r="N3420" i="6" l="1"/>
  <c r="O3422" i="6" s="1"/>
  <c r="O3420" i="6"/>
  <c r="N3421" i="6" l="1"/>
  <c r="O3423" i="6" s="1"/>
  <c r="N3422" i="6" l="1"/>
  <c r="N3423" i="6" l="1"/>
  <c r="N3424" i="6" l="1"/>
  <c r="O3426" i="6" s="1"/>
  <c r="O3424" i="6"/>
  <c r="N3425" i="6" l="1"/>
  <c r="O3427" i="6" s="1"/>
  <c r="O3425" i="6"/>
  <c r="N3426" i="6" l="1"/>
  <c r="O3428" i="6" s="1"/>
  <c r="N3427" i="6" l="1"/>
  <c r="N3428" i="6" l="1"/>
  <c r="N3429" i="6" l="1"/>
  <c r="O3431" i="6" s="1"/>
  <c r="O3429" i="6"/>
  <c r="N3430" i="6" l="1"/>
  <c r="O3432" i="6" s="1"/>
  <c r="O3430" i="6"/>
  <c r="N3431" i="6" l="1"/>
  <c r="O3433" i="6" s="1"/>
  <c r="N3432" i="6" l="1"/>
  <c r="N3433" i="6" l="1"/>
  <c r="N3434" i="6" l="1"/>
  <c r="O3436" i="6" s="1"/>
  <c r="O3434" i="6"/>
  <c r="N3435" i="6" l="1"/>
  <c r="O3437" i="6" s="1"/>
  <c r="O3435" i="6"/>
  <c r="N3436" i="6" l="1"/>
  <c r="O3438" i="6" s="1"/>
  <c r="N3437" i="6" l="1"/>
  <c r="N3438" i="6" l="1"/>
  <c r="N3439" i="6" l="1"/>
  <c r="O3441" i="6" s="1"/>
  <c r="O3439" i="6"/>
  <c r="N3440" i="6" l="1"/>
  <c r="O3442" i="6" s="1"/>
  <c r="O3440" i="6"/>
  <c r="N3441" i="6" l="1"/>
  <c r="O3443" i="6" s="1"/>
  <c r="N3442" i="6" l="1"/>
  <c r="N3443" i="6" l="1"/>
  <c r="N3444" i="6" l="1"/>
  <c r="O3446" i="6" s="1"/>
  <c r="O3444" i="6"/>
  <c r="N3445" i="6" l="1"/>
  <c r="O3447" i="6" s="1"/>
  <c r="O3445" i="6"/>
  <c r="N3446" i="6" l="1"/>
  <c r="O3448" i="6" s="1"/>
  <c r="N3447" i="6" l="1"/>
  <c r="N3448" i="6" l="1"/>
  <c r="N3449" i="6" l="1"/>
  <c r="O3451" i="6" s="1"/>
  <c r="O3449" i="6"/>
  <c r="N3450" i="6" l="1"/>
  <c r="O3452" i="6" s="1"/>
  <c r="O3450" i="6"/>
  <c r="N3451" i="6" l="1"/>
  <c r="O3453" i="6" s="1"/>
  <c r="N3452" i="6" l="1"/>
  <c r="N3453" i="6" l="1"/>
  <c r="N3454" i="6" l="1"/>
  <c r="O3456" i="6" s="1"/>
  <c r="O3454" i="6"/>
  <c r="N3455" i="6" l="1"/>
  <c r="O3457" i="6" s="1"/>
  <c r="O3455" i="6"/>
  <c r="N3456" i="6" l="1"/>
  <c r="O3458" i="6" s="1"/>
  <c r="N3457" i="6" l="1"/>
  <c r="N3458" i="6" l="1"/>
  <c r="N3459" i="6" l="1"/>
  <c r="O3461" i="6" s="1"/>
  <c r="O3459" i="6"/>
  <c r="N3460" i="6" l="1"/>
  <c r="O3462" i="6" s="1"/>
  <c r="O3460" i="6"/>
  <c r="N3461" i="6" l="1"/>
  <c r="O3463" i="6" s="1"/>
  <c r="N3462" i="6" l="1"/>
  <c r="N3463" i="6" l="1"/>
  <c r="N3464" i="6" l="1"/>
  <c r="O3466" i="6" s="1"/>
  <c r="O3464" i="6"/>
  <c r="N3465" i="6" l="1"/>
  <c r="O3467" i="6" s="1"/>
  <c r="O3465" i="6"/>
  <c r="N3466" i="6" l="1"/>
  <c r="O3468" i="6" s="1"/>
  <c r="N3467" i="6" l="1"/>
  <c r="N3468" i="6" l="1"/>
  <c r="N3469" i="6" l="1"/>
  <c r="O3471" i="6" s="1"/>
  <c r="O3469" i="6"/>
  <c r="N3470" i="6" l="1"/>
  <c r="O3472" i="6" s="1"/>
  <c r="O3470" i="6"/>
  <c r="N3471" i="6" l="1"/>
  <c r="O3473" i="6" s="1"/>
  <c r="N3472" i="6" l="1"/>
  <c r="N3473" i="6" l="1"/>
  <c r="N3474" i="6" l="1"/>
  <c r="O3476" i="6" s="1"/>
  <c r="O3474" i="6"/>
  <c r="N3475" i="6" l="1"/>
  <c r="O3477" i="6" s="1"/>
  <c r="O3475" i="6"/>
  <c r="N3476" i="6" l="1"/>
  <c r="O3478" i="6" s="1"/>
  <c r="N3477" i="6" l="1"/>
  <c r="N3478" i="6" l="1"/>
  <c r="N3479" i="6" l="1"/>
  <c r="O3481" i="6" s="1"/>
  <c r="O3479" i="6"/>
  <c r="N3480" i="6" l="1"/>
  <c r="O3482" i="6" s="1"/>
  <c r="O3480" i="6"/>
  <c r="N3481" i="6" l="1"/>
  <c r="O3483" i="6" s="1"/>
  <c r="N3482" i="6" l="1"/>
  <c r="N3483" i="6" l="1"/>
  <c r="N3484" i="6" l="1"/>
  <c r="O3486" i="6" s="1"/>
  <c r="O3484" i="6"/>
  <c r="N3485" i="6" l="1"/>
  <c r="O3487" i="6" s="1"/>
  <c r="O3485" i="6"/>
  <c r="N3486" i="6" l="1"/>
  <c r="O3488" i="6" s="1"/>
  <c r="N3487" i="6" l="1"/>
  <c r="N3488" i="6" l="1"/>
  <c r="N3489" i="6" l="1"/>
  <c r="O3491" i="6" s="1"/>
  <c r="O3489" i="6"/>
  <c r="N3490" i="6" l="1"/>
  <c r="O3492" i="6" s="1"/>
  <c r="O3490" i="6"/>
  <c r="N3491" i="6" l="1"/>
  <c r="O3493" i="6" s="1"/>
  <c r="N3492" i="6" l="1"/>
  <c r="N3493" i="6" l="1"/>
  <c r="N3494" i="6" l="1"/>
  <c r="O3496" i="6" s="1"/>
  <c r="O3494" i="6"/>
  <c r="N3495" i="6" l="1"/>
  <c r="O3497" i="6" s="1"/>
  <c r="O3495" i="6"/>
  <c r="N3496" i="6" l="1"/>
  <c r="O3498" i="6" s="1"/>
  <c r="N3497" i="6" l="1"/>
  <c r="N3498" i="6" l="1"/>
  <c r="N3499" i="6" l="1"/>
  <c r="O3501" i="6" s="1"/>
  <c r="O3499" i="6"/>
  <c r="N3500" i="6" l="1"/>
  <c r="O3502" i="6" s="1"/>
  <c r="O3500" i="6"/>
  <c r="N3501" i="6" l="1"/>
  <c r="O3503" i="6" s="1"/>
  <c r="N3502" i="6" l="1"/>
  <c r="N3503" i="6" l="1"/>
  <c r="N3504" i="6" l="1"/>
  <c r="O3506" i="6" s="1"/>
  <c r="O3504" i="6"/>
  <c r="N3505" i="6" l="1"/>
  <c r="O3507" i="6" s="1"/>
  <c r="O3505" i="6"/>
  <c r="N3506" i="6" l="1"/>
  <c r="O3508" i="6" s="1"/>
  <c r="N3507" i="6" l="1"/>
  <c r="N3508" i="6" l="1"/>
  <c r="N3509" i="6" l="1"/>
  <c r="O3511" i="6" s="1"/>
  <c r="O3509" i="6"/>
  <c r="N3510" i="6" l="1"/>
  <c r="O3512" i="6" s="1"/>
  <c r="O3510" i="6"/>
  <c r="N3511" i="6" l="1"/>
  <c r="O3513" i="6" s="1"/>
  <c r="N3512" i="6" l="1"/>
  <c r="N3513" i="6" l="1"/>
  <c r="N3514" i="6" l="1"/>
  <c r="O3516" i="6" s="1"/>
  <c r="O3514" i="6"/>
  <c r="N3515" i="6" l="1"/>
  <c r="O3517" i="6" s="1"/>
  <c r="O3515" i="6"/>
  <c r="N3516" i="6" l="1"/>
  <c r="O3518" i="6" s="1"/>
  <c r="N3517" i="6" l="1"/>
  <c r="N3518" i="6" l="1"/>
  <c r="N3519" i="6" l="1"/>
  <c r="O3521" i="6" s="1"/>
  <c r="O3519" i="6"/>
  <c r="N3520" i="6" l="1"/>
  <c r="O3522" i="6" s="1"/>
  <c r="O3520" i="6"/>
  <c r="N3521" i="6" l="1"/>
  <c r="O3523" i="6" s="1"/>
  <c r="N3522" i="6" l="1"/>
  <c r="N3523" i="6" l="1"/>
  <c r="N3524" i="6" l="1"/>
  <c r="O3526" i="6" s="1"/>
  <c r="O3524" i="6"/>
  <c r="N3525" i="6" l="1"/>
  <c r="O3527" i="6" s="1"/>
  <c r="O3525" i="6"/>
  <c r="N3526" i="6" l="1"/>
  <c r="O3528" i="6" s="1"/>
  <c r="N3527" i="6" l="1"/>
  <c r="N3528" i="6" l="1"/>
  <c r="N3529" i="6" l="1"/>
  <c r="O3531" i="6" s="1"/>
  <c r="O3529" i="6" l="1"/>
  <c r="N3530" i="6"/>
  <c r="O3532" i="6" s="1"/>
  <c r="O3530" i="6"/>
  <c r="N3531" i="6" l="1"/>
  <c r="O3533" i="6" s="1"/>
  <c r="N3532" i="6" l="1"/>
  <c r="N3533" i="6" l="1"/>
  <c r="N3534" i="6" l="1"/>
  <c r="O3536" i="6" s="1"/>
  <c r="O3534" i="6"/>
  <c r="N3535" i="6" l="1"/>
  <c r="O3537" i="6" s="1"/>
  <c r="O3535" i="6"/>
  <c r="N3536" i="6" l="1"/>
  <c r="O3538" i="6" s="1"/>
  <c r="N3537" i="6" l="1"/>
  <c r="N3538" i="6" l="1"/>
  <c r="N3539" i="6" l="1"/>
  <c r="O3541" i="6" s="1"/>
  <c r="O3539" i="6"/>
  <c r="N3540" i="6" l="1"/>
  <c r="O3542" i="6" s="1"/>
  <c r="O3540" i="6"/>
  <c r="N3541" i="6" l="1"/>
  <c r="O3543" i="6" s="1"/>
  <c r="N3542" i="6" l="1"/>
  <c r="N3543" i="6" l="1"/>
  <c r="N3544" i="6" l="1"/>
  <c r="O3546" i="6" s="1"/>
  <c r="O3544" i="6"/>
  <c r="N3545" i="6" l="1"/>
  <c r="O3547" i="6" s="1"/>
  <c r="O3545" i="6"/>
  <c r="N3546" i="6" l="1"/>
  <c r="O3548" i="6" s="1"/>
  <c r="N3547" i="6" l="1"/>
  <c r="N3548" i="6" l="1"/>
  <c r="N3549" i="6" l="1"/>
  <c r="O3551" i="6" s="1"/>
  <c r="O3549" i="6"/>
  <c r="N3550" i="6" l="1"/>
  <c r="O3552" i="6" s="1"/>
  <c r="O3550" i="6"/>
  <c r="N3551" i="6" l="1"/>
  <c r="O3553" i="6" s="1"/>
  <c r="N3552" i="6" l="1"/>
  <c r="N3553" i="6" l="1"/>
  <c r="N3554" i="6" l="1"/>
  <c r="O3556" i="6" s="1"/>
  <c r="O3554" i="6"/>
  <c r="N3555" i="6" l="1"/>
  <c r="O3557" i="6" s="1"/>
  <c r="O3555" i="6"/>
  <c r="N3556" i="6" l="1"/>
  <c r="O3558" i="6" s="1"/>
  <c r="N3557" i="6" l="1"/>
  <c r="N3558" i="6" l="1"/>
  <c r="N3559" i="6" l="1"/>
  <c r="O3561" i="6" s="1"/>
  <c r="O3559" i="6"/>
  <c r="N3560" i="6" l="1"/>
  <c r="O3562" i="6" s="1"/>
  <c r="O3560" i="6"/>
  <c r="N3561" i="6" l="1"/>
  <c r="O3563" i="6" s="1"/>
  <c r="N3562" i="6" l="1"/>
  <c r="N3563" i="6" l="1"/>
  <c r="N3564" i="6" l="1"/>
  <c r="O3566" i="6" s="1"/>
  <c r="O3564" i="6"/>
  <c r="N3565" i="6" l="1"/>
  <c r="O3567" i="6" s="1"/>
  <c r="O3565" i="6"/>
  <c r="N3566" i="6" l="1"/>
  <c r="O3568" i="6" s="1"/>
  <c r="N3567" i="6" l="1"/>
  <c r="N3568" i="6" l="1"/>
  <c r="N3569" i="6" l="1"/>
  <c r="O3571" i="6" s="1"/>
  <c r="O3569" i="6"/>
  <c r="N3570" i="6" l="1"/>
  <c r="O3572" i="6" s="1"/>
  <c r="O3570" i="6"/>
  <c r="N3571" i="6" l="1"/>
  <c r="O3573" i="6" s="1"/>
  <c r="N3572" i="6" l="1"/>
  <c r="N3573" i="6" l="1"/>
  <c r="N3574" i="6" l="1"/>
  <c r="O3576" i="6" s="1"/>
  <c r="O3574" i="6"/>
  <c r="N3575" i="6" l="1"/>
  <c r="O3577" i="6" s="1"/>
  <c r="O3575" i="6"/>
  <c r="N3576" i="6" l="1"/>
  <c r="O3578" i="6" s="1"/>
  <c r="N3577" i="6" l="1"/>
  <c r="N3578" i="6" l="1"/>
  <c r="N3579" i="6" l="1"/>
  <c r="O3581" i="6" s="1"/>
  <c r="O3579" i="6"/>
  <c r="N3580" i="6" l="1"/>
  <c r="O3582" i="6" s="1"/>
  <c r="O3580" i="6"/>
  <c r="N3581" i="6" l="1"/>
  <c r="O3583" i="6" s="1"/>
  <c r="N3582" i="6" l="1"/>
  <c r="N3583" i="6" l="1"/>
  <c r="N3584" i="6" l="1"/>
  <c r="O3586" i="6" s="1"/>
  <c r="O3584" i="6"/>
  <c r="N3585" i="6" l="1"/>
  <c r="O3587" i="6" s="1"/>
  <c r="O3585" i="6"/>
  <c r="N3586" i="6" l="1"/>
  <c r="O3588" i="6" s="1"/>
  <c r="N3587" i="6" l="1"/>
  <c r="N3588" i="6" l="1"/>
  <c r="N3589" i="6" l="1"/>
  <c r="O3591" i="6" s="1"/>
  <c r="O3589" i="6"/>
  <c r="N3590" i="6" l="1"/>
  <c r="O3592" i="6" s="1"/>
  <c r="O3590" i="6"/>
  <c r="N3591" i="6" l="1"/>
  <c r="O3593" i="6" s="1"/>
  <c r="N3592" i="6" l="1"/>
  <c r="N3593" i="6" l="1"/>
  <c r="N3594" i="6" l="1"/>
  <c r="O3596" i="6" s="1"/>
  <c r="O3594" i="6"/>
  <c r="N3595" i="6" l="1"/>
  <c r="O3597" i="6" s="1"/>
  <c r="O3595" i="6"/>
  <c r="N3596" i="6" l="1"/>
  <c r="O3598" i="6" s="1"/>
  <c r="N3597" i="6" l="1"/>
  <c r="N3598" i="6" l="1"/>
  <c r="N3599" i="6" l="1"/>
  <c r="O3601" i="6" s="1"/>
  <c r="O3599" i="6"/>
  <c r="N3600" i="6" l="1"/>
  <c r="O3602" i="6" s="1"/>
  <c r="O3600" i="6"/>
  <c r="N3601" i="6" l="1"/>
  <c r="O3603" i="6" s="1"/>
  <c r="N3602" i="6" l="1"/>
  <c r="N3603" i="6" l="1"/>
  <c r="N3604" i="6" l="1"/>
  <c r="O3606" i="6" s="1"/>
  <c r="O3604" i="6"/>
  <c r="N3605" i="6" l="1"/>
  <c r="O3607" i="6" s="1"/>
  <c r="O3605" i="6"/>
  <c r="N3606" i="6" l="1"/>
  <c r="O3608" i="6" s="1"/>
  <c r="N3607" i="6" l="1"/>
  <c r="N3608" i="6" l="1"/>
  <c r="N3609" i="6" l="1"/>
  <c r="O3611" i="6" s="1"/>
  <c r="O3609" i="6"/>
  <c r="N3610" i="6" l="1"/>
  <c r="O3612" i="6" s="1"/>
  <c r="O3610" i="6"/>
  <c r="N3611" i="6" l="1"/>
  <c r="O3613" i="6" s="1"/>
  <c r="N3612" i="6" l="1"/>
  <c r="N3613" i="6" l="1"/>
  <c r="N3614" i="6" l="1"/>
  <c r="O3616" i="6" s="1"/>
  <c r="O3614" i="6"/>
  <c r="N3615" i="6" l="1"/>
  <c r="O3617" i="6" s="1"/>
  <c r="O3615" i="6"/>
  <c r="N3616" i="6" l="1"/>
  <c r="O3618" i="6" s="1"/>
  <c r="N3617" i="6" l="1"/>
  <c r="N3618" i="6" l="1"/>
  <c r="N3619" i="6" l="1"/>
  <c r="O3621" i="6" s="1"/>
  <c r="O3619" i="6"/>
  <c r="N3620" i="6" l="1"/>
  <c r="O3622" i="6" s="1"/>
  <c r="O3620" i="6"/>
  <c r="N3621" i="6" l="1"/>
  <c r="O3623" i="6" s="1"/>
  <c r="N3622" i="6" l="1"/>
  <c r="N3623" i="6" l="1"/>
  <c r="N3624" i="6" l="1"/>
  <c r="O3626" i="6" s="1"/>
  <c r="O3624" i="6"/>
  <c r="N3625" i="6" l="1"/>
  <c r="O3627" i="6" s="1"/>
  <c r="O3625" i="6"/>
  <c r="N3626" i="6" l="1"/>
  <c r="O3628" i="6" s="1"/>
  <c r="N3627" i="6" l="1"/>
  <c r="N3628" i="6" l="1"/>
  <c r="N3629" i="6" l="1"/>
  <c r="O3631" i="6" s="1"/>
  <c r="O3629" i="6"/>
  <c r="N3630" i="6" l="1"/>
  <c r="O3632" i="6" s="1"/>
  <c r="O3630" i="6"/>
  <c r="N3631" i="6" l="1"/>
  <c r="O3633" i="6" s="1"/>
  <c r="N3632" i="6" l="1"/>
  <c r="N3633" i="6" l="1"/>
  <c r="N3634" i="6" l="1"/>
  <c r="O3636" i="6" s="1"/>
  <c r="O3634" i="6"/>
  <c r="N3635" i="6" l="1"/>
  <c r="O3637" i="6" s="1"/>
  <c r="O3635" i="6"/>
  <c r="N3636" i="6" l="1"/>
  <c r="O3638" i="6" s="1"/>
  <c r="N3637" i="6" l="1"/>
  <c r="N3638" i="6" l="1"/>
  <c r="N3639" i="6" l="1"/>
  <c r="O3641" i="6" s="1"/>
  <c r="O3639" i="6"/>
  <c r="N3640" i="6" l="1"/>
  <c r="O3642" i="6" s="1"/>
  <c r="O3640" i="6"/>
  <c r="N3641" i="6" l="1"/>
  <c r="O3643" i="6" s="1"/>
  <c r="N3642" i="6" l="1"/>
  <c r="N3643" i="6" l="1"/>
  <c r="N3644" i="6" l="1"/>
  <c r="O3646" i="6" s="1"/>
  <c r="O3644" i="6"/>
  <c r="N3645" i="6" l="1"/>
  <c r="O3647" i="6" s="1"/>
  <c r="O3645" i="6"/>
  <c r="N3646" i="6" l="1"/>
  <c r="O3648" i="6" s="1"/>
  <c r="N3647" i="6" l="1"/>
  <c r="N3648" i="6" l="1"/>
  <c r="N3649" i="6" l="1"/>
  <c r="O3651" i="6" s="1"/>
  <c r="O3649" i="6"/>
  <c r="N3650" i="6" l="1"/>
  <c r="O3652" i="6" s="1"/>
  <c r="O3650" i="6"/>
  <c r="N3651" i="6" l="1"/>
  <c r="O3653" i="6" s="1"/>
  <c r="N3652" i="6" l="1"/>
  <c r="N3653" i="6" l="1"/>
  <c r="N3654" i="6" l="1"/>
  <c r="O3656" i="6" s="1"/>
  <c r="O3654" i="6"/>
  <c r="N3655" i="6" l="1"/>
  <c r="O3657" i="6" s="1"/>
  <c r="O3655" i="6"/>
  <c r="N3656" i="6" l="1"/>
  <c r="O3658" i="6" s="1"/>
  <c r="N3657" i="6" l="1"/>
  <c r="N3658" i="6" l="1"/>
  <c r="N3659" i="6" l="1"/>
  <c r="O3661" i="6" s="1"/>
  <c r="O3659" i="6"/>
  <c r="N3660" i="6" l="1"/>
  <c r="O3662" i="6" s="1"/>
  <c r="O3660" i="6"/>
  <c r="N3661" i="6" l="1"/>
  <c r="O3663" i="6" s="1"/>
  <c r="N3662" i="6" l="1"/>
  <c r="N3663" i="6" l="1"/>
  <c r="N3664" i="6" l="1"/>
  <c r="O3666" i="6" s="1"/>
  <c r="O3664" i="6"/>
  <c r="N3665" i="6" l="1"/>
  <c r="O3667" i="6" s="1"/>
  <c r="O3665" i="6"/>
  <c r="N3666" i="6" l="1"/>
  <c r="O3668" i="6" s="1"/>
  <c r="N3667" i="6" l="1"/>
  <c r="N3668" i="6" l="1"/>
  <c r="N3669" i="6" l="1"/>
  <c r="O3671" i="6" s="1"/>
  <c r="O3669" i="6"/>
  <c r="N3670" i="6" l="1"/>
  <c r="O3672" i="6" s="1"/>
  <c r="O3670" i="6"/>
  <c r="N3671" i="6" l="1"/>
  <c r="O3673" i="6" s="1"/>
  <c r="N3672" i="6" l="1"/>
  <c r="N3673" i="6" l="1"/>
  <c r="N3674" i="6" l="1"/>
  <c r="O3676" i="6" s="1"/>
  <c r="O3674" i="6"/>
  <c r="N3675" i="6" l="1"/>
  <c r="O3677" i="6" s="1"/>
  <c r="O3675" i="6"/>
  <c r="N3676" i="6" l="1"/>
  <c r="O3678" i="6" s="1"/>
  <c r="N3677" i="6" l="1"/>
  <c r="N3678" i="6" l="1"/>
  <c r="N3679" i="6" l="1"/>
  <c r="O3681" i="6" s="1"/>
  <c r="O3679" i="6" l="1"/>
  <c r="N3680" i="6"/>
  <c r="O3682" i="6" s="1"/>
  <c r="O3680" i="6"/>
  <c r="N3681" i="6" l="1"/>
  <c r="O3683" i="6" s="1"/>
  <c r="N3682" i="6" l="1"/>
  <c r="N3683" i="6" l="1"/>
  <c r="N3684" i="6" l="1"/>
  <c r="O3686" i="6" s="1"/>
  <c r="O3684" i="6"/>
  <c r="N3685" i="6" l="1"/>
  <c r="O3687" i="6" s="1"/>
  <c r="O3685" i="6"/>
  <c r="N3686" i="6" l="1"/>
  <c r="O3688" i="6" s="1"/>
  <c r="N3687" i="6" l="1"/>
  <c r="N3688" i="6" l="1"/>
  <c r="N3689" i="6" l="1"/>
  <c r="O3691" i="6" s="1"/>
  <c r="O3689" i="6"/>
  <c r="O3690" i="6" l="1"/>
  <c r="N3690" i="6"/>
  <c r="O3692" i="6" s="1"/>
  <c r="N3691" i="6" l="1"/>
  <c r="O3693" i="6" s="1"/>
  <c r="N3692" i="6" l="1"/>
  <c r="N3693" i="6" l="1"/>
  <c r="N3694" i="6" l="1"/>
  <c r="O3696" i="6" s="1"/>
  <c r="O3694" i="6" l="1"/>
  <c r="N3695" i="6"/>
  <c r="O3697" i="6" s="1"/>
  <c r="O3695" i="6"/>
  <c r="N3696" i="6" l="1"/>
  <c r="O3698" i="6" s="1"/>
  <c r="N3697" i="6" l="1"/>
  <c r="N3698" i="6" l="1"/>
  <c r="N3699" i="6" l="1"/>
  <c r="O3701" i="6" s="1"/>
  <c r="O3699" i="6"/>
  <c r="N3700" i="6" l="1"/>
  <c r="O3702" i="6" s="1"/>
  <c r="O3700" i="6"/>
  <c r="N3701" i="6" l="1"/>
  <c r="O3703" i="6" s="1"/>
  <c r="N3702" i="6" l="1"/>
  <c r="N3703" i="6" l="1"/>
  <c r="N3704" i="6" l="1"/>
  <c r="O3706" i="6" s="1"/>
  <c r="O3704" i="6"/>
  <c r="N3705" i="6" l="1"/>
  <c r="O3707" i="6" s="1"/>
  <c r="O3705" i="6"/>
  <c r="N3706" i="6" l="1"/>
  <c r="O3708" i="6" s="1"/>
  <c r="N3707" i="6" l="1"/>
  <c r="N3708" i="6" l="1"/>
  <c r="N3709" i="6" l="1"/>
  <c r="O3711" i="6" s="1"/>
  <c r="O3709" i="6"/>
  <c r="N3710" i="6" l="1"/>
  <c r="O3712" i="6" s="1"/>
  <c r="O3710" i="6"/>
  <c r="N3711" i="6" l="1"/>
  <c r="O3713" i="6" s="1"/>
  <c r="N3712" i="6" l="1"/>
  <c r="N3713" i="6" l="1"/>
  <c r="N3714" i="6" l="1"/>
  <c r="O3716" i="6" s="1"/>
  <c r="O3714" i="6"/>
  <c r="N3715" i="6" l="1"/>
  <c r="O3717" i="6" s="1"/>
  <c r="O3715" i="6"/>
  <c r="N3716" i="6" l="1"/>
  <c r="O3718" i="6" s="1"/>
  <c r="N3717" i="6" l="1"/>
  <c r="N3718" i="6" l="1"/>
  <c r="N3719" i="6" l="1"/>
  <c r="O3721" i="6" s="1"/>
  <c r="O3719" i="6"/>
  <c r="N3720" i="6" l="1"/>
  <c r="O3722" i="6" s="1"/>
  <c r="O3720" i="6"/>
  <c r="N3721" i="6" l="1"/>
  <c r="O3723" i="6" s="1"/>
  <c r="N3722" i="6" l="1"/>
  <c r="N3723" i="6" l="1"/>
  <c r="N3724" i="6" l="1"/>
  <c r="O3726" i="6" s="1"/>
  <c r="O3724" i="6"/>
  <c r="N3725" i="6" l="1"/>
  <c r="O3727" i="6" s="1"/>
  <c r="O3725" i="6"/>
  <c r="N3726" i="6" l="1"/>
  <c r="O3728" i="6" s="1"/>
  <c r="N3727" i="6" l="1"/>
  <c r="N3728" i="6" l="1"/>
  <c r="N3729" i="6" l="1"/>
  <c r="O3731" i="6" s="1"/>
  <c r="O3729" i="6"/>
  <c r="N3730" i="6" l="1"/>
  <c r="O3732" i="6" s="1"/>
  <c r="O3730" i="6"/>
  <c r="N3731" i="6" l="1"/>
  <c r="O3733" i="6" s="1"/>
  <c r="N3732" i="6" l="1"/>
  <c r="N3733" i="6" l="1"/>
  <c r="N3734" i="6" l="1"/>
  <c r="O3736" i="6" s="1"/>
  <c r="O3734" i="6"/>
  <c r="N3735" i="6" l="1"/>
  <c r="O3737" i="6" s="1"/>
  <c r="O3735" i="6"/>
  <c r="N3736" i="6" l="1"/>
  <c r="O3738" i="6" s="1"/>
  <c r="N3737" i="6" l="1"/>
  <c r="N3738" i="6" l="1"/>
  <c r="N3739" i="6" l="1"/>
  <c r="O3741" i="6" s="1"/>
  <c r="O3739" i="6"/>
  <c r="N3740" i="6" l="1"/>
  <c r="O3742" i="6" s="1"/>
  <c r="O3740" i="6"/>
  <c r="N3741" i="6" l="1"/>
  <c r="O3743" i="6" s="1"/>
  <c r="N3742" i="6" l="1"/>
  <c r="N3743" i="6" l="1"/>
  <c r="N3744" i="6" l="1"/>
  <c r="O3746" i="6" s="1"/>
  <c r="O3744" i="6"/>
  <c r="N3745" i="6" l="1"/>
  <c r="O3747" i="6" s="1"/>
  <c r="O3745" i="6"/>
  <c r="N3746" i="6" l="1"/>
  <c r="O3748" i="6" s="1"/>
  <c r="N3747" i="6" l="1"/>
  <c r="N3748" i="6" l="1"/>
  <c r="N3749" i="6" l="1"/>
  <c r="O3751" i="6" s="1"/>
  <c r="O3749" i="6"/>
  <c r="N3750" i="6" l="1"/>
  <c r="O3752" i="6" s="1"/>
  <c r="O3750" i="6"/>
  <c r="N3751" i="6" l="1"/>
  <c r="O3753" i="6" s="1"/>
  <c r="N3752" i="6" l="1"/>
  <c r="N3753" i="6" l="1"/>
  <c r="N3754" i="6" l="1"/>
  <c r="O3756" i="6" s="1"/>
  <c r="O3754" i="6"/>
  <c r="N3755" i="6" l="1"/>
  <c r="O3757" i="6" s="1"/>
  <c r="O3755" i="6"/>
  <c r="N3756" i="6" l="1"/>
  <c r="O3758" i="6" s="1"/>
  <c r="N3757" i="6" l="1"/>
  <c r="N3758" i="6" l="1"/>
  <c r="N3759" i="6" l="1"/>
  <c r="O3761" i="6" s="1"/>
  <c r="O3759" i="6"/>
  <c r="N3760" i="6" l="1"/>
  <c r="O3762" i="6" s="1"/>
  <c r="O3760" i="6"/>
  <c r="N3761" i="6" l="1"/>
  <c r="O3763" i="6" s="1"/>
  <c r="N3762" i="6" l="1"/>
  <c r="N3763" i="6" l="1"/>
  <c r="N3764" i="6" l="1"/>
  <c r="O3766" i="6" s="1"/>
  <c r="O3764" i="6"/>
  <c r="N3765" i="6" l="1"/>
  <c r="O3767" i="6" s="1"/>
  <c r="O3765" i="6"/>
  <c r="N3766" i="6" l="1"/>
  <c r="O3768" i="6" s="1"/>
  <c r="N3767" i="6" l="1"/>
  <c r="N3768" i="6" l="1"/>
  <c r="N3769" i="6" l="1"/>
  <c r="O3771" i="6" s="1"/>
  <c r="O3769" i="6"/>
  <c r="N3770" i="6" l="1"/>
  <c r="O3772" i="6" s="1"/>
  <c r="O3770" i="6"/>
  <c r="N3771" i="6" l="1"/>
  <c r="O3773" i="6" s="1"/>
  <c r="N3772" i="6" l="1"/>
  <c r="N3773" i="6" l="1"/>
  <c r="N3774" i="6" l="1"/>
  <c r="O3776" i="6" s="1"/>
  <c r="O3774" i="6"/>
  <c r="N3775" i="6" l="1"/>
  <c r="O3777" i="6" s="1"/>
  <c r="O3775" i="6"/>
  <c r="N3776" i="6" l="1"/>
  <c r="O3778" i="6" s="1"/>
  <c r="N3777" i="6" l="1"/>
  <c r="N3778" i="6" l="1"/>
  <c r="N3779" i="6" l="1"/>
  <c r="O3781" i="6" s="1"/>
  <c r="O3779" i="6"/>
  <c r="N3780" i="6" l="1"/>
  <c r="O3782" i="6" s="1"/>
  <c r="O3780" i="6"/>
  <c r="N3781" i="6" l="1"/>
  <c r="O3783" i="6" s="1"/>
  <c r="N3782" i="6" l="1"/>
  <c r="N3783" i="6" l="1"/>
  <c r="N3784" i="6" l="1"/>
  <c r="O3786" i="6" s="1"/>
  <c r="O3784" i="6"/>
  <c r="N3785" i="6" l="1"/>
  <c r="O3787" i="6" s="1"/>
  <c r="O3785" i="6"/>
  <c r="N3786" i="6" l="1"/>
  <c r="O3788" i="6" s="1"/>
  <c r="N3787" i="6" l="1"/>
  <c r="N3788" i="6" l="1"/>
  <c r="N3789" i="6" l="1"/>
  <c r="O3791" i="6" l="1"/>
  <c r="O3789" i="6"/>
  <c r="N3790" i="6"/>
  <c r="O3792" i="6" s="1"/>
  <c r="O3790" i="6"/>
  <c r="N3791" i="6" l="1"/>
  <c r="O3793" i="6" s="1"/>
  <c r="N3792" i="6" l="1"/>
  <c r="N3793" i="6" l="1"/>
  <c r="N3794" i="6" l="1"/>
  <c r="O3796" i="6" s="1"/>
  <c r="O3794" i="6"/>
  <c r="N3795" i="6" l="1"/>
  <c r="O3797" i="6" s="1"/>
  <c r="O3795" i="6"/>
  <c r="N3796" i="6" l="1"/>
  <c r="O3798" i="6" s="1"/>
  <c r="N3797" i="6" l="1"/>
  <c r="N3798" i="6" l="1"/>
  <c r="N3799" i="6" l="1"/>
  <c r="O3801" i="6" s="1"/>
  <c r="O3799" i="6"/>
  <c r="N3800" i="6" l="1"/>
  <c r="O3802" i="6" s="1"/>
  <c r="O3800" i="6"/>
  <c r="N3801" i="6" l="1"/>
  <c r="O3803" i="6" s="1"/>
  <c r="N3802" i="6" l="1"/>
  <c r="N3803" i="6" l="1"/>
  <c r="N3804" i="6" l="1"/>
  <c r="O3806" i="6" s="1"/>
  <c r="O3804" i="6"/>
  <c r="N3805" i="6" l="1"/>
  <c r="O3807" i="6" s="1"/>
  <c r="O3805" i="6"/>
  <c r="N3806" i="6" l="1"/>
  <c r="O3808" i="6" s="1"/>
  <c r="N3807" i="6" l="1"/>
  <c r="N3808" i="6" l="1"/>
  <c r="N3809" i="6" l="1"/>
  <c r="O3811" i="6" s="1"/>
  <c r="O3809" i="6"/>
  <c r="N3810" i="6" l="1"/>
  <c r="O3812" i="6" s="1"/>
  <c r="O3810" i="6"/>
  <c r="N3811" i="6" l="1"/>
  <c r="O3813" i="6" s="1"/>
  <c r="N3812" i="6" l="1"/>
  <c r="N3813" i="6" l="1"/>
  <c r="N3814" i="6" l="1"/>
  <c r="O3816" i="6" s="1"/>
  <c r="O3814" i="6"/>
  <c r="N3815" i="6" l="1"/>
  <c r="O3817" i="6" s="1"/>
  <c r="O3815" i="6"/>
  <c r="N3816" i="6" l="1"/>
  <c r="O3818" i="6" s="1"/>
  <c r="N3817" i="6" l="1"/>
  <c r="N3818" i="6" l="1"/>
  <c r="N3819" i="6" l="1"/>
  <c r="O3821" i="6" s="1"/>
  <c r="O3819" i="6"/>
  <c r="N3820" i="6" l="1"/>
  <c r="O3822" i="6" s="1"/>
  <c r="O3820" i="6"/>
  <c r="N3821" i="6" l="1"/>
  <c r="O3823" i="6" s="1"/>
  <c r="N3822" i="6" l="1"/>
  <c r="N3823" i="6" l="1"/>
  <c r="N3824" i="6" l="1"/>
  <c r="O3826" i="6" s="1"/>
  <c r="O3824" i="6"/>
  <c r="N3825" i="6" l="1"/>
  <c r="O3827" i="6" s="1"/>
  <c r="O3825" i="6"/>
  <c r="N3826" i="6" l="1"/>
  <c r="O3828" i="6" s="1"/>
  <c r="N3827" i="6" l="1"/>
  <c r="N3828" i="6" l="1"/>
  <c r="N3829" i="6" l="1"/>
  <c r="O3831" i="6" s="1"/>
  <c r="O3829" i="6" l="1"/>
  <c r="N3830" i="6"/>
  <c r="O3832" i="6" s="1"/>
  <c r="O3830" i="6"/>
  <c r="N3831" i="6" l="1"/>
  <c r="O3833" i="6" s="1"/>
  <c r="N3832" i="6" l="1"/>
  <c r="N3833" i="6" l="1"/>
  <c r="N3834" i="6" l="1"/>
  <c r="O3836" i="6" s="1"/>
  <c r="O3834" i="6"/>
  <c r="N3835" i="6" l="1"/>
  <c r="O3837" i="6" s="1"/>
  <c r="O3835" i="6"/>
  <c r="N3836" i="6" l="1"/>
  <c r="O3838" i="6" s="1"/>
  <c r="N3837" i="6" l="1"/>
  <c r="N3838" i="6" l="1"/>
  <c r="N3839" i="6" l="1"/>
  <c r="O3841" i="6" s="1"/>
  <c r="O3839" i="6"/>
  <c r="N3840" i="6" l="1"/>
  <c r="O3842" i="6" s="1"/>
  <c r="O3840" i="6"/>
  <c r="N3841" i="6" l="1"/>
  <c r="O3843" i="6" s="1"/>
  <c r="N3842" i="6" l="1"/>
  <c r="N3843" i="6" l="1"/>
  <c r="N3844" i="6" l="1"/>
  <c r="O3846" i="6" s="1"/>
  <c r="O3844" i="6"/>
  <c r="N3845" i="6" l="1"/>
  <c r="O3847" i="6" s="1"/>
  <c r="O3845" i="6"/>
  <c r="N3846" i="6" l="1"/>
  <c r="O3848" i="6" s="1"/>
  <c r="N3847" i="6" l="1"/>
  <c r="N3848" i="6" l="1"/>
  <c r="N3849" i="6" l="1"/>
  <c r="O3851" i="6" s="1"/>
  <c r="O3849" i="6"/>
  <c r="N3850" i="6" l="1"/>
  <c r="O3852" i="6" s="1"/>
  <c r="O3850" i="6"/>
  <c r="N3851" i="6" l="1"/>
  <c r="O3853" i="6" s="1"/>
  <c r="N3852" i="6" l="1"/>
  <c r="N3853" i="6" l="1"/>
  <c r="N3854" i="6" l="1"/>
  <c r="O3856" i="6" s="1"/>
  <c r="O3854" i="6"/>
  <c r="N3855" i="6" l="1"/>
  <c r="O3857" i="6" s="1"/>
  <c r="O3855" i="6"/>
  <c r="N3856" i="6" l="1"/>
  <c r="O3858" i="6" s="1"/>
  <c r="N3857" i="6" l="1"/>
  <c r="N3858" i="6" l="1"/>
  <c r="N3859" i="6" l="1"/>
  <c r="O3861" i="6" s="1"/>
  <c r="O3859" i="6"/>
  <c r="N3860" i="6" l="1"/>
  <c r="O3862" i="6" s="1"/>
  <c r="O3860" i="6"/>
  <c r="N3861" i="6" l="1"/>
  <c r="O3863" i="6" s="1"/>
  <c r="N3862" i="6" l="1"/>
  <c r="N3863" i="6" l="1"/>
  <c r="N3864" i="6" l="1"/>
  <c r="O3866" i="6" s="1"/>
  <c r="O3864" i="6"/>
  <c r="N3865" i="6" l="1"/>
  <c r="O3867" i="6" s="1"/>
  <c r="O3865" i="6"/>
  <c r="N3866" i="6" l="1"/>
  <c r="O3868" i="6" s="1"/>
  <c r="N3867" i="6" l="1"/>
  <c r="N3868" i="6" l="1"/>
  <c r="N3869" i="6" l="1"/>
  <c r="O3871" i="6" s="1"/>
  <c r="O3869" i="6"/>
  <c r="N3870" i="6" l="1"/>
  <c r="O3872" i="6" s="1"/>
  <c r="O3870" i="6"/>
  <c r="N3871" i="6" l="1"/>
  <c r="O3873" i="6" s="1"/>
  <c r="N3872" i="6" l="1"/>
  <c r="N3873" i="6" l="1"/>
  <c r="N3874" i="6" l="1"/>
  <c r="O3876" i="6" s="1"/>
  <c r="O3874" i="6"/>
  <c r="N3875" i="6" l="1"/>
  <c r="O3877" i="6" s="1"/>
  <c r="O3875" i="6"/>
  <c r="N3876" i="6" l="1"/>
  <c r="O3878" i="6" s="1"/>
  <c r="N3877" i="6" l="1"/>
  <c r="N3878" i="6" l="1"/>
  <c r="N3879" i="6" l="1"/>
  <c r="O3881" i="6" s="1"/>
  <c r="O3879" i="6"/>
  <c r="N3880" i="6" l="1"/>
  <c r="O3882" i="6" s="1"/>
  <c r="O3880" i="6"/>
  <c r="N3881" i="6" l="1"/>
  <c r="O3883" i="6" s="1"/>
  <c r="N3882" i="6" l="1"/>
  <c r="N3883" i="6" l="1"/>
  <c r="N3884" i="6" l="1"/>
  <c r="O3886" i="6" s="1"/>
  <c r="O3884" i="6"/>
  <c r="N3885" i="6" l="1"/>
  <c r="O3887" i="6" s="1"/>
  <c r="O3885" i="6"/>
  <c r="N3886" i="6" l="1"/>
  <c r="O3888" i="6" s="1"/>
  <c r="N3887" i="6" l="1"/>
  <c r="N3888" i="6" l="1"/>
  <c r="N3889" i="6" l="1"/>
  <c r="O3891" i="6" s="1"/>
  <c r="O3889" i="6"/>
  <c r="N3890" i="6" l="1"/>
  <c r="O3892" i="6" s="1"/>
  <c r="O3890" i="6"/>
  <c r="N3891" i="6" l="1"/>
  <c r="O3893" i="6" s="1"/>
  <c r="N3892" i="6" l="1"/>
  <c r="N3893" i="6" l="1"/>
  <c r="N3894" i="6" l="1"/>
  <c r="O3896" i="6" s="1"/>
  <c r="O3894" i="6"/>
  <c r="N3895" i="6" l="1"/>
  <c r="O3897" i="6" s="1"/>
  <c r="O3895" i="6"/>
  <c r="N3896" i="6" l="1"/>
  <c r="O3898" i="6" s="1"/>
  <c r="N3897" i="6" l="1"/>
  <c r="N3898" i="6" l="1"/>
  <c r="N3899" i="6" l="1"/>
  <c r="O3901" i="6" s="1"/>
  <c r="O3899" i="6"/>
  <c r="N3900" i="6" l="1"/>
  <c r="O3902" i="6" s="1"/>
  <c r="O3900" i="6"/>
  <c r="N3901" i="6" l="1"/>
  <c r="O3903" i="6" s="1"/>
  <c r="N3902" i="6" l="1"/>
  <c r="N3903" i="6" l="1"/>
  <c r="N3904" i="6" l="1"/>
  <c r="O3906" i="6" s="1"/>
  <c r="O3904" i="6"/>
  <c r="N3905" i="6" l="1"/>
  <c r="O3907" i="6" s="1"/>
  <c r="O3905" i="6"/>
  <c r="N3906" i="6" l="1"/>
  <c r="O3908" i="6" s="1"/>
  <c r="N3907" i="6" l="1"/>
  <c r="N3908" i="6" l="1"/>
  <c r="N3909" i="6" l="1"/>
  <c r="O3911" i="6" s="1"/>
  <c r="O3909" i="6"/>
  <c r="N3910" i="6" l="1"/>
  <c r="O3912" i="6" s="1"/>
  <c r="O3910" i="6"/>
  <c r="N3911" i="6" l="1"/>
  <c r="O3913" i="6" s="1"/>
  <c r="N3912" i="6" l="1"/>
  <c r="N3913" i="6" l="1"/>
  <c r="N3914" i="6" l="1"/>
  <c r="O3916" i="6" s="1"/>
  <c r="O3914" i="6" l="1"/>
  <c r="N3915" i="6"/>
  <c r="O3917" i="6" s="1"/>
  <c r="O3915" i="6"/>
  <c r="N3916" i="6" l="1"/>
  <c r="O3918" i="6" s="1"/>
  <c r="N3917" i="6" l="1"/>
  <c r="N3918" i="6" l="1"/>
  <c r="N3919" i="6" l="1"/>
  <c r="O3921" i="6" s="1"/>
  <c r="O3919" i="6"/>
  <c r="N3920" i="6" l="1"/>
  <c r="O3922" i="6" s="1"/>
  <c r="O3920" i="6"/>
  <c r="N3921" i="6" l="1"/>
  <c r="O3923" i="6" s="1"/>
  <c r="N3922" i="6" l="1"/>
  <c r="N3923" i="6" l="1"/>
  <c r="N3924" i="6" l="1"/>
  <c r="O3926" i="6" s="1"/>
  <c r="O3924" i="6"/>
  <c r="N3925" i="6" l="1"/>
  <c r="O3927" i="6" s="1"/>
  <c r="O3925" i="6"/>
  <c r="N3926" i="6" l="1"/>
  <c r="O3928" i="6" s="1"/>
  <c r="N3927" i="6" l="1"/>
  <c r="N3928" i="6" l="1"/>
  <c r="N3929" i="6" l="1"/>
  <c r="O3931" i="6" s="1"/>
  <c r="O3929" i="6"/>
  <c r="N3930" i="6" l="1"/>
  <c r="O3932" i="6" s="1"/>
  <c r="O3930" i="6"/>
  <c r="N3931" i="6" l="1"/>
  <c r="O3933" i="6" s="1"/>
  <c r="N3932" i="6" l="1"/>
  <c r="N3933" i="6" l="1"/>
  <c r="N3934" i="6" l="1"/>
  <c r="O3936" i="6" s="1"/>
  <c r="O3934" i="6"/>
  <c r="N3935" i="6" l="1"/>
  <c r="O3937" i="6" s="1"/>
  <c r="O3935" i="6"/>
  <c r="N3936" i="6" l="1"/>
  <c r="O3938" i="6" s="1"/>
  <c r="N3937" i="6" l="1"/>
  <c r="N3938" i="6" l="1"/>
  <c r="N3939" i="6" l="1"/>
  <c r="O3941" i="6" s="1"/>
  <c r="O3939" i="6"/>
  <c r="N3940" i="6" l="1"/>
  <c r="O3942" i="6" s="1"/>
  <c r="O3940" i="6"/>
  <c r="N3941" i="6" l="1"/>
  <c r="O3943" i="6" s="1"/>
  <c r="N3942" i="6" l="1"/>
  <c r="N3943" i="6" l="1"/>
  <c r="N3944" i="6" l="1"/>
  <c r="O3946" i="6" s="1"/>
  <c r="O3944" i="6"/>
  <c r="N3945" i="6" l="1"/>
  <c r="O3947" i="6" s="1"/>
  <c r="O3945" i="6"/>
  <c r="N3946" i="6" l="1"/>
  <c r="O3948" i="6" s="1"/>
  <c r="N3947" i="6" l="1"/>
  <c r="N3948" i="6" l="1"/>
  <c r="N3949" i="6" l="1"/>
  <c r="O3951" i="6" s="1"/>
  <c r="O3949" i="6"/>
  <c r="N3950" i="6" l="1"/>
  <c r="O3952" i="6" s="1"/>
  <c r="O3950" i="6"/>
  <c r="N3951" i="6" l="1"/>
  <c r="O3953" i="6" s="1"/>
  <c r="N3952" i="6" l="1"/>
  <c r="N3953" i="6" l="1"/>
  <c r="N3954" i="6" l="1"/>
  <c r="O3956" i="6" s="1"/>
  <c r="O3954" i="6"/>
  <c r="N3955" i="6" l="1"/>
  <c r="O3957" i="6" s="1"/>
  <c r="O3955" i="6"/>
  <c r="N3956" i="6" l="1"/>
  <c r="O3958" i="6" s="1"/>
  <c r="N3957" i="6" l="1"/>
  <c r="N3958" i="6" l="1"/>
  <c r="N3959" i="6" l="1"/>
  <c r="O3961" i="6" s="1"/>
  <c r="O3959" i="6"/>
  <c r="N3960" i="6" l="1"/>
  <c r="O3962" i="6" s="1"/>
  <c r="O3960" i="6"/>
  <c r="N3961" i="6" l="1"/>
  <c r="O3963" i="6" s="1"/>
  <c r="N3962" i="6" l="1"/>
  <c r="N3963" i="6" l="1"/>
  <c r="N3964" i="6" l="1"/>
  <c r="O3966" i="6" s="1"/>
  <c r="O3964" i="6"/>
  <c r="N3965" i="6" l="1"/>
  <c r="O3967" i="6" s="1"/>
  <c r="O3965" i="6"/>
  <c r="N3966" i="6" l="1"/>
  <c r="O3968" i="6" s="1"/>
  <c r="N3967" i="6" l="1"/>
  <c r="N3968" i="6" l="1"/>
  <c r="N3969" i="6" l="1"/>
  <c r="O3971" i="6" s="1"/>
  <c r="O3969" i="6"/>
  <c r="N3970" i="6" l="1"/>
  <c r="O3972" i="6" s="1"/>
  <c r="O3970" i="6"/>
  <c r="N3971" i="6" l="1"/>
  <c r="O3973" i="6" s="1"/>
  <c r="N3972" i="6" l="1"/>
  <c r="N3973" i="6" l="1"/>
  <c r="N3974" i="6" l="1"/>
  <c r="O3976" i="6" s="1"/>
  <c r="O3974" i="6"/>
  <c r="N3975" i="6" l="1"/>
  <c r="O3977" i="6" s="1"/>
  <c r="O3975" i="6"/>
  <c r="N3976" i="6" l="1"/>
  <c r="O3978" i="6" s="1"/>
  <c r="N3977" i="6" l="1"/>
  <c r="N3978" i="6" l="1"/>
  <c r="N3979" i="6" l="1"/>
  <c r="O3981" i="6" s="1"/>
  <c r="O3979" i="6"/>
  <c r="N3980" i="6" l="1"/>
  <c r="O3982" i="6" s="1"/>
  <c r="O3980" i="6"/>
  <c r="N3981" i="6" l="1"/>
  <c r="O3983" i="6" s="1"/>
  <c r="N3982" i="6" l="1"/>
  <c r="N3983" i="6" l="1"/>
  <c r="N3984" i="6" l="1"/>
  <c r="O3986" i="6" s="1"/>
  <c r="O3984" i="6" l="1"/>
  <c r="N3985" i="6"/>
  <c r="O3987" i="6" s="1"/>
  <c r="O3985" i="6"/>
  <c r="N3986" i="6" l="1"/>
  <c r="O3988" i="6" s="1"/>
  <c r="N3987" i="6" l="1"/>
  <c r="N3988" i="6" l="1"/>
  <c r="N3989" i="6" l="1"/>
  <c r="O3991" i="6" s="1"/>
  <c r="O3989" i="6"/>
  <c r="N3990" i="6" l="1"/>
  <c r="O3992" i="6" s="1"/>
  <c r="O3990" i="6"/>
  <c r="N3991" i="6" l="1"/>
  <c r="O3993" i="6" s="1"/>
  <c r="N3992" i="6" l="1"/>
  <c r="N3993" i="6" l="1"/>
  <c r="N3994" i="6" l="1"/>
  <c r="O3996" i="6" s="1"/>
  <c r="O3994" i="6"/>
  <c r="N3995" i="6" l="1"/>
  <c r="O3997" i="6" s="1"/>
  <c r="O3995" i="6"/>
  <c r="N3996" i="6" l="1"/>
  <c r="O3998" i="6" s="1"/>
  <c r="N3997" i="6" l="1"/>
  <c r="N3998" i="6" l="1"/>
  <c r="N3999" i="6" l="1"/>
  <c r="O4001" i="6" s="1"/>
  <c r="O3999" i="6"/>
  <c r="N4000" i="6" l="1"/>
  <c r="O4002" i="6" s="1"/>
  <c r="O4000" i="6"/>
  <c r="N4001" i="6" l="1"/>
  <c r="O4003" i="6" s="1"/>
  <c r="N4002" i="6" l="1"/>
  <c r="N4003" i="6" l="1"/>
  <c r="N4004" i="6" l="1"/>
  <c r="O4006" i="6" s="1"/>
  <c r="O4004" i="6"/>
  <c r="N4005" i="6" l="1"/>
  <c r="O4007" i="6" s="1"/>
  <c r="O4005" i="6"/>
  <c r="N4006" i="6" l="1"/>
  <c r="O4008" i="6" s="1"/>
  <c r="N4007" i="6" l="1"/>
  <c r="N4008" i="6" l="1"/>
  <c r="N4009" i="6" l="1"/>
  <c r="O4011" i="6" s="1"/>
  <c r="O4009" i="6"/>
  <c r="N4010" i="6" l="1"/>
  <c r="O4012" i="6" s="1"/>
  <c r="O4010" i="6"/>
  <c r="N4011" i="6" l="1"/>
  <c r="O4013" i="6" s="1"/>
  <c r="N4012" i="6" l="1"/>
  <c r="N4013" i="6" l="1"/>
  <c r="N4014" i="6" l="1"/>
  <c r="O4016" i="6" s="1"/>
  <c r="O4014" i="6"/>
  <c r="N4015" i="6" l="1"/>
  <c r="O4017" i="6" s="1"/>
  <c r="O4015" i="6"/>
  <c r="N4016" i="6" l="1"/>
  <c r="O4018" i="6" s="1"/>
  <c r="N4017" i="6" l="1"/>
  <c r="N4018" i="6" l="1"/>
  <c r="N4019" i="6" l="1"/>
  <c r="O4021" i="6" s="1"/>
  <c r="O4019" i="6"/>
  <c r="N4020" i="6" l="1"/>
  <c r="O4022" i="6" s="1"/>
  <c r="O4020" i="6"/>
  <c r="N4021" i="6" l="1"/>
  <c r="O4023" i="6" s="1"/>
  <c r="N4022" i="6" l="1"/>
  <c r="N4023" i="6" l="1"/>
  <c r="N4024" i="6" l="1"/>
  <c r="O4026" i="6" s="1"/>
  <c r="O4024" i="6"/>
  <c r="N4025" i="6" l="1"/>
  <c r="O4027" i="6" s="1"/>
  <c r="O4025" i="6"/>
  <c r="N4026" i="6" l="1"/>
  <c r="O4028" i="6" s="1"/>
  <c r="N4027" i="6" l="1"/>
  <c r="N4028" i="6" l="1"/>
  <c r="N4029" i="6" l="1"/>
  <c r="O4031" i="6" s="1"/>
  <c r="O4029" i="6"/>
  <c r="N4030" i="6" l="1"/>
  <c r="O4032" i="6" s="1"/>
  <c r="O4030" i="6"/>
  <c r="N4031" i="6" l="1"/>
  <c r="O4033" i="6" s="1"/>
  <c r="N4032" i="6" l="1"/>
  <c r="N4033" i="6" l="1"/>
  <c r="N4034" i="6" l="1"/>
  <c r="O4036" i="6" s="1"/>
  <c r="O4034" i="6" l="1"/>
  <c r="N4035" i="6"/>
  <c r="O4037" i="6" s="1"/>
  <c r="O4035" i="6"/>
  <c r="N4036" i="6" l="1"/>
  <c r="O4038" i="6" s="1"/>
  <c r="N4037" i="6" l="1"/>
  <c r="N4038" i="6" l="1"/>
  <c r="N4039" i="6" l="1"/>
  <c r="O4041" i="6" s="1"/>
  <c r="O4039" i="6"/>
  <c r="N4040" i="6" l="1"/>
  <c r="O4042" i="6" s="1"/>
  <c r="O4040" i="6"/>
  <c r="N4041" i="6" l="1"/>
  <c r="O4043" i="6" s="1"/>
  <c r="N4042" i="6" l="1"/>
  <c r="N4043" i="6" l="1"/>
  <c r="N4044" i="6" l="1"/>
  <c r="O4046" i="6" s="1"/>
  <c r="O4044" i="6"/>
  <c r="N4045" i="6" l="1"/>
  <c r="O4047" i="6" s="1"/>
  <c r="O4045" i="6"/>
  <c r="N4046" i="6" l="1"/>
  <c r="O4048" i="6" s="1"/>
  <c r="N4047" i="6" l="1"/>
  <c r="N4048" i="6" l="1"/>
  <c r="N4049" i="6" l="1"/>
  <c r="O4051" i="6" s="1"/>
  <c r="O4049" i="6"/>
  <c r="N4050" i="6" l="1"/>
  <c r="O4052" i="6" s="1"/>
  <c r="O4050" i="6"/>
  <c r="N4051" i="6" l="1"/>
  <c r="O4053" i="6" s="1"/>
  <c r="N4052" i="6" l="1"/>
  <c r="N4053" i="6" l="1"/>
  <c r="N4054" i="6" l="1"/>
  <c r="O4056" i="6" s="1"/>
  <c r="O4054" i="6"/>
  <c r="N4055" i="6" l="1"/>
  <c r="O4057" i="6" s="1"/>
  <c r="O4055" i="6"/>
  <c r="N4056" i="6" l="1"/>
  <c r="O4058" i="6" s="1"/>
  <c r="N4057" i="6" l="1"/>
  <c r="N4058" i="6" l="1"/>
  <c r="N4059" i="6" l="1"/>
  <c r="O4061" i="6" s="1"/>
  <c r="O4059" i="6" l="1"/>
  <c r="N4060" i="6"/>
  <c r="O4062" i="6" s="1"/>
  <c r="O4060" i="6"/>
  <c r="N4061" i="6" l="1"/>
  <c r="O4063" i="6" s="1"/>
  <c r="N4062" i="6" l="1"/>
  <c r="N4063" i="6" l="1"/>
  <c r="N4064" i="6" l="1"/>
  <c r="O4066" i="6" s="1"/>
  <c r="O4064" i="6"/>
  <c r="N4065" i="6" l="1"/>
  <c r="O4067" i="6" s="1"/>
  <c r="O4065" i="6"/>
  <c r="N4066" i="6" l="1"/>
  <c r="O4068" i="6" s="1"/>
  <c r="N4067" i="6" l="1"/>
  <c r="N4068" i="6" l="1"/>
  <c r="N4069" i="6" l="1"/>
  <c r="O4071" i="6" s="1"/>
  <c r="O4069" i="6"/>
  <c r="N4070" i="6" l="1"/>
  <c r="O4072" i="6" s="1"/>
  <c r="O4070" i="6"/>
  <c r="N4071" i="6" l="1"/>
  <c r="O4073" i="6" s="1"/>
  <c r="N4072" i="6" l="1"/>
  <c r="N4073" i="6" l="1"/>
  <c r="N4074" i="6" l="1"/>
  <c r="O4076" i="6" s="1"/>
  <c r="O4074" i="6"/>
  <c r="N4075" i="6" l="1"/>
  <c r="O4077" i="6" s="1"/>
  <c r="O4075" i="6"/>
  <c r="N4076" i="6" l="1"/>
  <c r="O4078" i="6" s="1"/>
  <c r="N4077" i="6" l="1"/>
  <c r="N4078" i="6" l="1"/>
  <c r="N4079" i="6" l="1"/>
  <c r="O4081" i="6" s="1"/>
  <c r="O4079" i="6"/>
  <c r="N4080" i="6" l="1"/>
  <c r="O4082" i="6" s="1"/>
  <c r="O4080" i="6"/>
  <c r="N4081" i="6" l="1"/>
  <c r="O4083" i="6" s="1"/>
  <c r="N4082" i="6" l="1"/>
  <c r="N4083" i="6" l="1"/>
  <c r="N4084" i="6" l="1"/>
  <c r="O4086" i="6" s="1"/>
  <c r="O4084" i="6"/>
  <c r="N4085" i="6" l="1"/>
  <c r="O4087" i="6" s="1"/>
  <c r="O4085" i="6"/>
  <c r="N4086" i="6" l="1"/>
  <c r="O4088" i="6" s="1"/>
  <c r="N4087" i="6" l="1"/>
  <c r="N4088" i="6" l="1"/>
  <c r="N4089" i="6" l="1"/>
  <c r="O4091" i="6" s="1"/>
  <c r="O4089" i="6"/>
  <c r="N4090" i="6" l="1"/>
  <c r="O4092" i="6" s="1"/>
  <c r="O4090" i="6"/>
  <c r="N4091" i="6" l="1"/>
  <c r="O4093" i="6" s="1"/>
  <c r="N4092" i="6" l="1"/>
  <c r="N4093" i="6" l="1"/>
  <c r="N4094" i="6" l="1"/>
  <c r="O4096" i="6" s="1"/>
  <c r="O4094" i="6" l="1"/>
  <c r="N4095" i="6"/>
  <c r="O4097" i="6" s="1"/>
  <c r="O4095" i="6"/>
  <c r="N4096" i="6" l="1"/>
  <c r="O4098" i="6" s="1"/>
  <c r="N4097" i="6" l="1"/>
  <c r="N4098" i="6" l="1"/>
  <c r="N4099" i="6" l="1"/>
  <c r="O4101" i="6" s="1"/>
  <c r="O4099" i="6"/>
  <c r="N4100" i="6" l="1"/>
  <c r="O4102" i="6" s="1"/>
  <c r="O4100" i="6"/>
  <c r="N4101" i="6" l="1"/>
  <c r="O4103" i="6" s="1"/>
  <c r="N4102" i="6" l="1"/>
  <c r="N4103" i="6" l="1"/>
  <c r="N4104" i="6" l="1"/>
  <c r="O4106" i="6" s="1"/>
  <c r="O4104" i="6"/>
  <c r="N4105" i="6" l="1"/>
  <c r="O4107" i="6" s="1"/>
  <c r="O4105" i="6"/>
  <c r="N4106" i="6" l="1"/>
  <c r="O4108" i="6" s="1"/>
  <c r="N4107" i="6" l="1"/>
  <c r="N4108" i="6" l="1"/>
  <c r="N4109" i="6" l="1"/>
  <c r="O4111" i="6" s="1"/>
  <c r="O4109" i="6"/>
  <c r="N4110" i="6" l="1"/>
  <c r="O4112" i="6" s="1"/>
  <c r="O4110" i="6"/>
  <c r="N4111" i="6" l="1"/>
  <c r="O4113" i="6" s="1"/>
  <c r="N4112" i="6" l="1"/>
  <c r="N4113" i="6" l="1"/>
  <c r="N4114" i="6" l="1"/>
  <c r="O4116" i="6" s="1"/>
  <c r="O4114" i="6"/>
  <c r="N4115" i="6" l="1"/>
  <c r="O4117" i="6" s="1"/>
  <c r="O4115" i="6"/>
  <c r="N4116" i="6" l="1"/>
  <c r="O4118" i="6" s="1"/>
  <c r="N4117" i="6" l="1"/>
  <c r="N4118" i="6" l="1"/>
  <c r="N4119" i="6" l="1"/>
  <c r="O4121" i="6" s="1"/>
  <c r="O4119" i="6"/>
  <c r="N4120" i="6" l="1"/>
  <c r="O4122" i="6" s="1"/>
  <c r="O4120" i="6"/>
  <c r="N4121" i="6" l="1"/>
  <c r="O4123" i="6" s="1"/>
  <c r="N4122" i="6" l="1"/>
  <c r="N4123" i="6" l="1"/>
  <c r="N4124" i="6" l="1"/>
  <c r="O4126" i="6" s="1"/>
  <c r="O4124" i="6"/>
  <c r="N4125" i="6" l="1"/>
  <c r="O4127" i="6" s="1"/>
  <c r="O4125" i="6"/>
  <c r="N4126" i="6" l="1"/>
  <c r="O4128" i="6" s="1"/>
  <c r="N4127" i="6" l="1"/>
  <c r="N4128" i="6" l="1"/>
  <c r="N4129" i="6" l="1"/>
  <c r="O4131" i="6" s="1"/>
  <c r="O4129" i="6"/>
  <c r="N4130" i="6" l="1"/>
  <c r="O4132" i="6" s="1"/>
  <c r="O4130" i="6"/>
  <c r="N4131" i="6" l="1"/>
  <c r="O4133" i="6" s="1"/>
  <c r="N4132" i="6" l="1"/>
  <c r="N4133" i="6" l="1"/>
  <c r="N4134" i="6" l="1"/>
  <c r="O4136" i="6" s="1"/>
  <c r="O4134" i="6"/>
  <c r="N4135" i="6" l="1"/>
  <c r="O4137" i="6" s="1"/>
  <c r="O4135" i="6"/>
  <c r="N4136" i="6" l="1"/>
  <c r="O4138" i="6" s="1"/>
  <c r="N4137" i="6" l="1"/>
  <c r="N4138" i="6" l="1"/>
  <c r="N4139" i="6" l="1"/>
  <c r="O4141" i="6" s="1"/>
  <c r="O4139" i="6"/>
  <c r="N4140" i="6" l="1"/>
  <c r="O4142" i="6" s="1"/>
  <c r="O4140" i="6"/>
  <c r="N4141" i="6" l="1"/>
  <c r="O4143" i="6" s="1"/>
  <c r="N4142" i="6" l="1"/>
  <c r="N4143" i="6" l="1"/>
  <c r="N4144" i="6" l="1"/>
  <c r="O4146" i="6" s="1"/>
  <c r="O4144" i="6"/>
  <c r="N4145" i="6" l="1"/>
  <c r="O4147" i="6" s="1"/>
  <c r="O4145" i="6"/>
  <c r="N4146" i="6" l="1"/>
  <c r="O4148" i="6" s="1"/>
  <c r="N4147" i="6" l="1"/>
  <c r="N4148" i="6" l="1"/>
  <c r="N4149" i="6" l="1"/>
  <c r="O4151" i="6" s="1"/>
  <c r="O4149" i="6"/>
  <c r="N4150" i="6" l="1"/>
  <c r="O4152" i="6" s="1"/>
  <c r="O4150" i="6"/>
  <c r="N4151" i="6" l="1"/>
  <c r="O4153" i="6" s="1"/>
  <c r="N4152" i="6" l="1"/>
  <c r="N4153" i="6" l="1"/>
  <c r="N4154" i="6" l="1"/>
  <c r="O4156" i="6" s="1"/>
  <c r="O4154" i="6"/>
  <c r="N4155" i="6" l="1"/>
  <c r="O4157" i="6" s="1"/>
  <c r="O4155" i="6"/>
  <c r="N4156" i="6" l="1"/>
  <c r="O4158" i="6" s="1"/>
  <c r="N4157" i="6" l="1"/>
  <c r="N4158" i="6" l="1"/>
  <c r="N4159" i="6" l="1"/>
  <c r="O4161" i="6" s="1"/>
  <c r="O4159" i="6"/>
  <c r="N4160" i="6" l="1"/>
  <c r="O4162" i="6" s="1"/>
  <c r="O4160" i="6"/>
  <c r="N4161" i="6" l="1"/>
  <c r="O4163" i="6" s="1"/>
  <c r="N4162" i="6" l="1"/>
  <c r="N4163" i="6" l="1"/>
  <c r="N4164" i="6" l="1"/>
  <c r="O4166" i="6" s="1"/>
  <c r="O4164" i="6"/>
  <c r="N4165" i="6" l="1"/>
  <c r="O4167" i="6" s="1"/>
  <c r="O4165" i="6"/>
  <c r="N4166" i="6" l="1"/>
  <c r="O4168" i="6" s="1"/>
  <c r="N4167" i="6" l="1"/>
  <c r="N4168" i="6" l="1"/>
  <c r="N4169" i="6" l="1"/>
  <c r="O4171" i="6" s="1"/>
  <c r="O4169" i="6"/>
  <c r="N4170" i="6" l="1"/>
  <c r="O4172" i="6" s="1"/>
  <c r="O4170" i="6"/>
  <c r="N4171" i="6" l="1"/>
  <c r="O4173" i="6" s="1"/>
  <c r="N4172" i="6" l="1"/>
  <c r="N4173" i="6" l="1"/>
  <c r="N4174" i="6" l="1"/>
  <c r="O4176" i="6" s="1"/>
  <c r="O4174" i="6"/>
  <c r="N4175" i="6" l="1"/>
  <c r="O4177" i="6" s="1"/>
  <c r="O4175" i="6"/>
  <c r="N4176" i="6" l="1"/>
  <c r="O4178" i="6" s="1"/>
  <c r="N4177" i="6" l="1"/>
  <c r="N4178" i="6" l="1"/>
  <c r="N4179" i="6" l="1"/>
  <c r="O4181" i="6" s="1"/>
  <c r="O4179" i="6"/>
  <c r="N4180" i="6" l="1"/>
  <c r="O4182" i="6" s="1"/>
  <c r="O4180" i="6"/>
  <c r="N4181" i="6" l="1"/>
  <c r="O4183" i="6" s="1"/>
  <c r="N4182" i="6" l="1"/>
  <c r="N4183" i="6" l="1"/>
  <c r="N4184" i="6" l="1"/>
  <c r="O4186" i="6" s="1"/>
  <c r="O4184" i="6"/>
  <c r="N4185" i="6" l="1"/>
  <c r="O4187" i="6" s="1"/>
  <c r="O4185" i="6"/>
  <c r="N4186" i="6" l="1"/>
  <c r="O4188" i="6" s="1"/>
  <c r="N4187" i="6" l="1"/>
  <c r="N4188" i="6" l="1"/>
  <c r="N4189" i="6" l="1"/>
  <c r="O4191" i="6" s="1"/>
  <c r="O4189" i="6"/>
  <c r="N4190" i="6" l="1"/>
  <c r="O4192" i="6" s="1"/>
  <c r="O4190" i="6"/>
  <c r="N4191" i="6" l="1"/>
  <c r="O4193" i="6" s="1"/>
  <c r="N4192" i="6" l="1"/>
  <c r="N4193" i="6" l="1"/>
  <c r="N4194" i="6" l="1"/>
  <c r="O4196" i="6" s="1"/>
  <c r="O4194" i="6" l="1"/>
  <c r="N4195" i="6"/>
  <c r="O4197" i="6" s="1"/>
  <c r="O4195" i="6"/>
  <c r="N4196" i="6" l="1"/>
  <c r="O4198" i="6" s="1"/>
  <c r="N4197" i="6" l="1"/>
  <c r="N4198" i="6" l="1"/>
  <c r="N4199" i="6" l="1"/>
  <c r="O4201" i="6" s="1"/>
  <c r="O4199" i="6"/>
  <c r="N4200" i="6" l="1"/>
  <c r="O4202" i="6" s="1"/>
  <c r="O4200" i="6"/>
  <c r="N4201" i="6" l="1"/>
  <c r="O4203" i="6" s="1"/>
  <c r="N4202" i="6" l="1"/>
  <c r="N4203" i="6" l="1"/>
  <c r="N4204" i="6" l="1"/>
  <c r="O4206" i="6" s="1"/>
  <c r="O4204" i="6" l="1"/>
  <c r="N4205" i="6"/>
  <c r="O4207" i="6" s="1"/>
  <c r="O4205" i="6"/>
  <c r="N4206" i="6" l="1"/>
  <c r="O4208" i="6" s="1"/>
  <c r="N4207" i="6" l="1"/>
  <c r="N4208" i="6" l="1"/>
  <c r="N4209" i="6" l="1"/>
  <c r="O4211" i="6" s="1"/>
  <c r="O4209" i="6"/>
  <c r="N4210" i="6" l="1"/>
  <c r="O4212" i="6" s="1"/>
  <c r="O4210" i="6"/>
  <c r="N4211" i="6" l="1"/>
  <c r="O4213" i="6" s="1"/>
  <c r="N4212" i="6" l="1"/>
  <c r="N4213" i="6" l="1"/>
  <c r="N4214" i="6" l="1"/>
  <c r="O4216" i="6" s="1"/>
  <c r="O4214" i="6" l="1"/>
  <c r="N4215" i="6"/>
  <c r="O4217" i="6" s="1"/>
  <c r="O4215" i="6"/>
  <c r="N4216" i="6" l="1"/>
  <c r="O4218" i="6" s="1"/>
  <c r="N4217" i="6" l="1"/>
  <c r="N4218" i="6" l="1"/>
  <c r="N4219" i="6" l="1"/>
  <c r="O4221" i="6" s="1"/>
  <c r="O4219" i="6"/>
  <c r="N4220" i="6" l="1"/>
  <c r="O4222" i="6" s="1"/>
  <c r="O4220" i="6"/>
  <c r="N4221" i="6" l="1"/>
  <c r="O4223" i="6" s="1"/>
  <c r="N4222" i="6" l="1"/>
  <c r="N4223" i="6" l="1"/>
  <c r="N4224" i="6" l="1"/>
  <c r="O4226" i="6" s="1"/>
  <c r="O4224" i="6"/>
  <c r="N4225" i="6" l="1"/>
  <c r="O4227" i="6" s="1"/>
  <c r="O4225" i="6"/>
  <c r="N4226" i="6" l="1"/>
  <c r="O4228" i="6" s="1"/>
  <c r="N4227" i="6" l="1"/>
  <c r="N4228" i="6" l="1"/>
  <c r="N4229" i="6" l="1"/>
  <c r="O4231" i="6" s="1"/>
  <c r="O4229" i="6"/>
  <c r="N4230" i="6" l="1"/>
  <c r="O4232" i="6" s="1"/>
  <c r="O4230" i="6"/>
  <c r="N4231" i="6" l="1"/>
  <c r="O4233" i="6" s="1"/>
  <c r="N4232" i="6" l="1"/>
  <c r="N4233" i="6" l="1"/>
  <c r="N4234" i="6" l="1"/>
  <c r="O4236" i="6" s="1"/>
  <c r="O4234" i="6"/>
  <c r="N4235" i="6" l="1"/>
  <c r="O4237" i="6" s="1"/>
  <c r="O4235" i="6"/>
  <c r="N4236" i="6" l="1"/>
  <c r="O4238" i="6" s="1"/>
  <c r="N4237" i="6" l="1"/>
  <c r="N4238" i="6" l="1"/>
  <c r="N4239" i="6" l="1"/>
  <c r="O4241" i="6" s="1"/>
  <c r="O4239" i="6"/>
  <c r="N4240" i="6" l="1"/>
  <c r="O4242" i="6" s="1"/>
  <c r="O4240" i="6"/>
  <c r="N4241" i="6" l="1"/>
  <c r="O4243" i="6" s="1"/>
  <c r="N4242" i="6" l="1"/>
  <c r="N4243" i="6" l="1"/>
  <c r="N4244" i="6" l="1"/>
  <c r="O4246" i="6" s="1"/>
  <c r="O4244" i="6"/>
  <c r="N4245" i="6" l="1"/>
  <c r="O4247" i="6" s="1"/>
  <c r="O4245" i="6"/>
  <c r="N4246" i="6" l="1"/>
  <c r="O4248" i="6" s="1"/>
  <c r="N4247" i="6" l="1"/>
  <c r="N4248" i="6" l="1"/>
  <c r="N4249" i="6" l="1"/>
  <c r="O4251" i="6" s="1"/>
  <c r="O4249" i="6"/>
  <c r="N4250" i="6" l="1"/>
  <c r="O4252" i="6" s="1"/>
  <c r="O4250" i="6"/>
  <c r="N4251" i="6" l="1"/>
  <c r="O4253" i="6" s="1"/>
  <c r="N4252" i="6" l="1"/>
  <c r="N4253" i="6" l="1"/>
  <c r="N4254" i="6" l="1"/>
  <c r="O4256" i="6" s="1"/>
  <c r="O4254" i="6"/>
  <c r="N4255" i="6" l="1"/>
  <c r="O4257" i="6" s="1"/>
  <c r="O4255" i="6"/>
  <c r="N4256" i="6" l="1"/>
  <c r="O4258" i="6" s="1"/>
  <c r="N4257" i="6" l="1"/>
  <c r="N4258" i="6" l="1"/>
  <c r="N4259" i="6" l="1"/>
  <c r="O4261" i="6" s="1"/>
  <c r="O4259" i="6"/>
  <c r="N4260" i="6" l="1"/>
  <c r="O4262" i="6" s="1"/>
  <c r="O4260" i="6"/>
  <c r="N4261" i="6" l="1"/>
  <c r="O4263" i="6" s="1"/>
  <c r="N4262" i="6" l="1"/>
  <c r="N4263" i="6" l="1"/>
  <c r="N4264" i="6" l="1"/>
  <c r="O4266" i="6" s="1"/>
  <c r="O4264" i="6"/>
  <c r="N4265" i="6" l="1"/>
  <c r="O4267" i="6" s="1"/>
  <c r="O4265" i="6"/>
  <c r="N4266" i="6" l="1"/>
  <c r="O4268" i="6" s="1"/>
  <c r="N4267" i="6" l="1"/>
  <c r="N4268" i="6" l="1"/>
  <c r="N4269" i="6" l="1"/>
  <c r="O4271" i="6" s="1"/>
  <c r="O4269" i="6"/>
  <c r="N4270" i="6" l="1"/>
  <c r="O4272" i="6" s="1"/>
  <c r="O4270" i="6"/>
  <c r="N4271" i="6" l="1"/>
  <c r="O4273" i="6" s="1"/>
  <c r="N4272" i="6" l="1"/>
  <c r="N4273" i="6" l="1"/>
  <c r="N4274" i="6" l="1"/>
  <c r="O4276" i="6" s="1"/>
  <c r="O4274" i="6"/>
  <c r="N4275" i="6" l="1"/>
  <c r="O4277" i="6" s="1"/>
  <c r="O4275" i="6"/>
  <c r="N4276" i="6" l="1"/>
  <c r="O4278" i="6" s="1"/>
  <c r="N4277" i="6" l="1"/>
  <c r="N4278" i="6" l="1"/>
  <c r="N4279" i="6" l="1"/>
  <c r="O4281" i="6" s="1"/>
  <c r="O4279" i="6"/>
  <c r="N4280" i="6" l="1"/>
  <c r="O4282" i="6" s="1"/>
  <c r="O4280" i="6"/>
  <c r="N4281" i="6" l="1"/>
  <c r="O4283" i="6" s="1"/>
  <c r="N4282" i="6" l="1"/>
  <c r="N4283" i="6" l="1"/>
  <c r="N4284" i="6" l="1"/>
  <c r="O4286" i="6" s="1"/>
  <c r="O4284" i="6"/>
  <c r="N4285" i="6" l="1"/>
  <c r="O4287" i="6" s="1"/>
  <c r="O4285" i="6"/>
  <c r="N4286" i="6" l="1"/>
  <c r="O4288" i="6" s="1"/>
  <c r="N4287" i="6" l="1"/>
  <c r="N4288" i="6" l="1"/>
  <c r="N4289" i="6" l="1"/>
  <c r="O4291" i="6" s="1"/>
  <c r="O4289" i="6"/>
  <c r="N4290" i="6" l="1"/>
  <c r="O4292" i="6" s="1"/>
  <c r="O4290" i="6"/>
  <c r="N4291" i="6" l="1"/>
  <c r="O4293" i="6" s="1"/>
  <c r="N4292" i="6" l="1"/>
  <c r="N4293" i="6" l="1"/>
  <c r="N4294" i="6" l="1"/>
  <c r="O4296" i="6" s="1"/>
  <c r="O4294" i="6"/>
  <c r="N4295" i="6" l="1"/>
  <c r="O4297" i="6" s="1"/>
  <c r="O4295" i="6"/>
  <c r="N4296" i="6" l="1"/>
  <c r="O4298" i="6" s="1"/>
  <c r="N4297" i="6" l="1"/>
  <c r="N4298" i="6" l="1"/>
  <c r="N4299" i="6" l="1"/>
  <c r="O4301" i="6" s="1"/>
  <c r="O4299" i="6"/>
  <c r="N4300" i="6" l="1"/>
  <c r="O4302" i="6" s="1"/>
  <c r="O4300" i="6"/>
  <c r="N4301" i="6" l="1"/>
  <c r="O4303" i="6" s="1"/>
  <c r="N4302" i="6" l="1"/>
  <c r="N4303" i="6" l="1"/>
  <c r="N4304" i="6" l="1"/>
  <c r="O4306" i="6" s="1"/>
  <c r="O4304" i="6"/>
  <c r="N4305" i="6" l="1"/>
  <c r="O4307" i="6" s="1"/>
  <c r="O4305" i="6"/>
  <c r="N4306" i="6" l="1"/>
  <c r="O4308" i="6" s="1"/>
  <c r="N4307" i="6" l="1"/>
  <c r="N4308" i="6" l="1"/>
  <c r="N4309" i="6" l="1"/>
  <c r="O4311" i="6" s="1"/>
  <c r="O4309" i="6"/>
  <c r="N4310" i="6" l="1"/>
  <c r="O4312" i="6" s="1"/>
  <c r="O4310" i="6"/>
  <c r="N4311" i="6" l="1"/>
  <c r="O4313" i="6" s="1"/>
  <c r="N4312" i="6" l="1"/>
  <c r="N4313" i="6" l="1"/>
  <c r="N4314" i="6" l="1"/>
  <c r="O4316" i="6" s="1"/>
  <c r="O4314" i="6"/>
  <c r="N4315" i="6" l="1"/>
  <c r="O4317" i="6" s="1"/>
  <c r="O4315" i="6"/>
  <c r="N4316" i="6" l="1"/>
  <c r="O4318" i="6" s="1"/>
  <c r="N4317" i="6" l="1"/>
  <c r="N4318" i="6" l="1"/>
  <c r="N4319" i="6" l="1"/>
  <c r="O4321" i="6" s="1"/>
  <c r="O4319" i="6"/>
  <c r="O4320" i="6" l="1"/>
  <c r="N4320" i="6"/>
  <c r="O4322" i="6" s="1"/>
  <c r="N4321" i="6" l="1"/>
  <c r="O4323" i="6" s="1"/>
  <c r="N4322" i="6" l="1"/>
  <c r="N4323" i="6" l="1"/>
  <c r="N4324" i="6" l="1"/>
  <c r="O4326" i="6" s="1"/>
  <c r="O4324" i="6"/>
  <c r="N4325" i="6" l="1"/>
  <c r="O4327" i="6" s="1"/>
  <c r="O4325" i="6"/>
  <c r="N4326" i="6" l="1"/>
  <c r="O4328" i="6" s="1"/>
  <c r="N4327" i="6" l="1"/>
  <c r="N4328" i="6" l="1"/>
  <c r="N4329" i="6" l="1"/>
  <c r="O4331" i="6" s="1"/>
  <c r="O4329" i="6"/>
  <c r="N4330" i="6" l="1"/>
  <c r="O4332" i="6" s="1"/>
  <c r="O4330" i="6"/>
  <c r="N4331" i="6" l="1"/>
  <c r="O4333" i="6" s="1"/>
  <c r="N4332" i="6" l="1"/>
  <c r="N4333" i="6" l="1"/>
  <c r="N4334" i="6" l="1"/>
  <c r="O4336" i="6" s="1"/>
  <c r="O4334" i="6"/>
  <c r="N4335" i="6" l="1"/>
  <c r="O4337" i="6" s="1"/>
  <c r="O4335" i="6"/>
  <c r="N4336" i="6" l="1"/>
  <c r="O4338" i="6" s="1"/>
  <c r="N4337" i="6" l="1"/>
  <c r="N4338" i="6" l="1"/>
  <c r="N4339" i="6" l="1"/>
  <c r="O4341" i="6" s="1"/>
  <c r="O4339" i="6"/>
  <c r="N4340" i="6" l="1"/>
  <c r="O4342" i="6" s="1"/>
  <c r="O4340" i="6"/>
  <c r="N4341" i="6" l="1"/>
  <c r="O4343" i="6" s="1"/>
  <c r="N4342" i="6" l="1"/>
  <c r="N4343" i="6" l="1"/>
  <c r="N4344" i="6" l="1"/>
  <c r="O4346" i="6" s="1"/>
  <c r="O4344" i="6"/>
  <c r="N4345" i="6" l="1"/>
  <c r="O4347" i="6" s="1"/>
  <c r="O4345" i="6"/>
  <c r="N4346" i="6" l="1"/>
  <c r="O4348" i="6" s="1"/>
  <c r="N4347" i="6" l="1"/>
  <c r="N4348" i="6" l="1"/>
  <c r="N4349" i="6" l="1"/>
  <c r="O4351" i="6" s="1"/>
  <c r="O4349" i="6"/>
  <c r="N4350" i="6" l="1"/>
  <c r="O4352" i="6" s="1"/>
  <c r="O4350" i="6"/>
  <c r="N4351" i="6" l="1"/>
  <c r="O4353" i="6" s="1"/>
  <c r="N4352" i="6" l="1"/>
  <c r="N4353" i="6" l="1"/>
  <c r="N4354" i="6" l="1"/>
  <c r="O4356" i="6" s="1"/>
  <c r="O4354" i="6"/>
  <c r="N4355" i="6" l="1"/>
  <c r="O4357" i="6" s="1"/>
  <c r="O4355" i="6"/>
  <c r="N4356" i="6" l="1"/>
  <c r="O4358" i="6" s="1"/>
  <c r="N4357" i="6" l="1"/>
  <c r="N4358" i="6" l="1"/>
  <c r="N4359" i="6" l="1"/>
  <c r="O4361" i="6" s="1"/>
  <c r="O4359" i="6"/>
  <c r="N4360" i="6" l="1"/>
  <c r="O4362" i="6" s="1"/>
  <c r="O4360" i="6"/>
  <c r="N4361" i="6" l="1"/>
  <c r="O4363" i="6" s="1"/>
  <c r="N4362" i="6" l="1"/>
  <c r="N4363" i="6" l="1"/>
  <c r="N4364" i="6" l="1"/>
  <c r="O4366" i="6" s="1"/>
  <c r="O4364" i="6"/>
  <c r="N4365" i="6" l="1"/>
  <c r="O4367" i="6" s="1"/>
  <c r="O4365" i="6"/>
  <c r="N4366" i="6" l="1"/>
  <c r="O4368" i="6" s="1"/>
  <c r="N4367" i="6" l="1"/>
  <c r="N4368" i="6" l="1"/>
  <c r="N4369" i="6" l="1"/>
  <c r="O4371" i="6" s="1"/>
  <c r="O4369" i="6"/>
  <c r="N4370" i="6" l="1"/>
  <c r="O4372" i="6" s="1"/>
  <c r="O4370" i="6"/>
  <c r="N4371" i="6" l="1"/>
  <c r="O4373" i="6" s="1"/>
  <c r="N4372" i="6" l="1"/>
  <c r="N4373" i="6" l="1"/>
  <c r="N4374" i="6" l="1"/>
  <c r="O4376" i="6" s="1"/>
  <c r="O4374" i="6"/>
  <c r="N4375" i="6" l="1"/>
  <c r="O4377" i="6" s="1"/>
  <c r="O4375" i="6"/>
  <c r="N4376" i="6" l="1"/>
  <c r="O4378" i="6" s="1"/>
  <c r="N4377" i="6" l="1"/>
  <c r="N4378" i="6" l="1"/>
  <c r="N4379" i="6" l="1"/>
  <c r="O4381" i="6" s="1"/>
  <c r="O4379" i="6"/>
  <c r="N4380" i="6" l="1"/>
  <c r="O4382" i="6" s="1"/>
  <c r="O4380" i="6"/>
  <c r="N4381" i="6" l="1"/>
  <c r="O4383" i="6" s="1"/>
  <c r="N4382" i="6" l="1"/>
  <c r="N4383" i="6" l="1"/>
  <c r="N4384" i="6" l="1"/>
  <c r="O4386" i="6" s="1"/>
  <c r="O4384" i="6"/>
  <c r="N4385" i="6" l="1"/>
  <c r="O4387" i="6" s="1"/>
  <c r="O4385" i="6"/>
  <c r="N4386" i="6" l="1"/>
  <c r="O4388" i="6" s="1"/>
  <c r="N4387" i="6" l="1"/>
  <c r="N4388" i="6" l="1"/>
  <c r="N4389" i="6" l="1"/>
  <c r="O4391" i="6" s="1"/>
  <c r="O4389" i="6"/>
  <c r="N4390" i="6" l="1"/>
  <c r="O4392" i="6" s="1"/>
  <c r="O4390" i="6"/>
  <c r="N4391" i="6" l="1"/>
  <c r="O4393" i="6" s="1"/>
  <c r="N4392" i="6" l="1"/>
  <c r="N4393" i="6" l="1"/>
  <c r="N4394" i="6" l="1"/>
  <c r="O4396" i="6" s="1"/>
  <c r="O4394" i="6"/>
  <c r="N4395" i="6" l="1"/>
  <c r="O4397" i="6" s="1"/>
  <c r="O4395" i="6"/>
  <c r="N4396" i="6" l="1"/>
  <c r="O4398" i="6" s="1"/>
  <c r="N4397" i="6" l="1"/>
  <c r="N4398" i="6" l="1"/>
  <c r="N4399" i="6" l="1"/>
  <c r="O4401" i="6" s="1"/>
  <c r="O4399" i="6"/>
  <c r="N4400" i="6" l="1"/>
  <c r="O4402" i="6" s="1"/>
  <c r="O4400" i="6"/>
  <c r="N4401" i="6" l="1"/>
  <c r="O4403" i="6" s="1"/>
  <c r="N4402" i="6" l="1"/>
  <c r="N4403" i="6" l="1"/>
  <c r="N4404" i="6" l="1"/>
  <c r="O4406" i="6" s="1"/>
  <c r="O4404" i="6"/>
  <c r="N4405" i="6" l="1"/>
  <c r="O4407" i="6" s="1"/>
  <c r="O4405" i="6"/>
  <c r="N4406" i="6" l="1"/>
  <c r="O4408" i="6" s="1"/>
  <c r="N4407" i="6" l="1"/>
  <c r="N4408" i="6" l="1"/>
  <c r="N4409" i="6" l="1"/>
  <c r="O4411" i="6" s="1"/>
  <c r="O4409" i="6"/>
  <c r="N4410" i="6" l="1"/>
  <c r="O4412" i="6" s="1"/>
  <c r="O4410" i="6"/>
  <c r="N4411" i="6" l="1"/>
  <c r="O4413" i="6" s="1"/>
  <c r="N4412" i="6" l="1"/>
  <c r="N4413" i="6" l="1"/>
  <c r="N4414" i="6" l="1"/>
  <c r="O4416" i="6" s="1"/>
  <c r="O4414" i="6"/>
  <c r="N4415" i="6" l="1"/>
  <c r="O4417" i="6" s="1"/>
  <c r="O4415" i="6"/>
  <c r="N4416" i="6" l="1"/>
  <c r="O4418" i="6" s="1"/>
  <c r="N4417" i="6" l="1"/>
  <c r="N4418" i="6" l="1"/>
  <c r="N4419" i="6" l="1"/>
  <c r="O4421" i="6" s="1"/>
  <c r="O4419" i="6"/>
  <c r="N4420" i="6" l="1"/>
  <c r="O4422" i="6" s="1"/>
  <c r="O4420" i="6"/>
  <c r="N4421" i="6" l="1"/>
  <c r="O4423" i="6" s="1"/>
  <c r="N4422" i="6" l="1"/>
  <c r="N4423" i="6" l="1"/>
  <c r="N4424" i="6" l="1"/>
  <c r="O4426" i="6" s="1"/>
  <c r="O4424" i="6" l="1"/>
  <c r="N4425" i="6"/>
  <c r="O4427" i="6" s="1"/>
  <c r="O4425" i="6"/>
  <c r="N4426" i="6" l="1"/>
  <c r="O4428" i="6" s="1"/>
  <c r="N4427" i="6" l="1"/>
  <c r="N4428" i="6" l="1"/>
  <c r="N4429" i="6" l="1"/>
  <c r="O4431" i="6" s="1"/>
  <c r="O4429" i="6"/>
  <c r="N4430" i="6" l="1"/>
  <c r="O4432" i="6" s="1"/>
  <c r="O4430" i="6"/>
  <c r="N4431" i="6" l="1"/>
  <c r="O4433" i="6" s="1"/>
  <c r="N4432" i="6" l="1"/>
  <c r="N4433" i="6" l="1"/>
  <c r="N4434" i="6" l="1"/>
  <c r="O4436" i="6" s="1"/>
  <c r="O4434" i="6"/>
  <c r="N4435" i="6" l="1"/>
  <c r="O4437" i="6" s="1"/>
  <c r="O4435" i="6"/>
  <c r="N4436" i="6" l="1"/>
  <c r="O4438" i="6" s="1"/>
  <c r="N4437" i="6" l="1"/>
  <c r="N4438" i="6" l="1"/>
  <c r="N4439" i="6" l="1"/>
  <c r="O4441" i="6" s="1"/>
  <c r="O4439" i="6"/>
  <c r="N4440" i="6" l="1"/>
  <c r="O4442" i="6" s="1"/>
  <c r="O4440" i="6"/>
  <c r="N4441" i="6" l="1"/>
  <c r="O4443" i="6" s="1"/>
  <c r="N4442" i="6" l="1"/>
  <c r="N4443" i="6" l="1"/>
  <c r="N4444" i="6" l="1"/>
  <c r="O4446" i="6" s="1"/>
  <c r="O4444" i="6"/>
  <c r="N4445" i="6" l="1"/>
  <c r="O4447" i="6" s="1"/>
  <c r="O4445" i="6"/>
  <c r="N4446" i="6" l="1"/>
  <c r="O4448" i="6" s="1"/>
  <c r="N4447" i="6" l="1"/>
  <c r="N4448" i="6" l="1"/>
  <c r="N4449" i="6" l="1"/>
  <c r="O4451" i="6" s="1"/>
  <c r="O4449" i="6"/>
  <c r="N4450" i="6" l="1"/>
  <c r="O4452" i="6" s="1"/>
  <c r="O4450" i="6"/>
  <c r="N4451" i="6" l="1"/>
  <c r="O4453" i="6" s="1"/>
  <c r="N4452" i="6" l="1"/>
  <c r="N4453" i="6" l="1"/>
  <c r="N4454" i="6" l="1"/>
  <c r="O4456" i="6" s="1"/>
  <c r="O4454" i="6"/>
  <c r="N4455" i="6" l="1"/>
  <c r="O4457" i="6" s="1"/>
  <c r="O4455" i="6"/>
  <c r="N4456" i="6" l="1"/>
  <c r="O4458" i="6" s="1"/>
  <c r="N4457" i="6" l="1"/>
  <c r="N4458" i="6" l="1"/>
  <c r="N4459" i="6" l="1"/>
  <c r="O4461" i="6" s="1"/>
  <c r="O4459" i="6"/>
  <c r="N4460" i="6" l="1"/>
  <c r="O4462" i="6" s="1"/>
  <c r="O4460" i="6"/>
  <c r="N4461" i="6" l="1"/>
  <c r="O4463" i="6" s="1"/>
  <c r="N4462" i="6" l="1"/>
  <c r="N4463" i="6" l="1"/>
  <c r="N4464" i="6" l="1"/>
  <c r="O4466" i="6" s="1"/>
  <c r="O4464" i="6"/>
  <c r="N4465" i="6" l="1"/>
  <c r="O4467" i="6" s="1"/>
  <c r="O4465" i="6"/>
  <c r="N4466" i="6" l="1"/>
  <c r="O4468" i="6" s="1"/>
  <c r="N4467" i="6" l="1"/>
  <c r="N4468" i="6" l="1"/>
  <c r="N4469" i="6" l="1"/>
  <c r="O4471" i="6" s="1"/>
  <c r="O4469" i="6"/>
  <c r="N4470" i="6" l="1"/>
  <c r="O4472" i="6" s="1"/>
  <c r="O4470" i="6"/>
  <c r="N4471" i="6" l="1"/>
  <c r="O4473" i="6" s="1"/>
  <c r="N4472" i="6" l="1"/>
  <c r="N4473" i="6" l="1"/>
  <c r="N4474" i="6" l="1"/>
  <c r="O4476" i="6" s="1"/>
  <c r="O4474" i="6"/>
  <c r="N4475" i="6" l="1"/>
  <c r="O4477" i="6" s="1"/>
  <c r="O4475" i="6"/>
  <c r="N4476" i="6" l="1"/>
  <c r="O4478" i="6" s="1"/>
  <c r="N4477" i="6" l="1"/>
  <c r="N4478" i="6" l="1"/>
  <c r="N4479" i="6" l="1"/>
  <c r="O4481" i="6" s="1"/>
  <c r="O4479" i="6"/>
  <c r="N4480" i="6" l="1"/>
  <c r="O4482" i="6" s="1"/>
  <c r="O4480" i="6"/>
  <c r="N4481" i="6" l="1"/>
  <c r="O4483" i="6" s="1"/>
  <c r="N4482" i="6" l="1"/>
  <c r="N4483" i="6" l="1"/>
  <c r="N4484" i="6" l="1"/>
  <c r="O4486" i="6" s="1"/>
  <c r="O4484" i="6"/>
  <c r="N4485" i="6" l="1"/>
  <c r="O4487" i="6" s="1"/>
  <c r="O4485" i="6"/>
  <c r="N4486" i="6" l="1"/>
  <c r="O4488" i="6" s="1"/>
  <c r="N4487" i="6" l="1"/>
  <c r="N4488" i="6" l="1"/>
  <c r="N4489" i="6" l="1"/>
  <c r="O4491" i="6" s="1"/>
  <c r="O4489" i="6"/>
  <c r="N4490" i="6" l="1"/>
  <c r="O4492" i="6" s="1"/>
  <c r="O4490" i="6"/>
  <c r="N4491" i="6" l="1"/>
  <c r="O4493" i="6" s="1"/>
  <c r="N4492" i="6" l="1"/>
  <c r="N4493" i="6" l="1"/>
  <c r="N4494" i="6" l="1"/>
  <c r="O4496" i="6" s="1"/>
  <c r="O4494" i="6"/>
  <c r="N4495" i="6" l="1"/>
  <c r="O4497" i="6" s="1"/>
  <c r="O4495" i="6"/>
  <c r="N4496" i="6" l="1"/>
  <c r="O4498" i="6" s="1"/>
  <c r="N4497" i="6" l="1"/>
  <c r="N4498" i="6" l="1"/>
  <c r="N4499" i="6" l="1"/>
  <c r="O4501" i="6" s="1"/>
  <c r="O4499" i="6"/>
  <c r="N4500" i="6" l="1"/>
  <c r="O4502" i="6" s="1"/>
  <c r="O4500" i="6"/>
  <c r="N4501" i="6" l="1"/>
  <c r="O4503" i="6" s="1"/>
  <c r="N4502" i="6" l="1"/>
  <c r="N4503" i="6" l="1"/>
  <c r="N4504" i="6" l="1"/>
  <c r="O4506" i="6" s="1"/>
  <c r="O4504" i="6"/>
  <c r="N4505" i="6" l="1"/>
  <c r="O4507" i="6" s="1"/>
  <c r="O4505" i="6"/>
  <c r="N4506" i="6" l="1"/>
  <c r="O4508" i="6" s="1"/>
  <c r="N4507" i="6" l="1"/>
  <c r="N4508" i="6" l="1"/>
  <c r="N4509" i="6" l="1"/>
  <c r="O4511" i="6" s="1"/>
  <c r="O4509" i="6"/>
  <c r="N4510" i="6" l="1"/>
  <c r="O4512" i="6" s="1"/>
  <c r="O4510" i="6"/>
  <c r="N4511" i="6" l="1"/>
  <c r="O4513" i="6" s="1"/>
  <c r="N4512" i="6" l="1"/>
  <c r="N4513" i="6" l="1"/>
  <c r="N4514" i="6" l="1"/>
  <c r="O4516" i="6" s="1"/>
  <c r="O4514" i="6"/>
  <c r="N4515" i="6" l="1"/>
  <c r="O4517" i="6" s="1"/>
  <c r="O4515" i="6"/>
  <c r="N4516" i="6" l="1"/>
  <c r="O4518" i="6" s="1"/>
  <c r="N4517" i="6" l="1"/>
  <c r="N4518" i="6" l="1"/>
  <c r="N4519" i="6" l="1"/>
  <c r="O4521" i="6" s="1"/>
  <c r="O4519" i="6"/>
  <c r="N4520" i="6" l="1"/>
  <c r="O4522" i="6" s="1"/>
  <c r="O4520" i="6"/>
  <c r="N4521" i="6" l="1"/>
  <c r="O4523" i="6" s="1"/>
  <c r="N4522" i="6" l="1"/>
  <c r="N4523" i="6" l="1"/>
  <c r="N4524" i="6" l="1"/>
  <c r="O4526" i="6" s="1"/>
  <c r="O4524" i="6"/>
  <c r="N4525" i="6" l="1"/>
  <c r="O4527" i="6" s="1"/>
  <c r="O4525" i="6"/>
  <c r="N4526" i="6" l="1"/>
  <c r="O4528" i="6" s="1"/>
  <c r="N4527" i="6" l="1"/>
  <c r="N4528" i="6" l="1"/>
  <c r="N4529" i="6" l="1"/>
  <c r="O4531" i="6" s="1"/>
  <c r="O4529" i="6"/>
  <c r="N4530" i="6" l="1"/>
  <c r="O4532" i="6" s="1"/>
  <c r="O4530" i="6"/>
  <c r="N4531" i="6" l="1"/>
  <c r="O4533" i="6" s="1"/>
  <c r="N4532" i="6" l="1"/>
  <c r="N4533" i="6" l="1"/>
  <c r="N4534" i="6" l="1"/>
  <c r="O4536" i="6" s="1"/>
  <c r="O4534" i="6"/>
  <c r="N4535" i="6" l="1"/>
  <c r="O4537" i="6" s="1"/>
  <c r="O4535" i="6"/>
  <c r="N4536" i="6" l="1"/>
  <c r="O4538" i="6" s="1"/>
  <c r="N4537" i="6" l="1"/>
  <c r="N4538" i="6" l="1"/>
  <c r="N4539" i="6" l="1"/>
  <c r="O4541" i="6" s="1"/>
  <c r="O4539" i="6"/>
  <c r="N4540" i="6" l="1"/>
  <c r="O4542" i="6" s="1"/>
  <c r="O4540" i="6"/>
  <c r="N4541" i="6" l="1"/>
  <c r="O4543" i="6" s="1"/>
  <c r="N4542" i="6" l="1"/>
  <c r="N4543" i="6" l="1"/>
  <c r="N4544" i="6" l="1"/>
  <c r="O4546" i="6" s="1"/>
  <c r="O4544" i="6"/>
  <c r="N4545" i="6" l="1"/>
  <c r="O4547" i="6" s="1"/>
  <c r="O4545" i="6"/>
  <c r="N4546" i="6" l="1"/>
  <c r="O4548" i="6" s="1"/>
  <c r="N4547" i="6" l="1"/>
  <c r="N4548" i="6" l="1"/>
  <c r="N4549" i="6" l="1"/>
  <c r="O4551" i="6" s="1"/>
  <c r="O4549" i="6"/>
  <c r="N4550" i="6" l="1"/>
  <c r="O4552" i="6" s="1"/>
  <c r="O4550" i="6"/>
  <c r="N4551" i="6" l="1"/>
  <c r="O4553" i="6" s="1"/>
  <c r="N4552" i="6" l="1"/>
  <c r="N4553" i="6" l="1"/>
  <c r="N4554" i="6" l="1"/>
  <c r="O4556" i="6" s="1"/>
  <c r="O4554" i="6"/>
  <c r="N4555" i="6" l="1"/>
  <c r="O4557" i="6" s="1"/>
  <c r="O4555" i="6"/>
  <c r="N4556" i="6" l="1"/>
  <c r="O4558" i="6" s="1"/>
  <c r="N4557" i="6" l="1"/>
  <c r="N4558" i="6" l="1"/>
  <c r="N4559" i="6" l="1"/>
  <c r="O4561" i="6" s="1"/>
  <c r="O4559" i="6"/>
  <c r="N4560" i="6" l="1"/>
  <c r="O4562" i="6" s="1"/>
  <c r="O4560" i="6"/>
  <c r="N4561" i="6" l="1"/>
  <c r="O4563" i="6" s="1"/>
  <c r="N4562" i="6" l="1"/>
  <c r="N4563" i="6" l="1"/>
  <c r="N4564" i="6" l="1"/>
  <c r="O4566" i="6" s="1"/>
  <c r="O4564" i="6"/>
  <c r="N4565" i="6" l="1"/>
  <c r="O4567" i="6" s="1"/>
  <c r="O4565" i="6"/>
  <c r="N4566" i="6" l="1"/>
  <c r="O4568" i="6" s="1"/>
  <c r="N4567" i="6" l="1"/>
  <c r="N4568" i="6" l="1"/>
  <c r="N4569" i="6" l="1"/>
  <c r="O4571" i="6" s="1"/>
  <c r="O4569" i="6"/>
  <c r="N4570" i="6" l="1"/>
  <c r="O4572" i="6" s="1"/>
  <c r="O4570" i="6"/>
  <c r="N4571" i="6" l="1"/>
  <c r="O4573" i="6" s="1"/>
  <c r="N4572" i="6" l="1"/>
  <c r="N4573" i="6" l="1"/>
  <c r="N4574" i="6" l="1"/>
  <c r="O4576" i="6" s="1"/>
  <c r="O4574" i="6"/>
  <c r="N4575" i="6" l="1"/>
  <c r="O4577" i="6" s="1"/>
  <c r="O4575" i="6"/>
  <c r="N4576" i="6" l="1"/>
  <c r="O4578" i="6" s="1"/>
  <c r="N4577" i="6" l="1"/>
  <c r="N4578" i="6" l="1"/>
  <c r="N4579" i="6" l="1"/>
  <c r="O4581" i="6" s="1"/>
  <c r="O4579" i="6"/>
  <c r="N4580" i="6" l="1"/>
  <c r="O4582" i="6" s="1"/>
  <c r="O4580" i="6"/>
  <c r="N4581" i="6" l="1"/>
  <c r="O4583" i="6" s="1"/>
  <c r="N4582" i="6" l="1"/>
  <c r="N4583" i="6" l="1"/>
  <c r="N4584" i="6" l="1"/>
  <c r="O4586" i="6" s="1"/>
  <c r="O4584" i="6"/>
  <c r="N4585" i="6" l="1"/>
  <c r="O4587" i="6" s="1"/>
  <c r="O4585" i="6"/>
  <c r="N4586" i="6" l="1"/>
  <c r="O4588" i="6" s="1"/>
  <c r="N4587" i="6" l="1"/>
  <c r="N4588" i="6" l="1"/>
  <c r="N4589" i="6" l="1"/>
  <c r="O4591" i="6" s="1"/>
  <c r="O4589" i="6"/>
  <c r="N4590" i="6" l="1"/>
  <c r="O4592" i="6" s="1"/>
  <c r="O4590" i="6"/>
  <c r="N4591" i="6" l="1"/>
  <c r="O4593" i="6" s="1"/>
  <c r="N4592" i="6" l="1"/>
  <c r="N4593" i="6" l="1"/>
  <c r="N4594" i="6" l="1"/>
  <c r="O4596" i="6" s="1"/>
  <c r="O4594" i="6"/>
  <c r="N4595" i="6" l="1"/>
  <c r="O4597" i="6" s="1"/>
  <c r="O4595" i="6"/>
  <c r="N4596" i="6" l="1"/>
  <c r="O4598" i="6" s="1"/>
  <c r="N4597" i="6" l="1"/>
  <c r="N4598" i="6" l="1"/>
  <c r="N4599" i="6" l="1"/>
  <c r="O4601" i="6" s="1"/>
  <c r="O4599" i="6"/>
  <c r="N4600" i="6" l="1"/>
  <c r="O4602" i="6" s="1"/>
  <c r="O4600" i="6"/>
  <c r="N4601" i="6" l="1"/>
  <c r="O4603" i="6" s="1"/>
  <c r="N4602" i="6" l="1"/>
  <c r="N4603" i="6" l="1"/>
  <c r="N4604" i="6" l="1"/>
  <c r="O4606" i="6" s="1"/>
  <c r="O4604" i="6"/>
  <c r="N4605" i="6" l="1"/>
  <c r="O4607" i="6" s="1"/>
  <c r="O4605" i="6"/>
  <c r="N4606" i="6" l="1"/>
  <c r="O4608" i="6" s="1"/>
  <c r="N4607" i="6" l="1"/>
  <c r="N4608" i="6" l="1"/>
  <c r="N4609" i="6" l="1"/>
  <c r="O4611" i="6" s="1"/>
  <c r="O4609" i="6"/>
  <c r="N4610" i="6" l="1"/>
  <c r="O4612" i="6" s="1"/>
  <c r="O4610" i="6"/>
  <c r="N4611" i="6" l="1"/>
  <c r="O4613" i="6" s="1"/>
  <c r="N4612" i="6" l="1"/>
  <c r="N4613" i="6" l="1"/>
  <c r="N4614" i="6" l="1"/>
  <c r="O4616" i="6" s="1"/>
  <c r="O4614" i="6"/>
  <c r="N4615" i="6" l="1"/>
  <c r="O4617" i="6" s="1"/>
  <c r="O4615" i="6"/>
  <c r="N4616" i="6" l="1"/>
  <c r="O4618" i="6" s="1"/>
  <c r="N4617" i="6" l="1"/>
  <c r="N4618" i="6" l="1"/>
  <c r="N4619" i="6" l="1"/>
  <c r="O4621" i="6" s="1"/>
  <c r="O4619" i="6"/>
  <c r="N4620" i="6" l="1"/>
  <c r="O4622" i="6" s="1"/>
  <c r="O4620" i="6"/>
  <c r="N4621" i="6" l="1"/>
  <c r="O4623" i="6" s="1"/>
  <c r="N4622" i="6" l="1"/>
  <c r="N4623" i="6" l="1"/>
  <c r="N4624" i="6" l="1"/>
  <c r="O4626" i="6" s="1"/>
  <c r="O4624" i="6"/>
  <c r="N4625" i="6" l="1"/>
  <c r="O4627" i="6" s="1"/>
  <c r="O4625" i="6"/>
  <c r="N4626" i="6" l="1"/>
  <c r="O4628" i="6" s="1"/>
  <c r="N4627" i="6" l="1"/>
  <c r="N4628" i="6" l="1"/>
  <c r="N4629" i="6" l="1"/>
  <c r="O4631" i="6" s="1"/>
  <c r="O4629" i="6"/>
  <c r="N4630" i="6" l="1"/>
  <c r="O4632" i="6" s="1"/>
  <c r="O4630" i="6"/>
  <c r="N4631" i="6" l="1"/>
  <c r="O4633" i="6" s="1"/>
  <c r="N4632" i="6" l="1"/>
  <c r="N4633" i="6" l="1"/>
  <c r="N4634" i="6" l="1"/>
  <c r="O4636" i="6" s="1"/>
  <c r="O4634" i="6"/>
  <c r="N4635" i="6" l="1"/>
  <c r="O4637" i="6" s="1"/>
  <c r="O4635" i="6"/>
  <c r="N4636" i="6" l="1"/>
  <c r="O4638" i="6" s="1"/>
  <c r="N4637" i="6" l="1"/>
  <c r="N4638" i="6" l="1"/>
  <c r="N4639" i="6" l="1"/>
  <c r="O4641" i="6" s="1"/>
  <c r="O4639" i="6"/>
  <c r="N4640" i="6" l="1"/>
  <c r="O4642" i="6" s="1"/>
  <c r="O4640" i="6"/>
  <c r="N4641" i="6" l="1"/>
  <c r="O4643" i="6" s="1"/>
  <c r="N4642" i="6" l="1"/>
  <c r="N4643" i="6" l="1"/>
  <c r="N4644" i="6" l="1"/>
  <c r="O4646" i="6" s="1"/>
  <c r="O4644" i="6"/>
  <c r="N4645" i="6" l="1"/>
  <c r="O4647" i="6" s="1"/>
  <c r="O4645" i="6"/>
  <c r="N4646" i="6" l="1"/>
  <c r="O4648" i="6" s="1"/>
  <c r="N4647" i="6" l="1"/>
  <c r="N4648" i="6" l="1"/>
  <c r="N4649" i="6" l="1"/>
  <c r="O4651" i="6" s="1"/>
  <c r="O4649" i="6"/>
  <c r="N4650" i="6" l="1"/>
  <c r="O4652" i="6" s="1"/>
  <c r="O4650" i="6"/>
  <c r="N4651" i="6" l="1"/>
  <c r="O4653" i="6" s="1"/>
  <c r="N4652" i="6" l="1"/>
  <c r="N4653" i="6" l="1"/>
  <c r="N4654" i="6" l="1"/>
  <c r="O4656" i="6" l="1"/>
  <c r="O4654" i="6"/>
  <c r="N4655" i="6"/>
  <c r="O4657" i="6" s="1"/>
  <c r="O4655" i="6"/>
  <c r="N4656" i="6" l="1"/>
  <c r="O4658" i="6" s="1"/>
  <c r="N4657" i="6" l="1"/>
  <c r="N4658" i="6" l="1"/>
  <c r="N4659" i="6" l="1"/>
  <c r="O4661" i="6" s="1"/>
  <c r="O4659" i="6"/>
  <c r="N4660" i="6" l="1"/>
  <c r="O4662" i="6" s="1"/>
  <c r="O4660" i="6"/>
  <c r="N4661" i="6" l="1"/>
  <c r="O4663" i="6" s="1"/>
  <c r="N4662" i="6" l="1"/>
  <c r="N4663" i="6" l="1"/>
  <c r="N4664" i="6" l="1"/>
  <c r="O4666" i="6" s="1"/>
  <c r="O4664" i="6"/>
  <c r="N4665" i="6" l="1"/>
  <c r="O4667" i="6" s="1"/>
  <c r="O4665" i="6"/>
  <c r="N4666" i="6" l="1"/>
  <c r="O4668" i="6" s="1"/>
  <c r="N4667" i="6" l="1"/>
  <c r="N4668" i="6" l="1"/>
  <c r="N4669" i="6" l="1"/>
  <c r="O4671" i="6" s="1"/>
  <c r="O4669" i="6"/>
  <c r="N4670" i="6" l="1"/>
  <c r="O4672" i="6" s="1"/>
  <c r="O4670" i="6"/>
  <c r="N4671" i="6" l="1"/>
  <c r="O4673" i="6" s="1"/>
  <c r="N4672" i="6" l="1"/>
  <c r="N4673" i="6" l="1"/>
  <c r="N4674" i="6" l="1"/>
  <c r="O4676" i="6" s="1"/>
  <c r="O4674" i="6"/>
  <c r="N4675" i="6" l="1"/>
  <c r="O4677" i="6" s="1"/>
  <c r="O4675" i="6"/>
  <c r="N4676" i="6" l="1"/>
  <c r="O4678" i="6" s="1"/>
  <c r="N4677" i="6" l="1"/>
  <c r="N4678" i="6" l="1"/>
  <c r="N4679" i="6" l="1"/>
  <c r="O4681" i="6" s="1"/>
  <c r="O4679" i="6"/>
  <c r="N4680" i="6" l="1"/>
  <c r="O4682" i="6" s="1"/>
  <c r="O4680" i="6"/>
  <c r="N4681" i="6" l="1"/>
  <c r="O4683" i="6" s="1"/>
  <c r="N4682" i="6" l="1"/>
  <c r="N4683" i="6" l="1"/>
  <c r="N4684" i="6" l="1"/>
  <c r="O4686" i="6" s="1"/>
  <c r="O4684" i="6"/>
  <c r="N4685" i="6" l="1"/>
  <c r="O4687" i="6" s="1"/>
  <c r="O4685" i="6"/>
  <c r="N4686" i="6" l="1"/>
  <c r="O4688" i="6" s="1"/>
  <c r="N4687" i="6" l="1"/>
  <c r="N4688" i="6" l="1"/>
  <c r="N4689" i="6" l="1"/>
  <c r="O4691" i="6" s="1"/>
  <c r="O4689" i="6"/>
  <c r="N4690" i="6" l="1"/>
  <c r="O4692" i="6" s="1"/>
  <c r="O4690" i="6"/>
  <c r="N4691" i="6" l="1"/>
  <c r="O4693" i="6" s="1"/>
  <c r="N4692" i="6" l="1"/>
  <c r="N4693" i="6" l="1"/>
  <c r="N4694" i="6" l="1"/>
  <c r="O4696" i="6" s="1"/>
  <c r="O4694" i="6"/>
  <c r="N4695" i="6" l="1"/>
  <c r="O4697" i="6" s="1"/>
  <c r="O4695" i="6"/>
  <c r="N4696" i="6" l="1"/>
  <c r="O4698" i="6" s="1"/>
  <c r="N4697" i="6" l="1"/>
  <c r="N4698" i="6" l="1"/>
  <c r="N4699" i="6" l="1"/>
  <c r="O4701" i="6" s="1"/>
  <c r="O4699" i="6"/>
  <c r="N4700" i="6" l="1"/>
  <c r="O4702" i="6" s="1"/>
  <c r="O4700" i="6"/>
  <c r="N4701" i="6" l="1"/>
  <c r="O4703" i="6" s="1"/>
  <c r="N4702" i="6" l="1"/>
  <c r="N4703" i="6" l="1"/>
  <c r="N4704" i="6" l="1"/>
  <c r="O4706" i="6" s="1"/>
  <c r="O4704" i="6" l="1"/>
  <c r="N4705" i="6"/>
  <c r="O4707" i="6" s="1"/>
  <c r="O4705" i="6"/>
  <c r="N4706" i="6" l="1"/>
  <c r="O4708" i="6" s="1"/>
  <c r="N4707" i="6" l="1"/>
  <c r="N4708" i="6" l="1"/>
  <c r="N4709" i="6" l="1"/>
  <c r="O4711" i="6" s="1"/>
  <c r="O4709" i="6"/>
  <c r="N4710" i="6" l="1"/>
  <c r="O4712" i="6" s="1"/>
  <c r="O4710" i="6"/>
  <c r="N4711" i="6" l="1"/>
  <c r="O4713" i="6" s="1"/>
  <c r="N4712" i="6" l="1"/>
  <c r="N4713" i="6" l="1"/>
  <c r="N4714" i="6" l="1"/>
  <c r="O4716" i="6" s="1"/>
  <c r="O4714" i="6"/>
  <c r="N4715" i="6" l="1"/>
  <c r="O4717" i="6" s="1"/>
  <c r="O4715" i="6"/>
  <c r="N4716" i="6" l="1"/>
  <c r="O4718" i="6" s="1"/>
  <c r="N4717" i="6" l="1"/>
  <c r="N4718" i="6" l="1"/>
  <c r="N4719" i="6" l="1"/>
  <c r="O4721" i="6" s="1"/>
  <c r="O4719" i="6"/>
  <c r="N4720" i="6" l="1"/>
  <c r="O4722" i="6" s="1"/>
  <c r="O4720" i="6"/>
  <c r="N4721" i="6" l="1"/>
  <c r="O4723" i="6" s="1"/>
  <c r="N4722" i="6" l="1"/>
  <c r="N4723" i="6" l="1"/>
  <c r="N4724" i="6" l="1"/>
  <c r="O4726" i="6" s="1"/>
  <c r="O4724" i="6"/>
  <c r="N4725" i="6" l="1"/>
  <c r="O4727" i="6" s="1"/>
  <c r="O4725" i="6"/>
  <c r="N4726" i="6" l="1"/>
  <c r="O4728" i="6" s="1"/>
  <c r="N4727" i="6" l="1"/>
  <c r="N4728" i="6" l="1"/>
  <c r="N4729" i="6" l="1"/>
  <c r="O4731" i="6" s="1"/>
  <c r="O4729" i="6"/>
  <c r="N4730" i="6" l="1"/>
  <c r="O4732" i="6" s="1"/>
  <c r="O4730" i="6"/>
  <c r="N4731" i="6" l="1"/>
  <c r="O4733" i="6" s="1"/>
  <c r="N4732" i="6" l="1"/>
  <c r="N4733" i="6" l="1"/>
  <c r="N4734" i="6" l="1"/>
  <c r="O4736" i="6" s="1"/>
  <c r="O4734" i="6"/>
  <c r="N4735" i="6" l="1"/>
  <c r="O4737" i="6" s="1"/>
  <c r="O4735" i="6"/>
  <c r="N4736" i="6" l="1"/>
  <c r="O4738" i="6" s="1"/>
  <c r="N4737" i="6" l="1"/>
  <c r="N4738" i="6" l="1"/>
  <c r="N4739" i="6" l="1"/>
  <c r="O4741" i="6" s="1"/>
  <c r="O4739" i="6"/>
  <c r="N4740" i="6" l="1"/>
  <c r="O4742" i="6" s="1"/>
  <c r="O4740" i="6"/>
  <c r="N4741" i="6" l="1"/>
  <c r="O4743" i="6" s="1"/>
  <c r="N4742" i="6" l="1"/>
  <c r="N4743" i="6" l="1"/>
  <c r="N4744" i="6" l="1"/>
  <c r="O4746" i="6" s="1"/>
  <c r="O4744" i="6"/>
  <c r="N4745" i="6" l="1"/>
  <c r="O4747" i="6" s="1"/>
  <c r="O4745" i="6"/>
  <c r="N4746" i="6" l="1"/>
  <c r="O4748" i="6" s="1"/>
  <c r="N4747" i="6" l="1"/>
  <c r="N4748" i="6" l="1"/>
  <c r="N4749" i="6" l="1"/>
  <c r="O4751" i="6" s="1"/>
  <c r="O4749" i="6"/>
  <c r="N4750" i="6" l="1"/>
  <c r="O4752" i="6" s="1"/>
  <c r="O4750" i="6"/>
  <c r="N4751" i="6" l="1"/>
  <c r="O4753" i="6" s="1"/>
  <c r="N4752" i="6" l="1"/>
  <c r="N4753" i="6" l="1"/>
  <c r="N4754" i="6" l="1"/>
  <c r="O4756" i="6" s="1"/>
  <c r="O4754" i="6"/>
  <c r="N4755" i="6" l="1"/>
  <c r="O4757" i="6" s="1"/>
  <c r="O4755" i="6"/>
  <c r="N4756" i="6" l="1"/>
  <c r="O4758" i="6" s="1"/>
  <c r="N4757" i="6" l="1"/>
  <c r="N4758" i="6" l="1"/>
  <c r="N4759" i="6" l="1"/>
  <c r="O4761" i="6" s="1"/>
  <c r="O4759" i="6" l="1"/>
  <c r="N4760" i="6"/>
  <c r="O4762" i="6" s="1"/>
  <c r="O4760" i="6"/>
  <c r="N4761" i="6" l="1"/>
  <c r="O4763" i="6" s="1"/>
  <c r="N4762" i="6" l="1"/>
  <c r="N4763" i="6" l="1"/>
  <c r="N4764" i="6" l="1"/>
  <c r="O4766" i="6" s="1"/>
  <c r="O4764" i="6"/>
  <c r="N4765" i="6" l="1"/>
  <c r="O4767" i="6" s="1"/>
  <c r="O4765" i="6"/>
  <c r="N4766" i="6" l="1"/>
  <c r="O4768" i="6" s="1"/>
  <c r="N4767" i="6" l="1"/>
  <c r="N4768" i="6" l="1"/>
  <c r="N4769" i="6" l="1"/>
  <c r="O4771" i="6" s="1"/>
  <c r="O4769" i="6"/>
  <c r="N4770" i="6" l="1"/>
  <c r="O4772" i="6" s="1"/>
  <c r="O4770" i="6"/>
  <c r="N4771" i="6" l="1"/>
  <c r="O4773" i="6" s="1"/>
  <c r="N4772" i="6" l="1"/>
  <c r="N4773" i="6" l="1"/>
  <c r="N4774" i="6" l="1"/>
  <c r="O4776" i="6" s="1"/>
  <c r="O4774" i="6"/>
  <c r="N4775" i="6" l="1"/>
  <c r="O4777" i="6" s="1"/>
  <c r="O4775" i="6"/>
  <c r="N4776" i="6" l="1"/>
  <c r="O4778" i="6" s="1"/>
  <c r="N4777" i="6" l="1"/>
  <c r="N4778" i="6" l="1"/>
  <c r="N4779" i="6" l="1"/>
  <c r="O4781" i="6" s="1"/>
  <c r="O4779" i="6"/>
  <c r="N4780" i="6" l="1"/>
  <c r="O4782" i="6" s="1"/>
  <c r="O4780" i="6"/>
  <c r="N4781" i="6" l="1"/>
  <c r="O4783" i="6" s="1"/>
  <c r="N4782" i="6" l="1"/>
  <c r="N4783" i="6" l="1"/>
  <c r="N4784" i="6" l="1"/>
  <c r="O4786" i="6" s="1"/>
  <c r="O4784" i="6"/>
  <c r="N4785" i="6" l="1"/>
  <c r="O4787" i="6" s="1"/>
  <c r="O4785" i="6"/>
  <c r="N4786" i="6" l="1"/>
  <c r="O4788" i="6" s="1"/>
  <c r="N4787" i="6" l="1"/>
  <c r="N4788" i="6" l="1"/>
  <c r="N4789" i="6" l="1"/>
  <c r="O4791" i="6" s="1"/>
  <c r="O4789" i="6"/>
  <c r="N4790" i="6" l="1"/>
  <c r="O4792" i="6" s="1"/>
  <c r="O4790" i="6"/>
  <c r="N4791" i="6" l="1"/>
  <c r="O4793" i="6" s="1"/>
  <c r="N4792" i="6" l="1"/>
  <c r="N4793" i="6" l="1"/>
  <c r="N4794" i="6" l="1"/>
  <c r="O4796" i="6" s="1"/>
  <c r="O4794" i="6"/>
  <c r="N4795" i="6" l="1"/>
  <c r="O4797" i="6" s="1"/>
  <c r="O4795" i="6"/>
  <c r="N4796" i="6" l="1"/>
  <c r="O4798" i="6" s="1"/>
  <c r="N4797" i="6" l="1"/>
  <c r="N4798" i="6" l="1"/>
  <c r="N4799" i="6" l="1"/>
  <c r="O4801" i="6" l="1"/>
  <c r="O4799" i="6"/>
  <c r="N4800" i="6"/>
  <c r="O4802" i="6" s="1"/>
  <c r="O4800" i="6"/>
  <c r="N4801" i="6" l="1"/>
  <c r="O4803" i="6" s="1"/>
  <c r="N4802" i="6" l="1"/>
  <c r="N4803" i="6" l="1"/>
  <c r="N4804" i="6" l="1"/>
  <c r="O4806" i="6" s="1"/>
  <c r="O4804" i="6" l="1"/>
  <c r="N4805" i="6"/>
  <c r="O4807" i="6" s="1"/>
  <c r="O4805" i="6"/>
  <c r="N4806" i="6" l="1"/>
  <c r="O4808" i="6" s="1"/>
  <c r="N4807" i="6" l="1"/>
  <c r="N4808" i="6" l="1"/>
  <c r="N4809" i="6" l="1"/>
  <c r="O4811" i="6" s="1"/>
  <c r="O4809" i="6"/>
  <c r="N4810" i="6" l="1"/>
  <c r="O4812" i="6" s="1"/>
  <c r="O4810" i="6"/>
  <c r="N4811" i="6" l="1"/>
  <c r="O4813" i="6" s="1"/>
  <c r="N4812" i="6" l="1"/>
  <c r="N4813" i="6" l="1"/>
  <c r="N4814" i="6" l="1"/>
  <c r="O4816" i="6" s="1"/>
  <c r="O4815" i="6"/>
  <c r="O4814" i="6"/>
  <c r="N4815" i="6" l="1"/>
  <c r="O4817" i="6" s="1"/>
  <c r="N4816" i="6" l="1"/>
  <c r="O4818" i="6" s="1"/>
  <c r="N4817" i="6" l="1"/>
  <c r="N4818" i="6" l="1"/>
  <c r="N4819" i="6" l="1"/>
  <c r="O4821" i="6" s="1"/>
  <c r="O4819" i="6"/>
  <c r="N4820" i="6" l="1"/>
  <c r="O4822" i="6" s="1"/>
  <c r="O4820" i="6"/>
  <c r="N4821" i="6" l="1"/>
  <c r="O4823" i="6" s="1"/>
  <c r="N4822" i="6" l="1"/>
  <c r="N4823" i="6" l="1"/>
  <c r="N4824" i="6" l="1"/>
  <c r="O4826" i="6" s="1"/>
  <c r="O4824" i="6"/>
  <c r="N4825" i="6" l="1"/>
  <c r="O4827" i="6" s="1"/>
  <c r="O4825" i="6"/>
  <c r="N4826" i="6" l="1"/>
  <c r="O4828" i="6" s="1"/>
  <c r="N4827" i="6" l="1"/>
  <c r="N4828" i="6" l="1"/>
  <c r="N4829" i="6" l="1"/>
  <c r="O4831" i="6" s="1"/>
  <c r="O4829" i="6"/>
  <c r="N4830" i="6" l="1"/>
  <c r="O4832" i="6" s="1"/>
  <c r="O4830" i="6"/>
  <c r="N4831" i="6" l="1"/>
  <c r="O4833" i="6" s="1"/>
  <c r="N4832" i="6" l="1"/>
  <c r="N4833" i="6" l="1"/>
  <c r="N4834" i="6" l="1"/>
  <c r="O4836" i="6" s="1"/>
  <c r="O4834" i="6"/>
  <c r="N4835" i="6" l="1"/>
  <c r="O4837" i="6" s="1"/>
  <c r="O4835" i="6"/>
  <c r="N4836" i="6" l="1"/>
  <c r="O4838" i="6" s="1"/>
  <c r="N4837" i="6" l="1"/>
  <c r="N4838" i="6" l="1"/>
  <c r="N4839" i="6" l="1"/>
  <c r="O4841" i="6" s="1"/>
  <c r="O4839" i="6"/>
  <c r="N4840" i="6" l="1"/>
  <c r="O4842" i="6" s="1"/>
  <c r="O4840" i="6"/>
  <c r="N4841" i="6" l="1"/>
  <c r="O4843" i="6" s="1"/>
  <c r="N4842" i="6" l="1"/>
  <c r="N4843" i="6" l="1"/>
  <c r="N4844" i="6" l="1"/>
  <c r="O4846" i="6" s="1"/>
  <c r="O4844" i="6"/>
  <c r="N4845" i="6" l="1"/>
  <c r="O4847" i="6" s="1"/>
  <c r="O4845" i="6"/>
  <c r="N4846" i="6" l="1"/>
  <c r="O4848" i="6" s="1"/>
  <c r="N4847" i="6" l="1"/>
  <c r="N4848" i="6" l="1"/>
  <c r="N4849" i="6" l="1"/>
  <c r="O4851" i="6" s="1"/>
  <c r="O4849" i="6"/>
  <c r="N4850" i="6" l="1"/>
  <c r="O4852" i="6" s="1"/>
  <c r="O4850" i="6"/>
  <c r="N4851" i="6" l="1"/>
  <c r="O4853" i="6" s="1"/>
  <c r="N4852" i="6" l="1"/>
  <c r="N4853" i="6" l="1"/>
  <c r="N4854" i="6" l="1"/>
  <c r="O4856" i="6" s="1"/>
  <c r="O4854" i="6"/>
  <c r="N4855" i="6" l="1"/>
  <c r="O4857" i="6" s="1"/>
  <c r="O4855" i="6"/>
  <c r="N4856" i="6" l="1"/>
  <c r="O4858" i="6" s="1"/>
  <c r="N4857" i="6" l="1"/>
  <c r="N4858" i="6" l="1"/>
  <c r="N4859" i="6" l="1"/>
  <c r="O4861" i="6" s="1"/>
  <c r="O4859" i="6"/>
  <c r="N4860" i="6" l="1"/>
  <c r="O4862" i="6" s="1"/>
  <c r="O4860" i="6"/>
  <c r="N4861" i="6" l="1"/>
  <c r="O4863" i="6" s="1"/>
  <c r="N4862" i="6" l="1"/>
  <c r="N4863" i="6" l="1"/>
  <c r="N4864" i="6" l="1"/>
  <c r="O4866" i="6" s="1"/>
  <c r="O4864" i="6"/>
  <c r="N4865" i="6" l="1"/>
  <c r="O4867" i="6" s="1"/>
  <c r="O4865" i="6"/>
  <c r="N4866" i="6" l="1"/>
  <c r="O4868" i="6" s="1"/>
  <c r="N4867" i="6" l="1"/>
  <c r="N4868" i="6" l="1"/>
  <c r="N4869" i="6" l="1"/>
  <c r="O4871" i="6" s="1"/>
  <c r="O4869" i="6"/>
  <c r="N4870" i="6" l="1"/>
  <c r="O4872" i="6" s="1"/>
  <c r="O4870" i="6"/>
  <c r="N4871" i="6" l="1"/>
  <c r="O4873" i="6" s="1"/>
  <c r="N4872" i="6" l="1"/>
  <c r="N4873" i="6" l="1"/>
  <c r="N4874" i="6" l="1"/>
  <c r="O4876" i="6" s="1"/>
  <c r="O4874" i="6"/>
  <c r="N4875" i="6" l="1"/>
  <c r="O4877" i="6" s="1"/>
  <c r="O4875" i="6"/>
  <c r="N4876" i="6" l="1"/>
  <c r="O4878" i="6" s="1"/>
  <c r="N4877" i="6" l="1"/>
  <c r="N4878" i="6" l="1"/>
  <c r="N4879" i="6" l="1"/>
  <c r="O4881" i="6" s="1"/>
  <c r="O4879" i="6"/>
  <c r="N4880" i="6" l="1"/>
  <c r="O4882" i="6" s="1"/>
  <c r="O4880" i="6"/>
  <c r="N4881" i="6" l="1"/>
  <c r="O4883" i="6" s="1"/>
  <c r="N4882" i="6" l="1"/>
  <c r="N4883" i="6" l="1"/>
  <c r="N4884" i="6" l="1"/>
  <c r="O4886" i="6" s="1"/>
  <c r="O4884" i="6"/>
  <c r="N4885" i="6" l="1"/>
  <c r="O4887" i="6" s="1"/>
  <c r="O4885" i="6"/>
  <c r="N4886" i="6" l="1"/>
  <c r="O4888" i="6" s="1"/>
  <c r="N4887" i="6" l="1"/>
  <c r="N4888" i="6" l="1"/>
  <c r="N4889" i="6" l="1"/>
  <c r="O4891" i="6" s="1"/>
  <c r="O4889" i="6"/>
  <c r="N4890" i="6" l="1"/>
  <c r="O4892" i="6" s="1"/>
  <c r="O4890" i="6"/>
  <c r="N4891" i="6" l="1"/>
  <c r="O4893" i="6" s="1"/>
  <c r="N4892" i="6" l="1"/>
  <c r="N4893" i="6" l="1"/>
  <c r="N4894" i="6" l="1"/>
  <c r="O4896" i="6" s="1"/>
  <c r="O4894" i="6"/>
  <c r="N4895" i="6" l="1"/>
  <c r="O4897" i="6" s="1"/>
  <c r="O4895" i="6"/>
  <c r="N4896" i="6" l="1"/>
  <c r="O4898" i="6" s="1"/>
  <c r="N4897" i="6" l="1"/>
  <c r="N4898" i="6" l="1"/>
  <c r="N4899" i="6" l="1"/>
  <c r="O4901" i="6" s="1"/>
  <c r="O4899" i="6"/>
  <c r="N4900" i="6" l="1"/>
  <c r="O4902" i="6" s="1"/>
  <c r="O4900" i="6"/>
  <c r="N4901" i="6" l="1"/>
  <c r="O4903" i="6" s="1"/>
  <c r="N4902" i="6" l="1"/>
  <c r="N4903" i="6" l="1"/>
  <c r="N4904" i="6" l="1"/>
  <c r="O4906" i="6" s="1"/>
  <c r="O4904" i="6"/>
  <c r="N4905" i="6" l="1"/>
  <c r="O4907" i="6" s="1"/>
  <c r="O4905" i="6"/>
  <c r="N4906" i="6" l="1"/>
  <c r="O4908" i="6" s="1"/>
  <c r="N4907" i="6" l="1"/>
  <c r="N4908" i="6" l="1"/>
  <c r="N4909" i="6" l="1"/>
  <c r="O4911" i="6" s="1"/>
  <c r="O4909" i="6"/>
  <c r="N4910" i="6" l="1"/>
  <c r="O4912" i="6" s="1"/>
  <c r="O4910" i="6"/>
  <c r="N4911" i="6" l="1"/>
  <c r="O4913" i="6" s="1"/>
  <c r="N4912" i="6" l="1"/>
  <c r="N4913" i="6" l="1"/>
  <c r="N4914" i="6" l="1"/>
  <c r="O4916" i="6" s="1"/>
  <c r="O4914" i="6"/>
  <c r="N4915" i="6" l="1"/>
  <c r="O4917" i="6" s="1"/>
  <c r="O4915" i="6"/>
  <c r="N4916" i="6" l="1"/>
  <c r="O4918" i="6" s="1"/>
  <c r="N4917" i="6" l="1"/>
  <c r="N4918" i="6" l="1"/>
  <c r="N4919" i="6" l="1"/>
  <c r="O4921" i="6" s="1"/>
  <c r="O4919" i="6"/>
  <c r="N4920" i="6" l="1"/>
  <c r="O4922" i="6" s="1"/>
  <c r="O4920" i="6"/>
  <c r="N4921" i="6" l="1"/>
  <c r="O4923" i="6" s="1"/>
  <c r="N4922" i="6" l="1"/>
  <c r="N4923" i="6" l="1"/>
  <c r="N4924" i="6" l="1"/>
  <c r="O4926" i="6" s="1"/>
  <c r="N4925" i="6" l="1"/>
  <c r="O4927" i="6" s="1"/>
  <c r="O4924" i="6"/>
  <c r="O4925" i="6"/>
  <c r="N4926" i="6" l="1"/>
  <c r="O4928" i="6" s="1"/>
  <c r="N4927" i="6" l="1"/>
  <c r="N4928" i="6" l="1"/>
  <c r="N4929" i="6" l="1"/>
  <c r="O4931" i="6" s="1"/>
  <c r="O4929" i="6"/>
  <c r="N4930" i="6" l="1"/>
  <c r="O4932" i="6" s="1"/>
  <c r="O4930" i="6"/>
  <c r="N4931" i="6" l="1"/>
  <c r="O4933" i="6" s="1"/>
  <c r="N4932" i="6" l="1"/>
  <c r="N4933" i="6" l="1"/>
  <c r="N4934" i="6" l="1"/>
  <c r="O4936" i="6" s="1"/>
  <c r="O4934" i="6"/>
  <c r="N4935" i="6" l="1"/>
  <c r="O4937" i="6" s="1"/>
  <c r="O4935" i="6"/>
  <c r="N4936" i="6" l="1"/>
  <c r="O4938" i="6" s="1"/>
  <c r="N4937" i="6" l="1"/>
  <c r="N4938" i="6" l="1"/>
  <c r="N4939" i="6" l="1"/>
  <c r="O4941" i="6" s="1"/>
  <c r="O4939" i="6"/>
  <c r="N4940" i="6" l="1"/>
  <c r="O4942" i="6" s="1"/>
  <c r="O4940" i="6"/>
  <c r="N4941" i="6" l="1"/>
  <c r="O4943" i="6" s="1"/>
  <c r="N4942" i="6" l="1"/>
  <c r="N4943" i="6" l="1"/>
  <c r="N4944" i="6" l="1"/>
  <c r="O4946" i="6" s="1"/>
  <c r="O4944" i="6"/>
  <c r="N4945" i="6" l="1"/>
  <c r="O4947" i="6" s="1"/>
  <c r="O4945" i="6"/>
  <c r="N4946" i="6" l="1"/>
  <c r="O4948" i="6" s="1"/>
  <c r="N4947" i="6" l="1"/>
  <c r="N4948" i="6" l="1"/>
  <c r="N4949" i="6" l="1"/>
  <c r="O4951" i="6" s="1"/>
  <c r="O4949" i="6"/>
  <c r="N4950" i="6" l="1"/>
  <c r="O4952" i="6" s="1"/>
  <c r="O4950" i="6"/>
  <c r="N4951" i="6" l="1"/>
  <c r="O4953" i="6" s="1"/>
  <c r="N4952" i="6" l="1"/>
  <c r="N4953" i="6" l="1"/>
  <c r="N4954" i="6" l="1"/>
  <c r="O4956" i="6" s="1"/>
  <c r="O4954" i="6"/>
  <c r="N4955" i="6" l="1"/>
  <c r="O4957" i="6" s="1"/>
  <c r="O4955" i="6"/>
  <c r="N4956" i="6" l="1"/>
  <c r="O4958" i="6" s="1"/>
  <c r="N4957" i="6" l="1"/>
  <c r="N4958" i="6" l="1"/>
  <c r="N4959" i="6" l="1"/>
  <c r="O4961" i="6" s="1"/>
  <c r="O4959" i="6"/>
  <c r="N4960" i="6" l="1"/>
  <c r="O4962" i="6" s="1"/>
  <c r="O4960" i="6"/>
  <c r="N4961" i="6" l="1"/>
  <c r="O4963" i="6" s="1"/>
  <c r="N4962" i="6" l="1"/>
  <c r="N4963" i="6" l="1"/>
  <c r="N4964" i="6" l="1"/>
  <c r="O4966" i="6" s="1"/>
  <c r="O4964" i="6"/>
  <c r="N4965" i="6" l="1"/>
  <c r="O4967" i="6" s="1"/>
  <c r="O4965" i="6"/>
  <c r="N4966" i="6" l="1"/>
  <c r="O4968" i="6" s="1"/>
  <c r="N4967" i="6" l="1"/>
  <c r="N4968" i="6" l="1"/>
  <c r="N4969" i="6" l="1"/>
  <c r="O4971" i="6" s="1"/>
  <c r="O4969" i="6"/>
  <c r="N4970" i="6" l="1"/>
  <c r="O4972" i="6" s="1"/>
  <c r="O4970" i="6"/>
  <c r="N4971" i="6" l="1"/>
  <c r="O4973" i="6" s="1"/>
  <c r="N4972" i="6" l="1"/>
  <c r="N4973" i="6" l="1"/>
  <c r="N4974" i="6" l="1"/>
  <c r="O4976" i="6" s="1"/>
  <c r="O4974" i="6"/>
  <c r="N4975" i="6" l="1"/>
  <c r="O4977" i="6" s="1"/>
  <c r="O4975" i="6"/>
  <c r="N4976" i="6" l="1"/>
  <c r="O4978" i="6" s="1"/>
  <c r="N4977" i="6" l="1"/>
  <c r="N4978" i="6" l="1"/>
  <c r="N4979" i="6" l="1"/>
  <c r="O4981" i="6" s="1"/>
  <c r="O4979" i="6"/>
  <c r="N4980" i="6" l="1"/>
  <c r="O4982" i="6" s="1"/>
  <c r="O4980" i="6"/>
  <c r="N4981" i="6" l="1"/>
  <c r="O4983" i="6" s="1"/>
  <c r="N4982" i="6" l="1"/>
  <c r="N4983" i="6" l="1"/>
  <c r="N4984" i="6" l="1"/>
  <c r="O4986" i="6" s="1"/>
  <c r="O4984" i="6"/>
  <c r="N4985" i="6" l="1"/>
  <c r="O4987" i="6" s="1"/>
  <c r="O4985" i="6"/>
  <c r="N4986" i="6" l="1"/>
  <c r="O4988" i="6" s="1"/>
  <c r="N4987" i="6" l="1"/>
  <c r="N4988" i="6" l="1"/>
  <c r="N4989" i="6" l="1"/>
  <c r="O4991" i="6" s="1"/>
  <c r="O4989" i="6"/>
  <c r="N4990" i="6" l="1"/>
  <c r="O4992" i="6" s="1"/>
  <c r="O4990" i="6"/>
  <c r="N4991" i="6" l="1"/>
  <c r="O4993" i="6" s="1"/>
  <c r="N4992" i="6" l="1"/>
  <c r="N4993" i="6" l="1"/>
  <c r="N4994" i="6" l="1"/>
  <c r="O4996" i="6" s="1"/>
  <c r="O4994" i="6"/>
  <c r="N4995" i="6" l="1"/>
  <c r="O4997" i="6" s="1"/>
  <c r="O4995" i="6"/>
  <c r="N4996" i="6" l="1"/>
  <c r="O4998" i="6" s="1"/>
  <c r="N4997" i="6" l="1"/>
  <c r="N4998" i="6" l="1"/>
  <c r="N4999" i="6" l="1"/>
  <c r="O5001" i="6" s="1"/>
  <c r="O4999" i="6"/>
  <c r="N5000" i="6" l="1"/>
  <c r="O5002" i="6" s="1"/>
  <c r="O5000" i="6"/>
  <c r="N5001" i="6" l="1"/>
  <c r="O5003" i="6" s="1"/>
  <c r="N5002" i="6" l="1"/>
  <c r="N5003" i="6" l="1"/>
  <c r="N5004" i="6" l="1"/>
  <c r="O5006" i="6" s="1"/>
  <c r="O5004" i="6"/>
  <c r="N5005" i="6" l="1"/>
  <c r="O5007" i="6" s="1"/>
  <c r="O5005" i="6"/>
  <c r="N5006" i="6" l="1"/>
  <c r="O5008" i="6" s="1"/>
  <c r="N5007" i="6" l="1"/>
  <c r="N5008" i="6" l="1"/>
  <c r="N5009" i="6" l="1"/>
  <c r="O5011" i="6" s="1"/>
  <c r="O5009" i="6"/>
  <c r="N5010" i="6" l="1"/>
  <c r="O5012" i="6" s="1"/>
  <c r="O5010" i="6"/>
  <c r="N5011" i="6" l="1"/>
  <c r="O5013" i="6" s="1"/>
  <c r="N5012" i="6" l="1"/>
  <c r="N5013" i="6" l="1"/>
  <c r="N5014" i="6" l="1"/>
  <c r="O5016" i="6" s="1"/>
  <c r="O5014" i="6"/>
  <c r="N5015" i="6" l="1"/>
  <c r="O5017" i="6" s="1"/>
  <c r="O5015" i="6"/>
  <c r="N5016" i="6" l="1"/>
  <c r="O5018" i="6" s="1"/>
  <c r="N5017" i="6" l="1"/>
  <c r="N5018" i="6" l="1"/>
  <c r="N5019" i="6" l="1"/>
  <c r="O5021" i="6" s="1"/>
  <c r="O5019" i="6"/>
  <c r="N5020" i="6" l="1"/>
  <c r="O5022" i="6" s="1"/>
  <c r="O5020" i="6"/>
  <c r="N5021" i="6" l="1"/>
  <c r="O5023" i="6" s="1"/>
  <c r="N5022" i="6" l="1"/>
  <c r="N5023" i="6" l="1"/>
  <c r="N5024" i="6" l="1"/>
  <c r="O5026" i="6" s="1"/>
  <c r="O5024" i="6"/>
  <c r="N5025" i="6" l="1"/>
  <c r="O5027" i="6" s="1"/>
  <c r="O5025" i="6"/>
  <c r="N5026" i="6" l="1"/>
  <c r="O5028" i="6" s="1"/>
  <c r="N5027" i="6" l="1"/>
  <c r="N5028" i="6" l="1"/>
  <c r="N5029" i="6" l="1"/>
  <c r="O5031" i="6" s="1"/>
  <c r="O5029" i="6"/>
  <c r="N5030" i="6" l="1"/>
  <c r="O5032" i="6" s="1"/>
  <c r="O5030" i="6"/>
  <c r="N5031" i="6" l="1"/>
  <c r="O5033" i="6" s="1"/>
  <c r="N5032" i="6" l="1"/>
  <c r="N5033" i="6" l="1"/>
  <c r="N5034" i="6" l="1"/>
  <c r="O5036" i="6" s="1"/>
  <c r="O5034" i="6"/>
  <c r="N5035" i="6" l="1"/>
  <c r="O5037" i="6" s="1"/>
  <c r="O5035" i="6"/>
  <c r="N5036" i="6" l="1"/>
  <c r="O5038" i="6" s="1"/>
  <c r="N5037" i="6" l="1"/>
  <c r="N5038" i="6" l="1"/>
  <c r="N5039" i="6" l="1"/>
  <c r="O5041" i="6" s="1"/>
  <c r="O5039" i="6"/>
  <c r="N5040" i="6" l="1"/>
  <c r="O5042" i="6" s="1"/>
  <c r="O5040" i="6"/>
  <c r="N5041" i="6" l="1"/>
  <c r="O5043" i="6" s="1"/>
  <c r="N5042" i="6" l="1"/>
  <c r="N5043" i="6" l="1"/>
  <c r="N5044" i="6" l="1"/>
  <c r="O5046" i="6" s="1"/>
  <c r="O5044" i="6"/>
  <c r="N5045" i="6" l="1"/>
  <c r="O5047" i="6" s="1"/>
  <c r="O5045" i="6"/>
  <c r="N5046" i="6" l="1"/>
  <c r="O5048" i="6" s="1"/>
  <c r="N5047" i="6" l="1"/>
  <c r="N5048" i="6" l="1"/>
  <c r="N5049" i="6" l="1"/>
  <c r="O5051" i="6" s="1"/>
  <c r="O5049" i="6"/>
  <c r="N5050" i="6" l="1"/>
  <c r="O5052" i="6" s="1"/>
  <c r="O5050" i="6"/>
  <c r="N5051" i="6" l="1"/>
  <c r="O5053" i="6" s="1"/>
  <c r="N5052" i="6" l="1"/>
  <c r="N5053" i="6" l="1"/>
  <c r="N5054" i="6" l="1"/>
  <c r="O5056" i="6" s="1"/>
  <c r="O5054" i="6"/>
  <c r="N5055" i="6" l="1"/>
  <c r="O5057" i="6" s="1"/>
  <c r="O5055" i="6"/>
  <c r="N5056" i="6" l="1"/>
  <c r="O5058" i="6" s="1"/>
  <c r="N5057" i="6" l="1"/>
  <c r="N5058" i="6" l="1"/>
  <c r="N5059" i="6" l="1"/>
  <c r="O5061" i="6" s="1"/>
  <c r="O5059" i="6"/>
  <c r="N5060" i="6" l="1"/>
  <c r="O5062" i="6" s="1"/>
  <c r="O5060" i="6"/>
  <c r="N5061" i="6" l="1"/>
  <c r="O5063" i="6" s="1"/>
  <c r="N5062" i="6" l="1"/>
  <c r="N5063" i="6" l="1"/>
  <c r="N5064" i="6" l="1"/>
  <c r="O5066" i="6" s="1"/>
  <c r="O5064" i="6"/>
  <c r="N5065" i="6" l="1"/>
  <c r="O5067" i="6" s="1"/>
  <c r="O5065" i="6"/>
  <c r="N5066" i="6" l="1"/>
  <c r="O5068" i="6" s="1"/>
  <c r="N5067" i="6" l="1"/>
  <c r="N5068" i="6" l="1"/>
  <c r="N5069" i="6" l="1"/>
  <c r="O5071" i="6" s="1"/>
  <c r="O5069" i="6" l="1"/>
  <c r="N5070" i="6"/>
  <c r="O5072" i="6" s="1"/>
  <c r="O5070" i="6"/>
  <c r="N5071" i="6" l="1"/>
  <c r="O5073" i="6" s="1"/>
  <c r="N5072" i="6" l="1"/>
  <c r="N5073" i="6" l="1"/>
  <c r="N5074" i="6" l="1"/>
  <c r="O5076" i="6" s="1"/>
  <c r="O5074" i="6"/>
  <c r="N5075" i="6" l="1"/>
  <c r="O5077" i="6" s="1"/>
  <c r="O5075" i="6"/>
  <c r="N5076" i="6" l="1"/>
  <c r="O5078" i="6" s="1"/>
  <c r="N5077" i="6" l="1"/>
  <c r="N5078" i="6" l="1"/>
  <c r="N5079" i="6" l="1"/>
  <c r="O5081" i="6" s="1"/>
  <c r="O5079" i="6"/>
  <c r="N5080" i="6" l="1"/>
  <c r="O5082" i="6" s="1"/>
  <c r="O5080" i="6"/>
  <c r="N5081" i="6" l="1"/>
  <c r="O5083" i="6" s="1"/>
  <c r="N5082" i="6" l="1"/>
  <c r="N5083" i="6" l="1"/>
  <c r="N5084" i="6" l="1"/>
  <c r="O5086" i="6" s="1"/>
  <c r="O5084" i="6"/>
  <c r="N5085" i="6" l="1"/>
  <c r="O5087" i="6" s="1"/>
  <c r="O5085" i="6"/>
  <c r="N5086" i="6" l="1"/>
  <c r="O5088" i="6" s="1"/>
  <c r="N5087" i="6" l="1"/>
  <c r="N5088" i="6" l="1"/>
  <c r="N5089" i="6" l="1"/>
  <c r="O5091" i="6" s="1"/>
  <c r="O5089" i="6"/>
  <c r="N5090" i="6" l="1"/>
  <c r="O5092" i="6" s="1"/>
  <c r="O5090" i="6"/>
  <c r="N5091" i="6" l="1"/>
  <c r="O5093" i="6" s="1"/>
  <c r="N5092" i="6" l="1"/>
  <c r="N5093" i="6" l="1"/>
  <c r="N5094" i="6" l="1"/>
  <c r="O5096" i="6" s="1"/>
  <c r="O5094" i="6"/>
  <c r="N5095" i="6" l="1"/>
  <c r="O5097" i="6" s="1"/>
  <c r="O5095" i="6"/>
  <c r="N5096" i="6" l="1"/>
  <c r="O5098" i="6" s="1"/>
  <c r="N5097" i="6" l="1"/>
  <c r="N5098" i="6" l="1"/>
  <c r="N5099" i="6" l="1"/>
  <c r="O5101" i="6" s="1"/>
  <c r="O5099" i="6"/>
  <c r="N5100" i="6" l="1"/>
  <c r="O5102" i="6" s="1"/>
  <c r="O5100" i="6"/>
  <c r="N5101" i="6" l="1"/>
  <c r="O5103" i="6" s="1"/>
  <c r="N5102" i="6" l="1"/>
  <c r="N5103" i="6" l="1"/>
  <c r="N5104" i="6" l="1"/>
  <c r="O5106" i="6" s="1"/>
  <c r="O5104" i="6"/>
  <c r="N5105" i="6" l="1"/>
  <c r="O5107" i="6" s="1"/>
  <c r="O5105" i="6"/>
  <c r="N5106" i="6" l="1"/>
  <c r="O5108" i="6" s="1"/>
  <c r="N5107" i="6" l="1"/>
  <c r="N5108" i="6" l="1"/>
  <c r="N5109" i="6" l="1"/>
  <c r="O5111" i="6" s="1"/>
  <c r="O5109" i="6"/>
  <c r="N5110" i="6" l="1"/>
  <c r="O5112" i="6" s="1"/>
  <c r="O5110" i="6"/>
  <c r="N5111" i="6" l="1"/>
  <c r="O5113" i="6" s="1"/>
  <c r="N5112" i="6" l="1"/>
  <c r="N5113" i="6" l="1"/>
  <c r="N5114" i="6" l="1"/>
  <c r="O5116" i="6" l="1"/>
  <c r="O5114" i="6"/>
  <c r="O5115" i="6"/>
  <c r="N5115" i="6"/>
  <c r="O5117" i="6" s="1"/>
  <c r="N5116" i="6" l="1"/>
  <c r="O5118" i="6" s="1"/>
  <c r="N5117" i="6" l="1"/>
  <c r="N5118" i="6" l="1"/>
  <c r="N5119" i="6" l="1"/>
  <c r="O5120" i="6" s="1"/>
  <c r="O5121" i="6" l="1"/>
  <c r="O5119" i="6"/>
  <c r="N5122" i="6"/>
  <c r="N5120" i="6"/>
  <c r="O5122" i="6" s="1"/>
  <c r="N5123" i="6" l="1"/>
  <c r="N5121" i="6"/>
  <c r="O512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Larry Taylor</author>
  </authors>
  <commentList>
    <comment ref="AK6" authorId="0" shapeId="0" xr:uid="{11CACBF6-723B-4017-9BF0-40E7B5A3317E}">
      <text>
        <r>
          <rPr>
            <b/>
            <sz val="9"/>
            <color indexed="81"/>
            <rFont val="Tahoma"/>
            <family val="2"/>
          </rPr>
          <t>Larry Taylor:</t>
        </r>
        <r>
          <rPr>
            <sz val="9"/>
            <color indexed="81"/>
            <rFont val="Tahoma"/>
            <family val="2"/>
          </rPr>
          <t xml:space="preserve">
Going Dist Grade</t>
        </r>
      </text>
    </comment>
  </commentList>
</comments>
</file>

<file path=xl/sharedStrings.xml><?xml version="1.0" encoding="utf-8"?>
<sst xmlns="http://schemas.openxmlformats.org/spreadsheetml/2006/main" count="18539" uniqueCount="1881">
  <si>
    <t xml:space="preserve">Race </t>
  </si>
  <si>
    <t>TAB</t>
  </si>
  <si>
    <t>Selection</t>
  </si>
  <si>
    <t>Flem</t>
  </si>
  <si>
    <t>Cau</t>
  </si>
  <si>
    <t>San-H</t>
  </si>
  <si>
    <t>MV</t>
  </si>
  <si>
    <t>MVN</t>
  </si>
  <si>
    <t>Morn</t>
  </si>
  <si>
    <t>BEND</t>
  </si>
  <si>
    <t>Date</t>
  </si>
  <si>
    <t>Track</t>
  </si>
  <si>
    <t>WON</t>
  </si>
  <si>
    <t>3rd</t>
  </si>
  <si>
    <t>Ntd</t>
  </si>
  <si>
    <t>2nd</t>
  </si>
  <si>
    <t>Fin</t>
  </si>
  <si>
    <t>Place Div</t>
  </si>
  <si>
    <t>Lev Bet</t>
  </si>
  <si>
    <t>Lev Ret</t>
  </si>
  <si>
    <t>Lev Profit</t>
  </si>
  <si>
    <t>Flem-X</t>
  </si>
  <si>
    <t>Pak</t>
  </si>
  <si>
    <t>Rated To</t>
  </si>
  <si>
    <t>Dist</t>
  </si>
  <si>
    <t>Type</t>
  </si>
  <si>
    <t>Restr</t>
  </si>
  <si>
    <t>$PM</t>
  </si>
  <si>
    <t>Pace of Horse</t>
  </si>
  <si>
    <t>AM Odds</t>
  </si>
  <si>
    <t>Trainer</t>
  </si>
  <si>
    <t>Jockey</t>
  </si>
  <si>
    <t>Clm</t>
  </si>
  <si>
    <t>Barr</t>
  </si>
  <si>
    <t>Wgt</t>
  </si>
  <si>
    <t>To Carr</t>
  </si>
  <si>
    <t>Top-2 AM %</t>
  </si>
  <si>
    <t>Form Order</t>
  </si>
  <si>
    <t>Scen Order</t>
  </si>
  <si>
    <t>Rated Order</t>
  </si>
  <si>
    <t>Elite Odds</t>
  </si>
  <si>
    <t>Pro Strat Orig $4k</t>
  </si>
  <si>
    <t>Hcp</t>
  </si>
  <si>
    <t>MB</t>
  </si>
  <si>
    <t>Archie Alexander</t>
  </si>
  <si>
    <t>Declan Bates</t>
  </si>
  <si>
    <t>No</t>
  </si>
  <si>
    <t>Danny O'Brien</t>
  </si>
  <si>
    <t>Damian Lane</t>
  </si>
  <si>
    <t>Chris Waller</t>
  </si>
  <si>
    <t>OPL</t>
  </si>
  <si>
    <t xml:space="preserve">Ciaron Maher </t>
  </si>
  <si>
    <t>Ben Melham</t>
  </si>
  <si>
    <t>B</t>
  </si>
  <si>
    <t>Michael Dee</t>
  </si>
  <si>
    <t>OP</t>
  </si>
  <si>
    <t>James Cummings</t>
  </si>
  <si>
    <t>Damien Oliver</t>
  </si>
  <si>
    <t>OPM</t>
  </si>
  <si>
    <t>Team Hayes</t>
  </si>
  <si>
    <t>Mark Zahra</t>
  </si>
  <si>
    <t>3yoCSW</t>
  </si>
  <si>
    <t>3yo</t>
  </si>
  <si>
    <t>Anthony  Freedman</t>
  </si>
  <si>
    <t>Jye McNeil</t>
  </si>
  <si>
    <t>Kevin Corstens</t>
  </si>
  <si>
    <t>SW</t>
  </si>
  <si>
    <t>MOP</t>
  </si>
  <si>
    <t>Scott Brunton</t>
  </si>
  <si>
    <t>Team Hawkes</t>
  </si>
  <si>
    <t>Mares</t>
  </si>
  <si>
    <t>L</t>
  </si>
  <si>
    <t>John Allen</t>
  </si>
  <si>
    <t>Jamie Kah</t>
  </si>
  <si>
    <t>William Pike</t>
  </si>
  <si>
    <t>M</t>
  </si>
  <si>
    <t>BM</t>
  </si>
  <si>
    <t>3yoFSW</t>
  </si>
  <si>
    <t>Tony  McEvoy</t>
  </si>
  <si>
    <t>Luke Currie</t>
  </si>
  <si>
    <t>LOP</t>
  </si>
  <si>
    <t>Richard  Jolly</t>
  </si>
  <si>
    <t>Craig Williams</t>
  </si>
  <si>
    <t>Michael Moroney</t>
  </si>
  <si>
    <t>SW-M</t>
  </si>
  <si>
    <t>Clinton McDonald</t>
  </si>
  <si>
    <t>James McDonald</t>
  </si>
  <si>
    <t>John McArdle</t>
  </si>
  <si>
    <t>Jamie Mott</t>
  </si>
  <si>
    <t>Richard  Freedman</t>
  </si>
  <si>
    <t>Ben Allen</t>
  </si>
  <si>
    <t>Grahame Begg</t>
  </si>
  <si>
    <t>Leon  Corstens</t>
  </si>
  <si>
    <t>Peter G Moody</t>
  </si>
  <si>
    <t>Luke Nolen</t>
  </si>
  <si>
    <t>Michael Hickmott</t>
  </si>
  <si>
    <t>John O'Shea</t>
  </si>
  <si>
    <t xml:space="preserve">Trent Busuttin </t>
  </si>
  <si>
    <t>Glen Boss</t>
  </si>
  <si>
    <t>Peter Jolly</t>
  </si>
  <si>
    <t>Zac Spain</t>
  </si>
  <si>
    <t xml:space="preserve">Mick Price </t>
  </si>
  <si>
    <t>WFA</t>
  </si>
  <si>
    <t>Daniel Stackhouse</t>
  </si>
  <si>
    <t>Phillip Stokes</t>
  </si>
  <si>
    <t>Matthew Smith</t>
  </si>
  <si>
    <t>Kris Lees</t>
  </si>
  <si>
    <t>Peter  Snowden</t>
  </si>
  <si>
    <t>Matt Cumani</t>
  </si>
  <si>
    <t>Teodore Nugent (a1.5)</t>
  </si>
  <si>
    <t>Nash Rawiller</t>
  </si>
  <si>
    <t>Michael Poy</t>
  </si>
  <si>
    <t>John Sadler</t>
  </si>
  <si>
    <t>Greg Eurell</t>
  </si>
  <si>
    <t>Jordan Childs</t>
  </si>
  <si>
    <t>David Brideoake</t>
  </si>
  <si>
    <t>Symon Wilde</t>
  </si>
  <si>
    <t>Nick Ryan</t>
  </si>
  <si>
    <t>Billy Egan</t>
  </si>
  <si>
    <t xml:space="preserve">Mathew Ellerton </t>
  </si>
  <si>
    <t>Damien Thornton</t>
  </si>
  <si>
    <t>Patrick Payne</t>
  </si>
  <si>
    <t>Michael Walker</t>
  </si>
  <si>
    <t>Lindsey Smith</t>
  </si>
  <si>
    <t>Stephen Brown</t>
  </si>
  <si>
    <t>Tiarnna Robertson</t>
  </si>
  <si>
    <t>Lewis German (a2)</t>
  </si>
  <si>
    <t>John Moloney</t>
  </si>
  <si>
    <t>Rhys McLeod</t>
  </si>
  <si>
    <t>3yoSW</t>
  </si>
  <si>
    <t>Jamie Richards</t>
  </si>
  <si>
    <t>Wfa</t>
  </si>
  <si>
    <t>Shane Nichols</t>
  </si>
  <si>
    <t>Matt Laurie</t>
  </si>
  <si>
    <t>Kerrin McEvoy</t>
  </si>
  <si>
    <t>Mark Newnham</t>
  </si>
  <si>
    <t>3YO</t>
  </si>
  <si>
    <t>Dean Yendall</t>
  </si>
  <si>
    <t>Patrick Moloney</t>
  </si>
  <si>
    <t>Will Clarken</t>
  </si>
  <si>
    <t>Tony McEvoy</t>
  </si>
  <si>
    <t>Daniel Moor</t>
  </si>
  <si>
    <t>Peter Chow</t>
  </si>
  <si>
    <t>Bill Ryan</t>
  </si>
  <si>
    <t>Craig Newitt</t>
  </si>
  <si>
    <t>John Sargent</t>
  </si>
  <si>
    <t>Robert Hickmott</t>
  </si>
  <si>
    <t xml:space="preserve">Jason Warren </t>
  </si>
  <si>
    <t>Randwick</t>
  </si>
  <si>
    <t>Rosehill</t>
  </si>
  <si>
    <t>Won</t>
  </si>
  <si>
    <t>HCP</t>
  </si>
  <si>
    <t>MARES</t>
  </si>
  <si>
    <t>Rachel King</t>
  </si>
  <si>
    <t>Jason Collett</t>
  </si>
  <si>
    <t>Tommy Berry</t>
  </si>
  <si>
    <t>Bjorn Baker</t>
  </si>
  <si>
    <t>Joshua Parr</t>
  </si>
  <si>
    <t>Waterhouse/Bott</t>
  </si>
  <si>
    <t>Tim Clark</t>
  </si>
  <si>
    <t>Jay Ford</t>
  </si>
  <si>
    <t>Joseph Pride</t>
  </si>
  <si>
    <t>Kim Waugh</t>
  </si>
  <si>
    <t>Annabel Neasham</t>
  </si>
  <si>
    <t xml:space="preserve">Time </t>
  </si>
  <si>
    <t>Ken  Keys</t>
  </si>
  <si>
    <t>Strs</t>
  </si>
  <si>
    <t>Mel Syd</t>
  </si>
  <si>
    <t>Laura Lafferty (a3)</t>
  </si>
  <si>
    <t>Fred Kersley</t>
  </si>
  <si>
    <t>David Jolly</t>
  </si>
  <si>
    <t>Brett Prebble</t>
  </si>
  <si>
    <t>Scott Cameron</t>
  </si>
  <si>
    <t>S-Rate</t>
  </si>
  <si>
    <t>David Payne</t>
  </si>
  <si>
    <t>Andrew Noblet</t>
  </si>
  <si>
    <t>Grand Total</t>
  </si>
  <si>
    <t>(All)</t>
  </si>
  <si>
    <t>Enver Jusufovic</t>
  </si>
  <si>
    <t>Nathan Doyle</t>
  </si>
  <si>
    <t>@</t>
  </si>
  <si>
    <t>Shane Fliedner</t>
  </si>
  <si>
    <t>Madison Lloyd (a3)</t>
  </si>
  <si>
    <t>Gavin Bedggood</t>
  </si>
  <si>
    <t>Josh Richards (a3)</t>
  </si>
  <si>
    <t>Cliff Brown</t>
  </si>
  <si>
    <t>Geoff Duryea</t>
  </si>
  <si>
    <t>Kerry Parker</t>
  </si>
  <si>
    <t>Emma-Lee Browne</t>
  </si>
  <si>
    <t>Julien Welsh</t>
  </si>
  <si>
    <t>Carleen Hefel (a3)</t>
  </si>
  <si>
    <t>Lloyd Kennewell</t>
  </si>
  <si>
    <t>Julius Sandhu</t>
  </si>
  <si>
    <t>Beau Mertens</t>
  </si>
  <si>
    <t>Dean Holland</t>
  </si>
  <si>
    <t>Lyn Tolson  Proctor</t>
  </si>
  <si>
    <t>Linda Meech</t>
  </si>
  <si>
    <t>Robert Heathcote</t>
  </si>
  <si>
    <t>Ball</t>
  </si>
  <si>
    <t>Thomas Stockdale (a2)</t>
  </si>
  <si>
    <t>Daniel Bowman</t>
  </si>
  <si>
    <t>Harry Coffey</t>
  </si>
  <si>
    <t>Blaike McDougall</t>
  </si>
  <si>
    <t>Richard Laming</t>
  </si>
  <si>
    <t>Josh Richards (a2)</t>
  </si>
  <si>
    <t>Michael O'Leary</t>
  </si>
  <si>
    <t>Chad Schofield</t>
  </si>
  <si>
    <t>Jarrod Fry</t>
  </si>
  <si>
    <t>Jerome Hunter</t>
  </si>
  <si>
    <t>Maddie Raymond</t>
  </si>
  <si>
    <t>Peter Gelagotis</t>
  </si>
  <si>
    <t>3YOsw</t>
  </si>
  <si>
    <t>Ethan Brown</t>
  </si>
  <si>
    <t>John Salanitri</t>
  </si>
  <si>
    <t>Joe Bowditch</t>
  </si>
  <si>
    <t>Ken Elford</t>
  </si>
  <si>
    <t>Teodore Nugent (a0)</t>
  </si>
  <si>
    <t>Luke Oliver</t>
  </si>
  <si>
    <t>Simon Zahra</t>
  </si>
  <si>
    <t>Matt Cartwright (a0)</t>
  </si>
  <si>
    <t>Mark  Kavanagh</t>
  </si>
  <si>
    <t>Alana Kelly (a2)</t>
  </si>
  <si>
    <t>Ben Brisbourne</t>
  </si>
  <si>
    <t xml:space="preserve">Steven O'Dea </t>
  </si>
  <si>
    <t>Tom Dabernig</t>
  </si>
  <si>
    <t>James Orman</t>
  </si>
  <si>
    <t>Cran</t>
  </si>
  <si>
    <t>Matthew Williams</t>
  </si>
  <si>
    <t>Rail</t>
  </si>
  <si>
    <t>The Garden</t>
  </si>
  <si>
    <t>Port Philip</t>
  </si>
  <si>
    <t>Vilana</t>
  </si>
  <si>
    <t>Gentleman Roy</t>
  </si>
  <si>
    <t>Bella Rouge</t>
  </si>
  <si>
    <t>Clemenceau</t>
  </si>
  <si>
    <t>I Am Me</t>
  </si>
  <si>
    <t>Zac Lloyd</t>
  </si>
  <si>
    <t>Peter &amp; Paul Snowden</t>
  </si>
  <si>
    <t>Mitchell Freedman</t>
  </si>
  <si>
    <t>Madison Lloyd (a2)</t>
  </si>
  <si>
    <t>The Inevitable</t>
  </si>
  <si>
    <t>La Mexicana</t>
  </si>
  <si>
    <t>Personal</t>
  </si>
  <si>
    <t>Morvada</t>
  </si>
  <si>
    <t>Right You Are</t>
  </si>
  <si>
    <t>Bivouac</t>
  </si>
  <si>
    <t>So Si Bon</t>
  </si>
  <si>
    <t>Pancho</t>
  </si>
  <si>
    <t>Sword Of Mercy</t>
  </si>
  <si>
    <t>Spirit Ridge</t>
  </si>
  <si>
    <t>Fabergino</t>
  </si>
  <si>
    <t>Mosh Music</t>
  </si>
  <si>
    <t>Double You Tee</t>
  </si>
  <si>
    <t>Bandersnatch</t>
  </si>
  <si>
    <t>Amish Boy</t>
  </si>
  <si>
    <t>Snapdancer</t>
  </si>
  <si>
    <t>Mount Popa</t>
  </si>
  <si>
    <t>Viridine</t>
  </si>
  <si>
    <t>Aysar</t>
  </si>
  <si>
    <t>Masked Crusader</t>
  </si>
  <si>
    <t>Malicorne</t>
  </si>
  <si>
    <t>Nimalee</t>
  </si>
  <si>
    <t>All Banter</t>
  </si>
  <si>
    <t>Muntaseera</t>
  </si>
  <si>
    <t>Marboosha</t>
  </si>
  <si>
    <t>Quantum Mechanic</t>
  </si>
  <si>
    <t>In Good Health</t>
  </si>
  <si>
    <t>Shared Ambition</t>
  </si>
  <si>
    <t>Persan</t>
  </si>
  <si>
    <t>Sir Dragonet</t>
  </si>
  <si>
    <t>Pretty Brazen</t>
  </si>
  <si>
    <t>Nature Strip</t>
  </si>
  <si>
    <t>Fanciful Toff</t>
  </si>
  <si>
    <t>Paul'S Regret</t>
  </si>
  <si>
    <t>Good And Proper</t>
  </si>
  <si>
    <t>Pride Of Jenni</t>
  </si>
  <si>
    <t>Still A Star</t>
  </si>
  <si>
    <t>Sartorial Splendor</t>
  </si>
  <si>
    <t>Blazejowski</t>
  </si>
  <si>
    <t>Winsum</t>
  </si>
  <si>
    <t>Yulong January</t>
  </si>
  <si>
    <t>Malkovich</t>
  </si>
  <si>
    <t>Spring Choice</t>
  </si>
  <si>
    <t>Witchfulthinking</t>
  </si>
  <si>
    <t>Think 'N' Fly</t>
  </si>
  <si>
    <t>Aidensfield</t>
  </si>
  <si>
    <t>Bless Her</t>
  </si>
  <si>
    <t>Lindhout</t>
  </si>
  <si>
    <t>Barbie'S Fox</t>
  </si>
  <si>
    <t>Destination</t>
  </si>
  <si>
    <t>Red Can Man</t>
  </si>
  <si>
    <t>D'Aguilar</t>
  </si>
  <si>
    <t>Hi Stranger</t>
  </si>
  <si>
    <t>Bella Nipotina</t>
  </si>
  <si>
    <t>Jumbo Ozaki</t>
  </si>
  <si>
    <t>The Inferno</t>
  </si>
  <si>
    <t>Front Page</t>
  </si>
  <si>
    <t>Mahamedeis</t>
  </si>
  <si>
    <t>Miss Albania</t>
  </si>
  <si>
    <t>Viral</t>
  </si>
  <si>
    <t>Tooradin</t>
  </si>
  <si>
    <t>Behemoth</t>
  </si>
  <si>
    <t>Dark Dream</t>
  </si>
  <si>
    <t>Cascadian</t>
  </si>
  <si>
    <t>Ancestry</t>
  </si>
  <si>
    <t>Don'T Doubt Dory</t>
  </si>
  <si>
    <t>Crosshaven</t>
  </si>
  <si>
    <t>Athiri</t>
  </si>
  <si>
    <t>Wisdom Of Water</t>
  </si>
  <si>
    <t>Nonconformist</t>
  </si>
  <si>
    <t>Curran</t>
  </si>
  <si>
    <t>Secret Blaze</t>
  </si>
  <si>
    <t>Profiteer</t>
  </si>
  <si>
    <t>Chaillot</t>
  </si>
  <si>
    <t>Imperial Lad</t>
  </si>
  <si>
    <t>I'M Thunderstruck</t>
  </si>
  <si>
    <t>Varda</t>
  </si>
  <si>
    <t>Silent Sovereign</t>
  </si>
  <si>
    <t>Glistening</t>
  </si>
  <si>
    <t>Enthaar</t>
  </si>
  <si>
    <t>Tricky Gal</t>
  </si>
  <si>
    <t>Our Playboy</t>
  </si>
  <si>
    <t>Rousseau</t>
  </si>
  <si>
    <t>Mileva</t>
  </si>
  <si>
    <t>Scorched Earth</t>
  </si>
  <si>
    <t>Herman Hesse</t>
  </si>
  <si>
    <t>Picaroon</t>
  </si>
  <si>
    <t>Unflinching</t>
  </si>
  <si>
    <t>Yulong Command</t>
  </si>
  <si>
    <t>Fundraiser</t>
  </si>
  <si>
    <t>Coastwatch</t>
  </si>
  <si>
    <t>Tuvalu</t>
  </si>
  <si>
    <t>Barb Raider</t>
  </si>
  <si>
    <t>Argentia</t>
  </si>
  <si>
    <t>Marabi</t>
  </si>
  <si>
    <t>Excelida</t>
  </si>
  <si>
    <t>Zarastro</t>
  </si>
  <si>
    <t>Junipal</t>
  </si>
  <si>
    <t>Annavisto</t>
  </si>
  <si>
    <t>Hinged</t>
  </si>
  <si>
    <t>Remarque</t>
  </si>
  <si>
    <t>Belle Savoir</t>
  </si>
  <si>
    <t>Colette</t>
  </si>
  <si>
    <t>Ain'Tnodeeldun</t>
  </si>
  <si>
    <t>Paperboy</t>
  </si>
  <si>
    <t>Sirileo Miss</t>
  </si>
  <si>
    <t>Midwest</t>
  </si>
  <si>
    <t>Flash Aah</t>
  </si>
  <si>
    <t>Commands The Field</t>
  </si>
  <si>
    <t>My Yankee Girl</t>
  </si>
  <si>
    <t>Starry Legend</t>
  </si>
  <si>
    <t>Easy Single</t>
  </si>
  <si>
    <t>Star Patrol</t>
  </si>
  <si>
    <t>Lyrical Lad</t>
  </si>
  <si>
    <t>Arran Bay</t>
  </si>
  <si>
    <t>Ashford Street</t>
  </si>
  <si>
    <t>Americain Angel</t>
  </si>
  <si>
    <t>Express Pass</t>
  </si>
  <si>
    <t>Megamea</t>
  </si>
  <si>
    <t>Oxley Road</t>
  </si>
  <si>
    <t>Nicolini Vito</t>
  </si>
  <si>
    <t>Fire</t>
  </si>
  <si>
    <t>Jimmy The Bear</t>
  </si>
  <si>
    <t>Coolangatta</t>
  </si>
  <si>
    <t>Military Expert</t>
  </si>
  <si>
    <t>Scallopini</t>
  </si>
  <si>
    <t>Chain Of Lightning</t>
  </si>
  <si>
    <t>It'Sourtime</t>
  </si>
  <si>
    <t>Rothfire</t>
  </si>
  <si>
    <t>Foxy Frida</t>
  </si>
  <si>
    <t>Old Flame</t>
  </si>
  <si>
    <t>French Emperor</t>
  </si>
  <si>
    <t>Belle Et Riche</t>
  </si>
  <si>
    <t>Pounding</t>
  </si>
  <si>
    <t>Invincible Caviar</t>
  </si>
  <si>
    <t>Umgawa</t>
  </si>
  <si>
    <t>Corner Pocket</t>
  </si>
  <si>
    <t>Blake Shinn</t>
  </si>
  <si>
    <t>Carleen Hefel (a2)</t>
  </si>
  <si>
    <t>Jamie Edwards</t>
  </si>
  <si>
    <t>Michael Freedman</t>
  </si>
  <si>
    <t>San-L</t>
  </si>
  <si>
    <t>`</t>
  </si>
  <si>
    <t>Zac Lloyd (a0)</t>
  </si>
  <si>
    <t>Henry Dwyer</t>
  </si>
  <si>
    <t>Cindy Alderson</t>
  </si>
  <si>
    <t>Jason Warren</t>
  </si>
  <si>
    <t>Bend</t>
  </si>
  <si>
    <t>Thomas Stockdale (a1.5)</t>
  </si>
  <si>
    <t>Mathew Ellerton</t>
  </si>
  <si>
    <t xml:space="preserve">Robbie Griffiths </t>
  </si>
  <si>
    <t>Tom Stockdale (a1.5)</t>
  </si>
  <si>
    <t>Carleen Hefel (a0)</t>
  </si>
  <si>
    <t>Matt Cartwright (a1.5)</t>
  </si>
  <si>
    <t>Gemma Rielly</t>
  </si>
  <si>
    <t>Carleen Hefel (a1.5)</t>
  </si>
  <si>
    <t>Leon Corstens</t>
  </si>
  <si>
    <t xml:space="preserve">Peter G Moody </t>
  </si>
  <si>
    <t>Dan O'Sullivan</t>
  </si>
  <si>
    <t>Nikki Burke</t>
  </si>
  <si>
    <t xml:space="preserve">Gai Waterhouse </t>
  </si>
  <si>
    <t>Michael Kent</t>
  </si>
  <si>
    <t>Wiremu Pinn (a2)</t>
  </si>
  <si>
    <t>Sheridan Clarke (a3)</t>
  </si>
  <si>
    <t>Yonkers</t>
  </si>
  <si>
    <t>Buffalo River</t>
  </si>
  <si>
    <t>Somerset Maugham</t>
  </si>
  <si>
    <t>Tralee Rose</t>
  </si>
  <si>
    <t>Defibrillate</t>
  </si>
  <si>
    <t>Heavenly Emperor</t>
  </si>
  <si>
    <t>Best Of Days</t>
  </si>
  <si>
    <t>Probabeel</t>
  </si>
  <si>
    <t>Sierra Sue</t>
  </si>
  <si>
    <t>Homesman</t>
  </si>
  <si>
    <t>Skyman</t>
  </si>
  <si>
    <t>Mohican Heights</t>
  </si>
  <si>
    <t>Through Irish Eyes</t>
  </si>
  <si>
    <t>Bedford</t>
  </si>
  <si>
    <t>Haky</t>
  </si>
  <si>
    <t>Dice Roll</t>
  </si>
  <si>
    <t>Grand Promenade</t>
  </si>
  <si>
    <t>Adelaide Ace</t>
  </si>
  <si>
    <t>Schabau</t>
  </si>
  <si>
    <t>Delphi</t>
  </si>
  <si>
    <t>Elephant</t>
  </si>
  <si>
    <t>Mo'Unga</t>
  </si>
  <si>
    <t>Only Words</t>
  </si>
  <si>
    <t>Esta La Roca</t>
  </si>
  <si>
    <t>Dr Drill</t>
  </si>
  <si>
    <t>Ironclad</t>
  </si>
  <si>
    <t>War Critic</t>
  </si>
  <si>
    <t>Aussie Nugget</t>
  </si>
  <si>
    <t>Accountability</t>
  </si>
  <si>
    <t>True Marvel</t>
  </si>
  <si>
    <t>Ocean Beyond</t>
  </si>
  <si>
    <t>Team Captain</t>
  </si>
  <si>
    <t>Bermadez</t>
  </si>
  <si>
    <t>Fifth Position</t>
  </si>
  <si>
    <t>Excelman</t>
  </si>
  <si>
    <t>Daqiansweet Junior</t>
  </si>
  <si>
    <t>Lighthouse</t>
  </si>
  <si>
    <t>Tofane</t>
  </si>
  <si>
    <t>Desert Icon</t>
  </si>
  <si>
    <t>Crystal Pegasus</t>
  </si>
  <si>
    <t>Yonce</t>
  </si>
  <si>
    <t>Turaath</t>
  </si>
  <si>
    <t>Spanish Mission</t>
  </si>
  <si>
    <t>Pondus</t>
  </si>
  <si>
    <t>Steel Prince</t>
  </si>
  <si>
    <t>Zac De Boss</t>
  </si>
  <si>
    <t>Flying Mascot</t>
  </si>
  <si>
    <t>Ayrton</t>
  </si>
  <si>
    <t>Kissinger</t>
  </si>
  <si>
    <t>Atishu</t>
  </si>
  <si>
    <t>Savannah Cloud</t>
  </si>
  <si>
    <t>Here To Shock</t>
  </si>
  <si>
    <t>Forbidden City</t>
  </si>
  <si>
    <t>Dance To Dubai</t>
  </si>
  <si>
    <t>Wrote To Arataki</t>
  </si>
  <si>
    <t>Riverplate</t>
  </si>
  <si>
    <t>Calico Jack</t>
  </si>
  <si>
    <t>Blow In</t>
  </si>
  <si>
    <t>Monarch Of Egypt</t>
  </si>
  <si>
    <t>Spacewalk</t>
  </si>
  <si>
    <t>On The Lead</t>
  </si>
  <si>
    <t>Kettle Hill</t>
  </si>
  <si>
    <t>Jacquinot</t>
  </si>
  <si>
    <t>Bel Air</t>
  </si>
  <si>
    <t>In The Boat</t>
  </si>
  <si>
    <t>Asfoora</t>
  </si>
  <si>
    <t>Hypothetical</t>
  </si>
  <si>
    <t>Revolutionary Miss</t>
  </si>
  <si>
    <t>Veranskova</t>
  </si>
  <si>
    <t>Kallos</t>
  </si>
  <si>
    <t>So Unusual</t>
  </si>
  <si>
    <t>Benedetta</t>
  </si>
  <si>
    <t>Mr French</t>
  </si>
  <si>
    <t>Party For One</t>
  </si>
  <si>
    <t>Cardinal Gem</t>
  </si>
  <si>
    <t>Alverdun</t>
  </si>
  <si>
    <t>Squad</t>
  </si>
  <si>
    <t>Sing For Peace</t>
  </si>
  <si>
    <t>Foxicon</t>
  </si>
  <si>
    <t>Lady Of Honour</t>
  </si>
  <si>
    <t>King Magnus</t>
  </si>
  <si>
    <t>Wahine Toa</t>
  </si>
  <si>
    <t>St Lawrence</t>
  </si>
  <si>
    <t>Seonee</t>
  </si>
  <si>
    <t>Irish Butterfly</t>
  </si>
  <si>
    <t>Unusual Culture</t>
  </si>
  <si>
    <t>Omni Man</t>
  </si>
  <si>
    <t>Another Wil</t>
  </si>
  <si>
    <t>Claidheamh Mor</t>
  </si>
  <si>
    <t>Hennessy Lad</t>
  </si>
  <si>
    <t>Berkeley Square</t>
  </si>
  <si>
    <t>Twin Perfection</t>
  </si>
  <si>
    <t>Recommendation</t>
  </si>
  <si>
    <t>Botany</t>
  </si>
  <si>
    <t>Kalino</t>
  </si>
  <si>
    <t>Magnaspin</t>
  </si>
  <si>
    <t>Deny Knowledge</t>
  </si>
  <si>
    <t>Maximillius</t>
  </si>
  <si>
    <t>The Marg Factor</t>
  </si>
  <si>
    <t>Rheinberg</t>
  </si>
  <si>
    <t>Jett Stanley (a2)</t>
  </si>
  <si>
    <t>Teo Nugent</t>
  </si>
  <si>
    <t>Slate</t>
  </si>
  <si>
    <t>Celine Gaudray (a2)</t>
  </si>
  <si>
    <t>Celine Gaudray (a1.5)</t>
  </si>
  <si>
    <t>Angela Davies</t>
  </si>
  <si>
    <t>Geelong</t>
  </si>
  <si>
    <t>Tatum Bull (a3)</t>
  </si>
  <si>
    <t>Alana Kelly</t>
  </si>
  <si>
    <t>Celine Gaudray (a0)</t>
  </si>
  <si>
    <t>Carleen Hefel</t>
  </si>
  <si>
    <t>Ciaron Maher</t>
  </si>
  <si>
    <t xml:space="preserve">Pat Carey </t>
  </si>
  <si>
    <t>Thomas Stockdale</t>
  </si>
  <si>
    <t>Robbie Laing</t>
  </si>
  <si>
    <t>Aaron Purcell</t>
  </si>
  <si>
    <t>John Leek (Jnr)</t>
  </si>
  <si>
    <t>Matthew Cartwright</t>
  </si>
  <si>
    <t>Ryan Houston (a3)</t>
  </si>
  <si>
    <t>Jaylah Kennedy (a3)</t>
  </si>
  <si>
    <t>Tatum Bull (a2)</t>
  </si>
  <si>
    <t>Emma-Lee  Browne</t>
  </si>
  <si>
    <t>Waimarie</t>
  </si>
  <si>
    <t>Scuderia</t>
  </si>
  <si>
    <t>Thomas Carberry</t>
  </si>
  <si>
    <t>Cleo Cat</t>
  </si>
  <si>
    <t>She Dances</t>
  </si>
  <si>
    <t>Katsu</t>
  </si>
  <si>
    <t>CauH</t>
  </si>
  <si>
    <t>Saffron Osborne</t>
  </si>
  <si>
    <t>Corstens Larkin</t>
  </si>
  <si>
    <t>Michael Trotter</t>
  </si>
  <si>
    <t>Dashing</t>
  </si>
  <si>
    <t>She'S Bulletproof</t>
  </si>
  <si>
    <t>Charlotte Littlefield</t>
  </si>
  <si>
    <t>Smokin' Princess</t>
  </si>
  <si>
    <t>Tom Prebble (a3)</t>
  </si>
  <si>
    <t>Keep Your Cool</t>
  </si>
  <si>
    <t>Jaylah Kennedy (a2)</t>
  </si>
  <si>
    <t>Taramansour</t>
  </si>
  <si>
    <t>Flamin' Romans</t>
  </si>
  <si>
    <t>Jamie Melham</t>
  </si>
  <si>
    <t>Stefan Vahala</t>
  </si>
  <si>
    <t>Ryan Hurdle</t>
  </si>
  <si>
    <t>Robbie Griffiths</t>
  </si>
  <si>
    <t>Fancify</t>
  </si>
  <si>
    <t>Todd Pannell</t>
  </si>
  <si>
    <t>Rise At Dawn</t>
  </si>
  <si>
    <t>Is It Me</t>
  </si>
  <si>
    <t>-</t>
  </si>
  <si>
    <t>Dominic Sutton</t>
  </si>
  <si>
    <t>Lee  Hope</t>
  </si>
  <si>
    <t>Cory Parish</t>
  </si>
  <si>
    <t xml:space="preserve">Annabel Neasham </t>
  </si>
  <si>
    <t xml:space="preserve">David Brideoake </t>
  </si>
  <si>
    <t>Melea Castle</t>
  </si>
  <si>
    <t>Anna Roper (a2)</t>
  </si>
  <si>
    <t>Alex Rae</t>
  </si>
  <si>
    <t>Braith Nock (a2)</t>
  </si>
  <si>
    <t>Dylan Gibbons</t>
  </si>
  <si>
    <t>Accredited</t>
  </si>
  <si>
    <t>Oscar'S Fortune</t>
  </si>
  <si>
    <t>Logan Bates (a3)</t>
  </si>
  <si>
    <t>Niance</t>
  </si>
  <si>
    <t>Patrick  Payne</t>
  </si>
  <si>
    <t>Tom Prebble (a2)</t>
  </si>
  <si>
    <t>Luke Cartwright (a0)</t>
  </si>
  <si>
    <t>Dan Meagher</t>
  </si>
  <si>
    <t>Jason Maskiell</t>
  </si>
  <si>
    <t>Bold Soul</t>
  </si>
  <si>
    <t>Jake Noonan</t>
  </si>
  <si>
    <t>Aztec State</t>
  </si>
  <si>
    <t>Jackson Radley (a3)</t>
  </si>
  <si>
    <t>Zou Sensation</t>
  </si>
  <si>
    <t>Stylish</t>
  </si>
  <si>
    <t>Logan Bates (a2)</t>
  </si>
  <si>
    <t>Globe</t>
  </si>
  <si>
    <t>Mr Brightside</t>
  </si>
  <si>
    <t>Lazzura</t>
  </si>
  <si>
    <t>Kevin Daffy</t>
  </si>
  <si>
    <t>Tony Gollan</t>
  </si>
  <si>
    <t>Rose Hammond (a3)</t>
  </si>
  <si>
    <t>Jack Pilkington</t>
  </si>
  <si>
    <t>B &amp; G Cavanough</t>
  </si>
  <si>
    <t>Terbium</t>
  </si>
  <si>
    <t>Riding The Wave</t>
  </si>
  <si>
    <t>Garimpeiro</t>
  </si>
  <si>
    <t>Tycoon Bec</t>
  </si>
  <si>
    <t>Will Price (a3)</t>
  </si>
  <si>
    <t>Absolute Flirt</t>
  </si>
  <si>
    <t>Campbell Rawiller (a3)</t>
  </si>
  <si>
    <t>Second Slip</t>
  </si>
  <si>
    <t>Grinzinger Allee</t>
  </si>
  <si>
    <t>Ididitforlove</t>
  </si>
  <si>
    <t>China Affair</t>
  </si>
  <si>
    <t>Will Price (a2)</t>
  </si>
  <si>
    <t>Takumi</t>
  </si>
  <si>
    <t>Hidden Legend</t>
  </si>
  <si>
    <t>Long Arm</t>
  </si>
  <si>
    <t>Regardsmaree</t>
  </si>
  <si>
    <t>Coolth</t>
  </si>
  <si>
    <t>Perfect Jewel</t>
  </si>
  <si>
    <t>Grant  Williams</t>
  </si>
  <si>
    <t>Arcadia Queen</t>
  </si>
  <si>
    <t>Skymax</t>
  </si>
  <si>
    <t>I Am Superman</t>
  </si>
  <si>
    <t>The Harrovian</t>
  </si>
  <si>
    <t>Toby  Edmonds</t>
  </si>
  <si>
    <t>Brad Stewart</t>
  </si>
  <si>
    <t>Odeum</t>
  </si>
  <si>
    <t>Too Close The Sun</t>
  </si>
  <si>
    <t>Lachlan Neindorf (a2)</t>
  </si>
  <si>
    <t>Maritana</t>
  </si>
  <si>
    <t>Causeway Girl</t>
  </si>
  <si>
    <t>Matt Cartwright (a3)</t>
  </si>
  <si>
    <t>Irish Flame</t>
  </si>
  <si>
    <t>Brett Scott</t>
  </si>
  <si>
    <t>Defiant Dancer</t>
  </si>
  <si>
    <t>Need New Friends</t>
  </si>
  <si>
    <t>Alfa Oro</t>
  </si>
  <si>
    <t>Ritratto</t>
  </si>
  <si>
    <t>Mick Huxtable</t>
  </si>
  <si>
    <t>Garvoc</t>
  </si>
  <si>
    <t>Independent Road</t>
  </si>
  <si>
    <t>Mr Quickie</t>
  </si>
  <si>
    <t>Brookspire</t>
  </si>
  <si>
    <t>Intrepidacious</t>
  </si>
  <si>
    <t>Bondi Sands</t>
  </si>
  <si>
    <t>Fred W Kersley</t>
  </si>
  <si>
    <t>Biometric</t>
  </si>
  <si>
    <t>Lachlan King (a2)</t>
  </si>
  <si>
    <t>Reykjavik</t>
  </si>
  <si>
    <t>Holbien</t>
  </si>
  <si>
    <t>Steve Richards</t>
  </si>
  <si>
    <t>Wyclif</t>
  </si>
  <si>
    <t>Zachaz</t>
  </si>
  <si>
    <t>Sigrid Carr</t>
  </si>
  <si>
    <t>Snickerdoodledandy</t>
  </si>
  <si>
    <t>La Vina</t>
  </si>
  <si>
    <t>Zipping Boy</t>
  </si>
  <si>
    <t>Kurabui</t>
  </si>
  <si>
    <t>Kalkarni Royale</t>
  </si>
  <si>
    <t>Galgani</t>
  </si>
  <si>
    <t>Villami</t>
  </si>
  <si>
    <t>Gerald Ryan</t>
  </si>
  <si>
    <t>Scantoon</t>
  </si>
  <si>
    <t>Jack Hill</t>
  </si>
  <si>
    <t>Great Again</t>
  </si>
  <si>
    <t>Alana Kelly (a3)</t>
  </si>
  <si>
    <t>Will Price (a1.5)</t>
  </si>
  <si>
    <t>Sansom</t>
  </si>
  <si>
    <t>Smokin' Romans</t>
  </si>
  <si>
    <t>Greyworm</t>
  </si>
  <si>
    <t xml:space="preserve">Mick Price  </t>
  </si>
  <si>
    <t>Lombardo</t>
  </si>
  <si>
    <t>Matt Cartwright (a2)</t>
  </si>
  <si>
    <t>How Womantic</t>
  </si>
  <si>
    <t>Floating Artist</t>
  </si>
  <si>
    <t>Alcyone</t>
  </si>
  <si>
    <t>Zoutori</t>
  </si>
  <si>
    <t>Mahashakti</t>
  </si>
  <si>
    <t>Alana Kelly (a0)</t>
  </si>
  <si>
    <t>Lunar Flare</t>
  </si>
  <si>
    <t>April Rain</t>
  </si>
  <si>
    <t>Clayton Douglas</t>
  </si>
  <si>
    <t>The Gauch</t>
  </si>
  <si>
    <t>Seiners Express</t>
  </si>
  <si>
    <t>Streets Of Avalon</t>
  </si>
  <si>
    <t>Mariamia</t>
  </si>
  <si>
    <t>Shane Stockdale</t>
  </si>
  <si>
    <t>The Awesome Son</t>
  </si>
  <si>
    <t>Seawhatyouthink</t>
  </si>
  <si>
    <t>Lavish Girl</t>
  </si>
  <si>
    <t>High 'N' Dry</t>
  </si>
  <si>
    <t>Jezoulenko</t>
  </si>
  <si>
    <t>Sig Positano</t>
  </si>
  <si>
    <t>Nordic Pride</t>
  </si>
  <si>
    <t>Open Minded</t>
  </si>
  <si>
    <t>Award Winner</t>
  </si>
  <si>
    <t>In A Twinkling</t>
  </si>
  <si>
    <t>Lost Impact</t>
  </si>
  <si>
    <t>Estoril Park</t>
  </si>
  <si>
    <t>Unique Artist</t>
  </si>
  <si>
    <t>Glassey Miss</t>
  </si>
  <si>
    <t>Evening Glory</t>
  </si>
  <si>
    <t>Unanimous</t>
  </si>
  <si>
    <t>Zoltan</t>
  </si>
  <si>
    <t>Eduardo</t>
  </si>
  <si>
    <t>David Browne</t>
  </si>
  <si>
    <t>Pioneer River</t>
  </si>
  <si>
    <t>Rich Hips</t>
  </si>
  <si>
    <t>Tigertiger</t>
  </si>
  <si>
    <t>Rob Blacker</t>
  </si>
  <si>
    <t>Think It Over</t>
  </si>
  <si>
    <t>Zorro'S Dream</t>
  </si>
  <si>
    <t>Young Liam</t>
  </si>
  <si>
    <t>Michael  Cerchi</t>
  </si>
  <si>
    <t>Logan McNeil (a3)</t>
  </si>
  <si>
    <t>Jump The Broom</t>
  </si>
  <si>
    <t>Steel Skies</t>
  </si>
  <si>
    <t>La Chevalee</t>
  </si>
  <si>
    <t>Cherry Tortoni</t>
  </si>
  <si>
    <t>Playoffs</t>
  </si>
  <si>
    <t>Deepstrike</t>
  </si>
  <si>
    <t>Intellective</t>
  </si>
  <si>
    <t>Tony Noonan</t>
  </si>
  <si>
    <t>Zaratite</t>
  </si>
  <si>
    <t>Point Nepean</t>
  </si>
  <si>
    <t>Forever Free</t>
  </si>
  <si>
    <t>Paul Preusker</t>
  </si>
  <si>
    <t>Sir Davy</t>
  </si>
  <si>
    <t>Flash Feeling</t>
  </si>
  <si>
    <t>Grandslam</t>
  </si>
  <si>
    <t>Visinari</t>
  </si>
  <si>
    <t>Mick Price</t>
  </si>
  <si>
    <t>He'S Our Bonneval</t>
  </si>
  <si>
    <t>Quintello</t>
  </si>
  <si>
    <t>Brent Stanley</t>
  </si>
  <si>
    <t>Thalassophile</t>
  </si>
  <si>
    <t>Hellfest</t>
  </si>
  <si>
    <t>Lackeen</t>
  </si>
  <si>
    <t>Seradess</t>
  </si>
  <si>
    <t>The Front Bar</t>
  </si>
  <si>
    <t>Mitchell Aitken</t>
  </si>
  <si>
    <t>Kissonallforcheeks</t>
  </si>
  <si>
    <t>Gunstock</t>
  </si>
  <si>
    <t>White Marlin</t>
  </si>
  <si>
    <t>Andrew Forsman</t>
  </si>
  <si>
    <t>Vultan</t>
  </si>
  <si>
    <t>Ken &amp; Kasey Keys</t>
  </si>
  <si>
    <t>My Whisper</t>
  </si>
  <si>
    <t>Zethus</t>
  </si>
  <si>
    <t>Climbing Star</t>
  </si>
  <si>
    <t>Zoustyle</t>
  </si>
  <si>
    <t>Joyful Fortune</t>
  </si>
  <si>
    <t>Soulcombe</t>
  </si>
  <si>
    <t>She'S All Class</t>
  </si>
  <si>
    <t>Brayden Star</t>
  </si>
  <si>
    <t>Uncle Bryn</t>
  </si>
  <si>
    <t>Detonator Jack</t>
  </si>
  <si>
    <t>Munhamek</t>
  </si>
  <si>
    <t>Jigsaw</t>
  </si>
  <si>
    <t>Matron Bullwinkel</t>
  </si>
  <si>
    <t>Blistering</t>
  </si>
  <si>
    <t>John Pascoe</t>
  </si>
  <si>
    <t>Squid Game</t>
  </si>
  <si>
    <t>Milford</t>
  </si>
  <si>
    <t>Looks Like Elvis</t>
  </si>
  <si>
    <t>Jarrod Austin</t>
  </si>
  <si>
    <t>Inundation</t>
  </si>
  <si>
    <t>Red Card</t>
  </si>
  <si>
    <t>Nugget</t>
  </si>
  <si>
    <t>Chandon Burj</t>
  </si>
  <si>
    <t>Andermatt</t>
  </si>
  <si>
    <t>Vermentino</t>
  </si>
  <si>
    <t>Nobel Heights</t>
  </si>
  <si>
    <t>Obfuscation</t>
  </si>
  <si>
    <t>Swords Drawn</t>
  </si>
  <si>
    <t>Beltoro</t>
  </si>
  <si>
    <t>Typhoon Harmony</t>
  </si>
  <si>
    <t>Bill Papazaharoudakis</t>
  </si>
  <si>
    <t>Amy McLucas (a3)</t>
  </si>
  <si>
    <t>Wishlor Lass</t>
  </si>
  <si>
    <t>Josh Cartwright</t>
  </si>
  <si>
    <t>Celine Gaudray (a3)</t>
  </si>
  <si>
    <t>Liberated Girl</t>
  </si>
  <si>
    <t>Dane On Tour</t>
  </si>
  <si>
    <t>David  Feek</t>
  </si>
  <si>
    <t>Jean Valjean</t>
  </si>
  <si>
    <t xml:space="preserve">Will Clarken </t>
  </si>
  <si>
    <t>Snapper</t>
  </si>
  <si>
    <t>Kentucky Casanova</t>
  </si>
  <si>
    <t>Michael Huglin</t>
  </si>
  <si>
    <t>Foujita San</t>
  </si>
  <si>
    <t>Snapped</t>
  </si>
  <si>
    <t>So You See</t>
  </si>
  <si>
    <t>Shock 'Em Ova</t>
  </si>
  <si>
    <t>T Stockdale (a1.5)</t>
  </si>
  <si>
    <t>Summerbeel</t>
  </si>
  <si>
    <t>Queen Air</t>
  </si>
  <si>
    <t>Imperatriz</t>
  </si>
  <si>
    <t>Mark Walker</t>
  </si>
  <si>
    <t>Opie Bosson</t>
  </si>
  <si>
    <t>Tahlia Hope</t>
  </si>
  <si>
    <t>Life Lessons</t>
  </si>
  <si>
    <t>Stormbolt</t>
  </si>
  <si>
    <t>Pinstriped</t>
  </si>
  <si>
    <t>Convener</t>
  </si>
  <si>
    <t>Maktoob</t>
  </si>
  <si>
    <t>Yarrawonga</t>
  </si>
  <si>
    <t>Dazzling Lucy</t>
  </si>
  <si>
    <t>Sigh</t>
  </si>
  <si>
    <t>Who Dares</t>
  </si>
  <si>
    <t>Viviane</t>
  </si>
  <si>
    <t>Prowling</t>
  </si>
  <si>
    <t>Mimi'S Award</t>
  </si>
  <si>
    <t>Brigantine</t>
  </si>
  <si>
    <t>Legio Ten</t>
  </si>
  <si>
    <t>Senegalia</t>
  </si>
  <si>
    <t>Flash Flood</t>
  </si>
  <si>
    <t>Presser</t>
  </si>
  <si>
    <t>Hell Hound</t>
  </si>
  <si>
    <t>Lady Court</t>
  </si>
  <si>
    <t>Shalaman</t>
  </si>
  <si>
    <t>Sweet Ride</t>
  </si>
  <si>
    <t>Beour Bay</t>
  </si>
  <si>
    <t>Flying On A Limb</t>
  </si>
  <si>
    <t>Amenable</t>
  </si>
  <si>
    <t>Interpretation</t>
  </si>
  <si>
    <t>Future History</t>
  </si>
  <si>
    <t>Nunthorpe</t>
  </si>
  <si>
    <t>Frigid</t>
  </si>
  <si>
    <t xml:space="preserve">John Leek </t>
  </si>
  <si>
    <t>Affordable</t>
  </si>
  <si>
    <t>Magic Time</t>
  </si>
  <si>
    <t>Alligator Blood</t>
  </si>
  <si>
    <t>Devoted</t>
  </si>
  <si>
    <t>Serpentine</t>
  </si>
  <si>
    <t>Antino</t>
  </si>
  <si>
    <t>Princess Grace</t>
  </si>
  <si>
    <t>Carini</t>
  </si>
  <si>
    <t>Our Red Morning</t>
  </si>
  <si>
    <t>Yellow Sam</t>
  </si>
  <si>
    <t>Farhh Flung</t>
  </si>
  <si>
    <t>Sandpaper</t>
  </si>
  <si>
    <t>Grey River</t>
  </si>
  <si>
    <t>Jon O'Connor</t>
  </si>
  <si>
    <t>C'Est Magique</t>
  </si>
  <si>
    <t>Taunting</t>
  </si>
  <si>
    <t>Osmose</t>
  </si>
  <si>
    <t>Kalapour</t>
  </si>
  <si>
    <t>Forgot You</t>
  </si>
  <si>
    <t>Gregolimo</t>
  </si>
  <si>
    <t>Von Hauke</t>
  </si>
  <si>
    <t>General Beau</t>
  </si>
  <si>
    <t>Muramasa</t>
  </si>
  <si>
    <t>Queen Of The Ball</t>
  </si>
  <si>
    <t>Ascension</t>
  </si>
  <si>
    <t>C3</t>
  </si>
  <si>
    <t>Jimmysstar</t>
  </si>
  <si>
    <t>Arkansaw Kid</t>
  </si>
  <si>
    <t>Vow And Declare</t>
  </si>
  <si>
    <t>Ghaanati</t>
  </si>
  <si>
    <t>Holly Lolly</t>
  </si>
  <si>
    <t>Ferago</t>
  </si>
  <si>
    <t>Running By</t>
  </si>
  <si>
    <t>Dylan  McMonagle</t>
  </si>
  <si>
    <t>It'S Kind Of Magic</t>
  </si>
  <si>
    <t>South Of Houston</t>
  </si>
  <si>
    <t>Fearless Writer</t>
  </si>
  <si>
    <t>Adrian McGregor</t>
  </si>
  <si>
    <t>Ruling</t>
  </si>
  <si>
    <t>Pascero</t>
  </si>
  <si>
    <t>Rich Fortune</t>
  </si>
  <si>
    <t>Rey Magnerio</t>
  </si>
  <si>
    <t>Holymanz</t>
  </si>
  <si>
    <t>Va Via</t>
  </si>
  <si>
    <t>Golden Crusader</t>
  </si>
  <si>
    <t>Mawkeb</t>
  </si>
  <si>
    <t>A Little Deep</t>
  </si>
  <si>
    <t>Kin</t>
  </si>
  <si>
    <t>Sans Doute</t>
  </si>
  <si>
    <t>Najem Suhail</t>
  </si>
  <si>
    <t>Toronto Terrier</t>
  </si>
  <si>
    <t>Mornington Glory</t>
  </si>
  <si>
    <t>Captain Britain</t>
  </si>
  <si>
    <t>Midtown Boss</t>
  </si>
  <si>
    <t>Oceanic Flash</t>
  </si>
  <si>
    <t>Andrew J Payne</t>
  </si>
  <si>
    <t>Divine Purpose</t>
  </si>
  <si>
    <t>Southport Tycoon</t>
  </si>
  <si>
    <t>Estriella</t>
  </si>
  <si>
    <t>Aramco</t>
  </si>
  <si>
    <t>Up And Under</t>
  </si>
  <si>
    <t>Infatuation</t>
  </si>
  <si>
    <t>Otago</t>
  </si>
  <si>
    <t>Dunkel</t>
  </si>
  <si>
    <t>Autumn Angel</t>
  </si>
  <si>
    <t>Gold Trip</t>
  </si>
  <si>
    <t>Vagrant</t>
  </si>
  <si>
    <t>So Risque</t>
  </si>
  <si>
    <t>Young Werther</t>
  </si>
  <si>
    <t>Eternal Flame</t>
  </si>
  <si>
    <t>He'Ll Rip</t>
  </si>
  <si>
    <t>Campionessa</t>
  </si>
  <si>
    <t>Mollynickers</t>
  </si>
  <si>
    <t>Extratwo</t>
  </si>
  <si>
    <t>Lempicka</t>
  </si>
  <si>
    <t>El Soleado</t>
  </si>
  <si>
    <t>Sea What I See</t>
  </si>
  <si>
    <t>Gear Up</t>
  </si>
  <si>
    <t>First Immortal</t>
  </si>
  <si>
    <t>Regal Azmon</t>
  </si>
  <si>
    <t>Garza Blanca</t>
  </si>
  <si>
    <t>Lady Jones</t>
  </si>
  <si>
    <t>End Assembly</t>
  </si>
  <si>
    <t>Talbragar</t>
  </si>
  <si>
    <t>Brazen Lady</t>
  </si>
  <si>
    <t>Mirzann</t>
  </si>
  <si>
    <t>Matriarch Rose</t>
  </si>
  <si>
    <t>Highlights</t>
  </si>
  <si>
    <t>Let'Srollthedice</t>
  </si>
  <si>
    <t>Jewellery</t>
  </si>
  <si>
    <t>Political Debate</t>
  </si>
  <si>
    <t>Veloce Carro</t>
  </si>
  <si>
    <t>The Black Cloud</t>
  </si>
  <si>
    <t>Mrs Chrissie</t>
  </si>
  <si>
    <t>Berkshire Breeze</t>
  </si>
  <si>
    <t>Patrick F Ryan Jnr</t>
  </si>
  <si>
    <t>Rhapsody Chic</t>
  </si>
  <si>
    <t>The Open</t>
  </si>
  <si>
    <t>Post Impressionist</t>
  </si>
  <si>
    <t>In Her Stride</t>
  </si>
  <si>
    <t>Le Zebra</t>
  </si>
  <si>
    <t>Mathew</t>
  </si>
  <si>
    <t>Lovazou</t>
  </si>
  <si>
    <t>Pericles</t>
  </si>
  <si>
    <t>Elouyou</t>
  </si>
  <si>
    <t>Dashing Duchess</t>
  </si>
  <si>
    <t>Nails Murphy</t>
  </si>
  <si>
    <t>Raikoke</t>
  </si>
  <si>
    <t>Duke De Sessa</t>
  </si>
  <si>
    <t>Quintessa</t>
  </si>
  <si>
    <t>Lady Of Camelot</t>
  </si>
  <si>
    <t>Point King</t>
  </si>
  <si>
    <t>Sassy Boom</t>
  </si>
  <si>
    <t>Baraqiel</t>
  </si>
  <si>
    <t>Team Corsten-Larkin</t>
  </si>
  <si>
    <t>Grinzinger Belle</t>
  </si>
  <si>
    <t>Jennilala</t>
  </si>
  <si>
    <t>Buckaroo</t>
  </si>
  <si>
    <t>Joao Moreira</t>
  </si>
  <si>
    <t>Via Sistina</t>
  </si>
  <si>
    <t>Aviatress</t>
  </si>
  <si>
    <t>City Of Lights</t>
  </si>
  <si>
    <t>See You In Heaven</t>
  </si>
  <si>
    <t>Verdad</t>
  </si>
  <si>
    <t>Nadal</t>
  </si>
  <si>
    <t>Kingswood</t>
  </si>
  <si>
    <t>Royal Champion</t>
  </si>
  <si>
    <t>Schwarz</t>
  </si>
  <si>
    <t>Stormfront</t>
  </si>
  <si>
    <t>Saban</t>
  </si>
  <si>
    <t>Angland</t>
  </si>
  <si>
    <t>Pisanello</t>
  </si>
  <si>
    <t>Regal Vow</t>
  </si>
  <si>
    <t>Miraval Rose</t>
  </si>
  <si>
    <t>Pharari</t>
  </si>
  <si>
    <t>Ambassadorial</t>
  </si>
  <si>
    <t>Nation'S Call</t>
  </si>
  <si>
    <t>Tiz Invincible</t>
  </si>
  <si>
    <t>Konasana</t>
  </si>
  <si>
    <t>Charterhouse</t>
  </si>
  <si>
    <t>Flying Fizz</t>
  </si>
  <si>
    <t>Warnie</t>
  </si>
  <si>
    <t>Inhibitions</t>
  </si>
  <si>
    <t>Samangu</t>
  </si>
  <si>
    <t>Sisterhood</t>
  </si>
  <si>
    <t>Divus Romulus</t>
  </si>
  <si>
    <t>Deakin</t>
  </si>
  <si>
    <t>Fickle</t>
  </si>
  <si>
    <t>Prince Eric</t>
  </si>
  <si>
    <t>Howlin' Rain</t>
  </si>
  <si>
    <t>Promises Kept</t>
  </si>
  <si>
    <t>Apache Song</t>
  </si>
  <si>
    <t>Title Fighter</t>
  </si>
  <si>
    <t>Bellinger</t>
  </si>
  <si>
    <t>Robrick</t>
  </si>
  <si>
    <t>Miss Tarzy</t>
  </si>
  <si>
    <t>Kings Valley</t>
  </si>
  <si>
    <t>Aztec Ruler</t>
  </si>
  <si>
    <t>Sunshineinmypocket</t>
  </si>
  <si>
    <t>Material Dreams</t>
  </si>
  <si>
    <t>New York Lustre</t>
  </si>
  <si>
    <t>Night Endeavor</t>
  </si>
  <si>
    <t>Revelare</t>
  </si>
  <si>
    <t>Name Dropper</t>
  </si>
  <si>
    <t>Shaiyhar</t>
  </si>
  <si>
    <t>Maharba</t>
  </si>
  <si>
    <t>Angel Capital</t>
  </si>
  <si>
    <t>Marble Arch</t>
  </si>
  <si>
    <t>Chorlton Lane</t>
  </si>
  <si>
    <t>Growing Empire</t>
  </si>
  <si>
    <t>Bossy Nic</t>
  </si>
  <si>
    <t>Band Of Brothers</t>
  </si>
  <si>
    <t>Scillato</t>
  </si>
  <si>
    <t>Steparty</t>
  </si>
  <si>
    <t>Place Du Carrousel</t>
  </si>
  <si>
    <t>Tom Kitten</t>
  </si>
  <si>
    <t>Treasurethe Moment</t>
  </si>
  <si>
    <t>Miss Aria</t>
  </si>
  <si>
    <t>Bur Dubai</t>
  </si>
  <si>
    <t>Mytemptation</t>
  </si>
  <si>
    <t>Hellsing</t>
  </si>
  <si>
    <t>Just Glamourous</t>
  </si>
  <si>
    <t>Modown</t>
  </si>
  <si>
    <t>Dschingis Prestige</t>
  </si>
  <si>
    <t>Pivot City</t>
  </si>
  <si>
    <t>Fiasco Tess</t>
  </si>
  <si>
    <t>Jett Stanley (a0)</t>
  </si>
  <si>
    <t>Hedged</t>
  </si>
  <si>
    <t>Prancing Spirit</t>
  </si>
  <si>
    <t>Namesake</t>
  </si>
  <si>
    <t>Smart Little Miss</t>
  </si>
  <si>
    <t>Immediacy</t>
  </si>
  <si>
    <t>Regal Zeus</t>
  </si>
  <si>
    <t>Hughes</t>
  </si>
  <si>
    <t>Fernao</t>
  </si>
  <si>
    <t>Annabel Archibald</t>
  </si>
  <si>
    <t>Jett Stanley</t>
  </si>
  <si>
    <t>3yoF70</t>
  </si>
  <si>
    <t>Madiyya</t>
  </si>
  <si>
    <t>War Machine</t>
  </si>
  <si>
    <t>Changing Colours</t>
  </si>
  <si>
    <t>Step Aside</t>
  </si>
  <si>
    <t>Liberami</t>
  </si>
  <si>
    <t>Sayedaty Sadaty</t>
  </si>
  <si>
    <t>Marble Nine</t>
  </si>
  <si>
    <t>Liam Riordan</t>
  </si>
  <si>
    <t>Tom Prebble (a0)</t>
  </si>
  <si>
    <t>Splash Back</t>
  </si>
  <si>
    <t>Earlswood</t>
  </si>
  <si>
    <t>Goldenstatewarrior</t>
  </si>
  <si>
    <t>Lim'S Saltoro</t>
  </si>
  <si>
    <t>Documentary</t>
  </si>
  <si>
    <t>One Long Day</t>
  </si>
  <si>
    <t>Melody Cunningham</t>
  </si>
  <si>
    <t>Illyivy</t>
  </si>
  <si>
    <t>Ray Besanko</t>
  </si>
  <si>
    <t>Takeko</t>
  </si>
  <si>
    <t>Evaporate</t>
  </si>
  <si>
    <t>Private Eye</t>
  </si>
  <si>
    <t>Too Darn Discreet</t>
  </si>
  <si>
    <t>Mazu</t>
  </si>
  <si>
    <t>Angela Jones</t>
  </si>
  <si>
    <t>The Creator</t>
  </si>
  <si>
    <t>Desert Lightning</t>
  </si>
  <si>
    <t>Esha</t>
  </si>
  <si>
    <t>Reece Goodwin</t>
  </si>
  <si>
    <t>Kensington</t>
  </si>
  <si>
    <t>Tom Sherry (a2)</t>
  </si>
  <si>
    <t>P &amp; P Snowden</t>
  </si>
  <si>
    <t>Regan Bayliss</t>
  </si>
  <si>
    <t>Robbie Dolan</t>
  </si>
  <si>
    <t>ROSEHILL</t>
  </si>
  <si>
    <t>R &amp; L Price</t>
  </si>
  <si>
    <t>Kathy O'Hara</t>
  </si>
  <si>
    <t>Ryan &amp; Alexiou</t>
  </si>
  <si>
    <t>James Innes Jnr</t>
  </si>
  <si>
    <t>Matthew Vella</t>
  </si>
  <si>
    <t>Brad Widdup</t>
  </si>
  <si>
    <t>MARES-SW</t>
  </si>
  <si>
    <t>SW-Mares</t>
  </si>
  <si>
    <t>Gary Portelli</t>
  </si>
  <si>
    <t>Brenton Avdulla</t>
  </si>
  <si>
    <t>Maher &amp; Eustace</t>
  </si>
  <si>
    <t>Paul Perry</t>
  </si>
  <si>
    <t>Sam Clipperton</t>
  </si>
  <si>
    <t>R &amp; M Freedman</t>
  </si>
  <si>
    <t>Hawkesbury</t>
  </si>
  <si>
    <t>John Thompson</t>
  </si>
  <si>
    <t>Keagan Latham</t>
  </si>
  <si>
    <t>Ron Quinton</t>
  </si>
  <si>
    <t>Gosford</t>
  </si>
  <si>
    <t>Brock Ryan (a2)</t>
  </si>
  <si>
    <t>Hugh Bowman</t>
  </si>
  <si>
    <t>Jason Deamer</t>
  </si>
  <si>
    <t>Michael Costa</t>
  </si>
  <si>
    <t>Kembla Grange</t>
  </si>
  <si>
    <t>Anthony Cummings</t>
  </si>
  <si>
    <t>Grant Allard</t>
  </si>
  <si>
    <t>Matthew Dale</t>
  </si>
  <si>
    <t>Jenny Duggan (a2)</t>
  </si>
  <si>
    <t>mares</t>
  </si>
  <si>
    <t>Edward Cummings</t>
  </si>
  <si>
    <t>Newcastle</t>
  </si>
  <si>
    <t>Lauri Parker</t>
  </si>
  <si>
    <t>Andrew Adkins</t>
  </si>
  <si>
    <t>Jean Van Overmeire</t>
  </si>
  <si>
    <t>Glyn Schofield</t>
  </si>
  <si>
    <t>Marc Conners</t>
  </si>
  <si>
    <t>Alysha Collett</t>
  </si>
  <si>
    <t>Tyler Schiller (a0)</t>
  </si>
  <si>
    <t>Rory Hutchings</t>
  </si>
  <si>
    <t>Jess Taylor</t>
  </si>
  <si>
    <t>Tom Sherry (a1.5)</t>
  </si>
  <si>
    <t>Les Bridge</t>
  </si>
  <si>
    <t>Tyler Schiller (a2)</t>
  </si>
  <si>
    <t>Reece Jones (a2)</t>
  </si>
  <si>
    <t>Brock Ryan</t>
  </si>
  <si>
    <t>Price &amp; Kent (Jnr)</t>
  </si>
  <si>
    <t>Tracey Bartley</t>
  </si>
  <si>
    <t>Matthew Dunn</t>
  </si>
  <si>
    <t>Scone</t>
  </si>
  <si>
    <t>David Atkins</t>
  </si>
  <si>
    <t>Chris Williams (a2)</t>
  </si>
  <si>
    <t>Dylan Gibbons (a0)</t>
  </si>
  <si>
    <t>Reece Jones (a1.5)</t>
  </si>
  <si>
    <t>Koby Jennings</t>
  </si>
  <si>
    <t>Tyler Schiller (a1.5)</t>
  </si>
  <si>
    <t>David McColm</t>
  </si>
  <si>
    <t>Dylan Gibbons (a2)</t>
  </si>
  <si>
    <t>Theresa Bateup</t>
  </si>
  <si>
    <t>Luke Clarke</t>
  </si>
  <si>
    <t>Winona Costin</t>
  </si>
  <si>
    <t>Zac Lloyd (a2)</t>
  </si>
  <si>
    <t>Kristen Buchanan</t>
  </si>
  <si>
    <t>Aaron Bullock</t>
  </si>
  <si>
    <t>Lyle Chandler</t>
  </si>
  <si>
    <t>A &amp; S Freedman</t>
  </si>
  <si>
    <t>M Cartwright (a1.5)</t>
  </si>
  <si>
    <t>L &amp; C Curtis</t>
  </si>
  <si>
    <t>Sara Ryan</t>
  </si>
  <si>
    <t>Dylan Gibbons (a1.5)</t>
  </si>
  <si>
    <t>David Pfieffer</t>
  </si>
  <si>
    <t>Brad Rawiller</t>
  </si>
  <si>
    <t>Luke Pepper</t>
  </si>
  <si>
    <t>Tom Sherry</t>
  </si>
  <si>
    <t>Reece Jones (a0)</t>
  </si>
  <si>
    <t>Zac Lloyd (a1.5)</t>
  </si>
  <si>
    <t>Matthew Kelley</t>
  </si>
  <si>
    <t>Adam Duggan</t>
  </si>
  <si>
    <t>Adam Hyeronimus</t>
  </si>
  <si>
    <t>Danny Beasley</t>
  </si>
  <si>
    <t>sw</t>
  </si>
  <si>
    <t>Ryan Maloney</t>
  </si>
  <si>
    <t>Tyler Schiller</t>
  </si>
  <si>
    <t>R &amp; W Freedman</t>
  </si>
  <si>
    <t>Reece Jones</t>
  </si>
  <si>
    <t>Bryce Heys</t>
  </si>
  <si>
    <t>Sam Kavanagh</t>
  </si>
  <si>
    <t>Ashley Morgan</t>
  </si>
  <si>
    <t>Mares SW</t>
  </si>
  <si>
    <t>O'Dea &amp; Hoysted</t>
  </si>
  <si>
    <t>Danny Williams</t>
  </si>
  <si>
    <t>Mick Attard</t>
  </si>
  <si>
    <t>Ben Looker</t>
  </si>
  <si>
    <t>O'Shea &amp; Charlton</t>
  </si>
  <si>
    <t>Neasham/Archibald</t>
  </si>
  <si>
    <t>Doug Gorrel</t>
  </si>
  <si>
    <t>Billy Owen</t>
  </si>
  <si>
    <t>Peter Snowden</t>
  </si>
  <si>
    <t>Kyle Wilson-Taylor</t>
  </si>
  <si>
    <t>Scott Aspery</t>
  </si>
  <si>
    <t>Molly Bourke (a2)</t>
  </si>
  <si>
    <t>Mitchell Bell</t>
  </si>
  <si>
    <t>Paul Niceforo</t>
  </si>
  <si>
    <t>Jason Coyle</t>
  </si>
  <si>
    <t xml:space="preserve"> Browne McMonagle</t>
  </si>
  <si>
    <t>Zac Wadick (a2)</t>
  </si>
  <si>
    <t>Wyong</t>
  </si>
  <si>
    <t>Messara/Gavranich</t>
  </si>
  <si>
    <t>A &amp; R Archibald</t>
  </si>
  <si>
    <t>Brett Robb</t>
  </si>
  <si>
    <t>Anna Roper (a0)</t>
  </si>
  <si>
    <t>Paul Murray</t>
  </si>
  <si>
    <t>Enter The Dragon</t>
  </si>
  <si>
    <t>Brave One</t>
  </si>
  <si>
    <t>Place Bets</t>
  </si>
  <si>
    <t>Place Returns</t>
  </si>
  <si>
    <t>Place S/Rate</t>
  </si>
  <si>
    <t>Place Divs</t>
  </si>
  <si>
    <t>Ave Place DIV</t>
  </si>
  <si>
    <t>Place $100 Lev Bet</t>
  </si>
  <si>
    <t>Place Total Return</t>
  </si>
  <si>
    <t>Place Net Profit</t>
  </si>
  <si>
    <t>Place Profit %</t>
  </si>
  <si>
    <t>Month</t>
  </si>
  <si>
    <t>Season</t>
  </si>
  <si>
    <t>Boston Rocks</t>
  </si>
  <si>
    <t>Thunderlips</t>
  </si>
  <si>
    <t>Fire Star</t>
  </si>
  <si>
    <t>Midnight Opal</t>
  </si>
  <si>
    <t>Lulumon</t>
  </si>
  <si>
    <t>Gilded Water</t>
  </si>
  <si>
    <t>Perfumist</t>
  </si>
  <si>
    <t>Clear Thinking</t>
  </si>
  <si>
    <t>Matcha Latte</t>
  </si>
  <si>
    <t>Know Thyself</t>
  </si>
  <si>
    <t>Whinchat</t>
  </si>
  <si>
    <t>Snack Bar</t>
  </si>
  <si>
    <t>Weeping Woman</t>
  </si>
  <si>
    <t>Piggyback</t>
  </si>
  <si>
    <t>Zaphod</t>
  </si>
  <si>
    <t>Captain Furai</t>
  </si>
  <si>
    <t>Polyglot</t>
  </si>
  <si>
    <t>Tazima</t>
  </si>
  <si>
    <t>Chidiac</t>
  </si>
  <si>
    <t>Lovelycut</t>
  </si>
  <si>
    <t>Sir Delius</t>
  </si>
  <si>
    <t>Mr Verse</t>
  </si>
  <si>
    <t>Charcoals</t>
  </si>
  <si>
    <t>Oh Too Good</t>
  </si>
  <si>
    <t>Alabama State</t>
  </si>
  <si>
    <t>Makdane</t>
  </si>
  <si>
    <t>King Zephyr</t>
  </si>
  <si>
    <t>Lord Of Biscay</t>
  </si>
  <si>
    <t>Transatlantic</t>
  </si>
  <si>
    <t>Hard To Cross</t>
  </si>
  <si>
    <t>Odds</t>
  </si>
  <si>
    <t>time</t>
  </si>
  <si>
    <t>Race</t>
  </si>
  <si>
    <t>Count</t>
  </si>
  <si>
    <t>In race</t>
  </si>
  <si>
    <t>Bets In Race</t>
  </si>
  <si>
    <t>SH</t>
  </si>
  <si>
    <t>SL</t>
  </si>
  <si>
    <t>PAK</t>
  </si>
  <si>
    <t>Spring</t>
  </si>
  <si>
    <t>Media World</t>
  </si>
  <si>
    <t>Dickin Medal</t>
  </si>
  <si>
    <t>Milton Park</t>
  </si>
  <si>
    <t>3yoF</t>
  </si>
  <si>
    <t>Diamonds Inthe Sky</t>
  </si>
  <si>
    <t>Eugene'S Forest</t>
  </si>
  <si>
    <t>Cumberbatch</t>
  </si>
  <si>
    <t>Chica Fuerte</t>
  </si>
  <si>
    <t>Beau Rossa</t>
  </si>
  <si>
    <t>Thousand Wishes</t>
  </si>
  <si>
    <t>Legionnaire</t>
  </si>
  <si>
    <t>Immortal Love</t>
  </si>
  <si>
    <t>Bons Abroad</t>
  </si>
  <si>
    <t>Riot And Rose</t>
  </si>
  <si>
    <t>Four Leaf Riot</t>
  </si>
  <si>
    <t>Romancer</t>
  </si>
  <si>
    <t>Just Jake</t>
  </si>
  <si>
    <t>Hanna Powell</t>
  </si>
  <si>
    <t>Huntly Castle</t>
  </si>
  <si>
    <t>So Say Angel</t>
  </si>
  <si>
    <t>Ryan Balfour</t>
  </si>
  <si>
    <t>Festival Dancer</t>
  </si>
  <si>
    <t>Decent Raine</t>
  </si>
  <si>
    <t>Luna Cat</t>
  </si>
  <si>
    <t>Polanco</t>
  </si>
  <si>
    <t>Shea Eden</t>
  </si>
  <si>
    <t>Wild Ruler</t>
  </si>
  <si>
    <t>Zou Dancer</t>
  </si>
  <si>
    <t>3YOfsw</t>
  </si>
  <si>
    <t>Ancient Girl</t>
  </si>
  <si>
    <t>Glint Of Hope</t>
  </si>
  <si>
    <t>Chartres</t>
  </si>
  <si>
    <t>Basarwa</t>
  </si>
  <si>
    <t>Mr Exclusive</t>
  </si>
  <si>
    <t>Matthew Brown</t>
  </si>
  <si>
    <t>Mayfair Spirit</t>
  </si>
  <si>
    <t>opm</t>
  </si>
  <si>
    <t>Neverstandingstill</t>
  </si>
  <si>
    <t>Phil Sweeney</t>
  </si>
  <si>
    <t>For Real Life</t>
  </si>
  <si>
    <t>Port Albert</t>
  </si>
  <si>
    <t>3yo70</t>
  </si>
  <si>
    <t>Fission</t>
  </si>
  <si>
    <t>Joseylin</t>
  </si>
  <si>
    <t>3yo78</t>
  </si>
  <si>
    <t>Wild Belle</t>
  </si>
  <si>
    <t>Luke Fernie</t>
  </si>
  <si>
    <t>Chris Parnham</t>
  </si>
  <si>
    <t>Shuffle Dancer</t>
  </si>
  <si>
    <t>Cliff'S Art</t>
  </si>
  <si>
    <t>Duchess Of Dorset</t>
  </si>
  <si>
    <t>Pitchanun</t>
  </si>
  <si>
    <t>Wicklow Town</t>
  </si>
  <si>
    <t>Julie Scott</t>
  </si>
  <si>
    <t>Pat Carey</t>
  </si>
  <si>
    <t>Shirshov</t>
  </si>
  <si>
    <t>Generation</t>
  </si>
  <si>
    <t>Soaring Eagle</t>
  </si>
  <si>
    <t>Excess</t>
  </si>
  <si>
    <t>Socks Nation</t>
  </si>
  <si>
    <t>Riproar</t>
  </si>
  <si>
    <t>Fire Of Etna</t>
  </si>
  <si>
    <t>Elphinstone</t>
  </si>
  <si>
    <t>Some People Callme</t>
  </si>
  <si>
    <t>3yoF78</t>
  </si>
  <si>
    <t>My Xanadu</t>
  </si>
  <si>
    <t>Why Worry</t>
  </si>
  <si>
    <t>Liam Howley</t>
  </si>
  <si>
    <t>Miss Roumbini</t>
  </si>
  <si>
    <t>Gumdrops</t>
  </si>
  <si>
    <t>Charm Stone</t>
  </si>
  <si>
    <t>So Glamorous</t>
  </si>
  <si>
    <t>Anahita</t>
  </si>
  <si>
    <t>Eye Of The Eagle</t>
  </si>
  <si>
    <t>Air Assault</t>
  </si>
  <si>
    <t>Andrew Gluyas</t>
  </si>
  <si>
    <t>Harry Got Styles</t>
  </si>
  <si>
    <t>3yo74</t>
  </si>
  <si>
    <t>Romani Ite Domum</t>
  </si>
  <si>
    <t>Miss Altair</t>
  </si>
  <si>
    <t>Xarpo</t>
  </si>
  <si>
    <t>Centennial Park</t>
  </si>
  <si>
    <t>Impending Link</t>
  </si>
  <si>
    <t>Le Ferrari</t>
  </si>
  <si>
    <t>Capper Thirtynine</t>
  </si>
  <si>
    <t>Ndola</t>
  </si>
  <si>
    <t>Sweethearted</t>
  </si>
  <si>
    <t>Thames</t>
  </si>
  <si>
    <t>Fear No Evil</t>
  </si>
  <si>
    <t>Gitalong</t>
  </si>
  <si>
    <t>Scampi</t>
  </si>
  <si>
    <t>Annabel  Archibald</t>
  </si>
  <si>
    <t>Cheerstothat</t>
  </si>
  <si>
    <t>Yoshinobu</t>
  </si>
  <si>
    <t>Wonder Boy</t>
  </si>
  <si>
    <t>She'S Got Pizzazz</t>
  </si>
  <si>
    <r>
      <rPr>
        <b/>
        <sz val="14"/>
        <color theme="1"/>
        <rFont val="Calibri"/>
        <family val="2"/>
        <scheme val="minor"/>
      </rPr>
      <t>Lookup</t>
    </r>
    <r>
      <rPr>
        <b/>
        <sz val="11"/>
        <color theme="1"/>
        <rFont val="Calibri"/>
        <family val="2"/>
        <scheme val="minor"/>
      </rPr>
      <t>: State, Bush</t>
    </r>
  </si>
  <si>
    <t>State</t>
  </si>
  <si>
    <t>Bush</t>
  </si>
  <si>
    <t>Vic</t>
  </si>
  <si>
    <t>Caulfield</t>
  </si>
  <si>
    <t>Caulfield Heath</t>
  </si>
  <si>
    <t>CAUH</t>
  </si>
  <si>
    <t>Doomben</t>
  </si>
  <si>
    <t>Qld</t>
  </si>
  <si>
    <t>Eagle Farm</t>
  </si>
  <si>
    <t>Flemington</t>
  </si>
  <si>
    <t>Ballarat</t>
  </si>
  <si>
    <t>Bendigo</t>
  </si>
  <si>
    <t>Canterbury</t>
  </si>
  <si>
    <t>NSW</t>
  </si>
  <si>
    <t>Cranbourne</t>
  </si>
  <si>
    <t>Mornington</t>
  </si>
  <si>
    <t>Morphettville Pk</t>
  </si>
  <si>
    <t>SA</t>
  </si>
  <si>
    <t>Morphettville</t>
  </si>
  <si>
    <t>Moonee Valley</t>
  </si>
  <si>
    <t>Pakenham</t>
  </si>
  <si>
    <t>Randwick Kensington</t>
  </si>
  <si>
    <t>Sandown Hill</t>
  </si>
  <si>
    <t>Sandown Lake</t>
  </si>
  <si>
    <t>Warwick Farm</t>
  </si>
  <si>
    <t>Roselyn'S Star</t>
  </si>
  <si>
    <t>Arabian Summer</t>
  </si>
  <si>
    <t>Travolta</t>
  </si>
  <si>
    <t>She'S A Hustler</t>
  </si>
  <si>
    <t>Strawberry Impact</t>
  </si>
  <si>
    <t>Blake Ryan</t>
  </si>
  <si>
    <t>Mark Minervini</t>
  </si>
  <si>
    <t>Istolea Merc</t>
  </si>
  <si>
    <t>Autumn Glow</t>
  </si>
  <si>
    <t>Wootton Verni</t>
  </si>
  <si>
    <t>Adam Chambers</t>
  </si>
  <si>
    <t>Tom Madden</t>
  </si>
  <si>
    <t>Ryan Houston (a2)</t>
  </si>
  <si>
    <t>Kylie Vella</t>
  </si>
  <si>
    <t>Steven Vella</t>
  </si>
  <si>
    <t>Braith Nock (a1.5)</t>
  </si>
  <si>
    <t>Persian Spirit</t>
  </si>
  <si>
    <t>Poison Chalice</t>
  </si>
  <si>
    <t>Major Share</t>
  </si>
  <si>
    <t>Presley</t>
  </si>
  <si>
    <t>Big Swinger</t>
  </si>
  <si>
    <t>Midnight Dynamite</t>
  </si>
  <si>
    <t>Hurstville Zagreb</t>
  </si>
  <si>
    <t>Frosty Girl</t>
  </si>
  <si>
    <t>Maid Of Moolah</t>
  </si>
  <si>
    <t>Brave Miss</t>
  </si>
  <si>
    <t>Rotagilla</t>
  </si>
  <si>
    <t>Meridiana</t>
  </si>
  <si>
    <t>Vestas</t>
  </si>
  <si>
    <t>Taken</t>
  </si>
  <si>
    <t>Grid Girl</t>
  </si>
  <si>
    <t>Shockletz</t>
  </si>
  <si>
    <t>Hurry Curry</t>
  </si>
  <si>
    <t>Sabaj</t>
  </si>
  <si>
    <t>Demojo</t>
  </si>
  <si>
    <t>King'S Secret</t>
  </si>
  <si>
    <t>Flying For Fun</t>
  </si>
  <si>
    <t>Grand Larceny</t>
  </si>
  <si>
    <t>Harry'S Yacht</t>
  </si>
  <si>
    <t>South Of India</t>
  </si>
  <si>
    <t>Hawker Hall</t>
  </si>
  <si>
    <t>Lachlan Neindorf</t>
  </si>
  <si>
    <t>Oraqua</t>
  </si>
  <si>
    <t>Knobelas</t>
  </si>
  <si>
    <t>Chest Of Gold</t>
  </si>
  <si>
    <t>Gin A Tonic</t>
  </si>
  <si>
    <t>Bevan Laming</t>
  </si>
  <si>
    <t>Logan Bates (a0)</t>
  </si>
  <si>
    <t>Just Party</t>
  </si>
  <si>
    <t>Alabama Fox</t>
  </si>
  <si>
    <t>Catoggio</t>
  </si>
  <si>
    <t>Oui Oui Oui</t>
  </si>
  <si>
    <t>Jason Attard</t>
  </si>
  <si>
    <t>Sun Gift</t>
  </si>
  <si>
    <t>Recon</t>
  </si>
  <si>
    <t>Zouper Fund</t>
  </si>
  <si>
    <t>Luke Cartwright (a2)</t>
  </si>
  <si>
    <t>Job Done</t>
  </si>
  <si>
    <t>Davida</t>
  </si>
  <si>
    <t>Ahha Ahha</t>
  </si>
  <si>
    <t>Naval Academy</t>
  </si>
  <si>
    <t>Precious Charm</t>
  </si>
  <si>
    <t>Biancelli</t>
  </si>
  <si>
    <t>I Only Wish</t>
  </si>
  <si>
    <t>Jenni Gone Bonkers</t>
  </si>
  <si>
    <t>Hiyaam Proud</t>
  </si>
  <si>
    <t>Skippers Canyon</t>
  </si>
  <si>
    <t>Theblade</t>
  </si>
  <si>
    <t>Nacim Dilmi</t>
  </si>
  <si>
    <t>Robert Whearty</t>
  </si>
  <si>
    <t>6 </t>
  </si>
  <si>
    <t>Jack Callan (a1.5)</t>
  </si>
  <si>
    <t>Charleroi</t>
  </si>
  <si>
    <t>Trapalanda</t>
  </si>
  <si>
    <t>Hanau</t>
  </si>
  <si>
    <t>Suntora</t>
  </si>
  <si>
    <t>Althoff</t>
  </si>
  <si>
    <t>Tarvue</t>
  </si>
  <si>
    <t>Darkbonee</t>
  </si>
  <si>
    <t>Saint George</t>
  </si>
  <si>
    <t>Botanical Boy</t>
  </si>
  <si>
    <t>Sass Appeal</t>
  </si>
  <si>
    <t>Merrigold</t>
  </si>
  <si>
    <t>Sounds Unusual</t>
  </si>
  <si>
    <t>Oak Hill</t>
  </si>
  <si>
    <t>Highway Strip</t>
  </si>
  <si>
    <t>Justadeel</t>
  </si>
  <si>
    <t>Yes I Know</t>
  </si>
  <si>
    <t>Jenni'S Meadow</t>
  </si>
  <si>
    <t>Rue De Royale</t>
  </si>
  <si>
    <t>Sovereign Hill</t>
  </si>
  <si>
    <t>Sixties</t>
  </si>
  <si>
    <t>Porter</t>
  </si>
  <si>
    <t>Nepo Baby</t>
  </si>
  <si>
    <t>Alpha Sofie</t>
  </si>
  <si>
    <t>Light Infantry Man</t>
  </si>
  <si>
    <t>Monte Veebee</t>
  </si>
  <si>
    <t>Cinsault</t>
  </si>
  <si>
    <t>Celine Gaudray</t>
  </si>
  <si>
    <t>Immortal Star</t>
  </si>
  <si>
    <t>Cafe Millenium</t>
  </si>
  <si>
    <t>Tentyris</t>
  </si>
  <si>
    <t>Mick Nolan</t>
  </si>
  <si>
    <t>Tango Jewel</t>
  </si>
  <si>
    <t>Stylish Secret</t>
  </si>
  <si>
    <t>Sheza Alibi</t>
  </si>
  <si>
    <t>Paradise City</t>
  </si>
  <si>
    <t>Stealth Of Night</t>
  </si>
  <si>
    <t>Yabby Pump</t>
  </si>
  <si>
    <t>Emily Pozman (a3)</t>
  </si>
  <si>
    <t>Watersports</t>
  </si>
  <si>
    <t>Great Maximus</t>
  </si>
  <si>
    <t>Mcgaw</t>
  </si>
  <si>
    <t>Educated</t>
  </si>
  <si>
    <t>Birdman</t>
  </si>
  <si>
    <t>Hot Digity Boom</t>
  </si>
  <si>
    <t>Xtra Rush</t>
  </si>
  <si>
    <t>Legacy Bound</t>
  </si>
  <si>
    <t>Salty Pearl</t>
  </si>
  <si>
    <t>Teine Aulelei</t>
  </si>
  <si>
    <t>Veight</t>
  </si>
  <si>
    <t>Photograph</t>
  </si>
  <si>
    <t>Logan Bates (a1.5)</t>
  </si>
  <si>
    <t>Mr Bannock</t>
  </si>
  <si>
    <t>Getta Good Feeling</t>
  </si>
  <si>
    <t>Gold Medallist</t>
  </si>
  <si>
    <t>Gentle Steel</t>
  </si>
  <si>
    <t>Dakotah Keane (a3)</t>
  </si>
  <si>
    <t>Way To The Stars</t>
  </si>
  <si>
    <t>Terilee</t>
  </si>
  <si>
    <t>Duchess Zou</t>
  </si>
  <si>
    <t>Eagle Express</t>
  </si>
  <si>
    <t>Busuttin &amp; Young</t>
  </si>
  <si>
    <t>Newlook</t>
  </si>
  <si>
    <t>First Chorus</t>
  </si>
  <si>
    <t>A Diva</t>
  </si>
  <si>
    <t>Satirically</t>
  </si>
  <si>
    <t>Adam Farragher</t>
  </si>
  <si>
    <t>Kurakka</t>
  </si>
  <si>
    <t>Cafe Au Lait</t>
  </si>
  <si>
    <t>Enamorada</t>
  </si>
  <si>
    <t>Call Me Gorgeous</t>
  </si>
  <si>
    <t>Alicia MacPherson</t>
  </si>
  <si>
    <t>Braith Nock (a0)</t>
  </si>
  <si>
    <t>Golden Straand</t>
  </si>
  <si>
    <t>The Volta</t>
  </si>
  <si>
    <t>You'Re Two Vain</t>
  </si>
  <si>
    <t>King Of Roseau</t>
  </si>
  <si>
    <t>Tom Charlton</t>
  </si>
  <si>
    <t>Hay Street</t>
  </si>
  <si>
    <t>Surfin' Bird</t>
  </si>
  <si>
    <t>Linebacker</t>
  </si>
  <si>
    <t>Mr Blunt</t>
  </si>
  <si>
    <t>Luke Cartwright (a1.5)</t>
  </si>
  <si>
    <t>Jabez Johnstone (a3)</t>
  </si>
  <si>
    <t>See That Storm</t>
  </si>
  <si>
    <t>John Keys</t>
  </si>
  <si>
    <t>Craig Carmody</t>
  </si>
  <si>
    <t>Chad Lever</t>
  </si>
  <si>
    <t>Sir Les</t>
  </si>
  <si>
    <t>Amplify</t>
  </si>
  <si>
    <t>Bustling</t>
  </si>
  <si>
    <t>Perspiration</t>
  </si>
  <si>
    <t>Ice Kool</t>
  </si>
  <si>
    <t>Sweet Jasmine</t>
  </si>
  <si>
    <t>El Rocko</t>
  </si>
  <si>
    <t>Big Papa</t>
  </si>
  <si>
    <t>Seven'S</t>
  </si>
  <si>
    <t>Al Duca</t>
  </si>
  <si>
    <t>Jackson Radley (a0)</t>
  </si>
  <si>
    <t>Kelvin Southey</t>
  </si>
  <si>
    <t>Siena Grima (a2)</t>
  </si>
  <si>
    <t>Next Step Iowa</t>
  </si>
  <si>
    <t>Surf'S Up</t>
  </si>
  <si>
    <t>Coeur Volante</t>
  </si>
  <si>
    <t>Bazaball Rewarded</t>
  </si>
  <si>
    <t>Seafall</t>
  </si>
  <si>
    <t>Jim &amp; Greg Lee</t>
  </si>
  <si>
    <t>Island Dec</t>
  </si>
  <si>
    <t>Supermassive</t>
  </si>
  <si>
    <t>Going-Dist</t>
  </si>
  <si>
    <t>Yellow: Going &lt;6 and Dist &lt; 1700m</t>
  </si>
  <si>
    <t>Grey: Rated to &gt;=6 and Dist &gt;=1700</t>
  </si>
  <si>
    <t>Blue: Rated to &gt;=6 and Dist &lt; 1700</t>
  </si>
  <si>
    <t xml:space="preserve"> </t>
  </si>
  <si>
    <t>The Western Front</t>
  </si>
  <si>
    <t>Scott Singleton</t>
  </si>
  <si>
    <t>A</t>
  </si>
  <si>
    <t>C</t>
  </si>
  <si>
    <t>D</t>
  </si>
  <si>
    <t>G-D Grade</t>
  </si>
  <si>
    <t>Smart Image</t>
  </si>
  <si>
    <t>Salina Dreaming</t>
  </si>
  <si>
    <t>Tailleur</t>
  </si>
  <si>
    <t>He'S A Hotshot</t>
  </si>
  <si>
    <t>Count De Rupee</t>
  </si>
  <si>
    <t>Sally'S Day</t>
  </si>
  <si>
    <t>The Face</t>
  </si>
  <si>
    <t>Big Parade</t>
  </si>
  <si>
    <t>Blaze A Trail</t>
  </si>
  <si>
    <t>Madam Rouge</t>
  </si>
  <si>
    <t>Wheelhouse</t>
  </si>
  <si>
    <t>Bam'S On Fire</t>
  </si>
  <si>
    <t>Zakat</t>
  </si>
  <si>
    <t>Rocha Clock</t>
  </si>
  <si>
    <t>California Zimbol</t>
  </si>
  <si>
    <t>Forbidden Love</t>
  </si>
  <si>
    <t>Starspangled Rodeo</t>
  </si>
  <si>
    <t>Master Of Wine</t>
  </si>
  <si>
    <t>Yao Dash</t>
  </si>
  <si>
    <t>Steely</t>
  </si>
  <si>
    <t>Yangtze Rapids</t>
  </si>
  <si>
    <t>Royal Celebration</t>
  </si>
  <si>
    <t>Grande Rumore</t>
  </si>
  <si>
    <t>Enchanted Heart</t>
  </si>
  <si>
    <t>Brutality</t>
  </si>
  <si>
    <t>Fituese</t>
  </si>
  <si>
    <t>Sahra</t>
  </si>
  <si>
    <t>Snippy Fox</t>
  </si>
  <si>
    <t>Oscar Zulu</t>
  </si>
  <si>
    <t>Taksu</t>
  </si>
  <si>
    <t>Van Giz</t>
  </si>
  <si>
    <t>Nikohli Beagle</t>
  </si>
  <si>
    <t>Chat</t>
  </si>
  <si>
    <t>True Detective</t>
  </si>
  <si>
    <t>Loveplanet</t>
  </si>
  <si>
    <t>Phobetor</t>
  </si>
  <si>
    <t>Kingsheir</t>
  </si>
  <si>
    <t>Tycoonist</t>
  </si>
  <si>
    <t>Bethencourt</t>
  </si>
  <si>
    <t>Bring The Ransom</t>
  </si>
  <si>
    <t>Pale King</t>
  </si>
  <si>
    <t>Red Santa</t>
  </si>
  <si>
    <t>Nags To Riches</t>
  </si>
  <si>
    <t>Majestic Shot</t>
  </si>
  <si>
    <t>Yiyi</t>
  </si>
  <si>
    <t>Eight Diamonds</t>
  </si>
  <si>
    <t>Noble Soldier</t>
  </si>
  <si>
    <t>Entriviere</t>
  </si>
  <si>
    <t>Love Tap</t>
  </si>
  <si>
    <t>Different Strokes</t>
  </si>
  <si>
    <t>Suave</t>
  </si>
  <si>
    <t>Undeniable</t>
  </si>
  <si>
    <t>Startantes</t>
  </si>
  <si>
    <t>Katalin</t>
  </si>
  <si>
    <t>Dynamic Impact</t>
  </si>
  <si>
    <t>Amiche</t>
  </si>
  <si>
    <t>Saquon</t>
  </si>
  <si>
    <t>Sacred Command</t>
  </si>
  <si>
    <t>Torrens</t>
  </si>
  <si>
    <t>Norwegian Bliss</t>
  </si>
  <si>
    <t>Gravina</t>
  </si>
  <si>
    <t>Rammstein</t>
  </si>
  <si>
    <t>Shadow Crush</t>
  </si>
  <si>
    <t>Lord Ardmore</t>
  </si>
  <si>
    <t>Nictock</t>
  </si>
  <si>
    <t>Sacrimony</t>
  </si>
  <si>
    <t>Queen Bellissimo</t>
  </si>
  <si>
    <t>Waihaha Falls</t>
  </si>
  <si>
    <t>Kirwan'S Lane</t>
  </si>
  <si>
    <t>Forzanini</t>
  </si>
  <si>
    <t>Speed Legend</t>
  </si>
  <si>
    <t>Saigon</t>
  </si>
  <si>
    <t>Niffler</t>
  </si>
  <si>
    <t>Tamerlane</t>
  </si>
  <si>
    <t>The Bopper</t>
  </si>
  <si>
    <t>Silent Impact</t>
  </si>
  <si>
    <t>Verry Elleegant</t>
  </si>
  <si>
    <t>Able Willie</t>
  </si>
  <si>
    <t>Toomuchtobear</t>
  </si>
  <si>
    <t>Dajraan</t>
  </si>
  <si>
    <t>Mayrose</t>
  </si>
  <si>
    <t>Mallory</t>
  </si>
  <si>
    <t>Mr Mozart</t>
  </si>
  <si>
    <t>Ucalledit</t>
  </si>
  <si>
    <t>Holstein</t>
  </si>
  <si>
    <t>Rustic Steel</t>
  </si>
  <si>
    <t>Skywolf</t>
  </si>
  <si>
    <t>Coal Crusher</t>
  </si>
  <si>
    <t>Wicklow</t>
  </si>
  <si>
    <t>Harvey'S Way</t>
  </si>
  <si>
    <t>Shameless Miss</t>
  </si>
  <si>
    <t>Bartoselli</t>
  </si>
  <si>
    <t>Pizarro</t>
  </si>
  <si>
    <t>Strawberry Rock</t>
  </si>
  <si>
    <t>Zapateo</t>
  </si>
  <si>
    <t>Kipsbay</t>
  </si>
  <si>
    <t>Grove Ferry</t>
  </si>
  <si>
    <t>Ellsberg</t>
  </si>
  <si>
    <t>Bacchanalia</t>
  </si>
  <si>
    <t>Far Too Easy</t>
  </si>
  <si>
    <t>Finepoint</t>
  </si>
  <si>
    <t>Lost And Running</t>
  </si>
  <si>
    <t>Naval Seal</t>
  </si>
  <si>
    <t>Devil'S Throat</t>
  </si>
  <si>
    <t>Coco Rox</t>
  </si>
  <si>
    <t>King Frankel</t>
  </si>
  <si>
    <t>Tympanist</t>
  </si>
  <si>
    <t>Astero</t>
  </si>
  <si>
    <t>Pretty Wild</t>
  </si>
  <si>
    <t>Divine Breath</t>
  </si>
  <si>
    <t>Testator Silens</t>
  </si>
  <si>
    <t>Democracy Manifest</t>
  </si>
  <si>
    <t>Cotehele</t>
  </si>
  <si>
    <t>Sunshine In Paris</t>
  </si>
  <si>
    <t>Green Shadows</t>
  </si>
  <si>
    <t>Iowna Merc</t>
  </si>
  <si>
    <t>Dehorned Unicorn</t>
  </si>
  <si>
    <t>Excelladus</t>
  </si>
  <si>
    <t>Oakfield Duke</t>
  </si>
  <si>
    <t>Banju</t>
  </si>
  <si>
    <t>Crafty Eagle</t>
  </si>
  <si>
    <t>Titanium Power</t>
  </si>
  <si>
    <t>Narito</t>
  </si>
  <si>
    <t>Cosmic Minerva</t>
  </si>
  <si>
    <t>Bold Mac</t>
  </si>
  <si>
    <t>Think About It</t>
  </si>
  <si>
    <t>Roots</t>
  </si>
  <si>
    <t>Prince Invincible</t>
  </si>
  <si>
    <t>Byron</t>
  </si>
  <si>
    <t>The Poacher</t>
  </si>
  <si>
    <t>Shadows Of Love</t>
  </si>
  <si>
    <t>A Very Fine Red</t>
  </si>
  <si>
    <t>Estadio Mestalla</t>
  </si>
  <si>
    <t>Turning</t>
  </si>
  <si>
    <t>Palmetto</t>
  </si>
  <si>
    <t>Opal Ridge</t>
  </si>
  <si>
    <t>Substantial</t>
  </si>
  <si>
    <t>Navajo Peak</t>
  </si>
  <si>
    <t>Shipshape</t>
  </si>
  <si>
    <t>I'Ve Bean Tryin'</t>
  </si>
  <si>
    <t>Sweet Mercy</t>
  </si>
  <si>
    <t>Mirra View</t>
  </si>
  <si>
    <t>Gracilistyla</t>
  </si>
  <si>
    <t>Fawkner Park</t>
  </si>
  <si>
    <t>Diamond Diesel</t>
  </si>
  <si>
    <t>Insurrection</t>
  </si>
  <si>
    <t>Oakfield Waratah</t>
  </si>
  <si>
    <t>Overriding</t>
  </si>
  <si>
    <t>Banana Queen</t>
  </si>
  <si>
    <t>Hard To Say</t>
  </si>
  <si>
    <t>Wategos</t>
  </si>
  <si>
    <t>Strait Acer</t>
  </si>
  <si>
    <t>Call Di</t>
  </si>
  <si>
    <t>Parisal</t>
  </si>
  <si>
    <t>Wineglass Bay</t>
  </si>
  <si>
    <t>Marquess</t>
  </si>
  <si>
    <t>Xtravagant Star</t>
  </si>
  <si>
    <t>Military Mission</t>
  </si>
  <si>
    <t>Bunker Hut</t>
  </si>
  <si>
    <t>Gringotts</t>
  </si>
  <si>
    <t>In Secret</t>
  </si>
  <si>
    <t>Converge</t>
  </si>
  <si>
    <t>Stanislaus</t>
  </si>
  <si>
    <t>Smashing Eagle</t>
  </si>
  <si>
    <t>Unspoken</t>
  </si>
  <si>
    <t>Espiona</t>
  </si>
  <si>
    <t>Shohei</t>
  </si>
  <si>
    <t>Speycaster</t>
  </si>
  <si>
    <t>Miss Hellfire</t>
  </si>
  <si>
    <t>Vindication</t>
  </si>
  <si>
    <t>Gustosisimo</t>
  </si>
  <si>
    <t>Toesonthenose</t>
  </si>
  <si>
    <t>I'Mintowin</t>
  </si>
  <si>
    <t>Ka Bling</t>
  </si>
  <si>
    <t>Brudenell</t>
  </si>
  <si>
    <t>Fall For Cindy</t>
  </si>
  <si>
    <t>Dragonstone</t>
  </si>
  <si>
    <t>Terra Mater</t>
  </si>
  <si>
    <t>Grebeni</t>
  </si>
  <si>
    <t>Louisville</t>
  </si>
  <si>
    <t>Ceolwulf</t>
  </si>
  <si>
    <t>Naval College</t>
  </si>
  <si>
    <t>Our Kobison</t>
  </si>
  <si>
    <t>Buillt</t>
  </si>
  <si>
    <t>Spring Lee</t>
  </si>
  <si>
    <t>Gently Rolled</t>
  </si>
  <si>
    <t>Powerful Peg</t>
  </si>
  <si>
    <t>High Blue Sea</t>
  </si>
  <si>
    <t>Lady Laguna</t>
  </si>
  <si>
    <t>The Englishman</t>
  </si>
  <si>
    <t>Robusto</t>
  </si>
  <si>
    <t>Nana'S Wish</t>
  </si>
  <si>
    <t>Tintookie</t>
  </si>
  <si>
    <t>Olentia</t>
  </si>
  <si>
    <t>Ausbred Flirt</t>
  </si>
  <si>
    <t>Just Fine</t>
  </si>
  <si>
    <t>Wrathful</t>
  </si>
  <si>
    <t>Uncommon James</t>
  </si>
  <si>
    <t>Ruby Flyer</t>
  </si>
  <si>
    <t>Stormy Witness</t>
  </si>
  <si>
    <t>Kazou</t>
  </si>
  <si>
    <t>Putt For Dough</t>
  </si>
  <si>
    <t>Chilli Filly</t>
  </si>
  <si>
    <t>Tavi Time</t>
  </si>
  <si>
    <t>Salisano</t>
  </si>
  <si>
    <t>Yiska</t>
  </si>
  <si>
    <t>Glenbower</t>
  </si>
  <si>
    <t>Amati</t>
  </si>
  <si>
    <t>Franz Josef</t>
  </si>
  <si>
    <t>Pure Alpha</t>
  </si>
  <si>
    <t>War Eternal</t>
  </si>
  <si>
    <t>In Flight</t>
  </si>
  <si>
    <t>Little Cointreau</t>
  </si>
  <si>
    <t>Well Timed</t>
  </si>
  <si>
    <t>Piastri</t>
  </si>
  <si>
    <t>West Of Africa</t>
  </si>
  <si>
    <t>Joliestar</t>
  </si>
  <si>
    <t>Koning</t>
  </si>
  <si>
    <t>No Drama</t>
  </si>
  <si>
    <t>Briasa</t>
  </si>
  <si>
    <t>Amelia'S Jewel</t>
  </si>
  <si>
    <t>Blanc De Blanc</t>
  </si>
  <si>
    <t>Eliyass</t>
  </si>
  <si>
    <t>Moravia</t>
  </si>
  <si>
    <t>Celestial Legend</t>
  </si>
  <si>
    <t>Chica Mojito</t>
  </si>
  <si>
    <t>Kintyre</t>
  </si>
  <si>
    <t>Asgarda</t>
  </si>
  <si>
    <t>Bullets High</t>
  </si>
  <si>
    <t>Rock Empire</t>
  </si>
  <si>
    <t>Pippie Beach</t>
  </si>
  <si>
    <t>Uzziah</t>
  </si>
  <si>
    <t>Duke Of Bronte</t>
  </si>
  <si>
    <t>Wooloowin</t>
  </si>
  <si>
    <t>Blazing Harry</t>
  </si>
  <si>
    <t>Territory Express</t>
  </si>
  <si>
    <t>Justela</t>
  </si>
  <si>
    <t>Zoubaby</t>
  </si>
  <si>
    <t>Alalcance</t>
  </si>
  <si>
    <t>Callistemon</t>
  </si>
  <si>
    <t>Emmadella</t>
  </si>
  <si>
    <t>Queen Of The Mile</t>
  </si>
  <si>
    <t>Disneck</t>
  </si>
  <si>
    <t>Headley Grange</t>
  </si>
  <si>
    <t>Rush Attack</t>
  </si>
  <si>
    <t>Our Anchorage</t>
  </si>
  <si>
    <t>Starboard</t>
  </si>
  <si>
    <t>Gallant Star</t>
  </si>
  <si>
    <t>Raikkonen</t>
  </si>
  <si>
    <t>Oh Diamond Lil</t>
  </si>
  <si>
    <t>Zealously</t>
  </si>
  <si>
    <t>The Novelist</t>
  </si>
  <si>
    <t>She'S Unusual</t>
  </si>
  <si>
    <t>Harry'S Bar</t>
  </si>
  <si>
    <t>Miss Kim Kar</t>
  </si>
  <si>
    <t>Storm The Ramparts</t>
  </si>
  <si>
    <t>Hi Dubai</t>
  </si>
  <si>
    <t>Fioprospero</t>
  </si>
  <si>
    <t>Sister Daae</t>
  </si>
  <si>
    <t>Denman Star</t>
  </si>
  <si>
    <t>Dominetta</t>
  </si>
  <si>
    <t>Idle Flyer</t>
  </si>
  <si>
    <t>Vauban</t>
  </si>
  <si>
    <t>Fangirl</t>
  </si>
  <si>
    <t>Gangsta Granny</t>
  </si>
  <si>
    <t>Dollar Magic</t>
  </si>
  <si>
    <t>Attractiveness</t>
  </si>
  <si>
    <t>Glorious Moments</t>
  </si>
  <si>
    <t>Jackson Radley (a2)</t>
  </si>
  <si>
    <t>Winnasedge</t>
  </si>
  <si>
    <t>Aye Aye Captain</t>
  </si>
  <si>
    <t>Street Artist</t>
  </si>
  <si>
    <t>Columbia Blue</t>
  </si>
  <si>
    <t>Jabez Johnstone (a2)</t>
  </si>
  <si>
    <t>Our Chief</t>
  </si>
  <si>
    <t>Kaleo</t>
  </si>
  <si>
    <t>Combo 27 Bet</t>
  </si>
  <si>
    <t>Combo 27 Return</t>
  </si>
  <si>
    <t>Combo 27 Profit</t>
  </si>
  <si>
    <t>Count of Combo 27 Bet</t>
  </si>
  <si>
    <t>Sum of Combo 27 Bet2</t>
  </si>
  <si>
    <t>Sum of Combo 27 Return</t>
  </si>
  <si>
    <t>Sum of Combo 27 Profit</t>
  </si>
  <si>
    <t>Emirate</t>
  </si>
  <si>
    <t>BAZABALL REWARDED</t>
  </si>
  <si>
    <t>CAU-H</t>
  </si>
  <si>
    <t>TAZIMA</t>
  </si>
  <si>
    <t>ANGEL CAPITAL</t>
  </si>
  <si>
    <t>ROSE AYE</t>
  </si>
  <si>
    <t>COLUMBIA BLUE</t>
  </si>
  <si>
    <t>Combo 27 Bets In Race</t>
  </si>
  <si>
    <t>Grade</t>
  </si>
  <si>
    <t>MISSAPPREHEND</t>
  </si>
  <si>
    <t>ELOUYOU</t>
  </si>
  <si>
    <t>DUCHESS ZOU</t>
  </si>
  <si>
    <t xml:space="preserve">COSMIC CRUSADER </t>
  </si>
  <si>
    <t>Andrea Leek</t>
  </si>
  <si>
    <t>PRIVATE EYE</t>
  </si>
  <si>
    <t>RECOMMENDATION</t>
  </si>
  <si>
    <t>SILENT SHARES</t>
  </si>
  <si>
    <t>TARZING</t>
  </si>
  <si>
    <t xml:space="preserve">FIRST CHORUS </t>
  </si>
  <si>
    <t xml:space="preserve">MUKHTALIF </t>
  </si>
  <si>
    <t>SET ME LOOSE</t>
  </si>
  <si>
    <t>STAY SILENT</t>
  </si>
  <si>
    <t>ISAWYOU</t>
  </si>
  <si>
    <t>APOCALYPTIC</t>
  </si>
  <si>
    <t>SOOTHSAYER</t>
  </si>
  <si>
    <t>OLIVEANOTHERDAY</t>
  </si>
  <si>
    <t>SASS APPEAL</t>
  </si>
  <si>
    <t>GRAND IMPACT</t>
  </si>
  <si>
    <t>(Multiple Items)</t>
  </si>
  <si>
    <t>2027 Scale</t>
  </si>
  <si>
    <t xml:space="preserve">EVAPORATE </t>
  </si>
  <si>
    <t>NATURAL FLING</t>
  </si>
  <si>
    <t>DUSTY BAY</t>
  </si>
  <si>
    <t>Orange Fill:Going &lt;6, Dist &gt;=1700m</t>
  </si>
  <si>
    <t>When Elite Combo 27 Bet is Filtered</t>
  </si>
  <si>
    <t>BETTER LATE</t>
  </si>
  <si>
    <t>APPEARED</t>
  </si>
  <si>
    <t>SCRIPTED</t>
  </si>
  <si>
    <t>LITZDEEL</t>
  </si>
  <si>
    <t xml:space="preserve">NEARCO FROD </t>
  </si>
  <si>
    <t>SHEZA ALIBI</t>
  </si>
  <si>
    <t xml:space="preserve">SIR DELIUS </t>
  </si>
  <si>
    <t>SALTY PEARL</t>
  </si>
  <si>
    <t>GOLD COAST BELLE</t>
  </si>
  <si>
    <t>RUINATION</t>
  </si>
  <si>
    <t>DECLICHY BOULEVARD</t>
  </si>
  <si>
    <t>BEV'S NINE</t>
  </si>
  <si>
    <t xml:space="preserve">John O'Shea </t>
  </si>
  <si>
    <t>WINNASEDGE</t>
  </si>
  <si>
    <t>LINDERMANN</t>
  </si>
  <si>
    <t xml:space="preserve">ZAHRANN </t>
  </si>
  <si>
    <t>LADY SHENANDOAH</t>
  </si>
  <si>
    <t>ICE KOOL</t>
  </si>
  <si>
    <t>LAZZURA</t>
  </si>
  <si>
    <t>MERCY ME</t>
  </si>
  <si>
    <t>DARKBONEE</t>
  </si>
  <si>
    <t>TREASURETHE MOMENT</t>
  </si>
  <si>
    <t>PRIDE OF JENNI</t>
  </si>
  <si>
    <t>CHANGING COLOURS</t>
  </si>
  <si>
    <t>Lucy Yeomans</t>
  </si>
  <si>
    <t>BUCCLEUCH</t>
  </si>
  <si>
    <t>HARRY'S YACHT</t>
  </si>
  <si>
    <t>Corstens &amp; Larkin</t>
  </si>
  <si>
    <t>COLUMBUS</t>
  </si>
  <si>
    <t>UNLEESHING</t>
  </si>
  <si>
    <t>GOLD MEDALLIST</t>
  </si>
  <si>
    <t>AETHELWULF</t>
  </si>
  <si>
    <t>AUTUMN BOY</t>
  </si>
  <si>
    <t>TEN COMMANDMENTS</t>
  </si>
  <si>
    <t>Jabez Johnstone (a0)</t>
  </si>
  <si>
    <t>Opt-In LIVE</t>
  </si>
  <si>
    <t>Current Algo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</si>
</sst>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0.0"/>
    <numFmt numFmtId="165" formatCode="0.0%"/>
    <numFmt numFmtId="166" formatCode="[$-C09]dd\-mmm\-yy;@"/>
    <numFmt numFmtId="167" formatCode="_-&quot;$&quot;* #,##0_-;\-&quot;$&quot;* #,##0_-;_-&quot;$&quot;* &quot;-&quot;??_-;_-@_-"/>
    <numFmt numFmtId="168" formatCode="[$-F400]h:mm:ss\ AM/PM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33CC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33CC"/>
      <name val="Calibri"/>
      <family val="2"/>
      <scheme val="minor"/>
    </font>
    <font>
      <sz val="8"/>
      <name val="Calibri"/>
      <family val="2"/>
      <scheme val="minor"/>
    </font>
    <font>
      <sz val="9"/>
      <color rgb="FF0033CC"/>
      <name val="Calibri"/>
      <family val="2"/>
      <scheme val="minor"/>
    </font>
    <font>
      <b/>
      <sz val="10"/>
      <color rgb="FF0033CC"/>
      <name val="Calibri"/>
      <family val="2"/>
      <scheme val="minor"/>
    </font>
    <font>
      <sz val="10"/>
      <color rgb="FF0033CC"/>
      <name val="Calibri"/>
      <family val="2"/>
      <scheme val="minor"/>
    </font>
    <font>
      <b/>
      <sz val="9"/>
      <color rgb="FF0033CC"/>
      <name val="Calibri"/>
      <family val="2"/>
      <scheme val="minor"/>
    </font>
    <font>
      <sz val="12"/>
      <color rgb="FF0033CC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i/>
      <sz val="11"/>
      <color theme="7" tint="-0.499984740745262"/>
      <name val="Calibri"/>
      <family val="2"/>
      <scheme val="minor"/>
    </font>
    <font>
      <b/>
      <sz val="9"/>
      <color theme="7" tint="-0.499984740745262"/>
      <name val="Calibri"/>
      <family val="2"/>
      <scheme val="minor"/>
    </font>
    <font>
      <b/>
      <i/>
      <sz val="12"/>
      <color theme="7" tint="-0.499984740745262"/>
      <name val="Calibri"/>
      <family val="2"/>
      <scheme val="minor"/>
    </font>
    <font>
      <b/>
      <i/>
      <sz val="9"/>
      <color theme="7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gradientFill degree="90">
        <stop position="0">
          <color theme="0" tint="-0.34900967436750391"/>
        </stop>
        <stop position="1">
          <color theme="1"/>
        </stop>
      </gradient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</cellStyleXfs>
  <cellXfs count="176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0" xfId="0" applyFont="1"/>
    <xf numFmtId="0" fontId="6" fillId="0" borderId="0" xfId="0" applyFont="1"/>
    <xf numFmtId="165" fontId="3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167" fontId="2" fillId="0" borderId="1" xfId="3" applyNumberFormat="1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5" fillId="4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1" fontId="20" fillId="4" borderId="6" xfId="0" applyNumberFormat="1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6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8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67" fontId="22" fillId="0" borderId="0" xfId="3" applyNumberFormat="1" applyFont="1" applyFill="1" applyAlignment="1">
      <alignment horizont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1" fontId="24" fillId="5" borderId="9" xfId="0" applyNumberFormat="1" applyFont="1" applyFill="1" applyBorder="1" applyAlignment="1">
      <alignment horizontal="center" vertical="center"/>
    </xf>
    <xf numFmtId="1" fontId="0" fillId="5" borderId="11" xfId="0" applyNumberFormat="1" applyFill="1" applyBorder="1" applyAlignment="1">
      <alignment horizontal="center" vertical="center"/>
    </xf>
    <xf numFmtId="167" fontId="27" fillId="5" borderId="11" xfId="3" applyNumberFormat="1" applyFont="1" applyFill="1" applyBorder="1" applyAlignment="1">
      <alignment horizontal="center" vertical="center"/>
    </xf>
    <xf numFmtId="44" fontId="26" fillId="5" borderId="11" xfId="3" applyFont="1" applyFill="1" applyBorder="1" applyAlignment="1">
      <alignment horizontal="center" vertical="center"/>
    </xf>
    <xf numFmtId="167" fontId="23" fillId="5" borderId="11" xfId="0" applyNumberFormat="1" applyFont="1" applyFill="1" applyBorder="1" applyAlignment="1">
      <alignment horizontal="center" vertical="center"/>
    </xf>
    <xf numFmtId="165" fontId="28" fillId="2" borderId="15" xfId="1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31" fillId="0" borderId="1" xfId="0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8" borderId="0" xfId="0" applyFill="1"/>
    <xf numFmtId="0" fontId="13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18" fillId="10" borderId="6" xfId="0" applyFont="1" applyFill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/>
    </xf>
    <xf numFmtId="1" fontId="33" fillId="0" borderId="0" xfId="0" applyNumberFormat="1" applyFont="1" applyAlignment="1">
      <alignment horizontal="center" vertical="center"/>
    </xf>
    <xf numFmtId="0" fontId="0" fillId="0" borderId="1" xfId="0" pivotButton="1" applyBorder="1" applyAlignment="1">
      <alignment horizontal="center"/>
    </xf>
    <xf numFmtId="0" fontId="0" fillId="0" borderId="1" xfId="0" applyBorder="1" applyAlignment="1">
      <alignment horizontal="center"/>
    </xf>
    <xf numFmtId="0" fontId="36" fillId="11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4" fillId="10" borderId="0" xfId="0" applyFont="1" applyFill="1" applyAlignment="1">
      <alignment vertical="center"/>
    </xf>
    <xf numFmtId="0" fontId="4" fillId="13" borderId="0" xfId="0" applyFont="1" applyFill="1" applyAlignment="1">
      <alignment vertical="center"/>
    </xf>
    <xf numFmtId="0" fontId="4" fillId="14" borderId="0" xfId="0" applyFont="1" applyFill="1" applyAlignment="1">
      <alignment vertical="center"/>
    </xf>
    <xf numFmtId="0" fontId="4" fillId="1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2" borderId="0" xfId="0" applyFont="1" applyFill="1" applyAlignment="1">
      <alignment horizontal="left" vertical="center"/>
    </xf>
    <xf numFmtId="0" fontId="19" fillId="4" borderId="1" xfId="0" applyFont="1" applyFill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/>
    </xf>
    <xf numFmtId="18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35" fillId="0" borderId="0" xfId="0" applyFont="1"/>
    <xf numFmtId="0" fontId="35" fillId="0" borderId="0" xfId="0" applyFont="1" applyAlignment="1">
      <alignment wrapText="1"/>
    </xf>
    <xf numFmtId="0" fontId="15" fillId="15" borderId="5" xfId="0" applyFont="1" applyFill="1" applyBorder="1" applyAlignment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20" fillId="15" borderId="6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center" vertical="center" wrapText="1"/>
    </xf>
    <xf numFmtId="0" fontId="21" fillId="15" borderId="6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38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 wrapText="1"/>
    </xf>
    <xf numFmtId="14" fontId="6" fillId="16" borderId="1" xfId="0" applyNumberFormat="1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0" fontId="20" fillId="16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/>
    </xf>
    <xf numFmtId="14" fontId="6" fillId="16" borderId="6" xfId="0" applyNumberFormat="1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5" fillId="16" borderId="6" xfId="0" applyFont="1" applyFill="1" applyBorder="1" applyAlignment="1">
      <alignment horizontal="center"/>
    </xf>
    <xf numFmtId="168" fontId="0" fillId="0" borderId="0" xfId="0" applyNumberFormat="1"/>
    <xf numFmtId="168" fontId="6" fillId="7" borderId="1" xfId="0" applyNumberFormat="1" applyFont="1" applyFill="1" applyBorder="1" applyAlignment="1">
      <alignment horizontal="center" vertical="center" wrapText="1"/>
    </xf>
    <xf numFmtId="168" fontId="6" fillId="16" borderId="1" xfId="0" applyNumberFormat="1" applyFont="1" applyFill="1" applyBorder="1" applyAlignment="1">
      <alignment horizontal="center"/>
    </xf>
    <xf numFmtId="168" fontId="20" fillId="16" borderId="1" xfId="0" applyNumberFormat="1" applyFont="1" applyFill="1" applyBorder="1" applyAlignment="1">
      <alignment horizontal="center"/>
    </xf>
    <xf numFmtId="168" fontId="6" fillId="16" borderId="6" xfId="0" applyNumberFormat="1" applyFont="1" applyFill="1" applyBorder="1" applyAlignment="1">
      <alignment horizontal="center"/>
    </xf>
    <xf numFmtId="168" fontId="6" fillId="3" borderId="1" xfId="0" applyNumberFormat="1" applyFont="1" applyFill="1" applyBorder="1" applyAlignment="1">
      <alignment horizontal="center"/>
    </xf>
    <xf numFmtId="168" fontId="6" fillId="0" borderId="0" xfId="0" applyNumberFormat="1" applyFont="1"/>
    <xf numFmtId="0" fontId="10" fillId="0" borderId="1" xfId="0" applyFont="1" applyBorder="1" applyAlignment="1">
      <alignment horizontal="center" vertical="center"/>
    </xf>
    <xf numFmtId="1" fontId="38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38" fillId="9" borderId="2" xfId="0" applyNumberFormat="1" applyFont="1" applyFill="1" applyBorder="1" applyAlignment="1">
      <alignment horizontal="center"/>
    </xf>
    <xf numFmtId="1" fontId="0" fillId="9" borderId="2" xfId="0" applyNumberFormat="1" applyFill="1" applyBorder="1" applyAlignment="1">
      <alignment horizontal="center" vertical="center"/>
    </xf>
    <xf numFmtId="1" fontId="10" fillId="9" borderId="2" xfId="0" applyNumberFormat="1" applyFont="1" applyFill="1" applyBorder="1" applyAlignment="1">
      <alignment horizontal="center" vertical="center"/>
    </xf>
    <xf numFmtId="1" fontId="15" fillId="9" borderId="2" xfId="0" applyNumberFormat="1" applyFont="1" applyFill="1" applyBorder="1" applyAlignment="1">
      <alignment horizontal="center" vertical="center"/>
    </xf>
    <xf numFmtId="1" fontId="29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4" fontId="0" fillId="0" borderId="0" xfId="3" applyFont="1"/>
    <xf numFmtId="0" fontId="14" fillId="4" borderId="7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165" fontId="3" fillId="2" borderId="11" xfId="1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42" fillId="8" borderId="1" xfId="0" applyFont="1" applyFill="1" applyBorder="1" applyAlignment="1">
      <alignment horizontal="center" vertical="center" wrapText="1"/>
    </xf>
    <xf numFmtId="0" fontId="41" fillId="8" borderId="0" xfId="0" applyFont="1" applyFill="1" applyAlignment="1">
      <alignment horizontal="center" vertical="center" wrapText="1"/>
    </xf>
    <xf numFmtId="0" fontId="34" fillId="8" borderId="1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25" fillId="5" borderId="13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/>
    </xf>
    <xf numFmtId="0" fontId="25" fillId="5" borderId="10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pivotButton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/>
    </xf>
    <xf numFmtId="166" fontId="29" fillId="0" borderId="1" xfId="0" applyNumberFormat="1" applyFont="1" applyBorder="1" applyAlignment="1">
      <alignment horizontal="center" vertical="center"/>
    </xf>
  </cellXfs>
  <cellStyles count="5">
    <cellStyle name="Currency" xfId="3" builtinId="4"/>
    <cellStyle name="Currency 2 2" xfId="2" xr:uid="{25C9A438-2FB5-42EF-8D48-19FD32AA56FD}"/>
    <cellStyle name="Normal" xfId="0" builtinId="0"/>
    <cellStyle name="Normal 2 2" xfId="4" xr:uid="{FB9149BF-0433-4D3A-AB66-C3671A586EC3}"/>
    <cellStyle name="Percent" xfId="1" builtinId="5"/>
  </cellStyles>
  <dxfs count="125"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2" formatCode="0.00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horizontal="center"/>
    </dxf>
    <dxf>
      <alignment wrapText="1"/>
    </dxf>
    <dxf>
      <font>
        <sz val="10"/>
      </font>
      <numFmt numFmtId="1" formatCode="0"/>
    </dxf>
    <dxf>
      <fill>
        <patternFill patternType="solid">
          <bgColor rgb="FFFFFF00"/>
        </patternFill>
      </fill>
    </dxf>
    <dxf>
      <alignment vertical="center"/>
    </dxf>
    <dxf>
      <alignment wrapText="1"/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numFmt numFmtId="0" formatCode="General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4" tint="0.79998168889431442"/>
        </patternFill>
      </fill>
    </dxf>
    <dxf>
      <font>
        <b/>
        <i val="0"/>
        <color theme="0" tint="-4.9989318521683403E-2"/>
      </font>
      <fill>
        <patternFill>
          <bgColor rgb="FF00206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D9DE"/>
        </patternFill>
      </fill>
    </dxf>
    <dxf>
      <font>
        <color rgb="FF9C0006"/>
      </font>
      <fill>
        <patternFill>
          <bgColor rgb="FFFFC7CE"/>
        </patternFill>
      </fill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12"/>
      </font>
    </dxf>
    <dxf>
      <font>
        <sz val="12"/>
      </font>
    </dxf>
    <dxf>
      <font>
        <sz val="12"/>
      </font>
    </dxf>
    <dxf>
      <alignment wrapText="1"/>
    </dxf>
    <dxf>
      <alignment vertical="center"/>
    </dxf>
    <dxf>
      <fill>
        <patternFill patternType="solid">
          <bgColor rgb="FFFFFF00"/>
        </patternFill>
      </fill>
    </dxf>
    <dxf>
      <font>
        <sz val="10"/>
      </font>
      <numFmt numFmtId="1" formatCode="0"/>
    </dxf>
    <dxf>
      <alignment wrapText="1"/>
    </dxf>
    <dxf>
      <alignment horizont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none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3" formatCode="h:mm\ AM/P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6" formatCode="[$-C09]dd\-mmm\-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33CC"/>
        <name val="Calibri"/>
        <family val="2"/>
        <scheme val="minor"/>
      </font>
    </dxf>
  </dxfs>
  <tableStyles count="0" defaultTableStyle="TableStyleMedium2" defaultPivotStyle="PivotStyleLight16"/>
  <colors>
    <mruColors>
      <color rgb="FF0033CC"/>
      <color rgb="FFFECBC2"/>
      <color rgb="FFFDCBBB"/>
      <color rgb="FF0B3040"/>
      <color rgb="FFFCBAA6"/>
      <color rgb="FFFF7C80"/>
      <color rgb="FFFED8D2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7408</xdr:colOff>
      <xdr:row>1</xdr:row>
      <xdr:rowOff>21167</xdr:rowOff>
    </xdr:from>
    <xdr:ext cx="2977092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99707E1A-08EB-4FF8-9C07-DE55E503E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708" y="373592"/>
          <a:ext cx="2977092" cy="740833"/>
        </a:xfrm>
        <a:prstGeom prst="rect">
          <a:avLst/>
        </a:prstGeom>
      </xdr:spPr>
    </xdr:pic>
    <xdr:clientData/>
  </xdr:oneCellAnchor>
  <xdr:twoCellAnchor>
    <xdr:from>
      <xdr:col>39</xdr:col>
      <xdr:colOff>169332</xdr:colOff>
      <xdr:row>0</xdr:row>
      <xdr:rowOff>52917</xdr:rowOff>
    </xdr:from>
    <xdr:to>
      <xdr:col>39</xdr:col>
      <xdr:colOff>624415</xdr:colOff>
      <xdr:row>4</xdr:row>
      <xdr:rowOff>52917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2DA42826-BCC6-4A09-A530-650C93B45930}"/>
            </a:ext>
          </a:extLst>
        </xdr:cNvPr>
        <xdr:cNvSpPr/>
      </xdr:nvSpPr>
      <xdr:spPr>
        <a:xfrm>
          <a:off x="37327415" y="52917"/>
          <a:ext cx="455083" cy="1164167"/>
        </a:xfrm>
        <a:prstGeom prst="downArrow">
          <a:avLst/>
        </a:prstGeom>
        <a:solidFill>
          <a:srgbClr val="0B304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11</xdr:col>
      <xdr:colOff>52916</xdr:colOff>
      <xdr:row>1895</xdr:row>
      <xdr:rowOff>21166</xdr:rowOff>
    </xdr:from>
    <xdr:to>
      <xdr:col>19</xdr:col>
      <xdr:colOff>318916</xdr:colOff>
      <xdr:row>1906</xdr:row>
      <xdr:rowOff>125622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9FEAD0-A8FC-43AB-BFAB-F67C320D8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4333" y="363844416"/>
          <a:ext cx="5600000" cy="25492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</xdr:row>
      <xdr:rowOff>0</xdr:rowOff>
    </xdr:from>
    <xdr:to>
      <xdr:col>21</xdr:col>
      <xdr:colOff>115000</xdr:colOff>
      <xdr:row>4</xdr:row>
      <xdr:rowOff>154477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AD1A6-D0D7-4713-ABCF-43FA4603B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514350"/>
          <a:ext cx="2553400" cy="325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iteracing-my.sharepoint.com/personal/win_eliteracing_com_au/Documents/Data/2025%20RACEDAY%20CENTRAL/AAA%20RACEDAY/Sydney/Raceday%20Spreadsheets/Master-Data-SYD%202025.xlsx" TargetMode="External"/><Relationship Id="rId1" Type="http://schemas.openxmlformats.org/officeDocument/2006/relationships/externalLinkPath" Target="AAA%20RACEDAY/Sydney/Raceday%20Spreadsheets/Master-Data-SYD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ata/Elite%20Racing%20Team%20Folder/2020%20Raceday%20Prep%20Files%20MELBOURNE/Master-Data-MEL-2021-ONLINE.xlsx" TargetMode="External"/><Relationship Id="rId1" Type="http://schemas.openxmlformats.org/officeDocument/2006/relationships/externalLinkPath" Target="/Data/Elite%20Racing%20Team%20Folder/2020%20Raceday%20Prep%20Files%20MELBOURNE/Master-Data-MEL-2021-ON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dney Elite TOP-5 Data"/>
      <sheetName val="IMAGES"/>
      <sheetName val="Syd Combo PIVOT"/>
      <sheetName val="Syd Pro PIVOT"/>
      <sheetName val="Syd-Bet Combo + Pro"/>
      <sheetName val="Sheet1"/>
      <sheetName val="Calc Number of Races"/>
    </sheetNames>
    <sheetDataSet>
      <sheetData sheetId="0">
        <row r="7">
          <cell r="AC7" t="str">
            <v>2nd</v>
          </cell>
          <cell r="AD7">
            <v>1.95</v>
          </cell>
          <cell r="AE7">
            <v>1.5</v>
          </cell>
          <cell r="AF7">
            <v>100</v>
          </cell>
          <cell r="AG7" t="str">
            <v/>
          </cell>
          <cell r="AH7">
            <v>-100</v>
          </cell>
        </row>
        <row r="8">
          <cell r="AC8" t="str">
            <v>Won</v>
          </cell>
          <cell r="AD8">
            <v>8.1</v>
          </cell>
          <cell r="AE8">
            <v>3.1</v>
          </cell>
          <cell r="AF8">
            <v>100</v>
          </cell>
          <cell r="AG8">
            <v>810</v>
          </cell>
          <cell r="AH8">
            <v>710</v>
          </cell>
        </row>
        <row r="9">
          <cell r="AD9">
            <v>6</v>
          </cell>
          <cell r="AF9">
            <v>100</v>
          </cell>
          <cell r="AG9" t="str">
            <v/>
          </cell>
          <cell r="AH9">
            <v>-100</v>
          </cell>
        </row>
        <row r="10">
          <cell r="AD10">
            <v>31</v>
          </cell>
          <cell r="AF10">
            <v>100</v>
          </cell>
          <cell r="AG10" t="str">
            <v/>
          </cell>
          <cell r="AH10">
            <v>-100</v>
          </cell>
        </row>
        <row r="11">
          <cell r="AC11" t="str">
            <v>Ntd</v>
          </cell>
          <cell r="AD11">
            <v>5.5</v>
          </cell>
          <cell r="AF11">
            <v>100</v>
          </cell>
          <cell r="AG11" t="str">
            <v/>
          </cell>
          <cell r="AH11">
            <v>-100</v>
          </cell>
        </row>
        <row r="12">
          <cell r="AD12">
            <v>3.2</v>
          </cell>
          <cell r="AF12">
            <v>100</v>
          </cell>
          <cell r="AG12" t="str">
            <v/>
          </cell>
          <cell r="AH12">
            <v>-100</v>
          </cell>
        </row>
        <row r="13">
          <cell r="AC13" t="str">
            <v>3rd</v>
          </cell>
          <cell r="AD13">
            <v>5.5</v>
          </cell>
          <cell r="AE13">
            <v>2</v>
          </cell>
          <cell r="AF13">
            <v>100</v>
          </cell>
          <cell r="AG13" t="str">
            <v/>
          </cell>
          <cell r="AH13">
            <v>-100</v>
          </cell>
        </row>
        <row r="14">
          <cell r="AD14">
            <v>6.5</v>
          </cell>
          <cell r="AF14">
            <v>100</v>
          </cell>
          <cell r="AG14" t="str">
            <v/>
          </cell>
          <cell r="AH14">
            <v>-100</v>
          </cell>
        </row>
        <row r="15">
          <cell r="AC15" t="str">
            <v>2nd</v>
          </cell>
          <cell r="AD15">
            <v>9.5</v>
          </cell>
          <cell r="AE15">
            <v>2.6</v>
          </cell>
          <cell r="AF15">
            <v>100</v>
          </cell>
          <cell r="AG15" t="str">
            <v/>
          </cell>
          <cell r="AH15">
            <v>-100</v>
          </cell>
        </row>
        <row r="16">
          <cell r="AC16" t="str">
            <v>Won</v>
          </cell>
          <cell r="AD16">
            <v>10.3</v>
          </cell>
          <cell r="AE16">
            <v>2.8</v>
          </cell>
          <cell r="AF16">
            <v>100</v>
          </cell>
          <cell r="AG16">
            <v>1030</v>
          </cell>
          <cell r="AH16">
            <v>930</v>
          </cell>
        </row>
        <row r="17">
          <cell r="AC17" t="str">
            <v>2nd</v>
          </cell>
          <cell r="AD17">
            <v>4.2</v>
          </cell>
          <cell r="AE17">
            <v>1.9</v>
          </cell>
          <cell r="AF17">
            <v>100</v>
          </cell>
          <cell r="AG17" t="str">
            <v/>
          </cell>
          <cell r="AH17">
            <v>-100</v>
          </cell>
        </row>
        <row r="18">
          <cell r="AD18">
            <v>5.5</v>
          </cell>
          <cell r="AF18">
            <v>100</v>
          </cell>
          <cell r="AG18" t="str">
            <v/>
          </cell>
          <cell r="AH18">
            <v>-100</v>
          </cell>
        </row>
        <row r="19">
          <cell r="AC19" t="str">
            <v>Ntd</v>
          </cell>
          <cell r="AD19">
            <v>2.5</v>
          </cell>
          <cell r="AF19">
            <v>100</v>
          </cell>
          <cell r="AG19" t="str">
            <v/>
          </cell>
          <cell r="AH19">
            <v>-100</v>
          </cell>
        </row>
        <row r="20">
          <cell r="AC20" t="str">
            <v>Won</v>
          </cell>
          <cell r="AD20">
            <v>8.5</v>
          </cell>
          <cell r="AE20">
            <v>2.9</v>
          </cell>
          <cell r="AF20">
            <v>100</v>
          </cell>
          <cell r="AG20">
            <v>850</v>
          </cell>
          <cell r="AH20">
            <v>750</v>
          </cell>
        </row>
        <row r="21">
          <cell r="AD21">
            <v>7.5</v>
          </cell>
          <cell r="AF21">
            <v>100</v>
          </cell>
          <cell r="AG21" t="str">
            <v/>
          </cell>
          <cell r="AH21">
            <v>-100</v>
          </cell>
        </row>
        <row r="22">
          <cell r="AC22" t="str">
            <v>Won</v>
          </cell>
          <cell r="AD22">
            <v>3.7</v>
          </cell>
          <cell r="AE22">
            <v>2</v>
          </cell>
          <cell r="AF22">
            <v>100</v>
          </cell>
          <cell r="AG22">
            <v>370</v>
          </cell>
          <cell r="AH22">
            <v>270</v>
          </cell>
        </row>
        <row r="23">
          <cell r="AD23">
            <v>4.5999999999999996</v>
          </cell>
          <cell r="AF23">
            <v>100</v>
          </cell>
          <cell r="AG23" t="str">
            <v/>
          </cell>
          <cell r="AH23">
            <v>-100</v>
          </cell>
        </row>
        <row r="24">
          <cell r="AC24" t="str">
            <v>2nd</v>
          </cell>
          <cell r="AD24">
            <v>7.5</v>
          </cell>
          <cell r="AE24">
            <v>2</v>
          </cell>
          <cell r="AF24">
            <v>100</v>
          </cell>
          <cell r="AG24" t="str">
            <v/>
          </cell>
          <cell r="AH24">
            <v>-100</v>
          </cell>
        </row>
        <row r="25">
          <cell r="AD25">
            <v>8.5</v>
          </cell>
          <cell r="AF25">
            <v>100</v>
          </cell>
          <cell r="AG25" t="str">
            <v/>
          </cell>
          <cell r="AH25">
            <v>-100</v>
          </cell>
        </row>
        <row r="26">
          <cell r="AD26">
            <v>14</v>
          </cell>
          <cell r="AF26">
            <v>100</v>
          </cell>
          <cell r="AG26" t="str">
            <v/>
          </cell>
          <cell r="AH26">
            <v>-100</v>
          </cell>
        </row>
        <row r="27">
          <cell r="AD27">
            <v>3</v>
          </cell>
          <cell r="AF27">
            <v>100</v>
          </cell>
          <cell r="AG27" t="str">
            <v/>
          </cell>
          <cell r="AH27">
            <v>-100</v>
          </cell>
        </row>
        <row r="28">
          <cell r="AC28" t="str">
            <v>Won</v>
          </cell>
          <cell r="AD28">
            <v>5.5</v>
          </cell>
          <cell r="AE28">
            <v>1.6</v>
          </cell>
          <cell r="AF28">
            <v>100</v>
          </cell>
          <cell r="AG28">
            <v>550</v>
          </cell>
          <cell r="AH28">
            <v>450</v>
          </cell>
        </row>
        <row r="29">
          <cell r="AD29">
            <v>3.9</v>
          </cell>
          <cell r="AF29">
            <v>100</v>
          </cell>
          <cell r="AG29" t="str">
            <v/>
          </cell>
          <cell r="AH29">
            <v>-100</v>
          </cell>
        </row>
        <row r="30">
          <cell r="AC30" t="str">
            <v>L/scr</v>
          </cell>
          <cell r="AD30">
            <v>1</v>
          </cell>
          <cell r="AE30">
            <v>1</v>
          </cell>
          <cell r="AF30" t="str">
            <v/>
          </cell>
          <cell r="AG30" t="str">
            <v/>
          </cell>
          <cell r="AH30" t="str">
            <v/>
          </cell>
        </row>
        <row r="31">
          <cell r="AC31" t="str">
            <v>3rd</v>
          </cell>
          <cell r="AD31">
            <v>7.5</v>
          </cell>
          <cell r="AE31">
            <v>1.6</v>
          </cell>
          <cell r="AF31">
            <v>100</v>
          </cell>
          <cell r="AG31" t="str">
            <v/>
          </cell>
          <cell r="AH31">
            <v>-100</v>
          </cell>
        </row>
        <row r="32">
          <cell r="AC32" t="str">
            <v>Won</v>
          </cell>
          <cell r="AD32">
            <v>2.7</v>
          </cell>
          <cell r="AE32">
            <v>1.6</v>
          </cell>
          <cell r="AF32">
            <v>100</v>
          </cell>
          <cell r="AG32">
            <v>270</v>
          </cell>
          <cell r="AH32">
            <v>170</v>
          </cell>
        </row>
        <row r="33">
          <cell r="AC33" t="str">
            <v>2nd</v>
          </cell>
          <cell r="AD33">
            <v>13</v>
          </cell>
          <cell r="AE33">
            <v>3.1</v>
          </cell>
          <cell r="AF33">
            <v>100</v>
          </cell>
          <cell r="AG33" t="str">
            <v/>
          </cell>
          <cell r="AH33">
            <v>-100</v>
          </cell>
        </row>
        <row r="34">
          <cell r="AC34" t="str">
            <v>L/scr</v>
          </cell>
          <cell r="AD34">
            <v>1</v>
          </cell>
          <cell r="AE34">
            <v>1</v>
          </cell>
          <cell r="AF34" t="str">
            <v/>
          </cell>
          <cell r="AG34" t="str">
            <v/>
          </cell>
          <cell r="AH34" t="str">
            <v/>
          </cell>
        </row>
        <row r="35">
          <cell r="AD35">
            <v>10</v>
          </cell>
          <cell r="AF35">
            <v>100</v>
          </cell>
          <cell r="AG35" t="str">
            <v/>
          </cell>
          <cell r="AH35">
            <v>-100</v>
          </cell>
        </row>
        <row r="36">
          <cell r="AC36" t="str">
            <v>3rd</v>
          </cell>
          <cell r="AD36">
            <v>10</v>
          </cell>
          <cell r="AE36">
            <v>2.5</v>
          </cell>
          <cell r="AF36">
            <v>100</v>
          </cell>
          <cell r="AG36" t="str">
            <v/>
          </cell>
          <cell r="AH36">
            <v>-100</v>
          </cell>
        </row>
        <row r="37">
          <cell r="AC37" t="str">
            <v>2nd</v>
          </cell>
          <cell r="AD37">
            <v>5</v>
          </cell>
          <cell r="AE37">
            <v>1.8</v>
          </cell>
          <cell r="AF37">
            <v>100</v>
          </cell>
          <cell r="AG37" t="str">
            <v/>
          </cell>
          <cell r="AH37">
            <v>-100</v>
          </cell>
        </row>
        <row r="38">
          <cell r="AD38">
            <v>4.2</v>
          </cell>
          <cell r="AF38">
            <v>100</v>
          </cell>
          <cell r="AG38" t="str">
            <v/>
          </cell>
          <cell r="AH38">
            <v>-100</v>
          </cell>
        </row>
        <row r="39">
          <cell r="AC39" t="str">
            <v>Won</v>
          </cell>
          <cell r="AD39">
            <v>5.8</v>
          </cell>
          <cell r="AE39">
            <v>2.1</v>
          </cell>
          <cell r="AF39">
            <v>100</v>
          </cell>
          <cell r="AG39">
            <v>580</v>
          </cell>
          <cell r="AH39">
            <v>480</v>
          </cell>
        </row>
        <row r="40">
          <cell r="AD40">
            <v>13</v>
          </cell>
          <cell r="AF40">
            <v>100</v>
          </cell>
          <cell r="AG40" t="str">
            <v/>
          </cell>
          <cell r="AH40">
            <v>-100</v>
          </cell>
        </row>
        <row r="41">
          <cell r="AD41">
            <v>6</v>
          </cell>
          <cell r="AF41">
            <v>100</v>
          </cell>
          <cell r="AG41" t="str">
            <v/>
          </cell>
          <cell r="AH41">
            <v>-100</v>
          </cell>
        </row>
        <row r="42">
          <cell r="AD42">
            <v>2.6</v>
          </cell>
          <cell r="AF42">
            <v>100</v>
          </cell>
          <cell r="AG42" t="str">
            <v/>
          </cell>
          <cell r="AH42">
            <v>-100</v>
          </cell>
        </row>
        <row r="43">
          <cell r="AC43" t="str">
            <v>Ntd</v>
          </cell>
          <cell r="AD43">
            <v>4.4000000000000004</v>
          </cell>
          <cell r="AF43">
            <v>100</v>
          </cell>
          <cell r="AG43" t="str">
            <v/>
          </cell>
          <cell r="AH43">
            <v>-100</v>
          </cell>
        </row>
        <row r="44">
          <cell r="AC44" t="str">
            <v>2nd</v>
          </cell>
          <cell r="AD44">
            <v>7</v>
          </cell>
          <cell r="AE44">
            <v>2.9</v>
          </cell>
          <cell r="AF44">
            <v>100</v>
          </cell>
          <cell r="AG44" t="str">
            <v/>
          </cell>
          <cell r="AH44">
            <v>-100</v>
          </cell>
        </row>
        <row r="45">
          <cell r="AD45">
            <v>10</v>
          </cell>
          <cell r="AF45">
            <v>100</v>
          </cell>
          <cell r="AG45" t="str">
            <v/>
          </cell>
          <cell r="AH45">
            <v>-100</v>
          </cell>
        </row>
        <row r="46">
          <cell r="AD46">
            <v>9</v>
          </cell>
          <cell r="AF46">
            <v>100</v>
          </cell>
          <cell r="AG46" t="str">
            <v/>
          </cell>
          <cell r="AH46">
            <v>-100</v>
          </cell>
        </row>
        <row r="47">
          <cell r="AC47" t="str">
            <v>2nd</v>
          </cell>
          <cell r="AD47">
            <v>2.9</v>
          </cell>
          <cell r="AE47">
            <v>2.1</v>
          </cell>
          <cell r="AF47">
            <v>100</v>
          </cell>
          <cell r="AG47" t="str">
            <v/>
          </cell>
          <cell r="AH47">
            <v>-100</v>
          </cell>
        </row>
        <row r="48">
          <cell r="AC48" t="str">
            <v>Won</v>
          </cell>
          <cell r="AD48">
            <v>3.7</v>
          </cell>
          <cell r="AE48">
            <v>1.9</v>
          </cell>
          <cell r="AF48">
            <v>100</v>
          </cell>
          <cell r="AG48">
            <v>370</v>
          </cell>
          <cell r="AH48">
            <v>270</v>
          </cell>
        </row>
        <row r="49">
          <cell r="AD49">
            <v>8.5</v>
          </cell>
          <cell r="AF49">
            <v>100</v>
          </cell>
          <cell r="AG49" t="str">
            <v/>
          </cell>
          <cell r="AH49">
            <v>-100</v>
          </cell>
        </row>
        <row r="50">
          <cell r="AD50">
            <v>31</v>
          </cell>
          <cell r="AF50">
            <v>100</v>
          </cell>
          <cell r="AG50" t="str">
            <v/>
          </cell>
          <cell r="AH50">
            <v>-100</v>
          </cell>
        </row>
        <row r="51">
          <cell r="AC51" t="str">
            <v>Ntd</v>
          </cell>
          <cell r="AD51">
            <v>3.3</v>
          </cell>
          <cell r="AF51">
            <v>100</v>
          </cell>
          <cell r="AG51" t="str">
            <v/>
          </cell>
          <cell r="AH51">
            <v>-100</v>
          </cell>
        </row>
        <row r="52">
          <cell r="AD52">
            <v>5.5</v>
          </cell>
          <cell r="AF52">
            <v>100</v>
          </cell>
          <cell r="AG52" t="str">
            <v/>
          </cell>
          <cell r="AH52">
            <v>-100</v>
          </cell>
        </row>
        <row r="53">
          <cell r="AD53">
            <v>5.5</v>
          </cell>
          <cell r="AF53">
            <v>100</v>
          </cell>
          <cell r="AG53" t="str">
            <v/>
          </cell>
          <cell r="AH53">
            <v>-100</v>
          </cell>
        </row>
        <row r="54">
          <cell r="AC54" t="str">
            <v>Won</v>
          </cell>
          <cell r="AD54">
            <v>5.5</v>
          </cell>
          <cell r="AE54">
            <v>2</v>
          </cell>
          <cell r="AF54">
            <v>100</v>
          </cell>
          <cell r="AG54">
            <v>550</v>
          </cell>
          <cell r="AH54">
            <v>450</v>
          </cell>
        </row>
        <row r="55">
          <cell r="AC55" t="str">
            <v>2nd</v>
          </cell>
          <cell r="AD55">
            <v>7.5</v>
          </cell>
          <cell r="AE55">
            <v>2.6</v>
          </cell>
          <cell r="AF55">
            <v>100</v>
          </cell>
          <cell r="AG55" t="str">
            <v/>
          </cell>
          <cell r="AH55">
            <v>-100</v>
          </cell>
        </row>
        <row r="56">
          <cell r="AD56">
            <v>5.5</v>
          </cell>
          <cell r="AF56">
            <v>100</v>
          </cell>
          <cell r="AG56" t="str">
            <v/>
          </cell>
          <cell r="AH56">
            <v>-100</v>
          </cell>
        </row>
        <row r="57">
          <cell r="AC57" t="str">
            <v>Won</v>
          </cell>
          <cell r="AD57">
            <v>2.6</v>
          </cell>
          <cell r="AE57">
            <v>1.7</v>
          </cell>
          <cell r="AF57">
            <v>100</v>
          </cell>
          <cell r="AG57">
            <v>260</v>
          </cell>
          <cell r="AH57">
            <v>160</v>
          </cell>
        </row>
        <row r="58">
          <cell r="AD58">
            <v>4.5999999999999996</v>
          </cell>
          <cell r="AF58">
            <v>100</v>
          </cell>
          <cell r="AG58" t="str">
            <v/>
          </cell>
          <cell r="AH58">
            <v>-100</v>
          </cell>
        </row>
        <row r="59">
          <cell r="AC59" t="str">
            <v>2nd</v>
          </cell>
          <cell r="AD59">
            <v>4</v>
          </cell>
          <cell r="AE59">
            <v>2</v>
          </cell>
          <cell r="AF59">
            <v>100</v>
          </cell>
          <cell r="AG59" t="str">
            <v/>
          </cell>
          <cell r="AH59">
            <v>-100</v>
          </cell>
        </row>
        <row r="60">
          <cell r="AD60">
            <v>17</v>
          </cell>
          <cell r="AF60">
            <v>100</v>
          </cell>
          <cell r="AG60" t="str">
            <v/>
          </cell>
          <cell r="AH60">
            <v>-100</v>
          </cell>
        </row>
        <row r="61">
          <cell r="AD61">
            <v>15</v>
          </cell>
          <cell r="AF61">
            <v>100</v>
          </cell>
          <cell r="AG61" t="str">
            <v/>
          </cell>
          <cell r="AH61">
            <v>-100</v>
          </cell>
        </row>
        <row r="62">
          <cell r="AD62">
            <v>11</v>
          </cell>
          <cell r="AF62">
            <v>100</v>
          </cell>
          <cell r="AG62" t="str">
            <v/>
          </cell>
          <cell r="AH62">
            <v>-100</v>
          </cell>
        </row>
        <row r="63">
          <cell r="AD63">
            <v>8.5</v>
          </cell>
          <cell r="AF63">
            <v>100</v>
          </cell>
          <cell r="AG63" t="str">
            <v/>
          </cell>
          <cell r="AH63">
            <v>-100</v>
          </cell>
        </row>
        <row r="64">
          <cell r="AC64" t="str">
            <v>2nd</v>
          </cell>
          <cell r="AD64">
            <v>7.5</v>
          </cell>
          <cell r="AE64">
            <v>1.8</v>
          </cell>
          <cell r="AF64">
            <v>100</v>
          </cell>
          <cell r="AG64" t="str">
            <v/>
          </cell>
          <cell r="AH64">
            <v>-100</v>
          </cell>
        </row>
        <row r="65">
          <cell r="AC65" t="str">
            <v>3rd</v>
          </cell>
          <cell r="AD65">
            <v>16</v>
          </cell>
          <cell r="AE65">
            <v>3.1</v>
          </cell>
          <cell r="AF65">
            <v>100</v>
          </cell>
          <cell r="AG65" t="str">
            <v/>
          </cell>
          <cell r="AH65">
            <v>-100</v>
          </cell>
        </row>
        <row r="66">
          <cell r="AC66" t="str">
            <v>Won</v>
          </cell>
          <cell r="AD66">
            <v>1.6</v>
          </cell>
          <cell r="AE66">
            <v>1.1000000000000001</v>
          </cell>
          <cell r="AF66">
            <v>100</v>
          </cell>
          <cell r="AG66">
            <v>160</v>
          </cell>
          <cell r="AH66">
            <v>60</v>
          </cell>
        </row>
        <row r="67">
          <cell r="AD67">
            <v>4.4000000000000004</v>
          </cell>
          <cell r="AF67">
            <v>100</v>
          </cell>
          <cell r="AG67" t="str">
            <v/>
          </cell>
          <cell r="AH67">
            <v>-100</v>
          </cell>
        </row>
        <row r="68">
          <cell r="AD68">
            <v>7.5</v>
          </cell>
          <cell r="AF68">
            <v>100</v>
          </cell>
          <cell r="AG68" t="str">
            <v/>
          </cell>
          <cell r="AH68">
            <v>-100</v>
          </cell>
        </row>
        <row r="69">
          <cell r="AC69" t="str">
            <v>2nd</v>
          </cell>
          <cell r="AD69">
            <v>3.8</v>
          </cell>
          <cell r="AE69">
            <v>2.1</v>
          </cell>
          <cell r="AF69">
            <v>100</v>
          </cell>
          <cell r="AG69" t="str">
            <v/>
          </cell>
          <cell r="AH69">
            <v>-100</v>
          </cell>
        </row>
        <row r="70">
          <cell r="AC70" t="str">
            <v>Ntd</v>
          </cell>
          <cell r="AD70">
            <v>6.5</v>
          </cell>
          <cell r="AF70">
            <v>100</v>
          </cell>
          <cell r="AG70" t="str">
            <v/>
          </cell>
          <cell r="AH70">
            <v>-100</v>
          </cell>
        </row>
        <row r="71">
          <cell r="AC71" t="str">
            <v>Won</v>
          </cell>
          <cell r="AD71">
            <v>4.8</v>
          </cell>
          <cell r="AE71">
            <v>2.2999999999999998</v>
          </cell>
          <cell r="AF71">
            <v>100</v>
          </cell>
          <cell r="AG71">
            <v>480</v>
          </cell>
          <cell r="AH71">
            <v>380</v>
          </cell>
        </row>
        <row r="72">
          <cell r="AC72" t="str">
            <v>2nd</v>
          </cell>
          <cell r="AD72">
            <v>3.2</v>
          </cell>
          <cell r="AE72">
            <v>1.6</v>
          </cell>
          <cell r="AF72">
            <v>100</v>
          </cell>
          <cell r="AG72" t="str">
            <v/>
          </cell>
          <cell r="AH72">
            <v>-100</v>
          </cell>
        </row>
        <row r="73">
          <cell r="AC73" t="str">
            <v>Won</v>
          </cell>
          <cell r="AD73">
            <v>2.7</v>
          </cell>
          <cell r="AE73">
            <v>1.6</v>
          </cell>
          <cell r="AF73">
            <v>100</v>
          </cell>
          <cell r="AG73">
            <v>270</v>
          </cell>
          <cell r="AH73">
            <v>170</v>
          </cell>
        </row>
        <row r="74">
          <cell r="AD74">
            <v>9</v>
          </cell>
          <cell r="AF74">
            <v>100</v>
          </cell>
          <cell r="AG74" t="str">
            <v/>
          </cell>
          <cell r="AH74">
            <v>-100</v>
          </cell>
        </row>
        <row r="75">
          <cell r="AD75">
            <v>7</v>
          </cell>
          <cell r="AF75">
            <v>100</v>
          </cell>
          <cell r="AG75" t="str">
            <v/>
          </cell>
          <cell r="AH75">
            <v>-100</v>
          </cell>
        </row>
        <row r="76">
          <cell r="AC76" t="str">
            <v>Ntd</v>
          </cell>
          <cell r="AD76">
            <v>9</v>
          </cell>
          <cell r="AF76">
            <v>100</v>
          </cell>
          <cell r="AG76" t="str">
            <v/>
          </cell>
          <cell r="AH76">
            <v>-100</v>
          </cell>
        </row>
        <row r="77">
          <cell r="AC77" t="str">
            <v>2nd</v>
          </cell>
          <cell r="AD77">
            <v>1.9</v>
          </cell>
          <cell r="AE77">
            <v>1.2</v>
          </cell>
          <cell r="AF77">
            <v>100</v>
          </cell>
          <cell r="AG77" t="str">
            <v/>
          </cell>
          <cell r="AH77">
            <v>-100</v>
          </cell>
        </row>
        <row r="78">
          <cell r="AC78" t="str">
            <v>Won</v>
          </cell>
          <cell r="AD78">
            <v>2.9</v>
          </cell>
          <cell r="AE78">
            <v>1.5</v>
          </cell>
          <cell r="AF78">
            <v>100</v>
          </cell>
          <cell r="AG78">
            <v>290</v>
          </cell>
          <cell r="AH78">
            <v>190</v>
          </cell>
        </row>
        <row r="79">
          <cell r="AD79">
            <v>12</v>
          </cell>
          <cell r="AF79">
            <v>100</v>
          </cell>
          <cell r="AG79" t="str">
            <v/>
          </cell>
          <cell r="AH79">
            <v>-100</v>
          </cell>
        </row>
        <row r="80">
          <cell r="AD80">
            <v>14</v>
          </cell>
          <cell r="AF80">
            <v>100</v>
          </cell>
          <cell r="AG80" t="str">
            <v/>
          </cell>
          <cell r="AH80">
            <v>-100</v>
          </cell>
        </row>
        <row r="81">
          <cell r="AD81">
            <v>20</v>
          </cell>
          <cell r="AF81">
            <v>100</v>
          </cell>
          <cell r="AG81" t="str">
            <v/>
          </cell>
          <cell r="AH81">
            <v>-100</v>
          </cell>
        </row>
        <row r="82">
          <cell r="AC82" t="str">
            <v>2nd</v>
          </cell>
          <cell r="AD82">
            <v>2.7</v>
          </cell>
          <cell r="AE82">
            <v>1.7</v>
          </cell>
          <cell r="AF82">
            <v>100</v>
          </cell>
          <cell r="AG82" t="str">
            <v/>
          </cell>
          <cell r="AH82">
            <v>-100</v>
          </cell>
        </row>
        <row r="83">
          <cell r="AD83">
            <v>6.5</v>
          </cell>
          <cell r="AF83">
            <v>100</v>
          </cell>
          <cell r="AG83" t="str">
            <v/>
          </cell>
          <cell r="AH83">
            <v>-100</v>
          </cell>
        </row>
        <row r="84">
          <cell r="AD84">
            <v>6.5</v>
          </cell>
          <cell r="AF84">
            <v>100</v>
          </cell>
          <cell r="AG84" t="str">
            <v/>
          </cell>
          <cell r="AH84">
            <v>-100</v>
          </cell>
        </row>
        <row r="85">
          <cell r="AC85" t="str">
            <v>Ntd</v>
          </cell>
          <cell r="AD85">
            <v>10</v>
          </cell>
          <cell r="AF85">
            <v>100</v>
          </cell>
          <cell r="AG85" t="str">
            <v/>
          </cell>
          <cell r="AH85">
            <v>-100</v>
          </cell>
        </row>
        <row r="86">
          <cell r="AC86" t="str">
            <v>Won</v>
          </cell>
          <cell r="AD86">
            <v>4.0999999999999996</v>
          </cell>
          <cell r="AE86">
            <v>2.2999999999999998</v>
          </cell>
          <cell r="AF86">
            <v>100</v>
          </cell>
          <cell r="AG86">
            <v>409.99999999999994</v>
          </cell>
          <cell r="AH86">
            <v>309.99999999999994</v>
          </cell>
        </row>
        <row r="87">
          <cell r="AC87" t="str">
            <v>2nd</v>
          </cell>
          <cell r="AD87">
            <v>3</v>
          </cell>
          <cell r="AE87">
            <v>1.9</v>
          </cell>
          <cell r="AF87">
            <v>100</v>
          </cell>
          <cell r="AG87" t="str">
            <v/>
          </cell>
          <cell r="AH87">
            <v>-100</v>
          </cell>
        </row>
        <row r="88">
          <cell r="AC88" t="str">
            <v>Won</v>
          </cell>
          <cell r="AD88">
            <v>3.5</v>
          </cell>
          <cell r="AE88">
            <v>1.7</v>
          </cell>
          <cell r="AF88">
            <v>100</v>
          </cell>
          <cell r="AG88">
            <v>350</v>
          </cell>
          <cell r="AH88">
            <v>250</v>
          </cell>
        </row>
        <row r="89">
          <cell r="AD89">
            <v>10</v>
          </cell>
          <cell r="AF89">
            <v>100</v>
          </cell>
          <cell r="AG89" t="str">
            <v/>
          </cell>
          <cell r="AH89">
            <v>-100</v>
          </cell>
        </row>
        <row r="90">
          <cell r="AD90">
            <v>4.2</v>
          </cell>
          <cell r="AF90">
            <v>100</v>
          </cell>
          <cell r="AG90" t="str">
            <v/>
          </cell>
          <cell r="AH90">
            <v>-100</v>
          </cell>
        </row>
        <row r="91">
          <cell r="AC91" t="str">
            <v>Ntd</v>
          </cell>
          <cell r="AD91">
            <v>20</v>
          </cell>
          <cell r="AF91">
            <v>100</v>
          </cell>
          <cell r="AG91" t="str">
            <v/>
          </cell>
          <cell r="AH91">
            <v>-100</v>
          </cell>
        </row>
        <row r="92">
          <cell r="AD92">
            <v>6.5</v>
          </cell>
          <cell r="AF92">
            <v>100</v>
          </cell>
          <cell r="AG92" t="str">
            <v/>
          </cell>
          <cell r="AH92">
            <v>-100</v>
          </cell>
        </row>
        <row r="93">
          <cell r="AD93">
            <v>6.5</v>
          </cell>
          <cell r="AF93">
            <v>100</v>
          </cell>
          <cell r="AG93" t="str">
            <v/>
          </cell>
          <cell r="AH93">
            <v>-100</v>
          </cell>
        </row>
        <row r="94">
          <cell r="AD94">
            <v>8.5</v>
          </cell>
          <cell r="AF94">
            <v>100</v>
          </cell>
          <cell r="AG94" t="str">
            <v/>
          </cell>
          <cell r="AH94">
            <v>-100</v>
          </cell>
        </row>
        <row r="95">
          <cell r="AD95">
            <v>61</v>
          </cell>
          <cell r="AF95">
            <v>100</v>
          </cell>
          <cell r="AG95" t="str">
            <v/>
          </cell>
          <cell r="AH95">
            <v>-100</v>
          </cell>
        </row>
        <row r="96">
          <cell r="AC96" t="str">
            <v>Won</v>
          </cell>
          <cell r="AD96">
            <v>4.5999999999999996</v>
          </cell>
          <cell r="AE96">
            <v>1.9</v>
          </cell>
          <cell r="AF96">
            <v>100</v>
          </cell>
          <cell r="AG96">
            <v>459.99999999999994</v>
          </cell>
          <cell r="AH96">
            <v>359.99999999999994</v>
          </cell>
        </row>
        <row r="97">
          <cell r="AC97" t="str">
            <v>2nd</v>
          </cell>
          <cell r="AD97">
            <v>9</v>
          </cell>
          <cell r="AE97">
            <v>2.4</v>
          </cell>
          <cell r="AF97">
            <v>100</v>
          </cell>
          <cell r="AG97" t="str">
            <v/>
          </cell>
          <cell r="AH97">
            <v>-100</v>
          </cell>
        </row>
        <row r="98">
          <cell r="AD98">
            <v>6.5</v>
          </cell>
          <cell r="AF98">
            <v>100</v>
          </cell>
          <cell r="AG98" t="str">
            <v/>
          </cell>
          <cell r="AH98">
            <v>-100</v>
          </cell>
        </row>
        <row r="99">
          <cell r="AD99">
            <v>7.5</v>
          </cell>
          <cell r="AF99">
            <v>100</v>
          </cell>
          <cell r="AG99" t="str">
            <v/>
          </cell>
          <cell r="AH99">
            <v>-100</v>
          </cell>
        </row>
        <row r="100">
          <cell r="AC100" t="str">
            <v>Won</v>
          </cell>
          <cell r="AD100">
            <v>3.5</v>
          </cell>
          <cell r="AE100">
            <v>1.6</v>
          </cell>
          <cell r="AF100">
            <v>100</v>
          </cell>
          <cell r="AG100">
            <v>350</v>
          </cell>
          <cell r="AH100">
            <v>250</v>
          </cell>
        </row>
        <row r="101">
          <cell r="AD101">
            <v>6.5</v>
          </cell>
          <cell r="AF101">
            <v>100</v>
          </cell>
          <cell r="AG101" t="str">
            <v/>
          </cell>
          <cell r="AH101">
            <v>-100</v>
          </cell>
        </row>
        <row r="102">
          <cell r="AC102" t="str">
            <v>Ntd</v>
          </cell>
          <cell r="AD102">
            <v>4.4000000000000004</v>
          </cell>
          <cell r="AF102">
            <v>100</v>
          </cell>
          <cell r="AG102" t="str">
            <v/>
          </cell>
          <cell r="AH102">
            <v>-100</v>
          </cell>
        </row>
        <row r="103">
          <cell r="AD103">
            <v>6</v>
          </cell>
          <cell r="AF103">
            <v>100</v>
          </cell>
          <cell r="AG103" t="str">
            <v/>
          </cell>
          <cell r="AH103">
            <v>-100</v>
          </cell>
        </row>
        <row r="104">
          <cell r="AD104">
            <v>4.2</v>
          </cell>
          <cell r="AF104">
            <v>100</v>
          </cell>
          <cell r="AG104" t="str">
            <v/>
          </cell>
          <cell r="AH104">
            <v>-100</v>
          </cell>
        </row>
        <row r="105">
          <cell r="AC105" t="str">
            <v>Won</v>
          </cell>
          <cell r="AD105">
            <v>5.4</v>
          </cell>
          <cell r="AE105">
            <v>2.7</v>
          </cell>
          <cell r="AF105">
            <v>100</v>
          </cell>
          <cell r="AG105">
            <v>540</v>
          </cell>
          <cell r="AH105">
            <v>440</v>
          </cell>
        </row>
        <row r="106">
          <cell r="AD106">
            <v>10</v>
          </cell>
          <cell r="AF106">
            <v>100</v>
          </cell>
          <cell r="AG106" t="str">
            <v/>
          </cell>
          <cell r="AH106">
            <v>-100</v>
          </cell>
        </row>
        <row r="107">
          <cell r="AD107">
            <v>4.2</v>
          </cell>
          <cell r="AF107">
            <v>100</v>
          </cell>
          <cell r="AG107" t="str">
            <v/>
          </cell>
          <cell r="AH107">
            <v>-100</v>
          </cell>
        </row>
        <row r="108">
          <cell r="AD108">
            <v>5</v>
          </cell>
          <cell r="AF108">
            <v>100</v>
          </cell>
          <cell r="AG108" t="str">
            <v/>
          </cell>
          <cell r="AH108">
            <v>-100</v>
          </cell>
        </row>
        <row r="109">
          <cell r="AD109">
            <v>13</v>
          </cell>
          <cell r="AF109">
            <v>100</v>
          </cell>
          <cell r="AG109" t="str">
            <v/>
          </cell>
          <cell r="AH109">
            <v>-100</v>
          </cell>
        </row>
        <row r="110">
          <cell r="AC110" t="str">
            <v>Won</v>
          </cell>
          <cell r="AD110">
            <v>5</v>
          </cell>
          <cell r="AE110">
            <v>2</v>
          </cell>
          <cell r="AF110">
            <v>100</v>
          </cell>
          <cell r="AG110">
            <v>500</v>
          </cell>
          <cell r="AH110">
            <v>400</v>
          </cell>
        </row>
        <row r="111">
          <cell r="AC111" t="str">
            <v>3rd</v>
          </cell>
          <cell r="AD111">
            <v>16</v>
          </cell>
          <cell r="AE111">
            <v>4.2</v>
          </cell>
          <cell r="AF111">
            <v>100</v>
          </cell>
          <cell r="AG111" t="str">
            <v/>
          </cell>
          <cell r="AH111">
            <v>-100</v>
          </cell>
        </row>
        <row r="112">
          <cell r="AD112">
            <v>15</v>
          </cell>
          <cell r="AF112">
            <v>100</v>
          </cell>
          <cell r="AG112" t="str">
            <v/>
          </cell>
          <cell r="AH112">
            <v>-100</v>
          </cell>
        </row>
        <row r="113">
          <cell r="AD113">
            <v>2.15</v>
          </cell>
          <cell r="AF113">
            <v>100</v>
          </cell>
          <cell r="AG113" t="str">
            <v/>
          </cell>
          <cell r="AH113">
            <v>-100</v>
          </cell>
        </row>
        <row r="114">
          <cell r="AC114" t="str">
            <v>3rd</v>
          </cell>
          <cell r="AD114">
            <v>9</v>
          </cell>
          <cell r="AE114">
            <v>2.2999999999999998</v>
          </cell>
          <cell r="AF114">
            <v>100</v>
          </cell>
          <cell r="AG114" t="str">
            <v/>
          </cell>
          <cell r="AH114">
            <v>-100</v>
          </cell>
        </row>
        <row r="115">
          <cell r="AD115">
            <v>18</v>
          </cell>
          <cell r="AF115">
            <v>100</v>
          </cell>
          <cell r="AG115" t="str">
            <v/>
          </cell>
          <cell r="AH115">
            <v>-100</v>
          </cell>
        </row>
        <row r="116">
          <cell r="AD116">
            <v>10</v>
          </cell>
          <cell r="AF116">
            <v>100</v>
          </cell>
          <cell r="AG116" t="str">
            <v/>
          </cell>
          <cell r="AH116">
            <v>-100</v>
          </cell>
        </row>
        <row r="117">
          <cell r="AC117" t="str">
            <v>2nd</v>
          </cell>
          <cell r="AD117">
            <v>19</v>
          </cell>
          <cell r="AE117">
            <v>4.3</v>
          </cell>
          <cell r="AF117">
            <v>100</v>
          </cell>
          <cell r="AG117" t="str">
            <v/>
          </cell>
          <cell r="AH117">
            <v>-100</v>
          </cell>
        </row>
        <row r="118">
          <cell r="AD118">
            <v>3.1</v>
          </cell>
          <cell r="AF118">
            <v>100</v>
          </cell>
          <cell r="AG118" t="str">
            <v/>
          </cell>
          <cell r="AH118">
            <v>-100</v>
          </cell>
        </row>
        <row r="119">
          <cell r="AC119" t="str">
            <v>3rd</v>
          </cell>
          <cell r="AD119">
            <v>5</v>
          </cell>
          <cell r="AE119">
            <v>2.1</v>
          </cell>
          <cell r="AF119">
            <v>100</v>
          </cell>
          <cell r="AG119" t="str">
            <v/>
          </cell>
          <cell r="AH119">
            <v>-100</v>
          </cell>
        </row>
        <row r="120">
          <cell r="AC120" t="str">
            <v>Won</v>
          </cell>
          <cell r="AD120">
            <v>4.8</v>
          </cell>
          <cell r="AE120">
            <v>1.8</v>
          </cell>
          <cell r="AF120">
            <v>100</v>
          </cell>
          <cell r="AG120">
            <v>480</v>
          </cell>
          <cell r="AH120">
            <v>380</v>
          </cell>
        </row>
        <row r="121">
          <cell r="AC121" t="str">
            <v>Won</v>
          </cell>
          <cell r="AD121">
            <v>7.2</v>
          </cell>
          <cell r="AE121">
            <v>2</v>
          </cell>
          <cell r="AF121">
            <v>100</v>
          </cell>
          <cell r="AG121">
            <v>720</v>
          </cell>
          <cell r="AH121">
            <v>620</v>
          </cell>
        </row>
        <row r="122">
          <cell r="AD122">
            <v>6.5</v>
          </cell>
          <cell r="AF122">
            <v>100</v>
          </cell>
          <cell r="AG122" t="str">
            <v/>
          </cell>
          <cell r="AH122">
            <v>-100</v>
          </cell>
        </row>
        <row r="123">
          <cell r="AD123">
            <v>6</v>
          </cell>
          <cell r="AF123">
            <v>100</v>
          </cell>
          <cell r="AG123" t="str">
            <v/>
          </cell>
          <cell r="AH123">
            <v>-100</v>
          </cell>
        </row>
        <row r="124">
          <cell r="AD124">
            <v>14</v>
          </cell>
          <cell r="AF124">
            <v>100</v>
          </cell>
          <cell r="AG124" t="str">
            <v/>
          </cell>
          <cell r="AH124">
            <v>-100</v>
          </cell>
        </row>
        <row r="125">
          <cell r="AD125">
            <v>11</v>
          </cell>
          <cell r="AF125">
            <v>100</v>
          </cell>
          <cell r="AG125" t="str">
            <v/>
          </cell>
          <cell r="AH125">
            <v>-100</v>
          </cell>
        </row>
        <row r="126">
          <cell r="AC126" t="str">
            <v>Won</v>
          </cell>
          <cell r="AD126">
            <v>8.5</v>
          </cell>
          <cell r="AE126">
            <v>2.7</v>
          </cell>
          <cell r="AF126">
            <v>100</v>
          </cell>
          <cell r="AG126">
            <v>850</v>
          </cell>
          <cell r="AH126">
            <v>750</v>
          </cell>
        </row>
        <row r="127">
          <cell r="AD127">
            <v>7</v>
          </cell>
          <cell r="AF127">
            <v>100</v>
          </cell>
          <cell r="AG127" t="str">
            <v/>
          </cell>
          <cell r="AH127">
            <v>-100</v>
          </cell>
        </row>
        <row r="128">
          <cell r="AD128">
            <v>6.5</v>
          </cell>
          <cell r="AF128">
            <v>100</v>
          </cell>
          <cell r="AG128" t="str">
            <v/>
          </cell>
          <cell r="AH128">
            <v>-100</v>
          </cell>
        </row>
        <row r="129">
          <cell r="AD129">
            <v>4.4000000000000004</v>
          </cell>
          <cell r="AF129">
            <v>100</v>
          </cell>
          <cell r="AG129" t="str">
            <v/>
          </cell>
          <cell r="AH129">
            <v>-100</v>
          </cell>
        </row>
        <row r="130">
          <cell r="AD130">
            <v>10</v>
          </cell>
          <cell r="AF130">
            <v>100</v>
          </cell>
          <cell r="AG130" t="str">
            <v/>
          </cell>
          <cell r="AH130">
            <v>-100</v>
          </cell>
        </row>
        <row r="131">
          <cell r="AD131">
            <v>31</v>
          </cell>
          <cell r="AF131">
            <v>100</v>
          </cell>
          <cell r="AG131" t="str">
            <v/>
          </cell>
          <cell r="AH131">
            <v>-100</v>
          </cell>
        </row>
        <row r="132">
          <cell r="AC132" t="str">
            <v>2nd</v>
          </cell>
          <cell r="AD132">
            <v>5</v>
          </cell>
          <cell r="AE132">
            <v>2</v>
          </cell>
          <cell r="AF132">
            <v>100</v>
          </cell>
          <cell r="AG132" t="str">
            <v/>
          </cell>
          <cell r="AH132">
            <v>-100</v>
          </cell>
        </row>
        <row r="133">
          <cell r="AC133" t="str">
            <v>3rd</v>
          </cell>
          <cell r="AD133">
            <v>10</v>
          </cell>
          <cell r="AE133">
            <v>2.9</v>
          </cell>
          <cell r="AF133">
            <v>100</v>
          </cell>
          <cell r="AG133" t="str">
            <v/>
          </cell>
          <cell r="AH133">
            <v>-100</v>
          </cell>
        </row>
        <row r="134">
          <cell r="AD134">
            <v>4.5999999999999996</v>
          </cell>
          <cell r="AF134">
            <v>100</v>
          </cell>
          <cell r="AG134" t="str">
            <v/>
          </cell>
          <cell r="AH134">
            <v>-100</v>
          </cell>
        </row>
        <row r="135">
          <cell r="AD135">
            <v>4.5999999999999996</v>
          </cell>
          <cell r="AF135">
            <v>100</v>
          </cell>
          <cell r="AG135" t="str">
            <v/>
          </cell>
          <cell r="AH135">
            <v>-100</v>
          </cell>
        </row>
        <row r="136">
          <cell r="AD136">
            <v>11</v>
          </cell>
          <cell r="AF136">
            <v>100</v>
          </cell>
          <cell r="AG136" t="str">
            <v/>
          </cell>
          <cell r="AH136">
            <v>-100</v>
          </cell>
        </row>
        <row r="137">
          <cell r="AD137">
            <v>6.5</v>
          </cell>
          <cell r="AF137">
            <v>100</v>
          </cell>
          <cell r="AG137" t="str">
            <v/>
          </cell>
          <cell r="AH137">
            <v>-100</v>
          </cell>
        </row>
        <row r="138">
          <cell r="AC138" t="str">
            <v>Won</v>
          </cell>
          <cell r="AD138">
            <v>5</v>
          </cell>
          <cell r="AE138">
            <v>1.7</v>
          </cell>
          <cell r="AF138">
            <v>100</v>
          </cell>
          <cell r="AG138">
            <v>500</v>
          </cell>
          <cell r="AH138">
            <v>400</v>
          </cell>
        </row>
        <row r="139">
          <cell r="AD139">
            <v>11</v>
          </cell>
          <cell r="AF139">
            <v>100</v>
          </cell>
          <cell r="AG139" t="str">
            <v/>
          </cell>
          <cell r="AH139">
            <v>-100</v>
          </cell>
        </row>
        <row r="140">
          <cell r="AC140" t="str">
            <v>2nd</v>
          </cell>
          <cell r="AD140">
            <v>5.5</v>
          </cell>
          <cell r="AE140">
            <v>2.1</v>
          </cell>
          <cell r="AF140">
            <v>100</v>
          </cell>
          <cell r="AG140" t="str">
            <v/>
          </cell>
          <cell r="AH140">
            <v>-100</v>
          </cell>
        </row>
        <row r="141">
          <cell r="AC141" t="str">
            <v>3rd</v>
          </cell>
          <cell r="AD141">
            <v>13</v>
          </cell>
          <cell r="AE141">
            <v>3.5</v>
          </cell>
          <cell r="AF141">
            <v>100</v>
          </cell>
          <cell r="AG141" t="str">
            <v/>
          </cell>
          <cell r="AH141">
            <v>-100</v>
          </cell>
        </row>
        <row r="142">
          <cell r="AD142">
            <v>6.5</v>
          </cell>
          <cell r="AF142">
            <v>100</v>
          </cell>
          <cell r="AG142" t="str">
            <v/>
          </cell>
          <cell r="AH142">
            <v>-100</v>
          </cell>
        </row>
        <row r="143">
          <cell r="AD143">
            <v>21</v>
          </cell>
          <cell r="AF143">
            <v>100</v>
          </cell>
          <cell r="AG143" t="str">
            <v/>
          </cell>
          <cell r="AH143">
            <v>-100</v>
          </cell>
        </row>
        <row r="144">
          <cell r="AC144" t="str">
            <v>Won</v>
          </cell>
          <cell r="AD144">
            <v>7</v>
          </cell>
          <cell r="AE144">
            <v>2.2999999999999998</v>
          </cell>
          <cell r="AF144">
            <v>100</v>
          </cell>
          <cell r="AG144">
            <v>700</v>
          </cell>
          <cell r="AH144">
            <v>600</v>
          </cell>
        </row>
        <row r="145">
          <cell r="AC145" t="str">
            <v>2nd</v>
          </cell>
          <cell r="AD145">
            <v>8</v>
          </cell>
          <cell r="AE145">
            <v>2.2999999999999998</v>
          </cell>
          <cell r="AF145">
            <v>100</v>
          </cell>
          <cell r="AG145" t="str">
            <v/>
          </cell>
          <cell r="AH145">
            <v>-100</v>
          </cell>
        </row>
        <row r="146">
          <cell r="AD146">
            <v>4.8</v>
          </cell>
          <cell r="AF146">
            <v>100</v>
          </cell>
          <cell r="AG146" t="str">
            <v/>
          </cell>
          <cell r="AH146">
            <v>-100</v>
          </cell>
        </row>
        <row r="147">
          <cell r="AC147" t="str">
            <v>2nd</v>
          </cell>
          <cell r="AD147">
            <v>6</v>
          </cell>
          <cell r="AE147">
            <v>2.6</v>
          </cell>
          <cell r="AF147">
            <v>100</v>
          </cell>
          <cell r="AG147" t="str">
            <v/>
          </cell>
          <cell r="AH147">
            <v>-100</v>
          </cell>
        </row>
        <row r="148">
          <cell r="AC148" t="str">
            <v>Won</v>
          </cell>
          <cell r="AD148">
            <v>7.5</v>
          </cell>
          <cell r="AE148">
            <v>2.2000000000000002</v>
          </cell>
          <cell r="AF148">
            <v>100</v>
          </cell>
          <cell r="AG148">
            <v>750</v>
          </cell>
          <cell r="AH148">
            <v>650</v>
          </cell>
        </row>
        <row r="149">
          <cell r="AD149">
            <v>21</v>
          </cell>
          <cell r="AF149">
            <v>100</v>
          </cell>
          <cell r="AG149" t="str">
            <v/>
          </cell>
          <cell r="AH149">
            <v>-100</v>
          </cell>
        </row>
        <row r="150">
          <cell r="AD150">
            <v>12</v>
          </cell>
          <cell r="AF150">
            <v>100</v>
          </cell>
          <cell r="AG150" t="str">
            <v/>
          </cell>
          <cell r="AH150">
            <v>-100</v>
          </cell>
        </row>
        <row r="151">
          <cell r="AD151">
            <v>7</v>
          </cell>
          <cell r="AF151">
            <v>100</v>
          </cell>
          <cell r="AG151" t="str">
            <v/>
          </cell>
          <cell r="AH151">
            <v>-100</v>
          </cell>
        </row>
        <row r="152">
          <cell r="AD152">
            <v>7.5</v>
          </cell>
          <cell r="AF152">
            <v>100</v>
          </cell>
          <cell r="AG152" t="str">
            <v/>
          </cell>
          <cell r="AH152">
            <v>-100</v>
          </cell>
        </row>
        <row r="153">
          <cell r="AD153">
            <v>5.5</v>
          </cell>
          <cell r="AF153">
            <v>100</v>
          </cell>
          <cell r="AG153" t="str">
            <v/>
          </cell>
          <cell r="AH153">
            <v>-100</v>
          </cell>
        </row>
        <row r="154">
          <cell r="AC154" t="str">
            <v>2nd</v>
          </cell>
          <cell r="AD154">
            <v>6.5</v>
          </cell>
          <cell r="AE154">
            <v>2.1</v>
          </cell>
          <cell r="AF154">
            <v>100</v>
          </cell>
          <cell r="AG154" t="str">
            <v/>
          </cell>
          <cell r="AH154">
            <v>-100</v>
          </cell>
        </row>
        <row r="155">
          <cell r="AC155" t="str">
            <v>3rd</v>
          </cell>
          <cell r="AD155">
            <v>4.5999999999999996</v>
          </cell>
          <cell r="AE155">
            <v>2</v>
          </cell>
          <cell r="AF155">
            <v>100</v>
          </cell>
          <cell r="AG155" t="str">
            <v/>
          </cell>
          <cell r="AH155">
            <v>-100</v>
          </cell>
        </row>
        <row r="156">
          <cell r="AD156">
            <v>41</v>
          </cell>
          <cell r="AF156">
            <v>100</v>
          </cell>
          <cell r="AG156" t="str">
            <v/>
          </cell>
          <cell r="AH156">
            <v>-100</v>
          </cell>
        </row>
        <row r="157">
          <cell r="AC157" t="str">
            <v>Won</v>
          </cell>
          <cell r="AD157">
            <v>2</v>
          </cell>
          <cell r="AE157">
            <v>1.3</v>
          </cell>
          <cell r="AF157">
            <v>100</v>
          </cell>
          <cell r="AG157">
            <v>200</v>
          </cell>
          <cell r="AH157">
            <v>100</v>
          </cell>
        </row>
        <row r="158">
          <cell r="AD158">
            <v>13</v>
          </cell>
          <cell r="AF158">
            <v>100</v>
          </cell>
          <cell r="AG158" t="str">
            <v/>
          </cell>
          <cell r="AH158">
            <v>-100</v>
          </cell>
        </row>
        <row r="159">
          <cell r="AC159" t="str">
            <v>2nd</v>
          </cell>
          <cell r="AD159">
            <v>11</v>
          </cell>
          <cell r="AE159">
            <v>3</v>
          </cell>
          <cell r="AF159">
            <v>100</v>
          </cell>
          <cell r="AG159" t="str">
            <v/>
          </cell>
          <cell r="AH159">
            <v>-100</v>
          </cell>
        </row>
        <row r="160">
          <cell r="AD160">
            <v>15</v>
          </cell>
          <cell r="AF160">
            <v>100</v>
          </cell>
          <cell r="AG160" t="str">
            <v/>
          </cell>
          <cell r="AH160">
            <v>-100</v>
          </cell>
        </row>
        <row r="161">
          <cell r="AD161">
            <v>26</v>
          </cell>
          <cell r="AF161">
            <v>100</v>
          </cell>
          <cell r="AG161" t="str">
            <v/>
          </cell>
          <cell r="AH161">
            <v>-100</v>
          </cell>
        </row>
        <row r="162">
          <cell r="AC162" t="str">
            <v>Won</v>
          </cell>
          <cell r="AD162">
            <v>4.5999999999999996</v>
          </cell>
          <cell r="AE162">
            <v>1.8</v>
          </cell>
          <cell r="AF162">
            <v>100</v>
          </cell>
          <cell r="AG162">
            <v>459.99999999999994</v>
          </cell>
          <cell r="AH162">
            <v>359.99999999999994</v>
          </cell>
        </row>
        <row r="163">
          <cell r="AD163">
            <v>11</v>
          </cell>
          <cell r="AF163">
            <v>100</v>
          </cell>
          <cell r="AG163" t="str">
            <v/>
          </cell>
          <cell r="AH163">
            <v>-100</v>
          </cell>
        </row>
        <row r="164">
          <cell r="AD164">
            <v>11</v>
          </cell>
          <cell r="AF164">
            <v>100</v>
          </cell>
          <cell r="AG164" t="str">
            <v/>
          </cell>
          <cell r="AH164">
            <v>-100</v>
          </cell>
        </row>
        <row r="165">
          <cell r="AD165">
            <v>3.4</v>
          </cell>
          <cell r="AF165">
            <v>100</v>
          </cell>
          <cell r="AG165" t="str">
            <v/>
          </cell>
          <cell r="AH165">
            <v>-100</v>
          </cell>
        </row>
        <row r="166">
          <cell r="AC166" t="str">
            <v>2nd</v>
          </cell>
          <cell r="AD166">
            <v>7.5</v>
          </cell>
          <cell r="AE166">
            <v>4.4000000000000004</v>
          </cell>
          <cell r="AF166">
            <v>100</v>
          </cell>
          <cell r="AG166" t="str">
            <v/>
          </cell>
          <cell r="AH166">
            <v>-100</v>
          </cell>
        </row>
        <row r="167">
          <cell r="AD167">
            <v>2.7</v>
          </cell>
          <cell r="AF167">
            <v>100</v>
          </cell>
          <cell r="AG167" t="str">
            <v/>
          </cell>
          <cell r="AH167">
            <v>-100</v>
          </cell>
        </row>
        <row r="168">
          <cell r="AD168">
            <v>2.7</v>
          </cell>
          <cell r="AF168">
            <v>100</v>
          </cell>
          <cell r="AG168" t="str">
            <v/>
          </cell>
          <cell r="AH168">
            <v>-100</v>
          </cell>
        </row>
        <row r="169">
          <cell r="AD169">
            <v>12</v>
          </cell>
          <cell r="AF169">
            <v>100</v>
          </cell>
          <cell r="AG169" t="str">
            <v/>
          </cell>
          <cell r="AH169">
            <v>-100</v>
          </cell>
        </row>
        <row r="170">
          <cell r="AD170">
            <v>26</v>
          </cell>
          <cell r="AF170">
            <v>100</v>
          </cell>
          <cell r="AG170" t="str">
            <v/>
          </cell>
          <cell r="AH170">
            <v>-100</v>
          </cell>
        </row>
        <row r="171">
          <cell r="AC171" t="str">
            <v>3rd</v>
          </cell>
          <cell r="AD171">
            <v>9.5</v>
          </cell>
          <cell r="AE171">
            <v>2.4</v>
          </cell>
          <cell r="AF171">
            <v>100</v>
          </cell>
          <cell r="AG171" t="str">
            <v/>
          </cell>
          <cell r="AH171">
            <v>-100</v>
          </cell>
        </row>
        <row r="172">
          <cell r="AC172" t="str">
            <v>Won</v>
          </cell>
          <cell r="AD172">
            <v>5.0999999999999996</v>
          </cell>
          <cell r="AE172">
            <v>2.1</v>
          </cell>
          <cell r="AF172">
            <v>100</v>
          </cell>
          <cell r="AG172">
            <v>509.99999999999994</v>
          </cell>
          <cell r="AH172">
            <v>409.99999999999994</v>
          </cell>
        </row>
        <row r="173">
          <cell r="AD173">
            <v>21</v>
          </cell>
          <cell r="AF173">
            <v>100</v>
          </cell>
          <cell r="AG173" t="str">
            <v/>
          </cell>
          <cell r="AH173">
            <v>-100</v>
          </cell>
        </row>
        <row r="174">
          <cell r="AC174" t="str">
            <v>Ntd</v>
          </cell>
          <cell r="AD174">
            <v>12</v>
          </cell>
          <cell r="AF174">
            <v>100</v>
          </cell>
          <cell r="AG174" t="str">
            <v/>
          </cell>
          <cell r="AH174">
            <v>-100</v>
          </cell>
        </row>
        <row r="175">
          <cell r="AD175">
            <v>15</v>
          </cell>
          <cell r="AF175">
            <v>100</v>
          </cell>
          <cell r="AG175" t="str">
            <v/>
          </cell>
          <cell r="AH175">
            <v>-100</v>
          </cell>
        </row>
        <row r="176">
          <cell r="AC176" t="str">
            <v>2nd</v>
          </cell>
          <cell r="AD176">
            <v>1.45</v>
          </cell>
          <cell r="AE176">
            <v>1.1000000000000001</v>
          </cell>
          <cell r="AF176">
            <v>100</v>
          </cell>
          <cell r="AG176" t="str">
            <v/>
          </cell>
          <cell r="AH176">
            <v>-100</v>
          </cell>
        </row>
        <row r="177">
          <cell r="AD177">
            <v>13</v>
          </cell>
          <cell r="AF177">
            <v>100</v>
          </cell>
          <cell r="AG177" t="str">
            <v/>
          </cell>
          <cell r="AH177">
            <v>-100</v>
          </cell>
        </row>
        <row r="178">
          <cell r="AD178">
            <v>4.2</v>
          </cell>
          <cell r="AF178">
            <v>100</v>
          </cell>
          <cell r="AG178" t="str">
            <v/>
          </cell>
          <cell r="AH178">
            <v>-100</v>
          </cell>
        </row>
        <row r="179">
          <cell r="AD179">
            <v>20</v>
          </cell>
          <cell r="AF179">
            <v>100</v>
          </cell>
          <cell r="AG179" t="str">
            <v/>
          </cell>
          <cell r="AH179">
            <v>-100</v>
          </cell>
        </row>
        <row r="180">
          <cell r="AD180">
            <v>8</v>
          </cell>
          <cell r="AF180">
            <v>100</v>
          </cell>
          <cell r="AG180" t="str">
            <v/>
          </cell>
          <cell r="AH180">
            <v>-100</v>
          </cell>
        </row>
        <row r="181">
          <cell r="AC181" t="str">
            <v>3rd</v>
          </cell>
          <cell r="AD181">
            <v>7</v>
          </cell>
          <cell r="AE181">
            <v>2.5</v>
          </cell>
          <cell r="AF181">
            <v>100</v>
          </cell>
          <cell r="AG181" t="str">
            <v/>
          </cell>
          <cell r="AH181">
            <v>-100</v>
          </cell>
        </row>
        <row r="182">
          <cell r="AD182">
            <v>5</v>
          </cell>
          <cell r="AF182">
            <v>100</v>
          </cell>
          <cell r="AG182" t="str">
            <v/>
          </cell>
          <cell r="AH182">
            <v>-100</v>
          </cell>
        </row>
        <row r="183">
          <cell r="AD183">
            <v>17</v>
          </cell>
          <cell r="AF183">
            <v>100</v>
          </cell>
          <cell r="AG183" t="str">
            <v/>
          </cell>
          <cell r="AH183">
            <v>-100</v>
          </cell>
        </row>
        <row r="184">
          <cell r="AC184" t="str">
            <v>Won</v>
          </cell>
          <cell r="AD184">
            <v>6</v>
          </cell>
          <cell r="AE184">
            <v>2.1</v>
          </cell>
          <cell r="AF184">
            <v>100</v>
          </cell>
          <cell r="AG184">
            <v>600</v>
          </cell>
          <cell r="AH184">
            <v>500</v>
          </cell>
        </row>
        <row r="185">
          <cell r="AC185" t="str">
            <v>3rd</v>
          </cell>
          <cell r="AD185">
            <v>10</v>
          </cell>
          <cell r="AE185">
            <v>3.2</v>
          </cell>
          <cell r="AF185">
            <v>100</v>
          </cell>
          <cell r="AG185" t="str">
            <v/>
          </cell>
          <cell r="AH185">
            <v>-100</v>
          </cell>
        </row>
        <row r="186">
          <cell r="AD186">
            <v>6</v>
          </cell>
          <cell r="AF186">
            <v>100</v>
          </cell>
          <cell r="AG186" t="str">
            <v/>
          </cell>
          <cell r="AH186">
            <v>-100</v>
          </cell>
        </row>
        <row r="187">
          <cell r="AC187" t="str">
            <v>Won</v>
          </cell>
          <cell r="AD187">
            <v>3.6</v>
          </cell>
          <cell r="AE187">
            <v>1.9</v>
          </cell>
          <cell r="AF187">
            <v>100</v>
          </cell>
          <cell r="AG187">
            <v>360</v>
          </cell>
          <cell r="AH187">
            <v>260</v>
          </cell>
        </row>
        <row r="188">
          <cell r="AC188" t="str">
            <v>3rd</v>
          </cell>
          <cell r="AD188">
            <v>6.5</v>
          </cell>
          <cell r="AE188">
            <v>2.1</v>
          </cell>
          <cell r="AF188">
            <v>100</v>
          </cell>
          <cell r="AG188" t="str">
            <v/>
          </cell>
          <cell r="AH188">
            <v>-100</v>
          </cell>
        </row>
        <row r="189">
          <cell r="AD189">
            <v>14</v>
          </cell>
          <cell r="AF189">
            <v>100</v>
          </cell>
          <cell r="AG189" t="str">
            <v/>
          </cell>
          <cell r="AH189">
            <v>-100</v>
          </cell>
        </row>
        <row r="190">
          <cell r="AD190">
            <v>11</v>
          </cell>
          <cell r="AF190">
            <v>100</v>
          </cell>
          <cell r="AG190" t="str">
            <v/>
          </cell>
          <cell r="AH190">
            <v>-100</v>
          </cell>
        </row>
        <row r="191">
          <cell r="AD191">
            <v>21</v>
          </cell>
          <cell r="AF191">
            <v>100</v>
          </cell>
          <cell r="AG191" t="str">
            <v/>
          </cell>
          <cell r="AH191">
            <v>-100</v>
          </cell>
        </row>
        <row r="192">
          <cell r="AD192">
            <v>3.2</v>
          </cell>
          <cell r="AF192">
            <v>100</v>
          </cell>
          <cell r="AG192" t="str">
            <v/>
          </cell>
          <cell r="AH192">
            <v>-100</v>
          </cell>
        </row>
        <row r="193">
          <cell r="AD193">
            <v>7.5</v>
          </cell>
          <cell r="AF193">
            <v>100</v>
          </cell>
          <cell r="AG193" t="str">
            <v/>
          </cell>
          <cell r="AH193">
            <v>-100</v>
          </cell>
        </row>
        <row r="194">
          <cell r="AC194" t="str">
            <v>Won</v>
          </cell>
          <cell r="AD194">
            <v>4.5999999999999996</v>
          </cell>
          <cell r="AE194">
            <v>1.6</v>
          </cell>
          <cell r="AF194">
            <v>100</v>
          </cell>
          <cell r="AG194">
            <v>459.99999999999994</v>
          </cell>
          <cell r="AH194">
            <v>359.99999999999994</v>
          </cell>
        </row>
        <row r="195">
          <cell r="AC195" t="str">
            <v>2nd</v>
          </cell>
          <cell r="AD195">
            <v>7</v>
          </cell>
          <cell r="AE195">
            <v>1.9</v>
          </cell>
          <cell r="AF195">
            <v>100</v>
          </cell>
          <cell r="AG195" t="str">
            <v/>
          </cell>
          <cell r="AH195">
            <v>-100</v>
          </cell>
        </row>
        <row r="196">
          <cell r="AC196" t="str">
            <v>3rd</v>
          </cell>
          <cell r="AD196">
            <v>6.5</v>
          </cell>
          <cell r="AE196">
            <v>2.1</v>
          </cell>
          <cell r="AF196">
            <v>100</v>
          </cell>
          <cell r="AG196" t="str">
            <v/>
          </cell>
          <cell r="AH196">
            <v>-100</v>
          </cell>
        </row>
        <row r="197">
          <cell r="AD197">
            <v>9</v>
          </cell>
          <cell r="AF197">
            <v>100</v>
          </cell>
          <cell r="AG197" t="str">
            <v/>
          </cell>
          <cell r="AH197">
            <v>-100</v>
          </cell>
        </row>
        <row r="198">
          <cell r="AC198" t="str">
            <v>Won</v>
          </cell>
          <cell r="AD198">
            <v>10</v>
          </cell>
          <cell r="AE198">
            <v>3</v>
          </cell>
          <cell r="AF198">
            <v>100</v>
          </cell>
          <cell r="AG198">
            <v>1000</v>
          </cell>
          <cell r="AH198">
            <v>900</v>
          </cell>
        </row>
        <row r="199">
          <cell r="AC199" t="str">
            <v>2nd</v>
          </cell>
          <cell r="AD199">
            <v>1.8</v>
          </cell>
          <cell r="AE199">
            <v>1.2</v>
          </cell>
          <cell r="AF199">
            <v>100</v>
          </cell>
          <cell r="AG199" t="str">
            <v/>
          </cell>
          <cell r="AH199">
            <v>-100</v>
          </cell>
        </row>
        <row r="200">
          <cell r="AD200">
            <v>9.5</v>
          </cell>
          <cell r="AF200">
            <v>100</v>
          </cell>
          <cell r="AG200" t="str">
            <v/>
          </cell>
          <cell r="AH200">
            <v>-100</v>
          </cell>
        </row>
        <row r="201">
          <cell r="AD201">
            <v>12</v>
          </cell>
          <cell r="AF201">
            <v>100</v>
          </cell>
          <cell r="AG201" t="str">
            <v/>
          </cell>
          <cell r="AH201">
            <v>-100</v>
          </cell>
        </row>
        <row r="202">
          <cell r="AC202" t="str">
            <v>3rd</v>
          </cell>
          <cell r="AD202">
            <v>4.4000000000000004</v>
          </cell>
          <cell r="AE202">
            <v>1.8</v>
          </cell>
          <cell r="AF202">
            <v>100</v>
          </cell>
          <cell r="AG202" t="str">
            <v/>
          </cell>
          <cell r="AH202">
            <v>-100</v>
          </cell>
        </row>
        <row r="203">
          <cell r="AD203">
            <v>9</v>
          </cell>
          <cell r="AF203">
            <v>100</v>
          </cell>
          <cell r="AG203" t="str">
            <v/>
          </cell>
          <cell r="AH203">
            <v>-100</v>
          </cell>
        </row>
        <row r="204">
          <cell r="AD204">
            <v>8.5</v>
          </cell>
          <cell r="AF204">
            <v>100</v>
          </cell>
          <cell r="AG204" t="str">
            <v/>
          </cell>
          <cell r="AH204">
            <v>-100</v>
          </cell>
        </row>
        <row r="205">
          <cell r="AD205">
            <v>11</v>
          </cell>
          <cell r="AF205">
            <v>100</v>
          </cell>
          <cell r="AG205" t="str">
            <v/>
          </cell>
          <cell r="AH205">
            <v>-100</v>
          </cell>
        </row>
        <row r="206">
          <cell r="AD206">
            <v>7.5</v>
          </cell>
          <cell r="AF206">
            <v>100</v>
          </cell>
          <cell r="AG206" t="str">
            <v/>
          </cell>
          <cell r="AH206">
            <v>-100</v>
          </cell>
        </row>
        <row r="207">
          <cell r="AC207" t="str">
            <v>3rd</v>
          </cell>
          <cell r="AD207">
            <v>2.0499999999999998</v>
          </cell>
          <cell r="AE207">
            <v>1.1000000000000001</v>
          </cell>
          <cell r="AF207">
            <v>100</v>
          </cell>
          <cell r="AG207" t="str">
            <v/>
          </cell>
          <cell r="AH207">
            <v>-100</v>
          </cell>
        </row>
        <row r="208">
          <cell r="AD208">
            <v>20</v>
          </cell>
          <cell r="AF208">
            <v>100</v>
          </cell>
          <cell r="AG208" t="str">
            <v/>
          </cell>
          <cell r="AH208">
            <v>-100</v>
          </cell>
        </row>
        <row r="209">
          <cell r="AD209">
            <v>11</v>
          </cell>
          <cell r="AF209">
            <v>100</v>
          </cell>
          <cell r="AG209" t="str">
            <v/>
          </cell>
          <cell r="AH209">
            <v>-100</v>
          </cell>
        </row>
        <row r="210">
          <cell r="AC210" t="str">
            <v>2nd</v>
          </cell>
          <cell r="AD210">
            <v>7</v>
          </cell>
          <cell r="AE210">
            <v>1.7</v>
          </cell>
          <cell r="AF210">
            <v>100</v>
          </cell>
          <cell r="AG210" t="str">
            <v/>
          </cell>
          <cell r="AH210">
            <v>-100</v>
          </cell>
        </row>
        <row r="211">
          <cell r="AC211" t="str">
            <v>Won</v>
          </cell>
          <cell r="AD211">
            <v>4.7</v>
          </cell>
          <cell r="AE211">
            <v>1.4</v>
          </cell>
          <cell r="AF211">
            <v>100</v>
          </cell>
          <cell r="AG211">
            <v>470</v>
          </cell>
          <cell r="AH211">
            <v>370</v>
          </cell>
        </row>
        <row r="212">
          <cell r="AD212">
            <v>2.4</v>
          </cell>
          <cell r="AF212">
            <v>100</v>
          </cell>
          <cell r="AG212" t="str">
            <v/>
          </cell>
          <cell r="AH212">
            <v>-100</v>
          </cell>
        </row>
        <row r="213">
          <cell r="AC213" t="str">
            <v>Ntd</v>
          </cell>
          <cell r="AD213">
            <v>4.8</v>
          </cell>
          <cell r="AF213">
            <v>100</v>
          </cell>
          <cell r="AG213" t="str">
            <v/>
          </cell>
          <cell r="AH213">
            <v>-100</v>
          </cell>
        </row>
        <row r="214">
          <cell r="AC214" t="str">
            <v>Won</v>
          </cell>
          <cell r="AD214">
            <v>5.6</v>
          </cell>
          <cell r="AE214">
            <v>2.6</v>
          </cell>
          <cell r="AF214">
            <v>100</v>
          </cell>
          <cell r="AG214">
            <v>560</v>
          </cell>
          <cell r="AH214">
            <v>460</v>
          </cell>
        </row>
        <row r="215">
          <cell r="AD215">
            <v>10</v>
          </cell>
          <cell r="AF215">
            <v>100</v>
          </cell>
          <cell r="AG215" t="str">
            <v/>
          </cell>
          <cell r="AH215">
            <v>-100</v>
          </cell>
        </row>
        <row r="216">
          <cell r="AD216">
            <v>11</v>
          </cell>
          <cell r="AF216">
            <v>100</v>
          </cell>
          <cell r="AG216" t="str">
            <v/>
          </cell>
          <cell r="AH216">
            <v>-100</v>
          </cell>
        </row>
        <row r="217">
          <cell r="AC217" t="str">
            <v>2nd</v>
          </cell>
          <cell r="AD217">
            <v>3.9</v>
          </cell>
          <cell r="AE217">
            <v>1.8</v>
          </cell>
          <cell r="AF217">
            <v>100</v>
          </cell>
          <cell r="AG217" t="str">
            <v/>
          </cell>
          <cell r="AH217">
            <v>-100</v>
          </cell>
        </row>
        <row r="218">
          <cell r="AD218">
            <v>14</v>
          </cell>
          <cell r="AF218">
            <v>100</v>
          </cell>
          <cell r="AG218" t="str">
            <v/>
          </cell>
          <cell r="AH218">
            <v>-100</v>
          </cell>
        </row>
        <row r="219">
          <cell r="AC219" t="str">
            <v>Won</v>
          </cell>
          <cell r="AD219">
            <v>7.5</v>
          </cell>
          <cell r="AE219">
            <v>2.2999999999999998</v>
          </cell>
          <cell r="AF219">
            <v>100</v>
          </cell>
          <cell r="AG219">
            <v>750</v>
          </cell>
          <cell r="AH219">
            <v>650</v>
          </cell>
        </row>
        <row r="220">
          <cell r="AC220" t="str">
            <v>3rd</v>
          </cell>
          <cell r="AD220">
            <v>12</v>
          </cell>
          <cell r="AE220">
            <v>2.2999999999999998</v>
          </cell>
          <cell r="AF220">
            <v>100</v>
          </cell>
          <cell r="AG220" t="str">
            <v/>
          </cell>
          <cell r="AH220">
            <v>-100</v>
          </cell>
        </row>
        <row r="221">
          <cell r="AD221">
            <v>4.4000000000000004</v>
          </cell>
          <cell r="AF221">
            <v>100</v>
          </cell>
          <cell r="AG221" t="str">
            <v/>
          </cell>
          <cell r="AH221">
            <v>-100</v>
          </cell>
        </row>
        <row r="222">
          <cell r="AC222" t="str">
            <v>Won</v>
          </cell>
          <cell r="AD222">
            <v>7</v>
          </cell>
          <cell r="AE222">
            <v>2.2000000000000002</v>
          </cell>
          <cell r="AF222">
            <v>100</v>
          </cell>
          <cell r="AG222">
            <v>700</v>
          </cell>
          <cell r="AH222">
            <v>600</v>
          </cell>
        </row>
        <row r="223">
          <cell r="AD223">
            <v>17</v>
          </cell>
          <cell r="AF223">
            <v>100</v>
          </cell>
          <cell r="AG223" t="str">
            <v/>
          </cell>
          <cell r="AH223">
            <v>-100</v>
          </cell>
        </row>
        <row r="224">
          <cell r="AD224">
            <v>18</v>
          </cell>
          <cell r="AF224">
            <v>100</v>
          </cell>
          <cell r="AG224" t="str">
            <v/>
          </cell>
          <cell r="AH224">
            <v>-100</v>
          </cell>
        </row>
        <row r="225">
          <cell r="AD225">
            <v>41</v>
          </cell>
          <cell r="AF225">
            <v>100</v>
          </cell>
          <cell r="AG225" t="str">
            <v/>
          </cell>
          <cell r="AH225">
            <v>-100</v>
          </cell>
        </row>
        <row r="226">
          <cell r="AD226">
            <v>2.9</v>
          </cell>
          <cell r="AF226">
            <v>100</v>
          </cell>
          <cell r="AG226" t="str">
            <v/>
          </cell>
          <cell r="AH226">
            <v>-100</v>
          </cell>
        </row>
        <row r="227">
          <cell r="AC227" t="str">
            <v>2nd</v>
          </cell>
          <cell r="AD227">
            <v>4.2</v>
          </cell>
          <cell r="AE227">
            <v>1.6</v>
          </cell>
          <cell r="AF227">
            <v>100</v>
          </cell>
          <cell r="AG227" t="str">
            <v/>
          </cell>
          <cell r="AH227">
            <v>-100</v>
          </cell>
        </row>
        <row r="228">
          <cell r="AD228">
            <v>15</v>
          </cell>
          <cell r="AF228">
            <v>100</v>
          </cell>
          <cell r="AG228" t="str">
            <v/>
          </cell>
          <cell r="AH228">
            <v>-100</v>
          </cell>
        </row>
        <row r="229">
          <cell r="AD229">
            <v>10</v>
          </cell>
          <cell r="AF229">
            <v>100</v>
          </cell>
          <cell r="AG229" t="str">
            <v/>
          </cell>
          <cell r="AH229">
            <v>-100</v>
          </cell>
        </row>
        <row r="230">
          <cell r="AD230">
            <v>9.5</v>
          </cell>
          <cell r="AF230">
            <v>100</v>
          </cell>
          <cell r="AG230" t="str">
            <v/>
          </cell>
          <cell r="AH230">
            <v>-100</v>
          </cell>
        </row>
        <row r="231">
          <cell r="AC231" t="str">
            <v>3rd</v>
          </cell>
          <cell r="AD231">
            <v>9</v>
          </cell>
          <cell r="AE231">
            <v>2.8</v>
          </cell>
          <cell r="AF231">
            <v>100</v>
          </cell>
          <cell r="AG231" t="str">
            <v/>
          </cell>
          <cell r="AH231">
            <v>-100</v>
          </cell>
        </row>
        <row r="232">
          <cell r="AC232" t="str">
            <v>2nd</v>
          </cell>
          <cell r="AD232">
            <v>5.5</v>
          </cell>
          <cell r="AE232">
            <v>2.2999999999999998</v>
          </cell>
          <cell r="AF232">
            <v>100</v>
          </cell>
          <cell r="AG232" t="str">
            <v/>
          </cell>
          <cell r="AH232">
            <v>-100</v>
          </cell>
        </row>
        <row r="233">
          <cell r="AD233">
            <v>14</v>
          </cell>
          <cell r="AF233">
            <v>100</v>
          </cell>
          <cell r="AG233" t="str">
            <v/>
          </cell>
          <cell r="AH233">
            <v>-100</v>
          </cell>
        </row>
        <row r="234">
          <cell r="AD234">
            <v>7</v>
          </cell>
          <cell r="AF234">
            <v>100</v>
          </cell>
          <cell r="AG234" t="str">
            <v/>
          </cell>
          <cell r="AH234">
            <v>-100</v>
          </cell>
        </row>
        <row r="235">
          <cell r="AD235">
            <v>5.5</v>
          </cell>
          <cell r="AF235">
            <v>100</v>
          </cell>
          <cell r="AG235" t="str">
            <v/>
          </cell>
          <cell r="AH235">
            <v>-100</v>
          </cell>
        </row>
        <row r="236">
          <cell r="AC236" t="str">
            <v>Won</v>
          </cell>
          <cell r="AD236">
            <v>5</v>
          </cell>
          <cell r="AE236">
            <v>1.8</v>
          </cell>
          <cell r="AF236">
            <v>100</v>
          </cell>
          <cell r="AG236">
            <v>500</v>
          </cell>
          <cell r="AH236">
            <v>400</v>
          </cell>
        </row>
        <row r="237">
          <cell r="AD237">
            <v>11</v>
          </cell>
          <cell r="AF237">
            <v>100</v>
          </cell>
          <cell r="AG237" t="str">
            <v/>
          </cell>
          <cell r="AH237">
            <v>-100</v>
          </cell>
        </row>
        <row r="238">
          <cell r="AC238" t="str">
            <v>2nd</v>
          </cell>
          <cell r="AD238">
            <v>6</v>
          </cell>
          <cell r="AE238">
            <v>1.8</v>
          </cell>
          <cell r="AF238">
            <v>100</v>
          </cell>
          <cell r="AG238" t="str">
            <v/>
          </cell>
          <cell r="AH238">
            <v>-100</v>
          </cell>
        </row>
        <row r="239">
          <cell r="AD239">
            <v>51</v>
          </cell>
          <cell r="AF239">
            <v>100</v>
          </cell>
          <cell r="AG239" t="str">
            <v/>
          </cell>
          <cell r="AH239">
            <v>-100</v>
          </cell>
        </row>
        <row r="240">
          <cell r="AD240">
            <v>13</v>
          </cell>
          <cell r="AF240">
            <v>100</v>
          </cell>
          <cell r="AG240" t="str">
            <v/>
          </cell>
          <cell r="AH240">
            <v>-100</v>
          </cell>
        </row>
        <row r="241">
          <cell r="AC241" t="str">
            <v>3rd</v>
          </cell>
          <cell r="AD241">
            <v>5</v>
          </cell>
          <cell r="AE241">
            <v>2.2000000000000002</v>
          </cell>
          <cell r="AF241">
            <v>100</v>
          </cell>
          <cell r="AG241" t="str">
            <v/>
          </cell>
          <cell r="AH241">
            <v>-100</v>
          </cell>
        </row>
        <row r="242">
          <cell r="AC242" t="str">
            <v>Won</v>
          </cell>
          <cell r="AD242">
            <v>2.5</v>
          </cell>
          <cell r="AE242">
            <v>1.3</v>
          </cell>
          <cell r="AF242">
            <v>100</v>
          </cell>
          <cell r="AG242">
            <v>250</v>
          </cell>
          <cell r="AH242">
            <v>150</v>
          </cell>
        </row>
        <row r="243">
          <cell r="AD243">
            <v>6</v>
          </cell>
          <cell r="AF243">
            <v>100</v>
          </cell>
          <cell r="AG243" t="str">
            <v/>
          </cell>
          <cell r="AH243">
            <v>-100</v>
          </cell>
        </row>
        <row r="244">
          <cell r="AD244">
            <v>8</v>
          </cell>
          <cell r="AF244">
            <v>100</v>
          </cell>
          <cell r="AG244" t="str">
            <v/>
          </cell>
          <cell r="AH244">
            <v>-100</v>
          </cell>
        </row>
        <row r="245">
          <cell r="AD245">
            <v>13</v>
          </cell>
          <cell r="AF245">
            <v>100</v>
          </cell>
          <cell r="AG245" t="str">
            <v/>
          </cell>
          <cell r="AH245">
            <v>-100</v>
          </cell>
        </row>
        <row r="246">
          <cell r="AD246">
            <v>19</v>
          </cell>
          <cell r="AF246">
            <v>100</v>
          </cell>
          <cell r="AG246" t="str">
            <v/>
          </cell>
          <cell r="AH246">
            <v>-100</v>
          </cell>
        </row>
        <row r="247">
          <cell r="AD247">
            <v>2.2999999999999998</v>
          </cell>
          <cell r="AF247">
            <v>100</v>
          </cell>
          <cell r="AG247" t="str">
            <v/>
          </cell>
          <cell r="AH247">
            <v>-100</v>
          </cell>
        </row>
        <row r="248">
          <cell r="AD248">
            <v>6</v>
          </cell>
          <cell r="AF248">
            <v>100</v>
          </cell>
          <cell r="AG248" t="str">
            <v/>
          </cell>
          <cell r="AH248">
            <v>-100</v>
          </cell>
        </row>
        <row r="249">
          <cell r="AC249" t="str">
            <v>Won</v>
          </cell>
          <cell r="AD249">
            <v>11</v>
          </cell>
          <cell r="AE249">
            <v>3.8</v>
          </cell>
          <cell r="AF249">
            <v>100</v>
          </cell>
          <cell r="AG249">
            <v>1100</v>
          </cell>
          <cell r="AH249">
            <v>1000</v>
          </cell>
        </row>
        <row r="250">
          <cell r="AD250">
            <v>6.5</v>
          </cell>
          <cell r="AF250">
            <v>100</v>
          </cell>
          <cell r="AG250" t="str">
            <v/>
          </cell>
          <cell r="AH250">
            <v>-100</v>
          </cell>
        </row>
        <row r="251">
          <cell r="AC251" t="str">
            <v>2nd</v>
          </cell>
          <cell r="AD251">
            <v>12</v>
          </cell>
          <cell r="AE251">
            <v>4.5</v>
          </cell>
          <cell r="AF251">
            <v>100</v>
          </cell>
          <cell r="AG251" t="str">
            <v/>
          </cell>
          <cell r="AH251">
            <v>-100</v>
          </cell>
        </row>
        <row r="252">
          <cell r="AD252">
            <v>9.5</v>
          </cell>
          <cell r="AF252">
            <v>100</v>
          </cell>
          <cell r="AG252" t="str">
            <v/>
          </cell>
          <cell r="AH252">
            <v>-100</v>
          </cell>
        </row>
        <row r="253">
          <cell r="AC253" t="str">
            <v>Won</v>
          </cell>
          <cell r="AD253">
            <v>5</v>
          </cell>
          <cell r="AE253">
            <v>1.9</v>
          </cell>
          <cell r="AF253">
            <v>100</v>
          </cell>
          <cell r="AG253">
            <v>500</v>
          </cell>
          <cell r="AH253">
            <v>400</v>
          </cell>
        </row>
        <row r="254">
          <cell r="AD254">
            <v>6</v>
          </cell>
          <cell r="AF254">
            <v>100</v>
          </cell>
          <cell r="AG254" t="str">
            <v/>
          </cell>
          <cell r="AH254">
            <v>-100</v>
          </cell>
        </row>
        <row r="255">
          <cell r="AC255" t="str">
            <v>3rd</v>
          </cell>
          <cell r="AD255">
            <v>5</v>
          </cell>
          <cell r="AE255">
            <v>1.9</v>
          </cell>
          <cell r="AF255">
            <v>100</v>
          </cell>
          <cell r="AG255" t="str">
            <v/>
          </cell>
          <cell r="AH255">
            <v>-100</v>
          </cell>
        </row>
        <row r="256">
          <cell r="AD256">
            <v>6</v>
          </cell>
          <cell r="AF256">
            <v>100</v>
          </cell>
          <cell r="AG256" t="str">
            <v/>
          </cell>
          <cell r="AH256">
            <v>-100</v>
          </cell>
        </row>
        <row r="257">
          <cell r="AC257" t="str">
            <v>3rd</v>
          </cell>
          <cell r="AD257">
            <v>18</v>
          </cell>
          <cell r="AE257">
            <v>4.7</v>
          </cell>
          <cell r="AF257">
            <v>100</v>
          </cell>
          <cell r="AG257" t="str">
            <v/>
          </cell>
          <cell r="AH257">
            <v>-100</v>
          </cell>
        </row>
        <row r="258">
          <cell r="AD258">
            <v>16</v>
          </cell>
          <cell r="AF258">
            <v>100</v>
          </cell>
          <cell r="AG258" t="str">
            <v/>
          </cell>
          <cell r="AH258">
            <v>-100</v>
          </cell>
        </row>
        <row r="259">
          <cell r="AC259" t="str">
            <v>Won</v>
          </cell>
          <cell r="AD259">
            <v>10.8</v>
          </cell>
          <cell r="AE259">
            <v>3.5</v>
          </cell>
          <cell r="AF259">
            <v>100</v>
          </cell>
          <cell r="AG259">
            <v>1080</v>
          </cell>
          <cell r="AH259">
            <v>980</v>
          </cell>
        </row>
        <row r="260">
          <cell r="AD260">
            <v>10</v>
          </cell>
          <cell r="AF260">
            <v>100</v>
          </cell>
          <cell r="AG260" t="str">
            <v/>
          </cell>
          <cell r="AH260">
            <v>-100</v>
          </cell>
        </row>
        <row r="261">
          <cell r="AC261" t="str">
            <v>2nd</v>
          </cell>
          <cell r="AD261">
            <v>4.4000000000000004</v>
          </cell>
          <cell r="AE261">
            <v>1.9</v>
          </cell>
          <cell r="AF261">
            <v>100</v>
          </cell>
          <cell r="AG261" t="str">
            <v/>
          </cell>
          <cell r="AH261">
            <v>-100</v>
          </cell>
        </row>
        <row r="262">
          <cell r="AC262" t="str">
            <v>3rd</v>
          </cell>
          <cell r="AD262">
            <v>2.25</v>
          </cell>
          <cell r="AE262">
            <v>1.2</v>
          </cell>
          <cell r="AF262">
            <v>100</v>
          </cell>
          <cell r="AG262" t="str">
            <v/>
          </cell>
          <cell r="AH262">
            <v>-100</v>
          </cell>
        </row>
        <row r="263">
          <cell r="AC263" t="str">
            <v>2nd</v>
          </cell>
          <cell r="AD263">
            <v>4.4000000000000004</v>
          </cell>
          <cell r="AE263">
            <v>1.7</v>
          </cell>
          <cell r="AF263">
            <v>100</v>
          </cell>
          <cell r="AG263" t="str">
            <v/>
          </cell>
          <cell r="AH263">
            <v>-100</v>
          </cell>
        </row>
        <row r="264">
          <cell r="AC264" t="str">
            <v>Won</v>
          </cell>
          <cell r="AD264">
            <v>17</v>
          </cell>
          <cell r="AE264">
            <v>2.9</v>
          </cell>
          <cell r="AF264">
            <v>100</v>
          </cell>
          <cell r="AG264">
            <v>1700</v>
          </cell>
          <cell r="AH264">
            <v>1600</v>
          </cell>
        </row>
        <row r="265">
          <cell r="AD265">
            <v>6.5</v>
          </cell>
          <cell r="AF265">
            <v>100</v>
          </cell>
          <cell r="AG265" t="str">
            <v/>
          </cell>
          <cell r="AH265">
            <v>-100</v>
          </cell>
        </row>
        <row r="266">
          <cell r="AD266">
            <v>14</v>
          </cell>
          <cell r="AF266">
            <v>100</v>
          </cell>
          <cell r="AG266" t="str">
            <v/>
          </cell>
          <cell r="AH266">
            <v>-100</v>
          </cell>
        </row>
        <row r="267">
          <cell r="AD267">
            <v>3</v>
          </cell>
          <cell r="AF267">
            <v>100</v>
          </cell>
          <cell r="AG267" t="str">
            <v/>
          </cell>
          <cell r="AH267">
            <v>-100</v>
          </cell>
        </row>
        <row r="268">
          <cell r="AC268" t="str">
            <v>Ntd</v>
          </cell>
          <cell r="AD268">
            <v>8</v>
          </cell>
          <cell r="AF268">
            <v>100</v>
          </cell>
          <cell r="AG268" t="str">
            <v/>
          </cell>
          <cell r="AH268">
            <v>-100</v>
          </cell>
        </row>
        <row r="269">
          <cell r="AC269" t="str">
            <v>Won</v>
          </cell>
          <cell r="AD269">
            <v>4.8</v>
          </cell>
          <cell r="AE269">
            <v>2.2999999999999998</v>
          </cell>
          <cell r="AF269">
            <v>100</v>
          </cell>
          <cell r="AG269">
            <v>480</v>
          </cell>
          <cell r="AH269">
            <v>380</v>
          </cell>
        </row>
        <row r="270">
          <cell r="AD270">
            <v>5</v>
          </cell>
          <cell r="AF270">
            <v>100</v>
          </cell>
          <cell r="AG270" t="str">
            <v/>
          </cell>
          <cell r="AH270">
            <v>-100</v>
          </cell>
        </row>
        <row r="271">
          <cell r="AC271" t="str">
            <v>2nd</v>
          </cell>
          <cell r="AD271">
            <v>8.5</v>
          </cell>
          <cell r="AE271">
            <v>3.2</v>
          </cell>
          <cell r="AF271">
            <v>100</v>
          </cell>
          <cell r="AG271" t="str">
            <v/>
          </cell>
          <cell r="AH271">
            <v>-100</v>
          </cell>
        </row>
        <row r="272">
          <cell r="AD272">
            <v>8</v>
          </cell>
          <cell r="AF272">
            <v>100</v>
          </cell>
          <cell r="AG272" t="str">
            <v/>
          </cell>
          <cell r="AH272">
            <v>-100</v>
          </cell>
        </row>
        <row r="273">
          <cell r="AD273">
            <v>7</v>
          </cell>
          <cell r="AF273">
            <v>100</v>
          </cell>
          <cell r="AG273" t="str">
            <v/>
          </cell>
          <cell r="AH273">
            <v>-100</v>
          </cell>
        </row>
        <row r="274">
          <cell r="AC274" t="str">
            <v>Won</v>
          </cell>
          <cell r="AD274">
            <v>7.3</v>
          </cell>
          <cell r="AE274">
            <v>2.6</v>
          </cell>
          <cell r="AF274">
            <v>100</v>
          </cell>
          <cell r="AG274">
            <v>730</v>
          </cell>
          <cell r="AH274">
            <v>630</v>
          </cell>
        </row>
        <row r="275">
          <cell r="AD275">
            <v>41</v>
          </cell>
          <cell r="AF275">
            <v>100</v>
          </cell>
          <cell r="AG275" t="str">
            <v/>
          </cell>
          <cell r="AH275">
            <v>-100</v>
          </cell>
        </row>
        <row r="276">
          <cell r="AD276">
            <v>4</v>
          </cell>
          <cell r="AF276">
            <v>100</v>
          </cell>
          <cell r="AG276" t="str">
            <v/>
          </cell>
          <cell r="AH276">
            <v>-100</v>
          </cell>
        </row>
        <row r="277">
          <cell r="AC277" t="str">
            <v>Won</v>
          </cell>
          <cell r="AD277">
            <v>4.5999999999999996</v>
          </cell>
          <cell r="AE277">
            <v>2</v>
          </cell>
          <cell r="AF277">
            <v>100</v>
          </cell>
          <cell r="AG277">
            <v>459.99999999999994</v>
          </cell>
          <cell r="AH277">
            <v>359.99999999999994</v>
          </cell>
        </row>
        <row r="278">
          <cell r="AD278">
            <v>17</v>
          </cell>
          <cell r="AF278">
            <v>100</v>
          </cell>
          <cell r="AG278" t="str">
            <v/>
          </cell>
          <cell r="AH278">
            <v>-100</v>
          </cell>
        </row>
        <row r="279">
          <cell r="AC279" t="str">
            <v>2nd</v>
          </cell>
          <cell r="AD279">
            <v>6.5</v>
          </cell>
          <cell r="AE279">
            <v>2.1</v>
          </cell>
          <cell r="AF279">
            <v>100</v>
          </cell>
          <cell r="AG279" t="str">
            <v/>
          </cell>
          <cell r="AH279">
            <v>-100</v>
          </cell>
        </row>
        <row r="280">
          <cell r="AD280">
            <v>20</v>
          </cell>
          <cell r="AF280">
            <v>100</v>
          </cell>
          <cell r="AG280" t="str">
            <v/>
          </cell>
          <cell r="AH280">
            <v>-100</v>
          </cell>
        </row>
        <row r="281">
          <cell r="AC281" t="str">
            <v>3rd</v>
          </cell>
          <cell r="AD281">
            <v>5</v>
          </cell>
          <cell r="AE281">
            <v>1.9</v>
          </cell>
          <cell r="AF281">
            <v>100</v>
          </cell>
          <cell r="AG281" t="str">
            <v/>
          </cell>
          <cell r="AH281">
            <v>-100</v>
          </cell>
        </row>
        <row r="282">
          <cell r="AC282" t="str">
            <v>2nd</v>
          </cell>
          <cell r="AD282">
            <v>7.5</v>
          </cell>
          <cell r="AE282">
            <v>1.7</v>
          </cell>
          <cell r="AF282">
            <v>100</v>
          </cell>
          <cell r="AG282" t="str">
            <v/>
          </cell>
          <cell r="AH282">
            <v>-100</v>
          </cell>
        </row>
        <row r="283">
          <cell r="AD283">
            <v>16</v>
          </cell>
          <cell r="AF283">
            <v>100</v>
          </cell>
          <cell r="AG283" t="str">
            <v/>
          </cell>
          <cell r="AH283">
            <v>-100</v>
          </cell>
        </row>
        <row r="284">
          <cell r="AC284" t="str">
            <v>Won</v>
          </cell>
          <cell r="AD284">
            <v>7.9</v>
          </cell>
          <cell r="AE284">
            <v>1.7</v>
          </cell>
          <cell r="AF284">
            <v>100</v>
          </cell>
          <cell r="AG284">
            <v>790</v>
          </cell>
          <cell r="AH284">
            <v>690</v>
          </cell>
        </row>
        <row r="285">
          <cell r="AD285">
            <v>21</v>
          </cell>
          <cell r="AF285">
            <v>100</v>
          </cell>
          <cell r="AG285" t="str">
            <v/>
          </cell>
          <cell r="AH285">
            <v>-100</v>
          </cell>
        </row>
        <row r="286">
          <cell r="AD286">
            <v>1.7</v>
          </cell>
          <cell r="AF286">
            <v>100</v>
          </cell>
          <cell r="AG286" t="str">
            <v/>
          </cell>
          <cell r="AH286">
            <v>-100</v>
          </cell>
        </row>
        <row r="287">
          <cell r="AD287">
            <v>2.5</v>
          </cell>
          <cell r="AF287">
            <v>100</v>
          </cell>
          <cell r="AG287" t="str">
            <v/>
          </cell>
          <cell r="AH287">
            <v>-100</v>
          </cell>
        </row>
        <row r="288">
          <cell r="AD288">
            <v>26</v>
          </cell>
          <cell r="AF288">
            <v>100</v>
          </cell>
          <cell r="AG288" t="str">
            <v/>
          </cell>
          <cell r="AH288">
            <v>-100</v>
          </cell>
        </row>
        <row r="289">
          <cell r="AD289">
            <v>12</v>
          </cell>
          <cell r="AF289">
            <v>100</v>
          </cell>
          <cell r="AG289" t="str">
            <v/>
          </cell>
          <cell r="AH289">
            <v>-100</v>
          </cell>
        </row>
        <row r="290">
          <cell r="AD290">
            <v>12</v>
          </cell>
          <cell r="AF290">
            <v>100</v>
          </cell>
          <cell r="AG290" t="str">
            <v/>
          </cell>
          <cell r="AH290">
            <v>-100</v>
          </cell>
        </row>
        <row r="291">
          <cell r="AD291">
            <v>17</v>
          </cell>
          <cell r="AF291">
            <v>100</v>
          </cell>
          <cell r="AG291" t="str">
            <v/>
          </cell>
          <cell r="AH291">
            <v>-100</v>
          </cell>
        </row>
        <row r="292">
          <cell r="AD292">
            <v>11</v>
          </cell>
          <cell r="AF292">
            <v>100</v>
          </cell>
          <cell r="AG292" t="str">
            <v/>
          </cell>
          <cell r="AH292">
            <v>-100</v>
          </cell>
        </row>
        <row r="293">
          <cell r="AD293">
            <v>1.6</v>
          </cell>
          <cell r="AF293">
            <v>100</v>
          </cell>
          <cell r="AG293" t="str">
            <v/>
          </cell>
          <cell r="AH293">
            <v>-100</v>
          </cell>
        </row>
        <row r="294">
          <cell r="AC294" t="str">
            <v>Won</v>
          </cell>
          <cell r="AD294">
            <v>14.1</v>
          </cell>
          <cell r="AE294">
            <v>2.8</v>
          </cell>
          <cell r="AF294">
            <v>100</v>
          </cell>
          <cell r="AG294">
            <v>1410</v>
          </cell>
          <cell r="AH294">
            <v>1310</v>
          </cell>
        </row>
        <row r="295">
          <cell r="AD295">
            <v>21</v>
          </cell>
          <cell r="AF295">
            <v>100</v>
          </cell>
          <cell r="AG295" t="str">
            <v/>
          </cell>
          <cell r="AH295">
            <v>-100</v>
          </cell>
        </row>
        <row r="296">
          <cell r="AD296">
            <v>26</v>
          </cell>
          <cell r="AF296">
            <v>100</v>
          </cell>
          <cell r="AG296" t="str">
            <v/>
          </cell>
          <cell r="AH296">
            <v>-100</v>
          </cell>
        </row>
        <row r="297">
          <cell r="AC297" t="str">
            <v>3rd</v>
          </cell>
          <cell r="AD297">
            <v>3.5</v>
          </cell>
          <cell r="AE297">
            <v>1.6</v>
          </cell>
          <cell r="AF297">
            <v>100</v>
          </cell>
          <cell r="AG297" t="str">
            <v/>
          </cell>
          <cell r="AH297">
            <v>-100</v>
          </cell>
        </row>
        <row r="298">
          <cell r="AD298">
            <v>41</v>
          </cell>
          <cell r="AF298">
            <v>100</v>
          </cell>
          <cell r="AG298" t="str">
            <v/>
          </cell>
          <cell r="AH298">
            <v>-100</v>
          </cell>
        </row>
        <row r="299">
          <cell r="AD299">
            <v>6</v>
          </cell>
          <cell r="AF299">
            <v>100</v>
          </cell>
          <cell r="AG299" t="str">
            <v/>
          </cell>
          <cell r="AH299">
            <v>-100</v>
          </cell>
        </row>
        <row r="300">
          <cell r="AC300" t="str">
            <v>2nd</v>
          </cell>
          <cell r="AD300">
            <v>11</v>
          </cell>
          <cell r="AE300">
            <v>2.6</v>
          </cell>
          <cell r="AF300">
            <v>100</v>
          </cell>
          <cell r="AG300" t="str">
            <v/>
          </cell>
          <cell r="AH300">
            <v>-100</v>
          </cell>
        </row>
        <row r="301">
          <cell r="AD301">
            <v>21</v>
          </cell>
          <cell r="AF301">
            <v>100</v>
          </cell>
          <cell r="AG301" t="str">
            <v/>
          </cell>
          <cell r="AH301">
            <v>-100</v>
          </cell>
        </row>
        <row r="302">
          <cell r="AC302" t="str">
            <v>3rd</v>
          </cell>
          <cell r="AD302">
            <v>6.5</v>
          </cell>
          <cell r="AE302">
            <v>1.8</v>
          </cell>
          <cell r="AF302">
            <v>100</v>
          </cell>
          <cell r="AG302" t="str">
            <v/>
          </cell>
          <cell r="AH302">
            <v>-100</v>
          </cell>
        </row>
        <row r="303">
          <cell r="AC303" t="str">
            <v>Won</v>
          </cell>
          <cell r="AD303">
            <v>3.6</v>
          </cell>
          <cell r="AE303">
            <v>1.4</v>
          </cell>
          <cell r="AF303">
            <v>100</v>
          </cell>
          <cell r="AG303">
            <v>360</v>
          </cell>
          <cell r="AH303">
            <v>260</v>
          </cell>
        </row>
        <row r="304">
          <cell r="AC304" t="str">
            <v>3rd</v>
          </cell>
          <cell r="AD304">
            <v>2.2999999999999998</v>
          </cell>
          <cell r="AE304">
            <v>1.3</v>
          </cell>
          <cell r="AF304">
            <v>100</v>
          </cell>
          <cell r="AG304" t="str">
            <v/>
          </cell>
          <cell r="AH304">
            <v>-100</v>
          </cell>
        </row>
        <row r="305">
          <cell r="AD305">
            <v>9.5</v>
          </cell>
          <cell r="AF305">
            <v>100</v>
          </cell>
          <cell r="AG305" t="str">
            <v/>
          </cell>
          <cell r="AH305">
            <v>-100</v>
          </cell>
        </row>
        <row r="306">
          <cell r="AD306">
            <v>26</v>
          </cell>
          <cell r="AF306">
            <v>100</v>
          </cell>
          <cell r="AG306" t="str">
            <v/>
          </cell>
          <cell r="AH306">
            <v>-100</v>
          </cell>
        </row>
        <row r="307">
          <cell r="AC307" t="str">
            <v>2nd</v>
          </cell>
          <cell r="AD307">
            <v>1.95</v>
          </cell>
          <cell r="AE307">
            <v>1.3</v>
          </cell>
          <cell r="AF307">
            <v>100</v>
          </cell>
          <cell r="AG307" t="str">
            <v/>
          </cell>
          <cell r="AH307">
            <v>-100</v>
          </cell>
        </row>
        <row r="308">
          <cell r="AC308" t="str">
            <v>Ntd</v>
          </cell>
          <cell r="AD308">
            <v>18</v>
          </cell>
          <cell r="AF308">
            <v>100</v>
          </cell>
          <cell r="AG308" t="str">
            <v/>
          </cell>
          <cell r="AH308">
            <v>-100</v>
          </cell>
        </row>
        <row r="309">
          <cell r="AC309" t="str">
            <v>Won</v>
          </cell>
          <cell r="AD309">
            <v>12.4</v>
          </cell>
          <cell r="AE309">
            <v>4</v>
          </cell>
          <cell r="AF309">
            <v>100</v>
          </cell>
          <cell r="AG309">
            <v>1240</v>
          </cell>
          <cell r="AH309">
            <v>1140</v>
          </cell>
        </row>
        <row r="310">
          <cell r="AD310">
            <v>19</v>
          </cell>
          <cell r="AF310">
            <v>100</v>
          </cell>
          <cell r="AG310" t="str">
            <v/>
          </cell>
          <cell r="AH310">
            <v>-100</v>
          </cell>
        </row>
        <row r="311">
          <cell r="AD311">
            <v>2.9</v>
          </cell>
          <cell r="AF311">
            <v>100</v>
          </cell>
          <cell r="AG311" t="str">
            <v/>
          </cell>
          <cell r="AH311">
            <v>-100</v>
          </cell>
        </row>
        <row r="312">
          <cell r="AC312" t="str">
            <v>2nd</v>
          </cell>
          <cell r="AD312">
            <v>2.2000000000000002</v>
          </cell>
          <cell r="AE312">
            <v>1.2</v>
          </cell>
          <cell r="AF312">
            <v>100</v>
          </cell>
          <cell r="AG312" t="str">
            <v/>
          </cell>
          <cell r="AH312">
            <v>-100</v>
          </cell>
        </row>
        <row r="313">
          <cell r="AC313" t="str">
            <v>3rd</v>
          </cell>
          <cell r="AD313">
            <v>3</v>
          </cell>
          <cell r="AE313">
            <v>3.9</v>
          </cell>
          <cell r="AF313">
            <v>100</v>
          </cell>
          <cell r="AG313" t="str">
            <v/>
          </cell>
          <cell r="AH313">
            <v>-100</v>
          </cell>
        </row>
        <row r="314">
          <cell r="AD314">
            <v>31</v>
          </cell>
          <cell r="AF314">
            <v>100</v>
          </cell>
          <cell r="AG314" t="str">
            <v/>
          </cell>
          <cell r="AH314">
            <v>-100</v>
          </cell>
        </row>
        <row r="315">
          <cell r="AD315">
            <v>16</v>
          </cell>
          <cell r="AF315">
            <v>100</v>
          </cell>
          <cell r="AG315" t="str">
            <v/>
          </cell>
          <cell r="AH315">
            <v>-100</v>
          </cell>
        </row>
        <row r="316">
          <cell r="AC316" t="str">
            <v>Won</v>
          </cell>
          <cell r="AD316">
            <v>13</v>
          </cell>
          <cell r="AE316">
            <v>2.2000000000000002</v>
          </cell>
          <cell r="AF316">
            <v>100</v>
          </cell>
          <cell r="AG316">
            <v>1300</v>
          </cell>
          <cell r="AH316">
            <v>1200</v>
          </cell>
        </row>
        <row r="317">
          <cell r="AC317" t="str">
            <v>Won</v>
          </cell>
          <cell r="AD317">
            <v>6.5</v>
          </cell>
          <cell r="AE317">
            <v>2.8</v>
          </cell>
          <cell r="AF317">
            <v>100</v>
          </cell>
          <cell r="AG317">
            <v>650</v>
          </cell>
          <cell r="AH317">
            <v>550</v>
          </cell>
        </row>
        <row r="318">
          <cell r="AD318">
            <v>5</v>
          </cell>
          <cell r="AF318">
            <v>100</v>
          </cell>
          <cell r="AG318" t="str">
            <v/>
          </cell>
          <cell r="AH318">
            <v>-100</v>
          </cell>
        </row>
        <row r="319">
          <cell r="AD319">
            <v>31</v>
          </cell>
          <cell r="AF319">
            <v>100</v>
          </cell>
          <cell r="AG319" t="str">
            <v/>
          </cell>
          <cell r="AH319">
            <v>-100</v>
          </cell>
        </row>
        <row r="320">
          <cell r="AD320">
            <v>6.5</v>
          </cell>
          <cell r="AF320">
            <v>100</v>
          </cell>
          <cell r="AG320" t="str">
            <v/>
          </cell>
          <cell r="AH320">
            <v>-100</v>
          </cell>
        </row>
        <row r="321">
          <cell r="AC321" t="str">
            <v>2nd</v>
          </cell>
          <cell r="AD321">
            <v>10</v>
          </cell>
          <cell r="AE321">
            <v>3.3</v>
          </cell>
          <cell r="AF321">
            <v>100</v>
          </cell>
          <cell r="AG321" t="str">
            <v/>
          </cell>
          <cell r="AH321">
            <v>-100</v>
          </cell>
        </row>
        <row r="322">
          <cell r="AC322" t="str">
            <v>2nd</v>
          </cell>
          <cell r="AD322">
            <v>3.1</v>
          </cell>
          <cell r="AE322">
            <v>1.7</v>
          </cell>
          <cell r="AF322">
            <v>100</v>
          </cell>
          <cell r="AG322" t="str">
            <v/>
          </cell>
          <cell r="AH322">
            <v>-100</v>
          </cell>
        </row>
        <row r="323">
          <cell r="AD323">
            <v>14</v>
          </cell>
          <cell r="AF323">
            <v>100</v>
          </cell>
          <cell r="AG323" t="str">
            <v/>
          </cell>
          <cell r="AH323">
            <v>-100</v>
          </cell>
        </row>
        <row r="324">
          <cell r="AD324">
            <v>71</v>
          </cell>
          <cell r="AF324">
            <v>100</v>
          </cell>
          <cell r="AG324" t="str">
            <v/>
          </cell>
          <cell r="AH324">
            <v>-100</v>
          </cell>
        </row>
        <row r="325">
          <cell r="AD325">
            <v>5.5</v>
          </cell>
          <cell r="AF325">
            <v>100</v>
          </cell>
          <cell r="AG325" t="str">
            <v/>
          </cell>
          <cell r="AH325">
            <v>-100</v>
          </cell>
        </row>
        <row r="326">
          <cell r="AD326">
            <v>7.5</v>
          </cell>
          <cell r="AF326">
            <v>100</v>
          </cell>
          <cell r="AG326" t="str">
            <v/>
          </cell>
          <cell r="AH326">
            <v>-100</v>
          </cell>
        </row>
        <row r="327">
          <cell r="AC327" t="str">
            <v>Won</v>
          </cell>
          <cell r="AD327">
            <v>2.7</v>
          </cell>
          <cell r="AE327">
            <v>1.1000000000000001</v>
          </cell>
          <cell r="AF327">
            <v>100</v>
          </cell>
          <cell r="AG327">
            <v>270</v>
          </cell>
          <cell r="AH327">
            <v>170</v>
          </cell>
        </row>
        <row r="328">
          <cell r="AC328" t="str">
            <v>3rd</v>
          </cell>
          <cell r="AD328">
            <v>3.4</v>
          </cell>
          <cell r="AE328">
            <v>1.5</v>
          </cell>
          <cell r="AF328">
            <v>100</v>
          </cell>
          <cell r="AG328" t="str">
            <v/>
          </cell>
          <cell r="AH328">
            <v>-100</v>
          </cell>
        </row>
        <row r="329">
          <cell r="AD329">
            <v>10</v>
          </cell>
          <cell r="AF329">
            <v>100</v>
          </cell>
          <cell r="AG329" t="str">
            <v/>
          </cell>
          <cell r="AH329">
            <v>-100</v>
          </cell>
        </row>
        <row r="330">
          <cell r="AC330" t="str">
            <v>2nd</v>
          </cell>
          <cell r="AD330">
            <v>21</v>
          </cell>
          <cell r="AE330">
            <v>4</v>
          </cell>
          <cell r="AF330">
            <v>100</v>
          </cell>
          <cell r="AG330" t="str">
            <v/>
          </cell>
          <cell r="AH330">
            <v>-100</v>
          </cell>
        </row>
        <row r="331">
          <cell r="AD331">
            <v>15</v>
          </cell>
          <cell r="AF331">
            <v>100</v>
          </cell>
          <cell r="AG331" t="str">
            <v/>
          </cell>
          <cell r="AH331">
            <v>-100</v>
          </cell>
        </row>
        <row r="332">
          <cell r="AC332" t="str">
            <v>Won</v>
          </cell>
          <cell r="AD332">
            <v>1.65</v>
          </cell>
          <cell r="AE332">
            <v>1.1000000000000001</v>
          </cell>
          <cell r="AF332">
            <v>100</v>
          </cell>
          <cell r="AG332">
            <v>165</v>
          </cell>
          <cell r="AH332">
            <v>65</v>
          </cell>
        </row>
        <row r="333">
          <cell r="AC333" t="str">
            <v>Ntd</v>
          </cell>
          <cell r="AD333">
            <v>3.4</v>
          </cell>
          <cell r="AF333">
            <v>100</v>
          </cell>
          <cell r="AG333" t="str">
            <v/>
          </cell>
          <cell r="AH333">
            <v>-100</v>
          </cell>
        </row>
        <row r="334">
          <cell r="AC334" t="str">
            <v>2nd</v>
          </cell>
          <cell r="AD334">
            <v>11</v>
          </cell>
          <cell r="AE334">
            <v>3.4</v>
          </cell>
          <cell r="AF334">
            <v>100</v>
          </cell>
          <cell r="AG334" t="str">
            <v/>
          </cell>
          <cell r="AH334">
            <v>-100</v>
          </cell>
        </row>
        <row r="335">
          <cell r="AD335">
            <v>41</v>
          </cell>
          <cell r="AF335">
            <v>100</v>
          </cell>
          <cell r="AG335" t="str">
            <v/>
          </cell>
          <cell r="AH335">
            <v>-100</v>
          </cell>
        </row>
        <row r="336">
          <cell r="AD336">
            <v>14</v>
          </cell>
          <cell r="AF336">
            <v>100</v>
          </cell>
          <cell r="AG336" t="str">
            <v/>
          </cell>
          <cell r="AH336">
            <v>-100</v>
          </cell>
        </row>
        <row r="337">
          <cell r="AD337">
            <v>12</v>
          </cell>
          <cell r="AF337">
            <v>100</v>
          </cell>
          <cell r="AG337" t="str">
            <v/>
          </cell>
          <cell r="AH337">
            <v>-100</v>
          </cell>
        </row>
        <row r="338">
          <cell r="AD338">
            <v>26</v>
          </cell>
          <cell r="AF338">
            <v>100</v>
          </cell>
          <cell r="AG338" t="str">
            <v/>
          </cell>
          <cell r="AH338">
            <v>-100</v>
          </cell>
        </row>
        <row r="339">
          <cell r="AC339" t="str">
            <v>3rd</v>
          </cell>
          <cell r="AD339">
            <v>6.5</v>
          </cell>
          <cell r="AE339">
            <v>1.7</v>
          </cell>
          <cell r="AF339">
            <v>100</v>
          </cell>
          <cell r="AG339" t="str">
            <v/>
          </cell>
          <cell r="AH339">
            <v>-100</v>
          </cell>
        </row>
        <row r="340">
          <cell r="AD340">
            <v>7</v>
          </cell>
          <cell r="AF340">
            <v>100</v>
          </cell>
          <cell r="AG340" t="str">
            <v/>
          </cell>
          <cell r="AH340">
            <v>-100</v>
          </cell>
        </row>
        <row r="341">
          <cell r="AC341" t="str">
            <v>Won</v>
          </cell>
          <cell r="AD341">
            <v>2.1</v>
          </cell>
          <cell r="AE341">
            <v>1.2</v>
          </cell>
          <cell r="AF341">
            <v>100</v>
          </cell>
          <cell r="AG341">
            <v>210</v>
          </cell>
          <cell r="AH341">
            <v>110</v>
          </cell>
        </row>
        <row r="342">
          <cell r="AC342" t="str">
            <v>2nd</v>
          </cell>
          <cell r="AD342">
            <v>5</v>
          </cell>
          <cell r="AE342">
            <v>1.8</v>
          </cell>
          <cell r="AF342">
            <v>100</v>
          </cell>
          <cell r="AG342" t="str">
            <v/>
          </cell>
          <cell r="AH342">
            <v>-100</v>
          </cell>
        </row>
        <row r="343">
          <cell r="AC343" t="str">
            <v>Won</v>
          </cell>
          <cell r="AD343">
            <v>6</v>
          </cell>
          <cell r="AE343">
            <v>2.1</v>
          </cell>
          <cell r="AF343">
            <v>100</v>
          </cell>
          <cell r="AG343">
            <v>600</v>
          </cell>
          <cell r="AH343">
            <v>500</v>
          </cell>
        </row>
        <row r="344">
          <cell r="AD344">
            <v>8</v>
          </cell>
          <cell r="AF344">
            <v>100</v>
          </cell>
          <cell r="AG344" t="str">
            <v/>
          </cell>
          <cell r="AH344">
            <v>-100</v>
          </cell>
        </row>
        <row r="345">
          <cell r="AD345">
            <v>11</v>
          </cell>
          <cell r="AF345">
            <v>100</v>
          </cell>
          <cell r="AG345" t="str">
            <v/>
          </cell>
          <cell r="AH345">
            <v>-100</v>
          </cell>
        </row>
        <row r="346">
          <cell r="AD346">
            <v>4.2</v>
          </cell>
          <cell r="AF346">
            <v>100</v>
          </cell>
          <cell r="AG346" t="str">
            <v/>
          </cell>
          <cell r="AH346">
            <v>-100</v>
          </cell>
        </row>
        <row r="347">
          <cell r="AC347" t="str">
            <v>Won</v>
          </cell>
          <cell r="AD347">
            <v>2.7</v>
          </cell>
          <cell r="AE347">
            <v>1.8</v>
          </cell>
          <cell r="AF347">
            <v>100</v>
          </cell>
          <cell r="AG347">
            <v>270</v>
          </cell>
          <cell r="AH347">
            <v>170</v>
          </cell>
        </row>
        <row r="348">
          <cell r="AC348" t="str">
            <v>Ntd</v>
          </cell>
          <cell r="AD348">
            <v>4.4000000000000004</v>
          </cell>
          <cell r="AF348">
            <v>100</v>
          </cell>
          <cell r="AG348" t="str">
            <v/>
          </cell>
          <cell r="AH348">
            <v>-100</v>
          </cell>
        </row>
        <row r="349">
          <cell r="AD349">
            <v>9</v>
          </cell>
          <cell r="AF349">
            <v>100</v>
          </cell>
          <cell r="AG349" t="str">
            <v/>
          </cell>
          <cell r="AH349">
            <v>-100</v>
          </cell>
        </row>
        <row r="350">
          <cell r="AD350">
            <v>9.5</v>
          </cell>
          <cell r="AF350">
            <v>100</v>
          </cell>
          <cell r="AG350" t="str">
            <v/>
          </cell>
          <cell r="AH350">
            <v>-100</v>
          </cell>
        </row>
        <row r="351">
          <cell r="AC351" t="str">
            <v>2nd</v>
          </cell>
          <cell r="AD351">
            <v>3.8</v>
          </cell>
          <cell r="AE351">
            <v>2</v>
          </cell>
          <cell r="AF351">
            <v>100</v>
          </cell>
          <cell r="AG351" t="str">
            <v/>
          </cell>
          <cell r="AH351">
            <v>-100</v>
          </cell>
        </row>
        <row r="352">
          <cell r="AC352" t="str">
            <v>Ntd</v>
          </cell>
          <cell r="AD352">
            <v>5.5</v>
          </cell>
          <cell r="AF352">
            <v>100</v>
          </cell>
          <cell r="AG352" t="str">
            <v/>
          </cell>
          <cell r="AH352">
            <v>-100</v>
          </cell>
        </row>
        <row r="353">
          <cell r="AD353">
            <v>3.7</v>
          </cell>
          <cell r="AF353">
            <v>100</v>
          </cell>
          <cell r="AG353" t="str">
            <v/>
          </cell>
          <cell r="AH353">
            <v>-100</v>
          </cell>
        </row>
        <row r="354">
          <cell r="AC354" t="str">
            <v>Won</v>
          </cell>
          <cell r="AD354">
            <v>10</v>
          </cell>
          <cell r="AE354">
            <v>4.0999999999999996</v>
          </cell>
          <cell r="AF354">
            <v>100</v>
          </cell>
          <cell r="AG354">
            <v>1000</v>
          </cell>
          <cell r="AH354">
            <v>900</v>
          </cell>
        </row>
        <row r="355">
          <cell r="AD355">
            <v>16</v>
          </cell>
          <cell r="AF355">
            <v>100</v>
          </cell>
          <cell r="AG355" t="str">
            <v/>
          </cell>
          <cell r="AH355">
            <v>-100</v>
          </cell>
        </row>
        <row r="356">
          <cell r="AC356" t="str">
            <v>2nd</v>
          </cell>
          <cell r="AD356">
            <v>2.6</v>
          </cell>
          <cell r="AE356">
            <v>1.6</v>
          </cell>
          <cell r="AF356">
            <v>100</v>
          </cell>
          <cell r="AG356" t="str">
            <v/>
          </cell>
          <cell r="AH356">
            <v>-100</v>
          </cell>
        </row>
        <row r="357">
          <cell r="AC357" t="str">
            <v>Won</v>
          </cell>
          <cell r="AD357">
            <v>2.8</v>
          </cell>
          <cell r="AE357">
            <v>1.5</v>
          </cell>
          <cell r="AF357">
            <v>100</v>
          </cell>
          <cell r="AG357">
            <v>280</v>
          </cell>
          <cell r="AH357">
            <v>180</v>
          </cell>
        </row>
        <row r="358">
          <cell r="AD358">
            <v>4.5999999999999996</v>
          </cell>
          <cell r="AF358">
            <v>100</v>
          </cell>
          <cell r="AG358" t="str">
            <v/>
          </cell>
          <cell r="AH358">
            <v>-100</v>
          </cell>
        </row>
        <row r="359">
          <cell r="AD359">
            <v>5</v>
          </cell>
          <cell r="AF359">
            <v>100</v>
          </cell>
          <cell r="AG359" t="str">
            <v/>
          </cell>
          <cell r="AH359">
            <v>-100</v>
          </cell>
        </row>
        <row r="360">
          <cell r="AC360" t="str">
            <v>3rd</v>
          </cell>
          <cell r="AD360">
            <v>21</v>
          </cell>
          <cell r="AE360">
            <v>4.5999999999999996</v>
          </cell>
          <cell r="AF360">
            <v>100</v>
          </cell>
          <cell r="AG360" t="str">
            <v/>
          </cell>
          <cell r="AH360">
            <v>-100</v>
          </cell>
        </row>
        <row r="361">
          <cell r="AD361">
            <v>21</v>
          </cell>
          <cell r="AF361">
            <v>100</v>
          </cell>
          <cell r="AG361" t="str">
            <v/>
          </cell>
          <cell r="AH361">
            <v>-100</v>
          </cell>
        </row>
        <row r="362">
          <cell r="AD362">
            <v>11</v>
          </cell>
          <cell r="AF362">
            <v>100</v>
          </cell>
          <cell r="AG362" t="str">
            <v/>
          </cell>
          <cell r="AH362">
            <v>-100</v>
          </cell>
        </row>
        <row r="363">
          <cell r="AD363">
            <v>8</v>
          </cell>
          <cell r="AF363">
            <v>100</v>
          </cell>
          <cell r="AG363" t="str">
            <v/>
          </cell>
          <cell r="AH363">
            <v>-100</v>
          </cell>
        </row>
        <row r="364">
          <cell r="AD364">
            <v>8</v>
          </cell>
          <cell r="AF364">
            <v>100</v>
          </cell>
          <cell r="AG364" t="str">
            <v/>
          </cell>
          <cell r="AH364">
            <v>-100</v>
          </cell>
        </row>
        <row r="365">
          <cell r="AD365">
            <v>16</v>
          </cell>
          <cell r="AF365">
            <v>100</v>
          </cell>
          <cell r="AG365" t="str">
            <v/>
          </cell>
          <cell r="AH365">
            <v>-100</v>
          </cell>
        </row>
        <row r="366">
          <cell r="AD366">
            <v>26</v>
          </cell>
          <cell r="AF366">
            <v>100</v>
          </cell>
          <cell r="AG366" t="str">
            <v/>
          </cell>
          <cell r="AH366">
            <v>-100</v>
          </cell>
        </row>
        <row r="367">
          <cell r="AC367" t="str">
            <v>Won</v>
          </cell>
          <cell r="AD367">
            <v>19</v>
          </cell>
          <cell r="AE367">
            <v>3.9</v>
          </cell>
          <cell r="AF367">
            <v>100</v>
          </cell>
          <cell r="AG367">
            <v>1900</v>
          </cell>
          <cell r="AH367">
            <v>1800</v>
          </cell>
        </row>
        <row r="368">
          <cell r="AD368">
            <v>5.5</v>
          </cell>
          <cell r="AF368">
            <v>100</v>
          </cell>
          <cell r="AG368" t="str">
            <v/>
          </cell>
          <cell r="AH368">
            <v>-100</v>
          </cell>
        </row>
        <row r="369">
          <cell r="AD369">
            <v>6.5</v>
          </cell>
          <cell r="AF369">
            <v>100</v>
          </cell>
          <cell r="AG369" t="str">
            <v/>
          </cell>
          <cell r="AH369">
            <v>-100</v>
          </cell>
        </row>
        <row r="370">
          <cell r="AC370" t="str">
            <v>3rd</v>
          </cell>
          <cell r="AD370">
            <v>8.5</v>
          </cell>
          <cell r="AE370">
            <v>2.4</v>
          </cell>
          <cell r="AF370">
            <v>100</v>
          </cell>
          <cell r="AG370" t="str">
            <v/>
          </cell>
          <cell r="AH370">
            <v>-100</v>
          </cell>
        </row>
        <row r="371">
          <cell r="AD371">
            <v>5.5</v>
          </cell>
          <cell r="AF371">
            <v>100</v>
          </cell>
          <cell r="AG371" t="str">
            <v/>
          </cell>
          <cell r="AH371">
            <v>-100</v>
          </cell>
        </row>
        <row r="372">
          <cell r="AD372">
            <v>7</v>
          </cell>
          <cell r="AF372">
            <v>100</v>
          </cell>
          <cell r="AG372" t="str">
            <v/>
          </cell>
          <cell r="AH372">
            <v>-100</v>
          </cell>
        </row>
        <row r="373">
          <cell r="AC373" t="str">
            <v>3rd</v>
          </cell>
          <cell r="AD373">
            <v>8.5</v>
          </cell>
          <cell r="AE373">
            <v>2.7</v>
          </cell>
          <cell r="AF373">
            <v>100</v>
          </cell>
          <cell r="AG373" t="str">
            <v/>
          </cell>
          <cell r="AH373">
            <v>-100</v>
          </cell>
        </row>
        <row r="374">
          <cell r="AD374">
            <v>7.5</v>
          </cell>
          <cell r="AF374">
            <v>100</v>
          </cell>
          <cell r="AG374" t="str">
            <v/>
          </cell>
          <cell r="AH374">
            <v>-100</v>
          </cell>
        </row>
        <row r="375">
          <cell r="AD375">
            <v>5.5</v>
          </cell>
          <cell r="AF375">
            <v>100</v>
          </cell>
          <cell r="AG375" t="str">
            <v/>
          </cell>
          <cell r="AH375">
            <v>-100</v>
          </cell>
        </row>
        <row r="376">
          <cell r="AC376" t="str">
            <v>Won</v>
          </cell>
          <cell r="AD376">
            <v>4.8</v>
          </cell>
          <cell r="AE376">
            <v>2</v>
          </cell>
          <cell r="AF376">
            <v>100</v>
          </cell>
          <cell r="AG376">
            <v>480</v>
          </cell>
          <cell r="AH376">
            <v>380</v>
          </cell>
        </row>
        <row r="377">
          <cell r="AC377" t="str">
            <v>Won</v>
          </cell>
          <cell r="AD377">
            <v>2.15</v>
          </cell>
          <cell r="AE377">
            <v>1.5</v>
          </cell>
          <cell r="AF377">
            <v>100</v>
          </cell>
          <cell r="AG377">
            <v>215</v>
          </cell>
          <cell r="AH377">
            <v>115</v>
          </cell>
        </row>
        <row r="378">
          <cell r="AD378">
            <v>9</v>
          </cell>
          <cell r="AF378">
            <v>100</v>
          </cell>
          <cell r="AG378" t="str">
            <v/>
          </cell>
          <cell r="AH378">
            <v>-100</v>
          </cell>
        </row>
        <row r="379">
          <cell r="AC379" t="str">
            <v>2nd</v>
          </cell>
          <cell r="AD379">
            <v>15</v>
          </cell>
          <cell r="AE379">
            <v>3.6</v>
          </cell>
          <cell r="AF379">
            <v>100</v>
          </cell>
          <cell r="AG379" t="str">
            <v/>
          </cell>
          <cell r="AH379">
            <v>-100</v>
          </cell>
        </row>
        <row r="380">
          <cell r="AD380">
            <v>16</v>
          </cell>
          <cell r="AF380">
            <v>100</v>
          </cell>
          <cell r="AG380" t="str">
            <v/>
          </cell>
          <cell r="AH380">
            <v>-100</v>
          </cell>
        </row>
        <row r="381">
          <cell r="AC381" t="str">
            <v>3rd</v>
          </cell>
          <cell r="AD381">
            <v>19</v>
          </cell>
          <cell r="AE381">
            <v>4</v>
          </cell>
          <cell r="AF381">
            <v>100</v>
          </cell>
          <cell r="AG381" t="str">
            <v/>
          </cell>
          <cell r="AH381">
            <v>-100</v>
          </cell>
        </row>
        <row r="382">
          <cell r="AD382">
            <v>3</v>
          </cell>
          <cell r="AF382">
            <v>100</v>
          </cell>
          <cell r="AG382" t="str">
            <v/>
          </cell>
          <cell r="AH382">
            <v>-100</v>
          </cell>
        </row>
        <row r="383">
          <cell r="AC383" t="str">
            <v>2nd</v>
          </cell>
          <cell r="AD383">
            <v>4.2</v>
          </cell>
          <cell r="AE383">
            <v>1.8</v>
          </cell>
          <cell r="AF383">
            <v>100</v>
          </cell>
          <cell r="AG383" t="str">
            <v/>
          </cell>
          <cell r="AH383">
            <v>-100</v>
          </cell>
        </row>
        <row r="384">
          <cell r="AC384" t="str">
            <v>Won</v>
          </cell>
          <cell r="AD384">
            <v>14</v>
          </cell>
          <cell r="AE384">
            <v>3</v>
          </cell>
          <cell r="AF384">
            <v>100</v>
          </cell>
          <cell r="AG384">
            <v>1400</v>
          </cell>
          <cell r="AH384">
            <v>1300</v>
          </cell>
        </row>
        <row r="385">
          <cell r="AD385">
            <v>17</v>
          </cell>
          <cell r="AF385">
            <v>100</v>
          </cell>
          <cell r="AG385" t="str">
            <v/>
          </cell>
          <cell r="AH385">
            <v>-100</v>
          </cell>
        </row>
        <row r="386">
          <cell r="AD386">
            <v>5.5</v>
          </cell>
          <cell r="AF386">
            <v>100</v>
          </cell>
          <cell r="AG386" t="str">
            <v/>
          </cell>
          <cell r="AH386">
            <v>-100</v>
          </cell>
        </row>
        <row r="387">
          <cell r="AD387">
            <v>9</v>
          </cell>
          <cell r="AF387">
            <v>100</v>
          </cell>
          <cell r="AG387" t="str">
            <v/>
          </cell>
          <cell r="AH387">
            <v>-100</v>
          </cell>
        </row>
        <row r="388">
          <cell r="AD388">
            <v>7</v>
          </cell>
          <cell r="AF388">
            <v>100</v>
          </cell>
          <cell r="AG388" t="str">
            <v/>
          </cell>
          <cell r="AH388">
            <v>-100</v>
          </cell>
        </row>
        <row r="389">
          <cell r="AD389">
            <v>16</v>
          </cell>
          <cell r="AF389">
            <v>100</v>
          </cell>
          <cell r="AG389" t="str">
            <v/>
          </cell>
          <cell r="AH389">
            <v>-100</v>
          </cell>
        </row>
        <row r="390">
          <cell r="AD390">
            <v>11</v>
          </cell>
          <cell r="AF390">
            <v>100</v>
          </cell>
          <cell r="AG390" t="str">
            <v/>
          </cell>
          <cell r="AH390">
            <v>-100</v>
          </cell>
        </row>
        <row r="391">
          <cell r="AC391" t="str">
            <v>Won</v>
          </cell>
          <cell r="AD391">
            <v>4.8</v>
          </cell>
          <cell r="AE391">
            <v>1.8</v>
          </cell>
          <cell r="AF391">
            <v>100</v>
          </cell>
          <cell r="AG391">
            <v>480</v>
          </cell>
          <cell r="AH391">
            <v>380</v>
          </cell>
        </row>
        <row r="392">
          <cell r="AC392" t="str">
            <v>3rd</v>
          </cell>
          <cell r="AD392">
            <v>6</v>
          </cell>
          <cell r="AE392">
            <v>2.1</v>
          </cell>
          <cell r="AF392">
            <v>100</v>
          </cell>
          <cell r="AG392" t="str">
            <v/>
          </cell>
          <cell r="AH392">
            <v>-100</v>
          </cell>
        </row>
        <row r="393">
          <cell r="AD393">
            <v>2.2999999999999998</v>
          </cell>
          <cell r="AF393">
            <v>100</v>
          </cell>
          <cell r="AG393" t="str">
            <v/>
          </cell>
          <cell r="AH393">
            <v>-100</v>
          </cell>
        </row>
        <row r="394">
          <cell r="AC394" t="str">
            <v>2nd</v>
          </cell>
          <cell r="AD394">
            <v>20</v>
          </cell>
          <cell r="AE394">
            <v>4.3</v>
          </cell>
          <cell r="AF394">
            <v>100</v>
          </cell>
          <cell r="AG394" t="str">
            <v/>
          </cell>
          <cell r="AH394">
            <v>-100</v>
          </cell>
        </row>
        <row r="395">
          <cell r="AD395">
            <v>9</v>
          </cell>
          <cell r="AF395">
            <v>100</v>
          </cell>
          <cell r="AG395" t="str">
            <v/>
          </cell>
          <cell r="AH395">
            <v>-100</v>
          </cell>
        </row>
        <row r="396">
          <cell r="AD396">
            <v>13</v>
          </cell>
          <cell r="AF396">
            <v>100</v>
          </cell>
          <cell r="AG396" t="str">
            <v/>
          </cell>
          <cell r="AH396">
            <v>-100</v>
          </cell>
        </row>
        <row r="397">
          <cell r="AC397" t="str">
            <v>3rd</v>
          </cell>
          <cell r="AD397">
            <v>3.8</v>
          </cell>
          <cell r="AE397">
            <v>1.6</v>
          </cell>
          <cell r="AF397">
            <v>100</v>
          </cell>
          <cell r="AG397" t="str">
            <v/>
          </cell>
          <cell r="AH397">
            <v>-100</v>
          </cell>
        </row>
        <row r="398">
          <cell r="AD398">
            <v>6.5</v>
          </cell>
          <cell r="AF398">
            <v>100</v>
          </cell>
          <cell r="AG398" t="str">
            <v/>
          </cell>
          <cell r="AH398">
            <v>-100</v>
          </cell>
        </row>
        <row r="399">
          <cell r="AC399" t="str">
            <v>2nd</v>
          </cell>
          <cell r="AD399">
            <v>4.4000000000000004</v>
          </cell>
          <cell r="AE399">
            <v>1.6</v>
          </cell>
          <cell r="AF399">
            <v>100</v>
          </cell>
          <cell r="AG399" t="str">
            <v/>
          </cell>
          <cell r="AH399">
            <v>-100</v>
          </cell>
        </row>
        <row r="400">
          <cell r="AC400" t="str">
            <v>Won</v>
          </cell>
          <cell r="AD400">
            <v>16</v>
          </cell>
          <cell r="AE400">
            <v>3.1</v>
          </cell>
          <cell r="AF400">
            <v>100</v>
          </cell>
          <cell r="AG400">
            <v>1600</v>
          </cell>
          <cell r="AH400">
            <v>1500</v>
          </cell>
        </row>
        <row r="401">
          <cell r="AD401">
            <v>3.5</v>
          </cell>
          <cell r="AF401">
            <v>100</v>
          </cell>
          <cell r="AG401" t="str">
            <v/>
          </cell>
          <cell r="AH401">
            <v>-100</v>
          </cell>
        </row>
        <row r="402">
          <cell r="AC402" t="str">
            <v>2nd</v>
          </cell>
          <cell r="AD402">
            <v>5</v>
          </cell>
          <cell r="AE402">
            <v>1.9</v>
          </cell>
          <cell r="AF402">
            <v>100</v>
          </cell>
          <cell r="AG402" t="str">
            <v/>
          </cell>
          <cell r="AH402">
            <v>-100</v>
          </cell>
        </row>
        <row r="403">
          <cell r="AD403">
            <v>5.5</v>
          </cell>
          <cell r="AF403">
            <v>100</v>
          </cell>
          <cell r="AG403" t="str">
            <v/>
          </cell>
          <cell r="AH403">
            <v>-100</v>
          </cell>
        </row>
        <row r="404">
          <cell r="AD404">
            <v>7</v>
          </cell>
          <cell r="AF404">
            <v>100</v>
          </cell>
          <cell r="AG404" t="str">
            <v/>
          </cell>
          <cell r="AH404">
            <v>-100</v>
          </cell>
        </row>
        <row r="405">
          <cell r="AD405">
            <v>21</v>
          </cell>
          <cell r="AF405">
            <v>100</v>
          </cell>
          <cell r="AG405" t="str">
            <v/>
          </cell>
          <cell r="AH405">
            <v>-100</v>
          </cell>
        </row>
        <row r="406">
          <cell r="AD406">
            <v>12</v>
          </cell>
          <cell r="AF406">
            <v>100</v>
          </cell>
          <cell r="AG406" t="str">
            <v/>
          </cell>
          <cell r="AH406">
            <v>-100</v>
          </cell>
        </row>
        <row r="407">
          <cell r="AC407" t="str">
            <v>Won</v>
          </cell>
          <cell r="AD407">
            <v>4.8</v>
          </cell>
          <cell r="AE407">
            <v>2.4</v>
          </cell>
          <cell r="AF407">
            <v>100</v>
          </cell>
          <cell r="AG407">
            <v>480</v>
          </cell>
          <cell r="AH407">
            <v>380</v>
          </cell>
        </row>
        <row r="408">
          <cell r="AC408" t="str">
            <v>Ntd</v>
          </cell>
          <cell r="AD408">
            <v>4.4000000000000004</v>
          </cell>
          <cell r="AF408">
            <v>100</v>
          </cell>
          <cell r="AG408" t="str">
            <v/>
          </cell>
          <cell r="AH408">
            <v>-100</v>
          </cell>
        </row>
        <row r="409">
          <cell r="AC409" t="str">
            <v>2nd</v>
          </cell>
          <cell r="AD409">
            <v>12</v>
          </cell>
          <cell r="AE409">
            <v>3.8</v>
          </cell>
          <cell r="AF409">
            <v>100</v>
          </cell>
          <cell r="AG409" t="str">
            <v/>
          </cell>
          <cell r="AH409">
            <v>-100</v>
          </cell>
        </row>
        <row r="410">
          <cell r="AD410">
            <v>31</v>
          </cell>
          <cell r="AF410">
            <v>100</v>
          </cell>
          <cell r="AG410" t="str">
            <v/>
          </cell>
          <cell r="AH410">
            <v>-100</v>
          </cell>
        </row>
        <row r="411">
          <cell r="AD411">
            <v>3</v>
          </cell>
          <cell r="AF411">
            <v>100</v>
          </cell>
          <cell r="AG411" t="str">
            <v/>
          </cell>
          <cell r="AH411">
            <v>-100</v>
          </cell>
        </row>
        <row r="412">
          <cell r="AC412" t="str">
            <v>2nd</v>
          </cell>
          <cell r="AD412">
            <v>1.75</v>
          </cell>
          <cell r="AE412">
            <v>1.2</v>
          </cell>
          <cell r="AF412">
            <v>100</v>
          </cell>
          <cell r="AG412" t="str">
            <v/>
          </cell>
          <cell r="AH412">
            <v>-100</v>
          </cell>
        </row>
        <row r="413">
          <cell r="AD413">
            <v>11</v>
          </cell>
          <cell r="AF413">
            <v>100</v>
          </cell>
          <cell r="AG413" t="str">
            <v/>
          </cell>
          <cell r="AH413">
            <v>-100</v>
          </cell>
        </row>
        <row r="414">
          <cell r="AC414" t="str">
            <v>3rd</v>
          </cell>
          <cell r="AD414">
            <v>7</v>
          </cell>
          <cell r="AE414">
            <v>1.6</v>
          </cell>
          <cell r="AF414">
            <v>100</v>
          </cell>
          <cell r="AG414" t="str">
            <v/>
          </cell>
          <cell r="AH414">
            <v>-100</v>
          </cell>
        </row>
        <row r="415">
          <cell r="AD415">
            <v>11</v>
          </cell>
          <cell r="AF415">
            <v>100</v>
          </cell>
          <cell r="AG415" t="str">
            <v/>
          </cell>
          <cell r="AH415">
            <v>-100</v>
          </cell>
        </row>
        <row r="416">
          <cell r="AD416">
            <v>21</v>
          </cell>
          <cell r="AF416">
            <v>100</v>
          </cell>
          <cell r="AG416" t="str">
            <v/>
          </cell>
          <cell r="AH416">
            <v>-100</v>
          </cell>
        </row>
        <row r="417">
          <cell r="AD417">
            <v>11</v>
          </cell>
          <cell r="AF417">
            <v>100</v>
          </cell>
          <cell r="AG417" t="str">
            <v/>
          </cell>
          <cell r="AH417">
            <v>-100</v>
          </cell>
        </row>
        <row r="418">
          <cell r="AD418">
            <v>11</v>
          </cell>
          <cell r="AF418">
            <v>100</v>
          </cell>
          <cell r="AG418" t="str">
            <v/>
          </cell>
          <cell r="AH418">
            <v>-100</v>
          </cell>
        </row>
        <row r="419">
          <cell r="AC419" t="str">
            <v>3rd</v>
          </cell>
          <cell r="AD419">
            <v>8</v>
          </cell>
          <cell r="AE419">
            <v>2.4</v>
          </cell>
          <cell r="AF419">
            <v>100</v>
          </cell>
          <cell r="AG419" t="str">
            <v/>
          </cell>
          <cell r="AH419">
            <v>-100</v>
          </cell>
        </row>
        <row r="420">
          <cell r="AC420" t="str">
            <v>Won</v>
          </cell>
          <cell r="AD420">
            <v>18</v>
          </cell>
          <cell r="AE420">
            <v>2.7</v>
          </cell>
          <cell r="AF420">
            <v>100</v>
          </cell>
          <cell r="AG420">
            <v>1800</v>
          </cell>
          <cell r="AH420">
            <v>1700</v>
          </cell>
        </row>
        <row r="421">
          <cell r="AC421" t="str">
            <v>2nd</v>
          </cell>
          <cell r="AD421">
            <v>7.5</v>
          </cell>
          <cell r="AE421">
            <v>2.2999999999999998</v>
          </cell>
          <cell r="AF421">
            <v>100</v>
          </cell>
          <cell r="AG421" t="str">
            <v/>
          </cell>
          <cell r="AH421">
            <v>-100</v>
          </cell>
        </row>
        <row r="422">
          <cell r="AC422" t="str">
            <v>2nd</v>
          </cell>
          <cell r="AD422">
            <v>4</v>
          </cell>
          <cell r="AE422">
            <v>1.5</v>
          </cell>
          <cell r="AF422">
            <v>100</v>
          </cell>
          <cell r="AG422" t="str">
            <v/>
          </cell>
          <cell r="AH422">
            <v>-100</v>
          </cell>
        </row>
        <row r="423">
          <cell r="AD423">
            <v>7</v>
          </cell>
          <cell r="AF423">
            <v>100</v>
          </cell>
          <cell r="AG423" t="str">
            <v/>
          </cell>
          <cell r="AH423">
            <v>-100</v>
          </cell>
        </row>
        <row r="424">
          <cell r="AD424">
            <v>6.5</v>
          </cell>
          <cell r="AF424">
            <v>100</v>
          </cell>
          <cell r="AG424" t="str">
            <v/>
          </cell>
          <cell r="AH424">
            <v>-100</v>
          </cell>
        </row>
        <row r="425">
          <cell r="AD425">
            <v>21</v>
          </cell>
          <cell r="AF425">
            <v>100</v>
          </cell>
          <cell r="AG425" t="str">
            <v/>
          </cell>
          <cell r="AH425">
            <v>-100</v>
          </cell>
        </row>
        <row r="426">
          <cell r="AC426" t="str">
            <v>Won</v>
          </cell>
          <cell r="AD426">
            <v>3.2</v>
          </cell>
          <cell r="AE426">
            <v>1.3</v>
          </cell>
          <cell r="AF426">
            <v>100</v>
          </cell>
          <cell r="AG426">
            <v>320</v>
          </cell>
          <cell r="AH426">
            <v>220</v>
          </cell>
        </row>
        <row r="427">
          <cell r="AD427">
            <v>6.5</v>
          </cell>
          <cell r="AF427">
            <v>100</v>
          </cell>
          <cell r="AG427" t="str">
            <v/>
          </cell>
          <cell r="AH427">
            <v>-100</v>
          </cell>
        </row>
        <row r="428">
          <cell r="AD428">
            <v>6.5</v>
          </cell>
          <cell r="AF428">
            <v>100</v>
          </cell>
          <cell r="AG428" t="str">
            <v/>
          </cell>
          <cell r="AH428">
            <v>-100</v>
          </cell>
        </row>
        <row r="429">
          <cell r="AC429" t="str">
            <v>L/scr</v>
          </cell>
          <cell r="AD429">
            <v>1</v>
          </cell>
          <cell r="AE429">
            <v>1</v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D430">
            <v>14</v>
          </cell>
          <cell r="AF430">
            <v>100</v>
          </cell>
          <cell r="AG430" t="str">
            <v/>
          </cell>
          <cell r="AH430">
            <v>-100</v>
          </cell>
        </row>
        <row r="431">
          <cell r="AC431" t="str">
            <v>3rd</v>
          </cell>
          <cell r="AD431">
            <v>6</v>
          </cell>
          <cell r="AE431">
            <v>2.1</v>
          </cell>
          <cell r="AF431">
            <v>100</v>
          </cell>
          <cell r="AG431" t="str">
            <v/>
          </cell>
          <cell r="AH431">
            <v>-100</v>
          </cell>
        </row>
        <row r="432">
          <cell r="AC432" t="str">
            <v>Won</v>
          </cell>
          <cell r="AD432">
            <v>3.1</v>
          </cell>
          <cell r="AE432">
            <v>1.4</v>
          </cell>
          <cell r="AF432">
            <v>100</v>
          </cell>
          <cell r="AG432">
            <v>310</v>
          </cell>
          <cell r="AH432">
            <v>210</v>
          </cell>
        </row>
        <row r="433">
          <cell r="AD433">
            <v>7.5</v>
          </cell>
          <cell r="AF433">
            <v>100</v>
          </cell>
          <cell r="AG433" t="str">
            <v/>
          </cell>
          <cell r="AH433">
            <v>-100</v>
          </cell>
        </row>
        <row r="434">
          <cell r="AD434">
            <v>8</v>
          </cell>
          <cell r="AF434">
            <v>100</v>
          </cell>
          <cell r="AG434" t="str">
            <v/>
          </cell>
          <cell r="AH434">
            <v>-100</v>
          </cell>
        </row>
        <row r="435">
          <cell r="AC435" t="str">
            <v>L/scr</v>
          </cell>
          <cell r="AD435">
            <v>1</v>
          </cell>
          <cell r="AE435">
            <v>1</v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C436" t="str">
            <v>L/scr</v>
          </cell>
          <cell r="AD436">
            <v>1</v>
          </cell>
          <cell r="AE436">
            <v>1</v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C437" t="str">
            <v>L/scr</v>
          </cell>
          <cell r="AD437">
            <v>1</v>
          </cell>
          <cell r="AE437">
            <v>1</v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D438">
            <v>8.5</v>
          </cell>
          <cell r="AF438">
            <v>100</v>
          </cell>
          <cell r="AG438" t="str">
            <v/>
          </cell>
          <cell r="AH438">
            <v>-100</v>
          </cell>
        </row>
        <row r="439">
          <cell r="AD439">
            <v>16</v>
          </cell>
          <cell r="AF439">
            <v>100</v>
          </cell>
          <cell r="AG439" t="str">
            <v/>
          </cell>
          <cell r="AH439">
            <v>-100</v>
          </cell>
        </row>
        <row r="440">
          <cell r="AC440" t="str">
            <v>L/scr</v>
          </cell>
          <cell r="AD440">
            <v>1</v>
          </cell>
          <cell r="AE440">
            <v>1</v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C441" t="str">
            <v>Won</v>
          </cell>
          <cell r="AD441">
            <v>2.6</v>
          </cell>
          <cell r="AE441">
            <v>1.4</v>
          </cell>
          <cell r="AF441">
            <v>100</v>
          </cell>
          <cell r="AG441">
            <v>260</v>
          </cell>
          <cell r="AH441">
            <v>160</v>
          </cell>
        </row>
        <row r="442">
          <cell r="AC442" t="str">
            <v>2nd</v>
          </cell>
          <cell r="AD442">
            <v>6.5</v>
          </cell>
          <cell r="AE442">
            <v>1.9</v>
          </cell>
          <cell r="AF442">
            <v>100</v>
          </cell>
          <cell r="AG442" t="str">
            <v/>
          </cell>
          <cell r="AH442">
            <v>-100</v>
          </cell>
        </row>
        <row r="443">
          <cell r="AC443" t="str">
            <v>3rd</v>
          </cell>
          <cell r="AD443">
            <v>5.5</v>
          </cell>
          <cell r="AE443">
            <v>2.1</v>
          </cell>
          <cell r="AF443">
            <v>100</v>
          </cell>
          <cell r="AG443" t="str">
            <v/>
          </cell>
          <cell r="AH443">
            <v>-100</v>
          </cell>
        </row>
        <row r="444">
          <cell r="AD444">
            <v>4.8</v>
          </cell>
          <cell r="AF444">
            <v>100</v>
          </cell>
          <cell r="AG444" t="str">
            <v/>
          </cell>
          <cell r="AH444">
            <v>-100</v>
          </cell>
        </row>
        <row r="445">
          <cell r="AC445" t="str">
            <v>Won</v>
          </cell>
          <cell r="AD445">
            <v>4.5</v>
          </cell>
          <cell r="AE445">
            <v>1.6</v>
          </cell>
          <cell r="AF445">
            <v>100</v>
          </cell>
          <cell r="AG445">
            <v>450</v>
          </cell>
          <cell r="AH445">
            <v>350</v>
          </cell>
        </row>
        <row r="446">
          <cell r="AD446">
            <v>10</v>
          </cell>
          <cell r="AF446">
            <v>100</v>
          </cell>
          <cell r="AG446" t="str">
            <v/>
          </cell>
          <cell r="AH446">
            <v>-100</v>
          </cell>
        </row>
        <row r="447">
          <cell r="AC447" t="str">
            <v>Won</v>
          </cell>
          <cell r="AD447">
            <v>2.7</v>
          </cell>
          <cell r="AE447">
            <v>1.3</v>
          </cell>
          <cell r="AF447">
            <v>100</v>
          </cell>
          <cell r="AG447">
            <v>270</v>
          </cell>
          <cell r="AH447">
            <v>170</v>
          </cell>
        </row>
        <row r="448">
          <cell r="AD448">
            <v>6</v>
          </cell>
          <cell r="AF448">
            <v>100</v>
          </cell>
          <cell r="AG448" t="str">
            <v/>
          </cell>
          <cell r="AH448">
            <v>-100</v>
          </cell>
        </row>
        <row r="449">
          <cell r="AD449">
            <v>7</v>
          </cell>
          <cell r="AF449">
            <v>100</v>
          </cell>
          <cell r="AG449" t="str">
            <v/>
          </cell>
          <cell r="AH449">
            <v>-100</v>
          </cell>
        </row>
        <row r="450">
          <cell r="AC450" t="str">
            <v>3rd</v>
          </cell>
          <cell r="AD450">
            <v>15</v>
          </cell>
          <cell r="AE450">
            <v>3.8</v>
          </cell>
          <cell r="AF450">
            <v>100</v>
          </cell>
          <cell r="AG450" t="str">
            <v/>
          </cell>
          <cell r="AH450">
            <v>-100</v>
          </cell>
        </row>
        <row r="451">
          <cell r="AC451" t="str">
            <v>2nd</v>
          </cell>
          <cell r="AD451">
            <v>7.5</v>
          </cell>
          <cell r="AE451">
            <v>2.2999999999999998</v>
          </cell>
          <cell r="AF451">
            <v>100</v>
          </cell>
          <cell r="AG451" t="str">
            <v/>
          </cell>
          <cell r="AH451">
            <v>-100</v>
          </cell>
        </row>
        <row r="452">
          <cell r="AC452" t="str">
            <v>3rd</v>
          </cell>
          <cell r="AD452">
            <v>3</v>
          </cell>
          <cell r="AE452">
            <v>1.5</v>
          </cell>
          <cell r="AF452">
            <v>100</v>
          </cell>
          <cell r="AG452" t="str">
            <v/>
          </cell>
          <cell r="AH452">
            <v>-100</v>
          </cell>
        </row>
        <row r="453">
          <cell r="AD453">
            <v>11</v>
          </cell>
          <cell r="AF453">
            <v>100</v>
          </cell>
          <cell r="AG453" t="str">
            <v/>
          </cell>
          <cell r="AH453">
            <v>-100</v>
          </cell>
        </row>
        <row r="454">
          <cell r="AD454">
            <v>9.5</v>
          </cell>
          <cell r="AF454">
            <v>100</v>
          </cell>
          <cell r="AG454" t="str">
            <v/>
          </cell>
          <cell r="AH454">
            <v>-100</v>
          </cell>
        </row>
        <row r="455">
          <cell r="AD455">
            <v>9</v>
          </cell>
          <cell r="AF455">
            <v>100</v>
          </cell>
          <cell r="AG455" t="str">
            <v/>
          </cell>
          <cell r="AH455">
            <v>-100</v>
          </cell>
        </row>
        <row r="456">
          <cell r="AC456" t="str">
            <v>Won</v>
          </cell>
          <cell r="AD456">
            <v>8.5</v>
          </cell>
          <cell r="AE456">
            <v>2.1</v>
          </cell>
          <cell r="AF456">
            <v>100</v>
          </cell>
          <cell r="AG456">
            <v>850</v>
          </cell>
          <cell r="AH456">
            <v>750</v>
          </cell>
        </row>
        <row r="457">
          <cell r="AD457">
            <v>5</v>
          </cell>
          <cell r="AF457">
            <v>100</v>
          </cell>
          <cell r="AG457" t="str">
            <v/>
          </cell>
          <cell r="AH457">
            <v>-100</v>
          </cell>
        </row>
        <row r="458">
          <cell r="AC458" t="str">
            <v>2nd</v>
          </cell>
          <cell r="AD458">
            <v>5</v>
          </cell>
          <cell r="AE458">
            <v>2</v>
          </cell>
          <cell r="AF458">
            <v>100</v>
          </cell>
          <cell r="AG458" t="str">
            <v/>
          </cell>
          <cell r="AH458">
            <v>-100</v>
          </cell>
        </row>
        <row r="459">
          <cell r="AD459">
            <v>5.5</v>
          </cell>
          <cell r="AF459">
            <v>100</v>
          </cell>
          <cell r="AG459" t="str">
            <v/>
          </cell>
          <cell r="AH459">
            <v>-100</v>
          </cell>
        </row>
        <row r="460">
          <cell r="AD460">
            <v>89.5</v>
          </cell>
          <cell r="AF460">
            <v>100</v>
          </cell>
          <cell r="AG460" t="str">
            <v/>
          </cell>
          <cell r="AH460">
            <v>-100</v>
          </cell>
        </row>
        <row r="461">
          <cell r="AD461">
            <v>10</v>
          </cell>
          <cell r="AF461">
            <v>100</v>
          </cell>
          <cell r="AG461" t="str">
            <v/>
          </cell>
          <cell r="AH461">
            <v>-100</v>
          </cell>
        </row>
        <row r="462">
          <cell r="AC462" t="str">
            <v>Won</v>
          </cell>
          <cell r="AD462">
            <v>3.7</v>
          </cell>
          <cell r="AE462">
            <v>1.5</v>
          </cell>
          <cell r="AF462">
            <v>100</v>
          </cell>
          <cell r="AG462">
            <v>370</v>
          </cell>
          <cell r="AH462">
            <v>270</v>
          </cell>
        </row>
        <row r="463">
          <cell r="AD463">
            <v>31</v>
          </cell>
          <cell r="AF463">
            <v>100</v>
          </cell>
          <cell r="AG463" t="str">
            <v/>
          </cell>
          <cell r="AH463">
            <v>-100</v>
          </cell>
        </row>
        <row r="464">
          <cell r="AD464">
            <v>26</v>
          </cell>
          <cell r="AF464">
            <v>100</v>
          </cell>
          <cell r="AG464" t="str">
            <v/>
          </cell>
          <cell r="AH464">
            <v>-100</v>
          </cell>
        </row>
        <row r="465">
          <cell r="AD465">
            <v>15</v>
          </cell>
          <cell r="AF465">
            <v>100</v>
          </cell>
          <cell r="AG465" t="str">
            <v/>
          </cell>
          <cell r="AH465">
            <v>-100</v>
          </cell>
        </row>
        <row r="466">
          <cell r="AD466">
            <v>4.4000000000000004</v>
          </cell>
          <cell r="AF466">
            <v>100</v>
          </cell>
          <cell r="AG466" t="str">
            <v/>
          </cell>
          <cell r="AH466">
            <v>-100</v>
          </cell>
        </row>
        <row r="467">
          <cell r="AD467">
            <v>5</v>
          </cell>
          <cell r="AF467">
            <v>100</v>
          </cell>
          <cell r="AG467" t="str">
            <v/>
          </cell>
          <cell r="AH467">
            <v>-100</v>
          </cell>
        </row>
        <row r="468">
          <cell r="AD468">
            <v>11</v>
          </cell>
          <cell r="AF468">
            <v>100</v>
          </cell>
          <cell r="AG468" t="str">
            <v/>
          </cell>
          <cell r="AH468">
            <v>-100</v>
          </cell>
        </row>
        <row r="469">
          <cell r="AC469" t="str">
            <v>Won</v>
          </cell>
          <cell r="AD469">
            <v>10.8</v>
          </cell>
          <cell r="AE469">
            <v>3.5</v>
          </cell>
          <cell r="AF469">
            <v>100</v>
          </cell>
          <cell r="AG469">
            <v>1080</v>
          </cell>
          <cell r="AH469">
            <v>980</v>
          </cell>
        </row>
        <row r="470">
          <cell r="AD470">
            <v>21</v>
          </cell>
          <cell r="AF470">
            <v>100</v>
          </cell>
          <cell r="AG470" t="str">
            <v/>
          </cell>
          <cell r="AH470">
            <v>-100</v>
          </cell>
        </row>
        <row r="471">
          <cell r="AC471" t="str">
            <v>2nd</v>
          </cell>
          <cell r="AD471">
            <v>8.5</v>
          </cell>
          <cell r="AE471">
            <v>3.1</v>
          </cell>
          <cell r="AF471">
            <v>100</v>
          </cell>
          <cell r="AG471" t="str">
            <v/>
          </cell>
          <cell r="AH471">
            <v>-100</v>
          </cell>
        </row>
        <row r="472">
          <cell r="AD472">
            <v>4</v>
          </cell>
          <cell r="AF472">
            <v>100</v>
          </cell>
          <cell r="AG472" t="str">
            <v/>
          </cell>
          <cell r="AH472">
            <v>-100</v>
          </cell>
        </row>
        <row r="473">
          <cell r="AD473">
            <v>5.5</v>
          </cell>
          <cell r="AF473">
            <v>100</v>
          </cell>
          <cell r="AG473" t="str">
            <v/>
          </cell>
          <cell r="AH473">
            <v>-100</v>
          </cell>
        </row>
        <row r="474">
          <cell r="AC474" t="str">
            <v>L/scr</v>
          </cell>
          <cell r="AD474">
            <v>1</v>
          </cell>
          <cell r="AE474">
            <v>1</v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C475" t="str">
            <v>2nd</v>
          </cell>
          <cell r="AD475">
            <v>9.5</v>
          </cell>
          <cell r="AE475">
            <v>2.5</v>
          </cell>
          <cell r="AF475">
            <v>100</v>
          </cell>
          <cell r="AG475" t="str">
            <v/>
          </cell>
          <cell r="AH475">
            <v>-100</v>
          </cell>
        </row>
        <row r="476">
          <cell r="AC476" t="str">
            <v>3rd</v>
          </cell>
          <cell r="AD476">
            <v>5.5</v>
          </cell>
          <cell r="AE476">
            <v>2</v>
          </cell>
          <cell r="AF476">
            <v>100</v>
          </cell>
          <cell r="AG476" t="str">
            <v/>
          </cell>
          <cell r="AH476">
            <v>-100</v>
          </cell>
        </row>
        <row r="477">
          <cell r="AD477">
            <v>7</v>
          </cell>
          <cell r="AF477">
            <v>100</v>
          </cell>
          <cell r="AG477" t="str">
            <v/>
          </cell>
          <cell r="AH477">
            <v>-100</v>
          </cell>
        </row>
        <row r="478">
          <cell r="AC478" t="str">
            <v>2nd</v>
          </cell>
          <cell r="AD478">
            <v>4</v>
          </cell>
          <cell r="AE478">
            <v>1.7</v>
          </cell>
          <cell r="AF478">
            <v>100</v>
          </cell>
          <cell r="AG478" t="str">
            <v/>
          </cell>
          <cell r="AH478">
            <v>-100</v>
          </cell>
        </row>
        <row r="479">
          <cell r="AC479" t="str">
            <v>Won</v>
          </cell>
          <cell r="AD479">
            <v>5.5</v>
          </cell>
          <cell r="AE479">
            <v>2</v>
          </cell>
          <cell r="AF479">
            <v>100</v>
          </cell>
          <cell r="AG479">
            <v>550</v>
          </cell>
          <cell r="AH479">
            <v>450</v>
          </cell>
        </row>
        <row r="480">
          <cell r="AC480" t="str">
            <v>3rd</v>
          </cell>
          <cell r="AD480">
            <v>4.8</v>
          </cell>
          <cell r="AE480">
            <v>2.7</v>
          </cell>
          <cell r="AF480">
            <v>100</v>
          </cell>
          <cell r="AG480" t="str">
            <v/>
          </cell>
          <cell r="AH480">
            <v>-100</v>
          </cell>
        </row>
        <row r="481">
          <cell r="AD481">
            <v>7</v>
          </cell>
          <cell r="AF481">
            <v>100</v>
          </cell>
          <cell r="AG481" t="str">
            <v/>
          </cell>
          <cell r="AH481">
            <v>-100</v>
          </cell>
        </row>
        <row r="482">
          <cell r="AD482">
            <v>5.5</v>
          </cell>
          <cell r="AF482">
            <v>100</v>
          </cell>
          <cell r="AG482" t="str">
            <v/>
          </cell>
          <cell r="AH482">
            <v>-100</v>
          </cell>
        </row>
        <row r="483">
          <cell r="AC483" t="str">
            <v>Ntd</v>
          </cell>
          <cell r="AD483">
            <v>3.6</v>
          </cell>
          <cell r="AF483">
            <v>100</v>
          </cell>
          <cell r="AG483" t="str">
            <v/>
          </cell>
          <cell r="AH483">
            <v>-100</v>
          </cell>
        </row>
        <row r="484">
          <cell r="AD484">
            <v>4.4000000000000004</v>
          </cell>
          <cell r="AF484">
            <v>100</v>
          </cell>
          <cell r="AG484" t="str">
            <v/>
          </cell>
          <cell r="AH484">
            <v>-100</v>
          </cell>
        </row>
        <row r="485">
          <cell r="AD485">
            <v>17</v>
          </cell>
          <cell r="AF485">
            <v>100</v>
          </cell>
          <cell r="AG485" t="str">
            <v/>
          </cell>
          <cell r="AH485">
            <v>-100</v>
          </cell>
        </row>
        <row r="486">
          <cell r="AD486">
            <v>9.5</v>
          </cell>
          <cell r="AF486">
            <v>100</v>
          </cell>
          <cell r="AG486" t="str">
            <v/>
          </cell>
          <cell r="AH486">
            <v>-100</v>
          </cell>
        </row>
        <row r="487">
          <cell r="AD487">
            <v>15</v>
          </cell>
          <cell r="AF487">
            <v>100</v>
          </cell>
          <cell r="AG487" t="str">
            <v/>
          </cell>
          <cell r="AH487">
            <v>-100</v>
          </cell>
        </row>
        <row r="488">
          <cell r="AC488" t="str">
            <v>3rd</v>
          </cell>
          <cell r="AD488">
            <v>4.4000000000000004</v>
          </cell>
          <cell r="AE488">
            <v>1.5</v>
          </cell>
          <cell r="AF488">
            <v>100</v>
          </cell>
          <cell r="AG488" t="str">
            <v/>
          </cell>
          <cell r="AH488">
            <v>-100</v>
          </cell>
        </row>
        <row r="489">
          <cell r="AD489">
            <v>5.5</v>
          </cell>
          <cell r="AF489">
            <v>100</v>
          </cell>
          <cell r="AG489" t="str">
            <v/>
          </cell>
          <cell r="AH489">
            <v>-100</v>
          </cell>
        </row>
        <row r="490">
          <cell r="AC490" t="str">
            <v>2nd</v>
          </cell>
          <cell r="AD490">
            <v>2.7</v>
          </cell>
          <cell r="AE490">
            <v>1.5</v>
          </cell>
          <cell r="AF490">
            <v>100</v>
          </cell>
          <cell r="AG490" t="str">
            <v/>
          </cell>
          <cell r="AH490">
            <v>-100</v>
          </cell>
        </row>
        <row r="491">
          <cell r="AD491">
            <v>9</v>
          </cell>
          <cell r="AF491">
            <v>100</v>
          </cell>
          <cell r="AG491" t="str">
            <v/>
          </cell>
          <cell r="AH491">
            <v>-100</v>
          </cell>
        </row>
        <row r="492">
          <cell r="AC492" t="str">
            <v>3rd</v>
          </cell>
          <cell r="AD492">
            <v>5</v>
          </cell>
          <cell r="AE492">
            <v>2.1</v>
          </cell>
          <cell r="AF492">
            <v>100</v>
          </cell>
          <cell r="AG492" t="str">
            <v/>
          </cell>
          <cell r="AH492">
            <v>-100</v>
          </cell>
        </row>
        <row r="493">
          <cell r="AD493">
            <v>5.5</v>
          </cell>
          <cell r="AF493">
            <v>100</v>
          </cell>
          <cell r="AG493" t="str">
            <v/>
          </cell>
          <cell r="AH493">
            <v>-100</v>
          </cell>
        </row>
        <row r="494">
          <cell r="AD494">
            <v>10</v>
          </cell>
          <cell r="AF494">
            <v>100</v>
          </cell>
          <cell r="AG494" t="str">
            <v/>
          </cell>
          <cell r="AH494">
            <v>-100</v>
          </cell>
        </row>
        <row r="495">
          <cell r="AC495" t="str">
            <v>Won</v>
          </cell>
          <cell r="AD495">
            <v>9.9</v>
          </cell>
          <cell r="AE495">
            <v>3.1</v>
          </cell>
          <cell r="AF495">
            <v>100</v>
          </cell>
          <cell r="AG495">
            <v>990</v>
          </cell>
          <cell r="AH495">
            <v>890</v>
          </cell>
        </row>
        <row r="496">
          <cell r="AC496" t="str">
            <v>2nd</v>
          </cell>
          <cell r="AD496">
            <v>6.5</v>
          </cell>
          <cell r="AE496">
            <v>2.4</v>
          </cell>
          <cell r="AF496">
            <v>100</v>
          </cell>
          <cell r="AG496" t="str">
            <v/>
          </cell>
          <cell r="AH496">
            <v>-100</v>
          </cell>
        </row>
        <row r="497">
          <cell r="AC497" t="str">
            <v>Ntd</v>
          </cell>
          <cell r="AD497">
            <v>3</v>
          </cell>
          <cell r="AF497">
            <v>100</v>
          </cell>
          <cell r="AG497" t="str">
            <v/>
          </cell>
          <cell r="AH497">
            <v>-100</v>
          </cell>
        </row>
        <row r="498">
          <cell r="AC498" t="str">
            <v>Won</v>
          </cell>
          <cell r="AD498">
            <v>4.4000000000000004</v>
          </cell>
          <cell r="AE498">
            <v>3.1</v>
          </cell>
          <cell r="AF498">
            <v>100</v>
          </cell>
          <cell r="AG498">
            <v>440.00000000000006</v>
          </cell>
          <cell r="AH498">
            <v>340.00000000000006</v>
          </cell>
        </row>
        <row r="499">
          <cell r="AD499">
            <v>15</v>
          </cell>
          <cell r="AF499">
            <v>100</v>
          </cell>
          <cell r="AG499" t="str">
            <v/>
          </cell>
          <cell r="AH499">
            <v>-100</v>
          </cell>
        </row>
        <row r="500">
          <cell r="AD500">
            <v>21</v>
          </cell>
          <cell r="AF500">
            <v>100</v>
          </cell>
          <cell r="AG500" t="str">
            <v/>
          </cell>
          <cell r="AH500">
            <v>-100</v>
          </cell>
        </row>
        <row r="501">
          <cell r="AD501">
            <v>4</v>
          </cell>
          <cell r="AF501">
            <v>100</v>
          </cell>
          <cell r="AG501" t="str">
            <v/>
          </cell>
          <cell r="AH501">
            <v>-100</v>
          </cell>
        </row>
        <row r="502">
          <cell r="AC502" t="str">
            <v>Won</v>
          </cell>
          <cell r="AD502">
            <v>2.6</v>
          </cell>
          <cell r="AE502">
            <v>1.8</v>
          </cell>
          <cell r="AF502">
            <v>100</v>
          </cell>
          <cell r="AG502">
            <v>260</v>
          </cell>
          <cell r="AH502">
            <v>160</v>
          </cell>
        </row>
        <row r="503">
          <cell r="AD503">
            <v>7</v>
          </cell>
          <cell r="AF503">
            <v>100</v>
          </cell>
          <cell r="AG503" t="str">
            <v/>
          </cell>
          <cell r="AH503">
            <v>-100</v>
          </cell>
        </row>
        <row r="504">
          <cell r="AC504" t="str">
            <v>2nd</v>
          </cell>
          <cell r="AD504">
            <v>6</v>
          </cell>
          <cell r="AE504">
            <v>2.5</v>
          </cell>
          <cell r="AF504">
            <v>100</v>
          </cell>
          <cell r="AG504" t="str">
            <v/>
          </cell>
          <cell r="AH504">
            <v>-100</v>
          </cell>
        </row>
        <row r="505">
          <cell r="AD505">
            <v>21</v>
          </cell>
          <cell r="AF505">
            <v>100</v>
          </cell>
          <cell r="AG505" t="str">
            <v/>
          </cell>
          <cell r="AH505">
            <v>-100</v>
          </cell>
        </row>
        <row r="506">
          <cell r="AC506" t="str">
            <v>Ntd</v>
          </cell>
          <cell r="AD506">
            <v>3</v>
          </cell>
          <cell r="AF506">
            <v>100</v>
          </cell>
          <cell r="AG506" t="str">
            <v/>
          </cell>
          <cell r="AH506">
            <v>-100</v>
          </cell>
        </row>
        <row r="507">
          <cell r="AD507">
            <v>3.3</v>
          </cell>
          <cell r="AF507">
            <v>100</v>
          </cell>
          <cell r="AG507" t="str">
            <v/>
          </cell>
          <cell r="AH507">
            <v>-100</v>
          </cell>
        </row>
        <row r="508">
          <cell r="AC508" t="str">
            <v>2nd</v>
          </cell>
          <cell r="AD508">
            <v>5</v>
          </cell>
          <cell r="AE508">
            <v>1.9</v>
          </cell>
          <cell r="AF508">
            <v>100</v>
          </cell>
          <cell r="AG508" t="str">
            <v/>
          </cell>
          <cell r="AH508">
            <v>-100</v>
          </cell>
        </row>
        <row r="509">
          <cell r="AD509">
            <v>8</v>
          </cell>
          <cell r="AF509">
            <v>100</v>
          </cell>
          <cell r="AG509" t="str">
            <v/>
          </cell>
          <cell r="AH509">
            <v>-100</v>
          </cell>
        </row>
        <row r="510">
          <cell r="AC510" t="str">
            <v>Won</v>
          </cell>
          <cell r="AD510">
            <v>9.5</v>
          </cell>
          <cell r="AE510">
            <v>2.5</v>
          </cell>
          <cell r="AF510">
            <v>100</v>
          </cell>
          <cell r="AG510">
            <v>950</v>
          </cell>
          <cell r="AH510">
            <v>850</v>
          </cell>
        </row>
        <row r="511">
          <cell r="AD511">
            <v>12</v>
          </cell>
          <cell r="AF511">
            <v>100</v>
          </cell>
          <cell r="AG511" t="str">
            <v/>
          </cell>
          <cell r="AH511">
            <v>-100</v>
          </cell>
        </row>
        <row r="512">
          <cell r="AC512" t="str">
            <v>2nd</v>
          </cell>
          <cell r="AD512">
            <v>5.5</v>
          </cell>
          <cell r="AE512">
            <v>2.5</v>
          </cell>
          <cell r="AF512">
            <v>100</v>
          </cell>
          <cell r="AG512" t="str">
            <v/>
          </cell>
          <cell r="AH512">
            <v>-100</v>
          </cell>
        </row>
        <row r="513">
          <cell r="AC513" t="str">
            <v>Won</v>
          </cell>
          <cell r="AD513">
            <v>4.0999999999999996</v>
          </cell>
          <cell r="AE513">
            <v>1.9</v>
          </cell>
          <cell r="AF513">
            <v>100</v>
          </cell>
          <cell r="AG513">
            <v>409.99999999999994</v>
          </cell>
          <cell r="AH513">
            <v>309.99999999999994</v>
          </cell>
        </row>
        <row r="514">
          <cell r="AD514">
            <v>6</v>
          </cell>
          <cell r="AF514">
            <v>100</v>
          </cell>
          <cell r="AG514" t="str">
            <v/>
          </cell>
          <cell r="AH514">
            <v>-100</v>
          </cell>
        </row>
        <row r="515">
          <cell r="AD515">
            <v>14</v>
          </cell>
          <cell r="AF515">
            <v>100</v>
          </cell>
          <cell r="AG515" t="str">
            <v/>
          </cell>
          <cell r="AH515">
            <v>-100</v>
          </cell>
        </row>
        <row r="516">
          <cell r="AD516">
            <v>19</v>
          </cell>
          <cell r="AF516">
            <v>100</v>
          </cell>
          <cell r="AG516" t="str">
            <v/>
          </cell>
          <cell r="AH516">
            <v>-100</v>
          </cell>
        </row>
        <row r="517">
          <cell r="AD517">
            <v>4.5999999999999996</v>
          </cell>
          <cell r="AF517">
            <v>100</v>
          </cell>
          <cell r="AG517" t="str">
            <v/>
          </cell>
          <cell r="AH517">
            <v>-100</v>
          </cell>
        </row>
        <row r="518">
          <cell r="AD518">
            <v>7.5</v>
          </cell>
          <cell r="AF518">
            <v>100</v>
          </cell>
          <cell r="AG518" t="str">
            <v/>
          </cell>
          <cell r="AH518">
            <v>-100</v>
          </cell>
        </row>
        <row r="519">
          <cell r="AC519" t="str">
            <v>3rd</v>
          </cell>
          <cell r="AD519">
            <v>5.5</v>
          </cell>
          <cell r="AE519">
            <v>2.2999999999999998</v>
          </cell>
          <cell r="AF519">
            <v>100</v>
          </cell>
          <cell r="AG519" t="str">
            <v/>
          </cell>
          <cell r="AH519">
            <v>-100</v>
          </cell>
        </row>
        <row r="520">
          <cell r="AD520">
            <v>11</v>
          </cell>
          <cell r="AF520">
            <v>100</v>
          </cell>
          <cell r="AG520" t="str">
            <v/>
          </cell>
          <cell r="AH520">
            <v>-100</v>
          </cell>
        </row>
        <row r="521">
          <cell r="AD521">
            <v>13</v>
          </cell>
          <cell r="AF521">
            <v>100</v>
          </cell>
          <cell r="AG521" t="str">
            <v/>
          </cell>
          <cell r="AH521">
            <v>-100</v>
          </cell>
        </row>
        <row r="522">
          <cell r="AD522">
            <v>6</v>
          </cell>
          <cell r="AF522">
            <v>100</v>
          </cell>
          <cell r="AG522" t="str">
            <v/>
          </cell>
          <cell r="AH522">
            <v>-100</v>
          </cell>
        </row>
        <row r="523">
          <cell r="AD523">
            <v>7</v>
          </cell>
          <cell r="AF523">
            <v>100</v>
          </cell>
          <cell r="AG523" t="str">
            <v/>
          </cell>
          <cell r="AH523">
            <v>-100</v>
          </cell>
        </row>
        <row r="524">
          <cell r="AD524">
            <v>8</v>
          </cell>
          <cell r="AF524">
            <v>100</v>
          </cell>
          <cell r="AG524" t="str">
            <v/>
          </cell>
          <cell r="AH524">
            <v>-100</v>
          </cell>
        </row>
        <row r="525">
          <cell r="AD525">
            <v>11</v>
          </cell>
          <cell r="AF525">
            <v>100</v>
          </cell>
          <cell r="AG525" t="str">
            <v/>
          </cell>
          <cell r="AH525">
            <v>-100</v>
          </cell>
        </row>
        <row r="526">
          <cell r="AD526">
            <v>41</v>
          </cell>
          <cell r="AF526">
            <v>100</v>
          </cell>
          <cell r="AG526" t="str">
            <v/>
          </cell>
          <cell r="AH526">
            <v>-100</v>
          </cell>
        </row>
        <row r="527">
          <cell r="AD527">
            <v>2.8</v>
          </cell>
          <cell r="AF527">
            <v>100</v>
          </cell>
          <cell r="AG527" t="str">
            <v/>
          </cell>
          <cell r="AH527">
            <v>-100</v>
          </cell>
        </row>
        <row r="528">
          <cell r="AC528" t="str">
            <v>2nd</v>
          </cell>
          <cell r="AD528">
            <v>7</v>
          </cell>
          <cell r="AE528">
            <v>2.2999999999999998</v>
          </cell>
          <cell r="AF528">
            <v>100</v>
          </cell>
          <cell r="AG528" t="str">
            <v/>
          </cell>
          <cell r="AH528">
            <v>-100</v>
          </cell>
        </row>
        <row r="529">
          <cell r="AC529" t="str">
            <v>Won</v>
          </cell>
          <cell r="AD529">
            <v>5</v>
          </cell>
          <cell r="AE529">
            <v>1.9</v>
          </cell>
          <cell r="AF529">
            <v>100</v>
          </cell>
          <cell r="AG529">
            <v>500</v>
          </cell>
          <cell r="AH529">
            <v>400</v>
          </cell>
        </row>
        <row r="530">
          <cell r="AD530">
            <v>14</v>
          </cell>
          <cell r="AF530">
            <v>100</v>
          </cell>
          <cell r="AG530" t="str">
            <v/>
          </cell>
          <cell r="AH530">
            <v>-100</v>
          </cell>
        </row>
        <row r="531">
          <cell r="AD531">
            <v>14</v>
          </cell>
          <cell r="AF531">
            <v>100</v>
          </cell>
          <cell r="AG531" t="str">
            <v/>
          </cell>
          <cell r="AH531">
            <v>-100</v>
          </cell>
        </row>
        <row r="532">
          <cell r="AD532">
            <v>6</v>
          </cell>
          <cell r="AF532">
            <v>100</v>
          </cell>
          <cell r="AG532" t="str">
            <v/>
          </cell>
          <cell r="AH532">
            <v>-100</v>
          </cell>
        </row>
        <row r="533">
          <cell r="AD533">
            <v>4.5999999999999996</v>
          </cell>
          <cell r="AF533">
            <v>100</v>
          </cell>
          <cell r="AG533" t="str">
            <v/>
          </cell>
          <cell r="AH533">
            <v>-100</v>
          </cell>
        </row>
        <row r="534">
          <cell r="AC534" t="str">
            <v>Won</v>
          </cell>
          <cell r="AD534">
            <v>4.5999999999999996</v>
          </cell>
          <cell r="AE534">
            <v>1.8</v>
          </cell>
          <cell r="AF534">
            <v>100</v>
          </cell>
          <cell r="AG534">
            <v>459.99999999999994</v>
          </cell>
          <cell r="AH534">
            <v>359.99999999999994</v>
          </cell>
        </row>
        <row r="535">
          <cell r="AC535" t="str">
            <v>3rd</v>
          </cell>
          <cell r="AD535">
            <v>7.5</v>
          </cell>
          <cell r="AE535">
            <v>2.4</v>
          </cell>
          <cell r="AF535">
            <v>100</v>
          </cell>
          <cell r="AG535" t="str">
            <v/>
          </cell>
          <cell r="AH535">
            <v>-100</v>
          </cell>
        </row>
        <row r="536">
          <cell r="AC536" t="str">
            <v>2nd</v>
          </cell>
          <cell r="AD536">
            <v>13</v>
          </cell>
          <cell r="AE536">
            <v>3.5</v>
          </cell>
          <cell r="AF536">
            <v>100</v>
          </cell>
          <cell r="AG536" t="str">
            <v/>
          </cell>
          <cell r="AH536">
            <v>-100</v>
          </cell>
        </row>
        <row r="537">
          <cell r="AD537">
            <v>6</v>
          </cell>
          <cell r="AF537">
            <v>100</v>
          </cell>
          <cell r="AG537" t="str">
            <v/>
          </cell>
          <cell r="AH537">
            <v>-100</v>
          </cell>
        </row>
        <row r="538">
          <cell r="AD538">
            <v>11</v>
          </cell>
          <cell r="AF538">
            <v>100</v>
          </cell>
          <cell r="AG538" t="str">
            <v/>
          </cell>
          <cell r="AH538">
            <v>-100</v>
          </cell>
        </row>
        <row r="539">
          <cell r="AC539" t="str">
            <v>2nd</v>
          </cell>
          <cell r="AD539">
            <v>10</v>
          </cell>
          <cell r="AE539">
            <v>3.1</v>
          </cell>
          <cell r="AF539">
            <v>100</v>
          </cell>
          <cell r="AG539" t="str">
            <v/>
          </cell>
          <cell r="AH539">
            <v>-100</v>
          </cell>
        </row>
        <row r="540">
          <cell r="AD540">
            <v>7</v>
          </cell>
          <cell r="AF540">
            <v>100</v>
          </cell>
          <cell r="AG540" t="str">
            <v/>
          </cell>
          <cell r="AH540">
            <v>-100</v>
          </cell>
        </row>
        <row r="541">
          <cell r="AD541">
            <v>101</v>
          </cell>
          <cell r="AF541">
            <v>100</v>
          </cell>
          <cell r="AG541" t="str">
            <v/>
          </cell>
          <cell r="AH541">
            <v>-100</v>
          </cell>
        </row>
        <row r="542">
          <cell r="AD542">
            <v>20</v>
          </cell>
          <cell r="AF542">
            <v>100</v>
          </cell>
          <cell r="AG542" t="str">
            <v/>
          </cell>
          <cell r="AH542">
            <v>-100</v>
          </cell>
        </row>
        <row r="543">
          <cell r="AC543" t="str">
            <v>Won</v>
          </cell>
          <cell r="AD543">
            <v>4.5999999999999996</v>
          </cell>
          <cell r="AE543">
            <v>1.6</v>
          </cell>
          <cell r="AF543">
            <v>100</v>
          </cell>
          <cell r="AG543">
            <v>459.99999999999994</v>
          </cell>
          <cell r="AH543">
            <v>359.99999999999994</v>
          </cell>
        </row>
        <row r="544">
          <cell r="AC544" t="str">
            <v>3rd</v>
          </cell>
          <cell r="AD544">
            <v>10</v>
          </cell>
          <cell r="AE544">
            <v>2.6</v>
          </cell>
          <cell r="AF544">
            <v>100</v>
          </cell>
          <cell r="AG544" t="str">
            <v/>
          </cell>
          <cell r="AH544">
            <v>-100</v>
          </cell>
        </row>
        <row r="545">
          <cell r="AC545" t="str">
            <v>2nd</v>
          </cell>
          <cell r="AD545">
            <v>21</v>
          </cell>
          <cell r="AE545">
            <v>4.8</v>
          </cell>
          <cell r="AF545">
            <v>100</v>
          </cell>
          <cell r="AG545" t="str">
            <v/>
          </cell>
          <cell r="AH545">
            <v>-100</v>
          </cell>
        </row>
        <row r="546">
          <cell r="AD546">
            <v>2.4</v>
          </cell>
          <cell r="AF546">
            <v>100</v>
          </cell>
          <cell r="AG546" t="str">
            <v/>
          </cell>
          <cell r="AH546">
            <v>-100</v>
          </cell>
        </row>
        <row r="547">
          <cell r="AD547">
            <v>2.2999999999999998</v>
          </cell>
          <cell r="AF547">
            <v>100</v>
          </cell>
          <cell r="AG547" t="str">
            <v/>
          </cell>
          <cell r="AH547">
            <v>-100</v>
          </cell>
        </row>
        <row r="548">
          <cell r="AD548">
            <v>4.2</v>
          </cell>
          <cell r="AF548">
            <v>100</v>
          </cell>
          <cell r="AG548" t="str">
            <v/>
          </cell>
          <cell r="AH548">
            <v>-100</v>
          </cell>
        </row>
        <row r="549">
          <cell r="AC549" t="str">
            <v>Won</v>
          </cell>
          <cell r="AD549">
            <v>8.5</v>
          </cell>
          <cell r="AE549">
            <v>2</v>
          </cell>
          <cell r="AF549">
            <v>100</v>
          </cell>
          <cell r="AG549">
            <v>850</v>
          </cell>
          <cell r="AH549">
            <v>750</v>
          </cell>
        </row>
        <row r="550">
          <cell r="AD550">
            <v>41</v>
          </cell>
          <cell r="AF550">
            <v>100</v>
          </cell>
          <cell r="AG550" t="str">
            <v/>
          </cell>
          <cell r="AH550">
            <v>-100</v>
          </cell>
        </row>
        <row r="551">
          <cell r="AD551">
            <v>81</v>
          </cell>
          <cell r="AF551">
            <v>100</v>
          </cell>
          <cell r="AG551" t="str">
            <v/>
          </cell>
          <cell r="AH551">
            <v>-100</v>
          </cell>
        </row>
        <row r="552">
          <cell r="AC552" t="str">
            <v>3rd</v>
          </cell>
          <cell r="AD552">
            <v>4</v>
          </cell>
          <cell r="AE552">
            <v>2.1</v>
          </cell>
          <cell r="AF552">
            <v>100</v>
          </cell>
          <cell r="AG552" t="str">
            <v/>
          </cell>
          <cell r="AH552">
            <v>-100</v>
          </cell>
        </row>
        <row r="553">
          <cell r="AD553">
            <v>4.5999999999999996</v>
          </cell>
          <cell r="AF553">
            <v>100</v>
          </cell>
          <cell r="AG553" t="str">
            <v/>
          </cell>
          <cell r="AH553">
            <v>-100</v>
          </cell>
        </row>
        <row r="554">
          <cell r="AD554">
            <v>14</v>
          </cell>
          <cell r="AF554">
            <v>100</v>
          </cell>
          <cell r="AG554" t="str">
            <v/>
          </cell>
          <cell r="AH554">
            <v>-100</v>
          </cell>
        </row>
        <row r="555">
          <cell r="AC555" t="str">
            <v>Won</v>
          </cell>
          <cell r="AD555">
            <v>4.8</v>
          </cell>
          <cell r="AE555">
            <v>2</v>
          </cell>
          <cell r="AF555">
            <v>100</v>
          </cell>
          <cell r="AG555">
            <v>480</v>
          </cell>
          <cell r="AH555">
            <v>380</v>
          </cell>
        </row>
        <row r="556">
          <cell r="AD556">
            <v>14</v>
          </cell>
          <cell r="AF556">
            <v>100</v>
          </cell>
          <cell r="AG556" t="str">
            <v/>
          </cell>
          <cell r="AH556">
            <v>-100</v>
          </cell>
        </row>
        <row r="557">
          <cell r="AD557">
            <v>7.5</v>
          </cell>
          <cell r="AF557">
            <v>100</v>
          </cell>
          <cell r="AG557" t="str">
            <v/>
          </cell>
          <cell r="AH557">
            <v>-100</v>
          </cell>
        </row>
        <row r="558">
          <cell r="AD558">
            <v>26</v>
          </cell>
          <cell r="AF558">
            <v>100</v>
          </cell>
          <cell r="AG558" t="str">
            <v/>
          </cell>
          <cell r="AH558">
            <v>-100</v>
          </cell>
        </row>
        <row r="559">
          <cell r="AC559" t="str">
            <v>2nd</v>
          </cell>
          <cell r="AD559">
            <v>5</v>
          </cell>
          <cell r="AE559">
            <v>2.1</v>
          </cell>
          <cell r="AF559">
            <v>100</v>
          </cell>
          <cell r="AG559" t="str">
            <v/>
          </cell>
          <cell r="AH559">
            <v>-100</v>
          </cell>
        </row>
        <row r="560">
          <cell r="AD560">
            <v>6</v>
          </cell>
          <cell r="AF560">
            <v>100</v>
          </cell>
          <cell r="AG560" t="str">
            <v/>
          </cell>
          <cell r="AH560">
            <v>-100</v>
          </cell>
        </row>
        <row r="561">
          <cell r="AD561">
            <v>9</v>
          </cell>
          <cell r="AF561">
            <v>100</v>
          </cell>
          <cell r="AG561" t="str">
            <v/>
          </cell>
          <cell r="AH561">
            <v>-100</v>
          </cell>
        </row>
        <row r="562">
          <cell r="AC562" t="str">
            <v>Won</v>
          </cell>
          <cell r="AD562">
            <v>5.3</v>
          </cell>
          <cell r="AE562">
            <v>2.2000000000000002</v>
          </cell>
          <cell r="AF562">
            <v>100</v>
          </cell>
          <cell r="AG562">
            <v>530</v>
          </cell>
          <cell r="AH562">
            <v>430</v>
          </cell>
        </row>
        <row r="563">
          <cell r="AD563">
            <v>9.5</v>
          </cell>
          <cell r="AF563">
            <v>100</v>
          </cell>
          <cell r="AG563" t="str">
            <v/>
          </cell>
          <cell r="AH563">
            <v>-100</v>
          </cell>
        </row>
        <row r="564">
          <cell r="AD564">
            <v>26</v>
          </cell>
          <cell r="AF564">
            <v>100</v>
          </cell>
          <cell r="AG564" t="str">
            <v/>
          </cell>
          <cell r="AH564">
            <v>-100</v>
          </cell>
        </row>
        <row r="565">
          <cell r="AD565">
            <v>6</v>
          </cell>
          <cell r="AF565">
            <v>100</v>
          </cell>
          <cell r="AG565" t="str">
            <v/>
          </cell>
          <cell r="AH565">
            <v>-100</v>
          </cell>
        </row>
        <row r="566">
          <cell r="AD566">
            <v>41</v>
          </cell>
          <cell r="AF566">
            <v>100</v>
          </cell>
          <cell r="AG566" t="str">
            <v/>
          </cell>
          <cell r="AH566">
            <v>-100</v>
          </cell>
        </row>
        <row r="567">
          <cell r="AC567" t="str">
            <v>3rd</v>
          </cell>
          <cell r="AD567">
            <v>3</v>
          </cell>
          <cell r="AE567">
            <v>1.5</v>
          </cell>
          <cell r="AF567">
            <v>100</v>
          </cell>
          <cell r="AG567" t="str">
            <v/>
          </cell>
          <cell r="AH567">
            <v>-100</v>
          </cell>
        </row>
        <row r="568">
          <cell r="AD568">
            <v>5</v>
          </cell>
          <cell r="AF568">
            <v>100</v>
          </cell>
          <cell r="AG568" t="str">
            <v/>
          </cell>
          <cell r="AH568">
            <v>-100</v>
          </cell>
        </row>
        <row r="569">
          <cell r="AD569">
            <v>16</v>
          </cell>
          <cell r="AF569">
            <v>100</v>
          </cell>
          <cell r="AG569" t="str">
            <v/>
          </cell>
          <cell r="AH569">
            <v>-100</v>
          </cell>
        </row>
        <row r="570">
          <cell r="AD570">
            <v>11</v>
          </cell>
          <cell r="AF570">
            <v>100</v>
          </cell>
          <cell r="AG570" t="str">
            <v/>
          </cell>
          <cell r="AH570">
            <v>-100</v>
          </cell>
        </row>
        <row r="571">
          <cell r="AD571">
            <v>12</v>
          </cell>
          <cell r="AF571">
            <v>100</v>
          </cell>
          <cell r="AG571" t="str">
            <v/>
          </cell>
          <cell r="AH571">
            <v>-100</v>
          </cell>
        </row>
        <row r="572">
          <cell r="AC572" t="str">
            <v>Won</v>
          </cell>
          <cell r="AD572">
            <v>7.5</v>
          </cell>
          <cell r="AE572">
            <v>2.2000000000000002</v>
          </cell>
          <cell r="AF572">
            <v>100</v>
          </cell>
          <cell r="AG572">
            <v>750</v>
          </cell>
          <cell r="AH572">
            <v>650</v>
          </cell>
        </row>
        <row r="573">
          <cell r="AD573">
            <v>2.7</v>
          </cell>
          <cell r="AF573">
            <v>100</v>
          </cell>
          <cell r="AG573" t="str">
            <v/>
          </cell>
          <cell r="AH573">
            <v>-100</v>
          </cell>
        </row>
        <row r="574">
          <cell r="AD574">
            <v>4.4000000000000004</v>
          </cell>
          <cell r="AF574">
            <v>100</v>
          </cell>
          <cell r="AG574" t="str">
            <v/>
          </cell>
          <cell r="AH574">
            <v>-100</v>
          </cell>
        </row>
        <row r="575">
          <cell r="AC575" t="str">
            <v>3rd</v>
          </cell>
          <cell r="AD575">
            <v>5</v>
          </cell>
          <cell r="AE575">
            <v>1.6</v>
          </cell>
          <cell r="AF575">
            <v>100</v>
          </cell>
          <cell r="AG575" t="str">
            <v/>
          </cell>
          <cell r="AH575">
            <v>-100</v>
          </cell>
        </row>
        <row r="576">
          <cell r="AC576" t="str">
            <v>2nd</v>
          </cell>
          <cell r="AD576">
            <v>9</v>
          </cell>
          <cell r="AE576">
            <v>2.2000000000000002</v>
          </cell>
          <cell r="AF576">
            <v>100</v>
          </cell>
          <cell r="AG576" t="str">
            <v/>
          </cell>
          <cell r="AH576">
            <v>-100</v>
          </cell>
        </row>
        <row r="577">
          <cell r="AC577" t="str">
            <v>Won</v>
          </cell>
          <cell r="AD577">
            <v>6</v>
          </cell>
          <cell r="AE577">
            <v>2</v>
          </cell>
          <cell r="AF577">
            <v>100</v>
          </cell>
          <cell r="AG577">
            <v>600</v>
          </cell>
          <cell r="AH577">
            <v>500</v>
          </cell>
        </row>
        <row r="578">
          <cell r="AC578" t="str">
            <v>3rd</v>
          </cell>
          <cell r="AD578">
            <v>3.4</v>
          </cell>
          <cell r="AE578">
            <v>1.5</v>
          </cell>
          <cell r="AF578">
            <v>100</v>
          </cell>
          <cell r="AG578" t="str">
            <v/>
          </cell>
          <cell r="AH578">
            <v>-100</v>
          </cell>
        </row>
        <row r="579">
          <cell r="AC579" t="str">
            <v>2nd</v>
          </cell>
          <cell r="AD579">
            <v>11</v>
          </cell>
          <cell r="AE579">
            <v>2.8</v>
          </cell>
          <cell r="AF579">
            <v>100</v>
          </cell>
          <cell r="AG579" t="str">
            <v/>
          </cell>
          <cell r="AH579">
            <v>-100</v>
          </cell>
        </row>
        <row r="580">
          <cell r="AD580">
            <v>7.5</v>
          </cell>
          <cell r="AF580">
            <v>100</v>
          </cell>
          <cell r="AG580" t="str">
            <v/>
          </cell>
          <cell r="AH580">
            <v>-100</v>
          </cell>
        </row>
        <row r="581">
          <cell r="AD581">
            <v>7</v>
          </cell>
          <cell r="AF581">
            <v>100</v>
          </cell>
          <cell r="AG581" t="str">
            <v/>
          </cell>
          <cell r="AH581">
            <v>-100</v>
          </cell>
        </row>
        <row r="582">
          <cell r="AD582">
            <v>4</v>
          </cell>
          <cell r="AF582">
            <v>100</v>
          </cell>
          <cell r="AG582" t="str">
            <v/>
          </cell>
          <cell r="AH582">
            <v>-100</v>
          </cell>
        </row>
        <row r="583">
          <cell r="AD583">
            <v>2.9</v>
          </cell>
          <cell r="AF583">
            <v>100</v>
          </cell>
          <cell r="AG583" t="str">
            <v/>
          </cell>
          <cell r="AH583">
            <v>-100</v>
          </cell>
        </row>
        <row r="584">
          <cell r="AD584">
            <v>11</v>
          </cell>
          <cell r="AF584">
            <v>100</v>
          </cell>
          <cell r="AG584" t="str">
            <v/>
          </cell>
          <cell r="AH584">
            <v>-100</v>
          </cell>
        </row>
        <row r="585">
          <cell r="AC585" t="str">
            <v>2nd</v>
          </cell>
          <cell r="AD585">
            <v>21</v>
          </cell>
          <cell r="AE585">
            <v>4.4000000000000004</v>
          </cell>
          <cell r="AF585">
            <v>100</v>
          </cell>
          <cell r="AG585" t="str">
            <v/>
          </cell>
          <cell r="AH585">
            <v>-100</v>
          </cell>
        </row>
        <row r="586">
          <cell r="AC586" t="str">
            <v>Won</v>
          </cell>
          <cell r="AD586">
            <v>16</v>
          </cell>
          <cell r="AE586">
            <v>3.7</v>
          </cell>
          <cell r="AF586">
            <v>100</v>
          </cell>
          <cell r="AG586">
            <v>1600</v>
          </cell>
          <cell r="AH586">
            <v>1500</v>
          </cell>
        </row>
        <row r="587">
          <cell r="AC587" t="str">
            <v>2nd</v>
          </cell>
          <cell r="AD587">
            <v>4.5999999999999996</v>
          </cell>
          <cell r="AE587">
            <v>2.1</v>
          </cell>
          <cell r="AF587">
            <v>100</v>
          </cell>
          <cell r="AG587" t="str">
            <v/>
          </cell>
          <cell r="AH587">
            <v>-100</v>
          </cell>
        </row>
        <row r="588">
          <cell r="AD588">
            <v>7.5</v>
          </cell>
          <cell r="AF588">
            <v>100</v>
          </cell>
          <cell r="AG588" t="str">
            <v/>
          </cell>
          <cell r="AH588">
            <v>-100</v>
          </cell>
        </row>
        <row r="589">
          <cell r="AC589" t="str">
            <v>3rd</v>
          </cell>
          <cell r="AD589">
            <v>8</v>
          </cell>
          <cell r="AE589">
            <v>2.5</v>
          </cell>
          <cell r="AF589">
            <v>100</v>
          </cell>
          <cell r="AG589" t="str">
            <v/>
          </cell>
          <cell r="AH589">
            <v>-100</v>
          </cell>
        </row>
        <row r="590">
          <cell r="AD590">
            <v>5.5</v>
          </cell>
          <cell r="AF590">
            <v>100</v>
          </cell>
          <cell r="AG590" t="str">
            <v/>
          </cell>
          <cell r="AH590">
            <v>-100</v>
          </cell>
        </row>
        <row r="591">
          <cell r="AD591">
            <v>9</v>
          </cell>
          <cell r="AF591">
            <v>100</v>
          </cell>
          <cell r="AG591" t="str">
            <v/>
          </cell>
          <cell r="AH591">
            <v>-100</v>
          </cell>
        </row>
        <row r="592">
          <cell r="AD592">
            <v>5.5</v>
          </cell>
          <cell r="AF592">
            <v>100</v>
          </cell>
          <cell r="AG592" t="str">
            <v/>
          </cell>
          <cell r="AH592">
            <v>-100</v>
          </cell>
        </row>
        <row r="593">
          <cell r="AD593">
            <v>7.5</v>
          </cell>
          <cell r="AF593">
            <v>100</v>
          </cell>
          <cell r="AG593" t="str">
            <v/>
          </cell>
          <cell r="AH593">
            <v>-100</v>
          </cell>
        </row>
        <row r="594">
          <cell r="AD594">
            <v>5</v>
          </cell>
          <cell r="AF594">
            <v>100</v>
          </cell>
          <cell r="AG594" t="str">
            <v/>
          </cell>
          <cell r="AH594">
            <v>-100</v>
          </cell>
        </row>
        <row r="595">
          <cell r="AD595">
            <v>16</v>
          </cell>
          <cell r="AF595">
            <v>100</v>
          </cell>
          <cell r="AG595" t="str">
            <v/>
          </cell>
          <cell r="AH595">
            <v>-100</v>
          </cell>
        </row>
        <row r="596">
          <cell r="AD596">
            <v>41</v>
          </cell>
          <cell r="AF596">
            <v>100</v>
          </cell>
          <cell r="AG596" t="str">
            <v/>
          </cell>
          <cell r="AH596">
            <v>-100</v>
          </cell>
        </row>
        <row r="597">
          <cell r="AD597">
            <v>3.6</v>
          </cell>
          <cell r="AF597">
            <v>100</v>
          </cell>
          <cell r="AG597" t="str">
            <v/>
          </cell>
          <cell r="AH597">
            <v>-100</v>
          </cell>
        </row>
        <row r="598">
          <cell r="AD598">
            <v>4.2</v>
          </cell>
          <cell r="AF598">
            <v>100</v>
          </cell>
          <cell r="AG598" t="str">
            <v/>
          </cell>
          <cell r="AH598">
            <v>-100</v>
          </cell>
        </row>
        <row r="599">
          <cell r="AC599" t="str">
            <v>2nd</v>
          </cell>
          <cell r="AD599">
            <v>10</v>
          </cell>
          <cell r="AE599">
            <v>2.5</v>
          </cell>
          <cell r="AF599">
            <v>100</v>
          </cell>
          <cell r="AG599" t="str">
            <v/>
          </cell>
          <cell r="AH599">
            <v>-100</v>
          </cell>
        </row>
        <row r="600">
          <cell r="AD600">
            <v>12</v>
          </cell>
          <cell r="AF600">
            <v>100</v>
          </cell>
          <cell r="AG600" t="str">
            <v/>
          </cell>
          <cell r="AH600">
            <v>-100</v>
          </cell>
        </row>
        <row r="601">
          <cell r="AC601" t="str">
            <v>3rd</v>
          </cell>
          <cell r="AD601">
            <v>6.5</v>
          </cell>
          <cell r="AE601">
            <v>2.1</v>
          </cell>
          <cell r="AF601">
            <v>100</v>
          </cell>
          <cell r="AG601" t="str">
            <v/>
          </cell>
          <cell r="AH601">
            <v>-100</v>
          </cell>
        </row>
        <row r="602">
          <cell r="AC602" t="str">
            <v>2nd</v>
          </cell>
          <cell r="AD602">
            <v>3.2</v>
          </cell>
          <cell r="AE602">
            <v>1.5</v>
          </cell>
          <cell r="AF602">
            <v>100</v>
          </cell>
          <cell r="AG602" t="str">
            <v/>
          </cell>
          <cell r="AH602">
            <v>-100</v>
          </cell>
        </row>
        <row r="603">
          <cell r="AC603" t="str">
            <v>Won</v>
          </cell>
          <cell r="AD603">
            <v>8.3000000000000007</v>
          </cell>
          <cell r="AE603">
            <v>2.6</v>
          </cell>
          <cell r="AF603">
            <v>100</v>
          </cell>
          <cell r="AG603">
            <v>830.00000000000011</v>
          </cell>
          <cell r="AH603">
            <v>730.00000000000011</v>
          </cell>
        </row>
        <row r="604">
          <cell r="AD604">
            <v>11</v>
          </cell>
          <cell r="AF604">
            <v>100</v>
          </cell>
          <cell r="AG604" t="str">
            <v/>
          </cell>
          <cell r="AH604">
            <v>-100</v>
          </cell>
        </row>
        <row r="605">
          <cell r="AD605">
            <v>6.5</v>
          </cell>
          <cell r="AF605">
            <v>100</v>
          </cell>
          <cell r="AG605" t="str">
            <v/>
          </cell>
          <cell r="AH605">
            <v>-100</v>
          </cell>
        </row>
        <row r="606">
          <cell r="AC606" t="str">
            <v>3rd</v>
          </cell>
          <cell r="AD606">
            <v>10</v>
          </cell>
          <cell r="AE606">
            <v>3.6</v>
          </cell>
          <cell r="AF606">
            <v>100</v>
          </cell>
          <cell r="AG606" t="str">
            <v/>
          </cell>
          <cell r="AH606">
            <v>-100</v>
          </cell>
        </row>
        <row r="607">
          <cell r="AC607" t="str">
            <v>Won</v>
          </cell>
          <cell r="AD607">
            <v>2.9</v>
          </cell>
          <cell r="AE607">
            <v>1.4</v>
          </cell>
          <cell r="AF607">
            <v>100</v>
          </cell>
          <cell r="AG607">
            <v>290</v>
          </cell>
          <cell r="AH607">
            <v>190</v>
          </cell>
        </row>
        <row r="608">
          <cell r="AC608" t="str">
            <v>2nd</v>
          </cell>
          <cell r="AD608">
            <v>4</v>
          </cell>
          <cell r="AE608">
            <v>1.6</v>
          </cell>
          <cell r="AF608">
            <v>100</v>
          </cell>
          <cell r="AG608" t="str">
            <v/>
          </cell>
          <cell r="AH608">
            <v>-100</v>
          </cell>
        </row>
        <row r="609">
          <cell r="AD609">
            <v>13</v>
          </cell>
          <cell r="AF609">
            <v>100</v>
          </cell>
          <cell r="AG609" t="str">
            <v/>
          </cell>
          <cell r="AH609">
            <v>-100</v>
          </cell>
        </row>
        <row r="610">
          <cell r="AC610" t="str">
            <v>3rd</v>
          </cell>
          <cell r="AD610">
            <v>4.4000000000000004</v>
          </cell>
          <cell r="AE610">
            <v>1.4</v>
          </cell>
          <cell r="AF610">
            <v>100</v>
          </cell>
          <cell r="AG610" t="str">
            <v/>
          </cell>
          <cell r="AH610">
            <v>-100</v>
          </cell>
        </row>
        <row r="611">
          <cell r="AD611">
            <v>21</v>
          </cell>
          <cell r="AF611">
            <v>100</v>
          </cell>
          <cell r="AG611" t="str">
            <v/>
          </cell>
          <cell r="AH611">
            <v>-100</v>
          </cell>
        </row>
        <row r="612">
          <cell r="AD612">
            <v>6</v>
          </cell>
          <cell r="AF612">
            <v>100</v>
          </cell>
          <cell r="AG612" t="str">
            <v/>
          </cell>
          <cell r="AH612">
            <v>-100</v>
          </cell>
        </row>
        <row r="613">
          <cell r="AC613" t="str">
            <v>2nd</v>
          </cell>
          <cell r="AD613">
            <v>3.9</v>
          </cell>
          <cell r="AE613">
            <v>1.8</v>
          </cell>
          <cell r="AF613">
            <v>100</v>
          </cell>
          <cell r="AG613" t="str">
            <v/>
          </cell>
          <cell r="AH613">
            <v>-100</v>
          </cell>
        </row>
        <row r="614">
          <cell r="AC614" t="str">
            <v>Won</v>
          </cell>
          <cell r="AD614">
            <v>7.5</v>
          </cell>
          <cell r="AE614">
            <v>2</v>
          </cell>
          <cell r="AF614">
            <v>100</v>
          </cell>
          <cell r="AG614">
            <v>750</v>
          </cell>
          <cell r="AH614">
            <v>650</v>
          </cell>
        </row>
        <row r="615">
          <cell r="AD615">
            <v>31</v>
          </cell>
          <cell r="AF615">
            <v>100</v>
          </cell>
          <cell r="AG615" t="str">
            <v/>
          </cell>
          <cell r="AH615">
            <v>-100</v>
          </cell>
        </row>
        <row r="616">
          <cell r="AC616" t="str">
            <v>3rd</v>
          </cell>
          <cell r="AD616">
            <v>2.8</v>
          </cell>
          <cell r="AE616">
            <v>1.3</v>
          </cell>
          <cell r="AF616">
            <v>100</v>
          </cell>
          <cell r="AG616" t="str">
            <v/>
          </cell>
          <cell r="AH616">
            <v>-100</v>
          </cell>
        </row>
        <row r="617">
          <cell r="AD617">
            <v>21</v>
          </cell>
          <cell r="AF617">
            <v>100</v>
          </cell>
          <cell r="AG617" t="str">
            <v/>
          </cell>
          <cell r="AH617">
            <v>-100</v>
          </cell>
        </row>
        <row r="618">
          <cell r="AD618">
            <v>4.2</v>
          </cell>
          <cell r="AF618">
            <v>100</v>
          </cell>
          <cell r="AG618" t="str">
            <v/>
          </cell>
          <cell r="AH618">
            <v>-100</v>
          </cell>
        </row>
        <row r="619">
          <cell r="AC619" t="str">
            <v>3rd</v>
          </cell>
          <cell r="AD619">
            <v>8</v>
          </cell>
          <cell r="AE619">
            <v>2.5</v>
          </cell>
          <cell r="AF619">
            <v>100</v>
          </cell>
          <cell r="AG619" t="str">
            <v/>
          </cell>
          <cell r="AH619">
            <v>-100</v>
          </cell>
        </row>
        <row r="620">
          <cell r="AD620">
            <v>16</v>
          </cell>
          <cell r="AF620">
            <v>100</v>
          </cell>
          <cell r="AG620" t="str">
            <v/>
          </cell>
          <cell r="AH620">
            <v>-100</v>
          </cell>
        </row>
        <row r="621">
          <cell r="AC621" t="str">
            <v>Won</v>
          </cell>
          <cell r="AD621">
            <v>3.9</v>
          </cell>
          <cell r="AE621">
            <v>1.7</v>
          </cell>
          <cell r="AF621">
            <v>100</v>
          </cell>
          <cell r="AG621">
            <v>390</v>
          </cell>
          <cell r="AH621">
            <v>290</v>
          </cell>
        </row>
        <row r="622">
          <cell r="AC622" t="str">
            <v>3rd</v>
          </cell>
          <cell r="AD622">
            <v>5.5</v>
          </cell>
          <cell r="AE622">
            <v>2.1</v>
          </cell>
          <cell r="AF622">
            <v>100</v>
          </cell>
          <cell r="AG622" t="str">
            <v/>
          </cell>
          <cell r="AH622">
            <v>-100</v>
          </cell>
        </row>
        <row r="623">
          <cell r="AD623">
            <v>5.5</v>
          </cell>
          <cell r="AF623">
            <v>100</v>
          </cell>
          <cell r="AG623" t="str">
            <v/>
          </cell>
          <cell r="AH623">
            <v>-100</v>
          </cell>
        </row>
        <row r="624">
          <cell r="AD624">
            <v>13</v>
          </cell>
          <cell r="AF624">
            <v>100</v>
          </cell>
          <cell r="AG624" t="str">
            <v/>
          </cell>
          <cell r="AH624">
            <v>-100</v>
          </cell>
        </row>
        <row r="625">
          <cell r="AC625" t="str">
            <v>2nd</v>
          </cell>
          <cell r="AD625">
            <v>31</v>
          </cell>
          <cell r="AE625">
            <v>7.3</v>
          </cell>
          <cell r="AF625">
            <v>100</v>
          </cell>
          <cell r="AG625" t="str">
            <v/>
          </cell>
          <cell r="AH625">
            <v>-100</v>
          </cell>
        </row>
        <row r="626">
          <cell r="AD626">
            <v>6</v>
          </cell>
          <cell r="AF626">
            <v>100</v>
          </cell>
          <cell r="AG626" t="str">
            <v/>
          </cell>
          <cell r="AH626">
            <v>-100</v>
          </cell>
        </row>
        <row r="627">
          <cell r="AD627">
            <v>8.5</v>
          </cell>
          <cell r="AF627">
            <v>100</v>
          </cell>
          <cell r="AG627" t="str">
            <v/>
          </cell>
          <cell r="AH627">
            <v>-100</v>
          </cell>
        </row>
        <row r="628">
          <cell r="AC628" t="str">
            <v>2nd</v>
          </cell>
          <cell r="AD628">
            <v>4.5999999999999996</v>
          </cell>
          <cell r="AE628">
            <v>1.7</v>
          </cell>
          <cell r="AF628">
            <v>100</v>
          </cell>
          <cell r="AG628" t="str">
            <v/>
          </cell>
          <cell r="AH628">
            <v>-100</v>
          </cell>
        </row>
        <row r="629">
          <cell r="AC629" t="str">
            <v>Won</v>
          </cell>
          <cell r="AD629">
            <v>6.5</v>
          </cell>
          <cell r="AE629">
            <v>2.2999999999999998</v>
          </cell>
          <cell r="AF629">
            <v>100</v>
          </cell>
          <cell r="AG629">
            <v>650</v>
          </cell>
          <cell r="AH629">
            <v>550</v>
          </cell>
        </row>
        <row r="630">
          <cell r="AC630" t="str">
            <v>3rd</v>
          </cell>
          <cell r="AD630">
            <v>4.4000000000000004</v>
          </cell>
          <cell r="AE630">
            <v>1.7</v>
          </cell>
          <cell r="AF630">
            <v>100</v>
          </cell>
          <cell r="AG630" t="str">
            <v/>
          </cell>
          <cell r="AH630">
            <v>-100</v>
          </cell>
        </row>
        <row r="631">
          <cell r="AD631">
            <v>14</v>
          </cell>
          <cell r="AF631">
            <v>100</v>
          </cell>
          <cell r="AG631" t="str">
            <v/>
          </cell>
          <cell r="AH631">
            <v>-100</v>
          </cell>
        </row>
        <row r="632">
          <cell r="AD632">
            <v>3.6</v>
          </cell>
          <cell r="AF632">
            <v>100</v>
          </cell>
          <cell r="AG632" t="str">
            <v/>
          </cell>
          <cell r="AH632">
            <v>-100</v>
          </cell>
        </row>
        <row r="633">
          <cell r="AC633" t="str">
            <v>3rd</v>
          </cell>
          <cell r="AD633">
            <v>11</v>
          </cell>
          <cell r="AE633">
            <v>1.3</v>
          </cell>
          <cell r="AF633">
            <v>100</v>
          </cell>
          <cell r="AG633" t="str">
            <v/>
          </cell>
          <cell r="AH633">
            <v>-100</v>
          </cell>
        </row>
        <row r="634">
          <cell r="AC634" t="str">
            <v>Won</v>
          </cell>
          <cell r="AD634">
            <v>4.8</v>
          </cell>
          <cell r="AE634">
            <v>1.6</v>
          </cell>
          <cell r="AF634">
            <v>100</v>
          </cell>
          <cell r="AG634">
            <v>480</v>
          </cell>
          <cell r="AH634">
            <v>380</v>
          </cell>
        </row>
        <row r="635">
          <cell r="AD635">
            <v>13</v>
          </cell>
          <cell r="AF635">
            <v>100</v>
          </cell>
          <cell r="AG635" t="str">
            <v/>
          </cell>
          <cell r="AH635">
            <v>-100</v>
          </cell>
        </row>
        <row r="636">
          <cell r="AC636" t="str">
            <v>2nd</v>
          </cell>
          <cell r="AD636">
            <v>7.5</v>
          </cell>
          <cell r="AE636">
            <v>2.1</v>
          </cell>
          <cell r="AF636">
            <v>100</v>
          </cell>
          <cell r="AG636" t="str">
            <v/>
          </cell>
          <cell r="AH636">
            <v>-100</v>
          </cell>
        </row>
        <row r="637">
          <cell r="AC637" t="str">
            <v>2nd</v>
          </cell>
          <cell r="AD637">
            <v>2.1</v>
          </cell>
          <cell r="AE637">
            <v>1.1000000000000001</v>
          </cell>
          <cell r="AF637">
            <v>100</v>
          </cell>
          <cell r="AG637" t="str">
            <v/>
          </cell>
          <cell r="AH637">
            <v>-100</v>
          </cell>
        </row>
        <row r="638">
          <cell r="AD638">
            <v>8</v>
          </cell>
          <cell r="AF638">
            <v>100</v>
          </cell>
          <cell r="AG638" t="str">
            <v/>
          </cell>
          <cell r="AH638">
            <v>-100</v>
          </cell>
        </row>
        <row r="639">
          <cell r="AC639" t="str">
            <v>Won</v>
          </cell>
          <cell r="AD639">
            <v>4.2</v>
          </cell>
          <cell r="AE639">
            <v>1.4</v>
          </cell>
          <cell r="AF639">
            <v>100</v>
          </cell>
          <cell r="AG639">
            <v>420</v>
          </cell>
          <cell r="AH639">
            <v>320</v>
          </cell>
        </row>
        <row r="640">
          <cell r="AD640">
            <v>14</v>
          </cell>
          <cell r="AF640">
            <v>100</v>
          </cell>
          <cell r="AG640" t="str">
            <v/>
          </cell>
          <cell r="AH640">
            <v>-100</v>
          </cell>
        </row>
        <row r="641">
          <cell r="AD641">
            <v>26</v>
          </cell>
          <cell r="AF641">
            <v>100</v>
          </cell>
          <cell r="AG641" t="str">
            <v/>
          </cell>
          <cell r="AH641">
            <v>-100</v>
          </cell>
        </row>
        <row r="642">
          <cell r="AD642">
            <v>5</v>
          </cell>
          <cell r="AF642">
            <v>100</v>
          </cell>
          <cell r="AG642" t="str">
            <v/>
          </cell>
          <cell r="AH642">
            <v>-100</v>
          </cell>
        </row>
        <row r="643">
          <cell r="AD643">
            <v>7</v>
          </cell>
          <cell r="AF643">
            <v>100</v>
          </cell>
          <cell r="AG643" t="str">
            <v/>
          </cell>
          <cell r="AH643">
            <v>-100</v>
          </cell>
        </row>
        <row r="644">
          <cell r="AC644" t="str">
            <v>2nd</v>
          </cell>
          <cell r="AD644">
            <v>5.5</v>
          </cell>
          <cell r="AE644">
            <v>2.2000000000000002</v>
          </cell>
          <cell r="AF644">
            <v>100</v>
          </cell>
          <cell r="AG644" t="str">
            <v/>
          </cell>
          <cell r="AH644">
            <v>-100</v>
          </cell>
        </row>
        <row r="645">
          <cell r="AD645">
            <v>15</v>
          </cell>
          <cell r="AF645">
            <v>100</v>
          </cell>
          <cell r="AG645" t="str">
            <v/>
          </cell>
          <cell r="AH645">
            <v>-100</v>
          </cell>
        </row>
        <row r="646">
          <cell r="AC646" t="str">
            <v>Won</v>
          </cell>
          <cell r="AD646">
            <v>3.9</v>
          </cell>
          <cell r="AE646">
            <v>1.7</v>
          </cell>
          <cell r="AF646">
            <v>100</v>
          </cell>
          <cell r="AG646">
            <v>390</v>
          </cell>
          <cell r="AH646">
            <v>290</v>
          </cell>
        </row>
        <row r="647">
          <cell r="AD647">
            <v>9.5</v>
          </cell>
          <cell r="AF647">
            <v>100</v>
          </cell>
          <cell r="AG647" t="str">
            <v/>
          </cell>
          <cell r="AH647">
            <v>-100</v>
          </cell>
        </row>
        <row r="648">
          <cell r="AD648">
            <v>10</v>
          </cell>
          <cell r="AF648">
            <v>100</v>
          </cell>
          <cell r="AG648" t="str">
            <v/>
          </cell>
          <cell r="AH648">
            <v>-100</v>
          </cell>
        </row>
        <row r="649">
          <cell r="AD649">
            <v>6.5</v>
          </cell>
          <cell r="AF649">
            <v>100</v>
          </cell>
          <cell r="AG649" t="str">
            <v/>
          </cell>
          <cell r="AH649">
            <v>-100</v>
          </cell>
        </row>
        <row r="650">
          <cell r="AC650" t="str">
            <v>Won</v>
          </cell>
          <cell r="AD650">
            <v>6</v>
          </cell>
          <cell r="AE650">
            <v>2</v>
          </cell>
          <cell r="AF650">
            <v>100</v>
          </cell>
          <cell r="AG650">
            <v>600</v>
          </cell>
          <cell r="AH650">
            <v>500</v>
          </cell>
        </row>
        <row r="651">
          <cell r="AC651" t="str">
            <v>3rd</v>
          </cell>
          <cell r="AD651">
            <v>3.9</v>
          </cell>
          <cell r="AE651">
            <v>1.9</v>
          </cell>
          <cell r="AF651">
            <v>100</v>
          </cell>
          <cell r="AG651" t="str">
            <v/>
          </cell>
          <cell r="AH651">
            <v>-100</v>
          </cell>
        </row>
        <row r="652">
          <cell r="AD652">
            <v>5</v>
          </cell>
          <cell r="AF652">
            <v>100</v>
          </cell>
          <cell r="AG652" t="str">
            <v/>
          </cell>
          <cell r="AH652">
            <v>-100</v>
          </cell>
        </row>
        <row r="653">
          <cell r="AD653">
            <v>4</v>
          </cell>
          <cell r="AF653">
            <v>100</v>
          </cell>
          <cell r="AG653" t="str">
            <v/>
          </cell>
          <cell r="AH653">
            <v>-100</v>
          </cell>
        </row>
        <row r="654">
          <cell r="AC654" t="str">
            <v>2nd</v>
          </cell>
          <cell r="AD654">
            <v>3.8</v>
          </cell>
          <cell r="AE654">
            <v>1.6</v>
          </cell>
          <cell r="AF654">
            <v>100</v>
          </cell>
          <cell r="AG654" t="str">
            <v/>
          </cell>
          <cell r="AH654">
            <v>-100</v>
          </cell>
        </row>
        <row r="655">
          <cell r="AD655">
            <v>21</v>
          </cell>
          <cell r="AF655">
            <v>100</v>
          </cell>
          <cell r="AG655" t="str">
            <v/>
          </cell>
          <cell r="AH655">
            <v>-100</v>
          </cell>
        </row>
        <row r="656">
          <cell r="AD656">
            <v>13</v>
          </cell>
          <cell r="AF656">
            <v>100</v>
          </cell>
          <cell r="AG656" t="str">
            <v/>
          </cell>
          <cell r="AH656">
            <v>-100</v>
          </cell>
        </row>
        <row r="657">
          <cell r="AD657">
            <v>4.4000000000000004</v>
          </cell>
          <cell r="AF657">
            <v>100</v>
          </cell>
          <cell r="AG657" t="str">
            <v/>
          </cell>
          <cell r="AH657">
            <v>-100</v>
          </cell>
        </row>
        <row r="658">
          <cell r="AD658">
            <v>26</v>
          </cell>
          <cell r="AF658">
            <v>100</v>
          </cell>
          <cell r="AG658" t="str">
            <v/>
          </cell>
          <cell r="AH658">
            <v>-100</v>
          </cell>
        </row>
        <row r="659">
          <cell r="AD659">
            <v>6.5</v>
          </cell>
          <cell r="AF659">
            <v>100</v>
          </cell>
          <cell r="AG659" t="str">
            <v/>
          </cell>
          <cell r="AH659">
            <v>-100</v>
          </cell>
        </row>
        <row r="660">
          <cell r="AC660" t="str">
            <v>2nd</v>
          </cell>
          <cell r="AD660">
            <v>12</v>
          </cell>
          <cell r="AE660">
            <v>2.9</v>
          </cell>
          <cell r="AF660">
            <v>100</v>
          </cell>
          <cell r="AG660" t="str">
            <v/>
          </cell>
          <cell r="AH660">
            <v>-100</v>
          </cell>
        </row>
        <row r="661">
          <cell r="AD661">
            <v>8.5</v>
          </cell>
          <cell r="AF661">
            <v>100</v>
          </cell>
          <cell r="AG661" t="str">
            <v/>
          </cell>
          <cell r="AH661">
            <v>-100</v>
          </cell>
        </row>
        <row r="662">
          <cell r="AD662">
            <v>11</v>
          </cell>
          <cell r="AF662">
            <v>100</v>
          </cell>
          <cell r="AG662" t="str">
            <v/>
          </cell>
          <cell r="AH662">
            <v>-100</v>
          </cell>
        </row>
        <row r="663">
          <cell r="AD663">
            <v>3.7</v>
          </cell>
          <cell r="AF663">
            <v>100</v>
          </cell>
          <cell r="AG663" t="str">
            <v/>
          </cell>
          <cell r="AH663">
            <v>-100</v>
          </cell>
        </row>
        <row r="664">
          <cell r="AC664" t="str">
            <v>2nd</v>
          </cell>
          <cell r="AD664">
            <v>12</v>
          </cell>
          <cell r="AE664">
            <v>2.9</v>
          </cell>
          <cell r="AF664">
            <v>100</v>
          </cell>
          <cell r="AG664" t="str">
            <v/>
          </cell>
          <cell r="AH664">
            <v>-100</v>
          </cell>
        </row>
        <row r="665">
          <cell r="AC665" t="str">
            <v>Won</v>
          </cell>
          <cell r="AD665">
            <v>3.7</v>
          </cell>
          <cell r="AE665">
            <v>1.7</v>
          </cell>
          <cell r="AF665">
            <v>100</v>
          </cell>
          <cell r="AG665">
            <v>370</v>
          </cell>
          <cell r="AH665">
            <v>270</v>
          </cell>
        </row>
        <row r="666">
          <cell r="AD666">
            <v>6.5</v>
          </cell>
          <cell r="AF666">
            <v>100</v>
          </cell>
          <cell r="AG666" t="str">
            <v/>
          </cell>
          <cell r="AH666">
            <v>-100</v>
          </cell>
        </row>
        <row r="667">
          <cell r="AD667">
            <v>2</v>
          </cell>
          <cell r="AF667">
            <v>100</v>
          </cell>
          <cell r="AG667" t="str">
            <v/>
          </cell>
          <cell r="AH667">
            <v>-100</v>
          </cell>
        </row>
        <row r="668">
          <cell r="AC668" t="str">
            <v>Won</v>
          </cell>
          <cell r="AD668">
            <v>5.5</v>
          </cell>
          <cell r="AE668">
            <v>1.6</v>
          </cell>
          <cell r="AF668">
            <v>100</v>
          </cell>
          <cell r="AG668">
            <v>550</v>
          </cell>
          <cell r="AH668">
            <v>450</v>
          </cell>
        </row>
        <row r="669">
          <cell r="AC669" t="str">
            <v>2nd</v>
          </cell>
          <cell r="AD669">
            <v>10</v>
          </cell>
          <cell r="AE669">
            <v>2.5</v>
          </cell>
          <cell r="AF669">
            <v>100</v>
          </cell>
          <cell r="AG669" t="str">
            <v/>
          </cell>
          <cell r="AH669">
            <v>-100</v>
          </cell>
        </row>
        <row r="670">
          <cell r="AD670">
            <v>8</v>
          </cell>
          <cell r="AF670">
            <v>100</v>
          </cell>
          <cell r="AG670" t="str">
            <v/>
          </cell>
          <cell r="AH670">
            <v>-100</v>
          </cell>
        </row>
        <row r="671">
          <cell r="AC671" t="str">
            <v>3rd</v>
          </cell>
          <cell r="AD671">
            <v>11</v>
          </cell>
          <cell r="AE671">
            <v>2.7</v>
          </cell>
          <cell r="AF671">
            <v>100</v>
          </cell>
          <cell r="AG671" t="str">
            <v/>
          </cell>
          <cell r="AH671">
            <v>-100</v>
          </cell>
        </row>
        <row r="672">
          <cell r="AD672">
            <v>5</v>
          </cell>
          <cell r="AF672">
            <v>100</v>
          </cell>
          <cell r="AG672" t="str">
            <v/>
          </cell>
          <cell r="AH672">
            <v>-100</v>
          </cell>
        </row>
        <row r="673">
          <cell r="AD673">
            <v>20</v>
          </cell>
          <cell r="AF673">
            <v>100</v>
          </cell>
          <cell r="AG673" t="str">
            <v/>
          </cell>
          <cell r="AH673">
            <v>-100</v>
          </cell>
        </row>
        <row r="674">
          <cell r="AD674">
            <v>17</v>
          </cell>
          <cell r="AF674">
            <v>100</v>
          </cell>
          <cell r="AG674" t="str">
            <v/>
          </cell>
          <cell r="AH674">
            <v>-100</v>
          </cell>
        </row>
        <row r="675">
          <cell r="AD675">
            <v>7</v>
          </cell>
          <cell r="AF675">
            <v>100</v>
          </cell>
          <cell r="AG675" t="str">
            <v/>
          </cell>
          <cell r="AH675">
            <v>-100</v>
          </cell>
        </row>
        <row r="676">
          <cell r="AC676" t="str">
            <v>Won</v>
          </cell>
          <cell r="AD676">
            <v>9</v>
          </cell>
          <cell r="AE676">
            <v>2.7</v>
          </cell>
          <cell r="AF676">
            <v>100</v>
          </cell>
          <cell r="AG676">
            <v>900</v>
          </cell>
          <cell r="AH676">
            <v>800</v>
          </cell>
        </row>
        <row r="677">
          <cell r="AC677" t="str">
            <v>Won</v>
          </cell>
          <cell r="AD677">
            <v>11</v>
          </cell>
          <cell r="AE677">
            <v>2.5</v>
          </cell>
          <cell r="AF677">
            <v>100</v>
          </cell>
          <cell r="AG677">
            <v>1100</v>
          </cell>
          <cell r="AH677">
            <v>1000</v>
          </cell>
        </row>
        <row r="678">
          <cell r="AC678" t="str">
            <v>2nd</v>
          </cell>
          <cell r="AD678">
            <v>4</v>
          </cell>
          <cell r="AE678">
            <v>1.7</v>
          </cell>
          <cell r="AF678">
            <v>100</v>
          </cell>
          <cell r="AG678" t="str">
            <v/>
          </cell>
          <cell r="AH678">
            <v>-100</v>
          </cell>
        </row>
        <row r="679">
          <cell r="AD679">
            <v>9</v>
          </cell>
          <cell r="AF679">
            <v>100</v>
          </cell>
          <cell r="AG679" t="str">
            <v/>
          </cell>
          <cell r="AH679">
            <v>-100</v>
          </cell>
        </row>
        <row r="680">
          <cell r="AD680">
            <v>6.5</v>
          </cell>
          <cell r="AF680">
            <v>100</v>
          </cell>
          <cell r="AG680" t="str">
            <v/>
          </cell>
          <cell r="AH680">
            <v>-100</v>
          </cell>
        </row>
        <row r="681">
          <cell r="AC681" t="str">
            <v>3rd</v>
          </cell>
          <cell r="AD681">
            <v>4</v>
          </cell>
          <cell r="AE681">
            <v>1.8</v>
          </cell>
          <cell r="AF681">
            <v>100</v>
          </cell>
          <cell r="AG681" t="str">
            <v/>
          </cell>
          <cell r="AH681">
            <v>-100</v>
          </cell>
        </row>
        <row r="682">
          <cell r="AD682">
            <v>11</v>
          </cell>
          <cell r="AF682">
            <v>100</v>
          </cell>
          <cell r="AG682" t="str">
            <v/>
          </cell>
          <cell r="AH682">
            <v>-100</v>
          </cell>
        </row>
        <row r="683">
          <cell r="AD683">
            <v>17</v>
          </cell>
          <cell r="AF683">
            <v>100</v>
          </cell>
          <cell r="AG683" t="str">
            <v/>
          </cell>
          <cell r="AH683">
            <v>-100</v>
          </cell>
        </row>
        <row r="684">
          <cell r="AC684" t="str">
            <v>2nd</v>
          </cell>
          <cell r="AD684">
            <v>3</v>
          </cell>
          <cell r="AE684">
            <v>1.5</v>
          </cell>
          <cell r="AF684">
            <v>100</v>
          </cell>
          <cell r="AG684" t="str">
            <v/>
          </cell>
          <cell r="AH684">
            <v>-100</v>
          </cell>
        </row>
        <row r="685">
          <cell r="AD685">
            <v>21</v>
          </cell>
          <cell r="AF685">
            <v>100</v>
          </cell>
          <cell r="AG685" t="str">
            <v/>
          </cell>
          <cell r="AH685">
            <v>-100</v>
          </cell>
        </row>
        <row r="686">
          <cell r="AC686" t="str">
            <v>Won</v>
          </cell>
          <cell r="AD686">
            <v>3.3</v>
          </cell>
          <cell r="AE686">
            <v>1.5</v>
          </cell>
          <cell r="AF686">
            <v>100</v>
          </cell>
          <cell r="AG686">
            <v>330</v>
          </cell>
          <cell r="AH686">
            <v>230</v>
          </cell>
        </row>
        <row r="687">
          <cell r="AD687">
            <v>8</v>
          </cell>
          <cell r="AF687">
            <v>100</v>
          </cell>
          <cell r="AG687" t="str">
            <v/>
          </cell>
          <cell r="AH687">
            <v>-100</v>
          </cell>
        </row>
        <row r="688">
          <cell r="AD688">
            <v>31</v>
          </cell>
          <cell r="AF688">
            <v>100</v>
          </cell>
          <cell r="AG688" t="str">
            <v/>
          </cell>
          <cell r="AH688">
            <v>-100</v>
          </cell>
        </row>
        <row r="689">
          <cell r="AC689" t="str">
            <v>3rd</v>
          </cell>
          <cell r="AD689">
            <v>9.5</v>
          </cell>
          <cell r="AE689">
            <v>2.8</v>
          </cell>
          <cell r="AF689">
            <v>100</v>
          </cell>
          <cell r="AG689" t="str">
            <v/>
          </cell>
          <cell r="AH689">
            <v>-100</v>
          </cell>
        </row>
        <row r="690">
          <cell r="AD690">
            <v>11</v>
          </cell>
          <cell r="AF690">
            <v>100</v>
          </cell>
          <cell r="AG690" t="str">
            <v/>
          </cell>
          <cell r="AH690">
            <v>-100</v>
          </cell>
        </row>
        <row r="691">
          <cell r="AC691" t="str">
            <v>2nd</v>
          </cell>
          <cell r="AD691">
            <v>3.8</v>
          </cell>
          <cell r="AE691">
            <v>1.6</v>
          </cell>
          <cell r="AF691">
            <v>100</v>
          </cell>
          <cell r="AG691" t="str">
            <v/>
          </cell>
          <cell r="AH691">
            <v>-100</v>
          </cell>
        </row>
        <row r="692">
          <cell r="AD692">
            <v>6.5</v>
          </cell>
          <cell r="AF692">
            <v>100</v>
          </cell>
          <cell r="AG692" t="str">
            <v/>
          </cell>
          <cell r="AH692">
            <v>-100</v>
          </cell>
        </row>
        <row r="693">
          <cell r="AD693">
            <v>13</v>
          </cell>
          <cell r="AF693">
            <v>100</v>
          </cell>
          <cell r="AG693" t="str">
            <v/>
          </cell>
          <cell r="AH693">
            <v>-100</v>
          </cell>
        </row>
        <row r="694">
          <cell r="AD694">
            <v>17</v>
          </cell>
          <cell r="AF694">
            <v>100</v>
          </cell>
          <cell r="AG694" t="str">
            <v/>
          </cell>
          <cell r="AH694">
            <v>-100</v>
          </cell>
        </row>
        <row r="695">
          <cell r="AD695">
            <v>5</v>
          </cell>
          <cell r="AF695">
            <v>100</v>
          </cell>
          <cell r="AG695" t="str">
            <v/>
          </cell>
          <cell r="AH695">
            <v>-100</v>
          </cell>
        </row>
        <row r="696">
          <cell r="AD696">
            <v>12</v>
          </cell>
          <cell r="AF696">
            <v>100</v>
          </cell>
          <cell r="AG696" t="str">
            <v/>
          </cell>
          <cell r="AH696">
            <v>-100</v>
          </cell>
        </row>
        <row r="697">
          <cell r="AC697" t="str">
            <v>Won</v>
          </cell>
          <cell r="AD697">
            <v>4.5</v>
          </cell>
          <cell r="AE697">
            <v>1.8</v>
          </cell>
          <cell r="AF697">
            <v>100</v>
          </cell>
          <cell r="AG697">
            <v>450</v>
          </cell>
          <cell r="AH697">
            <v>350</v>
          </cell>
        </row>
        <row r="698">
          <cell r="AC698" t="str">
            <v>2nd</v>
          </cell>
          <cell r="AD698">
            <v>4</v>
          </cell>
          <cell r="AE698">
            <v>1.8</v>
          </cell>
          <cell r="AF698">
            <v>100</v>
          </cell>
          <cell r="AG698" t="str">
            <v/>
          </cell>
          <cell r="AH698">
            <v>-100</v>
          </cell>
        </row>
        <row r="699">
          <cell r="AD699">
            <v>10</v>
          </cell>
          <cell r="AF699">
            <v>100</v>
          </cell>
          <cell r="AG699" t="str">
            <v/>
          </cell>
          <cell r="AH699">
            <v>-100</v>
          </cell>
        </row>
        <row r="700">
          <cell r="AC700" t="str">
            <v>3rd</v>
          </cell>
          <cell r="AD700">
            <v>15</v>
          </cell>
          <cell r="AE700">
            <v>2.9</v>
          </cell>
          <cell r="AF700">
            <v>100</v>
          </cell>
          <cell r="AG700" t="str">
            <v/>
          </cell>
          <cell r="AH700">
            <v>-100</v>
          </cell>
        </row>
        <row r="701">
          <cell r="AD701">
            <v>7</v>
          </cell>
          <cell r="AF701">
            <v>100</v>
          </cell>
          <cell r="AG701" t="str">
            <v/>
          </cell>
          <cell r="AH701">
            <v>-100</v>
          </cell>
        </row>
        <row r="702">
          <cell r="AD702">
            <v>7</v>
          </cell>
          <cell r="AF702">
            <v>100</v>
          </cell>
          <cell r="AG702" t="str">
            <v/>
          </cell>
          <cell r="AH702">
            <v>-100</v>
          </cell>
        </row>
        <row r="703">
          <cell r="AD703">
            <v>16</v>
          </cell>
          <cell r="AF703">
            <v>100</v>
          </cell>
          <cell r="AG703" t="str">
            <v/>
          </cell>
          <cell r="AH703">
            <v>-100</v>
          </cell>
        </row>
        <row r="704">
          <cell r="AD704">
            <v>4.4000000000000004</v>
          </cell>
          <cell r="AF704">
            <v>100</v>
          </cell>
          <cell r="AG704" t="str">
            <v/>
          </cell>
          <cell r="AH704">
            <v>-100</v>
          </cell>
        </row>
        <row r="705">
          <cell r="AC705" t="str">
            <v>3rd</v>
          </cell>
          <cell r="AD705">
            <v>16</v>
          </cell>
          <cell r="AE705">
            <v>4</v>
          </cell>
          <cell r="AF705">
            <v>100</v>
          </cell>
          <cell r="AG705" t="str">
            <v/>
          </cell>
          <cell r="AH705">
            <v>-100</v>
          </cell>
        </row>
        <row r="706">
          <cell r="AC706" t="str">
            <v>Won</v>
          </cell>
          <cell r="AD706">
            <v>3.7</v>
          </cell>
          <cell r="AE706">
            <v>1.6</v>
          </cell>
          <cell r="AF706">
            <v>100</v>
          </cell>
          <cell r="AG706">
            <v>370</v>
          </cell>
          <cell r="AH706">
            <v>270</v>
          </cell>
        </row>
        <row r="707">
          <cell r="AD707">
            <v>7.5</v>
          </cell>
          <cell r="AF707">
            <v>100</v>
          </cell>
          <cell r="AG707" t="str">
            <v/>
          </cell>
          <cell r="AH707">
            <v>-100</v>
          </cell>
        </row>
        <row r="708">
          <cell r="AC708" t="str">
            <v>Won</v>
          </cell>
          <cell r="AD708">
            <v>6</v>
          </cell>
          <cell r="AE708">
            <v>2.1</v>
          </cell>
          <cell r="AF708">
            <v>100</v>
          </cell>
          <cell r="AG708">
            <v>600</v>
          </cell>
          <cell r="AH708">
            <v>500</v>
          </cell>
        </row>
        <row r="709">
          <cell r="AD709">
            <v>12</v>
          </cell>
          <cell r="AF709">
            <v>100</v>
          </cell>
          <cell r="AG709" t="str">
            <v/>
          </cell>
          <cell r="AH709">
            <v>-100</v>
          </cell>
        </row>
        <row r="710">
          <cell r="AD710">
            <v>9</v>
          </cell>
          <cell r="AF710">
            <v>100</v>
          </cell>
          <cell r="AG710" t="str">
            <v/>
          </cell>
          <cell r="AH710">
            <v>-100</v>
          </cell>
        </row>
        <row r="711">
          <cell r="AD711">
            <v>6</v>
          </cell>
          <cell r="AF711">
            <v>100</v>
          </cell>
          <cell r="AG711" t="str">
            <v/>
          </cell>
          <cell r="AH711">
            <v>-100</v>
          </cell>
        </row>
        <row r="712">
          <cell r="AC712" t="str">
            <v>3rd</v>
          </cell>
          <cell r="AD712">
            <v>3.9</v>
          </cell>
          <cell r="AE712">
            <v>1.9</v>
          </cell>
          <cell r="AF712">
            <v>100</v>
          </cell>
          <cell r="AG712" t="str">
            <v/>
          </cell>
          <cell r="AH712">
            <v>-100</v>
          </cell>
        </row>
        <row r="713">
          <cell r="AD713">
            <v>6</v>
          </cell>
          <cell r="AF713">
            <v>100</v>
          </cell>
          <cell r="AG713" t="str">
            <v/>
          </cell>
          <cell r="AH713">
            <v>-100</v>
          </cell>
        </row>
        <row r="714">
          <cell r="AD714">
            <v>6</v>
          </cell>
          <cell r="AF714">
            <v>100</v>
          </cell>
          <cell r="AG714" t="str">
            <v/>
          </cell>
          <cell r="AH714">
            <v>-100</v>
          </cell>
        </row>
        <row r="715">
          <cell r="AD715">
            <v>8.5</v>
          </cell>
          <cell r="AF715">
            <v>100</v>
          </cell>
          <cell r="AG715" t="str">
            <v/>
          </cell>
          <cell r="AH715">
            <v>-100</v>
          </cell>
        </row>
        <row r="716">
          <cell r="AD716">
            <v>31</v>
          </cell>
          <cell r="AF716">
            <v>100</v>
          </cell>
          <cell r="AG716" t="str">
            <v/>
          </cell>
          <cell r="AH716">
            <v>-100</v>
          </cell>
        </row>
        <row r="717">
          <cell r="AC717" t="str">
            <v>3rd</v>
          </cell>
          <cell r="AD717">
            <v>4</v>
          </cell>
          <cell r="AE717">
            <v>1.6</v>
          </cell>
          <cell r="AF717">
            <v>100</v>
          </cell>
          <cell r="AG717" t="str">
            <v/>
          </cell>
          <cell r="AH717">
            <v>-100</v>
          </cell>
        </row>
        <row r="718">
          <cell r="AC718" t="str">
            <v>Won</v>
          </cell>
          <cell r="AD718">
            <v>6.5</v>
          </cell>
          <cell r="AE718">
            <v>2.2000000000000002</v>
          </cell>
          <cell r="AF718">
            <v>100</v>
          </cell>
          <cell r="AG718">
            <v>650</v>
          </cell>
          <cell r="AH718">
            <v>550</v>
          </cell>
        </row>
        <row r="719">
          <cell r="AD719">
            <v>4</v>
          </cell>
          <cell r="AF719">
            <v>100</v>
          </cell>
          <cell r="AG719" t="str">
            <v/>
          </cell>
          <cell r="AH719">
            <v>-100</v>
          </cell>
        </row>
        <row r="720">
          <cell r="AC720" t="str">
            <v>2nd</v>
          </cell>
          <cell r="AD720">
            <v>7.5</v>
          </cell>
          <cell r="AE720">
            <v>2.4</v>
          </cell>
          <cell r="AF720">
            <v>100</v>
          </cell>
          <cell r="AG720" t="str">
            <v/>
          </cell>
          <cell r="AH720">
            <v>-100</v>
          </cell>
        </row>
        <row r="721">
          <cell r="AD721">
            <v>16</v>
          </cell>
          <cell r="AF721">
            <v>100</v>
          </cell>
          <cell r="AG721" t="str">
            <v/>
          </cell>
          <cell r="AH721">
            <v>-100</v>
          </cell>
        </row>
        <row r="722">
          <cell r="AD722">
            <v>4.4000000000000004</v>
          </cell>
          <cell r="AF722">
            <v>100</v>
          </cell>
          <cell r="AG722" t="str">
            <v/>
          </cell>
          <cell r="AH722">
            <v>-100</v>
          </cell>
        </row>
        <row r="723">
          <cell r="AD723">
            <v>3.6</v>
          </cell>
          <cell r="AF723">
            <v>100</v>
          </cell>
          <cell r="AG723" t="str">
            <v/>
          </cell>
          <cell r="AH723">
            <v>-100</v>
          </cell>
        </row>
        <row r="724">
          <cell r="AD724">
            <v>9.5</v>
          </cell>
          <cell r="AF724">
            <v>100</v>
          </cell>
          <cell r="AG724" t="str">
            <v/>
          </cell>
          <cell r="AH724">
            <v>-100</v>
          </cell>
        </row>
        <row r="725">
          <cell r="AD725">
            <v>17</v>
          </cell>
          <cell r="AF725">
            <v>100</v>
          </cell>
          <cell r="AG725" t="str">
            <v/>
          </cell>
          <cell r="AH725">
            <v>-100</v>
          </cell>
        </row>
        <row r="726">
          <cell r="AC726" t="str">
            <v>3rd</v>
          </cell>
          <cell r="AD726">
            <v>5</v>
          </cell>
          <cell r="AE726">
            <v>1.7</v>
          </cell>
          <cell r="AF726">
            <v>100</v>
          </cell>
          <cell r="AG726" t="str">
            <v/>
          </cell>
          <cell r="AH726">
            <v>-100</v>
          </cell>
        </row>
        <row r="727">
          <cell r="AD727">
            <v>2.6</v>
          </cell>
          <cell r="AF727">
            <v>100</v>
          </cell>
          <cell r="AG727" t="str">
            <v/>
          </cell>
          <cell r="AH727">
            <v>-100</v>
          </cell>
        </row>
        <row r="728">
          <cell r="AD728">
            <v>5.5</v>
          </cell>
          <cell r="AF728">
            <v>100</v>
          </cell>
          <cell r="AG728" t="str">
            <v/>
          </cell>
          <cell r="AH728">
            <v>-100</v>
          </cell>
        </row>
        <row r="729">
          <cell r="AC729" t="str">
            <v>Ntd</v>
          </cell>
          <cell r="AD729">
            <v>11</v>
          </cell>
          <cell r="AF729">
            <v>100</v>
          </cell>
          <cell r="AG729" t="str">
            <v/>
          </cell>
          <cell r="AH729">
            <v>-100</v>
          </cell>
        </row>
        <row r="730">
          <cell r="AD730">
            <v>12</v>
          </cell>
          <cell r="AF730">
            <v>100</v>
          </cell>
          <cell r="AG730" t="str">
            <v/>
          </cell>
          <cell r="AH730">
            <v>-100</v>
          </cell>
        </row>
        <row r="731">
          <cell r="AC731" t="str">
            <v>2nd</v>
          </cell>
          <cell r="AD731">
            <v>5.5</v>
          </cell>
          <cell r="AE731">
            <v>2.7</v>
          </cell>
          <cell r="AF731">
            <v>100</v>
          </cell>
          <cell r="AG731" t="str">
            <v/>
          </cell>
          <cell r="AH731">
            <v>-100</v>
          </cell>
        </row>
        <row r="732">
          <cell r="AD732">
            <v>2.9</v>
          </cell>
          <cell r="AF732">
            <v>100</v>
          </cell>
          <cell r="AG732" t="str">
            <v/>
          </cell>
          <cell r="AH732">
            <v>-100</v>
          </cell>
        </row>
        <row r="733">
          <cell r="AD733">
            <v>7</v>
          </cell>
          <cell r="AF733">
            <v>100</v>
          </cell>
          <cell r="AG733" t="str">
            <v/>
          </cell>
          <cell r="AH733">
            <v>-100</v>
          </cell>
        </row>
        <row r="734">
          <cell r="AD734">
            <v>6.5</v>
          </cell>
          <cell r="AF734">
            <v>100</v>
          </cell>
          <cell r="AG734" t="str">
            <v/>
          </cell>
          <cell r="AH734">
            <v>-100</v>
          </cell>
        </row>
        <row r="735">
          <cell r="AC735" t="str">
            <v>2nd</v>
          </cell>
          <cell r="AD735">
            <v>7.5</v>
          </cell>
          <cell r="AE735">
            <v>2.2999999999999998</v>
          </cell>
          <cell r="AF735">
            <v>100</v>
          </cell>
          <cell r="AG735" t="str">
            <v/>
          </cell>
          <cell r="AH735">
            <v>-100</v>
          </cell>
        </row>
        <row r="736">
          <cell r="AC736" t="str">
            <v>Won</v>
          </cell>
          <cell r="AD736">
            <v>20.7</v>
          </cell>
          <cell r="AE736">
            <v>4</v>
          </cell>
          <cell r="AF736">
            <v>100</v>
          </cell>
          <cell r="AG736">
            <v>2070</v>
          </cell>
          <cell r="AH736">
            <v>1970</v>
          </cell>
        </row>
        <row r="737">
          <cell r="AC737" t="str">
            <v>Won</v>
          </cell>
          <cell r="AD737">
            <v>3.3</v>
          </cell>
          <cell r="AE737">
            <v>1.9</v>
          </cell>
          <cell r="AF737">
            <v>100</v>
          </cell>
          <cell r="AG737">
            <v>330</v>
          </cell>
          <cell r="AH737">
            <v>230</v>
          </cell>
        </row>
        <row r="738">
          <cell r="AD738">
            <v>6.5</v>
          </cell>
          <cell r="AF738">
            <v>100</v>
          </cell>
          <cell r="AG738" t="str">
            <v/>
          </cell>
          <cell r="AH738">
            <v>-100</v>
          </cell>
        </row>
        <row r="739">
          <cell r="AD739">
            <v>5.5</v>
          </cell>
          <cell r="AF739">
            <v>100</v>
          </cell>
          <cell r="AG739" t="str">
            <v/>
          </cell>
          <cell r="AH739">
            <v>-100</v>
          </cell>
        </row>
        <row r="740">
          <cell r="AD740">
            <v>5.5</v>
          </cell>
          <cell r="AF740">
            <v>100</v>
          </cell>
          <cell r="AG740" t="str">
            <v/>
          </cell>
          <cell r="AH740">
            <v>-100</v>
          </cell>
        </row>
        <row r="741">
          <cell r="AC741" t="str">
            <v>Ntd</v>
          </cell>
          <cell r="AD741">
            <v>5.5</v>
          </cell>
          <cell r="AF741">
            <v>100</v>
          </cell>
          <cell r="AG741" t="str">
            <v/>
          </cell>
          <cell r="AH741">
            <v>-100</v>
          </cell>
        </row>
        <row r="742">
          <cell r="AC742" t="str">
            <v>Won</v>
          </cell>
          <cell r="AD742">
            <v>2.25</v>
          </cell>
          <cell r="AE742">
            <v>1.5</v>
          </cell>
          <cell r="AF742">
            <v>100</v>
          </cell>
          <cell r="AG742">
            <v>225</v>
          </cell>
          <cell r="AH742">
            <v>125</v>
          </cell>
        </row>
        <row r="743">
          <cell r="AC743" t="str">
            <v>2nd</v>
          </cell>
          <cell r="AD743">
            <v>4.8</v>
          </cell>
          <cell r="AE743">
            <v>2</v>
          </cell>
          <cell r="AF743">
            <v>100</v>
          </cell>
          <cell r="AG743" t="str">
            <v/>
          </cell>
          <cell r="AH743">
            <v>-100</v>
          </cell>
        </row>
        <row r="744">
          <cell r="AD744">
            <v>9</v>
          </cell>
          <cell r="AF744">
            <v>100</v>
          </cell>
          <cell r="AG744" t="str">
            <v/>
          </cell>
          <cell r="AH744">
            <v>-100</v>
          </cell>
        </row>
        <row r="745">
          <cell r="AD745">
            <v>7</v>
          </cell>
          <cell r="AF745">
            <v>100</v>
          </cell>
          <cell r="AG745" t="str">
            <v/>
          </cell>
          <cell r="AH745">
            <v>-100</v>
          </cell>
        </row>
        <row r="746">
          <cell r="AC746" t="str">
            <v>Ntd</v>
          </cell>
          <cell r="AD746">
            <v>6.5</v>
          </cell>
          <cell r="AF746">
            <v>100</v>
          </cell>
          <cell r="AG746" t="str">
            <v/>
          </cell>
          <cell r="AH746">
            <v>-100</v>
          </cell>
        </row>
        <row r="747">
          <cell r="AD747">
            <v>4.8</v>
          </cell>
          <cell r="AF747">
            <v>100</v>
          </cell>
          <cell r="AG747" t="str">
            <v/>
          </cell>
          <cell r="AH747">
            <v>-100</v>
          </cell>
        </row>
        <row r="748">
          <cell r="AD748">
            <v>5</v>
          </cell>
          <cell r="AF748">
            <v>100</v>
          </cell>
          <cell r="AG748" t="str">
            <v/>
          </cell>
          <cell r="AH748">
            <v>-100</v>
          </cell>
        </row>
        <row r="749">
          <cell r="AC749" t="str">
            <v>3rd</v>
          </cell>
          <cell r="AD749">
            <v>4.5999999999999996</v>
          </cell>
          <cell r="AE749">
            <v>1.7</v>
          </cell>
          <cell r="AF749">
            <v>100</v>
          </cell>
          <cell r="AG749" t="str">
            <v/>
          </cell>
          <cell r="AH749">
            <v>-100</v>
          </cell>
        </row>
        <row r="750">
          <cell r="AC750" t="str">
            <v>Won</v>
          </cell>
          <cell r="AD750">
            <v>8.1999999999999993</v>
          </cell>
          <cell r="AE750">
            <v>2.2000000000000002</v>
          </cell>
          <cell r="AF750">
            <v>100</v>
          </cell>
          <cell r="AG750">
            <v>819.99999999999989</v>
          </cell>
          <cell r="AH750">
            <v>719.99999999999989</v>
          </cell>
        </row>
        <row r="751">
          <cell r="AD751">
            <v>15</v>
          </cell>
          <cell r="AF751">
            <v>100</v>
          </cell>
          <cell r="AG751" t="str">
            <v/>
          </cell>
          <cell r="AH751">
            <v>-100</v>
          </cell>
        </row>
        <row r="752">
          <cell r="AC752" t="str">
            <v>Won</v>
          </cell>
          <cell r="AD752">
            <v>1.7</v>
          </cell>
          <cell r="AE752">
            <v>1.3</v>
          </cell>
          <cell r="AF752">
            <v>100</v>
          </cell>
          <cell r="AG752">
            <v>170</v>
          </cell>
          <cell r="AH752">
            <v>70</v>
          </cell>
        </row>
        <row r="753">
          <cell r="AC753" t="str">
            <v>2nd</v>
          </cell>
          <cell r="AD753">
            <v>7</v>
          </cell>
          <cell r="AE753">
            <v>2.2999999999999998</v>
          </cell>
          <cell r="AF753">
            <v>100</v>
          </cell>
          <cell r="AG753" t="str">
            <v/>
          </cell>
          <cell r="AH753">
            <v>-100</v>
          </cell>
        </row>
        <row r="754">
          <cell r="AC754" t="str">
            <v>Ntd</v>
          </cell>
          <cell r="AD754">
            <v>17</v>
          </cell>
          <cell r="AF754">
            <v>100</v>
          </cell>
          <cell r="AG754" t="str">
            <v/>
          </cell>
          <cell r="AH754">
            <v>-100</v>
          </cell>
        </row>
        <row r="755">
          <cell r="AD755">
            <v>41</v>
          </cell>
          <cell r="AF755">
            <v>100</v>
          </cell>
          <cell r="AG755" t="str">
            <v/>
          </cell>
          <cell r="AH755">
            <v>-100</v>
          </cell>
        </row>
        <row r="756">
          <cell r="AD756">
            <v>9</v>
          </cell>
          <cell r="AF756">
            <v>100</v>
          </cell>
          <cell r="AG756" t="str">
            <v/>
          </cell>
          <cell r="AH756">
            <v>-100</v>
          </cell>
        </row>
        <row r="757">
          <cell r="AD757">
            <v>5.5</v>
          </cell>
          <cell r="AF757">
            <v>100</v>
          </cell>
          <cell r="AG757" t="str">
            <v/>
          </cell>
          <cell r="AH757">
            <v>-100</v>
          </cell>
        </row>
        <row r="758">
          <cell r="AC758" t="str">
            <v>3rd</v>
          </cell>
          <cell r="AD758">
            <v>5</v>
          </cell>
          <cell r="AE758">
            <v>1.7</v>
          </cell>
          <cell r="AF758">
            <v>100</v>
          </cell>
          <cell r="AG758" t="str">
            <v/>
          </cell>
          <cell r="AH758">
            <v>-100</v>
          </cell>
        </row>
        <row r="759">
          <cell r="AD759">
            <v>11</v>
          </cell>
          <cell r="AF759">
            <v>100</v>
          </cell>
          <cell r="AG759" t="str">
            <v/>
          </cell>
          <cell r="AH759">
            <v>-100</v>
          </cell>
        </row>
        <row r="760">
          <cell r="AC760" t="str">
            <v>Won</v>
          </cell>
          <cell r="AD760">
            <v>6.5</v>
          </cell>
          <cell r="AE760">
            <v>2.2000000000000002</v>
          </cell>
          <cell r="AF760">
            <v>100</v>
          </cell>
          <cell r="AG760">
            <v>650</v>
          </cell>
          <cell r="AH760">
            <v>550</v>
          </cell>
        </row>
        <row r="761">
          <cell r="AC761" t="str">
            <v>2nd</v>
          </cell>
          <cell r="AD761">
            <v>6.5</v>
          </cell>
          <cell r="AE761">
            <v>2.2000000000000002</v>
          </cell>
          <cell r="AF761">
            <v>100</v>
          </cell>
          <cell r="AG761" t="str">
            <v/>
          </cell>
          <cell r="AH761">
            <v>-100</v>
          </cell>
        </row>
        <row r="762">
          <cell r="AC762" t="str">
            <v>3rd</v>
          </cell>
          <cell r="AD762">
            <v>2.1</v>
          </cell>
          <cell r="AE762">
            <v>1.2</v>
          </cell>
          <cell r="AF762">
            <v>100</v>
          </cell>
          <cell r="AG762" t="str">
            <v/>
          </cell>
          <cell r="AH762">
            <v>-100</v>
          </cell>
        </row>
        <row r="763">
          <cell r="AD763">
            <v>7.5</v>
          </cell>
          <cell r="AF763">
            <v>100</v>
          </cell>
          <cell r="AG763" t="str">
            <v/>
          </cell>
          <cell r="AH763">
            <v>-100</v>
          </cell>
        </row>
        <row r="764">
          <cell r="AD764">
            <v>21</v>
          </cell>
          <cell r="AF764">
            <v>100</v>
          </cell>
          <cell r="AG764" t="str">
            <v/>
          </cell>
          <cell r="AH764">
            <v>-100</v>
          </cell>
        </row>
        <row r="765">
          <cell r="AD765">
            <v>8</v>
          </cell>
          <cell r="AF765">
            <v>100</v>
          </cell>
          <cell r="AG765" t="str">
            <v/>
          </cell>
          <cell r="AH765">
            <v>-100</v>
          </cell>
        </row>
        <row r="766">
          <cell r="AC766" t="str">
            <v>2nd</v>
          </cell>
          <cell r="AD766">
            <v>5.5</v>
          </cell>
          <cell r="AE766">
            <v>1.6</v>
          </cell>
          <cell r="AF766">
            <v>100</v>
          </cell>
          <cell r="AG766" t="str">
            <v/>
          </cell>
          <cell r="AH766">
            <v>-100</v>
          </cell>
        </row>
        <row r="767">
          <cell r="AD767">
            <v>4.4000000000000004</v>
          </cell>
          <cell r="AF767">
            <v>100</v>
          </cell>
          <cell r="AG767" t="str">
            <v/>
          </cell>
          <cell r="AH767">
            <v>-100</v>
          </cell>
        </row>
        <row r="768">
          <cell r="AC768" t="str">
            <v>Won</v>
          </cell>
          <cell r="AD768">
            <v>3.3</v>
          </cell>
          <cell r="AE768">
            <v>1.4</v>
          </cell>
          <cell r="AF768">
            <v>100</v>
          </cell>
          <cell r="AG768">
            <v>330</v>
          </cell>
          <cell r="AH768">
            <v>230</v>
          </cell>
        </row>
        <row r="769">
          <cell r="AD769">
            <v>8</v>
          </cell>
          <cell r="AF769">
            <v>100</v>
          </cell>
          <cell r="AG769" t="str">
            <v/>
          </cell>
          <cell r="AH769">
            <v>-100</v>
          </cell>
        </row>
        <row r="770">
          <cell r="AC770" t="str">
            <v>2nd</v>
          </cell>
          <cell r="AD770">
            <v>8</v>
          </cell>
          <cell r="AE770">
            <v>2.1</v>
          </cell>
          <cell r="AF770">
            <v>100</v>
          </cell>
          <cell r="AG770" t="str">
            <v/>
          </cell>
          <cell r="AH770">
            <v>-100</v>
          </cell>
        </row>
        <row r="771">
          <cell r="AD771">
            <v>7</v>
          </cell>
          <cell r="AF771">
            <v>100</v>
          </cell>
          <cell r="AG771" t="str">
            <v/>
          </cell>
          <cell r="AH771">
            <v>-100</v>
          </cell>
        </row>
        <row r="772">
          <cell r="AC772" t="str">
            <v>2nd</v>
          </cell>
          <cell r="AD772">
            <v>5</v>
          </cell>
          <cell r="AE772">
            <v>2.1</v>
          </cell>
          <cell r="AF772">
            <v>100</v>
          </cell>
          <cell r="AG772" t="str">
            <v/>
          </cell>
          <cell r="AH772">
            <v>-100</v>
          </cell>
        </row>
        <row r="773">
          <cell r="AC773" t="str">
            <v>Won</v>
          </cell>
          <cell r="AD773">
            <v>5.4</v>
          </cell>
          <cell r="AE773">
            <v>2.1</v>
          </cell>
          <cell r="AF773">
            <v>100</v>
          </cell>
          <cell r="AG773">
            <v>540</v>
          </cell>
          <cell r="AH773">
            <v>440</v>
          </cell>
        </row>
        <row r="774">
          <cell r="AD774">
            <v>6.5</v>
          </cell>
          <cell r="AF774">
            <v>100</v>
          </cell>
          <cell r="AG774" t="str">
            <v/>
          </cell>
          <cell r="AH774">
            <v>-100</v>
          </cell>
        </row>
        <row r="775">
          <cell r="AD775">
            <v>10</v>
          </cell>
          <cell r="AF775">
            <v>100</v>
          </cell>
          <cell r="AG775" t="str">
            <v/>
          </cell>
          <cell r="AH775">
            <v>-100</v>
          </cell>
        </row>
        <row r="776">
          <cell r="AD776">
            <v>10</v>
          </cell>
          <cell r="AF776">
            <v>100</v>
          </cell>
          <cell r="AG776" t="str">
            <v/>
          </cell>
          <cell r="AH776">
            <v>-100</v>
          </cell>
        </row>
        <row r="777">
          <cell r="AD777">
            <v>11</v>
          </cell>
          <cell r="AF777">
            <v>100</v>
          </cell>
          <cell r="AG777" t="str">
            <v/>
          </cell>
          <cell r="AH777">
            <v>-100</v>
          </cell>
        </row>
        <row r="778">
          <cell r="AD778">
            <v>8</v>
          </cell>
          <cell r="AF778">
            <v>100</v>
          </cell>
          <cell r="AG778" t="str">
            <v/>
          </cell>
          <cell r="AH778">
            <v>-100</v>
          </cell>
        </row>
        <row r="779">
          <cell r="AC779" t="str">
            <v>3rd</v>
          </cell>
          <cell r="AD779">
            <v>10</v>
          </cell>
          <cell r="AE779">
            <v>2.7</v>
          </cell>
          <cell r="AF779">
            <v>100</v>
          </cell>
          <cell r="AG779" t="str">
            <v/>
          </cell>
          <cell r="AH779">
            <v>-100</v>
          </cell>
        </row>
        <row r="780">
          <cell r="AC780" t="str">
            <v>2nd</v>
          </cell>
          <cell r="AD780">
            <v>4.4000000000000004</v>
          </cell>
          <cell r="AE780">
            <v>1.7</v>
          </cell>
          <cell r="AF780">
            <v>100</v>
          </cell>
          <cell r="AG780" t="str">
            <v/>
          </cell>
          <cell r="AH780">
            <v>-100</v>
          </cell>
        </row>
        <row r="781">
          <cell r="AD781">
            <v>5.5</v>
          </cell>
          <cell r="AF781">
            <v>100</v>
          </cell>
          <cell r="AG781" t="str">
            <v/>
          </cell>
          <cell r="AH781">
            <v>-100</v>
          </cell>
        </row>
        <row r="782">
          <cell r="AD782">
            <v>2.8</v>
          </cell>
          <cell r="AF782">
            <v>100</v>
          </cell>
          <cell r="AG782" t="str">
            <v/>
          </cell>
          <cell r="AH782">
            <v>-100</v>
          </cell>
        </row>
        <row r="783">
          <cell r="AC783" t="str">
            <v>Won</v>
          </cell>
          <cell r="AD783">
            <v>2.4500000000000002</v>
          </cell>
          <cell r="AE783">
            <v>1.7</v>
          </cell>
          <cell r="AF783">
            <v>100</v>
          </cell>
          <cell r="AG783">
            <v>245.00000000000003</v>
          </cell>
          <cell r="AH783">
            <v>145.00000000000003</v>
          </cell>
        </row>
        <row r="784">
          <cell r="AD784">
            <v>15</v>
          </cell>
          <cell r="AF784">
            <v>100</v>
          </cell>
          <cell r="AG784" t="str">
            <v/>
          </cell>
          <cell r="AH784">
            <v>-100</v>
          </cell>
        </row>
        <row r="785">
          <cell r="AC785" t="str">
            <v>2nd</v>
          </cell>
          <cell r="AD785">
            <v>6.5</v>
          </cell>
          <cell r="AE785">
            <v>2.4</v>
          </cell>
          <cell r="AF785">
            <v>100</v>
          </cell>
          <cell r="AG785" t="str">
            <v/>
          </cell>
          <cell r="AH785">
            <v>-100</v>
          </cell>
        </row>
        <row r="786">
          <cell r="AD786">
            <v>21</v>
          </cell>
          <cell r="AF786">
            <v>100</v>
          </cell>
          <cell r="AG786" t="str">
            <v/>
          </cell>
          <cell r="AH786">
            <v>-100</v>
          </cell>
        </row>
        <row r="787">
          <cell r="AC787" t="str">
            <v>Won</v>
          </cell>
          <cell r="AD787">
            <v>3.7</v>
          </cell>
          <cell r="AE787">
            <v>1.4</v>
          </cell>
          <cell r="AF787">
            <v>100</v>
          </cell>
          <cell r="AG787">
            <v>370</v>
          </cell>
          <cell r="AH787">
            <v>270</v>
          </cell>
        </row>
        <row r="788">
          <cell r="AC788" t="str">
            <v>2nd</v>
          </cell>
          <cell r="AD788">
            <v>6</v>
          </cell>
          <cell r="AE788">
            <v>2.1</v>
          </cell>
          <cell r="AF788">
            <v>100</v>
          </cell>
          <cell r="AG788" t="str">
            <v/>
          </cell>
          <cell r="AH788">
            <v>-100</v>
          </cell>
        </row>
        <row r="789">
          <cell r="AD789">
            <v>4</v>
          </cell>
          <cell r="AF789">
            <v>100</v>
          </cell>
          <cell r="AG789" t="str">
            <v/>
          </cell>
          <cell r="AH789">
            <v>-100</v>
          </cell>
        </row>
        <row r="790">
          <cell r="AD790">
            <v>11</v>
          </cell>
          <cell r="AF790">
            <v>100</v>
          </cell>
          <cell r="AG790" t="str">
            <v/>
          </cell>
          <cell r="AH790">
            <v>-100</v>
          </cell>
        </row>
        <row r="791">
          <cell r="AD791">
            <v>6</v>
          </cell>
          <cell r="AF791">
            <v>100</v>
          </cell>
          <cell r="AG791" t="str">
            <v/>
          </cell>
          <cell r="AH791">
            <v>-100</v>
          </cell>
        </row>
        <row r="792">
          <cell r="AD792">
            <v>7</v>
          </cell>
          <cell r="AF792">
            <v>100</v>
          </cell>
          <cell r="AG792" t="str">
            <v/>
          </cell>
          <cell r="AH792">
            <v>-100</v>
          </cell>
        </row>
        <row r="793">
          <cell r="AC793" t="str">
            <v>Won</v>
          </cell>
          <cell r="AD793">
            <v>3.6</v>
          </cell>
          <cell r="AE793">
            <v>1.6</v>
          </cell>
          <cell r="AF793">
            <v>100</v>
          </cell>
          <cell r="AG793">
            <v>360</v>
          </cell>
          <cell r="AH793">
            <v>260</v>
          </cell>
        </row>
        <row r="794">
          <cell r="AD794">
            <v>9.5</v>
          </cell>
          <cell r="AF794">
            <v>100</v>
          </cell>
          <cell r="AG794" t="str">
            <v/>
          </cell>
          <cell r="AH794">
            <v>-100</v>
          </cell>
        </row>
        <row r="795">
          <cell r="AD795">
            <v>7.5</v>
          </cell>
          <cell r="AF795">
            <v>100</v>
          </cell>
          <cell r="AG795" t="str">
            <v/>
          </cell>
          <cell r="AH795">
            <v>-100</v>
          </cell>
        </row>
        <row r="796">
          <cell r="AD796">
            <v>8</v>
          </cell>
          <cell r="AF796">
            <v>100</v>
          </cell>
          <cell r="AG796" t="str">
            <v/>
          </cell>
          <cell r="AH796">
            <v>-100</v>
          </cell>
        </row>
        <row r="797">
          <cell r="AD797">
            <v>4.8</v>
          </cell>
          <cell r="AF797">
            <v>100</v>
          </cell>
          <cell r="AG797" t="str">
            <v/>
          </cell>
          <cell r="AH797">
            <v>-100</v>
          </cell>
        </row>
        <row r="798">
          <cell r="AD798">
            <v>8</v>
          </cell>
          <cell r="AF798">
            <v>100</v>
          </cell>
          <cell r="AG798" t="str">
            <v/>
          </cell>
          <cell r="AH798">
            <v>-100</v>
          </cell>
        </row>
        <row r="799">
          <cell r="AC799" t="str">
            <v>3rd</v>
          </cell>
          <cell r="AD799">
            <v>5</v>
          </cell>
          <cell r="AE799">
            <v>1.6</v>
          </cell>
          <cell r="AF799">
            <v>100</v>
          </cell>
          <cell r="AG799" t="str">
            <v/>
          </cell>
          <cell r="AH799">
            <v>-100</v>
          </cell>
        </row>
        <row r="800">
          <cell r="AC800" t="str">
            <v>2nd</v>
          </cell>
          <cell r="AD800">
            <v>9</v>
          </cell>
          <cell r="AE800">
            <v>1.9</v>
          </cell>
          <cell r="AF800">
            <v>100</v>
          </cell>
          <cell r="AG800" t="str">
            <v/>
          </cell>
          <cell r="AH800">
            <v>-100</v>
          </cell>
        </row>
        <row r="801">
          <cell r="AC801" t="str">
            <v>Won</v>
          </cell>
          <cell r="AD801">
            <v>6.7</v>
          </cell>
          <cell r="AE801">
            <v>2.2000000000000002</v>
          </cell>
          <cell r="AF801">
            <v>100</v>
          </cell>
          <cell r="AG801">
            <v>670</v>
          </cell>
          <cell r="AH801">
            <v>570</v>
          </cell>
        </row>
        <row r="802">
          <cell r="AD802">
            <v>9</v>
          </cell>
          <cell r="AF802">
            <v>100</v>
          </cell>
          <cell r="AG802" t="str">
            <v/>
          </cell>
          <cell r="AH802">
            <v>-100</v>
          </cell>
        </row>
        <row r="803">
          <cell r="AD803">
            <v>5.5</v>
          </cell>
          <cell r="AF803">
            <v>100</v>
          </cell>
          <cell r="AG803" t="str">
            <v/>
          </cell>
          <cell r="AH803">
            <v>-100</v>
          </cell>
        </row>
        <row r="804">
          <cell r="AC804" t="str">
            <v>3rd</v>
          </cell>
          <cell r="AD804">
            <v>12</v>
          </cell>
          <cell r="AE804">
            <v>2.8</v>
          </cell>
          <cell r="AF804">
            <v>100</v>
          </cell>
          <cell r="AG804" t="str">
            <v/>
          </cell>
          <cell r="AH804">
            <v>-100</v>
          </cell>
        </row>
        <row r="805">
          <cell r="AD805">
            <v>2.4500000000000002</v>
          </cell>
          <cell r="AF805">
            <v>100</v>
          </cell>
          <cell r="AG805" t="str">
            <v/>
          </cell>
          <cell r="AH805">
            <v>-100</v>
          </cell>
        </row>
        <row r="806">
          <cell r="AC806" t="str">
            <v>2nd</v>
          </cell>
          <cell r="AD806">
            <v>7</v>
          </cell>
          <cell r="AE806">
            <v>2</v>
          </cell>
          <cell r="AF806">
            <v>100</v>
          </cell>
          <cell r="AG806" t="str">
            <v/>
          </cell>
          <cell r="AH806">
            <v>-100</v>
          </cell>
        </row>
        <row r="807">
          <cell r="AC807" t="str">
            <v>3rd</v>
          </cell>
          <cell r="AD807">
            <v>5.5</v>
          </cell>
          <cell r="AE807">
            <v>1.8</v>
          </cell>
          <cell r="AF807">
            <v>100</v>
          </cell>
          <cell r="AG807" t="str">
            <v/>
          </cell>
          <cell r="AH807">
            <v>-100</v>
          </cell>
        </row>
        <row r="808">
          <cell r="AD808">
            <v>5</v>
          </cell>
          <cell r="AF808">
            <v>100</v>
          </cell>
          <cell r="AG808" t="str">
            <v/>
          </cell>
          <cell r="AH808">
            <v>-100</v>
          </cell>
        </row>
        <row r="809">
          <cell r="AC809" t="str">
            <v>Won</v>
          </cell>
          <cell r="AD809">
            <v>7</v>
          </cell>
          <cell r="AE809">
            <v>2</v>
          </cell>
          <cell r="AF809">
            <v>100</v>
          </cell>
          <cell r="AG809">
            <v>700</v>
          </cell>
          <cell r="AH809">
            <v>600</v>
          </cell>
        </row>
        <row r="810">
          <cell r="AD810">
            <v>4.8</v>
          </cell>
          <cell r="AF810">
            <v>100</v>
          </cell>
          <cell r="AG810" t="str">
            <v/>
          </cell>
          <cell r="AH810">
            <v>-100</v>
          </cell>
        </row>
        <row r="811">
          <cell r="AC811" t="str">
            <v>L/scr</v>
          </cell>
          <cell r="AD811">
            <v>1</v>
          </cell>
          <cell r="AE811">
            <v>1</v>
          </cell>
          <cell r="AF811" t="str">
            <v/>
          </cell>
          <cell r="AG811" t="str">
            <v/>
          </cell>
          <cell r="AH811" t="str">
            <v/>
          </cell>
        </row>
        <row r="812">
          <cell r="AC812" t="str">
            <v>Won</v>
          </cell>
          <cell r="AD812">
            <v>2.9</v>
          </cell>
          <cell r="AE812">
            <v>1.5</v>
          </cell>
          <cell r="AF812">
            <v>100</v>
          </cell>
          <cell r="AG812">
            <v>290</v>
          </cell>
          <cell r="AH812">
            <v>190</v>
          </cell>
        </row>
        <row r="813">
          <cell r="AD813">
            <v>4.4000000000000004</v>
          </cell>
          <cell r="AF813">
            <v>100</v>
          </cell>
          <cell r="AG813" t="str">
            <v/>
          </cell>
          <cell r="AH813">
            <v>-100</v>
          </cell>
        </row>
        <row r="814">
          <cell r="AD814">
            <v>12</v>
          </cell>
          <cell r="AF814">
            <v>100</v>
          </cell>
          <cell r="AG814" t="str">
            <v/>
          </cell>
          <cell r="AH814">
            <v>-100</v>
          </cell>
        </row>
        <row r="815">
          <cell r="AD815">
            <v>13</v>
          </cell>
          <cell r="AF815">
            <v>100</v>
          </cell>
          <cell r="AG815" t="str">
            <v/>
          </cell>
          <cell r="AH815">
            <v>-100</v>
          </cell>
        </row>
        <row r="816">
          <cell r="AC816" t="str">
            <v>3rd</v>
          </cell>
          <cell r="AD816">
            <v>8.5</v>
          </cell>
          <cell r="AE816">
            <v>2.1</v>
          </cell>
          <cell r="AF816">
            <v>100</v>
          </cell>
          <cell r="AG816" t="str">
            <v/>
          </cell>
          <cell r="AH816">
            <v>-100</v>
          </cell>
        </row>
        <row r="817">
          <cell r="AC817" t="str">
            <v>Won</v>
          </cell>
          <cell r="AD817">
            <v>2.2999999999999998</v>
          </cell>
          <cell r="AE817">
            <v>1.4</v>
          </cell>
          <cell r="AF817">
            <v>100</v>
          </cell>
          <cell r="AG817">
            <v>229.99999999999997</v>
          </cell>
          <cell r="AH817">
            <v>129.99999999999997</v>
          </cell>
        </row>
        <row r="818">
          <cell r="AC818" t="str">
            <v>3rd</v>
          </cell>
          <cell r="AD818">
            <v>5</v>
          </cell>
          <cell r="AE818">
            <v>1.7</v>
          </cell>
          <cell r="AF818">
            <v>100</v>
          </cell>
          <cell r="AG818" t="str">
            <v/>
          </cell>
          <cell r="AH818">
            <v>-100</v>
          </cell>
        </row>
        <row r="819">
          <cell r="AD819">
            <v>7</v>
          </cell>
          <cell r="AF819">
            <v>100</v>
          </cell>
          <cell r="AG819" t="str">
            <v/>
          </cell>
          <cell r="AH819">
            <v>-100</v>
          </cell>
        </row>
        <row r="820">
          <cell r="AC820" t="str">
            <v>2nd</v>
          </cell>
          <cell r="AD820">
            <v>8</v>
          </cell>
          <cell r="AE820">
            <v>1.9</v>
          </cell>
          <cell r="AF820">
            <v>100</v>
          </cell>
          <cell r="AG820" t="str">
            <v/>
          </cell>
          <cell r="AH820">
            <v>-100</v>
          </cell>
        </row>
        <row r="821">
          <cell r="AD821">
            <v>10</v>
          </cell>
          <cell r="AF821">
            <v>100</v>
          </cell>
          <cell r="AG821" t="str">
            <v/>
          </cell>
          <cell r="AH821">
            <v>-100</v>
          </cell>
        </row>
        <row r="822">
          <cell r="AC822" t="str">
            <v>3rd</v>
          </cell>
          <cell r="AD822">
            <v>4</v>
          </cell>
          <cell r="AE822">
            <v>1.7</v>
          </cell>
          <cell r="AF822">
            <v>100</v>
          </cell>
          <cell r="AG822" t="str">
            <v/>
          </cell>
          <cell r="AH822">
            <v>-100</v>
          </cell>
        </row>
        <row r="823">
          <cell r="AC823" t="str">
            <v>Won</v>
          </cell>
          <cell r="AD823">
            <v>3.6</v>
          </cell>
          <cell r="AE823">
            <v>1.7</v>
          </cell>
          <cell r="AF823">
            <v>100</v>
          </cell>
          <cell r="AG823">
            <v>360</v>
          </cell>
          <cell r="AH823">
            <v>260</v>
          </cell>
        </row>
        <row r="824">
          <cell r="AC824" t="str">
            <v>2nd</v>
          </cell>
          <cell r="AD824">
            <v>4</v>
          </cell>
          <cell r="AE824">
            <v>1.5</v>
          </cell>
          <cell r="AF824">
            <v>100</v>
          </cell>
          <cell r="AG824" t="str">
            <v/>
          </cell>
          <cell r="AH824">
            <v>-100</v>
          </cell>
        </row>
        <row r="825">
          <cell r="AD825">
            <v>14</v>
          </cell>
          <cell r="AF825">
            <v>100</v>
          </cell>
          <cell r="AG825" t="str">
            <v/>
          </cell>
          <cell r="AH825">
            <v>-100</v>
          </cell>
        </row>
        <row r="826">
          <cell r="AD826">
            <v>15</v>
          </cell>
          <cell r="AF826">
            <v>100</v>
          </cell>
          <cell r="AG826" t="str">
            <v/>
          </cell>
          <cell r="AH826">
            <v>-100</v>
          </cell>
        </row>
        <row r="827">
          <cell r="AD827">
            <v>6.5</v>
          </cell>
          <cell r="AF827">
            <v>100</v>
          </cell>
          <cell r="AG827" t="str">
            <v/>
          </cell>
          <cell r="AH827">
            <v>-100</v>
          </cell>
        </row>
        <row r="828">
          <cell r="AC828" t="str">
            <v>2nd</v>
          </cell>
          <cell r="AD828">
            <v>3.9</v>
          </cell>
          <cell r="AE828">
            <v>1.6</v>
          </cell>
          <cell r="AF828">
            <v>100</v>
          </cell>
          <cell r="AG828" t="str">
            <v/>
          </cell>
          <cell r="AH828">
            <v>-100</v>
          </cell>
        </row>
        <row r="829">
          <cell r="AD829">
            <v>6.5</v>
          </cell>
          <cell r="AF829">
            <v>100</v>
          </cell>
          <cell r="AG829" t="str">
            <v/>
          </cell>
          <cell r="AH829">
            <v>-100</v>
          </cell>
        </row>
        <row r="830">
          <cell r="AC830" t="str">
            <v>3rd</v>
          </cell>
          <cell r="AD830">
            <v>7</v>
          </cell>
          <cell r="AE830">
            <v>2.2999999999999998</v>
          </cell>
          <cell r="AF830">
            <v>100</v>
          </cell>
          <cell r="AG830" t="str">
            <v/>
          </cell>
          <cell r="AH830">
            <v>-100</v>
          </cell>
        </row>
        <row r="831">
          <cell r="AD831">
            <v>10</v>
          </cell>
          <cell r="AF831">
            <v>100</v>
          </cell>
          <cell r="AG831" t="str">
            <v/>
          </cell>
          <cell r="AH831">
            <v>-100</v>
          </cell>
        </row>
        <row r="832">
          <cell r="AC832" t="str">
            <v>Won</v>
          </cell>
          <cell r="AD832">
            <v>2.5</v>
          </cell>
          <cell r="AE832">
            <v>1.3</v>
          </cell>
          <cell r="AF832">
            <v>100</v>
          </cell>
          <cell r="AG832">
            <v>250</v>
          </cell>
          <cell r="AH832">
            <v>150</v>
          </cell>
        </row>
        <row r="833">
          <cell r="AD833">
            <v>21</v>
          </cell>
          <cell r="AF833">
            <v>100</v>
          </cell>
          <cell r="AG833" t="str">
            <v/>
          </cell>
          <cell r="AH833">
            <v>-100</v>
          </cell>
        </row>
        <row r="834">
          <cell r="AD834">
            <v>6</v>
          </cell>
          <cell r="AF834">
            <v>100</v>
          </cell>
          <cell r="AG834" t="str">
            <v/>
          </cell>
          <cell r="AH834">
            <v>-100</v>
          </cell>
        </row>
        <row r="835">
          <cell r="AD835">
            <v>4.5999999999999996</v>
          </cell>
          <cell r="AF835">
            <v>100</v>
          </cell>
          <cell r="AG835" t="str">
            <v/>
          </cell>
          <cell r="AH835">
            <v>-100</v>
          </cell>
        </row>
        <row r="836">
          <cell r="AC836" t="str">
            <v>2nd</v>
          </cell>
          <cell r="AD836">
            <v>19</v>
          </cell>
          <cell r="AE836">
            <v>4</v>
          </cell>
          <cell r="AF836">
            <v>100</v>
          </cell>
          <cell r="AG836" t="str">
            <v/>
          </cell>
          <cell r="AH836">
            <v>-100</v>
          </cell>
        </row>
        <row r="837">
          <cell r="AD837">
            <v>7.5</v>
          </cell>
          <cell r="AF837">
            <v>100</v>
          </cell>
          <cell r="AG837" t="str">
            <v/>
          </cell>
          <cell r="AH837">
            <v>-100</v>
          </cell>
        </row>
        <row r="838">
          <cell r="AD838">
            <v>6</v>
          </cell>
          <cell r="AF838">
            <v>100</v>
          </cell>
          <cell r="AG838" t="str">
            <v/>
          </cell>
          <cell r="AH838">
            <v>-100</v>
          </cell>
        </row>
        <row r="839">
          <cell r="AC839" t="str">
            <v>2nd</v>
          </cell>
          <cell r="AD839">
            <v>15</v>
          </cell>
          <cell r="AE839">
            <v>4.5999999999999996</v>
          </cell>
          <cell r="AF839">
            <v>100</v>
          </cell>
          <cell r="AG839" t="str">
            <v/>
          </cell>
          <cell r="AH839">
            <v>-100</v>
          </cell>
        </row>
        <row r="840">
          <cell r="AD840">
            <v>12</v>
          </cell>
          <cell r="AF840">
            <v>100</v>
          </cell>
          <cell r="AG840" t="str">
            <v/>
          </cell>
          <cell r="AH840">
            <v>-100</v>
          </cell>
        </row>
        <row r="841">
          <cell r="AC841" t="str">
            <v>Won</v>
          </cell>
          <cell r="AD841">
            <v>16</v>
          </cell>
          <cell r="AE841">
            <v>5.0999999999999996</v>
          </cell>
          <cell r="AF841">
            <v>100</v>
          </cell>
          <cell r="AG841">
            <v>1600</v>
          </cell>
          <cell r="AH841">
            <v>1500</v>
          </cell>
        </row>
        <row r="842">
          <cell r="AC842" t="str">
            <v>3rd</v>
          </cell>
          <cell r="AD842">
            <v>3</v>
          </cell>
          <cell r="AE842">
            <v>1.5</v>
          </cell>
          <cell r="AF842">
            <v>100</v>
          </cell>
          <cell r="AG842" t="str">
            <v/>
          </cell>
          <cell r="AH842">
            <v>-100</v>
          </cell>
        </row>
        <row r="843">
          <cell r="AD843">
            <v>9.5</v>
          </cell>
          <cell r="AF843">
            <v>100</v>
          </cell>
          <cell r="AG843" t="str">
            <v/>
          </cell>
          <cell r="AH843">
            <v>-100</v>
          </cell>
        </row>
        <row r="844">
          <cell r="AC844" t="str">
            <v>2nd</v>
          </cell>
          <cell r="AD844">
            <v>8</v>
          </cell>
          <cell r="AE844">
            <v>2.5</v>
          </cell>
          <cell r="AF844">
            <v>100</v>
          </cell>
          <cell r="AG844" t="str">
            <v/>
          </cell>
          <cell r="AH844">
            <v>-100</v>
          </cell>
        </row>
        <row r="845">
          <cell r="AD845">
            <v>6</v>
          </cell>
          <cell r="AF845">
            <v>100</v>
          </cell>
          <cell r="AG845" t="str">
            <v/>
          </cell>
          <cell r="AH845">
            <v>-100</v>
          </cell>
        </row>
        <row r="846">
          <cell r="AD846">
            <v>17</v>
          </cell>
          <cell r="AF846">
            <v>100</v>
          </cell>
          <cell r="AG846" t="str">
            <v/>
          </cell>
          <cell r="AH846">
            <v>-100</v>
          </cell>
        </row>
        <row r="847">
          <cell r="AC847" t="str">
            <v>3rd</v>
          </cell>
          <cell r="AD847">
            <v>8</v>
          </cell>
          <cell r="AE847">
            <v>2.1</v>
          </cell>
          <cell r="AF847">
            <v>100</v>
          </cell>
          <cell r="AG847" t="str">
            <v/>
          </cell>
          <cell r="AH847">
            <v>-100</v>
          </cell>
        </row>
        <row r="848">
          <cell r="AC848" t="str">
            <v>Won</v>
          </cell>
          <cell r="AD848">
            <v>2.8</v>
          </cell>
          <cell r="AE848">
            <v>1.4</v>
          </cell>
          <cell r="AF848">
            <v>100</v>
          </cell>
          <cell r="AG848">
            <v>280</v>
          </cell>
          <cell r="AH848">
            <v>180</v>
          </cell>
        </row>
        <row r="849">
          <cell r="AD849">
            <v>6</v>
          </cell>
          <cell r="AF849">
            <v>100</v>
          </cell>
          <cell r="AG849" t="str">
            <v/>
          </cell>
          <cell r="AH849">
            <v>-100</v>
          </cell>
        </row>
        <row r="850">
          <cell r="AD850">
            <v>7.5</v>
          </cell>
          <cell r="AF850">
            <v>100</v>
          </cell>
          <cell r="AG850" t="str">
            <v/>
          </cell>
          <cell r="AH850">
            <v>-100</v>
          </cell>
        </row>
        <row r="851">
          <cell r="AC851" t="str">
            <v>2nd</v>
          </cell>
          <cell r="AD851">
            <v>7</v>
          </cell>
          <cell r="AE851">
            <v>2</v>
          </cell>
          <cell r="AF851">
            <v>100</v>
          </cell>
          <cell r="AG851" t="str">
            <v/>
          </cell>
          <cell r="AH851">
            <v>-100</v>
          </cell>
        </row>
        <row r="852">
          <cell r="AD852">
            <v>4.2</v>
          </cell>
          <cell r="AF852">
            <v>100</v>
          </cell>
          <cell r="AG852" t="str">
            <v/>
          </cell>
          <cell r="AH852">
            <v>-100</v>
          </cell>
        </row>
        <row r="853">
          <cell r="AD853">
            <v>4.4000000000000004</v>
          </cell>
          <cell r="AF853">
            <v>100</v>
          </cell>
          <cell r="AG853" t="str">
            <v/>
          </cell>
          <cell r="AH853">
            <v>-100</v>
          </cell>
        </row>
        <row r="854">
          <cell r="AD854">
            <v>9</v>
          </cell>
          <cell r="AF854">
            <v>100</v>
          </cell>
          <cell r="AG854" t="str">
            <v/>
          </cell>
          <cell r="AH854">
            <v>-100</v>
          </cell>
        </row>
        <row r="855">
          <cell r="AC855" t="str">
            <v>Ntd</v>
          </cell>
          <cell r="AD855">
            <v>14</v>
          </cell>
          <cell r="AF855">
            <v>100</v>
          </cell>
          <cell r="AG855" t="str">
            <v/>
          </cell>
          <cell r="AH855">
            <v>-100</v>
          </cell>
        </row>
        <row r="856">
          <cell r="AC856" t="str">
            <v>Won</v>
          </cell>
          <cell r="AD856">
            <v>5.5</v>
          </cell>
          <cell r="AE856">
            <v>3.1</v>
          </cell>
          <cell r="AF856">
            <v>100</v>
          </cell>
          <cell r="AG856">
            <v>550</v>
          </cell>
          <cell r="AH856">
            <v>450</v>
          </cell>
        </row>
        <row r="857">
          <cell r="AC857" t="str">
            <v>Won</v>
          </cell>
          <cell r="AD857">
            <v>2.2000000000000002</v>
          </cell>
          <cell r="AE857">
            <v>1.5</v>
          </cell>
          <cell r="AF857">
            <v>100</v>
          </cell>
          <cell r="AG857">
            <v>220.00000000000003</v>
          </cell>
          <cell r="AH857">
            <v>120.00000000000003</v>
          </cell>
        </row>
        <row r="858">
          <cell r="AC858" t="str">
            <v>2nd</v>
          </cell>
          <cell r="AD858">
            <v>9</v>
          </cell>
          <cell r="AE858">
            <v>3.2</v>
          </cell>
          <cell r="AF858">
            <v>100</v>
          </cell>
          <cell r="AG858" t="str">
            <v/>
          </cell>
          <cell r="AH858">
            <v>-100</v>
          </cell>
        </row>
        <row r="859">
          <cell r="AD859">
            <v>10</v>
          </cell>
          <cell r="AF859">
            <v>100</v>
          </cell>
          <cell r="AG859" t="str">
            <v/>
          </cell>
          <cell r="AH859">
            <v>-100</v>
          </cell>
        </row>
        <row r="860">
          <cell r="AD860">
            <v>5</v>
          </cell>
          <cell r="AF860">
            <v>100</v>
          </cell>
          <cell r="AG860" t="str">
            <v/>
          </cell>
          <cell r="AH860">
            <v>-100</v>
          </cell>
        </row>
        <row r="861">
          <cell r="AD861">
            <v>6</v>
          </cell>
          <cell r="AF861">
            <v>100</v>
          </cell>
          <cell r="AG861" t="str">
            <v/>
          </cell>
          <cell r="AH861">
            <v>-100</v>
          </cell>
        </row>
        <row r="862">
          <cell r="AD862">
            <v>8</v>
          </cell>
          <cell r="AF862">
            <v>100</v>
          </cell>
          <cell r="AG862" t="str">
            <v/>
          </cell>
          <cell r="AH862">
            <v>-100</v>
          </cell>
        </row>
        <row r="863">
          <cell r="AC863" t="str">
            <v>3rd</v>
          </cell>
          <cell r="AD863">
            <v>3.6</v>
          </cell>
          <cell r="AE863">
            <v>1.5</v>
          </cell>
          <cell r="AF863">
            <v>100</v>
          </cell>
          <cell r="AG863" t="str">
            <v/>
          </cell>
          <cell r="AH863">
            <v>-100</v>
          </cell>
        </row>
        <row r="864">
          <cell r="AD864">
            <v>7</v>
          </cell>
          <cell r="AF864">
            <v>100</v>
          </cell>
          <cell r="AG864" t="str">
            <v/>
          </cell>
          <cell r="AH864">
            <v>-100</v>
          </cell>
        </row>
        <row r="865">
          <cell r="AC865" t="str">
            <v>Won</v>
          </cell>
          <cell r="AD865">
            <v>7.9</v>
          </cell>
          <cell r="AE865">
            <v>2.6</v>
          </cell>
          <cell r="AF865">
            <v>100</v>
          </cell>
          <cell r="AG865">
            <v>790</v>
          </cell>
          <cell r="AH865">
            <v>690</v>
          </cell>
        </row>
        <row r="866">
          <cell r="AD866">
            <v>4.4000000000000004</v>
          </cell>
          <cell r="AF866">
            <v>100</v>
          </cell>
          <cell r="AG866" t="str">
            <v/>
          </cell>
          <cell r="AH866">
            <v>-100</v>
          </cell>
        </row>
        <row r="867">
          <cell r="AC867" t="str">
            <v>Won</v>
          </cell>
          <cell r="AD867">
            <v>2.8</v>
          </cell>
          <cell r="AE867">
            <v>1.5</v>
          </cell>
          <cell r="AF867">
            <v>100</v>
          </cell>
          <cell r="AG867">
            <v>280</v>
          </cell>
          <cell r="AH867">
            <v>180</v>
          </cell>
        </row>
        <row r="868">
          <cell r="AC868" t="str">
            <v>2nd</v>
          </cell>
          <cell r="AD868">
            <v>5.5</v>
          </cell>
          <cell r="AE868">
            <v>1.8</v>
          </cell>
          <cell r="AF868">
            <v>100</v>
          </cell>
          <cell r="AG868" t="str">
            <v/>
          </cell>
          <cell r="AH868">
            <v>-100</v>
          </cell>
        </row>
        <row r="869">
          <cell r="AD869">
            <v>4.4000000000000004</v>
          </cell>
          <cell r="AF869">
            <v>100</v>
          </cell>
          <cell r="AG869" t="str">
            <v/>
          </cell>
          <cell r="AH869">
            <v>-100</v>
          </cell>
        </row>
        <row r="870">
          <cell r="AD870">
            <v>12</v>
          </cell>
          <cell r="AF870">
            <v>100</v>
          </cell>
          <cell r="AG870" t="str">
            <v/>
          </cell>
          <cell r="AH870">
            <v>-100</v>
          </cell>
        </row>
        <row r="871">
          <cell r="AC871" t="str">
            <v>3rd</v>
          </cell>
          <cell r="AD871">
            <v>10</v>
          </cell>
          <cell r="AE871">
            <v>2.2999999999999998</v>
          </cell>
          <cell r="AF871">
            <v>100</v>
          </cell>
          <cell r="AG871" t="str">
            <v/>
          </cell>
          <cell r="AH871">
            <v>-100</v>
          </cell>
        </row>
        <row r="872">
          <cell r="AC872" t="str">
            <v>Won</v>
          </cell>
          <cell r="AD872">
            <v>1.3</v>
          </cell>
          <cell r="AE872">
            <v>1.2</v>
          </cell>
          <cell r="AF872">
            <v>100</v>
          </cell>
          <cell r="AG872">
            <v>130</v>
          </cell>
          <cell r="AH872">
            <v>30</v>
          </cell>
        </row>
        <row r="873">
          <cell r="AC873" t="str">
            <v>2nd</v>
          </cell>
          <cell r="AD873">
            <v>8</v>
          </cell>
          <cell r="AE873">
            <v>2</v>
          </cell>
          <cell r="AF873">
            <v>100</v>
          </cell>
          <cell r="AG873" t="str">
            <v/>
          </cell>
          <cell r="AH873">
            <v>-100</v>
          </cell>
        </row>
        <row r="874">
          <cell r="AC874" t="str">
            <v>Ntd</v>
          </cell>
          <cell r="AD874">
            <v>26</v>
          </cell>
          <cell r="AF874">
            <v>100</v>
          </cell>
          <cell r="AG874" t="str">
            <v/>
          </cell>
          <cell r="AH874">
            <v>-100</v>
          </cell>
        </row>
        <row r="875">
          <cell r="AD875">
            <v>13</v>
          </cell>
          <cell r="AF875">
            <v>100</v>
          </cell>
          <cell r="AG875" t="str">
            <v/>
          </cell>
          <cell r="AH875">
            <v>-100</v>
          </cell>
        </row>
        <row r="876">
          <cell r="AD876">
            <v>19</v>
          </cell>
          <cell r="AF876">
            <v>100</v>
          </cell>
          <cell r="AG876" t="str">
            <v/>
          </cell>
          <cell r="AH876">
            <v>-100</v>
          </cell>
        </row>
        <row r="877">
          <cell r="AC877" t="str">
            <v>Won</v>
          </cell>
          <cell r="AD877">
            <v>2</v>
          </cell>
          <cell r="AE877">
            <v>1.2</v>
          </cell>
          <cell r="AF877">
            <v>100</v>
          </cell>
          <cell r="AG877">
            <v>200</v>
          </cell>
          <cell r="AH877">
            <v>100</v>
          </cell>
        </row>
        <row r="878">
          <cell r="AD878">
            <v>11</v>
          </cell>
          <cell r="AF878">
            <v>100</v>
          </cell>
          <cell r="AG878" t="str">
            <v/>
          </cell>
          <cell r="AH878">
            <v>-100</v>
          </cell>
        </row>
        <row r="879">
          <cell r="AC879" t="str">
            <v>2nd</v>
          </cell>
          <cell r="AD879">
            <v>9.5</v>
          </cell>
          <cell r="AE879">
            <v>2.4</v>
          </cell>
          <cell r="AF879">
            <v>100</v>
          </cell>
          <cell r="AG879" t="str">
            <v/>
          </cell>
          <cell r="AH879">
            <v>-100</v>
          </cell>
        </row>
        <row r="880">
          <cell r="AD880">
            <v>15</v>
          </cell>
          <cell r="AF880">
            <v>100</v>
          </cell>
          <cell r="AG880" t="str">
            <v/>
          </cell>
          <cell r="AH880">
            <v>-100</v>
          </cell>
        </row>
        <row r="881">
          <cell r="AD881">
            <v>5</v>
          </cell>
          <cell r="AF881">
            <v>100</v>
          </cell>
          <cell r="AG881" t="str">
            <v/>
          </cell>
          <cell r="AH881">
            <v>-100</v>
          </cell>
        </row>
        <row r="882">
          <cell r="AD882">
            <v>2.0499999999999998</v>
          </cell>
          <cell r="AF882">
            <v>100</v>
          </cell>
          <cell r="AG882" t="str">
            <v/>
          </cell>
          <cell r="AH882">
            <v>-100</v>
          </cell>
        </row>
        <row r="883">
          <cell r="AC883" t="str">
            <v>2nd</v>
          </cell>
          <cell r="AD883">
            <v>8</v>
          </cell>
          <cell r="AE883">
            <v>1.8</v>
          </cell>
          <cell r="AF883">
            <v>100</v>
          </cell>
          <cell r="AG883" t="str">
            <v/>
          </cell>
          <cell r="AH883">
            <v>-100</v>
          </cell>
        </row>
        <row r="884">
          <cell r="AC884" t="str">
            <v>Won</v>
          </cell>
          <cell r="AD884">
            <v>5.5</v>
          </cell>
          <cell r="AE884">
            <v>1.7</v>
          </cell>
          <cell r="AF884">
            <v>100</v>
          </cell>
          <cell r="AG884">
            <v>550</v>
          </cell>
          <cell r="AH884">
            <v>450</v>
          </cell>
        </row>
        <row r="885">
          <cell r="AD885">
            <v>13</v>
          </cell>
          <cell r="AF885">
            <v>100</v>
          </cell>
          <cell r="AG885" t="str">
            <v/>
          </cell>
          <cell r="AH885">
            <v>-100</v>
          </cell>
        </row>
        <row r="886">
          <cell r="AC886" t="str">
            <v>3rd</v>
          </cell>
          <cell r="AD886">
            <v>9</v>
          </cell>
          <cell r="AE886">
            <v>2.2999999999999998</v>
          </cell>
          <cell r="AF886">
            <v>100</v>
          </cell>
          <cell r="AG886" t="str">
            <v/>
          </cell>
          <cell r="AH886">
            <v>-100</v>
          </cell>
        </row>
        <row r="887">
          <cell r="AD887">
            <v>3.4</v>
          </cell>
          <cell r="AF887">
            <v>100</v>
          </cell>
          <cell r="AG887" t="str">
            <v/>
          </cell>
          <cell r="AH887">
            <v>-100</v>
          </cell>
        </row>
        <row r="888">
          <cell r="AC888" t="str">
            <v>3rd</v>
          </cell>
          <cell r="AD888">
            <v>2.7</v>
          </cell>
          <cell r="AE888">
            <v>1.3</v>
          </cell>
          <cell r="AF888">
            <v>100</v>
          </cell>
          <cell r="AG888" t="str">
            <v/>
          </cell>
          <cell r="AH888">
            <v>-100</v>
          </cell>
        </row>
        <row r="889">
          <cell r="AC889" t="str">
            <v>2nd</v>
          </cell>
          <cell r="AD889">
            <v>19</v>
          </cell>
          <cell r="AE889">
            <v>3.8</v>
          </cell>
          <cell r="AF889">
            <v>100</v>
          </cell>
          <cell r="AG889" t="str">
            <v/>
          </cell>
          <cell r="AH889">
            <v>-100</v>
          </cell>
        </row>
        <row r="890">
          <cell r="AC890" t="str">
            <v>Won</v>
          </cell>
          <cell r="AD890">
            <v>31</v>
          </cell>
          <cell r="AE890">
            <v>5.3</v>
          </cell>
          <cell r="AF890">
            <v>100</v>
          </cell>
          <cell r="AG890">
            <v>3100</v>
          </cell>
          <cell r="AH890">
            <v>3000</v>
          </cell>
        </row>
        <row r="891">
          <cell r="AD891">
            <v>9.5</v>
          </cell>
          <cell r="AF891">
            <v>100</v>
          </cell>
          <cell r="AG891" t="str">
            <v/>
          </cell>
          <cell r="AH891">
            <v>-100</v>
          </cell>
        </row>
        <row r="892">
          <cell r="AC892" t="str">
            <v>3rd</v>
          </cell>
          <cell r="AD892">
            <v>1.8</v>
          </cell>
          <cell r="AE892">
            <v>1.2</v>
          </cell>
          <cell r="AF892">
            <v>100</v>
          </cell>
          <cell r="AG892" t="str">
            <v/>
          </cell>
          <cell r="AH892">
            <v>-100</v>
          </cell>
        </row>
        <row r="893">
          <cell r="AC893" t="str">
            <v>2nd</v>
          </cell>
          <cell r="AD893">
            <v>4.5999999999999996</v>
          </cell>
          <cell r="AE893">
            <v>1.5</v>
          </cell>
          <cell r="AF893">
            <v>100</v>
          </cell>
          <cell r="AG893" t="str">
            <v/>
          </cell>
          <cell r="AH893">
            <v>-100</v>
          </cell>
        </row>
        <row r="894">
          <cell r="AC894" t="str">
            <v>Won</v>
          </cell>
          <cell r="AD894">
            <v>12</v>
          </cell>
          <cell r="AE894">
            <v>2.1</v>
          </cell>
          <cell r="AF894">
            <v>100</v>
          </cell>
          <cell r="AG894">
            <v>1200</v>
          </cell>
          <cell r="AH894">
            <v>1100</v>
          </cell>
        </row>
        <row r="895">
          <cell r="AD895">
            <v>51</v>
          </cell>
          <cell r="AF895">
            <v>100</v>
          </cell>
          <cell r="AG895" t="str">
            <v/>
          </cell>
          <cell r="AH895">
            <v>-100</v>
          </cell>
        </row>
        <row r="896">
          <cell r="AD896">
            <v>8.5</v>
          </cell>
          <cell r="AF896">
            <v>100</v>
          </cell>
          <cell r="AG896" t="str">
            <v/>
          </cell>
          <cell r="AH896">
            <v>-100</v>
          </cell>
        </row>
        <row r="897">
          <cell r="AD897">
            <v>3.9</v>
          </cell>
          <cell r="AF897">
            <v>100</v>
          </cell>
          <cell r="AG897" t="str">
            <v/>
          </cell>
          <cell r="AH897">
            <v>-100</v>
          </cell>
        </row>
        <row r="898">
          <cell r="AC898" t="str">
            <v>2nd</v>
          </cell>
          <cell r="AD898">
            <v>7</v>
          </cell>
          <cell r="AE898">
            <v>2</v>
          </cell>
          <cell r="AF898">
            <v>100</v>
          </cell>
          <cell r="AG898" t="str">
            <v/>
          </cell>
          <cell r="AH898">
            <v>-100</v>
          </cell>
        </row>
        <row r="899">
          <cell r="AC899" t="str">
            <v>Won</v>
          </cell>
          <cell r="AD899">
            <v>8</v>
          </cell>
          <cell r="AE899">
            <v>2.5</v>
          </cell>
          <cell r="AF899">
            <v>100</v>
          </cell>
          <cell r="AG899">
            <v>800</v>
          </cell>
          <cell r="AH899">
            <v>700</v>
          </cell>
        </row>
        <row r="900">
          <cell r="AD900">
            <v>5.5</v>
          </cell>
          <cell r="AF900">
            <v>100</v>
          </cell>
          <cell r="AG900" t="str">
            <v/>
          </cell>
          <cell r="AH900">
            <v>-100</v>
          </cell>
        </row>
        <row r="901">
          <cell r="AC901" t="str">
            <v>L/scr</v>
          </cell>
          <cell r="AD901">
            <v>1</v>
          </cell>
          <cell r="AE901">
            <v>1</v>
          </cell>
          <cell r="AF901" t="str">
            <v/>
          </cell>
          <cell r="AG901" t="str">
            <v/>
          </cell>
          <cell r="AH901" t="str">
            <v/>
          </cell>
        </row>
        <row r="902">
          <cell r="AD902">
            <v>6</v>
          </cell>
          <cell r="AF902">
            <v>100</v>
          </cell>
          <cell r="AG902" t="str">
            <v/>
          </cell>
          <cell r="AH902">
            <v>-100</v>
          </cell>
        </row>
        <row r="903">
          <cell r="AC903" t="str">
            <v>Won</v>
          </cell>
          <cell r="AD903">
            <v>7</v>
          </cell>
          <cell r="AE903">
            <v>1.9</v>
          </cell>
          <cell r="AF903">
            <v>100</v>
          </cell>
          <cell r="AG903">
            <v>700</v>
          </cell>
          <cell r="AH903">
            <v>600</v>
          </cell>
        </row>
        <row r="904">
          <cell r="AD904">
            <v>4</v>
          </cell>
          <cell r="AF904">
            <v>100</v>
          </cell>
          <cell r="AG904" t="str">
            <v/>
          </cell>
          <cell r="AH904">
            <v>-100</v>
          </cell>
        </row>
        <row r="905">
          <cell r="AC905" t="str">
            <v>2nd</v>
          </cell>
          <cell r="AD905">
            <v>4.5999999999999996</v>
          </cell>
          <cell r="AE905">
            <v>1.7</v>
          </cell>
          <cell r="AF905">
            <v>100</v>
          </cell>
          <cell r="AG905" t="str">
            <v/>
          </cell>
          <cell r="AH905">
            <v>-100</v>
          </cell>
        </row>
        <row r="906">
          <cell r="AD906">
            <v>10</v>
          </cell>
          <cell r="AF906">
            <v>100</v>
          </cell>
          <cell r="AG906" t="str">
            <v/>
          </cell>
          <cell r="AH906">
            <v>-100</v>
          </cell>
        </row>
        <row r="907">
          <cell r="AC907" t="str">
            <v>Won</v>
          </cell>
          <cell r="AD907">
            <v>1.35</v>
          </cell>
          <cell r="AE907">
            <v>1.04</v>
          </cell>
          <cell r="AF907">
            <v>100</v>
          </cell>
          <cell r="AG907">
            <v>135</v>
          </cell>
          <cell r="AH907">
            <v>35</v>
          </cell>
        </row>
        <row r="908">
          <cell r="AC908" t="str">
            <v>3rd</v>
          </cell>
          <cell r="AD908">
            <v>6.5</v>
          </cell>
          <cell r="AE908">
            <v>1.5</v>
          </cell>
          <cell r="AF908">
            <v>100</v>
          </cell>
          <cell r="AG908" t="str">
            <v/>
          </cell>
          <cell r="AH908">
            <v>-100</v>
          </cell>
        </row>
        <row r="909">
          <cell r="AC909" t="str">
            <v>2nd</v>
          </cell>
          <cell r="AD909">
            <v>10</v>
          </cell>
          <cell r="AE909">
            <v>1.8</v>
          </cell>
          <cell r="AF909">
            <v>100</v>
          </cell>
          <cell r="AG909" t="str">
            <v/>
          </cell>
          <cell r="AH909">
            <v>-100</v>
          </cell>
        </row>
        <row r="910">
          <cell r="AD910">
            <v>41</v>
          </cell>
          <cell r="AF910">
            <v>100</v>
          </cell>
          <cell r="AG910" t="str">
            <v/>
          </cell>
          <cell r="AH910">
            <v>-100</v>
          </cell>
        </row>
        <row r="911">
          <cell r="AC911" t="str">
            <v>L/scr</v>
          </cell>
          <cell r="AD911">
            <v>1</v>
          </cell>
          <cell r="AE911">
            <v>1</v>
          </cell>
          <cell r="AF911" t="str">
            <v/>
          </cell>
          <cell r="AG911" t="str">
            <v/>
          </cell>
          <cell r="AH911" t="str">
            <v/>
          </cell>
        </row>
        <row r="912">
          <cell r="AC912" t="str">
            <v>3rd</v>
          </cell>
          <cell r="AD912">
            <v>6</v>
          </cell>
          <cell r="AE912">
            <v>2.1</v>
          </cell>
          <cell r="AF912">
            <v>100</v>
          </cell>
          <cell r="AG912" t="str">
            <v/>
          </cell>
          <cell r="AH912">
            <v>-100</v>
          </cell>
        </row>
        <row r="913">
          <cell r="AD913">
            <v>14</v>
          </cell>
          <cell r="AF913">
            <v>100</v>
          </cell>
          <cell r="AG913" t="str">
            <v/>
          </cell>
          <cell r="AH913">
            <v>-100</v>
          </cell>
        </row>
        <row r="914">
          <cell r="AD914">
            <v>4.4000000000000004</v>
          </cell>
          <cell r="AF914">
            <v>100</v>
          </cell>
          <cell r="AG914" t="str">
            <v/>
          </cell>
          <cell r="AH914">
            <v>-100</v>
          </cell>
        </row>
        <row r="915">
          <cell r="AC915" t="str">
            <v>2nd</v>
          </cell>
          <cell r="AD915">
            <v>6.5</v>
          </cell>
          <cell r="AE915">
            <v>2.2000000000000002</v>
          </cell>
          <cell r="AF915">
            <v>100</v>
          </cell>
          <cell r="AG915" t="str">
            <v/>
          </cell>
          <cell r="AH915">
            <v>-100</v>
          </cell>
        </row>
        <row r="916">
          <cell r="AD916">
            <v>5</v>
          </cell>
          <cell r="AF916">
            <v>100</v>
          </cell>
          <cell r="AG916" t="str">
            <v/>
          </cell>
          <cell r="AH916">
            <v>-100</v>
          </cell>
        </row>
        <row r="917">
          <cell r="AD917">
            <v>3.6</v>
          </cell>
          <cell r="AF917">
            <v>100</v>
          </cell>
          <cell r="AG917" t="str">
            <v/>
          </cell>
          <cell r="AH917">
            <v>-100</v>
          </cell>
        </row>
        <row r="918">
          <cell r="AC918" t="str">
            <v>Won</v>
          </cell>
          <cell r="AD918">
            <v>2.5</v>
          </cell>
          <cell r="AE918">
            <v>1.2</v>
          </cell>
          <cell r="AF918">
            <v>100</v>
          </cell>
          <cell r="AG918">
            <v>250</v>
          </cell>
          <cell r="AH918">
            <v>150</v>
          </cell>
        </row>
        <row r="919">
          <cell r="AC919" t="str">
            <v>3rd</v>
          </cell>
          <cell r="AD919">
            <v>10</v>
          </cell>
          <cell r="AE919">
            <v>2.5</v>
          </cell>
          <cell r="AF919">
            <v>100</v>
          </cell>
          <cell r="AG919" t="str">
            <v/>
          </cell>
          <cell r="AH919">
            <v>-100</v>
          </cell>
        </row>
        <row r="920">
          <cell r="AD920">
            <v>6.5</v>
          </cell>
          <cell r="AF920">
            <v>100</v>
          </cell>
          <cell r="AG920" t="str">
            <v/>
          </cell>
          <cell r="AH920">
            <v>-100</v>
          </cell>
        </row>
        <row r="921">
          <cell r="AC921" t="str">
            <v>L/scr</v>
          </cell>
          <cell r="AD921">
            <v>1</v>
          </cell>
          <cell r="AE921">
            <v>1</v>
          </cell>
          <cell r="AF921" t="str">
            <v/>
          </cell>
          <cell r="AG921" t="str">
            <v/>
          </cell>
          <cell r="AH921" t="str">
            <v/>
          </cell>
        </row>
        <row r="922">
          <cell r="AC922" t="str">
            <v>3rd</v>
          </cell>
          <cell r="AD922">
            <v>2.5</v>
          </cell>
          <cell r="AE922">
            <v>1.3</v>
          </cell>
          <cell r="AF922">
            <v>100</v>
          </cell>
          <cell r="AG922" t="str">
            <v/>
          </cell>
          <cell r="AH922">
            <v>-100</v>
          </cell>
        </row>
        <row r="923">
          <cell r="AC923" t="str">
            <v>2nd</v>
          </cell>
          <cell r="AD923">
            <v>4.4000000000000004</v>
          </cell>
          <cell r="AE923">
            <v>1.5</v>
          </cell>
          <cell r="AF923">
            <v>100</v>
          </cell>
          <cell r="AG923" t="str">
            <v/>
          </cell>
          <cell r="AH923">
            <v>-100</v>
          </cell>
        </row>
        <row r="924">
          <cell r="AD924">
            <v>8.5</v>
          </cell>
          <cell r="AF924">
            <v>100</v>
          </cell>
          <cell r="AG924" t="str">
            <v/>
          </cell>
          <cell r="AH924">
            <v>-100</v>
          </cell>
        </row>
        <row r="925">
          <cell r="AD925">
            <v>6</v>
          </cell>
          <cell r="AF925">
            <v>100</v>
          </cell>
          <cell r="AG925" t="str">
            <v/>
          </cell>
          <cell r="AH925">
            <v>-100</v>
          </cell>
        </row>
        <row r="926">
          <cell r="AC926" t="str">
            <v>L/scr</v>
          </cell>
          <cell r="AD926">
            <v>1</v>
          </cell>
          <cell r="AE926">
            <v>1</v>
          </cell>
          <cell r="AF926" t="str">
            <v/>
          </cell>
          <cell r="AG926" t="str">
            <v/>
          </cell>
          <cell r="AH926" t="str">
            <v/>
          </cell>
        </row>
        <row r="927">
          <cell r="AC927" t="str">
            <v>3rd</v>
          </cell>
          <cell r="AD927">
            <v>2.7</v>
          </cell>
          <cell r="AE927">
            <v>1.4</v>
          </cell>
          <cell r="AF927">
            <v>100</v>
          </cell>
          <cell r="AG927" t="str">
            <v/>
          </cell>
          <cell r="AH927">
            <v>-100</v>
          </cell>
        </row>
        <row r="928">
          <cell r="AD928">
            <v>4.5999999999999996</v>
          </cell>
          <cell r="AF928">
            <v>100</v>
          </cell>
          <cell r="AG928" t="str">
            <v/>
          </cell>
          <cell r="AH928">
            <v>-100</v>
          </cell>
        </row>
        <row r="929">
          <cell r="AC929" t="str">
            <v>2nd</v>
          </cell>
          <cell r="AD929">
            <v>19</v>
          </cell>
          <cell r="AE929">
            <v>3.9</v>
          </cell>
          <cell r="AF929">
            <v>100</v>
          </cell>
          <cell r="AG929" t="str">
            <v/>
          </cell>
          <cell r="AH929">
            <v>-100</v>
          </cell>
        </row>
        <row r="930">
          <cell r="AD930">
            <v>9.5</v>
          </cell>
          <cell r="AF930">
            <v>100</v>
          </cell>
          <cell r="AG930" t="str">
            <v/>
          </cell>
          <cell r="AH930">
            <v>-100</v>
          </cell>
        </row>
        <row r="931">
          <cell r="AD931">
            <v>9</v>
          </cell>
          <cell r="AF931">
            <v>100</v>
          </cell>
          <cell r="AG931" t="str">
            <v/>
          </cell>
          <cell r="AH931">
            <v>-100</v>
          </cell>
        </row>
        <row r="932">
          <cell r="AC932" t="str">
            <v>L/scr</v>
          </cell>
          <cell r="AD932">
            <v>1</v>
          </cell>
          <cell r="AE932">
            <v>1</v>
          </cell>
          <cell r="AF932" t="str">
            <v/>
          </cell>
          <cell r="AG932" t="str">
            <v/>
          </cell>
          <cell r="AH932" t="str">
            <v/>
          </cell>
        </row>
        <row r="933">
          <cell r="AC933" t="str">
            <v>2nd</v>
          </cell>
          <cell r="AD933">
            <v>4.4000000000000004</v>
          </cell>
          <cell r="AE933">
            <v>1.7</v>
          </cell>
          <cell r="AF933">
            <v>100</v>
          </cell>
          <cell r="AG933" t="str">
            <v/>
          </cell>
          <cell r="AH933">
            <v>-100</v>
          </cell>
        </row>
        <row r="934">
          <cell r="AC934" t="str">
            <v>3rd</v>
          </cell>
          <cell r="AD934">
            <v>7</v>
          </cell>
          <cell r="AE934">
            <v>2.4</v>
          </cell>
          <cell r="AF934">
            <v>100</v>
          </cell>
          <cell r="AG934" t="str">
            <v/>
          </cell>
          <cell r="AH934">
            <v>-100</v>
          </cell>
        </row>
        <row r="935">
          <cell r="AD935">
            <v>12</v>
          </cell>
          <cell r="AF935">
            <v>100</v>
          </cell>
          <cell r="AG935" t="str">
            <v/>
          </cell>
          <cell r="AH935">
            <v>-100</v>
          </cell>
        </row>
        <row r="936">
          <cell r="AD936">
            <v>6</v>
          </cell>
          <cell r="AF936">
            <v>100</v>
          </cell>
          <cell r="AG936" t="str">
            <v/>
          </cell>
          <cell r="AH936">
            <v>-100</v>
          </cell>
        </row>
        <row r="937">
          <cell r="AD937">
            <v>1.9</v>
          </cell>
          <cell r="AF937">
            <v>100</v>
          </cell>
          <cell r="AG937" t="str">
            <v/>
          </cell>
          <cell r="AH937">
            <v>-100</v>
          </cell>
        </row>
        <row r="938">
          <cell r="AD938">
            <v>19</v>
          </cell>
          <cell r="AF938">
            <v>100</v>
          </cell>
          <cell r="AG938" t="str">
            <v/>
          </cell>
          <cell r="AH938">
            <v>-100</v>
          </cell>
        </row>
        <row r="939">
          <cell r="AC939" t="str">
            <v>Won</v>
          </cell>
          <cell r="AD939">
            <v>4.2</v>
          </cell>
          <cell r="AE939">
            <v>1.4</v>
          </cell>
          <cell r="AF939">
            <v>100</v>
          </cell>
          <cell r="AG939">
            <v>420</v>
          </cell>
          <cell r="AH939">
            <v>320</v>
          </cell>
        </row>
        <row r="940">
          <cell r="AD940">
            <v>21</v>
          </cell>
          <cell r="AF940">
            <v>100</v>
          </cell>
          <cell r="AG940" t="str">
            <v/>
          </cell>
          <cell r="AH940">
            <v>-100</v>
          </cell>
        </row>
        <row r="941">
          <cell r="AC941" t="str">
            <v>3rd</v>
          </cell>
          <cell r="AD941">
            <v>20</v>
          </cell>
          <cell r="AE941">
            <v>3.4</v>
          </cell>
          <cell r="AF941">
            <v>100</v>
          </cell>
          <cell r="AG941" t="str">
            <v/>
          </cell>
          <cell r="AH941">
            <v>-100</v>
          </cell>
        </row>
        <row r="942">
          <cell r="AC942" t="str">
            <v>Won</v>
          </cell>
          <cell r="AD942">
            <v>7</v>
          </cell>
          <cell r="AE942">
            <v>1.7</v>
          </cell>
          <cell r="AF942">
            <v>100</v>
          </cell>
          <cell r="AG942">
            <v>700</v>
          </cell>
          <cell r="AH942">
            <v>600</v>
          </cell>
        </row>
        <row r="943">
          <cell r="AC943" t="str">
            <v>2nd</v>
          </cell>
          <cell r="AD943">
            <v>2.15</v>
          </cell>
          <cell r="AE943">
            <v>1.4</v>
          </cell>
          <cell r="AF943">
            <v>100</v>
          </cell>
          <cell r="AG943" t="str">
            <v/>
          </cell>
          <cell r="AH943">
            <v>-100</v>
          </cell>
        </row>
        <row r="944">
          <cell r="AD944">
            <v>12</v>
          </cell>
          <cell r="AF944">
            <v>100</v>
          </cell>
          <cell r="AG944" t="str">
            <v/>
          </cell>
          <cell r="AH944">
            <v>-100</v>
          </cell>
        </row>
        <row r="945">
          <cell r="AD945">
            <v>4</v>
          </cell>
          <cell r="AF945">
            <v>100</v>
          </cell>
          <cell r="AG945" t="str">
            <v/>
          </cell>
          <cell r="AH945">
            <v>-100</v>
          </cell>
        </row>
        <row r="946">
          <cell r="AD946">
            <v>21</v>
          </cell>
          <cell r="AF946">
            <v>100</v>
          </cell>
          <cell r="AG946" t="str">
            <v/>
          </cell>
          <cell r="AH946">
            <v>-100</v>
          </cell>
        </row>
        <row r="947">
          <cell r="AC947" t="str">
            <v>2nd</v>
          </cell>
          <cell r="AD947">
            <v>3.6</v>
          </cell>
          <cell r="AE947">
            <v>1.7</v>
          </cell>
          <cell r="AF947">
            <v>100</v>
          </cell>
          <cell r="AG947" t="str">
            <v/>
          </cell>
          <cell r="AH947">
            <v>-100</v>
          </cell>
        </row>
        <row r="948">
          <cell r="AD948">
            <v>3.8</v>
          </cell>
          <cell r="AF948">
            <v>100</v>
          </cell>
          <cell r="AG948" t="str">
            <v/>
          </cell>
          <cell r="AH948">
            <v>-100</v>
          </cell>
        </row>
        <row r="949">
          <cell r="AC949" t="str">
            <v>3rd</v>
          </cell>
          <cell r="AD949">
            <v>11</v>
          </cell>
          <cell r="AE949">
            <v>2.4</v>
          </cell>
          <cell r="AF949">
            <v>100</v>
          </cell>
          <cell r="AG949" t="str">
            <v/>
          </cell>
          <cell r="AH949">
            <v>-100</v>
          </cell>
        </row>
        <row r="950">
          <cell r="AD950">
            <v>5.5</v>
          </cell>
          <cell r="AF950">
            <v>100</v>
          </cell>
          <cell r="AG950" t="str">
            <v/>
          </cell>
          <cell r="AH950">
            <v>-100</v>
          </cell>
        </row>
        <row r="951">
          <cell r="AC951" t="str">
            <v>Won</v>
          </cell>
          <cell r="AD951">
            <v>7.3</v>
          </cell>
          <cell r="AE951">
            <v>2.1</v>
          </cell>
          <cell r="AF951">
            <v>100</v>
          </cell>
          <cell r="AG951">
            <v>730</v>
          </cell>
          <cell r="AH951">
            <v>630</v>
          </cell>
        </row>
        <row r="952">
          <cell r="AD952">
            <v>5</v>
          </cell>
          <cell r="AF952">
            <v>100</v>
          </cell>
          <cell r="AG952" t="str">
            <v/>
          </cell>
          <cell r="AH952">
            <v>-100</v>
          </cell>
        </row>
        <row r="953">
          <cell r="AD953">
            <v>10</v>
          </cell>
          <cell r="AF953">
            <v>100</v>
          </cell>
          <cell r="AG953" t="str">
            <v/>
          </cell>
          <cell r="AH953">
            <v>-100</v>
          </cell>
        </row>
        <row r="954">
          <cell r="AC954" t="str">
            <v>3rd</v>
          </cell>
          <cell r="AD954">
            <v>9.5</v>
          </cell>
          <cell r="AE954">
            <v>2.1</v>
          </cell>
          <cell r="AF954">
            <v>100</v>
          </cell>
          <cell r="AG954" t="str">
            <v/>
          </cell>
          <cell r="AH954">
            <v>-100</v>
          </cell>
        </row>
        <row r="955">
          <cell r="AC955" t="str">
            <v>2nd</v>
          </cell>
          <cell r="AD955">
            <v>26</v>
          </cell>
          <cell r="AE955">
            <v>4.2</v>
          </cell>
          <cell r="AF955">
            <v>100</v>
          </cell>
          <cell r="AG955" t="str">
            <v/>
          </cell>
          <cell r="AH955">
            <v>-100</v>
          </cell>
        </row>
        <row r="956">
          <cell r="AC956" t="str">
            <v>Won</v>
          </cell>
          <cell r="AD956">
            <v>2.2999999999999998</v>
          </cell>
          <cell r="AE956">
            <v>1.3</v>
          </cell>
          <cell r="AF956">
            <v>100</v>
          </cell>
          <cell r="AG956">
            <v>229.99999999999997</v>
          </cell>
          <cell r="AH956">
            <v>129.99999999999997</v>
          </cell>
        </row>
        <row r="957">
          <cell r="AD957">
            <v>2.9</v>
          </cell>
          <cell r="AF957">
            <v>100</v>
          </cell>
          <cell r="AG957" t="str">
            <v/>
          </cell>
          <cell r="AH957">
            <v>-100</v>
          </cell>
        </row>
        <row r="958">
          <cell r="AC958" t="str">
            <v>Won</v>
          </cell>
          <cell r="AD958">
            <v>5.0999999999999996</v>
          </cell>
          <cell r="AE958">
            <v>1.8</v>
          </cell>
          <cell r="AF958">
            <v>100</v>
          </cell>
          <cell r="AG958">
            <v>509.99999999999994</v>
          </cell>
          <cell r="AH958">
            <v>409.99999999999994</v>
          </cell>
        </row>
        <row r="959">
          <cell r="AD959">
            <v>17</v>
          </cell>
          <cell r="AF959">
            <v>100</v>
          </cell>
          <cell r="AG959" t="str">
            <v/>
          </cell>
          <cell r="AH959">
            <v>-100</v>
          </cell>
        </row>
        <row r="960">
          <cell r="AD960">
            <v>20</v>
          </cell>
          <cell r="AF960">
            <v>100</v>
          </cell>
          <cell r="AG960" t="str">
            <v/>
          </cell>
          <cell r="AH960">
            <v>-100</v>
          </cell>
        </row>
        <row r="961">
          <cell r="AC961" t="str">
            <v>2nd</v>
          </cell>
          <cell r="AD961">
            <v>3.6</v>
          </cell>
          <cell r="AE961">
            <v>1.5</v>
          </cell>
          <cell r="AF961">
            <v>100</v>
          </cell>
          <cell r="AG961" t="str">
            <v/>
          </cell>
          <cell r="AH961">
            <v>-100</v>
          </cell>
        </row>
        <row r="962">
          <cell r="AC962" t="str">
            <v>Won</v>
          </cell>
          <cell r="AD962">
            <v>3.5</v>
          </cell>
          <cell r="AE962">
            <v>1.5</v>
          </cell>
          <cell r="AF962">
            <v>100</v>
          </cell>
          <cell r="AG962">
            <v>350</v>
          </cell>
          <cell r="AH962">
            <v>250</v>
          </cell>
        </row>
        <row r="963">
          <cell r="AD963">
            <v>5.5</v>
          </cell>
          <cell r="AF963">
            <v>100</v>
          </cell>
          <cell r="AG963" t="str">
            <v/>
          </cell>
          <cell r="AH963">
            <v>-100</v>
          </cell>
        </row>
        <row r="964">
          <cell r="AC964" t="str">
            <v>3rd</v>
          </cell>
          <cell r="AD964">
            <v>12</v>
          </cell>
          <cell r="AE964">
            <v>3</v>
          </cell>
          <cell r="AF964">
            <v>100</v>
          </cell>
          <cell r="AG964" t="str">
            <v/>
          </cell>
          <cell r="AH964">
            <v>-100</v>
          </cell>
        </row>
        <row r="965">
          <cell r="AD965">
            <v>6</v>
          </cell>
          <cell r="AF965">
            <v>100</v>
          </cell>
          <cell r="AG965" t="str">
            <v/>
          </cell>
          <cell r="AH965">
            <v>-100</v>
          </cell>
        </row>
        <row r="966">
          <cell r="AC966" t="str">
            <v>2nd</v>
          </cell>
          <cell r="AD966">
            <v>14</v>
          </cell>
          <cell r="AE966">
            <v>4</v>
          </cell>
          <cell r="AF966">
            <v>100</v>
          </cell>
          <cell r="AG966" t="str">
            <v/>
          </cell>
          <cell r="AH966">
            <v>-100</v>
          </cell>
        </row>
        <row r="967">
          <cell r="AD967">
            <v>3</v>
          </cell>
          <cell r="AF967">
            <v>100</v>
          </cell>
          <cell r="AG967" t="str">
            <v/>
          </cell>
          <cell r="AH967">
            <v>-100</v>
          </cell>
        </row>
        <row r="968">
          <cell r="AC968" t="str">
            <v>3rd</v>
          </cell>
          <cell r="AD968">
            <v>8.5</v>
          </cell>
          <cell r="AE968">
            <v>2.5</v>
          </cell>
          <cell r="AF968">
            <v>100</v>
          </cell>
          <cell r="AG968" t="str">
            <v/>
          </cell>
          <cell r="AH968">
            <v>-100</v>
          </cell>
        </row>
        <row r="969">
          <cell r="AD969">
            <v>4.2</v>
          </cell>
          <cell r="AF969">
            <v>100</v>
          </cell>
          <cell r="AG969" t="str">
            <v/>
          </cell>
          <cell r="AH969">
            <v>-100</v>
          </cell>
        </row>
        <row r="970">
          <cell r="AC970" t="str">
            <v>Won</v>
          </cell>
          <cell r="AD970">
            <v>10</v>
          </cell>
          <cell r="AE970">
            <v>2.4</v>
          </cell>
          <cell r="AF970">
            <v>100</v>
          </cell>
          <cell r="AG970">
            <v>1000</v>
          </cell>
          <cell r="AH970">
            <v>900</v>
          </cell>
        </row>
        <row r="971">
          <cell r="AC971" t="str">
            <v>2nd</v>
          </cell>
          <cell r="AD971">
            <v>31</v>
          </cell>
          <cell r="AE971">
            <v>6.2</v>
          </cell>
          <cell r="AF971">
            <v>100</v>
          </cell>
          <cell r="AG971" t="str">
            <v/>
          </cell>
          <cell r="AH971">
            <v>-100</v>
          </cell>
        </row>
        <row r="972">
          <cell r="AD972">
            <v>6.5</v>
          </cell>
          <cell r="AF972">
            <v>100</v>
          </cell>
          <cell r="AG972" t="str">
            <v/>
          </cell>
          <cell r="AH972">
            <v>-100</v>
          </cell>
        </row>
        <row r="973">
          <cell r="AD973">
            <v>6.5</v>
          </cell>
          <cell r="AF973">
            <v>100</v>
          </cell>
          <cell r="AG973" t="str">
            <v/>
          </cell>
          <cell r="AH973">
            <v>-100</v>
          </cell>
        </row>
        <row r="974">
          <cell r="AD974">
            <v>5</v>
          </cell>
          <cell r="AF974">
            <v>100</v>
          </cell>
          <cell r="AG974" t="str">
            <v/>
          </cell>
          <cell r="AH974">
            <v>-100</v>
          </cell>
        </row>
        <row r="975">
          <cell r="AD975">
            <v>13</v>
          </cell>
          <cell r="AF975">
            <v>100</v>
          </cell>
          <cell r="AG975" t="str">
            <v/>
          </cell>
          <cell r="AH975">
            <v>-100</v>
          </cell>
        </row>
        <row r="976">
          <cell r="AC976" t="str">
            <v>2nd</v>
          </cell>
          <cell r="AD976">
            <v>3.5</v>
          </cell>
          <cell r="AE976">
            <v>1.3</v>
          </cell>
          <cell r="AF976">
            <v>100</v>
          </cell>
          <cell r="AG976" t="str">
            <v/>
          </cell>
          <cell r="AH976">
            <v>-100</v>
          </cell>
        </row>
        <row r="977">
          <cell r="AD977">
            <v>5.5</v>
          </cell>
          <cell r="AF977">
            <v>100</v>
          </cell>
          <cell r="AG977" t="str">
            <v/>
          </cell>
          <cell r="AH977">
            <v>-100</v>
          </cell>
        </row>
        <row r="978">
          <cell r="AD978">
            <v>3.7</v>
          </cell>
          <cell r="AF978">
            <v>100</v>
          </cell>
          <cell r="AG978" t="str">
            <v/>
          </cell>
          <cell r="AH978">
            <v>-100</v>
          </cell>
        </row>
        <row r="979">
          <cell r="AC979" t="str">
            <v>3rd</v>
          </cell>
          <cell r="AD979">
            <v>4.2</v>
          </cell>
          <cell r="AE979">
            <v>1.6</v>
          </cell>
          <cell r="AF979">
            <v>100</v>
          </cell>
          <cell r="AG979" t="str">
            <v/>
          </cell>
          <cell r="AH979">
            <v>-100</v>
          </cell>
        </row>
        <row r="980">
          <cell r="AC980" t="str">
            <v>2nd</v>
          </cell>
          <cell r="AD980">
            <v>6</v>
          </cell>
          <cell r="AE980">
            <v>1.8</v>
          </cell>
          <cell r="AF980">
            <v>100</v>
          </cell>
          <cell r="AG980" t="str">
            <v/>
          </cell>
          <cell r="AH980">
            <v>-100</v>
          </cell>
        </row>
        <row r="981">
          <cell r="AD981">
            <v>9</v>
          </cell>
          <cell r="AF981">
            <v>100</v>
          </cell>
          <cell r="AG981" t="str">
            <v/>
          </cell>
          <cell r="AH981">
            <v>-100</v>
          </cell>
        </row>
        <row r="982">
          <cell r="AC982" t="str">
            <v>Won</v>
          </cell>
          <cell r="AD982">
            <v>2.6</v>
          </cell>
          <cell r="AE982">
            <v>1.3</v>
          </cell>
          <cell r="AF982">
            <v>100</v>
          </cell>
          <cell r="AG982">
            <v>260</v>
          </cell>
          <cell r="AH982">
            <v>160</v>
          </cell>
        </row>
        <row r="983">
          <cell r="AC983" t="str">
            <v>3rd</v>
          </cell>
          <cell r="AD983">
            <v>20</v>
          </cell>
          <cell r="AE983">
            <v>3.3</v>
          </cell>
          <cell r="AF983">
            <v>100</v>
          </cell>
          <cell r="AG983" t="str">
            <v/>
          </cell>
          <cell r="AH983">
            <v>-100</v>
          </cell>
        </row>
        <row r="984">
          <cell r="AC984" t="str">
            <v>2nd</v>
          </cell>
          <cell r="AD984">
            <v>3.7</v>
          </cell>
          <cell r="AE984">
            <v>1.4</v>
          </cell>
          <cell r="AF984">
            <v>100</v>
          </cell>
          <cell r="AG984" t="str">
            <v/>
          </cell>
          <cell r="AH984">
            <v>-100</v>
          </cell>
        </row>
        <row r="985">
          <cell r="AD985">
            <v>4.8</v>
          </cell>
          <cell r="AF985">
            <v>100</v>
          </cell>
          <cell r="AG985" t="str">
            <v/>
          </cell>
          <cell r="AH985">
            <v>-100</v>
          </cell>
        </row>
        <row r="986">
          <cell r="AD986">
            <v>15</v>
          </cell>
          <cell r="AF986">
            <v>100</v>
          </cell>
          <cell r="AG986" t="str">
            <v/>
          </cell>
          <cell r="AH986">
            <v>-100</v>
          </cell>
        </row>
        <row r="987">
          <cell r="AD987">
            <v>7.5</v>
          </cell>
          <cell r="AF987">
            <v>100</v>
          </cell>
          <cell r="AG987" t="str">
            <v/>
          </cell>
          <cell r="AH987">
            <v>-100</v>
          </cell>
        </row>
        <row r="988">
          <cell r="AD988">
            <v>4.8</v>
          </cell>
          <cell r="AF988">
            <v>100</v>
          </cell>
          <cell r="AG988" t="str">
            <v/>
          </cell>
          <cell r="AH988">
            <v>-100</v>
          </cell>
        </row>
        <row r="989">
          <cell r="AD989">
            <v>16</v>
          </cell>
          <cell r="AF989">
            <v>100</v>
          </cell>
          <cell r="AG989" t="str">
            <v/>
          </cell>
          <cell r="AH989">
            <v>-100</v>
          </cell>
        </row>
        <row r="990">
          <cell r="AD990">
            <v>11</v>
          </cell>
          <cell r="AF990">
            <v>100</v>
          </cell>
          <cell r="AG990" t="str">
            <v/>
          </cell>
          <cell r="AH990">
            <v>-100</v>
          </cell>
        </row>
        <row r="991">
          <cell r="AD991">
            <v>11</v>
          </cell>
          <cell r="AF991">
            <v>100</v>
          </cell>
          <cell r="AG991" t="str">
            <v/>
          </cell>
          <cell r="AH991">
            <v>-100</v>
          </cell>
        </row>
        <row r="992">
          <cell r="AC992" t="str">
            <v>3rd</v>
          </cell>
          <cell r="AD992">
            <v>2.7</v>
          </cell>
          <cell r="AE992">
            <v>1.4</v>
          </cell>
          <cell r="AF992">
            <v>100</v>
          </cell>
          <cell r="AG992" t="str">
            <v/>
          </cell>
          <cell r="AH992">
            <v>-100</v>
          </cell>
        </row>
        <row r="993">
          <cell r="AD993">
            <v>4.4000000000000004</v>
          </cell>
          <cell r="AF993">
            <v>100</v>
          </cell>
          <cell r="AG993" t="str">
            <v/>
          </cell>
          <cell r="AH993">
            <v>-100</v>
          </cell>
        </row>
        <row r="994">
          <cell r="AD994">
            <v>15</v>
          </cell>
          <cell r="AF994">
            <v>100</v>
          </cell>
          <cell r="AG994" t="str">
            <v/>
          </cell>
          <cell r="AH994">
            <v>-100</v>
          </cell>
        </row>
        <row r="995">
          <cell r="AC995" t="str">
            <v>2nd</v>
          </cell>
          <cell r="AD995">
            <v>17</v>
          </cell>
          <cell r="AE995">
            <v>3.2</v>
          </cell>
          <cell r="AF995">
            <v>100</v>
          </cell>
          <cell r="AG995" t="str">
            <v/>
          </cell>
          <cell r="AH995">
            <v>-100</v>
          </cell>
        </row>
        <row r="996">
          <cell r="AD996">
            <v>12</v>
          </cell>
          <cell r="AF996">
            <v>100</v>
          </cell>
          <cell r="AG996" t="str">
            <v/>
          </cell>
          <cell r="AH996">
            <v>-100</v>
          </cell>
        </row>
        <row r="997">
          <cell r="AD997">
            <v>2.25</v>
          </cell>
          <cell r="AF997">
            <v>100</v>
          </cell>
          <cell r="AG997" t="str">
            <v/>
          </cell>
          <cell r="AH997">
            <v>-100</v>
          </cell>
        </row>
        <row r="998">
          <cell r="AC998" t="str">
            <v>3rd</v>
          </cell>
          <cell r="AD998">
            <v>8.5</v>
          </cell>
          <cell r="AE998">
            <v>2.4</v>
          </cell>
          <cell r="AF998">
            <v>100</v>
          </cell>
          <cell r="AG998" t="str">
            <v/>
          </cell>
          <cell r="AH998">
            <v>-100</v>
          </cell>
        </row>
        <row r="999">
          <cell r="AD999">
            <v>8.5</v>
          </cell>
          <cell r="AF999">
            <v>100</v>
          </cell>
          <cell r="AG999" t="str">
            <v/>
          </cell>
          <cell r="AH999">
            <v>-100</v>
          </cell>
        </row>
        <row r="1000">
          <cell r="AC1000" t="str">
            <v>2nd</v>
          </cell>
          <cell r="AD1000">
            <v>9</v>
          </cell>
          <cell r="AE1000">
            <v>2.1</v>
          </cell>
          <cell r="AF1000">
            <v>100</v>
          </cell>
          <cell r="AG1000" t="str">
            <v/>
          </cell>
          <cell r="AH1000">
            <v>-100</v>
          </cell>
        </row>
        <row r="1001">
          <cell r="AC1001" t="str">
            <v>Won</v>
          </cell>
          <cell r="AD1001">
            <v>18.100000000000001</v>
          </cell>
          <cell r="AE1001">
            <v>3.8</v>
          </cell>
          <cell r="AF1001">
            <v>100</v>
          </cell>
          <cell r="AG1001">
            <v>1810.0000000000002</v>
          </cell>
          <cell r="AH1001">
            <v>1710.0000000000002</v>
          </cell>
        </row>
        <row r="1002">
          <cell r="AC1002" t="str">
            <v>2nd</v>
          </cell>
          <cell r="AD1002">
            <v>3</v>
          </cell>
          <cell r="AE1002">
            <v>2</v>
          </cell>
          <cell r="AF1002">
            <v>100</v>
          </cell>
          <cell r="AG1002" t="str">
            <v/>
          </cell>
          <cell r="AH1002">
            <v>-100</v>
          </cell>
        </row>
        <row r="1003">
          <cell r="AC1003" t="str">
            <v>Won</v>
          </cell>
          <cell r="AD1003">
            <v>2</v>
          </cell>
          <cell r="AE1003">
            <v>1.3</v>
          </cell>
          <cell r="AF1003">
            <v>100</v>
          </cell>
          <cell r="AG1003">
            <v>200</v>
          </cell>
          <cell r="AH1003">
            <v>100</v>
          </cell>
        </row>
        <row r="1004">
          <cell r="AC1004" t="str">
            <v>Ntd</v>
          </cell>
          <cell r="AD1004">
            <v>13</v>
          </cell>
          <cell r="AF1004">
            <v>100</v>
          </cell>
          <cell r="AG1004" t="str">
            <v/>
          </cell>
          <cell r="AH1004">
            <v>-100</v>
          </cell>
        </row>
        <row r="1005">
          <cell r="AD1005">
            <v>26</v>
          </cell>
          <cell r="AF1005">
            <v>100</v>
          </cell>
          <cell r="AG1005" t="str">
            <v/>
          </cell>
          <cell r="AH1005">
            <v>-100</v>
          </cell>
        </row>
        <row r="1006">
          <cell r="AD1006">
            <v>11</v>
          </cell>
          <cell r="AF1006">
            <v>100</v>
          </cell>
          <cell r="AG1006" t="str">
            <v/>
          </cell>
          <cell r="AH1006">
            <v>-100</v>
          </cell>
        </row>
        <row r="1007">
          <cell r="AD1007">
            <v>3.3</v>
          </cell>
          <cell r="AF1007">
            <v>100</v>
          </cell>
          <cell r="AG1007" t="str">
            <v/>
          </cell>
          <cell r="AH1007">
            <v>-100</v>
          </cell>
        </row>
        <row r="1008">
          <cell r="AC1008" t="str">
            <v>2nd</v>
          </cell>
          <cell r="AD1008">
            <v>1.95</v>
          </cell>
          <cell r="AE1008">
            <v>1.1000000000000001</v>
          </cell>
          <cell r="AF1008">
            <v>100</v>
          </cell>
          <cell r="AG1008" t="str">
            <v/>
          </cell>
          <cell r="AH1008">
            <v>-100</v>
          </cell>
        </row>
        <row r="1009">
          <cell r="AD1009">
            <v>11</v>
          </cell>
          <cell r="AF1009">
            <v>100</v>
          </cell>
          <cell r="AG1009" t="str">
            <v/>
          </cell>
          <cell r="AH1009">
            <v>-100</v>
          </cell>
        </row>
        <row r="1010">
          <cell r="AC1010" t="str">
            <v>Won</v>
          </cell>
          <cell r="AD1010">
            <v>9.1999999999999993</v>
          </cell>
          <cell r="AE1010">
            <v>2.1</v>
          </cell>
          <cell r="AF1010">
            <v>100</v>
          </cell>
          <cell r="AG1010">
            <v>919.99999999999989</v>
          </cell>
          <cell r="AH1010">
            <v>819.99999999999989</v>
          </cell>
        </row>
        <row r="1011">
          <cell r="AC1011" t="str">
            <v>3rd</v>
          </cell>
          <cell r="AD1011">
            <v>26</v>
          </cell>
          <cell r="AE1011">
            <v>3.4</v>
          </cell>
          <cell r="AF1011">
            <v>100</v>
          </cell>
          <cell r="AG1011" t="str">
            <v/>
          </cell>
          <cell r="AH1011">
            <v>-100</v>
          </cell>
        </row>
        <row r="1012">
          <cell r="AC1012" t="str">
            <v>3rd</v>
          </cell>
          <cell r="AD1012">
            <v>2.1</v>
          </cell>
          <cell r="AE1012">
            <v>1.2</v>
          </cell>
          <cell r="AF1012">
            <v>100</v>
          </cell>
          <cell r="AG1012" t="str">
            <v/>
          </cell>
          <cell r="AH1012">
            <v>-100</v>
          </cell>
        </row>
        <row r="1013">
          <cell r="AD1013">
            <v>5.5</v>
          </cell>
          <cell r="AF1013">
            <v>100</v>
          </cell>
          <cell r="AG1013" t="str">
            <v/>
          </cell>
          <cell r="AH1013">
            <v>-100</v>
          </cell>
        </row>
        <row r="1014">
          <cell r="AC1014" t="str">
            <v>2nd</v>
          </cell>
          <cell r="AD1014">
            <v>18</v>
          </cell>
          <cell r="AE1014">
            <v>4</v>
          </cell>
          <cell r="AF1014">
            <v>100</v>
          </cell>
          <cell r="AG1014" t="str">
            <v/>
          </cell>
          <cell r="AH1014">
            <v>-100</v>
          </cell>
        </row>
        <row r="1015">
          <cell r="AD1015">
            <v>15</v>
          </cell>
          <cell r="AF1015">
            <v>100</v>
          </cell>
          <cell r="AG1015" t="str">
            <v/>
          </cell>
          <cell r="AH1015">
            <v>-100</v>
          </cell>
        </row>
        <row r="1016">
          <cell r="AD1016">
            <v>20</v>
          </cell>
          <cell r="AF1016">
            <v>100</v>
          </cell>
          <cell r="AG1016" t="str">
            <v/>
          </cell>
          <cell r="AH1016">
            <v>-100</v>
          </cell>
        </row>
        <row r="1017">
          <cell r="AD1017">
            <v>2.6</v>
          </cell>
          <cell r="AF1017">
            <v>100</v>
          </cell>
          <cell r="AG1017" t="str">
            <v/>
          </cell>
          <cell r="AH1017">
            <v>-100</v>
          </cell>
        </row>
        <row r="1018">
          <cell r="AD1018">
            <v>9</v>
          </cell>
          <cell r="AF1018">
            <v>100</v>
          </cell>
          <cell r="AG1018" t="str">
            <v/>
          </cell>
          <cell r="AH1018">
            <v>-100</v>
          </cell>
        </row>
        <row r="1019">
          <cell r="AD1019">
            <v>7</v>
          </cell>
          <cell r="AF1019">
            <v>100</v>
          </cell>
          <cell r="AG1019" t="str">
            <v/>
          </cell>
          <cell r="AH1019">
            <v>-100</v>
          </cell>
        </row>
        <row r="1020">
          <cell r="AD1020">
            <v>41</v>
          </cell>
          <cell r="AF1020">
            <v>100</v>
          </cell>
          <cell r="AG1020" t="str">
            <v/>
          </cell>
          <cell r="AH1020">
            <v>-100</v>
          </cell>
        </row>
        <row r="1021">
          <cell r="AC1021" t="str">
            <v>2nd</v>
          </cell>
          <cell r="AD1021">
            <v>5</v>
          </cell>
          <cell r="AE1021">
            <v>2.1</v>
          </cell>
          <cell r="AF1021">
            <v>100</v>
          </cell>
          <cell r="AG1021" t="str">
            <v/>
          </cell>
          <cell r="AH1021">
            <v>-100</v>
          </cell>
        </row>
        <row r="1022">
          <cell r="AD1022">
            <v>3</v>
          </cell>
          <cell r="AF1022">
            <v>100</v>
          </cell>
          <cell r="AG1022" t="str">
            <v/>
          </cell>
          <cell r="AH1022">
            <v>-100</v>
          </cell>
        </row>
        <row r="1023">
          <cell r="AC1023" t="str">
            <v>2nd</v>
          </cell>
          <cell r="AD1023">
            <v>6</v>
          </cell>
          <cell r="AE1023">
            <v>2</v>
          </cell>
          <cell r="AF1023">
            <v>100</v>
          </cell>
          <cell r="AG1023" t="str">
            <v/>
          </cell>
          <cell r="AH1023">
            <v>-100</v>
          </cell>
        </row>
        <row r="1024">
          <cell r="AD1024">
            <v>14</v>
          </cell>
          <cell r="AF1024">
            <v>100</v>
          </cell>
          <cell r="AG1024" t="str">
            <v/>
          </cell>
          <cell r="AH1024">
            <v>-100</v>
          </cell>
        </row>
        <row r="1025">
          <cell r="AC1025" t="str">
            <v>Won</v>
          </cell>
          <cell r="AD1025">
            <v>3.9</v>
          </cell>
          <cell r="AE1025">
            <v>1.6</v>
          </cell>
          <cell r="AF1025">
            <v>100</v>
          </cell>
          <cell r="AG1025">
            <v>390</v>
          </cell>
          <cell r="AH1025">
            <v>290</v>
          </cell>
        </row>
        <row r="1026">
          <cell r="AD1026">
            <v>21</v>
          </cell>
          <cell r="AF1026">
            <v>100</v>
          </cell>
          <cell r="AG1026" t="str">
            <v/>
          </cell>
          <cell r="AH1026">
            <v>-100</v>
          </cell>
        </row>
        <row r="1027">
          <cell r="AC1027" t="str">
            <v>3rd</v>
          </cell>
          <cell r="AD1027">
            <v>8.5</v>
          </cell>
          <cell r="AE1027">
            <v>2.7</v>
          </cell>
          <cell r="AF1027">
            <v>100</v>
          </cell>
          <cell r="AG1027" t="str">
            <v/>
          </cell>
          <cell r="AH1027">
            <v>-100</v>
          </cell>
        </row>
        <row r="1028">
          <cell r="AD1028">
            <v>14</v>
          </cell>
          <cell r="AF1028">
            <v>100</v>
          </cell>
          <cell r="AG1028" t="str">
            <v/>
          </cell>
          <cell r="AH1028">
            <v>-100</v>
          </cell>
        </row>
        <row r="1029">
          <cell r="AC1029" t="str">
            <v>2nd</v>
          </cell>
          <cell r="AD1029">
            <v>5.5</v>
          </cell>
          <cell r="AE1029">
            <v>2.1</v>
          </cell>
          <cell r="AF1029">
            <v>100</v>
          </cell>
          <cell r="AG1029" t="str">
            <v/>
          </cell>
          <cell r="AH1029">
            <v>-100</v>
          </cell>
        </row>
        <row r="1030">
          <cell r="AD1030">
            <v>7</v>
          </cell>
          <cell r="AF1030">
            <v>100</v>
          </cell>
          <cell r="AG1030" t="str">
            <v/>
          </cell>
          <cell r="AH1030">
            <v>-100</v>
          </cell>
        </row>
        <row r="1031">
          <cell r="AD1031">
            <v>19</v>
          </cell>
          <cell r="AF1031">
            <v>100</v>
          </cell>
          <cell r="AG1031" t="str">
            <v/>
          </cell>
          <cell r="AH1031">
            <v>-100</v>
          </cell>
        </row>
        <row r="1032">
          <cell r="AD1032">
            <v>2.5</v>
          </cell>
          <cell r="AF1032">
            <v>100</v>
          </cell>
          <cell r="AG1032" t="str">
            <v/>
          </cell>
          <cell r="AH1032">
            <v>-100</v>
          </cell>
        </row>
        <row r="1033">
          <cell r="AC1033" t="str">
            <v>Won</v>
          </cell>
          <cell r="AD1033">
            <v>6.7</v>
          </cell>
          <cell r="AE1033">
            <v>2.2000000000000002</v>
          </cell>
          <cell r="AF1033">
            <v>100</v>
          </cell>
          <cell r="AG1033">
            <v>670</v>
          </cell>
          <cell r="AH1033">
            <v>570</v>
          </cell>
        </row>
        <row r="1034">
          <cell r="AC1034" t="str">
            <v>3rd</v>
          </cell>
          <cell r="AD1034">
            <v>6</v>
          </cell>
          <cell r="AE1034">
            <v>1.8</v>
          </cell>
          <cell r="AF1034">
            <v>100</v>
          </cell>
          <cell r="AG1034" t="str">
            <v/>
          </cell>
          <cell r="AH1034">
            <v>-100</v>
          </cell>
        </row>
        <row r="1035">
          <cell r="AC1035" t="str">
            <v>2nd</v>
          </cell>
          <cell r="AD1035">
            <v>14</v>
          </cell>
          <cell r="AE1035">
            <v>3.1</v>
          </cell>
          <cell r="AF1035">
            <v>100</v>
          </cell>
          <cell r="AG1035" t="str">
            <v/>
          </cell>
          <cell r="AH1035">
            <v>-100</v>
          </cell>
        </row>
        <row r="1036">
          <cell r="AD1036">
            <v>14</v>
          </cell>
          <cell r="AF1036">
            <v>100</v>
          </cell>
          <cell r="AG1036" t="str">
            <v/>
          </cell>
          <cell r="AH1036">
            <v>-100</v>
          </cell>
        </row>
        <row r="1037">
          <cell r="AD1037">
            <v>1.85</v>
          </cell>
          <cell r="AF1037">
            <v>100</v>
          </cell>
          <cell r="AG1037" t="str">
            <v/>
          </cell>
          <cell r="AH1037">
            <v>-100</v>
          </cell>
        </row>
        <row r="1038">
          <cell r="AC1038" t="str">
            <v>2nd</v>
          </cell>
          <cell r="AD1038">
            <v>6.5</v>
          </cell>
          <cell r="AE1038">
            <v>1.8</v>
          </cell>
          <cell r="AF1038">
            <v>100</v>
          </cell>
          <cell r="AG1038" t="str">
            <v/>
          </cell>
          <cell r="AH1038">
            <v>-100</v>
          </cell>
        </row>
        <row r="1039">
          <cell r="AD1039">
            <v>6</v>
          </cell>
          <cell r="AF1039">
            <v>100</v>
          </cell>
          <cell r="AG1039" t="str">
            <v/>
          </cell>
          <cell r="AH1039">
            <v>-100</v>
          </cell>
        </row>
        <row r="1040">
          <cell r="AC1040" t="str">
            <v>Won</v>
          </cell>
          <cell r="AD1040">
            <v>14</v>
          </cell>
          <cell r="AE1040">
            <v>2.6</v>
          </cell>
          <cell r="AF1040">
            <v>100</v>
          </cell>
          <cell r="AG1040">
            <v>1400</v>
          </cell>
          <cell r="AH1040">
            <v>1300</v>
          </cell>
        </row>
        <row r="1041">
          <cell r="AD1041">
            <v>9.5</v>
          </cell>
          <cell r="AF1041">
            <v>100</v>
          </cell>
          <cell r="AG1041" t="str">
            <v/>
          </cell>
          <cell r="AH1041">
            <v>-100</v>
          </cell>
        </row>
        <row r="1042">
          <cell r="AC1042" t="str">
            <v>Won</v>
          </cell>
          <cell r="AD1042">
            <v>3.2</v>
          </cell>
          <cell r="AE1042">
            <v>1.5</v>
          </cell>
          <cell r="AF1042">
            <v>100</v>
          </cell>
          <cell r="AG1042">
            <v>320</v>
          </cell>
          <cell r="AH1042">
            <v>220</v>
          </cell>
        </row>
        <row r="1043">
          <cell r="AD1043">
            <v>7.5</v>
          </cell>
          <cell r="AF1043">
            <v>100</v>
          </cell>
          <cell r="AG1043" t="str">
            <v/>
          </cell>
          <cell r="AH1043">
            <v>-100</v>
          </cell>
        </row>
        <row r="1044">
          <cell r="AD1044">
            <v>4.4000000000000004</v>
          </cell>
          <cell r="AF1044">
            <v>100</v>
          </cell>
          <cell r="AG1044" t="str">
            <v/>
          </cell>
          <cell r="AH1044">
            <v>-100</v>
          </cell>
        </row>
        <row r="1045">
          <cell r="AC1045" t="str">
            <v>3rd</v>
          </cell>
          <cell r="AD1045">
            <v>7.5</v>
          </cell>
          <cell r="AE1045">
            <v>2</v>
          </cell>
          <cell r="AF1045">
            <v>100</v>
          </cell>
          <cell r="AG1045" t="str">
            <v/>
          </cell>
          <cell r="AH1045">
            <v>-100</v>
          </cell>
        </row>
        <row r="1046">
          <cell r="AD1046">
            <v>9.5</v>
          </cell>
          <cell r="AF1046">
            <v>100</v>
          </cell>
          <cell r="AG1046" t="str">
            <v/>
          </cell>
          <cell r="AH1046">
            <v>-100</v>
          </cell>
        </row>
        <row r="1047">
          <cell r="AC1047" t="str">
            <v>3rd</v>
          </cell>
          <cell r="AD1047">
            <v>8</v>
          </cell>
          <cell r="AE1047">
            <v>2.1</v>
          </cell>
          <cell r="AF1047">
            <v>100</v>
          </cell>
          <cell r="AG1047" t="str">
            <v/>
          </cell>
          <cell r="AH1047">
            <v>-100</v>
          </cell>
        </row>
        <row r="1048">
          <cell r="AD1048">
            <v>3.9</v>
          </cell>
          <cell r="AF1048">
            <v>100</v>
          </cell>
          <cell r="AG1048" t="str">
            <v/>
          </cell>
          <cell r="AH1048">
            <v>-100</v>
          </cell>
        </row>
        <row r="1049">
          <cell r="AD1049">
            <v>11</v>
          </cell>
          <cell r="AF1049">
            <v>100</v>
          </cell>
          <cell r="AG1049" t="str">
            <v/>
          </cell>
          <cell r="AH1049">
            <v>-100</v>
          </cell>
        </row>
        <row r="1050">
          <cell r="AC1050" t="str">
            <v>Won</v>
          </cell>
          <cell r="AD1050">
            <v>4.2</v>
          </cell>
          <cell r="AE1050">
            <v>1.6</v>
          </cell>
          <cell r="AF1050">
            <v>100</v>
          </cell>
          <cell r="AG1050">
            <v>420</v>
          </cell>
          <cell r="AH1050">
            <v>320</v>
          </cell>
        </row>
        <row r="1051">
          <cell r="AC1051" t="str">
            <v>2nd</v>
          </cell>
          <cell r="AD1051">
            <v>5.5</v>
          </cell>
          <cell r="AE1051">
            <v>1.7</v>
          </cell>
          <cell r="AF1051">
            <v>100</v>
          </cell>
          <cell r="AG1051" t="str">
            <v/>
          </cell>
          <cell r="AH1051">
            <v>-100</v>
          </cell>
        </row>
        <row r="1052">
          <cell r="AD1052">
            <v>5.5</v>
          </cell>
          <cell r="AF1052">
            <v>100</v>
          </cell>
          <cell r="AG1052" t="str">
            <v/>
          </cell>
          <cell r="AH1052">
            <v>-100</v>
          </cell>
        </row>
        <row r="1053">
          <cell r="AD1053">
            <v>10</v>
          </cell>
          <cell r="AF1053">
            <v>100</v>
          </cell>
          <cell r="AG1053" t="str">
            <v/>
          </cell>
          <cell r="AH1053">
            <v>-100</v>
          </cell>
        </row>
        <row r="1054">
          <cell r="AD1054">
            <v>18</v>
          </cell>
          <cell r="AF1054">
            <v>100</v>
          </cell>
          <cell r="AG1054" t="str">
            <v/>
          </cell>
          <cell r="AH1054">
            <v>-100</v>
          </cell>
        </row>
        <row r="1055">
          <cell r="AD1055">
            <v>16</v>
          </cell>
          <cell r="AF1055">
            <v>100</v>
          </cell>
          <cell r="AG1055" t="str">
            <v/>
          </cell>
          <cell r="AH1055">
            <v>-100</v>
          </cell>
        </row>
        <row r="1056">
          <cell r="AC1056" t="str">
            <v>3rd</v>
          </cell>
          <cell r="AD1056">
            <v>31</v>
          </cell>
          <cell r="AE1056">
            <v>8.5</v>
          </cell>
          <cell r="AF1056">
            <v>100</v>
          </cell>
          <cell r="AG1056" t="str">
            <v/>
          </cell>
          <cell r="AH1056">
            <v>-100</v>
          </cell>
        </row>
        <row r="1057">
          <cell r="AD1057">
            <v>2.7</v>
          </cell>
          <cell r="AF1057">
            <v>100</v>
          </cell>
          <cell r="AG1057" t="str">
            <v/>
          </cell>
          <cell r="AH1057">
            <v>-100</v>
          </cell>
        </row>
        <row r="1058">
          <cell r="AC1058" t="str">
            <v>Won</v>
          </cell>
          <cell r="AD1058">
            <v>9.5</v>
          </cell>
          <cell r="AE1058">
            <v>2.5</v>
          </cell>
          <cell r="AF1058">
            <v>100</v>
          </cell>
          <cell r="AG1058">
            <v>950</v>
          </cell>
          <cell r="AH1058">
            <v>850</v>
          </cell>
        </row>
        <row r="1059">
          <cell r="AD1059">
            <v>26</v>
          </cell>
          <cell r="AF1059">
            <v>100</v>
          </cell>
          <cell r="AG1059" t="str">
            <v/>
          </cell>
          <cell r="AH1059">
            <v>-100</v>
          </cell>
        </row>
        <row r="1060">
          <cell r="AC1060" t="str">
            <v>3rd</v>
          </cell>
          <cell r="AD1060">
            <v>6</v>
          </cell>
          <cell r="AE1060">
            <v>1.9</v>
          </cell>
          <cell r="AF1060">
            <v>100</v>
          </cell>
          <cell r="AG1060" t="str">
            <v/>
          </cell>
          <cell r="AH1060">
            <v>-100</v>
          </cell>
        </row>
        <row r="1061">
          <cell r="AD1061">
            <v>5.5</v>
          </cell>
          <cell r="AF1061">
            <v>100</v>
          </cell>
          <cell r="AG1061" t="str">
            <v/>
          </cell>
          <cell r="AH1061">
            <v>-100</v>
          </cell>
        </row>
        <row r="1062">
          <cell r="AC1062" t="str">
            <v>Won</v>
          </cell>
          <cell r="AD1062">
            <v>5</v>
          </cell>
          <cell r="AE1062">
            <v>1.9</v>
          </cell>
          <cell r="AF1062">
            <v>100</v>
          </cell>
          <cell r="AG1062">
            <v>500</v>
          </cell>
          <cell r="AH1062">
            <v>400</v>
          </cell>
        </row>
        <row r="1063">
          <cell r="AC1063" t="str">
            <v>2nd</v>
          </cell>
          <cell r="AD1063">
            <v>3.7</v>
          </cell>
          <cell r="AE1063">
            <v>1.8</v>
          </cell>
          <cell r="AF1063">
            <v>100</v>
          </cell>
          <cell r="AG1063" t="str">
            <v/>
          </cell>
          <cell r="AH1063">
            <v>-100</v>
          </cell>
        </row>
        <row r="1064">
          <cell r="AD1064">
            <v>6.5</v>
          </cell>
          <cell r="AF1064">
            <v>100</v>
          </cell>
          <cell r="AG1064" t="str">
            <v/>
          </cell>
          <cell r="AH1064">
            <v>-100</v>
          </cell>
        </row>
        <row r="1065">
          <cell r="AD1065">
            <v>31</v>
          </cell>
          <cell r="AF1065">
            <v>100</v>
          </cell>
          <cell r="AG1065" t="str">
            <v/>
          </cell>
          <cell r="AH1065">
            <v>-100</v>
          </cell>
        </row>
        <row r="1066">
          <cell r="AC1066" t="str">
            <v>3rd</v>
          </cell>
          <cell r="AD1066">
            <v>7</v>
          </cell>
          <cell r="AE1066">
            <v>2.2000000000000002</v>
          </cell>
          <cell r="AF1066">
            <v>100</v>
          </cell>
          <cell r="AG1066" t="str">
            <v/>
          </cell>
          <cell r="AH1066">
            <v>-100</v>
          </cell>
        </row>
        <row r="1067">
          <cell r="AC1067" t="str">
            <v>Won</v>
          </cell>
          <cell r="AD1067">
            <v>3.9</v>
          </cell>
          <cell r="AE1067">
            <v>1.8</v>
          </cell>
          <cell r="AF1067">
            <v>100</v>
          </cell>
          <cell r="AG1067">
            <v>390</v>
          </cell>
          <cell r="AH1067">
            <v>290</v>
          </cell>
        </row>
        <row r="1068">
          <cell r="AD1068">
            <v>5</v>
          </cell>
          <cell r="AF1068">
            <v>100</v>
          </cell>
          <cell r="AG1068" t="str">
            <v/>
          </cell>
          <cell r="AH1068">
            <v>-100</v>
          </cell>
        </row>
        <row r="1069">
          <cell r="AD1069">
            <v>8</v>
          </cell>
          <cell r="AF1069">
            <v>100</v>
          </cell>
          <cell r="AG1069" t="str">
            <v/>
          </cell>
          <cell r="AH1069">
            <v>-100</v>
          </cell>
        </row>
        <row r="1070">
          <cell r="AC1070" t="str">
            <v>2nd</v>
          </cell>
          <cell r="AD1070">
            <v>11</v>
          </cell>
          <cell r="AE1070">
            <v>3.5</v>
          </cell>
          <cell r="AF1070">
            <v>100</v>
          </cell>
          <cell r="AG1070" t="str">
            <v/>
          </cell>
          <cell r="AH1070">
            <v>-100</v>
          </cell>
        </row>
        <row r="1071">
          <cell r="AD1071">
            <v>10</v>
          </cell>
          <cell r="AF1071">
            <v>100</v>
          </cell>
          <cell r="AG1071" t="str">
            <v/>
          </cell>
          <cell r="AH1071">
            <v>-100</v>
          </cell>
        </row>
        <row r="1072">
          <cell r="AD1072">
            <v>9</v>
          </cell>
          <cell r="AF1072">
            <v>100</v>
          </cell>
          <cell r="AG1072" t="str">
            <v/>
          </cell>
          <cell r="AH1072">
            <v>-100</v>
          </cell>
        </row>
        <row r="1073">
          <cell r="AD1073">
            <v>7</v>
          </cell>
          <cell r="AF1073">
            <v>100</v>
          </cell>
          <cell r="AG1073" t="str">
            <v/>
          </cell>
          <cell r="AH1073">
            <v>-100</v>
          </cell>
        </row>
        <row r="1074">
          <cell r="AD1074">
            <v>13</v>
          </cell>
          <cell r="AF1074">
            <v>100</v>
          </cell>
          <cell r="AG1074" t="str">
            <v/>
          </cell>
          <cell r="AH1074">
            <v>-100</v>
          </cell>
        </row>
        <row r="1075">
          <cell r="AC1075" t="str">
            <v>3rd</v>
          </cell>
          <cell r="AD1075">
            <v>5</v>
          </cell>
          <cell r="AE1075">
            <v>2.2999999999999998</v>
          </cell>
          <cell r="AF1075">
            <v>100</v>
          </cell>
          <cell r="AG1075" t="str">
            <v/>
          </cell>
          <cell r="AH1075">
            <v>-100</v>
          </cell>
        </row>
        <row r="1076">
          <cell r="AC1076" t="str">
            <v>Won</v>
          </cell>
          <cell r="AD1076">
            <v>7</v>
          </cell>
          <cell r="AE1076">
            <v>2.7</v>
          </cell>
          <cell r="AF1076">
            <v>100</v>
          </cell>
          <cell r="AG1076">
            <v>700</v>
          </cell>
          <cell r="AH1076">
            <v>600</v>
          </cell>
        </row>
        <row r="1077">
          <cell r="AC1077" t="str">
            <v>3rd</v>
          </cell>
          <cell r="AD1077">
            <v>2.35</v>
          </cell>
          <cell r="AE1077">
            <v>1.3</v>
          </cell>
          <cell r="AF1077">
            <v>100</v>
          </cell>
          <cell r="AG1077" t="str">
            <v/>
          </cell>
          <cell r="AH1077">
            <v>-100</v>
          </cell>
        </row>
        <row r="1078">
          <cell r="AD1078">
            <v>9</v>
          </cell>
          <cell r="AF1078">
            <v>100</v>
          </cell>
          <cell r="AG1078" t="str">
            <v/>
          </cell>
          <cell r="AH1078">
            <v>-100</v>
          </cell>
        </row>
        <row r="1079">
          <cell r="AD1079">
            <v>6.5</v>
          </cell>
          <cell r="AF1079">
            <v>100</v>
          </cell>
          <cell r="AG1079" t="str">
            <v/>
          </cell>
          <cell r="AH1079">
            <v>-100</v>
          </cell>
        </row>
        <row r="1080">
          <cell r="AC1080" t="str">
            <v>Won</v>
          </cell>
          <cell r="AD1080">
            <v>7</v>
          </cell>
          <cell r="AE1080">
            <v>2.1</v>
          </cell>
          <cell r="AF1080">
            <v>100</v>
          </cell>
          <cell r="AG1080">
            <v>700</v>
          </cell>
          <cell r="AH1080">
            <v>600</v>
          </cell>
        </row>
        <row r="1081">
          <cell r="AD1081">
            <v>26</v>
          </cell>
          <cell r="AF1081">
            <v>100</v>
          </cell>
          <cell r="AG1081" t="str">
            <v/>
          </cell>
          <cell r="AH1081">
            <v>-100</v>
          </cell>
        </row>
        <row r="1082">
          <cell r="AC1082" t="str">
            <v>Won</v>
          </cell>
          <cell r="AD1082">
            <v>2.8</v>
          </cell>
          <cell r="AE1082">
            <v>1.2</v>
          </cell>
          <cell r="AF1082">
            <v>100</v>
          </cell>
          <cell r="AG1082">
            <v>280</v>
          </cell>
          <cell r="AH1082">
            <v>180</v>
          </cell>
        </row>
        <row r="1083">
          <cell r="AD1083">
            <v>9</v>
          </cell>
          <cell r="AF1083">
            <v>100</v>
          </cell>
          <cell r="AG1083" t="str">
            <v/>
          </cell>
          <cell r="AH1083">
            <v>-100</v>
          </cell>
        </row>
        <row r="1084">
          <cell r="AC1084" t="str">
            <v>2nd</v>
          </cell>
          <cell r="AD1084">
            <v>2.5</v>
          </cell>
          <cell r="AE1084">
            <v>1.3</v>
          </cell>
          <cell r="AF1084">
            <v>100</v>
          </cell>
          <cell r="AG1084" t="str">
            <v/>
          </cell>
          <cell r="AH1084">
            <v>-100</v>
          </cell>
        </row>
        <row r="1085">
          <cell r="AD1085">
            <v>15</v>
          </cell>
          <cell r="AF1085">
            <v>100</v>
          </cell>
          <cell r="AG1085" t="str">
            <v/>
          </cell>
          <cell r="AH1085">
            <v>-100</v>
          </cell>
        </row>
        <row r="1086">
          <cell r="AD1086">
            <v>21</v>
          </cell>
          <cell r="AF1086">
            <v>100</v>
          </cell>
          <cell r="AG1086" t="str">
            <v/>
          </cell>
          <cell r="AH1086">
            <v>-100</v>
          </cell>
        </row>
        <row r="1087">
          <cell r="AC1087" t="str">
            <v>Won</v>
          </cell>
          <cell r="AD1087">
            <v>3.1</v>
          </cell>
          <cell r="AE1087">
            <v>1.6</v>
          </cell>
          <cell r="AF1087">
            <v>100</v>
          </cell>
          <cell r="AG1087">
            <v>310</v>
          </cell>
          <cell r="AH1087">
            <v>210</v>
          </cell>
        </row>
        <row r="1088">
          <cell r="AC1088" t="str">
            <v>3rd</v>
          </cell>
          <cell r="AD1088">
            <v>7</v>
          </cell>
          <cell r="AE1088">
            <v>2.5</v>
          </cell>
          <cell r="AF1088">
            <v>100</v>
          </cell>
          <cell r="AG1088" t="str">
            <v/>
          </cell>
          <cell r="AH1088">
            <v>-100</v>
          </cell>
        </row>
        <row r="1089">
          <cell r="AD1089">
            <v>21</v>
          </cell>
          <cell r="AF1089">
            <v>100</v>
          </cell>
          <cell r="AG1089" t="str">
            <v/>
          </cell>
          <cell r="AH1089">
            <v>-100</v>
          </cell>
        </row>
        <row r="1090">
          <cell r="AD1090">
            <v>9.5</v>
          </cell>
          <cell r="AF1090">
            <v>100</v>
          </cell>
          <cell r="AG1090" t="str">
            <v/>
          </cell>
          <cell r="AH1090">
            <v>-100</v>
          </cell>
        </row>
        <row r="1091">
          <cell r="AD1091">
            <v>7</v>
          </cell>
          <cell r="AF1091">
            <v>100</v>
          </cell>
          <cell r="AG1091" t="str">
            <v/>
          </cell>
          <cell r="AH1091">
            <v>-100</v>
          </cell>
        </row>
        <row r="1092">
          <cell r="AD1092">
            <v>4.8</v>
          </cell>
          <cell r="AF1092">
            <v>100</v>
          </cell>
          <cell r="AG1092" t="str">
            <v/>
          </cell>
          <cell r="AH1092">
            <v>-100</v>
          </cell>
        </row>
        <row r="1093">
          <cell r="AD1093">
            <v>6.5</v>
          </cell>
          <cell r="AF1093">
            <v>100</v>
          </cell>
          <cell r="AG1093" t="str">
            <v/>
          </cell>
          <cell r="AH1093">
            <v>-100</v>
          </cell>
        </row>
        <row r="1094">
          <cell r="AC1094" t="str">
            <v>2nd</v>
          </cell>
          <cell r="AD1094">
            <v>17</v>
          </cell>
          <cell r="AE1094">
            <v>5.4</v>
          </cell>
          <cell r="AF1094">
            <v>100</v>
          </cell>
          <cell r="AG1094" t="str">
            <v/>
          </cell>
          <cell r="AH1094">
            <v>-100</v>
          </cell>
        </row>
        <row r="1095">
          <cell r="AD1095">
            <v>10</v>
          </cell>
          <cell r="AF1095">
            <v>100</v>
          </cell>
          <cell r="AG1095" t="str">
            <v/>
          </cell>
          <cell r="AH1095">
            <v>-100</v>
          </cell>
        </row>
        <row r="1096">
          <cell r="AC1096" t="str">
            <v>3rd</v>
          </cell>
          <cell r="AD1096">
            <v>5</v>
          </cell>
          <cell r="AE1096">
            <v>2</v>
          </cell>
          <cell r="AF1096">
            <v>100</v>
          </cell>
          <cell r="AG1096" t="str">
            <v/>
          </cell>
          <cell r="AH1096">
            <v>-100</v>
          </cell>
        </row>
        <row r="1097">
          <cell r="AD1097">
            <v>4</v>
          </cell>
          <cell r="AF1097">
            <v>100</v>
          </cell>
          <cell r="AG1097" t="str">
            <v/>
          </cell>
          <cell r="AH1097">
            <v>-100</v>
          </cell>
        </row>
        <row r="1098">
          <cell r="AC1098" t="str">
            <v>Won</v>
          </cell>
          <cell r="AD1098">
            <v>6.3</v>
          </cell>
          <cell r="AE1098">
            <v>2.5</v>
          </cell>
          <cell r="AF1098">
            <v>100</v>
          </cell>
          <cell r="AG1098">
            <v>630</v>
          </cell>
          <cell r="AH1098">
            <v>530</v>
          </cell>
        </row>
        <row r="1099">
          <cell r="AD1099">
            <v>4.4000000000000004</v>
          </cell>
          <cell r="AF1099">
            <v>100</v>
          </cell>
          <cell r="AG1099" t="str">
            <v/>
          </cell>
          <cell r="AH1099">
            <v>-100</v>
          </cell>
        </row>
        <row r="1100">
          <cell r="AD1100">
            <v>10</v>
          </cell>
          <cell r="AF1100">
            <v>100</v>
          </cell>
          <cell r="AG1100" t="str">
            <v/>
          </cell>
          <cell r="AH1100">
            <v>-100</v>
          </cell>
        </row>
        <row r="1101">
          <cell r="AD1101">
            <v>21</v>
          </cell>
          <cell r="AF1101">
            <v>100</v>
          </cell>
          <cell r="AG1101" t="str">
            <v/>
          </cell>
          <cell r="AH1101">
            <v>-100</v>
          </cell>
        </row>
        <row r="1102">
          <cell r="AD1102">
            <v>6</v>
          </cell>
          <cell r="AF1102">
            <v>100</v>
          </cell>
          <cell r="AG1102" t="str">
            <v/>
          </cell>
          <cell r="AH1102">
            <v>-100</v>
          </cell>
        </row>
        <row r="1103">
          <cell r="AD1103">
            <v>3.9</v>
          </cell>
          <cell r="AF1103">
            <v>100</v>
          </cell>
          <cell r="AG1103" t="str">
            <v/>
          </cell>
          <cell r="AH1103">
            <v>-100</v>
          </cell>
        </row>
        <row r="1104">
          <cell r="AC1104" t="str">
            <v>3rd</v>
          </cell>
          <cell r="AD1104">
            <v>8</v>
          </cell>
          <cell r="AE1104">
            <v>2.9</v>
          </cell>
          <cell r="AF1104">
            <v>100</v>
          </cell>
          <cell r="AG1104" t="str">
            <v/>
          </cell>
          <cell r="AH1104">
            <v>-100</v>
          </cell>
        </row>
        <row r="1105">
          <cell r="AD1105">
            <v>21</v>
          </cell>
          <cell r="AF1105">
            <v>100</v>
          </cell>
          <cell r="AG1105" t="str">
            <v/>
          </cell>
          <cell r="AH1105">
            <v>-100</v>
          </cell>
        </row>
        <row r="1106">
          <cell r="AD1106">
            <v>8.5</v>
          </cell>
          <cell r="AF1106">
            <v>100</v>
          </cell>
          <cell r="AG1106" t="str">
            <v/>
          </cell>
          <cell r="AH1106">
            <v>-100</v>
          </cell>
        </row>
        <row r="1107">
          <cell r="AC1107" t="str">
            <v>3rd</v>
          </cell>
          <cell r="AD1107">
            <v>2.2999999999999998</v>
          </cell>
          <cell r="AE1107">
            <v>1.3</v>
          </cell>
          <cell r="AF1107">
            <v>100</v>
          </cell>
          <cell r="AG1107" t="str">
            <v/>
          </cell>
          <cell r="AH1107">
            <v>-100</v>
          </cell>
        </row>
        <row r="1108">
          <cell r="AC1108" t="str">
            <v>Won</v>
          </cell>
          <cell r="AD1108">
            <v>4.5</v>
          </cell>
          <cell r="AE1108">
            <v>1.5</v>
          </cell>
          <cell r="AF1108">
            <v>100</v>
          </cell>
          <cell r="AG1108">
            <v>450</v>
          </cell>
          <cell r="AH1108">
            <v>350</v>
          </cell>
        </row>
        <row r="1109">
          <cell r="AC1109" t="str">
            <v>2nd</v>
          </cell>
          <cell r="AD1109">
            <v>4.5999999999999996</v>
          </cell>
          <cell r="AE1109">
            <v>1.5</v>
          </cell>
          <cell r="AF1109">
            <v>100</v>
          </cell>
          <cell r="AG1109" t="str">
            <v/>
          </cell>
          <cell r="AH1109">
            <v>-100</v>
          </cell>
        </row>
        <row r="1110">
          <cell r="AD1110">
            <v>19</v>
          </cell>
          <cell r="AF1110">
            <v>100</v>
          </cell>
          <cell r="AG1110" t="str">
            <v/>
          </cell>
          <cell r="AH1110">
            <v>-100</v>
          </cell>
        </row>
        <row r="1111">
          <cell r="AD1111">
            <v>16</v>
          </cell>
          <cell r="AF1111">
            <v>100</v>
          </cell>
          <cell r="AG1111" t="str">
            <v/>
          </cell>
          <cell r="AH1111">
            <v>-100</v>
          </cell>
        </row>
        <row r="1112">
          <cell r="AD1112">
            <v>3.6</v>
          </cell>
          <cell r="AF1112">
            <v>100</v>
          </cell>
          <cell r="AG1112" t="str">
            <v/>
          </cell>
          <cell r="AH1112">
            <v>-100</v>
          </cell>
        </row>
        <row r="1113">
          <cell r="AC1113" t="str">
            <v>3rd</v>
          </cell>
          <cell r="AD1113">
            <v>7.5</v>
          </cell>
          <cell r="AE1113">
            <v>2.2000000000000002</v>
          </cell>
          <cell r="AF1113">
            <v>100</v>
          </cell>
          <cell r="AG1113" t="str">
            <v/>
          </cell>
          <cell r="AH1113">
            <v>-100</v>
          </cell>
        </row>
        <row r="1114">
          <cell r="AD1114">
            <v>31</v>
          </cell>
          <cell r="AF1114">
            <v>100</v>
          </cell>
          <cell r="AG1114" t="str">
            <v/>
          </cell>
          <cell r="AH1114">
            <v>-100</v>
          </cell>
        </row>
        <row r="1115">
          <cell r="AD1115">
            <v>5.5</v>
          </cell>
          <cell r="AF1115">
            <v>100</v>
          </cell>
          <cell r="AG1115" t="str">
            <v/>
          </cell>
          <cell r="AH1115">
            <v>-100</v>
          </cell>
        </row>
        <row r="1116">
          <cell r="AC1116" t="str">
            <v>Won</v>
          </cell>
          <cell r="AD1116">
            <v>4.8</v>
          </cell>
          <cell r="AE1116">
            <v>1.8</v>
          </cell>
          <cell r="AF1116">
            <v>100</v>
          </cell>
          <cell r="AG1116">
            <v>480</v>
          </cell>
          <cell r="AH1116">
            <v>380</v>
          </cell>
        </row>
        <row r="1117">
          <cell r="AD1117">
            <v>4.4000000000000004</v>
          </cell>
          <cell r="AF1117">
            <v>100</v>
          </cell>
          <cell r="AG1117" t="str">
            <v/>
          </cell>
          <cell r="AH1117">
            <v>-100</v>
          </cell>
        </row>
        <row r="1118">
          <cell r="AC1118" t="str">
            <v>Won</v>
          </cell>
          <cell r="AD1118">
            <v>4.8</v>
          </cell>
          <cell r="AE1118">
            <v>1.6</v>
          </cell>
          <cell r="AF1118">
            <v>100</v>
          </cell>
          <cell r="AG1118">
            <v>480</v>
          </cell>
          <cell r="AH1118">
            <v>380</v>
          </cell>
        </row>
        <row r="1119">
          <cell r="AD1119">
            <v>9.5</v>
          </cell>
          <cell r="AF1119">
            <v>100</v>
          </cell>
          <cell r="AG1119" t="str">
            <v/>
          </cell>
          <cell r="AH1119">
            <v>-100</v>
          </cell>
        </row>
        <row r="1120">
          <cell r="AD1120">
            <v>9</v>
          </cell>
          <cell r="AF1120">
            <v>100</v>
          </cell>
          <cell r="AG1120" t="str">
            <v/>
          </cell>
          <cell r="AH1120">
            <v>-100</v>
          </cell>
        </row>
        <row r="1121">
          <cell r="AC1121" t="str">
            <v>2nd</v>
          </cell>
          <cell r="AD1121">
            <v>6.5</v>
          </cell>
          <cell r="AE1121">
            <v>2.1</v>
          </cell>
          <cell r="AF1121">
            <v>100</v>
          </cell>
          <cell r="AG1121" t="str">
            <v/>
          </cell>
          <cell r="AH1121">
            <v>-100</v>
          </cell>
        </row>
        <row r="1122">
          <cell r="AD1122">
            <v>4.4000000000000004</v>
          </cell>
          <cell r="AF1122">
            <v>100</v>
          </cell>
          <cell r="AG1122" t="str">
            <v/>
          </cell>
          <cell r="AH1122">
            <v>-100</v>
          </cell>
        </row>
        <row r="1123">
          <cell r="AD1123">
            <v>9</v>
          </cell>
          <cell r="AF1123">
            <v>100</v>
          </cell>
          <cell r="AG1123" t="str">
            <v/>
          </cell>
          <cell r="AH1123">
            <v>-100</v>
          </cell>
        </row>
        <row r="1124">
          <cell r="AD1124">
            <v>7</v>
          </cell>
          <cell r="AF1124">
            <v>100</v>
          </cell>
          <cell r="AG1124" t="str">
            <v/>
          </cell>
          <cell r="AH1124">
            <v>-100</v>
          </cell>
        </row>
        <row r="1125">
          <cell r="AC1125" t="str">
            <v>3rd</v>
          </cell>
          <cell r="AD1125">
            <v>11</v>
          </cell>
          <cell r="AE1125">
            <v>3.4</v>
          </cell>
          <cell r="AF1125">
            <v>100</v>
          </cell>
          <cell r="AG1125" t="str">
            <v/>
          </cell>
          <cell r="AH1125">
            <v>-100</v>
          </cell>
        </row>
        <row r="1126">
          <cell r="AD1126">
            <v>31</v>
          </cell>
          <cell r="AF1126">
            <v>100</v>
          </cell>
          <cell r="AG1126" t="str">
            <v/>
          </cell>
          <cell r="AH1126">
            <v>-100</v>
          </cell>
        </row>
        <row r="1127">
          <cell r="AD1127">
            <v>6.5</v>
          </cell>
          <cell r="AF1127">
            <v>100</v>
          </cell>
          <cell r="AG1127" t="str">
            <v/>
          </cell>
          <cell r="AH1127">
            <v>-100</v>
          </cell>
        </row>
        <row r="1128">
          <cell r="AC1128" t="str">
            <v>2nd</v>
          </cell>
          <cell r="AD1128">
            <v>2.7</v>
          </cell>
          <cell r="AE1128">
            <v>1.3</v>
          </cell>
          <cell r="AF1128">
            <v>100</v>
          </cell>
          <cell r="AG1128" t="str">
            <v/>
          </cell>
          <cell r="AH1128">
            <v>-100</v>
          </cell>
        </row>
        <row r="1129">
          <cell r="AD1129">
            <v>31</v>
          </cell>
          <cell r="AF1129">
            <v>100</v>
          </cell>
          <cell r="AG1129" t="str">
            <v/>
          </cell>
          <cell r="AH1129">
            <v>-100</v>
          </cell>
        </row>
        <row r="1130">
          <cell r="AC1130" t="str">
            <v>3rd</v>
          </cell>
          <cell r="AD1130">
            <v>15</v>
          </cell>
          <cell r="AE1130">
            <v>3.3</v>
          </cell>
          <cell r="AF1130">
            <v>100</v>
          </cell>
          <cell r="AG1130" t="str">
            <v/>
          </cell>
          <cell r="AH1130">
            <v>-100</v>
          </cell>
        </row>
        <row r="1131">
          <cell r="AC1131" t="str">
            <v>Won</v>
          </cell>
          <cell r="AD1131">
            <v>6.4</v>
          </cell>
          <cell r="AE1131">
            <v>2</v>
          </cell>
          <cell r="AF1131">
            <v>100</v>
          </cell>
          <cell r="AG1131">
            <v>640</v>
          </cell>
          <cell r="AH1131">
            <v>540</v>
          </cell>
        </row>
        <row r="1132">
          <cell r="AC1132" t="str">
            <v>Won</v>
          </cell>
          <cell r="AD1132">
            <v>5.5</v>
          </cell>
          <cell r="AE1132">
            <v>2.1</v>
          </cell>
          <cell r="AF1132">
            <v>100</v>
          </cell>
          <cell r="AG1132">
            <v>550</v>
          </cell>
          <cell r="AH1132">
            <v>450</v>
          </cell>
        </row>
        <row r="1133">
          <cell r="AD1133">
            <v>15</v>
          </cell>
          <cell r="AF1133">
            <v>100</v>
          </cell>
          <cell r="AG1133" t="str">
            <v/>
          </cell>
          <cell r="AH1133">
            <v>-100</v>
          </cell>
        </row>
        <row r="1134">
          <cell r="AD1134">
            <v>12</v>
          </cell>
          <cell r="AF1134">
            <v>100</v>
          </cell>
          <cell r="AG1134" t="str">
            <v/>
          </cell>
          <cell r="AH1134">
            <v>-100</v>
          </cell>
        </row>
        <row r="1135">
          <cell r="AD1135">
            <v>7</v>
          </cell>
          <cell r="AF1135">
            <v>100</v>
          </cell>
          <cell r="AG1135" t="str">
            <v/>
          </cell>
          <cell r="AH1135">
            <v>-100</v>
          </cell>
        </row>
        <row r="1136">
          <cell r="AD1136">
            <v>10</v>
          </cell>
          <cell r="AF1136">
            <v>100</v>
          </cell>
          <cell r="AG1136" t="str">
            <v/>
          </cell>
          <cell r="AH1136">
            <v>-100</v>
          </cell>
        </row>
        <row r="1137">
          <cell r="AD1137">
            <v>6</v>
          </cell>
          <cell r="AF1137">
            <v>100</v>
          </cell>
          <cell r="AG1137" t="str">
            <v/>
          </cell>
          <cell r="AH1137">
            <v>-100</v>
          </cell>
        </row>
        <row r="1138">
          <cell r="AC1138" t="str">
            <v>Won</v>
          </cell>
          <cell r="AD1138">
            <v>3.9</v>
          </cell>
          <cell r="AE1138">
            <v>2</v>
          </cell>
          <cell r="AF1138">
            <v>100</v>
          </cell>
          <cell r="AG1138">
            <v>390</v>
          </cell>
          <cell r="AH1138">
            <v>290</v>
          </cell>
        </row>
        <row r="1139">
          <cell r="AD1139">
            <v>4.5999999999999996</v>
          </cell>
          <cell r="AF1139">
            <v>100</v>
          </cell>
          <cell r="AG1139" t="str">
            <v/>
          </cell>
          <cell r="AH1139">
            <v>-100</v>
          </cell>
        </row>
        <row r="1140">
          <cell r="AD1140">
            <v>26</v>
          </cell>
          <cell r="AF1140">
            <v>100</v>
          </cell>
          <cell r="AG1140" t="str">
            <v/>
          </cell>
          <cell r="AH1140">
            <v>-100</v>
          </cell>
        </row>
        <row r="1141">
          <cell r="AD1141">
            <v>26</v>
          </cell>
          <cell r="AF1141">
            <v>100</v>
          </cell>
          <cell r="AG1141" t="str">
            <v/>
          </cell>
          <cell r="AH1141">
            <v>-100</v>
          </cell>
        </row>
        <row r="1142">
          <cell r="AC1142" t="str">
            <v>2nd</v>
          </cell>
          <cell r="AD1142">
            <v>4.8</v>
          </cell>
          <cell r="AE1142">
            <v>2</v>
          </cell>
          <cell r="AF1142">
            <v>100</v>
          </cell>
          <cell r="AG1142" t="str">
            <v/>
          </cell>
          <cell r="AH1142">
            <v>-100</v>
          </cell>
        </row>
        <row r="1143">
          <cell r="AC1143" t="str">
            <v>Won</v>
          </cell>
          <cell r="AD1143">
            <v>3.7</v>
          </cell>
          <cell r="AE1143">
            <v>1.7</v>
          </cell>
          <cell r="AF1143">
            <v>100</v>
          </cell>
          <cell r="AG1143">
            <v>370</v>
          </cell>
          <cell r="AH1143">
            <v>270</v>
          </cell>
        </row>
        <row r="1144">
          <cell r="AD1144">
            <v>13</v>
          </cell>
          <cell r="AF1144">
            <v>100</v>
          </cell>
          <cell r="AG1144" t="str">
            <v/>
          </cell>
          <cell r="AH1144">
            <v>-100</v>
          </cell>
        </row>
        <row r="1145">
          <cell r="AD1145">
            <v>10</v>
          </cell>
          <cell r="AF1145">
            <v>100</v>
          </cell>
          <cell r="AG1145" t="str">
            <v/>
          </cell>
          <cell r="AH1145">
            <v>-100</v>
          </cell>
        </row>
        <row r="1146">
          <cell r="AC1146" t="str">
            <v>3rd</v>
          </cell>
          <cell r="AD1146">
            <v>11</v>
          </cell>
          <cell r="AE1146">
            <v>3.3</v>
          </cell>
          <cell r="AF1146">
            <v>100</v>
          </cell>
          <cell r="AG1146" t="str">
            <v/>
          </cell>
          <cell r="AH1146">
            <v>-100</v>
          </cell>
        </row>
        <row r="1147">
          <cell r="AC1147" t="str">
            <v>Won</v>
          </cell>
          <cell r="AD1147">
            <v>4.2</v>
          </cell>
          <cell r="AE1147">
            <v>1.6</v>
          </cell>
          <cell r="AF1147">
            <v>100</v>
          </cell>
          <cell r="AG1147">
            <v>420</v>
          </cell>
          <cell r="AH1147">
            <v>320</v>
          </cell>
        </row>
        <row r="1148">
          <cell r="AC1148" t="str">
            <v>2nd</v>
          </cell>
          <cell r="AD1148">
            <v>2.6</v>
          </cell>
          <cell r="AE1148">
            <v>1.3</v>
          </cell>
          <cell r="AF1148">
            <v>100</v>
          </cell>
          <cell r="AG1148" t="str">
            <v/>
          </cell>
          <cell r="AH1148">
            <v>-100</v>
          </cell>
        </row>
        <row r="1149">
          <cell r="AC1149" t="str">
            <v>3rd</v>
          </cell>
          <cell r="AD1149">
            <v>9</v>
          </cell>
          <cell r="AE1149">
            <v>2.5</v>
          </cell>
          <cell r="AF1149">
            <v>100</v>
          </cell>
          <cell r="AG1149" t="str">
            <v/>
          </cell>
          <cell r="AH1149">
            <v>-100</v>
          </cell>
        </row>
        <row r="1150">
          <cell r="AD1150">
            <v>21</v>
          </cell>
          <cell r="AF1150">
            <v>100</v>
          </cell>
          <cell r="AG1150" t="str">
            <v/>
          </cell>
          <cell r="AH1150">
            <v>-100</v>
          </cell>
        </row>
        <row r="1151">
          <cell r="AD1151">
            <v>5.5</v>
          </cell>
          <cell r="AF1151">
            <v>100</v>
          </cell>
          <cell r="AG1151" t="str">
            <v/>
          </cell>
          <cell r="AH1151">
            <v>-100</v>
          </cell>
        </row>
        <row r="1152">
          <cell r="AC1152" t="str">
            <v>Won</v>
          </cell>
          <cell r="AD1152">
            <v>3.4</v>
          </cell>
          <cell r="AE1152">
            <v>1.7</v>
          </cell>
          <cell r="AF1152">
            <v>100</v>
          </cell>
          <cell r="AG1152">
            <v>340</v>
          </cell>
          <cell r="AH1152">
            <v>240</v>
          </cell>
        </row>
        <row r="1153">
          <cell r="AD1153">
            <v>15</v>
          </cell>
          <cell r="AF1153">
            <v>100</v>
          </cell>
          <cell r="AG1153" t="str">
            <v/>
          </cell>
          <cell r="AH1153">
            <v>-100</v>
          </cell>
        </row>
        <row r="1154">
          <cell r="AC1154" t="str">
            <v>3rd</v>
          </cell>
          <cell r="AD1154">
            <v>19</v>
          </cell>
          <cell r="AE1154">
            <v>5.6</v>
          </cell>
          <cell r="AF1154">
            <v>100</v>
          </cell>
          <cell r="AG1154" t="str">
            <v/>
          </cell>
          <cell r="AH1154">
            <v>-100</v>
          </cell>
        </row>
        <row r="1155">
          <cell r="AD1155">
            <v>19</v>
          </cell>
          <cell r="AF1155">
            <v>100</v>
          </cell>
          <cell r="AG1155" t="str">
            <v/>
          </cell>
          <cell r="AH1155">
            <v>-100</v>
          </cell>
        </row>
        <row r="1156">
          <cell r="AD1156">
            <v>18</v>
          </cell>
          <cell r="AF1156">
            <v>100</v>
          </cell>
          <cell r="AG1156" t="str">
            <v/>
          </cell>
          <cell r="AH1156">
            <v>-100</v>
          </cell>
        </row>
        <row r="1157">
          <cell r="AC1157" t="str">
            <v>Won</v>
          </cell>
          <cell r="AD1157">
            <v>5</v>
          </cell>
          <cell r="AE1157">
            <v>2.1</v>
          </cell>
          <cell r="AF1157">
            <v>100</v>
          </cell>
          <cell r="AG1157">
            <v>500</v>
          </cell>
          <cell r="AH1157">
            <v>400</v>
          </cell>
        </row>
        <row r="1158">
          <cell r="AC1158" t="str">
            <v>3rd</v>
          </cell>
          <cell r="AD1158">
            <v>4.8</v>
          </cell>
          <cell r="AE1158">
            <v>2.1</v>
          </cell>
          <cell r="AF1158">
            <v>100</v>
          </cell>
          <cell r="AG1158" t="str">
            <v/>
          </cell>
          <cell r="AH1158">
            <v>-100</v>
          </cell>
        </row>
        <row r="1159">
          <cell r="AD1159">
            <v>7</v>
          </cell>
          <cell r="AF1159">
            <v>100</v>
          </cell>
          <cell r="AG1159" t="str">
            <v/>
          </cell>
          <cell r="AH1159">
            <v>-100</v>
          </cell>
        </row>
        <row r="1160">
          <cell r="AD1160">
            <v>13</v>
          </cell>
          <cell r="AF1160">
            <v>100</v>
          </cell>
          <cell r="AG1160" t="str">
            <v/>
          </cell>
          <cell r="AH1160">
            <v>-100</v>
          </cell>
        </row>
        <row r="1161">
          <cell r="AD1161">
            <v>15</v>
          </cell>
          <cell r="AF1161">
            <v>100</v>
          </cell>
          <cell r="AG1161" t="str">
            <v/>
          </cell>
          <cell r="AH1161">
            <v>-100</v>
          </cell>
        </row>
        <row r="1162">
          <cell r="AD1162">
            <v>5</v>
          </cell>
          <cell r="AF1162">
            <v>100</v>
          </cell>
          <cell r="AG1162" t="str">
            <v/>
          </cell>
          <cell r="AH1162">
            <v>-100</v>
          </cell>
        </row>
        <row r="1163">
          <cell r="AD1163">
            <v>11</v>
          </cell>
          <cell r="AF1163">
            <v>100</v>
          </cell>
          <cell r="AG1163" t="str">
            <v/>
          </cell>
          <cell r="AH1163">
            <v>-100</v>
          </cell>
        </row>
        <row r="1164">
          <cell r="AD1164">
            <v>7</v>
          </cell>
          <cell r="AF1164">
            <v>100</v>
          </cell>
          <cell r="AG1164" t="str">
            <v/>
          </cell>
          <cell r="AH1164">
            <v>-100</v>
          </cell>
        </row>
        <row r="1165">
          <cell r="AC1165" t="str">
            <v>Won</v>
          </cell>
          <cell r="AD1165">
            <v>15</v>
          </cell>
          <cell r="AE1165">
            <v>4.4000000000000004</v>
          </cell>
          <cell r="AF1165">
            <v>100</v>
          </cell>
          <cell r="AG1165">
            <v>1500</v>
          </cell>
          <cell r="AH1165">
            <v>1400</v>
          </cell>
        </row>
        <row r="1166">
          <cell r="AD1166">
            <v>15</v>
          </cell>
          <cell r="AF1166">
            <v>100</v>
          </cell>
          <cell r="AG1166" t="str">
            <v/>
          </cell>
          <cell r="AH1166">
            <v>-100</v>
          </cell>
        </row>
        <row r="1167">
          <cell r="AC1167" t="str">
            <v>3rd</v>
          </cell>
          <cell r="AD1167">
            <v>8.5</v>
          </cell>
          <cell r="AE1167">
            <v>2.4</v>
          </cell>
          <cell r="AF1167">
            <v>100</v>
          </cell>
          <cell r="AG1167" t="str">
            <v/>
          </cell>
          <cell r="AH1167">
            <v>-100</v>
          </cell>
        </row>
        <row r="1168">
          <cell r="AD1168">
            <v>4.2</v>
          </cell>
          <cell r="AF1168">
            <v>100</v>
          </cell>
          <cell r="AG1168" t="str">
            <v/>
          </cell>
          <cell r="AH1168">
            <v>-100</v>
          </cell>
        </row>
        <row r="1169">
          <cell r="AD1169">
            <v>3.9</v>
          </cell>
          <cell r="AF1169">
            <v>100</v>
          </cell>
          <cell r="AG1169" t="str">
            <v/>
          </cell>
          <cell r="AH1169">
            <v>-100</v>
          </cell>
        </row>
        <row r="1170">
          <cell r="AD1170">
            <v>10</v>
          </cell>
          <cell r="AF1170">
            <v>100</v>
          </cell>
          <cell r="AG1170" t="str">
            <v/>
          </cell>
          <cell r="AH1170">
            <v>-100</v>
          </cell>
        </row>
        <row r="1171">
          <cell r="AC1171" t="str">
            <v>2nd</v>
          </cell>
          <cell r="AD1171">
            <v>15</v>
          </cell>
          <cell r="AE1171">
            <v>4.2</v>
          </cell>
          <cell r="AF1171">
            <v>100</v>
          </cell>
          <cell r="AG1171" t="str">
            <v/>
          </cell>
          <cell r="AH1171">
            <v>-100</v>
          </cell>
        </row>
        <row r="1172">
          <cell r="AC1172" t="str">
            <v>Won</v>
          </cell>
          <cell r="AD1172">
            <v>3.5</v>
          </cell>
          <cell r="AE1172">
            <v>1.6</v>
          </cell>
          <cell r="AF1172">
            <v>100</v>
          </cell>
          <cell r="AG1172">
            <v>350</v>
          </cell>
          <cell r="AH1172">
            <v>250</v>
          </cell>
        </row>
        <row r="1173">
          <cell r="AC1173" t="str">
            <v>2nd</v>
          </cell>
          <cell r="AD1173">
            <v>7</v>
          </cell>
          <cell r="AE1173">
            <v>2</v>
          </cell>
          <cell r="AF1173">
            <v>100</v>
          </cell>
          <cell r="AG1173" t="str">
            <v/>
          </cell>
          <cell r="AH1173">
            <v>-100</v>
          </cell>
        </row>
        <row r="1174">
          <cell r="AD1174">
            <v>5</v>
          </cell>
          <cell r="AF1174">
            <v>100</v>
          </cell>
          <cell r="AG1174" t="str">
            <v/>
          </cell>
          <cell r="AH1174">
            <v>-100</v>
          </cell>
        </row>
        <row r="1175">
          <cell r="AD1175">
            <v>12</v>
          </cell>
          <cell r="AF1175">
            <v>100</v>
          </cell>
          <cell r="AG1175" t="str">
            <v/>
          </cell>
          <cell r="AH1175">
            <v>-100</v>
          </cell>
        </row>
        <row r="1176">
          <cell r="AC1176" t="str">
            <v>3rd</v>
          </cell>
          <cell r="AD1176">
            <v>4.2</v>
          </cell>
          <cell r="AE1176">
            <v>1.6</v>
          </cell>
          <cell r="AF1176">
            <v>100</v>
          </cell>
          <cell r="AG1176" t="str">
            <v/>
          </cell>
          <cell r="AH1176">
            <v>-100</v>
          </cell>
        </row>
        <row r="1177">
          <cell r="AD1177">
            <v>11</v>
          </cell>
          <cell r="AF1177">
            <v>100</v>
          </cell>
          <cell r="AG1177" t="str">
            <v/>
          </cell>
          <cell r="AH1177">
            <v>-100</v>
          </cell>
        </row>
        <row r="1178">
          <cell r="AD1178">
            <v>4.5999999999999996</v>
          </cell>
          <cell r="AF1178">
            <v>100</v>
          </cell>
          <cell r="AG1178" t="str">
            <v/>
          </cell>
          <cell r="AH1178">
            <v>-100</v>
          </cell>
        </row>
        <row r="1179">
          <cell r="AC1179" t="str">
            <v>Won</v>
          </cell>
          <cell r="AD1179">
            <v>8</v>
          </cell>
          <cell r="AE1179">
            <v>2.6</v>
          </cell>
          <cell r="AF1179">
            <v>100</v>
          </cell>
          <cell r="AG1179">
            <v>800</v>
          </cell>
          <cell r="AH1179">
            <v>700</v>
          </cell>
        </row>
        <row r="1180">
          <cell r="AD1180">
            <v>15</v>
          </cell>
          <cell r="AF1180">
            <v>100</v>
          </cell>
          <cell r="AG1180" t="str">
            <v/>
          </cell>
          <cell r="AH1180">
            <v>-100</v>
          </cell>
        </row>
        <row r="1181">
          <cell r="AC1181" t="str">
            <v>L/scr</v>
          </cell>
          <cell r="AD1181">
            <v>1</v>
          </cell>
          <cell r="AE1181">
            <v>1</v>
          </cell>
          <cell r="AF1181" t="str">
            <v/>
          </cell>
          <cell r="AG1181" t="str">
            <v/>
          </cell>
          <cell r="AH1181" t="str">
            <v/>
          </cell>
        </row>
        <row r="1182">
          <cell r="AD1182">
            <v>4.4000000000000004</v>
          </cell>
          <cell r="AF1182">
            <v>100</v>
          </cell>
          <cell r="AG1182" t="str">
            <v/>
          </cell>
          <cell r="AH1182">
            <v>-100</v>
          </cell>
        </row>
        <row r="1183">
          <cell r="AC1183" t="str">
            <v>2nd</v>
          </cell>
          <cell r="AD1183">
            <v>9</v>
          </cell>
          <cell r="AE1183">
            <v>2.7</v>
          </cell>
          <cell r="AF1183">
            <v>100</v>
          </cell>
          <cell r="AG1183" t="str">
            <v/>
          </cell>
          <cell r="AH1183">
            <v>-100</v>
          </cell>
        </row>
        <row r="1184">
          <cell r="AD1184">
            <v>8.5</v>
          </cell>
          <cell r="AF1184">
            <v>100</v>
          </cell>
          <cell r="AG1184" t="str">
            <v/>
          </cell>
          <cell r="AH1184">
            <v>-100</v>
          </cell>
        </row>
        <row r="1185">
          <cell r="AD1185">
            <v>4.5999999999999996</v>
          </cell>
          <cell r="AF1185">
            <v>100</v>
          </cell>
          <cell r="AG1185" t="str">
            <v/>
          </cell>
          <cell r="AH1185">
            <v>-100</v>
          </cell>
        </row>
        <row r="1186">
          <cell r="AC1186" t="str">
            <v>Won</v>
          </cell>
          <cell r="AD1186">
            <v>12</v>
          </cell>
          <cell r="AE1186">
            <v>3.9</v>
          </cell>
          <cell r="AF1186">
            <v>100</v>
          </cell>
          <cell r="AG1186">
            <v>1200</v>
          </cell>
          <cell r="AH1186">
            <v>1100</v>
          </cell>
        </row>
        <row r="1187">
          <cell r="AC1187" t="str">
            <v>Won</v>
          </cell>
          <cell r="AD1187">
            <v>3.1</v>
          </cell>
          <cell r="AE1187">
            <v>1.5</v>
          </cell>
          <cell r="AF1187">
            <v>100</v>
          </cell>
          <cell r="AG1187">
            <v>310</v>
          </cell>
          <cell r="AH1187">
            <v>210</v>
          </cell>
        </row>
        <row r="1188">
          <cell r="AC1188" t="str">
            <v>3rd</v>
          </cell>
          <cell r="AD1188">
            <v>8</v>
          </cell>
          <cell r="AE1188">
            <v>2.2999999999999998</v>
          </cell>
          <cell r="AF1188">
            <v>100</v>
          </cell>
          <cell r="AG1188" t="str">
            <v/>
          </cell>
          <cell r="AH1188">
            <v>-100</v>
          </cell>
        </row>
        <row r="1189">
          <cell r="AD1189">
            <v>10</v>
          </cell>
          <cell r="AF1189">
            <v>100</v>
          </cell>
          <cell r="AG1189" t="str">
            <v/>
          </cell>
          <cell r="AH1189">
            <v>-100</v>
          </cell>
        </row>
        <row r="1190">
          <cell r="AD1190">
            <v>11</v>
          </cell>
          <cell r="AF1190">
            <v>100</v>
          </cell>
          <cell r="AG1190" t="str">
            <v/>
          </cell>
          <cell r="AH1190">
            <v>-100</v>
          </cell>
        </row>
        <row r="1191">
          <cell r="AC1191" t="str">
            <v>2nd</v>
          </cell>
          <cell r="AD1191">
            <v>6</v>
          </cell>
          <cell r="AE1191">
            <v>2.2000000000000002</v>
          </cell>
          <cell r="AF1191">
            <v>100</v>
          </cell>
          <cell r="AG1191" t="str">
            <v/>
          </cell>
          <cell r="AH1191">
            <v>-100</v>
          </cell>
        </row>
        <row r="1192">
          <cell r="AC1192" t="str">
            <v>2nd</v>
          </cell>
          <cell r="AD1192">
            <v>2.35</v>
          </cell>
          <cell r="AE1192">
            <v>1.4</v>
          </cell>
          <cell r="AF1192">
            <v>100</v>
          </cell>
          <cell r="AG1192" t="str">
            <v/>
          </cell>
          <cell r="AH1192">
            <v>-100</v>
          </cell>
        </row>
        <row r="1193">
          <cell r="AD1193">
            <v>13</v>
          </cell>
          <cell r="AF1193">
            <v>100</v>
          </cell>
          <cell r="AG1193" t="str">
            <v/>
          </cell>
          <cell r="AH1193">
            <v>-100</v>
          </cell>
        </row>
        <row r="1194">
          <cell r="AD1194">
            <v>13</v>
          </cell>
          <cell r="AF1194">
            <v>100</v>
          </cell>
          <cell r="AG1194" t="str">
            <v/>
          </cell>
          <cell r="AH1194">
            <v>-100</v>
          </cell>
        </row>
        <row r="1195">
          <cell r="AC1195" t="str">
            <v>Won</v>
          </cell>
          <cell r="AD1195">
            <v>6.5</v>
          </cell>
          <cell r="AE1195">
            <v>2.2000000000000002</v>
          </cell>
          <cell r="AF1195">
            <v>100</v>
          </cell>
          <cell r="AG1195">
            <v>650</v>
          </cell>
          <cell r="AH1195">
            <v>550</v>
          </cell>
        </row>
        <row r="1196">
          <cell r="AD1196">
            <v>11</v>
          </cell>
          <cell r="AF1196">
            <v>100</v>
          </cell>
          <cell r="AG1196" t="str">
            <v/>
          </cell>
          <cell r="AH1196">
            <v>-100</v>
          </cell>
        </row>
        <row r="1197">
          <cell r="AD1197">
            <v>4.2</v>
          </cell>
          <cell r="AF1197">
            <v>100</v>
          </cell>
          <cell r="AG1197" t="str">
            <v/>
          </cell>
          <cell r="AH1197">
            <v>-100</v>
          </cell>
        </row>
        <row r="1198">
          <cell r="AD1198">
            <v>3.9</v>
          </cell>
          <cell r="AF1198">
            <v>100</v>
          </cell>
          <cell r="AG1198" t="str">
            <v/>
          </cell>
          <cell r="AH1198">
            <v>-100</v>
          </cell>
        </row>
        <row r="1199">
          <cell r="AC1199" t="str">
            <v>Won</v>
          </cell>
          <cell r="AD1199">
            <v>5.5</v>
          </cell>
          <cell r="AE1199">
            <v>1.9</v>
          </cell>
          <cell r="AF1199">
            <v>100</v>
          </cell>
          <cell r="AG1199">
            <v>550</v>
          </cell>
          <cell r="AH1199">
            <v>450</v>
          </cell>
        </row>
        <row r="1200">
          <cell r="AD1200">
            <v>6</v>
          </cell>
          <cell r="AF1200">
            <v>100</v>
          </cell>
          <cell r="AG1200" t="str">
            <v/>
          </cell>
          <cell r="AH1200">
            <v>-100</v>
          </cell>
        </row>
        <row r="1201">
          <cell r="AC1201" t="str">
            <v>2nd</v>
          </cell>
          <cell r="AD1201">
            <v>16</v>
          </cell>
          <cell r="AE1201">
            <v>3.6</v>
          </cell>
          <cell r="AF1201">
            <v>100</v>
          </cell>
          <cell r="AG1201" t="str">
            <v/>
          </cell>
          <cell r="AH1201">
            <v>-100</v>
          </cell>
        </row>
        <row r="1202">
          <cell r="AD1202">
            <v>16</v>
          </cell>
          <cell r="AF1202">
            <v>100</v>
          </cell>
          <cell r="AG1202" t="str">
            <v/>
          </cell>
          <cell r="AH1202">
            <v>-100</v>
          </cell>
        </row>
        <row r="1203">
          <cell r="AC1203" t="str">
            <v>Won</v>
          </cell>
          <cell r="AD1203">
            <v>6.5</v>
          </cell>
          <cell r="AE1203">
            <v>2.1</v>
          </cell>
          <cell r="AF1203">
            <v>100</v>
          </cell>
          <cell r="AG1203">
            <v>650</v>
          </cell>
          <cell r="AH1203">
            <v>550</v>
          </cell>
        </row>
        <row r="1204">
          <cell r="AD1204">
            <v>4.8</v>
          </cell>
          <cell r="AF1204">
            <v>100</v>
          </cell>
          <cell r="AG1204" t="str">
            <v/>
          </cell>
          <cell r="AH1204">
            <v>-100</v>
          </cell>
        </row>
        <row r="1205">
          <cell r="AC1205" t="str">
            <v>2nd</v>
          </cell>
          <cell r="AD1205">
            <v>3.5</v>
          </cell>
          <cell r="AE1205">
            <v>1.7</v>
          </cell>
          <cell r="AF1205">
            <v>100</v>
          </cell>
          <cell r="AG1205" t="str">
            <v/>
          </cell>
          <cell r="AH1205">
            <v>-100</v>
          </cell>
        </row>
        <row r="1206">
          <cell r="AD1206">
            <v>31</v>
          </cell>
          <cell r="AF1206">
            <v>100</v>
          </cell>
          <cell r="AG1206" t="str">
            <v/>
          </cell>
          <cell r="AH1206">
            <v>-100</v>
          </cell>
        </row>
        <row r="1207">
          <cell r="AC1207" t="str">
            <v>3rd</v>
          </cell>
          <cell r="AD1207">
            <v>13</v>
          </cell>
          <cell r="AE1207">
            <v>4</v>
          </cell>
          <cell r="AF1207">
            <v>100</v>
          </cell>
          <cell r="AG1207" t="str">
            <v/>
          </cell>
          <cell r="AH1207">
            <v>-100</v>
          </cell>
        </row>
        <row r="1208">
          <cell r="AD1208">
            <v>7</v>
          </cell>
          <cell r="AF1208">
            <v>100</v>
          </cell>
          <cell r="AG1208" t="str">
            <v/>
          </cell>
          <cell r="AH1208">
            <v>-100</v>
          </cell>
        </row>
        <row r="1209">
          <cell r="AD1209">
            <v>5.5</v>
          </cell>
          <cell r="AF1209">
            <v>100</v>
          </cell>
          <cell r="AG1209" t="str">
            <v/>
          </cell>
          <cell r="AH1209">
            <v>-100</v>
          </cell>
        </row>
        <row r="1210">
          <cell r="AD1210">
            <v>13</v>
          </cell>
          <cell r="AF1210">
            <v>100</v>
          </cell>
          <cell r="AG1210" t="str">
            <v/>
          </cell>
          <cell r="AH1210">
            <v>-100</v>
          </cell>
        </row>
        <row r="1211">
          <cell r="AD1211">
            <v>6.5</v>
          </cell>
          <cell r="AF1211">
            <v>100</v>
          </cell>
          <cell r="AG1211" t="str">
            <v/>
          </cell>
          <cell r="AH1211">
            <v>-100</v>
          </cell>
        </row>
        <row r="1212">
          <cell r="AC1212" t="str">
            <v>2nd</v>
          </cell>
          <cell r="AD1212">
            <v>2.2999999999999998</v>
          </cell>
          <cell r="AE1212">
            <v>1.5</v>
          </cell>
          <cell r="AF1212">
            <v>100</v>
          </cell>
          <cell r="AG1212" t="str">
            <v/>
          </cell>
          <cell r="AH1212">
            <v>-100</v>
          </cell>
        </row>
        <row r="1213">
          <cell r="AD1213">
            <v>8</v>
          </cell>
          <cell r="AF1213">
            <v>100</v>
          </cell>
          <cell r="AG1213" t="str">
            <v/>
          </cell>
          <cell r="AH1213">
            <v>-100</v>
          </cell>
        </row>
        <row r="1214">
          <cell r="AC1214" t="str">
            <v>Won</v>
          </cell>
          <cell r="AD1214">
            <v>3.4</v>
          </cell>
          <cell r="AE1214">
            <v>2</v>
          </cell>
          <cell r="AF1214">
            <v>100</v>
          </cell>
          <cell r="AG1214">
            <v>340</v>
          </cell>
          <cell r="AH1214">
            <v>240</v>
          </cell>
        </row>
        <row r="1215">
          <cell r="AD1215">
            <v>9.5</v>
          </cell>
          <cell r="AF1215">
            <v>100</v>
          </cell>
          <cell r="AG1215" t="str">
            <v/>
          </cell>
          <cell r="AH1215">
            <v>-100</v>
          </cell>
        </row>
        <row r="1216">
          <cell r="AD1216">
            <v>20</v>
          </cell>
          <cell r="AF1216">
            <v>100</v>
          </cell>
          <cell r="AG1216" t="str">
            <v/>
          </cell>
          <cell r="AH1216">
            <v>-100</v>
          </cell>
        </row>
        <row r="1217">
          <cell r="AC1217" t="str">
            <v>2nd</v>
          </cell>
          <cell r="AD1217">
            <v>2.4500000000000002</v>
          </cell>
          <cell r="AE1217">
            <v>1.4</v>
          </cell>
          <cell r="AF1217">
            <v>100</v>
          </cell>
          <cell r="AG1217" t="str">
            <v/>
          </cell>
          <cell r="AH1217">
            <v>-100</v>
          </cell>
        </row>
        <row r="1218">
          <cell r="AD1218">
            <v>7.5</v>
          </cell>
          <cell r="AF1218">
            <v>100</v>
          </cell>
          <cell r="AG1218" t="str">
            <v/>
          </cell>
          <cell r="AH1218">
            <v>-100</v>
          </cell>
        </row>
        <row r="1219">
          <cell r="AD1219">
            <v>21</v>
          </cell>
          <cell r="AF1219">
            <v>100</v>
          </cell>
          <cell r="AG1219" t="str">
            <v/>
          </cell>
          <cell r="AH1219">
            <v>-100</v>
          </cell>
        </row>
        <row r="1220">
          <cell r="AD1220">
            <v>7.5</v>
          </cell>
          <cell r="AF1220">
            <v>100</v>
          </cell>
          <cell r="AG1220" t="str">
            <v/>
          </cell>
          <cell r="AH1220">
            <v>-100</v>
          </cell>
        </row>
        <row r="1221">
          <cell r="AD1221">
            <v>16</v>
          </cell>
          <cell r="AF1221">
            <v>100</v>
          </cell>
          <cell r="AG1221" t="str">
            <v/>
          </cell>
          <cell r="AH1221">
            <v>-100</v>
          </cell>
        </row>
        <row r="1222">
          <cell r="AC1222" t="str">
            <v>2nd</v>
          </cell>
          <cell r="AD1222">
            <v>3.7</v>
          </cell>
          <cell r="AE1222">
            <v>1.9</v>
          </cell>
          <cell r="AF1222">
            <v>100</v>
          </cell>
          <cell r="AG1222" t="str">
            <v/>
          </cell>
          <cell r="AH1222">
            <v>-100</v>
          </cell>
        </row>
        <row r="1223">
          <cell r="AC1223" t="str">
            <v>Won</v>
          </cell>
          <cell r="AD1223">
            <v>9</v>
          </cell>
          <cell r="AE1223">
            <v>2.8</v>
          </cell>
          <cell r="AF1223">
            <v>100</v>
          </cell>
          <cell r="AG1223">
            <v>900</v>
          </cell>
          <cell r="AH1223">
            <v>800</v>
          </cell>
        </row>
        <row r="1224">
          <cell r="AD1224">
            <v>8.5</v>
          </cell>
          <cell r="AF1224">
            <v>100</v>
          </cell>
          <cell r="AG1224" t="str">
            <v/>
          </cell>
          <cell r="AH1224">
            <v>-100</v>
          </cell>
        </row>
        <row r="1225">
          <cell r="AD1225">
            <v>10</v>
          </cell>
          <cell r="AF1225">
            <v>100</v>
          </cell>
          <cell r="AG1225" t="str">
            <v/>
          </cell>
          <cell r="AH1225">
            <v>-100</v>
          </cell>
        </row>
        <row r="1226">
          <cell r="AD1226">
            <v>9.5</v>
          </cell>
          <cell r="AF1226">
            <v>100</v>
          </cell>
          <cell r="AG1226" t="str">
            <v/>
          </cell>
          <cell r="AH1226">
            <v>-100</v>
          </cell>
        </row>
        <row r="1227">
          <cell r="AD1227">
            <v>2.6</v>
          </cell>
          <cell r="AF1227">
            <v>100</v>
          </cell>
          <cell r="AG1227" t="str">
            <v/>
          </cell>
          <cell r="AH1227">
            <v>-100</v>
          </cell>
        </row>
        <row r="1228">
          <cell r="AC1228" t="str">
            <v>3rd</v>
          </cell>
          <cell r="AD1228">
            <v>9.5</v>
          </cell>
          <cell r="AE1228">
            <v>2.7</v>
          </cell>
          <cell r="AF1228">
            <v>100</v>
          </cell>
          <cell r="AG1228" t="str">
            <v/>
          </cell>
          <cell r="AH1228">
            <v>-100</v>
          </cell>
        </row>
        <row r="1229">
          <cell r="AD1229">
            <v>5.5</v>
          </cell>
          <cell r="AF1229">
            <v>100</v>
          </cell>
          <cell r="AG1229" t="str">
            <v/>
          </cell>
          <cell r="AH1229">
            <v>-100</v>
          </cell>
        </row>
        <row r="1230">
          <cell r="AC1230" t="str">
            <v>2nd</v>
          </cell>
          <cell r="AD1230">
            <v>8</v>
          </cell>
          <cell r="AE1230">
            <v>2</v>
          </cell>
          <cell r="AF1230">
            <v>100</v>
          </cell>
          <cell r="AG1230" t="str">
            <v/>
          </cell>
          <cell r="AH1230">
            <v>-100</v>
          </cell>
        </row>
        <row r="1231">
          <cell r="AD1231">
            <v>7.5</v>
          </cell>
          <cell r="AF1231">
            <v>100</v>
          </cell>
          <cell r="AG1231" t="str">
            <v/>
          </cell>
          <cell r="AH1231">
            <v>-100</v>
          </cell>
        </row>
        <row r="1232">
          <cell r="AD1232">
            <v>2.2000000000000002</v>
          </cell>
          <cell r="AF1232">
            <v>100</v>
          </cell>
          <cell r="AG1232" t="str">
            <v/>
          </cell>
          <cell r="AH1232">
            <v>-100</v>
          </cell>
        </row>
        <row r="1233">
          <cell r="AC1233" t="str">
            <v>2nd</v>
          </cell>
          <cell r="AD1233">
            <v>3.2</v>
          </cell>
          <cell r="AE1233">
            <v>1.3</v>
          </cell>
          <cell r="AF1233">
            <v>100</v>
          </cell>
          <cell r="AG1233" t="str">
            <v/>
          </cell>
          <cell r="AH1233">
            <v>-100</v>
          </cell>
        </row>
        <row r="1234">
          <cell r="AD1234">
            <v>5</v>
          </cell>
          <cell r="AF1234">
            <v>100</v>
          </cell>
          <cell r="AG1234" t="str">
            <v/>
          </cell>
          <cell r="AH1234">
            <v>-100</v>
          </cell>
        </row>
        <row r="1235">
          <cell r="AC1235" t="str">
            <v>3rd</v>
          </cell>
          <cell r="AD1235">
            <v>31</v>
          </cell>
          <cell r="AE1235">
            <v>4.2</v>
          </cell>
          <cell r="AF1235">
            <v>100</v>
          </cell>
          <cell r="AG1235" t="str">
            <v/>
          </cell>
          <cell r="AH1235">
            <v>-100</v>
          </cell>
        </row>
        <row r="1236">
          <cell r="AD1236">
            <v>31</v>
          </cell>
          <cell r="AF1236">
            <v>100</v>
          </cell>
          <cell r="AG1236" t="str">
            <v/>
          </cell>
          <cell r="AH1236">
            <v>-100</v>
          </cell>
        </row>
        <row r="1237">
          <cell r="AC1237" t="str">
            <v>2nd</v>
          </cell>
          <cell r="AD1237">
            <v>3.2</v>
          </cell>
          <cell r="AE1237">
            <v>1.6</v>
          </cell>
          <cell r="AF1237">
            <v>100</v>
          </cell>
          <cell r="AG1237" t="str">
            <v/>
          </cell>
          <cell r="AH1237">
            <v>-100</v>
          </cell>
        </row>
        <row r="1238">
          <cell r="AD1238">
            <v>4.4000000000000004</v>
          </cell>
          <cell r="AF1238">
            <v>100</v>
          </cell>
          <cell r="AG1238" t="str">
            <v/>
          </cell>
          <cell r="AH1238">
            <v>-100</v>
          </cell>
        </row>
        <row r="1239">
          <cell r="AD1239">
            <v>10</v>
          </cell>
          <cell r="AF1239">
            <v>100</v>
          </cell>
          <cell r="AG1239" t="str">
            <v/>
          </cell>
          <cell r="AH1239">
            <v>-100</v>
          </cell>
        </row>
        <row r="1240">
          <cell r="AC1240" t="str">
            <v>3rd</v>
          </cell>
          <cell r="AD1240">
            <v>9.5</v>
          </cell>
          <cell r="AE1240">
            <v>2.4</v>
          </cell>
          <cell r="AF1240">
            <v>100</v>
          </cell>
          <cell r="AG1240" t="str">
            <v/>
          </cell>
          <cell r="AH1240">
            <v>-100</v>
          </cell>
        </row>
        <row r="1241">
          <cell r="AD1241">
            <v>19</v>
          </cell>
          <cell r="AF1241">
            <v>100</v>
          </cell>
          <cell r="AG1241" t="str">
            <v/>
          </cell>
          <cell r="AH1241">
            <v>-100</v>
          </cell>
        </row>
        <row r="1242">
          <cell r="AD1242">
            <v>7</v>
          </cell>
          <cell r="AF1242">
            <v>100</v>
          </cell>
          <cell r="AG1242" t="str">
            <v/>
          </cell>
          <cell r="AH1242">
            <v>-100</v>
          </cell>
        </row>
        <row r="1243">
          <cell r="AD1243">
            <v>8</v>
          </cell>
          <cell r="AF1243">
            <v>100</v>
          </cell>
          <cell r="AG1243" t="str">
            <v/>
          </cell>
          <cell r="AH1243">
            <v>-100</v>
          </cell>
        </row>
        <row r="1244">
          <cell r="AD1244">
            <v>5</v>
          </cell>
          <cell r="AF1244">
            <v>100</v>
          </cell>
          <cell r="AG1244" t="str">
            <v/>
          </cell>
          <cell r="AH1244">
            <v>-100</v>
          </cell>
        </row>
        <row r="1245">
          <cell r="AD1245">
            <v>13</v>
          </cell>
          <cell r="AF1245">
            <v>100</v>
          </cell>
          <cell r="AG1245" t="str">
            <v/>
          </cell>
          <cell r="AH1245">
            <v>-100</v>
          </cell>
        </row>
        <row r="1246">
          <cell r="AD1246">
            <v>6.5</v>
          </cell>
          <cell r="AF1246">
            <v>100</v>
          </cell>
          <cell r="AG1246" t="str">
            <v/>
          </cell>
          <cell r="AH1246">
            <v>-100</v>
          </cell>
        </row>
        <row r="1247">
          <cell r="AC1247" t="str">
            <v>2nd</v>
          </cell>
          <cell r="AD1247">
            <v>6</v>
          </cell>
          <cell r="AE1247">
            <v>2.2000000000000002</v>
          </cell>
          <cell r="AF1247">
            <v>100</v>
          </cell>
          <cell r="AG1247" t="str">
            <v/>
          </cell>
          <cell r="AH1247">
            <v>-100</v>
          </cell>
        </row>
        <row r="1248">
          <cell r="AD1248">
            <v>16</v>
          </cell>
          <cell r="AF1248">
            <v>100</v>
          </cell>
          <cell r="AG1248" t="str">
            <v/>
          </cell>
          <cell r="AH1248">
            <v>-100</v>
          </cell>
        </row>
        <row r="1249">
          <cell r="AD1249">
            <v>15</v>
          </cell>
          <cell r="AF1249">
            <v>100</v>
          </cell>
          <cell r="AG1249" t="str">
            <v/>
          </cell>
          <cell r="AH1249">
            <v>-100</v>
          </cell>
        </row>
        <row r="1250">
          <cell r="AC1250" t="str">
            <v>3rd</v>
          </cell>
          <cell r="AD1250">
            <v>9.5</v>
          </cell>
          <cell r="AE1250">
            <v>2.6</v>
          </cell>
          <cell r="AF1250">
            <v>100</v>
          </cell>
          <cell r="AG1250" t="str">
            <v/>
          </cell>
          <cell r="AH1250">
            <v>-100</v>
          </cell>
        </row>
        <row r="1251">
          <cell r="AD1251">
            <v>3.1</v>
          </cell>
          <cell r="AF1251">
            <v>100</v>
          </cell>
          <cell r="AG1251" t="str">
            <v/>
          </cell>
          <cell r="AH1251">
            <v>-100</v>
          </cell>
        </row>
        <row r="1252">
          <cell r="AC1252" t="str">
            <v>Won</v>
          </cell>
          <cell r="AD1252">
            <v>6.5</v>
          </cell>
          <cell r="AE1252">
            <v>2.2000000000000002</v>
          </cell>
          <cell r="AF1252">
            <v>100</v>
          </cell>
          <cell r="AG1252">
            <v>650</v>
          </cell>
          <cell r="AH1252">
            <v>550</v>
          </cell>
        </row>
        <row r="1253">
          <cell r="AD1253">
            <v>6.5</v>
          </cell>
          <cell r="AF1253">
            <v>100</v>
          </cell>
          <cell r="AG1253" t="str">
            <v/>
          </cell>
          <cell r="AH1253">
            <v>-100</v>
          </cell>
        </row>
        <row r="1254">
          <cell r="AC1254" t="str">
            <v>L/scr</v>
          </cell>
          <cell r="AD1254">
            <v>1</v>
          </cell>
          <cell r="AE1254">
            <v>1</v>
          </cell>
          <cell r="AF1254" t="str">
            <v/>
          </cell>
          <cell r="AG1254" t="str">
            <v/>
          </cell>
          <cell r="AH1254" t="str">
            <v/>
          </cell>
        </row>
        <row r="1255">
          <cell r="AD1255">
            <v>10</v>
          </cell>
          <cell r="AF1255">
            <v>100</v>
          </cell>
          <cell r="AG1255" t="str">
            <v/>
          </cell>
          <cell r="AH1255">
            <v>-100</v>
          </cell>
        </row>
        <row r="1256">
          <cell r="AC1256" t="str">
            <v>2nd</v>
          </cell>
          <cell r="AD1256">
            <v>5</v>
          </cell>
          <cell r="AE1256">
            <v>2.2000000000000002</v>
          </cell>
          <cell r="AF1256">
            <v>100</v>
          </cell>
          <cell r="AG1256" t="str">
            <v/>
          </cell>
          <cell r="AH1256">
            <v>-100</v>
          </cell>
        </row>
        <row r="1257">
          <cell r="AD1257">
            <v>3.8</v>
          </cell>
          <cell r="AF1257">
            <v>100</v>
          </cell>
          <cell r="AG1257" t="str">
            <v/>
          </cell>
          <cell r="AH1257">
            <v>-100</v>
          </cell>
        </row>
        <row r="1258">
          <cell r="AC1258" t="str">
            <v>Won</v>
          </cell>
          <cell r="AD1258">
            <v>2.7</v>
          </cell>
          <cell r="AE1258">
            <v>1.3</v>
          </cell>
          <cell r="AF1258">
            <v>100</v>
          </cell>
          <cell r="AG1258">
            <v>270</v>
          </cell>
          <cell r="AH1258">
            <v>170</v>
          </cell>
        </row>
        <row r="1259">
          <cell r="AC1259" t="str">
            <v>3rd</v>
          </cell>
          <cell r="AD1259">
            <v>7</v>
          </cell>
          <cell r="AE1259">
            <v>1.7</v>
          </cell>
          <cell r="AF1259">
            <v>100</v>
          </cell>
          <cell r="AG1259" t="str">
            <v/>
          </cell>
          <cell r="AH1259">
            <v>-100</v>
          </cell>
        </row>
        <row r="1260">
          <cell r="AD1260">
            <v>14</v>
          </cell>
          <cell r="AF1260">
            <v>100</v>
          </cell>
          <cell r="AG1260" t="str">
            <v/>
          </cell>
          <cell r="AH1260">
            <v>-100</v>
          </cell>
        </row>
        <row r="1261">
          <cell r="AD1261">
            <v>21</v>
          </cell>
          <cell r="AF1261">
            <v>100</v>
          </cell>
          <cell r="AG1261" t="str">
            <v/>
          </cell>
          <cell r="AH1261">
            <v>-100</v>
          </cell>
        </row>
        <row r="1262">
          <cell r="AD1262">
            <v>8</v>
          </cell>
          <cell r="AF1262">
            <v>100</v>
          </cell>
          <cell r="AG1262" t="str">
            <v/>
          </cell>
          <cell r="AH1262">
            <v>-100</v>
          </cell>
        </row>
        <row r="1263">
          <cell r="AC1263" t="str">
            <v>Won</v>
          </cell>
          <cell r="AD1263">
            <v>6.5</v>
          </cell>
          <cell r="AE1263">
            <v>1.9</v>
          </cell>
          <cell r="AF1263">
            <v>100</v>
          </cell>
          <cell r="AG1263">
            <v>650</v>
          </cell>
          <cell r="AH1263">
            <v>550</v>
          </cell>
        </row>
        <row r="1264">
          <cell r="AD1264">
            <v>3.6</v>
          </cell>
          <cell r="AF1264">
            <v>100</v>
          </cell>
          <cell r="AG1264" t="str">
            <v/>
          </cell>
          <cell r="AH1264">
            <v>-100</v>
          </cell>
        </row>
        <row r="1265">
          <cell r="AC1265" t="str">
            <v>2nd</v>
          </cell>
          <cell r="AD1265">
            <v>11</v>
          </cell>
          <cell r="AE1265">
            <v>2.2999999999999998</v>
          </cell>
          <cell r="AF1265">
            <v>100</v>
          </cell>
          <cell r="AG1265" t="str">
            <v/>
          </cell>
          <cell r="AH1265">
            <v>-100</v>
          </cell>
        </row>
        <row r="1266">
          <cell r="AD1266">
            <v>4.5999999999999996</v>
          </cell>
          <cell r="AF1266">
            <v>100</v>
          </cell>
          <cell r="AG1266" t="str">
            <v/>
          </cell>
          <cell r="AH1266">
            <v>-100</v>
          </cell>
        </row>
        <row r="1267">
          <cell r="AC1267" t="str">
            <v>Won</v>
          </cell>
          <cell r="AD1267">
            <v>6</v>
          </cell>
          <cell r="AE1267">
            <v>2.1</v>
          </cell>
          <cell r="AF1267">
            <v>100</v>
          </cell>
          <cell r="AG1267">
            <v>600</v>
          </cell>
          <cell r="AH1267">
            <v>500</v>
          </cell>
        </row>
        <row r="1268">
          <cell r="AD1268">
            <v>2.8</v>
          </cell>
          <cell r="AF1268">
            <v>100</v>
          </cell>
          <cell r="AG1268" t="str">
            <v/>
          </cell>
          <cell r="AH1268">
            <v>-100</v>
          </cell>
        </row>
        <row r="1269">
          <cell r="AC1269" t="str">
            <v>3rd</v>
          </cell>
          <cell r="AD1269">
            <v>10</v>
          </cell>
          <cell r="AE1269">
            <v>2.7</v>
          </cell>
          <cell r="AF1269">
            <v>100</v>
          </cell>
          <cell r="AG1269" t="str">
            <v/>
          </cell>
          <cell r="AH1269">
            <v>-100</v>
          </cell>
        </row>
        <row r="1270">
          <cell r="AC1270" t="str">
            <v>2nd</v>
          </cell>
          <cell r="AD1270">
            <v>7</v>
          </cell>
          <cell r="AE1270">
            <v>2.2999999999999998</v>
          </cell>
          <cell r="AF1270">
            <v>100</v>
          </cell>
          <cell r="AG1270" t="str">
            <v/>
          </cell>
          <cell r="AH1270">
            <v>-100</v>
          </cell>
        </row>
        <row r="1271">
          <cell r="AD1271">
            <v>14</v>
          </cell>
          <cell r="AF1271">
            <v>100</v>
          </cell>
          <cell r="AG1271" t="str">
            <v/>
          </cell>
          <cell r="AH1271">
            <v>-100</v>
          </cell>
        </row>
        <row r="1272">
          <cell r="AC1272" t="str">
            <v>Won</v>
          </cell>
          <cell r="AD1272">
            <v>3.2</v>
          </cell>
          <cell r="AE1272">
            <v>1.6</v>
          </cell>
          <cell r="AF1272">
            <v>100</v>
          </cell>
          <cell r="AG1272">
            <v>320</v>
          </cell>
          <cell r="AH1272">
            <v>220</v>
          </cell>
        </row>
        <row r="1273">
          <cell r="AD1273">
            <v>2.9</v>
          </cell>
          <cell r="AF1273">
            <v>100</v>
          </cell>
          <cell r="AG1273" t="str">
            <v/>
          </cell>
          <cell r="AH1273">
            <v>-100</v>
          </cell>
        </row>
        <row r="1274">
          <cell r="AD1274">
            <v>61</v>
          </cell>
          <cell r="AF1274">
            <v>100</v>
          </cell>
          <cell r="AG1274" t="str">
            <v/>
          </cell>
          <cell r="AH1274">
            <v>-100</v>
          </cell>
        </row>
        <row r="1275">
          <cell r="AD1275">
            <v>20</v>
          </cell>
          <cell r="AF1275">
            <v>100</v>
          </cell>
          <cell r="AG1275" t="str">
            <v/>
          </cell>
          <cell r="AH1275">
            <v>-100</v>
          </cell>
        </row>
        <row r="1276">
          <cell r="AD1276">
            <v>8.5</v>
          </cell>
          <cell r="AF1276">
            <v>100</v>
          </cell>
          <cell r="AG1276" t="str">
            <v/>
          </cell>
          <cell r="AH1276">
            <v>-100</v>
          </cell>
        </row>
        <row r="1277">
          <cell r="AC1277" t="str">
            <v>3rd</v>
          </cell>
          <cell r="AD1277">
            <v>8.5</v>
          </cell>
          <cell r="AE1277">
            <v>2.7</v>
          </cell>
          <cell r="AF1277">
            <v>100</v>
          </cell>
          <cell r="AG1277" t="str">
            <v/>
          </cell>
          <cell r="AH1277">
            <v>-100</v>
          </cell>
        </row>
        <row r="1278">
          <cell r="AD1278">
            <v>6.5</v>
          </cell>
          <cell r="AF1278">
            <v>100</v>
          </cell>
          <cell r="AG1278" t="str">
            <v/>
          </cell>
          <cell r="AH1278">
            <v>-100</v>
          </cell>
        </row>
        <row r="1279">
          <cell r="AD1279">
            <v>8.5</v>
          </cell>
          <cell r="AF1279">
            <v>100</v>
          </cell>
          <cell r="AG1279" t="str">
            <v/>
          </cell>
          <cell r="AH1279">
            <v>-100</v>
          </cell>
        </row>
        <row r="1280">
          <cell r="AC1280" t="str">
            <v>2nd</v>
          </cell>
          <cell r="AD1280">
            <v>31</v>
          </cell>
          <cell r="AE1280">
            <v>5.4</v>
          </cell>
          <cell r="AF1280">
            <v>100</v>
          </cell>
          <cell r="AG1280" t="str">
            <v/>
          </cell>
          <cell r="AH1280">
            <v>-100</v>
          </cell>
        </row>
        <row r="1281">
          <cell r="AD1281">
            <v>9.5</v>
          </cell>
          <cell r="AF1281">
            <v>100</v>
          </cell>
          <cell r="AG1281" t="str">
            <v/>
          </cell>
          <cell r="AH1281">
            <v>-100</v>
          </cell>
        </row>
        <row r="1282">
          <cell r="AD1282">
            <v>1.95</v>
          </cell>
          <cell r="AF1282">
            <v>100</v>
          </cell>
          <cell r="AG1282" t="str">
            <v/>
          </cell>
          <cell r="AH1282">
            <v>-100</v>
          </cell>
        </row>
        <row r="1283">
          <cell r="AD1283">
            <v>10</v>
          </cell>
          <cell r="AF1283">
            <v>100</v>
          </cell>
          <cell r="AG1283" t="str">
            <v/>
          </cell>
          <cell r="AH1283">
            <v>-100</v>
          </cell>
        </row>
        <row r="1284">
          <cell r="AC1284" t="str">
            <v>Won</v>
          </cell>
          <cell r="AD1284">
            <v>8.5</v>
          </cell>
          <cell r="AE1284">
            <v>2.4</v>
          </cell>
          <cell r="AF1284">
            <v>100</v>
          </cell>
          <cell r="AG1284">
            <v>850</v>
          </cell>
          <cell r="AH1284">
            <v>750</v>
          </cell>
        </row>
        <row r="1285">
          <cell r="AD1285">
            <v>8.5</v>
          </cell>
          <cell r="AF1285">
            <v>100</v>
          </cell>
          <cell r="AG1285" t="str">
            <v/>
          </cell>
          <cell r="AH1285">
            <v>-100</v>
          </cell>
        </row>
        <row r="1286">
          <cell r="AC1286" t="str">
            <v>2nd</v>
          </cell>
          <cell r="AD1286">
            <v>8.5</v>
          </cell>
          <cell r="AE1286">
            <v>3.2</v>
          </cell>
          <cell r="AF1286">
            <v>100</v>
          </cell>
          <cell r="AG1286" t="str">
            <v/>
          </cell>
          <cell r="AH1286">
            <v>-100</v>
          </cell>
        </row>
        <row r="1287">
          <cell r="AD1287">
            <v>9.5</v>
          </cell>
          <cell r="AF1287">
            <v>100</v>
          </cell>
          <cell r="AG1287" t="str">
            <v/>
          </cell>
          <cell r="AH1287">
            <v>-100</v>
          </cell>
        </row>
        <row r="1288">
          <cell r="AC1288" t="str">
            <v>2nd</v>
          </cell>
          <cell r="AD1288">
            <v>3</v>
          </cell>
          <cell r="AE1288">
            <v>1.6</v>
          </cell>
          <cell r="AF1288">
            <v>100</v>
          </cell>
          <cell r="AG1288" t="str">
            <v/>
          </cell>
          <cell r="AH1288">
            <v>-100</v>
          </cell>
        </row>
        <row r="1289">
          <cell r="AD1289">
            <v>41</v>
          </cell>
          <cell r="AF1289">
            <v>100</v>
          </cell>
          <cell r="AG1289" t="str">
            <v/>
          </cell>
          <cell r="AH1289">
            <v>-100</v>
          </cell>
        </row>
        <row r="1290">
          <cell r="AC1290" t="str">
            <v>Won</v>
          </cell>
          <cell r="AD1290">
            <v>6.5</v>
          </cell>
          <cell r="AE1290">
            <v>1.9</v>
          </cell>
          <cell r="AF1290">
            <v>100</v>
          </cell>
          <cell r="AG1290">
            <v>650</v>
          </cell>
          <cell r="AH1290">
            <v>550</v>
          </cell>
        </row>
        <row r="1291">
          <cell r="AD1291">
            <v>9</v>
          </cell>
          <cell r="AF1291">
            <v>100</v>
          </cell>
          <cell r="AG1291" t="str">
            <v/>
          </cell>
          <cell r="AH1291">
            <v>-100</v>
          </cell>
        </row>
        <row r="1292">
          <cell r="AC1292" t="str">
            <v>3rd</v>
          </cell>
          <cell r="AD1292">
            <v>2.9</v>
          </cell>
          <cell r="AE1292">
            <v>1.6</v>
          </cell>
          <cell r="AF1292">
            <v>100</v>
          </cell>
          <cell r="AG1292" t="str">
            <v/>
          </cell>
          <cell r="AH1292">
            <v>-100</v>
          </cell>
        </row>
        <row r="1293">
          <cell r="AD1293">
            <v>14</v>
          </cell>
          <cell r="AF1293">
            <v>100</v>
          </cell>
          <cell r="AG1293" t="str">
            <v/>
          </cell>
          <cell r="AH1293">
            <v>-100</v>
          </cell>
        </row>
        <row r="1294">
          <cell r="AC1294" t="str">
            <v>2nd</v>
          </cell>
          <cell r="AD1294">
            <v>8.5</v>
          </cell>
          <cell r="AE1294">
            <v>2.6</v>
          </cell>
          <cell r="AF1294">
            <v>100</v>
          </cell>
          <cell r="AG1294" t="str">
            <v/>
          </cell>
          <cell r="AH1294">
            <v>-100</v>
          </cell>
        </row>
        <row r="1295">
          <cell r="AD1295">
            <v>5.5</v>
          </cell>
          <cell r="AF1295">
            <v>100</v>
          </cell>
          <cell r="AG1295" t="str">
            <v/>
          </cell>
          <cell r="AH1295">
            <v>-100</v>
          </cell>
        </row>
        <row r="1296">
          <cell r="AD1296">
            <v>17</v>
          </cell>
          <cell r="AF1296">
            <v>100</v>
          </cell>
          <cell r="AG1296" t="str">
            <v/>
          </cell>
          <cell r="AH1296">
            <v>-100</v>
          </cell>
        </row>
        <row r="1297">
          <cell r="AC1297" t="str">
            <v>Won</v>
          </cell>
          <cell r="AD1297">
            <v>5.5</v>
          </cell>
          <cell r="AE1297">
            <v>1.9</v>
          </cell>
          <cell r="AF1297">
            <v>100</v>
          </cell>
          <cell r="AG1297">
            <v>550</v>
          </cell>
          <cell r="AH1297">
            <v>450</v>
          </cell>
        </row>
        <row r="1298">
          <cell r="AC1298" t="str">
            <v>3rd</v>
          </cell>
          <cell r="AD1298">
            <v>3</v>
          </cell>
          <cell r="AE1298">
            <v>1.7</v>
          </cell>
          <cell r="AF1298">
            <v>100</v>
          </cell>
          <cell r="AG1298" t="str">
            <v/>
          </cell>
          <cell r="AH1298">
            <v>-100</v>
          </cell>
        </row>
        <row r="1299">
          <cell r="AD1299">
            <v>9</v>
          </cell>
          <cell r="AF1299">
            <v>100</v>
          </cell>
          <cell r="AG1299" t="str">
            <v/>
          </cell>
          <cell r="AH1299">
            <v>-100</v>
          </cell>
        </row>
        <row r="1300">
          <cell r="AC1300" t="str">
            <v>2nd</v>
          </cell>
          <cell r="AD1300">
            <v>18</v>
          </cell>
          <cell r="AE1300">
            <v>3.2</v>
          </cell>
          <cell r="AF1300">
            <v>100</v>
          </cell>
          <cell r="AG1300" t="str">
            <v/>
          </cell>
          <cell r="AH1300">
            <v>-100</v>
          </cell>
        </row>
        <row r="1301">
          <cell r="AD1301">
            <v>6</v>
          </cell>
          <cell r="AF1301">
            <v>100</v>
          </cell>
          <cell r="AG1301" t="str">
            <v/>
          </cell>
          <cell r="AH1301">
            <v>-100</v>
          </cell>
        </row>
        <row r="1302">
          <cell r="AC1302" t="str">
            <v>2nd</v>
          </cell>
          <cell r="AD1302">
            <v>5.5</v>
          </cell>
          <cell r="AE1302">
            <v>2</v>
          </cell>
          <cell r="AF1302">
            <v>100</v>
          </cell>
          <cell r="AG1302" t="str">
            <v/>
          </cell>
          <cell r="AH1302">
            <v>-100</v>
          </cell>
        </row>
        <row r="1303">
          <cell r="AC1303" t="str">
            <v>Won</v>
          </cell>
          <cell r="AD1303">
            <v>4.4000000000000004</v>
          </cell>
          <cell r="AE1303">
            <v>1.9</v>
          </cell>
          <cell r="AF1303">
            <v>100</v>
          </cell>
          <cell r="AG1303">
            <v>440.00000000000006</v>
          </cell>
          <cell r="AH1303">
            <v>340.00000000000006</v>
          </cell>
        </row>
        <row r="1304">
          <cell r="AD1304">
            <v>8.5</v>
          </cell>
          <cell r="AF1304">
            <v>100</v>
          </cell>
          <cell r="AG1304" t="str">
            <v/>
          </cell>
          <cell r="AH1304">
            <v>-100</v>
          </cell>
        </row>
        <row r="1305">
          <cell r="AD1305">
            <v>4.8</v>
          </cell>
          <cell r="AF1305">
            <v>100</v>
          </cell>
          <cell r="AG1305" t="str">
            <v/>
          </cell>
          <cell r="AH1305">
            <v>-100</v>
          </cell>
        </row>
        <row r="1306">
          <cell r="AC1306" t="str">
            <v>3rd</v>
          </cell>
          <cell r="AD1306">
            <v>15</v>
          </cell>
          <cell r="AE1306">
            <v>4.2</v>
          </cell>
          <cell r="AF1306">
            <v>100</v>
          </cell>
          <cell r="AG1306" t="str">
            <v/>
          </cell>
          <cell r="AH1306">
            <v>-100</v>
          </cell>
        </row>
        <row r="1307">
          <cell r="AC1307" t="str">
            <v>Won</v>
          </cell>
          <cell r="AD1307">
            <v>2.8</v>
          </cell>
          <cell r="AE1307">
            <v>1.9</v>
          </cell>
          <cell r="AF1307">
            <v>100</v>
          </cell>
          <cell r="AG1307">
            <v>280</v>
          </cell>
          <cell r="AH1307">
            <v>180</v>
          </cell>
        </row>
        <row r="1308">
          <cell r="AD1308">
            <v>5.5</v>
          </cell>
          <cell r="AF1308">
            <v>100</v>
          </cell>
          <cell r="AG1308" t="str">
            <v/>
          </cell>
          <cell r="AH1308">
            <v>-100</v>
          </cell>
        </row>
        <row r="1309">
          <cell r="AC1309" t="str">
            <v>Ntd</v>
          </cell>
          <cell r="AD1309">
            <v>3</v>
          </cell>
          <cell r="AF1309">
            <v>100</v>
          </cell>
          <cell r="AG1309" t="str">
            <v/>
          </cell>
          <cell r="AH1309">
            <v>-100</v>
          </cell>
        </row>
        <row r="1310">
          <cell r="AD1310">
            <v>12</v>
          </cell>
          <cell r="AF1310">
            <v>100</v>
          </cell>
          <cell r="AG1310" t="str">
            <v/>
          </cell>
          <cell r="AH1310">
            <v>-100</v>
          </cell>
        </row>
        <row r="1311">
          <cell r="AC1311" t="str">
            <v>2nd</v>
          </cell>
          <cell r="AD1311">
            <v>15</v>
          </cell>
          <cell r="AE1311">
            <v>4.2</v>
          </cell>
          <cell r="AF1311">
            <v>100</v>
          </cell>
          <cell r="AG1311" t="str">
            <v/>
          </cell>
          <cell r="AH1311">
            <v>-100</v>
          </cell>
        </row>
        <row r="1312">
          <cell r="AD1312">
            <v>9.5</v>
          </cell>
          <cell r="AF1312">
            <v>100</v>
          </cell>
          <cell r="AG1312" t="str">
            <v/>
          </cell>
          <cell r="AH1312">
            <v>-100</v>
          </cell>
        </row>
        <row r="1313">
          <cell r="AC1313" t="str">
            <v>Won</v>
          </cell>
          <cell r="AD1313">
            <v>2.8</v>
          </cell>
          <cell r="AE1313">
            <v>1.5</v>
          </cell>
          <cell r="AF1313">
            <v>100</v>
          </cell>
          <cell r="AG1313">
            <v>280</v>
          </cell>
          <cell r="AH1313">
            <v>180</v>
          </cell>
        </row>
        <row r="1314">
          <cell r="AD1314">
            <v>9</v>
          </cell>
          <cell r="AF1314">
            <v>100</v>
          </cell>
          <cell r="AG1314" t="str">
            <v/>
          </cell>
          <cell r="AH1314">
            <v>-100</v>
          </cell>
        </row>
        <row r="1315">
          <cell r="AC1315" t="str">
            <v>3rd</v>
          </cell>
          <cell r="AD1315">
            <v>12</v>
          </cell>
          <cell r="AE1315">
            <v>3</v>
          </cell>
          <cell r="AF1315">
            <v>100</v>
          </cell>
          <cell r="AG1315" t="str">
            <v/>
          </cell>
          <cell r="AH1315">
            <v>-100</v>
          </cell>
        </row>
        <row r="1316">
          <cell r="AD1316">
            <v>5.5</v>
          </cell>
          <cell r="AF1316">
            <v>100</v>
          </cell>
          <cell r="AG1316" t="str">
            <v/>
          </cell>
          <cell r="AH1316">
            <v>-100</v>
          </cell>
        </row>
        <row r="1317">
          <cell r="AC1317" t="str">
            <v>3rd</v>
          </cell>
          <cell r="AD1317">
            <v>14</v>
          </cell>
          <cell r="AE1317">
            <v>3.9</v>
          </cell>
          <cell r="AF1317">
            <v>100</v>
          </cell>
          <cell r="AG1317" t="str">
            <v/>
          </cell>
          <cell r="AH1317">
            <v>-100</v>
          </cell>
        </row>
        <row r="1318">
          <cell r="AD1318">
            <v>7</v>
          </cell>
          <cell r="AF1318">
            <v>100</v>
          </cell>
          <cell r="AG1318" t="str">
            <v/>
          </cell>
          <cell r="AH1318">
            <v>-100</v>
          </cell>
        </row>
        <row r="1319">
          <cell r="AD1319">
            <v>8.5</v>
          </cell>
          <cell r="AF1319">
            <v>100</v>
          </cell>
          <cell r="AG1319" t="str">
            <v/>
          </cell>
          <cell r="AH1319">
            <v>-100</v>
          </cell>
        </row>
        <row r="1320">
          <cell r="AD1320">
            <v>9.5</v>
          </cell>
          <cell r="AF1320">
            <v>100</v>
          </cell>
          <cell r="AG1320" t="str">
            <v/>
          </cell>
          <cell r="AH1320">
            <v>-100</v>
          </cell>
        </row>
        <row r="1321">
          <cell r="AC1321" t="str">
            <v>2nd</v>
          </cell>
          <cell r="AD1321">
            <v>6.5</v>
          </cell>
          <cell r="AE1321">
            <v>2.4</v>
          </cell>
          <cell r="AF1321">
            <v>100</v>
          </cell>
          <cell r="AG1321" t="str">
            <v/>
          </cell>
          <cell r="AH1321">
            <v>-100</v>
          </cell>
        </row>
        <row r="1322">
          <cell r="AC1322" t="str">
            <v>2nd</v>
          </cell>
          <cell r="AD1322">
            <v>2.2000000000000002</v>
          </cell>
          <cell r="AE1322">
            <v>1.1000000000000001</v>
          </cell>
          <cell r="AF1322">
            <v>100</v>
          </cell>
          <cell r="AG1322" t="str">
            <v/>
          </cell>
          <cell r="AH1322">
            <v>-100</v>
          </cell>
        </row>
        <row r="1323">
          <cell r="AC1323" t="str">
            <v>3rd</v>
          </cell>
          <cell r="AD1323">
            <v>5</v>
          </cell>
          <cell r="AE1323">
            <v>1.8</v>
          </cell>
          <cell r="AF1323">
            <v>100</v>
          </cell>
          <cell r="AG1323" t="str">
            <v/>
          </cell>
          <cell r="AH1323">
            <v>-100</v>
          </cell>
        </row>
        <row r="1324">
          <cell r="AC1324" t="str">
            <v>Won</v>
          </cell>
          <cell r="AD1324">
            <v>9</v>
          </cell>
          <cell r="AE1324">
            <v>2.1</v>
          </cell>
          <cell r="AF1324">
            <v>100</v>
          </cell>
          <cell r="AG1324">
            <v>900</v>
          </cell>
          <cell r="AH1324">
            <v>800</v>
          </cell>
        </row>
        <row r="1325">
          <cell r="AD1325">
            <v>10</v>
          </cell>
          <cell r="AF1325">
            <v>100</v>
          </cell>
          <cell r="AG1325" t="str">
            <v/>
          </cell>
          <cell r="AH1325">
            <v>-100</v>
          </cell>
        </row>
        <row r="1326">
          <cell r="AD1326">
            <v>8.5</v>
          </cell>
          <cell r="AF1326">
            <v>100</v>
          </cell>
          <cell r="AG1326" t="str">
            <v/>
          </cell>
          <cell r="AH1326">
            <v>-100</v>
          </cell>
        </row>
        <row r="1327">
          <cell r="AC1327" t="str">
            <v>Won</v>
          </cell>
          <cell r="AD1327">
            <v>4.8</v>
          </cell>
          <cell r="AE1327">
            <v>2.1</v>
          </cell>
          <cell r="AF1327">
            <v>100</v>
          </cell>
          <cell r="AG1327">
            <v>480</v>
          </cell>
          <cell r="AH1327">
            <v>380</v>
          </cell>
        </row>
        <row r="1328">
          <cell r="AD1328">
            <v>6</v>
          </cell>
          <cell r="AF1328">
            <v>100</v>
          </cell>
          <cell r="AG1328" t="str">
            <v/>
          </cell>
          <cell r="AH1328">
            <v>-100</v>
          </cell>
        </row>
        <row r="1329">
          <cell r="AD1329">
            <v>8.5</v>
          </cell>
          <cell r="AF1329">
            <v>100</v>
          </cell>
          <cell r="AG1329" t="str">
            <v/>
          </cell>
          <cell r="AH1329">
            <v>-100</v>
          </cell>
        </row>
        <row r="1330">
          <cell r="AD1330">
            <v>9.5</v>
          </cell>
          <cell r="AF1330">
            <v>100</v>
          </cell>
          <cell r="AG1330" t="str">
            <v/>
          </cell>
          <cell r="AH1330">
            <v>-100</v>
          </cell>
        </row>
        <row r="1331">
          <cell r="AD1331">
            <v>9.5</v>
          </cell>
          <cell r="AF1331">
            <v>100</v>
          </cell>
          <cell r="AG1331" t="str">
            <v/>
          </cell>
          <cell r="AH1331">
            <v>-100</v>
          </cell>
        </row>
        <row r="1332">
          <cell r="AC1332" t="str">
            <v>3rd</v>
          </cell>
          <cell r="AD1332">
            <v>6.5</v>
          </cell>
          <cell r="AE1332">
            <v>2.8</v>
          </cell>
          <cell r="AF1332">
            <v>100</v>
          </cell>
          <cell r="AG1332" t="str">
            <v/>
          </cell>
          <cell r="AH1332">
            <v>-100</v>
          </cell>
        </row>
        <row r="1333">
          <cell r="AD1333">
            <v>10</v>
          </cell>
          <cell r="AF1333">
            <v>100</v>
          </cell>
          <cell r="AG1333" t="str">
            <v/>
          </cell>
          <cell r="AH1333">
            <v>-100</v>
          </cell>
        </row>
        <row r="1334">
          <cell r="AC1334" t="str">
            <v>Won</v>
          </cell>
          <cell r="AD1334">
            <v>29</v>
          </cell>
          <cell r="AE1334">
            <v>6.9</v>
          </cell>
          <cell r="AF1334">
            <v>100</v>
          </cell>
          <cell r="AG1334">
            <v>2900</v>
          </cell>
          <cell r="AH1334">
            <v>2800</v>
          </cell>
        </row>
        <row r="1335">
          <cell r="AD1335">
            <v>4.2</v>
          </cell>
          <cell r="AF1335">
            <v>100</v>
          </cell>
          <cell r="AG1335" t="str">
            <v/>
          </cell>
          <cell r="AH1335">
            <v>-100</v>
          </cell>
        </row>
        <row r="1336">
          <cell r="AD1336">
            <v>9.5</v>
          </cell>
          <cell r="AF1336">
            <v>100</v>
          </cell>
          <cell r="AG1336" t="str">
            <v/>
          </cell>
          <cell r="AH1336">
            <v>-100</v>
          </cell>
        </row>
        <row r="1337">
          <cell r="AD1337">
            <v>2.2000000000000002</v>
          </cell>
          <cell r="AF1337">
            <v>100</v>
          </cell>
          <cell r="AG1337" t="str">
            <v/>
          </cell>
          <cell r="AH1337">
            <v>-100</v>
          </cell>
        </row>
        <row r="1338">
          <cell r="AC1338" t="str">
            <v>3rd</v>
          </cell>
          <cell r="AD1338">
            <v>3.4</v>
          </cell>
          <cell r="AE1338">
            <v>1.5</v>
          </cell>
          <cell r="AF1338">
            <v>100</v>
          </cell>
          <cell r="AG1338" t="str">
            <v/>
          </cell>
          <cell r="AH1338">
            <v>-100</v>
          </cell>
        </row>
        <row r="1339">
          <cell r="AD1339">
            <v>13</v>
          </cell>
          <cell r="AF1339">
            <v>100</v>
          </cell>
          <cell r="AG1339" t="str">
            <v/>
          </cell>
          <cell r="AH1339">
            <v>-100</v>
          </cell>
        </row>
        <row r="1340">
          <cell r="AC1340" t="str">
            <v>Won</v>
          </cell>
          <cell r="AD1340">
            <v>11</v>
          </cell>
          <cell r="AE1340">
            <v>2.2999999999999998</v>
          </cell>
          <cell r="AF1340">
            <v>100</v>
          </cell>
          <cell r="AG1340">
            <v>1100</v>
          </cell>
          <cell r="AH1340">
            <v>1000</v>
          </cell>
        </row>
        <row r="1341">
          <cell r="AC1341" t="str">
            <v>2nd</v>
          </cell>
          <cell r="AD1341">
            <v>13</v>
          </cell>
          <cell r="AE1341">
            <v>2.4</v>
          </cell>
          <cell r="AF1341">
            <v>100</v>
          </cell>
          <cell r="AG1341" t="str">
            <v/>
          </cell>
          <cell r="AH1341">
            <v>-100</v>
          </cell>
        </row>
        <row r="1342">
          <cell r="AC1342" t="str">
            <v>Won</v>
          </cell>
          <cell r="AD1342">
            <v>1.4</v>
          </cell>
          <cell r="AE1342">
            <v>1.2</v>
          </cell>
          <cell r="AF1342">
            <v>100</v>
          </cell>
          <cell r="AG1342">
            <v>140</v>
          </cell>
          <cell r="AH1342">
            <v>40</v>
          </cell>
        </row>
        <row r="1343">
          <cell r="AD1343">
            <v>6</v>
          </cell>
          <cell r="AF1343">
            <v>100</v>
          </cell>
          <cell r="AG1343" t="str">
            <v/>
          </cell>
          <cell r="AH1343">
            <v>-100</v>
          </cell>
        </row>
        <row r="1344">
          <cell r="AD1344">
            <v>10</v>
          </cell>
          <cell r="AF1344">
            <v>100</v>
          </cell>
          <cell r="AG1344" t="str">
            <v/>
          </cell>
          <cell r="AH1344">
            <v>-100</v>
          </cell>
        </row>
        <row r="1345">
          <cell r="AD1345">
            <v>26</v>
          </cell>
          <cell r="AF1345">
            <v>100</v>
          </cell>
          <cell r="AG1345" t="str">
            <v/>
          </cell>
          <cell r="AH1345">
            <v>-100</v>
          </cell>
        </row>
        <row r="1346">
          <cell r="AC1346" t="str">
            <v>3rd</v>
          </cell>
          <cell r="AD1346">
            <v>31</v>
          </cell>
          <cell r="AE1346">
            <v>4</v>
          </cell>
          <cell r="AF1346">
            <v>100</v>
          </cell>
          <cell r="AG1346" t="str">
            <v/>
          </cell>
          <cell r="AH1346">
            <v>-100</v>
          </cell>
        </row>
        <row r="1347">
          <cell r="AD1347">
            <v>3</v>
          </cell>
          <cell r="AF1347">
            <v>100</v>
          </cell>
          <cell r="AG1347" t="str">
            <v/>
          </cell>
          <cell r="AH1347">
            <v>-100</v>
          </cell>
        </row>
        <row r="1348">
          <cell r="AD1348">
            <v>2.8</v>
          </cell>
          <cell r="AF1348">
            <v>100</v>
          </cell>
          <cell r="AG1348" t="str">
            <v/>
          </cell>
          <cell r="AH1348">
            <v>-100</v>
          </cell>
        </row>
        <row r="1349">
          <cell r="AD1349">
            <v>11</v>
          </cell>
          <cell r="AF1349">
            <v>100</v>
          </cell>
          <cell r="AG1349" t="str">
            <v/>
          </cell>
          <cell r="AH1349">
            <v>-100</v>
          </cell>
        </row>
        <row r="1350">
          <cell r="AC1350" t="str">
            <v>Won</v>
          </cell>
          <cell r="AD1350">
            <v>14</v>
          </cell>
          <cell r="AE1350">
            <v>3.2</v>
          </cell>
          <cell r="AF1350">
            <v>100</v>
          </cell>
          <cell r="AG1350">
            <v>1400</v>
          </cell>
          <cell r="AH1350">
            <v>1300</v>
          </cell>
        </row>
        <row r="1351">
          <cell r="AC1351" t="str">
            <v>3rd</v>
          </cell>
          <cell r="AD1351">
            <v>6.5</v>
          </cell>
          <cell r="AE1351">
            <v>1.8</v>
          </cell>
          <cell r="AF1351">
            <v>100</v>
          </cell>
          <cell r="AG1351" t="str">
            <v/>
          </cell>
          <cell r="AH1351">
            <v>-100</v>
          </cell>
        </row>
        <row r="1352">
          <cell r="AD1352">
            <v>6.5</v>
          </cell>
          <cell r="AF1352">
            <v>100</v>
          </cell>
          <cell r="AG1352" t="str">
            <v/>
          </cell>
          <cell r="AH1352">
            <v>-100</v>
          </cell>
        </row>
        <row r="1353">
          <cell r="AD1353">
            <v>5.5</v>
          </cell>
          <cell r="AF1353">
            <v>100</v>
          </cell>
          <cell r="AG1353" t="str">
            <v/>
          </cell>
          <cell r="AH1353">
            <v>-100</v>
          </cell>
        </row>
        <row r="1354">
          <cell r="AD1354">
            <v>13</v>
          </cell>
          <cell r="AF1354">
            <v>100</v>
          </cell>
          <cell r="AG1354" t="str">
            <v/>
          </cell>
          <cell r="AH1354">
            <v>-100</v>
          </cell>
        </row>
        <row r="1355">
          <cell r="AD1355">
            <v>8.5</v>
          </cell>
          <cell r="AF1355">
            <v>100</v>
          </cell>
          <cell r="AG1355" t="str">
            <v/>
          </cell>
          <cell r="AH1355">
            <v>-100</v>
          </cell>
        </row>
        <row r="1356">
          <cell r="AC1356" t="str">
            <v>2nd</v>
          </cell>
          <cell r="AD1356">
            <v>6</v>
          </cell>
          <cell r="AE1356">
            <v>2.4</v>
          </cell>
          <cell r="AF1356">
            <v>100</v>
          </cell>
          <cell r="AG1356" t="str">
            <v/>
          </cell>
          <cell r="AH1356">
            <v>-100</v>
          </cell>
        </row>
        <row r="1357">
          <cell r="AC1357" t="str">
            <v>Won</v>
          </cell>
          <cell r="AD1357">
            <v>2.2000000000000002</v>
          </cell>
          <cell r="AE1357">
            <v>1.5</v>
          </cell>
          <cell r="AF1357">
            <v>100</v>
          </cell>
          <cell r="AG1357">
            <v>220.00000000000003</v>
          </cell>
          <cell r="AH1357">
            <v>120.00000000000003</v>
          </cell>
        </row>
        <row r="1358">
          <cell r="AD1358">
            <v>19</v>
          </cell>
          <cell r="AF1358">
            <v>100</v>
          </cell>
          <cell r="AG1358" t="str">
            <v/>
          </cell>
          <cell r="AH1358">
            <v>-100</v>
          </cell>
        </row>
        <row r="1359">
          <cell r="AC1359" t="str">
            <v>3rd</v>
          </cell>
          <cell r="AD1359">
            <v>16</v>
          </cell>
          <cell r="AE1359">
            <v>3.2</v>
          </cell>
          <cell r="AF1359">
            <v>100</v>
          </cell>
          <cell r="AG1359" t="str">
            <v/>
          </cell>
          <cell r="AH1359">
            <v>-100</v>
          </cell>
        </row>
        <row r="1360">
          <cell r="AD1360">
            <v>9</v>
          </cell>
          <cell r="AF1360">
            <v>100</v>
          </cell>
          <cell r="AG1360" t="str">
            <v/>
          </cell>
          <cell r="AH1360">
            <v>-100</v>
          </cell>
        </row>
        <row r="1361">
          <cell r="AD1361">
            <v>9</v>
          </cell>
          <cell r="AF1361">
            <v>100</v>
          </cell>
          <cell r="AG1361" t="str">
            <v/>
          </cell>
          <cell r="AH1361">
            <v>-100</v>
          </cell>
        </row>
        <row r="1362">
          <cell r="AC1362" t="str">
            <v>3rd</v>
          </cell>
          <cell r="AD1362">
            <v>1.95</v>
          </cell>
          <cell r="AE1362">
            <v>1.4</v>
          </cell>
          <cell r="AF1362">
            <v>100</v>
          </cell>
          <cell r="AG1362" t="str">
            <v/>
          </cell>
          <cell r="AH1362">
            <v>-100</v>
          </cell>
        </row>
        <row r="1363">
          <cell r="AD1363">
            <v>14</v>
          </cell>
          <cell r="AF1363">
            <v>100</v>
          </cell>
          <cell r="AG1363" t="str">
            <v/>
          </cell>
          <cell r="AH1363">
            <v>-100</v>
          </cell>
        </row>
        <row r="1364">
          <cell r="AC1364" t="str">
            <v>2nd</v>
          </cell>
          <cell r="AD1364">
            <v>10</v>
          </cell>
          <cell r="AE1364">
            <v>2.4</v>
          </cell>
          <cell r="AF1364">
            <v>100</v>
          </cell>
          <cell r="AG1364" t="str">
            <v/>
          </cell>
          <cell r="AH1364">
            <v>-100</v>
          </cell>
        </row>
        <row r="1365">
          <cell r="AD1365">
            <v>17</v>
          </cell>
          <cell r="AF1365">
            <v>100</v>
          </cell>
          <cell r="AG1365" t="str">
            <v/>
          </cell>
          <cell r="AH1365">
            <v>-100</v>
          </cell>
        </row>
        <row r="1366">
          <cell r="AC1366" t="str">
            <v>Won</v>
          </cell>
          <cell r="AD1366">
            <v>6</v>
          </cell>
          <cell r="AE1366">
            <v>2</v>
          </cell>
          <cell r="AF1366">
            <v>100</v>
          </cell>
          <cell r="AG1366">
            <v>600</v>
          </cell>
          <cell r="AH1366">
            <v>500</v>
          </cell>
        </row>
        <row r="1367">
          <cell r="AC1367" t="str">
            <v>Won</v>
          </cell>
          <cell r="AD1367">
            <v>8.5</v>
          </cell>
          <cell r="AE1367">
            <v>2.2999999999999998</v>
          </cell>
          <cell r="AF1367">
            <v>100</v>
          </cell>
          <cell r="AG1367">
            <v>850</v>
          </cell>
          <cell r="AH1367">
            <v>750</v>
          </cell>
        </row>
        <row r="1368">
          <cell r="AD1368">
            <v>6.5</v>
          </cell>
          <cell r="AF1368">
            <v>100</v>
          </cell>
          <cell r="AG1368" t="str">
            <v/>
          </cell>
          <cell r="AH1368">
            <v>-100</v>
          </cell>
        </row>
        <row r="1369">
          <cell r="AD1369">
            <v>4.2</v>
          </cell>
          <cell r="AF1369">
            <v>100</v>
          </cell>
          <cell r="AG1369" t="str">
            <v/>
          </cell>
          <cell r="AH1369">
            <v>-100</v>
          </cell>
        </row>
        <row r="1370">
          <cell r="AD1370">
            <v>6.5</v>
          </cell>
          <cell r="AF1370">
            <v>100</v>
          </cell>
          <cell r="AG1370" t="str">
            <v/>
          </cell>
          <cell r="AH1370">
            <v>-100</v>
          </cell>
        </row>
        <row r="1371">
          <cell r="AC1371" t="str">
            <v>3rd</v>
          </cell>
          <cell r="AD1371">
            <v>12</v>
          </cell>
          <cell r="AE1371">
            <v>2.9</v>
          </cell>
          <cell r="AF1371">
            <v>100</v>
          </cell>
          <cell r="AG1371" t="str">
            <v/>
          </cell>
          <cell r="AH1371">
            <v>-100</v>
          </cell>
        </row>
        <row r="1372">
          <cell r="AC1372" t="str">
            <v>2nd</v>
          </cell>
          <cell r="AD1372">
            <v>3</v>
          </cell>
          <cell r="AE1372">
            <v>2.1</v>
          </cell>
          <cell r="AF1372">
            <v>100</v>
          </cell>
          <cell r="AG1372" t="str">
            <v/>
          </cell>
          <cell r="AH1372">
            <v>-100</v>
          </cell>
        </row>
        <row r="1373">
          <cell r="AD1373">
            <v>7</v>
          </cell>
          <cell r="AF1373">
            <v>100</v>
          </cell>
          <cell r="AG1373" t="str">
            <v/>
          </cell>
          <cell r="AH1373">
            <v>-100</v>
          </cell>
        </row>
        <row r="1374">
          <cell r="AD1374">
            <v>11</v>
          </cell>
          <cell r="AF1374">
            <v>100</v>
          </cell>
          <cell r="AG1374" t="str">
            <v/>
          </cell>
          <cell r="AH1374">
            <v>-100</v>
          </cell>
        </row>
        <row r="1375">
          <cell r="AC1375" t="str">
            <v>Won</v>
          </cell>
          <cell r="AD1375">
            <v>6.5</v>
          </cell>
          <cell r="AE1375">
            <v>2.1</v>
          </cell>
          <cell r="AF1375">
            <v>100</v>
          </cell>
          <cell r="AG1375">
            <v>650</v>
          </cell>
          <cell r="AH1375">
            <v>550</v>
          </cell>
        </row>
        <row r="1376">
          <cell r="AD1376">
            <v>41</v>
          </cell>
          <cell r="AF1376">
            <v>100</v>
          </cell>
          <cell r="AG1376" t="str">
            <v/>
          </cell>
          <cell r="AH1376">
            <v>-100</v>
          </cell>
        </row>
        <row r="1377">
          <cell r="AC1377" t="str">
            <v>2nd</v>
          </cell>
          <cell r="AD1377">
            <v>2</v>
          </cell>
          <cell r="AE1377">
            <v>1.4</v>
          </cell>
          <cell r="AF1377">
            <v>100</v>
          </cell>
          <cell r="AG1377" t="str">
            <v/>
          </cell>
          <cell r="AH1377">
            <v>-100</v>
          </cell>
        </row>
        <row r="1378">
          <cell r="AC1378" t="str">
            <v>Won</v>
          </cell>
          <cell r="AD1378">
            <v>8.4</v>
          </cell>
          <cell r="AE1378">
            <v>2.4</v>
          </cell>
          <cell r="AF1378">
            <v>100</v>
          </cell>
          <cell r="AG1378">
            <v>840</v>
          </cell>
          <cell r="AH1378">
            <v>740</v>
          </cell>
        </row>
        <row r="1379">
          <cell r="AD1379">
            <v>21</v>
          </cell>
          <cell r="AF1379">
            <v>100</v>
          </cell>
          <cell r="AG1379" t="str">
            <v/>
          </cell>
          <cell r="AH1379">
            <v>-100</v>
          </cell>
        </row>
        <row r="1380">
          <cell r="AD1380">
            <v>13</v>
          </cell>
          <cell r="AF1380">
            <v>100</v>
          </cell>
          <cell r="AG1380" t="str">
            <v/>
          </cell>
          <cell r="AH1380">
            <v>-100</v>
          </cell>
        </row>
        <row r="1381">
          <cell r="AD1381">
            <v>31</v>
          </cell>
          <cell r="AF1381">
            <v>100</v>
          </cell>
          <cell r="AG1381" t="str">
            <v/>
          </cell>
          <cell r="AH1381">
            <v>-100</v>
          </cell>
        </row>
        <row r="1382">
          <cell r="AD1382">
            <v>4.4000000000000004</v>
          </cell>
          <cell r="AF1382">
            <v>100</v>
          </cell>
          <cell r="AG1382" t="str">
            <v/>
          </cell>
          <cell r="AH1382">
            <v>-100</v>
          </cell>
        </row>
        <row r="1383">
          <cell r="AD1383">
            <v>19</v>
          </cell>
          <cell r="AF1383">
            <v>100</v>
          </cell>
          <cell r="AG1383" t="str">
            <v/>
          </cell>
          <cell r="AH1383">
            <v>-100</v>
          </cell>
        </row>
        <row r="1384">
          <cell r="AD1384">
            <v>4.8</v>
          </cell>
          <cell r="AF1384">
            <v>100</v>
          </cell>
          <cell r="AG1384" t="str">
            <v/>
          </cell>
          <cell r="AH1384">
            <v>-100</v>
          </cell>
        </row>
        <row r="1385">
          <cell r="AC1385" t="str">
            <v>3rd</v>
          </cell>
          <cell r="AD1385">
            <v>9.5</v>
          </cell>
          <cell r="AE1385">
            <v>2.5</v>
          </cell>
          <cell r="AF1385">
            <v>100</v>
          </cell>
          <cell r="AG1385" t="str">
            <v/>
          </cell>
          <cell r="AH1385">
            <v>-100</v>
          </cell>
        </row>
        <row r="1386">
          <cell r="AD1386">
            <v>19</v>
          </cell>
          <cell r="AF1386">
            <v>100</v>
          </cell>
          <cell r="AG1386" t="str">
            <v/>
          </cell>
          <cell r="AH1386">
            <v>-100</v>
          </cell>
        </row>
        <row r="1387">
          <cell r="AC1387" t="str">
            <v>3rd</v>
          </cell>
          <cell r="AD1387">
            <v>6</v>
          </cell>
          <cell r="AE1387">
            <v>2.5</v>
          </cell>
          <cell r="AF1387">
            <v>100</v>
          </cell>
          <cell r="AG1387" t="str">
            <v/>
          </cell>
          <cell r="AH1387">
            <v>-100</v>
          </cell>
        </row>
        <row r="1388">
          <cell r="AC1388" t="str">
            <v>Won</v>
          </cell>
          <cell r="AD1388">
            <v>2.6</v>
          </cell>
          <cell r="AE1388">
            <v>1.5</v>
          </cell>
          <cell r="AF1388">
            <v>100</v>
          </cell>
          <cell r="AG1388">
            <v>260</v>
          </cell>
          <cell r="AH1388">
            <v>160</v>
          </cell>
        </row>
        <row r="1389">
          <cell r="AC1389" t="str">
            <v>2nd</v>
          </cell>
          <cell r="AD1389">
            <v>5.5</v>
          </cell>
          <cell r="AE1389">
            <v>1.9</v>
          </cell>
          <cell r="AF1389">
            <v>100</v>
          </cell>
          <cell r="AG1389" t="str">
            <v/>
          </cell>
          <cell r="AH1389">
            <v>-100</v>
          </cell>
        </row>
        <row r="1390">
          <cell r="AD1390">
            <v>10</v>
          </cell>
          <cell r="AF1390">
            <v>100</v>
          </cell>
          <cell r="AG1390" t="str">
            <v/>
          </cell>
          <cell r="AH1390">
            <v>-100</v>
          </cell>
        </row>
        <row r="1391">
          <cell r="AD1391">
            <v>10</v>
          </cell>
          <cell r="AF1391">
            <v>100</v>
          </cell>
          <cell r="AG1391" t="str">
            <v/>
          </cell>
          <cell r="AH1391">
            <v>-100</v>
          </cell>
        </row>
        <row r="1392">
          <cell r="AD1392">
            <v>6.5</v>
          </cell>
          <cell r="AF1392">
            <v>100</v>
          </cell>
          <cell r="AG1392" t="str">
            <v/>
          </cell>
          <cell r="AH1392">
            <v>-100</v>
          </cell>
        </row>
        <row r="1393">
          <cell r="AC1393" t="str">
            <v>2nd</v>
          </cell>
          <cell r="AD1393">
            <v>5.5</v>
          </cell>
          <cell r="AE1393">
            <v>2.5</v>
          </cell>
          <cell r="AF1393">
            <v>100</v>
          </cell>
          <cell r="AG1393" t="str">
            <v/>
          </cell>
          <cell r="AH1393">
            <v>-100</v>
          </cell>
        </row>
        <row r="1394">
          <cell r="AD1394">
            <v>3.7</v>
          </cell>
          <cell r="AF1394">
            <v>100</v>
          </cell>
          <cell r="AG1394" t="str">
            <v/>
          </cell>
          <cell r="AH1394">
            <v>-100</v>
          </cell>
        </row>
        <row r="1395">
          <cell r="AC1395" t="str">
            <v>Won</v>
          </cell>
          <cell r="AD1395">
            <v>8</v>
          </cell>
          <cell r="AE1395">
            <v>2.2000000000000002</v>
          </cell>
          <cell r="AF1395">
            <v>100</v>
          </cell>
          <cell r="AG1395">
            <v>800</v>
          </cell>
          <cell r="AH1395">
            <v>700</v>
          </cell>
        </row>
        <row r="1396">
          <cell r="AC1396" t="str">
            <v>3rd</v>
          </cell>
          <cell r="AD1396">
            <v>20</v>
          </cell>
          <cell r="AE1396">
            <v>4.5</v>
          </cell>
          <cell r="AF1396">
            <v>100</v>
          </cell>
          <cell r="AG1396" t="str">
            <v/>
          </cell>
          <cell r="AH1396">
            <v>-100</v>
          </cell>
        </row>
        <row r="1397">
          <cell r="AC1397" t="str">
            <v>2nd</v>
          </cell>
          <cell r="AD1397">
            <v>4.8</v>
          </cell>
          <cell r="AE1397">
            <v>2.7</v>
          </cell>
          <cell r="AF1397">
            <v>100</v>
          </cell>
          <cell r="AG1397" t="str">
            <v/>
          </cell>
          <cell r="AH1397">
            <v>-100</v>
          </cell>
        </row>
        <row r="1398">
          <cell r="AC1398" t="str">
            <v>3rd</v>
          </cell>
          <cell r="AD1398">
            <v>2.7</v>
          </cell>
          <cell r="AE1398">
            <v>1.4</v>
          </cell>
          <cell r="AF1398">
            <v>100</v>
          </cell>
          <cell r="AG1398" t="str">
            <v/>
          </cell>
          <cell r="AH1398">
            <v>-100</v>
          </cell>
        </row>
        <row r="1399">
          <cell r="AD1399">
            <v>19</v>
          </cell>
          <cell r="AF1399">
            <v>100</v>
          </cell>
          <cell r="AG1399" t="str">
            <v/>
          </cell>
          <cell r="AH1399">
            <v>-100</v>
          </cell>
        </row>
        <row r="1400">
          <cell r="AD1400">
            <v>17</v>
          </cell>
          <cell r="AF1400">
            <v>100</v>
          </cell>
          <cell r="AG1400" t="str">
            <v/>
          </cell>
          <cell r="AH1400">
            <v>-100</v>
          </cell>
        </row>
        <row r="1401">
          <cell r="AC1401" t="str">
            <v>Won</v>
          </cell>
          <cell r="AD1401">
            <v>12</v>
          </cell>
          <cell r="AE1401">
            <v>2.7</v>
          </cell>
          <cell r="AF1401">
            <v>100</v>
          </cell>
          <cell r="AG1401">
            <v>1200</v>
          </cell>
          <cell r="AH1401">
            <v>1100</v>
          </cell>
        </row>
        <row r="1402">
          <cell r="AD1402">
            <v>2.2999999999999998</v>
          </cell>
          <cell r="AF1402">
            <v>100</v>
          </cell>
          <cell r="AG1402" t="str">
            <v/>
          </cell>
          <cell r="AH1402">
            <v>-100</v>
          </cell>
        </row>
        <row r="1403">
          <cell r="AC1403" t="str">
            <v>Won</v>
          </cell>
          <cell r="AD1403">
            <v>4.8</v>
          </cell>
          <cell r="AE1403">
            <v>1.7</v>
          </cell>
          <cell r="AF1403">
            <v>100</v>
          </cell>
          <cell r="AG1403">
            <v>480</v>
          </cell>
          <cell r="AH1403">
            <v>380</v>
          </cell>
        </row>
        <row r="1404">
          <cell r="AD1404">
            <v>13</v>
          </cell>
          <cell r="AF1404">
            <v>100</v>
          </cell>
          <cell r="AG1404" t="str">
            <v/>
          </cell>
          <cell r="AH1404">
            <v>-100</v>
          </cell>
        </row>
        <row r="1405">
          <cell r="AD1405">
            <v>11</v>
          </cell>
          <cell r="AF1405">
            <v>100</v>
          </cell>
          <cell r="AG1405" t="str">
            <v/>
          </cell>
          <cell r="AH1405">
            <v>-100</v>
          </cell>
        </row>
        <row r="1406">
          <cell r="AD1406">
            <v>16</v>
          </cell>
          <cell r="AF1406">
            <v>100</v>
          </cell>
          <cell r="AG1406" t="str">
            <v/>
          </cell>
          <cell r="AH1406">
            <v>-100</v>
          </cell>
        </row>
        <row r="1407">
          <cell r="AC1407" t="str">
            <v>3rd</v>
          </cell>
          <cell r="AD1407">
            <v>7</v>
          </cell>
          <cell r="AE1407">
            <v>2.5</v>
          </cell>
          <cell r="AF1407">
            <v>100</v>
          </cell>
          <cell r="AG1407" t="str">
            <v/>
          </cell>
          <cell r="AH1407">
            <v>-100</v>
          </cell>
        </row>
        <row r="1408">
          <cell r="AD1408">
            <v>8.5</v>
          </cell>
          <cell r="AF1408">
            <v>100</v>
          </cell>
          <cell r="AG1408" t="str">
            <v/>
          </cell>
          <cell r="AH1408">
            <v>-100</v>
          </cell>
        </row>
        <row r="1409">
          <cell r="AC1409" t="str">
            <v>Won</v>
          </cell>
          <cell r="AD1409">
            <v>5</v>
          </cell>
          <cell r="AE1409">
            <v>1.7</v>
          </cell>
          <cell r="AF1409">
            <v>100</v>
          </cell>
          <cell r="AG1409">
            <v>500</v>
          </cell>
          <cell r="AH1409">
            <v>400</v>
          </cell>
        </row>
        <row r="1410">
          <cell r="AD1410">
            <v>10</v>
          </cell>
          <cell r="AF1410">
            <v>100</v>
          </cell>
          <cell r="AG1410" t="str">
            <v/>
          </cell>
          <cell r="AH1410">
            <v>-100</v>
          </cell>
        </row>
        <row r="1411">
          <cell r="AD1411">
            <v>8.5</v>
          </cell>
          <cell r="AF1411">
            <v>100</v>
          </cell>
          <cell r="AG1411" t="str">
            <v/>
          </cell>
          <cell r="AH1411">
            <v>-100</v>
          </cell>
        </row>
        <row r="1412">
          <cell r="AD1412">
            <v>21</v>
          </cell>
          <cell r="AF1412">
            <v>100</v>
          </cell>
          <cell r="AG1412" t="str">
            <v/>
          </cell>
          <cell r="AH1412">
            <v>-100</v>
          </cell>
        </row>
        <row r="1413">
          <cell r="AC1413" t="str">
            <v>2nd</v>
          </cell>
          <cell r="AD1413">
            <v>4.4000000000000004</v>
          </cell>
          <cell r="AE1413">
            <v>2</v>
          </cell>
          <cell r="AF1413">
            <v>100</v>
          </cell>
          <cell r="AG1413" t="str">
            <v/>
          </cell>
          <cell r="AH1413">
            <v>-100</v>
          </cell>
        </row>
        <row r="1414">
          <cell r="AD1414">
            <v>4.4000000000000004</v>
          </cell>
          <cell r="AF1414">
            <v>100</v>
          </cell>
          <cell r="AG1414" t="str">
            <v/>
          </cell>
          <cell r="AH1414">
            <v>-100</v>
          </cell>
        </row>
        <row r="1415">
          <cell r="AC1415" t="str">
            <v>3rd</v>
          </cell>
          <cell r="AD1415">
            <v>4</v>
          </cell>
          <cell r="AE1415">
            <v>1.7</v>
          </cell>
          <cell r="AF1415">
            <v>100</v>
          </cell>
          <cell r="AG1415" t="str">
            <v/>
          </cell>
          <cell r="AH1415">
            <v>-100</v>
          </cell>
        </row>
        <row r="1416">
          <cell r="AC1416" t="str">
            <v>Won</v>
          </cell>
          <cell r="AD1416">
            <v>14</v>
          </cell>
          <cell r="AE1416">
            <v>3.1</v>
          </cell>
          <cell r="AF1416">
            <v>100</v>
          </cell>
          <cell r="AG1416">
            <v>1400</v>
          </cell>
          <cell r="AH1416">
            <v>1300</v>
          </cell>
        </row>
        <row r="1417">
          <cell r="AD1417">
            <v>11</v>
          </cell>
          <cell r="AF1417">
            <v>100</v>
          </cell>
          <cell r="AG1417" t="str">
            <v/>
          </cell>
          <cell r="AH1417">
            <v>-100</v>
          </cell>
        </row>
        <row r="1418">
          <cell r="AC1418" t="str">
            <v>Won</v>
          </cell>
          <cell r="AD1418">
            <v>10</v>
          </cell>
          <cell r="AE1418">
            <v>2.9</v>
          </cell>
          <cell r="AF1418">
            <v>100</v>
          </cell>
          <cell r="AG1418">
            <v>1000</v>
          </cell>
          <cell r="AH1418">
            <v>900</v>
          </cell>
        </row>
        <row r="1419">
          <cell r="AD1419">
            <v>3.4</v>
          </cell>
          <cell r="AF1419">
            <v>100</v>
          </cell>
          <cell r="AG1419" t="str">
            <v/>
          </cell>
          <cell r="AH1419">
            <v>-100</v>
          </cell>
        </row>
        <row r="1420">
          <cell r="AD1420">
            <v>8.5</v>
          </cell>
          <cell r="AF1420">
            <v>100</v>
          </cell>
          <cell r="AG1420" t="str">
            <v/>
          </cell>
          <cell r="AH1420">
            <v>-100</v>
          </cell>
        </row>
        <row r="1421">
          <cell r="AD1421">
            <v>11</v>
          </cell>
          <cell r="AF1421">
            <v>100</v>
          </cell>
          <cell r="AG1421" t="str">
            <v/>
          </cell>
          <cell r="AH1421">
            <v>-100</v>
          </cell>
        </row>
        <row r="1422">
          <cell r="AC1422" t="str">
            <v>Won</v>
          </cell>
          <cell r="AD1422">
            <v>4.4000000000000004</v>
          </cell>
          <cell r="AE1422">
            <v>1.8</v>
          </cell>
          <cell r="AF1422">
            <v>100</v>
          </cell>
          <cell r="AG1422">
            <v>440.00000000000006</v>
          </cell>
          <cell r="AH1422">
            <v>340.00000000000006</v>
          </cell>
        </row>
        <row r="1423">
          <cell r="AC1423" t="str">
            <v>3rd</v>
          </cell>
          <cell r="AD1423">
            <v>4.4000000000000004</v>
          </cell>
          <cell r="AE1423">
            <v>1.9</v>
          </cell>
          <cell r="AF1423">
            <v>100</v>
          </cell>
          <cell r="AG1423" t="str">
            <v/>
          </cell>
          <cell r="AH1423">
            <v>-100</v>
          </cell>
        </row>
        <row r="1424">
          <cell r="AD1424">
            <v>20</v>
          </cell>
          <cell r="AF1424">
            <v>100</v>
          </cell>
          <cell r="AG1424" t="str">
            <v/>
          </cell>
          <cell r="AH1424">
            <v>-100</v>
          </cell>
        </row>
        <row r="1425">
          <cell r="AD1425">
            <v>6</v>
          </cell>
          <cell r="AF1425">
            <v>100</v>
          </cell>
          <cell r="AG1425" t="str">
            <v/>
          </cell>
          <cell r="AH1425">
            <v>-100</v>
          </cell>
        </row>
        <row r="1426">
          <cell r="AD1426">
            <v>8</v>
          </cell>
          <cell r="AF1426">
            <v>100</v>
          </cell>
          <cell r="AG1426" t="str">
            <v/>
          </cell>
          <cell r="AH1426">
            <v>-100</v>
          </cell>
        </row>
        <row r="1427">
          <cell r="AC1427" t="str">
            <v>Won</v>
          </cell>
          <cell r="AD1427">
            <v>4.8</v>
          </cell>
          <cell r="AE1427">
            <v>2.2000000000000002</v>
          </cell>
          <cell r="AF1427">
            <v>100</v>
          </cell>
          <cell r="AG1427">
            <v>480</v>
          </cell>
          <cell r="AH1427">
            <v>380</v>
          </cell>
        </row>
        <row r="1428">
          <cell r="AC1428" t="str">
            <v>2nd</v>
          </cell>
          <cell r="AD1428">
            <v>4.8</v>
          </cell>
          <cell r="AE1428">
            <v>2</v>
          </cell>
          <cell r="AF1428">
            <v>100</v>
          </cell>
          <cell r="AG1428" t="str">
            <v/>
          </cell>
          <cell r="AH1428">
            <v>-100</v>
          </cell>
        </row>
        <row r="1429">
          <cell r="AC1429" t="str">
            <v>3rd</v>
          </cell>
          <cell r="AD1429">
            <v>3.7</v>
          </cell>
          <cell r="AE1429">
            <v>1.6</v>
          </cell>
          <cell r="AF1429">
            <v>100</v>
          </cell>
          <cell r="AG1429" t="str">
            <v/>
          </cell>
          <cell r="AH1429">
            <v>-100</v>
          </cell>
        </row>
        <row r="1430">
          <cell r="AD1430">
            <v>31</v>
          </cell>
          <cell r="AF1430">
            <v>100</v>
          </cell>
          <cell r="AG1430" t="str">
            <v/>
          </cell>
          <cell r="AH1430">
            <v>-100</v>
          </cell>
        </row>
        <row r="1431">
          <cell r="AD1431">
            <v>13</v>
          </cell>
          <cell r="AF1431">
            <v>100</v>
          </cell>
          <cell r="AG1431" t="str">
            <v/>
          </cell>
          <cell r="AH1431">
            <v>-100</v>
          </cell>
        </row>
        <row r="1432">
          <cell r="AC1432" t="str">
            <v>2nd</v>
          </cell>
          <cell r="AD1432">
            <v>9</v>
          </cell>
          <cell r="AE1432">
            <v>3</v>
          </cell>
          <cell r="AF1432">
            <v>100</v>
          </cell>
          <cell r="AG1432" t="str">
            <v/>
          </cell>
          <cell r="AH1432">
            <v>-100</v>
          </cell>
        </row>
        <row r="1433">
          <cell r="AD1433">
            <v>7.5</v>
          </cell>
          <cell r="AF1433">
            <v>100</v>
          </cell>
          <cell r="AG1433" t="str">
            <v/>
          </cell>
          <cell r="AH1433">
            <v>-100</v>
          </cell>
        </row>
        <row r="1434">
          <cell r="AC1434" t="str">
            <v>Won</v>
          </cell>
          <cell r="AD1434">
            <v>5</v>
          </cell>
          <cell r="AE1434">
            <v>2</v>
          </cell>
          <cell r="AF1434">
            <v>100</v>
          </cell>
          <cell r="AG1434">
            <v>500</v>
          </cell>
          <cell r="AH1434">
            <v>400</v>
          </cell>
        </row>
        <row r="1435">
          <cell r="AD1435">
            <v>7</v>
          </cell>
          <cell r="AF1435">
            <v>100</v>
          </cell>
          <cell r="AG1435" t="str">
            <v/>
          </cell>
          <cell r="AH1435">
            <v>-100</v>
          </cell>
        </row>
        <row r="1436">
          <cell r="AC1436" t="str">
            <v>3rd</v>
          </cell>
          <cell r="AD1436">
            <v>8</v>
          </cell>
          <cell r="AE1436">
            <v>2.9</v>
          </cell>
          <cell r="AF1436">
            <v>100</v>
          </cell>
          <cell r="AG1436" t="str">
            <v/>
          </cell>
          <cell r="AH1436">
            <v>-100</v>
          </cell>
        </row>
        <row r="1437">
          <cell r="AC1437" t="str">
            <v>3rd</v>
          </cell>
          <cell r="AD1437">
            <v>4.4000000000000004</v>
          </cell>
          <cell r="AE1437">
            <v>1.9</v>
          </cell>
          <cell r="AF1437">
            <v>100</v>
          </cell>
          <cell r="AG1437" t="str">
            <v/>
          </cell>
          <cell r="AH1437">
            <v>-100</v>
          </cell>
        </row>
        <row r="1438">
          <cell r="AC1438" t="str">
            <v>Won</v>
          </cell>
          <cell r="AD1438">
            <v>3.7</v>
          </cell>
          <cell r="AE1438">
            <v>1.8</v>
          </cell>
          <cell r="AF1438">
            <v>100</v>
          </cell>
          <cell r="AG1438">
            <v>370</v>
          </cell>
          <cell r="AH1438">
            <v>270</v>
          </cell>
        </row>
        <row r="1439">
          <cell r="AC1439" t="str">
            <v>2nd</v>
          </cell>
          <cell r="AD1439">
            <v>16</v>
          </cell>
          <cell r="AE1439">
            <v>3.6</v>
          </cell>
          <cell r="AF1439">
            <v>100</v>
          </cell>
          <cell r="AG1439" t="str">
            <v/>
          </cell>
          <cell r="AH1439">
            <v>-100</v>
          </cell>
        </row>
        <row r="1440">
          <cell r="AD1440">
            <v>9</v>
          </cell>
          <cell r="AF1440">
            <v>100</v>
          </cell>
          <cell r="AG1440" t="str">
            <v/>
          </cell>
          <cell r="AH1440">
            <v>-100</v>
          </cell>
        </row>
        <row r="1441">
          <cell r="AD1441">
            <v>6</v>
          </cell>
          <cell r="AF1441">
            <v>100</v>
          </cell>
          <cell r="AG1441" t="str">
            <v/>
          </cell>
          <cell r="AH1441">
            <v>-100</v>
          </cell>
        </row>
        <row r="1442">
          <cell r="AC1442" t="str">
            <v>Won</v>
          </cell>
          <cell r="AD1442">
            <v>3.8</v>
          </cell>
          <cell r="AE1442">
            <v>1.5</v>
          </cell>
          <cell r="AF1442">
            <v>100</v>
          </cell>
          <cell r="AG1442">
            <v>380</v>
          </cell>
          <cell r="AH1442">
            <v>280</v>
          </cell>
        </row>
        <row r="1443">
          <cell r="AD1443">
            <v>5.5</v>
          </cell>
          <cell r="AF1443">
            <v>100</v>
          </cell>
          <cell r="AG1443" t="str">
            <v/>
          </cell>
          <cell r="AH1443">
            <v>-100</v>
          </cell>
        </row>
        <row r="1444">
          <cell r="AC1444" t="str">
            <v>2nd</v>
          </cell>
          <cell r="AD1444">
            <v>4.8</v>
          </cell>
          <cell r="AE1444">
            <v>1.8</v>
          </cell>
          <cell r="AF1444">
            <v>100</v>
          </cell>
          <cell r="AG1444" t="str">
            <v/>
          </cell>
          <cell r="AH1444">
            <v>-100</v>
          </cell>
        </row>
        <row r="1445">
          <cell r="AD1445">
            <v>10</v>
          </cell>
          <cell r="AF1445">
            <v>100</v>
          </cell>
          <cell r="AG1445" t="str">
            <v/>
          </cell>
          <cell r="AH1445">
            <v>-100</v>
          </cell>
        </row>
        <row r="1446">
          <cell r="AD1446">
            <v>5.5</v>
          </cell>
          <cell r="AF1446">
            <v>100</v>
          </cell>
          <cell r="AG1446" t="str">
            <v/>
          </cell>
          <cell r="AH1446">
            <v>-100</v>
          </cell>
        </row>
        <row r="1447">
          <cell r="AC1447" t="str">
            <v>Won</v>
          </cell>
          <cell r="AD1447">
            <v>1.8</v>
          </cell>
          <cell r="AE1447">
            <v>1.3</v>
          </cell>
          <cell r="AF1447">
            <v>100</v>
          </cell>
          <cell r="AG1447">
            <v>180</v>
          </cell>
          <cell r="AH1447">
            <v>80</v>
          </cell>
        </row>
        <row r="1448">
          <cell r="AD1448">
            <v>9</v>
          </cell>
          <cell r="AF1448">
            <v>100</v>
          </cell>
          <cell r="AG1448" t="str">
            <v/>
          </cell>
          <cell r="AH1448">
            <v>-100</v>
          </cell>
        </row>
        <row r="1449">
          <cell r="AC1449" t="str">
            <v>2nd</v>
          </cell>
          <cell r="AD1449">
            <v>7.5</v>
          </cell>
          <cell r="AE1449">
            <v>3.4</v>
          </cell>
          <cell r="AF1449">
            <v>100</v>
          </cell>
          <cell r="AG1449" t="str">
            <v/>
          </cell>
          <cell r="AH1449">
            <v>-100</v>
          </cell>
        </row>
        <row r="1450">
          <cell r="AD1450">
            <v>12</v>
          </cell>
          <cell r="AF1450">
            <v>100</v>
          </cell>
          <cell r="AG1450" t="str">
            <v/>
          </cell>
          <cell r="AH1450">
            <v>-100</v>
          </cell>
        </row>
        <row r="1451">
          <cell r="AC1451" t="str">
            <v>Ntd</v>
          </cell>
          <cell r="AD1451">
            <v>13</v>
          </cell>
          <cell r="AF1451">
            <v>100</v>
          </cell>
          <cell r="AG1451" t="str">
            <v/>
          </cell>
          <cell r="AH1451">
            <v>-100</v>
          </cell>
        </row>
        <row r="1452">
          <cell r="AD1452">
            <v>11</v>
          </cell>
          <cell r="AF1452">
            <v>100</v>
          </cell>
          <cell r="AG1452" t="str">
            <v/>
          </cell>
          <cell r="AH1452">
            <v>-100</v>
          </cell>
        </row>
        <row r="1453">
          <cell r="AC1453" t="str">
            <v>2nd</v>
          </cell>
          <cell r="AD1453">
            <v>2.9</v>
          </cell>
          <cell r="AE1453">
            <v>1.5</v>
          </cell>
          <cell r="AF1453">
            <v>100</v>
          </cell>
          <cell r="AG1453" t="str">
            <v/>
          </cell>
          <cell r="AH1453">
            <v>-100</v>
          </cell>
        </row>
        <row r="1454">
          <cell r="AC1454" t="str">
            <v>3rd</v>
          </cell>
          <cell r="AD1454">
            <v>3.9</v>
          </cell>
          <cell r="AE1454">
            <v>2</v>
          </cell>
          <cell r="AF1454">
            <v>100</v>
          </cell>
          <cell r="AG1454" t="str">
            <v/>
          </cell>
          <cell r="AH1454">
            <v>-100</v>
          </cell>
        </row>
        <row r="1455">
          <cell r="AD1455">
            <v>10</v>
          </cell>
          <cell r="AF1455">
            <v>100</v>
          </cell>
          <cell r="AG1455" t="str">
            <v/>
          </cell>
          <cell r="AH1455">
            <v>-100</v>
          </cell>
        </row>
        <row r="1456">
          <cell r="AD1456">
            <v>10</v>
          </cell>
          <cell r="AF1456">
            <v>100</v>
          </cell>
          <cell r="AG1456" t="str">
            <v/>
          </cell>
          <cell r="AH1456">
            <v>-100</v>
          </cell>
        </row>
        <row r="1457">
          <cell r="AC1457" t="str">
            <v>3rd</v>
          </cell>
          <cell r="AD1457">
            <v>3.2</v>
          </cell>
          <cell r="AE1457">
            <v>1.5</v>
          </cell>
          <cell r="AF1457">
            <v>100</v>
          </cell>
          <cell r="AG1457" t="str">
            <v/>
          </cell>
          <cell r="AH1457">
            <v>-100</v>
          </cell>
        </row>
        <row r="1458">
          <cell r="AD1458">
            <v>3.9</v>
          </cell>
          <cell r="AF1458">
            <v>100</v>
          </cell>
          <cell r="AG1458" t="str">
            <v/>
          </cell>
          <cell r="AH1458">
            <v>-100</v>
          </cell>
        </row>
        <row r="1459">
          <cell r="AC1459" t="str">
            <v>Won</v>
          </cell>
          <cell r="AD1459">
            <v>8.5</v>
          </cell>
          <cell r="AE1459">
            <v>2.4</v>
          </cell>
          <cell r="AF1459">
            <v>100</v>
          </cell>
          <cell r="AG1459">
            <v>850</v>
          </cell>
          <cell r="AH1459">
            <v>750</v>
          </cell>
        </row>
        <row r="1460">
          <cell r="AC1460" t="str">
            <v>2nd</v>
          </cell>
          <cell r="AD1460">
            <v>7</v>
          </cell>
          <cell r="AE1460">
            <v>2.2999999999999998</v>
          </cell>
          <cell r="AF1460">
            <v>100</v>
          </cell>
          <cell r="AG1460" t="str">
            <v/>
          </cell>
          <cell r="AH1460">
            <v>-100</v>
          </cell>
        </row>
        <row r="1461">
          <cell r="AD1461">
            <v>31</v>
          </cell>
          <cell r="AF1461">
            <v>100</v>
          </cell>
          <cell r="AG1461" t="str">
            <v/>
          </cell>
          <cell r="AH1461">
            <v>-100</v>
          </cell>
        </row>
        <row r="1462">
          <cell r="AD1462">
            <v>5</v>
          </cell>
          <cell r="AF1462">
            <v>100</v>
          </cell>
          <cell r="AG1462" t="str">
            <v/>
          </cell>
          <cell r="AH1462">
            <v>-100</v>
          </cell>
        </row>
        <row r="1463">
          <cell r="AC1463" t="str">
            <v>Won</v>
          </cell>
          <cell r="AD1463">
            <v>6.5</v>
          </cell>
          <cell r="AE1463">
            <v>2</v>
          </cell>
          <cell r="AF1463">
            <v>100</v>
          </cell>
          <cell r="AG1463">
            <v>650</v>
          </cell>
          <cell r="AH1463">
            <v>550</v>
          </cell>
        </row>
        <row r="1464">
          <cell r="AC1464" t="str">
            <v>2nd</v>
          </cell>
          <cell r="AD1464">
            <v>5.5</v>
          </cell>
          <cell r="AE1464">
            <v>1.8</v>
          </cell>
          <cell r="AF1464">
            <v>100</v>
          </cell>
          <cell r="AG1464" t="str">
            <v/>
          </cell>
          <cell r="AH1464">
            <v>-100</v>
          </cell>
        </row>
        <row r="1465">
          <cell r="AD1465">
            <v>4.2</v>
          </cell>
          <cell r="AF1465">
            <v>100</v>
          </cell>
          <cell r="AG1465" t="str">
            <v/>
          </cell>
          <cell r="AH1465">
            <v>-100</v>
          </cell>
        </row>
        <row r="1466">
          <cell r="AD1466">
            <v>10</v>
          </cell>
          <cell r="AF1466">
            <v>100</v>
          </cell>
          <cell r="AG1466" t="str">
            <v/>
          </cell>
          <cell r="AH1466">
            <v>-100</v>
          </cell>
        </row>
        <row r="1467">
          <cell r="AD1467">
            <v>3.9</v>
          </cell>
          <cell r="AF1467">
            <v>100</v>
          </cell>
          <cell r="AG1467" t="str">
            <v/>
          </cell>
          <cell r="AH1467">
            <v>-100</v>
          </cell>
        </row>
        <row r="1468">
          <cell r="AC1468" t="str">
            <v>Won</v>
          </cell>
          <cell r="AD1468">
            <v>9</v>
          </cell>
          <cell r="AE1468">
            <v>2.8</v>
          </cell>
          <cell r="AF1468">
            <v>100</v>
          </cell>
          <cell r="AG1468">
            <v>900</v>
          </cell>
          <cell r="AH1468">
            <v>800</v>
          </cell>
        </row>
        <row r="1469">
          <cell r="AD1469">
            <v>10</v>
          </cell>
          <cell r="AF1469">
            <v>100</v>
          </cell>
          <cell r="AG1469" t="str">
            <v/>
          </cell>
          <cell r="AH1469">
            <v>-100</v>
          </cell>
        </row>
        <row r="1470">
          <cell r="AC1470" t="str">
            <v>3rd</v>
          </cell>
          <cell r="AD1470">
            <v>6</v>
          </cell>
          <cell r="AE1470">
            <v>2.2000000000000002</v>
          </cell>
          <cell r="AF1470">
            <v>100</v>
          </cell>
          <cell r="AG1470" t="str">
            <v/>
          </cell>
          <cell r="AH1470">
            <v>-100</v>
          </cell>
        </row>
        <row r="1471">
          <cell r="AD1471">
            <v>10</v>
          </cell>
          <cell r="AF1471">
            <v>100</v>
          </cell>
          <cell r="AG1471" t="str">
            <v/>
          </cell>
          <cell r="AH1471">
            <v>-100</v>
          </cell>
        </row>
        <row r="1472">
          <cell r="AC1472" t="str">
            <v>3rd</v>
          </cell>
          <cell r="AD1472">
            <v>2.25</v>
          </cell>
          <cell r="AE1472">
            <v>1.3</v>
          </cell>
          <cell r="AF1472">
            <v>100</v>
          </cell>
          <cell r="AG1472" t="str">
            <v/>
          </cell>
          <cell r="AH1472">
            <v>-100</v>
          </cell>
        </row>
        <row r="1473">
          <cell r="AC1473" t="str">
            <v>2nd</v>
          </cell>
          <cell r="AD1473">
            <v>6</v>
          </cell>
          <cell r="AE1473">
            <v>1.9</v>
          </cell>
          <cell r="AF1473">
            <v>100</v>
          </cell>
          <cell r="AG1473" t="str">
            <v/>
          </cell>
          <cell r="AH1473">
            <v>-100</v>
          </cell>
        </row>
        <row r="1474">
          <cell r="AC1474" t="str">
            <v>Won</v>
          </cell>
          <cell r="AD1474">
            <v>4.2</v>
          </cell>
          <cell r="AE1474">
            <v>1.7</v>
          </cell>
          <cell r="AF1474">
            <v>100</v>
          </cell>
          <cell r="AG1474">
            <v>420</v>
          </cell>
          <cell r="AH1474">
            <v>320</v>
          </cell>
        </row>
        <row r="1475">
          <cell r="AC1475" t="str">
            <v>L/scr</v>
          </cell>
          <cell r="AD1475">
            <v>1</v>
          </cell>
          <cell r="AE1475">
            <v>1</v>
          </cell>
          <cell r="AF1475" t="str">
            <v/>
          </cell>
          <cell r="AG1475" t="str">
            <v/>
          </cell>
          <cell r="AH1475" t="str">
            <v/>
          </cell>
        </row>
        <row r="1476">
          <cell r="AD1476">
            <v>20</v>
          </cell>
          <cell r="AF1476">
            <v>100</v>
          </cell>
          <cell r="AG1476" t="str">
            <v/>
          </cell>
          <cell r="AH1476">
            <v>-100</v>
          </cell>
        </row>
        <row r="1477">
          <cell r="AC1477" t="str">
            <v>Won</v>
          </cell>
          <cell r="AD1477">
            <v>1.5</v>
          </cell>
          <cell r="AE1477">
            <v>1.2</v>
          </cell>
          <cell r="AF1477">
            <v>100</v>
          </cell>
          <cell r="AG1477">
            <v>150</v>
          </cell>
          <cell r="AH1477">
            <v>50</v>
          </cell>
        </row>
        <row r="1478">
          <cell r="AD1478">
            <v>8.5</v>
          </cell>
          <cell r="AF1478">
            <v>100</v>
          </cell>
          <cell r="AG1478" t="str">
            <v/>
          </cell>
          <cell r="AH1478">
            <v>-100</v>
          </cell>
        </row>
        <row r="1479">
          <cell r="AD1479">
            <v>26</v>
          </cell>
          <cell r="AF1479">
            <v>100</v>
          </cell>
          <cell r="AG1479" t="str">
            <v/>
          </cell>
          <cell r="AH1479">
            <v>-100</v>
          </cell>
        </row>
        <row r="1480">
          <cell r="AC1480" t="str">
            <v>Ntd</v>
          </cell>
          <cell r="AD1480">
            <v>8.5</v>
          </cell>
          <cell r="AF1480">
            <v>100</v>
          </cell>
          <cell r="AG1480" t="str">
            <v/>
          </cell>
          <cell r="AH1480">
            <v>-100</v>
          </cell>
        </row>
        <row r="1481">
          <cell r="AC1481" t="str">
            <v>2nd</v>
          </cell>
          <cell r="AD1481">
            <v>8</v>
          </cell>
          <cell r="AE1481">
            <v>3.3</v>
          </cell>
          <cell r="AF1481">
            <v>100</v>
          </cell>
          <cell r="AG1481" t="str">
            <v/>
          </cell>
          <cell r="AH1481">
            <v>-100</v>
          </cell>
        </row>
        <row r="1482">
          <cell r="AC1482" t="str">
            <v>Won</v>
          </cell>
          <cell r="AD1482">
            <v>3.5</v>
          </cell>
          <cell r="AE1482">
            <v>1.5</v>
          </cell>
          <cell r="AF1482">
            <v>100</v>
          </cell>
          <cell r="AG1482">
            <v>350</v>
          </cell>
          <cell r="AH1482">
            <v>250</v>
          </cell>
        </row>
        <row r="1483">
          <cell r="AC1483" t="str">
            <v>2nd</v>
          </cell>
          <cell r="AD1483">
            <v>11</v>
          </cell>
          <cell r="AE1483">
            <v>1.5</v>
          </cell>
          <cell r="AF1483">
            <v>100</v>
          </cell>
          <cell r="AG1483" t="str">
            <v/>
          </cell>
          <cell r="AH1483">
            <v>-100</v>
          </cell>
        </row>
        <row r="1484">
          <cell r="AD1484">
            <v>8</v>
          </cell>
          <cell r="AF1484">
            <v>100</v>
          </cell>
          <cell r="AG1484" t="str">
            <v/>
          </cell>
          <cell r="AH1484">
            <v>-100</v>
          </cell>
        </row>
        <row r="1485">
          <cell r="AD1485">
            <v>9</v>
          </cell>
          <cell r="AF1485">
            <v>100</v>
          </cell>
          <cell r="AG1485" t="str">
            <v/>
          </cell>
          <cell r="AH1485">
            <v>-100</v>
          </cell>
        </row>
        <row r="1486">
          <cell r="AC1486" t="str">
            <v>3rd</v>
          </cell>
          <cell r="AD1486">
            <v>2.7</v>
          </cell>
          <cell r="AE1486">
            <v>2.2999999999999998</v>
          </cell>
          <cell r="AF1486">
            <v>100</v>
          </cell>
          <cell r="AG1486" t="str">
            <v/>
          </cell>
          <cell r="AH1486">
            <v>-100</v>
          </cell>
        </row>
        <row r="1487">
          <cell r="AD1487">
            <v>8</v>
          </cell>
          <cell r="AF1487">
            <v>100</v>
          </cell>
          <cell r="AG1487" t="str">
            <v/>
          </cell>
          <cell r="AH1487">
            <v>-100</v>
          </cell>
        </row>
        <row r="1488">
          <cell r="AD1488">
            <v>7</v>
          </cell>
          <cell r="AF1488">
            <v>100</v>
          </cell>
          <cell r="AG1488" t="str">
            <v/>
          </cell>
          <cell r="AH1488">
            <v>-100</v>
          </cell>
        </row>
        <row r="1489">
          <cell r="AD1489">
            <v>5</v>
          </cell>
          <cell r="AF1489">
            <v>100</v>
          </cell>
          <cell r="AG1489" t="str">
            <v/>
          </cell>
          <cell r="AH1489">
            <v>-100</v>
          </cell>
        </row>
        <row r="1490">
          <cell r="AD1490">
            <v>21</v>
          </cell>
          <cell r="AF1490">
            <v>100</v>
          </cell>
          <cell r="AG1490" t="str">
            <v/>
          </cell>
          <cell r="AH1490">
            <v>-100</v>
          </cell>
        </row>
        <row r="1491">
          <cell r="AC1491" t="str">
            <v>2nd</v>
          </cell>
          <cell r="AD1491">
            <v>9</v>
          </cell>
          <cell r="AE1491">
            <v>3</v>
          </cell>
          <cell r="AF1491">
            <v>100</v>
          </cell>
          <cell r="AG1491" t="str">
            <v/>
          </cell>
          <cell r="AH1491">
            <v>-100</v>
          </cell>
        </row>
        <row r="1492">
          <cell r="AC1492" t="str">
            <v>2nd</v>
          </cell>
          <cell r="AD1492">
            <v>2.6</v>
          </cell>
          <cell r="AE1492">
            <v>1.5</v>
          </cell>
          <cell r="AF1492">
            <v>100</v>
          </cell>
          <cell r="AG1492" t="str">
            <v/>
          </cell>
          <cell r="AH1492">
            <v>-100</v>
          </cell>
        </row>
        <row r="1493">
          <cell r="AD1493">
            <v>7</v>
          </cell>
          <cell r="AF1493">
            <v>100</v>
          </cell>
          <cell r="AG1493" t="str">
            <v/>
          </cell>
          <cell r="AH1493">
            <v>-100</v>
          </cell>
        </row>
        <row r="1494">
          <cell r="AC1494" t="str">
            <v>Won</v>
          </cell>
          <cell r="AD1494">
            <v>7</v>
          </cell>
          <cell r="AE1494">
            <v>1.9</v>
          </cell>
          <cell r="AF1494">
            <v>100</v>
          </cell>
          <cell r="AG1494">
            <v>700</v>
          </cell>
          <cell r="AH1494">
            <v>600</v>
          </cell>
        </row>
        <row r="1495">
          <cell r="AD1495">
            <v>19</v>
          </cell>
          <cell r="AF1495">
            <v>100</v>
          </cell>
          <cell r="AG1495" t="str">
            <v/>
          </cell>
          <cell r="AH1495">
            <v>-100</v>
          </cell>
        </row>
        <row r="1496">
          <cell r="AC1496" t="str">
            <v>3rd</v>
          </cell>
          <cell r="AD1496">
            <v>8.5</v>
          </cell>
          <cell r="AE1496">
            <v>2.6</v>
          </cell>
          <cell r="AF1496">
            <v>100</v>
          </cell>
          <cell r="AG1496" t="str">
            <v/>
          </cell>
          <cell r="AH1496">
            <v>-100</v>
          </cell>
        </row>
        <row r="1497">
          <cell r="AC1497" t="str">
            <v>3rd</v>
          </cell>
          <cell r="AD1497">
            <v>7.5</v>
          </cell>
          <cell r="AE1497">
            <v>2.2000000000000002</v>
          </cell>
          <cell r="AF1497">
            <v>100</v>
          </cell>
          <cell r="AG1497" t="str">
            <v/>
          </cell>
          <cell r="AH1497">
            <v>-100</v>
          </cell>
        </row>
        <row r="1498">
          <cell r="AC1498" t="str">
            <v>Won</v>
          </cell>
          <cell r="AD1498">
            <v>4.8</v>
          </cell>
          <cell r="AE1498">
            <v>1.8</v>
          </cell>
          <cell r="AF1498">
            <v>100</v>
          </cell>
          <cell r="AG1498">
            <v>480</v>
          </cell>
          <cell r="AH1498">
            <v>380</v>
          </cell>
        </row>
        <row r="1499">
          <cell r="AD1499">
            <v>7</v>
          </cell>
          <cell r="AF1499">
            <v>100</v>
          </cell>
          <cell r="AG1499" t="str">
            <v/>
          </cell>
          <cell r="AH1499">
            <v>-100</v>
          </cell>
        </row>
        <row r="1500">
          <cell r="AD1500">
            <v>5</v>
          </cell>
          <cell r="AF1500">
            <v>100</v>
          </cell>
          <cell r="AG1500" t="str">
            <v/>
          </cell>
          <cell r="AH1500">
            <v>-100</v>
          </cell>
        </row>
        <row r="1501">
          <cell r="AD1501">
            <v>7</v>
          </cell>
          <cell r="AF1501">
            <v>100</v>
          </cell>
          <cell r="AG1501" t="str">
            <v/>
          </cell>
          <cell r="AH1501">
            <v>-100</v>
          </cell>
        </row>
        <row r="1502">
          <cell r="AC1502" t="str">
            <v>Won</v>
          </cell>
          <cell r="AD1502">
            <v>4.5999999999999996</v>
          </cell>
          <cell r="AE1502">
            <v>2</v>
          </cell>
          <cell r="AF1502">
            <v>100</v>
          </cell>
          <cell r="AG1502">
            <v>459.99999999999994</v>
          </cell>
          <cell r="AH1502">
            <v>359.99999999999994</v>
          </cell>
        </row>
        <row r="1503">
          <cell r="AD1503">
            <v>3.1</v>
          </cell>
          <cell r="AF1503">
            <v>100</v>
          </cell>
          <cell r="AG1503" t="str">
            <v/>
          </cell>
          <cell r="AH1503">
            <v>-100</v>
          </cell>
        </row>
        <row r="1504">
          <cell r="AC1504" t="str">
            <v>3rd</v>
          </cell>
          <cell r="AD1504">
            <v>5.5</v>
          </cell>
          <cell r="AE1504">
            <v>2.1</v>
          </cell>
          <cell r="AF1504">
            <v>100</v>
          </cell>
          <cell r="AG1504" t="str">
            <v/>
          </cell>
          <cell r="AH1504">
            <v>-100</v>
          </cell>
        </row>
        <row r="1505">
          <cell r="AD1505">
            <v>13</v>
          </cell>
          <cell r="AF1505">
            <v>100</v>
          </cell>
          <cell r="AG1505" t="str">
            <v/>
          </cell>
          <cell r="AH1505">
            <v>-100</v>
          </cell>
        </row>
        <row r="1506">
          <cell r="AD1506">
            <v>6.5</v>
          </cell>
          <cell r="AF1506">
            <v>100</v>
          </cell>
          <cell r="AG1506" t="str">
            <v/>
          </cell>
          <cell r="AH1506">
            <v>-100</v>
          </cell>
        </row>
        <row r="1507">
          <cell r="AC1507" t="str">
            <v>2nd</v>
          </cell>
          <cell r="AD1507">
            <v>4.5999999999999996</v>
          </cell>
          <cell r="AE1507">
            <v>2</v>
          </cell>
          <cell r="AF1507">
            <v>100</v>
          </cell>
          <cell r="AG1507" t="str">
            <v/>
          </cell>
          <cell r="AH1507">
            <v>-100</v>
          </cell>
        </row>
        <row r="1508">
          <cell r="AC1508" t="str">
            <v>Won</v>
          </cell>
          <cell r="AD1508">
            <v>3.7</v>
          </cell>
          <cell r="AE1508">
            <v>1.8</v>
          </cell>
          <cell r="AF1508">
            <v>100</v>
          </cell>
          <cell r="AG1508">
            <v>370</v>
          </cell>
          <cell r="AH1508">
            <v>270</v>
          </cell>
        </row>
        <row r="1509">
          <cell r="AD1509">
            <v>7.5</v>
          </cell>
          <cell r="AF1509">
            <v>100</v>
          </cell>
          <cell r="AG1509" t="str">
            <v/>
          </cell>
          <cell r="AH1509">
            <v>-100</v>
          </cell>
        </row>
        <row r="1510">
          <cell r="AD1510">
            <v>7</v>
          </cell>
          <cell r="AF1510">
            <v>100</v>
          </cell>
          <cell r="AG1510" t="str">
            <v/>
          </cell>
          <cell r="AH1510">
            <v>-100</v>
          </cell>
        </row>
        <row r="1511">
          <cell r="AD1511">
            <v>18</v>
          </cell>
          <cell r="AF1511">
            <v>100</v>
          </cell>
          <cell r="AG1511" t="str">
            <v/>
          </cell>
          <cell r="AH1511">
            <v>-100</v>
          </cell>
        </row>
        <row r="1512">
          <cell r="AD1512">
            <v>6</v>
          </cell>
          <cell r="AF1512">
            <v>100</v>
          </cell>
          <cell r="AG1512" t="str">
            <v/>
          </cell>
          <cell r="AH1512">
            <v>-100</v>
          </cell>
        </row>
        <row r="1513">
          <cell r="AC1513" t="str">
            <v>Won</v>
          </cell>
          <cell r="AD1513">
            <v>8.9</v>
          </cell>
          <cell r="AE1513">
            <v>2.2000000000000002</v>
          </cell>
          <cell r="AF1513">
            <v>100</v>
          </cell>
          <cell r="AG1513">
            <v>890</v>
          </cell>
          <cell r="AH1513">
            <v>790</v>
          </cell>
        </row>
        <row r="1514">
          <cell r="AD1514">
            <v>4.8</v>
          </cell>
          <cell r="AF1514">
            <v>100</v>
          </cell>
          <cell r="AG1514" t="str">
            <v/>
          </cell>
          <cell r="AH1514">
            <v>-100</v>
          </cell>
        </row>
        <row r="1515">
          <cell r="AD1515">
            <v>8.5</v>
          </cell>
          <cell r="AF1515">
            <v>100</v>
          </cell>
          <cell r="AG1515" t="str">
            <v/>
          </cell>
          <cell r="AH1515">
            <v>-100</v>
          </cell>
        </row>
        <row r="1516">
          <cell r="AC1516" t="str">
            <v>2nd</v>
          </cell>
          <cell r="AD1516">
            <v>8</v>
          </cell>
          <cell r="AE1516">
            <v>2.4</v>
          </cell>
          <cell r="AF1516">
            <v>100</v>
          </cell>
          <cell r="AG1516" t="str">
            <v/>
          </cell>
          <cell r="AH1516">
            <v>-100</v>
          </cell>
        </row>
        <row r="1517">
          <cell r="AC1517" t="str">
            <v>2nd</v>
          </cell>
          <cell r="AD1517">
            <v>3.1</v>
          </cell>
          <cell r="AE1517">
            <v>2.5</v>
          </cell>
          <cell r="AF1517">
            <v>100</v>
          </cell>
          <cell r="AG1517" t="str">
            <v/>
          </cell>
          <cell r="AH1517">
            <v>-100</v>
          </cell>
        </row>
        <row r="1518">
          <cell r="AC1518" t="str">
            <v>Won</v>
          </cell>
          <cell r="AD1518">
            <v>2.6</v>
          </cell>
          <cell r="AE1518">
            <v>1.9</v>
          </cell>
          <cell r="AF1518">
            <v>100</v>
          </cell>
          <cell r="AG1518">
            <v>260</v>
          </cell>
          <cell r="AH1518">
            <v>160</v>
          </cell>
        </row>
        <row r="1519">
          <cell r="AD1519">
            <v>6</v>
          </cell>
          <cell r="AF1519">
            <v>100</v>
          </cell>
          <cell r="AG1519" t="str">
            <v/>
          </cell>
          <cell r="AH1519">
            <v>-100</v>
          </cell>
        </row>
        <row r="1520">
          <cell r="AD1520">
            <v>10</v>
          </cell>
          <cell r="AF1520">
            <v>100</v>
          </cell>
          <cell r="AG1520" t="str">
            <v/>
          </cell>
          <cell r="AH1520">
            <v>-100</v>
          </cell>
        </row>
        <row r="1521">
          <cell r="AC1521" t="str">
            <v>Ntd</v>
          </cell>
          <cell r="AD1521">
            <v>11</v>
          </cell>
          <cell r="AF1521">
            <v>100</v>
          </cell>
          <cell r="AG1521" t="str">
            <v/>
          </cell>
          <cell r="AH1521">
            <v>-100</v>
          </cell>
        </row>
        <row r="1522">
          <cell r="AC1522" t="str">
            <v>Won</v>
          </cell>
          <cell r="AD1522">
            <v>2.4</v>
          </cell>
          <cell r="AE1522">
            <v>1.5</v>
          </cell>
          <cell r="AF1522">
            <v>100</v>
          </cell>
          <cell r="AG1522">
            <v>240</v>
          </cell>
          <cell r="AH1522">
            <v>140</v>
          </cell>
        </row>
        <row r="1523">
          <cell r="AD1523">
            <v>12</v>
          </cell>
          <cell r="AF1523">
            <v>100</v>
          </cell>
          <cell r="AG1523" t="str">
            <v/>
          </cell>
          <cell r="AH1523">
            <v>-100</v>
          </cell>
        </row>
        <row r="1524">
          <cell r="AD1524">
            <v>11</v>
          </cell>
          <cell r="AF1524">
            <v>100</v>
          </cell>
          <cell r="AG1524" t="str">
            <v/>
          </cell>
          <cell r="AH1524">
            <v>-100</v>
          </cell>
        </row>
        <row r="1525">
          <cell r="AC1525" t="str">
            <v>2nd</v>
          </cell>
          <cell r="AD1525">
            <v>6.5</v>
          </cell>
          <cell r="AE1525">
            <v>2</v>
          </cell>
          <cell r="AF1525">
            <v>100</v>
          </cell>
          <cell r="AG1525" t="str">
            <v/>
          </cell>
          <cell r="AH1525">
            <v>-100</v>
          </cell>
        </row>
        <row r="1526">
          <cell r="AD1526">
            <v>8.5</v>
          </cell>
          <cell r="AF1526">
            <v>100</v>
          </cell>
          <cell r="AG1526" t="str">
            <v/>
          </cell>
          <cell r="AH1526">
            <v>-100</v>
          </cell>
        </row>
        <row r="1527">
          <cell r="AC1527" t="str">
            <v>3rd</v>
          </cell>
          <cell r="AD1527">
            <v>7.5</v>
          </cell>
          <cell r="AE1527">
            <v>2.2999999999999998</v>
          </cell>
          <cell r="AF1527">
            <v>100</v>
          </cell>
          <cell r="AG1527" t="str">
            <v/>
          </cell>
          <cell r="AH1527">
            <v>-100</v>
          </cell>
        </row>
        <row r="1528">
          <cell r="AD1528">
            <v>9.5</v>
          </cell>
          <cell r="AF1528">
            <v>100</v>
          </cell>
          <cell r="AG1528" t="str">
            <v/>
          </cell>
          <cell r="AH1528">
            <v>-100</v>
          </cell>
        </row>
        <row r="1529">
          <cell r="AD1529">
            <v>3.1</v>
          </cell>
          <cell r="AF1529">
            <v>100</v>
          </cell>
          <cell r="AG1529" t="str">
            <v/>
          </cell>
          <cell r="AH1529">
            <v>-100</v>
          </cell>
        </row>
        <row r="1530">
          <cell r="AD1530">
            <v>18</v>
          </cell>
          <cell r="AF1530">
            <v>100</v>
          </cell>
          <cell r="AG1530" t="str">
            <v/>
          </cell>
          <cell r="AH1530">
            <v>-100</v>
          </cell>
        </row>
        <row r="1531">
          <cell r="AD1531">
            <v>14</v>
          </cell>
          <cell r="AF1531">
            <v>100</v>
          </cell>
          <cell r="AG1531" t="str">
            <v/>
          </cell>
          <cell r="AH1531">
            <v>-100</v>
          </cell>
        </row>
        <row r="1532">
          <cell r="AD1532">
            <v>7.5</v>
          </cell>
          <cell r="AF1532">
            <v>100</v>
          </cell>
          <cell r="AG1532" t="str">
            <v/>
          </cell>
          <cell r="AH1532">
            <v>-100</v>
          </cell>
        </row>
        <row r="1533">
          <cell r="AD1533">
            <v>7.5</v>
          </cell>
          <cell r="AF1533">
            <v>100</v>
          </cell>
          <cell r="AG1533" t="str">
            <v/>
          </cell>
          <cell r="AH1533">
            <v>-100</v>
          </cell>
        </row>
        <row r="1534">
          <cell r="AC1534" t="str">
            <v>Won</v>
          </cell>
          <cell r="AD1534">
            <v>4.5999999999999996</v>
          </cell>
          <cell r="AE1534">
            <v>2</v>
          </cell>
          <cell r="AF1534">
            <v>100</v>
          </cell>
          <cell r="AG1534">
            <v>459.99999999999994</v>
          </cell>
          <cell r="AH1534">
            <v>359.99999999999994</v>
          </cell>
        </row>
        <row r="1535">
          <cell r="AC1535" t="str">
            <v>2nd</v>
          </cell>
          <cell r="AD1535">
            <v>7</v>
          </cell>
          <cell r="AE1535">
            <v>2.5</v>
          </cell>
          <cell r="AF1535">
            <v>100</v>
          </cell>
          <cell r="AG1535" t="str">
            <v/>
          </cell>
          <cell r="AH1535">
            <v>-100</v>
          </cell>
        </row>
        <row r="1536">
          <cell r="AD1536">
            <v>5.5</v>
          </cell>
          <cell r="AF1536">
            <v>100</v>
          </cell>
          <cell r="AG1536" t="str">
            <v/>
          </cell>
          <cell r="AH1536">
            <v>-100</v>
          </cell>
        </row>
        <row r="1537">
          <cell r="AC1537" t="str">
            <v>3rd</v>
          </cell>
          <cell r="AD1537">
            <v>2.25</v>
          </cell>
          <cell r="AE1537">
            <v>1.3</v>
          </cell>
          <cell r="AF1537">
            <v>100</v>
          </cell>
          <cell r="AG1537" t="str">
            <v/>
          </cell>
          <cell r="AH1537">
            <v>-100</v>
          </cell>
        </row>
        <row r="1538">
          <cell r="AD1538">
            <v>4.5999999999999996</v>
          </cell>
          <cell r="AF1538">
            <v>100</v>
          </cell>
          <cell r="AG1538" t="str">
            <v/>
          </cell>
          <cell r="AH1538">
            <v>-100</v>
          </cell>
        </row>
        <row r="1539">
          <cell r="AC1539" t="str">
            <v>2nd</v>
          </cell>
          <cell r="AD1539">
            <v>8.5</v>
          </cell>
          <cell r="AE1539">
            <v>2.1</v>
          </cell>
          <cell r="AF1539">
            <v>100</v>
          </cell>
          <cell r="AG1539" t="str">
            <v/>
          </cell>
          <cell r="AH1539">
            <v>-100</v>
          </cell>
        </row>
        <row r="1540">
          <cell r="AC1540" t="str">
            <v>Won</v>
          </cell>
          <cell r="AD1540">
            <v>8.9</v>
          </cell>
          <cell r="AE1540">
            <v>2.1</v>
          </cell>
          <cell r="AF1540">
            <v>100</v>
          </cell>
          <cell r="AG1540">
            <v>890</v>
          </cell>
          <cell r="AH1540">
            <v>790</v>
          </cell>
        </row>
        <row r="1541">
          <cell r="AD1541">
            <v>51</v>
          </cell>
          <cell r="AF1541">
            <v>100</v>
          </cell>
          <cell r="AG1541" t="str">
            <v/>
          </cell>
          <cell r="AH1541">
            <v>-100</v>
          </cell>
        </row>
        <row r="1542">
          <cell r="AD1542">
            <v>4.5999999999999996</v>
          </cell>
          <cell r="AF1542">
            <v>100</v>
          </cell>
          <cell r="AG1542" t="str">
            <v/>
          </cell>
          <cell r="AH1542">
            <v>-100</v>
          </cell>
        </row>
        <row r="1543">
          <cell r="AC1543" t="str">
            <v>3rd</v>
          </cell>
          <cell r="AD1543">
            <v>3.6</v>
          </cell>
          <cell r="AE1543">
            <v>1.7</v>
          </cell>
          <cell r="AF1543">
            <v>100</v>
          </cell>
          <cell r="AG1543" t="str">
            <v/>
          </cell>
          <cell r="AH1543">
            <v>-100</v>
          </cell>
        </row>
        <row r="1544">
          <cell r="AC1544" t="str">
            <v>Won</v>
          </cell>
          <cell r="AD1544">
            <v>3.8</v>
          </cell>
          <cell r="AE1544">
            <v>2.4</v>
          </cell>
          <cell r="AF1544">
            <v>100</v>
          </cell>
          <cell r="AG1544">
            <v>380</v>
          </cell>
          <cell r="AH1544">
            <v>280</v>
          </cell>
        </row>
        <row r="1545">
          <cell r="AD1545">
            <v>10</v>
          </cell>
          <cell r="AF1545">
            <v>100</v>
          </cell>
          <cell r="AG1545" t="str">
            <v/>
          </cell>
          <cell r="AH1545">
            <v>-100</v>
          </cell>
        </row>
        <row r="1546">
          <cell r="AD1546">
            <v>41</v>
          </cell>
          <cell r="AF1546">
            <v>100</v>
          </cell>
          <cell r="AG1546" t="str">
            <v/>
          </cell>
          <cell r="AH1546">
            <v>-100</v>
          </cell>
        </row>
        <row r="1547">
          <cell r="AD1547">
            <v>8</v>
          </cell>
          <cell r="AF1547">
            <v>100</v>
          </cell>
          <cell r="AG1547" t="str">
            <v/>
          </cell>
          <cell r="AH1547">
            <v>-100</v>
          </cell>
        </row>
        <row r="1548">
          <cell r="AD1548">
            <v>6</v>
          </cell>
          <cell r="AF1548">
            <v>100</v>
          </cell>
          <cell r="AG1548" t="str">
            <v/>
          </cell>
          <cell r="AH1548">
            <v>-100</v>
          </cell>
        </row>
        <row r="1549">
          <cell r="AC1549" t="str">
            <v>3rd</v>
          </cell>
          <cell r="AD1549">
            <v>6.5</v>
          </cell>
          <cell r="AE1549">
            <v>2.2000000000000002</v>
          </cell>
          <cell r="AF1549">
            <v>100</v>
          </cell>
          <cell r="AG1549" t="str">
            <v/>
          </cell>
          <cell r="AH1549">
            <v>-100</v>
          </cell>
        </row>
        <row r="1550">
          <cell r="AC1550" t="str">
            <v>2nd</v>
          </cell>
          <cell r="AD1550">
            <v>3.8</v>
          </cell>
          <cell r="AE1550">
            <v>1.7</v>
          </cell>
          <cell r="AF1550">
            <v>100</v>
          </cell>
          <cell r="AG1550" t="str">
            <v/>
          </cell>
          <cell r="AH1550">
            <v>-100</v>
          </cell>
        </row>
        <row r="1551">
          <cell r="AC1551" t="str">
            <v>Won</v>
          </cell>
          <cell r="AD1551">
            <v>8.1</v>
          </cell>
          <cell r="AE1551">
            <v>2.6</v>
          </cell>
          <cell r="AF1551">
            <v>100</v>
          </cell>
          <cell r="AG1551">
            <v>810</v>
          </cell>
          <cell r="AH1551">
            <v>710</v>
          </cell>
        </row>
        <row r="1552">
          <cell r="AD1552">
            <v>6</v>
          </cell>
          <cell r="AF1552">
            <v>100</v>
          </cell>
          <cell r="AG1552" t="str">
            <v/>
          </cell>
          <cell r="AH1552">
            <v>-100</v>
          </cell>
        </row>
        <row r="1553">
          <cell r="AC1553" t="str">
            <v>2nd</v>
          </cell>
          <cell r="AD1553">
            <v>2.4</v>
          </cell>
          <cell r="AE1553">
            <v>1.4</v>
          </cell>
          <cell r="AF1553">
            <v>100</v>
          </cell>
          <cell r="AG1553" t="str">
            <v/>
          </cell>
          <cell r="AH1553">
            <v>-100</v>
          </cell>
        </row>
        <row r="1554">
          <cell r="AD1554">
            <v>17</v>
          </cell>
          <cell r="AF1554">
            <v>100</v>
          </cell>
          <cell r="AG1554" t="str">
            <v/>
          </cell>
          <cell r="AH1554">
            <v>-100</v>
          </cell>
        </row>
        <row r="1555">
          <cell r="AD1555">
            <v>13</v>
          </cell>
          <cell r="AF1555">
            <v>100</v>
          </cell>
          <cell r="AG1555" t="str">
            <v/>
          </cell>
          <cell r="AH1555">
            <v>-100</v>
          </cell>
        </row>
        <row r="1556">
          <cell r="AD1556">
            <v>21</v>
          </cell>
          <cell r="AF1556">
            <v>100</v>
          </cell>
          <cell r="AG1556" t="str">
            <v/>
          </cell>
          <cell r="AH1556">
            <v>-100</v>
          </cell>
        </row>
        <row r="1557">
          <cell r="AD1557">
            <v>11</v>
          </cell>
          <cell r="AF1557">
            <v>100</v>
          </cell>
          <cell r="AG1557" t="str">
            <v/>
          </cell>
          <cell r="AH1557">
            <v>-100</v>
          </cell>
        </row>
        <row r="1558">
          <cell r="AC1558" t="str">
            <v>2nd</v>
          </cell>
          <cell r="AD1558">
            <v>6.5</v>
          </cell>
          <cell r="AE1558">
            <v>2.5</v>
          </cell>
          <cell r="AF1558">
            <v>100</v>
          </cell>
          <cell r="AG1558" t="str">
            <v/>
          </cell>
          <cell r="AH1558">
            <v>-100</v>
          </cell>
        </row>
        <row r="1559">
          <cell r="AC1559" t="str">
            <v>Won</v>
          </cell>
          <cell r="AD1559">
            <v>14.3</v>
          </cell>
          <cell r="AE1559">
            <v>3.5</v>
          </cell>
          <cell r="AF1559">
            <v>100</v>
          </cell>
          <cell r="AG1559">
            <v>1430</v>
          </cell>
          <cell r="AH1559">
            <v>1330</v>
          </cell>
        </row>
        <row r="1560">
          <cell r="AD1560">
            <v>7</v>
          </cell>
          <cell r="AF1560">
            <v>100</v>
          </cell>
          <cell r="AG1560" t="str">
            <v/>
          </cell>
          <cell r="AH1560">
            <v>-100</v>
          </cell>
        </row>
        <row r="1561">
          <cell r="AD1561">
            <v>14</v>
          </cell>
          <cell r="AF1561">
            <v>100</v>
          </cell>
          <cell r="AG1561" t="str">
            <v/>
          </cell>
          <cell r="AH1561">
            <v>-100</v>
          </cell>
        </row>
        <row r="1562">
          <cell r="AC1562" t="str">
            <v>Won</v>
          </cell>
          <cell r="AD1562">
            <v>4.2</v>
          </cell>
          <cell r="AE1562">
            <v>2.2000000000000002</v>
          </cell>
          <cell r="AF1562">
            <v>100</v>
          </cell>
          <cell r="AG1562">
            <v>420</v>
          </cell>
          <cell r="AH1562">
            <v>320</v>
          </cell>
        </row>
        <row r="1563">
          <cell r="AD1563">
            <v>13</v>
          </cell>
          <cell r="AF1563">
            <v>100</v>
          </cell>
          <cell r="AG1563" t="str">
            <v/>
          </cell>
          <cell r="AH1563">
            <v>-100</v>
          </cell>
        </row>
        <row r="1564">
          <cell r="AD1564">
            <v>5</v>
          </cell>
          <cell r="AF1564">
            <v>100</v>
          </cell>
          <cell r="AG1564" t="str">
            <v/>
          </cell>
          <cell r="AH1564">
            <v>-100</v>
          </cell>
        </row>
        <row r="1565">
          <cell r="AC1565" t="str">
            <v>2nd</v>
          </cell>
          <cell r="AD1565">
            <v>8</v>
          </cell>
          <cell r="AE1565">
            <v>3.1</v>
          </cell>
          <cell r="AF1565">
            <v>100</v>
          </cell>
          <cell r="AG1565" t="str">
            <v/>
          </cell>
          <cell r="AH1565">
            <v>-100</v>
          </cell>
        </row>
        <row r="1566">
          <cell r="AD1566">
            <v>11</v>
          </cell>
          <cell r="AF1566">
            <v>100</v>
          </cell>
          <cell r="AG1566" t="str">
            <v/>
          </cell>
          <cell r="AH1566">
            <v>-100</v>
          </cell>
        </row>
        <row r="1567">
          <cell r="AC1567" t="str">
            <v>Won</v>
          </cell>
          <cell r="AD1567">
            <v>4</v>
          </cell>
          <cell r="AE1567">
            <v>1.7</v>
          </cell>
          <cell r="AF1567">
            <v>100</v>
          </cell>
          <cell r="AG1567">
            <v>400</v>
          </cell>
          <cell r="AH1567">
            <v>300</v>
          </cell>
        </row>
        <row r="1568">
          <cell r="AD1568">
            <v>6.5</v>
          </cell>
          <cell r="AF1568">
            <v>100</v>
          </cell>
          <cell r="AG1568" t="str">
            <v/>
          </cell>
          <cell r="AH1568">
            <v>-100</v>
          </cell>
        </row>
        <row r="1569">
          <cell r="AC1569" t="str">
            <v>2nd</v>
          </cell>
          <cell r="AD1569">
            <v>5.5</v>
          </cell>
          <cell r="AE1569">
            <v>1.8</v>
          </cell>
          <cell r="AF1569">
            <v>100</v>
          </cell>
          <cell r="AG1569" t="str">
            <v/>
          </cell>
          <cell r="AH1569">
            <v>-100</v>
          </cell>
        </row>
        <row r="1570">
          <cell r="AC1570" t="str">
            <v>3rd</v>
          </cell>
          <cell r="AD1570">
            <v>4.4000000000000004</v>
          </cell>
          <cell r="AE1570">
            <v>1.6</v>
          </cell>
          <cell r="AF1570">
            <v>100</v>
          </cell>
          <cell r="AG1570" t="str">
            <v/>
          </cell>
          <cell r="AH1570">
            <v>-100</v>
          </cell>
        </row>
        <row r="1571">
          <cell r="AD1571">
            <v>7.5</v>
          </cell>
          <cell r="AF1571">
            <v>100</v>
          </cell>
          <cell r="AG1571" t="str">
            <v/>
          </cell>
          <cell r="AH1571">
            <v>-100</v>
          </cell>
        </row>
        <row r="1572">
          <cell r="AD1572">
            <v>4</v>
          </cell>
          <cell r="AF1572">
            <v>100</v>
          </cell>
          <cell r="AG1572" t="str">
            <v/>
          </cell>
          <cell r="AH1572">
            <v>-100</v>
          </cell>
        </row>
        <row r="1573">
          <cell r="AD1573">
            <v>14</v>
          </cell>
          <cell r="AF1573">
            <v>100</v>
          </cell>
          <cell r="AG1573" t="str">
            <v/>
          </cell>
          <cell r="AH1573">
            <v>-100</v>
          </cell>
        </row>
        <row r="1574">
          <cell r="AC1574" t="str">
            <v>2nd</v>
          </cell>
          <cell r="AD1574">
            <v>15</v>
          </cell>
          <cell r="AE1574">
            <v>4.5</v>
          </cell>
          <cell r="AF1574">
            <v>100</v>
          </cell>
          <cell r="AG1574" t="str">
            <v/>
          </cell>
          <cell r="AH1574">
            <v>-100</v>
          </cell>
        </row>
        <row r="1575">
          <cell r="AC1575" t="str">
            <v>Won</v>
          </cell>
          <cell r="AD1575">
            <v>5</v>
          </cell>
          <cell r="AE1575">
            <v>1.9</v>
          </cell>
          <cell r="AF1575">
            <v>100</v>
          </cell>
          <cell r="AG1575">
            <v>500</v>
          </cell>
          <cell r="AH1575">
            <v>400</v>
          </cell>
        </row>
        <row r="1576">
          <cell r="AD1576">
            <v>12</v>
          </cell>
          <cell r="AF1576">
            <v>100</v>
          </cell>
          <cell r="AG1576" t="str">
            <v/>
          </cell>
          <cell r="AH1576">
            <v>-100</v>
          </cell>
        </row>
        <row r="1577">
          <cell r="AC1577" t="str">
            <v>Won</v>
          </cell>
          <cell r="AD1577">
            <v>4.2</v>
          </cell>
          <cell r="AE1577">
            <v>2.4</v>
          </cell>
          <cell r="AF1577">
            <v>100</v>
          </cell>
          <cell r="AG1577">
            <v>420</v>
          </cell>
          <cell r="AH1577">
            <v>320</v>
          </cell>
        </row>
        <row r="1578">
          <cell r="AD1578">
            <v>6</v>
          </cell>
          <cell r="AF1578">
            <v>100</v>
          </cell>
          <cell r="AG1578" t="str">
            <v/>
          </cell>
          <cell r="AH1578">
            <v>-100</v>
          </cell>
        </row>
        <row r="1579">
          <cell r="AC1579" t="str">
            <v>2nd</v>
          </cell>
          <cell r="AD1579">
            <v>3.3</v>
          </cell>
          <cell r="AE1579">
            <v>1.7</v>
          </cell>
          <cell r="AF1579">
            <v>100</v>
          </cell>
          <cell r="AG1579" t="str">
            <v/>
          </cell>
          <cell r="AH1579">
            <v>-100</v>
          </cell>
        </row>
        <row r="1580">
          <cell r="AC1580" t="str">
            <v>Ntd</v>
          </cell>
          <cell r="AD1580">
            <v>4.5999999999999996</v>
          </cell>
          <cell r="AF1580">
            <v>100</v>
          </cell>
          <cell r="AG1580" t="str">
            <v/>
          </cell>
          <cell r="AH1580">
            <v>-100</v>
          </cell>
        </row>
        <row r="1581">
          <cell r="AD1581">
            <v>12</v>
          </cell>
          <cell r="AF1581">
            <v>100</v>
          </cell>
          <cell r="AG1581" t="str">
            <v/>
          </cell>
          <cell r="AH1581">
            <v>-100</v>
          </cell>
        </row>
        <row r="1582">
          <cell r="AC1582" t="str">
            <v>3rd</v>
          </cell>
          <cell r="AD1582">
            <v>2.2999999999999998</v>
          </cell>
          <cell r="AE1582">
            <v>1.4</v>
          </cell>
          <cell r="AF1582">
            <v>100</v>
          </cell>
          <cell r="AG1582" t="str">
            <v/>
          </cell>
          <cell r="AH1582">
            <v>-100</v>
          </cell>
        </row>
        <row r="1583">
          <cell r="AD1583">
            <v>11</v>
          </cell>
          <cell r="AF1583">
            <v>100</v>
          </cell>
          <cell r="AG1583" t="str">
            <v/>
          </cell>
          <cell r="AH1583">
            <v>-100</v>
          </cell>
        </row>
        <row r="1584">
          <cell r="AC1584" t="str">
            <v>2nd</v>
          </cell>
          <cell r="AD1584">
            <v>5</v>
          </cell>
          <cell r="AE1584">
            <v>1.7</v>
          </cell>
          <cell r="AF1584">
            <v>100</v>
          </cell>
          <cell r="AG1584" t="str">
            <v/>
          </cell>
          <cell r="AH1584">
            <v>-100</v>
          </cell>
        </row>
        <row r="1585">
          <cell r="AD1585">
            <v>101</v>
          </cell>
          <cell r="AF1585">
            <v>100</v>
          </cell>
          <cell r="AG1585" t="str">
            <v/>
          </cell>
          <cell r="AH1585">
            <v>-100</v>
          </cell>
        </row>
        <row r="1586">
          <cell r="AC1586" t="str">
            <v>Won</v>
          </cell>
          <cell r="AD1586">
            <v>12</v>
          </cell>
          <cell r="AE1586">
            <v>2.8</v>
          </cell>
          <cell r="AF1586">
            <v>100</v>
          </cell>
          <cell r="AG1586">
            <v>1200</v>
          </cell>
          <cell r="AH1586">
            <v>1100</v>
          </cell>
        </row>
        <row r="1587">
          <cell r="AC1587" t="str">
            <v>Won</v>
          </cell>
          <cell r="AD1587">
            <v>3.1</v>
          </cell>
          <cell r="AF1587">
            <v>100</v>
          </cell>
          <cell r="AG1587">
            <v>310</v>
          </cell>
          <cell r="AH1587">
            <v>210</v>
          </cell>
        </row>
        <row r="1588">
          <cell r="AC1588" t="str">
            <v>2nd</v>
          </cell>
          <cell r="AD1588">
            <v>16</v>
          </cell>
          <cell r="AE1588">
            <v>3.1</v>
          </cell>
          <cell r="AF1588">
            <v>100</v>
          </cell>
          <cell r="AG1588" t="str">
            <v/>
          </cell>
          <cell r="AH1588">
            <v>-100</v>
          </cell>
        </row>
        <row r="1589">
          <cell r="AD1589">
            <v>8</v>
          </cell>
          <cell r="AF1589">
            <v>100</v>
          </cell>
          <cell r="AG1589" t="str">
            <v/>
          </cell>
          <cell r="AH1589">
            <v>-100</v>
          </cell>
        </row>
        <row r="1590">
          <cell r="AD1590">
            <v>3.7</v>
          </cell>
          <cell r="AF1590">
            <v>100</v>
          </cell>
          <cell r="AG1590" t="str">
            <v/>
          </cell>
          <cell r="AH1590">
            <v>-100</v>
          </cell>
        </row>
        <row r="1591">
          <cell r="AD1591">
            <v>13</v>
          </cell>
          <cell r="AF1591">
            <v>100</v>
          </cell>
          <cell r="AG1591" t="str">
            <v/>
          </cell>
          <cell r="AH1591">
            <v>-100</v>
          </cell>
        </row>
        <row r="1592">
          <cell r="AC1592" t="str">
            <v>2nd</v>
          </cell>
          <cell r="AD1592">
            <v>7</v>
          </cell>
          <cell r="AE1592">
            <v>2.5</v>
          </cell>
          <cell r="AF1592">
            <v>100</v>
          </cell>
          <cell r="AG1592" t="str">
            <v/>
          </cell>
          <cell r="AH1592">
            <v>-100</v>
          </cell>
        </row>
        <row r="1593">
          <cell r="AD1593">
            <v>11</v>
          </cell>
          <cell r="AF1593">
            <v>100</v>
          </cell>
          <cell r="AG1593" t="str">
            <v/>
          </cell>
          <cell r="AH1593">
            <v>-100</v>
          </cell>
        </row>
        <row r="1594">
          <cell r="AD1594">
            <v>10</v>
          </cell>
          <cell r="AF1594">
            <v>100</v>
          </cell>
          <cell r="AG1594" t="str">
            <v/>
          </cell>
          <cell r="AH1594">
            <v>-100</v>
          </cell>
        </row>
        <row r="1595">
          <cell r="AC1595" t="str">
            <v>Won</v>
          </cell>
          <cell r="AD1595">
            <v>12.1</v>
          </cell>
          <cell r="AE1595">
            <v>3</v>
          </cell>
          <cell r="AF1595">
            <v>100</v>
          </cell>
          <cell r="AG1595">
            <v>1210</v>
          </cell>
          <cell r="AH1595">
            <v>1110</v>
          </cell>
        </row>
        <row r="1596">
          <cell r="AC1596" t="str">
            <v>3rd</v>
          </cell>
          <cell r="AD1596">
            <v>9.5</v>
          </cell>
          <cell r="AE1596">
            <v>2.9</v>
          </cell>
          <cell r="AF1596">
            <v>100</v>
          </cell>
          <cell r="AG1596" t="str">
            <v/>
          </cell>
          <cell r="AH1596">
            <v>-100</v>
          </cell>
        </row>
        <row r="1597">
          <cell r="AC1597" t="str">
            <v>Ntd</v>
          </cell>
          <cell r="AD1597">
            <v>2.4500000000000002</v>
          </cell>
          <cell r="AF1597">
            <v>100</v>
          </cell>
          <cell r="AG1597" t="str">
            <v/>
          </cell>
          <cell r="AH1597">
            <v>-100</v>
          </cell>
        </row>
        <row r="1598">
          <cell r="AC1598" t="str">
            <v>Won</v>
          </cell>
          <cell r="AD1598">
            <v>3.7</v>
          </cell>
          <cell r="AE1598">
            <v>2</v>
          </cell>
          <cell r="AF1598">
            <v>100</v>
          </cell>
          <cell r="AG1598">
            <v>370</v>
          </cell>
          <cell r="AH1598">
            <v>270</v>
          </cell>
        </row>
        <row r="1599">
          <cell r="AD1599">
            <v>7.5</v>
          </cell>
          <cell r="AF1599">
            <v>100</v>
          </cell>
          <cell r="AG1599" t="str">
            <v/>
          </cell>
          <cell r="AH1599">
            <v>-100</v>
          </cell>
        </row>
        <row r="1600">
          <cell r="AC1600" t="str">
            <v>2nd</v>
          </cell>
          <cell r="AD1600">
            <v>9</v>
          </cell>
          <cell r="AE1600">
            <v>3.5</v>
          </cell>
          <cell r="AF1600">
            <v>100</v>
          </cell>
          <cell r="AG1600" t="str">
            <v/>
          </cell>
          <cell r="AH1600">
            <v>-100</v>
          </cell>
        </row>
        <row r="1601">
          <cell r="AD1601">
            <v>9</v>
          </cell>
          <cell r="AF1601">
            <v>100</v>
          </cell>
          <cell r="AG1601" t="str">
            <v/>
          </cell>
          <cell r="AH1601">
            <v>-100</v>
          </cell>
        </row>
        <row r="1602">
          <cell r="AD1602">
            <v>21</v>
          </cell>
          <cell r="AF1602">
            <v>100</v>
          </cell>
          <cell r="AG1602" t="str">
            <v/>
          </cell>
          <cell r="AH1602">
            <v>-100</v>
          </cell>
        </row>
        <row r="1603">
          <cell r="AC1603" t="str">
            <v>Won</v>
          </cell>
          <cell r="AD1603">
            <v>2.4</v>
          </cell>
          <cell r="AE1603">
            <v>1.4</v>
          </cell>
          <cell r="AF1603">
            <v>100</v>
          </cell>
          <cell r="AG1603">
            <v>240</v>
          </cell>
          <cell r="AH1603">
            <v>140</v>
          </cell>
        </row>
        <row r="1604">
          <cell r="AD1604">
            <v>31</v>
          </cell>
          <cell r="AF1604">
            <v>100</v>
          </cell>
          <cell r="AG1604" t="str">
            <v/>
          </cell>
          <cell r="AH1604">
            <v>-100</v>
          </cell>
        </row>
        <row r="1605">
          <cell r="AD1605">
            <v>7.5</v>
          </cell>
          <cell r="AF1605">
            <v>100</v>
          </cell>
          <cell r="AG1605" t="str">
            <v/>
          </cell>
          <cell r="AH1605">
            <v>-100</v>
          </cell>
        </row>
        <row r="1606">
          <cell r="AD1606">
            <v>10</v>
          </cell>
          <cell r="AF1606">
            <v>100</v>
          </cell>
          <cell r="AG1606" t="str">
            <v/>
          </cell>
          <cell r="AH1606">
            <v>-100</v>
          </cell>
        </row>
        <row r="1607">
          <cell r="AD1607">
            <v>6</v>
          </cell>
          <cell r="AF1607">
            <v>100</v>
          </cell>
          <cell r="AG1607" t="str">
            <v/>
          </cell>
          <cell r="AH1607">
            <v>-100</v>
          </cell>
        </row>
        <row r="1608">
          <cell r="AD1608">
            <v>3</v>
          </cell>
          <cell r="AF1608">
            <v>100</v>
          </cell>
          <cell r="AG1608" t="str">
            <v/>
          </cell>
          <cell r="AH1608">
            <v>-100</v>
          </cell>
        </row>
        <row r="1609">
          <cell r="AC1609" t="str">
            <v>2nd</v>
          </cell>
          <cell r="AD1609">
            <v>3.6</v>
          </cell>
          <cell r="AE1609">
            <v>2.1</v>
          </cell>
          <cell r="AF1609">
            <v>100</v>
          </cell>
          <cell r="AG1609" t="str">
            <v/>
          </cell>
          <cell r="AH1609">
            <v>-100</v>
          </cell>
        </row>
        <row r="1610">
          <cell r="AD1610">
            <v>10</v>
          </cell>
          <cell r="AF1610">
            <v>100</v>
          </cell>
          <cell r="AG1610" t="str">
            <v/>
          </cell>
          <cell r="AH1610">
            <v>-100</v>
          </cell>
        </row>
        <row r="1611">
          <cell r="AC1611" t="str">
            <v>Ntd</v>
          </cell>
          <cell r="AD1611">
            <v>11</v>
          </cell>
          <cell r="AF1611">
            <v>100</v>
          </cell>
          <cell r="AG1611" t="str">
            <v/>
          </cell>
          <cell r="AH1611">
            <v>-100</v>
          </cell>
        </row>
        <row r="1612">
          <cell r="AD1612">
            <v>7</v>
          </cell>
          <cell r="AF1612">
            <v>100</v>
          </cell>
          <cell r="AG1612" t="str">
            <v/>
          </cell>
          <cell r="AH1612">
            <v>-100</v>
          </cell>
        </row>
        <row r="1613">
          <cell r="AC1613" t="str">
            <v>Won</v>
          </cell>
          <cell r="AD1613">
            <v>9</v>
          </cell>
          <cell r="AE1613">
            <v>2.6</v>
          </cell>
          <cell r="AF1613">
            <v>100</v>
          </cell>
          <cell r="AG1613">
            <v>900</v>
          </cell>
          <cell r="AH1613">
            <v>800</v>
          </cell>
        </row>
        <row r="1614">
          <cell r="AD1614">
            <v>6</v>
          </cell>
          <cell r="AF1614">
            <v>100</v>
          </cell>
          <cell r="AG1614" t="str">
            <v/>
          </cell>
          <cell r="AH1614">
            <v>-100</v>
          </cell>
        </row>
        <row r="1615">
          <cell r="AC1615" t="str">
            <v>3rd</v>
          </cell>
          <cell r="AD1615">
            <v>4.4000000000000004</v>
          </cell>
          <cell r="AE1615">
            <v>2</v>
          </cell>
          <cell r="AF1615">
            <v>100</v>
          </cell>
          <cell r="AG1615" t="str">
            <v/>
          </cell>
          <cell r="AH1615">
            <v>-100</v>
          </cell>
        </row>
        <row r="1616">
          <cell r="AC1616" t="str">
            <v>2nd</v>
          </cell>
          <cell r="AD1616">
            <v>6.5</v>
          </cell>
          <cell r="AE1616">
            <v>2.6</v>
          </cell>
          <cell r="AF1616">
            <v>100</v>
          </cell>
          <cell r="AG1616" t="str">
            <v/>
          </cell>
          <cell r="AH1616">
            <v>-100</v>
          </cell>
        </row>
        <row r="1617">
          <cell r="AC1617" t="str">
            <v>Won</v>
          </cell>
          <cell r="AD1617">
            <v>7.5</v>
          </cell>
          <cell r="AE1617">
            <v>2.5</v>
          </cell>
          <cell r="AF1617">
            <v>100</v>
          </cell>
          <cell r="AG1617">
            <v>750</v>
          </cell>
          <cell r="AH1617">
            <v>650</v>
          </cell>
        </row>
        <row r="1618">
          <cell r="AD1618">
            <v>3.2</v>
          </cell>
          <cell r="AF1618">
            <v>100</v>
          </cell>
          <cell r="AG1618" t="str">
            <v/>
          </cell>
          <cell r="AH1618">
            <v>-100</v>
          </cell>
        </row>
        <row r="1619">
          <cell r="AC1619" t="str">
            <v>2nd</v>
          </cell>
          <cell r="AD1619">
            <v>8</v>
          </cell>
          <cell r="AE1619">
            <v>2.4</v>
          </cell>
          <cell r="AF1619">
            <v>100</v>
          </cell>
          <cell r="AG1619" t="str">
            <v/>
          </cell>
          <cell r="AH1619">
            <v>-100</v>
          </cell>
        </row>
        <row r="1620">
          <cell r="AD1620">
            <v>12</v>
          </cell>
          <cell r="AF1620">
            <v>100</v>
          </cell>
          <cell r="AG1620" t="str">
            <v/>
          </cell>
          <cell r="AH1620">
            <v>-100</v>
          </cell>
        </row>
        <row r="1621">
          <cell r="AD1621">
            <v>11</v>
          </cell>
          <cell r="AF1621">
            <v>100</v>
          </cell>
          <cell r="AG1621" t="str">
            <v/>
          </cell>
          <cell r="AH1621">
            <v>-100</v>
          </cell>
        </row>
        <row r="1622">
          <cell r="AD1622">
            <v>7</v>
          </cell>
          <cell r="AF1622">
            <v>100</v>
          </cell>
          <cell r="AG1622" t="str">
            <v/>
          </cell>
          <cell r="AH1622">
            <v>-100</v>
          </cell>
        </row>
        <row r="1623">
          <cell r="AC1623" t="str">
            <v>Won</v>
          </cell>
          <cell r="AD1623">
            <v>5.5</v>
          </cell>
          <cell r="AE1623">
            <v>2.4</v>
          </cell>
          <cell r="AF1623">
            <v>100</v>
          </cell>
          <cell r="AG1623">
            <v>550</v>
          </cell>
          <cell r="AH1623">
            <v>450</v>
          </cell>
        </row>
        <row r="1624">
          <cell r="AD1624">
            <v>17</v>
          </cell>
          <cell r="AF1624">
            <v>100</v>
          </cell>
          <cell r="AG1624" t="str">
            <v/>
          </cell>
          <cell r="AH1624">
            <v>-100</v>
          </cell>
        </row>
        <row r="1625">
          <cell r="AD1625">
            <v>7</v>
          </cell>
          <cell r="AF1625">
            <v>100</v>
          </cell>
          <cell r="AG1625" t="str">
            <v/>
          </cell>
          <cell r="AH1625">
            <v>-100</v>
          </cell>
        </row>
        <row r="1626">
          <cell r="AD1626">
            <v>6.5</v>
          </cell>
          <cell r="AF1626">
            <v>100</v>
          </cell>
          <cell r="AG1626" t="str">
            <v/>
          </cell>
          <cell r="AH1626">
            <v>-100</v>
          </cell>
        </row>
        <row r="1627">
          <cell r="AC1627" t="str">
            <v>Won</v>
          </cell>
          <cell r="AD1627">
            <v>2.2000000000000002</v>
          </cell>
          <cell r="AE1627">
            <v>1.4</v>
          </cell>
          <cell r="AF1627">
            <v>100</v>
          </cell>
          <cell r="AG1627">
            <v>220.00000000000003</v>
          </cell>
          <cell r="AH1627">
            <v>120.00000000000003</v>
          </cell>
        </row>
        <row r="1628">
          <cell r="AD1628">
            <v>31</v>
          </cell>
          <cell r="AF1628">
            <v>100</v>
          </cell>
          <cell r="AG1628" t="str">
            <v/>
          </cell>
          <cell r="AH1628">
            <v>-100</v>
          </cell>
        </row>
        <row r="1629">
          <cell r="AC1629" t="str">
            <v>2nd</v>
          </cell>
          <cell r="AD1629">
            <v>7.5</v>
          </cell>
          <cell r="AE1629">
            <v>2.1</v>
          </cell>
          <cell r="AF1629">
            <v>100</v>
          </cell>
          <cell r="AG1629" t="str">
            <v/>
          </cell>
          <cell r="AH1629">
            <v>-100</v>
          </cell>
        </row>
        <row r="1630">
          <cell r="AD1630">
            <v>8</v>
          </cell>
          <cell r="AF1630">
            <v>100</v>
          </cell>
          <cell r="AG1630" t="str">
            <v/>
          </cell>
          <cell r="AH1630">
            <v>-100</v>
          </cell>
        </row>
        <row r="1631">
          <cell r="AC1631" t="str">
            <v>3rd</v>
          </cell>
          <cell r="AD1631">
            <v>8</v>
          </cell>
          <cell r="AE1631">
            <v>2.2999999999999998</v>
          </cell>
          <cell r="AF1631">
            <v>100</v>
          </cell>
          <cell r="AG1631" t="str">
            <v/>
          </cell>
          <cell r="AH1631">
            <v>-100</v>
          </cell>
        </row>
        <row r="1632">
          <cell r="AD1632">
            <v>4.4000000000000004</v>
          </cell>
          <cell r="AF1632">
            <v>100</v>
          </cell>
          <cell r="AG1632" t="str">
            <v/>
          </cell>
          <cell r="AH1632">
            <v>-100</v>
          </cell>
        </row>
        <row r="1633">
          <cell r="AC1633" t="str">
            <v>3rd</v>
          </cell>
          <cell r="AD1633">
            <v>5</v>
          </cell>
          <cell r="AE1633">
            <v>2.2000000000000002</v>
          </cell>
          <cell r="AF1633">
            <v>100</v>
          </cell>
          <cell r="AG1633" t="str">
            <v/>
          </cell>
          <cell r="AH1633">
            <v>-100</v>
          </cell>
        </row>
        <row r="1634">
          <cell r="AD1634">
            <v>13</v>
          </cell>
          <cell r="AF1634">
            <v>100</v>
          </cell>
          <cell r="AG1634" t="str">
            <v/>
          </cell>
          <cell r="AH1634">
            <v>-100</v>
          </cell>
        </row>
        <row r="1635">
          <cell r="AD1635">
            <v>8</v>
          </cell>
          <cell r="AF1635">
            <v>100</v>
          </cell>
          <cell r="AG1635" t="str">
            <v/>
          </cell>
          <cell r="AH1635">
            <v>-100</v>
          </cell>
        </row>
        <row r="1636">
          <cell r="AC1636" t="str">
            <v>Won</v>
          </cell>
          <cell r="AD1636">
            <v>9</v>
          </cell>
          <cell r="AE1636">
            <v>2.8</v>
          </cell>
          <cell r="AF1636">
            <v>100</v>
          </cell>
          <cell r="AG1636">
            <v>900</v>
          </cell>
          <cell r="AH1636">
            <v>800</v>
          </cell>
        </row>
        <row r="1637">
          <cell r="AC1637" t="str">
            <v>3rd</v>
          </cell>
          <cell r="AD1637">
            <v>7</v>
          </cell>
          <cell r="AE1637">
            <v>2.6</v>
          </cell>
          <cell r="AF1637">
            <v>100</v>
          </cell>
          <cell r="AG1637" t="str">
            <v/>
          </cell>
          <cell r="AH1637">
            <v>-100</v>
          </cell>
        </row>
        <row r="1638">
          <cell r="AD1638">
            <v>9.5</v>
          </cell>
          <cell r="AF1638">
            <v>100</v>
          </cell>
          <cell r="AG1638" t="str">
            <v/>
          </cell>
          <cell r="AH1638">
            <v>-100</v>
          </cell>
        </row>
        <row r="1639">
          <cell r="AC1639" t="str">
            <v>2nd</v>
          </cell>
          <cell r="AD1639">
            <v>5</v>
          </cell>
          <cell r="AE1639">
            <v>2.5</v>
          </cell>
          <cell r="AF1639">
            <v>100</v>
          </cell>
          <cell r="AG1639" t="str">
            <v/>
          </cell>
          <cell r="AH1639">
            <v>-100</v>
          </cell>
        </row>
        <row r="1640">
          <cell r="AD1640">
            <v>7</v>
          </cell>
          <cell r="AF1640">
            <v>100</v>
          </cell>
          <cell r="AG1640" t="str">
            <v/>
          </cell>
          <cell r="AH1640">
            <v>-100</v>
          </cell>
        </row>
        <row r="1641">
          <cell r="AD1641">
            <v>9</v>
          </cell>
          <cell r="AF1641">
            <v>100</v>
          </cell>
          <cell r="AG1641" t="str">
            <v/>
          </cell>
          <cell r="AH1641">
            <v>-100</v>
          </cell>
        </row>
        <row r="1642">
          <cell r="AC1642" t="str">
            <v>2nd</v>
          </cell>
          <cell r="AD1642">
            <v>3.6</v>
          </cell>
          <cell r="AE1642">
            <v>1.6</v>
          </cell>
          <cell r="AF1642">
            <v>100</v>
          </cell>
          <cell r="AG1642" t="str">
            <v/>
          </cell>
          <cell r="AH1642">
            <v>-100</v>
          </cell>
        </row>
        <row r="1643">
          <cell r="AD1643">
            <v>6.5</v>
          </cell>
          <cell r="AF1643">
            <v>100</v>
          </cell>
          <cell r="AG1643" t="str">
            <v/>
          </cell>
          <cell r="AH1643">
            <v>-100</v>
          </cell>
        </row>
        <row r="1644">
          <cell r="AD1644">
            <v>4.5999999999999996</v>
          </cell>
          <cell r="AF1644">
            <v>100</v>
          </cell>
          <cell r="AG1644" t="str">
            <v/>
          </cell>
          <cell r="AH1644">
            <v>-100</v>
          </cell>
        </row>
        <row r="1645">
          <cell r="AC1645" t="str">
            <v>Won</v>
          </cell>
          <cell r="AD1645">
            <v>6.5</v>
          </cell>
          <cell r="AE1645">
            <v>1.9</v>
          </cell>
          <cell r="AF1645">
            <v>100</v>
          </cell>
          <cell r="AG1645">
            <v>650</v>
          </cell>
          <cell r="AH1645">
            <v>550</v>
          </cell>
        </row>
        <row r="1646">
          <cell r="AD1646">
            <v>41</v>
          </cell>
          <cell r="AF1646">
            <v>100</v>
          </cell>
          <cell r="AG1646" t="str">
            <v/>
          </cell>
          <cell r="AH1646">
            <v>-100</v>
          </cell>
        </row>
        <row r="1647">
          <cell r="AD1647">
            <v>2.9</v>
          </cell>
          <cell r="AF1647">
            <v>100</v>
          </cell>
          <cell r="AG1647" t="str">
            <v/>
          </cell>
          <cell r="AH1647">
            <v>-100</v>
          </cell>
        </row>
        <row r="1648">
          <cell r="AD1648">
            <v>10</v>
          </cell>
          <cell r="AF1648">
            <v>100</v>
          </cell>
          <cell r="AG1648" t="str">
            <v/>
          </cell>
          <cell r="AH1648">
            <v>-100</v>
          </cell>
        </row>
        <row r="1649">
          <cell r="AC1649" t="str">
            <v>2nd</v>
          </cell>
          <cell r="AD1649">
            <v>9.5</v>
          </cell>
          <cell r="AE1649">
            <v>3.6</v>
          </cell>
          <cell r="AF1649">
            <v>100</v>
          </cell>
          <cell r="AG1649" t="str">
            <v/>
          </cell>
          <cell r="AH1649">
            <v>-100</v>
          </cell>
        </row>
        <row r="1650">
          <cell r="AC1650" t="str">
            <v>Won</v>
          </cell>
          <cell r="AD1650">
            <v>3.6</v>
          </cell>
          <cell r="AE1650">
            <v>2.1</v>
          </cell>
          <cell r="AF1650">
            <v>100</v>
          </cell>
          <cell r="AG1650">
            <v>360</v>
          </cell>
          <cell r="AH1650">
            <v>260</v>
          </cell>
        </row>
        <row r="1651">
          <cell r="AC1651" t="str">
            <v>Ntd</v>
          </cell>
          <cell r="AD1651">
            <v>7</v>
          </cell>
          <cell r="AF1651">
            <v>100</v>
          </cell>
          <cell r="AG1651" t="str">
            <v/>
          </cell>
          <cell r="AH1651">
            <v>-100</v>
          </cell>
        </row>
        <row r="1652">
          <cell r="AD1652">
            <v>3.3</v>
          </cell>
          <cell r="AF1652">
            <v>100</v>
          </cell>
          <cell r="AG1652" t="str">
            <v/>
          </cell>
          <cell r="AH1652">
            <v>-100</v>
          </cell>
        </row>
        <row r="1653">
          <cell r="AD1653">
            <v>4.4000000000000004</v>
          </cell>
          <cell r="AF1653">
            <v>100</v>
          </cell>
          <cell r="AG1653" t="str">
            <v/>
          </cell>
          <cell r="AH1653">
            <v>-100</v>
          </cell>
        </row>
        <row r="1654">
          <cell r="AD1654">
            <v>19</v>
          </cell>
          <cell r="AF1654">
            <v>100</v>
          </cell>
          <cell r="AG1654" t="str">
            <v/>
          </cell>
          <cell r="AH1654">
            <v>-100</v>
          </cell>
        </row>
        <row r="1655">
          <cell r="AD1655">
            <v>5</v>
          </cell>
          <cell r="AF1655">
            <v>100</v>
          </cell>
          <cell r="AG1655" t="str">
            <v/>
          </cell>
          <cell r="AH1655">
            <v>-100</v>
          </cell>
        </row>
        <row r="1656">
          <cell r="AD1656">
            <v>9</v>
          </cell>
          <cell r="AF1656">
            <v>100</v>
          </cell>
          <cell r="AG1656" t="str">
            <v/>
          </cell>
          <cell r="AH1656">
            <v>-100</v>
          </cell>
        </row>
        <row r="1657">
          <cell r="AD1657">
            <v>5</v>
          </cell>
          <cell r="AF1657">
            <v>100</v>
          </cell>
          <cell r="AG1657" t="str">
            <v/>
          </cell>
          <cell r="AH1657">
            <v>-100</v>
          </cell>
        </row>
        <row r="1658">
          <cell r="AD1658">
            <v>4.5999999999999996</v>
          </cell>
          <cell r="AF1658">
            <v>100</v>
          </cell>
          <cell r="AG1658" t="str">
            <v/>
          </cell>
          <cell r="AH1658">
            <v>-100</v>
          </cell>
        </row>
        <row r="1659">
          <cell r="AC1659" t="str">
            <v>Won</v>
          </cell>
          <cell r="AD1659">
            <v>5.5</v>
          </cell>
          <cell r="AE1659">
            <v>1.8</v>
          </cell>
          <cell r="AF1659">
            <v>100</v>
          </cell>
          <cell r="AG1659">
            <v>550</v>
          </cell>
          <cell r="AH1659">
            <v>450</v>
          </cell>
        </row>
        <row r="1660">
          <cell r="AD1660">
            <v>4</v>
          </cell>
          <cell r="AF1660">
            <v>100</v>
          </cell>
          <cell r="AG1660" t="str">
            <v/>
          </cell>
          <cell r="AH1660">
            <v>-100</v>
          </cell>
        </row>
        <row r="1661">
          <cell r="AC1661" t="str">
            <v>2nd</v>
          </cell>
          <cell r="AD1661">
            <v>8.5</v>
          </cell>
          <cell r="AE1661">
            <v>2.2000000000000002</v>
          </cell>
          <cell r="AF1661">
            <v>100</v>
          </cell>
          <cell r="AG1661" t="str">
            <v/>
          </cell>
          <cell r="AH1661">
            <v>-100</v>
          </cell>
        </row>
        <row r="1662">
          <cell r="AD1662">
            <v>4.8</v>
          </cell>
          <cell r="AF1662">
            <v>100</v>
          </cell>
          <cell r="AG1662" t="str">
            <v/>
          </cell>
          <cell r="AH1662">
            <v>-100</v>
          </cell>
        </row>
        <row r="1663">
          <cell r="AD1663">
            <v>6.5</v>
          </cell>
          <cell r="AF1663">
            <v>100</v>
          </cell>
          <cell r="AG1663" t="str">
            <v/>
          </cell>
          <cell r="AH1663">
            <v>-100</v>
          </cell>
        </row>
        <row r="1664">
          <cell r="AC1664" t="str">
            <v>Won</v>
          </cell>
          <cell r="AD1664">
            <v>5</v>
          </cell>
          <cell r="AE1664">
            <v>2</v>
          </cell>
          <cell r="AF1664">
            <v>100</v>
          </cell>
          <cell r="AG1664">
            <v>500</v>
          </cell>
          <cell r="AH1664">
            <v>400</v>
          </cell>
        </row>
        <row r="1665">
          <cell r="AD1665">
            <v>5.5</v>
          </cell>
          <cell r="AF1665">
            <v>100</v>
          </cell>
          <cell r="AG1665" t="str">
            <v/>
          </cell>
          <cell r="AH1665">
            <v>-100</v>
          </cell>
        </row>
        <row r="1666">
          <cell r="AC1666" t="str">
            <v>2nd</v>
          </cell>
          <cell r="AD1666">
            <v>12</v>
          </cell>
          <cell r="AE1666">
            <v>2.8</v>
          </cell>
          <cell r="AF1666">
            <v>100</v>
          </cell>
          <cell r="AG1666" t="str">
            <v/>
          </cell>
          <cell r="AH1666">
            <v>-100</v>
          </cell>
        </row>
        <row r="1667">
          <cell r="AC1667" t="str">
            <v>Won</v>
          </cell>
          <cell r="AD1667">
            <v>6.5</v>
          </cell>
          <cell r="AE1667">
            <v>2.6</v>
          </cell>
          <cell r="AF1667">
            <v>100</v>
          </cell>
          <cell r="AG1667">
            <v>650</v>
          </cell>
          <cell r="AH1667">
            <v>550</v>
          </cell>
        </row>
        <row r="1668">
          <cell r="AC1668" t="str">
            <v>2nd</v>
          </cell>
          <cell r="AD1668">
            <v>2.5</v>
          </cell>
          <cell r="AE1668">
            <v>1.7</v>
          </cell>
          <cell r="AF1668">
            <v>100</v>
          </cell>
          <cell r="AG1668" t="str">
            <v/>
          </cell>
          <cell r="AH1668">
            <v>-100</v>
          </cell>
        </row>
        <row r="1669">
          <cell r="AD1669">
            <v>6</v>
          </cell>
          <cell r="AF1669">
            <v>100</v>
          </cell>
          <cell r="AG1669" t="str">
            <v/>
          </cell>
          <cell r="AH1669">
            <v>-100</v>
          </cell>
        </row>
        <row r="1670">
          <cell r="AD1670">
            <v>13</v>
          </cell>
          <cell r="AF1670">
            <v>100</v>
          </cell>
          <cell r="AG1670" t="str">
            <v/>
          </cell>
          <cell r="AH1670">
            <v>-100</v>
          </cell>
        </row>
        <row r="1671">
          <cell r="AC1671" t="str">
            <v>Ntd</v>
          </cell>
          <cell r="AD1671">
            <v>10</v>
          </cell>
          <cell r="AF1671">
            <v>100</v>
          </cell>
          <cell r="AG1671" t="str">
            <v/>
          </cell>
          <cell r="AH1671">
            <v>-100</v>
          </cell>
        </row>
        <row r="1672">
          <cell r="AD1672">
            <v>2.9</v>
          </cell>
          <cell r="AF1672">
            <v>100</v>
          </cell>
          <cell r="AG1672" t="str">
            <v/>
          </cell>
          <cell r="AH1672">
            <v>-100</v>
          </cell>
        </row>
        <row r="1673">
          <cell r="AC1673" t="str">
            <v>Won</v>
          </cell>
          <cell r="AD1673">
            <v>5.5</v>
          </cell>
          <cell r="AE1673">
            <v>2.1</v>
          </cell>
          <cell r="AF1673">
            <v>100</v>
          </cell>
          <cell r="AG1673">
            <v>550</v>
          </cell>
          <cell r="AH1673">
            <v>450</v>
          </cell>
        </row>
        <row r="1674">
          <cell r="AC1674" t="str">
            <v>3rd</v>
          </cell>
          <cell r="AD1674">
            <v>17</v>
          </cell>
          <cell r="AE1674">
            <v>3.7</v>
          </cell>
          <cell r="AF1674">
            <v>100</v>
          </cell>
          <cell r="AG1674" t="str">
            <v/>
          </cell>
          <cell r="AH1674">
            <v>-100</v>
          </cell>
        </row>
        <row r="1675">
          <cell r="AD1675">
            <v>21</v>
          </cell>
          <cell r="AF1675">
            <v>100</v>
          </cell>
          <cell r="AG1675" t="str">
            <v/>
          </cell>
          <cell r="AH1675">
            <v>-100</v>
          </cell>
        </row>
        <row r="1676">
          <cell r="AD1676">
            <v>7.5</v>
          </cell>
          <cell r="AF1676">
            <v>100</v>
          </cell>
          <cell r="AG1676" t="str">
            <v/>
          </cell>
          <cell r="AH1676">
            <v>-100</v>
          </cell>
        </row>
        <row r="1677">
          <cell r="AC1677" t="str">
            <v>2nd</v>
          </cell>
          <cell r="AD1677">
            <v>5</v>
          </cell>
          <cell r="AE1677">
            <v>2.2000000000000002</v>
          </cell>
          <cell r="AF1677">
            <v>100</v>
          </cell>
          <cell r="AG1677" t="str">
            <v/>
          </cell>
          <cell r="AH1677">
            <v>-100</v>
          </cell>
        </row>
        <row r="1678">
          <cell r="AD1678">
            <v>21</v>
          </cell>
          <cell r="AF1678">
            <v>100</v>
          </cell>
          <cell r="AG1678" t="str">
            <v/>
          </cell>
          <cell r="AH1678">
            <v>-100</v>
          </cell>
        </row>
        <row r="1679">
          <cell r="AD1679">
            <v>11</v>
          </cell>
          <cell r="AF1679">
            <v>100</v>
          </cell>
          <cell r="AG1679" t="str">
            <v/>
          </cell>
          <cell r="AH1679">
            <v>-100</v>
          </cell>
        </row>
        <row r="1680">
          <cell r="AD1680">
            <v>7.5</v>
          </cell>
          <cell r="AF1680">
            <v>100</v>
          </cell>
          <cell r="AG1680" t="str">
            <v/>
          </cell>
          <cell r="AH1680">
            <v>-100</v>
          </cell>
        </row>
        <row r="1681">
          <cell r="AD1681">
            <v>12</v>
          </cell>
          <cell r="AF1681">
            <v>100</v>
          </cell>
          <cell r="AG1681" t="str">
            <v/>
          </cell>
          <cell r="AH1681">
            <v>-100</v>
          </cell>
        </row>
        <row r="1682">
          <cell r="AD1682">
            <v>6</v>
          </cell>
          <cell r="AF1682">
            <v>100</v>
          </cell>
          <cell r="AG1682" t="str">
            <v/>
          </cell>
          <cell r="AH1682">
            <v>-100</v>
          </cell>
        </row>
        <row r="1683">
          <cell r="AC1683" t="str">
            <v>2nd</v>
          </cell>
          <cell r="AD1683">
            <v>6</v>
          </cell>
          <cell r="AE1683">
            <v>2.2000000000000002</v>
          </cell>
          <cell r="AF1683">
            <v>100</v>
          </cell>
          <cell r="AG1683" t="str">
            <v/>
          </cell>
          <cell r="AH1683">
            <v>-100</v>
          </cell>
        </row>
        <row r="1684">
          <cell r="AD1684">
            <v>5.5</v>
          </cell>
          <cell r="AF1684">
            <v>100</v>
          </cell>
          <cell r="AG1684" t="str">
            <v/>
          </cell>
          <cell r="AH1684">
            <v>-100</v>
          </cell>
        </row>
        <row r="1685">
          <cell r="AD1685">
            <v>6</v>
          </cell>
          <cell r="AF1685">
            <v>100</v>
          </cell>
          <cell r="AG1685" t="str">
            <v/>
          </cell>
          <cell r="AH1685">
            <v>-100</v>
          </cell>
        </row>
        <row r="1686">
          <cell r="AD1686">
            <v>6</v>
          </cell>
          <cell r="AF1686">
            <v>100</v>
          </cell>
          <cell r="AG1686" t="str">
            <v/>
          </cell>
          <cell r="AH1686">
            <v>-100</v>
          </cell>
        </row>
        <row r="1687">
          <cell r="AC1687" t="str">
            <v>2nd</v>
          </cell>
          <cell r="AD1687">
            <v>4.4000000000000004</v>
          </cell>
          <cell r="AE1687">
            <v>2</v>
          </cell>
          <cell r="AF1687">
            <v>100</v>
          </cell>
          <cell r="AG1687" t="str">
            <v/>
          </cell>
          <cell r="AH1687">
            <v>-100</v>
          </cell>
        </row>
        <row r="1688">
          <cell r="AD1688">
            <v>3</v>
          </cell>
          <cell r="AF1688">
            <v>100</v>
          </cell>
          <cell r="AG1688" t="str">
            <v/>
          </cell>
          <cell r="AH1688">
            <v>-100</v>
          </cell>
        </row>
        <row r="1689">
          <cell r="AC1689" t="str">
            <v>3rd</v>
          </cell>
          <cell r="AD1689">
            <v>31</v>
          </cell>
          <cell r="AE1689">
            <v>7.3</v>
          </cell>
          <cell r="AF1689">
            <v>100</v>
          </cell>
          <cell r="AG1689" t="str">
            <v/>
          </cell>
          <cell r="AH1689">
            <v>-100</v>
          </cell>
        </row>
        <row r="1690">
          <cell r="AD1690">
            <v>31</v>
          </cell>
          <cell r="AF1690">
            <v>100</v>
          </cell>
          <cell r="AG1690" t="str">
            <v/>
          </cell>
          <cell r="AH1690">
            <v>-100</v>
          </cell>
        </row>
        <row r="1691">
          <cell r="AD1691">
            <v>9</v>
          </cell>
          <cell r="AF1691">
            <v>100</v>
          </cell>
          <cell r="AG1691" t="str">
            <v/>
          </cell>
          <cell r="AH1691">
            <v>-100</v>
          </cell>
        </row>
        <row r="1692">
          <cell r="AC1692" t="str">
            <v>3rd</v>
          </cell>
          <cell r="AD1692">
            <v>3</v>
          </cell>
          <cell r="AE1692">
            <v>1.6</v>
          </cell>
          <cell r="AF1692">
            <v>100</v>
          </cell>
          <cell r="AG1692" t="str">
            <v/>
          </cell>
          <cell r="AH1692">
            <v>-100</v>
          </cell>
        </row>
        <row r="1693">
          <cell r="AD1693">
            <v>3.7</v>
          </cell>
          <cell r="AF1693">
            <v>100</v>
          </cell>
          <cell r="AG1693" t="str">
            <v/>
          </cell>
          <cell r="AH1693">
            <v>-100</v>
          </cell>
        </row>
        <row r="1694">
          <cell r="AD1694">
            <v>18</v>
          </cell>
          <cell r="AF1694">
            <v>100</v>
          </cell>
          <cell r="AG1694" t="str">
            <v/>
          </cell>
          <cell r="AH1694">
            <v>-100</v>
          </cell>
        </row>
        <row r="1695">
          <cell r="AD1695">
            <v>8</v>
          </cell>
          <cell r="AF1695">
            <v>100</v>
          </cell>
          <cell r="AG1695" t="str">
            <v/>
          </cell>
          <cell r="AH1695">
            <v>-100</v>
          </cell>
        </row>
        <row r="1696">
          <cell r="AC1696" t="str">
            <v>Won</v>
          </cell>
          <cell r="AD1696">
            <v>9.5</v>
          </cell>
          <cell r="AE1696">
            <v>2.5</v>
          </cell>
          <cell r="AF1696">
            <v>100</v>
          </cell>
          <cell r="AG1696">
            <v>950</v>
          </cell>
          <cell r="AH1696">
            <v>850</v>
          </cell>
        </row>
        <row r="1697">
          <cell r="AC1697" t="str">
            <v>Won</v>
          </cell>
          <cell r="AD1697">
            <v>2.4</v>
          </cell>
          <cell r="AE1697">
            <v>1.5</v>
          </cell>
          <cell r="AF1697">
            <v>100</v>
          </cell>
          <cell r="AG1697">
            <v>240</v>
          </cell>
          <cell r="AH1697">
            <v>140</v>
          </cell>
        </row>
        <row r="1698">
          <cell r="AD1698">
            <v>8</v>
          </cell>
          <cell r="AF1698">
            <v>100</v>
          </cell>
          <cell r="AG1698" t="str">
            <v/>
          </cell>
          <cell r="AH1698">
            <v>-100</v>
          </cell>
        </row>
        <row r="1699">
          <cell r="AD1699">
            <v>3.9</v>
          </cell>
          <cell r="AE1699" t="str">
            <v>2n</v>
          </cell>
          <cell r="AF1699">
            <v>100</v>
          </cell>
          <cell r="AG1699" t="str">
            <v/>
          </cell>
          <cell r="AH1699">
            <v>-100</v>
          </cell>
        </row>
        <row r="1700">
          <cell r="AD1700">
            <v>12</v>
          </cell>
          <cell r="AF1700">
            <v>100</v>
          </cell>
          <cell r="AG1700" t="str">
            <v/>
          </cell>
          <cell r="AH1700">
            <v>-100</v>
          </cell>
        </row>
        <row r="1701">
          <cell r="AD1701">
            <v>19</v>
          </cell>
          <cell r="AF1701">
            <v>100</v>
          </cell>
          <cell r="AG1701" t="str">
            <v/>
          </cell>
          <cell r="AH1701">
            <v>-100</v>
          </cell>
        </row>
        <row r="1702">
          <cell r="AD1702">
            <v>2.5</v>
          </cell>
          <cell r="AF1702">
            <v>100</v>
          </cell>
          <cell r="AG1702" t="str">
            <v/>
          </cell>
          <cell r="AH1702">
            <v>-100</v>
          </cell>
        </row>
        <row r="1703">
          <cell r="AC1703" t="str">
            <v>Ntd</v>
          </cell>
          <cell r="AD1703">
            <v>8.5</v>
          </cell>
          <cell r="AF1703">
            <v>100</v>
          </cell>
          <cell r="AG1703" t="str">
            <v/>
          </cell>
          <cell r="AH1703">
            <v>-100</v>
          </cell>
        </row>
        <row r="1704">
          <cell r="AD1704">
            <v>4.5999999999999996</v>
          </cell>
          <cell r="AF1704">
            <v>100</v>
          </cell>
          <cell r="AG1704" t="str">
            <v/>
          </cell>
          <cell r="AH1704">
            <v>-100</v>
          </cell>
        </row>
        <row r="1705">
          <cell r="AD1705">
            <v>13</v>
          </cell>
          <cell r="AF1705">
            <v>100</v>
          </cell>
          <cell r="AG1705" t="str">
            <v/>
          </cell>
          <cell r="AH1705">
            <v>-100</v>
          </cell>
        </row>
        <row r="1706">
          <cell r="AC1706" t="str">
            <v>Won</v>
          </cell>
          <cell r="AD1706">
            <v>9.9</v>
          </cell>
          <cell r="AE1706">
            <v>3.2</v>
          </cell>
          <cell r="AF1706">
            <v>100</v>
          </cell>
          <cell r="AG1706">
            <v>990</v>
          </cell>
          <cell r="AH1706">
            <v>890</v>
          </cell>
        </row>
        <row r="1707">
          <cell r="AD1707">
            <v>2.9</v>
          </cell>
          <cell r="AF1707">
            <v>100</v>
          </cell>
          <cell r="AG1707" t="str">
            <v/>
          </cell>
          <cell r="AH1707">
            <v>-100</v>
          </cell>
        </row>
        <row r="1708">
          <cell r="AD1708">
            <v>21</v>
          </cell>
          <cell r="AF1708">
            <v>100</v>
          </cell>
          <cell r="AG1708" t="str">
            <v/>
          </cell>
          <cell r="AH1708">
            <v>-100</v>
          </cell>
        </row>
        <row r="1709">
          <cell r="AC1709" t="str">
            <v>Won</v>
          </cell>
          <cell r="AD1709">
            <v>6.5</v>
          </cell>
          <cell r="AE1709">
            <v>2.2999999999999998</v>
          </cell>
          <cell r="AF1709">
            <v>100</v>
          </cell>
          <cell r="AG1709">
            <v>650</v>
          </cell>
          <cell r="AH1709">
            <v>550</v>
          </cell>
        </row>
        <row r="1710">
          <cell r="AD1710">
            <v>8</v>
          </cell>
          <cell r="AF1710">
            <v>100</v>
          </cell>
          <cell r="AG1710" t="str">
            <v/>
          </cell>
          <cell r="AH1710">
            <v>-100</v>
          </cell>
        </row>
        <row r="1711">
          <cell r="AD1711">
            <v>8</v>
          </cell>
          <cell r="AF1711">
            <v>100</v>
          </cell>
          <cell r="AG1711" t="str">
            <v/>
          </cell>
          <cell r="AH1711">
            <v>-100</v>
          </cell>
        </row>
        <row r="1712">
          <cell r="AC1712" t="str">
            <v>2nd</v>
          </cell>
          <cell r="AD1712">
            <v>6.5</v>
          </cell>
          <cell r="AE1712">
            <v>2.4</v>
          </cell>
          <cell r="AF1712">
            <v>100</v>
          </cell>
          <cell r="AG1712" t="str">
            <v/>
          </cell>
          <cell r="AH1712">
            <v>-100</v>
          </cell>
        </row>
        <row r="1713">
          <cell r="AD1713">
            <v>5.5</v>
          </cell>
          <cell r="AF1713">
            <v>100</v>
          </cell>
          <cell r="AG1713" t="str">
            <v/>
          </cell>
          <cell r="AH1713">
            <v>-100</v>
          </cell>
        </row>
        <row r="1714">
          <cell r="AD1714">
            <v>4.5999999999999996</v>
          </cell>
          <cell r="AF1714">
            <v>100</v>
          </cell>
          <cell r="AG1714" t="str">
            <v/>
          </cell>
          <cell r="AH1714">
            <v>-100</v>
          </cell>
        </row>
        <row r="1715">
          <cell r="AD1715">
            <v>11</v>
          </cell>
          <cell r="AF1715">
            <v>100</v>
          </cell>
          <cell r="AG1715" t="str">
            <v/>
          </cell>
          <cell r="AH1715">
            <v>-100</v>
          </cell>
        </row>
        <row r="1716">
          <cell r="AC1716" t="str">
            <v>3rd</v>
          </cell>
          <cell r="AD1716">
            <v>4.5999999999999996</v>
          </cell>
          <cell r="AE1716">
            <v>1.9</v>
          </cell>
          <cell r="AF1716">
            <v>100</v>
          </cell>
          <cell r="AG1716" t="str">
            <v/>
          </cell>
          <cell r="AH1716">
            <v>-100</v>
          </cell>
        </row>
        <row r="1717">
          <cell r="AD1717">
            <v>2.8</v>
          </cell>
          <cell r="AF1717">
            <v>100</v>
          </cell>
          <cell r="AG1717" t="str">
            <v/>
          </cell>
          <cell r="AH1717">
            <v>-100</v>
          </cell>
        </row>
        <row r="1718">
          <cell r="AC1718" t="str">
            <v>Won</v>
          </cell>
          <cell r="AD1718">
            <v>4.4000000000000004</v>
          </cell>
          <cell r="AE1718">
            <v>1.9</v>
          </cell>
          <cell r="AF1718">
            <v>100</v>
          </cell>
          <cell r="AG1718">
            <v>440.00000000000006</v>
          </cell>
          <cell r="AH1718">
            <v>340.00000000000006</v>
          </cell>
        </row>
        <row r="1719">
          <cell r="AD1719">
            <v>10</v>
          </cell>
          <cell r="AF1719">
            <v>100</v>
          </cell>
          <cell r="AG1719" t="str">
            <v/>
          </cell>
          <cell r="AH1719">
            <v>-100</v>
          </cell>
        </row>
        <row r="1720">
          <cell r="AD1720">
            <v>12</v>
          </cell>
          <cell r="AF1720">
            <v>100</v>
          </cell>
          <cell r="AG1720" t="str">
            <v/>
          </cell>
          <cell r="AH1720">
            <v>-100</v>
          </cell>
        </row>
        <row r="1721">
          <cell r="AC1721" t="str">
            <v>3rd</v>
          </cell>
          <cell r="AD1721">
            <v>18</v>
          </cell>
          <cell r="AE1721">
            <v>4.4000000000000004</v>
          </cell>
          <cell r="AF1721">
            <v>100</v>
          </cell>
          <cell r="AG1721" t="str">
            <v/>
          </cell>
          <cell r="AH1721">
            <v>-100</v>
          </cell>
        </row>
        <row r="1722">
          <cell r="AD1722">
            <v>6</v>
          </cell>
          <cell r="AF1722">
            <v>100</v>
          </cell>
          <cell r="AG1722" t="str">
            <v/>
          </cell>
          <cell r="AH1722">
            <v>-100</v>
          </cell>
        </row>
        <row r="1723">
          <cell r="AC1723" t="str">
            <v>3rd</v>
          </cell>
          <cell r="AD1723">
            <v>4.4000000000000004</v>
          </cell>
          <cell r="AE1723">
            <v>2.1</v>
          </cell>
          <cell r="AF1723">
            <v>100</v>
          </cell>
          <cell r="AG1723" t="str">
            <v/>
          </cell>
          <cell r="AH1723">
            <v>-100</v>
          </cell>
        </row>
        <row r="1724">
          <cell r="AD1724">
            <v>5</v>
          </cell>
          <cell r="AF1724">
            <v>100</v>
          </cell>
          <cell r="AG1724" t="str">
            <v/>
          </cell>
          <cell r="AH1724">
            <v>-100</v>
          </cell>
        </row>
        <row r="1725">
          <cell r="AC1725" t="str">
            <v>2nd</v>
          </cell>
          <cell r="AD1725">
            <v>5.5</v>
          </cell>
          <cell r="AE1725">
            <v>2</v>
          </cell>
          <cell r="AF1725">
            <v>100</v>
          </cell>
          <cell r="AG1725" t="str">
            <v/>
          </cell>
          <cell r="AH1725">
            <v>-100</v>
          </cell>
        </row>
        <row r="1726">
          <cell r="AD1726">
            <v>13</v>
          </cell>
          <cell r="AF1726">
            <v>100</v>
          </cell>
          <cell r="AG1726" t="str">
            <v/>
          </cell>
          <cell r="AH1726">
            <v>-100</v>
          </cell>
        </row>
        <row r="1727">
          <cell r="AC1727" t="str">
            <v>Won</v>
          </cell>
          <cell r="AD1727">
            <v>3.2</v>
          </cell>
          <cell r="AE1727">
            <v>1.5</v>
          </cell>
          <cell r="AF1727">
            <v>100</v>
          </cell>
          <cell r="AG1727">
            <v>320</v>
          </cell>
          <cell r="AH1727">
            <v>220</v>
          </cell>
        </row>
        <row r="1728">
          <cell r="AD1728">
            <v>9</v>
          </cell>
          <cell r="AF1728">
            <v>100</v>
          </cell>
          <cell r="AG1728" t="str">
            <v/>
          </cell>
          <cell r="AH1728">
            <v>-100</v>
          </cell>
        </row>
        <row r="1729">
          <cell r="AD1729">
            <v>8</v>
          </cell>
          <cell r="AF1729">
            <v>100</v>
          </cell>
          <cell r="AG1729" t="str">
            <v/>
          </cell>
          <cell r="AH1729">
            <v>-100</v>
          </cell>
        </row>
        <row r="1730">
          <cell r="AD1730">
            <v>8</v>
          </cell>
          <cell r="AF1730">
            <v>100</v>
          </cell>
          <cell r="AG1730" t="str">
            <v/>
          </cell>
          <cell r="AH1730">
            <v>-100</v>
          </cell>
        </row>
        <row r="1731">
          <cell r="AC1731" t="str">
            <v>3rd</v>
          </cell>
          <cell r="AD1731">
            <v>10</v>
          </cell>
          <cell r="AE1731">
            <v>3.3</v>
          </cell>
          <cell r="AF1731">
            <v>100</v>
          </cell>
          <cell r="AG1731" t="str">
            <v/>
          </cell>
          <cell r="AH1731">
            <v>-100</v>
          </cell>
        </row>
        <row r="1732">
          <cell r="AD1732">
            <v>6</v>
          </cell>
          <cell r="AF1732">
            <v>100</v>
          </cell>
          <cell r="AG1732" t="str">
            <v/>
          </cell>
          <cell r="AH1732">
            <v>-100</v>
          </cell>
        </row>
        <row r="1733">
          <cell r="AC1733" t="str">
            <v>2nd</v>
          </cell>
          <cell r="AD1733">
            <v>5.5</v>
          </cell>
          <cell r="AE1733">
            <v>2.4</v>
          </cell>
          <cell r="AF1733">
            <v>100</v>
          </cell>
          <cell r="AG1733" t="str">
            <v/>
          </cell>
          <cell r="AH1733">
            <v>-100</v>
          </cell>
        </row>
        <row r="1734">
          <cell r="AD1734">
            <v>9</v>
          </cell>
          <cell r="AF1734">
            <v>100</v>
          </cell>
          <cell r="AG1734" t="str">
            <v/>
          </cell>
          <cell r="AH1734">
            <v>-100</v>
          </cell>
        </row>
        <row r="1735">
          <cell r="AC1735" t="str">
            <v>Won</v>
          </cell>
          <cell r="AD1735">
            <v>8</v>
          </cell>
          <cell r="AE1735">
            <v>2.1</v>
          </cell>
          <cell r="AF1735">
            <v>100</v>
          </cell>
          <cell r="AG1735">
            <v>800</v>
          </cell>
          <cell r="AH1735">
            <v>700</v>
          </cell>
        </row>
        <row r="1736">
          <cell r="AD1736">
            <v>5.5</v>
          </cell>
          <cell r="AF1736">
            <v>100</v>
          </cell>
          <cell r="AG1736" t="str">
            <v/>
          </cell>
          <cell r="AH1736">
            <v>-100</v>
          </cell>
        </row>
        <row r="1737">
          <cell r="AD1737">
            <v>7.5</v>
          </cell>
          <cell r="AF1737">
            <v>100</v>
          </cell>
          <cell r="AG1737" t="str">
            <v/>
          </cell>
          <cell r="AH1737">
            <v>-100</v>
          </cell>
        </row>
        <row r="1738">
          <cell r="AC1738" t="str">
            <v>3rd</v>
          </cell>
          <cell r="AD1738">
            <v>6.5</v>
          </cell>
          <cell r="AE1738">
            <v>2</v>
          </cell>
          <cell r="AF1738">
            <v>100</v>
          </cell>
          <cell r="AG1738" t="str">
            <v/>
          </cell>
          <cell r="AH1738">
            <v>-100</v>
          </cell>
        </row>
        <row r="1739">
          <cell r="AC1739" t="str">
            <v>2nd</v>
          </cell>
          <cell r="AD1739">
            <v>7</v>
          </cell>
          <cell r="AE1739">
            <v>2.2999999999999998</v>
          </cell>
          <cell r="AF1739">
            <v>100</v>
          </cell>
          <cell r="AG1739" t="str">
            <v/>
          </cell>
          <cell r="AH1739">
            <v>-100</v>
          </cell>
        </row>
        <row r="1740">
          <cell r="AD1740">
            <v>5.5</v>
          </cell>
          <cell r="AF1740">
            <v>100</v>
          </cell>
          <cell r="AG1740" t="str">
            <v/>
          </cell>
          <cell r="AH1740">
            <v>-100</v>
          </cell>
        </row>
        <row r="1741">
          <cell r="AD1741">
            <v>4.5999999999999996</v>
          </cell>
          <cell r="AF1741">
            <v>100</v>
          </cell>
          <cell r="AG1741" t="str">
            <v/>
          </cell>
          <cell r="AH1741">
            <v>-100</v>
          </cell>
        </row>
        <row r="1742">
          <cell r="AD1742">
            <v>7</v>
          </cell>
          <cell r="AF1742">
            <v>100</v>
          </cell>
          <cell r="AG1742" t="str">
            <v/>
          </cell>
          <cell r="AH1742">
            <v>-100</v>
          </cell>
        </row>
        <row r="1743">
          <cell r="AC1743" t="str">
            <v>Won</v>
          </cell>
          <cell r="AD1743">
            <v>2.5</v>
          </cell>
          <cell r="AE1743">
            <v>1.5</v>
          </cell>
          <cell r="AF1743">
            <v>100</v>
          </cell>
          <cell r="AG1743">
            <v>250</v>
          </cell>
          <cell r="AH1743">
            <v>150</v>
          </cell>
        </row>
        <row r="1744">
          <cell r="AC1744" t="str">
            <v>3rd</v>
          </cell>
          <cell r="AD1744">
            <v>5</v>
          </cell>
          <cell r="AE1744">
            <v>1.9</v>
          </cell>
          <cell r="AF1744">
            <v>100</v>
          </cell>
          <cell r="AG1744" t="str">
            <v/>
          </cell>
          <cell r="AH1744">
            <v>-100</v>
          </cell>
        </row>
        <row r="1745">
          <cell r="AD1745">
            <v>9</v>
          </cell>
          <cell r="AF1745">
            <v>100</v>
          </cell>
          <cell r="AG1745" t="str">
            <v/>
          </cell>
          <cell r="AH1745">
            <v>-100</v>
          </cell>
        </row>
        <row r="1746">
          <cell r="AD1746">
            <v>14</v>
          </cell>
          <cell r="AF1746">
            <v>100</v>
          </cell>
          <cell r="AG1746" t="str">
            <v/>
          </cell>
          <cell r="AH1746">
            <v>-100</v>
          </cell>
        </row>
        <row r="1747">
          <cell r="AD1747">
            <v>8</v>
          </cell>
          <cell r="AF1747">
            <v>100</v>
          </cell>
          <cell r="AG1747" t="str">
            <v/>
          </cell>
          <cell r="AH1747">
            <v>-100</v>
          </cell>
        </row>
        <row r="1748">
          <cell r="AC1748" t="str">
            <v>3rd</v>
          </cell>
          <cell r="AD1748">
            <v>3.6</v>
          </cell>
          <cell r="AE1748">
            <v>1.8</v>
          </cell>
          <cell r="AF1748">
            <v>100</v>
          </cell>
          <cell r="AG1748" t="str">
            <v/>
          </cell>
          <cell r="AH1748">
            <v>-100</v>
          </cell>
        </row>
        <row r="1749">
          <cell r="AC1749" t="str">
            <v>2nd</v>
          </cell>
          <cell r="AD1749">
            <v>4.4000000000000004</v>
          </cell>
          <cell r="AE1749">
            <v>2</v>
          </cell>
          <cell r="AF1749">
            <v>100</v>
          </cell>
          <cell r="AG1749" t="str">
            <v/>
          </cell>
          <cell r="AH1749">
            <v>-100</v>
          </cell>
        </row>
        <row r="1750">
          <cell r="AD1750">
            <v>6.5</v>
          </cell>
          <cell r="AF1750">
            <v>100</v>
          </cell>
          <cell r="AG1750" t="str">
            <v/>
          </cell>
          <cell r="AH1750">
            <v>-100</v>
          </cell>
        </row>
        <row r="1751">
          <cell r="AD1751">
            <v>17</v>
          </cell>
          <cell r="AF1751">
            <v>100</v>
          </cell>
          <cell r="AG1751" t="str">
            <v/>
          </cell>
          <cell r="AH1751">
            <v>-100</v>
          </cell>
        </row>
        <row r="1752">
          <cell r="AD1752">
            <v>11</v>
          </cell>
          <cell r="AF1752">
            <v>100</v>
          </cell>
          <cell r="AG1752" t="str">
            <v/>
          </cell>
          <cell r="AH1752">
            <v>-100</v>
          </cell>
        </row>
        <row r="1753">
          <cell r="AD1753">
            <v>6</v>
          </cell>
          <cell r="AF1753">
            <v>100</v>
          </cell>
          <cell r="AG1753" t="str">
            <v/>
          </cell>
          <cell r="AH1753">
            <v>-100</v>
          </cell>
        </row>
        <row r="1754">
          <cell r="AC1754" t="str">
            <v>3rd</v>
          </cell>
          <cell r="AD1754">
            <v>5</v>
          </cell>
          <cell r="AE1754">
            <v>2.2000000000000002</v>
          </cell>
          <cell r="AF1754">
            <v>100</v>
          </cell>
          <cell r="AG1754" t="str">
            <v/>
          </cell>
          <cell r="AH1754">
            <v>-100</v>
          </cell>
        </row>
        <row r="1755">
          <cell r="AD1755">
            <v>9.5</v>
          </cell>
          <cell r="AF1755">
            <v>100</v>
          </cell>
          <cell r="AG1755" t="str">
            <v/>
          </cell>
          <cell r="AH1755">
            <v>-100</v>
          </cell>
        </row>
        <row r="1756">
          <cell r="AD1756">
            <v>11</v>
          </cell>
          <cell r="AF1756">
            <v>100</v>
          </cell>
          <cell r="AG1756" t="str">
            <v/>
          </cell>
          <cell r="AH1756">
            <v>-100</v>
          </cell>
        </row>
        <row r="1757">
          <cell r="AC1757" t="str">
            <v>3rd</v>
          </cell>
          <cell r="AD1757">
            <v>8</v>
          </cell>
          <cell r="AE1757">
            <v>2.7</v>
          </cell>
          <cell r="AF1757">
            <v>100</v>
          </cell>
          <cell r="AG1757" t="str">
            <v/>
          </cell>
          <cell r="AH1757">
            <v>-100</v>
          </cell>
        </row>
        <row r="1758">
          <cell r="AC1758" t="str">
            <v>2nd</v>
          </cell>
          <cell r="AD1758">
            <v>8</v>
          </cell>
          <cell r="AE1758">
            <v>2.6</v>
          </cell>
          <cell r="AF1758">
            <v>100</v>
          </cell>
          <cell r="AG1758" t="str">
            <v/>
          </cell>
          <cell r="AH1758">
            <v>-100</v>
          </cell>
        </row>
        <row r="1759">
          <cell r="AD1759">
            <v>4.8</v>
          </cell>
          <cell r="AF1759">
            <v>100</v>
          </cell>
          <cell r="AG1759" t="str">
            <v/>
          </cell>
          <cell r="AH1759">
            <v>-100</v>
          </cell>
        </row>
        <row r="1760">
          <cell r="AD1760">
            <v>5</v>
          </cell>
          <cell r="AF1760">
            <v>100</v>
          </cell>
          <cell r="AG1760" t="str">
            <v/>
          </cell>
          <cell r="AH1760">
            <v>-100</v>
          </cell>
        </row>
        <row r="1761">
          <cell r="AD1761">
            <v>16</v>
          </cell>
          <cell r="AF1761">
            <v>100</v>
          </cell>
          <cell r="AG1761" t="str">
            <v/>
          </cell>
          <cell r="AH1761">
            <v>-100</v>
          </cell>
        </row>
        <row r="1762">
          <cell r="AC1762" t="str">
            <v>Won</v>
          </cell>
          <cell r="AD1762">
            <v>7.5</v>
          </cell>
          <cell r="AE1762">
            <v>2.6</v>
          </cell>
          <cell r="AF1762">
            <v>100</v>
          </cell>
          <cell r="AG1762">
            <v>750</v>
          </cell>
          <cell r="AH1762">
            <v>650</v>
          </cell>
        </row>
        <row r="1763">
          <cell r="AC1763" t="str">
            <v>Ntd</v>
          </cell>
          <cell r="AD1763">
            <v>3.3</v>
          </cell>
          <cell r="AF1763">
            <v>100</v>
          </cell>
          <cell r="AG1763" t="str">
            <v/>
          </cell>
          <cell r="AH1763">
            <v>-100</v>
          </cell>
        </row>
        <row r="1764">
          <cell r="AC1764" t="str">
            <v>2nd</v>
          </cell>
          <cell r="AD1764">
            <v>13</v>
          </cell>
          <cell r="AE1764">
            <v>5.2</v>
          </cell>
          <cell r="AF1764">
            <v>100</v>
          </cell>
          <cell r="AG1764" t="str">
            <v/>
          </cell>
          <cell r="AH1764">
            <v>-100</v>
          </cell>
        </row>
        <row r="1765">
          <cell r="AD1765">
            <v>3.8</v>
          </cell>
          <cell r="AF1765">
            <v>100</v>
          </cell>
          <cell r="AG1765" t="str">
            <v/>
          </cell>
          <cell r="AH1765">
            <v>-100</v>
          </cell>
        </row>
        <row r="1766">
          <cell r="AD1766">
            <v>9.5</v>
          </cell>
          <cell r="AF1766">
            <v>100</v>
          </cell>
          <cell r="AG1766" t="str">
            <v/>
          </cell>
          <cell r="AH1766">
            <v>-100</v>
          </cell>
        </row>
        <row r="1767">
          <cell r="AD1767">
            <v>5.5</v>
          </cell>
          <cell r="AF1767">
            <v>100</v>
          </cell>
          <cell r="AG1767" t="str">
            <v/>
          </cell>
          <cell r="AH1767">
            <v>-100</v>
          </cell>
        </row>
        <row r="1768">
          <cell r="AC1768" t="str">
            <v>3rd</v>
          </cell>
          <cell r="AD1768">
            <v>3.1</v>
          </cell>
          <cell r="AE1768">
            <v>1.3</v>
          </cell>
          <cell r="AF1768">
            <v>100</v>
          </cell>
          <cell r="AG1768" t="str">
            <v/>
          </cell>
          <cell r="AH1768">
            <v>-100</v>
          </cell>
        </row>
        <row r="1769">
          <cell r="AC1769" t="str">
            <v>2nd</v>
          </cell>
          <cell r="AD1769">
            <v>4</v>
          </cell>
          <cell r="AE1769">
            <v>1.6</v>
          </cell>
          <cell r="AF1769">
            <v>100</v>
          </cell>
          <cell r="AG1769" t="str">
            <v/>
          </cell>
          <cell r="AH1769">
            <v>-100</v>
          </cell>
        </row>
        <row r="1770">
          <cell r="AC1770" t="str">
            <v>Won</v>
          </cell>
          <cell r="AD1770">
            <v>8.9</v>
          </cell>
          <cell r="AE1770">
            <v>2.4</v>
          </cell>
          <cell r="AF1770">
            <v>100</v>
          </cell>
          <cell r="AG1770">
            <v>890</v>
          </cell>
          <cell r="AH1770">
            <v>790</v>
          </cell>
        </row>
        <row r="1771">
          <cell r="AD1771">
            <v>8.5</v>
          </cell>
          <cell r="AF1771">
            <v>100</v>
          </cell>
          <cell r="AG1771" t="str">
            <v/>
          </cell>
          <cell r="AH1771">
            <v>-100</v>
          </cell>
        </row>
        <row r="1772">
          <cell r="AC1772" t="str">
            <v>3rd</v>
          </cell>
          <cell r="AD1772">
            <v>5</v>
          </cell>
          <cell r="AE1772">
            <v>2.2000000000000002</v>
          </cell>
          <cell r="AF1772">
            <v>100</v>
          </cell>
          <cell r="AG1772" t="str">
            <v/>
          </cell>
          <cell r="AH1772">
            <v>-100</v>
          </cell>
        </row>
        <row r="1773">
          <cell r="AD1773">
            <v>9</v>
          </cell>
          <cell r="AF1773">
            <v>100</v>
          </cell>
          <cell r="AG1773" t="str">
            <v/>
          </cell>
          <cell r="AH1773">
            <v>-100</v>
          </cell>
        </row>
        <row r="1774">
          <cell r="AD1774">
            <v>12</v>
          </cell>
          <cell r="AF1774">
            <v>100</v>
          </cell>
          <cell r="AG1774" t="str">
            <v/>
          </cell>
          <cell r="AH1774">
            <v>-100</v>
          </cell>
        </row>
        <row r="1775">
          <cell r="AD1775">
            <v>5.5</v>
          </cell>
          <cell r="AF1775">
            <v>100</v>
          </cell>
          <cell r="AG1775" t="str">
            <v/>
          </cell>
          <cell r="AH1775">
            <v>-100</v>
          </cell>
        </row>
        <row r="1776">
          <cell r="AD1776">
            <v>6</v>
          </cell>
          <cell r="AF1776">
            <v>100</v>
          </cell>
          <cell r="AG1776" t="str">
            <v/>
          </cell>
          <cell r="AH1776">
            <v>-100</v>
          </cell>
        </row>
        <row r="1777">
          <cell r="AC1777" t="str">
            <v>Won</v>
          </cell>
          <cell r="AD1777">
            <v>5</v>
          </cell>
          <cell r="AE1777">
            <v>1.7</v>
          </cell>
          <cell r="AF1777">
            <v>100</v>
          </cell>
          <cell r="AG1777">
            <v>500</v>
          </cell>
          <cell r="AH1777">
            <v>400</v>
          </cell>
        </row>
        <row r="1778">
          <cell r="AC1778" t="str">
            <v>3rd</v>
          </cell>
          <cell r="AD1778">
            <v>3.5</v>
          </cell>
          <cell r="AE1778">
            <v>1.5</v>
          </cell>
          <cell r="AF1778">
            <v>100</v>
          </cell>
          <cell r="AG1778" t="str">
            <v/>
          </cell>
          <cell r="AH1778">
            <v>-100</v>
          </cell>
        </row>
        <row r="1779">
          <cell r="AC1779" t="str">
            <v>2nd</v>
          </cell>
          <cell r="AD1779">
            <v>10</v>
          </cell>
          <cell r="AE1779">
            <v>2.6</v>
          </cell>
          <cell r="AF1779">
            <v>100</v>
          </cell>
          <cell r="AG1779" t="str">
            <v/>
          </cell>
          <cell r="AH1779">
            <v>-100</v>
          </cell>
        </row>
        <row r="1780">
          <cell r="AD1780">
            <v>26</v>
          </cell>
          <cell r="AF1780">
            <v>100</v>
          </cell>
          <cell r="AG1780" t="str">
            <v/>
          </cell>
          <cell r="AH1780">
            <v>-100</v>
          </cell>
        </row>
        <row r="1781">
          <cell r="AD1781">
            <v>4</v>
          </cell>
          <cell r="AF1781">
            <v>100</v>
          </cell>
          <cell r="AG1781" t="str">
            <v/>
          </cell>
          <cell r="AH1781">
            <v>-100</v>
          </cell>
        </row>
        <row r="1782">
          <cell r="AD1782">
            <v>4.4000000000000004</v>
          </cell>
          <cell r="AF1782">
            <v>100</v>
          </cell>
          <cell r="AG1782" t="str">
            <v/>
          </cell>
          <cell r="AH1782">
            <v>-100</v>
          </cell>
        </row>
        <row r="1783">
          <cell r="AC1783" t="str">
            <v>Won</v>
          </cell>
          <cell r="AD1783">
            <v>3.1</v>
          </cell>
          <cell r="AE1783">
            <v>1.9</v>
          </cell>
          <cell r="AF1783">
            <v>100</v>
          </cell>
          <cell r="AG1783">
            <v>310</v>
          </cell>
          <cell r="AH1783">
            <v>210</v>
          </cell>
        </row>
        <row r="1784">
          <cell r="AC1784" t="str">
            <v>Ntd</v>
          </cell>
          <cell r="AD1784">
            <v>5.5</v>
          </cell>
          <cell r="AF1784">
            <v>100</v>
          </cell>
          <cell r="AG1784" t="str">
            <v/>
          </cell>
          <cell r="AH1784">
            <v>-100</v>
          </cell>
        </row>
        <row r="1785">
          <cell r="AD1785">
            <v>6</v>
          </cell>
          <cell r="AF1785">
            <v>100</v>
          </cell>
          <cell r="AG1785" t="str">
            <v/>
          </cell>
          <cell r="AH1785">
            <v>-100</v>
          </cell>
        </row>
        <row r="1786">
          <cell r="AD1786">
            <v>10</v>
          </cell>
          <cell r="AF1786">
            <v>100</v>
          </cell>
          <cell r="AG1786" t="str">
            <v/>
          </cell>
          <cell r="AH1786">
            <v>-100</v>
          </cell>
        </row>
        <row r="1787">
          <cell r="AC1787" t="str">
            <v>2nd</v>
          </cell>
          <cell r="AD1787">
            <v>4.5999999999999996</v>
          </cell>
          <cell r="AE1787">
            <v>2</v>
          </cell>
          <cell r="AF1787">
            <v>100</v>
          </cell>
          <cell r="AG1787" t="str">
            <v/>
          </cell>
          <cell r="AH1787">
            <v>-100</v>
          </cell>
        </row>
        <row r="1788">
          <cell r="AD1788">
            <v>2.2999999999999998</v>
          </cell>
          <cell r="AF1788">
            <v>100</v>
          </cell>
          <cell r="AG1788" t="str">
            <v/>
          </cell>
          <cell r="AH1788">
            <v>-100</v>
          </cell>
        </row>
        <row r="1789">
          <cell r="AC1789" t="str">
            <v>Won</v>
          </cell>
          <cell r="AD1789">
            <v>5.5</v>
          </cell>
          <cell r="AE1789">
            <v>2.2000000000000002</v>
          </cell>
          <cell r="AF1789">
            <v>100</v>
          </cell>
          <cell r="AG1789">
            <v>550</v>
          </cell>
          <cell r="AH1789">
            <v>450</v>
          </cell>
        </row>
        <row r="1790">
          <cell r="AC1790" t="str">
            <v>Ntd</v>
          </cell>
          <cell r="AD1790">
            <v>6.5</v>
          </cell>
          <cell r="AF1790">
            <v>100</v>
          </cell>
          <cell r="AG1790" t="str">
            <v/>
          </cell>
          <cell r="AH1790">
            <v>-100</v>
          </cell>
        </row>
        <row r="1791">
          <cell r="AD1791">
            <v>14</v>
          </cell>
          <cell r="AF1791">
            <v>100</v>
          </cell>
          <cell r="AG1791" t="str">
            <v/>
          </cell>
          <cell r="AH1791">
            <v>-100</v>
          </cell>
        </row>
        <row r="1792">
          <cell r="AC1792" t="str">
            <v>2nd</v>
          </cell>
          <cell r="AD1792">
            <v>6.5</v>
          </cell>
          <cell r="AE1792">
            <v>2.6</v>
          </cell>
          <cell r="AF1792">
            <v>100</v>
          </cell>
          <cell r="AG1792" t="str">
            <v/>
          </cell>
          <cell r="AH1792">
            <v>-100</v>
          </cell>
        </row>
        <row r="1793">
          <cell r="AC1793" t="str">
            <v>Won</v>
          </cell>
          <cell r="AD1793">
            <v>6</v>
          </cell>
          <cell r="AE1793">
            <v>2.2000000000000002</v>
          </cell>
          <cell r="AF1793">
            <v>100</v>
          </cell>
          <cell r="AG1793">
            <v>600</v>
          </cell>
          <cell r="AH1793">
            <v>500</v>
          </cell>
        </row>
        <row r="1794">
          <cell r="AD1794">
            <v>6.5</v>
          </cell>
          <cell r="AF1794">
            <v>100</v>
          </cell>
          <cell r="AG1794" t="str">
            <v/>
          </cell>
          <cell r="AH1794">
            <v>-100</v>
          </cell>
        </row>
        <row r="1795">
          <cell r="AD1795">
            <v>9</v>
          </cell>
          <cell r="AF1795">
            <v>100</v>
          </cell>
          <cell r="AG1795" t="str">
            <v/>
          </cell>
          <cell r="AH1795">
            <v>-100</v>
          </cell>
        </row>
        <row r="1796">
          <cell r="AD1796">
            <v>9.5</v>
          </cell>
          <cell r="AF1796">
            <v>100</v>
          </cell>
          <cell r="AG1796" t="str">
            <v/>
          </cell>
          <cell r="AH1796">
            <v>-100</v>
          </cell>
        </row>
        <row r="1797">
          <cell r="AD1797">
            <v>6</v>
          </cell>
          <cell r="AF1797">
            <v>100</v>
          </cell>
          <cell r="AG1797" t="str">
            <v/>
          </cell>
          <cell r="AH1797">
            <v>-100</v>
          </cell>
        </row>
        <row r="1798">
          <cell r="AD1798">
            <v>10</v>
          </cell>
          <cell r="AF1798">
            <v>100</v>
          </cell>
          <cell r="AG1798" t="str">
            <v/>
          </cell>
          <cell r="AH1798">
            <v>-100</v>
          </cell>
        </row>
        <row r="1799">
          <cell r="AC1799" t="str">
            <v>Won</v>
          </cell>
          <cell r="AD1799">
            <v>8</v>
          </cell>
          <cell r="AE1799">
            <v>2.6</v>
          </cell>
          <cell r="AF1799">
            <v>100</v>
          </cell>
          <cell r="AG1799">
            <v>800</v>
          </cell>
          <cell r="AH1799">
            <v>700</v>
          </cell>
        </row>
        <row r="1800">
          <cell r="AC1800" t="str">
            <v>3rd</v>
          </cell>
          <cell r="AD1800">
            <v>26</v>
          </cell>
          <cell r="AE1800">
            <v>5.8</v>
          </cell>
          <cell r="AF1800">
            <v>100</v>
          </cell>
          <cell r="AG1800" t="str">
            <v/>
          </cell>
          <cell r="AH1800">
            <v>-100</v>
          </cell>
        </row>
        <row r="1801">
          <cell r="AD1801">
            <v>12</v>
          </cell>
          <cell r="AF1801">
            <v>100</v>
          </cell>
          <cell r="AG1801" t="str">
            <v/>
          </cell>
          <cell r="AH1801">
            <v>-100</v>
          </cell>
        </row>
        <row r="1802">
          <cell r="AC1802" t="str">
            <v>3rd</v>
          </cell>
          <cell r="AD1802">
            <v>5</v>
          </cell>
          <cell r="AE1802">
            <v>1.7</v>
          </cell>
          <cell r="AF1802">
            <v>100</v>
          </cell>
          <cell r="AG1802" t="str">
            <v/>
          </cell>
          <cell r="AH1802">
            <v>-100</v>
          </cell>
        </row>
        <row r="1803">
          <cell r="AC1803" t="str">
            <v>Won</v>
          </cell>
          <cell r="AD1803">
            <v>4.0999999999999996</v>
          </cell>
          <cell r="AE1803">
            <v>1.8</v>
          </cell>
          <cell r="AF1803">
            <v>100</v>
          </cell>
          <cell r="AG1803">
            <v>409.99999999999994</v>
          </cell>
          <cell r="AH1803">
            <v>309.99999999999994</v>
          </cell>
        </row>
        <row r="1804">
          <cell r="AD1804">
            <v>5.5</v>
          </cell>
          <cell r="AF1804">
            <v>100</v>
          </cell>
          <cell r="AG1804" t="str">
            <v/>
          </cell>
          <cell r="AH1804">
            <v>-100</v>
          </cell>
        </row>
        <row r="1805">
          <cell r="AC1805" t="str">
            <v>2nd</v>
          </cell>
          <cell r="AD1805">
            <v>11</v>
          </cell>
          <cell r="AE1805">
            <v>2.8</v>
          </cell>
          <cell r="AF1805">
            <v>100</v>
          </cell>
          <cell r="AG1805" t="str">
            <v/>
          </cell>
          <cell r="AH1805">
            <v>-100</v>
          </cell>
        </row>
        <row r="1806">
          <cell r="AD1806">
            <v>10</v>
          </cell>
          <cell r="AF1806">
            <v>100</v>
          </cell>
          <cell r="AG1806" t="str">
            <v/>
          </cell>
          <cell r="AH1806">
            <v>-100</v>
          </cell>
        </row>
        <row r="1807">
          <cell r="AD1807">
            <v>10</v>
          </cell>
          <cell r="AF1807">
            <v>100</v>
          </cell>
          <cell r="AG1807" t="str">
            <v/>
          </cell>
          <cell r="AH1807">
            <v>-100</v>
          </cell>
        </row>
        <row r="1808">
          <cell r="AC1808" t="str">
            <v>Won</v>
          </cell>
          <cell r="AD1808">
            <v>5.0999999999999996</v>
          </cell>
          <cell r="AE1808">
            <v>2.1</v>
          </cell>
          <cell r="AF1808">
            <v>100</v>
          </cell>
          <cell r="AG1808">
            <v>509.99999999999994</v>
          </cell>
          <cell r="AH1808">
            <v>409.99999999999994</v>
          </cell>
        </row>
        <row r="1809">
          <cell r="AD1809">
            <v>31</v>
          </cell>
          <cell r="AF1809">
            <v>100</v>
          </cell>
          <cell r="AG1809" t="str">
            <v/>
          </cell>
          <cell r="AH1809">
            <v>-100</v>
          </cell>
        </row>
        <row r="1810">
          <cell r="AC1810" t="str">
            <v>3rd</v>
          </cell>
          <cell r="AD1810">
            <v>7.5</v>
          </cell>
          <cell r="AE1810">
            <v>2.2000000000000002</v>
          </cell>
          <cell r="AF1810">
            <v>100</v>
          </cell>
          <cell r="AG1810" t="str">
            <v/>
          </cell>
          <cell r="AH1810">
            <v>-100</v>
          </cell>
        </row>
        <row r="1811">
          <cell r="AD1811">
            <v>6</v>
          </cell>
          <cell r="AF1811">
            <v>100</v>
          </cell>
          <cell r="AG1811" t="str">
            <v/>
          </cell>
          <cell r="AH1811">
            <v>-100</v>
          </cell>
        </row>
        <row r="1812">
          <cell r="AC1812" t="str">
            <v>2nd</v>
          </cell>
          <cell r="AD1812">
            <v>26</v>
          </cell>
          <cell r="AE1812">
            <v>4.9000000000000004</v>
          </cell>
          <cell r="AF1812">
            <v>100</v>
          </cell>
          <cell r="AG1812" t="str">
            <v/>
          </cell>
          <cell r="AH1812">
            <v>-100</v>
          </cell>
        </row>
        <row r="1813">
          <cell r="AD1813">
            <v>7</v>
          </cell>
          <cell r="AF1813">
            <v>100</v>
          </cell>
          <cell r="AG1813" t="str">
            <v/>
          </cell>
          <cell r="AH1813">
            <v>-100</v>
          </cell>
        </row>
        <row r="1814">
          <cell r="AD1814">
            <v>6</v>
          </cell>
          <cell r="AF1814">
            <v>100</v>
          </cell>
          <cell r="AG1814" t="str">
            <v/>
          </cell>
          <cell r="AH1814">
            <v>-100</v>
          </cell>
        </row>
        <row r="1815">
          <cell r="AC1815" t="str">
            <v>Won</v>
          </cell>
          <cell r="AD1815">
            <v>11.8</v>
          </cell>
          <cell r="AE1815">
            <v>3.2</v>
          </cell>
          <cell r="AF1815">
            <v>100</v>
          </cell>
          <cell r="AG1815">
            <v>1180</v>
          </cell>
          <cell r="AH1815">
            <v>1080</v>
          </cell>
        </row>
        <row r="1816">
          <cell r="AD1816">
            <v>7.5</v>
          </cell>
          <cell r="AF1816">
            <v>100</v>
          </cell>
          <cell r="AG1816" t="str">
            <v/>
          </cell>
          <cell r="AH1816">
            <v>-100</v>
          </cell>
        </row>
        <row r="1817">
          <cell r="AD1817">
            <v>3.4</v>
          </cell>
          <cell r="AF1817">
            <v>100</v>
          </cell>
          <cell r="AG1817" t="str">
            <v/>
          </cell>
          <cell r="AH1817">
            <v>-100</v>
          </cell>
        </row>
        <row r="1818">
          <cell r="AC1818" t="str">
            <v>2nd</v>
          </cell>
          <cell r="AD1818">
            <v>7</v>
          </cell>
          <cell r="AE1818">
            <v>2.1</v>
          </cell>
          <cell r="AF1818">
            <v>100</v>
          </cell>
          <cell r="AG1818" t="str">
            <v/>
          </cell>
          <cell r="AH1818">
            <v>-100</v>
          </cell>
        </row>
        <row r="1819">
          <cell r="AC1819" t="str">
            <v>Won</v>
          </cell>
          <cell r="AD1819">
            <v>35.299999999999997</v>
          </cell>
          <cell r="AE1819">
            <v>6.1</v>
          </cell>
          <cell r="AF1819">
            <v>100</v>
          </cell>
          <cell r="AG1819">
            <v>3529.9999999999995</v>
          </cell>
          <cell r="AH1819">
            <v>3429.9999999999995</v>
          </cell>
        </row>
        <row r="1820">
          <cell r="AD1820">
            <v>4.5999999999999996</v>
          </cell>
          <cell r="AF1820">
            <v>100</v>
          </cell>
          <cell r="AG1820" t="str">
            <v/>
          </cell>
          <cell r="AH1820">
            <v>-100</v>
          </cell>
        </row>
        <row r="1821">
          <cell r="AC1821" t="str">
            <v>3rd</v>
          </cell>
          <cell r="AD1821">
            <v>7.5</v>
          </cell>
          <cell r="AE1821">
            <v>1.9</v>
          </cell>
          <cell r="AF1821">
            <v>100</v>
          </cell>
          <cell r="AG1821" t="str">
            <v/>
          </cell>
          <cell r="AH1821">
            <v>-100</v>
          </cell>
        </row>
        <row r="1822">
          <cell r="AC1822" t="str">
            <v>Won</v>
          </cell>
          <cell r="AD1822">
            <v>5.3</v>
          </cell>
          <cell r="AE1822">
            <v>2.6</v>
          </cell>
          <cell r="AF1822">
            <v>100</v>
          </cell>
          <cell r="AG1822">
            <v>530</v>
          </cell>
          <cell r="AH1822">
            <v>430</v>
          </cell>
        </row>
        <row r="1823">
          <cell r="AD1823">
            <v>5.5</v>
          </cell>
          <cell r="AF1823">
            <v>100</v>
          </cell>
          <cell r="AG1823" t="str">
            <v/>
          </cell>
          <cell r="AH1823">
            <v>-100</v>
          </cell>
        </row>
        <row r="1824">
          <cell r="AD1824">
            <v>51</v>
          </cell>
          <cell r="AF1824">
            <v>100</v>
          </cell>
          <cell r="AG1824" t="str">
            <v/>
          </cell>
          <cell r="AH1824">
            <v>-100</v>
          </cell>
        </row>
        <row r="1825">
          <cell r="AD1825">
            <v>9.5</v>
          </cell>
          <cell r="AF1825">
            <v>100</v>
          </cell>
          <cell r="AG1825" t="str">
            <v/>
          </cell>
          <cell r="AH1825">
            <v>-100</v>
          </cell>
        </row>
        <row r="1826">
          <cell r="AD1826">
            <v>13</v>
          </cell>
          <cell r="AF1826">
            <v>100</v>
          </cell>
          <cell r="AG1826" t="str">
            <v/>
          </cell>
          <cell r="AH1826">
            <v>-100</v>
          </cell>
        </row>
        <row r="1827">
          <cell r="AC1827" t="str">
            <v>Won</v>
          </cell>
          <cell r="AD1827">
            <v>15.8</v>
          </cell>
          <cell r="AE1827">
            <v>4.0999999999999996</v>
          </cell>
          <cell r="AF1827">
            <v>100</v>
          </cell>
          <cell r="AG1827">
            <v>1580</v>
          </cell>
          <cell r="AH1827">
            <v>1480</v>
          </cell>
        </row>
        <row r="1828">
          <cell r="AC1828" t="str">
            <v>2nd</v>
          </cell>
          <cell r="AD1828">
            <v>2.4</v>
          </cell>
          <cell r="AE1828">
            <v>1.5</v>
          </cell>
          <cell r="AF1828">
            <v>100</v>
          </cell>
          <cell r="AG1828" t="str">
            <v/>
          </cell>
          <cell r="AH1828">
            <v>-100</v>
          </cell>
        </row>
        <row r="1829">
          <cell r="AC1829" t="str">
            <v>3rd</v>
          </cell>
          <cell r="AD1829">
            <v>26</v>
          </cell>
          <cell r="AE1829">
            <v>6.2</v>
          </cell>
          <cell r="AF1829">
            <v>100</v>
          </cell>
          <cell r="AG1829" t="str">
            <v/>
          </cell>
          <cell r="AH1829">
            <v>-100</v>
          </cell>
        </row>
        <row r="1830">
          <cell r="AD1830">
            <v>10</v>
          </cell>
          <cell r="AF1830">
            <v>100</v>
          </cell>
          <cell r="AG1830" t="str">
            <v/>
          </cell>
          <cell r="AH1830">
            <v>-100</v>
          </cell>
        </row>
        <row r="1831">
          <cell r="AD1831">
            <v>8.5</v>
          </cell>
          <cell r="AF1831">
            <v>100</v>
          </cell>
          <cell r="AG1831" t="str">
            <v/>
          </cell>
          <cell r="AH1831">
            <v>-100</v>
          </cell>
        </row>
        <row r="1832">
          <cell r="AD1832">
            <v>4.8</v>
          </cell>
          <cell r="AF1832">
            <v>100</v>
          </cell>
          <cell r="AG1832" t="str">
            <v/>
          </cell>
          <cell r="AH1832">
            <v>-100</v>
          </cell>
        </row>
        <row r="1833">
          <cell r="AC1833" t="str">
            <v>Won</v>
          </cell>
          <cell r="AD1833">
            <v>4.5999999999999996</v>
          </cell>
          <cell r="AE1833">
            <v>2.2000000000000002</v>
          </cell>
          <cell r="AF1833">
            <v>100</v>
          </cell>
          <cell r="AG1833">
            <v>459.99999999999994</v>
          </cell>
          <cell r="AH1833">
            <v>359.99999999999994</v>
          </cell>
        </row>
        <row r="1834">
          <cell r="AD1834">
            <v>20</v>
          </cell>
          <cell r="AF1834">
            <v>100</v>
          </cell>
          <cell r="AG1834" t="str">
            <v/>
          </cell>
          <cell r="AH1834">
            <v>-100</v>
          </cell>
        </row>
        <row r="1835">
          <cell r="AD1835">
            <v>31</v>
          </cell>
          <cell r="AF1835">
            <v>100</v>
          </cell>
          <cell r="AG1835" t="str">
            <v/>
          </cell>
          <cell r="AH1835">
            <v>-100</v>
          </cell>
        </row>
        <row r="1836">
          <cell r="AD1836">
            <v>21</v>
          </cell>
          <cell r="AF1836">
            <v>100</v>
          </cell>
          <cell r="AG1836" t="str">
            <v/>
          </cell>
          <cell r="AH1836">
            <v>-100</v>
          </cell>
        </row>
        <row r="1837">
          <cell r="AD1837">
            <v>10</v>
          </cell>
          <cell r="AF1837">
            <v>100</v>
          </cell>
          <cell r="AG1837" t="str">
            <v/>
          </cell>
          <cell r="AH1837">
            <v>-100</v>
          </cell>
        </row>
        <row r="1838">
          <cell r="AD1838">
            <v>6.5</v>
          </cell>
          <cell r="AF1838">
            <v>100</v>
          </cell>
          <cell r="AG1838" t="str">
            <v/>
          </cell>
          <cell r="AH1838">
            <v>-100</v>
          </cell>
        </row>
        <row r="1839">
          <cell r="AD1839">
            <v>11</v>
          </cell>
          <cell r="AF1839">
            <v>100</v>
          </cell>
          <cell r="AG1839" t="str">
            <v/>
          </cell>
          <cell r="AH1839">
            <v>-100</v>
          </cell>
        </row>
        <row r="1840">
          <cell r="AD1840">
            <v>3.8</v>
          </cell>
          <cell r="AF1840">
            <v>100</v>
          </cell>
          <cell r="AG1840" t="str">
            <v/>
          </cell>
          <cell r="AH1840">
            <v>-100</v>
          </cell>
        </row>
        <row r="1841">
          <cell r="AC1841" t="str">
            <v>Won</v>
          </cell>
          <cell r="AD1841">
            <v>9</v>
          </cell>
          <cell r="AE1841">
            <v>2.5</v>
          </cell>
          <cell r="AF1841">
            <v>100</v>
          </cell>
          <cell r="AG1841">
            <v>900</v>
          </cell>
          <cell r="AH1841">
            <v>800</v>
          </cell>
        </row>
        <row r="1842">
          <cell r="AC1842" t="str">
            <v>2nd</v>
          </cell>
          <cell r="AD1842">
            <v>4.4000000000000004</v>
          </cell>
          <cell r="AE1842">
            <v>2</v>
          </cell>
          <cell r="AF1842">
            <v>100</v>
          </cell>
          <cell r="AG1842" t="str">
            <v/>
          </cell>
          <cell r="AH1842">
            <v>-100</v>
          </cell>
        </row>
        <row r="1843">
          <cell r="AC1843" t="str">
            <v>Won</v>
          </cell>
          <cell r="AD1843">
            <v>11</v>
          </cell>
          <cell r="AE1843">
            <v>3.5</v>
          </cell>
          <cell r="AF1843">
            <v>100</v>
          </cell>
          <cell r="AG1843">
            <v>1100</v>
          </cell>
          <cell r="AH1843">
            <v>1000</v>
          </cell>
        </row>
        <row r="1844">
          <cell r="AD1844">
            <v>6.5</v>
          </cell>
          <cell r="AF1844">
            <v>100</v>
          </cell>
          <cell r="AG1844" t="str">
            <v/>
          </cell>
          <cell r="AH1844">
            <v>-100</v>
          </cell>
        </row>
        <row r="1845">
          <cell r="AD1845">
            <v>14</v>
          </cell>
          <cell r="AF1845">
            <v>100</v>
          </cell>
          <cell r="AG1845" t="str">
            <v/>
          </cell>
          <cell r="AH1845">
            <v>-100</v>
          </cell>
        </row>
        <row r="1846">
          <cell r="AD1846">
            <v>8</v>
          </cell>
          <cell r="AF1846">
            <v>100</v>
          </cell>
          <cell r="AG1846" t="str">
            <v/>
          </cell>
          <cell r="AH1846">
            <v>-100</v>
          </cell>
        </row>
        <row r="1847">
          <cell r="AD1847">
            <v>5</v>
          </cell>
          <cell r="AF1847">
            <v>100</v>
          </cell>
          <cell r="AG1847" t="str">
            <v/>
          </cell>
          <cell r="AH1847">
            <v>-100</v>
          </cell>
        </row>
        <row r="1848">
          <cell r="AD1848">
            <v>31</v>
          </cell>
          <cell r="AF1848">
            <v>100</v>
          </cell>
          <cell r="AG1848" t="str">
            <v/>
          </cell>
          <cell r="AH1848">
            <v>-100</v>
          </cell>
        </row>
        <row r="1849">
          <cell r="AD1849">
            <v>21</v>
          </cell>
          <cell r="AF1849">
            <v>100</v>
          </cell>
          <cell r="AG1849" t="str">
            <v/>
          </cell>
          <cell r="AH1849">
            <v>-100</v>
          </cell>
        </row>
        <row r="1850">
          <cell r="AC1850" t="str">
            <v>3rd</v>
          </cell>
          <cell r="AD1850">
            <v>5.5</v>
          </cell>
          <cell r="AE1850">
            <v>2.4</v>
          </cell>
          <cell r="AF1850">
            <v>100</v>
          </cell>
          <cell r="AG1850" t="str">
            <v/>
          </cell>
          <cell r="AH1850">
            <v>-100</v>
          </cell>
        </row>
        <row r="1851">
          <cell r="AC1851" t="str">
            <v>Won</v>
          </cell>
          <cell r="AD1851">
            <v>12</v>
          </cell>
          <cell r="AE1851">
            <v>3.7</v>
          </cell>
          <cell r="AF1851">
            <v>100</v>
          </cell>
          <cell r="AG1851">
            <v>1200</v>
          </cell>
          <cell r="AH1851">
            <v>1100</v>
          </cell>
        </row>
        <row r="1852">
          <cell r="AD1852">
            <v>10</v>
          </cell>
          <cell r="AF1852">
            <v>100</v>
          </cell>
          <cell r="AG1852" t="str">
            <v/>
          </cell>
          <cell r="AH1852">
            <v>-100</v>
          </cell>
        </row>
        <row r="1853">
          <cell r="AD1853">
            <v>4.5999999999999996</v>
          </cell>
          <cell r="AF1853">
            <v>100</v>
          </cell>
          <cell r="AG1853" t="str">
            <v/>
          </cell>
          <cell r="AH1853">
            <v>-100</v>
          </cell>
        </row>
        <row r="1854">
          <cell r="AC1854" t="str">
            <v>Won</v>
          </cell>
          <cell r="AD1854">
            <v>6</v>
          </cell>
          <cell r="AE1854">
            <v>2.2999999999999998</v>
          </cell>
          <cell r="AF1854">
            <v>100</v>
          </cell>
          <cell r="AG1854">
            <v>600</v>
          </cell>
          <cell r="AH1854">
            <v>500</v>
          </cell>
        </row>
        <row r="1855">
          <cell r="AD1855">
            <v>5</v>
          </cell>
          <cell r="AF1855">
            <v>100</v>
          </cell>
          <cell r="AG1855" t="str">
            <v/>
          </cell>
          <cell r="AH1855">
            <v>-100</v>
          </cell>
        </row>
        <row r="1856">
          <cell r="AD1856">
            <v>9</v>
          </cell>
          <cell r="AF1856">
            <v>100</v>
          </cell>
          <cell r="AG1856" t="str">
            <v/>
          </cell>
          <cell r="AH1856">
            <v>-100</v>
          </cell>
        </row>
        <row r="1857">
          <cell r="AC1857" t="str">
            <v>Won</v>
          </cell>
          <cell r="AD1857">
            <v>2.6</v>
          </cell>
          <cell r="AE1857">
            <v>1.5</v>
          </cell>
          <cell r="AF1857">
            <v>100</v>
          </cell>
          <cell r="AG1857">
            <v>260</v>
          </cell>
          <cell r="AH1857">
            <v>160</v>
          </cell>
        </row>
        <row r="1858">
          <cell r="AD1858">
            <v>41</v>
          </cell>
          <cell r="AF1858">
            <v>100</v>
          </cell>
          <cell r="AG1858" t="str">
            <v/>
          </cell>
          <cell r="AH1858">
            <v>-100</v>
          </cell>
        </row>
        <row r="1859">
          <cell r="AC1859" t="str">
            <v>3rd</v>
          </cell>
          <cell r="AD1859">
            <v>21</v>
          </cell>
          <cell r="AE1859">
            <v>3.8</v>
          </cell>
          <cell r="AF1859">
            <v>100</v>
          </cell>
          <cell r="AG1859" t="str">
            <v/>
          </cell>
          <cell r="AH1859">
            <v>-100</v>
          </cell>
        </row>
        <row r="1860">
          <cell r="AD1860">
            <v>6.5</v>
          </cell>
          <cell r="AF1860">
            <v>100</v>
          </cell>
          <cell r="AG1860" t="str">
            <v/>
          </cell>
          <cell r="AH1860">
            <v>-100</v>
          </cell>
        </row>
        <row r="1861">
          <cell r="AD1861">
            <v>6.5</v>
          </cell>
          <cell r="AF1861">
            <v>100</v>
          </cell>
          <cell r="AG1861" t="str">
            <v/>
          </cell>
          <cell r="AH1861">
            <v>-100</v>
          </cell>
        </row>
        <row r="1862">
          <cell r="AC1862" t="str">
            <v>3rd</v>
          </cell>
          <cell r="AD1862">
            <v>4.4000000000000004</v>
          </cell>
          <cell r="AE1862">
            <v>1.8</v>
          </cell>
          <cell r="AF1862">
            <v>100</v>
          </cell>
          <cell r="AG1862" t="str">
            <v/>
          </cell>
          <cell r="AH1862">
            <v>-100</v>
          </cell>
        </row>
        <row r="1863">
          <cell r="AD1863">
            <v>5.5</v>
          </cell>
          <cell r="AF1863">
            <v>100</v>
          </cell>
          <cell r="AG1863" t="str">
            <v/>
          </cell>
          <cell r="AH1863">
            <v>-100</v>
          </cell>
        </row>
        <row r="1864">
          <cell r="AD1864">
            <v>8</v>
          </cell>
          <cell r="AF1864">
            <v>100</v>
          </cell>
          <cell r="AG1864" t="str">
            <v/>
          </cell>
          <cell r="AH1864">
            <v>-100</v>
          </cell>
        </row>
        <row r="1865">
          <cell r="AD1865">
            <v>9</v>
          </cell>
          <cell r="AF1865">
            <v>100</v>
          </cell>
          <cell r="AG1865" t="str">
            <v/>
          </cell>
          <cell r="AH1865">
            <v>-100</v>
          </cell>
        </row>
        <row r="1866">
          <cell r="AC1866" t="str">
            <v>2nd</v>
          </cell>
          <cell r="AD1866">
            <v>7</v>
          </cell>
          <cell r="AE1866">
            <v>2.2999999999999998</v>
          </cell>
          <cell r="AF1866">
            <v>100</v>
          </cell>
          <cell r="AG1866" t="str">
            <v/>
          </cell>
          <cell r="AH1866">
            <v>-100</v>
          </cell>
        </row>
        <row r="1867">
          <cell r="AD1867">
            <v>9.5</v>
          </cell>
          <cell r="AF1867">
            <v>100</v>
          </cell>
          <cell r="AG1867" t="str">
            <v/>
          </cell>
          <cell r="AH1867">
            <v>-100</v>
          </cell>
        </row>
        <row r="1868">
          <cell r="AD1868">
            <v>11</v>
          </cell>
          <cell r="AF1868">
            <v>100</v>
          </cell>
          <cell r="AG1868" t="str">
            <v/>
          </cell>
          <cell r="AH1868">
            <v>-100</v>
          </cell>
        </row>
        <row r="1869">
          <cell r="AC1869" t="str">
            <v>3rd</v>
          </cell>
          <cell r="AD1869">
            <v>4</v>
          </cell>
          <cell r="AE1869">
            <v>1.9</v>
          </cell>
          <cell r="AF1869">
            <v>100</v>
          </cell>
          <cell r="AG1869" t="str">
            <v/>
          </cell>
          <cell r="AH1869">
            <v>-100</v>
          </cell>
        </row>
        <row r="1870">
          <cell r="AD1870">
            <v>9</v>
          </cell>
          <cell r="AF1870">
            <v>100</v>
          </cell>
          <cell r="AG1870" t="str">
            <v/>
          </cell>
          <cell r="AH1870">
            <v>-100</v>
          </cell>
        </row>
        <row r="1871">
          <cell r="AD1871">
            <v>8.5</v>
          </cell>
          <cell r="AF1871">
            <v>100</v>
          </cell>
          <cell r="AG1871" t="str">
            <v/>
          </cell>
          <cell r="AH1871">
            <v>-100</v>
          </cell>
        </row>
        <row r="1872">
          <cell r="AC1872" t="str">
            <v>L/scr</v>
          </cell>
          <cell r="AD1872">
            <v>1</v>
          </cell>
          <cell r="AE1872">
            <v>1</v>
          </cell>
          <cell r="AF1872" t="str">
            <v/>
          </cell>
          <cell r="AG1872" t="str">
            <v/>
          </cell>
          <cell r="AH1872" t="str">
            <v/>
          </cell>
        </row>
        <row r="1873">
          <cell r="AD1873">
            <v>9</v>
          </cell>
          <cell r="AF1873">
            <v>100</v>
          </cell>
          <cell r="AG1873" t="str">
            <v/>
          </cell>
          <cell r="AH1873">
            <v>-100</v>
          </cell>
        </row>
        <row r="1874">
          <cell r="AC1874" t="str">
            <v>Won</v>
          </cell>
          <cell r="AD1874">
            <v>4.8</v>
          </cell>
          <cell r="AE1874">
            <v>1.9</v>
          </cell>
          <cell r="AF1874">
            <v>100</v>
          </cell>
          <cell r="AG1874">
            <v>480</v>
          </cell>
          <cell r="AH1874">
            <v>380</v>
          </cell>
        </row>
        <row r="1875">
          <cell r="AC1875" t="str">
            <v>2nd</v>
          </cell>
          <cell r="AD1875">
            <v>5</v>
          </cell>
          <cell r="AE1875">
            <v>1.9</v>
          </cell>
          <cell r="AF1875">
            <v>100</v>
          </cell>
          <cell r="AG1875" t="str">
            <v/>
          </cell>
          <cell r="AH1875">
            <v>-100</v>
          </cell>
        </row>
        <row r="1876">
          <cell r="AD1876">
            <v>6.5</v>
          </cell>
          <cell r="AF1876">
            <v>100</v>
          </cell>
          <cell r="AG1876" t="str">
            <v/>
          </cell>
          <cell r="AH1876">
            <v>-100</v>
          </cell>
        </row>
        <row r="1877">
          <cell r="AC1877" t="str">
            <v>2nd</v>
          </cell>
          <cell r="AD1877">
            <v>7</v>
          </cell>
          <cell r="AE1877">
            <v>1.9</v>
          </cell>
          <cell r="AF1877">
            <v>100</v>
          </cell>
          <cell r="AG1877" t="str">
            <v/>
          </cell>
          <cell r="AH1877">
            <v>-100</v>
          </cell>
        </row>
        <row r="1878">
          <cell r="AD1878">
            <v>3.2</v>
          </cell>
          <cell r="AF1878">
            <v>100</v>
          </cell>
          <cell r="AG1878" t="str">
            <v/>
          </cell>
          <cell r="AH1878">
            <v>-100</v>
          </cell>
        </row>
        <row r="1879">
          <cell r="AC1879" t="str">
            <v>Won</v>
          </cell>
          <cell r="AD1879">
            <v>6.2</v>
          </cell>
          <cell r="AE1879">
            <v>2.2000000000000002</v>
          </cell>
          <cell r="AF1879">
            <v>100</v>
          </cell>
          <cell r="AG1879">
            <v>620</v>
          </cell>
          <cell r="AH1879">
            <v>520</v>
          </cell>
        </row>
        <row r="1880">
          <cell r="AD1880">
            <v>9.5</v>
          </cell>
          <cell r="AF1880">
            <v>100</v>
          </cell>
          <cell r="AG1880" t="str">
            <v/>
          </cell>
          <cell r="AH1880">
            <v>-100</v>
          </cell>
        </row>
        <row r="1881">
          <cell r="AD1881">
            <v>7.5</v>
          </cell>
          <cell r="AF1881">
            <v>100</v>
          </cell>
          <cell r="AG1881" t="str">
            <v/>
          </cell>
          <cell r="AH1881">
            <v>-100</v>
          </cell>
        </row>
        <row r="1882">
          <cell r="AD1882">
            <v>4.4000000000000004</v>
          </cell>
          <cell r="AF1882">
            <v>100</v>
          </cell>
          <cell r="AG1882" t="str">
            <v/>
          </cell>
          <cell r="AH1882">
            <v>-100</v>
          </cell>
        </row>
        <row r="1883">
          <cell r="AC1883" t="str">
            <v>Won</v>
          </cell>
          <cell r="AD1883">
            <v>2.8</v>
          </cell>
          <cell r="AE1883">
            <v>1.6</v>
          </cell>
          <cell r="AF1883">
            <v>100</v>
          </cell>
          <cell r="AG1883">
            <v>280</v>
          </cell>
          <cell r="AH1883">
            <v>180</v>
          </cell>
        </row>
        <row r="1884">
          <cell r="AD1884">
            <v>8</v>
          </cell>
          <cell r="AF1884">
            <v>100</v>
          </cell>
          <cell r="AG1884" t="str">
            <v/>
          </cell>
          <cell r="AH1884">
            <v>-100</v>
          </cell>
        </row>
        <row r="1885">
          <cell r="AD1885">
            <v>9</v>
          </cell>
          <cell r="AF1885">
            <v>100</v>
          </cell>
          <cell r="AG1885" t="str">
            <v/>
          </cell>
          <cell r="AH1885">
            <v>-100</v>
          </cell>
        </row>
        <row r="1886">
          <cell r="AC1886" t="str">
            <v>3rd</v>
          </cell>
          <cell r="AD1886">
            <v>11</v>
          </cell>
          <cell r="AE1886">
            <v>2.89</v>
          </cell>
          <cell r="AF1886">
            <v>100</v>
          </cell>
          <cell r="AG1886" t="str">
            <v/>
          </cell>
          <cell r="AH1886">
            <v>-100</v>
          </cell>
        </row>
        <row r="1887">
          <cell r="AC1887" t="str">
            <v>3rd</v>
          </cell>
          <cell r="AD1887">
            <v>4.5999999999999996</v>
          </cell>
          <cell r="AE1887">
            <v>2.1</v>
          </cell>
          <cell r="AF1887">
            <v>100</v>
          </cell>
          <cell r="AG1887" t="str">
            <v/>
          </cell>
          <cell r="AH1887">
            <v>-100</v>
          </cell>
        </row>
        <row r="1888">
          <cell r="AC1888" t="str">
            <v>2nd</v>
          </cell>
          <cell r="AD1888">
            <v>3.6</v>
          </cell>
          <cell r="AE1888">
            <v>1.7</v>
          </cell>
          <cell r="AF1888">
            <v>100</v>
          </cell>
          <cell r="AG1888" t="str">
            <v/>
          </cell>
          <cell r="AH1888">
            <v>-100</v>
          </cell>
        </row>
        <row r="1889">
          <cell r="AD1889">
            <v>5.5</v>
          </cell>
          <cell r="AF1889">
            <v>100</v>
          </cell>
          <cell r="AG1889" t="str">
            <v/>
          </cell>
          <cell r="AH1889">
            <v>-100</v>
          </cell>
        </row>
        <row r="1890">
          <cell r="AD1890">
            <v>7.5</v>
          </cell>
          <cell r="AF1890">
            <v>100</v>
          </cell>
          <cell r="AG1890" t="str">
            <v/>
          </cell>
          <cell r="AH1890">
            <v>-100</v>
          </cell>
        </row>
        <row r="1891">
          <cell r="AD1891">
            <v>21</v>
          </cell>
          <cell r="AF1891">
            <v>100</v>
          </cell>
          <cell r="AG1891" t="str">
            <v/>
          </cell>
          <cell r="AH1891">
            <v>-100</v>
          </cell>
        </row>
        <row r="1892">
          <cell r="AD1892">
            <v>4.2</v>
          </cell>
          <cell r="AF1892">
            <v>100</v>
          </cell>
          <cell r="AG1892" t="str">
            <v/>
          </cell>
          <cell r="AH1892">
            <v>-100</v>
          </cell>
        </row>
        <row r="1893">
          <cell r="AD1893">
            <v>19</v>
          </cell>
          <cell r="AF1893">
            <v>100</v>
          </cell>
          <cell r="AG1893" t="str">
            <v/>
          </cell>
          <cell r="AH1893">
            <v>-100</v>
          </cell>
        </row>
        <row r="1894">
          <cell r="AD1894">
            <v>5</v>
          </cell>
          <cell r="AF1894">
            <v>100</v>
          </cell>
          <cell r="AG1894" t="str">
            <v/>
          </cell>
          <cell r="AH1894">
            <v>-100</v>
          </cell>
        </row>
        <row r="1895">
          <cell r="AC1895" t="str">
            <v>Won</v>
          </cell>
          <cell r="AD1895">
            <v>3.9</v>
          </cell>
          <cell r="AE1895">
            <v>1.7</v>
          </cell>
          <cell r="AF1895">
            <v>100</v>
          </cell>
          <cell r="AG1895">
            <v>390</v>
          </cell>
          <cell r="AH1895">
            <v>290</v>
          </cell>
        </row>
        <row r="1896">
          <cell r="AC1896" t="str">
            <v>2nd</v>
          </cell>
          <cell r="AD1896">
            <v>8.5</v>
          </cell>
          <cell r="AE1896">
            <v>2.5</v>
          </cell>
          <cell r="AF1896">
            <v>100</v>
          </cell>
          <cell r="AG1896" t="str">
            <v/>
          </cell>
          <cell r="AH1896">
            <v>-100</v>
          </cell>
        </row>
        <row r="1897">
          <cell r="AD1897">
            <v>13</v>
          </cell>
          <cell r="AF1897">
            <v>100</v>
          </cell>
          <cell r="AG1897" t="str">
            <v/>
          </cell>
          <cell r="AH1897">
            <v>-100</v>
          </cell>
        </row>
        <row r="1898">
          <cell r="AD1898">
            <v>9</v>
          </cell>
          <cell r="AF1898">
            <v>100</v>
          </cell>
          <cell r="AG1898" t="str">
            <v/>
          </cell>
          <cell r="AH1898">
            <v>-100</v>
          </cell>
        </row>
        <row r="1899">
          <cell r="AD1899">
            <v>4</v>
          </cell>
          <cell r="AF1899">
            <v>100</v>
          </cell>
          <cell r="AG1899" t="str">
            <v/>
          </cell>
          <cell r="AH1899">
            <v>-100</v>
          </cell>
        </row>
        <row r="1900">
          <cell r="AC1900" t="str">
            <v>2nd</v>
          </cell>
          <cell r="AD1900">
            <v>9.5</v>
          </cell>
          <cell r="AE1900">
            <v>3.1</v>
          </cell>
          <cell r="AF1900">
            <v>100</v>
          </cell>
          <cell r="AG1900" t="str">
            <v/>
          </cell>
          <cell r="AH1900">
            <v>-100</v>
          </cell>
        </row>
        <row r="1901">
          <cell r="AC1901" t="str">
            <v>Won</v>
          </cell>
          <cell r="AD1901">
            <v>8</v>
          </cell>
          <cell r="AE1901">
            <v>3.3</v>
          </cell>
          <cell r="AF1901">
            <v>100</v>
          </cell>
          <cell r="AG1901">
            <v>800</v>
          </cell>
          <cell r="AH1901">
            <v>700</v>
          </cell>
        </row>
        <row r="1902">
          <cell r="AC1902" t="str">
            <v>Won</v>
          </cell>
          <cell r="AD1902">
            <v>1.55</v>
          </cell>
          <cell r="AE1902">
            <v>1.04</v>
          </cell>
          <cell r="AF1902">
            <v>100</v>
          </cell>
          <cell r="AG1902">
            <v>155</v>
          </cell>
          <cell r="AH1902">
            <v>55</v>
          </cell>
        </row>
        <row r="1903">
          <cell r="AC1903" t="str">
            <v>2nd</v>
          </cell>
          <cell r="AD1903">
            <v>5</v>
          </cell>
          <cell r="AE1903">
            <v>1.6</v>
          </cell>
          <cell r="AF1903">
            <v>100</v>
          </cell>
          <cell r="AG1903" t="str">
            <v/>
          </cell>
          <cell r="AH1903">
            <v>-100</v>
          </cell>
        </row>
        <row r="1904">
          <cell r="AD1904">
            <v>14</v>
          </cell>
          <cell r="AF1904">
            <v>100</v>
          </cell>
          <cell r="AG1904" t="str">
            <v/>
          </cell>
          <cell r="AH1904">
            <v>-100</v>
          </cell>
        </row>
        <row r="1905">
          <cell r="AC1905" t="str">
            <v>3rd</v>
          </cell>
          <cell r="AD1905">
            <v>10</v>
          </cell>
          <cell r="AE1905">
            <v>2</v>
          </cell>
          <cell r="AF1905">
            <v>100</v>
          </cell>
          <cell r="AG1905" t="str">
            <v/>
          </cell>
          <cell r="AH1905">
            <v>-100</v>
          </cell>
        </row>
        <row r="1906">
          <cell r="AD1906">
            <v>19</v>
          </cell>
          <cell r="AF1906">
            <v>100</v>
          </cell>
          <cell r="AG1906" t="str">
            <v/>
          </cell>
          <cell r="AH1906">
            <v>-100</v>
          </cell>
        </row>
        <row r="1907">
          <cell r="AC1907" t="str">
            <v>Won</v>
          </cell>
          <cell r="AD1907">
            <v>2.2999999999999998</v>
          </cell>
          <cell r="AE1907">
            <v>1.4</v>
          </cell>
          <cell r="AF1907">
            <v>100</v>
          </cell>
          <cell r="AG1907">
            <v>229.99999999999997</v>
          </cell>
          <cell r="AH1907">
            <v>129.99999999999997</v>
          </cell>
        </row>
        <row r="1908">
          <cell r="AD1908">
            <v>6</v>
          </cell>
          <cell r="AF1908">
            <v>100</v>
          </cell>
          <cell r="AG1908" t="str">
            <v/>
          </cell>
          <cell r="AH1908">
            <v>-100</v>
          </cell>
        </row>
        <row r="1909">
          <cell r="AD1909">
            <v>10</v>
          </cell>
          <cell r="AF1909">
            <v>100</v>
          </cell>
          <cell r="AG1909" t="str">
            <v/>
          </cell>
          <cell r="AH1909">
            <v>-100</v>
          </cell>
        </row>
        <row r="1910">
          <cell r="AD1910">
            <v>10</v>
          </cell>
          <cell r="AF1910">
            <v>100</v>
          </cell>
          <cell r="AG1910" t="str">
            <v/>
          </cell>
          <cell r="AH1910">
            <v>-100</v>
          </cell>
        </row>
        <row r="1911">
          <cell r="AC1911" t="str">
            <v>3rd</v>
          </cell>
          <cell r="AD1911">
            <v>11</v>
          </cell>
          <cell r="AE1911">
            <v>3</v>
          </cell>
          <cell r="AF1911">
            <v>100</v>
          </cell>
          <cell r="AG1911" t="str">
            <v/>
          </cell>
          <cell r="AH1911">
            <v>-100</v>
          </cell>
        </row>
        <row r="1912">
          <cell r="AD1912">
            <v>3.1</v>
          </cell>
          <cell r="AF1912">
            <v>100</v>
          </cell>
          <cell r="AG1912" t="str">
            <v/>
          </cell>
          <cell r="AH1912">
            <v>-100</v>
          </cell>
        </row>
        <row r="1913">
          <cell r="AD1913">
            <v>8.5</v>
          </cell>
          <cell r="AF1913">
            <v>100</v>
          </cell>
          <cell r="AG1913" t="str">
            <v/>
          </cell>
          <cell r="AH1913">
            <v>-100</v>
          </cell>
        </row>
        <row r="1914">
          <cell r="AD1914">
            <v>8</v>
          </cell>
          <cell r="AF1914">
            <v>100</v>
          </cell>
          <cell r="AG1914" t="str">
            <v/>
          </cell>
          <cell r="AH1914">
            <v>-100</v>
          </cell>
        </row>
        <row r="1915">
          <cell r="AC1915" t="str">
            <v>Won</v>
          </cell>
          <cell r="AD1915">
            <v>5</v>
          </cell>
          <cell r="AE1915">
            <v>2</v>
          </cell>
          <cell r="AF1915">
            <v>100</v>
          </cell>
          <cell r="AG1915">
            <v>500</v>
          </cell>
          <cell r="AH1915">
            <v>400</v>
          </cell>
        </row>
        <row r="1916">
          <cell r="AC1916" t="str">
            <v>3rd</v>
          </cell>
          <cell r="AD1916">
            <v>19</v>
          </cell>
          <cell r="AE1916">
            <v>4.5</v>
          </cell>
          <cell r="AF1916">
            <v>100</v>
          </cell>
          <cell r="AG1916" t="str">
            <v/>
          </cell>
          <cell r="AH1916">
            <v>-100</v>
          </cell>
        </row>
        <row r="1917">
          <cell r="AD1917">
            <v>18</v>
          </cell>
          <cell r="AF1917">
            <v>100</v>
          </cell>
          <cell r="AG1917" t="str">
            <v/>
          </cell>
          <cell r="AH1917">
            <v>-100</v>
          </cell>
        </row>
        <row r="1918">
          <cell r="AC1918" t="str">
            <v>2nd</v>
          </cell>
          <cell r="AD1918">
            <v>2.5</v>
          </cell>
          <cell r="AE1918">
            <v>1.6</v>
          </cell>
          <cell r="AF1918">
            <v>100</v>
          </cell>
          <cell r="AG1918" t="str">
            <v/>
          </cell>
          <cell r="AH1918">
            <v>-100</v>
          </cell>
        </row>
        <row r="1919">
          <cell r="AC1919" t="str">
            <v>Won</v>
          </cell>
          <cell r="AD1919">
            <v>7</v>
          </cell>
          <cell r="AE1919">
            <v>2.5</v>
          </cell>
          <cell r="AF1919">
            <v>100</v>
          </cell>
          <cell r="AG1919">
            <v>700</v>
          </cell>
          <cell r="AH1919">
            <v>600</v>
          </cell>
        </row>
        <row r="1920">
          <cell r="AD1920">
            <v>26</v>
          </cell>
          <cell r="AF1920">
            <v>100</v>
          </cell>
          <cell r="AG1920" t="str">
            <v/>
          </cell>
          <cell r="AH1920">
            <v>-100</v>
          </cell>
        </row>
        <row r="1921">
          <cell r="AD1921">
            <v>15</v>
          </cell>
          <cell r="AF1921">
            <v>100</v>
          </cell>
          <cell r="AG1921" t="str">
            <v/>
          </cell>
          <cell r="AH1921">
            <v>-100</v>
          </cell>
        </row>
        <row r="1922">
          <cell r="AD1922">
            <v>7.5</v>
          </cell>
          <cell r="AF1922">
            <v>100</v>
          </cell>
          <cell r="AG1922" t="str">
            <v/>
          </cell>
          <cell r="AH1922">
            <v>-100</v>
          </cell>
        </row>
        <row r="1923">
          <cell r="AD1923">
            <v>2.8</v>
          </cell>
          <cell r="AF1923">
            <v>100</v>
          </cell>
          <cell r="AG1923" t="str">
            <v/>
          </cell>
          <cell r="AH1923">
            <v>-100</v>
          </cell>
        </row>
        <row r="1924">
          <cell r="AC1924" t="str">
            <v>L/scr</v>
          </cell>
          <cell r="AD1924">
            <v>1</v>
          </cell>
          <cell r="AE1924">
            <v>1</v>
          </cell>
          <cell r="AF1924" t="str">
            <v/>
          </cell>
          <cell r="AG1924" t="str">
            <v/>
          </cell>
          <cell r="AH1924" t="str">
            <v/>
          </cell>
        </row>
        <row r="1925">
          <cell r="AD1925">
            <v>31</v>
          </cell>
          <cell r="AF1925">
            <v>100</v>
          </cell>
          <cell r="AG1925" t="str">
            <v/>
          </cell>
          <cell r="AH1925">
            <v>-100</v>
          </cell>
        </row>
        <row r="1926">
          <cell r="AD1926">
            <v>21</v>
          </cell>
          <cell r="AF1926">
            <v>100</v>
          </cell>
          <cell r="AG1926" t="str">
            <v/>
          </cell>
          <cell r="AH1926">
            <v>-100</v>
          </cell>
        </row>
        <row r="1927">
          <cell r="AC1927" t="str">
            <v>2nd</v>
          </cell>
          <cell r="AD1927">
            <v>1.8</v>
          </cell>
          <cell r="AE1927">
            <v>1.2</v>
          </cell>
          <cell r="AF1927">
            <v>100</v>
          </cell>
          <cell r="AG1927" t="str">
            <v/>
          </cell>
          <cell r="AH1927">
            <v>-100</v>
          </cell>
        </row>
        <row r="1928">
          <cell r="AD1928">
            <v>12</v>
          </cell>
          <cell r="AF1928">
            <v>100</v>
          </cell>
          <cell r="AG1928" t="str">
            <v/>
          </cell>
          <cell r="AH1928">
            <v>-100</v>
          </cell>
        </row>
        <row r="1929">
          <cell r="AD1929">
            <v>8.5</v>
          </cell>
          <cell r="AF1929">
            <v>100</v>
          </cell>
          <cell r="AG1929" t="str">
            <v/>
          </cell>
          <cell r="AH1929">
            <v>-100</v>
          </cell>
        </row>
        <row r="1930">
          <cell r="AD1930">
            <v>10</v>
          </cell>
          <cell r="AF1930">
            <v>100</v>
          </cell>
          <cell r="AG1930" t="str">
            <v/>
          </cell>
          <cell r="AH1930">
            <v>-100</v>
          </cell>
        </row>
        <row r="1931">
          <cell r="AC1931" t="str">
            <v>Won</v>
          </cell>
          <cell r="AD1931">
            <v>9.8000000000000007</v>
          </cell>
          <cell r="AE1931">
            <v>2.4</v>
          </cell>
          <cell r="AF1931">
            <v>100</v>
          </cell>
          <cell r="AG1931">
            <v>980.00000000000011</v>
          </cell>
          <cell r="AH1931">
            <v>880.00000000000011</v>
          </cell>
        </row>
        <row r="1932">
          <cell r="AC1932" t="str">
            <v>3rd</v>
          </cell>
          <cell r="AD1932">
            <v>7</v>
          </cell>
          <cell r="AE1932">
            <v>2.5</v>
          </cell>
          <cell r="AF1932">
            <v>100</v>
          </cell>
          <cell r="AG1932" t="str">
            <v/>
          </cell>
          <cell r="AH1932">
            <v>-100</v>
          </cell>
        </row>
        <row r="1933">
          <cell r="AD1933">
            <v>4.8</v>
          </cell>
          <cell r="AF1933">
            <v>100</v>
          </cell>
          <cell r="AG1933" t="str">
            <v/>
          </cell>
          <cell r="AH1933">
            <v>-100</v>
          </cell>
        </row>
        <row r="1934">
          <cell r="AD1934">
            <v>9</v>
          </cell>
          <cell r="AF1934">
            <v>100</v>
          </cell>
          <cell r="AG1934" t="str">
            <v/>
          </cell>
          <cell r="AH1934">
            <v>-100</v>
          </cell>
        </row>
        <row r="1935">
          <cell r="AC1935" t="str">
            <v>Won</v>
          </cell>
          <cell r="AD1935">
            <v>7</v>
          </cell>
          <cell r="AE1935">
            <v>2.2999999999999998</v>
          </cell>
          <cell r="AF1935">
            <v>100</v>
          </cell>
          <cell r="AG1935">
            <v>700</v>
          </cell>
          <cell r="AH1935">
            <v>600</v>
          </cell>
        </row>
        <row r="1936">
          <cell r="AD1936">
            <v>11</v>
          </cell>
          <cell r="AF1936">
            <v>100</v>
          </cell>
          <cell r="AG1936" t="str">
            <v/>
          </cell>
          <cell r="AH1936">
            <v>-100</v>
          </cell>
        </row>
        <row r="1937">
          <cell r="AD1937">
            <v>11</v>
          </cell>
          <cell r="AF1937">
            <v>100</v>
          </cell>
          <cell r="AG1937" t="str">
            <v/>
          </cell>
          <cell r="AH1937">
            <v>-100</v>
          </cell>
        </row>
        <row r="1938">
          <cell r="AC1938" t="str">
            <v>Won</v>
          </cell>
          <cell r="AD1938">
            <v>12.3</v>
          </cell>
          <cell r="AE1938">
            <v>3.3</v>
          </cell>
          <cell r="AF1938">
            <v>100</v>
          </cell>
          <cell r="AG1938">
            <v>1230</v>
          </cell>
          <cell r="AH1938">
            <v>1130</v>
          </cell>
        </row>
        <row r="1939">
          <cell r="AD1939">
            <v>4.4000000000000004</v>
          </cell>
          <cell r="AF1939">
            <v>100</v>
          </cell>
          <cell r="AG1939" t="str">
            <v/>
          </cell>
          <cell r="AH1939">
            <v>-100</v>
          </cell>
        </row>
        <row r="1940">
          <cell r="AC1940" t="str">
            <v>3rd</v>
          </cell>
          <cell r="AD1940">
            <v>6</v>
          </cell>
          <cell r="AE1940">
            <v>2.6</v>
          </cell>
          <cell r="AF1940">
            <v>100</v>
          </cell>
          <cell r="AG1940" t="str">
            <v/>
          </cell>
          <cell r="AH1940">
            <v>-100</v>
          </cell>
        </row>
        <row r="1941">
          <cell r="AD1941">
            <v>11</v>
          </cell>
          <cell r="AF1941">
            <v>100</v>
          </cell>
          <cell r="AG1941" t="str">
            <v/>
          </cell>
          <cell r="AH1941">
            <v>-100</v>
          </cell>
        </row>
        <row r="1942">
          <cell r="AC1942" t="str">
            <v>Won</v>
          </cell>
          <cell r="AD1942">
            <v>2.6</v>
          </cell>
          <cell r="AE1942">
            <v>1.4</v>
          </cell>
          <cell r="AF1942">
            <v>100</v>
          </cell>
          <cell r="AG1942">
            <v>260</v>
          </cell>
          <cell r="AH1942">
            <v>160</v>
          </cell>
        </row>
        <row r="1943">
          <cell r="AC1943" t="str">
            <v>2nd</v>
          </cell>
          <cell r="AD1943">
            <v>7.5</v>
          </cell>
          <cell r="AE1943">
            <v>2.4</v>
          </cell>
          <cell r="AF1943">
            <v>100</v>
          </cell>
          <cell r="AG1943" t="str">
            <v/>
          </cell>
          <cell r="AH1943">
            <v>-100</v>
          </cell>
        </row>
        <row r="1944">
          <cell r="AD1944">
            <v>9.5</v>
          </cell>
          <cell r="AF1944">
            <v>100</v>
          </cell>
          <cell r="AG1944" t="str">
            <v/>
          </cell>
          <cell r="AH1944">
            <v>-100</v>
          </cell>
        </row>
        <row r="1945">
          <cell r="AD1945">
            <v>6</v>
          </cell>
          <cell r="AF1945">
            <v>100</v>
          </cell>
          <cell r="AG1945" t="str">
            <v/>
          </cell>
          <cell r="AH1945">
            <v>-100</v>
          </cell>
        </row>
        <row r="1946">
          <cell r="AC1946" t="str">
            <v>3rd</v>
          </cell>
          <cell r="AD1946">
            <v>11</v>
          </cell>
          <cell r="AE1946">
            <v>2.8</v>
          </cell>
          <cell r="AF1946">
            <v>100</v>
          </cell>
          <cell r="AG1946" t="str">
            <v/>
          </cell>
          <cell r="AH1946">
            <v>-100</v>
          </cell>
        </row>
        <row r="1947">
          <cell r="AC1947" t="str">
            <v>3rd</v>
          </cell>
          <cell r="AD1947">
            <v>2.35</v>
          </cell>
          <cell r="AE1947">
            <v>1.5</v>
          </cell>
          <cell r="AF1947">
            <v>100</v>
          </cell>
          <cell r="AG1947" t="str">
            <v/>
          </cell>
          <cell r="AH1947">
            <v>-100</v>
          </cell>
        </row>
        <row r="1948">
          <cell r="AD1948">
            <v>21</v>
          </cell>
          <cell r="AF1948">
            <v>100</v>
          </cell>
          <cell r="AG1948" t="str">
            <v/>
          </cell>
          <cell r="AH1948">
            <v>-100</v>
          </cell>
        </row>
        <row r="1949">
          <cell r="AD1949">
            <v>6.5</v>
          </cell>
          <cell r="AF1949">
            <v>100</v>
          </cell>
          <cell r="AG1949" t="str">
            <v/>
          </cell>
          <cell r="AH1949">
            <v>-100</v>
          </cell>
        </row>
        <row r="1950">
          <cell r="AD1950">
            <v>11</v>
          </cell>
          <cell r="AF1950">
            <v>100</v>
          </cell>
          <cell r="AG1950" t="str">
            <v/>
          </cell>
          <cell r="AH1950">
            <v>-100</v>
          </cell>
        </row>
        <row r="1951">
          <cell r="AD1951">
            <v>21</v>
          </cell>
          <cell r="AF1951">
            <v>100</v>
          </cell>
          <cell r="AG1951" t="str">
            <v/>
          </cell>
          <cell r="AH1951">
            <v>-100</v>
          </cell>
        </row>
        <row r="1952">
          <cell r="AD1952">
            <v>4.4000000000000004</v>
          </cell>
          <cell r="AF1952">
            <v>100</v>
          </cell>
          <cell r="AG1952" t="str">
            <v/>
          </cell>
          <cell r="AH1952">
            <v>-100</v>
          </cell>
        </row>
        <row r="1953">
          <cell r="AC1953" t="str">
            <v>Won</v>
          </cell>
          <cell r="AD1953">
            <v>4.2</v>
          </cell>
          <cell r="AE1953">
            <v>2</v>
          </cell>
          <cell r="AF1953">
            <v>100</v>
          </cell>
          <cell r="AG1953">
            <v>420</v>
          </cell>
          <cell r="AH1953">
            <v>320</v>
          </cell>
        </row>
        <row r="1954">
          <cell r="AD1954">
            <v>8.5</v>
          </cell>
          <cell r="AF1954">
            <v>100</v>
          </cell>
          <cell r="AG1954" t="str">
            <v/>
          </cell>
          <cell r="AH1954">
            <v>-100</v>
          </cell>
        </row>
        <row r="1955">
          <cell r="AD1955">
            <v>12</v>
          </cell>
          <cell r="AF1955">
            <v>100</v>
          </cell>
          <cell r="AG1955" t="str">
            <v/>
          </cell>
          <cell r="AH1955">
            <v>-100</v>
          </cell>
        </row>
        <row r="1956">
          <cell r="AD1956">
            <v>9</v>
          </cell>
          <cell r="AF1956">
            <v>100</v>
          </cell>
          <cell r="AG1956" t="str">
            <v/>
          </cell>
          <cell r="AH1956">
            <v>-100</v>
          </cell>
        </row>
        <row r="1957">
          <cell r="AC1957" t="str">
            <v>Won</v>
          </cell>
          <cell r="AD1957">
            <v>13</v>
          </cell>
          <cell r="AE1957">
            <v>3.1</v>
          </cell>
          <cell r="AF1957">
            <v>100</v>
          </cell>
          <cell r="AG1957">
            <v>1300</v>
          </cell>
          <cell r="AH1957">
            <v>1200</v>
          </cell>
        </row>
        <row r="1958">
          <cell r="AD1958">
            <v>4</v>
          </cell>
          <cell r="AF1958">
            <v>100</v>
          </cell>
          <cell r="AG1958" t="str">
            <v/>
          </cell>
          <cell r="AH1958">
            <v>-100</v>
          </cell>
        </row>
        <row r="1959">
          <cell r="AD1959">
            <v>3.5</v>
          </cell>
          <cell r="AF1959">
            <v>100</v>
          </cell>
          <cell r="AG1959" t="str">
            <v/>
          </cell>
          <cell r="AH1959">
            <v>-100</v>
          </cell>
        </row>
        <row r="1960">
          <cell r="AD1960">
            <v>6</v>
          </cell>
          <cell r="AF1960">
            <v>100</v>
          </cell>
          <cell r="AG1960" t="str">
            <v/>
          </cell>
          <cell r="AH1960">
            <v>-100</v>
          </cell>
        </row>
        <row r="1961">
          <cell r="AD1961">
            <v>13</v>
          </cell>
          <cell r="AF1961">
            <v>100</v>
          </cell>
          <cell r="AG1961" t="str">
            <v/>
          </cell>
          <cell r="AH1961">
            <v>-100</v>
          </cell>
        </row>
        <row r="1962">
          <cell r="AC1962" t="str">
            <v>3rd</v>
          </cell>
          <cell r="AD1962">
            <v>6.5</v>
          </cell>
          <cell r="AE1962">
            <v>2.2000000000000002</v>
          </cell>
          <cell r="AF1962">
            <v>100</v>
          </cell>
          <cell r="AG1962" t="str">
            <v/>
          </cell>
          <cell r="AH1962">
            <v>-100</v>
          </cell>
        </row>
        <row r="1963">
          <cell r="AC1963" t="str">
            <v>2nd</v>
          </cell>
          <cell r="AD1963">
            <v>3.7</v>
          </cell>
          <cell r="AE1963">
            <v>1.5</v>
          </cell>
          <cell r="AF1963">
            <v>100</v>
          </cell>
          <cell r="AG1963" t="str">
            <v/>
          </cell>
          <cell r="AH1963">
            <v>-100</v>
          </cell>
        </row>
        <row r="1964">
          <cell r="AD1964">
            <v>15</v>
          </cell>
          <cell r="AF1964">
            <v>100</v>
          </cell>
          <cell r="AG1964" t="str">
            <v/>
          </cell>
          <cell r="AH1964">
            <v>-100</v>
          </cell>
        </row>
        <row r="1965">
          <cell r="AC1965" t="str">
            <v>Won</v>
          </cell>
          <cell r="AD1965">
            <v>6.2</v>
          </cell>
          <cell r="AE1965">
            <v>2.2000000000000002</v>
          </cell>
          <cell r="AF1965">
            <v>100</v>
          </cell>
          <cell r="AG1965">
            <v>620</v>
          </cell>
          <cell r="AH1965">
            <v>520</v>
          </cell>
        </row>
        <row r="1966">
          <cell r="AD1966">
            <v>8</v>
          </cell>
          <cell r="AF1966">
            <v>100</v>
          </cell>
          <cell r="AG1966" t="str">
            <v/>
          </cell>
          <cell r="AH1966">
            <v>-100</v>
          </cell>
        </row>
        <row r="1967">
          <cell r="AC1967" t="str">
            <v>3rd</v>
          </cell>
          <cell r="AD1967">
            <v>5.5</v>
          </cell>
          <cell r="AE1967">
            <v>2.2000000000000002</v>
          </cell>
          <cell r="AF1967">
            <v>100</v>
          </cell>
          <cell r="AG1967" t="str">
            <v/>
          </cell>
          <cell r="AH1967">
            <v>-100</v>
          </cell>
        </row>
        <row r="1968">
          <cell r="AD1968">
            <v>20</v>
          </cell>
          <cell r="AF1968">
            <v>100</v>
          </cell>
          <cell r="AG1968" t="str">
            <v/>
          </cell>
          <cell r="AH1968">
            <v>-100</v>
          </cell>
        </row>
        <row r="1969">
          <cell r="AC1969" t="str">
            <v>2nd</v>
          </cell>
          <cell r="AD1969">
            <v>5.5</v>
          </cell>
          <cell r="AE1969">
            <v>2.2999999999999998</v>
          </cell>
          <cell r="AF1969">
            <v>100</v>
          </cell>
          <cell r="AG1969" t="str">
            <v/>
          </cell>
          <cell r="AH1969">
            <v>-100</v>
          </cell>
        </row>
        <row r="1970">
          <cell r="AD1970">
            <v>16</v>
          </cell>
          <cell r="AF1970">
            <v>100</v>
          </cell>
          <cell r="AG1970" t="str">
            <v/>
          </cell>
          <cell r="AH1970">
            <v>-100</v>
          </cell>
        </row>
        <row r="1971">
          <cell r="AD1971">
            <v>4.8</v>
          </cell>
          <cell r="AF1971">
            <v>100</v>
          </cell>
          <cell r="AG1971" t="str">
            <v/>
          </cell>
          <cell r="AH1971">
            <v>-100</v>
          </cell>
        </row>
        <row r="1972">
          <cell r="AD1972">
            <v>5.5</v>
          </cell>
          <cell r="AF1972">
            <v>100</v>
          </cell>
          <cell r="AG1972" t="str">
            <v/>
          </cell>
          <cell r="AH1972">
            <v>-100</v>
          </cell>
        </row>
        <row r="1973">
          <cell r="AD1973">
            <v>11</v>
          </cell>
          <cell r="AF1973">
            <v>100</v>
          </cell>
          <cell r="AG1973" t="str">
            <v/>
          </cell>
          <cell r="AH1973">
            <v>-100</v>
          </cell>
        </row>
        <row r="1974">
          <cell r="AD1974">
            <v>11</v>
          </cell>
          <cell r="AF1974">
            <v>100</v>
          </cell>
          <cell r="AG1974" t="str">
            <v/>
          </cell>
          <cell r="AH1974">
            <v>-100</v>
          </cell>
        </row>
        <row r="1975">
          <cell r="AD1975">
            <v>12</v>
          </cell>
          <cell r="AF1975">
            <v>100</v>
          </cell>
          <cell r="AG1975" t="str">
            <v/>
          </cell>
          <cell r="AH1975">
            <v>-100</v>
          </cell>
        </row>
        <row r="1976">
          <cell r="AD1976">
            <v>7.5</v>
          </cell>
          <cell r="AF1976">
            <v>100</v>
          </cell>
          <cell r="AG1976" t="str">
            <v/>
          </cell>
          <cell r="AH1976">
            <v>-100</v>
          </cell>
        </row>
        <row r="1977">
          <cell r="AD1977">
            <v>3.8</v>
          </cell>
          <cell r="AF1977">
            <v>100</v>
          </cell>
          <cell r="AG1977" t="str">
            <v/>
          </cell>
          <cell r="AH1977">
            <v>-100</v>
          </cell>
        </row>
        <row r="1978">
          <cell r="AC1978" t="str">
            <v>Won</v>
          </cell>
          <cell r="AD1978">
            <v>3.7</v>
          </cell>
          <cell r="AE1978">
            <v>1.6</v>
          </cell>
          <cell r="AF1978">
            <v>100</v>
          </cell>
          <cell r="AG1978">
            <v>370</v>
          </cell>
          <cell r="AH1978">
            <v>270</v>
          </cell>
        </row>
        <row r="1979">
          <cell r="AD1979">
            <v>8</v>
          </cell>
          <cell r="AF1979">
            <v>100</v>
          </cell>
          <cell r="AG1979" t="str">
            <v/>
          </cell>
          <cell r="AH1979">
            <v>-100</v>
          </cell>
        </row>
        <row r="1980">
          <cell r="AC1980" t="str">
            <v>3rd</v>
          </cell>
          <cell r="AD1980">
            <v>13</v>
          </cell>
          <cell r="AE1980">
            <v>2.7</v>
          </cell>
          <cell r="AF1980">
            <v>100</v>
          </cell>
          <cell r="AG1980" t="str">
            <v/>
          </cell>
          <cell r="AH1980">
            <v>-100</v>
          </cell>
        </row>
        <row r="1981">
          <cell r="AD1981">
            <v>4</v>
          </cell>
          <cell r="AF1981">
            <v>100</v>
          </cell>
          <cell r="AG1981" t="str">
            <v/>
          </cell>
          <cell r="AH1981">
            <v>-100</v>
          </cell>
        </row>
        <row r="1982">
          <cell r="AC1982" t="str">
            <v>Won</v>
          </cell>
          <cell r="AD1982">
            <v>1.8</v>
          </cell>
          <cell r="AE1982">
            <v>1.2</v>
          </cell>
          <cell r="AF1982">
            <v>100</v>
          </cell>
          <cell r="AG1982">
            <v>180</v>
          </cell>
          <cell r="AH1982">
            <v>80</v>
          </cell>
        </row>
        <row r="1983">
          <cell r="AC1983" t="str">
            <v>3rd</v>
          </cell>
          <cell r="AD1983">
            <v>5</v>
          </cell>
          <cell r="AE1983">
            <v>1.7</v>
          </cell>
          <cell r="AF1983">
            <v>100</v>
          </cell>
          <cell r="AG1983" t="str">
            <v/>
          </cell>
          <cell r="AH1983">
            <v>-100</v>
          </cell>
        </row>
        <row r="1984">
          <cell r="AD1984">
            <v>31</v>
          </cell>
          <cell r="AF1984">
            <v>100</v>
          </cell>
          <cell r="AG1984" t="str">
            <v/>
          </cell>
          <cell r="AH1984">
            <v>-100</v>
          </cell>
        </row>
        <row r="1985">
          <cell r="AD1985">
            <v>18</v>
          </cell>
          <cell r="AF1985">
            <v>100</v>
          </cell>
          <cell r="AG1985" t="str">
            <v/>
          </cell>
          <cell r="AH1985">
            <v>-100</v>
          </cell>
        </row>
        <row r="1986">
          <cell r="AC1986" t="str">
            <v>2nd</v>
          </cell>
          <cell r="AD1986">
            <v>13</v>
          </cell>
          <cell r="AE1986">
            <v>2.8</v>
          </cell>
          <cell r="AF1986">
            <v>100</v>
          </cell>
          <cell r="AG1986" t="str">
            <v/>
          </cell>
          <cell r="AH1986">
            <v>-100</v>
          </cell>
        </row>
        <row r="1987">
          <cell r="AD1987">
            <v>6</v>
          </cell>
          <cell r="AF1987">
            <v>100</v>
          </cell>
          <cell r="AG1987" t="str">
            <v/>
          </cell>
          <cell r="AH1987">
            <v>-100</v>
          </cell>
        </row>
        <row r="1988">
          <cell r="AC1988" t="str">
            <v>2nd</v>
          </cell>
          <cell r="AD1988">
            <v>2.25</v>
          </cell>
          <cell r="AE1988">
            <v>1.3</v>
          </cell>
          <cell r="AF1988">
            <v>100</v>
          </cell>
          <cell r="AG1988" t="str">
            <v/>
          </cell>
          <cell r="AH1988">
            <v>-100</v>
          </cell>
        </row>
        <row r="1989">
          <cell r="AD1989">
            <v>12</v>
          </cell>
          <cell r="AF1989">
            <v>100</v>
          </cell>
          <cell r="AG1989" t="str">
            <v/>
          </cell>
          <cell r="AH1989">
            <v>-100</v>
          </cell>
        </row>
        <row r="1990">
          <cell r="AD1990">
            <v>14</v>
          </cell>
          <cell r="AF1990">
            <v>100</v>
          </cell>
          <cell r="AG1990" t="str">
            <v/>
          </cell>
          <cell r="AH1990">
            <v>-100</v>
          </cell>
        </row>
        <row r="1991">
          <cell r="AC1991" t="str">
            <v>3rd</v>
          </cell>
          <cell r="AD1991">
            <v>6</v>
          </cell>
          <cell r="AE1991">
            <v>2</v>
          </cell>
          <cell r="AF1991">
            <v>100</v>
          </cell>
          <cell r="AG1991" t="str">
            <v/>
          </cell>
          <cell r="AH1991">
            <v>-100</v>
          </cell>
        </row>
        <row r="1992">
          <cell r="AD1992">
            <v>6</v>
          </cell>
          <cell r="AF1992">
            <v>100</v>
          </cell>
          <cell r="AG1992" t="str">
            <v/>
          </cell>
          <cell r="AH1992">
            <v>-100</v>
          </cell>
        </row>
        <row r="1993">
          <cell r="AC1993" t="str">
            <v>Won</v>
          </cell>
          <cell r="AD1993">
            <v>3</v>
          </cell>
          <cell r="AE1993">
            <v>1.5</v>
          </cell>
          <cell r="AF1993">
            <v>100</v>
          </cell>
          <cell r="AG1993">
            <v>300</v>
          </cell>
          <cell r="AH1993">
            <v>200</v>
          </cell>
        </row>
        <row r="1994">
          <cell r="AC1994" t="str">
            <v>L/scr</v>
          </cell>
          <cell r="AD1994">
            <v>1</v>
          </cell>
          <cell r="AE1994">
            <v>1</v>
          </cell>
          <cell r="AF1994" t="str">
            <v/>
          </cell>
          <cell r="AG1994" t="str">
            <v/>
          </cell>
          <cell r="AH1994" t="str">
            <v/>
          </cell>
        </row>
        <row r="1995">
          <cell r="AD1995">
            <v>15</v>
          </cell>
          <cell r="AF1995">
            <v>100</v>
          </cell>
          <cell r="AG1995" t="str">
            <v/>
          </cell>
          <cell r="AH1995">
            <v>-100</v>
          </cell>
        </row>
        <row r="1996">
          <cell r="AC1996" t="str">
            <v>2nd</v>
          </cell>
          <cell r="AD1996">
            <v>5.5</v>
          </cell>
          <cell r="AE1996">
            <v>2</v>
          </cell>
          <cell r="AF1996">
            <v>100</v>
          </cell>
          <cell r="AG1996" t="str">
            <v/>
          </cell>
          <cell r="AH1996">
            <v>-100</v>
          </cell>
        </row>
        <row r="1997">
          <cell r="AD1997">
            <v>3.8</v>
          </cell>
          <cell r="AF1997">
            <v>100</v>
          </cell>
          <cell r="AG1997" t="str">
            <v/>
          </cell>
          <cell r="AH1997">
            <v>-100</v>
          </cell>
        </row>
        <row r="1998">
          <cell r="AC1998" t="str">
            <v>Won</v>
          </cell>
          <cell r="AD1998">
            <v>20</v>
          </cell>
          <cell r="AE1998">
            <v>4.5</v>
          </cell>
          <cell r="AF1998">
            <v>100</v>
          </cell>
          <cell r="AG1998">
            <v>2000</v>
          </cell>
          <cell r="AH1998">
            <v>1900</v>
          </cell>
        </row>
        <row r="1999">
          <cell r="AD1999">
            <v>12</v>
          </cell>
          <cell r="AF1999">
            <v>100</v>
          </cell>
          <cell r="AG1999" t="str">
            <v/>
          </cell>
          <cell r="AH1999">
            <v>-100</v>
          </cell>
        </row>
        <row r="2000">
          <cell r="AD2000">
            <v>19</v>
          </cell>
          <cell r="AF2000">
            <v>100</v>
          </cell>
          <cell r="AG2000" t="str">
            <v/>
          </cell>
          <cell r="AH2000">
            <v>-100</v>
          </cell>
        </row>
        <row r="2001">
          <cell r="AC2001" t="str">
            <v>3rd</v>
          </cell>
          <cell r="AD2001">
            <v>5.5</v>
          </cell>
          <cell r="AE2001">
            <v>2.5</v>
          </cell>
          <cell r="AF2001">
            <v>100</v>
          </cell>
          <cell r="AG2001" t="str">
            <v/>
          </cell>
          <cell r="AH2001">
            <v>-100</v>
          </cell>
        </row>
        <row r="2002">
          <cell r="AC2002" t="str">
            <v>Won</v>
          </cell>
          <cell r="AD2002">
            <v>4</v>
          </cell>
          <cell r="AE2002">
            <v>1.6</v>
          </cell>
          <cell r="AF2002">
            <v>100</v>
          </cell>
          <cell r="AG2002">
            <v>400</v>
          </cell>
          <cell r="AH2002">
            <v>300</v>
          </cell>
        </row>
        <row r="2003">
          <cell r="AD2003">
            <v>5</v>
          </cell>
          <cell r="AF2003">
            <v>100</v>
          </cell>
          <cell r="AG2003" t="str">
            <v/>
          </cell>
          <cell r="AH2003">
            <v>-100</v>
          </cell>
        </row>
        <row r="2004">
          <cell r="AD2004">
            <v>5.5</v>
          </cell>
          <cell r="AF2004">
            <v>100</v>
          </cell>
          <cell r="AG2004" t="str">
            <v/>
          </cell>
          <cell r="AH2004">
            <v>-100</v>
          </cell>
        </row>
        <row r="2005">
          <cell r="AD2005">
            <v>13</v>
          </cell>
          <cell r="AF2005">
            <v>100</v>
          </cell>
          <cell r="AG2005" t="str">
            <v/>
          </cell>
          <cell r="AH2005">
            <v>-100</v>
          </cell>
        </row>
        <row r="2006">
          <cell r="AC2006" t="str">
            <v>3rd</v>
          </cell>
          <cell r="AD2006">
            <v>7.5</v>
          </cell>
          <cell r="AE2006">
            <v>2.2999999999999998</v>
          </cell>
          <cell r="AF2006">
            <v>100</v>
          </cell>
          <cell r="AG2006" t="str">
            <v/>
          </cell>
          <cell r="AH2006">
            <v>-100</v>
          </cell>
        </row>
        <row r="2007">
          <cell r="AC2007" t="str">
            <v>3rd</v>
          </cell>
          <cell r="AD2007">
            <v>4.2</v>
          </cell>
          <cell r="AE2007">
            <v>2</v>
          </cell>
          <cell r="AF2007">
            <v>100</v>
          </cell>
          <cell r="AG2007" t="str">
            <v/>
          </cell>
          <cell r="AH2007">
            <v>-100</v>
          </cell>
        </row>
        <row r="2008">
          <cell r="AC2008" t="str">
            <v>2nd</v>
          </cell>
          <cell r="AD2008">
            <v>5.5</v>
          </cell>
          <cell r="AE2008">
            <v>2.5</v>
          </cell>
          <cell r="AF2008">
            <v>100</v>
          </cell>
          <cell r="AG2008" t="str">
            <v/>
          </cell>
          <cell r="AH2008">
            <v>-100</v>
          </cell>
        </row>
        <row r="2009">
          <cell r="AD2009">
            <v>10</v>
          </cell>
          <cell r="AF2009">
            <v>100</v>
          </cell>
          <cell r="AG2009" t="str">
            <v/>
          </cell>
          <cell r="AH2009">
            <v>-100</v>
          </cell>
        </row>
        <row r="2010">
          <cell r="AD2010">
            <v>7.5</v>
          </cell>
          <cell r="AF2010">
            <v>100</v>
          </cell>
          <cell r="AG2010" t="str">
            <v/>
          </cell>
          <cell r="AH2010">
            <v>-100</v>
          </cell>
        </row>
        <row r="2011">
          <cell r="AD2011">
            <v>10</v>
          </cell>
          <cell r="AF2011">
            <v>100</v>
          </cell>
          <cell r="AG2011" t="str">
            <v/>
          </cell>
          <cell r="AH2011">
            <v>-100</v>
          </cell>
        </row>
        <row r="2012">
          <cell r="AD2012">
            <v>21</v>
          </cell>
          <cell r="AF2012">
            <v>100</v>
          </cell>
          <cell r="AG2012" t="str">
            <v/>
          </cell>
          <cell r="AH2012">
            <v>-100</v>
          </cell>
        </row>
        <row r="2013">
          <cell r="AD2013">
            <v>7</v>
          </cell>
          <cell r="AF2013">
            <v>100</v>
          </cell>
          <cell r="AG2013" t="str">
            <v/>
          </cell>
          <cell r="AH2013">
            <v>-100</v>
          </cell>
        </row>
        <row r="2014">
          <cell r="AC2014" t="str">
            <v>Won</v>
          </cell>
          <cell r="AD2014">
            <v>4.5999999999999996</v>
          </cell>
          <cell r="AE2014">
            <v>2</v>
          </cell>
          <cell r="AF2014">
            <v>100</v>
          </cell>
          <cell r="AG2014">
            <v>459.99999999999994</v>
          </cell>
          <cell r="AH2014">
            <v>359.99999999999994</v>
          </cell>
        </row>
        <row r="2015">
          <cell r="AC2015" t="str">
            <v>3rd</v>
          </cell>
          <cell r="AD2015">
            <v>4.5999999999999996</v>
          </cell>
          <cell r="AE2015">
            <v>1.9</v>
          </cell>
          <cell r="AF2015">
            <v>100</v>
          </cell>
          <cell r="AG2015" t="str">
            <v/>
          </cell>
          <cell r="AH2015">
            <v>-100</v>
          </cell>
        </row>
        <row r="2016">
          <cell r="AD2016">
            <v>16</v>
          </cell>
          <cell r="AF2016">
            <v>100</v>
          </cell>
          <cell r="AG2016" t="str">
            <v/>
          </cell>
          <cell r="AH2016">
            <v>-100</v>
          </cell>
        </row>
        <row r="2017">
          <cell r="AD2017">
            <v>4.4000000000000004</v>
          </cell>
          <cell r="AF2017">
            <v>100</v>
          </cell>
          <cell r="AG2017" t="str">
            <v/>
          </cell>
          <cell r="AH2017">
            <v>-100</v>
          </cell>
        </row>
        <row r="2018">
          <cell r="AD2018">
            <v>2.9</v>
          </cell>
          <cell r="AF2018">
            <v>100</v>
          </cell>
          <cell r="AG2018" t="str">
            <v/>
          </cell>
          <cell r="AH2018">
            <v>-100</v>
          </cell>
        </row>
        <row r="2019">
          <cell r="AD2019">
            <v>21</v>
          </cell>
          <cell r="AF2019">
            <v>100</v>
          </cell>
          <cell r="AG2019" t="str">
            <v/>
          </cell>
          <cell r="AH2019">
            <v>-100</v>
          </cell>
        </row>
        <row r="2020">
          <cell r="AD2020">
            <v>9.5</v>
          </cell>
          <cell r="AF2020">
            <v>100</v>
          </cell>
          <cell r="AG2020" t="str">
            <v/>
          </cell>
          <cell r="AH2020">
            <v>-100</v>
          </cell>
        </row>
        <row r="2021">
          <cell r="AC2021" t="str">
            <v>3rd</v>
          </cell>
          <cell r="AD2021">
            <v>9.5</v>
          </cell>
          <cell r="AE2021">
            <v>2.8</v>
          </cell>
          <cell r="AF2021">
            <v>100</v>
          </cell>
          <cell r="AG2021" t="str">
            <v/>
          </cell>
          <cell r="AH2021">
            <v>-100</v>
          </cell>
        </row>
        <row r="2022">
          <cell r="AC2022" t="str">
            <v>3rd</v>
          </cell>
          <cell r="AD2022">
            <v>3.3</v>
          </cell>
          <cell r="AE2022">
            <v>1.6</v>
          </cell>
          <cell r="AF2022">
            <v>100</v>
          </cell>
          <cell r="AG2022" t="str">
            <v/>
          </cell>
          <cell r="AH2022">
            <v>-100</v>
          </cell>
        </row>
        <row r="2023">
          <cell r="AD2023">
            <v>6.5</v>
          </cell>
          <cell r="AF2023">
            <v>100</v>
          </cell>
          <cell r="AG2023" t="str">
            <v/>
          </cell>
          <cell r="AH2023">
            <v>-100</v>
          </cell>
        </row>
        <row r="2024">
          <cell r="AC2024" t="str">
            <v>2nd</v>
          </cell>
          <cell r="AD2024">
            <v>8.5</v>
          </cell>
          <cell r="AE2024">
            <v>2.4</v>
          </cell>
          <cell r="AF2024">
            <v>100</v>
          </cell>
          <cell r="AG2024" t="str">
            <v/>
          </cell>
          <cell r="AH2024">
            <v>-100</v>
          </cell>
        </row>
        <row r="2025">
          <cell r="AC2025" t="str">
            <v>Won</v>
          </cell>
          <cell r="AD2025">
            <v>8</v>
          </cell>
          <cell r="AE2025">
            <v>2.2000000000000002</v>
          </cell>
          <cell r="AF2025">
            <v>100</v>
          </cell>
          <cell r="AG2025">
            <v>800</v>
          </cell>
          <cell r="AH2025">
            <v>700</v>
          </cell>
        </row>
        <row r="2026">
          <cell r="AD2026">
            <v>10</v>
          </cell>
          <cell r="AF2026">
            <v>100</v>
          </cell>
          <cell r="AG2026" t="str">
            <v/>
          </cell>
          <cell r="AH2026">
            <v>-100</v>
          </cell>
        </row>
        <row r="2027">
          <cell r="AC2027" t="str">
            <v>2nd</v>
          </cell>
          <cell r="AD2027">
            <v>1.95</v>
          </cell>
          <cell r="AE2027">
            <v>1.3</v>
          </cell>
          <cell r="AF2027">
            <v>100</v>
          </cell>
          <cell r="AG2027" t="str">
            <v/>
          </cell>
          <cell r="AH2027">
            <v>-100</v>
          </cell>
        </row>
        <row r="2028">
          <cell r="AD2028">
            <v>31</v>
          </cell>
          <cell r="AF2028">
            <v>100</v>
          </cell>
          <cell r="AG2028" t="str">
            <v/>
          </cell>
          <cell r="AH2028">
            <v>-100</v>
          </cell>
        </row>
        <row r="2029">
          <cell r="AD2029">
            <v>11</v>
          </cell>
          <cell r="AF2029">
            <v>100</v>
          </cell>
          <cell r="AG2029" t="str">
            <v/>
          </cell>
          <cell r="AH2029">
            <v>-100</v>
          </cell>
        </row>
        <row r="2030">
          <cell r="AD2030">
            <v>21</v>
          </cell>
          <cell r="AF2030">
            <v>100</v>
          </cell>
          <cell r="AG2030" t="str">
            <v/>
          </cell>
          <cell r="AH2030">
            <v>-100</v>
          </cell>
        </row>
        <row r="2031">
          <cell r="AC2031" t="str">
            <v>Won</v>
          </cell>
          <cell r="AD2031">
            <v>8</v>
          </cell>
          <cell r="AE2031">
            <v>2.4</v>
          </cell>
          <cell r="AF2031">
            <v>100</v>
          </cell>
          <cell r="AG2031">
            <v>800</v>
          </cell>
          <cell r="AH2031">
            <v>700</v>
          </cell>
        </row>
        <row r="2032">
          <cell r="AC2032" t="str">
            <v>2nd</v>
          </cell>
          <cell r="AD2032">
            <v>5.5</v>
          </cell>
          <cell r="AE2032">
            <v>2.2999999999999998</v>
          </cell>
          <cell r="AF2032">
            <v>100</v>
          </cell>
          <cell r="AG2032" t="str">
            <v/>
          </cell>
          <cell r="AH2032">
            <v>-100</v>
          </cell>
        </row>
        <row r="2033">
          <cell r="AD2033">
            <v>8</v>
          </cell>
          <cell r="AF2033">
            <v>100</v>
          </cell>
          <cell r="AG2033" t="str">
            <v/>
          </cell>
          <cell r="AH2033">
            <v>-100</v>
          </cell>
        </row>
        <row r="2034">
          <cell r="AD2034">
            <v>12</v>
          </cell>
          <cell r="AF2034">
            <v>100</v>
          </cell>
          <cell r="AG2034" t="str">
            <v/>
          </cell>
          <cell r="AH2034">
            <v>-100</v>
          </cell>
        </row>
        <row r="2035">
          <cell r="AC2035" t="str">
            <v>Won</v>
          </cell>
          <cell r="AD2035">
            <v>5.5</v>
          </cell>
          <cell r="AE2035">
            <v>2.2999999999999998</v>
          </cell>
          <cell r="AF2035">
            <v>100</v>
          </cell>
          <cell r="AG2035">
            <v>550</v>
          </cell>
          <cell r="AH2035">
            <v>450</v>
          </cell>
        </row>
        <row r="2036">
          <cell r="AD2036">
            <v>6</v>
          </cell>
          <cell r="AF2036">
            <v>100</v>
          </cell>
          <cell r="AG2036" t="str">
            <v/>
          </cell>
          <cell r="AH2036">
            <v>-100</v>
          </cell>
        </row>
        <row r="2037">
          <cell r="AC2037" t="str">
            <v>Won</v>
          </cell>
          <cell r="AD2037">
            <v>2.9</v>
          </cell>
          <cell r="AE2037">
            <v>2</v>
          </cell>
          <cell r="AF2037">
            <v>100</v>
          </cell>
          <cell r="AG2037">
            <v>290</v>
          </cell>
          <cell r="AH2037">
            <v>190</v>
          </cell>
        </row>
        <row r="2038">
          <cell r="AD2038">
            <v>5.5</v>
          </cell>
          <cell r="AF2038">
            <v>100</v>
          </cell>
          <cell r="AG2038" t="str">
            <v/>
          </cell>
          <cell r="AH2038">
            <v>-100</v>
          </cell>
        </row>
        <row r="2039">
          <cell r="AD2039">
            <v>11</v>
          </cell>
          <cell r="AF2039">
            <v>100</v>
          </cell>
          <cell r="AG2039" t="str">
            <v/>
          </cell>
          <cell r="AH2039">
            <v>-100</v>
          </cell>
        </row>
        <row r="2040">
          <cell r="AD2040">
            <v>15</v>
          </cell>
          <cell r="AF2040">
            <v>100</v>
          </cell>
          <cell r="AG2040" t="str">
            <v/>
          </cell>
          <cell r="AH2040">
            <v>-100</v>
          </cell>
        </row>
        <row r="2041">
          <cell r="AD2041">
            <v>12</v>
          </cell>
          <cell r="AF2041">
            <v>100</v>
          </cell>
          <cell r="AG2041" t="str">
            <v/>
          </cell>
          <cell r="AH2041">
            <v>-100</v>
          </cell>
        </row>
        <row r="2042">
          <cell r="AC2042" t="str">
            <v>3rd</v>
          </cell>
          <cell r="AD2042">
            <v>5</v>
          </cell>
          <cell r="AE2042">
            <v>2.6</v>
          </cell>
          <cell r="AF2042">
            <v>100</v>
          </cell>
          <cell r="AG2042" t="str">
            <v/>
          </cell>
          <cell r="AH2042">
            <v>-100</v>
          </cell>
        </row>
        <row r="2043">
          <cell r="AD2043">
            <v>20</v>
          </cell>
          <cell r="AF2043">
            <v>100</v>
          </cell>
          <cell r="AG2043" t="str">
            <v/>
          </cell>
          <cell r="AH2043">
            <v>-100</v>
          </cell>
        </row>
        <row r="2044">
          <cell r="AC2044" t="str">
            <v>2nd</v>
          </cell>
          <cell r="AD2044">
            <v>10</v>
          </cell>
          <cell r="AE2044">
            <v>3.7</v>
          </cell>
          <cell r="AF2044">
            <v>100</v>
          </cell>
          <cell r="AG2044" t="str">
            <v/>
          </cell>
          <cell r="AH2044">
            <v>-100</v>
          </cell>
        </row>
        <row r="2045">
          <cell r="AD2045">
            <v>15</v>
          </cell>
          <cell r="AF2045">
            <v>100</v>
          </cell>
          <cell r="AG2045" t="str">
            <v/>
          </cell>
          <cell r="AH2045">
            <v>-100</v>
          </cell>
        </row>
        <row r="2046">
          <cell r="AD2046">
            <v>9.5</v>
          </cell>
          <cell r="AF2046">
            <v>100</v>
          </cell>
          <cell r="AG2046" t="str">
            <v/>
          </cell>
          <cell r="AH2046">
            <v>-100</v>
          </cell>
        </row>
        <row r="2047">
          <cell r="AD2047">
            <v>8.5</v>
          </cell>
          <cell r="AF2047">
            <v>100</v>
          </cell>
          <cell r="AG2047" t="str">
            <v/>
          </cell>
          <cell r="AH2047">
            <v>-100</v>
          </cell>
        </row>
        <row r="2048">
          <cell r="AD2048">
            <v>6.5</v>
          </cell>
          <cell r="AF2048">
            <v>100</v>
          </cell>
          <cell r="AG2048" t="str">
            <v/>
          </cell>
          <cell r="AH2048">
            <v>-100</v>
          </cell>
        </row>
        <row r="2049">
          <cell r="AD2049">
            <v>5</v>
          </cell>
          <cell r="AF2049">
            <v>100</v>
          </cell>
          <cell r="AG2049" t="str">
            <v/>
          </cell>
          <cell r="AH2049">
            <v>-100</v>
          </cell>
        </row>
        <row r="2050">
          <cell r="AC2050" t="str">
            <v>Won</v>
          </cell>
          <cell r="AD2050">
            <v>7</v>
          </cell>
          <cell r="AE2050">
            <v>2.2000000000000002</v>
          </cell>
          <cell r="AF2050">
            <v>100</v>
          </cell>
          <cell r="AG2050">
            <v>700</v>
          </cell>
          <cell r="AH2050">
            <v>600</v>
          </cell>
        </row>
        <row r="2051">
          <cell r="AC2051" t="str">
            <v>2nd</v>
          </cell>
          <cell r="AD2051">
            <v>5.5</v>
          </cell>
          <cell r="AE2051">
            <v>1.8</v>
          </cell>
          <cell r="AF2051">
            <v>100</v>
          </cell>
          <cell r="AG2051" t="str">
            <v/>
          </cell>
          <cell r="AH2051">
            <v>-100</v>
          </cell>
        </row>
        <row r="2052">
          <cell r="AD2052">
            <v>6.5</v>
          </cell>
          <cell r="AF2052">
            <v>100</v>
          </cell>
          <cell r="AG2052" t="str">
            <v/>
          </cell>
          <cell r="AH2052">
            <v>-100</v>
          </cell>
        </row>
        <row r="2053">
          <cell r="AC2053" t="str">
            <v>Won</v>
          </cell>
          <cell r="AD2053">
            <v>1.75</v>
          </cell>
          <cell r="AE2053">
            <v>1.3</v>
          </cell>
          <cell r="AF2053">
            <v>100</v>
          </cell>
          <cell r="AG2053">
            <v>175</v>
          </cell>
          <cell r="AH2053">
            <v>75</v>
          </cell>
        </row>
        <row r="2054">
          <cell r="AD2054">
            <v>7.5</v>
          </cell>
          <cell r="AF2054">
            <v>100</v>
          </cell>
          <cell r="AG2054" t="str">
            <v/>
          </cell>
          <cell r="AH2054">
            <v>-100</v>
          </cell>
        </row>
        <row r="2055">
          <cell r="AC2055" t="str">
            <v>2nd</v>
          </cell>
          <cell r="AD2055">
            <v>6.5</v>
          </cell>
          <cell r="AE2055">
            <v>2.6</v>
          </cell>
          <cell r="AF2055">
            <v>100</v>
          </cell>
          <cell r="AG2055" t="str">
            <v/>
          </cell>
          <cell r="AH2055">
            <v>-100</v>
          </cell>
        </row>
        <row r="2056">
          <cell r="AD2056">
            <v>41</v>
          </cell>
          <cell r="AF2056">
            <v>100</v>
          </cell>
          <cell r="AG2056" t="str">
            <v/>
          </cell>
          <cell r="AH2056">
            <v>-100</v>
          </cell>
        </row>
        <row r="2057">
          <cell r="AC2057" t="str">
            <v>Won</v>
          </cell>
          <cell r="AD2057">
            <v>2.5</v>
          </cell>
          <cell r="AE2057">
            <v>1.3</v>
          </cell>
          <cell r="AF2057">
            <v>100</v>
          </cell>
          <cell r="AG2057">
            <v>250</v>
          </cell>
          <cell r="AH2057">
            <v>150</v>
          </cell>
        </row>
        <row r="2058">
          <cell r="AD2058">
            <v>6.5</v>
          </cell>
          <cell r="AF2058">
            <v>100</v>
          </cell>
          <cell r="AG2058" t="str">
            <v/>
          </cell>
          <cell r="AH2058">
            <v>-100</v>
          </cell>
        </row>
        <row r="2059">
          <cell r="AD2059">
            <v>3.5</v>
          </cell>
          <cell r="AF2059">
            <v>100</v>
          </cell>
          <cell r="AG2059" t="str">
            <v/>
          </cell>
          <cell r="AH2059">
            <v>-100</v>
          </cell>
        </row>
        <row r="2060">
          <cell r="AC2060" t="str">
            <v>2nd</v>
          </cell>
          <cell r="AD2060">
            <v>21</v>
          </cell>
          <cell r="AE2060">
            <v>2.9</v>
          </cell>
          <cell r="AF2060">
            <v>100</v>
          </cell>
          <cell r="AG2060" t="str">
            <v/>
          </cell>
          <cell r="AH2060">
            <v>-100</v>
          </cell>
        </row>
        <row r="2061">
          <cell r="AD2061">
            <v>11</v>
          </cell>
          <cell r="AF2061">
            <v>100</v>
          </cell>
          <cell r="AG2061" t="str">
            <v/>
          </cell>
          <cell r="AH2061">
            <v>-100</v>
          </cell>
        </row>
        <row r="2062">
          <cell r="AC2062" t="str">
            <v>3rd</v>
          </cell>
          <cell r="AD2062">
            <v>5</v>
          </cell>
          <cell r="AE2062">
            <v>2.1</v>
          </cell>
          <cell r="AF2062">
            <v>100</v>
          </cell>
          <cell r="AG2062" t="str">
            <v/>
          </cell>
          <cell r="AH2062">
            <v>-100</v>
          </cell>
        </row>
        <row r="2063">
          <cell r="AD2063">
            <v>5</v>
          </cell>
          <cell r="AF2063">
            <v>100</v>
          </cell>
          <cell r="AG2063" t="str">
            <v/>
          </cell>
          <cell r="AH2063">
            <v>-100</v>
          </cell>
        </row>
        <row r="2064">
          <cell r="AD2064">
            <v>5</v>
          </cell>
          <cell r="AF2064">
            <v>100</v>
          </cell>
          <cell r="AG2064" t="str">
            <v/>
          </cell>
          <cell r="AH2064">
            <v>-100</v>
          </cell>
        </row>
        <row r="2065">
          <cell r="AD2065">
            <v>8</v>
          </cell>
          <cell r="AF2065">
            <v>100</v>
          </cell>
          <cell r="AG2065" t="str">
            <v/>
          </cell>
          <cell r="AH2065">
            <v>-100</v>
          </cell>
        </row>
        <row r="2066">
          <cell r="AD2066">
            <v>9</v>
          </cell>
          <cell r="AF2066">
            <v>100</v>
          </cell>
          <cell r="AG2066" t="str">
            <v/>
          </cell>
          <cell r="AH2066">
            <v>-100</v>
          </cell>
        </row>
        <row r="2067">
          <cell r="AD2067">
            <v>26</v>
          </cell>
          <cell r="AF2067">
            <v>100</v>
          </cell>
          <cell r="AG2067" t="str">
            <v/>
          </cell>
          <cell r="AH2067">
            <v>-100</v>
          </cell>
        </row>
        <row r="2068">
          <cell r="AD2068">
            <v>4.8</v>
          </cell>
          <cell r="AF2068">
            <v>100</v>
          </cell>
          <cell r="AG2068" t="str">
            <v/>
          </cell>
          <cell r="AH2068">
            <v>-100</v>
          </cell>
        </row>
        <row r="2069">
          <cell r="AD2069">
            <v>8</v>
          </cell>
          <cell r="AF2069">
            <v>100</v>
          </cell>
          <cell r="AG2069" t="str">
            <v/>
          </cell>
          <cell r="AH2069">
            <v>-100</v>
          </cell>
        </row>
        <row r="2070">
          <cell r="AD2070">
            <v>31</v>
          </cell>
          <cell r="AF2070">
            <v>100</v>
          </cell>
          <cell r="AG2070" t="str">
            <v/>
          </cell>
          <cell r="AH2070">
            <v>-100</v>
          </cell>
        </row>
        <row r="2071">
          <cell r="AD2071">
            <v>8</v>
          </cell>
          <cell r="AF2071">
            <v>100</v>
          </cell>
          <cell r="AG2071" t="str">
            <v/>
          </cell>
          <cell r="AH2071">
            <v>-100</v>
          </cell>
        </row>
        <row r="2072">
          <cell r="AD2072">
            <v>15</v>
          </cell>
          <cell r="AF2072">
            <v>100</v>
          </cell>
          <cell r="AG2072" t="str">
            <v/>
          </cell>
          <cell r="AH2072">
            <v>-100</v>
          </cell>
        </row>
        <row r="2073">
          <cell r="AD2073">
            <v>16</v>
          </cell>
          <cell r="AF2073">
            <v>100</v>
          </cell>
          <cell r="AG2073" t="str">
            <v/>
          </cell>
          <cell r="AH2073">
            <v>-100</v>
          </cell>
        </row>
        <row r="2074">
          <cell r="AC2074" t="str">
            <v>2nd</v>
          </cell>
          <cell r="AD2074">
            <v>5.5</v>
          </cell>
          <cell r="AE2074">
            <v>2.8</v>
          </cell>
          <cell r="AF2074">
            <v>100</v>
          </cell>
          <cell r="AG2074" t="str">
            <v/>
          </cell>
          <cell r="AH2074">
            <v>-100</v>
          </cell>
        </row>
        <row r="2075">
          <cell r="AD2075">
            <v>51</v>
          </cell>
          <cell r="AF2075">
            <v>100</v>
          </cell>
          <cell r="AG2075" t="str">
            <v/>
          </cell>
          <cell r="AH2075">
            <v>-100</v>
          </cell>
        </row>
        <row r="2076">
          <cell r="AC2076" t="str">
            <v>3rd</v>
          </cell>
          <cell r="AD2076">
            <v>26</v>
          </cell>
          <cell r="AE2076">
            <v>6</v>
          </cell>
          <cell r="AF2076">
            <v>100</v>
          </cell>
          <cell r="AG2076" t="str">
            <v/>
          </cell>
          <cell r="AH2076">
            <v>-100</v>
          </cell>
        </row>
        <row r="2077">
          <cell r="AC2077" t="str">
            <v>2nd</v>
          </cell>
          <cell r="AD2077">
            <v>2.2000000000000002</v>
          </cell>
          <cell r="AE2077">
            <v>1.2</v>
          </cell>
          <cell r="AF2077">
            <v>100</v>
          </cell>
          <cell r="AG2077" t="str">
            <v/>
          </cell>
          <cell r="AH2077">
            <v>-100</v>
          </cell>
        </row>
        <row r="2078">
          <cell r="AD2078">
            <v>15</v>
          </cell>
          <cell r="AF2078">
            <v>100</v>
          </cell>
          <cell r="AG2078" t="str">
            <v/>
          </cell>
          <cell r="AH2078">
            <v>-100</v>
          </cell>
        </row>
        <row r="2079">
          <cell r="AC2079" t="str">
            <v>Won</v>
          </cell>
          <cell r="AD2079">
            <v>4.5999999999999996</v>
          </cell>
          <cell r="AE2079">
            <v>1.8</v>
          </cell>
          <cell r="AF2079">
            <v>100</v>
          </cell>
          <cell r="AG2079">
            <v>459.99999999999994</v>
          </cell>
          <cell r="AH2079">
            <v>359.99999999999994</v>
          </cell>
        </row>
        <row r="2080">
          <cell r="AD2080">
            <v>12</v>
          </cell>
          <cell r="AF2080">
            <v>100</v>
          </cell>
          <cell r="AG2080" t="str">
            <v/>
          </cell>
          <cell r="AH2080">
            <v>-100</v>
          </cell>
        </row>
        <row r="2081">
          <cell r="AC2081" t="str">
            <v>3rd</v>
          </cell>
          <cell r="AD2081">
            <v>14</v>
          </cell>
          <cell r="AE2081">
            <v>2.9</v>
          </cell>
          <cell r="AF2081">
            <v>100</v>
          </cell>
          <cell r="AG2081" t="str">
            <v/>
          </cell>
          <cell r="AH2081">
            <v>-100</v>
          </cell>
        </row>
        <row r="2082">
          <cell r="AD2082">
            <v>10</v>
          </cell>
          <cell r="AF2082">
            <v>100</v>
          </cell>
          <cell r="AG2082" t="str">
            <v/>
          </cell>
          <cell r="AH2082">
            <v>-100</v>
          </cell>
        </row>
        <row r="2083">
          <cell r="AC2083" t="str">
            <v>Won</v>
          </cell>
          <cell r="AD2083">
            <v>3.4</v>
          </cell>
          <cell r="AE2083">
            <v>1.5</v>
          </cell>
          <cell r="AF2083">
            <v>100</v>
          </cell>
          <cell r="AG2083">
            <v>340</v>
          </cell>
          <cell r="AH2083">
            <v>240</v>
          </cell>
        </row>
        <row r="2084">
          <cell r="AD2084">
            <v>6</v>
          </cell>
          <cell r="AF2084">
            <v>100</v>
          </cell>
          <cell r="AG2084" t="str">
            <v/>
          </cell>
          <cell r="AH2084">
            <v>-100</v>
          </cell>
        </row>
        <row r="2085">
          <cell r="AD2085">
            <v>12</v>
          </cell>
          <cell r="AF2085">
            <v>100</v>
          </cell>
          <cell r="AG2085" t="str">
            <v/>
          </cell>
          <cell r="AH2085">
            <v>-100</v>
          </cell>
        </row>
        <row r="2086">
          <cell r="AC2086" t="str">
            <v>3rd</v>
          </cell>
          <cell r="AD2086">
            <v>6</v>
          </cell>
          <cell r="AE2086">
            <v>2.2999999999999998</v>
          </cell>
          <cell r="AF2086">
            <v>100</v>
          </cell>
          <cell r="AG2086" t="str">
            <v/>
          </cell>
          <cell r="AH2086">
            <v>-100</v>
          </cell>
        </row>
        <row r="2087">
          <cell r="AC2087" t="str">
            <v>3rd</v>
          </cell>
          <cell r="AD2087">
            <v>3.9</v>
          </cell>
          <cell r="AE2087">
            <v>1.8</v>
          </cell>
          <cell r="AF2087">
            <v>100</v>
          </cell>
          <cell r="AG2087" t="str">
            <v/>
          </cell>
          <cell r="AH2087">
            <v>-100</v>
          </cell>
        </row>
        <row r="2088">
          <cell r="AD2088">
            <v>6</v>
          </cell>
          <cell r="AF2088">
            <v>100</v>
          </cell>
          <cell r="AG2088" t="str">
            <v/>
          </cell>
          <cell r="AH2088">
            <v>-100</v>
          </cell>
        </row>
        <row r="2089">
          <cell r="AC2089" t="str">
            <v>2nd</v>
          </cell>
          <cell r="AD2089">
            <v>13</v>
          </cell>
          <cell r="AE2089">
            <v>3.5</v>
          </cell>
          <cell r="AF2089">
            <v>100</v>
          </cell>
          <cell r="AG2089" t="str">
            <v/>
          </cell>
          <cell r="AH2089">
            <v>-100</v>
          </cell>
        </row>
        <row r="2090">
          <cell r="AD2090">
            <v>20</v>
          </cell>
          <cell r="AF2090">
            <v>100</v>
          </cell>
          <cell r="AG2090" t="str">
            <v/>
          </cell>
          <cell r="AH2090">
            <v>-100</v>
          </cell>
        </row>
        <row r="2091">
          <cell r="AD2091">
            <v>17</v>
          </cell>
          <cell r="AF2091">
            <v>100</v>
          </cell>
          <cell r="AG2091" t="str">
            <v/>
          </cell>
          <cell r="AH2091">
            <v>-100</v>
          </cell>
        </row>
        <row r="2092">
          <cell r="AC2092" t="str">
            <v>3rd</v>
          </cell>
          <cell r="AD2092">
            <v>6</v>
          </cell>
          <cell r="AE2092">
            <v>2.2999999999999998</v>
          </cell>
          <cell r="AF2092">
            <v>100</v>
          </cell>
          <cell r="AG2092" t="str">
            <v/>
          </cell>
          <cell r="AH2092">
            <v>-100</v>
          </cell>
        </row>
        <row r="2093">
          <cell r="AD2093">
            <v>16</v>
          </cell>
          <cell r="AF2093">
            <v>100</v>
          </cell>
          <cell r="AG2093" t="str">
            <v/>
          </cell>
          <cell r="AH2093">
            <v>-100</v>
          </cell>
        </row>
        <row r="2094">
          <cell r="AC2094" t="str">
            <v>Won</v>
          </cell>
          <cell r="AD2094">
            <v>5</v>
          </cell>
          <cell r="AE2094">
            <v>2.2000000000000002</v>
          </cell>
          <cell r="AF2094">
            <v>100</v>
          </cell>
          <cell r="AG2094">
            <v>500</v>
          </cell>
          <cell r="AH2094">
            <v>400</v>
          </cell>
        </row>
        <row r="2095">
          <cell r="AD2095">
            <v>16</v>
          </cell>
          <cell r="AF2095">
            <v>100</v>
          </cell>
          <cell r="AG2095" t="str">
            <v/>
          </cell>
          <cell r="AH2095">
            <v>-100</v>
          </cell>
        </row>
        <row r="2096">
          <cell r="AD2096">
            <v>4.8</v>
          </cell>
          <cell r="AF2096">
            <v>100</v>
          </cell>
          <cell r="AG2096" t="str">
            <v/>
          </cell>
          <cell r="AH2096">
            <v>-100</v>
          </cell>
        </row>
        <row r="2097">
          <cell r="AD2097">
            <v>26</v>
          </cell>
          <cell r="AF2097">
            <v>100</v>
          </cell>
          <cell r="AG2097" t="str">
            <v/>
          </cell>
          <cell r="AH2097">
            <v>-100</v>
          </cell>
        </row>
        <row r="2098">
          <cell r="AC2098" t="str">
            <v>2nd</v>
          </cell>
          <cell r="AD2098">
            <v>4.4000000000000004</v>
          </cell>
          <cell r="AE2098">
            <v>2</v>
          </cell>
          <cell r="AF2098">
            <v>100</v>
          </cell>
          <cell r="AG2098" t="str">
            <v/>
          </cell>
          <cell r="AH2098">
            <v>-100</v>
          </cell>
        </row>
        <row r="2099">
          <cell r="AD2099">
            <v>8.5</v>
          </cell>
          <cell r="AF2099">
            <v>100</v>
          </cell>
          <cell r="AG2099" t="str">
            <v/>
          </cell>
          <cell r="AH2099">
            <v>-100</v>
          </cell>
        </row>
        <row r="2100">
          <cell r="AC2100" t="str">
            <v>3rd</v>
          </cell>
          <cell r="AD2100">
            <v>9</v>
          </cell>
          <cell r="AE2100">
            <v>3</v>
          </cell>
          <cell r="AF2100">
            <v>100</v>
          </cell>
          <cell r="AG2100" t="str">
            <v/>
          </cell>
          <cell r="AH2100">
            <v>-100</v>
          </cell>
        </row>
        <row r="2101">
          <cell r="AD2101">
            <v>6.5</v>
          </cell>
          <cell r="AF2101">
            <v>100</v>
          </cell>
          <cell r="AG2101" t="str">
            <v/>
          </cell>
          <cell r="AH2101">
            <v>-100</v>
          </cell>
        </row>
        <row r="2102">
          <cell r="AC2102" t="str">
            <v>Won</v>
          </cell>
          <cell r="AD2102">
            <v>3.3</v>
          </cell>
          <cell r="AE2102">
            <v>1.5</v>
          </cell>
          <cell r="AF2102">
            <v>100</v>
          </cell>
          <cell r="AG2102">
            <v>330</v>
          </cell>
          <cell r="AH2102">
            <v>230</v>
          </cell>
        </row>
        <row r="2103">
          <cell r="AD2103">
            <v>4.4000000000000004</v>
          </cell>
          <cell r="AF2103">
            <v>100</v>
          </cell>
          <cell r="AG2103" t="str">
            <v/>
          </cell>
          <cell r="AH2103">
            <v>-100</v>
          </cell>
        </row>
        <row r="2104">
          <cell r="AC2104" t="str">
            <v>2nd</v>
          </cell>
          <cell r="AD2104">
            <v>4.4000000000000004</v>
          </cell>
          <cell r="AE2104">
            <v>1.7</v>
          </cell>
          <cell r="AF2104">
            <v>100</v>
          </cell>
          <cell r="AG2104" t="str">
            <v/>
          </cell>
          <cell r="AH2104">
            <v>-100</v>
          </cell>
        </row>
        <row r="2105">
          <cell r="AD2105">
            <v>18</v>
          </cell>
          <cell r="AF2105">
            <v>100</v>
          </cell>
          <cell r="AG2105" t="str">
            <v/>
          </cell>
          <cell r="AH2105">
            <v>-100</v>
          </cell>
        </row>
        <row r="2106">
          <cell r="AC2106" t="str">
            <v>3rd</v>
          </cell>
          <cell r="AD2106">
            <v>12</v>
          </cell>
          <cell r="AE2106">
            <v>2.6</v>
          </cell>
          <cell r="AF2106">
            <v>100</v>
          </cell>
          <cell r="AG2106" t="str">
            <v/>
          </cell>
          <cell r="AH2106">
            <v>-100</v>
          </cell>
        </row>
        <row r="2107">
          <cell r="AC2107" t="str">
            <v>3rd</v>
          </cell>
          <cell r="AD2107">
            <v>6</v>
          </cell>
          <cell r="AE2107">
            <v>2.2999999999999998</v>
          </cell>
          <cell r="AF2107">
            <v>100</v>
          </cell>
          <cell r="AG2107" t="str">
            <v/>
          </cell>
          <cell r="AH2107">
            <v>-100</v>
          </cell>
        </row>
        <row r="2108">
          <cell r="AD2108">
            <v>4.2</v>
          </cell>
          <cell r="AF2108">
            <v>100</v>
          </cell>
          <cell r="AG2108" t="str">
            <v/>
          </cell>
          <cell r="AH2108">
            <v>-100</v>
          </cell>
        </row>
        <row r="2109">
          <cell r="AC2109" t="str">
            <v>Won</v>
          </cell>
          <cell r="AD2109">
            <v>7</v>
          </cell>
          <cell r="AE2109">
            <v>2.6</v>
          </cell>
          <cell r="AF2109">
            <v>100</v>
          </cell>
          <cell r="AG2109">
            <v>700</v>
          </cell>
          <cell r="AH2109">
            <v>600</v>
          </cell>
        </row>
        <row r="2110">
          <cell r="AD2110">
            <v>7</v>
          </cell>
          <cell r="AF2110">
            <v>100</v>
          </cell>
          <cell r="AG2110" t="str">
            <v/>
          </cell>
          <cell r="AH2110">
            <v>-100</v>
          </cell>
        </row>
        <row r="2111">
          <cell r="AD2111">
            <v>11</v>
          </cell>
          <cell r="AF2111">
            <v>100</v>
          </cell>
          <cell r="AG2111" t="str">
            <v/>
          </cell>
          <cell r="AH2111">
            <v>-100</v>
          </cell>
        </row>
        <row r="2112">
          <cell r="AC2112" t="str">
            <v>3rd</v>
          </cell>
          <cell r="AD2112">
            <v>6</v>
          </cell>
          <cell r="AE2112">
            <v>2</v>
          </cell>
          <cell r="AF2112">
            <v>100</v>
          </cell>
          <cell r="AG2112" t="str">
            <v/>
          </cell>
          <cell r="AH2112">
            <v>-100</v>
          </cell>
        </row>
        <row r="2113">
          <cell r="AD2113">
            <v>6</v>
          </cell>
          <cell r="AF2113">
            <v>100</v>
          </cell>
          <cell r="AG2113" t="str">
            <v/>
          </cell>
          <cell r="AH2113">
            <v>-100</v>
          </cell>
        </row>
        <row r="2114">
          <cell r="AC2114" t="str">
            <v>2nd</v>
          </cell>
          <cell r="AD2114">
            <v>2.5</v>
          </cell>
          <cell r="AE2114">
            <v>1.3</v>
          </cell>
          <cell r="AF2114">
            <v>100</v>
          </cell>
          <cell r="AG2114" t="str">
            <v/>
          </cell>
          <cell r="AH2114">
            <v>-100</v>
          </cell>
        </row>
        <row r="2115">
          <cell r="AC2115" t="str">
            <v>Won</v>
          </cell>
          <cell r="AD2115">
            <v>7.5</v>
          </cell>
          <cell r="AE2115">
            <v>1.3</v>
          </cell>
          <cell r="AF2115">
            <v>100</v>
          </cell>
          <cell r="AG2115">
            <v>750</v>
          </cell>
          <cell r="AH2115">
            <v>650</v>
          </cell>
        </row>
        <row r="2116">
          <cell r="AD2116">
            <v>18</v>
          </cell>
          <cell r="AF2116">
            <v>100</v>
          </cell>
          <cell r="AG2116" t="str">
            <v/>
          </cell>
          <cell r="AH2116">
            <v>-100</v>
          </cell>
        </row>
        <row r="2117">
          <cell r="AD2117">
            <v>13</v>
          </cell>
          <cell r="AF2117">
            <v>100</v>
          </cell>
          <cell r="AG2117" t="str">
            <v/>
          </cell>
          <cell r="AH2117">
            <v>-100</v>
          </cell>
        </row>
        <row r="2118">
          <cell r="AC2118" t="str">
            <v>Won</v>
          </cell>
          <cell r="AD2118">
            <v>3.8</v>
          </cell>
          <cell r="AE2118">
            <v>1.7</v>
          </cell>
          <cell r="AF2118">
            <v>100</v>
          </cell>
          <cell r="AG2118">
            <v>380</v>
          </cell>
          <cell r="AH2118">
            <v>280</v>
          </cell>
        </row>
        <row r="2119">
          <cell r="AD2119">
            <v>7</v>
          </cell>
          <cell r="AF2119">
            <v>100</v>
          </cell>
          <cell r="AG2119" t="str">
            <v/>
          </cell>
          <cell r="AH2119">
            <v>-100</v>
          </cell>
        </row>
        <row r="2120">
          <cell r="AD2120">
            <v>8.5</v>
          </cell>
          <cell r="AF2120">
            <v>100</v>
          </cell>
          <cell r="AG2120" t="str">
            <v/>
          </cell>
          <cell r="AH2120">
            <v>-100</v>
          </cell>
        </row>
        <row r="2121">
          <cell r="AC2121" t="str">
            <v>3rd</v>
          </cell>
          <cell r="AD2121">
            <v>26</v>
          </cell>
          <cell r="AE2121">
            <v>5.6</v>
          </cell>
          <cell r="AF2121">
            <v>100</v>
          </cell>
          <cell r="AG2121" t="str">
            <v/>
          </cell>
          <cell r="AH2121">
            <v>-100</v>
          </cell>
        </row>
        <row r="2122">
          <cell r="AC2122" t="str">
            <v>2nd</v>
          </cell>
          <cell r="AD2122">
            <v>2.5</v>
          </cell>
          <cell r="AE2122">
            <v>1.9</v>
          </cell>
          <cell r="AF2122">
            <v>100</v>
          </cell>
          <cell r="AG2122" t="str">
            <v/>
          </cell>
          <cell r="AH2122">
            <v>-100</v>
          </cell>
        </row>
        <row r="2123">
          <cell r="AD2123">
            <v>4.2</v>
          </cell>
          <cell r="AF2123">
            <v>100</v>
          </cell>
          <cell r="AG2123" t="str">
            <v/>
          </cell>
          <cell r="AH2123">
            <v>-100</v>
          </cell>
        </row>
        <row r="2124">
          <cell r="AC2124" t="str">
            <v>Won</v>
          </cell>
          <cell r="AD2124">
            <v>13</v>
          </cell>
          <cell r="AE2124">
            <v>4.7</v>
          </cell>
          <cell r="AF2124">
            <v>100</v>
          </cell>
          <cell r="AG2124">
            <v>1300</v>
          </cell>
          <cell r="AH2124">
            <v>1200</v>
          </cell>
        </row>
        <row r="2125">
          <cell r="AC2125" t="str">
            <v>Ntd</v>
          </cell>
          <cell r="AD2125">
            <v>7</v>
          </cell>
          <cell r="AF2125">
            <v>100</v>
          </cell>
          <cell r="AG2125" t="str">
            <v/>
          </cell>
          <cell r="AH2125">
            <v>-100</v>
          </cell>
        </row>
        <row r="2126">
          <cell r="AD2126">
            <v>18</v>
          </cell>
          <cell r="AF2126">
            <v>100</v>
          </cell>
          <cell r="AG2126" t="str">
            <v/>
          </cell>
          <cell r="AH2126">
            <v>-100</v>
          </cell>
        </row>
        <row r="2127">
          <cell r="AC2127" t="str">
            <v>Won</v>
          </cell>
          <cell r="AD2127">
            <v>4.2</v>
          </cell>
          <cell r="AE2127">
            <v>1.9</v>
          </cell>
          <cell r="AF2127">
            <v>100</v>
          </cell>
          <cell r="AG2127">
            <v>420</v>
          </cell>
          <cell r="AH2127">
            <v>320</v>
          </cell>
        </row>
        <row r="2128">
          <cell r="AD2128">
            <v>6</v>
          </cell>
          <cell r="AF2128">
            <v>100</v>
          </cell>
          <cell r="AG2128" t="str">
            <v/>
          </cell>
          <cell r="AH2128">
            <v>-100</v>
          </cell>
        </row>
        <row r="2129">
          <cell r="AD2129">
            <v>17</v>
          </cell>
          <cell r="AF2129">
            <v>100</v>
          </cell>
          <cell r="AG2129" t="str">
            <v/>
          </cell>
          <cell r="AH2129">
            <v>-100</v>
          </cell>
        </row>
        <row r="2130">
          <cell r="AC2130" t="str">
            <v>2nd</v>
          </cell>
          <cell r="AD2130">
            <v>7.5</v>
          </cell>
          <cell r="AE2130">
            <v>3</v>
          </cell>
          <cell r="AF2130">
            <v>100</v>
          </cell>
          <cell r="AG2130" t="str">
            <v/>
          </cell>
          <cell r="AH2130">
            <v>-100</v>
          </cell>
        </row>
        <row r="2131">
          <cell r="AC2131" t="str">
            <v>3rd</v>
          </cell>
          <cell r="AD2131">
            <v>12</v>
          </cell>
          <cell r="AE2131">
            <v>3.8</v>
          </cell>
          <cell r="AF2131">
            <v>100</v>
          </cell>
          <cell r="AG2131" t="str">
            <v/>
          </cell>
          <cell r="AH2131">
            <v>-100</v>
          </cell>
        </row>
        <row r="2132">
          <cell r="AC2132" t="str">
            <v>2nd</v>
          </cell>
          <cell r="AD2132">
            <v>11</v>
          </cell>
          <cell r="AE2132">
            <v>3</v>
          </cell>
          <cell r="AF2132">
            <v>100</v>
          </cell>
          <cell r="AG2132" t="str">
            <v/>
          </cell>
          <cell r="AH2132">
            <v>-100</v>
          </cell>
        </row>
        <row r="2133">
          <cell r="AC2133" t="str">
            <v>Won</v>
          </cell>
          <cell r="AD2133">
            <v>2.6</v>
          </cell>
          <cell r="AE2133">
            <v>1.5</v>
          </cell>
          <cell r="AF2133">
            <v>100</v>
          </cell>
          <cell r="AG2133">
            <v>260</v>
          </cell>
          <cell r="AH2133">
            <v>160</v>
          </cell>
        </row>
        <row r="2134">
          <cell r="AD2134">
            <v>18</v>
          </cell>
          <cell r="AF2134">
            <v>100</v>
          </cell>
          <cell r="AG2134" t="str">
            <v/>
          </cell>
          <cell r="AH2134">
            <v>-100</v>
          </cell>
        </row>
        <row r="2135">
          <cell r="AD2135">
            <v>6</v>
          </cell>
          <cell r="AF2135">
            <v>100</v>
          </cell>
          <cell r="AG2135" t="str">
            <v/>
          </cell>
          <cell r="AH2135">
            <v>-100</v>
          </cell>
        </row>
        <row r="2136">
          <cell r="AD2136">
            <v>13</v>
          </cell>
          <cell r="AF2136">
            <v>100</v>
          </cell>
          <cell r="AG2136" t="str">
            <v/>
          </cell>
          <cell r="AH2136">
            <v>-100</v>
          </cell>
        </row>
        <row r="2137">
          <cell r="AC2137" t="str">
            <v>Won</v>
          </cell>
          <cell r="AD2137">
            <v>3.7</v>
          </cell>
          <cell r="AE2137">
            <v>1.7</v>
          </cell>
          <cell r="AF2137">
            <v>100</v>
          </cell>
          <cell r="AG2137">
            <v>370</v>
          </cell>
          <cell r="AH2137">
            <v>270</v>
          </cell>
        </row>
        <row r="2138">
          <cell r="AC2138" t="str">
            <v>3rd</v>
          </cell>
          <cell r="AD2138">
            <v>5.5</v>
          </cell>
          <cell r="AE2138">
            <v>1.8</v>
          </cell>
          <cell r="AF2138">
            <v>100</v>
          </cell>
          <cell r="AG2138" t="str">
            <v/>
          </cell>
          <cell r="AH2138">
            <v>-100</v>
          </cell>
        </row>
        <row r="2139">
          <cell r="AD2139">
            <v>6</v>
          </cell>
          <cell r="AF2139">
            <v>100</v>
          </cell>
          <cell r="AG2139" t="str">
            <v/>
          </cell>
          <cell r="AH2139">
            <v>-100</v>
          </cell>
        </row>
        <row r="2140">
          <cell r="AC2140" t="str">
            <v>2nd</v>
          </cell>
          <cell r="AD2140">
            <v>12</v>
          </cell>
          <cell r="AE2140">
            <v>3.2</v>
          </cell>
          <cell r="AF2140">
            <v>100</v>
          </cell>
          <cell r="AG2140" t="str">
            <v/>
          </cell>
          <cell r="AH2140">
            <v>-100</v>
          </cell>
        </row>
        <row r="2141">
          <cell r="AD2141">
            <v>8</v>
          </cell>
          <cell r="AF2141">
            <v>100</v>
          </cell>
          <cell r="AG2141" t="str">
            <v/>
          </cell>
          <cell r="AH2141">
            <v>-100</v>
          </cell>
        </row>
        <row r="2142">
          <cell r="AC2142" t="str">
            <v>Won</v>
          </cell>
          <cell r="AD2142">
            <v>1.8</v>
          </cell>
          <cell r="AE2142">
            <v>1.3</v>
          </cell>
          <cell r="AF2142">
            <v>100</v>
          </cell>
          <cell r="AG2142">
            <v>180</v>
          </cell>
          <cell r="AH2142">
            <v>80</v>
          </cell>
        </row>
        <row r="2143">
          <cell r="AC2143" t="str">
            <v>2nd</v>
          </cell>
          <cell r="AD2143">
            <v>14</v>
          </cell>
          <cell r="AE2143">
            <v>4.4000000000000004</v>
          </cell>
          <cell r="AF2143">
            <v>100</v>
          </cell>
          <cell r="AG2143" t="str">
            <v/>
          </cell>
          <cell r="AH2143">
            <v>-100</v>
          </cell>
        </row>
        <row r="2144">
          <cell r="AC2144" t="str">
            <v>Ntd</v>
          </cell>
          <cell r="AD2144">
            <v>12</v>
          </cell>
          <cell r="AF2144">
            <v>100</v>
          </cell>
          <cell r="AG2144" t="str">
            <v/>
          </cell>
          <cell r="AH2144">
            <v>-100</v>
          </cell>
        </row>
        <row r="2145">
          <cell r="AD2145">
            <v>10</v>
          </cell>
          <cell r="AF2145">
            <v>100</v>
          </cell>
          <cell r="AG2145" t="str">
            <v/>
          </cell>
          <cell r="AH2145">
            <v>-100</v>
          </cell>
        </row>
        <row r="2146">
          <cell r="AD2146">
            <v>4.4000000000000004</v>
          </cell>
          <cell r="AF2146">
            <v>100</v>
          </cell>
          <cell r="AG2146" t="str">
            <v/>
          </cell>
          <cell r="AH2146">
            <v>-100</v>
          </cell>
        </row>
        <row r="2147">
          <cell r="AC2147" t="str">
            <v>2nd</v>
          </cell>
          <cell r="AD2147">
            <v>7.5</v>
          </cell>
          <cell r="AE2147">
            <v>2.2999999999999998</v>
          </cell>
          <cell r="AF2147">
            <v>100</v>
          </cell>
          <cell r="AG2147" t="str">
            <v/>
          </cell>
          <cell r="AH2147">
            <v>-100</v>
          </cell>
        </row>
        <row r="2148">
          <cell r="AC2148" t="str">
            <v>3rd</v>
          </cell>
          <cell r="AD2148">
            <v>4</v>
          </cell>
          <cell r="AE2148">
            <v>1.7</v>
          </cell>
          <cell r="AF2148">
            <v>100</v>
          </cell>
          <cell r="AG2148" t="str">
            <v/>
          </cell>
          <cell r="AH2148">
            <v>-100</v>
          </cell>
        </row>
        <row r="2149">
          <cell r="AD2149">
            <v>10</v>
          </cell>
          <cell r="AF2149">
            <v>100</v>
          </cell>
          <cell r="AG2149" t="str">
            <v/>
          </cell>
          <cell r="AH2149">
            <v>-100</v>
          </cell>
        </row>
        <row r="2150">
          <cell r="AD2150">
            <v>5.5</v>
          </cell>
          <cell r="AF2150">
            <v>100</v>
          </cell>
          <cell r="AG2150" t="str">
            <v/>
          </cell>
          <cell r="AH2150">
            <v>-100</v>
          </cell>
        </row>
        <row r="2151">
          <cell r="AD2151">
            <v>10</v>
          </cell>
          <cell r="AF2151">
            <v>100</v>
          </cell>
          <cell r="AG2151" t="str">
            <v/>
          </cell>
          <cell r="AH2151">
            <v>-100</v>
          </cell>
        </row>
        <row r="2152">
          <cell r="AC2152" t="str">
            <v>2nd</v>
          </cell>
          <cell r="AD2152">
            <v>7</v>
          </cell>
          <cell r="AE2152">
            <v>2.7</v>
          </cell>
          <cell r="AF2152">
            <v>100</v>
          </cell>
          <cell r="AG2152" t="str">
            <v/>
          </cell>
          <cell r="AH2152">
            <v>-100</v>
          </cell>
        </row>
        <row r="2153">
          <cell r="AC2153" t="str">
            <v>Won</v>
          </cell>
          <cell r="AD2153">
            <v>5.5</v>
          </cell>
          <cell r="AE2153">
            <v>2.4</v>
          </cell>
          <cell r="AF2153">
            <v>100</v>
          </cell>
          <cell r="AG2153">
            <v>550</v>
          </cell>
          <cell r="AH2153">
            <v>450</v>
          </cell>
        </row>
        <row r="2154">
          <cell r="AD2154">
            <v>3.7</v>
          </cell>
          <cell r="AF2154">
            <v>100</v>
          </cell>
          <cell r="AG2154" t="str">
            <v/>
          </cell>
          <cell r="AH2154">
            <v>-100</v>
          </cell>
        </row>
        <row r="2155">
          <cell r="AD2155">
            <v>11</v>
          </cell>
          <cell r="AF2155">
            <v>100</v>
          </cell>
          <cell r="AG2155" t="str">
            <v/>
          </cell>
          <cell r="AH2155">
            <v>-100</v>
          </cell>
        </row>
        <row r="2156">
          <cell r="AC2156" t="str">
            <v>3rd</v>
          </cell>
          <cell r="AD2156">
            <v>19</v>
          </cell>
          <cell r="AE2156">
            <v>4</v>
          </cell>
          <cell r="AF2156">
            <v>100</v>
          </cell>
          <cell r="AG2156" t="str">
            <v/>
          </cell>
          <cell r="AH2156">
            <v>-100</v>
          </cell>
        </row>
        <row r="2157">
          <cell r="AC2157" t="str">
            <v>2nd</v>
          </cell>
          <cell r="AD2157">
            <v>8</v>
          </cell>
          <cell r="AE2157">
            <v>2.9</v>
          </cell>
          <cell r="AF2157">
            <v>100</v>
          </cell>
          <cell r="AG2157" t="str">
            <v/>
          </cell>
          <cell r="AH2157">
            <v>-100</v>
          </cell>
        </row>
        <row r="2158">
          <cell r="AD2158">
            <v>5.5</v>
          </cell>
          <cell r="AF2158">
            <v>100</v>
          </cell>
          <cell r="AG2158" t="str">
            <v/>
          </cell>
          <cell r="AH2158">
            <v>-100</v>
          </cell>
        </row>
        <row r="2159">
          <cell r="AC2159" t="str">
            <v>Won</v>
          </cell>
          <cell r="AD2159">
            <v>4.2</v>
          </cell>
          <cell r="AE2159">
            <v>1.9</v>
          </cell>
          <cell r="AF2159">
            <v>100</v>
          </cell>
          <cell r="AG2159">
            <v>420</v>
          </cell>
          <cell r="AH2159">
            <v>320</v>
          </cell>
        </row>
        <row r="2160">
          <cell r="AD2160">
            <v>10</v>
          </cell>
          <cell r="AF2160">
            <v>100</v>
          </cell>
          <cell r="AG2160" t="str">
            <v/>
          </cell>
          <cell r="AH2160">
            <v>-100</v>
          </cell>
        </row>
        <row r="2161">
          <cell r="AC2161" t="str">
            <v>3rd</v>
          </cell>
          <cell r="AD2161">
            <v>14</v>
          </cell>
          <cell r="AE2161">
            <v>4.2</v>
          </cell>
          <cell r="AF2161">
            <v>100</v>
          </cell>
          <cell r="AG2161" t="str">
            <v/>
          </cell>
          <cell r="AH2161">
            <v>-100</v>
          </cell>
        </row>
        <row r="2162">
          <cell r="AD2162">
            <v>2.7</v>
          </cell>
          <cell r="AF2162">
            <v>100</v>
          </cell>
          <cell r="AG2162" t="str">
            <v/>
          </cell>
          <cell r="AH2162">
            <v>-100</v>
          </cell>
        </row>
        <row r="2163">
          <cell r="AD2163">
            <v>6</v>
          </cell>
          <cell r="AF2163">
            <v>100</v>
          </cell>
          <cell r="AG2163" t="str">
            <v/>
          </cell>
          <cell r="AH2163">
            <v>-100</v>
          </cell>
        </row>
        <row r="2164">
          <cell r="AC2164" t="str">
            <v>Won</v>
          </cell>
          <cell r="AD2164">
            <v>7.5</v>
          </cell>
          <cell r="AE2164">
            <v>2</v>
          </cell>
          <cell r="AF2164">
            <v>100</v>
          </cell>
          <cell r="AG2164">
            <v>750</v>
          </cell>
          <cell r="AH2164">
            <v>650</v>
          </cell>
        </row>
        <row r="2165">
          <cell r="AD2165">
            <v>9</v>
          </cell>
          <cell r="AF2165">
            <v>100</v>
          </cell>
          <cell r="AG2165" t="str">
            <v/>
          </cell>
          <cell r="AH2165">
            <v>-100</v>
          </cell>
        </row>
        <row r="2166">
          <cell r="AC2166" t="str">
            <v>2nd</v>
          </cell>
          <cell r="AD2166">
            <v>8.5</v>
          </cell>
          <cell r="AE2166">
            <v>2</v>
          </cell>
          <cell r="AF2166">
            <v>100</v>
          </cell>
          <cell r="AG2166" t="str">
            <v/>
          </cell>
          <cell r="AH2166">
            <v>-100</v>
          </cell>
        </row>
        <row r="2167">
          <cell r="AD2167">
            <v>4.2</v>
          </cell>
          <cell r="AF2167">
            <v>100</v>
          </cell>
          <cell r="AG2167" t="str">
            <v/>
          </cell>
          <cell r="AH2167">
            <v>-100</v>
          </cell>
        </row>
        <row r="2168">
          <cell r="AD2168">
            <v>17</v>
          </cell>
          <cell r="AF2168">
            <v>100</v>
          </cell>
          <cell r="AG2168" t="str">
            <v/>
          </cell>
          <cell r="AH2168">
            <v>-100</v>
          </cell>
        </row>
        <row r="2169">
          <cell r="AD2169">
            <v>8</v>
          </cell>
          <cell r="AF2169">
            <v>100</v>
          </cell>
          <cell r="AG2169" t="str">
            <v/>
          </cell>
          <cell r="AH2169">
            <v>-100</v>
          </cell>
        </row>
        <row r="2170">
          <cell r="AD2170">
            <v>14</v>
          </cell>
          <cell r="AF2170">
            <v>100</v>
          </cell>
          <cell r="AG2170" t="str">
            <v/>
          </cell>
          <cell r="AH2170">
            <v>-100</v>
          </cell>
        </row>
        <row r="2171">
          <cell r="AD2171">
            <v>14</v>
          </cell>
          <cell r="AF2171">
            <v>100</v>
          </cell>
          <cell r="AG2171" t="str">
            <v/>
          </cell>
          <cell r="AH2171">
            <v>-100</v>
          </cell>
        </row>
        <row r="2172">
          <cell r="AC2172" t="str">
            <v>3rd</v>
          </cell>
          <cell r="AD2172">
            <v>3.4</v>
          </cell>
          <cell r="AE2172">
            <v>1.8</v>
          </cell>
          <cell r="AF2172">
            <v>100</v>
          </cell>
          <cell r="AG2172" t="str">
            <v/>
          </cell>
          <cell r="AH2172">
            <v>-100</v>
          </cell>
        </row>
        <row r="2173">
          <cell r="AD2173">
            <v>11</v>
          </cell>
          <cell r="AF2173">
            <v>100</v>
          </cell>
          <cell r="AG2173" t="str">
            <v/>
          </cell>
          <cell r="AH2173">
            <v>-100</v>
          </cell>
        </row>
        <row r="2174">
          <cell r="AC2174" t="str">
            <v>Won</v>
          </cell>
          <cell r="AD2174">
            <v>31</v>
          </cell>
          <cell r="AE2174">
            <v>4.5999999999999996</v>
          </cell>
          <cell r="AF2174">
            <v>100</v>
          </cell>
          <cell r="AG2174">
            <v>3100</v>
          </cell>
          <cell r="AH2174">
            <v>3000</v>
          </cell>
        </row>
        <row r="2175">
          <cell r="AD2175">
            <v>6</v>
          </cell>
          <cell r="AF2175">
            <v>100</v>
          </cell>
          <cell r="AG2175" t="str">
            <v/>
          </cell>
          <cell r="AH2175">
            <v>-100</v>
          </cell>
        </row>
        <row r="2176">
          <cell r="AD2176">
            <v>6</v>
          </cell>
          <cell r="AF2176">
            <v>100</v>
          </cell>
          <cell r="AG2176" t="str">
            <v/>
          </cell>
          <cell r="AH2176">
            <v>-100</v>
          </cell>
        </row>
        <row r="2177">
          <cell r="AD2177">
            <v>4.2</v>
          </cell>
          <cell r="AF2177">
            <v>100</v>
          </cell>
          <cell r="AG2177" t="str">
            <v/>
          </cell>
          <cell r="AH2177">
            <v>-100</v>
          </cell>
        </row>
        <row r="2178">
          <cell r="AC2178" t="str">
            <v>Won</v>
          </cell>
          <cell r="AD2178">
            <v>2.5</v>
          </cell>
          <cell r="AE2178">
            <v>1.4</v>
          </cell>
          <cell r="AF2178">
            <v>100</v>
          </cell>
          <cell r="AG2178">
            <v>250</v>
          </cell>
          <cell r="AH2178">
            <v>150</v>
          </cell>
        </row>
        <row r="2179">
          <cell r="AD2179">
            <v>6</v>
          </cell>
          <cell r="AF2179">
            <v>100</v>
          </cell>
          <cell r="AG2179" t="str">
            <v/>
          </cell>
          <cell r="AH2179">
            <v>-100</v>
          </cell>
        </row>
        <row r="2180">
          <cell r="AD2180">
            <v>14</v>
          </cell>
          <cell r="AF2180">
            <v>100</v>
          </cell>
          <cell r="AG2180" t="str">
            <v/>
          </cell>
          <cell r="AH2180">
            <v>-100</v>
          </cell>
        </row>
        <row r="2181">
          <cell r="AD2181">
            <v>10</v>
          </cell>
          <cell r="AF2181">
            <v>100</v>
          </cell>
          <cell r="AG2181" t="str">
            <v/>
          </cell>
          <cell r="AH2181">
            <v>-100</v>
          </cell>
        </row>
        <row r="2182">
          <cell r="AD2182">
            <v>11</v>
          </cell>
          <cell r="AF2182">
            <v>100</v>
          </cell>
          <cell r="AG2182" t="str">
            <v/>
          </cell>
          <cell r="AH2182">
            <v>-100</v>
          </cell>
        </row>
        <row r="2183">
          <cell r="AD2183">
            <v>3.1</v>
          </cell>
          <cell r="AF2183">
            <v>100</v>
          </cell>
          <cell r="AG2183" t="str">
            <v/>
          </cell>
          <cell r="AH2183">
            <v>-100</v>
          </cell>
        </row>
        <row r="2184">
          <cell r="AC2184" t="str">
            <v>Won</v>
          </cell>
          <cell r="AD2184">
            <v>6.5</v>
          </cell>
          <cell r="AE2184">
            <v>2.2000000000000002</v>
          </cell>
          <cell r="AF2184">
            <v>100</v>
          </cell>
          <cell r="AG2184">
            <v>650</v>
          </cell>
          <cell r="AH2184">
            <v>550</v>
          </cell>
        </row>
        <row r="2185">
          <cell r="AD2185">
            <v>18</v>
          </cell>
          <cell r="AF2185">
            <v>100</v>
          </cell>
          <cell r="AG2185" t="str">
            <v/>
          </cell>
          <cell r="AH2185">
            <v>-100</v>
          </cell>
        </row>
        <row r="2186">
          <cell r="AD2186">
            <v>14</v>
          </cell>
          <cell r="AF2186">
            <v>100</v>
          </cell>
          <cell r="AG2186" t="str">
            <v/>
          </cell>
          <cell r="AH2186">
            <v>-100</v>
          </cell>
        </row>
        <row r="2187">
          <cell r="AC2187" t="str">
            <v>Won</v>
          </cell>
          <cell r="AD2187">
            <v>8</v>
          </cell>
          <cell r="AE2187">
            <v>2.2999999999999998</v>
          </cell>
          <cell r="AF2187">
            <v>100</v>
          </cell>
          <cell r="AG2187">
            <v>800</v>
          </cell>
          <cell r="AH2187">
            <v>700</v>
          </cell>
        </row>
        <row r="2188">
          <cell r="AD2188">
            <v>12</v>
          </cell>
          <cell r="AF2188">
            <v>100</v>
          </cell>
          <cell r="AG2188" t="str">
            <v/>
          </cell>
          <cell r="AH2188">
            <v>-100</v>
          </cell>
        </row>
        <row r="2189">
          <cell r="AC2189" t="str">
            <v>3rd</v>
          </cell>
          <cell r="AD2189">
            <v>2</v>
          </cell>
          <cell r="AE2189">
            <v>1.3</v>
          </cell>
          <cell r="AF2189">
            <v>100</v>
          </cell>
          <cell r="AG2189" t="str">
            <v/>
          </cell>
          <cell r="AH2189">
            <v>-100</v>
          </cell>
        </row>
        <row r="2190">
          <cell r="AD2190">
            <v>12</v>
          </cell>
          <cell r="AF2190">
            <v>100</v>
          </cell>
          <cell r="AG2190" t="str">
            <v/>
          </cell>
          <cell r="AH2190">
            <v>-100</v>
          </cell>
        </row>
        <row r="2191">
          <cell r="AD2191">
            <v>6.5</v>
          </cell>
          <cell r="AF2191">
            <v>100</v>
          </cell>
          <cell r="AG2191" t="str">
            <v/>
          </cell>
          <cell r="AH2191">
            <v>-100</v>
          </cell>
        </row>
        <row r="2192">
          <cell r="AC2192" t="str">
            <v>Ntd</v>
          </cell>
          <cell r="AD2192">
            <v>6</v>
          </cell>
          <cell r="AF2192">
            <v>100</v>
          </cell>
          <cell r="AG2192" t="str">
            <v/>
          </cell>
          <cell r="AH2192">
            <v>-100</v>
          </cell>
        </row>
        <row r="2193">
          <cell r="AC2193" t="str">
            <v>Won</v>
          </cell>
          <cell r="AD2193">
            <v>2.8</v>
          </cell>
          <cell r="AE2193">
            <v>1.8</v>
          </cell>
          <cell r="AF2193">
            <v>100</v>
          </cell>
          <cell r="AG2193">
            <v>280</v>
          </cell>
          <cell r="AH2193">
            <v>180</v>
          </cell>
        </row>
        <row r="2194">
          <cell r="AD2194">
            <v>9</v>
          </cell>
          <cell r="AF2194">
            <v>100</v>
          </cell>
          <cell r="AG2194" t="str">
            <v/>
          </cell>
          <cell r="AH2194">
            <v>-100</v>
          </cell>
        </row>
        <row r="2195">
          <cell r="AC2195" t="str">
            <v>2nd</v>
          </cell>
          <cell r="AD2195">
            <v>4.8</v>
          </cell>
          <cell r="AE2195">
            <v>2.6</v>
          </cell>
          <cell r="AF2195">
            <v>100</v>
          </cell>
          <cell r="AG2195" t="str">
            <v/>
          </cell>
          <cell r="AH2195">
            <v>-100</v>
          </cell>
        </row>
        <row r="2196">
          <cell r="AD2196">
            <v>11</v>
          </cell>
          <cell r="AF2196">
            <v>100</v>
          </cell>
          <cell r="AG2196" t="str">
            <v/>
          </cell>
          <cell r="AH2196">
            <v>-100</v>
          </cell>
        </row>
        <row r="2197">
          <cell r="AC2197" t="str">
            <v>2nd</v>
          </cell>
          <cell r="AD2197">
            <v>1.9</v>
          </cell>
          <cell r="AE2197">
            <v>1.3</v>
          </cell>
          <cell r="AF2197">
            <v>100</v>
          </cell>
          <cell r="AG2197" t="str">
            <v/>
          </cell>
          <cell r="AH2197">
            <v>-100</v>
          </cell>
        </row>
        <row r="2198">
          <cell r="AC2198" t="str">
            <v>Won</v>
          </cell>
          <cell r="AD2198">
            <v>7.5</v>
          </cell>
          <cell r="AE2198">
            <v>2.9</v>
          </cell>
          <cell r="AF2198">
            <v>100</v>
          </cell>
          <cell r="AG2198">
            <v>750</v>
          </cell>
          <cell r="AH2198">
            <v>650</v>
          </cell>
        </row>
        <row r="2199">
          <cell r="AD2199">
            <v>26</v>
          </cell>
          <cell r="AF2199">
            <v>100</v>
          </cell>
          <cell r="AG2199" t="str">
            <v/>
          </cell>
          <cell r="AH2199">
            <v>-100</v>
          </cell>
        </row>
        <row r="2200">
          <cell r="AD2200">
            <v>3.8</v>
          </cell>
          <cell r="AF2200">
            <v>100</v>
          </cell>
          <cell r="AG2200" t="str">
            <v/>
          </cell>
          <cell r="AH2200">
            <v>-100</v>
          </cell>
        </row>
        <row r="2201">
          <cell r="AC2201" t="str">
            <v>Ntd</v>
          </cell>
          <cell r="AD2201">
            <v>15</v>
          </cell>
          <cell r="AF2201">
            <v>100</v>
          </cell>
          <cell r="AG2201" t="str">
            <v/>
          </cell>
          <cell r="AH2201">
            <v>-100</v>
          </cell>
        </row>
        <row r="2202">
          <cell r="AD2202">
            <v>17</v>
          </cell>
          <cell r="AF2202">
            <v>100</v>
          </cell>
          <cell r="AG2202" t="str">
            <v/>
          </cell>
          <cell r="AH2202">
            <v>-100</v>
          </cell>
        </row>
        <row r="2203">
          <cell r="AC2203" t="str">
            <v>Won</v>
          </cell>
          <cell r="AD2203">
            <v>2.7</v>
          </cell>
          <cell r="AE2203">
            <v>1.5</v>
          </cell>
          <cell r="AF2203">
            <v>100</v>
          </cell>
          <cell r="AG2203">
            <v>270</v>
          </cell>
          <cell r="AH2203">
            <v>170</v>
          </cell>
        </row>
        <row r="2204">
          <cell r="AD2204">
            <v>6.5</v>
          </cell>
          <cell r="AF2204">
            <v>100</v>
          </cell>
          <cell r="AG2204" t="str">
            <v/>
          </cell>
          <cell r="AH2204">
            <v>-100</v>
          </cell>
        </row>
        <row r="2205">
          <cell r="AC2205" t="str">
            <v>2nd</v>
          </cell>
          <cell r="AD2205">
            <v>9</v>
          </cell>
          <cell r="AE2205">
            <v>2.5</v>
          </cell>
          <cell r="AF2205">
            <v>100</v>
          </cell>
          <cell r="AG2205" t="str">
            <v/>
          </cell>
          <cell r="AH2205">
            <v>-100</v>
          </cell>
        </row>
        <row r="2206">
          <cell r="AC2206" t="str">
            <v>3rd</v>
          </cell>
          <cell r="AD2206">
            <v>26</v>
          </cell>
          <cell r="AE2206">
            <v>4.9000000000000004</v>
          </cell>
          <cell r="AF2206">
            <v>100</v>
          </cell>
          <cell r="AG2206" t="str">
            <v/>
          </cell>
          <cell r="AH2206">
            <v>-100</v>
          </cell>
        </row>
        <row r="2207">
          <cell r="AD2207">
            <v>3.7</v>
          </cell>
          <cell r="AF2207">
            <v>100</v>
          </cell>
          <cell r="AG2207" t="str">
            <v/>
          </cell>
          <cell r="AH2207">
            <v>-100</v>
          </cell>
        </row>
        <row r="2208">
          <cell r="AC2208" t="str">
            <v>2nd</v>
          </cell>
          <cell r="AD2208">
            <v>7.5</v>
          </cell>
          <cell r="AE2208">
            <v>2.6</v>
          </cell>
          <cell r="AF2208">
            <v>100</v>
          </cell>
          <cell r="AG2208" t="str">
            <v/>
          </cell>
          <cell r="AH2208">
            <v>-100</v>
          </cell>
        </row>
        <row r="2209">
          <cell r="AC2209" t="str">
            <v>Won</v>
          </cell>
          <cell r="AD2209">
            <v>3.4</v>
          </cell>
          <cell r="AE2209">
            <v>1.5</v>
          </cell>
          <cell r="AF2209">
            <v>100</v>
          </cell>
          <cell r="AG2209">
            <v>340</v>
          </cell>
          <cell r="AH2209">
            <v>240</v>
          </cell>
        </row>
        <row r="2210">
          <cell r="AD2210">
            <v>11</v>
          </cell>
          <cell r="AF2210">
            <v>100</v>
          </cell>
          <cell r="AG2210" t="str">
            <v/>
          </cell>
          <cell r="AH2210">
            <v>-100</v>
          </cell>
        </row>
        <row r="2211">
          <cell r="AD2211">
            <v>15</v>
          </cell>
          <cell r="AF2211">
            <v>100</v>
          </cell>
          <cell r="AG2211" t="str">
            <v/>
          </cell>
          <cell r="AH2211">
            <v>-100</v>
          </cell>
        </row>
        <row r="2212">
          <cell r="AC2212" t="str">
            <v>Won</v>
          </cell>
          <cell r="AD2212">
            <v>4.2</v>
          </cell>
          <cell r="AE2212">
            <v>1.9</v>
          </cell>
          <cell r="AF2212">
            <v>100</v>
          </cell>
          <cell r="AG2212">
            <v>420</v>
          </cell>
          <cell r="AH2212">
            <v>320</v>
          </cell>
        </row>
        <row r="2213">
          <cell r="AD2213">
            <v>6</v>
          </cell>
          <cell r="AF2213">
            <v>100</v>
          </cell>
          <cell r="AG2213" t="str">
            <v/>
          </cell>
          <cell r="AH2213">
            <v>-100</v>
          </cell>
        </row>
        <row r="2214">
          <cell r="AD2214">
            <v>8</v>
          </cell>
          <cell r="AF2214">
            <v>100</v>
          </cell>
          <cell r="AG2214" t="str">
            <v/>
          </cell>
          <cell r="AH2214">
            <v>-100</v>
          </cell>
        </row>
        <row r="2215">
          <cell r="AD2215">
            <v>51</v>
          </cell>
          <cell r="AF2215">
            <v>100</v>
          </cell>
          <cell r="AG2215" t="str">
            <v/>
          </cell>
          <cell r="AH2215">
            <v>-100</v>
          </cell>
        </row>
        <row r="2216">
          <cell r="AD2216">
            <v>5.5</v>
          </cell>
          <cell r="AF2216">
            <v>100</v>
          </cell>
          <cell r="AG2216" t="str">
            <v/>
          </cell>
          <cell r="AH2216">
            <v>-100</v>
          </cell>
        </row>
        <row r="2217">
          <cell r="AD2217">
            <v>2.7</v>
          </cell>
          <cell r="AF2217">
            <v>100</v>
          </cell>
          <cell r="AG2217" t="str">
            <v/>
          </cell>
          <cell r="AH2217">
            <v>-100</v>
          </cell>
        </row>
        <row r="2218">
          <cell r="AC2218" t="str">
            <v>3rd</v>
          </cell>
          <cell r="AD2218">
            <v>4.4000000000000004</v>
          </cell>
          <cell r="AE2218">
            <v>1.6</v>
          </cell>
          <cell r="AF2218">
            <v>100</v>
          </cell>
          <cell r="AG2218" t="str">
            <v/>
          </cell>
          <cell r="AH2218">
            <v>-100</v>
          </cell>
        </row>
        <row r="2219">
          <cell r="AC2219" t="str">
            <v>Won</v>
          </cell>
          <cell r="AD2219">
            <v>5</v>
          </cell>
          <cell r="AE2219">
            <v>1.7</v>
          </cell>
          <cell r="AF2219">
            <v>100</v>
          </cell>
          <cell r="AG2219">
            <v>500</v>
          </cell>
          <cell r="AH2219">
            <v>400</v>
          </cell>
        </row>
        <row r="2220">
          <cell r="AD2220">
            <v>16</v>
          </cell>
          <cell r="AF2220">
            <v>100</v>
          </cell>
          <cell r="AG2220" t="str">
            <v/>
          </cell>
          <cell r="AH2220">
            <v>-100</v>
          </cell>
        </row>
        <row r="2221">
          <cell r="AD2221">
            <v>8.5</v>
          </cell>
          <cell r="AF2221">
            <v>100</v>
          </cell>
          <cell r="AG2221" t="str">
            <v/>
          </cell>
          <cell r="AH2221">
            <v>-100</v>
          </cell>
        </row>
        <row r="2222">
          <cell r="AC2222" t="str">
            <v>Won</v>
          </cell>
          <cell r="AD2222">
            <v>2.1</v>
          </cell>
          <cell r="AE2222">
            <v>1.5</v>
          </cell>
          <cell r="AF2222">
            <v>100</v>
          </cell>
          <cell r="AG2222">
            <v>210</v>
          </cell>
          <cell r="AH2222">
            <v>110</v>
          </cell>
        </row>
        <row r="2223">
          <cell r="AD2223">
            <v>5.5</v>
          </cell>
          <cell r="AF2223">
            <v>100</v>
          </cell>
          <cell r="AG2223" t="str">
            <v/>
          </cell>
          <cell r="AH2223">
            <v>-100</v>
          </cell>
        </row>
        <row r="2224">
          <cell r="AC2224" t="str">
            <v>2nd</v>
          </cell>
          <cell r="AD2224">
            <v>6.5</v>
          </cell>
          <cell r="AE2224">
            <v>2.6</v>
          </cell>
          <cell r="AF2224">
            <v>100</v>
          </cell>
          <cell r="AG2224" t="str">
            <v/>
          </cell>
          <cell r="AH2224">
            <v>-100</v>
          </cell>
        </row>
        <row r="2225">
          <cell r="AC2225" t="str">
            <v>Ntd</v>
          </cell>
          <cell r="AD2225">
            <v>5</v>
          </cell>
          <cell r="AF2225">
            <v>100</v>
          </cell>
          <cell r="AG2225" t="str">
            <v/>
          </cell>
          <cell r="AH2225">
            <v>-100</v>
          </cell>
        </row>
        <row r="2226">
          <cell r="AD2226">
            <v>26</v>
          </cell>
          <cell r="AF2226">
            <v>100</v>
          </cell>
          <cell r="AG2226" t="str">
            <v/>
          </cell>
          <cell r="AH2226">
            <v>-100</v>
          </cell>
        </row>
        <row r="2227">
          <cell r="AC2227" t="str">
            <v>Won</v>
          </cell>
          <cell r="AD2227">
            <v>7.5</v>
          </cell>
          <cell r="AE2227">
            <v>2.8</v>
          </cell>
          <cell r="AF2227">
            <v>100</v>
          </cell>
          <cell r="AG2227">
            <v>750</v>
          </cell>
          <cell r="AH2227">
            <v>650</v>
          </cell>
        </row>
        <row r="2228">
          <cell r="AD2228">
            <v>9</v>
          </cell>
          <cell r="AF2228">
            <v>100</v>
          </cell>
          <cell r="AG2228" t="str">
            <v/>
          </cell>
          <cell r="AH2228">
            <v>-100</v>
          </cell>
        </row>
        <row r="2229">
          <cell r="AC2229" t="str">
            <v>2nd</v>
          </cell>
          <cell r="AD2229">
            <v>3.9</v>
          </cell>
          <cell r="AE2229">
            <v>1.9</v>
          </cell>
          <cell r="AF2229">
            <v>100</v>
          </cell>
          <cell r="AG2229" t="str">
            <v/>
          </cell>
          <cell r="AH2229">
            <v>-100</v>
          </cell>
        </row>
        <row r="2230">
          <cell r="AD2230">
            <v>10</v>
          </cell>
          <cell r="AF2230">
            <v>100</v>
          </cell>
          <cell r="AG2230" t="str">
            <v/>
          </cell>
          <cell r="AH2230">
            <v>-100</v>
          </cell>
        </row>
        <row r="2231">
          <cell r="AC2231" t="str">
            <v>3rd</v>
          </cell>
          <cell r="AD2231">
            <v>8</v>
          </cell>
          <cell r="AE2231">
            <v>2.7</v>
          </cell>
          <cell r="AF2231">
            <v>100</v>
          </cell>
          <cell r="AG2231" t="str">
            <v/>
          </cell>
          <cell r="AH2231">
            <v>-100</v>
          </cell>
        </row>
        <row r="2232">
          <cell r="AC2232" t="str">
            <v>3rd</v>
          </cell>
          <cell r="AD2232">
            <v>8.5</v>
          </cell>
          <cell r="AE2232">
            <v>2.4</v>
          </cell>
          <cell r="AF2232">
            <v>100</v>
          </cell>
          <cell r="AG2232" t="str">
            <v/>
          </cell>
          <cell r="AH2232">
            <v>-100</v>
          </cell>
        </row>
        <row r="2233">
          <cell r="AD2233">
            <v>8</v>
          </cell>
          <cell r="AF2233">
            <v>100</v>
          </cell>
          <cell r="AG2233" t="str">
            <v/>
          </cell>
          <cell r="AH2233">
            <v>-100</v>
          </cell>
        </row>
        <row r="2234">
          <cell r="AD2234">
            <v>17</v>
          </cell>
          <cell r="AF2234">
            <v>100</v>
          </cell>
          <cell r="AG2234" t="str">
            <v/>
          </cell>
          <cell r="AH2234">
            <v>-100</v>
          </cell>
        </row>
        <row r="2235">
          <cell r="AC2235" t="str">
            <v>2nd</v>
          </cell>
          <cell r="AD2235">
            <v>4</v>
          </cell>
          <cell r="AE2235">
            <v>1.9</v>
          </cell>
          <cell r="AF2235">
            <v>100</v>
          </cell>
          <cell r="AG2235" t="str">
            <v/>
          </cell>
          <cell r="AH2235">
            <v>-100</v>
          </cell>
        </row>
        <row r="2236">
          <cell r="AC2236" t="str">
            <v>Won</v>
          </cell>
          <cell r="AD2236">
            <v>3.9</v>
          </cell>
          <cell r="AE2236">
            <v>1.6</v>
          </cell>
          <cell r="AF2236">
            <v>100</v>
          </cell>
          <cell r="AG2236">
            <v>390</v>
          </cell>
          <cell r="AH2236">
            <v>290</v>
          </cell>
        </row>
        <row r="2237">
          <cell r="AC2237" t="str">
            <v>Won</v>
          </cell>
          <cell r="AD2237">
            <v>3.2</v>
          </cell>
          <cell r="AE2237">
            <v>1.5</v>
          </cell>
          <cell r="AF2237">
            <v>100</v>
          </cell>
          <cell r="AG2237">
            <v>320</v>
          </cell>
          <cell r="AH2237">
            <v>220</v>
          </cell>
        </row>
        <row r="2238">
          <cell r="AD2238">
            <v>9</v>
          </cell>
          <cell r="AF2238">
            <v>100</v>
          </cell>
          <cell r="AG2238" t="str">
            <v/>
          </cell>
          <cell r="AH2238">
            <v>-100</v>
          </cell>
        </row>
        <row r="2239">
          <cell r="AC2239" t="str">
            <v>2nd</v>
          </cell>
          <cell r="AD2239">
            <v>4</v>
          </cell>
          <cell r="AE2239">
            <v>1.8</v>
          </cell>
          <cell r="AF2239">
            <v>100</v>
          </cell>
          <cell r="AG2239" t="str">
            <v/>
          </cell>
          <cell r="AH2239">
            <v>-100</v>
          </cell>
        </row>
        <row r="2240">
          <cell r="AD2240">
            <v>6.5</v>
          </cell>
          <cell r="AF2240">
            <v>100</v>
          </cell>
          <cell r="AG2240" t="str">
            <v/>
          </cell>
          <cell r="AH2240">
            <v>-100</v>
          </cell>
        </row>
        <row r="2241">
          <cell r="AC2241" t="str">
            <v>3rd</v>
          </cell>
          <cell r="AD2241">
            <v>10</v>
          </cell>
          <cell r="AE2241">
            <v>2.1</v>
          </cell>
          <cell r="AF2241">
            <v>100</v>
          </cell>
          <cell r="AG2241" t="str">
            <v/>
          </cell>
          <cell r="AH2241">
            <v>-100</v>
          </cell>
        </row>
        <row r="2242">
          <cell r="AC2242" t="str">
            <v>Won</v>
          </cell>
          <cell r="AD2242">
            <v>4.0999999999999996</v>
          </cell>
          <cell r="AE2242">
            <v>2.6</v>
          </cell>
          <cell r="AF2242">
            <v>100</v>
          </cell>
          <cell r="AG2242">
            <v>409.99999999999994</v>
          </cell>
          <cell r="AH2242">
            <v>309.99999999999994</v>
          </cell>
        </row>
        <row r="2243">
          <cell r="AC2243" t="str">
            <v>2nd</v>
          </cell>
          <cell r="AD2243">
            <v>7</v>
          </cell>
          <cell r="AE2243">
            <v>2.8</v>
          </cell>
          <cell r="AF2243">
            <v>100</v>
          </cell>
          <cell r="AG2243" t="str">
            <v/>
          </cell>
          <cell r="AH2243">
            <v>-100</v>
          </cell>
        </row>
        <row r="2244">
          <cell r="AD2244">
            <v>6</v>
          </cell>
          <cell r="AF2244">
            <v>100</v>
          </cell>
          <cell r="AG2244" t="str">
            <v/>
          </cell>
          <cell r="AH2244">
            <v>-100</v>
          </cell>
        </row>
        <row r="2245">
          <cell r="AD2245">
            <v>2.7</v>
          </cell>
          <cell r="AF2245">
            <v>100</v>
          </cell>
          <cell r="AG2245" t="str">
            <v/>
          </cell>
          <cell r="AH2245">
            <v>-100</v>
          </cell>
        </row>
        <row r="2246">
          <cell r="AC2246" t="str">
            <v>Ntd</v>
          </cell>
          <cell r="AD2246">
            <v>10</v>
          </cell>
          <cell r="AF2246">
            <v>100</v>
          </cell>
          <cell r="AG2246" t="str">
            <v/>
          </cell>
          <cell r="AH2246">
            <v>-100</v>
          </cell>
        </row>
        <row r="2247">
          <cell r="AD2247">
            <v>3.9</v>
          </cell>
          <cell r="AF2247">
            <v>100</v>
          </cell>
          <cell r="AG2247" t="str">
            <v/>
          </cell>
          <cell r="AH2247">
            <v>-100</v>
          </cell>
        </row>
        <row r="2248">
          <cell r="AC2248" t="str">
            <v>2nd</v>
          </cell>
          <cell r="AD2248">
            <v>6</v>
          </cell>
          <cell r="AE2248">
            <v>2.4</v>
          </cell>
          <cell r="AF2248">
            <v>100</v>
          </cell>
          <cell r="AG2248" t="str">
            <v/>
          </cell>
          <cell r="AH2248">
            <v>-100</v>
          </cell>
        </row>
        <row r="2249">
          <cell r="AD2249">
            <v>8.5</v>
          </cell>
          <cell r="AF2249">
            <v>100</v>
          </cell>
          <cell r="AG2249" t="str">
            <v/>
          </cell>
          <cell r="AH2249">
            <v>-100</v>
          </cell>
        </row>
        <row r="2250">
          <cell r="AC2250" t="str">
            <v>3rd</v>
          </cell>
          <cell r="AD2250">
            <v>18</v>
          </cell>
          <cell r="AE2250">
            <v>3.7</v>
          </cell>
          <cell r="AF2250">
            <v>100</v>
          </cell>
          <cell r="AG2250" t="str">
            <v/>
          </cell>
          <cell r="AH2250">
            <v>-100</v>
          </cell>
        </row>
        <row r="2251">
          <cell r="AD2251">
            <v>7.5</v>
          </cell>
          <cell r="AF2251">
            <v>100</v>
          </cell>
          <cell r="AG2251" t="str">
            <v/>
          </cell>
          <cell r="AH2251">
            <v>-100</v>
          </cell>
        </row>
        <row r="2252">
          <cell r="AC2252" t="str">
            <v>Won</v>
          </cell>
          <cell r="AD2252">
            <v>5.5</v>
          </cell>
          <cell r="AE2252">
            <v>2.1</v>
          </cell>
          <cell r="AF2252">
            <v>100</v>
          </cell>
          <cell r="AG2252">
            <v>550</v>
          </cell>
          <cell r="AH2252">
            <v>450</v>
          </cell>
        </row>
        <row r="2253">
          <cell r="AD2253">
            <v>9</v>
          </cell>
          <cell r="AF2253">
            <v>100</v>
          </cell>
          <cell r="AG2253" t="str">
            <v/>
          </cell>
          <cell r="AH2253">
            <v>-100</v>
          </cell>
        </row>
        <row r="2254">
          <cell r="AD2254">
            <v>3.8</v>
          </cell>
          <cell r="AF2254">
            <v>100</v>
          </cell>
          <cell r="AG2254" t="str">
            <v/>
          </cell>
          <cell r="AH2254">
            <v>-100</v>
          </cell>
        </row>
        <row r="2255">
          <cell r="AC2255" t="str">
            <v>2nd</v>
          </cell>
          <cell r="AD2255">
            <v>8</v>
          </cell>
          <cell r="AE2255">
            <v>2.2000000000000002</v>
          </cell>
          <cell r="AF2255">
            <v>100</v>
          </cell>
          <cell r="AG2255" t="str">
            <v/>
          </cell>
          <cell r="AH2255">
            <v>-100</v>
          </cell>
        </row>
        <row r="2256">
          <cell r="AD2256">
            <v>7</v>
          </cell>
          <cell r="AF2256">
            <v>100</v>
          </cell>
          <cell r="AG2256" t="str">
            <v/>
          </cell>
          <cell r="AH2256">
            <v>-100</v>
          </cell>
        </row>
        <row r="2257">
          <cell r="AC2257" t="str">
            <v>2nd</v>
          </cell>
          <cell r="AD2257">
            <v>3.8</v>
          </cell>
          <cell r="AE2257">
            <v>1.7</v>
          </cell>
          <cell r="AF2257">
            <v>100</v>
          </cell>
          <cell r="AG2257" t="str">
            <v/>
          </cell>
          <cell r="AH2257">
            <v>-100</v>
          </cell>
        </row>
        <row r="2258">
          <cell r="AD2258">
            <v>81</v>
          </cell>
          <cell r="AF2258">
            <v>100</v>
          </cell>
          <cell r="AG2258" t="str">
            <v/>
          </cell>
          <cell r="AH2258">
            <v>-100</v>
          </cell>
        </row>
        <row r="2259">
          <cell r="AC2259" t="str">
            <v>3rd</v>
          </cell>
          <cell r="AD2259">
            <v>6.5</v>
          </cell>
          <cell r="AE2259">
            <v>1.8</v>
          </cell>
          <cell r="AF2259">
            <v>100</v>
          </cell>
          <cell r="AG2259" t="str">
            <v/>
          </cell>
          <cell r="AH2259">
            <v>-100</v>
          </cell>
        </row>
        <row r="2260">
          <cell r="AD2260">
            <v>6.5</v>
          </cell>
          <cell r="AF2260">
            <v>100</v>
          </cell>
          <cell r="AG2260" t="str">
            <v/>
          </cell>
          <cell r="AH2260">
            <v>-100</v>
          </cell>
        </row>
        <row r="2261">
          <cell r="AD2261">
            <v>20</v>
          </cell>
          <cell r="AF2261">
            <v>100</v>
          </cell>
          <cell r="AG2261" t="str">
            <v/>
          </cell>
          <cell r="AH2261">
            <v>-100</v>
          </cell>
        </row>
        <row r="2262">
          <cell r="AD2262">
            <v>8.5</v>
          </cell>
          <cell r="AF2262">
            <v>100</v>
          </cell>
          <cell r="AG2262" t="str">
            <v/>
          </cell>
          <cell r="AH2262">
            <v>-100</v>
          </cell>
        </row>
        <row r="2263">
          <cell r="AC2263" t="str">
            <v>2nd</v>
          </cell>
          <cell r="AD2263">
            <v>3.2</v>
          </cell>
          <cell r="AE2263">
            <v>1.5</v>
          </cell>
          <cell r="AF2263">
            <v>100</v>
          </cell>
          <cell r="AG2263" t="str">
            <v/>
          </cell>
          <cell r="AH2263">
            <v>-100</v>
          </cell>
        </row>
        <row r="2264">
          <cell r="AC2264" t="str">
            <v>Won</v>
          </cell>
          <cell r="AD2264">
            <v>4.2</v>
          </cell>
          <cell r="AE2264">
            <v>1.5</v>
          </cell>
          <cell r="AF2264">
            <v>100</v>
          </cell>
          <cell r="AG2264">
            <v>420</v>
          </cell>
          <cell r="AH2264">
            <v>320</v>
          </cell>
        </row>
        <row r="2265">
          <cell r="AD2265">
            <v>7.5</v>
          </cell>
          <cell r="AF2265">
            <v>100</v>
          </cell>
          <cell r="AG2265" t="str">
            <v/>
          </cell>
          <cell r="AH2265">
            <v>-100</v>
          </cell>
        </row>
        <row r="2266">
          <cell r="AD2266">
            <v>6.5</v>
          </cell>
          <cell r="AF2266">
            <v>100</v>
          </cell>
          <cell r="AG2266" t="str">
            <v/>
          </cell>
          <cell r="AH2266">
            <v>-100</v>
          </cell>
        </row>
        <row r="2267">
          <cell r="AC2267" t="str">
            <v>2nd</v>
          </cell>
          <cell r="AD2267">
            <v>4.2</v>
          </cell>
          <cell r="AE2267">
            <v>1.9</v>
          </cell>
          <cell r="AF2267">
            <v>100</v>
          </cell>
          <cell r="AG2267" t="str">
            <v/>
          </cell>
          <cell r="AH2267">
            <v>-100</v>
          </cell>
        </row>
        <row r="2268">
          <cell r="AC2268" t="str">
            <v>Won</v>
          </cell>
          <cell r="AD2268">
            <v>3.7</v>
          </cell>
          <cell r="AE2268">
            <v>1.7</v>
          </cell>
          <cell r="AF2268">
            <v>100</v>
          </cell>
          <cell r="AG2268">
            <v>370</v>
          </cell>
          <cell r="AH2268">
            <v>270</v>
          </cell>
        </row>
        <row r="2269">
          <cell r="AC2269" t="str">
            <v>3rd</v>
          </cell>
          <cell r="AD2269">
            <v>6</v>
          </cell>
          <cell r="AE2269">
            <v>2.2999999999999998</v>
          </cell>
          <cell r="AF2269">
            <v>100</v>
          </cell>
          <cell r="AG2269" t="str">
            <v/>
          </cell>
          <cell r="AH2269">
            <v>-100</v>
          </cell>
        </row>
        <row r="2270">
          <cell r="AD2270">
            <v>14</v>
          </cell>
          <cell r="AF2270">
            <v>100</v>
          </cell>
          <cell r="AG2270" t="str">
            <v/>
          </cell>
          <cell r="AH2270">
            <v>-100</v>
          </cell>
        </row>
        <row r="2271">
          <cell r="AD2271">
            <v>10</v>
          </cell>
          <cell r="AF2271">
            <v>100</v>
          </cell>
          <cell r="AG2271" t="str">
            <v/>
          </cell>
          <cell r="AH2271">
            <v>-100</v>
          </cell>
        </row>
        <row r="2272">
          <cell r="AC2272" t="str">
            <v>2nd</v>
          </cell>
          <cell r="AD2272">
            <v>4.2</v>
          </cell>
          <cell r="AE2272">
            <v>1.8</v>
          </cell>
          <cell r="AF2272">
            <v>100</v>
          </cell>
          <cell r="AG2272" t="str">
            <v/>
          </cell>
          <cell r="AH2272">
            <v>-100</v>
          </cell>
        </row>
        <row r="2273">
          <cell r="AD2273">
            <v>4.4000000000000004</v>
          </cell>
          <cell r="AF2273">
            <v>100</v>
          </cell>
          <cell r="AG2273" t="str">
            <v/>
          </cell>
          <cell r="AH2273">
            <v>-100</v>
          </cell>
        </row>
        <row r="2274">
          <cell r="AD2274">
            <v>21</v>
          </cell>
          <cell r="AF2274">
            <v>100</v>
          </cell>
          <cell r="AG2274" t="str">
            <v/>
          </cell>
          <cell r="AH2274">
            <v>-100</v>
          </cell>
        </row>
        <row r="2275">
          <cell r="AD2275">
            <v>19</v>
          </cell>
          <cell r="AF2275">
            <v>100</v>
          </cell>
          <cell r="AG2275" t="str">
            <v/>
          </cell>
          <cell r="AH2275">
            <v>-100</v>
          </cell>
        </row>
        <row r="2276">
          <cell r="AD2276">
            <v>8</v>
          </cell>
          <cell r="AF2276">
            <v>100</v>
          </cell>
          <cell r="AG2276" t="str">
            <v/>
          </cell>
          <cell r="AH2276">
            <v>-100</v>
          </cell>
        </row>
        <row r="2277">
          <cell r="AC2277" t="str">
            <v>Ntd</v>
          </cell>
          <cell r="AD2277">
            <v>2.9</v>
          </cell>
          <cell r="AF2277">
            <v>100</v>
          </cell>
          <cell r="AG2277" t="str">
            <v/>
          </cell>
          <cell r="AH2277">
            <v>-100</v>
          </cell>
        </row>
        <row r="2278">
          <cell r="AC2278" t="str">
            <v>Won</v>
          </cell>
          <cell r="AD2278">
            <v>2.2999999999999998</v>
          </cell>
          <cell r="AE2278">
            <v>1.4</v>
          </cell>
          <cell r="AF2278">
            <v>100</v>
          </cell>
          <cell r="AG2278">
            <v>229.99999999999997</v>
          </cell>
          <cell r="AH2278">
            <v>129.99999999999997</v>
          </cell>
        </row>
        <row r="2279">
          <cell r="AD2279">
            <v>6</v>
          </cell>
          <cell r="AF2279">
            <v>100</v>
          </cell>
          <cell r="AG2279" t="str">
            <v/>
          </cell>
          <cell r="AH2279">
            <v>-100</v>
          </cell>
        </row>
        <row r="2280">
          <cell r="AD2280">
            <v>8</v>
          </cell>
          <cell r="AF2280">
            <v>100</v>
          </cell>
          <cell r="AG2280" t="str">
            <v/>
          </cell>
          <cell r="AH2280">
            <v>-100</v>
          </cell>
        </row>
        <row r="2281">
          <cell r="AD2281">
            <v>61</v>
          </cell>
          <cell r="AF2281">
            <v>100</v>
          </cell>
          <cell r="AG2281" t="str">
            <v/>
          </cell>
          <cell r="AH2281">
            <v>-100</v>
          </cell>
        </row>
        <row r="2282">
          <cell r="AC2282" t="str">
            <v>Won</v>
          </cell>
          <cell r="AD2282">
            <v>6.5</v>
          </cell>
          <cell r="AE2282">
            <v>1.9</v>
          </cell>
          <cell r="AF2282">
            <v>100</v>
          </cell>
          <cell r="AG2282">
            <v>650</v>
          </cell>
          <cell r="AH2282">
            <v>550</v>
          </cell>
        </row>
        <row r="2283">
          <cell r="AD2283">
            <v>4.2</v>
          </cell>
          <cell r="AF2283">
            <v>100</v>
          </cell>
          <cell r="AG2283" t="str">
            <v/>
          </cell>
          <cell r="AH2283">
            <v>-100</v>
          </cell>
        </row>
        <row r="2284">
          <cell r="AD2284">
            <v>9</v>
          </cell>
          <cell r="AF2284">
            <v>100</v>
          </cell>
          <cell r="AG2284" t="str">
            <v/>
          </cell>
          <cell r="AH2284">
            <v>-100</v>
          </cell>
        </row>
        <row r="2285">
          <cell r="AD2285">
            <v>6</v>
          </cell>
          <cell r="AF2285">
            <v>100</v>
          </cell>
          <cell r="AG2285" t="str">
            <v/>
          </cell>
          <cell r="AH2285">
            <v>-100</v>
          </cell>
        </row>
        <row r="2286">
          <cell r="AC2286" t="str">
            <v>3rd</v>
          </cell>
          <cell r="AD2286">
            <v>6</v>
          </cell>
          <cell r="AE2286">
            <v>1.9</v>
          </cell>
          <cell r="AF2286">
            <v>100</v>
          </cell>
          <cell r="AG2286" t="str">
            <v/>
          </cell>
          <cell r="AH2286">
            <v>-100</v>
          </cell>
        </row>
        <row r="2287">
          <cell r="AD2287">
            <v>14</v>
          </cell>
          <cell r="AF2287">
            <v>100</v>
          </cell>
          <cell r="AG2287" t="str">
            <v/>
          </cell>
          <cell r="AH2287">
            <v>-100</v>
          </cell>
        </row>
        <row r="2288">
          <cell r="AD2288">
            <v>7.5</v>
          </cell>
          <cell r="AF2288">
            <v>100</v>
          </cell>
          <cell r="AG2288" t="str">
            <v/>
          </cell>
          <cell r="AH2288">
            <v>-100</v>
          </cell>
        </row>
        <row r="2289">
          <cell r="AD2289">
            <v>11</v>
          </cell>
          <cell r="AF2289">
            <v>100</v>
          </cell>
          <cell r="AG2289" t="str">
            <v/>
          </cell>
          <cell r="AH2289">
            <v>-100</v>
          </cell>
        </row>
        <row r="2290">
          <cell r="AC2290" t="str">
            <v>Won</v>
          </cell>
          <cell r="AD2290">
            <v>5.5</v>
          </cell>
          <cell r="AE2290">
            <v>2.2000000000000002</v>
          </cell>
          <cell r="AF2290">
            <v>100</v>
          </cell>
          <cell r="AG2290">
            <v>550</v>
          </cell>
          <cell r="AH2290">
            <v>450</v>
          </cell>
        </row>
        <row r="2291">
          <cell r="AC2291" t="str">
            <v>3rd</v>
          </cell>
          <cell r="AD2291">
            <v>7.5</v>
          </cell>
          <cell r="AE2291">
            <v>2.4</v>
          </cell>
          <cell r="AF2291">
            <v>100</v>
          </cell>
          <cell r="AG2291" t="str">
            <v/>
          </cell>
          <cell r="AH2291">
            <v>-100</v>
          </cell>
        </row>
        <row r="2292">
          <cell r="AC2292" t="str">
            <v>Won</v>
          </cell>
          <cell r="AD2292">
            <v>2.7</v>
          </cell>
          <cell r="AE2292">
            <v>1.5</v>
          </cell>
          <cell r="AF2292">
            <v>100</v>
          </cell>
          <cell r="AG2292">
            <v>270</v>
          </cell>
          <cell r="AH2292">
            <v>170</v>
          </cell>
        </row>
        <row r="2293">
          <cell r="AD2293">
            <v>13</v>
          </cell>
          <cell r="AF2293">
            <v>100</v>
          </cell>
          <cell r="AG2293" t="str">
            <v/>
          </cell>
          <cell r="AH2293">
            <v>-100</v>
          </cell>
        </row>
        <row r="2294">
          <cell r="AC2294" t="str">
            <v>3rd</v>
          </cell>
          <cell r="AD2294">
            <v>5</v>
          </cell>
          <cell r="AE2294">
            <v>1.9</v>
          </cell>
          <cell r="AF2294">
            <v>100</v>
          </cell>
          <cell r="AG2294" t="str">
            <v/>
          </cell>
          <cell r="AH2294">
            <v>-100</v>
          </cell>
        </row>
        <row r="2295">
          <cell r="AD2295">
            <v>12</v>
          </cell>
          <cell r="AF2295">
            <v>100</v>
          </cell>
          <cell r="AG2295" t="str">
            <v/>
          </cell>
          <cell r="AH2295">
            <v>-100</v>
          </cell>
        </row>
        <row r="2296">
          <cell r="AD2296">
            <v>51</v>
          </cell>
          <cell r="AF2296">
            <v>100</v>
          </cell>
          <cell r="AG2296" t="str">
            <v/>
          </cell>
          <cell r="AH2296">
            <v>-100</v>
          </cell>
        </row>
        <row r="2297">
          <cell r="AC2297" t="str">
            <v>Won</v>
          </cell>
          <cell r="AD2297">
            <v>3.9</v>
          </cell>
          <cell r="AE2297">
            <v>1.7</v>
          </cell>
          <cell r="AF2297">
            <v>100</v>
          </cell>
          <cell r="AG2297">
            <v>390</v>
          </cell>
          <cell r="AH2297">
            <v>290</v>
          </cell>
        </row>
        <row r="2298">
          <cell r="AD2298">
            <v>21</v>
          </cell>
          <cell r="AF2298">
            <v>100</v>
          </cell>
          <cell r="AG2298" t="str">
            <v/>
          </cell>
          <cell r="AH2298">
            <v>-100</v>
          </cell>
        </row>
        <row r="2299">
          <cell r="AC2299" t="str">
            <v>3rd</v>
          </cell>
          <cell r="AD2299">
            <v>5.5</v>
          </cell>
          <cell r="AE2299">
            <v>2</v>
          </cell>
          <cell r="AF2299">
            <v>100</v>
          </cell>
          <cell r="AG2299" t="str">
            <v/>
          </cell>
          <cell r="AH2299">
            <v>-100</v>
          </cell>
        </row>
        <row r="2300">
          <cell r="AC2300" t="str">
            <v>2nd</v>
          </cell>
          <cell r="AD2300">
            <v>4.8</v>
          </cell>
          <cell r="AE2300">
            <v>1.8</v>
          </cell>
          <cell r="AF2300">
            <v>100</v>
          </cell>
          <cell r="AG2300" t="str">
            <v/>
          </cell>
          <cell r="AH2300">
            <v>-100</v>
          </cell>
        </row>
        <row r="2301">
          <cell r="AD2301">
            <v>9</v>
          </cell>
          <cell r="AF2301">
            <v>100</v>
          </cell>
          <cell r="AG2301" t="str">
            <v/>
          </cell>
          <cell r="AH2301">
            <v>-100</v>
          </cell>
        </row>
        <row r="2302">
          <cell r="AC2302" t="str">
            <v>Won</v>
          </cell>
          <cell r="AD2302">
            <v>8.6</v>
          </cell>
          <cell r="AE2302">
            <v>2.6</v>
          </cell>
          <cell r="AF2302">
            <v>100</v>
          </cell>
          <cell r="AG2302">
            <v>860</v>
          </cell>
          <cell r="AH2302">
            <v>760</v>
          </cell>
        </row>
        <row r="2303">
          <cell r="AC2303" t="str">
            <v>2nd</v>
          </cell>
          <cell r="AD2303">
            <v>2.6</v>
          </cell>
          <cell r="AE2303">
            <v>1.4</v>
          </cell>
          <cell r="AF2303">
            <v>100</v>
          </cell>
          <cell r="AG2303" t="str">
            <v/>
          </cell>
          <cell r="AH2303">
            <v>-100</v>
          </cell>
        </row>
        <row r="2304">
          <cell r="AD2304">
            <v>26</v>
          </cell>
          <cell r="AF2304">
            <v>100</v>
          </cell>
          <cell r="AG2304" t="str">
            <v/>
          </cell>
          <cell r="AH2304">
            <v>-100</v>
          </cell>
        </row>
        <row r="2305">
          <cell r="AD2305">
            <v>3.4</v>
          </cell>
          <cell r="AF2305">
            <v>100</v>
          </cell>
          <cell r="AG2305" t="str">
            <v/>
          </cell>
          <cell r="AH2305">
            <v>-100</v>
          </cell>
        </row>
        <row r="2306">
          <cell r="AD2306">
            <v>18</v>
          </cell>
          <cell r="AF2306">
            <v>100</v>
          </cell>
          <cell r="AG2306" t="str">
            <v/>
          </cell>
          <cell r="AH2306">
            <v>-100</v>
          </cell>
        </row>
        <row r="2307">
          <cell r="AC2307" t="str">
            <v>Won</v>
          </cell>
          <cell r="AD2307">
            <v>15</v>
          </cell>
          <cell r="AE2307">
            <v>2.8</v>
          </cell>
          <cell r="AF2307">
            <v>100</v>
          </cell>
          <cell r="AG2307">
            <v>1500</v>
          </cell>
          <cell r="AH2307">
            <v>1400</v>
          </cell>
        </row>
        <row r="2308">
          <cell r="AD2308">
            <v>3.8</v>
          </cell>
          <cell r="AF2308">
            <v>100</v>
          </cell>
          <cell r="AG2308" t="str">
            <v/>
          </cell>
          <cell r="AH2308">
            <v>-100</v>
          </cell>
        </row>
        <row r="2309">
          <cell r="AD2309">
            <v>6.5</v>
          </cell>
          <cell r="AF2309">
            <v>100</v>
          </cell>
          <cell r="AG2309" t="str">
            <v/>
          </cell>
          <cell r="AH2309">
            <v>-100</v>
          </cell>
        </row>
        <row r="2310">
          <cell r="AC2310" t="str">
            <v>2nd</v>
          </cell>
          <cell r="AD2310">
            <v>5</v>
          </cell>
          <cell r="AE2310">
            <v>2.1</v>
          </cell>
          <cell r="AF2310">
            <v>100</v>
          </cell>
          <cell r="AG2310" t="str">
            <v/>
          </cell>
          <cell r="AH2310">
            <v>-100</v>
          </cell>
        </row>
        <row r="2311">
          <cell r="AC2311" t="str">
            <v>3rd</v>
          </cell>
          <cell r="AD2311">
            <v>7.5</v>
          </cell>
          <cell r="AE2311">
            <v>2.2999999999999998</v>
          </cell>
          <cell r="AF2311">
            <v>100</v>
          </cell>
          <cell r="AG2311" t="str">
            <v/>
          </cell>
          <cell r="AH2311">
            <v>-100</v>
          </cell>
        </row>
        <row r="2312">
          <cell r="AC2312" t="str">
            <v>Won</v>
          </cell>
          <cell r="AD2312">
            <v>2.5</v>
          </cell>
          <cell r="AE2312">
            <v>1.3</v>
          </cell>
          <cell r="AF2312">
            <v>100</v>
          </cell>
          <cell r="AG2312">
            <v>250</v>
          </cell>
          <cell r="AH2312">
            <v>150</v>
          </cell>
        </row>
        <row r="2313">
          <cell r="AC2313" t="str">
            <v>2nd</v>
          </cell>
          <cell r="AD2313">
            <v>3.8</v>
          </cell>
          <cell r="AE2313">
            <v>1.5</v>
          </cell>
          <cell r="AF2313">
            <v>100</v>
          </cell>
          <cell r="AG2313" t="str">
            <v/>
          </cell>
          <cell r="AH2313">
            <v>-100</v>
          </cell>
        </row>
        <row r="2314">
          <cell r="AD2314">
            <v>9</v>
          </cell>
          <cell r="AF2314">
            <v>100</v>
          </cell>
          <cell r="AG2314" t="str">
            <v/>
          </cell>
          <cell r="AH2314">
            <v>-100</v>
          </cell>
        </row>
        <row r="2315">
          <cell r="AD2315">
            <v>20</v>
          </cell>
          <cell r="AF2315">
            <v>100</v>
          </cell>
          <cell r="AG2315" t="str">
            <v/>
          </cell>
          <cell r="AH2315">
            <v>-100</v>
          </cell>
        </row>
        <row r="2316">
          <cell r="AD2316">
            <v>26</v>
          </cell>
          <cell r="AF2316">
            <v>100</v>
          </cell>
          <cell r="AG2316" t="str">
            <v/>
          </cell>
          <cell r="AH2316">
            <v>-100</v>
          </cell>
        </row>
        <row r="2317">
          <cell r="AC2317" t="str">
            <v>2nd</v>
          </cell>
          <cell r="AD2317">
            <v>5</v>
          </cell>
          <cell r="AE2317">
            <v>2.2000000000000002</v>
          </cell>
          <cell r="AF2317">
            <v>100</v>
          </cell>
          <cell r="AG2317" t="str">
            <v/>
          </cell>
          <cell r="AH2317">
            <v>-100</v>
          </cell>
        </row>
        <row r="2318">
          <cell r="AD2318">
            <v>10</v>
          </cell>
          <cell r="AF2318">
            <v>100</v>
          </cell>
          <cell r="AG2318" t="str">
            <v/>
          </cell>
          <cell r="AH2318">
            <v>-100</v>
          </cell>
        </row>
        <row r="2319">
          <cell r="AD2319">
            <v>6</v>
          </cell>
          <cell r="AF2319">
            <v>100</v>
          </cell>
          <cell r="AG2319" t="str">
            <v/>
          </cell>
          <cell r="AH2319">
            <v>-100</v>
          </cell>
        </row>
        <row r="2320">
          <cell r="AD2320">
            <v>9</v>
          </cell>
          <cell r="AF2320">
            <v>100</v>
          </cell>
          <cell r="AG2320" t="str">
            <v/>
          </cell>
          <cell r="AH2320">
            <v>-100</v>
          </cell>
        </row>
        <row r="2321">
          <cell r="AD2321">
            <v>12</v>
          </cell>
          <cell r="AF2321">
            <v>100</v>
          </cell>
          <cell r="AG2321" t="str">
            <v/>
          </cell>
          <cell r="AH2321">
            <v>-100</v>
          </cell>
        </row>
        <row r="2322">
          <cell r="AC2322" t="str">
            <v>Won</v>
          </cell>
          <cell r="AD2322">
            <v>7</v>
          </cell>
          <cell r="AE2322">
            <v>2.6</v>
          </cell>
          <cell r="AF2322">
            <v>100</v>
          </cell>
          <cell r="AG2322">
            <v>700</v>
          </cell>
          <cell r="AH2322">
            <v>600</v>
          </cell>
        </row>
        <row r="2323">
          <cell r="AD2323">
            <v>3.3</v>
          </cell>
          <cell r="AF2323">
            <v>100</v>
          </cell>
          <cell r="AG2323" t="str">
            <v/>
          </cell>
          <cell r="AH2323">
            <v>-100</v>
          </cell>
        </row>
        <row r="2324">
          <cell r="AD2324">
            <v>11</v>
          </cell>
          <cell r="AF2324">
            <v>100</v>
          </cell>
          <cell r="AG2324" t="str">
            <v/>
          </cell>
          <cell r="AH2324">
            <v>-100</v>
          </cell>
        </row>
        <row r="2325">
          <cell r="AD2325">
            <v>9.5</v>
          </cell>
          <cell r="AF2325">
            <v>100</v>
          </cell>
          <cell r="AG2325" t="str">
            <v/>
          </cell>
          <cell r="AH2325">
            <v>-100</v>
          </cell>
        </row>
        <row r="2326">
          <cell r="AD2326">
            <v>12</v>
          </cell>
          <cell r="AF2326">
            <v>100</v>
          </cell>
          <cell r="AG2326" t="str">
            <v/>
          </cell>
          <cell r="AH2326">
            <v>-100</v>
          </cell>
        </row>
        <row r="2327">
          <cell r="AC2327" t="str">
            <v>Won</v>
          </cell>
          <cell r="AD2327">
            <v>5.5</v>
          </cell>
          <cell r="AE2327">
            <v>2.4</v>
          </cell>
          <cell r="AF2327">
            <v>100</v>
          </cell>
          <cell r="AG2327">
            <v>550</v>
          </cell>
          <cell r="AH2327">
            <v>450</v>
          </cell>
        </row>
        <row r="2328">
          <cell r="AD2328">
            <v>51</v>
          </cell>
          <cell r="AF2328">
            <v>100</v>
          </cell>
          <cell r="AG2328" t="str">
            <v/>
          </cell>
          <cell r="AH2328">
            <v>-100</v>
          </cell>
        </row>
        <row r="2329">
          <cell r="AD2329">
            <v>5</v>
          </cell>
          <cell r="AF2329">
            <v>100</v>
          </cell>
          <cell r="AG2329" t="str">
            <v/>
          </cell>
          <cell r="AH2329">
            <v>-100</v>
          </cell>
        </row>
        <row r="2330">
          <cell r="AC2330" t="str">
            <v>2nd</v>
          </cell>
          <cell r="AD2330">
            <v>8.5</v>
          </cell>
          <cell r="AE2330">
            <v>3.3</v>
          </cell>
          <cell r="AF2330">
            <v>100</v>
          </cell>
          <cell r="AG2330" t="str">
            <v/>
          </cell>
          <cell r="AH2330">
            <v>-100</v>
          </cell>
        </row>
        <row r="2331">
          <cell r="AD2331">
            <v>51</v>
          </cell>
          <cell r="AF2331">
            <v>100</v>
          </cell>
          <cell r="AG2331" t="str">
            <v/>
          </cell>
          <cell r="AH2331">
            <v>-100</v>
          </cell>
        </row>
        <row r="2332">
          <cell r="AC2332" t="str">
            <v>2nd</v>
          </cell>
          <cell r="AD2332">
            <v>2.4</v>
          </cell>
          <cell r="AE2332">
            <v>1.5</v>
          </cell>
          <cell r="AF2332">
            <v>100</v>
          </cell>
          <cell r="AG2332" t="str">
            <v/>
          </cell>
          <cell r="AH2332">
            <v>-100</v>
          </cell>
        </row>
        <row r="2333">
          <cell r="AD2333">
            <v>20</v>
          </cell>
          <cell r="AF2333">
            <v>100</v>
          </cell>
          <cell r="AG2333" t="str">
            <v/>
          </cell>
          <cell r="AH2333">
            <v>-100</v>
          </cell>
        </row>
        <row r="2334">
          <cell r="AD2334">
            <v>9.5</v>
          </cell>
          <cell r="AF2334">
            <v>100</v>
          </cell>
          <cell r="AG2334" t="str">
            <v/>
          </cell>
          <cell r="AH2334">
            <v>-100</v>
          </cell>
        </row>
        <row r="2335">
          <cell r="AD2335">
            <v>19</v>
          </cell>
          <cell r="AF2335">
            <v>100</v>
          </cell>
          <cell r="AG2335" t="str">
            <v/>
          </cell>
          <cell r="AH2335">
            <v>-100</v>
          </cell>
        </row>
        <row r="2336">
          <cell r="AC2336" t="str">
            <v>Won</v>
          </cell>
          <cell r="AD2336">
            <v>8.5</v>
          </cell>
          <cell r="AE2336">
            <v>2.7</v>
          </cell>
          <cell r="AF2336">
            <v>100</v>
          </cell>
          <cell r="AG2336">
            <v>850</v>
          </cell>
          <cell r="AH2336">
            <v>750</v>
          </cell>
        </row>
        <row r="2337">
          <cell r="AD2337">
            <v>5</v>
          </cell>
          <cell r="AF2337">
            <v>100</v>
          </cell>
          <cell r="AG2337" t="str">
            <v/>
          </cell>
          <cell r="AH2337">
            <v>-100</v>
          </cell>
        </row>
        <row r="2338">
          <cell r="AC2338" t="str">
            <v>Won</v>
          </cell>
          <cell r="AD2338">
            <v>4.8</v>
          </cell>
          <cell r="AE2338">
            <v>2.2000000000000002</v>
          </cell>
          <cell r="AF2338">
            <v>100</v>
          </cell>
          <cell r="AG2338">
            <v>480</v>
          </cell>
          <cell r="AH2338">
            <v>380</v>
          </cell>
        </row>
        <row r="2339">
          <cell r="AD2339">
            <v>19</v>
          </cell>
          <cell r="AF2339">
            <v>100</v>
          </cell>
          <cell r="AG2339" t="str">
            <v/>
          </cell>
          <cell r="AH2339">
            <v>-100</v>
          </cell>
        </row>
        <row r="2340">
          <cell r="AD2340">
            <v>8.5</v>
          </cell>
          <cell r="AF2340">
            <v>100</v>
          </cell>
          <cell r="AG2340" t="str">
            <v/>
          </cell>
          <cell r="AH2340">
            <v>-100</v>
          </cell>
        </row>
        <row r="2341">
          <cell r="AC2341" t="str">
            <v>L/scr</v>
          </cell>
          <cell r="AD2341">
            <v>1</v>
          </cell>
          <cell r="AE2341">
            <v>1</v>
          </cell>
          <cell r="AF2341" t="str">
            <v/>
          </cell>
          <cell r="AG2341" t="str">
            <v/>
          </cell>
          <cell r="AH2341" t="str">
            <v/>
          </cell>
        </row>
        <row r="2342">
          <cell r="AC2342" t="str">
            <v>3rd</v>
          </cell>
          <cell r="AD2342">
            <v>6</v>
          </cell>
          <cell r="AE2342">
            <v>2.1</v>
          </cell>
          <cell r="AF2342">
            <v>100</v>
          </cell>
          <cell r="AG2342" t="str">
            <v/>
          </cell>
          <cell r="AH2342">
            <v>-100</v>
          </cell>
        </row>
        <row r="2343">
          <cell r="AD2343">
            <v>13</v>
          </cell>
          <cell r="AF2343">
            <v>100</v>
          </cell>
          <cell r="AG2343" t="str">
            <v/>
          </cell>
          <cell r="AH2343">
            <v>-100</v>
          </cell>
        </row>
        <row r="2344">
          <cell r="AD2344">
            <v>3.8</v>
          </cell>
          <cell r="AF2344">
            <v>100</v>
          </cell>
          <cell r="AG2344" t="str">
            <v/>
          </cell>
          <cell r="AH2344">
            <v>-100</v>
          </cell>
        </row>
        <row r="2345">
          <cell r="AD2345">
            <v>31</v>
          </cell>
          <cell r="AF2345">
            <v>100</v>
          </cell>
          <cell r="AG2345" t="str">
            <v/>
          </cell>
          <cell r="AH2345">
            <v>-100</v>
          </cell>
        </row>
        <row r="2346">
          <cell r="AC2346" t="str">
            <v>Won</v>
          </cell>
          <cell r="AD2346">
            <v>8.5</v>
          </cell>
          <cell r="AE2346">
            <v>2.7</v>
          </cell>
          <cell r="AF2346">
            <v>100</v>
          </cell>
          <cell r="AG2346">
            <v>850</v>
          </cell>
          <cell r="AH2346">
            <v>750</v>
          </cell>
        </row>
        <row r="2347">
          <cell r="AC2347" t="str">
            <v>Won</v>
          </cell>
          <cell r="AD2347">
            <v>2.9</v>
          </cell>
          <cell r="AE2347">
            <v>1.4</v>
          </cell>
          <cell r="AF2347">
            <v>100</v>
          </cell>
          <cell r="AG2347">
            <v>290</v>
          </cell>
          <cell r="AH2347">
            <v>190</v>
          </cell>
        </row>
        <row r="2348">
          <cell r="AC2348" t="str">
            <v>3rd</v>
          </cell>
          <cell r="AD2348">
            <v>4.8</v>
          </cell>
          <cell r="AE2348">
            <v>1.8</v>
          </cell>
          <cell r="AF2348">
            <v>100</v>
          </cell>
          <cell r="AG2348" t="str">
            <v/>
          </cell>
          <cell r="AH2348">
            <v>-100</v>
          </cell>
        </row>
        <row r="2349">
          <cell r="AD2349">
            <v>6.5</v>
          </cell>
          <cell r="AF2349">
            <v>100</v>
          </cell>
          <cell r="AG2349" t="str">
            <v/>
          </cell>
          <cell r="AH2349">
            <v>-100</v>
          </cell>
        </row>
        <row r="2350">
          <cell r="AD2350">
            <v>10</v>
          </cell>
          <cell r="AF2350">
            <v>100</v>
          </cell>
          <cell r="AG2350" t="str">
            <v/>
          </cell>
          <cell r="AH2350">
            <v>-100</v>
          </cell>
        </row>
        <row r="2351">
          <cell r="AC2351" t="str">
            <v>3rd</v>
          </cell>
          <cell r="AD2351">
            <v>19</v>
          </cell>
          <cell r="AE2351">
            <v>3</v>
          </cell>
          <cell r="AF2351">
            <v>100</v>
          </cell>
          <cell r="AG2351" t="str">
            <v/>
          </cell>
          <cell r="AH2351">
            <v>-100</v>
          </cell>
        </row>
        <row r="2352">
          <cell r="AC2352" t="str">
            <v>3rd</v>
          </cell>
          <cell r="AD2352">
            <v>8</v>
          </cell>
          <cell r="AE2352">
            <v>2</v>
          </cell>
          <cell r="AF2352">
            <v>100</v>
          </cell>
          <cell r="AG2352" t="str">
            <v/>
          </cell>
          <cell r="AH2352">
            <v>-100</v>
          </cell>
        </row>
        <row r="2353">
          <cell r="AC2353" t="str">
            <v>2nd</v>
          </cell>
          <cell r="AD2353">
            <v>2.2999999999999998</v>
          </cell>
          <cell r="AE2353">
            <v>1.3</v>
          </cell>
          <cell r="AF2353">
            <v>100</v>
          </cell>
          <cell r="AG2353" t="str">
            <v/>
          </cell>
          <cell r="AH2353">
            <v>-100</v>
          </cell>
        </row>
        <row r="2354">
          <cell r="AD2354">
            <v>7.5</v>
          </cell>
          <cell r="AF2354">
            <v>100</v>
          </cell>
          <cell r="AG2354" t="str">
            <v/>
          </cell>
          <cell r="AH2354">
            <v>-100</v>
          </cell>
        </row>
        <row r="2355">
          <cell r="AD2355">
            <v>9.5</v>
          </cell>
          <cell r="AF2355">
            <v>100</v>
          </cell>
          <cell r="AG2355" t="str">
            <v/>
          </cell>
          <cell r="AH2355">
            <v>-100</v>
          </cell>
        </row>
        <row r="2356">
          <cell r="AD2356">
            <v>8</v>
          </cell>
          <cell r="AF2356">
            <v>100</v>
          </cell>
          <cell r="AG2356" t="str">
            <v/>
          </cell>
          <cell r="AH2356">
            <v>-100</v>
          </cell>
        </row>
        <row r="2357">
          <cell r="AC2357" t="str">
            <v>2nd</v>
          </cell>
          <cell r="AD2357">
            <v>3.8</v>
          </cell>
          <cell r="AE2357">
            <v>2.2999999999999998</v>
          </cell>
          <cell r="AF2357">
            <v>100</v>
          </cell>
          <cell r="AG2357" t="str">
            <v/>
          </cell>
          <cell r="AH2357">
            <v>-100</v>
          </cell>
        </row>
        <row r="2358">
          <cell r="AC2358" t="str">
            <v>Ntd</v>
          </cell>
          <cell r="AD2358">
            <v>5.5</v>
          </cell>
          <cell r="AF2358">
            <v>100</v>
          </cell>
          <cell r="AG2358" t="str">
            <v/>
          </cell>
          <cell r="AH2358">
            <v>-100</v>
          </cell>
        </row>
        <row r="2359">
          <cell r="AD2359">
            <v>6</v>
          </cell>
          <cell r="AF2359">
            <v>100</v>
          </cell>
          <cell r="AG2359" t="str">
            <v/>
          </cell>
          <cell r="AH2359">
            <v>-100</v>
          </cell>
        </row>
        <row r="2360">
          <cell r="AC2360" t="str">
            <v>Won</v>
          </cell>
          <cell r="AD2360">
            <v>6</v>
          </cell>
          <cell r="AE2360">
            <v>2.4</v>
          </cell>
          <cell r="AF2360">
            <v>100</v>
          </cell>
          <cell r="AG2360">
            <v>600</v>
          </cell>
          <cell r="AH2360">
            <v>500</v>
          </cell>
        </row>
        <row r="2361">
          <cell r="AD2361">
            <v>6</v>
          </cell>
          <cell r="AF2361">
            <v>100</v>
          </cell>
          <cell r="AG2361" t="str">
            <v/>
          </cell>
          <cell r="AH2361">
            <v>-100</v>
          </cell>
        </row>
        <row r="2362">
          <cell r="AD2362">
            <v>8</v>
          </cell>
          <cell r="AF2362">
            <v>100</v>
          </cell>
          <cell r="AG2362" t="str">
            <v/>
          </cell>
          <cell r="AH2362">
            <v>-100</v>
          </cell>
        </row>
        <row r="2363">
          <cell r="AC2363" t="str">
            <v>Won</v>
          </cell>
          <cell r="AD2363">
            <v>3.2</v>
          </cell>
          <cell r="AE2363">
            <v>2</v>
          </cell>
          <cell r="AF2363">
            <v>100</v>
          </cell>
          <cell r="AG2363">
            <v>320</v>
          </cell>
          <cell r="AH2363">
            <v>220</v>
          </cell>
        </row>
        <row r="2364">
          <cell r="AC2364" t="str">
            <v>2nd</v>
          </cell>
          <cell r="AD2364">
            <v>6</v>
          </cell>
          <cell r="AE2364">
            <v>2.7</v>
          </cell>
          <cell r="AF2364">
            <v>100</v>
          </cell>
          <cell r="AG2364" t="str">
            <v/>
          </cell>
          <cell r="AH2364">
            <v>-100</v>
          </cell>
        </row>
        <row r="2365">
          <cell r="AD2365">
            <v>8</v>
          </cell>
          <cell r="AF2365">
            <v>100</v>
          </cell>
          <cell r="AG2365" t="str">
            <v/>
          </cell>
          <cell r="AH2365">
            <v>-100</v>
          </cell>
        </row>
        <row r="2366">
          <cell r="AC2366" t="str">
            <v>Ntd</v>
          </cell>
          <cell r="AD2366">
            <v>9</v>
          </cell>
          <cell r="AF2366">
            <v>100</v>
          </cell>
          <cell r="AG2366" t="str">
            <v/>
          </cell>
          <cell r="AH2366">
            <v>-100</v>
          </cell>
        </row>
        <row r="2367">
          <cell r="AC2367" t="str">
            <v>Won</v>
          </cell>
          <cell r="AD2367">
            <v>4</v>
          </cell>
          <cell r="AE2367">
            <v>2.2000000000000002</v>
          </cell>
          <cell r="AF2367">
            <v>100</v>
          </cell>
          <cell r="AG2367">
            <v>400</v>
          </cell>
          <cell r="AH2367">
            <v>300</v>
          </cell>
        </row>
        <row r="2368">
          <cell r="AD2368">
            <v>7.5</v>
          </cell>
          <cell r="AF2368">
            <v>100</v>
          </cell>
          <cell r="AG2368" t="str">
            <v/>
          </cell>
          <cell r="AH2368">
            <v>-100</v>
          </cell>
        </row>
        <row r="2369">
          <cell r="AD2369">
            <v>5</v>
          </cell>
          <cell r="AF2369">
            <v>100</v>
          </cell>
          <cell r="AG2369" t="str">
            <v/>
          </cell>
          <cell r="AH2369">
            <v>-100</v>
          </cell>
        </row>
        <row r="2370">
          <cell r="AC2370" t="str">
            <v>2nd</v>
          </cell>
          <cell r="AD2370">
            <v>5.5</v>
          </cell>
          <cell r="AE2370">
            <v>3.1</v>
          </cell>
          <cell r="AF2370">
            <v>100</v>
          </cell>
          <cell r="AG2370" t="str">
            <v/>
          </cell>
          <cell r="AH2370">
            <v>-100</v>
          </cell>
        </row>
        <row r="2371">
          <cell r="AC2371" t="str">
            <v>Ntd</v>
          </cell>
          <cell r="AD2371">
            <v>9</v>
          </cell>
          <cell r="AF2371">
            <v>100</v>
          </cell>
          <cell r="AG2371" t="str">
            <v/>
          </cell>
          <cell r="AH2371">
            <v>-100</v>
          </cell>
        </row>
        <row r="2372">
          <cell r="AC2372" t="str">
            <v>3rd</v>
          </cell>
          <cell r="AD2372">
            <v>3.3</v>
          </cell>
          <cell r="AE2372">
            <v>1.5</v>
          </cell>
          <cell r="AF2372">
            <v>100</v>
          </cell>
          <cell r="AG2372" t="str">
            <v/>
          </cell>
          <cell r="AH2372">
            <v>-100</v>
          </cell>
        </row>
        <row r="2373">
          <cell r="AD2373">
            <v>26</v>
          </cell>
          <cell r="AF2373">
            <v>100</v>
          </cell>
          <cell r="AG2373" t="str">
            <v/>
          </cell>
          <cell r="AH2373">
            <v>-100</v>
          </cell>
        </row>
        <row r="2374">
          <cell r="AD2374">
            <v>5.5</v>
          </cell>
          <cell r="AF2374">
            <v>100</v>
          </cell>
          <cell r="AG2374" t="str">
            <v/>
          </cell>
          <cell r="AH2374">
            <v>-100</v>
          </cell>
        </row>
        <row r="2375">
          <cell r="AD2375">
            <v>4.8</v>
          </cell>
          <cell r="AF2375">
            <v>100</v>
          </cell>
          <cell r="AG2375" t="str">
            <v/>
          </cell>
          <cell r="AH2375">
            <v>-100</v>
          </cell>
        </row>
        <row r="2376">
          <cell r="AC2376" t="str">
            <v>Won</v>
          </cell>
          <cell r="AD2376">
            <v>13.9</v>
          </cell>
          <cell r="AE2376">
            <v>3.1</v>
          </cell>
          <cell r="AF2376">
            <v>100</v>
          </cell>
          <cell r="AG2376">
            <v>1390</v>
          </cell>
          <cell r="AH2376">
            <v>1290</v>
          </cell>
        </row>
        <row r="2377">
          <cell r="AC2377" t="str">
            <v>Won</v>
          </cell>
          <cell r="AD2377">
            <v>2.6</v>
          </cell>
          <cell r="AE2377">
            <v>1.6</v>
          </cell>
          <cell r="AF2377">
            <v>100</v>
          </cell>
          <cell r="AG2377">
            <v>260</v>
          </cell>
          <cell r="AH2377">
            <v>160</v>
          </cell>
        </row>
        <row r="2378">
          <cell r="AD2378">
            <v>26</v>
          </cell>
          <cell r="AF2378">
            <v>100</v>
          </cell>
          <cell r="AG2378" t="str">
            <v/>
          </cell>
          <cell r="AH2378">
            <v>-100</v>
          </cell>
        </row>
        <row r="2379">
          <cell r="AD2379">
            <v>10</v>
          </cell>
          <cell r="AF2379">
            <v>100</v>
          </cell>
          <cell r="AG2379" t="str">
            <v/>
          </cell>
          <cell r="AH2379">
            <v>-100</v>
          </cell>
        </row>
        <row r="2380">
          <cell r="AD2380">
            <v>7.5</v>
          </cell>
          <cell r="AF2380">
            <v>100</v>
          </cell>
          <cell r="AG2380" t="str">
            <v/>
          </cell>
          <cell r="AH2380">
            <v>-100</v>
          </cell>
        </row>
        <row r="2381">
          <cell r="AC2381" t="str">
            <v>3rd</v>
          </cell>
          <cell r="AD2381">
            <v>6</v>
          </cell>
          <cell r="AE2381">
            <v>2.2999999999999998</v>
          </cell>
          <cell r="AF2381">
            <v>100</v>
          </cell>
          <cell r="AG2381" t="str">
            <v/>
          </cell>
          <cell r="AH2381">
            <v>-100</v>
          </cell>
        </row>
        <row r="2382">
          <cell r="AC2382" t="str">
            <v>2nd</v>
          </cell>
          <cell r="AD2382">
            <v>3.6</v>
          </cell>
          <cell r="AE2382">
            <v>1.7</v>
          </cell>
          <cell r="AF2382">
            <v>100</v>
          </cell>
          <cell r="AG2382" t="str">
            <v/>
          </cell>
          <cell r="AH2382">
            <v>-100</v>
          </cell>
        </row>
        <row r="2383">
          <cell r="AC2383" t="str">
            <v>Won</v>
          </cell>
          <cell r="AD2383">
            <v>4.4000000000000004</v>
          </cell>
          <cell r="AE2383">
            <v>1.9</v>
          </cell>
          <cell r="AF2383">
            <v>100</v>
          </cell>
          <cell r="AG2383">
            <v>440.00000000000006</v>
          </cell>
          <cell r="AH2383">
            <v>340.00000000000006</v>
          </cell>
        </row>
        <row r="2384">
          <cell r="AD2384">
            <v>10</v>
          </cell>
          <cell r="AF2384">
            <v>100</v>
          </cell>
          <cell r="AG2384" t="str">
            <v/>
          </cell>
          <cell r="AH2384">
            <v>-100</v>
          </cell>
        </row>
        <row r="2385">
          <cell r="AD2385">
            <v>6</v>
          </cell>
          <cell r="AF2385">
            <v>100</v>
          </cell>
          <cell r="AG2385" t="str">
            <v/>
          </cell>
          <cell r="AH2385">
            <v>-100</v>
          </cell>
        </row>
        <row r="2386">
          <cell r="AD2386">
            <v>10</v>
          </cell>
          <cell r="AF2386">
            <v>100</v>
          </cell>
          <cell r="AG2386" t="str">
            <v/>
          </cell>
          <cell r="AH2386">
            <v>-100</v>
          </cell>
        </row>
        <row r="2387">
          <cell r="AD2387">
            <v>6</v>
          </cell>
          <cell r="AF2387">
            <v>100</v>
          </cell>
          <cell r="AG2387" t="str">
            <v/>
          </cell>
          <cell r="AH2387">
            <v>-100</v>
          </cell>
        </row>
        <row r="2388">
          <cell r="AC2388" t="str">
            <v>2nd</v>
          </cell>
          <cell r="AD2388">
            <v>6</v>
          </cell>
          <cell r="AE2388">
            <v>2</v>
          </cell>
          <cell r="AF2388">
            <v>100</v>
          </cell>
          <cell r="AG2388" t="str">
            <v/>
          </cell>
          <cell r="AH2388">
            <v>-100</v>
          </cell>
        </row>
        <row r="2389">
          <cell r="AD2389">
            <v>6</v>
          </cell>
          <cell r="AF2389">
            <v>100</v>
          </cell>
          <cell r="AG2389" t="str">
            <v/>
          </cell>
          <cell r="AH2389">
            <v>-100</v>
          </cell>
        </row>
        <row r="2390">
          <cell r="AC2390" t="str">
            <v>Won</v>
          </cell>
          <cell r="AD2390">
            <v>8</v>
          </cell>
          <cell r="AE2390">
            <v>2.2999999999999998</v>
          </cell>
          <cell r="AF2390">
            <v>100</v>
          </cell>
          <cell r="AG2390">
            <v>800</v>
          </cell>
          <cell r="AH2390">
            <v>700</v>
          </cell>
        </row>
        <row r="2391">
          <cell r="AD2391">
            <v>9</v>
          </cell>
          <cell r="AF2391">
            <v>100</v>
          </cell>
          <cell r="AG2391" t="str">
            <v/>
          </cell>
          <cell r="AH2391">
            <v>-100</v>
          </cell>
        </row>
        <row r="2392">
          <cell r="AC2392" t="str">
            <v>Won</v>
          </cell>
          <cell r="AD2392">
            <v>2.4</v>
          </cell>
          <cell r="AE2392">
            <v>1.2</v>
          </cell>
          <cell r="AF2392">
            <v>100</v>
          </cell>
          <cell r="AG2392">
            <v>240</v>
          </cell>
          <cell r="AH2392">
            <v>140</v>
          </cell>
        </row>
        <row r="2393">
          <cell r="AD2393">
            <v>8.5</v>
          </cell>
          <cell r="AF2393">
            <v>100</v>
          </cell>
          <cell r="AG2393" t="str">
            <v/>
          </cell>
          <cell r="AH2393">
            <v>-100</v>
          </cell>
        </row>
        <row r="2394">
          <cell r="AC2394" t="str">
            <v>3rd</v>
          </cell>
          <cell r="AD2394">
            <v>5</v>
          </cell>
          <cell r="AE2394">
            <v>1.8</v>
          </cell>
          <cell r="AF2394">
            <v>100</v>
          </cell>
          <cell r="AG2394" t="str">
            <v/>
          </cell>
          <cell r="AH2394">
            <v>-100</v>
          </cell>
        </row>
        <row r="2395">
          <cell r="AC2395" t="str">
            <v>2nd</v>
          </cell>
          <cell r="AD2395">
            <v>10</v>
          </cell>
          <cell r="AE2395">
            <v>2.6</v>
          </cell>
          <cell r="AF2395">
            <v>100</v>
          </cell>
          <cell r="AG2395" t="str">
            <v/>
          </cell>
          <cell r="AH2395">
            <v>-100</v>
          </cell>
        </row>
        <row r="2396">
          <cell r="AD2396">
            <v>10</v>
          </cell>
          <cell r="AF2396">
            <v>100</v>
          </cell>
          <cell r="AG2396" t="str">
            <v/>
          </cell>
          <cell r="AH2396">
            <v>-100</v>
          </cell>
        </row>
        <row r="2397">
          <cell r="AC2397" t="str">
            <v>Won</v>
          </cell>
          <cell r="AD2397">
            <v>3.7</v>
          </cell>
          <cell r="AE2397">
            <v>1.7</v>
          </cell>
          <cell r="AF2397">
            <v>100</v>
          </cell>
          <cell r="AG2397">
            <v>370</v>
          </cell>
          <cell r="AH2397">
            <v>270</v>
          </cell>
        </row>
        <row r="2398">
          <cell r="AD2398">
            <v>4.4000000000000004</v>
          </cell>
          <cell r="AF2398">
            <v>100</v>
          </cell>
          <cell r="AG2398" t="str">
            <v/>
          </cell>
          <cell r="AH2398">
            <v>-100</v>
          </cell>
        </row>
        <row r="2399">
          <cell r="AC2399" t="str">
            <v>3rd</v>
          </cell>
          <cell r="AD2399">
            <v>4.5999999999999996</v>
          </cell>
          <cell r="AE2399">
            <v>2.1</v>
          </cell>
          <cell r="AF2399">
            <v>100</v>
          </cell>
          <cell r="AG2399" t="str">
            <v/>
          </cell>
          <cell r="AH2399">
            <v>-100</v>
          </cell>
        </row>
        <row r="2400">
          <cell r="AC2400" t="str">
            <v>2nd</v>
          </cell>
          <cell r="AD2400">
            <v>12</v>
          </cell>
          <cell r="AE2400">
            <v>1.6</v>
          </cell>
          <cell r="AF2400">
            <v>100</v>
          </cell>
          <cell r="AG2400" t="str">
            <v/>
          </cell>
          <cell r="AH2400">
            <v>-100</v>
          </cell>
        </row>
        <row r="2401">
          <cell r="AD2401">
            <v>8</v>
          </cell>
          <cell r="AF2401">
            <v>100</v>
          </cell>
          <cell r="AG2401" t="str">
            <v/>
          </cell>
          <cell r="AH2401">
            <v>-100</v>
          </cell>
        </row>
        <row r="2402">
          <cell r="AC2402" t="str">
            <v>2nd</v>
          </cell>
          <cell r="AD2402">
            <v>7</v>
          </cell>
          <cell r="AE2402">
            <v>2.6</v>
          </cell>
          <cell r="AF2402">
            <v>100</v>
          </cell>
          <cell r="AG2402" t="str">
            <v/>
          </cell>
          <cell r="AH2402">
            <v>-100</v>
          </cell>
        </row>
        <row r="2403">
          <cell r="AD2403">
            <v>7.5</v>
          </cell>
          <cell r="AF2403">
            <v>100</v>
          </cell>
          <cell r="AG2403" t="str">
            <v/>
          </cell>
          <cell r="AH2403">
            <v>-100</v>
          </cell>
        </row>
        <row r="2404">
          <cell r="AC2404" t="str">
            <v>Won</v>
          </cell>
          <cell r="AD2404">
            <v>5</v>
          </cell>
          <cell r="AE2404">
            <v>1.9</v>
          </cell>
          <cell r="AF2404">
            <v>100</v>
          </cell>
          <cell r="AG2404">
            <v>500</v>
          </cell>
          <cell r="AH2404">
            <v>400</v>
          </cell>
        </row>
        <row r="2405">
          <cell r="AD2405">
            <v>10</v>
          </cell>
          <cell r="AF2405">
            <v>100</v>
          </cell>
          <cell r="AG2405" t="str">
            <v/>
          </cell>
          <cell r="AH2405">
            <v>-100</v>
          </cell>
        </row>
        <row r="2406">
          <cell r="AD2406">
            <v>7.5</v>
          </cell>
          <cell r="AF2406">
            <v>100</v>
          </cell>
          <cell r="AG2406" t="str">
            <v/>
          </cell>
          <cell r="AH2406">
            <v>-100</v>
          </cell>
        </row>
        <row r="2407">
          <cell r="AC2407" t="str">
            <v>2nd</v>
          </cell>
          <cell r="AD2407">
            <v>2.6</v>
          </cell>
          <cell r="AE2407">
            <v>1.7</v>
          </cell>
          <cell r="AF2407">
            <v>100</v>
          </cell>
          <cell r="AG2407" t="str">
            <v/>
          </cell>
          <cell r="AH2407">
            <v>-100</v>
          </cell>
        </row>
        <row r="2408">
          <cell r="AC2408" t="str">
            <v>Ntd</v>
          </cell>
          <cell r="AD2408">
            <v>5.5</v>
          </cell>
          <cell r="AF2408">
            <v>100</v>
          </cell>
          <cell r="AG2408" t="str">
            <v/>
          </cell>
          <cell r="AH2408">
            <v>-100</v>
          </cell>
        </row>
        <row r="2409">
          <cell r="AD2409">
            <v>18</v>
          </cell>
          <cell r="AF2409">
            <v>100</v>
          </cell>
          <cell r="AG2409" t="str">
            <v/>
          </cell>
          <cell r="AH2409">
            <v>-100</v>
          </cell>
        </row>
        <row r="2410">
          <cell r="AC2410" t="str">
            <v>Won</v>
          </cell>
          <cell r="AD2410">
            <v>18.2</v>
          </cell>
          <cell r="AE2410">
            <v>4.2</v>
          </cell>
          <cell r="AF2410">
            <v>100</v>
          </cell>
          <cell r="AG2410">
            <v>1820</v>
          </cell>
          <cell r="AH2410">
            <v>1720</v>
          </cell>
        </row>
        <row r="2411">
          <cell r="AD2411">
            <v>5</v>
          </cell>
          <cell r="AF2411">
            <v>100</v>
          </cell>
          <cell r="AG2411" t="str">
            <v/>
          </cell>
          <cell r="AH2411">
            <v>-100</v>
          </cell>
        </row>
        <row r="2412">
          <cell r="AD2412">
            <v>21</v>
          </cell>
          <cell r="AF2412">
            <v>100</v>
          </cell>
          <cell r="AG2412" t="str">
            <v/>
          </cell>
          <cell r="AH2412">
            <v>-100</v>
          </cell>
        </row>
        <row r="2413">
          <cell r="AD2413">
            <v>21</v>
          </cell>
          <cell r="AF2413">
            <v>100</v>
          </cell>
          <cell r="AG2413" t="str">
            <v/>
          </cell>
          <cell r="AH2413">
            <v>-100</v>
          </cell>
        </row>
        <row r="2414">
          <cell r="AC2414" t="str">
            <v>2nd</v>
          </cell>
          <cell r="AD2414">
            <v>4.4000000000000004</v>
          </cell>
          <cell r="AE2414">
            <v>1.7</v>
          </cell>
          <cell r="AF2414">
            <v>100</v>
          </cell>
          <cell r="AG2414" t="str">
            <v/>
          </cell>
          <cell r="AH2414">
            <v>-100</v>
          </cell>
        </row>
        <row r="2415">
          <cell r="AD2415">
            <v>4.2</v>
          </cell>
          <cell r="AF2415">
            <v>100</v>
          </cell>
          <cell r="AG2415" t="str">
            <v/>
          </cell>
          <cell r="AH2415">
            <v>-100</v>
          </cell>
        </row>
        <row r="2416">
          <cell r="AD2416">
            <v>26</v>
          </cell>
          <cell r="AF2416">
            <v>100</v>
          </cell>
          <cell r="AG2416" t="str">
            <v/>
          </cell>
          <cell r="AH2416">
            <v>-100</v>
          </cell>
        </row>
        <row r="2417">
          <cell r="AD2417">
            <v>11</v>
          </cell>
          <cell r="AF2417">
            <v>100</v>
          </cell>
          <cell r="AG2417" t="str">
            <v/>
          </cell>
          <cell r="AH2417">
            <v>-100</v>
          </cell>
        </row>
        <row r="2418">
          <cell r="AC2418" t="str">
            <v>2nd</v>
          </cell>
          <cell r="AD2418">
            <v>2.5</v>
          </cell>
          <cell r="AE2418">
            <v>1.2</v>
          </cell>
          <cell r="AF2418">
            <v>100</v>
          </cell>
          <cell r="AG2418" t="str">
            <v/>
          </cell>
          <cell r="AH2418">
            <v>-100</v>
          </cell>
        </row>
        <row r="2419">
          <cell r="AD2419">
            <v>7</v>
          </cell>
          <cell r="AF2419">
            <v>100</v>
          </cell>
          <cell r="AG2419" t="str">
            <v/>
          </cell>
          <cell r="AH2419">
            <v>-100</v>
          </cell>
        </row>
        <row r="2420">
          <cell r="AC2420" t="str">
            <v>Won</v>
          </cell>
          <cell r="AD2420">
            <v>6.5</v>
          </cell>
          <cell r="AE2420">
            <v>1.9</v>
          </cell>
          <cell r="AF2420">
            <v>100</v>
          </cell>
          <cell r="AG2420">
            <v>650</v>
          </cell>
          <cell r="AH2420">
            <v>550</v>
          </cell>
        </row>
        <row r="2421">
          <cell r="AD2421">
            <v>13</v>
          </cell>
          <cell r="AF2421">
            <v>100</v>
          </cell>
          <cell r="AG2421" t="str">
            <v/>
          </cell>
          <cell r="AH2421">
            <v>-100</v>
          </cell>
        </row>
        <row r="2422">
          <cell r="AC2422" t="str">
            <v>Won</v>
          </cell>
          <cell r="AD2422">
            <v>3.2</v>
          </cell>
          <cell r="AE2422">
            <v>1.5</v>
          </cell>
          <cell r="AF2422">
            <v>100</v>
          </cell>
          <cell r="AG2422">
            <v>320</v>
          </cell>
          <cell r="AH2422">
            <v>220</v>
          </cell>
        </row>
        <row r="2423">
          <cell r="AD2423">
            <v>5</v>
          </cell>
          <cell r="AF2423">
            <v>100</v>
          </cell>
          <cell r="AG2423" t="str">
            <v/>
          </cell>
          <cell r="AH2423">
            <v>-100</v>
          </cell>
        </row>
        <row r="2424">
          <cell r="AD2424">
            <v>13</v>
          </cell>
          <cell r="AF2424">
            <v>100</v>
          </cell>
          <cell r="AG2424" t="str">
            <v/>
          </cell>
          <cell r="AH2424">
            <v>-100</v>
          </cell>
        </row>
        <row r="2425">
          <cell r="AC2425" t="str">
            <v>2nd</v>
          </cell>
          <cell r="AD2425">
            <v>6</v>
          </cell>
          <cell r="AE2425">
            <v>1.7</v>
          </cell>
          <cell r="AF2425">
            <v>100</v>
          </cell>
          <cell r="AG2425" t="str">
            <v/>
          </cell>
          <cell r="AH2425">
            <v>-100</v>
          </cell>
        </row>
        <row r="2426">
          <cell r="AC2426" t="str">
            <v>3rd</v>
          </cell>
          <cell r="AD2426">
            <v>6</v>
          </cell>
          <cell r="AE2426">
            <v>1.7</v>
          </cell>
          <cell r="AF2426">
            <v>100</v>
          </cell>
          <cell r="AG2426" t="str">
            <v/>
          </cell>
          <cell r="AH2426">
            <v>-100</v>
          </cell>
        </row>
        <row r="2427">
          <cell r="AD2427">
            <v>5.5</v>
          </cell>
          <cell r="AF2427">
            <v>100</v>
          </cell>
          <cell r="AG2427" t="str">
            <v/>
          </cell>
          <cell r="AH2427">
            <v>-100</v>
          </cell>
        </row>
        <row r="2428">
          <cell r="AD2428">
            <v>9.5</v>
          </cell>
          <cell r="AF2428">
            <v>100</v>
          </cell>
          <cell r="AG2428" t="str">
            <v/>
          </cell>
          <cell r="AH2428">
            <v>-100</v>
          </cell>
        </row>
        <row r="2429">
          <cell r="AC2429" t="str">
            <v>3rd</v>
          </cell>
          <cell r="AD2429">
            <v>4.5999999999999996</v>
          </cell>
          <cell r="AE2429">
            <v>1.9</v>
          </cell>
          <cell r="AF2429">
            <v>100</v>
          </cell>
          <cell r="AG2429" t="str">
            <v/>
          </cell>
          <cell r="AH2429">
            <v>-100</v>
          </cell>
        </row>
        <row r="2430">
          <cell r="AD2430">
            <v>8.5</v>
          </cell>
          <cell r="AF2430">
            <v>100</v>
          </cell>
          <cell r="AG2430" t="str">
            <v/>
          </cell>
          <cell r="AH2430">
            <v>-100</v>
          </cell>
        </row>
        <row r="2431">
          <cell r="AC2431" t="str">
            <v>2nd</v>
          </cell>
          <cell r="AD2431">
            <v>6.5</v>
          </cell>
          <cell r="AE2431">
            <v>2.5</v>
          </cell>
          <cell r="AF2431">
            <v>100</v>
          </cell>
          <cell r="AG2431" t="str">
            <v/>
          </cell>
          <cell r="AH2431">
            <v>-100</v>
          </cell>
        </row>
        <row r="2432">
          <cell r="AD2432">
            <v>10</v>
          </cell>
          <cell r="AF2432">
            <v>100</v>
          </cell>
          <cell r="AG2432" t="str">
            <v/>
          </cell>
          <cell r="AH2432">
            <v>-100</v>
          </cell>
        </row>
        <row r="2433">
          <cell r="AC2433" t="str">
            <v>3rd</v>
          </cell>
          <cell r="AD2433">
            <v>5.5</v>
          </cell>
          <cell r="AE2433">
            <v>1.7</v>
          </cell>
          <cell r="AF2433">
            <v>100</v>
          </cell>
          <cell r="AG2433" t="str">
            <v/>
          </cell>
          <cell r="AH2433">
            <v>-100</v>
          </cell>
        </row>
        <row r="2434">
          <cell r="AD2434">
            <v>2.8</v>
          </cell>
          <cell r="AF2434">
            <v>100</v>
          </cell>
          <cell r="AG2434" t="str">
            <v/>
          </cell>
          <cell r="AH2434">
            <v>-100</v>
          </cell>
        </row>
        <row r="2435">
          <cell r="AD2435">
            <v>4.2</v>
          </cell>
          <cell r="AF2435">
            <v>100</v>
          </cell>
          <cell r="AG2435" t="str">
            <v/>
          </cell>
          <cell r="AH2435">
            <v>-100</v>
          </cell>
        </row>
        <row r="2436">
          <cell r="AD2436">
            <v>17</v>
          </cell>
          <cell r="AF2436">
            <v>100</v>
          </cell>
          <cell r="AG2436" t="str">
            <v/>
          </cell>
          <cell r="AH2436">
            <v>-100</v>
          </cell>
        </row>
        <row r="2437">
          <cell r="AC2437" t="str">
            <v>2nd</v>
          </cell>
          <cell r="AD2437">
            <v>2.2999999999999998</v>
          </cell>
          <cell r="AE2437">
            <v>1.2</v>
          </cell>
          <cell r="AF2437">
            <v>100</v>
          </cell>
          <cell r="AG2437" t="str">
            <v/>
          </cell>
          <cell r="AH2437">
            <v>-100</v>
          </cell>
        </row>
        <row r="2438">
          <cell r="AC2438" t="str">
            <v>Won</v>
          </cell>
          <cell r="AD2438">
            <v>4</v>
          </cell>
          <cell r="AE2438">
            <v>1.6</v>
          </cell>
          <cell r="AF2438">
            <v>100</v>
          </cell>
          <cell r="AG2438">
            <v>400</v>
          </cell>
          <cell r="AH2438">
            <v>300</v>
          </cell>
        </row>
        <row r="2439">
          <cell r="AD2439">
            <v>10</v>
          </cell>
          <cell r="AF2439">
            <v>100</v>
          </cell>
          <cell r="AG2439" t="str">
            <v/>
          </cell>
          <cell r="AH2439">
            <v>-100</v>
          </cell>
        </row>
        <row r="2440">
          <cell r="AD2440">
            <v>8</v>
          </cell>
          <cell r="AF2440">
            <v>100</v>
          </cell>
          <cell r="AG2440" t="str">
            <v/>
          </cell>
          <cell r="AH2440">
            <v>-100</v>
          </cell>
        </row>
        <row r="2441">
          <cell r="AD2441">
            <v>17</v>
          </cell>
          <cell r="AF2441">
            <v>100</v>
          </cell>
          <cell r="AG2441" t="str">
            <v/>
          </cell>
          <cell r="AH2441">
            <v>-100</v>
          </cell>
        </row>
        <row r="2442">
          <cell r="AC2442" t="str">
            <v>Ntd</v>
          </cell>
          <cell r="AD2442">
            <v>4.2</v>
          </cell>
          <cell r="AF2442">
            <v>100</v>
          </cell>
          <cell r="AG2442" t="str">
            <v/>
          </cell>
          <cell r="AH2442">
            <v>-100</v>
          </cell>
        </row>
        <row r="2443">
          <cell r="AC2443" t="str">
            <v>Won</v>
          </cell>
          <cell r="AD2443">
            <v>5</v>
          </cell>
          <cell r="AE2443">
            <v>2.8</v>
          </cell>
          <cell r="AF2443">
            <v>100</v>
          </cell>
          <cell r="AG2443">
            <v>500</v>
          </cell>
          <cell r="AH2443">
            <v>400</v>
          </cell>
        </row>
        <row r="2444">
          <cell r="AD2444">
            <v>11</v>
          </cell>
          <cell r="AF2444">
            <v>100</v>
          </cell>
          <cell r="AG2444" t="str">
            <v/>
          </cell>
          <cell r="AH2444">
            <v>-100</v>
          </cell>
        </row>
        <row r="2445">
          <cell r="AC2445" t="str">
            <v>2nd</v>
          </cell>
          <cell r="AD2445">
            <v>5.5</v>
          </cell>
          <cell r="AE2445">
            <v>2.4</v>
          </cell>
          <cell r="AF2445">
            <v>100</v>
          </cell>
          <cell r="AG2445" t="str">
            <v/>
          </cell>
          <cell r="AH2445">
            <v>-100</v>
          </cell>
        </row>
        <row r="2446">
          <cell r="AD2446">
            <v>3.9</v>
          </cell>
          <cell r="AF2446">
            <v>100</v>
          </cell>
          <cell r="AG2446" t="str">
            <v/>
          </cell>
          <cell r="AH2446">
            <v>-100</v>
          </cell>
        </row>
        <row r="2447">
          <cell r="AD2447">
            <v>3.9</v>
          </cell>
          <cell r="AF2447">
            <v>100</v>
          </cell>
          <cell r="AG2447" t="str">
            <v/>
          </cell>
          <cell r="AH2447">
            <v>-100</v>
          </cell>
        </row>
        <row r="2448">
          <cell r="AD2448">
            <v>5.5</v>
          </cell>
          <cell r="AF2448">
            <v>100</v>
          </cell>
          <cell r="AG2448" t="str">
            <v/>
          </cell>
          <cell r="AH2448">
            <v>-100</v>
          </cell>
        </row>
        <row r="2449">
          <cell r="AD2449">
            <v>7</v>
          </cell>
          <cell r="AF2449">
            <v>100</v>
          </cell>
          <cell r="AG2449" t="str">
            <v/>
          </cell>
          <cell r="AH2449">
            <v>-100</v>
          </cell>
        </row>
        <row r="2450">
          <cell r="AD2450">
            <v>12</v>
          </cell>
          <cell r="AF2450">
            <v>100</v>
          </cell>
          <cell r="AG2450" t="str">
            <v/>
          </cell>
          <cell r="AH2450">
            <v>-100</v>
          </cell>
        </row>
        <row r="2451">
          <cell r="AD2451">
            <v>7</v>
          </cell>
          <cell r="AF2451">
            <v>100</v>
          </cell>
          <cell r="AG2451" t="str">
            <v/>
          </cell>
          <cell r="AH2451">
            <v>-100</v>
          </cell>
        </row>
        <row r="2452">
          <cell r="AC2452" t="str">
            <v>2nd</v>
          </cell>
          <cell r="AD2452">
            <v>6.5</v>
          </cell>
          <cell r="AE2452">
            <v>2.4</v>
          </cell>
          <cell r="AF2452">
            <v>100</v>
          </cell>
          <cell r="AG2452" t="str">
            <v/>
          </cell>
          <cell r="AH2452">
            <v>-100</v>
          </cell>
        </row>
        <row r="2453">
          <cell r="AD2453">
            <v>4.5999999999999996</v>
          </cell>
          <cell r="AF2453">
            <v>100</v>
          </cell>
          <cell r="AG2453" t="str">
            <v/>
          </cell>
          <cell r="AH2453">
            <v>-100</v>
          </cell>
        </row>
        <row r="2454">
          <cell r="AC2454" t="str">
            <v>3rd</v>
          </cell>
          <cell r="AD2454">
            <v>11</v>
          </cell>
          <cell r="AE2454">
            <v>4.2</v>
          </cell>
          <cell r="AF2454">
            <v>100</v>
          </cell>
          <cell r="AG2454" t="str">
            <v/>
          </cell>
          <cell r="AH2454">
            <v>-100</v>
          </cell>
        </row>
        <row r="2455">
          <cell r="AD2455">
            <v>10</v>
          </cell>
          <cell r="AF2455">
            <v>100</v>
          </cell>
          <cell r="AG2455" t="str">
            <v/>
          </cell>
          <cell r="AH2455">
            <v>-100</v>
          </cell>
        </row>
        <row r="2456">
          <cell r="AD2456">
            <v>21</v>
          </cell>
          <cell r="AF2456">
            <v>100</v>
          </cell>
          <cell r="AG2456" t="str">
            <v/>
          </cell>
          <cell r="AH2456">
            <v>-100</v>
          </cell>
        </row>
        <row r="2457">
          <cell r="AD2457">
            <v>4.4000000000000004</v>
          </cell>
          <cell r="AF2457">
            <v>100</v>
          </cell>
          <cell r="AG2457" t="str">
            <v/>
          </cell>
          <cell r="AH2457">
            <v>-100</v>
          </cell>
        </row>
        <row r="2458">
          <cell r="AD2458">
            <v>19</v>
          </cell>
          <cell r="AF2458">
            <v>100</v>
          </cell>
          <cell r="AG2458" t="str">
            <v/>
          </cell>
          <cell r="AH2458">
            <v>-100</v>
          </cell>
        </row>
        <row r="2459">
          <cell r="AC2459" t="str">
            <v>3rd</v>
          </cell>
          <cell r="AD2459">
            <v>3.3</v>
          </cell>
          <cell r="AE2459">
            <v>1.8</v>
          </cell>
          <cell r="AF2459">
            <v>100</v>
          </cell>
          <cell r="AG2459" t="str">
            <v/>
          </cell>
          <cell r="AH2459">
            <v>-100</v>
          </cell>
        </row>
        <row r="2460">
          <cell r="AD2460">
            <v>14</v>
          </cell>
          <cell r="AF2460">
            <v>100</v>
          </cell>
          <cell r="AG2460" t="str">
            <v/>
          </cell>
          <cell r="AH2460">
            <v>-100</v>
          </cell>
        </row>
        <row r="2461">
          <cell r="AD2461">
            <v>5.5</v>
          </cell>
          <cell r="AF2461">
            <v>100</v>
          </cell>
          <cell r="AG2461" t="str">
            <v/>
          </cell>
          <cell r="AH2461">
            <v>-100</v>
          </cell>
        </row>
        <row r="2462">
          <cell r="AC2462" t="str">
            <v>Won</v>
          </cell>
          <cell r="AD2462">
            <v>1.9</v>
          </cell>
          <cell r="AE2462">
            <v>1.2</v>
          </cell>
          <cell r="AF2462">
            <v>100</v>
          </cell>
          <cell r="AG2462">
            <v>190</v>
          </cell>
          <cell r="AH2462">
            <v>90</v>
          </cell>
        </row>
        <row r="2463">
          <cell r="AD2463">
            <v>5.5</v>
          </cell>
          <cell r="AF2463">
            <v>100</v>
          </cell>
          <cell r="AG2463" t="str">
            <v/>
          </cell>
          <cell r="AH2463">
            <v>-100</v>
          </cell>
        </row>
        <row r="2464">
          <cell r="AC2464" t="str">
            <v>2nd</v>
          </cell>
          <cell r="AD2464">
            <v>8</v>
          </cell>
          <cell r="AE2464">
            <v>1.9</v>
          </cell>
          <cell r="AF2464">
            <v>100</v>
          </cell>
          <cell r="AG2464" t="str">
            <v/>
          </cell>
          <cell r="AH2464">
            <v>-100</v>
          </cell>
        </row>
        <row r="2465">
          <cell r="AD2465">
            <v>71</v>
          </cell>
          <cell r="AF2465">
            <v>100</v>
          </cell>
          <cell r="AG2465" t="str">
            <v/>
          </cell>
          <cell r="AH2465">
            <v>-100</v>
          </cell>
        </row>
        <row r="2466">
          <cell r="AC2466" t="str">
            <v>3rd</v>
          </cell>
          <cell r="AD2466">
            <v>21</v>
          </cell>
          <cell r="AE2466">
            <v>4.3</v>
          </cell>
          <cell r="AF2466">
            <v>100</v>
          </cell>
          <cell r="AG2466" t="str">
            <v/>
          </cell>
          <cell r="AH2466">
            <v>-100</v>
          </cell>
        </row>
        <row r="2467">
          <cell r="AD2467">
            <v>2.7</v>
          </cell>
          <cell r="AF2467">
            <v>100</v>
          </cell>
          <cell r="AG2467" t="str">
            <v/>
          </cell>
          <cell r="AH2467">
            <v>-100</v>
          </cell>
        </row>
        <row r="2468">
          <cell r="AD2468">
            <v>3.8</v>
          </cell>
          <cell r="AF2468">
            <v>100</v>
          </cell>
          <cell r="AG2468" t="str">
            <v/>
          </cell>
          <cell r="AH2468">
            <v>-100</v>
          </cell>
        </row>
        <row r="2469">
          <cell r="AD2469">
            <v>15</v>
          </cell>
          <cell r="AF2469">
            <v>100</v>
          </cell>
          <cell r="AG2469" t="str">
            <v/>
          </cell>
          <cell r="AH2469">
            <v>-100</v>
          </cell>
        </row>
        <row r="2470">
          <cell r="AC2470" t="str">
            <v>Won</v>
          </cell>
          <cell r="AD2470">
            <v>11.5</v>
          </cell>
          <cell r="AE2470">
            <v>2.5</v>
          </cell>
          <cell r="AF2470">
            <v>100</v>
          </cell>
          <cell r="AG2470">
            <v>1150</v>
          </cell>
          <cell r="AH2470">
            <v>1050</v>
          </cell>
        </row>
        <row r="2471">
          <cell r="AC2471" t="str">
            <v>3rd</v>
          </cell>
          <cell r="AD2471">
            <v>13</v>
          </cell>
          <cell r="AE2471">
            <v>2.8</v>
          </cell>
          <cell r="AF2471">
            <v>100</v>
          </cell>
          <cell r="AG2471" t="str">
            <v/>
          </cell>
          <cell r="AH2471">
            <v>-100</v>
          </cell>
        </row>
        <row r="2472">
          <cell r="AC2472" t="str">
            <v>Won</v>
          </cell>
          <cell r="AD2472">
            <v>2.5</v>
          </cell>
          <cell r="AE2472">
            <v>1.4</v>
          </cell>
          <cell r="AF2472">
            <v>100</v>
          </cell>
          <cell r="AG2472">
            <v>250</v>
          </cell>
          <cell r="AH2472">
            <v>150</v>
          </cell>
        </row>
        <row r="2473">
          <cell r="AD2473">
            <v>5.5</v>
          </cell>
          <cell r="AF2473">
            <v>100</v>
          </cell>
          <cell r="AG2473" t="str">
            <v/>
          </cell>
          <cell r="AH2473">
            <v>-100</v>
          </cell>
        </row>
        <row r="2474">
          <cell r="AD2474">
            <v>6.5</v>
          </cell>
          <cell r="AF2474">
            <v>100</v>
          </cell>
          <cell r="AG2474" t="str">
            <v/>
          </cell>
          <cell r="AH2474">
            <v>-100</v>
          </cell>
        </row>
        <row r="2475">
          <cell r="AC2475" t="str">
            <v>3rd</v>
          </cell>
          <cell r="AD2475">
            <v>21</v>
          </cell>
          <cell r="AE2475">
            <v>4.2</v>
          </cell>
          <cell r="AF2475">
            <v>100</v>
          </cell>
          <cell r="AG2475" t="str">
            <v/>
          </cell>
          <cell r="AH2475">
            <v>-100</v>
          </cell>
        </row>
        <row r="2476">
          <cell r="AD2476">
            <v>14</v>
          </cell>
          <cell r="AF2476">
            <v>100</v>
          </cell>
          <cell r="AG2476" t="str">
            <v/>
          </cell>
          <cell r="AH2476">
            <v>-100</v>
          </cell>
        </row>
        <row r="2477">
          <cell r="AC2477" t="str">
            <v>Ntd</v>
          </cell>
          <cell r="AD2477">
            <v>4.5999999999999996</v>
          </cell>
          <cell r="AF2477">
            <v>100</v>
          </cell>
          <cell r="AG2477" t="str">
            <v/>
          </cell>
          <cell r="AH2477">
            <v>-100</v>
          </cell>
        </row>
        <row r="2478">
          <cell r="AC2478" t="str">
            <v>2nd</v>
          </cell>
          <cell r="AD2478">
            <v>4</v>
          </cell>
          <cell r="AE2478">
            <v>2.1</v>
          </cell>
          <cell r="AF2478">
            <v>100</v>
          </cell>
          <cell r="AG2478" t="str">
            <v/>
          </cell>
          <cell r="AH2478">
            <v>-100</v>
          </cell>
        </row>
        <row r="2479">
          <cell r="AC2479" t="str">
            <v>Won</v>
          </cell>
          <cell r="AD2479">
            <v>3.6</v>
          </cell>
          <cell r="AE2479">
            <v>1.9</v>
          </cell>
          <cell r="AF2479">
            <v>100</v>
          </cell>
          <cell r="AG2479">
            <v>360</v>
          </cell>
          <cell r="AH2479">
            <v>260</v>
          </cell>
        </row>
        <row r="2480">
          <cell r="AD2480">
            <v>5.5</v>
          </cell>
          <cell r="AF2480">
            <v>100</v>
          </cell>
          <cell r="AG2480" t="str">
            <v/>
          </cell>
          <cell r="AH2480">
            <v>-100</v>
          </cell>
        </row>
        <row r="2481">
          <cell r="AD2481">
            <v>10</v>
          </cell>
          <cell r="AF2481">
            <v>100</v>
          </cell>
          <cell r="AG2481" t="str">
            <v/>
          </cell>
          <cell r="AH2481">
            <v>-100</v>
          </cell>
        </row>
        <row r="2482">
          <cell r="AC2482" t="str">
            <v>3rd</v>
          </cell>
          <cell r="AD2482">
            <v>8</v>
          </cell>
          <cell r="AE2482">
            <v>2.4</v>
          </cell>
          <cell r="AF2482">
            <v>100</v>
          </cell>
          <cell r="AG2482" t="str">
            <v/>
          </cell>
          <cell r="AH2482">
            <v>-100</v>
          </cell>
        </row>
        <row r="2483">
          <cell r="AC2483" t="str">
            <v>2nd</v>
          </cell>
          <cell r="AD2483">
            <v>5.5</v>
          </cell>
          <cell r="AE2483">
            <v>2.1</v>
          </cell>
          <cell r="AF2483">
            <v>100</v>
          </cell>
          <cell r="AG2483" t="str">
            <v/>
          </cell>
          <cell r="AH2483">
            <v>-100</v>
          </cell>
        </row>
        <row r="2484">
          <cell r="AD2484">
            <v>3.8</v>
          </cell>
          <cell r="AF2484">
            <v>100</v>
          </cell>
          <cell r="AG2484" t="str">
            <v/>
          </cell>
          <cell r="AH2484">
            <v>-100</v>
          </cell>
        </row>
        <row r="2485">
          <cell r="AC2485" t="str">
            <v>L/scr</v>
          </cell>
          <cell r="AD2485">
            <v>1</v>
          </cell>
          <cell r="AE2485">
            <v>1</v>
          </cell>
          <cell r="AF2485" t="str">
            <v/>
          </cell>
          <cell r="AG2485" t="str">
            <v/>
          </cell>
          <cell r="AH2485" t="str">
            <v/>
          </cell>
        </row>
        <row r="2486">
          <cell r="AD2486">
            <v>8.5</v>
          </cell>
          <cell r="AF2486">
            <v>100</v>
          </cell>
          <cell r="AG2486" t="str">
            <v/>
          </cell>
          <cell r="AH2486">
            <v>-100</v>
          </cell>
        </row>
        <row r="2487">
          <cell r="AC2487" t="str">
            <v>2nd</v>
          </cell>
          <cell r="AD2487">
            <v>6</v>
          </cell>
          <cell r="AE2487">
            <v>1.8</v>
          </cell>
          <cell r="AF2487">
            <v>100</v>
          </cell>
          <cell r="AG2487" t="str">
            <v/>
          </cell>
          <cell r="AH2487">
            <v>-100</v>
          </cell>
        </row>
        <row r="2488">
          <cell r="AC2488" t="str">
            <v>Won</v>
          </cell>
          <cell r="AD2488">
            <v>2.4</v>
          </cell>
          <cell r="AE2488">
            <v>1.3</v>
          </cell>
          <cell r="AF2488">
            <v>100</v>
          </cell>
          <cell r="AG2488">
            <v>240</v>
          </cell>
          <cell r="AH2488">
            <v>140</v>
          </cell>
        </row>
        <row r="2489">
          <cell r="AD2489">
            <v>8.5</v>
          </cell>
          <cell r="AF2489">
            <v>100</v>
          </cell>
          <cell r="AG2489" t="str">
            <v/>
          </cell>
          <cell r="AH2489">
            <v>-100</v>
          </cell>
        </row>
        <row r="2490">
          <cell r="AC2490" t="str">
            <v>3rd</v>
          </cell>
          <cell r="AD2490">
            <v>7.5</v>
          </cell>
          <cell r="AE2490">
            <v>2.2999999999999998</v>
          </cell>
          <cell r="AF2490">
            <v>100</v>
          </cell>
          <cell r="AG2490" t="str">
            <v/>
          </cell>
          <cell r="AH2490">
            <v>-100</v>
          </cell>
        </row>
        <row r="2491">
          <cell r="AD2491">
            <v>14</v>
          </cell>
          <cell r="AF2491">
            <v>100</v>
          </cell>
          <cell r="AG2491" t="str">
            <v/>
          </cell>
          <cell r="AH2491">
            <v>-100</v>
          </cell>
        </row>
        <row r="2492">
          <cell r="AD2492">
            <v>11</v>
          </cell>
          <cell r="AF2492">
            <v>100</v>
          </cell>
          <cell r="AG2492" t="str">
            <v/>
          </cell>
          <cell r="AH2492">
            <v>-100</v>
          </cell>
        </row>
        <row r="2493">
          <cell r="AC2493" t="str">
            <v>Won</v>
          </cell>
          <cell r="AD2493">
            <v>13</v>
          </cell>
          <cell r="AE2493">
            <v>2.9</v>
          </cell>
          <cell r="AF2493">
            <v>100</v>
          </cell>
          <cell r="AG2493">
            <v>1300</v>
          </cell>
          <cell r="AH2493">
            <v>1200</v>
          </cell>
        </row>
        <row r="2494">
          <cell r="AD2494">
            <v>2.9</v>
          </cell>
          <cell r="AF2494">
            <v>100</v>
          </cell>
          <cell r="AG2494" t="str">
            <v/>
          </cell>
          <cell r="AH2494">
            <v>-100</v>
          </cell>
        </row>
        <row r="2495">
          <cell r="AC2495" t="str">
            <v>3rd</v>
          </cell>
          <cell r="AD2495">
            <v>9.5</v>
          </cell>
          <cell r="AE2495">
            <v>2.4</v>
          </cell>
          <cell r="AF2495">
            <v>100</v>
          </cell>
          <cell r="AG2495" t="str">
            <v/>
          </cell>
          <cell r="AH2495">
            <v>-100</v>
          </cell>
        </row>
        <row r="2496">
          <cell r="AD2496">
            <v>4.4000000000000004</v>
          </cell>
          <cell r="AF2496">
            <v>100</v>
          </cell>
          <cell r="AG2496" t="str">
            <v/>
          </cell>
          <cell r="AH2496">
            <v>-100</v>
          </cell>
        </row>
        <row r="2497">
          <cell r="AC2497" t="str">
            <v>2nd</v>
          </cell>
          <cell r="AD2497">
            <v>14</v>
          </cell>
          <cell r="AE2497">
            <v>3</v>
          </cell>
          <cell r="AF2497">
            <v>100</v>
          </cell>
          <cell r="AG2497" t="str">
            <v/>
          </cell>
          <cell r="AH2497">
            <v>-100</v>
          </cell>
        </row>
        <row r="2498">
          <cell r="AD2498">
            <v>5.5</v>
          </cell>
          <cell r="AF2498">
            <v>100</v>
          </cell>
          <cell r="AG2498" t="str">
            <v/>
          </cell>
          <cell r="AH2498">
            <v>-100</v>
          </cell>
        </row>
        <row r="2499">
          <cell r="AC2499" t="str">
            <v>Won</v>
          </cell>
          <cell r="AD2499">
            <v>3.4</v>
          </cell>
          <cell r="AE2499">
            <v>1.5</v>
          </cell>
          <cell r="AF2499">
            <v>100</v>
          </cell>
          <cell r="AG2499">
            <v>340</v>
          </cell>
          <cell r="AH2499">
            <v>240</v>
          </cell>
        </row>
        <row r="2500">
          <cell r="AD2500">
            <v>11</v>
          </cell>
          <cell r="AF2500">
            <v>100</v>
          </cell>
          <cell r="AG2500" t="str">
            <v/>
          </cell>
          <cell r="AH2500">
            <v>-100</v>
          </cell>
        </row>
        <row r="2501">
          <cell r="AD2501">
            <v>13</v>
          </cell>
          <cell r="AF2501">
            <v>100</v>
          </cell>
          <cell r="AG2501" t="str">
            <v/>
          </cell>
          <cell r="AH2501">
            <v>-100</v>
          </cell>
        </row>
        <row r="2502">
          <cell r="AD2502">
            <v>3.2</v>
          </cell>
          <cell r="AF2502">
            <v>100</v>
          </cell>
          <cell r="AG2502" t="str">
            <v/>
          </cell>
          <cell r="AH2502">
            <v>-100</v>
          </cell>
        </row>
        <row r="2503">
          <cell r="AC2503" t="str">
            <v>2nd</v>
          </cell>
          <cell r="AD2503">
            <v>6</v>
          </cell>
          <cell r="AE2503">
            <v>1.8</v>
          </cell>
          <cell r="AF2503">
            <v>100</v>
          </cell>
          <cell r="AG2503" t="str">
            <v/>
          </cell>
          <cell r="AH2503">
            <v>-100</v>
          </cell>
        </row>
        <row r="2504">
          <cell r="AC2504" t="str">
            <v>Won</v>
          </cell>
          <cell r="AD2504">
            <v>4.2</v>
          </cell>
          <cell r="AE2504">
            <v>1.8</v>
          </cell>
          <cell r="AF2504">
            <v>100</v>
          </cell>
          <cell r="AG2504">
            <v>420</v>
          </cell>
          <cell r="AH2504">
            <v>320</v>
          </cell>
        </row>
        <row r="2505">
          <cell r="AD2505">
            <v>21</v>
          </cell>
          <cell r="AF2505">
            <v>100</v>
          </cell>
          <cell r="AG2505" t="str">
            <v/>
          </cell>
          <cell r="AH2505">
            <v>-100</v>
          </cell>
        </row>
        <row r="2506">
          <cell r="AD2506">
            <v>6</v>
          </cell>
          <cell r="AF2506">
            <v>100</v>
          </cell>
          <cell r="AG2506" t="str">
            <v/>
          </cell>
          <cell r="AH2506">
            <v>-100</v>
          </cell>
        </row>
        <row r="2507">
          <cell r="AC2507" t="str">
            <v>3rd</v>
          </cell>
          <cell r="AD2507">
            <v>4.5999999999999996</v>
          </cell>
          <cell r="AE2507">
            <v>1.7</v>
          </cell>
          <cell r="AF2507">
            <v>100</v>
          </cell>
          <cell r="AG2507" t="str">
            <v/>
          </cell>
          <cell r="AH2507">
            <v>-100</v>
          </cell>
        </row>
        <row r="2508">
          <cell r="AD2508">
            <v>6.5</v>
          </cell>
          <cell r="AF2508">
            <v>100</v>
          </cell>
          <cell r="AG2508" t="str">
            <v/>
          </cell>
          <cell r="AH2508">
            <v>-100</v>
          </cell>
        </row>
        <row r="2509">
          <cell r="AC2509" t="str">
            <v>Won</v>
          </cell>
          <cell r="AD2509">
            <v>4.7</v>
          </cell>
          <cell r="AE2509">
            <v>2.1</v>
          </cell>
          <cell r="AF2509">
            <v>100</v>
          </cell>
          <cell r="AG2509">
            <v>470</v>
          </cell>
          <cell r="AH2509">
            <v>370</v>
          </cell>
        </row>
        <row r="2510">
          <cell r="AC2510" t="str">
            <v>2nd</v>
          </cell>
          <cell r="AD2510">
            <v>4.8</v>
          </cell>
          <cell r="AE2510">
            <v>1.6</v>
          </cell>
          <cell r="AF2510">
            <v>100</v>
          </cell>
          <cell r="AG2510" t="str">
            <v/>
          </cell>
          <cell r="AH2510">
            <v>-100</v>
          </cell>
        </row>
        <row r="2511">
          <cell r="AD2511">
            <v>6.5</v>
          </cell>
          <cell r="AF2511">
            <v>100</v>
          </cell>
          <cell r="AG2511" t="str">
            <v/>
          </cell>
          <cell r="AH2511">
            <v>-100</v>
          </cell>
        </row>
        <row r="2512">
          <cell r="AD2512">
            <v>8</v>
          </cell>
          <cell r="AF2512">
            <v>100</v>
          </cell>
          <cell r="AG2512" t="str">
            <v/>
          </cell>
          <cell r="AH2512">
            <v>-100</v>
          </cell>
        </row>
        <row r="2513">
          <cell r="AD2513">
            <v>9</v>
          </cell>
          <cell r="AF2513">
            <v>100</v>
          </cell>
          <cell r="AG2513" t="str">
            <v/>
          </cell>
          <cell r="AH2513">
            <v>-100</v>
          </cell>
        </row>
        <row r="2514">
          <cell r="AD2514">
            <v>11</v>
          </cell>
          <cell r="AF2514">
            <v>100</v>
          </cell>
          <cell r="AG2514" t="str">
            <v/>
          </cell>
          <cell r="AH2514">
            <v>-100</v>
          </cell>
        </row>
        <row r="2515">
          <cell r="AD2515">
            <v>5.5</v>
          </cell>
          <cell r="AF2515">
            <v>100</v>
          </cell>
          <cell r="AG2515" t="str">
            <v/>
          </cell>
          <cell r="AH2515">
            <v>-100</v>
          </cell>
        </row>
        <row r="2516">
          <cell r="AD2516">
            <v>7.5</v>
          </cell>
          <cell r="AF2516">
            <v>100</v>
          </cell>
          <cell r="AG2516" t="str">
            <v/>
          </cell>
          <cell r="AH2516">
            <v>-100</v>
          </cell>
        </row>
        <row r="2517">
          <cell r="AC2517" t="str">
            <v>2nd</v>
          </cell>
          <cell r="AD2517">
            <v>4.4000000000000004</v>
          </cell>
          <cell r="AE2517">
            <v>1.9</v>
          </cell>
          <cell r="AF2517">
            <v>100</v>
          </cell>
          <cell r="AG2517" t="str">
            <v/>
          </cell>
          <cell r="AH2517">
            <v>-100</v>
          </cell>
        </row>
        <row r="2518">
          <cell r="AC2518" t="str">
            <v>3rd</v>
          </cell>
          <cell r="AD2518">
            <v>4</v>
          </cell>
          <cell r="AE2518">
            <v>1.7</v>
          </cell>
          <cell r="AF2518">
            <v>100</v>
          </cell>
          <cell r="AG2518" t="str">
            <v/>
          </cell>
          <cell r="AH2518">
            <v>-100</v>
          </cell>
        </row>
        <row r="2519">
          <cell r="AC2519" t="str">
            <v>Won</v>
          </cell>
          <cell r="AD2519">
            <v>12.2</v>
          </cell>
          <cell r="AE2519">
            <v>3.4</v>
          </cell>
          <cell r="AF2519">
            <v>100</v>
          </cell>
          <cell r="AG2519">
            <v>1220</v>
          </cell>
          <cell r="AH2519">
            <v>1120</v>
          </cell>
        </row>
        <row r="2520">
          <cell r="AD2520">
            <v>8.5</v>
          </cell>
          <cell r="AF2520">
            <v>100</v>
          </cell>
          <cell r="AG2520" t="str">
            <v/>
          </cell>
          <cell r="AH2520">
            <v>-100</v>
          </cell>
        </row>
        <row r="2521">
          <cell r="AD2521">
            <v>11</v>
          </cell>
          <cell r="AF2521">
            <v>100</v>
          </cell>
          <cell r="AG2521" t="str">
            <v/>
          </cell>
          <cell r="AH2521">
            <v>-100</v>
          </cell>
        </row>
        <row r="2522">
          <cell r="AD2522">
            <v>9</v>
          </cell>
          <cell r="AF2522">
            <v>100</v>
          </cell>
          <cell r="AG2522" t="str">
            <v/>
          </cell>
          <cell r="AH2522">
            <v>-100</v>
          </cell>
        </row>
        <row r="2523">
          <cell r="AC2523" t="str">
            <v>Won</v>
          </cell>
          <cell r="AD2523">
            <v>4.5999999999999996</v>
          </cell>
          <cell r="AE2523">
            <v>2.1</v>
          </cell>
          <cell r="AF2523">
            <v>100</v>
          </cell>
          <cell r="AG2523">
            <v>459.99999999999994</v>
          </cell>
          <cell r="AH2523">
            <v>359.99999999999994</v>
          </cell>
        </row>
        <row r="2524">
          <cell r="AD2524">
            <v>6</v>
          </cell>
          <cell r="AF2524">
            <v>100</v>
          </cell>
          <cell r="AG2524" t="str">
            <v/>
          </cell>
          <cell r="AH2524">
            <v>-100</v>
          </cell>
        </row>
        <row r="2525">
          <cell r="AD2525">
            <v>12</v>
          </cell>
          <cell r="AF2525">
            <v>100</v>
          </cell>
          <cell r="AG2525" t="str">
            <v/>
          </cell>
          <cell r="AH2525">
            <v>-100</v>
          </cell>
        </row>
        <row r="2526">
          <cell r="AC2526" t="str">
            <v>2nd</v>
          </cell>
          <cell r="AD2526">
            <v>21</v>
          </cell>
          <cell r="AE2526">
            <v>5.2</v>
          </cell>
          <cell r="AF2526">
            <v>100</v>
          </cell>
          <cell r="AG2526" t="str">
            <v/>
          </cell>
          <cell r="AH2526">
            <v>-100</v>
          </cell>
        </row>
        <row r="2527">
          <cell r="AC2527" t="str">
            <v>2nd</v>
          </cell>
          <cell r="AD2527">
            <v>4.5999999999999996</v>
          </cell>
          <cell r="AE2527">
            <v>1.9</v>
          </cell>
          <cell r="AF2527">
            <v>100</v>
          </cell>
          <cell r="AG2527" t="str">
            <v/>
          </cell>
          <cell r="AH2527">
            <v>-100</v>
          </cell>
        </row>
        <row r="2528">
          <cell r="AD2528">
            <v>5.5</v>
          </cell>
          <cell r="AF2528">
            <v>100</v>
          </cell>
          <cell r="AG2528" t="str">
            <v/>
          </cell>
          <cell r="AH2528">
            <v>-100</v>
          </cell>
        </row>
        <row r="2529">
          <cell r="AD2529">
            <v>4.5999999999999996</v>
          </cell>
          <cell r="AF2529">
            <v>100</v>
          </cell>
          <cell r="AG2529" t="str">
            <v/>
          </cell>
          <cell r="AH2529">
            <v>-100</v>
          </cell>
        </row>
        <row r="2530">
          <cell r="AD2530">
            <v>21</v>
          </cell>
          <cell r="AF2530">
            <v>100</v>
          </cell>
          <cell r="AG2530" t="str">
            <v/>
          </cell>
          <cell r="AH2530">
            <v>-100</v>
          </cell>
        </row>
        <row r="2531">
          <cell r="AC2531" t="str">
            <v>3rd</v>
          </cell>
          <cell r="AD2531">
            <v>10</v>
          </cell>
          <cell r="AE2531">
            <v>3.4</v>
          </cell>
          <cell r="AF2531">
            <v>100</v>
          </cell>
          <cell r="AG2531" t="str">
            <v/>
          </cell>
          <cell r="AH2531">
            <v>-100</v>
          </cell>
        </row>
        <row r="2532">
          <cell r="AD2532">
            <v>3.6</v>
          </cell>
          <cell r="AF2532">
            <v>100</v>
          </cell>
          <cell r="AG2532" t="str">
            <v/>
          </cell>
          <cell r="AH2532">
            <v>-100</v>
          </cell>
        </row>
        <row r="2533">
          <cell r="AD2533">
            <v>16</v>
          </cell>
          <cell r="AF2533">
            <v>100</v>
          </cell>
          <cell r="AG2533" t="str">
            <v/>
          </cell>
          <cell r="AH2533">
            <v>-100</v>
          </cell>
        </row>
        <row r="2534">
          <cell r="AC2534" t="str">
            <v>3rd</v>
          </cell>
          <cell r="AD2534">
            <v>8</v>
          </cell>
          <cell r="AE2534">
            <v>2.2999999999999998</v>
          </cell>
          <cell r="AF2534">
            <v>100</v>
          </cell>
          <cell r="AG2534" t="str">
            <v/>
          </cell>
          <cell r="AH2534">
            <v>-100</v>
          </cell>
        </row>
        <row r="2535">
          <cell r="AC2535" t="str">
            <v>Won</v>
          </cell>
          <cell r="AD2535">
            <v>15.8</v>
          </cell>
          <cell r="AE2535">
            <v>3.9</v>
          </cell>
          <cell r="AF2535">
            <v>100</v>
          </cell>
          <cell r="AG2535">
            <v>1580</v>
          </cell>
          <cell r="AH2535">
            <v>1480</v>
          </cell>
        </row>
        <row r="2536">
          <cell r="AD2536">
            <v>6.5</v>
          </cell>
          <cell r="AF2536">
            <v>100</v>
          </cell>
          <cell r="AG2536" t="str">
            <v/>
          </cell>
          <cell r="AH2536">
            <v>-100</v>
          </cell>
        </row>
        <row r="2537">
          <cell r="AD2537">
            <v>3.8</v>
          </cell>
          <cell r="AF2537">
            <v>100</v>
          </cell>
          <cell r="AG2537" t="str">
            <v/>
          </cell>
          <cell r="AH2537">
            <v>-100</v>
          </cell>
        </row>
        <row r="2538">
          <cell r="AD2538">
            <v>5.5</v>
          </cell>
          <cell r="AF2538">
            <v>100</v>
          </cell>
          <cell r="AG2538" t="str">
            <v/>
          </cell>
          <cell r="AH2538">
            <v>-100</v>
          </cell>
        </row>
        <row r="2539">
          <cell r="AC2539" t="str">
            <v>3rd</v>
          </cell>
          <cell r="AD2539">
            <v>4.8</v>
          </cell>
          <cell r="AE2539">
            <v>2</v>
          </cell>
          <cell r="AF2539">
            <v>100</v>
          </cell>
          <cell r="AG2539" t="str">
            <v/>
          </cell>
          <cell r="AH2539">
            <v>-100</v>
          </cell>
        </row>
        <row r="2540">
          <cell r="AC2540" t="str">
            <v>2nd</v>
          </cell>
          <cell r="AD2540">
            <v>18</v>
          </cell>
          <cell r="AE2540">
            <v>4.3</v>
          </cell>
          <cell r="AF2540">
            <v>100</v>
          </cell>
          <cell r="AG2540" t="str">
            <v/>
          </cell>
          <cell r="AH2540">
            <v>-100</v>
          </cell>
        </row>
        <row r="2541">
          <cell r="AD2541">
            <v>81</v>
          </cell>
          <cell r="AF2541">
            <v>100</v>
          </cell>
          <cell r="AG2541" t="str">
            <v/>
          </cell>
          <cell r="AH2541">
            <v>-100</v>
          </cell>
        </row>
        <row r="2542">
          <cell r="AD2542">
            <v>3.3</v>
          </cell>
          <cell r="AF2542">
            <v>100</v>
          </cell>
          <cell r="AG2542" t="str">
            <v/>
          </cell>
          <cell r="AH2542">
            <v>-100</v>
          </cell>
        </row>
        <row r="2543">
          <cell r="AD2543">
            <v>6</v>
          </cell>
          <cell r="AF2543">
            <v>100</v>
          </cell>
          <cell r="AG2543" t="str">
            <v/>
          </cell>
          <cell r="AH2543">
            <v>-100</v>
          </cell>
        </row>
        <row r="2544">
          <cell r="AD2544">
            <v>15</v>
          </cell>
          <cell r="AF2544">
            <v>100</v>
          </cell>
          <cell r="AG2544" t="str">
            <v/>
          </cell>
          <cell r="AH2544">
            <v>-100</v>
          </cell>
        </row>
        <row r="2545">
          <cell r="AD2545">
            <v>14</v>
          </cell>
          <cell r="AF2545">
            <v>100</v>
          </cell>
          <cell r="AG2545" t="str">
            <v/>
          </cell>
          <cell r="AH2545">
            <v>-100</v>
          </cell>
        </row>
        <row r="2546">
          <cell r="AC2546" t="str">
            <v>3rd</v>
          </cell>
          <cell r="AD2546">
            <v>26</v>
          </cell>
          <cell r="AE2546">
            <v>7.5</v>
          </cell>
          <cell r="AF2546">
            <v>100</v>
          </cell>
          <cell r="AG2546" t="str">
            <v/>
          </cell>
          <cell r="AH2546">
            <v>-100</v>
          </cell>
        </row>
        <row r="2547">
          <cell r="AD2547">
            <v>2.25</v>
          </cell>
          <cell r="AF2547">
            <v>100</v>
          </cell>
          <cell r="AG2547" t="str">
            <v/>
          </cell>
          <cell r="AH2547">
            <v>-100</v>
          </cell>
        </row>
        <row r="2548">
          <cell r="AC2548" t="str">
            <v>2nd</v>
          </cell>
          <cell r="AD2548">
            <v>7</v>
          </cell>
          <cell r="AE2548">
            <v>2.2000000000000002</v>
          </cell>
          <cell r="AF2548">
            <v>100</v>
          </cell>
          <cell r="AG2548" t="str">
            <v/>
          </cell>
          <cell r="AH2548">
            <v>-100</v>
          </cell>
        </row>
        <row r="2549">
          <cell r="AD2549">
            <v>13</v>
          </cell>
          <cell r="AF2549">
            <v>100</v>
          </cell>
          <cell r="AG2549" t="str">
            <v/>
          </cell>
          <cell r="AH2549">
            <v>-100</v>
          </cell>
        </row>
        <row r="2550">
          <cell r="AD2550">
            <v>9</v>
          </cell>
          <cell r="AF2550">
            <v>100</v>
          </cell>
          <cell r="AG2550" t="str">
            <v/>
          </cell>
          <cell r="AH2550">
            <v>-100</v>
          </cell>
        </row>
        <row r="2551">
          <cell r="AC2551" t="str">
            <v>3rd</v>
          </cell>
          <cell r="AD2551">
            <v>9</v>
          </cell>
          <cell r="AE2551">
            <v>2.2000000000000002</v>
          </cell>
          <cell r="AF2551">
            <v>100</v>
          </cell>
          <cell r="AG2551" t="str">
            <v/>
          </cell>
          <cell r="AH2551">
            <v>-100</v>
          </cell>
        </row>
        <row r="2552">
          <cell r="AC2552" t="str">
            <v>Won</v>
          </cell>
          <cell r="AD2552">
            <v>9</v>
          </cell>
          <cell r="AE2552">
            <v>3.2</v>
          </cell>
          <cell r="AF2552">
            <v>100</v>
          </cell>
          <cell r="AG2552">
            <v>900</v>
          </cell>
          <cell r="AH2552">
            <v>800</v>
          </cell>
        </row>
        <row r="2553">
          <cell r="AD2553">
            <v>6.5</v>
          </cell>
          <cell r="AF2553">
            <v>100</v>
          </cell>
          <cell r="AG2553" t="str">
            <v/>
          </cell>
          <cell r="AH2553">
            <v>-100</v>
          </cell>
        </row>
        <row r="2554">
          <cell r="AC2554" t="str">
            <v>3rd</v>
          </cell>
          <cell r="AD2554">
            <v>8</v>
          </cell>
          <cell r="AE2554">
            <v>2.6</v>
          </cell>
          <cell r="AF2554">
            <v>100</v>
          </cell>
          <cell r="AG2554" t="str">
            <v/>
          </cell>
          <cell r="AH2554">
            <v>-100</v>
          </cell>
        </row>
        <row r="2555">
          <cell r="AD2555">
            <v>10</v>
          </cell>
          <cell r="AF2555">
            <v>100</v>
          </cell>
          <cell r="AG2555" t="str">
            <v/>
          </cell>
          <cell r="AH2555">
            <v>-100</v>
          </cell>
        </row>
        <row r="2556">
          <cell r="AD2556">
            <v>14</v>
          </cell>
          <cell r="AF2556">
            <v>100</v>
          </cell>
          <cell r="AG2556" t="str">
            <v/>
          </cell>
          <cell r="AH2556">
            <v>-100</v>
          </cell>
        </row>
        <row r="2557">
          <cell r="AD2557">
            <v>5</v>
          </cell>
          <cell r="AF2557">
            <v>100</v>
          </cell>
          <cell r="AG2557" t="str">
            <v/>
          </cell>
          <cell r="AH2557">
            <v>-100</v>
          </cell>
        </row>
        <row r="2558">
          <cell r="AD2558">
            <v>5.5</v>
          </cell>
          <cell r="AF2558">
            <v>100</v>
          </cell>
          <cell r="AG2558" t="str">
            <v/>
          </cell>
          <cell r="AH2558">
            <v>-100</v>
          </cell>
        </row>
        <row r="2559">
          <cell r="AC2559" t="str">
            <v>2nd</v>
          </cell>
          <cell r="AD2559">
            <v>10</v>
          </cell>
          <cell r="AE2559">
            <v>2.5</v>
          </cell>
          <cell r="AF2559">
            <v>100</v>
          </cell>
          <cell r="AG2559" t="str">
            <v/>
          </cell>
          <cell r="AH2559">
            <v>-100</v>
          </cell>
        </row>
        <row r="2560">
          <cell r="AD2560">
            <v>10</v>
          </cell>
          <cell r="AF2560">
            <v>100</v>
          </cell>
          <cell r="AG2560" t="str">
            <v/>
          </cell>
          <cell r="AH2560">
            <v>-100</v>
          </cell>
        </row>
        <row r="2561">
          <cell r="AC2561" t="str">
            <v>3rd</v>
          </cell>
          <cell r="AD2561">
            <v>5</v>
          </cell>
          <cell r="AE2561">
            <v>1.7</v>
          </cell>
          <cell r="AF2561">
            <v>100</v>
          </cell>
          <cell r="AG2561" t="str">
            <v/>
          </cell>
          <cell r="AH2561">
            <v>-100</v>
          </cell>
        </row>
        <row r="2562">
          <cell r="AD2562">
            <v>18</v>
          </cell>
          <cell r="AF2562">
            <v>100</v>
          </cell>
          <cell r="AG2562" t="str">
            <v/>
          </cell>
          <cell r="AH2562">
            <v>-100</v>
          </cell>
        </row>
        <row r="2563">
          <cell r="AC2563" t="str">
            <v>Won</v>
          </cell>
          <cell r="AD2563">
            <v>2.9</v>
          </cell>
          <cell r="AE2563">
            <v>1.5</v>
          </cell>
          <cell r="AF2563">
            <v>100</v>
          </cell>
          <cell r="AG2563">
            <v>290</v>
          </cell>
          <cell r="AH2563">
            <v>190</v>
          </cell>
        </row>
        <row r="2564">
          <cell r="AD2564">
            <v>6.5</v>
          </cell>
          <cell r="AF2564">
            <v>100</v>
          </cell>
          <cell r="AG2564" t="str">
            <v/>
          </cell>
          <cell r="AH2564">
            <v>-100</v>
          </cell>
        </row>
        <row r="2565">
          <cell r="AC2565" t="str">
            <v>Won</v>
          </cell>
          <cell r="AD2565">
            <v>1.9</v>
          </cell>
          <cell r="AE2565">
            <v>1.4</v>
          </cell>
          <cell r="AF2565">
            <v>100</v>
          </cell>
          <cell r="AG2565">
            <v>190</v>
          </cell>
          <cell r="AH2565">
            <v>90</v>
          </cell>
        </row>
        <row r="2566">
          <cell r="AC2566" t="str">
            <v>2nd</v>
          </cell>
          <cell r="AD2566">
            <v>13</v>
          </cell>
          <cell r="AE2566">
            <v>4.5</v>
          </cell>
          <cell r="AF2566">
            <v>100</v>
          </cell>
          <cell r="AG2566" t="str">
            <v/>
          </cell>
          <cell r="AH2566">
            <v>-100</v>
          </cell>
        </row>
        <row r="2567">
          <cell r="AC2567" t="str">
            <v>Ntd</v>
          </cell>
          <cell r="AD2567">
            <v>14</v>
          </cell>
          <cell r="AF2567">
            <v>100</v>
          </cell>
          <cell r="AG2567" t="str">
            <v/>
          </cell>
          <cell r="AH2567">
            <v>-100</v>
          </cell>
        </row>
        <row r="2568">
          <cell r="AD2568">
            <v>9</v>
          </cell>
          <cell r="AF2568">
            <v>100</v>
          </cell>
          <cell r="AG2568" t="str">
            <v/>
          </cell>
          <cell r="AH2568">
            <v>-100</v>
          </cell>
        </row>
        <row r="2569">
          <cell r="AD2569">
            <v>5</v>
          </cell>
          <cell r="AF2569">
            <v>100</v>
          </cell>
          <cell r="AG2569" t="str">
            <v/>
          </cell>
          <cell r="AH2569">
            <v>-100</v>
          </cell>
        </row>
        <row r="2570">
          <cell r="AC2570" t="str">
            <v>2nd</v>
          </cell>
          <cell r="AD2570">
            <v>2.2999999999999998</v>
          </cell>
          <cell r="AE2570">
            <v>1.3</v>
          </cell>
          <cell r="AF2570">
            <v>100</v>
          </cell>
          <cell r="AG2570" t="str">
            <v/>
          </cell>
          <cell r="AH2570">
            <v>-100</v>
          </cell>
        </row>
        <row r="2571">
          <cell r="AC2571" t="str">
            <v>3rd</v>
          </cell>
          <cell r="AD2571">
            <v>4</v>
          </cell>
          <cell r="AE2571">
            <v>1.5</v>
          </cell>
          <cell r="AF2571">
            <v>100</v>
          </cell>
          <cell r="AG2571" t="str">
            <v/>
          </cell>
          <cell r="AH2571">
            <v>-100</v>
          </cell>
        </row>
        <row r="2572">
          <cell r="AC2572" t="str">
            <v>Won</v>
          </cell>
          <cell r="AD2572">
            <v>8.5</v>
          </cell>
          <cell r="AE2572">
            <v>2.2000000000000002</v>
          </cell>
          <cell r="AF2572">
            <v>100</v>
          </cell>
          <cell r="AG2572">
            <v>850</v>
          </cell>
          <cell r="AH2572">
            <v>750</v>
          </cell>
        </row>
        <row r="2573">
          <cell r="AD2573">
            <v>6.5</v>
          </cell>
          <cell r="AF2573">
            <v>100</v>
          </cell>
          <cell r="AG2573" t="str">
            <v/>
          </cell>
          <cell r="AH2573">
            <v>-100</v>
          </cell>
        </row>
        <row r="2574">
          <cell r="AD2574">
            <v>21</v>
          </cell>
          <cell r="AF2574">
            <v>100</v>
          </cell>
          <cell r="AG2574" t="str">
            <v/>
          </cell>
          <cell r="AH2574">
            <v>-100</v>
          </cell>
        </row>
        <row r="2575">
          <cell r="AC2575" t="str">
            <v>3rd</v>
          </cell>
          <cell r="AD2575">
            <v>14</v>
          </cell>
          <cell r="AE2575">
            <v>3.3</v>
          </cell>
          <cell r="AF2575">
            <v>100</v>
          </cell>
          <cell r="AG2575" t="str">
            <v/>
          </cell>
          <cell r="AH2575">
            <v>-100</v>
          </cell>
        </row>
        <row r="2576">
          <cell r="AC2576" t="str">
            <v>2nd</v>
          </cell>
          <cell r="AD2576">
            <v>5.5</v>
          </cell>
          <cell r="AE2576">
            <v>2</v>
          </cell>
          <cell r="AF2576">
            <v>100</v>
          </cell>
          <cell r="AG2576" t="str">
            <v/>
          </cell>
          <cell r="AH2576">
            <v>-100</v>
          </cell>
        </row>
        <row r="2577">
          <cell r="AC2577" t="str">
            <v>3rd</v>
          </cell>
          <cell r="AD2577">
            <v>2.9</v>
          </cell>
          <cell r="AE2577">
            <v>1.5</v>
          </cell>
          <cell r="AF2577">
            <v>100</v>
          </cell>
          <cell r="AG2577" t="str">
            <v/>
          </cell>
          <cell r="AH2577">
            <v>-100</v>
          </cell>
        </row>
        <row r="2578">
          <cell r="AD2578">
            <v>7.5</v>
          </cell>
          <cell r="AF2578">
            <v>100</v>
          </cell>
          <cell r="AG2578" t="str">
            <v/>
          </cell>
          <cell r="AH2578">
            <v>-100</v>
          </cell>
        </row>
        <row r="2579">
          <cell r="AD2579">
            <v>8.5</v>
          </cell>
          <cell r="AF2579">
            <v>100</v>
          </cell>
          <cell r="AG2579" t="str">
            <v/>
          </cell>
          <cell r="AH2579">
            <v>-100</v>
          </cell>
        </row>
        <row r="2580">
          <cell r="AD2580">
            <v>13</v>
          </cell>
          <cell r="AF2580">
            <v>100</v>
          </cell>
          <cell r="AG2580" t="str">
            <v/>
          </cell>
          <cell r="AH2580">
            <v>-100</v>
          </cell>
        </row>
        <row r="2581">
          <cell r="AD2581">
            <v>6.5</v>
          </cell>
          <cell r="AF2581">
            <v>100</v>
          </cell>
          <cell r="AG2581" t="str">
            <v/>
          </cell>
          <cell r="AH2581">
            <v>-100</v>
          </cell>
        </row>
        <row r="2582">
          <cell r="AC2582" t="str">
            <v>2nd</v>
          </cell>
          <cell r="AD2582">
            <v>3.1</v>
          </cell>
          <cell r="AE2582">
            <v>1.9</v>
          </cell>
          <cell r="AF2582">
            <v>100</v>
          </cell>
          <cell r="AG2582" t="str">
            <v/>
          </cell>
          <cell r="AH2582">
            <v>-100</v>
          </cell>
        </row>
        <row r="2583">
          <cell r="AC2583" t="str">
            <v>Ntd</v>
          </cell>
          <cell r="AD2583">
            <v>4.2</v>
          </cell>
          <cell r="AF2583">
            <v>100</v>
          </cell>
          <cell r="AG2583" t="str">
            <v/>
          </cell>
          <cell r="AH2583">
            <v>-100</v>
          </cell>
        </row>
        <row r="2584">
          <cell r="AC2584" t="str">
            <v>Won</v>
          </cell>
          <cell r="AD2584">
            <v>5.8</v>
          </cell>
          <cell r="AE2584">
            <v>2.6</v>
          </cell>
          <cell r="AF2584">
            <v>100</v>
          </cell>
          <cell r="AG2584">
            <v>580</v>
          </cell>
          <cell r="AH2584">
            <v>480</v>
          </cell>
        </row>
        <row r="2585">
          <cell r="AD2585">
            <v>9</v>
          </cell>
          <cell r="AF2585">
            <v>100</v>
          </cell>
          <cell r="AG2585" t="str">
            <v/>
          </cell>
          <cell r="AH2585">
            <v>-100</v>
          </cell>
        </row>
        <row r="2586">
          <cell r="AD2586">
            <v>10</v>
          </cell>
          <cell r="AF2586">
            <v>100</v>
          </cell>
          <cell r="AG2586" t="str">
            <v/>
          </cell>
          <cell r="AH2586">
            <v>-100</v>
          </cell>
        </row>
        <row r="2587">
          <cell r="AD2587">
            <v>17</v>
          </cell>
          <cell r="AF2587">
            <v>100</v>
          </cell>
          <cell r="AG2587" t="str">
            <v/>
          </cell>
          <cell r="AH2587">
            <v>-100</v>
          </cell>
        </row>
        <row r="2588">
          <cell r="AD2588">
            <v>3.9</v>
          </cell>
          <cell r="AF2588">
            <v>100</v>
          </cell>
          <cell r="AG2588" t="str">
            <v/>
          </cell>
          <cell r="AH2588">
            <v>-100</v>
          </cell>
        </row>
        <row r="2589">
          <cell r="AD2589">
            <v>7</v>
          </cell>
          <cell r="AF2589">
            <v>100</v>
          </cell>
          <cell r="AG2589" t="str">
            <v/>
          </cell>
          <cell r="AH2589">
            <v>-100</v>
          </cell>
        </row>
        <row r="2590">
          <cell r="AC2590" t="str">
            <v>3rd</v>
          </cell>
          <cell r="AD2590">
            <v>16</v>
          </cell>
          <cell r="AE2590">
            <v>3.6</v>
          </cell>
          <cell r="AF2590">
            <v>100</v>
          </cell>
          <cell r="AG2590" t="str">
            <v/>
          </cell>
          <cell r="AH2590">
            <v>-100</v>
          </cell>
        </row>
        <row r="2591">
          <cell r="AD2591">
            <v>6</v>
          </cell>
          <cell r="AF2591">
            <v>100</v>
          </cell>
          <cell r="AG2591" t="str">
            <v/>
          </cell>
          <cell r="AH2591">
            <v>-100</v>
          </cell>
        </row>
        <row r="2592">
          <cell r="AC2592" t="str">
            <v>Won</v>
          </cell>
          <cell r="AD2592">
            <v>4</v>
          </cell>
          <cell r="AE2592">
            <v>1.8</v>
          </cell>
          <cell r="AF2592">
            <v>100</v>
          </cell>
          <cell r="AG2592">
            <v>400</v>
          </cell>
          <cell r="AH2592">
            <v>300</v>
          </cell>
        </row>
        <row r="2593">
          <cell r="AC2593" t="str">
            <v>2nd</v>
          </cell>
          <cell r="AD2593">
            <v>5.5</v>
          </cell>
          <cell r="AE2593">
            <v>1.9</v>
          </cell>
          <cell r="AF2593">
            <v>100</v>
          </cell>
          <cell r="AG2593" t="str">
            <v/>
          </cell>
          <cell r="AH2593">
            <v>-100</v>
          </cell>
        </row>
        <row r="2594">
          <cell r="AD2594">
            <v>5.5</v>
          </cell>
          <cell r="AF2594">
            <v>100</v>
          </cell>
          <cell r="AG2594" t="str">
            <v/>
          </cell>
          <cell r="AH2594">
            <v>-100</v>
          </cell>
        </row>
        <row r="2595">
          <cell r="AD2595">
            <v>6.5</v>
          </cell>
          <cell r="AF2595">
            <v>100</v>
          </cell>
          <cell r="AG2595" t="str">
            <v/>
          </cell>
          <cell r="AH2595">
            <v>-100</v>
          </cell>
        </row>
        <row r="2596">
          <cell r="AC2596" t="str">
            <v>3rd</v>
          </cell>
          <cell r="AD2596">
            <v>6.5</v>
          </cell>
          <cell r="AE2596">
            <v>2.2000000000000002</v>
          </cell>
          <cell r="AF2596">
            <v>100</v>
          </cell>
          <cell r="AG2596" t="str">
            <v/>
          </cell>
          <cell r="AH2596">
            <v>-100</v>
          </cell>
        </row>
        <row r="2597">
          <cell r="AD2597">
            <v>3.2</v>
          </cell>
          <cell r="AF2597">
            <v>100</v>
          </cell>
          <cell r="AG2597" t="str">
            <v/>
          </cell>
          <cell r="AH2597">
            <v>-100</v>
          </cell>
        </row>
        <row r="2598">
          <cell r="AC2598" t="str">
            <v>Won</v>
          </cell>
          <cell r="AD2598">
            <v>8</v>
          </cell>
          <cell r="AE2598">
            <v>2.2999999999999998</v>
          </cell>
          <cell r="AF2598">
            <v>100</v>
          </cell>
          <cell r="AG2598">
            <v>800</v>
          </cell>
          <cell r="AH2598">
            <v>700</v>
          </cell>
        </row>
        <row r="2599">
          <cell r="AC2599" t="str">
            <v>2nd</v>
          </cell>
          <cell r="AD2599">
            <v>3.3</v>
          </cell>
          <cell r="AE2599">
            <v>1.5</v>
          </cell>
          <cell r="AF2599">
            <v>100</v>
          </cell>
          <cell r="AG2599" t="str">
            <v/>
          </cell>
          <cell r="AH2599">
            <v>-100</v>
          </cell>
        </row>
        <row r="2600">
          <cell r="AD2600">
            <v>12</v>
          </cell>
          <cell r="AF2600">
            <v>100</v>
          </cell>
          <cell r="AG2600" t="str">
            <v/>
          </cell>
          <cell r="AH2600">
            <v>-100</v>
          </cell>
        </row>
        <row r="2601">
          <cell r="AC2601" t="str">
            <v>3rd</v>
          </cell>
          <cell r="AD2601">
            <v>10</v>
          </cell>
          <cell r="AE2601">
            <v>2.4</v>
          </cell>
          <cell r="AF2601">
            <v>100</v>
          </cell>
          <cell r="AG2601" t="str">
            <v/>
          </cell>
          <cell r="AH2601">
            <v>-100</v>
          </cell>
        </row>
        <row r="2602">
          <cell r="AD2602">
            <v>6.5</v>
          </cell>
          <cell r="AF2602">
            <v>100</v>
          </cell>
          <cell r="AG2602" t="str">
            <v/>
          </cell>
          <cell r="AH2602">
            <v>-100</v>
          </cell>
        </row>
        <row r="2603">
          <cell r="AC2603" t="str">
            <v>2nd</v>
          </cell>
          <cell r="AD2603">
            <v>6</v>
          </cell>
          <cell r="AE2603">
            <v>2</v>
          </cell>
          <cell r="AF2603">
            <v>100</v>
          </cell>
          <cell r="AG2603" t="str">
            <v/>
          </cell>
          <cell r="AH2603">
            <v>-100</v>
          </cell>
        </row>
        <row r="2604">
          <cell r="AD2604">
            <v>3.8</v>
          </cell>
          <cell r="AF2604">
            <v>100</v>
          </cell>
          <cell r="AG2604" t="str">
            <v/>
          </cell>
          <cell r="AH2604">
            <v>-100</v>
          </cell>
        </row>
        <row r="2605">
          <cell r="AC2605" t="str">
            <v>Won</v>
          </cell>
          <cell r="AD2605">
            <v>7</v>
          </cell>
          <cell r="AE2605">
            <v>2.2000000000000002</v>
          </cell>
          <cell r="AF2605">
            <v>100</v>
          </cell>
          <cell r="AG2605">
            <v>700</v>
          </cell>
          <cell r="AH2605">
            <v>600</v>
          </cell>
        </row>
        <row r="2606">
          <cell r="AC2606" t="str">
            <v>3rd</v>
          </cell>
          <cell r="AD2606">
            <v>8</v>
          </cell>
          <cell r="AE2606">
            <v>2.8</v>
          </cell>
          <cell r="AF2606">
            <v>100</v>
          </cell>
          <cell r="AG2606" t="str">
            <v/>
          </cell>
          <cell r="AH2606">
            <v>-100</v>
          </cell>
        </row>
        <row r="2607">
          <cell r="AC2607" t="str">
            <v>2nd</v>
          </cell>
          <cell r="AD2607">
            <v>2.9</v>
          </cell>
          <cell r="AE2607">
            <v>1.3</v>
          </cell>
          <cell r="AF2607">
            <v>100</v>
          </cell>
          <cell r="AG2607" t="str">
            <v/>
          </cell>
          <cell r="AH2607">
            <v>-100</v>
          </cell>
        </row>
        <row r="2608">
          <cell r="AC2608" t="str">
            <v>3rd</v>
          </cell>
          <cell r="AD2608">
            <v>3.9</v>
          </cell>
          <cell r="AE2608">
            <v>1.6</v>
          </cell>
          <cell r="AF2608">
            <v>100</v>
          </cell>
          <cell r="AG2608" t="str">
            <v/>
          </cell>
          <cell r="AH2608">
            <v>-100</v>
          </cell>
        </row>
        <row r="2609">
          <cell r="AC2609" t="str">
            <v>Won</v>
          </cell>
          <cell r="AD2609">
            <v>7</v>
          </cell>
          <cell r="AE2609">
            <v>8.6</v>
          </cell>
          <cell r="AF2609">
            <v>100</v>
          </cell>
          <cell r="AG2609">
            <v>700</v>
          </cell>
          <cell r="AH2609">
            <v>600</v>
          </cell>
        </row>
        <row r="2610">
          <cell r="AD2610">
            <v>61</v>
          </cell>
          <cell r="AF2610">
            <v>100</v>
          </cell>
          <cell r="AG2610" t="str">
            <v/>
          </cell>
          <cell r="AH2610">
            <v>-100</v>
          </cell>
        </row>
        <row r="2611">
          <cell r="AD2611">
            <v>21</v>
          </cell>
          <cell r="AF2611">
            <v>100</v>
          </cell>
          <cell r="AG2611" t="str">
            <v/>
          </cell>
          <cell r="AH2611">
            <v>-100</v>
          </cell>
        </row>
        <row r="2612">
          <cell r="AC2612" t="str">
            <v>2nd</v>
          </cell>
          <cell r="AD2612">
            <v>2.2999999999999998</v>
          </cell>
          <cell r="AE2612">
            <v>1.5</v>
          </cell>
          <cell r="AF2612">
            <v>100</v>
          </cell>
          <cell r="AG2612" t="str">
            <v/>
          </cell>
          <cell r="AH2612">
            <v>-100</v>
          </cell>
        </row>
        <row r="2613">
          <cell r="AD2613">
            <v>5.5</v>
          </cell>
          <cell r="AF2613">
            <v>100</v>
          </cell>
          <cell r="AG2613" t="str">
            <v/>
          </cell>
          <cell r="AH2613">
            <v>-100</v>
          </cell>
        </row>
        <row r="2614">
          <cell r="AD2614">
            <v>11</v>
          </cell>
          <cell r="AF2614">
            <v>100</v>
          </cell>
          <cell r="AG2614" t="str">
            <v/>
          </cell>
          <cell r="AH2614">
            <v>-100</v>
          </cell>
        </row>
        <row r="2615">
          <cell r="AD2615">
            <v>7.5</v>
          </cell>
          <cell r="AF2615">
            <v>100</v>
          </cell>
          <cell r="AG2615" t="str">
            <v/>
          </cell>
          <cell r="AH2615">
            <v>-100</v>
          </cell>
        </row>
        <row r="2616">
          <cell r="AD2616">
            <v>10</v>
          </cell>
          <cell r="AF2616">
            <v>100</v>
          </cell>
          <cell r="AG2616" t="str">
            <v/>
          </cell>
          <cell r="AH2616">
            <v>-100</v>
          </cell>
        </row>
        <row r="2617">
          <cell r="AC2617" t="str">
            <v>3rd</v>
          </cell>
          <cell r="AD2617">
            <v>2.6</v>
          </cell>
          <cell r="AE2617">
            <v>1.3</v>
          </cell>
          <cell r="AF2617">
            <v>100</v>
          </cell>
          <cell r="AG2617" t="str">
            <v/>
          </cell>
          <cell r="AH2617">
            <v>-100</v>
          </cell>
        </row>
        <row r="2618">
          <cell r="AD2618">
            <v>5</v>
          </cell>
          <cell r="AF2618">
            <v>100</v>
          </cell>
          <cell r="AG2618" t="str">
            <v/>
          </cell>
          <cell r="AH2618">
            <v>-100</v>
          </cell>
        </row>
        <row r="2619">
          <cell r="AC2619" t="str">
            <v>Won</v>
          </cell>
          <cell r="AD2619">
            <v>7.1</v>
          </cell>
          <cell r="AE2619">
            <v>2</v>
          </cell>
          <cell r="AF2619">
            <v>100</v>
          </cell>
          <cell r="AG2619">
            <v>710</v>
          </cell>
          <cell r="AH2619">
            <v>610</v>
          </cell>
        </row>
        <row r="2620">
          <cell r="AD2620">
            <v>6</v>
          </cell>
          <cell r="AF2620">
            <v>100</v>
          </cell>
          <cell r="AG2620" t="str">
            <v/>
          </cell>
          <cell r="AH2620">
            <v>-100</v>
          </cell>
        </row>
        <row r="2621">
          <cell r="AD2621">
            <v>8.5</v>
          </cell>
          <cell r="AF2621">
            <v>100</v>
          </cell>
          <cell r="AG2621" t="str">
            <v/>
          </cell>
          <cell r="AH2621">
            <v>-100</v>
          </cell>
        </row>
        <row r="2622">
          <cell r="AD2622">
            <v>2.9</v>
          </cell>
          <cell r="AF2622">
            <v>100</v>
          </cell>
          <cell r="AG2622" t="str">
            <v/>
          </cell>
          <cell r="AH2622">
            <v>-100</v>
          </cell>
        </row>
        <row r="2623">
          <cell r="AD2623">
            <v>6</v>
          </cell>
          <cell r="AF2623">
            <v>100</v>
          </cell>
          <cell r="AG2623" t="str">
            <v/>
          </cell>
          <cell r="AH2623">
            <v>-100</v>
          </cell>
        </row>
        <row r="2624">
          <cell r="AC2624" t="str">
            <v>2nd</v>
          </cell>
          <cell r="AD2624">
            <v>11</v>
          </cell>
          <cell r="AE2624">
            <v>3.5</v>
          </cell>
          <cell r="AF2624">
            <v>100</v>
          </cell>
          <cell r="AG2624" t="str">
            <v/>
          </cell>
          <cell r="AH2624">
            <v>-100</v>
          </cell>
        </row>
        <row r="2625">
          <cell r="AD2625">
            <v>17</v>
          </cell>
          <cell r="AF2625">
            <v>100</v>
          </cell>
          <cell r="AG2625" t="str">
            <v/>
          </cell>
          <cell r="AH2625">
            <v>-100</v>
          </cell>
        </row>
        <row r="2626">
          <cell r="AC2626" t="str">
            <v>3rd</v>
          </cell>
          <cell r="AD2626">
            <v>9.5</v>
          </cell>
          <cell r="AE2626">
            <v>2.8</v>
          </cell>
          <cell r="AF2626">
            <v>100</v>
          </cell>
          <cell r="AG2626" t="str">
            <v/>
          </cell>
          <cell r="AH2626">
            <v>-100</v>
          </cell>
        </row>
        <row r="2627">
          <cell r="AC2627" t="str">
            <v>3rd</v>
          </cell>
          <cell r="AD2627">
            <v>2.25</v>
          </cell>
          <cell r="AE2627">
            <v>1.2</v>
          </cell>
          <cell r="AF2627">
            <v>100</v>
          </cell>
          <cell r="AG2627" t="str">
            <v/>
          </cell>
          <cell r="AH2627">
            <v>-100</v>
          </cell>
        </row>
        <row r="2628">
          <cell r="AC2628" t="str">
            <v>Won</v>
          </cell>
          <cell r="AD2628">
            <v>3.6</v>
          </cell>
          <cell r="AE2628">
            <v>1.4</v>
          </cell>
          <cell r="AF2628">
            <v>100</v>
          </cell>
          <cell r="AG2628">
            <v>360</v>
          </cell>
          <cell r="AH2628">
            <v>260</v>
          </cell>
        </row>
        <row r="2629">
          <cell r="AC2629" t="str">
            <v>2nd</v>
          </cell>
          <cell r="AD2629">
            <v>6</v>
          </cell>
          <cell r="AE2629">
            <v>1.8</v>
          </cell>
          <cell r="AF2629">
            <v>100</v>
          </cell>
          <cell r="AG2629" t="str">
            <v/>
          </cell>
          <cell r="AH2629">
            <v>-100</v>
          </cell>
        </row>
        <row r="2630">
          <cell r="AD2630">
            <v>19</v>
          </cell>
          <cell r="AF2630">
            <v>100</v>
          </cell>
          <cell r="AG2630" t="str">
            <v/>
          </cell>
          <cell r="AH2630">
            <v>-100</v>
          </cell>
        </row>
        <row r="2631">
          <cell r="AD2631">
            <v>14</v>
          </cell>
          <cell r="AF2631">
            <v>100</v>
          </cell>
          <cell r="AG2631" t="str">
            <v/>
          </cell>
          <cell r="AH2631">
            <v>-100</v>
          </cell>
        </row>
        <row r="2632">
          <cell r="AD2632">
            <v>4</v>
          </cell>
          <cell r="AF2632">
            <v>100</v>
          </cell>
          <cell r="AG2632" t="str">
            <v/>
          </cell>
          <cell r="AH2632">
            <v>-100</v>
          </cell>
        </row>
        <row r="2633">
          <cell r="AC2633" t="str">
            <v>3rd</v>
          </cell>
          <cell r="AD2633">
            <v>3.8</v>
          </cell>
          <cell r="AE2633">
            <v>1.7</v>
          </cell>
          <cell r="AF2633">
            <v>100</v>
          </cell>
          <cell r="AG2633" t="str">
            <v/>
          </cell>
          <cell r="AH2633">
            <v>-100</v>
          </cell>
        </row>
        <row r="2634">
          <cell r="AD2634">
            <v>5</v>
          </cell>
          <cell r="AF2634">
            <v>100</v>
          </cell>
          <cell r="AG2634" t="str">
            <v/>
          </cell>
          <cell r="AH2634">
            <v>-100</v>
          </cell>
        </row>
        <row r="2635">
          <cell r="AD2635">
            <v>9</v>
          </cell>
          <cell r="AF2635">
            <v>100</v>
          </cell>
          <cell r="AG2635" t="str">
            <v/>
          </cell>
          <cell r="AH2635">
            <v>-100</v>
          </cell>
        </row>
        <row r="2636">
          <cell r="AD2636">
            <v>9.5</v>
          </cell>
          <cell r="AF2636">
            <v>100</v>
          </cell>
          <cell r="AG2636" t="str">
            <v/>
          </cell>
          <cell r="AH2636">
            <v>-100</v>
          </cell>
        </row>
        <row r="2637">
          <cell r="AC2637" t="str">
            <v>Won</v>
          </cell>
          <cell r="AD2637">
            <v>4.8</v>
          </cell>
          <cell r="AE2637">
            <v>1.8</v>
          </cell>
          <cell r="AF2637">
            <v>100</v>
          </cell>
          <cell r="AG2637">
            <v>480</v>
          </cell>
          <cell r="AH2637">
            <v>380</v>
          </cell>
        </row>
        <row r="2638">
          <cell r="AD2638">
            <v>2.2000000000000002</v>
          </cell>
          <cell r="AF2638">
            <v>100</v>
          </cell>
          <cell r="AG2638" t="str">
            <v/>
          </cell>
          <cell r="AH2638">
            <v>-100</v>
          </cell>
        </row>
        <row r="2639">
          <cell r="AC2639" t="str">
            <v>2nd</v>
          </cell>
          <cell r="AD2639">
            <v>6</v>
          </cell>
          <cell r="AE2639">
            <v>1.9</v>
          </cell>
          <cell r="AF2639">
            <v>100</v>
          </cell>
          <cell r="AG2639" t="str">
            <v/>
          </cell>
          <cell r="AH2639">
            <v>-100</v>
          </cell>
        </row>
        <row r="2640">
          <cell r="AD2640">
            <v>13</v>
          </cell>
          <cell r="AF2640">
            <v>100</v>
          </cell>
          <cell r="AG2640" t="str">
            <v/>
          </cell>
          <cell r="AH2640">
            <v>-100</v>
          </cell>
        </row>
        <row r="2641">
          <cell r="AD2641">
            <v>11</v>
          </cell>
          <cell r="AF2641">
            <v>100</v>
          </cell>
          <cell r="AG2641" t="str">
            <v/>
          </cell>
          <cell r="AH2641">
            <v>-100</v>
          </cell>
        </row>
        <row r="2642">
          <cell r="AC2642" t="str">
            <v>2nd</v>
          </cell>
          <cell r="AD2642">
            <v>4.4000000000000004</v>
          </cell>
          <cell r="AE2642">
            <v>1.7</v>
          </cell>
          <cell r="AF2642">
            <v>100</v>
          </cell>
          <cell r="AG2642" t="str">
            <v/>
          </cell>
          <cell r="AH2642">
            <v>-100</v>
          </cell>
        </row>
        <row r="2643">
          <cell r="AD2643">
            <v>5.5</v>
          </cell>
          <cell r="AF2643">
            <v>100</v>
          </cell>
          <cell r="AG2643" t="str">
            <v/>
          </cell>
          <cell r="AH2643">
            <v>-100</v>
          </cell>
        </row>
        <row r="2644">
          <cell r="AD2644">
            <v>7</v>
          </cell>
          <cell r="AF2644">
            <v>100</v>
          </cell>
          <cell r="AG2644" t="str">
            <v/>
          </cell>
          <cell r="AH2644">
            <v>-100</v>
          </cell>
        </row>
        <row r="2645">
          <cell r="AD2645">
            <v>6.5</v>
          </cell>
          <cell r="AF2645">
            <v>100</v>
          </cell>
          <cell r="AG2645" t="str">
            <v/>
          </cell>
          <cell r="AH2645">
            <v>-100</v>
          </cell>
        </row>
        <row r="2646">
          <cell r="AC2646" t="str">
            <v>Won</v>
          </cell>
          <cell r="AD2646">
            <v>4.7</v>
          </cell>
          <cell r="AE2646">
            <v>1.8</v>
          </cell>
          <cell r="AF2646">
            <v>100</v>
          </cell>
          <cell r="AG2646">
            <v>470</v>
          </cell>
          <cell r="AH2646">
            <v>370</v>
          </cell>
        </row>
        <row r="2647">
          <cell r="AC2647" t="str">
            <v>2nd</v>
          </cell>
          <cell r="AD2647">
            <v>5</v>
          </cell>
          <cell r="AE2647">
            <v>2.1</v>
          </cell>
          <cell r="AF2647">
            <v>100</v>
          </cell>
          <cell r="AG2647" t="str">
            <v/>
          </cell>
          <cell r="AH2647">
            <v>-100</v>
          </cell>
        </row>
        <row r="2648">
          <cell r="AD2648">
            <v>9</v>
          </cell>
          <cell r="AF2648">
            <v>100</v>
          </cell>
          <cell r="AG2648" t="str">
            <v/>
          </cell>
          <cell r="AH2648">
            <v>-100</v>
          </cell>
        </row>
        <row r="2649">
          <cell r="AD2649">
            <v>10</v>
          </cell>
          <cell r="AF2649">
            <v>100</v>
          </cell>
          <cell r="AG2649" t="str">
            <v/>
          </cell>
          <cell r="AH2649">
            <v>-100</v>
          </cell>
        </row>
        <row r="2650">
          <cell r="AC2650" t="str">
            <v>Won</v>
          </cell>
          <cell r="AD2650">
            <v>11</v>
          </cell>
          <cell r="AE2650">
            <v>3</v>
          </cell>
          <cell r="AF2650">
            <v>100</v>
          </cell>
          <cell r="AG2650">
            <v>1100</v>
          </cell>
          <cell r="AH2650">
            <v>1000</v>
          </cell>
        </row>
        <row r="2651">
          <cell r="AC2651" t="str">
            <v>3rd</v>
          </cell>
          <cell r="AD2651">
            <v>4.5999999999999996</v>
          </cell>
          <cell r="AE2651">
            <v>1.8</v>
          </cell>
          <cell r="AF2651">
            <v>100</v>
          </cell>
          <cell r="AG2651" t="str">
            <v/>
          </cell>
          <cell r="AH2651">
            <v>-100</v>
          </cell>
        </row>
        <row r="2652">
          <cell r="AD2652">
            <v>7</v>
          </cell>
          <cell r="AF2652">
            <v>100</v>
          </cell>
          <cell r="AG2652" t="str">
            <v/>
          </cell>
          <cell r="AH2652">
            <v>-100</v>
          </cell>
        </row>
        <row r="2653">
          <cell r="AD2653">
            <v>4</v>
          </cell>
          <cell r="AF2653">
            <v>100</v>
          </cell>
          <cell r="AG2653" t="str">
            <v/>
          </cell>
          <cell r="AH2653">
            <v>-100</v>
          </cell>
        </row>
        <row r="2654">
          <cell r="AD2654">
            <v>4</v>
          </cell>
          <cell r="AF2654">
            <v>100</v>
          </cell>
          <cell r="AG2654" t="str">
            <v/>
          </cell>
          <cell r="AH2654">
            <v>-100</v>
          </cell>
        </row>
        <row r="2655">
          <cell r="AC2655" t="str">
            <v>Won</v>
          </cell>
          <cell r="AD2655">
            <v>8.5</v>
          </cell>
          <cell r="AE2655">
            <v>2.2000000000000002</v>
          </cell>
          <cell r="AF2655">
            <v>100</v>
          </cell>
          <cell r="AG2655">
            <v>850</v>
          </cell>
          <cell r="AH2655">
            <v>750</v>
          </cell>
        </row>
        <row r="2656">
          <cell r="AC2656" t="str">
            <v>3rd</v>
          </cell>
          <cell r="AD2656">
            <v>6</v>
          </cell>
          <cell r="AE2656">
            <v>1.8</v>
          </cell>
          <cell r="AF2656">
            <v>100</v>
          </cell>
          <cell r="AG2656" t="str">
            <v/>
          </cell>
          <cell r="AH2656">
            <v>-100</v>
          </cell>
        </row>
        <row r="2657">
          <cell r="AD2657">
            <v>4.8</v>
          </cell>
          <cell r="AF2657">
            <v>100</v>
          </cell>
          <cell r="AG2657" t="str">
            <v/>
          </cell>
          <cell r="AH2657">
            <v>-100</v>
          </cell>
        </row>
        <row r="2658">
          <cell r="AC2658" t="str">
            <v>2nd</v>
          </cell>
          <cell r="AD2658">
            <v>3.4</v>
          </cell>
          <cell r="AE2658">
            <v>1.6</v>
          </cell>
          <cell r="AF2658">
            <v>100</v>
          </cell>
          <cell r="AG2658" t="str">
            <v/>
          </cell>
          <cell r="AH2658">
            <v>-100</v>
          </cell>
        </row>
        <row r="2659">
          <cell r="AD2659">
            <v>10</v>
          </cell>
          <cell r="AF2659">
            <v>100</v>
          </cell>
          <cell r="AG2659" t="str">
            <v/>
          </cell>
          <cell r="AH2659">
            <v>-100</v>
          </cell>
        </row>
        <row r="2660">
          <cell r="AD2660">
            <v>15</v>
          </cell>
          <cell r="AF2660">
            <v>100</v>
          </cell>
          <cell r="AG2660" t="str">
            <v/>
          </cell>
          <cell r="AH2660">
            <v>-100</v>
          </cell>
        </row>
        <row r="2661">
          <cell r="AD2661">
            <v>9</v>
          </cell>
          <cell r="AF2661">
            <v>100</v>
          </cell>
          <cell r="AG2661" t="str">
            <v/>
          </cell>
          <cell r="AH2661">
            <v>-100</v>
          </cell>
        </row>
        <row r="2662">
          <cell r="AC2662" t="str">
            <v>Won</v>
          </cell>
          <cell r="AD2662">
            <v>6</v>
          </cell>
          <cell r="AE2662">
            <v>2.1</v>
          </cell>
          <cell r="AF2662">
            <v>100</v>
          </cell>
          <cell r="AG2662">
            <v>600</v>
          </cell>
          <cell r="AH2662">
            <v>500</v>
          </cell>
        </row>
        <row r="2663">
          <cell r="AD2663">
            <v>13</v>
          </cell>
          <cell r="AF2663">
            <v>100</v>
          </cell>
          <cell r="AG2663" t="str">
            <v/>
          </cell>
          <cell r="AH2663">
            <v>-100</v>
          </cell>
        </row>
        <row r="2664">
          <cell r="AD2664">
            <v>7.5</v>
          </cell>
          <cell r="AF2664">
            <v>100</v>
          </cell>
          <cell r="AG2664" t="str">
            <v/>
          </cell>
          <cell r="AH2664">
            <v>-100</v>
          </cell>
        </row>
        <row r="2665">
          <cell r="AC2665" t="str">
            <v>2nd</v>
          </cell>
          <cell r="AD2665">
            <v>7.5</v>
          </cell>
          <cell r="AE2665">
            <v>2.7</v>
          </cell>
          <cell r="AF2665">
            <v>100</v>
          </cell>
          <cell r="AG2665" t="str">
            <v/>
          </cell>
          <cell r="AH2665">
            <v>-100</v>
          </cell>
        </row>
        <row r="2666">
          <cell r="AD2666">
            <v>8.5</v>
          </cell>
          <cell r="AF2666">
            <v>100</v>
          </cell>
          <cell r="AG2666" t="str">
            <v/>
          </cell>
          <cell r="AH2666">
            <v>-100</v>
          </cell>
        </row>
        <row r="2667">
          <cell r="AC2667" t="str">
            <v>Won</v>
          </cell>
          <cell r="AD2667">
            <v>1.9</v>
          </cell>
          <cell r="AE2667">
            <v>1.2</v>
          </cell>
          <cell r="AF2667">
            <v>100</v>
          </cell>
          <cell r="AG2667">
            <v>190</v>
          </cell>
          <cell r="AH2667">
            <v>90</v>
          </cell>
        </row>
        <row r="2668">
          <cell r="AD2668">
            <v>6</v>
          </cell>
          <cell r="AF2668">
            <v>100</v>
          </cell>
          <cell r="AG2668" t="str">
            <v/>
          </cell>
          <cell r="AH2668">
            <v>-100</v>
          </cell>
        </row>
        <row r="2669">
          <cell r="AC2669" t="str">
            <v>2nd</v>
          </cell>
          <cell r="AD2669">
            <v>9.5</v>
          </cell>
          <cell r="AE2669">
            <v>2.1</v>
          </cell>
          <cell r="AF2669">
            <v>100</v>
          </cell>
          <cell r="AG2669" t="str">
            <v/>
          </cell>
          <cell r="AH2669">
            <v>-100</v>
          </cell>
        </row>
        <row r="2670">
          <cell r="AD2670">
            <v>10</v>
          </cell>
          <cell r="AF2670">
            <v>100</v>
          </cell>
          <cell r="AG2670" t="str">
            <v/>
          </cell>
          <cell r="AH2670">
            <v>-100</v>
          </cell>
        </row>
        <row r="2671">
          <cell r="AD2671">
            <v>31</v>
          </cell>
          <cell r="AF2671">
            <v>100</v>
          </cell>
          <cell r="AG2671" t="str">
            <v/>
          </cell>
          <cell r="AH2671">
            <v>-100</v>
          </cell>
        </row>
        <row r="2672">
          <cell r="AD2672">
            <v>9.5</v>
          </cell>
          <cell r="AF2672">
            <v>100</v>
          </cell>
          <cell r="AG2672" t="str">
            <v/>
          </cell>
          <cell r="AH2672">
            <v>-100</v>
          </cell>
        </row>
        <row r="2673">
          <cell r="AD2673">
            <v>4.2</v>
          </cell>
          <cell r="AF2673">
            <v>100</v>
          </cell>
          <cell r="AG2673" t="str">
            <v/>
          </cell>
          <cell r="AH2673">
            <v>-100</v>
          </cell>
        </row>
        <row r="2674">
          <cell r="AD2674">
            <v>6.5</v>
          </cell>
          <cell r="AF2674">
            <v>100</v>
          </cell>
          <cell r="AG2674" t="str">
            <v/>
          </cell>
          <cell r="AH2674">
            <v>-100</v>
          </cell>
        </row>
        <row r="2675">
          <cell r="AC2675" t="str">
            <v>Won</v>
          </cell>
          <cell r="AD2675">
            <v>7</v>
          </cell>
          <cell r="AE2675">
            <v>2.4</v>
          </cell>
          <cell r="AF2675">
            <v>100</v>
          </cell>
          <cell r="AG2675">
            <v>700</v>
          </cell>
          <cell r="AH2675">
            <v>600</v>
          </cell>
        </row>
        <row r="2676">
          <cell r="AD2676">
            <v>16</v>
          </cell>
          <cell r="AF2676">
            <v>100</v>
          </cell>
          <cell r="AG2676" t="str">
            <v/>
          </cell>
          <cell r="AH2676">
            <v>-100</v>
          </cell>
        </row>
        <row r="2677">
          <cell r="AC2677" t="str">
            <v>2nd</v>
          </cell>
          <cell r="AD2677">
            <v>4.5999999999999996</v>
          </cell>
          <cell r="AE2677">
            <v>2</v>
          </cell>
          <cell r="AF2677">
            <v>100</v>
          </cell>
          <cell r="AG2677" t="str">
            <v/>
          </cell>
          <cell r="AH2677">
            <v>-100</v>
          </cell>
        </row>
        <row r="2678">
          <cell r="AD2678">
            <v>7.5</v>
          </cell>
          <cell r="AF2678">
            <v>100</v>
          </cell>
          <cell r="AG2678" t="str">
            <v/>
          </cell>
          <cell r="AH2678">
            <v>-100</v>
          </cell>
        </row>
        <row r="2679">
          <cell r="AD2679">
            <v>12</v>
          </cell>
          <cell r="AF2679">
            <v>100</v>
          </cell>
          <cell r="AG2679" t="str">
            <v/>
          </cell>
          <cell r="AH2679">
            <v>-100</v>
          </cell>
        </row>
        <row r="2680">
          <cell r="AD2680">
            <v>21</v>
          </cell>
          <cell r="AF2680">
            <v>100</v>
          </cell>
          <cell r="AG2680" t="str">
            <v/>
          </cell>
          <cell r="AH2680">
            <v>-100</v>
          </cell>
        </row>
        <row r="2681">
          <cell r="AD2681">
            <v>14</v>
          </cell>
          <cell r="AF2681">
            <v>100</v>
          </cell>
          <cell r="AG2681" t="str">
            <v/>
          </cell>
          <cell r="AH2681">
            <v>-100</v>
          </cell>
        </row>
        <row r="2682">
          <cell r="AC2682" t="str">
            <v>2nd</v>
          </cell>
          <cell r="AD2682">
            <v>4</v>
          </cell>
          <cell r="AE2682">
            <v>1.6</v>
          </cell>
          <cell r="AF2682">
            <v>100</v>
          </cell>
          <cell r="AG2682" t="str">
            <v/>
          </cell>
          <cell r="AH2682">
            <v>-100</v>
          </cell>
        </row>
        <row r="2683">
          <cell r="AC2683" t="str">
            <v>3rd</v>
          </cell>
          <cell r="AD2683">
            <v>4.4000000000000004</v>
          </cell>
          <cell r="AE2683">
            <v>1.6</v>
          </cell>
          <cell r="AF2683">
            <v>100</v>
          </cell>
          <cell r="AG2683" t="str">
            <v/>
          </cell>
          <cell r="AH2683">
            <v>-100</v>
          </cell>
        </row>
        <row r="2684">
          <cell r="AD2684">
            <v>6.5</v>
          </cell>
          <cell r="AF2684">
            <v>100</v>
          </cell>
          <cell r="AG2684" t="str">
            <v/>
          </cell>
          <cell r="AH2684">
            <v>-100</v>
          </cell>
        </row>
        <row r="2685">
          <cell r="AC2685" t="str">
            <v>Won</v>
          </cell>
          <cell r="AD2685">
            <v>4.5999999999999996</v>
          </cell>
          <cell r="AE2685">
            <v>1.6</v>
          </cell>
          <cell r="AF2685">
            <v>100</v>
          </cell>
          <cell r="AG2685">
            <v>459.99999999999994</v>
          </cell>
          <cell r="AH2685">
            <v>359.99999999999994</v>
          </cell>
        </row>
        <row r="2686">
          <cell r="AD2686">
            <v>9</v>
          </cell>
          <cell r="AF2686">
            <v>100</v>
          </cell>
          <cell r="AG2686" t="str">
            <v/>
          </cell>
          <cell r="AH2686">
            <v>-100</v>
          </cell>
        </row>
        <row r="2687">
          <cell r="AD2687">
            <v>6.5</v>
          </cell>
          <cell r="AF2687">
            <v>100</v>
          </cell>
          <cell r="AG2687" t="str">
            <v/>
          </cell>
          <cell r="AH2687">
            <v>-100</v>
          </cell>
        </row>
        <row r="2688">
          <cell r="AC2688" t="str">
            <v>3rd</v>
          </cell>
          <cell r="AD2688">
            <v>19</v>
          </cell>
          <cell r="AE2688">
            <v>4.3</v>
          </cell>
          <cell r="AF2688">
            <v>100</v>
          </cell>
          <cell r="AG2688" t="str">
            <v/>
          </cell>
          <cell r="AH2688">
            <v>-100</v>
          </cell>
        </row>
        <row r="2689">
          <cell r="AC2689" t="str">
            <v>2nd</v>
          </cell>
          <cell r="AD2689">
            <v>4</v>
          </cell>
          <cell r="AE2689">
            <v>1.8</v>
          </cell>
          <cell r="AF2689">
            <v>100</v>
          </cell>
          <cell r="AG2689" t="str">
            <v/>
          </cell>
          <cell r="AH2689">
            <v>-100</v>
          </cell>
        </row>
        <row r="2690">
          <cell r="AD2690">
            <v>9.5</v>
          </cell>
          <cell r="AF2690">
            <v>100</v>
          </cell>
          <cell r="AG2690" t="str">
            <v/>
          </cell>
          <cell r="AH2690">
            <v>-100</v>
          </cell>
        </row>
        <row r="2691">
          <cell r="AD2691">
            <v>13</v>
          </cell>
          <cell r="AF2691">
            <v>100</v>
          </cell>
          <cell r="AG2691" t="str">
            <v/>
          </cell>
          <cell r="AH2691">
            <v>-100</v>
          </cell>
        </row>
        <row r="2692">
          <cell r="AD2692">
            <v>2.6</v>
          </cell>
          <cell r="AF2692">
            <v>100</v>
          </cell>
          <cell r="AG2692" t="str">
            <v/>
          </cell>
          <cell r="AH2692">
            <v>-100</v>
          </cell>
        </row>
        <row r="2693">
          <cell r="AD2693">
            <v>13</v>
          </cell>
          <cell r="AF2693">
            <v>100</v>
          </cell>
          <cell r="AG2693" t="str">
            <v/>
          </cell>
          <cell r="AH2693">
            <v>-100</v>
          </cell>
        </row>
        <row r="2694">
          <cell r="AD2694">
            <v>26</v>
          </cell>
          <cell r="AF2694">
            <v>100</v>
          </cell>
          <cell r="AG2694" t="str">
            <v/>
          </cell>
          <cell r="AH2694">
            <v>-100</v>
          </cell>
        </row>
        <row r="2695">
          <cell r="AD2695">
            <v>10</v>
          </cell>
          <cell r="AF2695">
            <v>100</v>
          </cell>
          <cell r="AG2695" t="str">
            <v/>
          </cell>
          <cell r="AH2695">
            <v>-100</v>
          </cell>
        </row>
        <row r="2696">
          <cell r="AC2696" t="str">
            <v>2nd</v>
          </cell>
          <cell r="AD2696">
            <v>4.5999999999999996</v>
          </cell>
          <cell r="AE2696">
            <v>2.5</v>
          </cell>
          <cell r="AF2696">
            <v>100</v>
          </cell>
          <cell r="AG2696" t="str">
            <v/>
          </cell>
          <cell r="AH2696">
            <v>-100</v>
          </cell>
        </row>
        <row r="2697">
          <cell r="AD2697">
            <v>21</v>
          </cell>
          <cell r="AF2697">
            <v>100</v>
          </cell>
          <cell r="AG2697" t="str">
            <v/>
          </cell>
          <cell r="AH2697">
            <v>-100</v>
          </cell>
        </row>
        <row r="2698">
          <cell r="AC2698" t="str">
            <v>3rd</v>
          </cell>
          <cell r="AD2698">
            <v>5.5</v>
          </cell>
          <cell r="AE2698">
            <v>2.2000000000000002</v>
          </cell>
          <cell r="AF2698">
            <v>100</v>
          </cell>
          <cell r="AG2698" t="str">
            <v/>
          </cell>
          <cell r="AH2698">
            <v>-100</v>
          </cell>
        </row>
        <row r="2699">
          <cell r="AD2699">
            <v>4</v>
          </cell>
          <cell r="AF2699">
            <v>100</v>
          </cell>
          <cell r="AG2699" t="str">
            <v/>
          </cell>
          <cell r="AH2699">
            <v>-100</v>
          </cell>
        </row>
        <row r="2700">
          <cell r="AD2700">
            <v>9</v>
          </cell>
          <cell r="AF2700">
            <v>100</v>
          </cell>
          <cell r="AG2700" t="str">
            <v/>
          </cell>
          <cell r="AH2700">
            <v>-100</v>
          </cell>
        </row>
        <row r="2701">
          <cell r="AC2701" t="str">
            <v>2nd</v>
          </cell>
          <cell r="AD2701">
            <v>7</v>
          </cell>
          <cell r="AE2701">
            <v>2.5</v>
          </cell>
          <cell r="AF2701">
            <v>100</v>
          </cell>
          <cell r="AG2701" t="str">
            <v/>
          </cell>
          <cell r="AH2701">
            <v>-100</v>
          </cell>
        </row>
        <row r="2702">
          <cell r="AC2702" t="str">
            <v>2nd</v>
          </cell>
          <cell r="AD2702">
            <v>4.2</v>
          </cell>
          <cell r="AE2702">
            <v>2.9</v>
          </cell>
          <cell r="AF2702">
            <v>100</v>
          </cell>
          <cell r="AG2702" t="str">
            <v/>
          </cell>
          <cell r="AH2702">
            <v>-100</v>
          </cell>
        </row>
        <row r="2703">
          <cell r="AD2703">
            <v>18</v>
          </cell>
          <cell r="AF2703">
            <v>100</v>
          </cell>
          <cell r="AG2703" t="str">
            <v/>
          </cell>
          <cell r="AH2703">
            <v>-100</v>
          </cell>
        </row>
        <row r="2704">
          <cell r="AD2704">
            <v>7.5</v>
          </cell>
          <cell r="AF2704">
            <v>100</v>
          </cell>
          <cell r="AG2704" t="str">
            <v/>
          </cell>
          <cell r="AH2704">
            <v>-100</v>
          </cell>
        </row>
        <row r="2705">
          <cell r="AC2705" t="str">
            <v>Won</v>
          </cell>
          <cell r="AD2705">
            <v>3.1</v>
          </cell>
          <cell r="AE2705">
            <v>1.5</v>
          </cell>
          <cell r="AF2705">
            <v>100</v>
          </cell>
          <cell r="AG2705">
            <v>310</v>
          </cell>
          <cell r="AH2705">
            <v>210</v>
          </cell>
        </row>
        <row r="2706">
          <cell r="AD2706">
            <v>10</v>
          </cell>
          <cell r="AF2706">
            <v>100</v>
          </cell>
          <cell r="AG2706" t="str">
            <v/>
          </cell>
          <cell r="AH2706">
            <v>-100</v>
          </cell>
        </row>
        <row r="2707">
          <cell r="AC2707" t="str">
            <v>Ntd</v>
          </cell>
          <cell r="AD2707">
            <v>2.4</v>
          </cell>
          <cell r="AF2707">
            <v>100</v>
          </cell>
          <cell r="AG2707" t="str">
            <v/>
          </cell>
          <cell r="AH2707">
            <v>-100</v>
          </cell>
        </row>
        <row r="2708">
          <cell r="AD2708">
            <v>7</v>
          </cell>
          <cell r="AF2708">
            <v>100</v>
          </cell>
          <cell r="AG2708" t="str">
            <v/>
          </cell>
          <cell r="AH2708">
            <v>-100</v>
          </cell>
        </row>
        <row r="2709">
          <cell r="AC2709" t="str">
            <v>Won</v>
          </cell>
          <cell r="AD2709">
            <v>12.4</v>
          </cell>
          <cell r="AE2709">
            <v>4.0999999999999996</v>
          </cell>
          <cell r="AF2709">
            <v>100</v>
          </cell>
          <cell r="AG2709">
            <v>1240</v>
          </cell>
          <cell r="AH2709">
            <v>1140</v>
          </cell>
        </row>
        <row r="2710">
          <cell r="AC2710" t="str">
            <v>2nd</v>
          </cell>
          <cell r="AD2710">
            <v>6.5</v>
          </cell>
          <cell r="AE2710">
            <v>2.9</v>
          </cell>
          <cell r="AF2710">
            <v>100</v>
          </cell>
          <cell r="AG2710" t="str">
            <v/>
          </cell>
          <cell r="AH2710">
            <v>-100</v>
          </cell>
        </row>
        <row r="2711">
          <cell r="AD2711">
            <v>8.5</v>
          </cell>
          <cell r="AF2711">
            <v>100</v>
          </cell>
          <cell r="AG2711" t="str">
            <v/>
          </cell>
          <cell r="AH2711">
            <v>-100</v>
          </cell>
        </row>
        <row r="2712">
          <cell r="AC2712" t="str">
            <v>2nd</v>
          </cell>
          <cell r="AD2712">
            <v>2.25</v>
          </cell>
          <cell r="AE2712">
            <v>1.2</v>
          </cell>
          <cell r="AF2712">
            <v>100</v>
          </cell>
          <cell r="AG2712" t="str">
            <v/>
          </cell>
          <cell r="AH2712">
            <v>-100</v>
          </cell>
        </row>
        <row r="2713">
          <cell r="AD2713">
            <v>16</v>
          </cell>
          <cell r="AF2713">
            <v>100</v>
          </cell>
          <cell r="AG2713" t="str">
            <v/>
          </cell>
          <cell r="AH2713">
            <v>-100</v>
          </cell>
        </row>
        <row r="2714">
          <cell r="AD2714">
            <v>8</v>
          </cell>
          <cell r="AF2714">
            <v>100</v>
          </cell>
          <cell r="AG2714" t="str">
            <v/>
          </cell>
          <cell r="AH2714">
            <v>-100</v>
          </cell>
        </row>
        <row r="2715">
          <cell r="AC2715" t="str">
            <v>3rd</v>
          </cell>
          <cell r="AD2715">
            <v>5</v>
          </cell>
          <cell r="AE2715">
            <v>1.7</v>
          </cell>
          <cell r="AF2715">
            <v>100</v>
          </cell>
          <cell r="AG2715" t="str">
            <v/>
          </cell>
          <cell r="AH2715">
            <v>-100</v>
          </cell>
        </row>
        <row r="2716">
          <cell r="AD2716">
            <v>9</v>
          </cell>
          <cell r="AF2716">
            <v>100</v>
          </cell>
          <cell r="AG2716" t="str">
            <v/>
          </cell>
          <cell r="AH2716">
            <v>-100</v>
          </cell>
        </row>
        <row r="2717">
          <cell r="AC2717" t="str">
            <v>Won</v>
          </cell>
          <cell r="AD2717">
            <v>2</v>
          </cell>
          <cell r="AE2717">
            <v>1.2</v>
          </cell>
          <cell r="AF2717">
            <v>100</v>
          </cell>
          <cell r="AG2717">
            <v>200</v>
          </cell>
          <cell r="AH2717">
            <v>100</v>
          </cell>
        </row>
        <row r="2718">
          <cell r="AC2718" t="str">
            <v>2nd</v>
          </cell>
          <cell r="AD2718">
            <v>6.5</v>
          </cell>
          <cell r="AE2718">
            <v>2</v>
          </cell>
          <cell r="AF2718">
            <v>100</v>
          </cell>
          <cell r="AG2718" t="str">
            <v/>
          </cell>
          <cell r="AH2718">
            <v>-100</v>
          </cell>
        </row>
        <row r="2719">
          <cell r="AD2719">
            <v>5.5</v>
          </cell>
          <cell r="AF2719">
            <v>100</v>
          </cell>
          <cell r="AG2719" t="str">
            <v/>
          </cell>
          <cell r="AH2719">
            <v>-100</v>
          </cell>
        </row>
        <row r="2720">
          <cell r="AD2720">
            <v>51</v>
          </cell>
          <cell r="AF2720">
            <v>100</v>
          </cell>
          <cell r="AG2720" t="str">
            <v/>
          </cell>
          <cell r="AH2720">
            <v>-100</v>
          </cell>
        </row>
        <row r="2721">
          <cell r="AD2721">
            <v>15</v>
          </cell>
          <cell r="AF2721">
            <v>100</v>
          </cell>
          <cell r="AG2721" t="str">
            <v/>
          </cell>
          <cell r="AH2721">
            <v>-100</v>
          </cell>
        </row>
        <row r="2722">
          <cell r="AD2722">
            <v>2.9</v>
          </cell>
          <cell r="AF2722">
            <v>100</v>
          </cell>
          <cell r="AG2722" t="str">
            <v/>
          </cell>
          <cell r="AH2722">
            <v>-100</v>
          </cell>
        </row>
        <row r="2723">
          <cell r="AC2723" t="str">
            <v>2nd</v>
          </cell>
          <cell r="AD2723">
            <v>9.5</v>
          </cell>
          <cell r="AE2723">
            <v>2.2999999999999998</v>
          </cell>
          <cell r="AF2723">
            <v>100</v>
          </cell>
          <cell r="AG2723" t="str">
            <v/>
          </cell>
          <cell r="AH2723">
            <v>-100</v>
          </cell>
        </row>
        <row r="2724">
          <cell r="AD2724">
            <v>18</v>
          </cell>
          <cell r="AF2724">
            <v>100</v>
          </cell>
          <cell r="AG2724" t="str">
            <v/>
          </cell>
          <cell r="AH2724">
            <v>-100</v>
          </cell>
        </row>
        <row r="2725">
          <cell r="AC2725" t="str">
            <v>3rd</v>
          </cell>
          <cell r="AD2725">
            <v>6.5</v>
          </cell>
          <cell r="AE2725">
            <v>2.1</v>
          </cell>
          <cell r="AF2725">
            <v>100</v>
          </cell>
          <cell r="AG2725" t="str">
            <v/>
          </cell>
          <cell r="AH2725">
            <v>-100</v>
          </cell>
        </row>
        <row r="2726">
          <cell r="AD2726">
            <v>11</v>
          </cell>
          <cell r="AF2726">
            <v>100</v>
          </cell>
          <cell r="AG2726" t="str">
            <v/>
          </cell>
          <cell r="AH2726">
            <v>-100</v>
          </cell>
        </row>
        <row r="2727">
          <cell r="AD2727">
            <v>10</v>
          </cell>
          <cell r="AF2727">
            <v>100</v>
          </cell>
          <cell r="AG2727" t="str">
            <v/>
          </cell>
          <cell r="AH2727">
            <v>-100</v>
          </cell>
        </row>
        <row r="2728">
          <cell r="AD2728">
            <v>15</v>
          </cell>
          <cell r="AF2728">
            <v>100</v>
          </cell>
          <cell r="AG2728" t="str">
            <v/>
          </cell>
          <cell r="AH2728">
            <v>-100</v>
          </cell>
        </row>
        <row r="2729">
          <cell r="AD2729">
            <v>3.5</v>
          </cell>
          <cell r="AF2729">
            <v>100</v>
          </cell>
          <cell r="AG2729" t="str">
            <v/>
          </cell>
          <cell r="AH2729">
            <v>-100</v>
          </cell>
        </row>
        <row r="2730">
          <cell r="AD2730">
            <v>11</v>
          </cell>
          <cell r="AF2730">
            <v>100</v>
          </cell>
          <cell r="AG2730" t="str">
            <v/>
          </cell>
          <cell r="AH2730">
            <v>-100</v>
          </cell>
        </row>
        <row r="2731">
          <cell r="AC2731" t="str">
            <v>3rd</v>
          </cell>
          <cell r="AD2731">
            <v>6.5</v>
          </cell>
          <cell r="AE2731">
            <v>2.6</v>
          </cell>
          <cell r="AF2731">
            <v>100</v>
          </cell>
          <cell r="AG2731" t="str">
            <v/>
          </cell>
          <cell r="AH2731">
            <v>-100</v>
          </cell>
        </row>
        <row r="2732">
          <cell r="AC2732" t="str">
            <v>2nd</v>
          </cell>
          <cell r="AD2732">
            <v>7.5</v>
          </cell>
          <cell r="AE2732">
            <v>3.9</v>
          </cell>
          <cell r="AF2732">
            <v>100</v>
          </cell>
          <cell r="AG2732" t="str">
            <v/>
          </cell>
          <cell r="AH2732">
            <v>-100</v>
          </cell>
        </row>
        <row r="2733">
          <cell r="AD2733">
            <v>4.8</v>
          </cell>
          <cell r="AF2733">
            <v>100</v>
          </cell>
          <cell r="AG2733" t="str">
            <v/>
          </cell>
          <cell r="AH2733">
            <v>-100</v>
          </cell>
        </row>
        <row r="2734">
          <cell r="AC2734" t="str">
            <v>Won</v>
          </cell>
          <cell r="AD2734">
            <v>8.5</v>
          </cell>
          <cell r="AE2734">
            <v>3.5</v>
          </cell>
          <cell r="AF2734">
            <v>100</v>
          </cell>
          <cell r="AG2734">
            <v>850</v>
          </cell>
          <cell r="AH2734">
            <v>750</v>
          </cell>
        </row>
        <row r="2735">
          <cell r="AD2735">
            <v>11</v>
          </cell>
          <cell r="AF2735">
            <v>100</v>
          </cell>
          <cell r="AG2735" t="str">
            <v/>
          </cell>
          <cell r="AH2735">
            <v>-100</v>
          </cell>
        </row>
        <row r="2736">
          <cell r="AD2736">
            <v>3.1</v>
          </cell>
          <cell r="AF2736">
            <v>100</v>
          </cell>
          <cell r="AG2736" t="str">
            <v/>
          </cell>
          <cell r="AH2736">
            <v>-100</v>
          </cell>
        </row>
        <row r="2737">
          <cell r="AD2737">
            <v>5</v>
          </cell>
          <cell r="AF2737">
            <v>100</v>
          </cell>
          <cell r="AG2737" t="str">
            <v/>
          </cell>
          <cell r="AH2737">
            <v>-100</v>
          </cell>
        </row>
        <row r="2738">
          <cell r="AD2738">
            <v>5.5</v>
          </cell>
          <cell r="AF2738">
            <v>100</v>
          </cell>
          <cell r="AG2738" t="str">
            <v/>
          </cell>
          <cell r="AH2738">
            <v>-100</v>
          </cell>
        </row>
        <row r="2739">
          <cell r="AC2739" t="str">
            <v>3rd</v>
          </cell>
          <cell r="AD2739">
            <v>10</v>
          </cell>
          <cell r="AE2739">
            <v>2.8</v>
          </cell>
          <cell r="AF2739">
            <v>100</v>
          </cell>
          <cell r="AG2739" t="str">
            <v/>
          </cell>
          <cell r="AH2739">
            <v>-100</v>
          </cell>
        </row>
        <row r="2740">
          <cell r="AD2740">
            <v>10</v>
          </cell>
          <cell r="AF2740">
            <v>100</v>
          </cell>
          <cell r="AG2740" t="str">
            <v/>
          </cell>
          <cell r="AH2740">
            <v>-100</v>
          </cell>
        </row>
        <row r="2741">
          <cell r="AD2741">
            <v>7</v>
          </cell>
          <cell r="AF2741">
            <v>100</v>
          </cell>
          <cell r="AG2741" t="str">
            <v/>
          </cell>
          <cell r="AH2741">
            <v>-100</v>
          </cell>
        </row>
        <row r="2742">
          <cell r="AD2742">
            <v>5</v>
          </cell>
          <cell r="AF2742">
            <v>100</v>
          </cell>
          <cell r="AG2742" t="str">
            <v/>
          </cell>
          <cell r="AH2742">
            <v>-100</v>
          </cell>
        </row>
        <row r="2743">
          <cell r="AC2743" t="str">
            <v>3rd</v>
          </cell>
          <cell r="AD2743">
            <v>4.5999999999999996</v>
          </cell>
          <cell r="AE2743">
            <v>1.6</v>
          </cell>
          <cell r="AF2743">
            <v>100</v>
          </cell>
          <cell r="AG2743" t="str">
            <v/>
          </cell>
          <cell r="AH2743">
            <v>-100</v>
          </cell>
        </row>
        <row r="2744">
          <cell r="AC2744" t="str">
            <v>2nd</v>
          </cell>
          <cell r="AD2744">
            <v>14</v>
          </cell>
          <cell r="AE2744">
            <v>3.1</v>
          </cell>
          <cell r="AF2744">
            <v>100</v>
          </cell>
          <cell r="AG2744" t="str">
            <v/>
          </cell>
          <cell r="AH2744">
            <v>-100</v>
          </cell>
        </row>
        <row r="2745">
          <cell r="AC2745" t="str">
            <v>Won</v>
          </cell>
          <cell r="AD2745">
            <v>2.8</v>
          </cell>
          <cell r="AE2745">
            <v>1.3</v>
          </cell>
          <cell r="AF2745">
            <v>100</v>
          </cell>
          <cell r="AG2745">
            <v>280</v>
          </cell>
          <cell r="AH2745">
            <v>180</v>
          </cell>
        </row>
        <row r="2746">
          <cell r="AD2746">
            <v>26</v>
          </cell>
          <cell r="AF2746">
            <v>100</v>
          </cell>
          <cell r="AG2746" t="str">
            <v/>
          </cell>
          <cell r="AH2746">
            <v>-100</v>
          </cell>
        </row>
        <row r="2747">
          <cell r="AC2747" t="str">
            <v>Won</v>
          </cell>
          <cell r="AD2747">
            <v>3.1</v>
          </cell>
          <cell r="AE2747">
            <v>1.5</v>
          </cell>
          <cell r="AF2747">
            <v>100</v>
          </cell>
          <cell r="AG2747">
            <v>310</v>
          </cell>
          <cell r="AH2747">
            <v>210</v>
          </cell>
        </row>
        <row r="2748">
          <cell r="AC2748" t="str">
            <v>3rd</v>
          </cell>
          <cell r="AD2748">
            <v>5.5</v>
          </cell>
          <cell r="AE2748">
            <v>2</v>
          </cell>
          <cell r="AF2748">
            <v>100</v>
          </cell>
          <cell r="AG2748" t="str">
            <v/>
          </cell>
          <cell r="AH2748">
            <v>-100</v>
          </cell>
        </row>
        <row r="2749">
          <cell r="AC2749" t="str">
            <v>2nd</v>
          </cell>
          <cell r="AD2749">
            <v>5</v>
          </cell>
          <cell r="AE2749">
            <v>2</v>
          </cell>
          <cell r="AF2749">
            <v>100</v>
          </cell>
          <cell r="AG2749" t="str">
            <v/>
          </cell>
          <cell r="AH2749">
            <v>-100</v>
          </cell>
        </row>
        <row r="2750">
          <cell r="AD2750">
            <v>13</v>
          </cell>
          <cell r="AF2750">
            <v>100</v>
          </cell>
          <cell r="AG2750" t="str">
            <v/>
          </cell>
          <cell r="AH2750">
            <v>-100</v>
          </cell>
        </row>
        <row r="2751">
          <cell r="AD2751">
            <v>11</v>
          </cell>
          <cell r="AF2751">
            <v>100</v>
          </cell>
          <cell r="AG2751" t="str">
            <v/>
          </cell>
          <cell r="AH2751">
            <v>-100</v>
          </cell>
        </row>
        <row r="2752">
          <cell r="AC2752" t="str">
            <v>2nd</v>
          </cell>
          <cell r="AD2752">
            <v>2.8</v>
          </cell>
          <cell r="AE2752">
            <v>1.4</v>
          </cell>
          <cell r="AF2752">
            <v>100</v>
          </cell>
          <cell r="AG2752" t="str">
            <v/>
          </cell>
          <cell r="AH2752">
            <v>-100</v>
          </cell>
        </row>
        <row r="2753">
          <cell r="AC2753" t="str">
            <v>Won</v>
          </cell>
          <cell r="AD2753">
            <v>3.5</v>
          </cell>
          <cell r="AE2753">
            <v>1.8</v>
          </cell>
          <cell r="AF2753">
            <v>100</v>
          </cell>
          <cell r="AG2753">
            <v>350</v>
          </cell>
          <cell r="AH2753">
            <v>250</v>
          </cell>
        </row>
        <row r="2754">
          <cell r="AD2754">
            <v>16</v>
          </cell>
          <cell r="AF2754">
            <v>100</v>
          </cell>
          <cell r="AG2754" t="str">
            <v/>
          </cell>
          <cell r="AH2754">
            <v>-100</v>
          </cell>
        </row>
        <row r="2755">
          <cell r="AD2755">
            <v>21</v>
          </cell>
          <cell r="AF2755">
            <v>100</v>
          </cell>
          <cell r="AG2755" t="str">
            <v/>
          </cell>
          <cell r="AH2755">
            <v>-100</v>
          </cell>
        </row>
        <row r="2756">
          <cell r="AC2756" t="str">
            <v>3rd</v>
          </cell>
          <cell r="AD2756">
            <v>10</v>
          </cell>
          <cell r="AE2756">
            <v>2.6</v>
          </cell>
          <cell r="AF2756">
            <v>100</v>
          </cell>
          <cell r="AG2756" t="str">
            <v/>
          </cell>
          <cell r="AH2756">
            <v>-100</v>
          </cell>
        </row>
        <row r="2757">
          <cell r="AD2757">
            <v>4.8</v>
          </cell>
          <cell r="AF2757">
            <v>100</v>
          </cell>
          <cell r="AG2757" t="str">
            <v/>
          </cell>
          <cell r="AH2757">
            <v>-100</v>
          </cell>
        </row>
        <row r="2758">
          <cell r="AC2758" t="str">
            <v>3rd</v>
          </cell>
          <cell r="AD2758">
            <v>11</v>
          </cell>
          <cell r="AE2758">
            <v>2.7</v>
          </cell>
          <cell r="AF2758">
            <v>100</v>
          </cell>
          <cell r="AG2758" t="str">
            <v/>
          </cell>
          <cell r="AH2758">
            <v>-100</v>
          </cell>
        </row>
        <row r="2759">
          <cell r="AC2759" t="str">
            <v>2nd</v>
          </cell>
          <cell r="AD2759">
            <v>4.5999999999999996</v>
          </cell>
          <cell r="AE2759">
            <v>1.7</v>
          </cell>
          <cell r="AF2759">
            <v>100</v>
          </cell>
          <cell r="AG2759" t="str">
            <v/>
          </cell>
          <cell r="AH2759">
            <v>-100</v>
          </cell>
        </row>
        <row r="2760">
          <cell r="AD2760">
            <v>10</v>
          </cell>
          <cell r="AF2760">
            <v>100</v>
          </cell>
          <cell r="AG2760" t="str">
            <v/>
          </cell>
          <cell r="AH2760">
            <v>-100</v>
          </cell>
        </row>
        <row r="2761">
          <cell r="AC2761" t="str">
            <v>Won</v>
          </cell>
          <cell r="AD2761">
            <v>6.7</v>
          </cell>
          <cell r="AE2761">
            <v>2.2999999999999998</v>
          </cell>
          <cell r="AF2761">
            <v>100</v>
          </cell>
          <cell r="AG2761">
            <v>670</v>
          </cell>
          <cell r="AH2761">
            <v>570</v>
          </cell>
        </row>
        <row r="2762">
          <cell r="AD2762">
            <v>3.8</v>
          </cell>
          <cell r="AF2762">
            <v>100</v>
          </cell>
          <cell r="AG2762" t="str">
            <v/>
          </cell>
          <cell r="AH2762">
            <v>-100</v>
          </cell>
        </row>
        <row r="2763">
          <cell r="AC2763" t="str">
            <v>2nd</v>
          </cell>
          <cell r="AD2763">
            <v>7.5</v>
          </cell>
          <cell r="AE2763">
            <v>2.2999999999999998</v>
          </cell>
          <cell r="AF2763">
            <v>100</v>
          </cell>
          <cell r="AG2763" t="str">
            <v/>
          </cell>
          <cell r="AH2763">
            <v>-100</v>
          </cell>
        </row>
        <row r="2764">
          <cell r="AD2764">
            <v>12</v>
          </cell>
          <cell r="AF2764">
            <v>100</v>
          </cell>
          <cell r="AG2764" t="str">
            <v/>
          </cell>
          <cell r="AH2764">
            <v>-100</v>
          </cell>
        </row>
        <row r="2765">
          <cell r="AD2765">
            <v>10</v>
          </cell>
          <cell r="AF2765">
            <v>100</v>
          </cell>
          <cell r="AG2765" t="str">
            <v/>
          </cell>
          <cell r="AH2765">
            <v>-100</v>
          </cell>
        </row>
        <row r="2766">
          <cell r="AC2766" t="str">
            <v>Won</v>
          </cell>
          <cell r="AD2766">
            <v>4.7</v>
          </cell>
          <cell r="AE2766">
            <v>1.8</v>
          </cell>
          <cell r="AF2766">
            <v>100</v>
          </cell>
          <cell r="AG2766">
            <v>470</v>
          </cell>
          <cell r="AH2766">
            <v>370</v>
          </cell>
        </row>
        <row r="2767">
          <cell r="AD2767">
            <v>2.8</v>
          </cell>
          <cell r="AF2767">
            <v>100</v>
          </cell>
          <cell r="AG2767" t="str">
            <v/>
          </cell>
          <cell r="AH2767">
            <v>-100</v>
          </cell>
        </row>
        <row r="2768">
          <cell r="AC2768" t="str">
            <v>3rd</v>
          </cell>
          <cell r="AD2768">
            <v>2.9</v>
          </cell>
          <cell r="AE2768">
            <v>1.5</v>
          </cell>
          <cell r="AF2768">
            <v>100</v>
          </cell>
          <cell r="AG2768" t="str">
            <v/>
          </cell>
          <cell r="AH2768">
            <v>-100</v>
          </cell>
        </row>
        <row r="2769">
          <cell r="AD2769">
            <v>5</v>
          </cell>
          <cell r="AF2769">
            <v>100</v>
          </cell>
          <cell r="AG2769" t="str">
            <v/>
          </cell>
          <cell r="AH2769">
            <v>-100</v>
          </cell>
        </row>
        <row r="2770">
          <cell r="AC2770" t="str">
            <v>2nd</v>
          </cell>
          <cell r="AD2770">
            <v>16</v>
          </cell>
          <cell r="AE2770">
            <v>2.2000000000000002</v>
          </cell>
          <cell r="AF2770">
            <v>100</v>
          </cell>
          <cell r="AG2770" t="str">
            <v/>
          </cell>
          <cell r="AH2770">
            <v>-100</v>
          </cell>
        </row>
        <row r="2771">
          <cell r="AC2771" t="str">
            <v>Won</v>
          </cell>
          <cell r="AD2771">
            <v>21</v>
          </cell>
          <cell r="AE2771">
            <v>3.4</v>
          </cell>
          <cell r="AF2771">
            <v>100</v>
          </cell>
          <cell r="AG2771">
            <v>2100</v>
          </cell>
          <cell r="AH2771">
            <v>2000</v>
          </cell>
        </row>
        <row r="2772">
          <cell r="AD2772">
            <v>5.5</v>
          </cell>
          <cell r="AF2772">
            <v>100</v>
          </cell>
          <cell r="AG2772" t="str">
            <v/>
          </cell>
          <cell r="AH2772">
            <v>-100</v>
          </cell>
        </row>
        <row r="2773">
          <cell r="AD2773">
            <v>3.3</v>
          </cell>
          <cell r="AF2773">
            <v>100</v>
          </cell>
          <cell r="AG2773" t="str">
            <v/>
          </cell>
          <cell r="AH2773">
            <v>-100</v>
          </cell>
        </row>
        <row r="2774">
          <cell r="AD2774">
            <v>11</v>
          </cell>
          <cell r="AF2774">
            <v>100</v>
          </cell>
          <cell r="AG2774" t="str">
            <v/>
          </cell>
          <cell r="AH2774">
            <v>-100</v>
          </cell>
        </row>
        <row r="2775">
          <cell r="AC2775" t="str">
            <v>Won</v>
          </cell>
          <cell r="AD2775">
            <v>18.899999999999999</v>
          </cell>
          <cell r="AE2775">
            <v>3.7</v>
          </cell>
          <cell r="AF2775">
            <v>100</v>
          </cell>
          <cell r="AG2775">
            <v>1889.9999999999998</v>
          </cell>
          <cell r="AH2775">
            <v>1789.9999999999998</v>
          </cell>
        </row>
        <row r="2776">
          <cell r="AC2776" t="str">
            <v>2nd</v>
          </cell>
          <cell r="AD2776">
            <v>7</v>
          </cell>
          <cell r="AE2776">
            <v>2.4</v>
          </cell>
          <cell r="AF2776">
            <v>100</v>
          </cell>
          <cell r="AG2776" t="str">
            <v/>
          </cell>
          <cell r="AH2776">
            <v>-100</v>
          </cell>
        </row>
        <row r="2777">
          <cell r="AC2777" t="str">
            <v>2nd</v>
          </cell>
          <cell r="AD2777">
            <v>7</v>
          </cell>
          <cell r="AE2777">
            <v>2.2999999999999998</v>
          </cell>
          <cell r="AF2777">
            <v>100</v>
          </cell>
          <cell r="AG2777" t="str">
            <v/>
          </cell>
          <cell r="AH2777">
            <v>-100</v>
          </cell>
        </row>
        <row r="2778">
          <cell r="AC2778" t="str">
            <v>Won</v>
          </cell>
          <cell r="AD2778">
            <v>2.4</v>
          </cell>
          <cell r="AE2778">
            <v>1.2</v>
          </cell>
          <cell r="AF2778">
            <v>100</v>
          </cell>
          <cell r="AG2778">
            <v>240</v>
          </cell>
          <cell r="AH2778">
            <v>140</v>
          </cell>
        </row>
        <row r="2779">
          <cell r="AD2779">
            <v>8</v>
          </cell>
          <cell r="AF2779">
            <v>100</v>
          </cell>
          <cell r="AG2779" t="str">
            <v/>
          </cell>
          <cell r="AH2779">
            <v>-100</v>
          </cell>
        </row>
        <row r="2780">
          <cell r="AD2780">
            <v>10</v>
          </cell>
          <cell r="AF2780">
            <v>100</v>
          </cell>
          <cell r="AG2780" t="str">
            <v/>
          </cell>
          <cell r="AH2780">
            <v>-100</v>
          </cell>
        </row>
        <row r="2781">
          <cell r="AD2781">
            <v>10</v>
          </cell>
          <cell r="AF2781">
            <v>100</v>
          </cell>
          <cell r="AG2781" t="str">
            <v/>
          </cell>
          <cell r="AH2781">
            <v>-100</v>
          </cell>
        </row>
        <row r="2782">
          <cell r="AC2782" t="str">
            <v>2nd</v>
          </cell>
          <cell r="AD2782">
            <v>1.6</v>
          </cell>
          <cell r="AE2782">
            <v>1.1000000000000001</v>
          </cell>
          <cell r="AF2782">
            <v>100</v>
          </cell>
          <cell r="AG2782" t="str">
            <v/>
          </cell>
          <cell r="AH2782">
            <v>-100</v>
          </cell>
        </row>
        <row r="2783">
          <cell r="AC2783" t="str">
            <v>3rd</v>
          </cell>
          <cell r="AD2783">
            <v>12</v>
          </cell>
          <cell r="AE2783">
            <v>2.8</v>
          </cell>
          <cell r="AF2783">
            <v>100</v>
          </cell>
          <cell r="AG2783" t="str">
            <v/>
          </cell>
          <cell r="AH2783">
            <v>-100</v>
          </cell>
        </row>
        <row r="2784">
          <cell r="AD2784">
            <v>13</v>
          </cell>
          <cell r="AF2784">
            <v>100</v>
          </cell>
          <cell r="AG2784" t="str">
            <v/>
          </cell>
          <cell r="AH2784">
            <v>-100</v>
          </cell>
        </row>
        <row r="2785">
          <cell r="AD2785">
            <v>18</v>
          </cell>
          <cell r="AF2785">
            <v>100</v>
          </cell>
          <cell r="AG2785" t="str">
            <v/>
          </cell>
          <cell r="AH2785">
            <v>-100</v>
          </cell>
        </row>
        <row r="2786">
          <cell r="AD2786">
            <v>26</v>
          </cell>
          <cell r="AF2786">
            <v>100</v>
          </cell>
          <cell r="AG2786" t="str">
            <v/>
          </cell>
          <cell r="AH2786">
            <v>-100</v>
          </cell>
        </row>
        <row r="2787">
          <cell r="AD2787">
            <v>4.5999999999999996</v>
          </cell>
          <cell r="AF2787">
            <v>100</v>
          </cell>
          <cell r="AG2787" t="str">
            <v/>
          </cell>
          <cell r="AH2787">
            <v>-100</v>
          </cell>
        </row>
        <row r="2788">
          <cell r="AC2788" t="str">
            <v>2nd</v>
          </cell>
          <cell r="AD2788">
            <v>8</v>
          </cell>
          <cell r="AE2788">
            <v>2.7</v>
          </cell>
          <cell r="AF2788">
            <v>100</v>
          </cell>
          <cell r="AG2788" t="str">
            <v/>
          </cell>
          <cell r="AH2788">
            <v>-100</v>
          </cell>
        </row>
        <row r="2789">
          <cell r="AC2789" t="str">
            <v>Won</v>
          </cell>
          <cell r="AD2789">
            <v>7.5</v>
          </cell>
          <cell r="AE2789">
            <v>2.2999999999999998</v>
          </cell>
          <cell r="AF2789">
            <v>100</v>
          </cell>
          <cell r="AG2789">
            <v>750</v>
          </cell>
          <cell r="AH2789">
            <v>650</v>
          </cell>
        </row>
        <row r="2790">
          <cell r="AD2790">
            <v>81</v>
          </cell>
          <cell r="AF2790">
            <v>100</v>
          </cell>
          <cell r="AG2790" t="str">
            <v/>
          </cell>
          <cell r="AH2790">
            <v>-100</v>
          </cell>
        </row>
        <row r="2791">
          <cell r="AD2791">
            <v>8</v>
          </cell>
          <cell r="AF2791">
            <v>100</v>
          </cell>
          <cell r="AG2791" t="str">
            <v/>
          </cell>
          <cell r="AH2791">
            <v>-100</v>
          </cell>
        </row>
        <row r="2792">
          <cell r="AD2792">
            <v>16</v>
          </cell>
          <cell r="AF2792">
            <v>100</v>
          </cell>
          <cell r="AG2792" t="str">
            <v/>
          </cell>
          <cell r="AH2792">
            <v>-100</v>
          </cell>
        </row>
        <row r="2793">
          <cell r="AC2793" t="str">
            <v>Won</v>
          </cell>
          <cell r="AD2793">
            <v>3.4</v>
          </cell>
          <cell r="AE2793">
            <v>1.6</v>
          </cell>
          <cell r="AF2793">
            <v>100</v>
          </cell>
          <cell r="AG2793">
            <v>340</v>
          </cell>
          <cell r="AH2793">
            <v>240</v>
          </cell>
        </row>
        <row r="2794">
          <cell r="AD2794">
            <v>7.5</v>
          </cell>
          <cell r="AF2794">
            <v>100</v>
          </cell>
          <cell r="AG2794" t="str">
            <v/>
          </cell>
          <cell r="AH2794">
            <v>-100</v>
          </cell>
        </row>
        <row r="2795">
          <cell r="AD2795">
            <v>8</v>
          </cell>
          <cell r="AF2795">
            <v>100</v>
          </cell>
          <cell r="AG2795" t="str">
            <v/>
          </cell>
          <cell r="AH2795">
            <v>-100</v>
          </cell>
        </row>
        <row r="2796">
          <cell r="AC2796" t="str">
            <v>2nd</v>
          </cell>
          <cell r="AD2796">
            <v>11</v>
          </cell>
          <cell r="AE2796">
            <v>2.4</v>
          </cell>
          <cell r="AF2796">
            <v>100</v>
          </cell>
          <cell r="AG2796" t="str">
            <v/>
          </cell>
          <cell r="AH2796">
            <v>-100</v>
          </cell>
        </row>
        <row r="2797">
          <cell r="AC2797" t="str">
            <v>Won</v>
          </cell>
          <cell r="AD2797">
            <v>6.5</v>
          </cell>
          <cell r="AE2797">
            <v>2.6</v>
          </cell>
          <cell r="AF2797">
            <v>100</v>
          </cell>
          <cell r="AG2797">
            <v>650</v>
          </cell>
          <cell r="AH2797">
            <v>550</v>
          </cell>
        </row>
        <row r="2798">
          <cell r="AD2798">
            <v>6.5</v>
          </cell>
          <cell r="AF2798">
            <v>100</v>
          </cell>
          <cell r="AG2798" t="str">
            <v/>
          </cell>
          <cell r="AH2798">
            <v>-100</v>
          </cell>
        </row>
        <row r="2799">
          <cell r="AC2799" t="str">
            <v>3rd</v>
          </cell>
          <cell r="AD2799">
            <v>7</v>
          </cell>
          <cell r="AE2799">
            <v>2.6</v>
          </cell>
          <cell r="AF2799">
            <v>100</v>
          </cell>
          <cell r="AG2799" t="str">
            <v/>
          </cell>
          <cell r="AH2799">
            <v>-100</v>
          </cell>
        </row>
        <row r="2800">
          <cell r="AD2800">
            <v>5</v>
          </cell>
          <cell r="AF2800">
            <v>100</v>
          </cell>
          <cell r="AG2800" t="str">
            <v/>
          </cell>
          <cell r="AH2800">
            <v>-100</v>
          </cell>
        </row>
        <row r="2801">
          <cell r="AD2801">
            <v>9.5</v>
          </cell>
          <cell r="AF2801">
            <v>100</v>
          </cell>
          <cell r="AG2801" t="str">
            <v/>
          </cell>
          <cell r="AH2801">
            <v>-100</v>
          </cell>
        </row>
        <row r="2802">
          <cell r="AC2802" t="str">
            <v>Won</v>
          </cell>
          <cell r="AD2802">
            <v>2.2000000000000002</v>
          </cell>
          <cell r="AE2802">
            <v>1.4</v>
          </cell>
          <cell r="AF2802">
            <v>100</v>
          </cell>
          <cell r="AG2802">
            <v>220.00000000000003</v>
          </cell>
          <cell r="AH2802">
            <v>120.00000000000003</v>
          </cell>
        </row>
        <row r="2803">
          <cell r="AD2803">
            <v>4.4000000000000004</v>
          </cell>
          <cell r="AF2803">
            <v>100</v>
          </cell>
          <cell r="AG2803" t="str">
            <v/>
          </cell>
          <cell r="AH2803">
            <v>-100</v>
          </cell>
        </row>
        <row r="2804">
          <cell r="AD2804">
            <v>5.5</v>
          </cell>
          <cell r="AF2804">
            <v>100</v>
          </cell>
          <cell r="AG2804" t="str">
            <v/>
          </cell>
          <cell r="AH2804">
            <v>-100</v>
          </cell>
        </row>
        <row r="2805">
          <cell r="AC2805" t="str">
            <v>Won</v>
          </cell>
          <cell r="AD2805">
            <v>4.5999999999999996</v>
          </cell>
          <cell r="AE2805">
            <v>1.6</v>
          </cell>
          <cell r="AF2805">
            <v>100</v>
          </cell>
          <cell r="AG2805">
            <v>459.99999999999994</v>
          </cell>
          <cell r="AH2805">
            <v>359.99999999999994</v>
          </cell>
        </row>
        <row r="2806">
          <cell r="AD2806">
            <v>7</v>
          </cell>
          <cell r="AF2806">
            <v>100</v>
          </cell>
          <cell r="AG2806" t="str">
            <v/>
          </cell>
          <cell r="AH2806">
            <v>-100</v>
          </cell>
        </row>
        <row r="2807">
          <cell r="AD2807">
            <v>31</v>
          </cell>
          <cell r="AF2807">
            <v>100</v>
          </cell>
          <cell r="AG2807" t="str">
            <v/>
          </cell>
          <cell r="AH2807">
            <v>-100</v>
          </cell>
        </row>
        <row r="2808">
          <cell r="AD2808">
            <v>13</v>
          </cell>
          <cell r="AF2808">
            <v>100</v>
          </cell>
          <cell r="AG2808" t="str">
            <v/>
          </cell>
          <cell r="AH2808">
            <v>-100</v>
          </cell>
        </row>
        <row r="2809">
          <cell r="AC2809" t="str">
            <v>Won</v>
          </cell>
          <cell r="AD2809">
            <v>3.9</v>
          </cell>
          <cell r="AE2809">
            <v>2</v>
          </cell>
          <cell r="AF2809">
            <v>100</v>
          </cell>
          <cell r="AG2809">
            <v>390</v>
          </cell>
          <cell r="AH2809">
            <v>290</v>
          </cell>
        </row>
        <row r="2810">
          <cell r="AC2810" t="str">
            <v>2nd</v>
          </cell>
          <cell r="AD2810">
            <v>9.5</v>
          </cell>
          <cell r="AE2810">
            <v>3</v>
          </cell>
          <cell r="AF2810">
            <v>100</v>
          </cell>
          <cell r="AG2810" t="str">
            <v/>
          </cell>
          <cell r="AH2810">
            <v>-100</v>
          </cell>
        </row>
        <row r="2811">
          <cell r="AC2811" t="str">
            <v>Ntd</v>
          </cell>
          <cell r="AD2811">
            <v>12</v>
          </cell>
          <cell r="AF2811">
            <v>100</v>
          </cell>
          <cell r="AG2811" t="str">
            <v/>
          </cell>
          <cell r="AH2811">
            <v>-100</v>
          </cell>
        </row>
        <row r="2812">
          <cell r="AC2812" t="str">
            <v>Won</v>
          </cell>
          <cell r="AD2812">
            <v>2.8</v>
          </cell>
          <cell r="AE2812">
            <v>1.4</v>
          </cell>
          <cell r="AF2812">
            <v>100</v>
          </cell>
          <cell r="AG2812">
            <v>280</v>
          </cell>
          <cell r="AH2812">
            <v>180</v>
          </cell>
        </row>
        <row r="2813">
          <cell r="AD2813">
            <v>7.5</v>
          </cell>
          <cell r="AF2813">
            <v>100</v>
          </cell>
          <cell r="AG2813" t="str">
            <v/>
          </cell>
          <cell r="AH2813">
            <v>-100</v>
          </cell>
        </row>
        <row r="2814">
          <cell r="AC2814" t="str">
            <v>2nd</v>
          </cell>
          <cell r="AD2814">
            <v>4.5999999999999996</v>
          </cell>
          <cell r="AE2814">
            <v>1.6</v>
          </cell>
          <cell r="AF2814">
            <v>100</v>
          </cell>
          <cell r="AG2814" t="str">
            <v/>
          </cell>
          <cell r="AH2814">
            <v>-100</v>
          </cell>
        </row>
        <row r="2815">
          <cell r="AD2815">
            <v>7</v>
          </cell>
          <cell r="AF2815">
            <v>100</v>
          </cell>
          <cell r="AG2815" t="str">
            <v/>
          </cell>
          <cell r="AH2815">
            <v>-100</v>
          </cell>
        </row>
        <row r="2816">
          <cell r="AC2816" t="str">
            <v>3rd</v>
          </cell>
          <cell r="AD2816">
            <v>21</v>
          </cell>
          <cell r="AE2816">
            <v>4</v>
          </cell>
          <cell r="AF2816">
            <v>100</v>
          </cell>
          <cell r="AG2816" t="str">
            <v/>
          </cell>
          <cell r="AH2816">
            <v>-100</v>
          </cell>
        </row>
        <row r="2817">
          <cell r="AD2817">
            <v>5.5</v>
          </cell>
          <cell r="AF2817">
            <v>100</v>
          </cell>
          <cell r="AG2817" t="str">
            <v/>
          </cell>
          <cell r="AH2817">
            <v>-100</v>
          </cell>
        </row>
        <row r="2818">
          <cell r="AD2818">
            <v>3.3</v>
          </cell>
          <cell r="AF2818">
            <v>100</v>
          </cell>
          <cell r="AG2818" t="str">
            <v/>
          </cell>
          <cell r="AH2818">
            <v>-100</v>
          </cell>
        </row>
        <row r="2819">
          <cell r="AC2819" t="str">
            <v>3rd</v>
          </cell>
          <cell r="AD2819">
            <v>21</v>
          </cell>
          <cell r="AE2819">
            <v>3.9</v>
          </cell>
          <cell r="AF2819">
            <v>100</v>
          </cell>
          <cell r="AG2819" t="str">
            <v/>
          </cell>
          <cell r="AH2819">
            <v>-100</v>
          </cell>
        </row>
        <row r="2820">
          <cell r="AD2820">
            <v>6</v>
          </cell>
          <cell r="AF2820">
            <v>100</v>
          </cell>
          <cell r="AG2820" t="str">
            <v/>
          </cell>
          <cell r="AH2820">
            <v>-100</v>
          </cell>
        </row>
        <row r="2821">
          <cell r="AD2821">
            <v>21</v>
          </cell>
          <cell r="AF2821">
            <v>100</v>
          </cell>
          <cell r="AG2821" t="str">
            <v/>
          </cell>
          <cell r="AH2821">
            <v>-100</v>
          </cell>
        </row>
        <row r="2822">
          <cell r="AC2822" t="str">
            <v>3rd</v>
          </cell>
          <cell r="AD2822">
            <v>4.8</v>
          </cell>
          <cell r="AE2822">
            <v>2</v>
          </cell>
          <cell r="AF2822">
            <v>100</v>
          </cell>
          <cell r="AG2822" t="str">
            <v/>
          </cell>
          <cell r="AH2822">
            <v>-100</v>
          </cell>
        </row>
        <row r="2823">
          <cell r="AC2823" t="str">
            <v>2nd</v>
          </cell>
          <cell r="AD2823">
            <v>9</v>
          </cell>
          <cell r="AE2823">
            <v>2.6</v>
          </cell>
          <cell r="AF2823">
            <v>100</v>
          </cell>
          <cell r="AG2823" t="str">
            <v/>
          </cell>
          <cell r="AH2823">
            <v>-100</v>
          </cell>
        </row>
        <row r="2824">
          <cell r="AC2824" t="str">
            <v>Won</v>
          </cell>
          <cell r="AD2824">
            <v>3.5</v>
          </cell>
          <cell r="AE2824">
            <v>1.8</v>
          </cell>
          <cell r="AF2824">
            <v>100</v>
          </cell>
          <cell r="AG2824">
            <v>350</v>
          </cell>
          <cell r="AH2824">
            <v>250</v>
          </cell>
        </row>
        <row r="2825">
          <cell r="AD2825">
            <v>20</v>
          </cell>
          <cell r="AF2825">
            <v>100</v>
          </cell>
          <cell r="AG2825" t="str">
            <v/>
          </cell>
          <cell r="AH2825">
            <v>-100</v>
          </cell>
        </row>
        <row r="2826">
          <cell r="AD2826">
            <v>14</v>
          </cell>
          <cell r="AF2826">
            <v>100</v>
          </cell>
          <cell r="AG2826" t="str">
            <v/>
          </cell>
          <cell r="AH2826">
            <v>-100</v>
          </cell>
        </row>
        <row r="2827">
          <cell r="AC2827" t="str">
            <v>Won</v>
          </cell>
          <cell r="AD2827">
            <v>1.75</v>
          </cell>
          <cell r="AE2827">
            <v>1.1000000000000001</v>
          </cell>
          <cell r="AF2827">
            <v>100</v>
          </cell>
          <cell r="AG2827">
            <v>175</v>
          </cell>
          <cell r="AH2827">
            <v>75</v>
          </cell>
        </row>
        <row r="2828">
          <cell r="AD2828">
            <v>8.5</v>
          </cell>
          <cell r="AF2828">
            <v>100</v>
          </cell>
          <cell r="AG2828" t="str">
            <v/>
          </cell>
          <cell r="AH2828">
            <v>-100</v>
          </cell>
        </row>
        <row r="2829">
          <cell r="AC2829" t="str">
            <v>3rd</v>
          </cell>
          <cell r="AD2829">
            <v>7</v>
          </cell>
          <cell r="AE2829">
            <v>2</v>
          </cell>
          <cell r="AF2829">
            <v>100</v>
          </cell>
          <cell r="AG2829" t="str">
            <v/>
          </cell>
          <cell r="AH2829">
            <v>-100</v>
          </cell>
        </row>
        <row r="2830">
          <cell r="AC2830" t="str">
            <v>2nd</v>
          </cell>
          <cell r="AD2830">
            <v>12</v>
          </cell>
          <cell r="AE2830">
            <v>2.2000000000000002</v>
          </cell>
          <cell r="AF2830">
            <v>100</v>
          </cell>
          <cell r="AG2830" t="str">
            <v/>
          </cell>
          <cell r="AH2830">
            <v>-100</v>
          </cell>
        </row>
        <row r="2831">
          <cell r="AD2831">
            <v>13</v>
          </cell>
          <cell r="AF2831">
            <v>100</v>
          </cell>
          <cell r="AG2831" t="str">
            <v/>
          </cell>
          <cell r="AH2831">
            <v>-100</v>
          </cell>
        </row>
        <row r="2832">
          <cell r="AC2832" t="str">
            <v>2nd</v>
          </cell>
          <cell r="AD2832">
            <v>6</v>
          </cell>
          <cell r="AE2832">
            <v>2.6</v>
          </cell>
          <cell r="AF2832">
            <v>100</v>
          </cell>
          <cell r="AG2832" t="str">
            <v/>
          </cell>
          <cell r="AH2832">
            <v>-100</v>
          </cell>
        </row>
        <row r="2833">
          <cell r="AD2833">
            <v>8</v>
          </cell>
          <cell r="AF2833">
            <v>100</v>
          </cell>
          <cell r="AG2833" t="str">
            <v/>
          </cell>
          <cell r="AH2833">
            <v>-100</v>
          </cell>
        </row>
        <row r="2834">
          <cell r="AD2834">
            <v>7</v>
          </cell>
          <cell r="AF2834">
            <v>100</v>
          </cell>
          <cell r="AG2834" t="str">
            <v/>
          </cell>
          <cell r="AH2834">
            <v>-100</v>
          </cell>
        </row>
        <row r="2835">
          <cell r="AD2835">
            <v>15</v>
          </cell>
          <cell r="AF2835">
            <v>100</v>
          </cell>
          <cell r="AG2835" t="str">
            <v/>
          </cell>
          <cell r="AH2835">
            <v>-100</v>
          </cell>
        </row>
        <row r="2836">
          <cell r="AD2836">
            <v>8</v>
          </cell>
          <cell r="AF2836">
            <v>100</v>
          </cell>
          <cell r="AG2836" t="str">
            <v/>
          </cell>
          <cell r="AH2836">
            <v>-100</v>
          </cell>
        </row>
        <row r="2837">
          <cell r="AC2837" t="str">
            <v>2nd</v>
          </cell>
          <cell r="AD2837">
            <v>8.5</v>
          </cell>
          <cell r="AE2837">
            <v>2.1</v>
          </cell>
          <cell r="AF2837">
            <v>100</v>
          </cell>
          <cell r="AG2837" t="str">
            <v/>
          </cell>
          <cell r="AH2837">
            <v>-100</v>
          </cell>
        </row>
        <row r="2838">
          <cell r="AC2838" t="str">
            <v>3rd</v>
          </cell>
          <cell r="AD2838">
            <v>2.4</v>
          </cell>
          <cell r="AE2838">
            <v>1.2</v>
          </cell>
          <cell r="AF2838">
            <v>100</v>
          </cell>
          <cell r="AG2838" t="str">
            <v/>
          </cell>
          <cell r="AH2838">
            <v>-100</v>
          </cell>
        </row>
        <row r="2839">
          <cell r="AD2839">
            <v>21</v>
          </cell>
          <cell r="AF2839">
            <v>100</v>
          </cell>
          <cell r="AG2839" t="str">
            <v/>
          </cell>
          <cell r="AH2839">
            <v>-100</v>
          </cell>
        </row>
        <row r="2840">
          <cell r="AD2840">
            <v>8.5</v>
          </cell>
          <cell r="AF2840">
            <v>100</v>
          </cell>
          <cell r="AG2840" t="str">
            <v/>
          </cell>
          <cell r="AH2840">
            <v>-100</v>
          </cell>
        </row>
        <row r="2841">
          <cell r="AC2841" t="str">
            <v>L/scr</v>
          </cell>
          <cell r="AD2841">
            <v>1</v>
          </cell>
          <cell r="AE2841">
            <v>1</v>
          </cell>
          <cell r="AF2841" t="str">
            <v/>
          </cell>
          <cell r="AG2841" t="str">
            <v/>
          </cell>
          <cell r="AH2841" t="str">
            <v/>
          </cell>
        </row>
        <row r="2842">
          <cell r="AC2842" t="str">
            <v>Won</v>
          </cell>
          <cell r="AD2842">
            <v>2.7</v>
          </cell>
          <cell r="AE2842">
            <v>1.4</v>
          </cell>
          <cell r="AF2842">
            <v>100</v>
          </cell>
          <cell r="AG2842">
            <v>270</v>
          </cell>
          <cell r="AH2842">
            <v>170</v>
          </cell>
        </row>
        <row r="2843">
          <cell r="AC2843" t="str">
            <v>3rd</v>
          </cell>
          <cell r="AD2843">
            <v>7</v>
          </cell>
          <cell r="AE2843">
            <v>2.1</v>
          </cell>
          <cell r="AF2843">
            <v>100</v>
          </cell>
          <cell r="AG2843" t="str">
            <v/>
          </cell>
          <cell r="AH2843">
            <v>-100</v>
          </cell>
        </row>
        <row r="2844">
          <cell r="AC2844" t="str">
            <v>2nd</v>
          </cell>
          <cell r="AD2844">
            <v>4.8</v>
          </cell>
          <cell r="AE2844">
            <v>1.8</v>
          </cell>
          <cell r="AF2844">
            <v>100</v>
          </cell>
          <cell r="AG2844" t="str">
            <v/>
          </cell>
          <cell r="AH2844">
            <v>-100</v>
          </cell>
        </row>
        <row r="2845">
          <cell r="AD2845">
            <v>9</v>
          </cell>
          <cell r="AF2845">
            <v>100</v>
          </cell>
          <cell r="AG2845" t="str">
            <v/>
          </cell>
          <cell r="AH2845">
            <v>-100</v>
          </cell>
        </row>
        <row r="2846">
          <cell r="AD2846">
            <v>13</v>
          </cell>
          <cell r="AF2846">
            <v>100</v>
          </cell>
          <cell r="AG2846" t="str">
            <v/>
          </cell>
          <cell r="AH2846">
            <v>-100</v>
          </cell>
        </row>
        <row r="2847">
          <cell r="AC2847" t="str">
            <v>Won</v>
          </cell>
          <cell r="AD2847">
            <v>2.6</v>
          </cell>
          <cell r="AE2847">
            <v>1.8</v>
          </cell>
          <cell r="AF2847">
            <v>100</v>
          </cell>
          <cell r="AG2847">
            <v>260</v>
          </cell>
          <cell r="AH2847">
            <v>160</v>
          </cell>
        </row>
        <row r="2848">
          <cell r="AD2848">
            <v>4.2</v>
          </cell>
          <cell r="AF2848">
            <v>100</v>
          </cell>
          <cell r="AG2848" t="str">
            <v/>
          </cell>
          <cell r="AH2848">
            <v>-100</v>
          </cell>
        </row>
        <row r="2849">
          <cell r="AD2849">
            <v>13</v>
          </cell>
          <cell r="AF2849">
            <v>100</v>
          </cell>
          <cell r="AG2849" t="str">
            <v/>
          </cell>
          <cell r="AH2849">
            <v>-100</v>
          </cell>
        </row>
        <row r="2850">
          <cell r="AC2850" t="str">
            <v>2nd</v>
          </cell>
          <cell r="AD2850">
            <v>6.5</v>
          </cell>
          <cell r="AE2850">
            <v>2.8</v>
          </cell>
          <cell r="AF2850">
            <v>100</v>
          </cell>
          <cell r="AG2850" t="str">
            <v/>
          </cell>
          <cell r="AH2850">
            <v>-100</v>
          </cell>
        </row>
        <row r="2851">
          <cell r="AD2851">
            <v>6.5</v>
          </cell>
          <cell r="AF2851">
            <v>100</v>
          </cell>
          <cell r="AG2851" t="str">
            <v/>
          </cell>
          <cell r="AH2851">
            <v>-100</v>
          </cell>
        </row>
        <row r="2852">
          <cell r="AD2852">
            <v>2.25</v>
          </cell>
          <cell r="AF2852">
            <v>100</v>
          </cell>
          <cell r="AG2852" t="str">
            <v/>
          </cell>
          <cell r="AH2852">
            <v>-100</v>
          </cell>
        </row>
        <row r="2853">
          <cell r="AC2853" t="str">
            <v>Won</v>
          </cell>
          <cell r="AD2853">
            <v>7.5</v>
          </cell>
          <cell r="AE2853">
            <v>2.1</v>
          </cell>
          <cell r="AF2853">
            <v>100</v>
          </cell>
          <cell r="AG2853">
            <v>750</v>
          </cell>
          <cell r="AH2853">
            <v>650</v>
          </cell>
        </row>
        <row r="2854">
          <cell r="AC2854" t="str">
            <v>2nd</v>
          </cell>
          <cell r="AD2854">
            <v>8</v>
          </cell>
          <cell r="AE2854">
            <v>2.1</v>
          </cell>
          <cell r="AF2854">
            <v>100</v>
          </cell>
          <cell r="AG2854" t="str">
            <v/>
          </cell>
          <cell r="AH2854">
            <v>-100</v>
          </cell>
        </row>
        <row r="2855">
          <cell r="AD2855">
            <v>7</v>
          </cell>
          <cell r="AF2855">
            <v>100</v>
          </cell>
          <cell r="AG2855" t="str">
            <v/>
          </cell>
          <cell r="AH2855">
            <v>-100</v>
          </cell>
        </row>
        <row r="2856">
          <cell r="AD2856">
            <v>13</v>
          </cell>
          <cell r="AF2856">
            <v>100</v>
          </cell>
          <cell r="AG2856" t="str">
            <v/>
          </cell>
          <cell r="AH2856">
            <v>-100</v>
          </cell>
        </row>
        <row r="2857">
          <cell r="AC2857" t="str">
            <v>Won</v>
          </cell>
          <cell r="AD2857">
            <v>2.6</v>
          </cell>
          <cell r="AE2857">
            <v>1.3</v>
          </cell>
          <cell r="AF2857">
            <v>100</v>
          </cell>
          <cell r="AG2857">
            <v>260</v>
          </cell>
          <cell r="AH2857">
            <v>160</v>
          </cell>
        </row>
        <row r="2858">
          <cell r="AD2858">
            <v>3.7</v>
          </cell>
          <cell r="AF2858">
            <v>100</v>
          </cell>
          <cell r="AG2858" t="str">
            <v/>
          </cell>
          <cell r="AH2858">
            <v>-100</v>
          </cell>
        </row>
        <row r="2859">
          <cell r="AD2859">
            <v>5</v>
          </cell>
          <cell r="AF2859">
            <v>100</v>
          </cell>
          <cell r="AG2859" t="str">
            <v/>
          </cell>
          <cell r="AH2859">
            <v>-100</v>
          </cell>
        </row>
        <row r="2860">
          <cell r="AD2860">
            <v>101</v>
          </cell>
          <cell r="AF2860">
            <v>100</v>
          </cell>
          <cell r="AG2860" t="str">
            <v/>
          </cell>
          <cell r="AH2860">
            <v>-100</v>
          </cell>
        </row>
        <row r="2861">
          <cell r="AD2861">
            <v>18</v>
          </cell>
          <cell r="AF2861">
            <v>100</v>
          </cell>
          <cell r="AG2861" t="str">
            <v/>
          </cell>
          <cell r="AH2861">
            <v>-100</v>
          </cell>
        </row>
        <row r="2862">
          <cell r="AC2862" t="str">
            <v>3rd</v>
          </cell>
          <cell r="AD2862">
            <v>2.7</v>
          </cell>
          <cell r="AE2862">
            <v>1.5</v>
          </cell>
          <cell r="AF2862">
            <v>100</v>
          </cell>
          <cell r="AG2862" t="str">
            <v/>
          </cell>
          <cell r="AH2862">
            <v>-100</v>
          </cell>
        </row>
        <row r="2863">
          <cell r="AD2863">
            <v>3.9</v>
          </cell>
          <cell r="AF2863">
            <v>100</v>
          </cell>
          <cell r="AG2863" t="str">
            <v/>
          </cell>
          <cell r="AH2863">
            <v>-100</v>
          </cell>
        </row>
        <row r="2864">
          <cell r="AD2864">
            <v>18</v>
          </cell>
          <cell r="AF2864">
            <v>100</v>
          </cell>
          <cell r="AG2864" t="str">
            <v/>
          </cell>
          <cell r="AH2864">
            <v>-100</v>
          </cell>
        </row>
        <row r="2865">
          <cell r="AD2865">
            <v>17</v>
          </cell>
          <cell r="AF2865">
            <v>100</v>
          </cell>
          <cell r="AG2865" t="str">
            <v/>
          </cell>
          <cell r="AH2865">
            <v>-100</v>
          </cell>
        </row>
        <row r="2866">
          <cell r="AC2866" t="str">
            <v>2nd</v>
          </cell>
          <cell r="AD2866">
            <v>21</v>
          </cell>
          <cell r="AF2866">
            <v>100</v>
          </cell>
          <cell r="AG2866" t="str">
            <v/>
          </cell>
          <cell r="AH2866">
            <v>-100</v>
          </cell>
        </row>
        <row r="2867">
          <cell r="AD2867">
            <v>7.5</v>
          </cell>
          <cell r="AF2867">
            <v>100</v>
          </cell>
          <cell r="AG2867" t="str">
            <v/>
          </cell>
          <cell r="AH2867">
            <v>-100</v>
          </cell>
        </row>
        <row r="2868">
          <cell r="AC2868" t="str">
            <v>2nd</v>
          </cell>
          <cell r="AD2868">
            <v>8</v>
          </cell>
          <cell r="AE2868">
            <v>2.2000000000000002</v>
          </cell>
          <cell r="AF2868">
            <v>100</v>
          </cell>
          <cell r="AG2868" t="str">
            <v/>
          </cell>
          <cell r="AH2868">
            <v>-100</v>
          </cell>
        </row>
        <row r="2869">
          <cell r="AD2869">
            <v>9.5</v>
          </cell>
          <cell r="AF2869">
            <v>100</v>
          </cell>
          <cell r="AG2869" t="str">
            <v/>
          </cell>
          <cell r="AH2869">
            <v>-100</v>
          </cell>
        </row>
        <row r="2870">
          <cell r="AD2870">
            <v>6</v>
          </cell>
          <cell r="AF2870">
            <v>100</v>
          </cell>
          <cell r="AG2870" t="str">
            <v/>
          </cell>
          <cell r="AH2870">
            <v>-100</v>
          </cell>
        </row>
        <row r="2871">
          <cell r="AD2871">
            <v>8.5</v>
          </cell>
          <cell r="AF2871">
            <v>100</v>
          </cell>
          <cell r="AG2871" t="str">
            <v/>
          </cell>
          <cell r="AH2871">
            <v>-100</v>
          </cell>
        </row>
        <row r="2872">
          <cell r="AD2872">
            <v>3.2</v>
          </cell>
          <cell r="AF2872">
            <v>100</v>
          </cell>
          <cell r="AG2872" t="str">
            <v/>
          </cell>
          <cell r="AH2872">
            <v>-100</v>
          </cell>
        </row>
        <row r="2873">
          <cell r="AC2873" t="str">
            <v>Won</v>
          </cell>
          <cell r="AD2873">
            <v>2.8</v>
          </cell>
          <cell r="AE2873">
            <v>1.8</v>
          </cell>
          <cell r="AF2873">
            <v>100</v>
          </cell>
          <cell r="AG2873">
            <v>280</v>
          </cell>
          <cell r="AH2873">
            <v>180</v>
          </cell>
        </row>
        <row r="2874">
          <cell r="AC2874" t="str">
            <v>2nd</v>
          </cell>
          <cell r="AD2874">
            <v>7.58</v>
          </cell>
          <cell r="AE2874">
            <v>2.9</v>
          </cell>
          <cell r="AF2874">
            <v>100</v>
          </cell>
          <cell r="AG2874" t="str">
            <v/>
          </cell>
          <cell r="AH2874">
            <v>-100</v>
          </cell>
        </row>
        <row r="2875">
          <cell r="AD2875">
            <v>7</v>
          </cell>
          <cell r="AF2875">
            <v>100</v>
          </cell>
          <cell r="AG2875" t="str">
            <v/>
          </cell>
          <cell r="AH2875">
            <v>-100</v>
          </cell>
        </row>
        <row r="2876">
          <cell r="AC2876" t="str">
            <v>Ntd</v>
          </cell>
          <cell r="AD2876">
            <v>31</v>
          </cell>
          <cell r="AF2876">
            <v>100</v>
          </cell>
          <cell r="AG2876" t="str">
            <v/>
          </cell>
          <cell r="AH2876">
            <v>-100</v>
          </cell>
        </row>
        <row r="2877">
          <cell r="AD2877">
            <v>5</v>
          </cell>
          <cell r="AF2877">
            <v>100</v>
          </cell>
          <cell r="AG2877" t="str">
            <v/>
          </cell>
          <cell r="AH2877">
            <v>-100</v>
          </cell>
        </row>
        <row r="2878">
          <cell r="AC2878" t="str">
            <v>Won</v>
          </cell>
          <cell r="AD2878">
            <v>8</v>
          </cell>
          <cell r="AE2878">
            <v>2.6</v>
          </cell>
          <cell r="AF2878">
            <v>100</v>
          </cell>
          <cell r="AG2878">
            <v>800</v>
          </cell>
          <cell r="AH2878">
            <v>700</v>
          </cell>
        </row>
        <row r="2879">
          <cell r="AD2879">
            <v>8</v>
          </cell>
          <cell r="AF2879">
            <v>100</v>
          </cell>
          <cell r="AG2879" t="str">
            <v/>
          </cell>
          <cell r="AH2879">
            <v>-100</v>
          </cell>
        </row>
        <row r="2880">
          <cell r="AD2880">
            <v>11</v>
          </cell>
          <cell r="AF2880">
            <v>100</v>
          </cell>
          <cell r="AG2880" t="str">
            <v/>
          </cell>
          <cell r="AH2880">
            <v>-100</v>
          </cell>
        </row>
        <row r="2881">
          <cell r="AD2881">
            <v>10</v>
          </cell>
          <cell r="AF2881">
            <v>100</v>
          </cell>
          <cell r="AG2881" t="str">
            <v/>
          </cell>
          <cell r="AH2881">
            <v>-100</v>
          </cell>
        </row>
        <row r="2882">
          <cell r="AC2882" t="str">
            <v>2nd</v>
          </cell>
          <cell r="AD2882">
            <v>7.5</v>
          </cell>
          <cell r="AE2882">
            <v>2.1</v>
          </cell>
          <cell r="AF2882">
            <v>100</v>
          </cell>
          <cell r="AG2882" t="str">
            <v/>
          </cell>
          <cell r="AH2882">
            <v>-100</v>
          </cell>
        </row>
        <row r="2883">
          <cell r="AD2883">
            <v>3.2</v>
          </cell>
          <cell r="AF2883">
            <v>100</v>
          </cell>
          <cell r="AG2883" t="str">
            <v/>
          </cell>
          <cell r="AH2883">
            <v>-100</v>
          </cell>
        </row>
        <row r="2884">
          <cell r="AD2884">
            <v>4.5999999999999996</v>
          </cell>
          <cell r="AF2884">
            <v>100</v>
          </cell>
          <cell r="AG2884" t="str">
            <v/>
          </cell>
          <cell r="AH2884">
            <v>-100</v>
          </cell>
        </row>
        <row r="2885">
          <cell r="AD2885">
            <v>7.5</v>
          </cell>
          <cell r="AF2885">
            <v>100</v>
          </cell>
          <cell r="AG2885" t="str">
            <v/>
          </cell>
          <cell r="AH2885">
            <v>-100</v>
          </cell>
        </row>
        <row r="2886">
          <cell r="AC2886" t="str">
            <v>Won</v>
          </cell>
          <cell r="AD2886">
            <v>10</v>
          </cell>
          <cell r="AE2886">
            <v>2.7</v>
          </cell>
          <cell r="AF2886">
            <v>100</v>
          </cell>
          <cell r="AG2886">
            <v>1000</v>
          </cell>
          <cell r="AH2886">
            <v>900</v>
          </cell>
        </row>
        <row r="2887">
          <cell r="AC2887" t="str">
            <v>Ntd</v>
          </cell>
          <cell r="AD2887">
            <v>1.75</v>
          </cell>
          <cell r="AF2887">
            <v>100</v>
          </cell>
          <cell r="AG2887" t="str">
            <v/>
          </cell>
          <cell r="AH2887">
            <v>-100</v>
          </cell>
        </row>
        <row r="2888">
          <cell r="AC2888" t="str">
            <v>Won</v>
          </cell>
          <cell r="AD2888">
            <v>2.4</v>
          </cell>
          <cell r="AE2888">
            <v>0</v>
          </cell>
          <cell r="AF2888">
            <v>100</v>
          </cell>
          <cell r="AG2888">
            <v>240</v>
          </cell>
          <cell r="AH2888">
            <v>140</v>
          </cell>
        </row>
        <row r="2889">
          <cell r="AD2889">
            <v>20</v>
          </cell>
          <cell r="AF2889">
            <v>100</v>
          </cell>
          <cell r="AG2889" t="str">
            <v/>
          </cell>
          <cell r="AH2889">
            <v>-100</v>
          </cell>
        </row>
        <row r="2890">
          <cell r="AC2890" t="str">
            <v>Ntd</v>
          </cell>
          <cell r="AD2890">
            <v>61</v>
          </cell>
          <cell r="AE2890">
            <v>0</v>
          </cell>
          <cell r="AF2890">
            <v>100</v>
          </cell>
          <cell r="AG2890" t="str">
            <v/>
          </cell>
          <cell r="AH2890">
            <v>-100</v>
          </cell>
        </row>
        <row r="2891">
          <cell r="AC2891" t="str">
            <v>Won</v>
          </cell>
          <cell r="AD2891">
            <v>4.8</v>
          </cell>
          <cell r="AE2891">
            <v>1.8</v>
          </cell>
          <cell r="AF2891">
            <v>100</v>
          </cell>
          <cell r="AG2891">
            <v>480</v>
          </cell>
          <cell r="AH2891">
            <v>380</v>
          </cell>
        </row>
        <row r="2892">
          <cell r="AD2892">
            <v>7.5</v>
          </cell>
          <cell r="AF2892">
            <v>100</v>
          </cell>
          <cell r="AG2892" t="str">
            <v/>
          </cell>
          <cell r="AH2892">
            <v>-100</v>
          </cell>
        </row>
        <row r="2893">
          <cell r="AD2893">
            <v>5.5</v>
          </cell>
          <cell r="AF2893">
            <v>100</v>
          </cell>
          <cell r="AG2893" t="str">
            <v/>
          </cell>
          <cell r="AH2893">
            <v>-100</v>
          </cell>
        </row>
        <row r="2894">
          <cell r="AC2894" t="str">
            <v>3rd</v>
          </cell>
          <cell r="AD2894">
            <v>9.5</v>
          </cell>
          <cell r="AE2894">
            <v>2.7</v>
          </cell>
          <cell r="AF2894">
            <v>100</v>
          </cell>
          <cell r="AG2894" t="str">
            <v/>
          </cell>
          <cell r="AH2894">
            <v>-100</v>
          </cell>
        </row>
        <row r="2895">
          <cell r="AD2895">
            <v>9</v>
          </cell>
          <cell r="AF2895">
            <v>100</v>
          </cell>
          <cell r="AG2895" t="str">
            <v/>
          </cell>
          <cell r="AH2895">
            <v>-100</v>
          </cell>
        </row>
        <row r="2896">
          <cell r="AC2896" t="str">
            <v>Won</v>
          </cell>
          <cell r="AD2896">
            <v>2.4500000000000002</v>
          </cell>
          <cell r="AE2896">
            <v>1.2</v>
          </cell>
          <cell r="AF2896">
            <v>100</v>
          </cell>
          <cell r="AG2896">
            <v>245.00000000000003</v>
          </cell>
          <cell r="AH2896">
            <v>145.00000000000003</v>
          </cell>
        </row>
        <row r="2897">
          <cell r="AC2897" t="str">
            <v>2nd</v>
          </cell>
          <cell r="AD2897">
            <v>5</v>
          </cell>
          <cell r="AE2897">
            <v>1.7</v>
          </cell>
          <cell r="AF2897">
            <v>100</v>
          </cell>
          <cell r="AG2897" t="str">
            <v/>
          </cell>
          <cell r="AH2897">
            <v>-100</v>
          </cell>
        </row>
        <row r="2898">
          <cell r="AC2898" t="str">
            <v>3rd</v>
          </cell>
          <cell r="AD2898">
            <v>8.5</v>
          </cell>
          <cell r="AE2898">
            <v>2.5</v>
          </cell>
          <cell r="AF2898">
            <v>100</v>
          </cell>
          <cell r="AG2898" t="str">
            <v/>
          </cell>
          <cell r="AH2898">
            <v>-100</v>
          </cell>
        </row>
        <row r="2899">
          <cell r="AD2899">
            <v>6.5</v>
          </cell>
          <cell r="AF2899">
            <v>100</v>
          </cell>
          <cell r="AG2899" t="str">
            <v/>
          </cell>
          <cell r="AH2899">
            <v>-100</v>
          </cell>
        </row>
        <row r="2900">
          <cell r="AD2900">
            <v>20</v>
          </cell>
          <cell r="AF2900">
            <v>100</v>
          </cell>
          <cell r="AG2900" t="str">
            <v/>
          </cell>
          <cell r="AH2900">
            <v>-100</v>
          </cell>
        </row>
        <row r="2901">
          <cell r="AC2901" t="str">
            <v>2nd</v>
          </cell>
          <cell r="AD2901">
            <v>2.1</v>
          </cell>
          <cell r="AE2901">
            <v>1.1000000000000001</v>
          </cell>
          <cell r="AF2901">
            <v>100</v>
          </cell>
          <cell r="AG2901" t="str">
            <v/>
          </cell>
          <cell r="AH2901">
            <v>-100</v>
          </cell>
        </row>
        <row r="2902">
          <cell r="AC2902" t="str">
            <v>3rd</v>
          </cell>
          <cell r="AD2902">
            <v>4.5999999999999996</v>
          </cell>
          <cell r="AE2902">
            <v>1.4</v>
          </cell>
          <cell r="AF2902">
            <v>100</v>
          </cell>
          <cell r="AG2902" t="str">
            <v/>
          </cell>
          <cell r="AH2902">
            <v>-100</v>
          </cell>
        </row>
        <row r="2903">
          <cell r="AC2903" t="str">
            <v>Won</v>
          </cell>
          <cell r="AD2903">
            <v>7.9</v>
          </cell>
          <cell r="AE2903">
            <v>1.8</v>
          </cell>
          <cell r="AF2903">
            <v>100</v>
          </cell>
          <cell r="AG2903">
            <v>790</v>
          </cell>
          <cell r="AH2903">
            <v>690</v>
          </cell>
        </row>
        <row r="2904">
          <cell r="AD2904">
            <v>13</v>
          </cell>
          <cell r="AF2904">
            <v>100</v>
          </cell>
          <cell r="AG2904" t="str">
            <v/>
          </cell>
          <cell r="AH2904">
            <v>-100</v>
          </cell>
        </row>
        <row r="2905">
          <cell r="AD2905">
            <v>20</v>
          </cell>
          <cell r="AF2905">
            <v>100</v>
          </cell>
          <cell r="AG2905" t="str">
            <v/>
          </cell>
          <cell r="AH2905">
            <v>-100</v>
          </cell>
        </row>
        <row r="2906">
          <cell r="AD2906">
            <v>3.4</v>
          </cell>
          <cell r="AF2906">
            <v>100</v>
          </cell>
          <cell r="AG2906" t="str">
            <v/>
          </cell>
          <cell r="AH2906">
            <v>-100</v>
          </cell>
        </row>
        <row r="2907">
          <cell r="AC2907" t="str">
            <v>Won</v>
          </cell>
          <cell r="AD2907">
            <v>4.4000000000000004</v>
          </cell>
          <cell r="AE2907">
            <v>1.7</v>
          </cell>
          <cell r="AF2907">
            <v>100</v>
          </cell>
          <cell r="AG2907">
            <v>440.00000000000006</v>
          </cell>
          <cell r="AH2907">
            <v>340.00000000000006</v>
          </cell>
        </row>
        <row r="2908">
          <cell r="AC2908" t="str">
            <v>2nd</v>
          </cell>
          <cell r="AD2908">
            <v>6</v>
          </cell>
          <cell r="AE2908">
            <v>2.1</v>
          </cell>
          <cell r="AF2908">
            <v>100</v>
          </cell>
          <cell r="AG2908" t="str">
            <v/>
          </cell>
          <cell r="AH2908">
            <v>-100</v>
          </cell>
        </row>
        <row r="2909">
          <cell r="AC2909" t="str">
            <v>3rd</v>
          </cell>
          <cell r="AD2909">
            <v>17</v>
          </cell>
          <cell r="AE2909">
            <v>3.2</v>
          </cell>
          <cell r="AF2909">
            <v>100</v>
          </cell>
          <cell r="AG2909" t="str">
            <v/>
          </cell>
          <cell r="AH2909">
            <v>-100</v>
          </cell>
        </row>
        <row r="2910">
          <cell r="AD2910">
            <v>8.5</v>
          </cell>
          <cell r="AF2910">
            <v>100</v>
          </cell>
          <cell r="AG2910" t="str">
            <v/>
          </cell>
          <cell r="AH2910">
            <v>-100</v>
          </cell>
        </row>
        <row r="2911">
          <cell r="AC2911" t="str">
            <v>Won</v>
          </cell>
          <cell r="AD2911">
            <v>3.4</v>
          </cell>
          <cell r="AE2911">
            <v>1.4</v>
          </cell>
          <cell r="AF2911">
            <v>100</v>
          </cell>
          <cell r="AG2911">
            <v>340</v>
          </cell>
          <cell r="AH2911">
            <v>240</v>
          </cell>
        </row>
        <row r="2912">
          <cell r="AD2912">
            <v>7</v>
          </cell>
          <cell r="AF2912">
            <v>100</v>
          </cell>
          <cell r="AG2912" t="str">
            <v/>
          </cell>
          <cell r="AH2912">
            <v>-100</v>
          </cell>
        </row>
        <row r="2913">
          <cell r="AC2913" t="str">
            <v>3rd</v>
          </cell>
          <cell r="AD2913">
            <v>3.8</v>
          </cell>
          <cell r="AE2913">
            <v>1.5</v>
          </cell>
          <cell r="AF2913">
            <v>100</v>
          </cell>
          <cell r="AG2913" t="str">
            <v/>
          </cell>
          <cell r="AH2913">
            <v>-100</v>
          </cell>
        </row>
        <row r="2914">
          <cell r="AD2914">
            <v>21</v>
          </cell>
          <cell r="AF2914">
            <v>100</v>
          </cell>
          <cell r="AG2914" t="str">
            <v/>
          </cell>
          <cell r="AH2914">
            <v>-100</v>
          </cell>
        </row>
        <row r="2915">
          <cell r="AD2915">
            <v>12</v>
          </cell>
          <cell r="AF2915">
            <v>100</v>
          </cell>
          <cell r="AG2915" t="str">
            <v/>
          </cell>
          <cell r="AH2915">
            <v>-100</v>
          </cell>
        </row>
        <row r="2916">
          <cell r="AD2916">
            <v>9.5</v>
          </cell>
          <cell r="AF2916">
            <v>100</v>
          </cell>
          <cell r="AG2916" t="str">
            <v/>
          </cell>
          <cell r="AH2916">
            <v>-100</v>
          </cell>
        </row>
        <row r="2917">
          <cell r="AC2917" t="str">
            <v>3rd</v>
          </cell>
          <cell r="AD2917">
            <v>4.5999999999999996</v>
          </cell>
          <cell r="AE2917">
            <v>2.1</v>
          </cell>
          <cell r="AF2917">
            <v>100</v>
          </cell>
          <cell r="AG2917" t="str">
            <v/>
          </cell>
          <cell r="AH2917">
            <v>-100</v>
          </cell>
        </row>
        <row r="2918">
          <cell r="AC2918" t="str">
            <v>2nd</v>
          </cell>
          <cell r="AD2918">
            <v>6.5</v>
          </cell>
          <cell r="AE2918">
            <v>2.4</v>
          </cell>
          <cell r="AF2918">
            <v>100</v>
          </cell>
          <cell r="AG2918" t="str">
            <v/>
          </cell>
          <cell r="AH2918">
            <v>-100</v>
          </cell>
        </row>
        <row r="2919">
          <cell r="AD2919">
            <v>10</v>
          </cell>
          <cell r="AF2919">
            <v>100</v>
          </cell>
          <cell r="AG2919" t="str">
            <v/>
          </cell>
          <cell r="AH2919">
            <v>-100</v>
          </cell>
        </row>
        <row r="2920">
          <cell r="AD2920">
            <v>13</v>
          </cell>
          <cell r="AF2920">
            <v>100</v>
          </cell>
          <cell r="AG2920" t="str">
            <v/>
          </cell>
          <cell r="AH2920">
            <v>-100</v>
          </cell>
        </row>
        <row r="2921">
          <cell r="AC2921" t="str">
            <v>2nd</v>
          </cell>
          <cell r="AD2921">
            <v>1.95</v>
          </cell>
          <cell r="AE2921">
            <v>1.6</v>
          </cell>
          <cell r="AF2921">
            <v>100</v>
          </cell>
          <cell r="AG2921" t="str">
            <v/>
          </cell>
          <cell r="AH2921">
            <v>-100</v>
          </cell>
        </row>
        <row r="2922">
          <cell r="AC2922" t="str">
            <v>Won</v>
          </cell>
          <cell r="AD2922">
            <v>7</v>
          </cell>
          <cell r="AE2922">
            <v>3</v>
          </cell>
          <cell r="AF2922">
            <v>100</v>
          </cell>
          <cell r="AG2922">
            <v>700</v>
          </cell>
          <cell r="AH2922">
            <v>600</v>
          </cell>
        </row>
        <row r="2923">
          <cell r="AD2923">
            <v>7</v>
          </cell>
          <cell r="AF2923">
            <v>100</v>
          </cell>
          <cell r="AG2923" t="str">
            <v/>
          </cell>
          <cell r="AH2923">
            <v>-100</v>
          </cell>
        </row>
        <row r="2924">
          <cell r="AC2924" t="str">
            <v>Ntd</v>
          </cell>
          <cell r="AD2924">
            <v>7</v>
          </cell>
          <cell r="AF2924">
            <v>100</v>
          </cell>
          <cell r="AG2924" t="str">
            <v/>
          </cell>
          <cell r="AH2924">
            <v>-100</v>
          </cell>
        </row>
        <row r="2925">
          <cell r="AD2925">
            <v>11</v>
          </cell>
          <cell r="AF2925">
            <v>100</v>
          </cell>
          <cell r="AG2925" t="str">
            <v/>
          </cell>
          <cell r="AH2925">
            <v>-100</v>
          </cell>
        </row>
        <row r="2926">
          <cell r="AC2926" t="str">
            <v>2nd</v>
          </cell>
          <cell r="AD2926">
            <v>3.2</v>
          </cell>
          <cell r="AE2926">
            <v>1.9</v>
          </cell>
          <cell r="AF2926">
            <v>100</v>
          </cell>
          <cell r="AG2926" t="str">
            <v/>
          </cell>
          <cell r="AH2926">
            <v>-100</v>
          </cell>
        </row>
        <row r="2927">
          <cell r="AC2927" t="str">
            <v>Ntd</v>
          </cell>
          <cell r="AD2927">
            <v>3.2</v>
          </cell>
          <cell r="AF2927">
            <v>100</v>
          </cell>
          <cell r="AG2927" t="str">
            <v/>
          </cell>
          <cell r="AH2927">
            <v>-100</v>
          </cell>
        </row>
        <row r="2928">
          <cell r="AD2928">
            <v>6</v>
          </cell>
          <cell r="AF2928">
            <v>100</v>
          </cell>
          <cell r="AG2928" t="str">
            <v/>
          </cell>
          <cell r="AH2928">
            <v>-100</v>
          </cell>
        </row>
        <row r="2929">
          <cell r="AC2929" t="str">
            <v>Won</v>
          </cell>
          <cell r="AD2929">
            <v>6.5</v>
          </cell>
          <cell r="AE2929">
            <v>2.7</v>
          </cell>
          <cell r="AF2929">
            <v>100</v>
          </cell>
          <cell r="AG2929">
            <v>650</v>
          </cell>
          <cell r="AH2929">
            <v>550</v>
          </cell>
        </row>
        <row r="2930">
          <cell r="AD2930">
            <v>26</v>
          </cell>
          <cell r="AF2930">
            <v>100</v>
          </cell>
          <cell r="AG2930" t="str">
            <v/>
          </cell>
          <cell r="AH2930">
            <v>-100</v>
          </cell>
        </row>
        <row r="2931">
          <cell r="AD2931">
            <v>1.75</v>
          </cell>
          <cell r="AF2931">
            <v>100</v>
          </cell>
          <cell r="AG2931" t="str">
            <v/>
          </cell>
          <cell r="AH2931">
            <v>-100</v>
          </cell>
        </row>
        <row r="2932">
          <cell r="AD2932">
            <v>10</v>
          </cell>
          <cell r="AF2932">
            <v>100</v>
          </cell>
          <cell r="AG2932" t="str">
            <v/>
          </cell>
          <cell r="AH2932">
            <v>-100</v>
          </cell>
        </row>
        <row r="2933">
          <cell r="AD2933">
            <v>7</v>
          </cell>
          <cell r="AF2933">
            <v>100</v>
          </cell>
          <cell r="AG2933" t="str">
            <v/>
          </cell>
          <cell r="AH2933">
            <v>-100</v>
          </cell>
        </row>
        <row r="2934">
          <cell r="AC2934" t="str">
            <v>Won</v>
          </cell>
          <cell r="AD2934">
            <v>11</v>
          </cell>
          <cell r="AE2934">
            <v>3.7</v>
          </cell>
          <cell r="AF2934">
            <v>100</v>
          </cell>
          <cell r="AG2934">
            <v>1100</v>
          </cell>
          <cell r="AH2934">
            <v>1000</v>
          </cell>
        </row>
        <row r="2935">
          <cell r="AC2935" t="str">
            <v>2nd</v>
          </cell>
          <cell r="AD2935">
            <v>10</v>
          </cell>
          <cell r="AE2935">
            <v>3.7</v>
          </cell>
          <cell r="AF2935">
            <v>100</v>
          </cell>
          <cell r="AG2935" t="str">
            <v/>
          </cell>
          <cell r="AH2935">
            <v>-100</v>
          </cell>
        </row>
        <row r="2936">
          <cell r="AD2936">
            <v>11</v>
          </cell>
          <cell r="AF2936">
            <v>100</v>
          </cell>
          <cell r="AG2936" t="str">
            <v/>
          </cell>
          <cell r="AH2936">
            <v>-100</v>
          </cell>
        </row>
        <row r="2937">
          <cell r="AD2937">
            <v>5</v>
          </cell>
          <cell r="AF2937">
            <v>100</v>
          </cell>
          <cell r="AG2937" t="str">
            <v/>
          </cell>
          <cell r="AH2937">
            <v>-100</v>
          </cell>
        </row>
        <row r="2938">
          <cell r="AC2938" t="str">
            <v>2nd</v>
          </cell>
          <cell r="AD2938">
            <v>3.7</v>
          </cell>
          <cell r="AE2938">
            <v>2.5</v>
          </cell>
          <cell r="AF2938">
            <v>100</v>
          </cell>
          <cell r="AG2938" t="str">
            <v/>
          </cell>
          <cell r="AH2938">
            <v>-100</v>
          </cell>
        </row>
        <row r="2939">
          <cell r="AC2939" t="str">
            <v>Ntd</v>
          </cell>
          <cell r="AD2939">
            <v>4.8</v>
          </cell>
          <cell r="AF2939">
            <v>100</v>
          </cell>
          <cell r="AG2939" t="str">
            <v/>
          </cell>
          <cell r="AH2939">
            <v>-100</v>
          </cell>
        </row>
        <row r="2940">
          <cell r="AC2940" t="str">
            <v>Won</v>
          </cell>
          <cell r="AD2940">
            <v>6.5</v>
          </cell>
          <cell r="AE2940">
            <v>2.5</v>
          </cell>
          <cell r="AF2940">
            <v>100</v>
          </cell>
          <cell r="AG2940">
            <v>650</v>
          </cell>
          <cell r="AH2940">
            <v>550</v>
          </cell>
        </row>
        <row r="2941">
          <cell r="AD2941">
            <v>6.5</v>
          </cell>
          <cell r="AF2941">
            <v>100</v>
          </cell>
          <cell r="AG2941" t="str">
            <v/>
          </cell>
          <cell r="AH2941">
            <v>-100</v>
          </cell>
        </row>
        <row r="2942">
          <cell r="AD2942">
            <v>3.7</v>
          </cell>
          <cell r="AF2942">
            <v>100</v>
          </cell>
          <cell r="AG2942" t="str">
            <v/>
          </cell>
          <cell r="AH2942">
            <v>-100</v>
          </cell>
        </row>
        <row r="2943">
          <cell r="AC2943" t="str">
            <v>3rd</v>
          </cell>
          <cell r="AD2943">
            <v>10</v>
          </cell>
          <cell r="AE2943">
            <v>3</v>
          </cell>
          <cell r="AF2943">
            <v>100</v>
          </cell>
          <cell r="AG2943" t="str">
            <v/>
          </cell>
          <cell r="AH2943">
            <v>-100</v>
          </cell>
        </row>
        <row r="2944">
          <cell r="AC2944" t="str">
            <v>Won</v>
          </cell>
          <cell r="AD2944">
            <v>5</v>
          </cell>
          <cell r="AE2944">
            <v>1.9</v>
          </cell>
          <cell r="AF2944">
            <v>100</v>
          </cell>
          <cell r="AG2944">
            <v>500</v>
          </cell>
          <cell r="AH2944">
            <v>400</v>
          </cell>
        </row>
        <row r="2945">
          <cell r="AD2945">
            <v>10</v>
          </cell>
          <cell r="AF2945">
            <v>100</v>
          </cell>
          <cell r="AG2945" t="str">
            <v/>
          </cell>
          <cell r="AH2945">
            <v>-100</v>
          </cell>
        </row>
        <row r="2946">
          <cell r="AC2946" t="str">
            <v>Won</v>
          </cell>
          <cell r="AD2946">
            <v>2.9</v>
          </cell>
          <cell r="AE2946">
            <v>1.6</v>
          </cell>
          <cell r="AF2946">
            <v>100</v>
          </cell>
          <cell r="AG2946">
            <v>290</v>
          </cell>
          <cell r="AH2946">
            <v>190</v>
          </cell>
        </row>
        <row r="2947">
          <cell r="AD2947">
            <v>11</v>
          </cell>
          <cell r="AF2947">
            <v>100</v>
          </cell>
          <cell r="AG2947" t="str">
            <v/>
          </cell>
          <cell r="AH2947">
            <v>-100</v>
          </cell>
        </row>
        <row r="2948">
          <cell r="AD2948">
            <v>11</v>
          </cell>
          <cell r="AF2948">
            <v>100</v>
          </cell>
          <cell r="AG2948" t="str">
            <v/>
          </cell>
          <cell r="AH2948">
            <v>-100</v>
          </cell>
        </row>
        <row r="2949">
          <cell r="AD2949">
            <v>7.5</v>
          </cell>
          <cell r="AF2949">
            <v>100</v>
          </cell>
          <cell r="AG2949" t="str">
            <v/>
          </cell>
          <cell r="AH2949">
            <v>-100</v>
          </cell>
        </row>
        <row r="2950">
          <cell r="AD2950">
            <v>5.5</v>
          </cell>
          <cell r="AF2950">
            <v>100</v>
          </cell>
          <cell r="AG2950" t="str">
            <v/>
          </cell>
          <cell r="AH2950">
            <v>-100</v>
          </cell>
        </row>
        <row r="2951">
          <cell r="AD2951">
            <v>8.5</v>
          </cell>
          <cell r="AF2951">
            <v>100</v>
          </cell>
          <cell r="AG2951" t="str">
            <v/>
          </cell>
          <cell r="AH2951">
            <v>-100</v>
          </cell>
        </row>
        <row r="2952">
          <cell r="AD2952">
            <v>3.9</v>
          </cell>
          <cell r="AF2952">
            <v>100</v>
          </cell>
          <cell r="AG2952" t="str">
            <v/>
          </cell>
          <cell r="AH2952">
            <v>-100</v>
          </cell>
        </row>
        <row r="2953">
          <cell r="AD2953">
            <v>7.5</v>
          </cell>
          <cell r="AF2953">
            <v>100</v>
          </cell>
          <cell r="AG2953" t="str">
            <v/>
          </cell>
          <cell r="AH2953">
            <v>-100</v>
          </cell>
        </row>
        <row r="2954">
          <cell r="AC2954" t="str">
            <v>Won</v>
          </cell>
          <cell r="AD2954">
            <v>11</v>
          </cell>
          <cell r="AE2954">
            <v>3.2</v>
          </cell>
          <cell r="AF2954">
            <v>100</v>
          </cell>
          <cell r="AG2954">
            <v>1100</v>
          </cell>
          <cell r="AH2954">
            <v>1000</v>
          </cell>
        </row>
        <row r="2955">
          <cell r="AD2955">
            <v>61</v>
          </cell>
          <cell r="AF2955">
            <v>100</v>
          </cell>
          <cell r="AG2955" t="str">
            <v/>
          </cell>
          <cell r="AH2955">
            <v>-100</v>
          </cell>
        </row>
        <row r="2956">
          <cell r="AD2956">
            <v>26</v>
          </cell>
          <cell r="AF2956">
            <v>100</v>
          </cell>
          <cell r="AG2956" t="str">
            <v/>
          </cell>
          <cell r="AH2956">
            <v>-100</v>
          </cell>
        </row>
        <row r="2957">
          <cell r="AD2957">
            <v>6.5</v>
          </cell>
          <cell r="AF2957">
            <v>100</v>
          </cell>
          <cell r="AG2957" t="str">
            <v/>
          </cell>
          <cell r="AH2957">
            <v>-100</v>
          </cell>
        </row>
        <row r="2958">
          <cell r="AD2958">
            <v>17</v>
          </cell>
          <cell r="AF2958">
            <v>100</v>
          </cell>
          <cell r="AG2958" t="str">
            <v/>
          </cell>
          <cell r="AH2958">
            <v>-100</v>
          </cell>
        </row>
        <row r="2959">
          <cell r="AD2959">
            <v>21</v>
          </cell>
          <cell r="AF2959">
            <v>100</v>
          </cell>
          <cell r="AG2959" t="str">
            <v/>
          </cell>
          <cell r="AH2959">
            <v>-100</v>
          </cell>
        </row>
        <row r="2960">
          <cell r="AD2960">
            <v>6</v>
          </cell>
          <cell r="AF2960">
            <v>100</v>
          </cell>
          <cell r="AG2960" t="str">
            <v/>
          </cell>
          <cell r="AH2960">
            <v>-100</v>
          </cell>
        </row>
        <row r="2961">
          <cell r="AC2961" t="str">
            <v>Won</v>
          </cell>
          <cell r="AD2961">
            <v>2</v>
          </cell>
          <cell r="AE2961">
            <v>1.2</v>
          </cell>
          <cell r="AF2961">
            <v>100</v>
          </cell>
          <cell r="AG2961">
            <v>200</v>
          </cell>
          <cell r="AH2961">
            <v>100</v>
          </cell>
        </row>
        <row r="2962">
          <cell r="AC2962" t="str">
            <v>3rd</v>
          </cell>
          <cell r="AD2962">
            <v>7</v>
          </cell>
          <cell r="AE2962">
            <v>1.8</v>
          </cell>
          <cell r="AF2962">
            <v>100</v>
          </cell>
          <cell r="AG2962" t="str">
            <v/>
          </cell>
          <cell r="AH2962">
            <v>-100</v>
          </cell>
        </row>
        <row r="2963">
          <cell r="AC2963" t="str">
            <v>2nd</v>
          </cell>
          <cell r="AD2963">
            <v>6</v>
          </cell>
          <cell r="AE2963">
            <v>1.7</v>
          </cell>
          <cell r="AF2963">
            <v>100</v>
          </cell>
          <cell r="AG2963" t="str">
            <v/>
          </cell>
          <cell r="AH2963">
            <v>-100</v>
          </cell>
        </row>
        <row r="2964">
          <cell r="AC2964" t="str">
            <v>L/scr</v>
          </cell>
          <cell r="AD2964">
            <v>10</v>
          </cell>
          <cell r="AE2964">
            <v>1</v>
          </cell>
          <cell r="AF2964" t="str">
            <v/>
          </cell>
          <cell r="AG2964" t="str">
            <v/>
          </cell>
          <cell r="AH2964" t="str">
            <v/>
          </cell>
        </row>
        <row r="2965">
          <cell r="AC2965" t="str">
            <v>L/scr</v>
          </cell>
          <cell r="AD2965">
            <v>1</v>
          </cell>
          <cell r="AE2965">
            <v>1</v>
          </cell>
          <cell r="AF2965" t="str">
            <v/>
          </cell>
          <cell r="AG2965" t="str">
            <v/>
          </cell>
          <cell r="AH2965" t="str">
            <v/>
          </cell>
        </row>
        <row r="2966">
          <cell r="AD2966">
            <v>3</v>
          </cell>
          <cell r="AF2966">
            <v>100</v>
          </cell>
          <cell r="AG2966" t="str">
            <v/>
          </cell>
          <cell r="AH2966">
            <v>-100</v>
          </cell>
        </row>
        <row r="2967">
          <cell r="AD2967">
            <v>7.5</v>
          </cell>
          <cell r="AF2967">
            <v>100</v>
          </cell>
          <cell r="AG2967" t="str">
            <v/>
          </cell>
          <cell r="AH2967">
            <v>-100</v>
          </cell>
        </row>
        <row r="2968">
          <cell r="AC2968" t="str">
            <v>2nd</v>
          </cell>
          <cell r="AD2968">
            <v>4.5999999999999996</v>
          </cell>
          <cell r="AE2968">
            <v>2</v>
          </cell>
          <cell r="AF2968">
            <v>100</v>
          </cell>
          <cell r="AG2968" t="str">
            <v/>
          </cell>
          <cell r="AH2968">
            <v>-100</v>
          </cell>
        </row>
        <row r="2969">
          <cell r="AC2969" t="str">
            <v>Won</v>
          </cell>
          <cell r="AD2969">
            <v>9</v>
          </cell>
          <cell r="AE2969">
            <v>2.2999999999999998</v>
          </cell>
          <cell r="AF2969">
            <v>100</v>
          </cell>
          <cell r="AG2969">
            <v>900</v>
          </cell>
          <cell r="AH2969">
            <v>800</v>
          </cell>
        </row>
        <row r="2970">
          <cell r="AD2970">
            <v>9</v>
          </cell>
          <cell r="AF2970">
            <v>100</v>
          </cell>
          <cell r="AG2970" t="str">
            <v/>
          </cell>
          <cell r="AH2970">
            <v>-100</v>
          </cell>
        </row>
        <row r="2971">
          <cell r="AD2971">
            <v>4.8</v>
          </cell>
          <cell r="AF2971">
            <v>100</v>
          </cell>
          <cell r="AG2971" t="str">
            <v/>
          </cell>
          <cell r="AH2971">
            <v>-100</v>
          </cell>
        </row>
        <row r="2972">
          <cell r="AD2972">
            <v>4.8</v>
          </cell>
          <cell r="AF2972">
            <v>100</v>
          </cell>
          <cell r="AG2972" t="str">
            <v/>
          </cell>
          <cell r="AH2972">
            <v>-100</v>
          </cell>
        </row>
        <row r="2973">
          <cell r="AD2973">
            <v>3.9</v>
          </cell>
          <cell r="AF2973">
            <v>100</v>
          </cell>
          <cell r="AG2973" t="str">
            <v/>
          </cell>
          <cell r="AH2973">
            <v>-100</v>
          </cell>
        </row>
        <row r="2974">
          <cell r="AC2974" t="str">
            <v>2nd</v>
          </cell>
          <cell r="AD2974">
            <v>10</v>
          </cell>
          <cell r="AE2974">
            <v>2.4</v>
          </cell>
          <cell r="AF2974">
            <v>100</v>
          </cell>
          <cell r="AG2974" t="str">
            <v/>
          </cell>
          <cell r="AH2974">
            <v>-100</v>
          </cell>
        </row>
        <row r="2975">
          <cell r="AD2975">
            <v>21</v>
          </cell>
          <cell r="AF2975">
            <v>100</v>
          </cell>
          <cell r="AG2975" t="str">
            <v/>
          </cell>
          <cell r="AH2975">
            <v>-100</v>
          </cell>
        </row>
        <row r="2976">
          <cell r="AC2976" t="str">
            <v>2nd</v>
          </cell>
          <cell r="AD2976">
            <v>1.24</v>
          </cell>
          <cell r="AE2976">
            <v>1.04</v>
          </cell>
          <cell r="AF2976">
            <v>100</v>
          </cell>
          <cell r="AG2976" t="str">
            <v/>
          </cell>
          <cell r="AH2976">
            <v>-100</v>
          </cell>
        </row>
        <row r="2977">
          <cell r="AC2977" t="str">
            <v>Won</v>
          </cell>
          <cell r="AD2977">
            <v>10</v>
          </cell>
          <cell r="AE2977">
            <v>2.4</v>
          </cell>
          <cell r="AF2977">
            <v>100</v>
          </cell>
          <cell r="AG2977">
            <v>1000</v>
          </cell>
          <cell r="AH2977">
            <v>900</v>
          </cell>
        </row>
        <row r="2978">
          <cell r="AC2978" t="str">
            <v>Ntd</v>
          </cell>
          <cell r="AD2978">
            <v>13</v>
          </cell>
          <cell r="AF2978">
            <v>100</v>
          </cell>
          <cell r="AG2978" t="str">
            <v/>
          </cell>
          <cell r="AH2978">
            <v>-100</v>
          </cell>
        </row>
        <row r="2979">
          <cell r="AD2979">
            <v>16</v>
          </cell>
          <cell r="AF2979">
            <v>100</v>
          </cell>
          <cell r="AG2979" t="str">
            <v/>
          </cell>
          <cell r="AH2979">
            <v>-100</v>
          </cell>
        </row>
        <row r="2980">
          <cell r="AD2980">
            <v>26</v>
          </cell>
          <cell r="AF2980">
            <v>100</v>
          </cell>
          <cell r="AG2980" t="str">
            <v/>
          </cell>
          <cell r="AH2980">
            <v>-100</v>
          </cell>
        </row>
        <row r="2981">
          <cell r="AC2981" t="str">
            <v>Won</v>
          </cell>
          <cell r="AD2981">
            <v>1.75</v>
          </cell>
          <cell r="AE2981">
            <v>1.04</v>
          </cell>
          <cell r="AF2981">
            <v>100</v>
          </cell>
          <cell r="AG2981">
            <v>175</v>
          </cell>
          <cell r="AH2981">
            <v>75</v>
          </cell>
        </row>
        <row r="2982">
          <cell r="AC2982" t="str">
            <v>2nd</v>
          </cell>
          <cell r="AD2982">
            <v>4</v>
          </cell>
          <cell r="AE2982">
            <v>1.2</v>
          </cell>
          <cell r="AF2982">
            <v>100</v>
          </cell>
          <cell r="AG2982" t="str">
            <v/>
          </cell>
          <cell r="AH2982">
            <v>-100</v>
          </cell>
        </row>
        <row r="2983">
          <cell r="AC2983" t="str">
            <v>3rd</v>
          </cell>
          <cell r="AD2983">
            <v>11</v>
          </cell>
          <cell r="AE2983">
            <v>2.1</v>
          </cell>
          <cell r="AF2983">
            <v>100</v>
          </cell>
          <cell r="AG2983" t="str">
            <v/>
          </cell>
          <cell r="AH2983">
            <v>-100</v>
          </cell>
        </row>
        <row r="2984">
          <cell r="AD2984">
            <v>7.5</v>
          </cell>
          <cell r="AF2984">
            <v>100</v>
          </cell>
          <cell r="AG2984" t="str">
            <v/>
          </cell>
          <cell r="AH2984">
            <v>-100</v>
          </cell>
        </row>
        <row r="2985">
          <cell r="AD2985">
            <v>41</v>
          </cell>
          <cell r="AF2985">
            <v>100</v>
          </cell>
          <cell r="AG2985" t="str">
            <v/>
          </cell>
          <cell r="AH2985">
            <v>-100</v>
          </cell>
        </row>
        <row r="2986">
          <cell r="AC2986" t="str">
            <v>Won</v>
          </cell>
          <cell r="AD2986">
            <v>2.5</v>
          </cell>
          <cell r="AE2986">
            <v>1.2</v>
          </cell>
          <cell r="AF2986">
            <v>100</v>
          </cell>
          <cell r="AG2986">
            <v>250</v>
          </cell>
          <cell r="AH2986">
            <v>150</v>
          </cell>
        </row>
        <row r="2987">
          <cell r="AC2987" t="str">
            <v>2nd</v>
          </cell>
          <cell r="AD2987">
            <v>4.5999999999999996</v>
          </cell>
          <cell r="AE2987">
            <v>1.7</v>
          </cell>
          <cell r="AF2987">
            <v>100</v>
          </cell>
          <cell r="AG2987" t="str">
            <v/>
          </cell>
          <cell r="AH2987">
            <v>-100</v>
          </cell>
        </row>
        <row r="2988">
          <cell r="AD2988">
            <v>8</v>
          </cell>
          <cell r="AF2988">
            <v>100</v>
          </cell>
          <cell r="AG2988" t="str">
            <v/>
          </cell>
          <cell r="AH2988">
            <v>-100</v>
          </cell>
        </row>
        <row r="2989">
          <cell r="AD2989">
            <v>8</v>
          </cell>
          <cell r="AF2989">
            <v>100</v>
          </cell>
          <cell r="AG2989" t="str">
            <v/>
          </cell>
          <cell r="AH2989">
            <v>-100</v>
          </cell>
        </row>
        <row r="2990">
          <cell r="AC2990" t="str">
            <v>3rd</v>
          </cell>
          <cell r="AD2990">
            <v>20</v>
          </cell>
          <cell r="AE2990">
            <v>4.5999999999999996</v>
          </cell>
          <cell r="AF2990">
            <v>100</v>
          </cell>
          <cell r="AG2990" t="str">
            <v/>
          </cell>
          <cell r="AH2990">
            <v>-100</v>
          </cell>
        </row>
        <row r="2991">
          <cell r="AD2991">
            <v>13</v>
          </cell>
          <cell r="AF2991">
            <v>100</v>
          </cell>
          <cell r="AG2991" t="str">
            <v/>
          </cell>
          <cell r="AH2991">
            <v>-100</v>
          </cell>
        </row>
        <row r="2992">
          <cell r="AD2992">
            <v>18</v>
          </cell>
          <cell r="AF2992">
            <v>100</v>
          </cell>
          <cell r="AG2992" t="str">
            <v/>
          </cell>
          <cell r="AH2992">
            <v>-100</v>
          </cell>
        </row>
        <row r="2993">
          <cell r="AD2993">
            <v>6.5</v>
          </cell>
          <cell r="AF2993">
            <v>100</v>
          </cell>
          <cell r="AG2993" t="str">
            <v/>
          </cell>
          <cell r="AH2993">
            <v>-100</v>
          </cell>
        </row>
        <row r="2994">
          <cell r="AC2994" t="str">
            <v>Won</v>
          </cell>
          <cell r="AD2994">
            <v>7</v>
          </cell>
          <cell r="AE2994">
            <v>2.8</v>
          </cell>
          <cell r="AF2994">
            <v>100</v>
          </cell>
          <cell r="AG2994">
            <v>700</v>
          </cell>
          <cell r="AH2994">
            <v>600</v>
          </cell>
        </row>
        <row r="2995">
          <cell r="AD2995">
            <v>8.5</v>
          </cell>
          <cell r="AF2995">
            <v>100</v>
          </cell>
          <cell r="AG2995" t="str">
            <v/>
          </cell>
          <cell r="AH2995">
            <v>-100</v>
          </cell>
        </row>
        <row r="2996">
          <cell r="AD2996">
            <v>3.6</v>
          </cell>
          <cell r="AF2996">
            <v>100</v>
          </cell>
          <cell r="AG2996" t="str">
            <v/>
          </cell>
          <cell r="AH2996">
            <v>-100</v>
          </cell>
        </row>
        <row r="2997">
          <cell r="AC2997" t="str">
            <v>Won</v>
          </cell>
          <cell r="AD2997">
            <v>8</v>
          </cell>
          <cell r="AE2997">
            <v>2.5</v>
          </cell>
          <cell r="AF2997">
            <v>100</v>
          </cell>
          <cell r="AG2997">
            <v>800</v>
          </cell>
          <cell r="AH2997">
            <v>700</v>
          </cell>
        </row>
        <row r="2998">
          <cell r="AC2998" t="str">
            <v>2nd</v>
          </cell>
          <cell r="AD2998">
            <v>11</v>
          </cell>
          <cell r="AE2998">
            <v>2.6</v>
          </cell>
          <cell r="AF2998">
            <v>100</v>
          </cell>
          <cell r="AG2998" t="str">
            <v/>
          </cell>
          <cell r="AH2998">
            <v>-100</v>
          </cell>
        </row>
        <row r="2999">
          <cell r="AD2999">
            <v>4.8</v>
          </cell>
          <cell r="AF2999">
            <v>100</v>
          </cell>
          <cell r="AG2999" t="str">
            <v/>
          </cell>
          <cell r="AH2999">
            <v>-100</v>
          </cell>
        </row>
        <row r="3000">
          <cell r="AC3000" t="str">
            <v>3rd</v>
          </cell>
          <cell r="AD3000">
            <v>9</v>
          </cell>
          <cell r="AE3000">
            <v>2.6</v>
          </cell>
          <cell r="AF3000">
            <v>100</v>
          </cell>
          <cell r="AG3000" t="str">
            <v/>
          </cell>
          <cell r="AH3000">
            <v>-100</v>
          </cell>
        </row>
        <row r="3001">
          <cell r="AC3001" t="str">
            <v>Won</v>
          </cell>
          <cell r="AD3001">
            <v>3.8</v>
          </cell>
          <cell r="AE3001">
            <v>1.9</v>
          </cell>
          <cell r="AF3001">
            <v>100</v>
          </cell>
          <cell r="AG3001">
            <v>380</v>
          </cell>
          <cell r="AH3001">
            <v>280</v>
          </cell>
        </row>
        <row r="3002">
          <cell r="AD3002">
            <v>8</v>
          </cell>
          <cell r="AF3002">
            <v>100</v>
          </cell>
          <cell r="AG3002" t="str">
            <v/>
          </cell>
          <cell r="AH3002">
            <v>-100</v>
          </cell>
        </row>
        <row r="3003">
          <cell r="AC3003" t="str">
            <v>2nd</v>
          </cell>
          <cell r="AD3003">
            <v>3.9</v>
          </cell>
          <cell r="AE3003">
            <v>1.5</v>
          </cell>
          <cell r="AF3003">
            <v>100</v>
          </cell>
          <cell r="AG3003" t="str">
            <v/>
          </cell>
          <cell r="AH3003">
            <v>-100</v>
          </cell>
        </row>
        <row r="3004">
          <cell r="AD3004">
            <v>8</v>
          </cell>
          <cell r="AF3004">
            <v>100</v>
          </cell>
          <cell r="AG3004" t="str">
            <v/>
          </cell>
          <cell r="AH3004">
            <v>-100</v>
          </cell>
        </row>
        <row r="3005">
          <cell r="AD3005">
            <v>17</v>
          </cell>
          <cell r="AF3005">
            <v>100</v>
          </cell>
          <cell r="AG3005" t="str">
            <v/>
          </cell>
          <cell r="AH3005">
            <v>-100</v>
          </cell>
        </row>
        <row r="3006">
          <cell r="AC3006" t="str">
            <v>2nd</v>
          </cell>
          <cell r="AD3006">
            <v>3.7</v>
          </cell>
          <cell r="AE3006">
            <v>1.7</v>
          </cell>
          <cell r="AF3006">
            <v>100</v>
          </cell>
          <cell r="AG3006" t="str">
            <v/>
          </cell>
          <cell r="AH3006">
            <v>-100</v>
          </cell>
        </row>
        <row r="3007">
          <cell r="AC3007" t="str">
            <v>3rd</v>
          </cell>
          <cell r="AD3007">
            <v>2.9</v>
          </cell>
          <cell r="AE3007">
            <v>1.4</v>
          </cell>
          <cell r="AF3007">
            <v>100</v>
          </cell>
          <cell r="AG3007" t="str">
            <v/>
          </cell>
          <cell r="AH3007">
            <v>-100</v>
          </cell>
        </row>
        <row r="3008">
          <cell r="AD3008">
            <v>9</v>
          </cell>
          <cell r="AF3008">
            <v>100</v>
          </cell>
          <cell r="AG3008" t="str">
            <v/>
          </cell>
          <cell r="AH3008">
            <v>-100</v>
          </cell>
        </row>
        <row r="3009">
          <cell r="AD3009">
            <v>18</v>
          </cell>
          <cell r="AF3009">
            <v>100</v>
          </cell>
          <cell r="AG3009" t="str">
            <v/>
          </cell>
          <cell r="AH3009">
            <v>-100</v>
          </cell>
        </row>
        <row r="3010">
          <cell r="AD3010">
            <v>17</v>
          </cell>
          <cell r="AF3010">
            <v>100</v>
          </cell>
          <cell r="AG3010" t="str">
            <v/>
          </cell>
          <cell r="AH3010">
            <v>-100</v>
          </cell>
        </row>
        <row r="3011">
          <cell r="AC3011" t="str">
            <v>3rd</v>
          </cell>
          <cell r="AD3011">
            <v>4</v>
          </cell>
          <cell r="AE3011">
            <v>2.1</v>
          </cell>
          <cell r="AF3011">
            <v>100</v>
          </cell>
          <cell r="AG3011" t="str">
            <v/>
          </cell>
          <cell r="AH3011">
            <v>-100</v>
          </cell>
        </row>
        <row r="3012">
          <cell r="AC3012" t="str">
            <v>Won</v>
          </cell>
          <cell r="AD3012">
            <v>4.8</v>
          </cell>
          <cell r="AE3012">
            <v>2.1</v>
          </cell>
          <cell r="AF3012">
            <v>100</v>
          </cell>
          <cell r="AG3012">
            <v>480</v>
          </cell>
          <cell r="AH3012">
            <v>380</v>
          </cell>
        </row>
        <row r="3013">
          <cell r="AD3013">
            <v>8</v>
          </cell>
          <cell r="AF3013">
            <v>100</v>
          </cell>
          <cell r="AG3013" t="str">
            <v/>
          </cell>
          <cell r="AH3013">
            <v>-100</v>
          </cell>
        </row>
        <row r="3014">
          <cell r="AD3014">
            <v>11</v>
          </cell>
          <cell r="AF3014">
            <v>100</v>
          </cell>
          <cell r="AG3014" t="str">
            <v/>
          </cell>
          <cell r="AH3014">
            <v>-100</v>
          </cell>
        </row>
        <row r="3015">
          <cell r="AD3015">
            <v>7.5</v>
          </cell>
          <cell r="AF3015">
            <v>100</v>
          </cell>
          <cell r="AG3015" t="str">
            <v/>
          </cell>
          <cell r="AH3015">
            <v>-100</v>
          </cell>
        </row>
        <row r="3016">
          <cell r="AD3016">
            <v>2.6</v>
          </cell>
          <cell r="AF3016">
            <v>100</v>
          </cell>
          <cell r="AG3016" t="str">
            <v/>
          </cell>
          <cell r="AH3016">
            <v>-100</v>
          </cell>
        </row>
        <row r="3017">
          <cell r="AC3017" t="str">
            <v>Won</v>
          </cell>
          <cell r="AD3017">
            <v>6.5</v>
          </cell>
          <cell r="AE3017">
            <v>1.9</v>
          </cell>
          <cell r="AF3017">
            <v>100</v>
          </cell>
          <cell r="AG3017">
            <v>650</v>
          </cell>
          <cell r="AH3017">
            <v>550</v>
          </cell>
        </row>
        <row r="3018">
          <cell r="AD3018">
            <v>6</v>
          </cell>
          <cell r="AF3018">
            <v>100</v>
          </cell>
          <cell r="AG3018" t="str">
            <v/>
          </cell>
          <cell r="AH3018">
            <v>-100</v>
          </cell>
        </row>
        <row r="3019">
          <cell r="AD3019">
            <v>10</v>
          </cell>
          <cell r="AF3019">
            <v>100</v>
          </cell>
          <cell r="AG3019" t="str">
            <v/>
          </cell>
          <cell r="AH3019">
            <v>-100</v>
          </cell>
        </row>
        <row r="3020">
          <cell r="AD3020">
            <v>11</v>
          </cell>
          <cell r="AF3020">
            <v>100</v>
          </cell>
          <cell r="AG3020" t="str">
            <v/>
          </cell>
          <cell r="AH3020">
            <v>-100</v>
          </cell>
        </row>
        <row r="3021">
          <cell r="AC3021" t="str">
            <v>Won</v>
          </cell>
          <cell r="AD3021">
            <v>3.5</v>
          </cell>
          <cell r="AE3021">
            <v>1.8</v>
          </cell>
          <cell r="AF3021">
            <v>100</v>
          </cell>
          <cell r="AG3021">
            <v>350</v>
          </cell>
          <cell r="AH3021">
            <v>250</v>
          </cell>
        </row>
        <row r="3022">
          <cell r="AC3022" t="str">
            <v>2nd</v>
          </cell>
          <cell r="AD3022">
            <v>4.4000000000000004</v>
          </cell>
          <cell r="AE3022">
            <v>1.7</v>
          </cell>
          <cell r="AF3022">
            <v>100</v>
          </cell>
          <cell r="AG3022" t="str">
            <v/>
          </cell>
          <cell r="AH3022">
            <v>-100</v>
          </cell>
        </row>
        <row r="3023">
          <cell r="AD3023">
            <v>5</v>
          </cell>
          <cell r="AF3023">
            <v>100</v>
          </cell>
          <cell r="AG3023" t="str">
            <v/>
          </cell>
          <cell r="AH3023">
            <v>-100</v>
          </cell>
        </row>
        <row r="3024">
          <cell r="AC3024" t="str">
            <v>3rd</v>
          </cell>
          <cell r="AD3024">
            <v>11</v>
          </cell>
          <cell r="AE3024">
            <v>3.4</v>
          </cell>
          <cell r="AF3024">
            <v>100</v>
          </cell>
          <cell r="AG3024" t="str">
            <v/>
          </cell>
          <cell r="AH3024">
            <v>-100</v>
          </cell>
        </row>
        <row r="3025">
          <cell r="AD3025">
            <v>16</v>
          </cell>
          <cell r="AF3025">
            <v>100</v>
          </cell>
          <cell r="AG3025" t="str">
            <v/>
          </cell>
          <cell r="AH3025">
            <v>-100</v>
          </cell>
        </row>
        <row r="3026">
          <cell r="AC3026" t="str">
            <v>Won</v>
          </cell>
          <cell r="AD3026">
            <v>2.5</v>
          </cell>
          <cell r="AE3026">
            <v>1.4</v>
          </cell>
          <cell r="AF3026">
            <v>100</v>
          </cell>
          <cell r="AG3026">
            <v>250</v>
          </cell>
          <cell r="AH3026">
            <v>150</v>
          </cell>
        </row>
        <row r="3027">
          <cell r="AD3027">
            <v>4.5999999999999996</v>
          </cell>
          <cell r="AF3027">
            <v>100</v>
          </cell>
          <cell r="AG3027" t="str">
            <v/>
          </cell>
          <cell r="AH3027">
            <v>-100</v>
          </cell>
        </row>
        <row r="3028">
          <cell r="AD3028">
            <v>6.5</v>
          </cell>
          <cell r="AF3028">
            <v>100</v>
          </cell>
          <cell r="AG3028" t="str">
            <v/>
          </cell>
          <cell r="AH3028">
            <v>-100</v>
          </cell>
        </row>
        <row r="3029">
          <cell r="AD3029">
            <v>13</v>
          </cell>
          <cell r="AF3029">
            <v>100</v>
          </cell>
          <cell r="AG3029" t="str">
            <v/>
          </cell>
          <cell r="AH3029">
            <v>-100</v>
          </cell>
        </row>
        <row r="3030">
          <cell r="AC3030" t="str">
            <v>2nd</v>
          </cell>
          <cell r="AD3030">
            <v>20</v>
          </cell>
          <cell r="AE3030">
            <v>4.2</v>
          </cell>
          <cell r="AF3030">
            <v>100</v>
          </cell>
          <cell r="AG3030" t="str">
            <v/>
          </cell>
          <cell r="AH3030">
            <v>-100</v>
          </cell>
        </row>
        <row r="3031">
          <cell r="AC3031" t="str">
            <v>2nd</v>
          </cell>
          <cell r="AD3031">
            <v>4.2</v>
          </cell>
          <cell r="AE3031">
            <v>1.8</v>
          </cell>
          <cell r="AF3031">
            <v>100</v>
          </cell>
          <cell r="AG3031" t="str">
            <v/>
          </cell>
          <cell r="AH3031">
            <v>-100</v>
          </cell>
        </row>
        <row r="3032">
          <cell r="AC3032" t="str">
            <v>3rd</v>
          </cell>
          <cell r="AD3032">
            <v>3.8</v>
          </cell>
          <cell r="AE3032">
            <v>1.8</v>
          </cell>
          <cell r="AF3032">
            <v>100</v>
          </cell>
          <cell r="AG3032" t="str">
            <v/>
          </cell>
          <cell r="AH3032">
            <v>-100</v>
          </cell>
        </row>
        <row r="3033">
          <cell r="AC3033" t="str">
            <v>Won</v>
          </cell>
          <cell r="AD3033">
            <v>6.5</v>
          </cell>
          <cell r="AE3033">
            <v>2.4</v>
          </cell>
          <cell r="AF3033">
            <v>100</v>
          </cell>
          <cell r="AG3033">
            <v>650</v>
          </cell>
          <cell r="AH3033">
            <v>550</v>
          </cell>
        </row>
        <row r="3034">
          <cell r="AD3034">
            <v>11</v>
          </cell>
          <cell r="AF3034">
            <v>100</v>
          </cell>
          <cell r="AG3034" t="str">
            <v/>
          </cell>
          <cell r="AH3034">
            <v>-100</v>
          </cell>
        </row>
        <row r="3035">
          <cell r="AD3035">
            <v>21</v>
          </cell>
          <cell r="AF3035">
            <v>100</v>
          </cell>
          <cell r="AG3035" t="str">
            <v/>
          </cell>
          <cell r="AH3035">
            <v>-100</v>
          </cell>
        </row>
        <row r="3036">
          <cell r="AD3036">
            <v>3.2</v>
          </cell>
          <cell r="AF3036">
            <v>100</v>
          </cell>
          <cell r="AG3036" t="str">
            <v/>
          </cell>
          <cell r="AH3036">
            <v>-100</v>
          </cell>
        </row>
        <row r="3037">
          <cell r="AD3037">
            <v>2.8</v>
          </cell>
          <cell r="AF3037">
            <v>100</v>
          </cell>
          <cell r="AG3037" t="str">
            <v/>
          </cell>
          <cell r="AH3037">
            <v>-100</v>
          </cell>
        </row>
        <row r="3038">
          <cell r="AD3038">
            <v>13</v>
          </cell>
          <cell r="AF3038">
            <v>100</v>
          </cell>
          <cell r="AG3038" t="str">
            <v/>
          </cell>
          <cell r="AH3038">
            <v>-100</v>
          </cell>
        </row>
        <row r="3039">
          <cell r="AC3039" t="str">
            <v>3rd</v>
          </cell>
          <cell r="AD3039">
            <v>15</v>
          </cell>
          <cell r="AE3039">
            <v>3.5</v>
          </cell>
          <cell r="AF3039">
            <v>100</v>
          </cell>
          <cell r="AG3039" t="str">
            <v/>
          </cell>
          <cell r="AH3039">
            <v>-100</v>
          </cell>
        </row>
        <row r="3040">
          <cell r="AC3040" t="str">
            <v>2nd</v>
          </cell>
          <cell r="AD3040">
            <v>13</v>
          </cell>
          <cell r="AE3040">
            <v>2.9</v>
          </cell>
          <cell r="AF3040">
            <v>100</v>
          </cell>
          <cell r="AG3040" t="str">
            <v/>
          </cell>
          <cell r="AH3040">
            <v>-100</v>
          </cell>
        </row>
        <row r="3041">
          <cell r="AC3041" t="str">
            <v>3rd</v>
          </cell>
          <cell r="AD3041">
            <v>6</v>
          </cell>
          <cell r="AE3041">
            <v>1.8</v>
          </cell>
          <cell r="AF3041">
            <v>100</v>
          </cell>
          <cell r="AG3041" t="str">
            <v/>
          </cell>
          <cell r="AH3041">
            <v>-100</v>
          </cell>
        </row>
        <row r="3042">
          <cell r="AC3042" t="str">
            <v>Won</v>
          </cell>
          <cell r="AD3042">
            <v>2.2000000000000002</v>
          </cell>
          <cell r="AE3042">
            <v>1.2</v>
          </cell>
          <cell r="AF3042">
            <v>100</v>
          </cell>
          <cell r="AG3042">
            <v>220.00000000000003</v>
          </cell>
          <cell r="AH3042">
            <v>120.00000000000003</v>
          </cell>
        </row>
        <row r="3043">
          <cell r="AD3043">
            <v>6.5</v>
          </cell>
          <cell r="AF3043">
            <v>100</v>
          </cell>
          <cell r="AG3043" t="str">
            <v/>
          </cell>
          <cell r="AH3043">
            <v>-100</v>
          </cell>
        </row>
        <row r="3044">
          <cell r="AD3044">
            <v>11</v>
          </cell>
          <cell r="AF3044">
            <v>100</v>
          </cell>
          <cell r="AG3044" t="str">
            <v/>
          </cell>
          <cell r="AH3044">
            <v>-100</v>
          </cell>
        </row>
        <row r="3045">
          <cell r="AC3045" t="str">
            <v>2nd</v>
          </cell>
          <cell r="AD3045">
            <v>11</v>
          </cell>
          <cell r="AE3045">
            <v>2.4</v>
          </cell>
          <cell r="AF3045">
            <v>100</v>
          </cell>
          <cell r="AG3045" t="str">
            <v/>
          </cell>
          <cell r="AH3045">
            <v>-100</v>
          </cell>
        </row>
        <row r="3046">
          <cell r="AD3046">
            <v>6.5</v>
          </cell>
          <cell r="AF3046">
            <v>100</v>
          </cell>
          <cell r="AG3046" t="str">
            <v/>
          </cell>
          <cell r="AH3046">
            <v>-100</v>
          </cell>
        </row>
        <row r="3047">
          <cell r="AC3047" t="str">
            <v>Won</v>
          </cell>
          <cell r="AD3047">
            <v>13.4</v>
          </cell>
          <cell r="AE3047">
            <v>3.7</v>
          </cell>
          <cell r="AF3047">
            <v>100</v>
          </cell>
          <cell r="AG3047">
            <v>1340</v>
          </cell>
          <cell r="AH3047">
            <v>1240</v>
          </cell>
        </row>
        <row r="3048">
          <cell r="AC3048" t="str">
            <v>3rd</v>
          </cell>
          <cell r="AD3048">
            <v>6</v>
          </cell>
          <cell r="AE3048">
            <v>2.4</v>
          </cell>
          <cell r="AF3048">
            <v>100</v>
          </cell>
          <cell r="AG3048" t="str">
            <v/>
          </cell>
          <cell r="AH3048">
            <v>-100</v>
          </cell>
        </row>
        <row r="3049">
          <cell r="AD3049">
            <v>8.5</v>
          </cell>
          <cell r="AF3049">
            <v>100</v>
          </cell>
          <cell r="AG3049" t="str">
            <v/>
          </cell>
          <cell r="AH3049">
            <v>-100</v>
          </cell>
        </row>
        <row r="3050">
          <cell r="AD3050">
            <v>15</v>
          </cell>
          <cell r="AF3050">
            <v>100</v>
          </cell>
          <cell r="AG3050" t="str">
            <v/>
          </cell>
          <cell r="AH3050">
            <v>-100</v>
          </cell>
        </row>
        <row r="3051">
          <cell r="AD3051">
            <v>4.8</v>
          </cell>
          <cell r="AF3051">
            <v>100</v>
          </cell>
          <cell r="AG3051" t="str">
            <v/>
          </cell>
          <cell r="AH3051">
            <v>-100</v>
          </cell>
        </row>
        <row r="3052">
          <cell r="AC3052" t="str">
            <v>3rd</v>
          </cell>
          <cell r="AD3052">
            <v>10</v>
          </cell>
          <cell r="AE3052">
            <v>3</v>
          </cell>
          <cell r="AF3052">
            <v>100</v>
          </cell>
          <cell r="AG3052" t="str">
            <v/>
          </cell>
          <cell r="AH3052">
            <v>-100</v>
          </cell>
        </row>
        <row r="3053">
          <cell r="AC3053" t="str">
            <v>2nd</v>
          </cell>
          <cell r="AD3053">
            <v>7</v>
          </cell>
          <cell r="AE3053">
            <v>2.4</v>
          </cell>
          <cell r="AF3053">
            <v>100</v>
          </cell>
          <cell r="AG3053" t="str">
            <v/>
          </cell>
          <cell r="AH3053">
            <v>-100</v>
          </cell>
        </row>
        <row r="3054">
          <cell r="AD3054">
            <v>6</v>
          </cell>
          <cell r="AF3054">
            <v>100</v>
          </cell>
          <cell r="AG3054" t="str">
            <v/>
          </cell>
          <cell r="AH3054">
            <v>-100</v>
          </cell>
        </row>
        <row r="3055">
          <cell r="AD3055">
            <v>6</v>
          </cell>
          <cell r="AF3055">
            <v>100</v>
          </cell>
          <cell r="AG3055" t="str">
            <v/>
          </cell>
          <cell r="AH3055">
            <v>-100</v>
          </cell>
        </row>
        <row r="3056">
          <cell r="AD3056">
            <v>9</v>
          </cell>
          <cell r="AF3056">
            <v>100</v>
          </cell>
          <cell r="AG3056" t="str">
            <v/>
          </cell>
          <cell r="AH3056">
            <v>-100</v>
          </cell>
        </row>
        <row r="3057">
          <cell r="AD3057">
            <v>7</v>
          </cell>
          <cell r="AF3057">
            <v>100</v>
          </cell>
          <cell r="AG3057" t="str">
            <v/>
          </cell>
          <cell r="AH3057">
            <v>-100</v>
          </cell>
        </row>
        <row r="3058">
          <cell r="AD3058">
            <v>11</v>
          </cell>
          <cell r="AF3058">
            <v>100</v>
          </cell>
          <cell r="AG3058" t="str">
            <v/>
          </cell>
          <cell r="AH3058">
            <v>-100</v>
          </cell>
        </row>
        <row r="3059">
          <cell r="AD3059">
            <v>4.4000000000000004</v>
          </cell>
          <cell r="AF3059">
            <v>100</v>
          </cell>
          <cell r="AG3059" t="str">
            <v/>
          </cell>
          <cell r="AH3059">
            <v>-100</v>
          </cell>
        </row>
        <row r="3060">
          <cell r="AC3060" t="str">
            <v>Won</v>
          </cell>
          <cell r="AD3060">
            <v>10.4</v>
          </cell>
          <cell r="AE3060">
            <v>3.8</v>
          </cell>
          <cell r="AF3060">
            <v>100</v>
          </cell>
          <cell r="AG3060">
            <v>1040</v>
          </cell>
          <cell r="AH3060">
            <v>940</v>
          </cell>
        </row>
        <row r="3061">
          <cell r="AC3061" t="str">
            <v>Won</v>
          </cell>
          <cell r="AD3061">
            <v>3.3</v>
          </cell>
          <cell r="AE3061">
            <v>1.9</v>
          </cell>
          <cell r="AF3061">
            <v>100</v>
          </cell>
          <cell r="AG3061">
            <v>330</v>
          </cell>
          <cell r="AH3061">
            <v>230</v>
          </cell>
        </row>
        <row r="3062">
          <cell r="AD3062">
            <v>5</v>
          </cell>
          <cell r="AF3062">
            <v>100</v>
          </cell>
          <cell r="AG3062" t="str">
            <v/>
          </cell>
          <cell r="AH3062">
            <v>-100</v>
          </cell>
        </row>
        <row r="3063">
          <cell r="AD3063">
            <v>15</v>
          </cell>
          <cell r="AF3063">
            <v>100</v>
          </cell>
          <cell r="AG3063" t="str">
            <v/>
          </cell>
          <cell r="AH3063">
            <v>-100</v>
          </cell>
        </row>
        <row r="3064">
          <cell r="AD3064">
            <v>12</v>
          </cell>
          <cell r="AF3064">
            <v>100</v>
          </cell>
          <cell r="AG3064" t="str">
            <v/>
          </cell>
          <cell r="AH3064">
            <v>-100</v>
          </cell>
        </row>
        <row r="3065">
          <cell r="AD3065">
            <v>18</v>
          </cell>
          <cell r="AF3065">
            <v>100</v>
          </cell>
          <cell r="AG3065" t="str">
            <v/>
          </cell>
          <cell r="AH3065">
            <v>-100</v>
          </cell>
        </row>
        <row r="3066">
          <cell r="AC3066" t="str">
            <v>Won</v>
          </cell>
          <cell r="AD3066">
            <v>2.6</v>
          </cell>
          <cell r="AE3066">
            <v>1.4</v>
          </cell>
          <cell r="AF3066">
            <v>100</v>
          </cell>
          <cell r="AG3066">
            <v>260</v>
          </cell>
          <cell r="AH3066">
            <v>160</v>
          </cell>
        </row>
        <row r="3067">
          <cell r="AC3067" t="str">
            <v>2nd</v>
          </cell>
          <cell r="AD3067">
            <v>4.8</v>
          </cell>
          <cell r="AE3067">
            <v>1.9</v>
          </cell>
          <cell r="AF3067">
            <v>100</v>
          </cell>
          <cell r="AG3067" t="str">
            <v/>
          </cell>
          <cell r="AH3067">
            <v>-100</v>
          </cell>
        </row>
        <row r="3068">
          <cell r="AD3068">
            <v>18</v>
          </cell>
          <cell r="AF3068">
            <v>100</v>
          </cell>
          <cell r="AG3068" t="str">
            <v/>
          </cell>
          <cell r="AH3068">
            <v>-100</v>
          </cell>
        </row>
        <row r="3069">
          <cell r="AD3069">
            <v>15</v>
          </cell>
          <cell r="AF3069">
            <v>100</v>
          </cell>
          <cell r="AG3069" t="str">
            <v/>
          </cell>
          <cell r="AH3069">
            <v>-100</v>
          </cell>
        </row>
        <row r="3070">
          <cell r="AD3070">
            <v>17</v>
          </cell>
          <cell r="AF3070">
            <v>100</v>
          </cell>
          <cell r="AG3070" t="str">
            <v/>
          </cell>
          <cell r="AH3070">
            <v>-100</v>
          </cell>
        </row>
        <row r="3071">
          <cell r="AC3071" t="str">
            <v>2nd</v>
          </cell>
          <cell r="AD3071">
            <v>6.5</v>
          </cell>
          <cell r="AE3071">
            <v>2.7</v>
          </cell>
          <cell r="AF3071">
            <v>100</v>
          </cell>
          <cell r="AG3071" t="str">
            <v/>
          </cell>
          <cell r="AH3071">
            <v>-100</v>
          </cell>
        </row>
        <row r="3072">
          <cell r="AD3072">
            <v>31</v>
          </cell>
          <cell r="AF3072">
            <v>100</v>
          </cell>
          <cell r="AG3072" t="str">
            <v/>
          </cell>
          <cell r="AH3072">
            <v>-100</v>
          </cell>
        </row>
        <row r="3073">
          <cell r="AD3073">
            <v>3.8</v>
          </cell>
          <cell r="AF3073">
            <v>100</v>
          </cell>
          <cell r="AG3073" t="str">
            <v/>
          </cell>
          <cell r="AH3073">
            <v>-100</v>
          </cell>
        </row>
        <row r="3074">
          <cell r="AD3074">
            <v>26</v>
          </cell>
          <cell r="AF3074">
            <v>100</v>
          </cell>
          <cell r="AG3074" t="str">
            <v/>
          </cell>
          <cell r="AH3074">
            <v>-100</v>
          </cell>
        </row>
        <row r="3075">
          <cell r="AD3075">
            <v>4.5</v>
          </cell>
          <cell r="AF3075">
            <v>100</v>
          </cell>
          <cell r="AG3075" t="str">
            <v/>
          </cell>
          <cell r="AH3075">
            <v>-100</v>
          </cell>
        </row>
        <row r="3076">
          <cell r="AD3076">
            <v>7</v>
          </cell>
          <cell r="AF3076">
            <v>100</v>
          </cell>
          <cell r="AG3076" t="str">
            <v/>
          </cell>
          <cell r="AH3076">
            <v>-100</v>
          </cell>
        </row>
        <row r="3077">
          <cell r="AD3077">
            <v>8</v>
          </cell>
          <cell r="AF3077">
            <v>100</v>
          </cell>
          <cell r="AG3077" t="str">
            <v/>
          </cell>
          <cell r="AH3077">
            <v>-100</v>
          </cell>
        </row>
        <row r="3078">
          <cell r="AD3078">
            <v>11</v>
          </cell>
          <cell r="AF3078">
            <v>100</v>
          </cell>
          <cell r="AG3078" t="str">
            <v/>
          </cell>
          <cell r="AH3078">
            <v>-100</v>
          </cell>
        </row>
        <row r="3079">
          <cell r="AC3079" t="str">
            <v>2nd</v>
          </cell>
          <cell r="AD3079">
            <v>7</v>
          </cell>
          <cell r="AE3079">
            <v>2.7</v>
          </cell>
          <cell r="AF3079">
            <v>100</v>
          </cell>
          <cell r="AG3079" t="str">
            <v/>
          </cell>
          <cell r="AH3079">
            <v>-100</v>
          </cell>
        </row>
        <row r="3080">
          <cell r="AC3080" t="str">
            <v>Won</v>
          </cell>
          <cell r="AD3080">
            <v>7</v>
          </cell>
          <cell r="AE3080">
            <v>2.2999999999999998</v>
          </cell>
          <cell r="AF3080">
            <v>100</v>
          </cell>
          <cell r="AG3080">
            <v>700</v>
          </cell>
          <cell r="AH3080">
            <v>600</v>
          </cell>
        </row>
        <row r="3081">
          <cell r="AC3081" t="str">
            <v>2nd</v>
          </cell>
          <cell r="AD3081">
            <v>2.2999999999999998</v>
          </cell>
          <cell r="AE3081">
            <v>1.3</v>
          </cell>
          <cell r="AF3081">
            <v>100</v>
          </cell>
          <cell r="AG3081" t="str">
            <v/>
          </cell>
          <cell r="AH3081">
            <v>-100</v>
          </cell>
        </row>
        <row r="3082">
          <cell r="AD3082">
            <v>18</v>
          </cell>
          <cell r="AF3082">
            <v>100</v>
          </cell>
          <cell r="AG3082" t="str">
            <v/>
          </cell>
          <cell r="AH3082">
            <v>-100</v>
          </cell>
        </row>
        <row r="3083">
          <cell r="AD3083">
            <v>13</v>
          </cell>
          <cell r="AF3083">
            <v>100</v>
          </cell>
          <cell r="AG3083" t="str">
            <v/>
          </cell>
          <cell r="AH3083">
            <v>-100</v>
          </cell>
        </row>
        <row r="3084">
          <cell r="AC3084" t="str">
            <v>Won</v>
          </cell>
          <cell r="AD3084">
            <v>7.5</v>
          </cell>
          <cell r="AE3084">
            <v>2</v>
          </cell>
          <cell r="AF3084">
            <v>100</v>
          </cell>
          <cell r="AG3084">
            <v>750</v>
          </cell>
          <cell r="AH3084">
            <v>650</v>
          </cell>
        </row>
        <row r="3085">
          <cell r="AD3085">
            <v>9</v>
          </cell>
          <cell r="AF3085">
            <v>100</v>
          </cell>
          <cell r="AG3085" t="str">
            <v/>
          </cell>
          <cell r="AH3085">
            <v>-100</v>
          </cell>
        </row>
        <row r="3086">
          <cell r="AD3086">
            <v>6</v>
          </cell>
          <cell r="AF3086">
            <v>100</v>
          </cell>
          <cell r="AG3086" t="str">
            <v/>
          </cell>
          <cell r="AH3086">
            <v>-100</v>
          </cell>
        </row>
        <row r="3087">
          <cell r="AD3087">
            <v>15</v>
          </cell>
          <cell r="AF3087">
            <v>100</v>
          </cell>
          <cell r="AG3087" t="str">
            <v/>
          </cell>
          <cell r="AH3087">
            <v>-100</v>
          </cell>
        </row>
        <row r="3088">
          <cell r="AD3088">
            <v>4.5999999999999996</v>
          </cell>
          <cell r="AF3088">
            <v>100</v>
          </cell>
          <cell r="AG3088" t="str">
            <v/>
          </cell>
          <cell r="AH3088">
            <v>-100</v>
          </cell>
        </row>
        <row r="3089">
          <cell r="AD3089">
            <v>4.4000000000000004</v>
          </cell>
          <cell r="AF3089">
            <v>100</v>
          </cell>
          <cell r="AG3089" t="str">
            <v/>
          </cell>
          <cell r="AH3089">
            <v>-100</v>
          </cell>
        </row>
        <row r="3090">
          <cell r="AC3090" t="str">
            <v>Won</v>
          </cell>
          <cell r="AD3090">
            <v>19</v>
          </cell>
          <cell r="AE3090">
            <v>4.9000000000000004</v>
          </cell>
          <cell r="AF3090">
            <v>100</v>
          </cell>
          <cell r="AG3090">
            <v>1900</v>
          </cell>
          <cell r="AH3090">
            <v>1800</v>
          </cell>
        </row>
        <row r="3091">
          <cell r="AC3091" t="str">
            <v>Won</v>
          </cell>
          <cell r="AD3091">
            <v>2.8</v>
          </cell>
          <cell r="AF3091">
            <v>100</v>
          </cell>
          <cell r="AG3091">
            <v>280</v>
          </cell>
          <cell r="AH3091">
            <v>180</v>
          </cell>
        </row>
        <row r="3092">
          <cell r="AC3092" t="str">
            <v>Ntd</v>
          </cell>
          <cell r="AD3092">
            <v>2.5</v>
          </cell>
          <cell r="AF3092">
            <v>100</v>
          </cell>
          <cell r="AG3092" t="str">
            <v/>
          </cell>
          <cell r="AH3092">
            <v>-100</v>
          </cell>
        </row>
        <row r="3093">
          <cell r="AC3093" t="str">
            <v>Ntd</v>
          </cell>
          <cell r="AD3093">
            <v>3.8</v>
          </cell>
          <cell r="AF3093">
            <v>100</v>
          </cell>
          <cell r="AG3093" t="str">
            <v/>
          </cell>
          <cell r="AH3093">
            <v>-100</v>
          </cell>
        </row>
        <row r="3094">
          <cell r="AD3094">
            <v>18</v>
          </cell>
          <cell r="AF3094">
            <v>100</v>
          </cell>
          <cell r="AG3094" t="str">
            <v/>
          </cell>
          <cell r="AH3094">
            <v>-100</v>
          </cell>
        </row>
        <row r="3095">
          <cell r="AD3095">
            <v>4.2</v>
          </cell>
          <cell r="AF3095">
            <v>100</v>
          </cell>
          <cell r="AG3095" t="str">
            <v/>
          </cell>
          <cell r="AH3095">
            <v>-100</v>
          </cell>
        </row>
        <row r="3096">
          <cell r="AC3096" t="str">
            <v>2nd</v>
          </cell>
          <cell r="AD3096">
            <v>5</v>
          </cell>
          <cell r="AE3096">
            <v>1.8</v>
          </cell>
          <cell r="AF3096">
            <v>100</v>
          </cell>
          <cell r="AG3096" t="str">
            <v/>
          </cell>
          <cell r="AH3096">
            <v>-100</v>
          </cell>
        </row>
        <row r="3097">
          <cell r="AD3097">
            <v>4.4000000000000004</v>
          </cell>
          <cell r="AF3097">
            <v>100</v>
          </cell>
          <cell r="AG3097" t="str">
            <v/>
          </cell>
          <cell r="AH3097">
            <v>-100</v>
          </cell>
        </row>
        <row r="3098">
          <cell r="AD3098">
            <v>6.5</v>
          </cell>
          <cell r="AF3098">
            <v>100</v>
          </cell>
          <cell r="AG3098" t="str">
            <v/>
          </cell>
          <cell r="AH3098">
            <v>-100</v>
          </cell>
        </row>
        <row r="3099">
          <cell r="AD3099">
            <v>17</v>
          </cell>
          <cell r="AF3099">
            <v>100</v>
          </cell>
          <cell r="AG3099" t="str">
            <v/>
          </cell>
          <cell r="AH3099">
            <v>-100</v>
          </cell>
        </row>
        <row r="3100">
          <cell r="AD3100">
            <v>10</v>
          </cell>
          <cell r="AF3100">
            <v>100</v>
          </cell>
          <cell r="AG3100" t="str">
            <v/>
          </cell>
          <cell r="AH3100">
            <v>-100</v>
          </cell>
        </row>
        <row r="3101">
          <cell r="AC3101" t="str">
            <v>Won</v>
          </cell>
          <cell r="AD3101">
            <v>8.5</v>
          </cell>
          <cell r="AE3101">
            <v>3.3</v>
          </cell>
          <cell r="AF3101">
            <v>100</v>
          </cell>
          <cell r="AG3101">
            <v>850</v>
          </cell>
          <cell r="AH3101">
            <v>750</v>
          </cell>
        </row>
        <row r="3102">
          <cell r="AD3102">
            <v>8.5</v>
          </cell>
          <cell r="AF3102">
            <v>100</v>
          </cell>
          <cell r="AG3102" t="str">
            <v/>
          </cell>
          <cell r="AH3102">
            <v>-100</v>
          </cell>
        </row>
        <row r="3103">
          <cell r="AD3103">
            <v>7</v>
          </cell>
          <cell r="AF3103">
            <v>100</v>
          </cell>
          <cell r="AG3103" t="str">
            <v/>
          </cell>
          <cell r="AH3103">
            <v>-100</v>
          </cell>
        </row>
        <row r="3104">
          <cell r="AD3104">
            <v>8</v>
          </cell>
          <cell r="AF3104">
            <v>100</v>
          </cell>
          <cell r="AG3104" t="str">
            <v/>
          </cell>
          <cell r="AH3104">
            <v>-100</v>
          </cell>
        </row>
        <row r="3105">
          <cell r="AD3105">
            <v>3.9</v>
          </cell>
          <cell r="AF3105">
            <v>100</v>
          </cell>
          <cell r="AG3105" t="str">
            <v/>
          </cell>
          <cell r="AH3105">
            <v>-100</v>
          </cell>
        </row>
        <row r="3106">
          <cell r="AC3106" t="str">
            <v>2nd</v>
          </cell>
          <cell r="AD3106">
            <v>5</v>
          </cell>
          <cell r="AE3106">
            <v>2</v>
          </cell>
          <cell r="AF3106">
            <v>100</v>
          </cell>
          <cell r="AG3106" t="str">
            <v/>
          </cell>
          <cell r="AH3106">
            <v>-100</v>
          </cell>
        </row>
        <row r="3107">
          <cell r="AD3107">
            <v>6.5</v>
          </cell>
          <cell r="AF3107">
            <v>100</v>
          </cell>
          <cell r="AG3107" t="str">
            <v/>
          </cell>
          <cell r="AH3107">
            <v>-100</v>
          </cell>
        </row>
        <row r="3108">
          <cell r="AD3108">
            <v>16</v>
          </cell>
          <cell r="AF3108">
            <v>100</v>
          </cell>
          <cell r="AG3108" t="str">
            <v/>
          </cell>
          <cell r="AH3108">
            <v>-100</v>
          </cell>
        </row>
        <row r="3109">
          <cell r="AD3109">
            <v>4</v>
          </cell>
          <cell r="AF3109">
            <v>100</v>
          </cell>
          <cell r="AG3109" t="str">
            <v/>
          </cell>
          <cell r="AH3109">
            <v>-100</v>
          </cell>
        </row>
        <row r="3110">
          <cell r="AD3110">
            <v>4.2</v>
          </cell>
          <cell r="AF3110">
            <v>100</v>
          </cell>
          <cell r="AG3110" t="str">
            <v/>
          </cell>
          <cell r="AH3110">
            <v>-100</v>
          </cell>
        </row>
        <row r="3111">
          <cell r="AD3111">
            <v>7.5</v>
          </cell>
          <cell r="AF3111">
            <v>100</v>
          </cell>
          <cell r="AG3111" t="str">
            <v/>
          </cell>
          <cell r="AH3111">
            <v>-100</v>
          </cell>
        </row>
        <row r="3112">
          <cell r="AC3112" t="str">
            <v>3rd</v>
          </cell>
          <cell r="AD3112">
            <v>6</v>
          </cell>
          <cell r="AE3112">
            <v>2.2999999999999998</v>
          </cell>
          <cell r="AF3112">
            <v>100</v>
          </cell>
          <cell r="AG3112" t="str">
            <v/>
          </cell>
          <cell r="AH3112">
            <v>-100</v>
          </cell>
        </row>
        <row r="3113">
          <cell r="AC3113" t="str">
            <v>2nd</v>
          </cell>
          <cell r="AD3113">
            <v>21</v>
          </cell>
          <cell r="AE3113">
            <v>4.5999999999999996</v>
          </cell>
          <cell r="AF3113">
            <v>100</v>
          </cell>
          <cell r="AG3113" t="str">
            <v/>
          </cell>
          <cell r="AH3113">
            <v>-100</v>
          </cell>
        </row>
        <row r="3114">
          <cell r="AD3114">
            <v>9</v>
          </cell>
          <cell r="AF3114">
            <v>100</v>
          </cell>
          <cell r="AG3114" t="str">
            <v/>
          </cell>
          <cell r="AH3114">
            <v>-100</v>
          </cell>
        </row>
        <row r="3115">
          <cell r="AC3115" t="str">
            <v>Won</v>
          </cell>
          <cell r="AD3115">
            <v>7.5</v>
          </cell>
          <cell r="AE3115">
            <v>2.5</v>
          </cell>
          <cell r="AF3115">
            <v>100</v>
          </cell>
          <cell r="AG3115">
            <v>750</v>
          </cell>
          <cell r="AH3115">
            <v>650</v>
          </cell>
        </row>
        <row r="3116">
          <cell r="AD3116">
            <v>9.5</v>
          </cell>
          <cell r="AF3116">
            <v>100</v>
          </cell>
          <cell r="AG3116" t="str">
            <v/>
          </cell>
          <cell r="AH3116">
            <v>-100</v>
          </cell>
        </row>
        <row r="3117">
          <cell r="AC3117" t="str">
            <v>3rd</v>
          </cell>
          <cell r="AD3117">
            <v>3.5</v>
          </cell>
          <cell r="AE3117">
            <v>1.7</v>
          </cell>
          <cell r="AF3117">
            <v>100</v>
          </cell>
          <cell r="AG3117" t="str">
            <v/>
          </cell>
          <cell r="AH3117">
            <v>-100</v>
          </cell>
        </row>
        <row r="3118">
          <cell r="AD3118">
            <v>5</v>
          </cell>
          <cell r="AF3118">
            <v>100</v>
          </cell>
          <cell r="AG3118" t="str">
            <v/>
          </cell>
          <cell r="AH3118">
            <v>-100</v>
          </cell>
        </row>
        <row r="3119">
          <cell r="AD3119">
            <v>8.5</v>
          </cell>
          <cell r="AF3119">
            <v>100</v>
          </cell>
          <cell r="AG3119" t="str">
            <v/>
          </cell>
          <cell r="AH3119">
            <v>-100</v>
          </cell>
        </row>
        <row r="3120">
          <cell r="AD3120">
            <v>4.4000000000000004</v>
          </cell>
          <cell r="AF3120">
            <v>100</v>
          </cell>
          <cell r="AG3120" t="str">
            <v/>
          </cell>
          <cell r="AH3120">
            <v>-100</v>
          </cell>
        </row>
        <row r="3121">
          <cell r="AD3121">
            <v>7</v>
          </cell>
          <cell r="AF3121">
            <v>100</v>
          </cell>
          <cell r="AG3121" t="str">
            <v/>
          </cell>
          <cell r="AH3121">
            <v>-100</v>
          </cell>
        </row>
        <row r="3122">
          <cell r="AC3122" t="str">
            <v>Won</v>
          </cell>
          <cell r="AD3122">
            <v>10</v>
          </cell>
          <cell r="AE3122">
            <v>3</v>
          </cell>
          <cell r="AF3122">
            <v>100</v>
          </cell>
          <cell r="AG3122">
            <v>1000</v>
          </cell>
          <cell r="AH3122">
            <v>900</v>
          </cell>
        </row>
        <row r="3123">
          <cell r="AC3123" t="str">
            <v>2nd</v>
          </cell>
          <cell r="AD3123">
            <v>13</v>
          </cell>
          <cell r="AE3123">
            <v>3.6</v>
          </cell>
          <cell r="AF3123">
            <v>100</v>
          </cell>
          <cell r="AG3123" t="str">
            <v/>
          </cell>
          <cell r="AH3123">
            <v>-100</v>
          </cell>
        </row>
        <row r="3124">
          <cell r="AD3124">
            <v>7.5</v>
          </cell>
          <cell r="AF3124">
            <v>100</v>
          </cell>
          <cell r="AG3124" t="str">
            <v/>
          </cell>
          <cell r="AH3124">
            <v>-100</v>
          </cell>
        </row>
        <row r="3125">
          <cell r="AC3125" t="str">
            <v>3rd</v>
          </cell>
          <cell r="AD3125">
            <v>2.4500000000000002</v>
          </cell>
          <cell r="AE3125">
            <v>1.5</v>
          </cell>
          <cell r="AF3125">
            <v>100</v>
          </cell>
          <cell r="AG3125" t="str">
            <v/>
          </cell>
          <cell r="AH3125">
            <v>-100</v>
          </cell>
        </row>
        <row r="3126">
          <cell r="AD3126">
            <v>21</v>
          </cell>
          <cell r="AF3126">
            <v>100</v>
          </cell>
          <cell r="AG3126" t="str">
            <v/>
          </cell>
          <cell r="AH3126">
            <v>-100</v>
          </cell>
        </row>
        <row r="3127">
          <cell r="AD3127">
            <v>12</v>
          </cell>
          <cell r="AF3127">
            <v>100</v>
          </cell>
          <cell r="AG3127" t="str">
            <v/>
          </cell>
          <cell r="AH3127">
            <v>-100</v>
          </cell>
        </row>
        <row r="3128">
          <cell r="AC3128" t="str">
            <v>2nd</v>
          </cell>
          <cell r="AD3128">
            <v>11</v>
          </cell>
          <cell r="AE3128">
            <v>2.9</v>
          </cell>
          <cell r="AF3128">
            <v>100</v>
          </cell>
          <cell r="AG3128" t="str">
            <v/>
          </cell>
          <cell r="AH3128">
            <v>-100</v>
          </cell>
        </row>
        <row r="3129">
          <cell r="AD3129">
            <v>21</v>
          </cell>
          <cell r="AF3129">
            <v>100</v>
          </cell>
          <cell r="AG3129" t="str">
            <v/>
          </cell>
          <cell r="AH3129">
            <v>-100</v>
          </cell>
        </row>
        <row r="3130">
          <cell r="AC3130" t="str">
            <v>Won</v>
          </cell>
          <cell r="AD3130">
            <v>2.2999999999999998</v>
          </cell>
          <cell r="AE3130">
            <v>1.3</v>
          </cell>
          <cell r="AF3130">
            <v>100</v>
          </cell>
          <cell r="AG3130">
            <v>229.99999999999997</v>
          </cell>
          <cell r="AH3130">
            <v>129.99999999999997</v>
          </cell>
        </row>
        <row r="3131">
          <cell r="AD3131">
            <v>5</v>
          </cell>
          <cell r="AF3131">
            <v>100</v>
          </cell>
          <cell r="AG3131" t="str">
            <v/>
          </cell>
          <cell r="AH3131">
            <v>-100</v>
          </cell>
        </row>
        <row r="3132">
          <cell r="AC3132" t="str">
            <v>2nd</v>
          </cell>
          <cell r="AD3132">
            <v>9.5</v>
          </cell>
          <cell r="AE3132">
            <v>2.6</v>
          </cell>
          <cell r="AF3132">
            <v>100</v>
          </cell>
          <cell r="AG3132" t="str">
            <v/>
          </cell>
          <cell r="AH3132">
            <v>-100</v>
          </cell>
        </row>
        <row r="3133">
          <cell r="AD3133">
            <v>17</v>
          </cell>
          <cell r="AF3133">
            <v>100</v>
          </cell>
          <cell r="AG3133" t="str">
            <v/>
          </cell>
          <cell r="AH3133">
            <v>-100</v>
          </cell>
        </row>
        <row r="3134">
          <cell r="AD3134">
            <v>12</v>
          </cell>
          <cell r="AF3134">
            <v>100</v>
          </cell>
          <cell r="AG3134" t="str">
            <v/>
          </cell>
          <cell r="AH3134">
            <v>-100</v>
          </cell>
        </row>
        <row r="3135">
          <cell r="AC3135" t="str">
            <v>Ntd</v>
          </cell>
          <cell r="AD3135">
            <v>1.55</v>
          </cell>
          <cell r="AF3135">
            <v>100</v>
          </cell>
          <cell r="AG3135" t="str">
            <v/>
          </cell>
          <cell r="AH3135">
            <v>-100</v>
          </cell>
        </row>
        <row r="3136">
          <cell r="AD3136">
            <v>19</v>
          </cell>
          <cell r="AF3136">
            <v>100</v>
          </cell>
          <cell r="AG3136" t="str">
            <v/>
          </cell>
          <cell r="AH3136">
            <v>-100</v>
          </cell>
        </row>
        <row r="3137">
          <cell r="AC3137" t="str">
            <v>Won</v>
          </cell>
          <cell r="AD3137">
            <v>6.5</v>
          </cell>
          <cell r="AE3137">
            <v>2.2999999999999998</v>
          </cell>
          <cell r="AF3137">
            <v>100</v>
          </cell>
          <cell r="AG3137">
            <v>650</v>
          </cell>
          <cell r="AH3137">
            <v>550</v>
          </cell>
        </row>
        <row r="3138">
          <cell r="AD3138">
            <v>13</v>
          </cell>
          <cell r="AF3138">
            <v>100</v>
          </cell>
          <cell r="AG3138" t="str">
            <v/>
          </cell>
          <cell r="AH3138">
            <v>-100</v>
          </cell>
        </row>
        <row r="3139">
          <cell r="AC3139" t="str">
            <v>3rd</v>
          </cell>
          <cell r="AD3139">
            <v>10</v>
          </cell>
          <cell r="AE3139">
            <v>3.5</v>
          </cell>
          <cell r="AF3139">
            <v>100</v>
          </cell>
          <cell r="AG3139" t="str">
            <v/>
          </cell>
          <cell r="AH3139">
            <v>-100</v>
          </cell>
        </row>
        <row r="3140">
          <cell r="AD3140">
            <v>3.5</v>
          </cell>
          <cell r="AF3140">
            <v>100</v>
          </cell>
          <cell r="AG3140" t="str">
            <v/>
          </cell>
          <cell r="AH3140">
            <v>-100</v>
          </cell>
        </row>
        <row r="3141">
          <cell r="AD3141">
            <v>21</v>
          </cell>
          <cell r="AF3141">
            <v>100</v>
          </cell>
          <cell r="AG3141" t="str">
            <v/>
          </cell>
          <cell r="AH3141">
            <v>-100</v>
          </cell>
        </row>
        <row r="3142">
          <cell r="AC3142" t="str">
            <v>3rd</v>
          </cell>
          <cell r="AD3142">
            <v>3.3</v>
          </cell>
          <cell r="AE3142">
            <v>1.4</v>
          </cell>
          <cell r="AF3142">
            <v>100</v>
          </cell>
          <cell r="AG3142" t="str">
            <v/>
          </cell>
          <cell r="AH3142">
            <v>-100</v>
          </cell>
        </row>
        <row r="3143">
          <cell r="AC3143" t="str">
            <v>Won</v>
          </cell>
          <cell r="AD3143">
            <v>4.5999999999999996</v>
          </cell>
          <cell r="AE3143">
            <v>1.7</v>
          </cell>
          <cell r="AF3143">
            <v>100</v>
          </cell>
          <cell r="AG3143">
            <v>459.99999999999994</v>
          </cell>
          <cell r="AH3143">
            <v>359.99999999999994</v>
          </cell>
        </row>
        <row r="3144">
          <cell r="AD3144">
            <v>11</v>
          </cell>
          <cell r="AF3144">
            <v>100</v>
          </cell>
          <cell r="AG3144" t="str">
            <v/>
          </cell>
          <cell r="AH3144">
            <v>-100</v>
          </cell>
        </row>
        <row r="3145">
          <cell r="AD3145">
            <v>7</v>
          </cell>
          <cell r="AF3145">
            <v>100</v>
          </cell>
          <cell r="AG3145" t="str">
            <v/>
          </cell>
          <cell r="AH3145">
            <v>-100</v>
          </cell>
        </row>
        <row r="3146">
          <cell r="AD3146">
            <v>13</v>
          </cell>
          <cell r="AF3146">
            <v>100</v>
          </cell>
          <cell r="AG3146" t="str">
            <v/>
          </cell>
          <cell r="AH3146">
            <v>-100</v>
          </cell>
        </row>
        <row r="3147">
          <cell r="AD3147">
            <v>4.5999999999999996</v>
          </cell>
          <cell r="AF3147">
            <v>100</v>
          </cell>
          <cell r="AG3147" t="str">
            <v/>
          </cell>
          <cell r="AH3147">
            <v>-100</v>
          </cell>
        </row>
        <row r="3148">
          <cell r="AD3148">
            <v>4.5999999999999996</v>
          </cell>
          <cell r="AF3148">
            <v>100</v>
          </cell>
          <cell r="AG3148" t="str">
            <v/>
          </cell>
          <cell r="AH3148">
            <v>-100</v>
          </cell>
        </row>
        <row r="3149">
          <cell r="AC3149" t="str">
            <v>2nd</v>
          </cell>
          <cell r="AD3149">
            <v>13</v>
          </cell>
          <cell r="AE3149">
            <v>3.5</v>
          </cell>
          <cell r="AF3149">
            <v>100</v>
          </cell>
          <cell r="AG3149" t="str">
            <v/>
          </cell>
          <cell r="AH3149">
            <v>-100</v>
          </cell>
        </row>
        <row r="3150">
          <cell r="AC3150" t="str">
            <v>Won</v>
          </cell>
          <cell r="AD3150">
            <v>5.0999999999999996</v>
          </cell>
          <cell r="AE3150">
            <v>2.2999999999999998</v>
          </cell>
          <cell r="AF3150">
            <v>100</v>
          </cell>
          <cell r="AG3150">
            <v>509.99999999999994</v>
          </cell>
          <cell r="AH3150">
            <v>409.99999999999994</v>
          </cell>
        </row>
        <row r="3151">
          <cell r="AC3151" t="str">
            <v>2nd</v>
          </cell>
          <cell r="AD3151">
            <v>7</v>
          </cell>
          <cell r="AE3151">
            <v>2.4</v>
          </cell>
          <cell r="AF3151">
            <v>100</v>
          </cell>
          <cell r="AG3151" t="str">
            <v/>
          </cell>
          <cell r="AH3151">
            <v>-100</v>
          </cell>
        </row>
        <row r="3152">
          <cell r="AD3152">
            <v>12</v>
          </cell>
          <cell r="AF3152">
            <v>100</v>
          </cell>
          <cell r="AG3152" t="str">
            <v/>
          </cell>
          <cell r="AH3152">
            <v>-100</v>
          </cell>
        </row>
        <row r="3153">
          <cell r="AD3153">
            <v>11</v>
          </cell>
          <cell r="AF3153">
            <v>100</v>
          </cell>
          <cell r="AG3153" t="str">
            <v/>
          </cell>
          <cell r="AH3153">
            <v>-100</v>
          </cell>
        </row>
        <row r="3154">
          <cell r="AC3154" t="str">
            <v>3rd</v>
          </cell>
          <cell r="AD3154">
            <v>6</v>
          </cell>
          <cell r="AE3154">
            <v>2.1</v>
          </cell>
          <cell r="AF3154">
            <v>100</v>
          </cell>
          <cell r="AG3154" t="str">
            <v/>
          </cell>
          <cell r="AH3154">
            <v>-100</v>
          </cell>
        </row>
        <row r="3155">
          <cell r="AD3155">
            <v>2.8</v>
          </cell>
          <cell r="AF3155">
            <v>100</v>
          </cell>
          <cell r="AG3155" t="str">
            <v/>
          </cell>
          <cell r="AH3155">
            <v>-100</v>
          </cell>
        </row>
        <row r="3156">
          <cell r="AD3156">
            <v>8.5</v>
          </cell>
          <cell r="AF3156">
            <v>100</v>
          </cell>
          <cell r="AG3156" t="str">
            <v/>
          </cell>
          <cell r="AH3156">
            <v>-100</v>
          </cell>
        </row>
        <row r="3157">
          <cell r="AD3157">
            <v>6</v>
          </cell>
          <cell r="AF3157">
            <v>100</v>
          </cell>
          <cell r="AG3157" t="str">
            <v/>
          </cell>
          <cell r="AH3157">
            <v>-100</v>
          </cell>
        </row>
        <row r="3158">
          <cell r="AC3158" t="str">
            <v>2nd</v>
          </cell>
          <cell r="AD3158">
            <v>15</v>
          </cell>
          <cell r="AE3158">
            <v>3.2</v>
          </cell>
          <cell r="AF3158">
            <v>100</v>
          </cell>
          <cell r="AG3158" t="str">
            <v/>
          </cell>
          <cell r="AH3158">
            <v>-100</v>
          </cell>
        </row>
        <row r="3159">
          <cell r="AD3159">
            <v>12</v>
          </cell>
          <cell r="AF3159">
            <v>100</v>
          </cell>
          <cell r="AG3159" t="str">
            <v/>
          </cell>
          <cell r="AH3159">
            <v>-100</v>
          </cell>
        </row>
        <row r="3160">
          <cell r="AD3160">
            <v>4.5999999999999996</v>
          </cell>
          <cell r="AF3160">
            <v>100</v>
          </cell>
          <cell r="AG3160" t="str">
            <v/>
          </cell>
          <cell r="AH3160">
            <v>-100</v>
          </cell>
        </row>
        <row r="3161">
          <cell r="AD3161">
            <v>4.8</v>
          </cell>
          <cell r="AF3161">
            <v>100</v>
          </cell>
          <cell r="AG3161" t="str">
            <v/>
          </cell>
          <cell r="AH3161">
            <v>-100</v>
          </cell>
        </row>
        <row r="3162">
          <cell r="AC3162" t="str">
            <v>Won</v>
          </cell>
          <cell r="AD3162">
            <v>7.4</v>
          </cell>
          <cell r="AE3162">
            <v>2.4</v>
          </cell>
          <cell r="AF3162">
            <v>100</v>
          </cell>
          <cell r="AG3162">
            <v>740</v>
          </cell>
          <cell r="AH3162">
            <v>640</v>
          </cell>
        </row>
        <row r="3163">
          <cell r="AC3163" t="str">
            <v>2nd</v>
          </cell>
          <cell r="AD3163">
            <v>9</v>
          </cell>
          <cell r="AE3163">
            <v>2.7</v>
          </cell>
          <cell r="AF3163">
            <v>100</v>
          </cell>
          <cell r="AG3163" t="str">
            <v/>
          </cell>
          <cell r="AH3163">
            <v>-100</v>
          </cell>
        </row>
        <row r="3164">
          <cell r="AD3164">
            <v>6.5</v>
          </cell>
          <cell r="AF3164">
            <v>100</v>
          </cell>
          <cell r="AG3164" t="str">
            <v/>
          </cell>
          <cell r="AH3164">
            <v>-100</v>
          </cell>
        </row>
        <row r="3165">
          <cell r="AC3165" t="str">
            <v>2nd</v>
          </cell>
          <cell r="AD3165">
            <v>3.1</v>
          </cell>
          <cell r="AE3165">
            <v>1.6</v>
          </cell>
          <cell r="AF3165">
            <v>100</v>
          </cell>
          <cell r="AG3165" t="str">
            <v/>
          </cell>
          <cell r="AH3165">
            <v>-100</v>
          </cell>
        </row>
        <row r="3166">
          <cell r="AC3166" t="str">
            <v>Ntd</v>
          </cell>
          <cell r="AD3166">
            <v>9</v>
          </cell>
          <cell r="AF3166">
            <v>100</v>
          </cell>
          <cell r="AG3166" t="str">
            <v/>
          </cell>
          <cell r="AH3166">
            <v>-100</v>
          </cell>
        </row>
        <row r="3167">
          <cell r="AC3167" t="str">
            <v>Won</v>
          </cell>
          <cell r="AD3167">
            <v>4.2</v>
          </cell>
          <cell r="AE3167">
            <v>2.2999999999999998</v>
          </cell>
          <cell r="AF3167">
            <v>100</v>
          </cell>
          <cell r="AG3167">
            <v>420</v>
          </cell>
          <cell r="AH3167">
            <v>320</v>
          </cell>
        </row>
        <row r="3168">
          <cell r="AD3168">
            <v>4.4000000000000004</v>
          </cell>
          <cell r="AF3168">
            <v>100</v>
          </cell>
          <cell r="AG3168" t="str">
            <v/>
          </cell>
          <cell r="AH3168">
            <v>-100</v>
          </cell>
        </row>
        <row r="3169">
          <cell r="AD3169">
            <v>11</v>
          </cell>
          <cell r="AF3169">
            <v>100</v>
          </cell>
          <cell r="AG3169" t="str">
            <v/>
          </cell>
          <cell r="AH3169">
            <v>-100</v>
          </cell>
        </row>
        <row r="3170">
          <cell r="AD3170">
            <v>7.5</v>
          </cell>
          <cell r="AF3170">
            <v>100</v>
          </cell>
          <cell r="AG3170" t="str">
            <v/>
          </cell>
          <cell r="AH3170">
            <v>-100</v>
          </cell>
        </row>
        <row r="3171">
          <cell r="AC3171" t="str">
            <v>Won</v>
          </cell>
          <cell r="AD3171">
            <v>3.5</v>
          </cell>
          <cell r="AE3171">
            <v>1.7</v>
          </cell>
          <cell r="AF3171">
            <v>100</v>
          </cell>
          <cell r="AG3171">
            <v>350</v>
          </cell>
          <cell r="AH3171">
            <v>250</v>
          </cell>
        </row>
        <row r="3172">
          <cell r="AD3172">
            <v>7</v>
          </cell>
          <cell r="AF3172">
            <v>100</v>
          </cell>
          <cell r="AG3172" t="str">
            <v/>
          </cell>
          <cell r="AH3172">
            <v>-100</v>
          </cell>
        </row>
        <row r="3173">
          <cell r="AD3173">
            <v>6</v>
          </cell>
          <cell r="AF3173">
            <v>100</v>
          </cell>
          <cell r="AG3173" t="str">
            <v/>
          </cell>
          <cell r="AH3173">
            <v>-100</v>
          </cell>
        </row>
        <row r="3174">
          <cell r="AC3174" t="str">
            <v>2nd</v>
          </cell>
          <cell r="AD3174">
            <v>7.5</v>
          </cell>
          <cell r="AE3174">
            <v>2.1</v>
          </cell>
          <cell r="AF3174">
            <v>100</v>
          </cell>
          <cell r="AG3174" t="str">
            <v/>
          </cell>
          <cell r="AH3174">
            <v>-100</v>
          </cell>
        </row>
        <row r="3175">
          <cell r="AC3175" t="str">
            <v>Won</v>
          </cell>
          <cell r="AD3175">
            <v>1.8</v>
          </cell>
          <cell r="AE3175">
            <v>1.2</v>
          </cell>
          <cell r="AF3175">
            <v>100</v>
          </cell>
          <cell r="AG3175">
            <v>180</v>
          </cell>
          <cell r="AH3175">
            <v>80</v>
          </cell>
        </row>
        <row r="3176">
          <cell r="AD3176">
            <v>16</v>
          </cell>
          <cell r="AF3176">
            <v>100</v>
          </cell>
          <cell r="AG3176" t="str">
            <v/>
          </cell>
          <cell r="AH3176">
            <v>-100</v>
          </cell>
        </row>
        <row r="3177">
          <cell r="AC3177" t="str">
            <v>2nd</v>
          </cell>
          <cell r="AD3177">
            <v>6</v>
          </cell>
          <cell r="AE3177">
            <v>1.6</v>
          </cell>
          <cell r="AF3177">
            <v>100</v>
          </cell>
          <cell r="AG3177" t="str">
            <v/>
          </cell>
          <cell r="AH3177">
            <v>-100</v>
          </cell>
        </row>
        <row r="3178">
          <cell r="AC3178" t="str">
            <v>3rd</v>
          </cell>
          <cell r="AD3178">
            <v>11</v>
          </cell>
          <cell r="AE3178">
            <v>2.4</v>
          </cell>
          <cell r="AF3178">
            <v>100</v>
          </cell>
          <cell r="AG3178" t="str">
            <v/>
          </cell>
          <cell r="AH3178">
            <v>-100</v>
          </cell>
        </row>
        <row r="3179">
          <cell r="AD3179">
            <v>17</v>
          </cell>
          <cell r="AF3179">
            <v>100</v>
          </cell>
          <cell r="AG3179" t="str">
            <v/>
          </cell>
          <cell r="AH3179">
            <v>-100</v>
          </cell>
        </row>
        <row r="3180">
          <cell r="AD3180">
            <v>2.15</v>
          </cell>
          <cell r="AF3180">
            <v>100</v>
          </cell>
          <cell r="AG3180" t="str">
            <v/>
          </cell>
          <cell r="AH3180">
            <v>-100</v>
          </cell>
        </row>
        <row r="3181">
          <cell r="AC3181" t="str">
            <v>Won</v>
          </cell>
          <cell r="AD3181">
            <v>4.8</v>
          </cell>
          <cell r="AE3181">
            <v>1.8</v>
          </cell>
          <cell r="AF3181">
            <v>100</v>
          </cell>
          <cell r="AG3181">
            <v>480</v>
          </cell>
          <cell r="AH3181">
            <v>380</v>
          </cell>
        </row>
        <row r="3182">
          <cell r="AD3182">
            <v>12</v>
          </cell>
          <cell r="AF3182">
            <v>100</v>
          </cell>
          <cell r="AG3182" t="str">
            <v/>
          </cell>
          <cell r="AH3182">
            <v>-100</v>
          </cell>
        </row>
        <row r="3183">
          <cell r="AD3183">
            <v>10</v>
          </cell>
          <cell r="AF3183">
            <v>100</v>
          </cell>
          <cell r="AG3183" t="str">
            <v/>
          </cell>
          <cell r="AH3183">
            <v>-100</v>
          </cell>
        </row>
        <row r="3184">
          <cell r="AC3184" t="str">
            <v>3rd</v>
          </cell>
          <cell r="AD3184">
            <v>10</v>
          </cell>
          <cell r="AE3184">
            <v>2.2000000000000002</v>
          </cell>
          <cell r="AF3184">
            <v>100</v>
          </cell>
          <cell r="AG3184" t="str">
            <v/>
          </cell>
          <cell r="AH3184">
            <v>-100</v>
          </cell>
        </row>
        <row r="3185">
          <cell r="AC3185" t="str">
            <v>Won</v>
          </cell>
          <cell r="AD3185">
            <v>1.9355</v>
          </cell>
          <cell r="AE3185">
            <v>1.3</v>
          </cell>
          <cell r="AF3185">
            <v>100</v>
          </cell>
          <cell r="AG3185">
            <v>193.55</v>
          </cell>
          <cell r="AH3185">
            <v>93.550000000000011</v>
          </cell>
        </row>
        <row r="3186">
          <cell r="AC3186" t="str">
            <v>L/scr</v>
          </cell>
          <cell r="AD3186">
            <v>1</v>
          </cell>
          <cell r="AE3186">
            <v>1</v>
          </cell>
          <cell r="AF3186" t="str">
            <v/>
          </cell>
          <cell r="AG3186" t="str">
            <v/>
          </cell>
          <cell r="AH3186" t="str">
            <v/>
          </cell>
        </row>
        <row r="3187">
          <cell r="AC3187" t="str">
            <v>2nd</v>
          </cell>
          <cell r="AD3187">
            <v>7.5</v>
          </cell>
          <cell r="AE3187">
            <v>2.2000000000000002</v>
          </cell>
          <cell r="AF3187">
            <v>100</v>
          </cell>
          <cell r="AG3187" t="str">
            <v/>
          </cell>
          <cell r="AH3187">
            <v>-100</v>
          </cell>
        </row>
        <row r="3188">
          <cell r="AD3188">
            <v>9</v>
          </cell>
          <cell r="AF3188">
            <v>100</v>
          </cell>
          <cell r="AG3188" t="str">
            <v/>
          </cell>
          <cell r="AH3188">
            <v>-100</v>
          </cell>
        </row>
        <row r="3189">
          <cell r="AC3189" t="str">
            <v>Ntd</v>
          </cell>
          <cell r="AD3189">
            <v>11</v>
          </cell>
          <cell r="AF3189">
            <v>100</v>
          </cell>
          <cell r="AG3189" t="str">
            <v/>
          </cell>
          <cell r="AH3189">
            <v>-100</v>
          </cell>
        </row>
        <row r="3190">
          <cell r="AD3190">
            <v>6</v>
          </cell>
          <cell r="AF3190">
            <v>100</v>
          </cell>
          <cell r="AG3190" t="str">
            <v/>
          </cell>
          <cell r="AH3190">
            <v>-100</v>
          </cell>
        </row>
        <row r="3191">
          <cell r="AC3191" t="str">
            <v>2nd</v>
          </cell>
          <cell r="AD3191">
            <v>3.3</v>
          </cell>
          <cell r="AF3191">
            <v>100</v>
          </cell>
          <cell r="AG3191" t="str">
            <v/>
          </cell>
          <cell r="AH3191">
            <v>-100</v>
          </cell>
        </row>
        <row r="3192">
          <cell r="AD3192">
            <v>4.2</v>
          </cell>
          <cell r="AF3192">
            <v>100</v>
          </cell>
          <cell r="AG3192" t="str">
            <v/>
          </cell>
          <cell r="AH3192">
            <v>-100</v>
          </cell>
        </row>
        <row r="3193">
          <cell r="AD3193">
            <v>8</v>
          </cell>
          <cell r="AF3193">
            <v>100</v>
          </cell>
          <cell r="AG3193" t="str">
            <v/>
          </cell>
          <cell r="AH3193">
            <v>-100</v>
          </cell>
        </row>
        <row r="3194">
          <cell r="AD3194">
            <v>16</v>
          </cell>
          <cell r="AF3194">
            <v>100</v>
          </cell>
          <cell r="AG3194" t="str">
            <v/>
          </cell>
          <cell r="AH3194">
            <v>-100</v>
          </cell>
        </row>
        <row r="3195">
          <cell r="AD3195">
            <v>4.5999999999999996</v>
          </cell>
          <cell r="AF3195">
            <v>100</v>
          </cell>
          <cell r="AG3195" t="str">
            <v/>
          </cell>
          <cell r="AH3195">
            <v>-100</v>
          </cell>
        </row>
        <row r="3196">
          <cell r="AD3196">
            <v>5</v>
          </cell>
          <cell r="AF3196">
            <v>100</v>
          </cell>
          <cell r="AG3196" t="str">
            <v/>
          </cell>
          <cell r="AH3196">
            <v>-100</v>
          </cell>
        </row>
        <row r="3197">
          <cell r="AD3197">
            <v>15</v>
          </cell>
          <cell r="AF3197">
            <v>100</v>
          </cell>
          <cell r="AG3197" t="str">
            <v/>
          </cell>
          <cell r="AH3197">
            <v>-100</v>
          </cell>
        </row>
        <row r="3198">
          <cell r="AC3198" t="str">
            <v>Won</v>
          </cell>
          <cell r="AD3198">
            <v>19.2</v>
          </cell>
          <cell r="AE3198">
            <v>4.9000000000000004</v>
          </cell>
          <cell r="AF3198">
            <v>100</v>
          </cell>
          <cell r="AG3198">
            <v>1920</v>
          </cell>
          <cell r="AH3198">
            <v>1820</v>
          </cell>
        </row>
        <row r="3199">
          <cell r="AC3199" t="str">
            <v>2nd</v>
          </cell>
          <cell r="AD3199">
            <v>13</v>
          </cell>
          <cell r="AE3199">
            <v>4.5999999999999996</v>
          </cell>
          <cell r="AF3199">
            <v>100</v>
          </cell>
          <cell r="AG3199" t="str">
            <v/>
          </cell>
          <cell r="AH3199">
            <v>-100</v>
          </cell>
        </row>
        <row r="3200">
          <cell r="AC3200" t="str">
            <v>2nd</v>
          </cell>
          <cell r="AD3200">
            <v>8</v>
          </cell>
          <cell r="AE3200">
            <v>2.1</v>
          </cell>
          <cell r="AF3200">
            <v>100</v>
          </cell>
          <cell r="AG3200" t="str">
            <v/>
          </cell>
          <cell r="AH3200">
            <v>-100</v>
          </cell>
        </row>
        <row r="3201">
          <cell r="AD3201">
            <v>3.1</v>
          </cell>
          <cell r="AF3201">
            <v>100</v>
          </cell>
          <cell r="AG3201" t="str">
            <v/>
          </cell>
          <cell r="AH3201">
            <v>-100</v>
          </cell>
        </row>
        <row r="3202">
          <cell r="AC3202" t="str">
            <v>Won</v>
          </cell>
          <cell r="AD3202">
            <v>5</v>
          </cell>
          <cell r="AE3202">
            <v>1.9</v>
          </cell>
          <cell r="AF3202">
            <v>100</v>
          </cell>
          <cell r="AG3202">
            <v>500</v>
          </cell>
          <cell r="AH3202">
            <v>400</v>
          </cell>
        </row>
        <row r="3203">
          <cell r="AD3203">
            <v>6</v>
          </cell>
          <cell r="AF3203">
            <v>100</v>
          </cell>
          <cell r="AG3203" t="str">
            <v/>
          </cell>
          <cell r="AH3203">
            <v>-100</v>
          </cell>
        </row>
        <row r="3204">
          <cell r="AD3204">
            <v>13</v>
          </cell>
          <cell r="AF3204">
            <v>100</v>
          </cell>
          <cell r="AG3204" t="str">
            <v/>
          </cell>
          <cell r="AH3204">
            <v>-100</v>
          </cell>
        </row>
        <row r="3205">
          <cell r="AC3205" t="str">
            <v>Won</v>
          </cell>
          <cell r="AD3205">
            <v>4.5999999999999996</v>
          </cell>
          <cell r="AE3205">
            <v>2.2000000000000002</v>
          </cell>
          <cell r="AF3205">
            <v>100</v>
          </cell>
          <cell r="AG3205">
            <v>459.99999999999994</v>
          </cell>
          <cell r="AH3205">
            <v>359.99999999999994</v>
          </cell>
        </row>
        <row r="3206">
          <cell r="AC3206" t="str">
            <v>2nd</v>
          </cell>
          <cell r="AD3206">
            <v>5.5</v>
          </cell>
          <cell r="AE3206">
            <v>2</v>
          </cell>
          <cell r="AF3206">
            <v>100</v>
          </cell>
          <cell r="AG3206" t="str">
            <v/>
          </cell>
          <cell r="AH3206">
            <v>-100</v>
          </cell>
        </row>
        <row r="3207">
          <cell r="AC3207" t="str">
            <v>3rd</v>
          </cell>
          <cell r="AD3207">
            <v>5.5</v>
          </cell>
          <cell r="AE3207">
            <v>2.2999999999999998</v>
          </cell>
          <cell r="AF3207">
            <v>100</v>
          </cell>
          <cell r="AG3207" t="str">
            <v/>
          </cell>
          <cell r="AH3207">
            <v>-100</v>
          </cell>
        </row>
        <row r="3208">
          <cell r="AD3208">
            <v>7</v>
          </cell>
          <cell r="AF3208">
            <v>100</v>
          </cell>
          <cell r="AG3208" t="str">
            <v/>
          </cell>
          <cell r="AH3208">
            <v>-100</v>
          </cell>
        </row>
        <row r="3209">
          <cell r="AD3209">
            <v>16</v>
          </cell>
          <cell r="AF3209">
            <v>100</v>
          </cell>
          <cell r="AG3209" t="str">
            <v/>
          </cell>
          <cell r="AH3209">
            <v>-100</v>
          </cell>
        </row>
        <row r="3210">
          <cell r="AC3210" t="str">
            <v>Won</v>
          </cell>
          <cell r="AD3210">
            <v>4</v>
          </cell>
          <cell r="AE3210">
            <v>1.5</v>
          </cell>
          <cell r="AF3210">
            <v>100</v>
          </cell>
          <cell r="AG3210">
            <v>400</v>
          </cell>
          <cell r="AH3210">
            <v>300</v>
          </cell>
        </row>
        <row r="3211">
          <cell r="AC3211" t="str">
            <v>2nd</v>
          </cell>
          <cell r="AD3211">
            <v>2.9</v>
          </cell>
          <cell r="AE3211">
            <v>1.4</v>
          </cell>
          <cell r="AF3211">
            <v>100</v>
          </cell>
          <cell r="AG3211" t="str">
            <v/>
          </cell>
          <cell r="AH3211">
            <v>-100</v>
          </cell>
        </row>
        <row r="3212">
          <cell r="AC3212" t="str">
            <v>L/scr</v>
          </cell>
          <cell r="AD3212">
            <v>1</v>
          </cell>
          <cell r="AE3212">
            <v>1</v>
          </cell>
          <cell r="AF3212" t="str">
            <v/>
          </cell>
          <cell r="AG3212" t="str">
            <v/>
          </cell>
          <cell r="AH3212" t="str">
            <v/>
          </cell>
        </row>
        <row r="3213">
          <cell r="AD3213">
            <v>5</v>
          </cell>
          <cell r="AF3213">
            <v>100</v>
          </cell>
          <cell r="AG3213" t="str">
            <v/>
          </cell>
          <cell r="AH3213">
            <v>-100</v>
          </cell>
        </row>
        <row r="3214">
          <cell r="AD3214">
            <v>5.5</v>
          </cell>
          <cell r="AF3214">
            <v>100</v>
          </cell>
          <cell r="AG3214" t="str">
            <v/>
          </cell>
          <cell r="AH3214">
            <v>-100</v>
          </cell>
        </row>
        <row r="3215">
          <cell r="AC3215" t="str">
            <v>Won</v>
          </cell>
          <cell r="AD3215">
            <v>2.1</v>
          </cell>
          <cell r="AE3215">
            <v>1.3</v>
          </cell>
          <cell r="AF3215">
            <v>100</v>
          </cell>
          <cell r="AG3215">
            <v>210</v>
          </cell>
          <cell r="AH3215">
            <v>110</v>
          </cell>
        </row>
        <row r="3216">
          <cell r="AC3216" t="str">
            <v>L/scr</v>
          </cell>
          <cell r="AD3216">
            <v>1</v>
          </cell>
          <cell r="AE3216">
            <v>1</v>
          </cell>
          <cell r="AF3216" t="str">
            <v/>
          </cell>
          <cell r="AG3216" t="str">
            <v/>
          </cell>
          <cell r="AH3216" t="str">
            <v/>
          </cell>
        </row>
        <row r="3217">
          <cell r="AD3217">
            <v>5</v>
          </cell>
          <cell r="AF3217">
            <v>100</v>
          </cell>
          <cell r="AG3217" t="str">
            <v/>
          </cell>
          <cell r="AH3217">
            <v>-100</v>
          </cell>
        </row>
        <row r="3218">
          <cell r="AD3218">
            <v>19</v>
          </cell>
          <cell r="AF3218">
            <v>100</v>
          </cell>
          <cell r="AG3218" t="str">
            <v/>
          </cell>
          <cell r="AH3218">
            <v>-100</v>
          </cell>
        </row>
        <row r="3219">
          <cell r="AD3219">
            <v>5.5</v>
          </cell>
          <cell r="AF3219">
            <v>100</v>
          </cell>
          <cell r="AG3219" t="str">
            <v/>
          </cell>
          <cell r="AH3219">
            <v>-100</v>
          </cell>
        </row>
        <row r="3220">
          <cell r="AD3220">
            <v>2.6</v>
          </cell>
          <cell r="AF3220">
            <v>100</v>
          </cell>
          <cell r="AG3220" t="str">
            <v/>
          </cell>
          <cell r="AH3220">
            <v>-100</v>
          </cell>
        </row>
        <row r="3221">
          <cell r="AC3221" t="str">
            <v>3rd</v>
          </cell>
          <cell r="AD3221">
            <v>7.5</v>
          </cell>
          <cell r="AE3221">
            <v>2.5</v>
          </cell>
          <cell r="AF3221">
            <v>100</v>
          </cell>
          <cell r="AG3221" t="str">
            <v/>
          </cell>
          <cell r="AH3221">
            <v>-100</v>
          </cell>
        </row>
        <row r="3222">
          <cell r="AD3222">
            <v>10</v>
          </cell>
          <cell r="AF3222">
            <v>100</v>
          </cell>
          <cell r="AG3222" t="str">
            <v/>
          </cell>
          <cell r="AH3222">
            <v>-100</v>
          </cell>
        </row>
        <row r="3223">
          <cell r="AD3223">
            <v>6.5</v>
          </cell>
          <cell r="AF3223">
            <v>100</v>
          </cell>
          <cell r="AG3223" t="str">
            <v/>
          </cell>
          <cell r="AH3223">
            <v>-100</v>
          </cell>
        </row>
        <row r="3224">
          <cell r="AD3224">
            <v>7</v>
          </cell>
          <cell r="AF3224">
            <v>100</v>
          </cell>
          <cell r="AG3224" t="str">
            <v/>
          </cell>
          <cell r="AH3224">
            <v>-100</v>
          </cell>
        </row>
        <row r="3225">
          <cell r="AD3225">
            <v>4.8</v>
          </cell>
          <cell r="AF3225">
            <v>100</v>
          </cell>
          <cell r="AG3225" t="str">
            <v/>
          </cell>
          <cell r="AH3225">
            <v>-100</v>
          </cell>
        </row>
        <row r="3226">
          <cell r="AC3226" t="str">
            <v>2nd</v>
          </cell>
          <cell r="AD3226">
            <v>19</v>
          </cell>
          <cell r="AE3226">
            <v>5.5</v>
          </cell>
          <cell r="AF3226">
            <v>100</v>
          </cell>
          <cell r="AG3226" t="str">
            <v/>
          </cell>
          <cell r="AH3226">
            <v>-100</v>
          </cell>
        </row>
        <row r="3227">
          <cell r="AC3227" t="str">
            <v>Won</v>
          </cell>
          <cell r="AD3227">
            <v>7.9</v>
          </cell>
          <cell r="AE3227">
            <v>2.8</v>
          </cell>
          <cell r="AF3227">
            <v>100</v>
          </cell>
          <cell r="AG3227">
            <v>790</v>
          </cell>
          <cell r="AH3227">
            <v>690</v>
          </cell>
        </row>
        <row r="3228">
          <cell r="AD3228">
            <v>41</v>
          </cell>
          <cell r="AF3228">
            <v>100</v>
          </cell>
          <cell r="AG3228" t="str">
            <v/>
          </cell>
          <cell r="AH3228">
            <v>-100</v>
          </cell>
        </row>
        <row r="3229">
          <cell r="AD3229">
            <v>10</v>
          </cell>
          <cell r="AF3229">
            <v>100</v>
          </cell>
          <cell r="AG3229" t="str">
            <v/>
          </cell>
          <cell r="AH3229">
            <v>-100</v>
          </cell>
        </row>
        <row r="3230">
          <cell r="AC3230" t="str">
            <v>Won</v>
          </cell>
          <cell r="AD3230">
            <v>2.7</v>
          </cell>
          <cell r="AE3230">
            <v>1.3</v>
          </cell>
          <cell r="AF3230">
            <v>100</v>
          </cell>
          <cell r="AG3230">
            <v>270</v>
          </cell>
          <cell r="AH3230">
            <v>170</v>
          </cell>
        </row>
        <row r="3231">
          <cell r="AD3231">
            <v>6</v>
          </cell>
          <cell r="AF3231">
            <v>100</v>
          </cell>
          <cell r="AG3231" t="str">
            <v/>
          </cell>
          <cell r="AH3231">
            <v>-100</v>
          </cell>
        </row>
        <row r="3232">
          <cell r="AD3232">
            <v>4</v>
          </cell>
          <cell r="AF3232">
            <v>100</v>
          </cell>
          <cell r="AG3232" t="str">
            <v/>
          </cell>
          <cell r="AH3232">
            <v>-100</v>
          </cell>
        </row>
        <row r="3233">
          <cell r="AC3233" t="str">
            <v>L/scr</v>
          </cell>
          <cell r="AD3233">
            <v>1</v>
          </cell>
          <cell r="AE3233">
            <v>1</v>
          </cell>
          <cell r="AF3233" t="str">
            <v/>
          </cell>
          <cell r="AG3233" t="str">
            <v/>
          </cell>
          <cell r="AH3233" t="str">
            <v/>
          </cell>
        </row>
        <row r="3234">
          <cell r="AC3234" t="str">
            <v>L/scr</v>
          </cell>
          <cell r="AD3234">
            <v>1</v>
          </cell>
          <cell r="AE3234">
            <v>1</v>
          </cell>
          <cell r="AF3234" t="str">
            <v/>
          </cell>
          <cell r="AG3234" t="str">
            <v/>
          </cell>
          <cell r="AH3234" t="str">
            <v/>
          </cell>
        </row>
        <row r="3235">
          <cell r="AD3235">
            <v>9</v>
          </cell>
          <cell r="AF3235">
            <v>100</v>
          </cell>
          <cell r="AG3235" t="str">
            <v/>
          </cell>
          <cell r="AH3235">
            <v>-100</v>
          </cell>
        </row>
        <row r="3236">
          <cell r="AD3236">
            <v>19</v>
          </cell>
          <cell r="AF3236">
            <v>100</v>
          </cell>
          <cell r="AG3236" t="str">
            <v/>
          </cell>
          <cell r="AH3236">
            <v>-100</v>
          </cell>
        </row>
        <row r="3237">
          <cell r="AD3237">
            <v>13</v>
          </cell>
          <cell r="AF3237">
            <v>100</v>
          </cell>
          <cell r="AG3237" t="str">
            <v/>
          </cell>
          <cell r="AH3237">
            <v>-100</v>
          </cell>
        </row>
        <row r="3238">
          <cell r="AD3238">
            <v>12</v>
          </cell>
          <cell r="AF3238">
            <v>100</v>
          </cell>
          <cell r="AG3238" t="str">
            <v/>
          </cell>
          <cell r="AH3238">
            <v>-100</v>
          </cell>
        </row>
        <row r="3239">
          <cell r="AD3239">
            <v>16</v>
          </cell>
          <cell r="AF3239">
            <v>100</v>
          </cell>
          <cell r="AG3239" t="str">
            <v/>
          </cell>
          <cell r="AH3239">
            <v>-100</v>
          </cell>
        </row>
        <row r="3240">
          <cell r="AC3240" t="str">
            <v>Won</v>
          </cell>
          <cell r="AD3240">
            <v>3.4</v>
          </cell>
          <cell r="AE3240">
            <v>1.6</v>
          </cell>
          <cell r="AF3240">
            <v>100</v>
          </cell>
          <cell r="AG3240">
            <v>340</v>
          </cell>
          <cell r="AH3240">
            <v>240</v>
          </cell>
        </row>
        <row r="3241">
          <cell r="AD3241">
            <v>31</v>
          </cell>
          <cell r="AF3241">
            <v>100</v>
          </cell>
          <cell r="AG3241" t="str">
            <v/>
          </cell>
          <cell r="AH3241">
            <v>-100</v>
          </cell>
        </row>
        <row r="3242">
          <cell r="AD3242">
            <v>7</v>
          </cell>
          <cell r="AF3242">
            <v>100</v>
          </cell>
          <cell r="AG3242" t="str">
            <v/>
          </cell>
          <cell r="AH3242">
            <v>-100</v>
          </cell>
        </row>
        <row r="3243">
          <cell r="AC3243" t="str">
            <v>2nd</v>
          </cell>
          <cell r="AD3243">
            <v>3.4</v>
          </cell>
          <cell r="AE3243">
            <v>1.6</v>
          </cell>
          <cell r="AF3243">
            <v>100</v>
          </cell>
          <cell r="AG3243" t="str">
            <v/>
          </cell>
          <cell r="AH3243">
            <v>-100</v>
          </cell>
        </row>
        <row r="3244">
          <cell r="AC3244" t="str">
            <v>3rd</v>
          </cell>
          <cell r="AD3244">
            <v>8</v>
          </cell>
          <cell r="AE3244">
            <v>2.2000000000000002</v>
          </cell>
          <cell r="AF3244">
            <v>100</v>
          </cell>
          <cell r="AG3244" t="str">
            <v/>
          </cell>
          <cell r="AH3244">
            <v>-100</v>
          </cell>
        </row>
        <row r="3245">
          <cell r="AD3245">
            <v>7.5</v>
          </cell>
          <cell r="AF3245">
            <v>100</v>
          </cell>
          <cell r="AG3245" t="str">
            <v/>
          </cell>
          <cell r="AH3245">
            <v>-100</v>
          </cell>
        </row>
        <row r="3246">
          <cell r="AD3246">
            <v>5.5</v>
          </cell>
          <cell r="AF3246">
            <v>100</v>
          </cell>
          <cell r="AG3246" t="str">
            <v/>
          </cell>
          <cell r="AH3246">
            <v>-100</v>
          </cell>
        </row>
        <row r="3247">
          <cell r="AC3247" t="str">
            <v>2nd</v>
          </cell>
          <cell r="AD3247">
            <v>3.5</v>
          </cell>
          <cell r="AE3247">
            <v>1.6</v>
          </cell>
          <cell r="AF3247">
            <v>100</v>
          </cell>
          <cell r="AG3247" t="str">
            <v/>
          </cell>
          <cell r="AH3247">
            <v>-100</v>
          </cell>
        </row>
        <row r="3248">
          <cell r="AC3248" t="str">
            <v>Won</v>
          </cell>
          <cell r="AD3248">
            <v>6</v>
          </cell>
          <cell r="AE3248">
            <v>2.2000000000000002</v>
          </cell>
          <cell r="AF3248">
            <v>100</v>
          </cell>
          <cell r="AG3248">
            <v>600</v>
          </cell>
          <cell r="AH3248">
            <v>500</v>
          </cell>
        </row>
        <row r="3249">
          <cell r="AD3249">
            <v>20</v>
          </cell>
          <cell r="AF3249">
            <v>100</v>
          </cell>
          <cell r="AG3249" t="str">
            <v/>
          </cell>
          <cell r="AH3249">
            <v>-100</v>
          </cell>
        </row>
        <row r="3250">
          <cell r="AC3250" t="str">
            <v>2nd</v>
          </cell>
          <cell r="AD3250">
            <v>3.7</v>
          </cell>
          <cell r="AE3250">
            <v>1.6</v>
          </cell>
          <cell r="AF3250">
            <v>100</v>
          </cell>
          <cell r="AG3250" t="str">
            <v/>
          </cell>
          <cell r="AH3250">
            <v>-100</v>
          </cell>
        </row>
        <row r="3251">
          <cell r="AD3251">
            <v>3.7</v>
          </cell>
          <cell r="AF3251">
            <v>100</v>
          </cell>
          <cell r="AG3251" t="str">
            <v/>
          </cell>
          <cell r="AH3251">
            <v>-100</v>
          </cell>
        </row>
        <row r="3252">
          <cell r="AD3252">
            <v>14</v>
          </cell>
          <cell r="AF3252">
            <v>100</v>
          </cell>
          <cell r="AG3252" t="str">
            <v/>
          </cell>
          <cell r="AH3252">
            <v>-100</v>
          </cell>
        </row>
        <row r="3253">
          <cell r="AD3253">
            <v>5</v>
          </cell>
          <cell r="AF3253">
            <v>100</v>
          </cell>
          <cell r="AG3253" t="str">
            <v/>
          </cell>
          <cell r="AH3253">
            <v>-100</v>
          </cell>
        </row>
        <row r="3254">
          <cell r="AD3254">
            <v>13</v>
          </cell>
          <cell r="AF3254">
            <v>100</v>
          </cell>
          <cell r="AG3254" t="str">
            <v/>
          </cell>
          <cell r="AH3254">
            <v>-100</v>
          </cell>
        </row>
        <row r="3255">
          <cell r="AD3255">
            <v>5</v>
          </cell>
          <cell r="AF3255">
            <v>100</v>
          </cell>
          <cell r="AG3255" t="str">
            <v/>
          </cell>
          <cell r="AH3255">
            <v>-100</v>
          </cell>
        </row>
        <row r="3256">
          <cell r="AD3256">
            <v>5.5</v>
          </cell>
          <cell r="AF3256">
            <v>100</v>
          </cell>
          <cell r="AG3256" t="str">
            <v/>
          </cell>
          <cell r="AH3256">
            <v>-100</v>
          </cell>
        </row>
        <row r="3257">
          <cell r="AC3257" t="str">
            <v>3rd</v>
          </cell>
          <cell r="AD3257">
            <v>8.5</v>
          </cell>
          <cell r="AE3257">
            <v>2.7</v>
          </cell>
          <cell r="AF3257">
            <v>100</v>
          </cell>
          <cell r="AG3257" t="str">
            <v/>
          </cell>
          <cell r="AH3257">
            <v>-100</v>
          </cell>
        </row>
        <row r="3258">
          <cell r="AD3258">
            <v>21</v>
          </cell>
          <cell r="AF3258">
            <v>100</v>
          </cell>
          <cell r="AG3258" t="str">
            <v/>
          </cell>
          <cell r="AH3258">
            <v>-100</v>
          </cell>
        </row>
        <row r="3259">
          <cell r="AC3259" t="str">
            <v>Won</v>
          </cell>
          <cell r="AD3259">
            <v>14</v>
          </cell>
          <cell r="AE3259">
            <v>4.3</v>
          </cell>
          <cell r="AF3259">
            <v>100</v>
          </cell>
          <cell r="AG3259">
            <v>1400</v>
          </cell>
          <cell r="AH3259">
            <v>1300</v>
          </cell>
        </row>
        <row r="3260">
          <cell r="AC3260" t="str">
            <v>Won</v>
          </cell>
          <cell r="AD3260">
            <v>8</v>
          </cell>
          <cell r="AE3260">
            <v>2.4</v>
          </cell>
          <cell r="AF3260">
            <v>100</v>
          </cell>
          <cell r="AG3260">
            <v>800</v>
          </cell>
          <cell r="AH3260">
            <v>700</v>
          </cell>
        </row>
        <row r="3261">
          <cell r="AD3261">
            <v>16</v>
          </cell>
          <cell r="AF3261">
            <v>100</v>
          </cell>
          <cell r="AG3261" t="str">
            <v/>
          </cell>
          <cell r="AH3261">
            <v>-100</v>
          </cell>
        </row>
        <row r="3262">
          <cell r="AD3262">
            <v>6</v>
          </cell>
          <cell r="AF3262">
            <v>100</v>
          </cell>
          <cell r="AG3262" t="str">
            <v/>
          </cell>
          <cell r="AH3262">
            <v>-100</v>
          </cell>
        </row>
        <row r="3263">
          <cell r="AD3263">
            <v>6.5</v>
          </cell>
          <cell r="AF3263">
            <v>100</v>
          </cell>
          <cell r="AG3263" t="str">
            <v/>
          </cell>
          <cell r="AH3263">
            <v>-100</v>
          </cell>
        </row>
        <row r="3264">
          <cell r="AC3264" t="str">
            <v>3rd</v>
          </cell>
          <cell r="AD3264">
            <v>9</v>
          </cell>
          <cell r="AE3264">
            <v>3.2</v>
          </cell>
          <cell r="AF3264">
            <v>100</v>
          </cell>
          <cell r="AG3264" t="str">
            <v/>
          </cell>
          <cell r="AH3264">
            <v>-100</v>
          </cell>
        </row>
        <row r="3265">
          <cell r="AC3265" t="str">
            <v>3rd</v>
          </cell>
          <cell r="AD3265">
            <v>2.9</v>
          </cell>
          <cell r="AE3265">
            <v>1.6</v>
          </cell>
          <cell r="AF3265">
            <v>100</v>
          </cell>
          <cell r="AG3265" t="str">
            <v/>
          </cell>
          <cell r="AH3265">
            <v>-100</v>
          </cell>
        </row>
        <row r="3266">
          <cell r="AD3266">
            <v>17</v>
          </cell>
          <cell r="AF3266">
            <v>100</v>
          </cell>
          <cell r="AG3266" t="str">
            <v/>
          </cell>
          <cell r="AH3266">
            <v>-100</v>
          </cell>
        </row>
        <row r="3267">
          <cell r="AD3267">
            <v>15</v>
          </cell>
          <cell r="AF3267">
            <v>100</v>
          </cell>
          <cell r="AG3267" t="str">
            <v/>
          </cell>
          <cell r="AH3267">
            <v>-100</v>
          </cell>
        </row>
        <row r="3268">
          <cell r="AC3268" t="str">
            <v>Won</v>
          </cell>
          <cell r="AD3268">
            <v>4.2</v>
          </cell>
          <cell r="AE3268">
            <v>1.5</v>
          </cell>
          <cell r="AF3268">
            <v>100</v>
          </cell>
          <cell r="AG3268">
            <v>420</v>
          </cell>
          <cell r="AH3268">
            <v>320</v>
          </cell>
        </row>
        <row r="3269">
          <cell r="AD3269">
            <v>11</v>
          </cell>
          <cell r="AF3269">
            <v>100</v>
          </cell>
          <cell r="AG3269" t="str">
            <v/>
          </cell>
          <cell r="AH3269">
            <v>-100</v>
          </cell>
        </row>
        <row r="3270">
          <cell r="AD3270">
            <v>5</v>
          </cell>
          <cell r="AF3270">
            <v>100</v>
          </cell>
          <cell r="AG3270" t="str">
            <v/>
          </cell>
          <cell r="AH3270">
            <v>-100</v>
          </cell>
        </row>
        <row r="3271">
          <cell r="AD3271">
            <v>6</v>
          </cell>
          <cell r="AF3271">
            <v>100</v>
          </cell>
          <cell r="AG3271" t="str">
            <v/>
          </cell>
          <cell r="AH3271">
            <v>-100</v>
          </cell>
        </row>
        <row r="3272">
          <cell r="AD3272">
            <v>12</v>
          </cell>
          <cell r="AF3272">
            <v>100</v>
          </cell>
          <cell r="AG3272" t="str">
            <v/>
          </cell>
          <cell r="AH3272">
            <v>-100</v>
          </cell>
        </row>
        <row r="3273">
          <cell r="AC3273" t="str">
            <v>2nd</v>
          </cell>
          <cell r="AD3273">
            <v>7.5</v>
          </cell>
          <cell r="AE3273">
            <v>2.6</v>
          </cell>
          <cell r="AF3273">
            <v>100</v>
          </cell>
          <cell r="AG3273" t="str">
            <v/>
          </cell>
          <cell r="AH3273">
            <v>-100</v>
          </cell>
        </row>
        <row r="3274">
          <cell r="AD3274">
            <v>9.5</v>
          </cell>
          <cell r="AF3274">
            <v>100</v>
          </cell>
          <cell r="AG3274" t="str">
            <v/>
          </cell>
          <cell r="AH3274">
            <v>-100</v>
          </cell>
        </row>
        <row r="3275">
          <cell r="AD3275">
            <v>3.4</v>
          </cell>
          <cell r="AF3275">
            <v>100</v>
          </cell>
          <cell r="AG3275" t="str">
            <v/>
          </cell>
          <cell r="AH3275">
            <v>-100</v>
          </cell>
        </row>
        <row r="3276">
          <cell r="AD3276">
            <v>16</v>
          </cell>
          <cell r="AF3276">
            <v>100</v>
          </cell>
          <cell r="AG3276" t="str">
            <v/>
          </cell>
          <cell r="AH3276">
            <v>-100</v>
          </cell>
        </row>
        <row r="3277">
          <cell r="AC3277" t="str">
            <v>2nd</v>
          </cell>
          <cell r="AD3277">
            <v>5</v>
          </cell>
          <cell r="AE3277">
            <v>1.8</v>
          </cell>
          <cell r="AF3277">
            <v>100</v>
          </cell>
          <cell r="AG3277" t="str">
            <v/>
          </cell>
          <cell r="AH3277">
            <v>-100</v>
          </cell>
        </row>
        <row r="3278">
          <cell r="AC3278" t="str">
            <v>3rd</v>
          </cell>
          <cell r="AD3278">
            <v>4.8</v>
          </cell>
          <cell r="AE3278">
            <v>2</v>
          </cell>
          <cell r="AF3278">
            <v>100</v>
          </cell>
          <cell r="AG3278" t="str">
            <v/>
          </cell>
          <cell r="AH3278">
            <v>-100</v>
          </cell>
        </row>
        <row r="3279">
          <cell r="AC3279" t="str">
            <v>Won</v>
          </cell>
          <cell r="AD3279">
            <v>4.4000000000000004</v>
          </cell>
          <cell r="AE3279">
            <v>1.7</v>
          </cell>
          <cell r="AF3279">
            <v>100</v>
          </cell>
          <cell r="AG3279">
            <v>440.00000000000006</v>
          </cell>
          <cell r="AH3279">
            <v>340.00000000000006</v>
          </cell>
        </row>
        <row r="3280">
          <cell r="AD3280">
            <v>3.7</v>
          </cell>
          <cell r="AF3280">
            <v>100</v>
          </cell>
          <cell r="AG3280" t="str">
            <v/>
          </cell>
          <cell r="AH3280">
            <v>-100</v>
          </cell>
        </row>
        <row r="3281">
          <cell r="AC3281" t="str">
            <v>3rd</v>
          </cell>
          <cell r="AD3281">
            <v>20</v>
          </cell>
          <cell r="AE3281">
            <v>4.5</v>
          </cell>
          <cell r="AF3281">
            <v>100</v>
          </cell>
          <cell r="AG3281" t="str">
            <v/>
          </cell>
          <cell r="AH3281">
            <v>-100</v>
          </cell>
        </row>
        <row r="3282">
          <cell r="AC3282" t="str">
            <v>Won</v>
          </cell>
          <cell r="AD3282">
            <v>6.5</v>
          </cell>
          <cell r="AE3282">
            <v>2.4</v>
          </cell>
          <cell r="AF3282">
            <v>100</v>
          </cell>
          <cell r="AG3282">
            <v>650</v>
          </cell>
          <cell r="AH3282">
            <v>550</v>
          </cell>
        </row>
        <row r="3283">
          <cell r="AD3283">
            <v>8</v>
          </cell>
          <cell r="AF3283">
            <v>100</v>
          </cell>
          <cell r="AG3283" t="str">
            <v/>
          </cell>
          <cell r="AH3283">
            <v>-100</v>
          </cell>
        </row>
        <row r="3284">
          <cell r="AC3284" t="str">
            <v>3rd</v>
          </cell>
          <cell r="AD3284">
            <v>8.5</v>
          </cell>
          <cell r="AE3284">
            <v>3</v>
          </cell>
          <cell r="AF3284">
            <v>100</v>
          </cell>
          <cell r="AG3284" t="str">
            <v/>
          </cell>
          <cell r="AH3284">
            <v>-100</v>
          </cell>
        </row>
        <row r="3285">
          <cell r="AD3285">
            <v>1.7</v>
          </cell>
          <cell r="AF3285">
            <v>100</v>
          </cell>
          <cell r="AG3285" t="str">
            <v/>
          </cell>
          <cell r="AH3285">
            <v>-100</v>
          </cell>
        </row>
        <row r="3286">
          <cell r="AC3286" t="str">
            <v>Won</v>
          </cell>
          <cell r="AD3286">
            <v>14</v>
          </cell>
          <cell r="AE3286">
            <v>2.9</v>
          </cell>
          <cell r="AF3286">
            <v>100</v>
          </cell>
          <cell r="AG3286">
            <v>1400</v>
          </cell>
          <cell r="AH3286">
            <v>1300</v>
          </cell>
        </row>
        <row r="3287">
          <cell r="AD3287">
            <v>8</v>
          </cell>
          <cell r="AF3287">
            <v>100</v>
          </cell>
          <cell r="AG3287" t="str">
            <v/>
          </cell>
          <cell r="AH3287">
            <v>-100</v>
          </cell>
        </row>
        <row r="3288">
          <cell r="AD3288">
            <v>11</v>
          </cell>
          <cell r="AF3288">
            <v>100</v>
          </cell>
          <cell r="AG3288" t="str">
            <v/>
          </cell>
          <cell r="AH3288">
            <v>-100</v>
          </cell>
        </row>
        <row r="3289">
          <cell r="AD3289">
            <v>10</v>
          </cell>
          <cell r="AF3289">
            <v>100</v>
          </cell>
          <cell r="AG3289" t="str">
            <v/>
          </cell>
          <cell r="AH3289">
            <v>-100</v>
          </cell>
        </row>
        <row r="3290">
          <cell r="AD3290">
            <v>5</v>
          </cell>
          <cell r="AF3290">
            <v>100</v>
          </cell>
          <cell r="AG3290" t="str">
            <v/>
          </cell>
          <cell r="AH3290">
            <v>-100</v>
          </cell>
        </row>
        <row r="3291">
          <cell r="AD3291">
            <v>7</v>
          </cell>
          <cell r="AF3291">
            <v>100</v>
          </cell>
          <cell r="AG3291" t="str">
            <v/>
          </cell>
          <cell r="AH3291">
            <v>-100</v>
          </cell>
        </row>
        <row r="3292">
          <cell r="AC3292" t="str">
            <v>3rd</v>
          </cell>
          <cell r="AD3292">
            <v>7</v>
          </cell>
          <cell r="AE3292">
            <v>2.1</v>
          </cell>
          <cell r="AF3292">
            <v>100</v>
          </cell>
          <cell r="AG3292" t="str">
            <v/>
          </cell>
          <cell r="AH3292">
            <v>-100</v>
          </cell>
        </row>
        <row r="3293">
          <cell r="AD3293">
            <v>8.5</v>
          </cell>
          <cell r="AF3293">
            <v>100</v>
          </cell>
          <cell r="AG3293" t="str">
            <v/>
          </cell>
          <cell r="AH3293">
            <v>-100</v>
          </cell>
        </row>
        <row r="3294">
          <cell r="AD3294">
            <v>10</v>
          </cell>
          <cell r="AF3294">
            <v>100</v>
          </cell>
          <cell r="AG3294" t="str">
            <v/>
          </cell>
          <cell r="AH3294">
            <v>-100</v>
          </cell>
        </row>
        <row r="3295">
          <cell r="AD3295">
            <v>5.5</v>
          </cell>
          <cell r="AF3295">
            <v>100</v>
          </cell>
          <cell r="AG3295" t="str">
            <v/>
          </cell>
          <cell r="AH3295">
            <v>-100</v>
          </cell>
        </row>
        <row r="3296">
          <cell r="AD3296">
            <v>5.5</v>
          </cell>
          <cell r="AF3296">
            <v>100</v>
          </cell>
          <cell r="AG3296" t="str">
            <v/>
          </cell>
          <cell r="AH3296">
            <v>-100</v>
          </cell>
        </row>
        <row r="3297">
          <cell r="AC3297" t="str">
            <v>2nd</v>
          </cell>
          <cell r="AD3297">
            <v>14</v>
          </cell>
          <cell r="AE3297">
            <v>3.4</v>
          </cell>
          <cell r="AF3297">
            <v>100</v>
          </cell>
          <cell r="AG3297" t="str">
            <v/>
          </cell>
          <cell r="AH3297">
            <v>-100</v>
          </cell>
        </row>
        <row r="3298">
          <cell r="AD3298">
            <v>7.5</v>
          </cell>
          <cell r="AF3298">
            <v>100</v>
          </cell>
          <cell r="AG3298" t="str">
            <v/>
          </cell>
          <cell r="AH3298">
            <v>-100</v>
          </cell>
        </row>
        <row r="3299">
          <cell r="AD3299">
            <v>17</v>
          </cell>
          <cell r="AF3299">
            <v>100</v>
          </cell>
          <cell r="AG3299" t="str">
            <v/>
          </cell>
          <cell r="AH3299">
            <v>-100</v>
          </cell>
        </row>
        <row r="3300">
          <cell r="AC3300" t="str">
            <v>Won</v>
          </cell>
          <cell r="AD3300">
            <v>2.4</v>
          </cell>
          <cell r="AE3300">
            <v>1.3</v>
          </cell>
          <cell r="AF3300">
            <v>100</v>
          </cell>
          <cell r="AG3300">
            <v>240</v>
          </cell>
          <cell r="AH3300">
            <v>140</v>
          </cell>
        </row>
        <row r="3301">
          <cell r="AC3301" t="str">
            <v>2nd</v>
          </cell>
          <cell r="AD3301">
            <v>4.5999999999999996</v>
          </cell>
          <cell r="AE3301">
            <v>1.6</v>
          </cell>
          <cell r="AF3301">
            <v>100</v>
          </cell>
          <cell r="AG3301" t="str">
            <v/>
          </cell>
          <cell r="AH3301">
            <v>-100</v>
          </cell>
        </row>
        <row r="3302">
          <cell r="AD3302">
            <v>26</v>
          </cell>
          <cell r="AF3302">
            <v>100</v>
          </cell>
          <cell r="AG3302" t="str">
            <v/>
          </cell>
          <cell r="AH3302">
            <v>-100</v>
          </cell>
        </row>
        <row r="3303">
          <cell r="AC3303" t="str">
            <v>3rd</v>
          </cell>
          <cell r="AD3303">
            <v>6.5</v>
          </cell>
          <cell r="AE3303">
            <v>1.7</v>
          </cell>
          <cell r="AF3303">
            <v>100</v>
          </cell>
          <cell r="AG3303" t="str">
            <v/>
          </cell>
          <cell r="AH3303">
            <v>-100</v>
          </cell>
        </row>
        <row r="3304">
          <cell r="AD3304">
            <v>17</v>
          </cell>
          <cell r="AF3304">
            <v>100</v>
          </cell>
          <cell r="AG3304" t="str">
            <v/>
          </cell>
          <cell r="AH3304">
            <v>-100</v>
          </cell>
        </row>
        <row r="3305">
          <cell r="AC3305" t="str">
            <v>3rd</v>
          </cell>
          <cell r="AD3305">
            <v>6</v>
          </cell>
          <cell r="AE3305">
            <v>2.4</v>
          </cell>
          <cell r="AF3305">
            <v>100</v>
          </cell>
          <cell r="AG3305" t="str">
            <v/>
          </cell>
          <cell r="AH3305">
            <v>-100</v>
          </cell>
        </row>
        <row r="3306">
          <cell r="AD3306">
            <v>8.5</v>
          </cell>
          <cell r="AF3306">
            <v>100</v>
          </cell>
          <cell r="AG3306" t="str">
            <v/>
          </cell>
          <cell r="AH3306">
            <v>-100</v>
          </cell>
        </row>
        <row r="3307">
          <cell r="AD3307">
            <v>26</v>
          </cell>
          <cell r="AF3307">
            <v>100</v>
          </cell>
          <cell r="AG3307" t="str">
            <v/>
          </cell>
          <cell r="AH3307">
            <v>-100</v>
          </cell>
        </row>
        <row r="3308">
          <cell r="AD3308">
            <v>8</v>
          </cell>
          <cell r="AF3308">
            <v>100</v>
          </cell>
          <cell r="AG3308" t="str">
            <v/>
          </cell>
          <cell r="AH3308">
            <v>-100</v>
          </cell>
        </row>
        <row r="3309">
          <cell r="AD3309">
            <v>12</v>
          </cell>
          <cell r="AF3309">
            <v>100</v>
          </cell>
          <cell r="AG3309" t="str">
            <v/>
          </cell>
          <cell r="AH3309">
            <v>-100</v>
          </cell>
        </row>
        <row r="3310">
          <cell r="AD3310">
            <v>3.2</v>
          </cell>
          <cell r="AF3310">
            <v>100</v>
          </cell>
          <cell r="AG3310" t="str">
            <v/>
          </cell>
          <cell r="AH3310">
            <v>-100</v>
          </cell>
        </row>
        <row r="3311">
          <cell r="AD3311">
            <v>26</v>
          </cell>
          <cell r="AF3311">
            <v>100</v>
          </cell>
          <cell r="AG3311" t="str">
            <v/>
          </cell>
          <cell r="AH3311">
            <v>-100</v>
          </cell>
        </row>
        <row r="3312">
          <cell r="AD3312">
            <v>21</v>
          </cell>
          <cell r="AF3312">
            <v>100</v>
          </cell>
          <cell r="AG3312" t="str">
            <v/>
          </cell>
          <cell r="AH3312">
            <v>-100</v>
          </cell>
        </row>
        <row r="3313">
          <cell r="AD3313">
            <v>11</v>
          </cell>
          <cell r="AF3313">
            <v>100</v>
          </cell>
          <cell r="AG3313" t="str">
            <v/>
          </cell>
          <cell r="AH3313">
            <v>-100</v>
          </cell>
        </row>
        <row r="3314">
          <cell r="AD3314">
            <v>15</v>
          </cell>
          <cell r="AF3314">
            <v>100</v>
          </cell>
          <cell r="AG3314" t="str">
            <v/>
          </cell>
          <cell r="AH3314">
            <v>-100</v>
          </cell>
        </row>
        <row r="3315">
          <cell r="AD3315">
            <v>6</v>
          </cell>
          <cell r="AF3315">
            <v>100</v>
          </cell>
          <cell r="AG3315" t="str">
            <v/>
          </cell>
          <cell r="AH3315">
            <v>-100</v>
          </cell>
        </row>
        <row r="3316">
          <cell r="AD3316">
            <v>6</v>
          </cell>
          <cell r="AF3316">
            <v>100</v>
          </cell>
          <cell r="AG3316" t="str">
            <v/>
          </cell>
          <cell r="AH3316">
            <v>-100</v>
          </cell>
        </row>
        <row r="3317">
          <cell r="AC3317" t="str">
            <v>Won</v>
          </cell>
          <cell r="AD3317">
            <v>6.5</v>
          </cell>
          <cell r="AE3317">
            <v>2.2999999999999998</v>
          </cell>
          <cell r="AF3317">
            <v>100</v>
          </cell>
          <cell r="AG3317">
            <v>650</v>
          </cell>
          <cell r="AH3317">
            <v>550</v>
          </cell>
        </row>
        <row r="3318">
          <cell r="AD3318">
            <v>3.2</v>
          </cell>
          <cell r="AF3318">
            <v>100</v>
          </cell>
          <cell r="AG3318" t="str">
            <v/>
          </cell>
          <cell r="AH3318">
            <v>-100</v>
          </cell>
        </row>
        <row r="3319">
          <cell r="AD3319">
            <v>16</v>
          </cell>
          <cell r="AF3319">
            <v>100</v>
          </cell>
          <cell r="AG3319" t="str">
            <v/>
          </cell>
          <cell r="AH3319">
            <v>-100</v>
          </cell>
        </row>
        <row r="3320">
          <cell r="AD3320">
            <v>8.5</v>
          </cell>
          <cell r="AF3320">
            <v>100</v>
          </cell>
          <cell r="AG3320" t="str">
            <v/>
          </cell>
          <cell r="AH3320">
            <v>-100</v>
          </cell>
        </row>
        <row r="3321">
          <cell r="AD3321">
            <v>5</v>
          </cell>
          <cell r="AF3321">
            <v>100</v>
          </cell>
          <cell r="AG3321" t="str">
            <v/>
          </cell>
          <cell r="AH3321">
            <v>-100</v>
          </cell>
        </row>
        <row r="3322">
          <cell r="AD3322">
            <v>8</v>
          </cell>
          <cell r="AF3322">
            <v>100</v>
          </cell>
          <cell r="AG3322" t="str">
            <v/>
          </cell>
          <cell r="AH3322">
            <v>-100</v>
          </cell>
        </row>
        <row r="3323">
          <cell r="AC3323" t="str">
            <v>Won</v>
          </cell>
          <cell r="AD3323">
            <v>4.8</v>
          </cell>
          <cell r="AE3323">
            <v>1.5</v>
          </cell>
          <cell r="AF3323">
            <v>100</v>
          </cell>
          <cell r="AG3323">
            <v>480</v>
          </cell>
          <cell r="AH3323">
            <v>380</v>
          </cell>
        </row>
        <row r="3324">
          <cell r="AD3324">
            <v>11</v>
          </cell>
          <cell r="AF3324">
            <v>100</v>
          </cell>
          <cell r="AG3324" t="str">
            <v/>
          </cell>
          <cell r="AH3324">
            <v>-100</v>
          </cell>
        </row>
        <row r="3325">
          <cell r="AC3325" t="str">
            <v>2nd</v>
          </cell>
          <cell r="AD3325">
            <v>2.2000000000000002</v>
          </cell>
          <cell r="AE3325">
            <v>1.2</v>
          </cell>
          <cell r="AF3325">
            <v>100</v>
          </cell>
          <cell r="AG3325" t="str">
            <v/>
          </cell>
          <cell r="AH3325">
            <v>-100</v>
          </cell>
        </row>
        <row r="3326">
          <cell r="AD3326">
            <v>6</v>
          </cell>
          <cell r="AF3326">
            <v>100</v>
          </cell>
          <cell r="AG3326" t="str">
            <v/>
          </cell>
          <cell r="AH3326">
            <v>-100</v>
          </cell>
        </row>
        <row r="3327">
          <cell r="AD3327">
            <v>17</v>
          </cell>
          <cell r="AF3327">
            <v>100</v>
          </cell>
          <cell r="AG3327" t="str">
            <v/>
          </cell>
          <cell r="AH3327">
            <v>-100</v>
          </cell>
        </row>
        <row r="3328">
          <cell r="AD3328">
            <v>8</v>
          </cell>
          <cell r="AF3328">
            <v>100</v>
          </cell>
          <cell r="AG3328" t="str">
            <v/>
          </cell>
          <cell r="AH3328">
            <v>-100</v>
          </cell>
        </row>
        <row r="3329">
          <cell r="AD3329">
            <v>15</v>
          </cell>
          <cell r="AF3329">
            <v>100</v>
          </cell>
          <cell r="AG3329" t="str">
            <v/>
          </cell>
          <cell r="AH3329">
            <v>-100</v>
          </cell>
        </row>
        <row r="3330">
          <cell r="AD3330">
            <v>2.7</v>
          </cell>
          <cell r="AF3330">
            <v>100</v>
          </cell>
          <cell r="AG3330" t="str">
            <v/>
          </cell>
          <cell r="AH3330">
            <v>-100</v>
          </cell>
        </row>
        <row r="3331">
          <cell r="AD3331">
            <v>9.5</v>
          </cell>
          <cell r="AF3331">
            <v>100</v>
          </cell>
          <cell r="AG3331" t="str">
            <v/>
          </cell>
          <cell r="AH3331">
            <v>-100</v>
          </cell>
        </row>
        <row r="3332">
          <cell r="AC3332" t="str">
            <v>2nd</v>
          </cell>
          <cell r="AD3332">
            <v>7</v>
          </cell>
          <cell r="AE3332">
            <v>2.6</v>
          </cell>
          <cell r="AF3332">
            <v>100</v>
          </cell>
          <cell r="AG3332" t="str">
            <v/>
          </cell>
          <cell r="AH3332">
            <v>-100</v>
          </cell>
        </row>
        <row r="3333">
          <cell r="AC3333" t="str">
            <v>3rd</v>
          </cell>
          <cell r="AD3333">
            <v>9</v>
          </cell>
          <cell r="AE3333">
            <v>2.2000000000000002</v>
          </cell>
          <cell r="AF3333">
            <v>100</v>
          </cell>
          <cell r="AG3333" t="str">
            <v/>
          </cell>
          <cell r="AH3333">
            <v>-100</v>
          </cell>
        </row>
        <row r="3334">
          <cell r="AD3334">
            <v>8</v>
          </cell>
          <cell r="AF3334">
            <v>100</v>
          </cell>
          <cell r="AG3334" t="str">
            <v/>
          </cell>
          <cell r="AH3334">
            <v>-100</v>
          </cell>
        </row>
        <row r="3335">
          <cell r="AC3335" t="str">
            <v>2nd</v>
          </cell>
          <cell r="AD3335">
            <v>4.4000000000000004</v>
          </cell>
          <cell r="AE3335">
            <v>1.6</v>
          </cell>
          <cell r="AF3335">
            <v>100</v>
          </cell>
          <cell r="AG3335" t="str">
            <v/>
          </cell>
          <cell r="AH3335">
            <v>-100</v>
          </cell>
        </row>
        <row r="3336">
          <cell r="AC3336" t="str">
            <v>3rd</v>
          </cell>
          <cell r="AD3336">
            <v>3.1</v>
          </cell>
          <cell r="AE3336">
            <v>1.5</v>
          </cell>
          <cell r="AF3336">
            <v>100</v>
          </cell>
          <cell r="AG3336" t="str">
            <v/>
          </cell>
          <cell r="AH3336">
            <v>-100</v>
          </cell>
        </row>
        <row r="3337">
          <cell r="AD3337">
            <v>10</v>
          </cell>
          <cell r="AF3337">
            <v>100</v>
          </cell>
          <cell r="AG3337" t="str">
            <v/>
          </cell>
          <cell r="AH3337">
            <v>-100</v>
          </cell>
        </row>
        <row r="3338">
          <cell r="AD3338">
            <v>7.5</v>
          </cell>
          <cell r="AF3338">
            <v>100</v>
          </cell>
          <cell r="AG3338" t="str">
            <v/>
          </cell>
          <cell r="AH3338">
            <v>-100</v>
          </cell>
        </row>
        <row r="3339">
          <cell r="AD3339">
            <v>8</v>
          </cell>
          <cell r="AF3339">
            <v>100</v>
          </cell>
          <cell r="AG3339" t="str">
            <v/>
          </cell>
          <cell r="AH3339">
            <v>-100</v>
          </cell>
        </row>
        <row r="3340">
          <cell r="AD3340">
            <v>13</v>
          </cell>
          <cell r="AF3340">
            <v>100</v>
          </cell>
          <cell r="AG3340" t="str">
            <v/>
          </cell>
          <cell r="AH3340">
            <v>-100</v>
          </cell>
        </row>
        <row r="3341">
          <cell r="AD3341">
            <v>8.5</v>
          </cell>
          <cell r="AF3341">
            <v>100</v>
          </cell>
          <cell r="AG3341" t="str">
            <v/>
          </cell>
          <cell r="AH3341">
            <v>-100</v>
          </cell>
        </row>
        <row r="3342">
          <cell r="AC3342" t="str">
            <v>Won</v>
          </cell>
          <cell r="AD3342">
            <v>11.4</v>
          </cell>
          <cell r="AE3342">
            <v>3.5</v>
          </cell>
          <cell r="AF3342">
            <v>100</v>
          </cell>
          <cell r="AG3342">
            <v>1140</v>
          </cell>
          <cell r="AH3342">
            <v>1040</v>
          </cell>
        </row>
        <row r="3343">
          <cell r="AD3343">
            <v>4.4000000000000004</v>
          </cell>
          <cell r="AF3343">
            <v>100</v>
          </cell>
          <cell r="AG3343" t="str">
            <v/>
          </cell>
          <cell r="AH3343">
            <v>-100</v>
          </cell>
        </row>
        <row r="3344">
          <cell r="AD3344">
            <v>4.4000000000000004</v>
          </cell>
          <cell r="AF3344">
            <v>100</v>
          </cell>
          <cell r="AG3344" t="str">
            <v/>
          </cell>
          <cell r="AH3344">
            <v>-100</v>
          </cell>
        </row>
        <row r="3345">
          <cell r="AD3345">
            <v>4.8</v>
          </cell>
          <cell r="AF3345">
            <v>100</v>
          </cell>
          <cell r="AG3345" t="str">
            <v/>
          </cell>
          <cell r="AH3345">
            <v>-100</v>
          </cell>
        </row>
        <row r="3346">
          <cell r="AD3346">
            <v>4.8</v>
          </cell>
          <cell r="AF3346">
            <v>100</v>
          </cell>
          <cell r="AG3346" t="str">
            <v/>
          </cell>
          <cell r="AH3346">
            <v>-100</v>
          </cell>
        </row>
        <row r="3347">
          <cell r="AD3347">
            <v>4.5999999999999996</v>
          </cell>
          <cell r="AF3347">
            <v>100</v>
          </cell>
          <cell r="AG3347" t="str">
            <v/>
          </cell>
          <cell r="AH3347">
            <v>-100</v>
          </cell>
        </row>
        <row r="3348">
          <cell r="AC3348" t="str">
            <v>2nd</v>
          </cell>
          <cell r="AD3348">
            <v>4.8</v>
          </cell>
          <cell r="AE3348">
            <v>1.9</v>
          </cell>
          <cell r="AF3348">
            <v>100</v>
          </cell>
          <cell r="AG3348" t="str">
            <v/>
          </cell>
          <cell r="AH3348">
            <v>-100</v>
          </cell>
        </row>
        <row r="3349">
          <cell r="AD3349">
            <v>7.5</v>
          </cell>
          <cell r="AF3349">
            <v>100</v>
          </cell>
          <cell r="AG3349" t="str">
            <v/>
          </cell>
          <cell r="AH3349">
            <v>-100</v>
          </cell>
        </row>
        <row r="3350">
          <cell r="AC3350" t="str">
            <v>3rd</v>
          </cell>
          <cell r="AD3350">
            <v>2.1</v>
          </cell>
          <cell r="AE3350">
            <v>1.3</v>
          </cell>
          <cell r="AF3350">
            <v>100</v>
          </cell>
          <cell r="AG3350" t="str">
            <v/>
          </cell>
          <cell r="AH3350">
            <v>-100</v>
          </cell>
        </row>
        <row r="3351">
          <cell r="AD3351">
            <v>9.5</v>
          </cell>
          <cell r="AF3351">
            <v>100</v>
          </cell>
          <cell r="AG3351" t="str">
            <v/>
          </cell>
          <cell r="AH3351">
            <v>-100</v>
          </cell>
        </row>
        <row r="3352">
          <cell r="AC3352" t="str">
            <v>Won</v>
          </cell>
          <cell r="AD3352">
            <v>11</v>
          </cell>
          <cell r="AE3352">
            <v>2.7</v>
          </cell>
          <cell r="AF3352">
            <v>100</v>
          </cell>
          <cell r="AG3352">
            <v>1100</v>
          </cell>
          <cell r="AH3352">
            <v>1000</v>
          </cell>
        </row>
        <row r="3353">
          <cell r="AC3353" t="str">
            <v>2nd</v>
          </cell>
          <cell r="AD3353">
            <v>10</v>
          </cell>
          <cell r="AE3353">
            <v>2.2999999999999998</v>
          </cell>
          <cell r="AF3353">
            <v>100</v>
          </cell>
          <cell r="AG3353" t="str">
            <v/>
          </cell>
          <cell r="AH3353">
            <v>-100</v>
          </cell>
        </row>
        <row r="3354">
          <cell r="AD3354">
            <v>21</v>
          </cell>
          <cell r="AF3354">
            <v>100</v>
          </cell>
          <cell r="AG3354" t="str">
            <v/>
          </cell>
          <cell r="AH3354">
            <v>-100</v>
          </cell>
        </row>
        <row r="3355">
          <cell r="AD3355">
            <v>3.6</v>
          </cell>
          <cell r="AF3355">
            <v>100</v>
          </cell>
          <cell r="AG3355" t="str">
            <v/>
          </cell>
          <cell r="AH3355">
            <v>-100</v>
          </cell>
        </row>
        <row r="3356">
          <cell r="AD3356">
            <v>6.5</v>
          </cell>
          <cell r="AF3356">
            <v>100</v>
          </cell>
          <cell r="AG3356" t="str">
            <v/>
          </cell>
          <cell r="AH3356">
            <v>-100</v>
          </cell>
        </row>
        <row r="3357">
          <cell r="AD3357">
            <v>9</v>
          </cell>
          <cell r="AF3357">
            <v>100</v>
          </cell>
          <cell r="AG3357" t="str">
            <v/>
          </cell>
          <cell r="AH3357">
            <v>-100</v>
          </cell>
        </row>
        <row r="3358">
          <cell r="AD3358">
            <v>14</v>
          </cell>
          <cell r="AF3358">
            <v>100</v>
          </cell>
          <cell r="AG3358" t="str">
            <v/>
          </cell>
          <cell r="AH3358">
            <v>-100</v>
          </cell>
        </row>
        <row r="3359">
          <cell r="AC3359" t="str">
            <v>3rd</v>
          </cell>
          <cell r="AD3359">
            <v>6.5</v>
          </cell>
          <cell r="AE3359">
            <v>2.2000000000000002</v>
          </cell>
          <cell r="AF3359">
            <v>100</v>
          </cell>
          <cell r="AG3359" t="str">
            <v/>
          </cell>
          <cell r="AH3359">
            <v>-100</v>
          </cell>
        </row>
        <row r="3360">
          <cell r="AD3360">
            <v>8.5</v>
          </cell>
          <cell r="AF3360">
            <v>100</v>
          </cell>
          <cell r="AG3360" t="str">
            <v/>
          </cell>
          <cell r="AH3360">
            <v>-100</v>
          </cell>
        </row>
        <row r="3361">
          <cell r="AC3361" t="str">
            <v>3rd</v>
          </cell>
          <cell r="AD3361">
            <v>3.4</v>
          </cell>
          <cell r="AE3361">
            <v>2.2000000000000002</v>
          </cell>
          <cell r="AF3361">
            <v>100</v>
          </cell>
          <cell r="AG3361" t="str">
            <v/>
          </cell>
          <cell r="AH3361">
            <v>-100</v>
          </cell>
        </row>
        <row r="3362">
          <cell r="AD3362">
            <v>7.5</v>
          </cell>
          <cell r="AF3362">
            <v>100</v>
          </cell>
          <cell r="AG3362" t="str">
            <v/>
          </cell>
          <cell r="AH3362">
            <v>-100</v>
          </cell>
        </row>
        <row r="3363">
          <cell r="AD3363">
            <v>9</v>
          </cell>
          <cell r="AF3363">
            <v>100</v>
          </cell>
          <cell r="AG3363" t="str">
            <v/>
          </cell>
          <cell r="AH3363">
            <v>-100</v>
          </cell>
        </row>
        <row r="3364">
          <cell r="AC3364" t="str">
            <v>2nd</v>
          </cell>
          <cell r="AD3364">
            <v>8</v>
          </cell>
          <cell r="AE3364">
            <v>2.9</v>
          </cell>
          <cell r="AF3364">
            <v>100</v>
          </cell>
          <cell r="AG3364" t="str">
            <v/>
          </cell>
          <cell r="AH3364">
            <v>-100</v>
          </cell>
        </row>
        <row r="3365">
          <cell r="AD3365">
            <v>4.8</v>
          </cell>
          <cell r="AF3365">
            <v>100</v>
          </cell>
          <cell r="AG3365" t="str">
            <v/>
          </cell>
          <cell r="AH3365">
            <v>-100</v>
          </cell>
        </row>
        <row r="3366">
          <cell r="AC3366" t="str">
            <v>3rd</v>
          </cell>
          <cell r="AD3366">
            <v>3.4</v>
          </cell>
          <cell r="AE3366">
            <v>1.6</v>
          </cell>
          <cell r="AF3366">
            <v>100</v>
          </cell>
          <cell r="AG3366" t="str">
            <v/>
          </cell>
          <cell r="AH3366">
            <v>-100</v>
          </cell>
        </row>
        <row r="3367">
          <cell r="AC3367" t="str">
            <v>Won</v>
          </cell>
          <cell r="AD3367">
            <v>13</v>
          </cell>
          <cell r="AE3367">
            <v>3.7</v>
          </cell>
          <cell r="AF3367">
            <v>100</v>
          </cell>
          <cell r="AG3367">
            <v>1300</v>
          </cell>
          <cell r="AH3367">
            <v>1200</v>
          </cell>
        </row>
        <row r="3368">
          <cell r="AD3368">
            <v>10</v>
          </cell>
          <cell r="AF3368">
            <v>100</v>
          </cell>
          <cell r="AG3368" t="str">
            <v/>
          </cell>
          <cell r="AH3368">
            <v>-100</v>
          </cell>
        </row>
        <row r="3369">
          <cell r="AD3369">
            <v>9.5</v>
          </cell>
          <cell r="AF3369">
            <v>100</v>
          </cell>
          <cell r="AG3369" t="str">
            <v/>
          </cell>
          <cell r="AH3369">
            <v>-100</v>
          </cell>
        </row>
        <row r="3370">
          <cell r="AC3370" t="str">
            <v>Won</v>
          </cell>
          <cell r="AD3370">
            <v>6</v>
          </cell>
          <cell r="AE3370">
            <v>2.9</v>
          </cell>
          <cell r="AF3370">
            <v>100</v>
          </cell>
          <cell r="AG3370">
            <v>600</v>
          </cell>
          <cell r="AH3370">
            <v>500</v>
          </cell>
        </row>
        <row r="3371">
          <cell r="AD3371">
            <v>12</v>
          </cell>
          <cell r="AF3371">
            <v>100</v>
          </cell>
          <cell r="AG3371" t="str">
            <v/>
          </cell>
          <cell r="AH3371">
            <v>-100</v>
          </cell>
        </row>
        <row r="3372">
          <cell r="AD3372">
            <v>9</v>
          </cell>
          <cell r="AF3372">
            <v>100</v>
          </cell>
          <cell r="AG3372" t="str">
            <v/>
          </cell>
          <cell r="AH3372">
            <v>-100</v>
          </cell>
        </row>
        <row r="3373">
          <cell r="AD3373">
            <v>9.5</v>
          </cell>
          <cell r="AF3373">
            <v>100</v>
          </cell>
          <cell r="AG3373" t="str">
            <v/>
          </cell>
          <cell r="AH3373">
            <v>-100</v>
          </cell>
        </row>
        <row r="3374">
          <cell r="AD3374">
            <v>8.5</v>
          </cell>
          <cell r="AF3374">
            <v>100</v>
          </cell>
          <cell r="AG3374" t="str">
            <v/>
          </cell>
          <cell r="AH3374">
            <v>-100</v>
          </cell>
        </row>
        <row r="3375">
          <cell r="AD3375">
            <v>1.95</v>
          </cell>
          <cell r="AF3375">
            <v>100</v>
          </cell>
          <cell r="AG3375" t="str">
            <v/>
          </cell>
          <cell r="AH3375">
            <v>-100</v>
          </cell>
        </row>
        <row r="3376">
          <cell r="AC3376" t="str">
            <v>2nd</v>
          </cell>
          <cell r="AD3376">
            <v>8</v>
          </cell>
          <cell r="AE3376">
            <v>1.7</v>
          </cell>
          <cell r="AF3376">
            <v>100</v>
          </cell>
          <cell r="AG3376" t="str">
            <v/>
          </cell>
          <cell r="AH3376">
            <v>-100</v>
          </cell>
        </row>
        <row r="3377">
          <cell r="AC3377" t="str">
            <v>3rd</v>
          </cell>
          <cell r="AD3377">
            <v>6</v>
          </cell>
          <cell r="AE3377">
            <v>1.7</v>
          </cell>
          <cell r="AF3377">
            <v>100</v>
          </cell>
          <cell r="AG3377" t="str">
            <v/>
          </cell>
          <cell r="AH3377">
            <v>-100</v>
          </cell>
        </row>
        <row r="3378">
          <cell r="AC3378" t="str">
            <v>Won</v>
          </cell>
          <cell r="AD3378">
            <v>11.1</v>
          </cell>
          <cell r="AE3378">
            <v>2.1</v>
          </cell>
          <cell r="AF3378">
            <v>100</v>
          </cell>
          <cell r="AG3378">
            <v>1110</v>
          </cell>
          <cell r="AH3378">
            <v>1010</v>
          </cell>
        </row>
        <row r="3379">
          <cell r="AD3379">
            <v>12</v>
          </cell>
          <cell r="AF3379">
            <v>100</v>
          </cell>
          <cell r="AG3379" t="str">
            <v/>
          </cell>
          <cell r="AH3379">
            <v>-100</v>
          </cell>
        </row>
        <row r="3380">
          <cell r="AD3380">
            <v>12</v>
          </cell>
          <cell r="AF3380">
            <v>100</v>
          </cell>
          <cell r="AG3380" t="str">
            <v/>
          </cell>
          <cell r="AH3380">
            <v>-100</v>
          </cell>
        </row>
        <row r="3381">
          <cell r="AD3381">
            <v>13</v>
          </cell>
          <cell r="AF3381">
            <v>100</v>
          </cell>
          <cell r="AG3381" t="str">
            <v/>
          </cell>
          <cell r="AH3381">
            <v>-100</v>
          </cell>
        </row>
        <row r="3382">
          <cell r="AC3382" t="str">
            <v>3rd</v>
          </cell>
          <cell r="AD3382">
            <v>3.8</v>
          </cell>
          <cell r="AE3382">
            <v>1.9</v>
          </cell>
          <cell r="AF3382">
            <v>100</v>
          </cell>
          <cell r="AG3382" t="str">
            <v/>
          </cell>
          <cell r="AH3382">
            <v>-100</v>
          </cell>
        </row>
        <row r="3383">
          <cell r="AC3383" t="str">
            <v>Won</v>
          </cell>
          <cell r="AD3383">
            <v>3.6</v>
          </cell>
          <cell r="AE3383">
            <v>1.5</v>
          </cell>
          <cell r="AF3383">
            <v>100</v>
          </cell>
          <cell r="AG3383">
            <v>360</v>
          </cell>
          <cell r="AH3383">
            <v>260</v>
          </cell>
        </row>
        <row r="3384">
          <cell r="AD3384">
            <v>6.5</v>
          </cell>
          <cell r="AF3384">
            <v>100</v>
          </cell>
          <cell r="AG3384" t="str">
            <v/>
          </cell>
          <cell r="AH3384">
            <v>-100</v>
          </cell>
        </row>
        <row r="3385">
          <cell r="AD3385">
            <v>11</v>
          </cell>
          <cell r="AF3385">
            <v>100</v>
          </cell>
          <cell r="AG3385" t="str">
            <v/>
          </cell>
          <cell r="AH3385">
            <v>-100</v>
          </cell>
        </row>
        <row r="3386">
          <cell r="AD3386">
            <v>5.5</v>
          </cell>
          <cell r="AF3386">
            <v>100</v>
          </cell>
          <cell r="AG3386" t="str">
            <v/>
          </cell>
          <cell r="AH3386">
            <v>-100</v>
          </cell>
        </row>
        <row r="3387">
          <cell r="AC3387" t="str">
            <v>2nd</v>
          </cell>
          <cell r="AD3387">
            <v>3.4</v>
          </cell>
          <cell r="AE3387">
            <v>1.7</v>
          </cell>
          <cell r="AF3387">
            <v>100</v>
          </cell>
          <cell r="AG3387" t="str">
            <v/>
          </cell>
          <cell r="AH3387">
            <v>-100</v>
          </cell>
        </row>
        <row r="3388">
          <cell r="AC3388" t="str">
            <v>3rd</v>
          </cell>
          <cell r="AD3388">
            <v>7</v>
          </cell>
          <cell r="AE3388">
            <v>2.2000000000000002</v>
          </cell>
          <cell r="AF3388">
            <v>100</v>
          </cell>
          <cell r="AG3388" t="str">
            <v/>
          </cell>
          <cell r="AH3388">
            <v>-100</v>
          </cell>
        </row>
        <row r="3389">
          <cell r="AC3389" t="str">
            <v>Won</v>
          </cell>
          <cell r="AD3389">
            <v>5</v>
          </cell>
          <cell r="AE3389">
            <v>2</v>
          </cell>
          <cell r="AF3389">
            <v>100</v>
          </cell>
          <cell r="AG3389">
            <v>500</v>
          </cell>
          <cell r="AH3389">
            <v>400</v>
          </cell>
        </row>
        <row r="3390">
          <cell r="AC3390" t="str">
            <v>2nd</v>
          </cell>
          <cell r="AD3390">
            <v>5.5</v>
          </cell>
          <cell r="AE3390">
            <v>2.2999999999999998</v>
          </cell>
          <cell r="AF3390">
            <v>100</v>
          </cell>
          <cell r="AG3390" t="str">
            <v/>
          </cell>
          <cell r="AH3390">
            <v>-100</v>
          </cell>
        </row>
        <row r="3391">
          <cell r="AD3391">
            <v>5</v>
          </cell>
          <cell r="AF3391">
            <v>100</v>
          </cell>
          <cell r="AG3391" t="str">
            <v/>
          </cell>
          <cell r="AH3391">
            <v>-100</v>
          </cell>
        </row>
        <row r="3392">
          <cell r="AD3392">
            <v>9.5</v>
          </cell>
          <cell r="AF3392">
            <v>100</v>
          </cell>
          <cell r="AG3392" t="str">
            <v/>
          </cell>
          <cell r="AH3392">
            <v>-100</v>
          </cell>
        </row>
        <row r="3393">
          <cell r="AD3393">
            <v>8</v>
          </cell>
          <cell r="AF3393">
            <v>100</v>
          </cell>
          <cell r="AG3393" t="str">
            <v/>
          </cell>
          <cell r="AH3393">
            <v>-100</v>
          </cell>
        </row>
        <row r="3394">
          <cell r="AC3394" t="str">
            <v>Won</v>
          </cell>
          <cell r="AD3394">
            <v>6.5</v>
          </cell>
          <cell r="AE3394">
            <v>2</v>
          </cell>
          <cell r="AF3394">
            <v>100</v>
          </cell>
          <cell r="AG3394">
            <v>650</v>
          </cell>
          <cell r="AH3394">
            <v>550</v>
          </cell>
        </row>
        <row r="3395">
          <cell r="AD3395">
            <v>9.5</v>
          </cell>
          <cell r="AF3395">
            <v>100</v>
          </cell>
          <cell r="AG3395" t="str">
            <v/>
          </cell>
          <cell r="AH3395">
            <v>-100</v>
          </cell>
        </row>
        <row r="3396">
          <cell r="AD3396">
            <v>4.2</v>
          </cell>
          <cell r="AF3396">
            <v>100</v>
          </cell>
          <cell r="AG3396" t="str">
            <v/>
          </cell>
          <cell r="AH3396">
            <v>-100</v>
          </cell>
        </row>
        <row r="3397">
          <cell r="AD3397">
            <v>19</v>
          </cell>
          <cell r="AF3397">
            <v>100</v>
          </cell>
          <cell r="AG3397" t="str">
            <v/>
          </cell>
          <cell r="AH3397">
            <v>-100</v>
          </cell>
        </row>
        <row r="3398">
          <cell r="AD3398">
            <v>9</v>
          </cell>
          <cell r="AF3398">
            <v>100</v>
          </cell>
          <cell r="AG3398" t="str">
            <v/>
          </cell>
          <cell r="AH3398">
            <v>-100</v>
          </cell>
        </row>
        <row r="3399">
          <cell r="AC3399" t="str">
            <v>Won</v>
          </cell>
          <cell r="AD3399">
            <v>17</v>
          </cell>
          <cell r="AE3399">
            <v>4.4000000000000004</v>
          </cell>
          <cell r="AF3399">
            <v>100</v>
          </cell>
          <cell r="AG3399">
            <v>1700</v>
          </cell>
          <cell r="AH3399">
            <v>1600</v>
          </cell>
        </row>
        <row r="3400">
          <cell r="AD3400">
            <v>8.5</v>
          </cell>
          <cell r="AF3400">
            <v>100</v>
          </cell>
          <cell r="AG3400" t="str">
            <v/>
          </cell>
          <cell r="AH3400">
            <v>-100</v>
          </cell>
        </row>
        <row r="3401">
          <cell r="AD3401">
            <v>5.5</v>
          </cell>
          <cell r="AF3401">
            <v>100</v>
          </cell>
          <cell r="AG3401" t="str">
            <v/>
          </cell>
          <cell r="AH3401">
            <v>-100</v>
          </cell>
        </row>
        <row r="3402">
          <cell r="AC3402" t="str">
            <v>2nd</v>
          </cell>
          <cell r="AD3402">
            <v>4.8</v>
          </cell>
          <cell r="AE3402">
            <v>1.7</v>
          </cell>
          <cell r="AF3402">
            <v>100</v>
          </cell>
          <cell r="AG3402" t="str">
            <v/>
          </cell>
          <cell r="AH3402">
            <v>-100</v>
          </cell>
        </row>
        <row r="3403">
          <cell r="AC3403" t="str">
            <v>Won</v>
          </cell>
          <cell r="AD3403">
            <v>8.5</v>
          </cell>
          <cell r="AE3403">
            <v>2.7</v>
          </cell>
          <cell r="AF3403">
            <v>100</v>
          </cell>
          <cell r="AG3403">
            <v>850</v>
          </cell>
          <cell r="AH3403">
            <v>750</v>
          </cell>
        </row>
        <row r="3404">
          <cell r="AD3404">
            <v>11</v>
          </cell>
          <cell r="AF3404">
            <v>100</v>
          </cell>
          <cell r="AG3404" t="str">
            <v/>
          </cell>
          <cell r="AH3404">
            <v>-100</v>
          </cell>
        </row>
        <row r="3405">
          <cell r="AC3405" t="str">
            <v>3rd</v>
          </cell>
          <cell r="AD3405">
            <v>4.5999999999999996</v>
          </cell>
          <cell r="AE3405">
            <v>1.8</v>
          </cell>
          <cell r="AF3405">
            <v>100</v>
          </cell>
          <cell r="AG3405" t="str">
            <v/>
          </cell>
          <cell r="AH3405">
            <v>-100</v>
          </cell>
        </row>
        <row r="3406">
          <cell r="AD3406">
            <v>2.4500000000000002</v>
          </cell>
          <cell r="AF3406">
            <v>100</v>
          </cell>
          <cell r="AG3406" t="str">
            <v/>
          </cell>
          <cell r="AH3406">
            <v>-100</v>
          </cell>
        </row>
        <row r="3407">
          <cell r="AD3407">
            <v>8.5</v>
          </cell>
          <cell r="AF3407">
            <v>100</v>
          </cell>
          <cell r="AG3407" t="str">
            <v/>
          </cell>
          <cell r="AH3407">
            <v>-100</v>
          </cell>
        </row>
        <row r="3408">
          <cell r="AC3408" t="str">
            <v>Won</v>
          </cell>
          <cell r="AD3408">
            <v>9.1999999999999993</v>
          </cell>
          <cell r="AE3408">
            <v>2.2999999999999998</v>
          </cell>
          <cell r="AF3408">
            <v>100</v>
          </cell>
          <cell r="AG3408">
            <v>919.99999999999989</v>
          </cell>
          <cell r="AH3408">
            <v>819.99999999999989</v>
          </cell>
        </row>
        <row r="3409">
          <cell r="AD3409">
            <v>9</v>
          </cell>
          <cell r="AF3409">
            <v>100</v>
          </cell>
          <cell r="AG3409" t="str">
            <v/>
          </cell>
          <cell r="AH3409">
            <v>-100</v>
          </cell>
        </row>
        <row r="3410">
          <cell r="AD3410">
            <v>4.5999999999999996</v>
          </cell>
          <cell r="AF3410">
            <v>100</v>
          </cell>
          <cell r="AG3410" t="str">
            <v/>
          </cell>
          <cell r="AH3410">
            <v>-100</v>
          </cell>
        </row>
        <row r="3411">
          <cell r="AC3411" t="str">
            <v>3rd</v>
          </cell>
          <cell r="AD3411">
            <v>19</v>
          </cell>
          <cell r="AE3411">
            <v>4.5999999999999996</v>
          </cell>
          <cell r="AF3411">
            <v>100</v>
          </cell>
          <cell r="AG3411" t="str">
            <v/>
          </cell>
          <cell r="AH3411">
            <v>-100</v>
          </cell>
        </row>
        <row r="3412">
          <cell r="AC3412" t="str">
            <v>2nd</v>
          </cell>
          <cell r="AD3412">
            <v>4.8</v>
          </cell>
          <cell r="AE3412">
            <v>2.2000000000000002</v>
          </cell>
          <cell r="AF3412">
            <v>100</v>
          </cell>
          <cell r="AG3412" t="str">
            <v/>
          </cell>
          <cell r="AH3412">
            <v>-100</v>
          </cell>
        </row>
        <row r="3413">
          <cell r="AD3413">
            <v>9</v>
          </cell>
          <cell r="AF3413">
            <v>100</v>
          </cell>
          <cell r="AG3413" t="str">
            <v/>
          </cell>
          <cell r="AH3413">
            <v>-100</v>
          </cell>
        </row>
        <row r="3414">
          <cell r="AD3414">
            <v>10</v>
          </cell>
          <cell r="AF3414">
            <v>100</v>
          </cell>
          <cell r="AG3414" t="str">
            <v/>
          </cell>
          <cell r="AH3414">
            <v>-100</v>
          </cell>
        </row>
        <row r="3415">
          <cell r="AC3415" t="str">
            <v>2nd</v>
          </cell>
          <cell r="AD3415">
            <v>3.3</v>
          </cell>
          <cell r="AE3415">
            <v>1.7</v>
          </cell>
          <cell r="AF3415">
            <v>100</v>
          </cell>
          <cell r="AG3415" t="str">
            <v/>
          </cell>
          <cell r="AH3415">
            <v>-100</v>
          </cell>
        </row>
        <row r="3416">
          <cell r="AD3416">
            <v>6</v>
          </cell>
          <cell r="AF3416">
            <v>100</v>
          </cell>
          <cell r="AG3416" t="str">
            <v/>
          </cell>
          <cell r="AH3416">
            <v>-100</v>
          </cell>
        </row>
        <row r="3417">
          <cell r="AC3417" t="str">
            <v>3rd</v>
          </cell>
          <cell r="AD3417">
            <v>5.5</v>
          </cell>
          <cell r="AE3417">
            <v>2.2000000000000002</v>
          </cell>
          <cell r="AF3417">
            <v>100</v>
          </cell>
          <cell r="AG3417" t="str">
            <v/>
          </cell>
          <cell r="AH3417">
            <v>-100</v>
          </cell>
        </row>
        <row r="3418">
          <cell r="AD3418">
            <v>7.5</v>
          </cell>
          <cell r="AF3418">
            <v>100</v>
          </cell>
          <cell r="AG3418" t="str">
            <v/>
          </cell>
          <cell r="AH3418">
            <v>-100</v>
          </cell>
        </row>
        <row r="3419">
          <cell r="AD3419">
            <v>7.5</v>
          </cell>
          <cell r="AF3419">
            <v>100</v>
          </cell>
          <cell r="AG3419" t="str">
            <v/>
          </cell>
          <cell r="AH3419">
            <v>-100</v>
          </cell>
        </row>
        <row r="3420">
          <cell r="AC3420" t="str">
            <v>2nd</v>
          </cell>
          <cell r="AD3420">
            <v>6</v>
          </cell>
          <cell r="AE3420">
            <v>3.2</v>
          </cell>
          <cell r="AF3420">
            <v>100</v>
          </cell>
          <cell r="AG3420" t="str">
            <v/>
          </cell>
          <cell r="AH3420">
            <v>-100</v>
          </cell>
        </row>
        <row r="3421">
          <cell r="AD3421">
            <v>13</v>
          </cell>
          <cell r="AF3421">
            <v>100</v>
          </cell>
          <cell r="AG3421" t="str">
            <v/>
          </cell>
          <cell r="AH3421">
            <v>-100</v>
          </cell>
        </row>
        <row r="3422">
          <cell r="AD3422">
            <v>9.5</v>
          </cell>
          <cell r="AF3422">
            <v>100</v>
          </cell>
          <cell r="AG3422" t="str">
            <v/>
          </cell>
          <cell r="AH3422">
            <v>-100</v>
          </cell>
        </row>
        <row r="3423">
          <cell r="AC3423" t="str">
            <v>Won</v>
          </cell>
          <cell r="AD3423">
            <v>3.9</v>
          </cell>
          <cell r="AE3423">
            <v>1.8</v>
          </cell>
          <cell r="AF3423">
            <v>100</v>
          </cell>
          <cell r="AG3423">
            <v>390</v>
          </cell>
          <cell r="AH3423">
            <v>290</v>
          </cell>
        </row>
        <row r="3424">
          <cell r="AD3424">
            <v>10</v>
          </cell>
          <cell r="AF3424">
            <v>100</v>
          </cell>
          <cell r="AG3424" t="str">
            <v/>
          </cell>
          <cell r="AH3424">
            <v>-100</v>
          </cell>
        </row>
        <row r="3425">
          <cell r="AD3425">
            <v>4.2</v>
          </cell>
          <cell r="AF3425">
            <v>100</v>
          </cell>
          <cell r="AG3425" t="str">
            <v/>
          </cell>
          <cell r="AH3425">
            <v>-100</v>
          </cell>
        </row>
        <row r="3426">
          <cell r="AD3426">
            <v>8.5</v>
          </cell>
          <cell r="AF3426">
            <v>100</v>
          </cell>
          <cell r="AG3426" t="str">
            <v/>
          </cell>
          <cell r="AH3426">
            <v>-100</v>
          </cell>
        </row>
        <row r="3427">
          <cell r="AC3427" t="str">
            <v>3rd</v>
          </cell>
          <cell r="AD3427">
            <v>10</v>
          </cell>
          <cell r="AE3427">
            <v>3.3</v>
          </cell>
          <cell r="AF3427">
            <v>100</v>
          </cell>
          <cell r="AG3427" t="str">
            <v/>
          </cell>
          <cell r="AH3427">
            <v>-100</v>
          </cell>
        </row>
        <row r="3428">
          <cell r="AC3428" t="str">
            <v>Won</v>
          </cell>
          <cell r="AD3428">
            <v>11.1</v>
          </cell>
          <cell r="AE3428">
            <v>3.1</v>
          </cell>
          <cell r="AF3428">
            <v>100</v>
          </cell>
          <cell r="AG3428">
            <v>1110</v>
          </cell>
          <cell r="AH3428">
            <v>1010</v>
          </cell>
        </row>
        <row r="3429">
          <cell r="AD3429">
            <v>7.5</v>
          </cell>
          <cell r="AF3429">
            <v>100</v>
          </cell>
          <cell r="AG3429" t="str">
            <v/>
          </cell>
          <cell r="AH3429">
            <v>-100</v>
          </cell>
        </row>
        <row r="3430">
          <cell r="AD3430">
            <v>7.5</v>
          </cell>
          <cell r="AF3430">
            <v>100</v>
          </cell>
          <cell r="AG3430" t="str">
            <v/>
          </cell>
          <cell r="AH3430">
            <v>-100</v>
          </cell>
        </row>
        <row r="3431">
          <cell r="AC3431" t="str">
            <v>Won</v>
          </cell>
          <cell r="AD3431">
            <v>3.2</v>
          </cell>
          <cell r="AE3431">
            <v>1.7</v>
          </cell>
          <cell r="AF3431">
            <v>100</v>
          </cell>
          <cell r="AG3431">
            <v>320</v>
          </cell>
          <cell r="AH3431">
            <v>220</v>
          </cell>
        </row>
        <row r="3432">
          <cell r="AD3432">
            <v>7</v>
          </cell>
          <cell r="AF3432">
            <v>100</v>
          </cell>
          <cell r="AG3432" t="str">
            <v/>
          </cell>
          <cell r="AH3432">
            <v>-100</v>
          </cell>
        </row>
        <row r="3433">
          <cell r="AD3433">
            <v>8.5</v>
          </cell>
          <cell r="AF3433">
            <v>100</v>
          </cell>
          <cell r="AG3433" t="str">
            <v/>
          </cell>
          <cell r="AH3433">
            <v>-100</v>
          </cell>
        </row>
        <row r="3434">
          <cell r="AD3434">
            <v>13</v>
          </cell>
          <cell r="AF3434">
            <v>100</v>
          </cell>
          <cell r="AG3434" t="str">
            <v/>
          </cell>
          <cell r="AH3434">
            <v>-100</v>
          </cell>
        </row>
        <row r="3435">
          <cell r="AD3435">
            <v>4.5999999999999996</v>
          </cell>
          <cell r="AF3435">
            <v>100</v>
          </cell>
          <cell r="AG3435" t="str">
            <v/>
          </cell>
          <cell r="AH3435">
            <v>-100</v>
          </cell>
        </row>
        <row r="3436">
          <cell r="AC3436" t="str">
            <v>Won</v>
          </cell>
          <cell r="AD3436">
            <v>8</v>
          </cell>
          <cell r="AE3436">
            <v>2.7</v>
          </cell>
          <cell r="AF3436">
            <v>100</v>
          </cell>
          <cell r="AG3436">
            <v>800</v>
          </cell>
          <cell r="AH3436">
            <v>700</v>
          </cell>
        </row>
        <row r="3437">
          <cell r="AD3437">
            <v>17</v>
          </cell>
          <cell r="AF3437">
            <v>100</v>
          </cell>
          <cell r="AG3437" t="str">
            <v/>
          </cell>
          <cell r="AH3437">
            <v>-100</v>
          </cell>
        </row>
        <row r="3438">
          <cell r="AD3438">
            <v>7.5</v>
          </cell>
          <cell r="AF3438">
            <v>100</v>
          </cell>
          <cell r="AG3438" t="str">
            <v/>
          </cell>
          <cell r="AH3438">
            <v>-100</v>
          </cell>
        </row>
        <row r="3439">
          <cell r="AD3439">
            <v>7</v>
          </cell>
          <cell r="AF3439">
            <v>100</v>
          </cell>
          <cell r="AG3439" t="str">
            <v/>
          </cell>
          <cell r="AH3439">
            <v>-100</v>
          </cell>
        </row>
        <row r="3440">
          <cell r="AC3440" t="str">
            <v>3rd</v>
          </cell>
          <cell r="AD3440">
            <v>5</v>
          </cell>
          <cell r="AE3440">
            <v>2</v>
          </cell>
          <cell r="AF3440">
            <v>100</v>
          </cell>
          <cell r="AG3440" t="str">
            <v/>
          </cell>
          <cell r="AH3440">
            <v>-100</v>
          </cell>
        </row>
        <row r="3441">
          <cell r="AC3441" t="str">
            <v>2nd</v>
          </cell>
          <cell r="AD3441">
            <v>3.6</v>
          </cell>
          <cell r="AE3441">
            <v>2.2000000000000002</v>
          </cell>
          <cell r="AF3441">
            <v>100</v>
          </cell>
          <cell r="AG3441" t="str">
            <v/>
          </cell>
          <cell r="AH3441">
            <v>-100</v>
          </cell>
        </row>
        <row r="3442">
          <cell r="AD3442">
            <v>16</v>
          </cell>
          <cell r="AF3442">
            <v>100</v>
          </cell>
          <cell r="AG3442" t="str">
            <v/>
          </cell>
          <cell r="AH3442">
            <v>-100</v>
          </cell>
        </row>
        <row r="3443">
          <cell r="AD3443">
            <v>8</v>
          </cell>
          <cell r="AF3443">
            <v>100</v>
          </cell>
          <cell r="AG3443" t="str">
            <v/>
          </cell>
          <cell r="AH3443">
            <v>-100</v>
          </cell>
        </row>
        <row r="3444">
          <cell r="AD3444">
            <v>21</v>
          </cell>
          <cell r="AF3444">
            <v>100</v>
          </cell>
          <cell r="AG3444" t="str">
            <v/>
          </cell>
          <cell r="AH3444">
            <v>-100</v>
          </cell>
        </row>
        <row r="3445">
          <cell r="AD3445">
            <v>4.4000000000000004</v>
          </cell>
          <cell r="AF3445">
            <v>100</v>
          </cell>
          <cell r="AG3445" t="str">
            <v/>
          </cell>
          <cell r="AH3445">
            <v>-100</v>
          </cell>
        </row>
        <row r="3446">
          <cell r="AD3446">
            <v>5</v>
          </cell>
          <cell r="AF3446">
            <v>100</v>
          </cell>
          <cell r="AG3446" t="str">
            <v/>
          </cell>
          <cell r="AH3446">
            <v>-100</v>
          </cell>
        </row>
        <row r="3447">
          <cell r="AC3447" t="str">
            <v>Won</v>
          </cell>
          <cell r="AD3447">
            <v>5</v>
          </cell>
          <cell r="AE3447">
            <v>1.9</v>
          </cell>
          <cell r="AF3447">
            <v>100</v>
          </cell>
          <cell r="AG3447">
            <v>500</v>
          </cell>
          <cell r="AH3447">
            <v>400</v>
          </cell>
        </row>
        <row r="3448">
          <cell r="AC3448" t="str">
            <v>2nd</v>
          </cell>
          <cell r="AD3448">
            <v>9</v>
          </cell>
          <cell r="AE3448">
            <v>2.6</v>
          </cell>
          <cell r="AF3448">
            <v>100</v>
          </cell>
          <cell r="AG3448" t="str">
            <v/>
          </cell>
          <cell r="AH3448">
            <v>-100</v>
          </cell>
        </row>
        <row r="3449">
          <cell r="AC3449" t="str">
            <v>3rd</v>
          </cell>
          <cell r="AD3449">
            <v>12</v>
          </cell>
          <cell r="AE3449">
            <v>3.4</v>
          </cell>
          <cell r="AF3449">
            <v>100</v>
          </cell>
          <cell r="AG3449" t="str">
            <v/>
          </cell>
          <cell r="AH3449">
            <v>-100</v>
          </cell>
        </row>
        <row r="3450">
          <cell r="AC3450" t="str">
            <v>2nd</v>
          </cell>
          <cell r="AD3450">
            <v>2.9</v>
          </cell>
          <cell r="AE3450">
            <v>1.7</v>
          </cell>
          <cell r="AF3450">
            <v>100</v>
          </cell>
          <cell r="AG3450" t="str">
            <v/>
          </cell>
          <cell r="AH3450">
            <v>-100</v>
          </cell>
        </row>
        <row r="3451">
          <cell r="AD3451">
            <v>14</v>
          </cell>
          <cell r="AF3451">
            <v>100</v>
          </cell>
          <cell r="AG3451" t="str">
            <v/>
          </cell>
          <cell r="AH3451">
            <v>-100</v>
          </cell>
        </row>
        <row r="3452">
          <cell r="AD3452">
            <v>12</v>
          </cell>
          <cell r="AF3452">
            <v>100</v>
          </cell>
          <cell r="AG3452" t="str">
            <v/>
          </cell>
          <cell r="AH3452">
            <v>-100</v>
          </cell>
        </row>
        <row r="3453">
          <cell r="AC3453" t="str">
            <v>Won</v>
          </cell>
          <cell r="AD3453">
            <v>5</v>
          </cell>
          <cell r="AE3453">
            <v>2.1</v>
          </cell>
          <cell r="AF3453">
            <v>100</v>
          </cell>
          <cell r="AG3453">
            <v>500</v>
          </cell>
          <cell r="AH3453">
            <v>400</v>
          </cell>
        </row>
        <row r="3454">
          <cell r="AD3454">
            <v>16</v>
          </cell>
          <cell r="AF3454">
            <v>100</v>
          </cell>
          <cell r="AG3454" t="str">
            <v/>
          </cell>
          <cell r="AH3454">
            <v>-100</v>
          </cell>
        </row>
        <row r="3455">
          <cell r="AC3455" t="str">
            <v>3rd</v>
          </cell>
          <cell r="AD3455">
            <v>10</v>
          </cell>
          <cell r="AE3455">
            <v>2.9</v>
          </cell>
          <cell r="AF3455">
            <v>100</v>
          </cell>
          <cell r="AG3455" t="str">
            <v/>
          </cell>
          <cell r="AH3455">
            <v>-100</v>
          </cell>
        </row>
        <row r="3456">
          <cell r="AD3456">
            <v>4.8</v>
          </cell>
          <cell r="AF3456">
            <v>100</v>
          </cell>
          <cell r="AG3456" t="str">
            <v/>
          </cell>
          <cell r="AH3456">
            <v>-100</v>
          </cell>
        </row>
        <row r="3457">
          <cell r="AD3457">
            <v>26</v>
          </cell>
          <cell r="AF3457">
            <v>100</v>
          </cell>
          <cell r="AG3457" t="str">
            <v/>
          </cell>
          <cell r="AH3457">
            <v>-100</v>
          </cell>
        </row>
        <row r="3458">
          <cell r="AC3458" t="str">
            <v>2nd</v>
          </cell>
          <cell r="AD3458">
            <v>10</v>
          </cell>
          <cell r="AE3458">
            <v>3.1</v>
          </cell>
          <cell r="AF3458">
            <v>100</v>
          </cell>
          <cell r="AG3458" t="str">
            <v/>
          </cell>
          <cell r="AH3458">
            <v>-100</v>
          </cell>
        </row>
        <row r="3459">
          <cell r="AC3459" t="str">
            <v>Won</v>
          </cell>
          <cell r="AD3459">
            <v>4.8</v>
          </cell>
          <cell r="AE3459">
            <v>1.9</v>
          </cell>
          <cell r="AF3459">
            <v>100</v>
          </cell>
          <cell r="AG3459">
            <v>480</v>
          </cell>
          <cell r="AH3459">
            <v>380</v>
          </cell>
        </row>
        <row r="3460">
          <cell r="AC3460" t="str">
            <v>2nd</v>
          </cell>
          <cell r="AD3460">
            <v>5</v>
          </cell>
          <cell r="AE3460">
            <v>2</v>
          </cell>
          <cell r="AF3460">
            <v>100</v>
          </cell>
          <cell r="AG3460" t="str">
            <v/>
          </cell>
          <cell r="AH3460">
            <v>-100</v>
          </cell>
        </row>
        <row r="3461">
          <cell r="AD3461">
            <v>20</v>
          </cell>
          <cell r="AF3461">
            <v>100</v>
          </cell>
          <cell r="AG3461" t="str">
            <v/>
          </cell>
          <cell r="AH3461">
            <v>-100</v>
          </cell>
        </row>
        <row r="3462">
          <cell r="AD3462">
            <v>5.5</v>
          </cell>
          <cell r="AF3462">
            <v>100</v>
          </cell>
          <cell r="AG3462" t="str">
            <v/>
          </cell>
          <cell r="AH3462">
            <v>-100</v>
          </cell>
        </row>
        <row r="3463">
          <cell r="AD3463">
            <v>8.5</v>
          </cell>
          <cell r="AF3463">
            <v>100</v>
          </cell>
          <cell r="AG3463" t="str">
            <v/>
          </cell>
          <cell r="AH3463">
            <v>-100</v>
          </cell>
        </row>
        <row r="3464">
          <cell r="AD3464">
            <v>7</v>
          </cell>
          <cell r="AF3464">
            <v>100</v>
          </cell>
          <cell r="AG3464" t="str">
            <v/>
          </cell>
          <cell r="AH3464">
            <v>-100</v>
          </cell>
        </row>
        <row r="3465">
          <cell r="AD3465">
            <v>3.3</v>
          </cell>
          <cell r="AF3465">
            <v>100</v>
          </cell>
          <cell r="AG3465" t="str">
            <v/>
          </cell>
          <cell r="AH3465">
            <v>-100</v>
          </cell>
        </row>
        <row r="3466">
          <cell r="AC3466" t="str">
            <v>Won</v>
          </cell>
          <cell r="AD3466">
            <v>2.8</v>
          </cell>
          <cell r="AE3466">
            <v>1.3</v>
          </cell>
          <cell r="AF3466">
            <v>100</v>
          </cell>
          <cell r="AG3466">
            <v>280</v>
          </cell>
          <cell r="AH3466">
            <v>180</v>
          </cell>
        </row>
        <row r="3467">
          <cell r="AC3467" t="str">
            <v>2nd</v>
          </cell>
          <cell r="AD3467">
            <v>6</v>
          </cell>
          <cell r="AE3467">
            <v>1.9</v>
          </cell>
          <cell r="AF3467">
            <v>100</v>
          </cell>
          <cell r="AG3467" t="str">
            <v/>
          </cell>
          <cell r="AH3467">
            <v>-100</v>
          </cell>
        </row>
        <row r="3468">
          <cell r="AC3468" t="str">
            <v>3rd</v>
          </cell>
          <cell r="AD3468">
            <v>10</v>
          </cell>
          <cell r="AE3468">
            <v>2.1</v>
          </cell>
          <cell r="AF3468">
            <v>100</v>
          </cell>
          <cell r="AG3468" t="str">
            <v/>
          </cell>
          <cell r="AH3468">
            <v>-100</v>
          </cell>
        </row>
        <row r="3469">
          <cell r="AD3469">
            <v>20</v>
          </cell>
          <cell r="AF3469">
            <v>100</v>
          </cell>
          <cell r="AG3469" t="str">
            <v/>
          </cell>
          <cell r="AH3469">
            <v>-100</v>
          </cell>
        </row>
        <row r="3470">
          <cell r="AD3470">
            <v>9.5</v>
          </cell>
          <cell r="AF3470">
            <v>100</v>
          </cell>
          <cell r="AG3470" t="str">
            <v/>
          </cell>
          <cell r="AH3470">
            <v>-100</v>
          </cell>
        </row>
        <row r="3471">
          <cell r="AC3471" t="str">
            <v>Won</v>
          </cell>
          <cell r="AD3471">
            <v>6</v>
          </cell>
          <cell r="AE3471">
            <v>2.2999999999999998</v>
          </cell>
          <cell r="AF3471">
            <v>100</v>
          </cell>
          <cell r="AG3471">
            <v>600</v>
          </cell>
          <cell r="AH3471">
            <v>500</v>
          </cell>
        </row>
        <row r="3472">
          <cell r="AD3472">
            <v>5.5</v>
          </cell>
          <cell r="AF3472">
            <v>100</v>
          </cell>
          <cell r="AG3472" t="str">
            <v/>
          </cell>
          <cell r="AH3472">
            <v>-100</v>
          </cell>
        </row>
        <row r="3473">
          <cell r="AC3473" t="str">
            <v>3rd</v>
          </cell>
          <cell r="AD3473">
            <v>6</v>
          </cell>
          <cell r="AE3473">
            <v>2.6</v>
          </cell>
          <cell r="AF3473">
            <v>100</v>
          </cell>
          <cell r="AG3473" t="str">
            <v/>
          </cell>
          <cell r="AH3473">
            <v>-100</v>
          </cell>
        </row>
        <row r="3474">
          <cell r="AD3474">
            <v>11</v>
          </cell>
          <cell r="AF3474">
            <v>100</v>
          </cell>
          <cell r="AG3474" t="str">
            <v/>
          </cell>
          <cell r="AH3474">
            <v>-100</v>
          </cell>
        </row>
        <row r="3475">
          <cell r="AD3475">
            <v>4.2</v>
          </cell>
          <cell r="AF3475">
            <v>100</v>
          </cell>
          <cell r="AG3475" t="str">
            <v/>
          </cell>
          <cell r="AH3475">
            <v>-100</v>
          </cell>
        </row>
        <row r="3476">
          <cell r="AC3476" t="str">
            <v>Won</v>
          </cell>
          <cell r="AD3476">
            <v>4.5999999999999996</v>
          </cell>
          <cell r="AE3476">
            <v>1.8</v>
          </cell>
          <cell r="AF3476">
            <v>100</v>
          </cell>
          <cell r="AG3476">
            <v>459.99999999999994</v>
          </cell>
          <cell r="AH3476">
            <v>359.99999999999994</v>
          </cell>
        </row>
        <row r="3477">
          <cell r="AC3477" t="str">
            <v>2nd</v>
          </cell>
          <cell r="AD3477">
            <v>6</v>
          </cell>
          <cell r="AE3477">
            <v>2.2000000000000002</v>
          </cell>
          <cell r="AF3477">
            <v>100</v>
          </cell>
          <cell r="AG3477" t="str">
            <v/>
          </cell>
          <cell r="AH3477">
            <v>-100</v>
          </cell>
        </row>
        <row r="3478">
          <cell r="AD3478">
            <v>31</v>
          </cell>
          <cell r="AF3478">
            <v>100</v>
          </cell>
          <cell r="AG3478" t="str">
            <v/>
          </cell>
          <cell r="AH3478">
            <v>-100</v>
          </cell>
        </row>
        <row r="3479">
          <cell r="AD3479">
            <v>18</v>
          </cell>
          <cell r="AF3479">
            <v>100</v>
          </cell>
          <cell r="AG3479" t="str">
            <v/>
          </cell>
          <cell r="AH3479">
            <v>-100</v>
          </cell>
        </row>
        <row r="3480">
          <cell r="AD3480">
            <v>7</v>
          </cell>
          <cell r="AF3480">
            <v>100</v>
          </cell>
          <cell r="AG3480" t="str">
            <v/>
          </cell>
          <cell r="AH3480">
            <v>-100</v>
          </cell>
        </row>
        <row r="3481">
          <cell r="AD3481">
            <v>9</v>
          </cell>
          <cell r="AF3481">
            <v>100</v>
          </cell>
          <cell r="AG3481" t="str">
            <v/>
          </cell>
          <cell r="AH3481">
            <v>-100</v>
          </cell>
        </row>
        <row r="3482">
          <cell r="AD3482">
            <v>7</v>
          </cell>
          <cell r="AF3482">
            <v>100</v>
          </cell>
          <cell r="AG3482" t="str">
            <v/>
          </cell>
          <cell r="AH3482">
            <v>-100</v>
          </cell>
        </row>
        <row r="3483">
          <cell r="AD3483">
            <v>4</v>
          </cell>
          <cell r="AF3483">
            <v>100</v>
          </cell>
          <cell r="AG3483" t="str">
            <v/>
          </cell>
          <cell r="AH3483">
            <v>-100</v>
          </cell>
        </row>
        <row r="3484">
          <cell r="AC3484" t="str">
            <v>Won</v>
          </cell>
          <cell r="AD3484">
            <v>7.8</v>
          </cell>
          <cell r="AE3484">
            <v>2.6</v>
          </cell>
          <cell r="AF3484">
            <v>100</v>
          </cell>
          <cell r="AG3484">
            <v>780</v>
          </cell>
          <cell r="AH3484">
            <v>680</v>
          </cell>
        </row>
        <row r="3485">
          <cell r="AD3485">
            <v>3.9</v>
          </cell>
          <cell r="AF3485">
            <v>100</v>
          </cell>
          <cell r="AG3485" t="str">
            <v/>
          </cell>
          <cell r="AH3485">
            <v>-100</v>
          </cell>
        </row>
        <row r="3486">
          <cell r="AC3486" t="str">
            <v>3rd</v>
          </cell>
          <cell r="AD3486">
            <v>5</v>
          </cell>
          <cell r="AE3486">
            <v>1.9</v>
          </cell>
          <cell r="AF3486">
            <v>100</v>
          </cell>
          <cell r="AG3486" t="str">
            <v/>
          </cell>
          <cell r="AH3486">
            <v>-100</v>
          </cell>
        </row>
        <row r="3487">
          <cell r="AC3487" t="str">
            <v>2nd</v>
          </cell>
          <cell r="AD3487">
            <v>7.5</v>
          </cell>
          <cell r="AE3487">
            <v>2.4</v>
          </cell>
          <cell r="AF3487">
            <v>100</v>
          </cell>
          <cell r="AG3487" t="str">
            <v/>
          </cell>
          <cell r="AH3487">
            <v>-100</v>
          </cell>
        </row>
        <row r="3488">
          <cell r="AD3488">
            <v>7</v>
          </cell>
          <cell r="AF3488">
            <v>100</v>
          </cell>
          <cell r="AG3488" t="str">
            <v/>
          </cell>
          <cell r="AH3488">
            <v>-100</v>
          </cell>
        </row>
        <row r="3489">
          <cell r="AC3489" t="str">
            <v>Won</v>
          </cell>
          <cell r="AD3489">
            <v>6</v>
          </cell>
          <cell r="AE3489">
            <v>2.1</v>
          </cell>
          <cell r="AF3489">
            <v>100</v>
          </cell>
          <cell r="AG3489">
            <v>600</v>
          </cell>
          <cell r="AH3489">
            <v>500</v>
          </cell>
        </row>
        <row r="3490">
          <cell r="AD3490">
            <v>7</v>
          </cell>
          <cell r="AF3490">
            <v>100</v>
          </cell>
          <cell r="AG3490" t="str">
            <v/>
          </cell>
          <cell r="AH3490">
            <v>-100</v>
          </cell>
        </row>
        <row r="3491">
          <cell r="AD3491">
            <v>20</v>
          </cell>
          <cell r="AF3491">
            <v>100</v>
          </cell>
          <cell r="AG3491" t="str">
            <v/>
          </cell>
          <cell r="AH3491">
            <v>-100</v>
          </cell>
        </row>
        <row r="3492">
          <cell r="AC3492" t="str">
            <v>Won</v>
          </cell>
          <cell r="AD3492">
            <v>10.3</v>
          </cell>
          <cell r="AE3492">
            <v>3.7</v>
          </cell>
          <cell r="AF3492">
            <v>100</v>
          </cell>
          <cell r="AG3492">
            <v>1030</v>
          </cell>
          <cell r="AH3492">
            <v>930</v>
          </cell>
        </row>
        <row r="3493">
          <cell r="AD3493">
            <v>6.5</v>
          </cell>
          <cell r="AF3493">
            <v>100</v>
          </cell>
          <cell r="AG3493" t="str">
            <v/>
          </cell>
          <cell r="AH3493">
            <v>-100</v>
          </cell>
        </row>
        <row r="3494">
          <cell r="AD3494">
            <v>9</v>
          </cell>
          <cell r="AF3494">
            <v>100</v>
          </cell>
          <cell r="AG3494" t="str">
            <v/>
          </cell>
          <cell r="AH3494">
            <v>-100</v>
          </cell>
        </row>
        <row r="3495">
          <cell r="AD3495">
            <v>3</v>
          </cell>
          <cell r="AF3495">
            <v>100</v>
          </cell>
          <cell r="AG3495" t="str">
            <v/>
          </cell>
          <cell r="AH3495">
            <v>-100</v>
          </cell>
        </row>
        <row r="3496">
          <cell r="AC3496" t="str">
            <v>2nd</v>
          </cell>
          <cell r="AD3496">
            <v>3.4</v>
          </cell>
          <cell r="AE3496">
            <v>2.1</v>
          </cell>
          <cell r="AF3496">
            <v>100</v>
          </cell>
          <cell r="AG3496" t="str">
            <v/>
          </cell>
          <cell r="AH3496">
            <v>-100</v>
          </cell>
        </row>
        <row r="3497">
          <cell r="AD3497">
            <v>8</v>
          </cell>
          <cell r="AF3497">
            <v>100</v>
          </cell>
          <cell r="AG3497" t="str">
            <v/>
          </cell>
          <cell r="AH3497">
            <v>-100</v>
          </cell>
        </row>
        <row r="3498">
          <cell r="AD3498">
            <v>13</v>
          </cell>
          <cell r="AF3498">
            <v>100</v>
          </cell>
          <cell r="AG3498" t="str">
            <v/>
          </cell>
          <cell r="AH3498">
            <v>-100</v>
          </cell>
        </row>
        <row r="3499">
          <cell r="AC3499" t="str">
            <v>Won</v>
          </cell>
          <cell r="AD3499">
            <v>8.5</v>
          </cell>
          <cell r="AE3499">
            <v>3.5</v>
          </cell>
          <cell r="AF3499">
            <v>100</v>
          </cell>
          <cell r="AG3499">
            <v>850</v>
          </cell>
          <cell r="AH3499">
            <v>750</v>
          </cell>
        </row>
        <row r="3500">
          <cell r="AC3500" t="str">
            <v>Won</v>
          </cell>
          <cell r="AD3500">
            <v>2.7</v>
          </cell>
          <cell r="AE3500">
            <v>1.5</v>
          </cell>
          <cell r="AF3500">
            <v>100</v>
          </cell>
          <cell r="AG3500">
            <v>270</v>
          </cell>
          <cell r="AH3500">
            <v>170</v>
          </cell>
        </row>
        <row r="3501">
          <cell r="AC3501" t="str">
            <v>2nd</v>
          </cell>
          <cell r="AD3501">
            <v>8.5</v>
          </cell>
          <cell r="AE3501">
            <v>2.4</v>
          </cell>
          <cell r="AF3501">
            <v>100</v>
          </cell>
          <cell r="AG3501" t="str">
            <v/>
          </cell>
          <cell r="AH3501">
            <v>-100</v>
          </cell>
        </row>
        <row r="3502">
          <cell r="AD3502">
            <v>6</v>
          </cell>
          <cell r="AF3502">
            <v>100</v>
          </cell>
          <cell r="AG3502" t="str">
            <v/>
          </cell>
          <cell r="AH3502">
            <v>-100</v>
          </cell>
        </row>
        <row r="3503">
          <cell r="AC3503" t="str">
            <v>3rd</v>
          </cell>
          <cell r="AD3503">
            <v>5</v>
          </cell>
          <cell r="AE3503">
            <v>1.9</v>
          </cell>
          <cell r="AF3503">
            <v>100</v>
          </cell>
          <cell r="AG3503" t="str">
            <v/>
          </cell>
          <cell r="AH3503">
            <v>-100</v>
          </cell>
        </row>
        <row r="3504">
          <cell r="AD3504">
            <v>8</v>
          </cell>
          <cell r="AF3504">
            <v>100</v>
          </cell>
          <cell r="AG3504" t="str">
            <v/>
          </cell>
          <cell r="AH3504">
            <v>-100</v>
          </cell>
        </row>
        <row r="3505">
          <cell r="AC3505" t="str">
            <v>Won</v>
          </cell>
          <cell r="AD3505">
            <v>5.9</v>
          </cell>
          <cell r="AE3505">
            <v>2.2000000000000002</v>
          </cell>
          <cell r="AF3505">
            <v>100</v>
          </cell>
          <cell r="AG3505">
            <v>590</v>
          </cell>
          <cell r="AH3505">
            <v>490</v>
          </cell>
        </row>
        <row r="3506">
          <cell r="AC3506" t="str">
            <v>3rd</v>
          </cell>
          <cell r="AD3506">
            <v>3.8</v>
          </cell>
          <cell r="AE3506">
            <v>1.7</v>
          </cell>
          <cell r="AF3506">
            <v>100</v>
          </cell>
          <cell r="AG3506" t="str">
            <v/>
          </cell>
          <cell r="AH3506">
            <v>-100</v>
          </cell>
        </row>
        <row r="3507">
          <cell r="AD3507">
            <v>26</v>
          </cell>
          <cell r="AF3507">
            <v>100</v>
          </cell>
          <cell r="AG3507" t="str">
            <v/>
          </cell>
          <cell r="AH3507">
            <v>-100</v>
          </cell>
        </row>
        <row r="3508">
          <cell r="AD3508">
            <v>5</v>
          </cell>
          <cell r="AF3508">
            <v>100</v>
          </cell>
          <cell r="AG3508" t="str">
            <v/>
          </cell>
          <cell r="AH3508">
            <v>-100</v>
          </cell>
        </row>
        <row r="3509">
          <cell r="AD3509">
            <v>17</v>
          </cell>
          <cell r="AF3509">
            <v>100</v>
          </cell>
          <cell r="AG3509" t="str">
            <v/>
          </cell>
          <cell r="AH3509">
            <v>-100</v>
          </cell>
        </row>
        <row r="3510">
          <cell r="AC3510" t="str">
            <v>Won</v>
          </cell>
          <cell r="AD3510">
            <v>4.8</v>
          </cell>
          <cell r="AE3510">
            <v>2</v>
          </cell>
          <cell r="AF3510">
            <v>100</v>
          </cell>
          <cell r="AG3510">
            <v>480</v>
          </cell>
          <cell r="AH3510">
            <v>380</v>
          </cell>
        </row>
        <row r="3511">
          <cell r="AC3511" t="str">
            <v>2nd</v>
          </cell>
          <cell r="AD3511">
            <v>7</v>
          </cell>
          <cell r="AE3511">
            <v>2.4</v>
          </cell>
          <cell r="AF3511">
            <v>100</v>
          </cell>
          <cell r="AG3511" t="str">
            <v/>
          </cell>
          <cell r="AH3511">
            <v>-100</v>
          </cell>
        </row>
        <row r="3512">
          <cell r="AD3512">
            <v>6</v>
          </cell>
          <cell r="AF3512">
            <v>100</v>
          </cell>
          <cell r="AG3512" t="str">
            <v/>
          </cell>
          <cell r="AH3512">
            <v>-100</v>
          </cell>
        </row>
        <row r="3513">
          <cell r="AD3513">
            <v>10</v>
          </cell>
          <cell r="AF3513">
            <v>100</v>
          </cell>
          <cell r="AG3513" t="str">
            <v/>
          </cell>
          <cell r="AH3513">
            <v>-100</v>
          </cell>
        </row>
        <row r="3514">
          <cell r="AD3514">
            <v>9.5</v>
          </cell>
          <cell r="AF3514">
            <v>100</v>
          </cell>
          <cell r="AG3514" t="str">
            <v/>
          </cell>
          <cell r="AH3514">
            <v>-100</v>
          </cell>
        </row>
        <row r="3515">
          <cell r="AD3515">
            <v>13</v>
          </cell>
          <cell r="AF3515">
            <v>100</v>
          </cell>
          <cell r="AG3515" t="str">
            <v/>
          </cell>
          <cell r="AH3515">
            <v>-100</v>
          </cell>
        </row>
        <row r="3516">
          <cell r="AC3516" t="str">
            <v>3rd</v>
          </cell>
          <cell r="AD3516">
            <v>11</v>
          </cell>
          <cell r="AE3516">
            <v>3.5</v>
          </cell>
          <cell r="AF3516">
            <v>100</v>
          </cell>
          <cell r="AG3516" t="str">
            <v/>
          </cell>
          <cell r="AH3516">
            <v>-100</v>
          </cell>
        </row>
        <row r="3517">
          <cell r="AD3517">
            <v>12</v>
          </cell>
          <cell r="AF3517">
            <v>100</v>
          </cell>
          <cell r="AG3517" t="str">
            <v/>
          </cell>
          <cell r="AH3517">
            <v>-100</v>
          </cell>
        </row>
        <row r="3518">
          <cell r="AD3518">
            <v>7</v>
          </cell>
          <cell r="AF3518">
            <v>100</v>
          </cell>
          <cell r="AG3518" t="str">
            <v/>
          </cell>
          <cell r="AH3518">
            <v>-100</v>
          </cell>
        </row>
        <row r="3519">
          <cell r="AD3519">
            <v>5</v>
          </cell>
          <cell r="AF3519">
            <v>100</v>
          </cell>
          <cell r="AG3519" t="str">
            <v/>
          </cell>
          <cell r="AH3519">
            <v>-100</v>
          </cell>
        </row>
        <row r="3520">
          <cell r="AC3520" t="str">
            <v>Won</v>
          </cell>
          <cell r="AD3520">
            <v>3.9</v>
          </cell>
          <cell r="AE3520">
            <v>1.6</v>
          </cell>
          <cell r="AF3520">
            <v>100</v>
          </cell>
          <cell r="AG3520">
            <v>390</v>
          </cell>
          <cell r="AH3520">
            <v>290</v>
          </cell>
        </row>
        <row r="3521">
          <cell r="AD3521">
            <v>9</v>
          </cell>
          <cell r="AF3521">
            <v>100</v>
          </cell>
          <cell r="AG3521" t="str">
            <v/>
          </cell>
          <cell r="AH3521">
            <v>-100</v>
          </cell>
        </row>
        <row r="3522">
          <cell r="AC3522" t="str">
            <v>3rd</v>
          </cell>
          <cell r="AD3522">
            <v>3.8</v>
          </cell>
          <cell r="AE3522">
            <v>4.8</v>
          </cell>
          <cell r="AF3522">
            <v>100</v>
          </cell>
          <cell r="AG3522" t="str">
            <v/>
          </cell>
          <cell r="AH3522">
            <v>-100</v>
          </cell>
        </row>
        <row r="3523">
          <cell r="AD3523">
            <v>13</v>
          </cell>
          <cell r="AF3523">
            <v>100</v>
          </cell>
          <cell r="AG3523" t="str">
            <v/>
          </cell>
          <cell r="AH3523">
            <v>-100</v>
          </cell>
        </row>
        <row r="3524">
          <cell r="AD3524">
            <v>21</v>
          </cell>
          <cell r="AF3524">
            <v>100</v>
          </cell>
          <cell r="AG3524" t="str">
            <v/>
          </cell>
          <cell r="AH3524">
            <v>-100</v>
          </cell>
        </row>
        <row r="3525">
          <cell r="AC3525" t="str">
            <v>L/scr</v>
          </cell>
          <cell r="AF3525" t="str">
            <v/>
          </cell>
          <cell r="AG3525" t="str">
            <v/>
          </cell>
          <cell r="AH3525" t="str">
            <v/>
          </cell>
        </row>
        <row r="3526">
          <cell r="AC3526" t="str">
            <v>L/scr</v>
          </cell>
          <cell r="AF3526" t="str">
            <v/>
          </cell>
          <cell r="AG3526" t="str">
            <v/>
          </cell>
          <cell r="AH3526" t="str">
            <v/>
          </cell>
        </row>
        <row r="3527">
          <cell r="AC3527" t="str">
            <v>2nd</v>
          </cell>
          <cell r="AD3527">
            <v>9</v>
          </cell>
          <cell r="AE3527">
            <v>2.9</v>
          </cell>
          <cell r="AF3527">
            <v>100</v>
          </cell>
          <cell r="AG3527" t="str">
            <v/>
          </cell>
          <cell r="AH3527">
            <v>-100</v>
          </cell>
        </row>
        <row r="3528">
          <cell r="AC3528" t="str">
            <v>3rd</v>
          </cell>
          <cell r="AD3528">
            <v>4.4000000000000004</v>
          </cell>
          <cell r="AE3528">
            <v>1.9</v>
          </cell>
          <cell r="AF3528">
            <v>100</v>
          </cell>
          <cell r="AG3528" t="str">
            <v/>
          </cell>
          <cell r="AH3528">
            <v>-100</v>
          </cell>
        </row>
        <row r="3529">
          <cell r="AD3529">
            <v>8.5</v>
          </cell>
          <cell r="AF3529">
            <v>100</v>
          </cell>
          <cell r="AG3529" t="str">
            <v/>
          </cell>
          <cell r="AH3529">
            <v>-100</v>
          </cell>
        </row>
        <row r="3530">
          <cell r="AD3530">
            <v>9</v>
          </cell>
          <cell r="AF3530">
            <v>100</v>
          </cell>
          <cell r="AG3530" t="str">
            <v/>
          </cell>
          <cell r="AH3530">
            <v>-100</v>
          </cell>
        </row>
        <row r="3531">
          <cell r="AD3531">
            <v>3</v>
          </cell>
          <cell r="AF3531">
            <v>100</v>
          </cell>
          <cell r="AG3531" t="str">
            <v/>
          </cell>
          <cell r="AH3531">
            <v>-100</v>
          </cell>
        </row>
        <row r="3532">
          <cell r="AC3532" t="str">
            <v>NTD</v>
          </cell>
          <cell r="AD3532">
            <v>4.4000000000000004</v>
          </cell>
          <cell r="AF3532">
            <v>100</v>
          </cell>
          <cell r="AG3532" t="str">
            <v/>
          </cell>
          <cell r="AH3532">
            <v>-100</v>
          </cell>
        </row>
        <row r="3533">
          <cell r="AC3533" t="str">
            <v>Won</v>
          </cell>
          <cell r="AD3533">
            <v>5.7</v>
          </cell>
          <cell r="AE3533">
            <v>2.5</v>
          </cell>
          <cell r="AF3533">
            <v>100</v>
          </cell>
          <cell r="AG3533">
            <v>570</v>
          </cell>
          <cell r="AH3533">
            <v>470</v>
          </cell>
        </row>
        <row r="3534">
          <cell r="AC3534" t="str">
            <v>L/scr</v>
          </cell>
          <cell r="AF3534" t="str">
            <v/>
          </cell>
          <cell r="AG3534" t="str">
            <v/>
          </cell>
          <cell r="AH3534" t="str">
            <v/>
          </cell>
        </row>
        <row r="3535">
          <cell r="AC3535" t="str">
            <v>3rd</v>
          </cell>
          <cell r="AE3535">
            <v>1.5</v>
          </cell>
          <cell r="AF3535">
            <v>100</v>
          </cell>
          <cell r="AG3535" t="str">
            <v/>
          </cell>
          <cell r="AH3535">
            <v>-100</v>
          </cell>
        </row>
        <row r="3536">
          <cell r="AD3536">
            <v>3.2</v>
          </cell>
          <cell r="AF3536">
            <v>100</v>
          </cell>
          <cell r="AG3536" t="str">
            <v/>
          </cell>
          <cell r="AH3536">
            <v>-100</v>
          </cell>
        </row>
        <row r="3537">
          <cell r="AD3537">
            <v>7.5</v>
          </cell>
          <cell r="AF3537">
            <v>100</v>
          </cell>
          <cell r="AG3537" t="str">
            <v/>
          </cell>
          <cell r="AH3537">
            <v>-100</v>
          </cell>
        </row>
        <row r="3538">
          <cell r="AC3538" t="str">
            <v>L/scr</v>
          </cell>
          <cell r="AF3538" t="str">
            <v/>
          </cell>
          <cell r="AG3538" t="str">
            <v/>
          </cell>
          <cell r="AH3538" t="str">
            <v/>
          </cell>
        </row>
        <row r="3539">
          <cell r="AD3539">
            <v>8.5</v>
          </cell>
          <cell r="AF3539">
            <v>100</v>
          </cell>
          <cell r="AG3539" t="str">
            <v/>
          </cell>
          <cell r="AH3539">
            <v>-100</v>
          </cell>
        </row>
        <row r="3540">
          <cell r="AC3540" t="str">
            <v>Won</v>
          </cell>
          <cell r="AD3540">
            <v>3.2</v>
          </cell>
          <cell r="AE3540">
            <v>1.4</v>
          </cell>
          <cell r="AF3540">
            <v>100</v>
          </cell>
          <cell r="AG3540">
            <v>320</v>
          </cell>
          <cell r="AH3540">
            <v>220</v>
          </cell>
        </row>
        <row r="3541">
          <cell r="AC3541" t="str">
            <v>3rd</v>
          </cell>
          <cell r="AD3541">
            <v>6</v>
          </cell>
          <cell r="AE3541">
            <v>2</v>
          </cell>
          <cell r="AF3541">
            <v>100</v>
          </cell>
          <cell r="AG3541" t="str">
            <v/>
          </cell>
          <cell r="AH3541">
            <v>-100</v>
          </cell>
        </row>
        <row r="3542">
          <cell r="AD3542">
            <v>4</v>
          </cell>
          <cell r="AF3542">
            <v>100</v>
          </cell>
          <cell r="AG3542" t="str">
            <v/>
          </cell>
          <cell r="AH3542">
            <v>-100</v>
          </cell>
        </row>
        <row r="3543">
          <cell r="AD3543">
            <v>8</v>
          </cell>
          <cell r="AF3543">
            <v>100</v>
          </cell>
          <cell r="AG3543" t="str">
            <v/>
          </cell>
          <cell r="AH3543">
            <v>-100</v>
          </cell>
        </row>
        <row r="3544">
          <cell r="AC3544" t="str">
            <v>2nd</v>
          </cell>
          <cell r="AD3544">
            <v>5</v>
          </cell>
          <cell r="AE3544">
            <v>1.8</v>
          </cell>
          <cell r="AF3544">
            <v>100</v>
          </cell>
          <cell r="AG3544" t="str">
            <v/>
          </cell>
          <cell r="AH3544">
            <v>-100</v>
          </cell>
        </row>
        <row r="3545">
          <cell r="AD3545">
            <v>4.5999999999999996</v>
          </cell>
          <cell r="AF3545">
            <v>100</v>
          </cell>
          <cell r="AG3545" t="str">
            <v/>
          </cell>
          <cell r="AH3545">
            <v>-100</v>
          </cell>
        </row>
        <row r="3546">
          <cell r="AC3546" t="str">
            <v>3rd</v>
          </cell>
          <cell r="AD3546">
            <v>13</v>
          </cell>
          <cell r="AE3546">
            <v>3.1</v>
          </cell>
          <cell r="AF3546">
            <v>100</v>
          </cell>
          <cell r="AG3546" t="str">
            <v/>
          </cell>
          <cell r="AH3546">
            <v>-100</v>
          </cell>
        </row>
        <row r="3547">
          <cell r="AC3547" t="str">
            <v>Won</v>
          </cell>
          <cell r="AD3547">
            <v>4.5999999999999996</v>
          </cell>
          <cell r="AE3547">
            <v>2.2000000000000002</v>
          </cell>
          <cell r="AF3547">
            <v>100</v>
          </cell>
          <cell r="AG3547">
            <v>459.99999999999994</v>
          </cell>
          <cell r="AH3547">
            <v>359.99999999999994</v>
          </cell>
        </row>
        <row r="3548">
          <cell r="AD3548">
            <v>5</v>
          </cell>
          <cell r="AF3548">
            <v>100</v>
          </cell>
          <cell r="AG3548" t="str">
            <v/>
          </cell>
          <cell r="AH3548">
            <v>-100</v>
          </cell>
        </row>
        <row r="3549">
          <cell r="AD3549">
            <v>10</v>
          </cell>
          <cell r="AF3549">
            <v>100</v>
          </cell>
          <cell r="AG3549" t="str">
            <v/>
          </cell>
          <cell r="AH3549">
            <v>-100</v>
          </cell>
        </row>
        <row r="3550">
          <cell r="AD3550">
            <v>6</v>
          </cell>
          <cell r="AF3550">
            <v>100</v>
          </cell>
          <cell r="AG3550" t="str">
            <v/>
          </cell>
          <cell r="AH3550">
            <v>-100</v>
          </cell>
        </row>
        <row r="3551">
          <cell r="AC3551" t="str">
            <v>2nd</v>
          </cell>
          <cell r="AD3551">
            <v>5.5</v>
          </cell>
          <cell r="AE3551">
            <v>2.7</v>
          </cell>
          <cell r="AF3551">
            <v>100</v>
          </cell>
          <cell r="AG3551" t="str">
            <v/>
          </cell>
          <cell r="AH3551">
            <v>-100</v>
          </cell>
        </row>
        <row r="3552">
          <cell r="AD3552">
            <v>7.5</v>
          </cell>
          <cell r="AF3552">
            <v>100</v>
          </cell>
          <cell r="AG3552" t="str">
            <v/>
          </cell>
          <cell r="AH3552">
            <v>-100</v>
          </cell>
        </row>
        <row r="3553">
          <cell r="AD3553">
            <v>12</v>
          </cell>
          <cell r="AF3553">
            <v>100</v>
          </cell>
          <cell r="AG3553" t="str">
            <v/>
          </cell>
          <cell r="AH3553">
            <v>-100</v>
          </cell>
        </row>
        <row r="3554">
          <cell r="AD3554">
            <v>10</v>
          </cell>
          <cell r="AF3554">
            <v>100</v>
          </cell>
          <cell r="AG3554" t="str">
            <v/>
          </cell>
          <cell r="AH3554">
            <v>-100</v>
          </cell>
        </row>
        <row r="3555">
          <cell r="AC3555" t="str">
            <v>3rd</v>
          </cell>
          <cell r="AD3555">
            <v>3.8</v>
          </cell>
          <cell r="AE3555">
            <v>1.7</v>
          </cell>
          <cell r="AF3555">
            <v>100</v>
          </cell>
          <cell r="AG3555" t="str">
            <v/>
          </cell>
          <cell r="AH3555">
            <v>-100</v>
          </cell>
        </row>
        <row r="3556">
          <cell r="AC3556" t="str">
            <v>Won</v>
          </cell>
          <cell r="AD3556">
            <v>3.6</v>
          </cell>
          <cell r="AE3556">
            <v>1.7</v>
          </cell>
          <cell r="AF3556">
            <v>100</v>
          </cell>
          <cell r="AG3556">
            <v>360</v>
          </cell>
          <cell r="AH3556">
            <v>260</v>
          </cell>
        </row>
        <row r="3557">
          <cell r="AD3557">
            <v>10</v>
          </cell>
          <cell r="AF3557">
            <v>100</v>
          </cell>
          <cell r="AG3557" t="str">
            <v/>
          </cell>
          <cell r="AH3557">
            <v>-100</v>
          </cell>
        </row>
        <row r="3558">
          <cell r="AC3558" t="str">
            <v>2nd</v>
          </cell>
          <cell r="AD3558">
            <v>7</v>
          </cell>
          <cell r="AE3558">
            <v>2.1</v>
          </cell>
          <cell r="AF3558">
            <v>100</v>
          </cell>
          <cell r="AG3558" t="str">
            <v/>
          </cell>
          <cell r="AH3558">
            <v>-100</v>
          </cell>
        </row>
        <row r="3559">
          <cell r="AD3559">
            <v>8</v>
          </cell>
          <cell r="AF3559">
            <v>100</v>
          </cell>
          <cell r="AG3559" t="str">
            <v/>
          </cell>
          <cell r="AH3559">
            <v>-100</v>
          </cell>
        </row>
        <row r="3560">
          <cell r="AC3560" t="str">
            <v>Won</v>
          </cell>
          <cell r="AD3560">
            <v>2.25</v>
          </cell>
          <cell r="AE3560">
            <v>1.3</v>
          </cell>
          <cell r="AF3560">
            <v>100</v>
          </cell>
          <cell r="AG3560">
            <v>225</v>
          </cell>
          <cell r="AH3560">
            <v>125</v>
          </cell>
        </row>
        <row r="3561">
          <cell r="AC3561" t="str">
            <v>2nd</v>
          </cell>
          <cell r="AD3561">
            <v>5.5</v>
          </cell>
          <cell r="AE3561">
            <v>1.5</v>
          </cell>
          <cell r="AF3561">
            <v>100</v>
          </cell>
          <cell r="AG3561" t="str">
            <v/>
          </cell>
          <cell r="AH3561">
            <v>-100</v>
          </cell>
        </row>
        <row r="3562">
          <cell r="AD3562">
            <v>18</v>
          </cell>
          <cell r="AF3562">
            <v>100</v>
          </cell>
          <cell r="AG3562" t="str">
            <v/>
          </cell>
          <cell r="AH3562">
            <v>-100</v>
          </cell>
        </row>
        <row r="3563">
          <cell r="AD3563">
            <v>13</v>
          </cell>
          <cell r="AF3563">
            <v>100</v>
          </cell>
          <cell r="AG3563" t="str">
            <v/>
          </cell>
          <cell r="AH3563">
            <v>-100</v>
          </cell>
        </row>
        <row r="3564">
          <cell r="AD3564">
            <v>14</v>
          </cell>
          <cell r="AF3564">
            <v>100</v>
          </cell>
          <cell r="AG3564" t="str">
            <v/>
          </cell>
          <cell r="AH3564">
            <v>-100</v>
          </cell>
        </row>
        <row r="3565">
          <cell r="AC3565" t="str">
            <v>3rd</v>
          </cell>
          <cell r="AD3565">
            <v>3.6</v>
          </cell>
          <cell r="AE3565">
            <v>1.6</v>
          </cell>
          <cell r="AF3565">
            <v>100</v>
          </cell>
          <cell r="AG3565" t="str">
            <v/>
          </cell>
          <cell r="AH3565">
            <v>-100</v>
          </cell>
        </row>
        <row r="3566">
          <cell r="AC3566" t="str">
            <v>Won</v>
          </cell>
          <cell r="AD3566">
            <v>5.5</v>
          </cell>
          <cell r="AE3566">
            <v>2</v>
          </cell>
          <cell r="AF3566">
            <v>100</v>
          </cell>
          <cell r="AG3566">
            <v>550</v>
          </cell>
          <cell r="AH3566">
            <v>450</v>
          </cell>
        </row>
        <row r="3567">
          <cell r="AD3567">
            <v>12</v>
          </cell>
          <cell r="AF3567">
            <v>100</v>
          </cell>
          <cell r="AG3567" t="str">
            <v/>
          </cell>
          <cell r="AH3567">
            <v>-100</v>
          </cell>
        </row>
        <row r="3568">
          <cell r="AC3568" t="str">
            <v>2nd</v>
          </cell>
          <cell r="AD3568">
            <v>4.4000000000000004</v>
          </cell>
          <cell r="AE3568">
            <v>1.8</v>
          </cell>
          <cell r="AF3568">
            <v>100</v>
          </cell>
          <cell r="AG3568" t="str">
            <v/>
          </cell>
          <cell r="AH3568">
            <v>-100</v>
          </cell>
        </row>
        <row r="3569">
          <cell r="AD3569">
            <v>7</v>
          </cell>
          <cell r="AF3569">
            <v>100</v>
          </cell>
          <cell r="AG3569" t="str">
            <v/>
          </cell>
          <cell r="AH3569">
            <v>-100</v>
          </cell>
        </row>
        <row r="3570">
          <cell r="AC3570" t="str">
            <v>3rd</v>
          </cell>
          <cell r="AD3570">
            <v>4.5999999999999996</v>
          </cell>
          <cell r="AE3570">
            <v>2.1</v>
          </cell>
          <cell r="AF3570">
            <v>100</v>
          </cell>
          <cell r="AG3570" t="str">
            <v/>
          </cell>
          <cell r="AH3570">
            <v>-100</v>
          </cell>
        </row>
        <row r="3571">
          <cell r="AD3571">
            <v>4.4000000000000004</v>
          </cell>
          <cell r="AF3571">
            <v>100</v>
          </cell>
          <cell r="AG3571" t="str">
            <v/>
          </cell>
          <cell r="AH3571">
            <v>-100</v>
          </cell>
        </row>
        <row r="3572">
          <cell r="AD3572">
            <v>16</v>
          </cell>
          <cell r="AF3572">
            <v>100</v>
          </cell>
          <cell r="AG3572" t="str">
            <v/>
          </cell>
          <cell r="AH3572">
            <v>-100</v>
          </cell>
        </row>
        <row r="3573">
          <cell r="AD3573">
            <v>18</v>
          </cell>
          <cell r="AF3573">
            <v>100</v>
          </cell>
          <cell r="AG3573" t="str">
            <v/>
          </cell>
          <cell r="AH3573">
            <v>-100</v>
          </cell>
        </row>
        <row r="3574">
          <cell r="AC3574" t="str">
            <v>2nd</v>
          </cell>
          <cell r="AD3574">
            <v>10</v>
          </cell>
          <cell r="AE3574">
            <v>3</v>
          </cell>
          <cell r="AF3574">
            <v>100</v>
          </cell>
          <cell r="AG3574" t="str">
            <v/>
          </cell>
          <cell r="AH3574">
            <v>-100</v>
          </cell>
        </row>
        <row r="3575">
          <cell r="AC3575" t="str">
            <v>Won</v>
          </cell>
          <cell r="AD3575">
            <v>2.5</v>
          </cell>
          <cell r="AE3575">
            <v>1.4</v>
          </cell>
          <cell r="AF3575">
            <v>100</v>
          </cell>
          <cell r="AG3575">
            <v>250</v>
          </cell>
          <cell r="AH3575">
            <v>150</v>
          </cell>
        </row>
        <row r="3576">
          <cell r="AC3576" t="str">
            <v>3rd</v>
          </cell>
          <cell r="AD3576">
            <v>10</v>
          </cell>
          <cell r="AE3576">
            <v>2.8</v>
          </cell>
          <cell r="AF3576">
            <v>100</v>
          </cell>
          <cell r="AG3576" t="str">
            <v/>
          </cell>
          <cell r="AH3576">
            <v>-100</v>
          </cell>
        </row>
        <row r="3577">
          <cell r="AD3577">
            <v>26</v>
          </cell>
          <cell r="AF3577">
            <v>100</v>
          </cell>
          <cell r="AG3577" t="str">
            <v/>
          </cell>
          <cell r="AH3577">
            <v>-100</v>
          </cell>
        </row>
        <row r="3578">
          <cell r="AD3578">
            <v>9</v>
          </cell>
          <cell r="AF3578">
            <v>100</v>
          </cell>
          <cell r="AG3578" t="str">
            <v/>
          </cell>
          <cell r="AH3578">
            <v>-100</v>
          </cell>
        </row>
        <row r="3579">
          <cell r="AC3579" t="str">
            <v>2nd</v>
          </cell>
          <cell r="AD3579">
            <v>14</v>
          </cell>
          <cell r="AE3579">
            <v>5</v>
          </cell>
          <cell r="AF3579">
            <v>100</v>
          </cell>
          <cell r="AG3579" t="str">
            <v/>
          </cell>
          <cell r="AH3579">
            <v>-100</v>
          </cell>
        </row>
        <row r="3580">
          <cell r="AD3580">
            <v>5.5</v>
          </cell>
          <cell r="AF3580">
            <v>100</v>
          </cell>
          <cell r="AG3580" t="str">
            <v/>
          </cell>
          <cell r="AH3580">
            <v>-100</v>
          </cell>
        </row>
        <row r="3581">
          <cell r="AC3581" t="str">
            <v>Won</v>
          </cell>
          <cell r="AD3581">
            <v>5</v>
          </cell>
          <cell r="AE3581">
            <v>2.1</v>
          </cell>
          <cell r="AF3581">
            <v>100</v>
          </cell>
          <cell r="AG3581">
            <v>500</v>
          </cell>
          <cell r="AH3581">
            <v>400</v>
          </cell>
        </row>
        <row r="3582">
          <cell r="AC3582" t="str">
            <v>2nd</v>
          </cell>
          <cell r="AD3582">
            <v>3.7</v>
          </cell>
          <cell r="AE3582">
            <v>1.6</v>
          </cell>
          <cell r="AF3582">
            <v>100</v>
          </cell>
          <cell r="AG3582" t="str">
            <v/>
          </cell>
          <cell r="AH3582">
            <v>-100</v>
          </cell>
        </row>
        <row r="3583">
          <cell r="AC3583" t="str">
            <v>3rd</v>
          </cell>
          <cell r="AD3583">
            <v>6.5</v>
          </cell>
          <cell r="AE3583">
            <v>2.2000000000000002</v>
          </cell>
          <cell r="AF3583">
            <v>100</v>
          </cell>
          <cell r="AG3583" t="str">
            <v/>
          </cell>
          <cell r="AH3583">
            <v>-100</v>
          </cell>
        </row>
        <row r="3584">
          <cell r="AD3584">
            <v>10</v>
          </cell>
          <cell r="AF3584">
            <v>100</v>
          </cell>
          <cell r="AG3584" t="str">
            <v/>
          </cell>
          <cell r="AH3584">
            <v>-100</v>
          </cell>
        </row>
        <row r="3585">
          <cell r="AC3585" t="str">
            <v>2nd</v>
          </cell>
          <cell r="AD3585">
            <v>9</v>
          </cell>
          <cell r="AE3585">
            <v>2.9</v>
          </cell>
          <cell r="AF3585">
            <v>100</v>
          </cell>
          <cell r="AG3585" t="str">
            <v/>
          </cell>
          <cell r="AH3585">
            <v>-100</v>
          </cell>
        </row>
        <row r="3586">
          <cell r="AD3586">
            <v>8</v>
          </cell>
          <cell r="AF3586">
            <v>100</v>
          </cell>
          <cell r="AG3586" t="str">
            <v/>
          </cell>
          <cell r="AH3586">
            <v>-100</v>
          </cell>
        </row>
        <row r="3587">
          <cell r="AD3587">
            <v>6.5</v>
          </cell>
          <cell r="AF3587">
            <v>100</v>
          </cell>
          <cell r="AG3587" t="str">
            <v/>
          </cell>
          <cell r="AH3587">
            <v>-100</v>
          </cell>
        </row>
        <row r="3588">
          <cell r="AC3588" t="str">
            <v>3rd</v>
          </cell>
          <cell r="AD3588">
            <v>7</v>
          </cell>
          <cell r="AE3588">
            <v>2.5</v>
          </cell>
          <cell r="AF3588">
            <v>100</v>
          </cell>
          <cell r="AG3588" t="str">
            <v/>
          </cell>
          <cell r="AH3588">
            <v>-100</v>
          </cell>
        </row>
        <row r="3589">
          <cell r="AD3589">
            <v>7.5</v>
          </cell>
          <cell r="AF3589">
            <v>100</v>
          </cell>
          <cell r="AG3589" t="str">
            <v/>
          </cell>
          <cell r="AH3589">
            <v>-100</v>
          </cell>
        </row>
        <row r="3590">
          <cell r="AC3590" t="str">
            <v>2nd</v>
          </cell>
          <cell r="AD3590">
            <v>4.4000000000000004</v>
          </cell>
          <cell r="AE3590">
            <v>1.6</v>
          </cell>
          <cell r="AF3590">
            <v>100</v>
          </cell>
          <cell r="AG3590" t="str">
            <v/>
          </cell>
          <cell r="AH3590">
            <v>-100</v>
          </cell>
        </row>
        <row r="3591">
          <cell r="AD3591">
            <v>3.4</v>
          </cell>
          <cell r="AF3591">
            <v>100</v>
          </cell>
          <cell r="AG3591" t="str">
            <v/>
          </cell>
          <cell r="AH3591">
            <v>-100</v>
          </cell>
        </row>
        <row r="3592">
          <cell r="AC3592" t="str">
            <v>Won</v>
          </cell>
          <cell r="AD3592">
            <v>2.5</v>
          </cell>
          <cell r="AE3592">
            <v>1.3</v>
          </cell>
          <cell r="AF3592">
            <v>100</v>
          </cell>
          <cell r="AG3592">
            <v>250</v>
          </cell>
          <cell r="AH3592">
            <v>150</v>
          </cell>
        </row>
        <row r="3593">
          <cell r="AC3593" t="str">
            <v>3rd</v>
          </cell>
          <cell r="AD3593">
            <v>17</v>
          </cell>
          <cell r="AE3593">
            <v>2.9</v>
          </cell>
          <cell r="AF3593">
            <v>100</v>
          </cell>
          <cell r="AG3593" t="str">
            <v/>
          </cell>
          <cell r="AH3593">
            <v>-100</v>
          </cell>
        </row>
        <row r="3594">
          <cell r="AD3594">
            <v>61</v>
          </cell>
          <cell r="AF3594">
            <v>100</v>
          </cell>
          <cell r="AG3594" t="str">
            <v/>
          </cell>
          <cell r="AH3594">
            <v>-100</v>
          </cell>
        </row>
        <row r="3595">
          <cell r="AD3595">
            <v>7.5</v>
          </cell>
          <cell r="AF3595">
            <v>100</v>
          </cell>
          <cell r="AG3595" t="str">
            <v/>
          </cell>
          <cell r="AH3595">
            <v>-100</v>
          </cell>
        </row>
        <row r="3596">
          <cell r="AC3596" t="str">
            <v>Won</v>
          </cell>
          <cell r="AD3596">
            <v>4.8</v>
          </cell>
          <cell r="AE3596">
            <v>2.1</v>
          </cell>
          <cell r="AF3596">
            <v>100</v>
          </cell>
          <cell r="AG3596">
            <v>480</v>
          </cell>
          <cell r="AH3596">
            <v>380</v>
          </cell>
        </row>
        <row r="3597">
          <cell r="AC3597" t="str">
            <v>2nd</v>
          </cell>
          <cell r="AD3597">
            <v>8</v>
          </cell>
          <cell r="AE3597">
            <v>2.5</v>
          </cell>
          <cell r="AF3597">
            <v>100</v>
          </cell>
          <cell r="AG3597" t="str">
            <v/>
          </cell>
          <cell r="AH3597">
            <v>-100</v>
          </cell>
        </row>
        <row r="3598">
          <cell r="AD3598">
            <v>10</v>
          </cell>
          <cell r="AF3598">
            <v>100</v>
          </cell>
          <cell r="AG3598" t="str">
            <v/>
          </cell>
          <cell r="AH3598">
            <v>-100</v>
          </cell>
        </row>
        <row r="3599">
          <cell r="AD3599">
            <v>5</v>
          </cell>
          <cell r="AF3599">
            <v>100</v>
          </cell>
          <cell r="AG3599" t="str">
            <v/>
          </cell>
          <cell r="AH3599">
            <v>-100</v>
          </cell>
        </row>
        <row r="3600">
          <cell r="AC3600" t="str">
            <v>2nd</v>
          </cell>
          <cell r="AD3600">
            <v>6</v>
          </cell>
          <cell r="AE3600">
            <v>2.2000000000000002</v>
          </cell>
          <cell r="AF3600">
            <v>100</v>
          </cell>
          <cell r="AG3600" t="str">
            <v/>
          </cell>
          <cell r="AH3600">
            <v>-100</v>
          </cell>
        </row>
        <row r="3601">
          <cell r="AD3601">
            <v>3.6</v>
          </cell>
          <cell r="AF3601">
            <v>100</v>
          </cell>
          <cell r="AG3601" t="str">
            <v/>
          </cell>
          <cell r="AH3601">
            <v>-100</v>
          </cell>
        </row>
        <row r="3602">
          <cell r="AD3602">
            <v>18</v>
          </cell>
          <cell r="AF3602">
            <v>100</v>
          </cell>
          <cell r="AG3602" t="str">
            <v/>
          </cell>
          <cell r="AH3602">
            <v>-100</v>
          </cell>
        </row>
        <row r="3603">
          <cell r="AD3603">
            <v>5.5</v>
          </cell>
          <cell r="AF3603">
            <v>100</v>
          </cell>
          <cell r="AG3603" t="str">
            <v/>
          </cell>
          <cell r="AH3603">
            <v>-100</v>
          </cell>
        </row>
        <row r="3604">
          <cell r="AD3604">
            <v>12</v>
          </cell>
          <cell r="AF3604">
            <v>100</v>
          </cell>
          <cell r="AG3604" t="str">
            <v/>
          </cell>
          <cell r="AH3604">
            <v>-100</v>
          </cell>
        </row>
        <row r="3605">
          <cell r="AC3605" t="str">
            <v>3rd</v>
          </cell>
          <cell r="AD3605">
            <v>5.5</v>
          </cell>
          <cell r="AE3605">
            <v>1.1000000000000001</v>
          </cell>
          <cell r="AF3605">
            <v>100</v>
          </cell>
          <cell r="AG3605" t="str">
            <v/>
          </cell>
          <cell r="AH3605">
            <v>-100</v>
          </cell>
        </row>
        <row r="3606">
          <cell r="AD3606">
            <v>6.5</v>
          </cell>
          <cell r="AF3606">
            <v>100</v>
          </cell>
          <cell r="AG3606" t="str">
            <v/>
          </cell>
          <cell r="AH3606">
            <v>-100</v>
          </cell>
        </row>
        <row r="3607">
          <cell r="AD3607">
            <v>16</v>
          </cell>
          <cell r="AF3607">
            <v>100</v>
          </cell>
          <cell r="AG3607" t="str">
            <v/>
          </cell>
          <cell r="AH3607">
            <v>-100</v>
          </cell>
        </row>
        <row r="3608">
          <cell r="AC3608" t="str">
            <v>3rd</v>
          </cell>
          <cell r="AD3608">
            <v>5</v>
          </cell>
          <cell r="AE3608">
            <v>1.1000000000000001</v>
          </cell>
          <cell r="AF3608">
            <v>100</v>
          </cell>
          <cell r="AG3608" t="str">
            <v/>
          </cell>
          <cell r="AH3608">
            <v>-100</v>
          </cell>
        </row>
        <row r="3609">
          <cell r="AD3609">
            <v>7</v>
          </cell>
          <cell r="AF3609">
            <v>100</v>
          </cell>
          <cell r="AG3609" t="str">
            <v/>
          </cell>
          <cell r="AH3609">
            <v>-100</v>
          </cell>
        </row>
        <row r="3610">
          <cell r="AC3610" t="str">
            <v>Won</v>
          </cell>
          <cell r="AD3610">
            <v>2.35</v>
          </cell>
          <cell r="AE3610">
            <v>1.2</v>
          </cell>
          <cell r="AF3610">
            <v>100</v>
          </cell>
          <cell r="AG3610">
            <v>235</v>
          </cell>
          <cell r="AH3610">
            <v>135</v>
          </cell>
        </row>
        <row r="3611">
          <cell r="AD3611">
            <v>8</v>
          </cell>
          <cell r="AF3611">
            <v>100</v>
          </cell>
          <cell r="AG3611" t="str">
            <v/>
          </cell>
          <cell r="AH3611">
            <v>-100</v>
          </cell>
        </row>
        <row r="3612">
          <cell r="AD3612">
            <v>13</v>
          </cell>
          <cell r="AF3612">
            <v>100</v>
          </cell>
          <cell r="AG3612" t="str">
            <v/>
          </cell>
          <cell r="AH3612">
            <v>-100</v>
          </cell>
        </row>
        <row r="3613">
          <cell r="AC3613" t="str">
            <v>3rd</v>
          </cell>
          <cell r="AD3613">
            <v>21</v>
          </cell>
          <cell r="AE3613">
            <v>4.4000000000000004</v>
          </cell>
          <cell r="AF3613">
            <v>100</v>
          </cell>
          <cell r="AG3613" t="str">
            <v/>
          </cell>
          <cell r="AH3613">
            <v>-100</v>
          </cell>
        </row>
        <row r="3614">
          <cell r="AC3614" t="str">
            <v>2nd</v>
          </cell>
          <cell r="AD3614">
            <v>5.5</v>
          </cell>
          <cell r="AE3614">
            <v>1.8</v>
          </cell>
          <cell r="AF3614">
            <v>100</v>
          </cell>
          <cell r="AG3614" t="str">
            <v/>
          </cell>
          <cell r="AH3614">
            <v>-100</v>
          </cell>
        </row>
        <row r="3615">
          <cell r="AC3615" t="str">
            <v>2nd</v>
          </cell>
          <cell r="AD3615">
            <v>2.25</v>
          </cell>
          <cell r="AE3615">
            <v>1.2</v>
          </cell>
          <cell r="AF3615">
            <v>100</v>
          </cell>
          <cell r="AG3615" t="str">
            <v/>
          </cell>
          <cell r="AH3615">
            <v>-100</v>
          </cell>
        </row>
        <row r="3616">
          <cell r="AD3616">
            <v>9</v>
          </cell>
          <cell r="AF3616">
            <v>100</v>
          </cell>
          <cell r="AG3616" t="str">
            <v/>
          </cell>
          <cell r="AH3616">
            <v>-100</v>
          </cell>
        </row>
        <row r="3617">
          <cell r="AD3617">
            <v>6</v>
          </cell>
          <cell r="AF3617">
            <v>100</v>
          </cell>
          <cell r="AG3617" t="str">
            <v/>
          </cell>
          <cell r="AH3617">
            <v>-100</v>
          </cell>
        </row>
        <row r="3618">
          <cell r="AD3618">
            <v>9</v>
          </cell>
          <cell r="AF3618">
            <v>100</v>
          </cell>
          <cell r="AG3618" t="str">
            <v/>
          </cell>
          <cell r="AH3618">
            <v>-100</v>
          </cell>
        </row>
        <row r="3619">
          <cell r="AD3619">
            <v>20</v>
          </cell>
          <cell r="AF3619">
            <v>100</v>
          </cell>
          <cell r="AG3619" t="str">
            <v/>
          </cell>
          <cell r="AH3619">
            <v>-100</v>
          </cell>
        </row>
        <row r="3620">
          <cell r="AC3620" t="str">
            <v>Won</v>
          </cell>
          <cell r="AD3620">
            <v>8.6999999999999993</v>
          </cell>
          <cell r="AE3620">
            <v>2.7</v>
          </cell>
          <cell r="AF3620">
            <v>100</v>
          </cell>
          <cell r="AG3620">
            <v>869.99999999999989</v>
          </cell>
          <cell r="AH3620">
            <v>769.99999999999989</v>
          </cell>
        </row>
        <row r="3621">
          <cell r="AC3621" t="str">
            <v>3rd</v>
          </cell>
          <cell r="AD3621">
            <v>3</v>
          </cell>
          <cell r="AE3621">
            <v>1.6</v>
          </cell>
          <cell r="AF3621">
            <v>100</v>
          </cell>
          <cell r="AG3621" t="str">
            <v/>
          </cell>
          <cell r="AH3621">
            <v>-100</v>
          </cell>
        </row>
        <row r="3622">
          <cell r="AC3622" t="str">
            <v>2nd</v>
          </cell>
          <cell r="AD3622">
            <v>17</v>
          </cell>
          <cell r="AE3622">
            <v>3.8</v>
          </cell>
          <cell r="AF3622">
            <v>100</v>
          </cell>
          <cell r="AG3622" t="str">
            <v/>
          </cell>
          <cell r="AH3622">
            <v>-100</v>
          </cell>
        </row>
        <row r="3623">
          <cell r="AD3623">
            <v>8.5</v>
          </cell>
          <cell r="AF3623">
            <v>100</v>
          </cell>
          <cell r="AG3623" t="str">
            <v/>
          </cell>
          <cell r="AH3623">
            <v>-100</v>
          </cell>
        </row>
        <row r="3624">
          <cell r="AD3624">
            <v>8</v>
          </cell>
          <cell r="AF3624">
            <v>100</v>
          </cell>
          <cell r="AG3624" t="str">
            <v/>
          </cell>
          <cell r="AH3624">
            <v>-100</v>
          </cell>
        </row>
        <row r="3625">
          <cell r="AD3625">
            <v>10</v>
          </cell>
          <cell r="AF3625">
            <v>100</v>
          </cell>
          <cell r="AG3625" t="str">
            <v/>
          </cell>
          <cell r="AH3625">
            <v>-100</v>
          </cell>
        </row>
        <row r="3626">
          <cell r="AC3626" t="str">
            <v>2nd</v>
          </cell>
          <cell r="AD3626">
            <v>4.8</v>
          </cell>
          <cell r="AE3626">
            <v>2.1</v>
          </cell>
          <cell r="AF3626">
            <v>100</v>
          </cell>
          <cell r="AG3626" t="str">
            <v/>
          </cell>
          <cell r="AH3626">
            <v>-100</v>
          </cell>
        </row>
        <row r="3627">
          <cell r="AD3627">
            <v>9</v>
          </cell>
          <cell r="AF3627">
            <v>100</v>
          </cell>
          <cell r="AG3627" t="str">
            <v/>
          </cell>
          <cell r="AH3627">
            <v>-100</v>
          </cell>
        </row>
        <row r="3628">
          <cell r="AC3628" t="str">
            <v>3rd</v>
          </cell>
          <cell r="AD3628">
            <v>4.8</v>
          </cell>
          <cell r="AE3628">
            <v>2.1</v>
          </cell>
          <cell r="AF3628">
            <v>100</v>
          </cell>
          <cell r="AG3628" t="str">
            <v/>
          </cell>
          <cell r="AH3628">
            <v>-100</v>
          </cell>
        </row>
        <row r="3629">
          <cell r="AC3629" t="str">
            <v>Won</v>
          </cell>
          <cell r="AD3629">
            <v>6.5</v>
          </cell>
          <cell r="AE3629">
            <v>2.2000000000000002</v>
          </cell>
          <cell r="AF3629">
            <v>100</v>
          </cell>
          <cell r="AG3629">
            <v>650</v>
          </cell>
          <cell r="AH3629">
            <v>550</v>
          </cell>
        </row>
        <row r="3630">
          <cell r="AC3630" t="str">
            <v>Won</v>
          </cell>
          <cell r="AD3630">
            <v>1.85</v>
          </cell>
          <cell r="AE3630">
            <v>1.3</v>
          </cell>
          <cell r="AF3630">
            <v>100</v>
          </cell>
          <cell r="AG3630">
            <v>185</v>
          </cell>
          <cell r="AH3630">
            <v>85</v>
          </cell>
        </row>
        <row r="3631">
          <cell r="AC3631" t="str">
            <v>3rd</v>
          </cell>
          <cell r="AD3631">
            <v>10</v>
          </cell>
          <cell r="AE3631">
            <v>2.2000000000000002</v>
          </cell>
          <cell r="AF3631">
            <v>100</v>
          </cell>
          <cell r="AG3631" t="str">
            <v/>
          </cell>
          <cell r="AH3631">
            <v>-100</v>
          </cell>
        </row>
        <row r="3632">
          <cell r="AD3632">
            <v>21</v>
          </cell>
          <cell r="AF3632">
            <v>100</v>
          </cell>
          <cell r="AG3632" t="str">
            <v/>
          </cell>
          <cell r="AH3632">
            <v>-100</v>
          </cell>
        </row>
        <row r="3633">
          <cell r="AD3633">
            <v>7.5</v>
          </cell>
          <cell r="AF3633">
            <v>100</v>
          </cell>
          <cell r="AG3633" t="str">
            <v/>
          </cell>
          <cell r="AH3633">
            <v>-100</v>
          </cell>
        </row>
        <row r="3634">
          <cell r="AD3634">
            <v>21</v>
          </cell>
          <cell r="AF3634">
            <v>100</v>
          </cell>
          <cell r="AG3634" t="str">
            <v/>
          </cell>
          <cell r="AH3634">
            <v>-100</v>
          </cell>
        </row>
        <row r="3635">
          <cell r="AC3635" t="str">
            <v>3rd</v>
          </cell>
          <cell r="AD3635">
            <v>12</v>
          </cell>
          <cell r="AE3635">
            <v>2.8</v>
          </cell>
          <cell r="AF3635">
            <v>100</v>
          </cell>
          <cell r="AG3635" t="str">
            <v/>
          </cell>
          <cell r="AH3635">
            <v>-100</v>
          </cell>
        </row>
        <row r="3636">
          <cell r="AD3636">
            <v>12</v>
          </cell>
          <cell r="AF3636">
            <v>100</v>
          </cell>
          <cell r="AG3636" t="str">
            <v/>
          </cell>
          <cell r="AH3636">
            <v>-100</v>
          </cell>
        </row>
        <row r="3637">
          <cell r="AD3637">
            <v>4.8</v>
          </cell>
          <cell r="AF3637">
            <v>100</v>
          </cell>
          <cell r="AG3637" t="str">
            <v/>
          </cell>
          <cell r="AH3637">
            <v>-100</v>
          </cell>
        </row>
        <row r="3638">
          <cell r="AC3638" t="str">
            <v>Won</v>
          </cell>
          <cell r="AD3638">
            <v>5.5</v>
          </cell>
          <cell r="AE3638">
            <v>1.6</v>
          </cell>
          <cell r="AF3638">
            <v>100</v>
          </cell>
          <cell r="AG3638">
            <v>550</v>
          </cell>
          <cell r="AH3638">
            <v>450</v>
          </cell>
        </row>
        <row r="3639">
          <cell r="AD3639">
            <v>4.8</v>
          </cell>
          <cell r="AF3639">
            <v>100</v>
          </cell>
          <cell r="AG3639" t="str">
            <v/>
          </cell>
          <cell r="AH3639">
            <v>-100</v>
          </cell>
        </row>
        <row r="3640">
          <cell r="AD3640">
            <v>9.5</v>
          </cell>
          <cell r="AF3640">
            <v>100</v>
          </cell>
          <cell r="AG3640" t="str">
            <v/>
          </cell>
          <cell r="AH3640">
            <v>-100</v>
          </cell>
        </row>
        <row r="3641">
          <cell r="AC3641" t="str">
            <v>Won</v>
          </cell>
          <cell r="AD3641">
            <v>3</v>
          </cell>
          <cell r="AE3641">
            <v>1.5</v>
          </cell>
          <cell r="AF3641">
            <v>100</v>
          </cell>
          <cell r="AG3641">
            <v>300</v>
          </cell>
          <cell r="AH3641">
            <v>200</v>
          </cell>
        </row>
        <row r="3642">
          <cell r="AD3642">
            <v>7.5</v>
          </cell>
          <cell r="AF3642">
            <v>100</v>
          </cell>
          <cell r="AG3642" t="str">
            <v/>
          </cell>
          <cell r="AH3642">
            <v>-100</v>
          </cell>
        </row>
        <row r="3643">
          <cell r="AD3643">
            <v>7</v>
          </cell>
          <cell r="AF3643">
            <v>100</v>
          </cell>
          <cell r="AG3643" t="str">
            <v/>
          </cell>
          <cell r="AH3643">
            <v>-100</v>
          </cell>
        </row>
        <row r="3644">
          <cell r="AC3644" t="str">
            <v>3rd</v>
          </cell>
          <cell r="AD3644">
            <v>12</v>
          </cell>
          <cell r="AE3644">
            <v>3.4</v>
          </cell>
          <cell r="AF3644">
            <v>100</v>
          </cell>
          <cell r="AG3644" t="str">
            <v/>
          </cell>
          <cell r="AH3644">
            <v>-100</v>
          </cell>
        </row>
        <row r="3645">
          <cell r="AC3645" t="str">
            <v>2nd</v>
          </cell>
          <cell r="AD3645">
            <v>8.5</v>
          </cell>
          <cell r="AE3645">
            <v>2.8</v>
          </cell>
          <cell r="AF3645">
            <v>100</v>
          </cell>
          <cell r="AG3645" t="str">
            <v/>
          </cell>
          <cell r="AH3645">
            <v>-100</v>
          </cell>
        </row>
        <row r="3646">
          <cell r="AC3646" t="str">
            <v>Won</v>
          </cell>
          <cell r="AD3646">
            <v>3</v>
          </cell>
          <cell r="AE3646">
            <v>1.4</v>
          </cell>
          <cell r="AF3646">
            <v>100</v>
          </cell>
          <cell r="AG3646">
            <v>300</v>
          </cell>
          <cell r="AH3646">
            <v>200</v>
          </cell>
        </row>
        <row r="3647">
          <cell r="AD3647">
            <v>4.5999999999999996</v>
          </cell>
          <cell r="AF3647">
            <v>100</v>
          </cell>
          <cell r="AG3647" t="str">
            <v/>
          </cell>
          <cell r="AH3647">
            <v>-100</v>
          </cell>
        </row>
        <row r="3648">
          <cell r="AD3648">
            <v>8.5</v>
          </cell>
          <cell r="AF3648">
            <v>100</v>
          </cell>
          <cell r="AG3648" t="str">
            <v/>
          </cell>
          <cell r="AH3648">
            <v>-100</v>
          </cell>
        </row>
        <row r="3649">
          <cell r="AD3649">
            <v>16</v>
          </cell>
          <cell r="AF3649">
            <v>100</v>
          </cell>
          <cell r="AG3649" t="str">
            <v/>
          </cell>
          <cell r="AH3649">
            <v>-100</v>
          </cell>
        </row>
        <row r="3650">
          <cell r="AC3650" t="str">
            <v>Won</v>
          </cell>
          <cell r="AD3650">
            <v>3.5</v>
          </cell>
          <cell r="AE3650">
            <v>1.8</v>
          </cell>
          <cell r="AF3650">
            <v>100</v>
          </cell>
          <cell r="AG3650">
            <v>350</v>
          </cell>
          <cell r="AH3650">
            <v>250</v>
          </cell>
        </row>
        <row r="3651">
          <cell r="AC3651" t="str">
            <v>3rd</v>
          </cell>
          <cell r="AD3651">
            <v>4.5999999999999996</v>
          </cell>
          <cell r="AE3651">
            <v>2</v>
          </cell>
          <cell r="AF3651">
            <v>100</v>
          </cell>
          <cell r="AG3651" t="str">
            <v/>
          </cell>
          <cell r="AH3651">
            <v>-100</v>
          </cell>
        </row>
        <row r="3652">
          <cell r="AD3652">
            <v>17</v>
          </cell>
          <cell r="AF3652">
            <v>100</v>
          </cell>
          <cell r="AG3652" t="str">
            <v/>
          </cell>
          <cell r="AH3652">
            <v>-100</v>
          </cell>
        </row>
        <row r="3653">
          <cell r="AC3653" t="str">
            <v>2nd</v>
          </cell>
          <cell r="AD3653">
            <v>10</v>
          </cell>
          <cell r="AE3653">
            <v>3.1</v>
          </cell>
          <cell r="AF3653">
            <v>100</v>
          </cell>
          <cell r="AG3653" t="str">
            <v/>
          </cell>
          <cell r="AH3653">
            <v>-100</v>
          </cell>
        </row>
        <row r="3654">
          <cell r="AD3654">
            <v>10</v>
          </cell>
          <cell r="AF3654">
            <v>100</v>
          </cell>
          <cell r="AG3654" t="str">
            <v/>
          </cell>
          <cell r="AH3654">
            <v>-100</v>
          </cell>
        </row>
        <row r="3655">
          <cell r="AC3655" t="str">
            <v>Won</v>
          </cell>
          <cell r="AD3655">
            <v>3.7</v>
          </cell>
          <cell r="AE3655">
            <v>1.6</v>
          </cell>
          <cell r="AF3655">
            <v>100</v>
          </cell>
          <cell r="AG3655">
            <v>370</v>
          </cell>
          <cell r="AH3655">
            <v>270</v>
          </cell>
        </row>
        <row r="3656">
          <cell r="AD3656">
            <v>9.5</v>
          </cell>
          <cell r="AF3656">
            <v>100</v>
          </cell>
          <cell r="AG3656" t="str">
            <v/>
          </cell>
          <cell r="AH3656">
            <v>-100</v>
          </cell>
        </row>
        <row r="3657">
          <cell r="AD3657">
            <v>5</v>
          </cell>
          <cell r="AF3657">
            <v>100</v>
          </cell>
          <cell r="AG3657" t="str">
            <v/>
          </cell>
          <cell r="AH3657">
            <v>-100</v>
          </cell>
        </row>
        <row r="3658">
          <cell r="AD3658">
            <v>21</v>
          </cell>
          <cell r="AF3658">
            <v>100</v>
          </cell>
          <cell r="AG3658" t="str">
            <v/>
          </cell>
          <cell r="AH3658">
            <v>-100</v>
          </cell>
        </row>
        <row r="3659">
          <cell r="AC3659" t="str">
            <v>2nd</v>
          </cell>
          <cell r="AD3659">
            <v>8.5</v>
          </cell>
          <cell r="AE3659">
            <v>2.9</v>
          </cell>
          <cell r="AF3659">
            <v>100</v>
          </cell>
          <cell r="AG3659" t="str">
            <v/>
          </cell>
          <cell r="AH3659">
            <v>-100</v>
          </cell>
        </row>
        <row r="3660">
          <cell r="AD3660">
            <v>6</v>
          </cell>
          <cell r="AF3660">
            <v>100</v>
          </cell>
          <cell r="AG3660" t="str">
            <v/>
          </cell>
          <cell r="AH3660">
            <v>-100</v>
          </cell>
        </row>
        <row r="3661">
          <cell r="AD3661">
            <v>7</v>
          </cell>
          <cell r="AF3661">
            <v>100</v>
          </cell>
          <cell r="AG3661" t="str">
            <v/>
          </cell>
          <cell r="AH3661">
            <v>-100</v>
          </cell>
        </row>
        <row r="3662">
          <cell r="AC3662" t="str">
            <v>Won</v>
          </cell>
          <cell r="AD3662">
            <v>3.8</v>
          </cell>
          <cell r="AE3662">
            <v>1.8</v>
          </cell>
          <cell r="AF3662">
            <v>100</v>
          </cell>
          <cell r="AG3662">
            <v>380</v>
          </cell>
          <cell r="AH3662">
            <v>280</v>
          </cell>
        </row>
        <row r="3663">
          <cell r="AC3663" t="str">
            <v>2nd</v>
          </cell>
          <cell r="AD3663">
            <v>19</v>
          </cell>
          <cell r="AE3663">
            <v>3.9</v>
          </cell>
          <cell r="AF3663">
            <v>100</v>
          </cell>
          <cell r="AG3663" t="str">
            <v/>
          </cell>
          <cell r="AH3663">
            <v>-100</v>
          </cell>
        </row>
        <row r="3664">
          <cell r="AC3664" t="str">
            <v>3rd</v>
          </cell>
          <cell r="AD3664">
            <v>9</v>
          </cell>
          <cell r="AE3664">
            <v>2.8</v>
          </cell>
          <cell r="AF3664">
            <v>100</v>
          </cell>
          <cell r="AG3664" t="str">
            <v/>
          </cell>
          <cell r="AH3664">
            <v>-100</v>
          </cell>
        </row>
        <row r="3665">
          <cell r="AD3665">
            <v>6.5</v>
          </cell>
          <cell r="AF3665">
            <v>100</v>
          </cell>
          <cell r="AG3665" t="str">
            <v/>
          </cell>
          <cell r="AH3665">
            <v>-100</v>
          </cell>
        </row>
        <row r="3666">
          <cell r="AD3666">
            <v>7.5</v>
          </cell>
          <cell r="AF3666">
            <v>100</v>
          </cell>
          <cell r="AG3666" t="str">
            <v/>
          </cell>
          <cell r="AH3666">
            <v>-100</v>
          </cell>
        </row>
        <row r="3667">
          <cell r="AC3667" t="str">
            <v>3rd</v>
          </cell>
          <cell r="AD3667">
            <v>6.5</v>
          </cell>
          <cell r="AE3667">
            <v>2.5</v>
          </cell>
          <cell r="AF3667">
            <v>100</v>
          </cell>
          <cell r="AG3667" t="str">
            <v/>
          </cell>
          <cell r="AH3667">
            <v>-100</v>
          </cell>
        </row>
        <row r="3668">
          <cell r="AC3668" t="str">
            <v>Won</v>
          </cell>
          <cell r="AD3668">
            <v>5</v>
          </cell>
          <cell r="AE3668">
            <v>2.2000000000000002</v>
          </cell>
          <cell r="AF3668">
            <v>100</v>
          </cell>
          <cell r="AG3668">
            <v>500</v>
          </cell>
          <cell r="AH3668">
            <v>400</v>
          </cell>
        </row>
        <row r="3669">
          <cell r="AC3669" t="str">
            <v>2nd</v>
          </cell>
          <cell r="AD3669">
            <v>9</v>
          </cell>
          <cell r="AE3669">
            <v>2.6</v>
          </cell>
          <cell r="AF3669">
            <v>100</v>
          </cell>
          <cell r="AG3669" t="str">
            <v/>
          </cell>
          <cell r="AH3669">
            <v>-100</v>
          </cell>
        </row>
        <row r="3670">
          <cell r="AC3670" t="str">
            <v>3rd</v>
          </cell>
          <cell r="AD3670">
            <v>8</v>
          </cell>
          <cell r="AE3670">
            <v>2.2999999999999998</v>
          </cell>
          <cell r="AF3670">
            <v>100</v>
          </cell>
          <cell r="AG3670" t="str">
            <v/>
          </cell>
          <cell r="AH3670">
            <v>-100</v>
          </cell>
        </row>
        <row r="3671">
          <cell r="AC3671" t="str">
            <v>2nd</v>
          </cell>
          <cell r="AD3671">
            <v>2.2999999999999998</v>
          </cell>
          <cell r="AE3671">
            <v>1.4</v>
          </cell>
          <cell r="AF3671">
            <v>100</v>
          </cell>
          <cell r="AG3671" t="str">
            <v/>
          </cell>
          <cell r="AH3671">
            <v>-100</v>
          </cell>
        </row>
        <row r="3672">
          <cell r="AD3672">
            <v>7.5</v>
          </cell>
          <cell r="AF3672">
            <v>100</v>
          </cell>
          <cell r="AG3672" t="str">
            <v/>
          </cell>
          <cell r="AH3672">
            <v>-100</v>
          </cell>
        </row>
        <row r="3673">
          <cell r="AD3673">
            <v>12</v>
          </cell>
          <cell r="AF3673">
            <v>100</v>
          </cell>
          <cell r="AG3673" t="str">
            <v/>
          </cell>
          <cell r="AH3673">
            <v>-100</v>
          </cell>
        </row>
        <row r="3674">
          <cell r="AD3674">
            <v>8.5</v>
          </cell>
          <cell r="AF3674">
            <v>100</v>
          </cell>
          <cell r="AG3674" t="str">
            <v/>
          </cell>
          <cell r="AH3674">
            <v>-100</v>
          </cell>
        </row>
        <row r="3675">
          <cell r="AD3675">
            <v>6</v>
          </cell>
          <cell r="AF3675">
            <v>100</v>
          </cell>
          <cell r="AG3675" t="str">
            <v/>
          </cell>
          <cell r="AH3675">
            <v>-100</v>
          </cell>
        </row>
        <row r="3676">
          <cell r="AC3676" t="str">
            <v>3rd</v>
          </cell>
          <cell r="AD3676">
            <v>2.9</v>
          </cell>
          <cell r="AE3676">
            <v>1.4</v>
          </cell>
          <cell r="AF3676">
            <v>100</v>
          </cell>
          <cell r="AG3676" t="str">
            <v/>
          </cell>
          <cell r="AH3676">
            <v>-100</v>
          </cell>
        </row>
        <row r="3677">
          <cell r="AD3677">
            <v>5.5</v>
          </cell>
          <cell r="AF3677">
            <v>100</v>
          </cell>
          <cell r="AG3677" t="str">
            <v/>
          </cell>
          <cell r="AH3677">
            <v>-100</v>
          </cell>
        </row>
        <row r="3678">
          <cell r="AC3678" t="str">
            <v>2nd</v>
          </cell>
          <cell r="AD3678">
            <v>11</v>
          </cell>
          <cell r="AE3678">
            <v>2.7</v>
          </cell>
          <cell r="AF3678">
            <v>100</v>
          </cell>
          <cell r="AG3678" t="str">
            <v/>
          </cell>
          <cell r="AH3678">
            <v>-100</v>
          </cell>
        </row>
        <row r="3679">
          <cell r="AD3679">
            <v>8</v>
          </cell>
          <cell r="AF3679">
            <v>100</v>
          </cell>
          <cell r="AG3679" t="str">
            <v/>
          </cell>
          <cell r="AH3679">
            <v>-100</v>
          </cell>
        </row>
        <row r="3680">
          <cell r="AC3680" t="str">
            <v>3rd</v>
          </cell>
          <cell r="AD3680">
            <v>10</v>
          </cell>
          <cell r="AE3680">
            <v>2.4</v>
          </cell>
          <cell r="AF3680">
            <v>100</v>
          </cell>
          <cell r="AG3680" t="str">
            <v/>
          </cell>
          <cell r="AH3680">
            <v>-100</v>
          </cell>
        </row>
        <row r="3681">
          <cell r="AC3681" t="str">
            <v>L/scr</v>
          </cell>
          <cell r="AD3681">
            <v>1</v>
          </cell>
          <cell r="AE3681">
            <v>1</v>
          </cell>
          <cell r="AF3681" t="str">
            <v/>
          </cell>
          <cell r="AG3681" t="str">
            <v/>
          </cell>
          <cell r="AH3681" t="str">
            <v/>
          </cell>
        </row>
        <row r="3682">
          <cell r="AC3682" t="str">
            <v>Won</v>
          </cell>
          <cell r="AD3682">
            <v>3.1</v>
          </cell>
          <cell r="AE3682">
            <v>1.6</v>
          </cell>
          <cell r="AF3682">
            <v>100</v>
          </cell>
          <cell r="AG3682">
            <v>310</v>
          </cell>
          <cell r="AH3682">
            <v>210</v>
          </cell>
        </row>
        <row r="3683">
          <cell r="AD3683">
            <v>9.5</v>
          </cell>
          <cell r="AF3683">
            <v>100</v>
          </cell>
          <cell r="AG3683" t="str">
            <v/>
          </cell>
          <cell r="AH3683">
            <v>-100</v>
          </cell>
        </row>
        <row r="3684">
          <cell r="AC3684" t="str">
            <v>2nd</v>
          </cell>
          <cell r="AD3684">
            <v>6.5</v>
          </cell>
          <cell r="AE3684">
            <v>2.1</v>
          </cell>
          <cell r="AF3684">
            <v>100</v>
          </cell>
          <cell r="AG3684" t="str">
            <v/>
          </cell>
          <cell r="AH3684">
            <v>-100</v>
          </cell>
        </row>
        <row r="3685">
          <cell r="AC3685" t="str">
            <v>3rd</v>
          </cell>
          <cell r="AD3685">
            <v>6.5</v>
          </cell>
          <cell r="AE3685">
            <v>2</v>
          </cell>
          <cell r="AF3685">
            <v>100</v>
          </cell>
          <cell r="AG3685" t="str">
            <v/>
          </cell>
          <cell r="AH3685">
            <v>-100</v>
          </cell>
        </row>
        <row r="3686">
          <cell r="AD3686">
            <v>4.8</v>
          </cell>
          <cell r="AF3686">
            <v>100</v>
          </cell>
          <cell r="AG3686" t="str">
            <v/>
          </cell>
          <cell r="AH3686">
            <v>-100</v>
          </cell>
        </row>
        <row r="3687">
          <cell r="AC3687" t="str">
            <v>Won</v>
          </cell>
          <cell r="AD3687">
            <v>2.4</v>
          </cell>
          <cell r="AE3687">
            <v>1.4</v>
          </cell>
          <cell r="AF3687">
            <v>100</v>
          </cell>
          <cell r="AG3687">
            <v>240</v>
          </cell>
          <cell r="AH3687">
            <v>140</v>
          </cell>
        </row>
        <row r="3688">
          <cell r="AD3688">
            <v>14</v>
          </cell>
          <cell r="AF3688">
            <v>100</v>
          </cell>
          <cell r="AG3688" t="str">
            <v/>
          </cell>
          <cell r="AH3688">
            <v>-100</v>
          </cell>
        </row>
        <row r="3689">
          <cell r="AD3689">
            <v>31</v>
          </cell>
          <cell r="AF3689">
            <v>100</v>
          </cell>
          <cell r="AG3689" t="str">
            <v/>
          </cell>
          <cell r="AH3689">
            <v>-100</v>
          </cell>
        </row>
        <row r="3690">
          <cell r="AD3690">
            <v>3.3</v>
          </cell>
          <cell r="AF3690">
            <v>100</v>
          </cell>
          <cell r="AG3690" t="str">
            <v/>
          </cell>
          <cell r="AH3690">
            <v>-100</v>
          </cell>
        </row>
        <row r="3691">
          <cell r="AD3691">
            <v>5</v>
          </cell>
          <cell r="AF3691">
            <v>100</v>
          </cell>
          <cell r="AG3691" t="str">
            <v/>
          </cell>
          <cell r="AH3691">
            <v>-100</v>
          </cell>
        </row>
        <row r="3692">
          <cell r="AD3692">
            <v>10</v>
          </cell>
          <cell r="AF3692">
            <v>100</v>
          </cell>
          <cell r="AG3692" t="str">
            <v/>
          </cell>
          <cell r="AH3692">
            <v>-100</v>
          </cell>
        </row>
        <row r="3693">
          <cell r="AD3693">
            <v>8.5</v>
          </cell>
          <cell r="AF3693">
            <v>100</v>
          </cell>
          <cell r="AG3693" t="str">
            <v/>
          </cell>
          <cell r="AH3693">
            <v>-100</v>
          </cell>
        </row>
        <row r="3694">
          <cell r="AD3694">
            <v>26</v>
          </cell>
          <cell r="AF3694">
            <v>100</v>
          </cell>
          <cell r="AG3694" t="str">
            <v/>
          </cell>
          <cell r="AH3694">
            <v>-100</v>
          </cell>
        </row>
        <row r="3695">
          <cell r="AC3695" t="str">
            <v>2nd</v>
          </cell>
          <cell r="AD3695">
            <v>8</v>
          </cell>
          <cell r="AE3695">
            <v>2.6</v>
          </cell>
          <cell r="AF3695">
            <v>100</v>
          </cell>
          <cell r="AG3695" t="str">
            <v/>
          </cell>
          <cell r="AH3695">
            <v>-100</v>
          </cell>
        </row>
        <row r="3696">
          <cell r="AD3696">
            <v>14</v>
          </cell>
          <cell r="AF3696">
            <v>100</v>
          </cell>
          <cell r="AG3696" t="str">
            <v/>
          </cell>
          <cell r="AH3696">
            <v>-100</v>
          </cell>
        </row>
        <row r="3697">
          <cell r="AD3697">
            <v>10</v>
          </cell>
          <cell r="AF3697">
            <v>100</v>
          </cell>
          <cell r="AG3697" t="str">
            <v/>
          </cell>
          <cell r="AH3697">
            <v>-100</v>
          </cell>
        </row>
        <row r="3698">
          <cell r="AD3698">
            <v>4.8</v>
          </cell>
          <cell r="AF3698">
            <v>100</v>
          </cell>
          <cell r="AG3698" t="str">
            <v/>
          </cell>
          <cell r="AH3698">
            <v>-100</v>
          </cell>
        </row>
        <row r="3699">
          <cell r="AD3699">
            <v>4.8</v>
          </cell>
          <cell r="AF3699">
            <v>100</v>
          </cell>
          <cell r="AG3699" t="str">
            <v/>
          </cell>
          <cell r="AH3699">
            <v>-100</v>
          </cell>
        </row>
        <row r="3700">
          <cell r="AD3700">
            <v>4.8</v>
          </cell>
          <cell r="AF3700">
            <v>100</v>
          </cell>
          <cell r="AG3700" t="str">
            <v/>
          </cell>
          <cell r="AH3700">
            <v>-100</v>
          </cell>
        </row>
        <row r="3701">
          <cell r="AD3701">
            <v>16</v>
          </cell>
          <cell r="AF3701">
            <v>100</v>
          </cell>
          <cell r="AG3701" t="str">
            <v/>
          </cell>
          <cell r="AH3701">
            <v>-100</v>
          </cell>
        </row>
        <row r="3702">
          <cell r="AC3702" t="str">
            <v>2nd</v>
          </cell>
          <cell r="AD3702">
            <v>8</v>
          </cell>
          <cell r="AE3702">
            <v>2.9</v>
          </cell>
          <cell r="AF3702">
            <v>100</v>
          </cell>
          <cell r="AG3702" t="str">
            <v/>
          </cell>
          <cell r="AH3702">
            <v>-100</v>
          </cell>
        </row>
        <row r="3703">
          <cell r="AC3703" t="str">
            <v>3rd</v>
          </cell>
          <cell r="AD3703">
            <v>7</v>
          </cell>
          <cell r="AE3703">
            <v>2.7</v>
          </cell>
          <cell r="AF3703">
            <v>100</v>
          </cell>
          <cell r="AG3703" t="str">
            <v/>
          </cell>
          <cell r="AH3703">
            <v>-100</v>
          </cell>
        </row>
        <row r="3704">
          <cell r="AD3704">
            <v>9.5</v>
          </cell>
          <cell r="AF3704">
            <v>100</v>
          </cell>
          <cell r="AG3704" t="str">
            <v/>
          </cell>
          <cell r="AH3704">
            <v>-100</v>
          </cell>
        </row>
        <row r="3705">
          <cell r="AC3705" t="str">
            <v>3rd</v>
          </cell>
          <cell r="AD3705">
            <v>6</v>
          </cell>
          <cell r="AE3705">
            <v>2.6</v>
          </cell>
          <cell r="AF3705">
            <v>100</v>
          </cell>
          <cell r="AG3705" t="str">
            <v/>
          </cell>
          <cell r="AH3705">
            <v>-100</v>
          </cell>
        </row>
        <row r="3706">
          <cell r="AD3706">
            <v>9.5</v>
          </cell>
          <cell r="AF3706">
            <v>100</v>
          </cell>
          <cell r="AG3706" t="str">
            <v/>
          </cell>
          <cell r="AH3706">
            <v>-100</v>
          </cell>
        </row>
        <row r="3707">
          <cell r="AD3707">
            <v>13</v>
          </cell>
          <cell r="AF3707">
            <v>100</v>
          </cell>
          <cell r="AG3707" t="str">
            <v/>
          </cell>
          <cell r="AH3707">
            <v>-100</v>
          </cell>
        </row>
        <row r="3708">
          <cell r="AD3708">
            <v>8.5</v>
          </cell>
          <cell r="AF3708">
            <v>100</v>
          </cell>
          <cell r="AG3708" t="str">
            <v/>
          </cell>
          <cell r="AH3708">
            <v>-100</v>
          </cell>
        </row>
        <row r="3709">
          <cell r="AD3709">
            <v>7</v>
          </cell>
          <cell r="AF3709">
            <v>100</v>
          </cell>
          <cell r="AG3709" t="str">
            <v/>
          </cell>
          <cell r="AH3709">
            <v>-100</v>
          </cell>
        </row>
        <row r="3710">
          <cell r="AC3710" t="str">
            <v>Won</v>
          </cell>
          <cell r="AD3710">
            <v>2.7</v>
          </cell>
          <cell r="AE3710">
            <v>1.8</v>
          </cell>
          <cell r="AF3710">
            <v>100</v>
          </cell>
          <cell r="AG3710">
            <v>270</v>
          </cell>
          <cell r="AH3710">
            <v>170</v>
          </cell>
        </row>
        <row r="3711">
          <cell r="AC3711" t="str">
            <v>NTD</v>
          </cell>
          <cell r="AD3711">
            <v>3.1</v>
          </cell>
          <cell r="AF3711">
            <v>100</v>
          </cell>
          <cell r="AG3711" t="str">
            <v/>
          </cell>
          <cell r="AH3711">
            <v>-100</v>
          </cell>
        </row>
        <row r="3712">
          <cell r="AC3712" t="str">
            <v>2nd</v>
          </cell>
          <cell r="AD3712">
            <v>10</v>
          </cell>
          <cell r="AE3712">
            <v>4</v>
          </cell>
          <cell r="AF3712">
            <v>100</v>
          </cell>
          <cell r="AG3712" t="str">
            <v/>
          </cell>
          <cell r="AH3712">
            <v>-100</v>
          </cell>
        </row>
        <row r="3713">
          <cell r="AD3713">
            <v>13</v>
          </cell>
          <cell r="AF3713">
            <v>100</v>
          </cell>
          <cell r="AG3713" t="str">
            <v/>
          </cell>
          <cell r="AH3713">
            <v>-100</v>
          </cell>
        </row>
        <row r="3714">
          <cell r="AD3714">
            <v>10</v>
          </cell>
          <cell r="AF3714">
            <v>100</v>
          </cell>
          <cell r="AG3714" t="str">
            <v/>
          </cell>
          <cell r="AH3714">
            <v>-100</v>
          </cell>
        </row>
        <row r="3715">
          <cell r="AD3715">
            <v>10</v>
          </cell>
          <cell r="AF3715">
            <v>100</v>
          </cell>
          <cell r="AG3715" t="str">
            <v/>
          </cell>
          <cell r="AH3715">
            <v>-100</v>
          </cell>
        </row>
        <row r="3716">
          <cell r="AD3716">
            <v>2</v>
          </cell>
          <cell r="AF3716">
            <v>100</v>
          </cell>
          <cell r="AG3716" t="str">
            <v/>
          </cell>
          <cell r="AH3716">
            <v>-100</v>
          </cell>
        </row>
        <row r="3717">
          <cell r="AD3717">
            <v>19</v>
          </cell>
          <cell r="AF3717">
            <v>100</v>
          </cell>
          <cell r="AG3717" t="str">
            <v/>
          </cell>
          <cell r="AH3717">
            <v>-100</v>
          </cell>
        </row>
        <row r="3718">
          <cell r="AC3718" t="str">
            <v>Won</v>
          </cell>
          <cell r="AD3718">
            <v>6</v>
          </cell>
          <cell r="AE3718">
            <v>1.8</v>
          </cell>
          <cell r="AF3718">
            <v>100</v>
          </cell>
          <cell r="AG3718">
            <v>600</v>
          </cell>
          <cell r="AH3718">
            <v>500</v>
          </cell>
        </row>
        <row r="3719">
          <cell r="AD3719">
            <v>16</v>
          </cell>
          <cell r="AF3719">
            <v>100</v>
          </cell>
          <cell r="AG3719" t="str">
            <v/>
          </cell>
          <cell r="AH3719">
            <v>-100</v>
          </cell>
        </row>
        <row r="3720">
          <cell r="AC3720" t="str">
            <v>3rd</v>
          </cell>
          <cell r="AD3720">
            <v>5</v>
          </cell>
          <cell r="AE3720">
            <v>1.6</v>
          </cell>
          <cell r="AF3720">
            <v>100</v>
          </cell>
          <cell r="AG3720" t="str">
            <v/>
          </cell>
          <cell r="AH3720">
            <v>-100</v>
          </cell>
        </row>
        <row r="3721">
          <cell r="AC3721" t="str">
            <v>2nd</v>
          </cell>
          <cell r="AD3721">
            <v>2.8</v>
          </cell>
          <cell r="AE3721">
            <v>1.3</v>
          </cell>
          <cell r="AF3721">
            <v>100</v>
          </cell>
          <cell r="AG3721" t="str">
            <v/>
          </cell>
          <cell r="AH3721">
            <v>-100</v>
          </cell>
        </row>
        <row r="3722">
          <cell r="AC3722" t="str">
            <v>Won</v>
          </cell>
          <cell r="AD3722">
            <v>4.2</v>
          </cell>
          <cell r="AE3722">
            <v>1.6</v>
          </cell>
          <cell r="AF3722">
            <v>100</v>
          </cell>
          <cell r="AG3722">
            <v>420</v>
          </cell>
          <cell r="AH3722">
            <v>320</v>
          </cell>
        </row>
        <row r="3723">
          <cell r="AD3723">
            <v>11</v>
          </cell>
          <cell r="AF3723">
            <v>100</v>
          </cell>
          <cell r="AG3723" t="str">
            <v/>
          </cell>
          <cell r="AH3723">
            <v>-100</v>
          </cell>
        </row>
        <row r="3724">
          <cell r="AD3724">
            <v>16</v>
          </cell>
          <cell r="AF3724">
            <v>100</v>
          </cell>
          <cell r="AG3724" t="str">
            <v/>
          </cell>
          <cell r="AH3724">
            <v>-100</v>
          </cell>
        </row>
        <row r="3725">
          <cell r="AD3725">
            <v>4.8</v>
          </cell>
          <cell r="AF3725">
            <v>100</v>
          </cell>
          <cell r="AG3725" t="str">
            <v/>
          </cell>
          <cell r="AH3725">
            <v>-100</v>
          </cell>
        </row>
        <row r="3726">
          <cell r="AC3726" t="str">
            <v>2nd</v>
          </cell>
          <cell r="AD3726">
            <v>3.7</v>
          </cell>
          <cell r="AE3726">
            <v>1.7</v>
          </cell>
          <cell r="AF3726">
            <v>100</v>
          </cell>
          <cell r="AG3726" t="str">
            <v/>
          </cell>
          <cell r="AH3726">
            <v>-100</v>
          </cell>
        </row>
        <row r="3727">
          <cell r="AD3727">
            <v>9.5</v>
          </cell>
          <cell r="AF3727">
            <v>100</v>
          </cell>
          <cell r="AG3727" t="str">
            <v/>
          </cell>
          <cell r="AH3727">
            <v>-100</v>
          </cell>
        </row>
        <row r="3728">
          <cell r="AC3728" t="str">
            <v>3rd</v>
          </cell>
          <cell r="AD3728">
            <v>15</v>
          </cell>
          <cell r="AE3728">
            <v>4</v>
          </cell>
          <cell r="AF3728">
            <v>100</v>
          </cell>
          <cell r="AG3728" t="str">
            <v/>
          </cell>
          <cell r="AH3728">
            <v>-100</v>
          </cell>
        </row>
        <row r="3729">
          <cell r="AD3729">
            <v>10</v>
          </cell>
          <cell r="AF3729">
            <v>100</v>
          </cell>
          <cell r="AG3729" t="str">
            <v/>
          </cell>
          <cell r="AH3729">
            <v>-100</v>
          </cell>
        </row>
        <row r="3730">
          <cell r="AD3730">
            <v>3.8</v>
          </cell>
          <cell r="AF3730">
            <v>100</v>
          </cell>
          <cell r="AG3730" t="str">
            <v/>
          </cell>
          <cell r="AH3730">
            <v>-100</v>
          </cell>
        </row>
        <row r="3731">
          <cell r="AD3731">
            <v>8.5</v>
          </cell>
          <cell r="AF3731">
            <v>100</v>
          </cell>
          <cell r="AG3731" t="str">
            <v/>
          </cell>
          <cell r="AH3731">
            <v>-100</v>
          </cell>
        </row>
        <row r="3732">
          <cell r="AC3732" t="str">
            <v>Won</v>
          </cell>
          <cell r="AD3732">
            <v>6.5</v>
          </cell>
          <cell r="AE3732">
            <v>1.8</v>
          </cell>
          <cell r="AF3732">
            <v>100</v>
          </cell>
          <cell r="AG3732">
            <v>650</v>
          </cell>
          <cell r="AH3732">
            <v>550</v>
          </cell>
        </row>
        <row r="3733">
          <cell r="AC3733" t="str">
            <v>2nd</v>
          </cell>
          <cell r="AD3733">
            <v>4.2</v>
          </cell>
          <cell r="AE3733">
            <v>1.8</v>
          </cell>
          <cell r="AF3733">
            <v>100</v>
          </cell>
          <cell r="AG3733" t="str">
            <v/>
          </cell>
          <cell r="AH3733">
            <v>-100</v>
          </cell>
        </row>
        <row r="3734">
          <cell r="AD3734">
            <v>16</v>
          </cell>
          <cell r="AF3734">
            <v>100</v>
          </cell>
          <cell r="AG3734" t="str">
            <v/>
          </cell>
          <cell r="AH3734">
            <v>-100</v>
          </cell>
        </row>
        <row r="3735">
          <cell r="AC3735" t="str">
            <v>Won</v>
          </cell>
          <cell r="AD3735">
            <v>2.6</v>
          </cell>
          <cell r="AE3735">
            <v>1.4</v>
          </cell>
          <cell r="AF3735">
            <v>100</v>
          </cell>
          <cell r="AG3735">
            <v>260</v>
          </cell>
          <cell r="AH3735">
            <v>160</v>
          </cell>
        </row>
        <row r="3736">
          <cell r="AD3736">
            <v>5</v>
          </cell>
          <cell r="AF3736">
            <v>100</v>
          </cell>
          <cell r="AG3736" t="str">
            <v/>
          </cell>
          <cell r="AH3736">
            <v>-100</v>
          </cell>
        </row>
        <row r="3737">
          <cell r="AD3737">
            <v>13</v>
          </cell>
          <cell r="AF3737">
            <v>100</v>
          </cell>
          <cell r="AG3737" t="str">
            <v/>
          </cell>
          <cell r="AH3737">
            <v>-100</v>
          </cell>
        </row>
        <row r="3738">
          <cell r="AC3738" t="str">
            <v>3rd</v>
          </cell>
          <cell r="AD3738">
            <v>13</v>
          </cell>
          <cell r="AE3738">
            <v>3.3</v>
          </cell>
          <cell r="AF3738">
            <v>100</v>
          </cell>
          <cell r="AG3738" t="str">
            <v/>
          </cell>
          <cell r="AH3738">
            <v>-100</v>
          </cell>
        </row>
        <row r="3739">
          <cell r="AD3739">
            <v>15</v>
          </cell>
          <cell r="AF3739">
            <v>100</v>
          </cell>
          <cell r="AG3739" t="str">
            <v/>
          </cell>
          <cell r="AH3739">
            <v>-100</v>
          </cell>
        </row>
        <row r="3740">
          <cell r="AD3740">
            <v>7</v>
          </cell>
          <cell r="AF3740">
            <v>100</v>
          </cell>
          <cell r="AG3740" t="str">
            <v/>
          </cell>
          <cell r="AH3740">
            <v>-100</v>
          </cell>
        </row>
        <row r="3741">
          <cell r="AC3741" t="str">
            <v>Won</v>
          </cell>
          <cell r="AD3741">
            <v>1.65</v>
          </cell>
          <cell r="AE3741">
            <v>1.04</v>
          </cell>
          <cell r="AF3741">
            <v>100</v>
          </cell>
          <cell r="AG3741">
            <v>165</v>
          </cell>
          <cell r="AH3741">
            <v>65</v>
          </cell>
        </row>
        <row r="3742">
          <cell r="AC3742" t="str">
            <v>L/scr</v>
          </cell>
          <cell r="AD3742">
            <v>1</v>
          </cell>
          <cell r="AE3742">
            <v>1</v>
          </cell>
          <cell r="AF3742" t="str">
            <v/>
          </cell>
          <cell r="AG3742" t="str">
            <v/>
          </cell>
          <cell r="AH3742" t="str">
            <v/>
          </cell>
        </row>
        <row r="3743">
          <cell r="AC3743" t="str">
            <v>3rd</v>
          </cell>
          <cell r="AD3743">
            <v>13</v>
          </cell>
          <cell r="AE3743">
            <v>2.2999999999999998</v>
          </cell>
          <cell r="AF3743">
            <v>100</v>
          </cell>
          <cell r="AG3743" t="str">
            <v/>
          </cell>
          <cell r="AH3743">
            <v>-100</v>
          </cell>
        </row>
        <row r="3744">
          <cell r="AD3744">
            <v>15</v>
          </cell>
          <cell r="AF3744">
            <v>100</v>
          </cell>
          <cell r="AG3744" t="str">
            <v/>
          </cell>
          <cell r="AH3744">
            <v>-100</v>
          </cell>
        </row>
        <row r="3745">
          <cell r="AC3745" t="str">
            <v>2nd</v>
          </cell>
          <cell r="AD3745">
            <v>3.9</v>
          </cell>
          <cell r="AE3745">
            <v>1.5</v>
          </cell>
          <cell r="AF3745">
            <v>100</v>
          </cell>
          <cell r="AG3745" t="str">
            <v/>
          </cell>
          <cell r="AH3745">
            <v>-100</v>
          </cell>
        </row>
        <row r="3746">
          <cell r="AC3746" t="str">
            <v>3rd</v>
          </cell>
          <cell r="AD3746">
            <v>2.8</v>
          </cell>
          <cell r="AE3746">
            <v>1.4</v>
          </cell>
          <cell r="AF3746">
            <v>100</v>
          </cell>
          <cell r="AG3746" t="str">
            <v/>
          </cell>
          <cell r="AH3746">
            <v>-100</v>
          </cell>
        </row>
        <row r="3747">
          <cell r="AD3747">
            <v>4</v>
          </cell>
          <cell r="AF3747">
            <v>100</v>
          </cell>
          <cell r="AG3747" t="str">
            <v/>
          </cell>
          <cell r="AH3747">
            <v>-100</v>
          </cell>
        </row>
        <row r="3748">
          <cell r="AD3748">
            <v>21</v>
          </cell>
          <cell r="AF3748">
            <v>100</v>
          </cell>
          <cell r="AG3748" t="str">
            <v/>
          </cell>
          <cell r="AH3748">
            <v>-100</v>
          </cell>
        </row>
        <row r="3749">
          <cell r="AC3749" t="str">
            <v>Won</v>
          </cell>
          <cell r="AD3749">
            <v>8.9</v>
          </cell>
          <cell r="AE3749">
            <v>2.2000000000000002</v>
          </cell>
          <cell r="AF3749">
            <v>100</v>
          </cell>
          <cell r="AG3749">
            <v>890</v>
          </cell>
          <cell r="AH3749">
            <v>790</v>
          </cell>
        </row>
        <row r="3750">
          <cell r="AC3750" t="str">
            <v>Won</v>
          </cell>
          <cell r="AD3750">
            <v>8.1999999999999993</v>
          </cell>
          <cell r="AE3750">
            <v>2.8</v>
          </cell>
          <cell r="AF3750">
            <v>100</v>
          </cell>
          <cell r="AG3750">
            <v>819.99999999999989</v>
          </cell>
          <cell r="AH3750">
            <v>719.99999999999989</v>
          </cell>
        </row>
        <row r="3751">
          <cell r="AD3751">
            <v>9</v>
          </cell>
          <cell r="AF3751">
            <v>100</v>
          </cell>
          <cell r="AG3751" t="str">
            <v/>
          </cell>
          <cell r="AH3751">
            <v>-100</v>
          </cell>
        </row>
        <row r="3752">
          <cell r="AC3752" t="str">
            <v>2nd</v>
          </cell>
          <cell r="AD3752">
            <v>4.8</v>
          </cell>
          <cell r="AE3752">
            <v>2.1</v>
          </cell>
          <cell r="AF3752">
            <v>100</v>
          </cell>
          <cell r="AG3752" t="str">
            <v/>
          </cell>
          <cell r="AH3752">
            <v>-100</v>
          </cell>
        </row>
        <row r="3753">
          <cell r="AD3753">
            <v>5.5</v>
          </cell>
          <cell r="AF3753">
            <v>100</v>
          </cell>
          <cell r="AG3753" t="str">
            <v/>
          </cell>
          <cell r="AH3753">
            <v>-100</v>
          </cell>
        </row>
        <row r="3754">
          <cell r="AD3754">
            <v>7</v>
          </cell>
          <cell r="AF3754">
            <v>100</v>
          </cell>
          <cell r="AG3754" t="str">
            <v/>
          </cell>
          <cell r="AH3754">
            <v>-100</v>
          </cell>
        </row>
        <row r="3755">
          <cell r="AD3755">
            <v>10</v>
          </cell>
          <cell r="AF3755">
            <v>100</v>
          </cell>
          <cell r="AG3755" t="str">
            <v/>
          </cell>
          <cell r="AH3755">
            <v>-100</v>
          </cell>
        </row>
        <row r="3756">
          <cell r="AC3756" t="str">
            <v>Won</v>
          </cell>
          <cell r="AD3756">
            <v>5.2</v>
          </cell>
          <cell r="AE3756">
            <v>2</v>
          </cell>
          <cell r="AF3756">
            <v>100</v>
          </cell>
          <cell r="AG3756">
            <v>520</v>
          </cell>
          <cell r="AH3756">
            <v>420</v>
          </cell>
        </row>
        <row r="3757">
          <cell r="AC3757" t="str">
            <v>2nd</v>
          </cell>
          <cell r="AD3757">
            <v>4.5999999999999996</v>
          </cell>
          <cell r="AE3757">
            <v>2</v>
          </cell>
          <cell r="AF3757">
            <v>100</v>
          </cell>
          <cell r="AG3757" t="str">
            <v/>
          </cell>
          <cell r="AH3757">
            <v>-100</v>
          </cell>
        </row>
        <row r="3758">
          <cell r="AD3758">
            <v>8.5</v>
          </cell>
          <cell r="AF3758">
            <v>100</v>
          </cell>
          <cell r="AG3758" t="str">
            <v/>
          </cell>
          <cell r="AH3758">
            <v>-100</v>
          </cell>
        </row>
        <row r="3759">
          <cell r="AC3759" t="str">
            <v>3rd</v>
          </cell>
          <cell r="AD3759">
            <v>8</v>
          </cell>
          <cell r="AE3759">
            <v>2.8</v>
          </cell>
          <cell r="AF3759">
            <v>100</v>
          </cell>
          <cell r="AG3759" t="str">
            <v/>
          </cell>
          <cell r="AH3759">
            <v>-100</v>
          </cell>
        </row>
        <row r="3760">
          <cell r="AD3760">
            <v>4</v>
          </cell>
          <cell r="AF3760">
            <v>100</v>
          </cell>
          <cell r="AG3760" t="str">
            <v/>
          </cell>
          <cell r="AH3760">
            <v>-100</v>
          </cell>
        </row>
        <row r="3761">
          <cell r="AC3761" t="str">
            <v>Won</v>
          </cell>
          <cell r="AD3761">
            <v>3.3</v>
          </cell>
          <cell r="AE3761">
            <v>1.4</v>
          </cell>
          <cell r="AF3761">
            <v>100</v>
          </cell>
          <cell r="AG3761">
            <v>330</v>
          </cell>
          <cell r="AH3761">
            <v>230</v>
          </cell>
        </row>
        <row r="3762">
          <cell r="AC3762" t="str">
            <v>2nd</v>
          </cell>
          <cell r="AD3762">
            <v>8.5</v>
          </cell>
          <cell r="AE3762">
            <v>2</v>
          </cell>
          <cell r="AF3762">
            <v>100</v>
          </cell>
          <cell r="AG3762" t="str">
            <v/>
          </cell>
          <cell r="AH3762">
            <v>-100</v>
          </cell>
        </row>
        <row r="3763">
          <cell r="AD3763">
            <v>8.5</v>
          </cell>
          <cell r="AF3763">
            <v>100</v>
          </cell>
          <cell r="AG3763" t="str">
            <v/>
          </cell>
          <cell r="AH3763">
            <v>-100</v>
          </cell>
        </row>
        <row r="3764">
          <cell r="AD3764">
            <v>21</v>
          </cell>
          <cell r="AF3764">
            <v>100</v>
          </cell>
          <cell r="AG3764" t="str">
            <v/>
          </cell>
          <cell r="AH3764">
            <v>-100</v>
          </cell>
        </row>
        <row r="3765">
          <cell r="AC3765" t="str">
            <v>3rd</v>
          </cell>
          <cell r="AD3765">
            <v>3.3</v>
          </cell>
          <cell r="AE3765">
            <v>1.5</v>
          </cell>
          <cell r="AF3765">
            <v>100</v>
          </cell>
          <cell r="AG3765" t="str">
            <v/>
          </cell>
          <cell r="AH3765">
            <v>-100</v>
          </cell>
        </row>
        <row r="3766">
          <cell r="AC3766" t="str">
            <v>2nd</v>
          </cell>
          <cell r="AD3766">
            <v>8.5</v>
          </cell>
          <cell r="AE3766">
            <v>2.5</v>
          </cell>
          <cell r="AF3766">
            <v>100</v>
          </cell>
          <cell r="AG3766" t="str">
            <v/>
          </cell>
          <cell r="AH3766">
            <v>-100</v>
          </cell>
        </row>
        <row r="3767">
          <cell r="AD3767">
            <v>6</v>
          </cell>
          <cell r="AF3767">
            <v>100</v>
          </cell>
          <cell r="AG3767" t="str">
            <v/>
          </cell>
          <cell r="AH3767">
            <v>-100</v>
          </cell>
        </row>
        <row r="3768">
          <cell r="AD3768">
            <v>6</v>
          </cell>
          <cell r="AF3768">
            <v>100</v>
          </cell>
          <cell r="AG3768" t="str">
            <v/>
          </cell>
          <cell r="AH3768">
            <v>-100</v>
          </cell>
        </row>
        <row r="3769">
          <cell r="AD3769">
            <v>20</v>
          </cell>
          <cell r="AF3769">
            <v>100</v>
          </cell>
          <cell r="AG3769" t="str">
            <v/>
          </cell>
          <cell r="AH3769">
            <v>-100</v>
          </cell>
        </row>
        <row r="3770">
          <cell r="AD3770">
            <v>6</v>
          </cell>
          <cell r="AF3770">
            <v>100</v>
          </cell>
          <cell r="AG3770" t="str">
            <v/>
          </cell>
          <cell r="AH3770">
            <v>-100</v>
          </cell>
        </row>
        <row r="3771">
          <cell r="AC3771" t="str">
            <v>Won</v>
          </cell>
          <cell r="AD3771">
            <v>2.8</v>
          </cell>
          <cell r="AE3771">
            <v>1.4</v>
          </cell>
          <cell r="AF3771">
            <v>100</v>
          </cell>
          <cell r="AG3771">
            <v>280</v>
          </cell>
          <cell r="AH3771">
            <v>180</v>
          </cell>
        </row>
        <row r="3772">
          <cell r="AC3772" t="str">
            <v>2nd</v>
          </cell>
          <cell r="AD3772">
            <v>5.5</v>
          </cell>
          <cell r="AE3772">
            <v>1.9</v>
          </cell>
          <cell r="AF3772">
            <v>100</v>
          </cell>
          <cell r="AG3772" t="str">
            <v/>
          </cell>
          <cell r="AH3772">
            <v>-100</v>
          </cell>
        </row>
        <row r="3773">
          <cell r="AD3773">
            <v>13</v>
          </cell>
          <cell r="AF3773">
            <v>100</v>
          </cell>
          <cell r="AG3773" t="str">
            <v/>
          </cell>
          <cell r="AH3773">
            <v>-100</v>
          </cell>
        </row>
        <row r="3774">
          <cell r="AD3774">
            <v>10</v>
          </cell>
          <cell r="AF3774">
            <v>100</v>
          </cell>
          <cell r="AG3774" t="str">
            <v/>
          </cell>
          <cell r="AH3774">
            <v>-100</v>
          </cell>
        </row>
        <row r="3775">
          <cell r="AD3775">
            <v>5</v>
          </cell>
          <cell r="AF3775">
            <v>100</v>
          </cell>
          <cell r="AG3775" t="str">
            <v/>
          </cell>
          <cell r="AH3775">
            <v>-100</v>
          </cell>
        </row>
        <row r="3776">
          <cell r="AC3776" t="str">
            <v>Won</v>
          </cell>
          <cell r="AD3776">
            <v>2.6</v>
          </cell>
          <cell r="AE3776">
            <v>1.4</v>
          </cell>
          <cell r="AF3776">
            <v>100</v>
          </cell>
          <cell r="AG3776">
            <v>260</v>
          </cell>
          <cell r="AH3776">
            <v>160</v>
          </cell>
        </row>
        <row r="3777">
          <cell r="AD3777">
            <v>7.5</v>
          </cell>
          <cell r="AF3777">
            <v>100</v>
          </cell>
          <cell r="AG3777" t="str">
            <v/>
          </cell>
          <cell r="AH3777">
            <v>-100</v>
          </cell>
        </row>
        <row r="3778">
          <cell r="AC3778" t="str">
            <v>2nd</v>
          </cell>
          <cell r="AD3778">
            <v>6</v>
          </cell>
          <cell r="AE3778">
            <v>2.2000000000000002</v>
          </cell>
          <cell r="AF3778">
            <v>100</v>
          </cell>
          <cell r="AG3778" t="str">
            <v/>
          </cell>
          <cell r="AH3778">
            <v>-100</v>
          </cell>
        </row>
        <row r="3779">
          <cell r="AD3779">
            <v>13</v>
          </cell>
          <cell r="AF3779">
            <v>100</v>
          </cell>
          <cell r="AG3779" t="str">
            <v/>
          </cell>
          <cell r="AH3779">
            <v>-100</v>
          </cell>
        </row>
        <row r="3780">
          <cell r="AD3780">
            <v>11</v>
          </cell>
          <cell r="AF3780">
            <v>100</v>
          </cell>
          <cell r="AG3780" t="str">
            <v/>
          </cell>
          <cell r="AH3780">
            <v>-100</v>
          </cell>
        </row>
        <row r="3781">
          <cell r="AC3781" t="str">
            <v>3rd</v>
          </cell>
          <cell r="AD3781">
            <v>7.5</v>
          </cell>
          <cell r="AE3781">
            <v>2.2999999999999998</v>
          </cell>
          <cell r="AF3781">
            <v>100</v>
          </cell>
          <cell r="AG3781" t="str">
            <v/>
          </cell>
          <cell r="AH3781">
            <v>-100</v>
          </cell>
        </row>
        <row r="3782">
          <cell r="AC3782" t="str">
            <v>Won</v>
          </cell>
          <cell r="AD3782">
            <v>4.8</v>
          </cell>
          <cell r="AE3782">
            <v>1.9</v>
          </cell>
          <cell r="AF3782">
            <v>100</v>
          </cell>
          <cell r="AG3782">
            <v>480</v>
          </cell>
          <cell r="AH3782">
            <v>380</v>
          </cell>
        </row>
        <row r="3783">
          <cell r="AD3783">
            <v>4.5999999999999996</v>
          </cell>
          <cell r="AF3783">
            <v>100</v>
          </cell>
          <cell r="AG3783" t="str">
            <v/>
          </cell>
          <cell r="AH3783">
            <v>-100</v>
          </cell>
        </row>
        <row r="3784">
          <cell r="AD3784">
            <v>4.5999999999999996</v>
          </cell>
          <cell r="AF3784">
            <v>100</v>
          </cell>
          <cell r="AG3784" t="str">
            <v/>
          </cell>
          <cell r="AH3784">
            <v>-100</v>
          </cell>
        </row>
        <row r="3785">
          <cell r="AC3785" t="str">
            <v>2nd</v>
          </cell>
          <cell r="AD3785">
            <v>1.65</v>
          </cell>
          <cell r="AE3785">
            <v>1.2</v>
          </cell>
          <cell r="AF3785">
            <v>100</v>
          </cell>
          <cell r="AG3785" t="str">
            <v/>
          </cell>
          <cell r="AH3785">
            <v>-100</v>
          </cell>
        </row>
        <row r="3786">
          <cell r="AD3786">
            <v>8</v>
          </cell>
          <cell r="AF3786">
            <v>100</v>
          </cell>
          <cell r="AG3786" t="str">
            <v/>
          </cell>
          <cell r="AH3786">
            <v>-100</v>
          </cell>
        </row>
        <row r="3787">
          <cell r="AC3787" t="str">
            <v>Won</v>
          </cell>
          <cell r="AD3787">
            <v>8.6999999999999993</v>
          </cell>
          <cell r="AE3787">
            <v>3</v>
          </cell>
          <cell r="AF3787">
            <v>100</v>
          </cell>
          <cell r="AG3787">
            <v>869.99999999999989</v>
          </cell>
          <cell r="AH3787">
            <v>769.99999999999989</v>
          </cell>
        </row>
        <row r="3788">
          <cell r="AD3788">
            <v>17</v>
          </cell>
          <cell r="AF3788">
            <v>100</v>
          </cell>
          <cell r="AG3788" t="str">
            <v/>
          </cell>
          <cell r="AH3788">
            <v>-100</v>
          </cell>
        </row>
        <row r="3789">
          <cell r="AD3789">
            <v>18</v>
          </cell>
          <cell r="AF3789">
            <v>100</v>
          </cell>
          <cell r="AG3789" t="str">
            <v/>
          </cell>
          <cell r="AH3789">
            <v>-100</v>
          </cell>
        </row>
        <row r="3790">
          <cell r="AC3790" t="str">
            <v>Won</v>
          </cell>
          <cell r="AD3790">
            <v>2.9</v>
          </cell>
          <cell r="AE3790">
            <v>1.5</v>
          </cell>
          <cell r="AF3790">
            <v>100</v>
          </cell>
          <cell r="AG3790">
            <v>290</v>
          </cell>
          <cell r="AH3790">
            <v>190</v>
          </cell>
        </row>
        <row r="3791">
          <cell r="AD3791">
            <v>9.5</v>
          </cell>
          <cell r="AF3791">
            <v>100</v>
          </cell>
          <cell r="AG3791" t="str">
            <v/>
          </cell>
          <cell r="AH3791">
            <v>-100</v>
          </cell>
        </row>
        <row r="3792">
          <cell r="AC3792" t="str">
            <v>2nd</v>
          </cell>
          <cell r="AD3792">
            <v>6.5</v>
          </cell>
          <cell r="AE3792">
            <v>2.1</v>
          </cell>
          <cell r="AF3792">
            <v>100</v>
          </cell>
          <cell r="AG3792" t="str">
            <v/>
          </cell>
          <cell r="AH3792">
            <v>-100</v>
          </cell>
        </row>
        <row r="3793">
          <cell r="AD3793">
            <v>21</v>
          </cell>
          <cell r="AF3793">
            <v>100</v>
          </cell>
          <cell r="AG3793" t="str">
            <v/>
          </cell>
          <cell r="AH3793">
            <v>-100</v>
          </cell>
        </row>
        <row r="3794">
          <cell r="AC3794" t="str">
            <v>3rd</v>
          </cell>
          <cell r="AD3794">
            <v>12</v>
          </cell>
          <cell r="AE3794">
            <v>3.3</v>
          </cell>
          <cell r="AF3794">
            <v>100</v>
          </cell>
          <cell r="AG3794" t="str">
            <v/>
          </cell>
          <cell r="AH3794">
            <v>-100</v>
          </cell>
        </row>
        <row r="3795">
          <cell r="AD3795">
            <v>5.5</v>
          </cell>
          <cell r="AF3795">
            <v>100</v>
          </cell>
          <cell r="AG3795" t="str">
            <v/>
          </cell>
          <cell r="AH3795">
            <v>-100</v>
          </cell>
        </row>
        <row r="3796">
          <cell r="AC3796" t="str">
            <v>2nd</v>
          </cell>
          <cell r="AD3796">
            <v>16</v>
          </cell>
          <cell r="AE3796">
            <v>3.6</v>
          </cell>
          <cell r="AF3796">
            <v>100</v>
          </cell>
          <cell r="AG3796" t="str">
            <v/>
          </cell>
          <cell r="AH3796">
            <v>-100</v>
          </cell>
        </row>
        <row r="3797">
          <cell r="AC3797" t="str">
            <v>Won</v>
          </cell>
          <cell r="AD3797">
            <v>9.1</v>
          </cell>
          <cell r="AE3797">
            <v>2.9</v>
          </cell>
          <cell r="AF3797">
            <v>100</v>
          </cell>
          <cell r="AG3797">
            <v>910</v>
          </cell>
          <cell r="AH3797">
            <v>810</v>
          </cell>
        </row>
        <row r="3798">
          <cell r="AD3798">
            <v>7</v>
          </cell>
          <cell r="AF3798">
            <v>100</v>
          </cell>
          <cell r="AG3798" t="str">
            <v/>
          </cell>
          <cell r="AH3798">
            <v>-100</v>
          </cell>
        </row>
        <row r="3799">
          <cell r="AD3799">
            <v>12</v>
          </cell>
          <cell r="AF3799">
            <v>100</v>
          </cell>
          <cell r="AG3799" t="str">
            <v/>
          </cell>
          <cell r="AH3799">
            <v>-100</v>
          </cell>
        </row>
        <row r="3800">
          <cell r="AC3800" t="str">
            <v>L/scr</v>
          </cell>
          <cell r="AD3800">
            <v>1</v>
          </cell>
          <cell r="AE3800">
            <v>1</v>
          </cell>
          <cell r="AF3800" t="str">
            <v/>
          </cell>
          <cell r="AG3800" t="str">
            <v/>
          </cell>
          <cell r="AH3800" t="str">
            <v/>
          </cell>
        </row>
        <row r="3801">
          <cell r="AD3801">
            <v>3</v>
          </cell>
          <cell r="AF3801">
            <v>100</v>
          </cell>
          <cell r="AG3801" t="str">
            <v/>
          </cell>
          <cell r="AH3801">
            <v>-100</v>
          </cell>
        </row>
        <row r="3802">
          <cell r="AC3802" t="str">
            <v>Won</v>
          </cell>
          <cell r="AD3802">
            <v>3.9</v>
          </cell>
          <cell r="AE3802">
            <v>1.6</v>
          </cell>
          <cell r="AF3802">
            <v>100</v>
          </cell>
          <cell r="AG3802">
            <v>390</v>
          </cell>
          <cell r="AH3802">
            <v>290</v>
          </cell>
        </row>
        <row r="3803">
          <cell r="AD3803">
            <v>12</v>
          </cell>
          <cell r="AF3803">
            <v>100</v>
          </cell>
          <cell r="AG3803" t="str">
            <v/>
          </cell>
          <cell r="AH3803">
            <v>-100</v>
          </cell>
        </row>
        <row r="3804">
          <cell r="AD3804">
            <v>14</v>
          </cell>
          <cell r="AF3804">
            <v>100</v>
          </cell>
          <cell r="AG3804" t="str">
            <v/>
          </cell>
          <cell r="AH3804">
            <v>-100</v>
          </cell>
        </row>
        <row r="3805">
          <cell r="AC3805" t="str">
            <v>2nd</v>
          </cell>
          <cell r="AD3805">
            <v>12</v>
          </cell>
          <cell r="AE3805">
            <v>1.2</v>
          </cell>
          <cell r="AF3805">
            <v>100</v>
          </cell>
          <cell r="AG3805" t="str">
            <v/>
          </cell>
          <cell r="AH3805">
            <v>-100</v>
          </cell>
        </row>
        <row r="3806">
          <cell r="AD3806">
            <v>1.9</v>
          </cell>
          <cell r="AF3806">
            <v>100</v>
          </cell>
          <cell r="AG3806" t="str">
            <v/>
          </cell>
          <cell r="AH3806">
            <v>-100</v>
          </cell>
        </row>
        <row r="3807">
          <cell r="AD3807">
            <v>4.5999999999999996</v>
          </cell>
          <cell r="AF3807">
            <v>100</v>
          </cell>
          <cell r="AG3807" t="str">
            <v/>
          </cell>
          <cell r="AH3807">
            <v>-100</v>
          </cell>
        </row>
        <row r="3808">
          <cell r="AC3808" t="str">
            <v>3rd</v>
          </cell>
          <cell r="AD3808">
            <v>7</v>
          </cell>
          <cell r="AE3808">
            <v>3.2</v>
          </cell>
          <cell r="AF3808">
            <v>100</v>
          </cell>
          <cell r="AG3808" t="str">
            <v/>
          </cell>
          <cell r="AH3808">
            <v>-100</v>
          </cell>
        </row>
        <row r="3809">
          <cell r="AD3809">
            <v>19</v>
          </cell>
          <cell r="AF3809">
            <v>100</v>
          </cell>
          <cell r="AG3809" t="str">
            <v/>
          </cell>
          <cell r="AH3809">
            <v>-100</v>
          </cell>
        </row>
        <row r="3810">
          <cell r="AC3810" t="str">
            <v>3rd</v>
          </cell>
          <cell r="AD3810">
            <v>4.5999999999999996</v>
          </cell>
          <cell r="AE3810">
            <v>1.9</v>
          </cell>
          <cell r="AF3810">
            <v>100</v>
          </cell>
          <cell r="AG3810" t="str">
            <v/>
          </cell>
          <cell r="AH3810">
            <v>-100</v>
          </cell>
        </row>
        <row r="3811">
          <cell r="AD3811">
            <v>11</v>
          </cell>
          <cell r="AF3811">
            <v>100</v>
          </cell>
          <cell r="AG3811" t="str">
            <v/>
          </cell>
          <cell r="AH3811">
            <v>-100</v>
          </cell>
        </row>
        <row r="3812">
          <cell r="AC3812" t="str">
            <v>Won</v>
          </cell>
          <cell r="AD3812">
            <v>3.8</v>
          </cell>
          <cell r="AE3812">
            <v>1.8</v>
          </cell>
          <cell r="AF3812">
            <v>100</v>
          </cell>
          <cell r="AG3812">
            <v>380</v>
          </cell>
          <cell r="AH3812">
            <v>280</v>
          </cell>
        </row>
        <row r="3813">
          <cell r="AD3813">
            <v>10</v>
          </cell>
          <cell r="AF3813">
            <v>100</v>
          </cell>
          <cell r="AG3813" t="str">
            <v/>
          </cell>
          <cell r="AH3813">
            <v>-100</v>
          </cell>
        </row>
        <row r="3814">
          <cell r="AD3814">
            <v>7</v>
          </cell>
          <cell r="AF3814">
            <v>100</v>
          </cell>
          <cell r="AG3814" t="str">
            <v/>
          </cell>
          <cell r="AH3814">
            <v>-100</v>
          </cell>
        </row>
        <row r="3815">
          <cell r="AC3815" t="str">
            <v>Won</v>
          </cell>
          <cell r="AD3815">
            <v>1.95</v>
          </cell>
          <cell r="AE3815">
            <v>1.1000000000000001</v>
          </cell>
          <cell r="AF3815">
            <v>100</v>
          </cell>
          <cell r="AG3815">
            <v>195</v>
          </cell>
          <cell r="AH3815">
            <v>95</v>
          </cell>
        </row>
        <row r="3816">
          <cell r="AD3816">
            <v>11</v>
          </cell>
          <cell r="AF3816">
            <v>100</v>
          </cell>
          <cell r="AG3816" t="str">
            <v/>
          </cell>
          <cell r="AH3816">
            <v>-100</v>
          </cell>
        </row>
        <row r="3817">
          <cell r="AC3817" t="str">
            <v>2nd</v>
          </cell>
          <cell r="AD3817">
            <v>6</v>
          </cell>
          <cell r="AE3817">
            <v>2</v>
          </cell>
          <cell r="AF3817">
            <v>100</v>
          </cell>
          <cell r="AG3817" t="str">
            <v/>
          </cell>
          <cell r="AH3817">
            <v>-100</v>
          </cell>
        </row>
        <row r="3818">
          <cell r="AD3818">
            <v>6</v>
          </cell>
          <cell r="AF3818">
            <v>100</v>
          </cell>
          <cell r="AG3818" t="str">
            <v/>
          </cell>
          <cell r="AH3818">
            <v>-100</v>
          </cell>
        </row>
        <row r="3819">
          <cell r="AC3819" t="str">
            <v>3rd</v>
          </cell>
          <cell r="AD3819">
            <v>21</v>
          </cell>
          <cell r="AE3819">
            <v>4.2</v>
          </cell>
          <cell r="AF3819">
            <v>100</v>
          </cell>
          <cell r="AG3819" t="str">
            <v/>
          </cell>
          <cell r="AH3819">
            <v>-100</v>
          </cell>
        </row>
        <row r="3820">
          <cell r="AD3820">
            <v>9</v>
          </cell>
          <cell r="AF3820">
            <v>100</v>
          </cell>
          <cell r="AG3820" t="str">
            <v/>
          </cell>
          <cell r="AH3820">
            <v>-100</v>
          </cell>
        </row>
        <row r="3821">
          <cell r="AD3821">
            <v>4.5999999999999996</v>
          </cell>
          <cell r="AF3821">
            <v>100</v>
          </cell>
          <cell r="AG3821" t="str">
            <v/>
          </cell>
          <cell r="AH3821">
            <v>-100</v>
          </cell>
        </row>
        <row r="3822">
          <cell r="AC3822" t="str">
            <v>Won</v>
          </cell>
          <cell r="AD3822">
            <v>8</v>
          </cell>
          <cell r="AE3822">
            <v>2.6</v>
          </cell>
          <cell r="AF3822">
            <v>100</v>
          </cell>
          <cell r="AG3822">
            <v>800</v>
          </cell>
          <cell r="AH3822">
            <v>700</v>
          </cell>
        </row>
        <row r="3823">
          <cell r="AC3823" t="str">
            <v>2nd</v>
          </cell>
          <cell r="AD3823">
            <v>6.5</v>
          </cell>
          <cell r="AF3823">
            <v>100</v>
          </cell>
          <cell r="AG3823" t="str">
            <v/>
          </cell>
          <cell r="AH3823">
            <v>-100</v>
          </cell>
        </row>
        <row r="3824">
          <cell r="AD3824">
            <v>19</v>
          </cell>
          <cell r="AF3824">
            <v>100</v>
          </cell>
          <cell r="AG3824" t="str">
            <v/>
          </cell>
          <cell r="AH3824">
            <v>-100</v>
          </cell>
        </row>
        <row r="3825">
          <cell r="AD3825">
            <v>6</v>
          </cell>
          <cell r="AF3825">
            <v>100</v>
          </cell>
          <cell r="AG3825" t="str">
            <v/>
          </cell>
          <cell r="AH3825">
            <v>-100</v>
          </cell>
        </row>
        <row r="3826">
          <cell r="AD3826">
            <v>5</v>
          </cell>
          <cell r="AF3826">
            <v>100</v>
          </cell>
          <cell r="AG3826" t="str">
            <v/>
          </cell>
          <cell r="AH3826">
            <v>-100</v>
          </cell>
        </row>
        <row r="3827">
          <cell r="AC3827" t="str">
            <v>2nd</v>
          </cell>
          <cell r="AD3827">
            <v>7.5</v>
          </cell>
          <cell r="AE3827">
            <v>2.5</v>
          </cell>
          <cell r="AF3827">
            <v>100</v>
          </cell>
          <cell r="AG3827" t="str">
            <v/>
          </cell>
          <cell r="AH3827">
            <v>-100</v>
          </cell>
        </row>
        <row r="3828">
          <cell r="AD3828">
            <v>9</v>
          </cell>
          <cell r="AF3828">
            <v>100</v>
          </cell>
          <cell r="AG3828" t="str">
            <v/>
          </cell>
          <cell r="AH3828">
            <v>-100</v>
          </cell>
        </row>
        <row r="3829">
          <cell r="AC3829" t="str">
            <v>Won</v>
          </cell>
          <cell r="AD3829">
            <v>16</v>
          </cell>
          <cell r="AE3829">
            <v>3.5</v>
          </cell>
          <cell r="AF3829">
            <v>100</v>
          </cell>
          <cell r="AG3829">
            <v>1600</v>
          </cell>
          <cell r="AH3829">
            <v>1500</v>
          </cell>
        </row>
        <row r="3830">
          <cell r="AD3830">
            <v>4.2</v>
          </cell>
          <cell r="AF3830">
            <v>100</v>
          </cell>
          <cell r="AG3830" t="str">
            <v/>
          </cell>
          <cell r="AH3830">
            <v>-100</v>
          </cell>
        </row>
        <row r="3831">
          <cell r="AD3831">
            <v>5</v>
          </cell>
          <cell r="AF3831">
            <v>100</v>
          </cell>
          <cell r="AG3831" t="str">
            <v/>
          </cell>
          <cell r="AH3831">
            <v>-100</v>
          </cell>
        </row>
        <row r="3832">
          <cell r="AC3832" t="str">
            <v>Won</v>
          </cell>
          <cell r="AD3832">
            <v>4.8</v>
          </cell>
          <cell r="AE3832">
            <v>2</v>
          </cell>
          <cell r="AF3832">
            <v>100</v>
          </cell>
          <cell r="AG3832">
            <v>480</v>
          </cell>
          <cell r="AH3832">
            <v>380</v>
          </cell>
        </row>
        <row r="3833">
          <cell r="AC3833" t="str">
            <v>L/scr</v>
          </cell>
          <cell r="AD3833">
            <v>1</v>
          </cell>
          <cell r="AE3833">
            <v>1</v>
          </cell>
          <cell r="AF3833" t="str">
            <v/>
          </cell>
          <cell r="AG3833" t="str">
            <v/>
          </cell>
          <cell r="AH3833" t="str">
            <v/>
          </cell>
        </row>
        <row r="3834">
          <cell r="AC3834" t="str">
            <v>2nd</v>
          </cell>
          <cell r="AD3834">
            <v>5</v>
          </cell>
          <cell r="AE3834">
            <v>1.8</v>
          </cell>
          <cell r="AF3834">
            <v>100</v>
          </cell>
          <cell r="AG3834" t="str">
            <v/>
          </cell>
          <cell r="AH3834">
            <v>-100</v>
          </cell>
        </row>
        <row r="3835">
          <cell r="AD3835">
            <v>3.8</v>
          </cell>
          <cell r="AF3835">
            <v>100</v>
          </cell>
          <cell r="AG3835" t="str">
            <v/>
          </cell>
          <cell r="AH3835">
            <v>-100</v>
          </cell>
        </row>
        <row r="3836">
          <cell r="AC3836" t="str">
            <v>Won</v>
          </cell>
          <cell r="AD3836">
            <v>2.7</v>
          </cell>
          <cell r="AE3836">
            <v>1.5</v>
          </cell>
          <cell r="AF3836">
            <v>100</v>
          </cell>
          <cell r="AG3836">
            <v>270</v>
          </cell>
          <cell r="AH3836">
            <v>170</v>
          </cell>
        </row>
        <row r="3837">
          <cell r="AC3837" t="str">
            <v>L/scr</v>
          </cell>
          <cell r="AD3837">
            <v>1</v>
          </cell>
          <cell r="AE3837">
            <v>1</v>
          </cell>
          <cell r="AF3837" t="str">
            <v/>
          </cell>
          <cell r="AG3837" t="str">
            <v/>
          </cell>
          <cell r="AH3837" t="str">
            <v/>
          </cell>
        </row>
        <row r="3838">
          <cell r="AD3838">
            <v>14</v>
          </cell>
          <cell r="AF3838">
            <v>100</v>
          </cell>
          <cell r="AG3838" t="str">
            <v/>
          </cell>
          <cell r="AH3838">
            <v>-100</v>
          </cell>
        </row>
        <row r="3839">
          <cell r="AD3839">
            <v>7</v>
          </cell>
          <cell r="AF3839">
            <v>100</v>
          </cell>
          <cell r="AG3839" t="str">
            <v/>
          </cell>
          <cell r="AH3839">
            <v>-100</v>
          </cell>
        </row>
        <row r="3840">
          <cell r="AC3840" t="str">
            <v>Won</v>
          </cell>
          <cell r="AD3840">
            <v>1.9</v>
          </cell>
          <cell r="AE3840">
            <v>1.1000000000000001</v>
          </cell>
          <cell r="AF3840">
            <v>100</v>
          </cell>
          <cell r="AG3840">
            <v>190</v>
          </cell>
          <cell r="AH3840">
            <v>90</v>
          </cell>
        </row>
        <row r="3841">
          <cell r="AD3841">
            <v>12</v>
          </cell>
          <cell r="AF3841">
            <v>100</v>
          </cell>
          <cell r="AG3841" t="str">
            <v/>
          </cell>
          <cell r="AH3841">
            <v>-100</v>
          </cell>
        </row>
        <row r="3842">
          <cell r="AC3842" t="str">
            <v>2nd</v>
          </cell>
          <cell r="AD3842">
            <v>5.5</v>
          </cell>
          <cell r="AE3842">
            <v>1.6</v>
          </cell>
          <cell r="AF3842">
            <v>100</v>
          </cell>
          <cell r="AG3842" t="str">
            <v/>
          </cell>
          <cell r="AH3842">
            <v>-100</v>
          </cell>
        </row>
        <row r="3843">
          <cell r="AC3843" t="str">
            <v>3rd</v>
          </cell>
          <cell r="AD3843">
            <v>16</v>
          </cell>
          <cell r="AE3843">
            <v>2.4</v>
          </cell>
          <cell r="AF3843">
            <v>100</v>
          </cell>
          <cell r="AG3843" t="str">
            <v/>
          </cell>
          <cell r="AH3843">
            <v>-100</v>
          </cell>
        </row>
        <row r="3844">
          <cell r="AD3844">
            <v>6</v>
          </cell>
          <cell r="AF3844">
            <v>100</v>
          </cell>
          <cell r="AG3844" t="str">
            <v/>
          </cell>
          <cell r="AH3844">
            <v>-100</v>
          </cell>
        </row>
        <row r="3845">
          <cell r="AD3845">
            <v>3.1</v>
          </cell>
          <cell r="AF3845">
            <v>100</v>
          </cell>
          <cell r="AG3845" t="str">
            <v/>
          </cell>
          <cell r="AH3845">
            <v>-100</v>
          </cell>
        </row>
        <row r="3846">
          <cell r="AC3846" t="str">
            <v>L/scr</v>
          </cell>
          <cell r="AD3846">
            <v>1</v>
          </cell>
          <cell r="AE3846">
            <v>1</v>
          </cell>
          <cell r="AF3846" t="str">
            <v/>
          </cell>
          <cell r="AG3846" t="str">
            <v/>
          </cell>
          <cell r="AH3846" t="str">
            <v/>
          </cell>
        </row>
        <row r="3847">
          <cell r="AD3847">
            <v>26</v>
          </cell>
          <cell r="AF3847">
            <v>100</v>
          </cell>
          <cell r="AG3847" t="str">
            <v/>
          </cell>
          <cell r="AH3847">
            <v>-100</v>
          </cell>
        </row>
        <row r="3848">
          <cell r="AC3848" t="str">
            <v>L/scr</v>
          </cell>
          <cell r="AD3848">
            <v>1</v>
          </cell>
          <cell r="AE3848">
            <v>1</v>
          </cell>
          <cell r="AF3848" t="str">
            <v/>
          </cell>
          <cell r="AG3848" t="str">
            <v/>
          </cell>
          <cell r="AH3848" t="str">
            <v/>
          </cell>
        </row>
        <row r="3849">
          <cell r="AD3849">
            <v>6.5</v>
          </cell>
          <cell r="AF3849">
            <v>100</v>
          </cell>
          <cell r="AG3849" t="str">
            <v/>
          </cell>
          <cell r="AH3849">
            <v>-100</v>
          </cell>
        </row>
        <row r="3850">
          <cell r="AD3850">
            <v>3</v>
          </cell>
          <cell r="AF3850">
            <v>100</v>
          </cell>
          <cell r="AG3850" t="str">
            <v/>
          </cell>
          <cell r="AH3850">
            <v>-100</v>
          </cell>
        </row>
        <row r="3851">
          <cell r="AD3851">
            <v>6</v>
          </cell>
          <cell r="AF3851">
            <v>100</v>
          </cell>
          <cell r="AG3851" t="str">
            <v/>
          </cell>
          <cell r="AH3851">
            <v>-100</v>
          </cell>
        </row>
        <row r="3852">
          <cell r="AC3852" t="str">
            <v>L/scr</v>
          </cell>
          <cell r="AD3852">
            <v>1</v>
          </cell>
          <cell r="AE3852">
            <v>1</v>
          </cell>
          <cell r="AF3852" t="str">
            <v/>
          </cell>
          <cell r="AG3852" t="str">
            <v/>
          </cell>
          <cell r="AH3852" t="str">
            <v/>
          </cell>
        </row>
        <row r="3853">
          <cell r="AC3853" t="str">
            <v>Won</v>
          </cell>
          <cell r="AD3853">
            <v>5</v>
          </cell>
          <cell r="AE3853">
            <v>1.6</v>
          </cell>
          <cell r="AF3853">
            <v>100</v>
          </cell>
          <cell r="AG3853">
            <v>500</v>
          </cell>
          <cell r="AH3853">
            <v>400</v>
          </cell>
        </row>
        <row r="3854">
          <cell r="AC3854" t="str">
            <v>L/scr</v>
          </cell>
          <cell r="AD3854">
            <v>1</v>
          </cell>
          <cell r="AE3854">
            <v>1</v>
          </cell>
          <cell r="AF3854" t="str">
            <v/>
          </cell>
          <cell r="AG3854" t="str">
            <v/>
          </cell>
          <cell r="AH3854" t="str">
            <v/>
          </cell>
        </row>
        <row r="3855">
          <cell r="AC3855" t="str">
            <v>3rd</v>
          </cell>
          <cell r="AD3855">
            <v>6.5</v>
          </cell>
          <cell r="AE3855">
            <v>2.2000000000000002</v>
          </cell>
          <cell r="AF3855">
            <v>100</v>
          </cell>
          <cell r="AG3855" t="str">
            <v/>
          </cell>
          <cell r="AH3855">
            <v>-100</v>
          </cell>
        </row>
        <row r="3856">
          <cell r="AD3856">
            <v>5.5</v>
          </cell>
          <cell r="AF3856">
            <v>100</v>
          </cell>
          <cell r="AG3856" t="str">
            <v/>
          </cell>
          <cell r="AH3856">
            <v>-100</v>
          </cell>
        </row>
        <row r="3857">
          <cell r="AD3857">
            <v>5.5</v>
          </cell>
          <cell r="AF3857">
            <v>100</v>
          </cell>
          <cell r="AG3857" t="str">
            <v/>
          </cell>
          <cell r="AH3857">
            <v>-100</v>
          </cell>
        </row>
        <row r="3858">
          <cell r="AD3858">
            <v>7.5</v>
          </cell>
          <cell r="AF3858">
            <v>100</v>
          </cell>
          <cell r="AG3858" t="str">
            <v/>
          </cell>
          <cell r="AH3858">
            <v>-100</v>
          </cell>
        </row>
        <row r="3859">
          <cell r="AD3859">
            <v>9</v>
          </cell>
          <cell r="AF3859">
            <v>100</v>
          </cell>
          <cell r="AG3859" t="str">
            <v/>
          </cell>
          <cell r="AH3859">
            <v>-100</v>
          </cell>
        </row>
        <row r="3860">
          <cell r="AD3860">
            <v>26</v>
          </cell>
          <cell r="AF3860">
            <v>100</v>
          </cell>
          <cell r="AG3860" t="str">
            <v/>
          </cell>
          <cell r="AH3860">
            <v>-100</v>
          </cell>
        </row>
        <row r="3861">
          <cell r="AC3861" t="str">
            <v>Won</v>
          </cell>
          <cell r="AD3861">
            <v>4.8</v>
          </cell>
          <cell r="AE3861">
            <v>2</v>
          </cell>
          <cell r="AF3861">
            <v>100</v>
          </cell>
          <cell r="AG3861">
            <v>480</v>
          </cell>
          <cell r="AH3861">
            <v>380</v>
          </cell>
        </row>
        <row r="3862">
          <cell r="AD3862">
            <v>5.5</v>
          </cell>
          <cell r="AF3862">
            <v>100</v>
          </cell>
          <cell r="AG3862" t="str">
            <v/>
          </cell>
          <cell r="AH3862">
            <v>-100</v>
          </cell>
        </row>
        <row r="3863">
          <cell r="AD3863">
            <v>21</v>
          </cell>
          <cell r="AF3863">
            <v>100</v>
          </cell>
          <cell r="AG3863" t="str">
            <v/>
          </cell>
          <cell r="AH3863">
            <v>-100</v>
          </cell>
        </row>
        <row r="3864">
          <cell r="AD3864">
            <v>14</v>
          </cell>
          <cell r="AF3864">
            <v>100</v>
          </cell>
          <cell r="AG3864" t="str">
            <v/>
          </cell>
          <cell r="AH3864">
            <v>-100</v>
          </cell>
        </row>
        <row r="3865">
          <cell r="AD3865">
            <v>14</v>
          </cell>
          <cell r="AF3865">
            <v>100</v>
          </cell>
          <cell r="AG3865" t="str">
            <v/>
          </cell>
          <cell r="AH3865">
            <v>-100</v>
          </cell>
        </row>
        <row r="3866">
          <cell r="AD3866">
            <v>3.6</v>
          </cell>
          <cell r="AF3866">
            <v>100</v>
          </cell>
          <cell r="AG3866" t="str">
            <v/>
          </cell>
          <cell r="AH3866">
            <v>-100</v>
          </cell>
        </row>
        <row r="3867">
          <cell r="AD3867">
            <v>4</v>
          </cell>
          <cell r="AF3867">
            <v>100</v>
          </cell>
          <cell r="AG3867" t="str">
            <v/>
          </cell>
          <cell r="AH3867">
            <v>-100</v>
          </cell>
        </row>
        <row r="3868">
          <cell r="AD3868">
            <v>8.5</v>
          </cell>
          <cell r="AF3868">
            <v>100</v>
          </cell>
          <cell r="AG3868" t="str">
            <v/>
          </cell>
          <cell r="AH3868">
            <v>-100</v>
          </cell>
        </row>
        <row r="3869">
          <cell r="AC3869" t="str">
            <v>3rd</v>
          </cell>
          <cell r="AD3869">
            <v>12</v>
          </cell>
          <cell r="AE3869">
            <v>3.5</v>
          </cell>
          <cell r="AF3869">
            <v>100</v>
          </cell>
          <cell r="AG3869" t="str">
            <v/>
          </cell>
          <cell r="AH3869">
            <v>-100</v>
          </cell>
        </row>
        <row r="3870">
          <cell r="AC3870" t="str">
            <v>3rd</v>
          </cell>
          <cell r="AD3870">
            <v>2.2000000000000002</v>
          </cell>
          <cell r="AE3870">
            <v>1.5</v>
          </cell>
          <cell r="AF3870">
            <v>100</v>
          </cell>
          <cell r="AG3870" t="str">
            <v/>
          </cell>
          <cell r="AH3870">
            <v>-100</v>
          </cell>
        </row>
        <row r="3871">
          <cell r="AC3871" t="str">
            <v>2nd</v>
          </cell>
          <cell r="AD3871">
            <v>6</v>
          </cell>
          <cell r="AE3871">
            <v>2.1</v>
          </cell>
          <cell r="AF3871">
            <v>100</v>
          </cell>
          <cell r="AG3871" t="str">
            <v/>
          </cell>
          <cell r="AH3871">
            <v>-100</v>
          </cell>
        </row>
        <row r="3872">
          <cell r="AC3872" t="str">
            <v>Won</v>
          </cell>
          <cell r="AD3872">
            <v>11</v>
          </cell>
          <cell r="AE3872">
            <v>2.5</v>
          </cell>
          <cell r="AF3872">
            <v>100</v>
          </cell>
          <cell r="AG3872">
            <v>1100</v>
          </cell>
          <cell r="AH3872">
            <v>1000</v>
          </cell>
        </row>
        <row r="3873">
          <cell r="AD3873">
            <v>11</v>
          </cell>
          <cell r="AF3873">
            <v>100</v>
          </cell>
          <cell r="AG3873" t="str">
            <v/>
          </cell>
          <cell r="AH3873">
            <v>-100</v>
          </cell>
        </row>
        <row r="3874">
          <cell r="AD3874">
            <v>12</v>
          </cell>
          <cell r="AF3874">
            <v>100</v>
          </cell>
          <cell r="AG3874" t="str">
            <v/>
          </cell>
          <cell r="AH3874">
            <v>-100</v>
          </cell>
        </row>
        <row r="3875">
          <cell r="AC3875" t="str">
            <v>2nd</v>
          </cell>
          <cell r="AD3875">
            <v>3.1</v>
          </cell>
          <cell r="AE3875">
            <v>1.6</v>
          </cell>
          <cell r="AF3875">
            <v>100</v>
          </cell>
          <cell r="AG3875" t="str">
            <v/>
          </cell>
          <cell r="AH3875">
            <v>-100</v>
          </cell>
        </row>
        <row r="3876">
          <cell r="AD3876">
            <v>5.5</v>
          </cell>
          <cell r="AF3876">
            <v>100</v>
          </cell>
          <cell r="AG3876" t="str">
            <v/>
          </cell>
          <cell r="AH3876">
            <v>-100</v>
          </cell>
        </row>
        <row r="3877">
          <cell r="AC3877" t="str">
            <v>Won</v>
          </cell>
          <cell r="AD3877">
            <v>4.8</v>
          </cell>
          <cell r="AE3877">
            <v>2</v>
          </cell>
          <cell r="AF3877">
            <v>100</v>
          </cell>
          <cell r="AG3877">
            <v>480</v>
          </cell>
          <cell r="AH3877">
            <v>380</v>
          </cell>
        </row>
        <row r="3878">
          <cell r="AC3878" t="str">
            <v>3rd</v>
          </cell>
          <cell r="AD3878">
            <v>10</v>
          </cell>
          <cell r="AE3878">
            <v>2.4</v>
          </cell>
          <cell r="AF3878">
            <v>100</v>
          </cell>
          <cell r="AG3878" t="str">
            <v/>
          </cell>
          <cell r="AH3878">
            <v>-100</v>
          </cell>
        </row>
        <row r="3879">
          <cell r="AD3879">
            <v>18</v>
          </cell>
          <cell r="AF3879">
            <v>100</v>
          </cell>
          <cell r="AG3879" t="str">
            <v/>
          </cell>
          <cell r="AH3879">
            <v>-100</v>
          </cell>
        </row>
        <row r="3880">
          <cell r="AC3880" t="str">
            <v>2nd</v>
          </cell>
          <cell r="AD3880">
            <v>3.7</v>
          </cell>
          <cell r="AE3880">
            <v>1.7</v>
          </cell>
          <cell r="AF3880">
            <v>100</v>
          </cell>
          <cell r="AG3880" t="str">
            <v/>
          </cell>
          <cell r="AH3880">
            <v>-100</v>
          </cell>
        </row>
        <row r="3881">
          <cell r="AD3881">
            <v>31</v>
          </cell>
          <cell r="AF3881">
            <v>100</v>
          </cell>
          <cell r="AG3881" t="str">
            <v/>
          </cell>
          <cell r="AH3881">
            <v>-100</v>
          </cell>
        </row>
        <row r="3882">
          <cell r="AD3882">
            <v>18</v>
          </cell>
          <cell r="AF3882">
            <v>100</v>
          </cell>
          <cell r="AG3882" t="str">
            <v/>
          </cell>
          <cell r="AH3882">
            <v>-100</v>
          </cell>
        </row>
        <row r="3883">
          <cell r="AD3883">
            <v>5</v>
          </cell>
          <cell r="AF3883">
            <v>100</v>
          </cell>
          <cell r="AG3883" t="str">
            <v/>
          </cell>
          <cell r="AH3883">
            <v>-100</v>
          </cell>
        </row>
        <row r="3884">
          <cell r="AD3884">
            <v>8</v>
          </cell>
          <cell r="AF3884">
            <v>100</v>
          </cell>
          <cell r="AG3884" t="str">
            <v/>
          </cell>
          <cell r="AH3884">
            <v>-100</v>
          </cell>
        </row>
        <row r="3885">
          <cell r="AC3885" t="str">
            <v>Won</v>
          </cell>
          <cell r="AD3885">
            <v>2.6</v>
          </cell>
          <cell r="AE3885">
            <v>1.3</v>
          </cell>
          <cell r="AF3885">
            <v>100</v>
          </cell>
          <cell r="AG3885">
            <v>260</v>
          </cell>
          <cell r="AH3885">
            <v>160</v>
          </cell>
        </row>
        <row r="3886">
          <cell r="AD3886">
            <v>3.4</v>
          </cell>
          <cell r="AF3886">
            <v>100</v>
          </cell>
          <cell r="AG3886" t="str">
            <v/>
          </cell>
          <cell r="AH3886">
            <v>-100</v>
          </cell>
        </row>
        <row r="3887">
          <cell r="AD3887">
            <v>18</v>
          </cell>
          <cell r="AF3887">
            <v>100</v>
          </cell>
          <cell r="AG3887" t="str">
            <v/>
          </cell>
          <cell r="AH3887">
            <v>-100</v>
          </cell>
        </row>
        <row r="3888">
          <cell r="AD3888">
            <v>51</v>
          </cell>
          <cell r="AF3888">
            <v>100</v>
          </cell>
          <cell r="AG3888" t="str">
            <v/>
          </cell>
          <cell r="AH3888">
            <v>-100</v>
          </cell>
        </row>
        <row r="3889">
          <cell r="AC3889" t="str">
            <v>3rd</v>
          </cell>
          <cell r="AD3889">
            <v>19</v>
          </cell>
          <cell r="AE3889">
            <v>4</v>
          </cell>
          <cell r="AF3889">
            <v>100</v>
          </cell>
          <cell r="AG3889" t="str">
            <v/>
          </cell>
          <cell r="AH3889">
            <v>-100</v>
          </cell>
        </row>
        <row r="3890">
          <cell r="AC3890" t="str">
            <v>Won</v>
          </cell>
          <cell r="AD3890">
            <v>2.35</v>
          </cell>
          <cell r="AE3890">
            <v>1.3</v>
          </cell>
          <cell r="AF3890">
            <v>100</v>
          </cell>
          <cell r="AG3890">
            <v>235</v>
          </cell>
          <cell r="AH3890">
            <v>135</v>
          </cell>
        </row>
        <row r="3891">
          <cell r="AD3891">
            <v>5</v>
          </cell>
          <cell r="AF3891">
            <v>100</v>
          </cell>
          <cell r="AG3891" t="str">
            <v/>
          </cell>
          <cell r="AH3891">
            <v>-100</v>
          </cell>
        </row>
        <row r="3892">
          <cell r="AC3892" t="str">
            <v>2nd</v>
          </cell>
          <cell r="AD3892">
            <v>10</v>
          </cell>
          <cell r="AE3892">
            <v>2.6</v>
          </cell>
          <cell r="AF3892">
            <v>100</v>
          </cell>
          <cell r="AG3892" t="str">
            <v/>
          </cell>
          <cell r="AH3892">
            <v>-100</v>
          </cell>
        </row>
        <row r="3893">
          <cell r="AD3893">
            <v>10</v>
          </cell>
          <cell r="AF3893">
            <v>100</v>
          </cell>
          <cell r="AG3893" t="str">
            <v/>
          </cell>
          <cell r="AH3893">
            <v>-100</v>
          </cell>
        </row>
        <row r="3894">
          <cell r="AD3894">
            <v>16</v>
          </cell>
          <cell r="AF3894">
            <v>100</v>
          </cell>
          <cell r="AG3894" t="str">
            <v/>
          </cell>
          <cell r="AH3894">
            <v>-100</v>
          </cell>
        </row>
        <row r="3895">
          <cell r="AC3895" t="str">
            <v>Won</v>
          </cell>
          <cell r="AD3895">
            <v>2.6</v>
          </cell>
          <cell r="AE3895">
            <v>1.5</v>
          </cell>
          <cell r="AF3895">
            <v>100</v>
          </cell>
          <cell r="AG3895">
            <v>260</v>
          </cell>
          <cell r="AH3895">
            <v>160</v>
          </cell>
        </row>
        <row r="3896">
          <cell r="AC3896" t="str">
            <v>2nd</v>
          </cell>
          <cell r="AD3896">
            <v>9.5</v>
          </cell>
          <cell r="AE3896">
            <v>2.8</v>
          </cell>
          <cell r="AF3896">
            <v>100</v>
          </cell>
          <cell r="AG3896" t="str">
            <v/>
          </cell>
          <cell r="AH3896">
            <v>-100</v>
          </cell>
        </row>
        <row r="3897">
          <cell r="AD3897">
            <v>9.5</v>
          </cell>
          <cell r="AF3897">
            <v>100</v>
          </cell>
          <cell r="AG3897" t="str">
            <v/>
          </cell>
          <cell r="AH3897">
            <v>-100</v>
          </cell>
        </row>
        <row r="3898">
          <cell r="AC3898" t="str">
            <v>3rd</v>
          </cell>
          <cell r="AD3898">
            <v>18</v>
          </cell>
          <cell r="AE3898">
            <v>5.2</v>
          </cell>
          <cell r="AF3898">
            <v>100</v>
          </cell>
          <cell r="AG3898" t="str">
            <v/>
          </cell>
          <cell r="AH3898">
            <v>-100</v>
          </cell>
        </row>
        <row r="3899">
          <cell r="AD3899">
            <v>26</v>
          </cell>
          <cell r="AF3899">
            <v>100</v>
          </cell>
          <cell r="AG3899" t="str">
            <v/>
          </cell>
          <cell r="AH3899">
            <v>-100</v>
          </cell>
        </row>
        <row r="3900">
          <cell r="AD3900">
            <v>5</v>
          </cell>
          <cell r="AF3900">
            <v>100</v>
          </cell>
          <cell r="AG3900" t="str">
            <v/>
          </cell>
          <cell r="AH3900">
            <v>-100</v>
          </cell>
        </row>
        <row r="3901">
          <cell r="AD3901">
            <v>5.5</v>
          </cell>
          <cell r="AF3901">
            <v>100</v>
          </cell>
          <cell r="AG3901" t="str">
            <v/>
          </cell>
          <cell r="AH3901">
            <v>-100</v>
          </cell>
        </row>
        <row r="3902">
          <cell r="AC3902" t="str">
            <v>3rd</v>
          </cell>
          <cell r="AD3902">
            <v>3.5</v>
          </cell>
          <cell r="AE3902">
            <v>1.6</v>
          </cell>
          <cell r="AF3902">
            <v>100</v>
          </cell>
          <cell r="AG3902" t="str">
            <v/>
          </cell>
          <cell r="AH3902">
            <v>-100</v>
          </cell>
        </row>
        <row r="3903">
          <cell r="AD3903">
            <v>9</v>
          </cell>
          <cell r="AF3903">
            <v>100</v>
          </cell>
          <cell r="AG3903" t="str">
            <v/>
          </cell>
          <cell r="AH3903">
            <v>-100</v>
          </cell>
        </row>
        <row r="3904">
          <cell r="AD3904">
            <v>15</v>
          </cell>
          <cell r="AF3904">
            <v>100</v>
          </cell>
          <cell r="AG3904" t="str">
            <v/>
          </cell>
          <cell r="AH3904">
            <v>-100</v>
          </cell>
        </row>
        <row r="3905">
          <cell r="AC3905" t="str">
            <v>3rd</v>
          </cell>
          <cell r="AD3905">
            <v>1.8</v>
          </cell>
          <cell r="AE3905">
            <v>1.1000000000000001</v>
          </cell>
          <cell r="AF3905">
            <v>100</v>
          </cell>
          <cell r="AG3905" t="str">
            <v/>
          </cell>
          <cell r="AH3905">
            <v>-100</v>
          </cell>
        </row>
        <row r="3906">
          <cell r="AD3906">
            <v>20</v>
          </cell>
          <cell r="AF3906">
            <v>100</v>
          </cell>
          <cell r="AG3906" t="str">
            <v/>
          </cell>
          <cell r="AH3906">
            <v>-100</v>
          </cell>
        </row>
        <row r="3907">
          <cell r="AD3907">
            <v>9</v>
          </cell>
          <cell r="AF3907">
            <v>100</v>
          </cell>
          <cell r="AG3907" t="str">
            <v/>
          </cell>
          <cell r="AH3907">
            <v>-100</v>
          </cell>
        </row>
        <row r="3908">
          <cell r="AD3908">
            <v>14</v>
          </cell>
          <cell r="AF3908">
            <v>100</v>
          </cell>
          <cell r="AG3908" t="str">
            <v/>
          </cell>
          <cell r="AH3908">
            <v>-100</v>
          </cell>
        </row>
        <row r="3909">
          <cell r="AD3909">
            <v>15</v>
          </cell>
          <cell r="AF3909">
            <v>100</v>
          </cell>
          <cell r="AG3909" t="str">
            <v/>
          </cell>
          <cell r="AH3909">
            <v>-100</v>
          </cell>
        </row>
        <row r="3910">
          <cell r="AC3910" t="str">
            <v>Ntd</v>
          </cell>
          <cell r="AD3910">
            <v>2.5</v>
          </cell>
          <cell r="AF3910">
            <v>100</v>
          </cell>
          <cell r="AG3910" t="str">
            <v/>
          </cell>
          <cell r="AH3910">
            <v>-100</v>
          </cell>
        </row>
        <row r="3911">
          <cell r="AD3911">
            <v>4.5999999999999996</v>
          </cell>
          <cell r="AF3911">
            <v>100</v>
          </cell>
          <cell r="AG3911" t="str">
            <v/>
          </cell>
          <cell r="AH3911">
            <v>-100</v>
          </cell>
        </row>
        <row r="3912">
          <cell r="AD3912">
            <v>16</v>
          </cell>
          <cell r="AF3912">
            <v>100</v>
          </cell>
          <cell r="AG3912" t="str">
            <v/>
          </cell>
          <cell r="AH3912">
            <v>-100</v>
          </cell>
        </row>
        <row r="3913">
          <cell r="AD3913">
            <v>8.5</v>
          </cell>
          <cell r="AF3913">
            <v>100</v>
          </cell>
          <cell r="AG3913" t="str">
            <v/>
          </cell>
          <cell r="AH3913">
            <v>-100</v>
          </cell>
        </row>
        <row r="3914">
          <cell r="AC3914" t="str">
            <v>Won</v>
          </cell>
          <cell r="AD3914">
            <v>6</v>
          </cell>
          <cell r="AE3914">
            <v>2.9</v>
          </cell>
          <cell r="AF3914">
            <v>100</v>
          </cell>
          <cell r="AG3914">
            <v>600</v>
          </cell>
          <cell r="AH3914">
            <v>500</v>
          </cell>
        </row>
        <row r="3915">
          <cell r="AC3915" t="str">
            <v>Won</v>
          </cell>
          <cell r="AD3915">
            <v>1.65</v>
          </cell>
          <cell r="AE3915">
            <v>1.1000000000000001</v>
          </cell>
          <cell r="AF3915">
            <v>100</v>
          </cell>
          <cell r="AG3915">
            <v>165</v>
          </cell>
          <cell r="AH3915">
            <v>65</v>
          </cell>
        </row>
        <row r="3916">
          <cell r="AC3916" t="str">
            <v>3rd</v>
          </cell>
          <cell r="AD3916">
            <v>11</v>
          </cell>
          <cell r="AE3916">
            <v>2.2999999999999998</v>
          </cell>
          <cell r="AF3916">
            <v>100</v>
          </cell>
          <cell r="AG3916" t="str">
            <v/>
          </cell>
          <cell r="AH3916">
            <v>-100</v>
          </cell>
        </row>
        <row r="3917">
          <cell r="AD3917">
            <v>6.5</v>
          </cell>
          <cell r="AF3917">
            <v>100</v>
          </cell>
          <cell r="AG3917" t="str">
            <v/>
          </cell>
          <cell r="AH3917">
            <v>-100</v>
          </cell>
        </row>
        <row r="3918">
          <cell r="AC3918" t="str">
            <v>2nd</v>
          </cell>
          <cell r="AD3918">
            <v>15</v>
          </cell>
          <cell r="AE3918">
            <v>2.6</v>
          </cell>
          <cell r="AF3918">
            <v>100</v>
          </cell>
          <cell r="AG3918" t="str">
            <v/>
          </cell>
          <cell r="AH3918">
            <v>-100</v>
          </cell>
        </row>
        <row r="3919">
          <cell r="AD3919">
            <v>17</v>
          </cell>
          <cell r="AF3919">
            <v>100</v>
          </cell>
          <cell r="AG3919" t="str">
            <v/>
          </cell>
          <cell r="AH3919">
            <v>-100</v>
          </cell>
        </row>
        <row r="3920">
          <cell r="AC3920" t="str">
            <v>Won</v>
          </cell>
          <cell r="AD3920">
            <v>2.4</v>
          </cell>
          <cell r="AE3920">
            <v>1.4</v>
          </cell>
          <cell r="AF3920">
            <v>100</v>
          </cell>
          <cell r="AG3920">
            <v>240</v>
          </cell>
          <cell r="AH3920">
            <v>140</v>
          </cell>
        </row>
        <row r="3921">
          <cell r="AD3921">
            <v>4</v>
          </cell>
          <cell r="AF3921">
            <v>100</v>
          </cell>
          <cell r="AG3921" t="str">
            <v/>
          </cell>
          <cell r="AH3921">
            <v>-100</v>
          </cell>
        </row>
        <row r="3922">
          <cell r="AD3922">
            <v>20</v>
          </cell>
          <cell r="AF3922">
            <v>100</v>
          </cell>
          <cell r="AG3922" t="str">
            <v/>
          </cell>
          <cell r="AH3922">
            <v>-100</v>
          </cell>
        </row>
        <row r="3923">
          <cell r="AD3923">
            <v>9</v>
          </cell>
          <cell r="AF3923">
            <v>100</v>
          </cell>
          <cell r="AG3923" t="str">
            <v/>
          </cell>
          <cell r="AH3923">
            <v>-100</v>
          </cell>
        </row>
        <row r="3924">
          <cell r="AD3924">
            <v>26</v>
          </cell>
          <cell r="AF3924">
            <v>100</v>
          </cell>
          <cell r="AG3924" t="str">
            <v/>
          </cell>
          <cell r="AH3924">
            <v>-100</v>
          </cell>
        </row>
        <row r="3925">
          <cell r="AD3925">
            <v>4.4000000000000004</v>
          </cell>
          <cell r="AF3925">
            <v>100</v>
          </cell>
          <cell r="AG3925" t="str">
            <v/>
          </cell>
          <cell r="AH3925">
            <v>-100</v>
          </cell>
        </row>
        <row r="3926">
          <cell r="AC3926" t="str">
            <v>2nd</v>
          </cell>
          <cell r="AD3926">
            <v>3.3</v>
          </cell>
          <cell r="AE3926">
            <v>1.5</v>
          </cell>
          <cell r="AF3926">
            <v>100</v>
          </cell>
          <cell r="AG3926" t="str">
            <v/>
          </cell>
          <cell r="AH3926">
            <v>-100</v>
          </cell>
        </row>
        <row r="3927">
          <cell r="AC3927" t="str">
            <v>3rd</v>
          </cell>
          <cell r="AD3927">
            <v>4.2</v>
          </cell>
          <cell r="AE3927">
            <v>1.7</v>
          </cell>
          <cell r="AF3927">
            <v>100</v>
          </cell>
          <cell r="AG3927" t="str">
            <v/>
          </cell>
          <cell r="AH3927">
            <v>-100</v>
          </cell>
        </row>
        <row r="3928">
          <cell r="AD3928">
            <v>20</v>
          </cell>
          <cell r="AF3928">
            <v>100</v>
          </cell>
          <cell r="AG3928" t="str">
            <v/>
          </cell>
          <cell r="AH3928">
            <v>-100</v>
          </cell>
        </row>
        <row r="3929">
          <cell r="AD3929">
            <v>18</v>
          </cell>
          <cell r="AF3929">
            <v>100</v>
          </cell>
          <cell r="AG3929" t="str">
            <v/>
          </cell>
          <cell r="AH3929">
            <v>-100</v>
          </cell>
        </row>
        <row r="3930">
          <cell r="AD3930">
            <v>7.5</v>
          </cell>
          <cell r="AF3930">
            <v>100</v>
          </cell>
          <cell r="AG3930" t="str">
            <v/>
          </cell>
          <cell r="AH3930">
            <v>-100</v>
          </cell>
        </row>
        <row r="3931">
          <cell r="AD3931">
            <v>6.5</v>
          </cell>
          <cell r="AF3931">
            <v>100</v>
          </cell>
          <cell r="AG3931" t="str">
            <v/>
          </cell>
          <cell r="AH3931">
            <v>-100</v>
          </cell>
        </row>
        <row r="3932">
          <cell r="AD3932">
            <v>7.5</v>
          </cell>
          <cell r="AF3932">
            <v>100</v>
          </cell>
          <cell r="AG3932" t="str">
            <v/>
          </cell>
          <cell r="AH3932">
            <v>-100</v>
          </cell>
        </row>
        <row r="3933">
          <cell r="AC3933" t="str">
            <v>Won</v>
          </cell>
          <cell r="AD3933">
            <v>6.5</v>
          </cell>
          <cell r="AE3933">
            <v>2.6</v>
          </cell>
          <cell r="AF3933">
            <v>100</v>
          </cell>
          <cell r="AG3933">
            <v>650</v>
          </cell>
          <cell r="AH3933">
            <v>550</v>
          </cell>
        </row>
        <row r="3934">
          <cell r="AC3934" t="str">
            <v>2nd</v>
          </cell>
          <cell r="AD3934">
            <v>7.5</v>
          </cell>
          <cell r="AE3934">
            <v>2.7</v>
          </cell>
          <cell r="AF3934">
            <v>100</v>
          </cell>
          <cell r="AG3934" t="str">
            <v/>
          </cell>
          <cell r="AH3934">
            <v>-100</v>
          </cell>
        </row>
        <row r="3935">
          <cell r="AD3935">
            <v>26</v>
          </cell>
          <cell r="AF3935">
            <v>100</v>
          </cell>
          <cell r="AG3935" t="str">
            <v/>
          </cell>
          <cell r="AH3935">
            <v>-100</v>
          </cell>
        </row>
        <row r="3936">
          <cell r="AD3936">
            <v>5.5</v>
          </cell>
          <cell r="AF3936">
            <v>100</v>
          </cell>
          <cell r="AG3936" t="str">
            <v/>
          </cell>
          <cell r="AH3936">
            <v>-100</v>
          </cell>
        </row>
        <row r="3937">
          <cell r="AD3937">
            <v>10</v>
          </cell>
          <cell r="AF3937">
            <v>100</v>
          </cell>
          <cell r="AG3937" t="str">
            <v/>
          </cell>
          <cell r="AH3937">
            <v>-100</v>
          </cell>
        </row>
        <row r="3938">
          <cell r="AD3938">
            <v>18</v>
          </cell>
          <cell r="AF3938">
            <v>100</v>
          </cell>
          <cell r="AG3938" t="str">
            <v/>
          </cell>
          <cell r="AH3938">
            <v>-100</v>
          </cell>
        </row>
        <row r="3939">
          <cell r="AD3939">
            <v>16</v>
          </cell>
          <cell r="AF3939">
            <v>100</v>
          </cell>
          <cell r="AG3939" t="str">
            <v/>
          </cell>
          <cell r="AH3939">
            <v>-100</v>
          </cell>
        </row>
        <row r="3940">
          <cell r="AC3940" t="str">
            <v>3rd</v>
          </cell>
          <cell r="AD3940">
            <v>5.5</v>
          </cell>
          <cell r="AE3940">
            <v>1.8</v>
          </cell>
          <cell r="AF3940">
            <v>100</v>
          </cell>
          <cell r="AG3940" t="str">
            <v/>
          </cell>
          <cell r="AH3940">
            <v>-100</v>
          </cell>
        </row>
        <row r="3941">
          <cell r="AD3941">
            <v>4.8</v>
          </cell>
          <cell r="AF3941">
            <v>100</v>
          </cell>
          <cell r="AG3941" t="str">
            <v/>
          </cell>
          <cell r="AH3941">
            <v>-100</v>
          </cell>
        </row>
        <row r="3942">
          <cell r="AC3942" t="str">
            <v>Won</v>
          </cell>
          <cell r="AD3942">
            <v>8.1</v>
          </cell>
          <cell r="AE3942">
            <v>2.2999999999999998</v>
          </cell>
          <cell r="AF3942">
            <v>100</v>
          </cell>
          <cell r="AG3942">
            <v>810</v>
          </cell>
          <cell r="AH3942">
            <v>710</v>
          </cell>
        </row>
        <row r="3943">
          <cell r="AC3943" t="str">
            <v>2nd</v>
          </cell>
          <cell r="AD3943">
            <v>5</v>
          </cell>
          <cell r="AE3943">
            <v>2.1</v>
          </cell>
          <cell r="AF3943">
            <v>100</v>
          </cell>
          <cell r="AG3943" t="str">
            <v/>
          </cell>
          <cell r="AH3943">
            <v>-100</v>
          </cell>
        </row>
        <row r="3944">
          <cell r="AD3944">
            <v>13</v>
          </cell>
          <cell r="AF3944">
            <v>100</v>
          </cell>
          <cell r="AG3944" t="str">
            <v/>
          </cell>
          <cell r="AH3944">
            <v>-100</v>
          </cell>
        </row>
        <row r="3945">
          <cell r="AC3945" t="str">
            <v>Won</v>
          </cell>
          <cell r="AD3945">
            <v>5</v>
          </cell>
          <cell r="AE3945">
            <v>2.2999999999999998</v>
          </cell>
          <cell r="AF3945">
            <v>100</v>
          </cell>
          <cell r="AG3945">
            <v>500</v>
          </cell>
          <cell r="AH3945">
            <v>400</v>
          </cell>
        </row>
        <row r="3946">
          <cell r="AC3946" t="str">
            <v>2nd</v>
          </cell>
          <cell r="AD3946">
            <v>3</v>
          </cell>
          <cell r="AE3946">
            <v>1.9</v>
          </cell>
          <cell r="AF3946">
            <v>100</v>
          </cell>
          <cell r="AG3946" t="str">
            <v/>
          </cell>
          <cell r="AH3946">
            <v>-100</v>
          </cell>
        </row>
        <row r="3947">
          <cell r="AC3947" t="str">
            <v>Ntd</v>
          </cell>
          <cell r="AD3947">
            <v>3.9</v>
          </cell>
          <cell r="AF3947">
            <v>100</v>
          </cell>
          <cell r="AG3947" t="str">
            <v/>
          </cell>
          <cell r="AH3947">
            <v>-100</v>
          </cell>
        </row>
        <row r="3948">
          <cell r="AD3948">
            <v>6.5</v>
          </cell>
          <cell r="AF3948">
            <v>100</v>
          </cell>
          <cell r="AG3948" t="str">
            <v/>
          </cell>
          <cell r="AH3948">
            <v>-100</v>
          </cell>
        </row>
        <row r="3949">
          <cell r="AD3949">
            <v>10</v>
          </cell>
          <cell r="AF3949">
            <v>100</v>
          </cell>
          <cell r="AG3949" t="str">
            <v/>
          </cell>
          <cell r="AH3949">
            <v>-100</v>
          </cell>
        </row>
        <row r="3950">
          <cell r="AD3950">
            <v>7</v>
          </cell>
          <cell r="AF3950">
            <v>100</v>
          </cell>
          <cell r="AG3950" t="str">
            <v/>
          </cell>
          <cell r="AH3950">
            <v>-100</v>
          </cell>
        </row>
        <row r="3951">
          <cell r="AD3951">
            <v>8</v>
          </cell>
          <cell r="AF3951">
            <v>100</v>
          </cell>
          <cell r="AG3951" t="str">
            <v/>
          </cell>
          <cell r="AH3951">
            <v>-100</v>
          </cell>
        </row>
        <row r="3952">
          <cell r="AC3952" t="str">
            <v>Won</v>
          </cell>
          <cell r="AD3952">
            <v>5.2</v>
          </cell>
          <cell r="AE3952">
            <v>2.2000000000000002</v>
          </cell>
          <cell r="AF3952">
            <v>100</v>
          </cell>
          <cell r="AG3952">
            <v>520</v>
          </cell>
          <cell r="AH3952">
            <v>420</v>
          </cell>
        </row>
        <row r="3953">
          <cell r="AD3953">
            <v>8</v>
          </cell>
          <cell r="AF3953">
            <v>100</v>
          </cell>
          <cell r="AG3953" t="str">
            <v/>
          </cell>
          <cell r="AH3953">
            <v>-100</v>
          </cell>
        </row>
        <row r="3954">
          <cell r="AD3954">
            <v>8</v>
          </cell>
          <cell r="AF3954">
            <v>100</v>
          </cell>
          <cell r="AG3954" t="str">
            <v/>
          </cell>
          <cell r="AH3954">
            <v>-100</v>
          </cell>
        </row>
        <row r="3955">
          <cell r="AC3955" t="str">
            <v>2nd</v>
          </cell>
          <cell r="AD3955">
            <v>12</v>
          </cell>
          <cell r="AE3955">
            <v>3.6</v>
          </cell>
          <cell r="AF3955">
            <v>100</v>
          </cell>
          <cell r="AG3955" t="str">
            <v/>
          </cell>
          <cell r="AH3955">
            <v>-100</v>
          </cell>
        </row>
        <row r="3956">
          <cell r="AD3956">
            <v>4.5999999999999996</v>
          </cell>
          <cell r="AF3956">
            <v>100</v>
          </cell>
          <cell r="AG3956" t="str">
            <v/>
          </cell>
          <cell r="AH3956">
            <v>-100</v>
          </cell>
        </row>
        <row r="3957">
          <cell r="AD3957">
            <v>17</v>
          </cell>
          <cell r="AF3957">
            <v>100</v>
          </cell>
          <cell r="AG3957" t="str">
            <v/>
          </cell>
          <cell r="AH3957">
            <v>-100</v>
          </cell>
        </row>
        <row r="3958">
          <cell r="AC3958" t="str">
            <v>Won</v>
          </cell>
          <cell r="AD3958">
            <v>8.6</v>
          </cell>
          <cell r="AE3958">
            <v>3.2</v>
          </cell>
          <cell r="AF3958">
            <v>100</v>
          </cell>
          <cell r="AG3958">
            <v>860</v>
          </cell>
          <cell r="AH3958">
            <v>760</v>
          </cell>
        </row>
        <row r="3959">
          <cell r="AD3959">
            <v>12</v>
          </cell>
          <cell r="AF3959">
            <v>100</v>
          </cell>
          <cell r="AG3959" t="str">
            <v/>
          </cell>
          <cell r="AH3959">
            <v>-100</v>
          </cell>
        </row>
        <row r="3960">
          <cell r="AD3960">
            <v>7</v>
          </cell>
          <cell r="AF3960">
            <v>100</v>
          </cell>
          <cell r="AG3960" t="str">
            <v/>
          </cell>
          <cell r="AH3960">
            <v>-100</v>
          </cell>
        </row>
        <row r="3961">
          <cell r="AC3961" t="str">
            <v>2nd</v>
          </cell>
          <cell r="AD3961">
            <v>2.2999999999999998</v>
          </cell>
          <cell r="AE3961">
            <v>1.3</v>
          </cell>
          <cell r="AF3961">
            <v>100</v>
          </cell>
          <cell r="AG3961" t="str">
            <v/>
          </cell>
          <cell r="AH3961">
            <v>-100</v>
          </cell>
        </row>
        <row r="3962">
          <cell r="AC3962" t="str">
            <v>Won</v>
          </cell>
          <cell r="AD3962">
            <v>7.5</v>
          </cell>
          <cell r="AE3962">
            <v>2.5</v>
          </cell>
          <cell r="AF3962">
            <v>100</v>
          </cell>
          <cell r="AG3962">
            <v>750</v>
          </cell>
          <cell r="AH3962">
            <v>650</v>
          </cell>
        </row>
        <row r="3963">
          <cell r="AD3963">
            <v>13</v>
          </cell>
          <cell r="AF3963">
            <v>100</v>
          </cell>
          <cell r="AG3963" t="str">
            <v/>
          </cell>
          <cell r="AH3963">
            <v>-100</v>
          </cell>
        </row>
        <row r="3964">
          <cell r="AD3964">
            <v>91</v>
          </cell>
          <cell r="AF3964">
            <v>100</v>
          </cell>
          <cell r="AG3964" t="str">
            <v/>
          </cell>
          <cell r="AH3964">
            <v>-100</v>
          </cell>
        </row>
        <row r="3965">
          <cell r="AC3965" t="str">
            <v>2nd</v>
          </cell>
          <cell r="AD3965">
            <v>4.8</v>
          </cell>
          <cell r="AE3965">
            <v>1.6</v>
          </cell>
          <cell r="AF3965">
            <v>100</v>
          </cell>
          <cell r="AG3965" t="str">
            <v/>
          </cell>
          <cell r="AH3965">
            <v>-100</v>
          </cell>
        </row>
        <row r="3966">
          <cell r="AC3966" t="str">
            <v>3rd</v>
          </cell>
          <cell r="AD3966">
            <v>3.5</v>
          </cell>
          <cell r="AE3966">
            <v>1.6</v>
          </cell>
          <cell r="AF3966">
            <v>100</v>
          </cell>
          <cell r="AG3966" t="str">
            <v/>
          </cell>
          <cell r="AH3966">
            <v>-100</v>
          </cell>
        </row>
        <row r="3967">
          <cell r="AD3967">
            <v>11</v>
          </cell>
          <cell r="AF3967">
            <v>100</v>
          </cell>
          <cell r="AG3967" t="str">
            <v/>
          </cell>
          <cell r="AH3967">
            <v>-100</v>
          </cell>
        </row>
        <row r="3968">
          <cell r="AC3968" t="str">
            <v>Won</v>
          </cell>
          <cell r="AD3968">
            <v>5.2</v>
          </cell>
          <cell r="AE3968">
            <v>2</v>
          </cell>
          <cell r="AF3968">
            <v>100</v>
          </cell>
          <cell r="AG3968">
            <v>520</v>
          </cell>
          <cell r="AH3968">
            <v>420</v>
          </cell>
        </row>
        <row r="3969">
          <cell r="AD3969">
            <v>15</v>
          </cell>
          <cell r="AF3969">
            <v>100</v>
          </cell>
          <cell r="AG3969" t="str">
            <v/>
          </cell>
          <cell r="AH3969">
            <v>-100</v>
          </cell>
        </row>
        <row r="3970">
          <cell r="AD3970">
            <v>4.4000000000000004</v>
          </cell>
          <cell r="AF3970">
            <v>100</v>
          </cell>
          <cell r="AG3970" t="str">
            <v/>
          </cell>
          <cell r="AH3970">
            <v>-100</v>
          </cell>
        </row>
        <row r="3971">
          <cell r="AC3971" t="str">
            <v>L/scr</v>
          </cell>
          <cell r="AD3971">
            <v>1</v>
          </cell>
          <cell r="AE3971">
            <v>1</v>
          </cell>
          <cell r="AF3971" t="str">
            <v/>
          </cell>
          <cell r="AG3971" t="str">
            <v/>
          </cell>
          <cell r="AH3971" t="str">
            <v/>
          </cell>
        </row>
        <row r="3972">
          <cell r="AD3972">
            <v>17</v>
          </cell>
          <cell r="AF3972">
            <v>100</v>
          </cell>
          <cell r="AG3972" t="str">
            <v/>
          </cell>
          <cell r="AH3972">
            <v>-100</v>
          </cell>
        </row>
        <row r="3973">
          <cell r="AD3973">
            <v>8</v>
          </cell>
          <cell r="AF3973">
            <v>100</v>
          </cell>
          <cell r="AG3973" t="str">
            <v/>
          </cell>
          <cell r="AH3973">
            <v>-100</v>
          </cell>
        </row>
        <row r="3974">
          <cell r="AD3974">
            <v>11</v>
          </cell>
          <cell r="AF3974">
            <v>100</v>
          </cell>
          <cell r="AG3974" t="str">
            <v/>
          </cell>
          <cell r="AH3974">
            <v>-100</v>
          </cell>
        </row>
        <row r="3975">
          <cell r="AD3975">
            <v>5</v>
          </cell>
          <cell r="AF3975">
            <v>100</v>
          </cell>
          <cell r="AG3975" t="str">
            <v/>
          </cell>
          <cell r="AH3975">
            <v>-100</v>
          </cell>
        </row>
        <row r="3976">
          <cell r="AD3976">
            <v>6.5</v>
          </cell>
          <cell r="AF3976">
            <v>100</v>
          </cell>
          <cell r="AG3976" t="str">
            <v/>
          </cell>
          <cell r="AH3976">
            <v>-100</v>
          </cell>
        </row>
        <row r="3977">
          <cell r="AD3977">
            <v>6</v>
          </cell>
          <cell r="AF3977">
            <v>100</v>
          </cell>
          <cell r="AG3977" t="str">
            <v/>
          </cell>
          <cell r="AH3977">
            <v>-100</v>
          </cell>
        </row>
        <row r="3978">
          <cell r="AC3978" t="str">
            <v>Won</v>
          </cell>
          <cell r="AD3978">
            <v>6</v>
          </cell>
          <cell r="AE3978">
            <v>2.2000000000000002</v>
          </cell>
          <cell r="AF3978">
            <v>100</v>
          </cell>
          <cell r="AG3978">
            <v>600</v>
          </cell>
          <cell r="AH3978">
            <v>500</v>
          </cell>
        </row>
        <row r="3979">
          <cell r="AD3979">
            <v>6.5</v>
          </cell>
          <cell r="AF3979">
            <v>100</v>
          </cell>
          <cell r="AG3979" t="str">
            <v/>
          </cell>
          <cell r="AH3979">
            <v>-100</v>
          </cell>
        </row>
        <row r="3980">
          <cell r="AC3980" t="str">
            <v>Ntd</v>
          </cell>
          <cell r="AD3980">
            <v>2.25</v>
          </cell>
          <cell r="AF3980">
            <v>100</v>
          </cell>
          <cell r="AG3980" t="str">
            <v/>
          </cell>
          <cell r="AH3980">
            <v>-100</v>
          </cell>
        </row>
        <row r="3981">
          <cell r="AC3981" t="str">
            <v>Won</v>
          </cell>
          <cell r="AD3981">
            <v>2.9</v>
          </cell>
          <cell r="AE3981">
            <v>1.6</v>
          </cell>
          <cell r="AF3981">
            <v>100</v>
          </cell>
          <cell r="AG3981">
            <v>290</v>
          </cell>
          <cell r="AH3981">
            <v>190</v>
          </cell>
        </row>
        <row r="3982">
          <cell r="AD3982">
            <v>19</v>
          </cell>
          <cell r="AF3982">
            <v>100</v>
          </cell>
          <cell r="AG3982" t="str">
            <v/>
          </cell>
          <cell r="AH3982">
            <v>-100</v>
          </cell>
        </row>
        <row r="3983">
          <cell r="AC3983" t="str">
            <v>2nd</v>
          </cell>
          <cell r="AD3983">
            <v>6</v>
          </cell>
          <cell r="AE3983">
            <v>2.5</v>
          </cell>
          <cell r="AF3983">
            <v>100</v>
          </cell>
          <cell r="AG3983" t="str">
            <v/>
          </cell>
          <cell r="AH3983">
            <v>-100</v>
          </cell>
        </row>
        <row r="3984">
          <cell r="AD3984">
            <v>20</v>
          </cell>
          <cell r="AF3984">
            <v>100</v>
          </cell>
          <cell r="AG3984" t="str">
            <v/>
          </cell>
          <cell r="AH3984">
            <v>-100</v>
          </cell>
        </row>
        <row r="3985">
          <cell r="AD3985">
            <v>2.4500000000000002</v>
          </cell>
          <cell r="AF3985">
            <v>100</v>
          </cell>
          <cell r="AG3985" t="str">
            <v/>
          </cell>
          <cell r="AH3985">
            <v>-100</v>
          </cell>
        </row>
        <row r="3986">
          <cell r="AC3986" t="str">
            <v>Won</v>
          </cell>
          <cell r="AD3986">
            <v>4.4000000000000004</v>
          </cell>
          <cell r="AE3986">
            <v>1.6</v>
          </cell>
          <cell r="AF3986">
            <v>100</v>
          </cell>
          <cell r="AG3986">
            <v>440.00000000000006</v>
          </cell>
          <cell r="AH3986">
            <v>340.00000000000006</v>
          </cell>
        </row>
        <row r="3987">
          <cell r="AC3987" t="str">
            <v>2nd</v>
          </cell>
          <cell r="AD3987">
            <v>5.5</v>
          </cell>
          <cell r="AE3987">
            <v>1.7</v>
          </cell>
          <cell r="AF3987">
            <v>100</v>
          </cell>
          <cell r="AG3987" t="str">
            <v/>
          </cell>
          <cell r="AH3987">
            <v>-100</v>
          </cell>
        </row>
        <row r="3988">
          <cell r="AD3988">
            <v>8.5</v>
          </cell>
          <cell r="AF3988">
            <v>100</v>
          </cell>
          <cell r="AG3988" t="str">
            <v/>
          </cell>
          <cell r="AH3988">
            <v>-100</v>
          </cell>
        </row>
        <row r="3989">
          <cell r="AC3989" t="str">
            <v>3rd</v>
          </cell>
          <cell r="AD3989">
            <v>12</v>
          </cell>
          <cell r="AE3989">
            <v>2.9</v>
          </cell>
          <cell r="AF3989">
            <v>100</v>
          </cell>
          <cell r="AG3989" t="str">
            <v/>
          </cell>
          <cell r="AH3989">
            <v>-100</v>
          </cell>
        </row>
        <row r="3990">
          <cell r="AC3990" t="str">
            <v>Won</v>
          </cell>
          <cell r="AD3990">
            <v>2.4</v>
          </cell>
          <cell r="AE3990">
            <v>1.2</v>
          </cell>
          <cell r="AF3990">
            <v>100</v>
          </cell>
          <cell r="AG3990">
            <v>240</v>
          </cell>
          <cell r="AH3990">
            <v>140</v>
          </cell>
        </row>
        <row r="3991">
          <cell r="AC3991" t="str">
            <v>2nd</v>
          </cell>
          <cell r="AD3991">
            <v>3.2</v>
          </cell>
          <cell r="AE3991">
            <v>1.4</v>
          </cell>
          <cell r="AF3991">
            <v>100</v>
          </cell>
          <cell r="AG3991" t="str">
            <v/>
          </cell>
          <cell r="AH3991">
            <v>-100</v>
          </cell>
        </row>
        <row r="3992">
          <cell r="AD3992">
            <v>6.5</v>
          </cell>
          <cell r="AF3992">
            <v>100</v>
          </cell>
          <cell r="AG3992" t="str">
            <v/>
          </cell>
          <cell r="AH3992">
            <v>-100</v>
          </cell>
        </row>
        <row r="3993">
          <cell r="AC3993" t="str">
            <v>3rd</v>
          </cell>
          <cell r="AD3993">
            <v>13</v>
          </cell>
          <cell r="AE3993">
            <v>2.6</v>
          </cell>
          <cell r="AF3993">
            <v>100</v>
          </cell>
          <cell r="AG3993" t="str">
            <v/>
          </cell>
          <cell r="AH3993">
            <v>-100</v>
          </cell>
        </row>
        <row r="3994">
          <cell r="AD3994">
            <v>13</v>
          </cell>
          <cell r="AF3994">
            <v>100</v>
          </cell>
          <cell r="AG3994" t="str">
            <v/>
          </cell>
          <cell r="AH3994">
            <v>-100</v>
          </cell>
        </row>
        <row r="3995">
          <cell r="AD3995">
            <v>8</v>
          </cell>
          <cell r="AF3995">
            <v>100</v>
          </cell>
          <cell r="AG3995" t="str">
            <v/>
          </cell>
          <cell r="AH3995">
            <v>-100</v>
          </cell>
        </row>
        <row r="3996">
          <cell r="AC3996" t="str">
            <v>Won</v>
          </cell>
          <cell r="AD3996">
            <v>2.2999999999999998</v>
          </cell>
          <cell r="AE3996">
            <v>1.8</v>
          </cell>
          <cell r="AF3996">
            <v>100</v>
          </cell>
          <cell r="AG3996">
            <v>229.99999999999997</v>
          </cell>
          <cell r="AH3996">
            <v>129.99999999999997</v>
          </cell>
        </row>
        <row r="3997">
          <cell r="AC3997" t="str">
            <v>3rd</v>
          </cell>
          <cell r="AD3997">
            <v>4.2</v>
          </cell>
          <cell r="AE3997">
            <v>1.7</v>
          </cell>
          <cell r="AF3997">
            <v>100</v>
          </cell>
          <cell r="AG3997" t="str">
            <v/>
          </cell>
          <cell r="AH3997">
            <v>-100</v>
          </cell>
        </row>
        <row r="3998">
          <cell r="AD3998">
            <v>3.7</v>
          </cell>
          <cell r="AF3998">
            <v>100</v>
          </cell>
          <cell r="AG3998" t="str">
            <v/>
          </cell>
          <cell r="AH3998">
            <v>-100</v>
          </cell>
        </row>
        <row r="3999">
          <cell r="AD3999">
            <v>14</v>
          </cell>
          <cell r="AF3999">
            <v>100</v>
          </cell>
          <cell r="AG3999" t="str">
            <v/>
          </cell>
          <cell r="AH3999">
            <v>-100</v>
          </cell>
        </row>
        <row r="4000">
          <cell r="AD4000">
            <v>5</v>
          </cell>
          <cell r="AF4000">
            <v>100</v>
          </cell>
          <cell r="AG4000" t="str">
            <v/>
          </cell>
          <cell r="AH4000">
            <v>-100</v>
          </cell>
        </row>
        <row r="4001">
          <cell r="AD4001">
            <v>8.5</v>
          </cell>
          <cell r="AF4001">
            <v>100</v>
          </cell>
          <cell r="AG4001" t="str">
            <v/>
          </cell>
          <cell r="AH4001">
            <v>-100</v>
          </cell>
        </row>
        <row r="4002">
          <cell r="AD4002">
            <v>15</v>
          </cell>
          <cell r="AF4002">
            <v>100</v>
          </cell>
          <cell r="AG4002" t="str">
            <v/>
          </cell>
          <cell r="AH4002">
            <v>-100</v>
          </cell>
        </row>
        <row r="4003">
          <cell r="AC4003" t="str">
            <v>Won</v>
          </cell>
          <cell r="AD4003">
            <v>7.5</v>
          </cell>
          <cell r="AE4003">
            <v>2.2999999999999998</v>
          </cell>
          <cell r="AF4003">
            <v>100</v>
          </cell>
          <cell r="AG4003">
            <v>750</v>
          </cell>
          <cell r="AH4003">
            <v>650</v>
          </cell>
        </row>
        <row r="4004">
          <cell r="AC4004" t="str">
            <v>2nd</v>
          </cell>
          <cell r="AD4004">
            <v>6.5</v>
          </cell>
          <cell r="AE4004">
            <v>2.2000000000000002</v>
          </cell>
          <cell r="AF4004">
            <v>100</v>
          </cell>
          <cell r="AG4004" t="str">
            <v/>
          </cell>
          <cell r="AH4004">
            <v>-100</v>
          </cell>
        </row>
        <row r="4005">
          <cell r="AC4005" t="str">
            <v>2nd</v>
          </cell>
          <cell r="AD4005">
            <v>2.8</v>
          </cell>
          <cell r="AE4005">
            <v>1.4</v>
          </cell>
          <cell r="AF4005">
            <v>100</v>
          </cell>
          <cell r="AG4005" t="str">
            <v/>
          </cell>
          <cell r="AH4005">
            <v>-100</v>
          </cell>
        </row>
        <row r="4006">
          <cell r="AC4006" t="str">
            <v>Won</v>
          </cell>
          <cell r="AD4006">
            <v>4.4000000000000004</v>
          </cell>
          <cell r="AE4006">
            <v>1.9</v>
          </cell>
          <cell r="AF4006">
            <v>100</v>
          </cell>
          <cell r="AG4006">
            <v>440.00000000000006</v>
          </cell>
          <cell r="AH4006">
            <v>340.00000000000006</v>
          </cell>
        </row>
        <row r="4007">
          <cell r="AD4007">
            <v>19</v>
          </cell>
          <cell r="AF4007">
            <v>100</v>
          </cell>
          <cell r="AG4007" t="str">
            <v/>
          </cell>
          <cell r="AH4007">
            <v>-100</v>
          </cell>
        </row>
        <row r="4008">
          <cell r="AD4008">
            <v>15</v>
          </cell>
          <cell r="AF4008">
            <v>100</v>
          </cell>
          <cell r="AG4008" t="str">
            <v/>
          </cell>
          <cell r="AH4008">
            <v>-100</v>
          </cell>
        </row>
        <row r="4009">
          <cell r="AD4009">
            <v>8.5</v>
          </cell>
          <cell r="AF4009">
            <v>100</v>
          </cell>
          <cell r="AG4009" t="str">
            <v/>
          </cell>
          <cell r="AH4009">
            <v>-100</v>
          </cell>
        </row>
        <row r="4010">
          <cell r="AC4010" t="str">
            <v>Won</v>
          </cell>
          <cell r="AD4010">
            <v>1.85</v>
          </cell>
          <cell r="AE4010">
            <v>1.4</v>
          </cell>
          <cell r="AF4010">
            <v>100</v>
          </cell>
          <cell r="AG4010">
            <v>185</v>
          </cell>
          <cell r="AH4010">
            <v>85</v>
          </cell>
        </row>
        <row r="4011">
          <cell r="AC4011" t="str">
            <v>2nd</v>
          </cell>
          <cell r="AD4011">
            <v>10</v>
          </cell>
          <cell r="AE4011">
            <v>4.0999999999999996</v>
          </cell>
          <cell r="AF4011">
            <v>100</v>
          </cell>
          <cell r="AG4011" t="str">
            <v/>
          </cell>
          <cell r="AH4011">
            <v>-100</v>
          </cell>
        </row>
        <row r="4012">
          <cell r="AD4012">
            <v>7.5</v>
          </cell>
          <cell r="AF4012">
            <v>100</v>
          </cell>
          <cell r="AG4012" t="str">
            <v/>
          </cell>
          <cell r="AH4012">
            <v>-100</v>
          </cell>
        </row>
        <row r="4013">
          <cell r="AD4013">
            <v>15</v>
          </cell>
          <cell r="AF4013">
            <v>100</v>
          </cell>
          <cell r="AG4013" t="str">
            <v/>
          </cell>
          <cell r="AH4013">
            <v>-100</v>
          </cell>
        </row>
        <row r="4014">
          <cell r="AC4014" t="str">
            <v>3rd</v>
          </cell>
          <cell r="AD4014">
            <v>10</v>
          </cell>
          <cell r="AE4014">
            <v>2.2000000000000002</v>
          </cell>
          <cell r="AF4014">
            <v>100</v>
          </cell>
          <cell r="AG4014" t="str">
            <v/>
          </cell>
          <cell r="AH4014">
            <v>-100</v>
          </cell>
        </row>
        <row r="4015">
          <cell r="AC4015" t="str">
            <v>3rd</v>
          </cell>
          <cell r="AD4015">
            <v>3.8</v>
          </cell>
          <cell r="AE4015">
            <v>1.5</v>
          </cell>
          <cell r="AF4015">
            <v>100</v>
          </cell>
          <cell r="AG4015" t="str">
            <v/>
          </cell>
          <cell r="AH4015">
            <v>-100</v>
          </cell>
        </row>
        <row r="4016">
          <cell r="AC4016" t="str">
            <v>Won</v>
          </cell>
          <cell r="AD4016">
            <v>6.4</v>
          </cell>
          <cell r="AE4016">
            <v>1.9</v>
          </cell>
          <cell r="AF4016">
            <v>100</v>
          </cell>
          <cell r="AG4016">
            <v>640</v>
          </cell>
          <cell r="AH4016">
            <v>540</v>
          </cell>
        </row>
        <row r="4017">
          <cell r="AD4017">
            <v>6</v>
          </cell>
          <cell r="AF4017">
            <v>100</v>
          </cell>
          <cell r="AG4017" t="str">
            <v/>
          </cell>
          <cell r="AH4017">
            <v>-100</v>
          </cell>
        </row>
        <row r="4018">
          <cell r="AD4018">
            <v>5.5</v>
          </cell>
          <cell r="AF4018">
            <v>100</v>
          </cell>
          <cell r="AG4018" t="str">
            <v/>
          </cell>
          <cell r="AH4018">
            <v>-100</v>
          </cell>
        </row>
        <row r="4019">
          <cell r="AC4019" t="str">
            <v>2nd</v>
          </cell>
          <cell r="AD4019">
            <v>5</v>
          </cell>
          <cell r="AE4019">
            <v>2</v>
          </cell>
          <cell r="AF4019">
            <v>100</v>
          </cell>
          <cell r="AG4019" t="str">
            <v/>
          </cell>
          <cell r="AH4019">
            <v>-100</v>
          </cell>
        </row>
        <row r="4020">
          <cell r="AD4020">
            <v>21</v>
          </cell>
          <cell r="AF4020">
            <v>100</v>
          </cell>
          <cell r="AG4020" t="str">
            <v/>
          </cell>
          <cell r="AH4020">
            <v>-100</v>
          </cell>
        </row>
        <row r="4021">
          <cell r="AD4021">
            <v>14</v>
          </cell>
          <cell r="AF4021">
            <v>100</v>
          </cell>
          <cell r="AG4021" t="str">
            <v/>
          </cell>
          <cell r="AH4021">
            <v>-100</v>
          </cell>
        </row>
        <row r="4022">
          <cell r="AD4022">
            <v>3.9</v>
          </cell>
          <cell r="AF4022">
            <v>100</v>
          </cell>
          <cell r="AG4022" t="str">
            <v/>
          </cell>
          <cell r="AH4022">
            <v>-100</v>
          </cell>
        </row>
        <row r="4023">
          <cell r="AC4023" t="str">
            <v>Won</v>
          </cell>
          <cell r="AD4023">
            <v>10.199999999999999</v>
          </cell>
          <cell r="AE4023">
            <v>2.7</v>
          </cell>
          <cell r="AF4023">
            <v>100</v>
          </cell>
          <cell r="AG4023">
            <v>1019.9999999999999</v>
          </cell>
          <cell r="AH4023">
            <v>919.99999999999989</v>
          </cell>
        </row>
        <row r="4024">
          <cell r="AC4024" t="str">
            <v>3rd</v>
          </cell>
          <cell r="AD4024">
            <v>8</v>
          </cell>
          <cell r="AE4024">
            <v>2.5</v>
          </cell>
          <cell r="AF4024">
            <v>100</v>
          </cell>
          <cell r="AG4024" t="str">
            <v/>
          </cell>
          <cell r="AH4024">
            <v>-100</v>
          </cell>
        </row>
        <row r="4025">
          <cell r="AD4025">
            <v>10</v>
          </cell>
          <cell r="AF4025">
            <v>100</v>
          </cell>
          <cell r="AG4025" t="str">
            <v/>
          </cell>
          <cell r="AH4025">
            <v>-100</v>
          </cell>
        </row>
        <row r="4026">
          <cell r="AC4026" t="str">
            <v>2nd</v>
          </cell>
          <cell r="AD4026">
            <v>7</v>
          </cell>
          <cell r="AE4026">
            <v>2.5</v>
          </cell>
          <cell r="AF4026">
            <v>100</v>
          </cell>
          <cell r="AG4026" t="str">
            <v/>
          </cell>
          <cell r="AH4026">
            <v>-100</v>
          </cell>
        </row>
        <row r="4027">
          <cell r="AD4027">
            <v>5</v>
          </cell>
          <cell r="AF4027">
            <v>100</v>
          </cell>
          <cell r="AG4027" t="str">
            <v/>
          </cell>
          <cell r="AH4027">
            <v>-100</v>
          </cell>
        </row>
        <row r="4028">
          <cell r="AD4028">
            <v>18</v>
          </cell>
          <cell r="AF4028">
            <v>100</v>
          </cell>
          <cell r="AG4028" t="str">
            <v/>
          </cell>
          <cell r="AH4028">
            <v>-100</v>
          </cell>
        </row>
        <row r="4029">
          <cell r="AD4029">
            <v>11</v>
          </cell>
          <cell r="AF4029">
            <v>100</v>
          </cell>
          <cell r="AG4029" t="str">
            <v/>
          </cell>
          <cell r="AH4029">
            <v>-100</v>
          </cell>
        </row>
        <row r="4030">
          <cell r="AC4030" t="str">
            <v>Won</v>
          </cell>
          <cell r="AD4030">
            <v>1.8</v>
          </cell>
          <cell r="AE4030">
            <v>1.1000000000000001</v>
          </cell>
          <cell r="AF4030">
            <v>100</v>
          </cell>
          <cell r="AG4030">
            <v>180</v>
          </cell>
          <cell r="AH4030">
            <v>80</v>
          </cell>
        </row>
        <row r="4031">
          <cell r="AC4031" t="str">
            <v>2nd</v>
          </cell>
          <cell r="AD4031">
            <v>11</v>
          </cell>
          <cell r="AE4031">
            <v>2.4</v>
          </cell>
          <cell r="AF4031">
            <v>100</v>
          </cell>
          <cell r="AG4031" t="str">
            <v/>
          </cell>
          <cell r="AH4031">
            <v>-100</v>
          </cell>
        </row>
        <row r="4032">
          <cell r="AD4032">
            <v>4.8</v>
          </cell>
          <cell r="AF4032">
            <v>100</v>
          </cell>
          <cell r="AG4032" t="str">
            <v/>
          </cell>
          <cell r="AH4032">
            <v>-100</v>
          </cell>
        </row>
        <row r="4033">
          <cell r="AC4033" t="str">
            <v>3rd</v>
          </cell>
          <cell r="AD4033">
            <v>13</v>
          </cell>
          <cell r="AE4033">
            <v>3.4</v>
          </cell>
          <cell r="AF4033">
            <v>100</v>
          </cell>
          <cell r="AG4033" t="str">
            <v/>
          </cell>
          <cell r="AH4033">
            <v>-100</v>
          </cell>
        </row>
        <row r="4034">
          <cell r="AD4034">
            <v>41</v>
          </cell>
          <cell r="AF4034">
            <v>100</v>
          </cell>
          <cell r="AG4034" t="str">
            <v/>
          </cell>
          <cell r="AH4034">
            <v>-100</v>
          </cell>
        </row>
        <row r="4035">
          <cell r="AD4035">
            <v>3.6</v>
          </cell>
          <cell r="AF4035">
            <v>100</v>
          </cell>
          <cell r="AG4035" t="str">
            <v/>
          </cell>
          <cell r="AH4035">
            <v>-100</v>
          </cell>
        </row>
        <row r="4036">
          <cell r="AC4036" t="str">
            <v>Won</v>
          </cell>
          <cell r="AD4036">
            <v>3.8</v>
          </cell>
          <cell r="AE4036">
            <v>1.6</v>
          </cell>
          <cell r="AF4036">
            <v>100</v>
          </cell>
          <cell r="AG4036">
            <v>380</v>
          </cell>
          <cell r="AH4036">
            <v>280</v>
          </cell>
        </row>
        <row r="4037">
          <cell r="AC4037" t="str">
            <v>3rd</v>
          </cell>
          <cell r="AD4037">
            <v>10</v>
          </cell>
          <cell r="AE4037">
            <v>2.2000000000000002</v>
          </cell>
          <cell r="AF4037">
            <v>100</v>
          </cell>
          <cell r="AG4037" t="str">
            <v/>
          </cell>
          <cell r="AH4037">
            <v>-100</v>
          </cell>
        </row>
        <row r="4038">
          <cell r="AC4038" t="str">
            <v>2nd</v>
          </cell>
          <cell r="AD4038">
            <v>7</v>
          </cell>
          <cell r="AE4038">
            <v>2.5</v>
          </cell>
          <cell r="AF4038">
            <v>100</v>
          </cell>
          <cell r="AG4038" t="str">
            <v/>
          </cell>
          <cell r="AH4038">
            <v>-100</v>
          </cell>
        </row>
        <row r="4039">
          <cell r="AD4039">
            <v>11</v>
          </cell>
          <cell r="AF4039">
            <v>100</v>
          </cell>
          <cell r="AG4039" t="str">
            <v/>
          </cell>
          <cell r="AH4039">
            <v>-100</v>
          </cell>
        </row>
        <row r="4040">
          <cell r="AC4040" t="str">
            <v>2nd</v>
          </cell>
          <cell r="AD4040">
            <v>4.5999999999999996</v>
          </cell>
          <cell r="AE4040">
            <v>2</v>
          </cell>
          <cell r="AF4040">
            <v>100</v>
          </cell>
          <cell r="AG4040" t="str">
            <v/>
          </cell>
          <cell r="AH4040">
            <v>-100</v>
          </cell>
        </row>
        <row r="4041">
          <cell r="AC4041" t="str">
            <v>Won</v>
          </cell>
          <cell r="AD4041">
            <v>6.1</v>
          </cell>
          <cell r="AE4041">
            <v>2.6</v>
          </cell>
          <cell r="AF4041">
            <v>100</v>
          </cell>
          <cell r="AG4041">
            <v>610</v>
          </cell>
          <cell r="AH4041">
            <v>510</v>
          </cell>
        </row>
        <row r="4042">
          <cell r="AD4042">
            <v>41</v>
          </cell>
          <cell r="AF4042">
            <v>100</v>
          </cell>
          <cell r="AG4042" t="str">
            <v/>
          </cell>
          <cell r="AH4042">
            <v>-100</v>
          </cell>
        </row>
        <row r="4043">
          <cell r="AD4043">
            <v>14</v>
          </cell>
          <cell r="AF4043">
            <v>100</v>
          </cell>
          <cell r="AG4043" t="str">
            <v/>
          </cell>
          <cell r="AH4043">
            <v>-100</v>
          </cell>
        </row>
        <row r="4044">
          <cell r="AD4044">
            <v>13</v>
          </cell>
          <cell r="AF4044">
            <v>100</v>
          </cell>
          <cell r="AG4044" t="str">
            <v/>
          </cell>
          <cell r="AH4044">
            <v>-100</v>
          </cell>
        </row>
        <row r="4045">
          <cell r="AC4045" t="str">
            <v>3rd</v>
          </cell>
          <cell r="AD4045">
            <v>20</v>
          </cell>
          <cell r="AE4045">
            <v>5.4</v>
          </cell>
          <cell r="AF4045">
            <v>100</v>
          </cell>
          <cell r="AG4045" t="str">
            <v/>
          </cell>
          <cell r="AH4045">
            <v>-100</v>
          </cell>
        </row>
        <row r="4046">
          <cell r="AD4046">
            <v>7</v>
          </cell>
          <cell r="AF4046">
            <v>100</v>
          </cell>
          <cell r="AG4046" t="str">
            <v/>
          </cell>
          <cell r="AH4046">
            <v>-100</v>
          </cell>
        </row>
        <row r="4047">
          <cell r="AD4047">
            <v>6.5</v>
          </cell>
          <cell r="AF4047">
            <v>100</v>
          </cell>
          <cell r="AG4047" t="str">
            <v/>
          </cell>
          <cell r="AH4047">
            <v>-100</v>
          </cell>
        </row>
        <row r="4048">
          <cell r="AD4048">
            <v>11</v>
          </cell>
          <cell r="AF4048">
            <v>100</v>
          </cell>
          <cell r="AG4048" t="str">
            <v/>
          </cell>
          <cell r="AH4048">
            <v>-100</v>
          </cell>
        </row>
        <row r="4049">
          <cell r="AD4049">
            <v>5</v>
          </cell>
          <cell r="AF4049">
            <v>100</v>
          </cell>
          <cell r="AG4049" t="str">
            <v/>
          </cell>
          <cell r="AH4049">
            <v>-100</v>
          </cell>
        </row>
        <row r="4050">
          <cell r="AD4050">
            <v>1.95</v>
          </cell>
          <cell r="AF4050">
            <v>100</v>
          </cell>
          <cell r="AG4050" t="str">
            <v/>
          </cell>
          <cell r="AH4050">
            <v>-100</v>
          </cell>
        </row>
        <row r="4051">
          <cell r="AD4051">
            <v>9.5</v>
          </cell>
          <cell r="AF4051">
            <v>100</v>
          </cell>
          <cell r="AG4051" t="str">
            <v/>
          </cell>
          <cell r="AH4051">
            <v>-100</v>
          </cell>
        </row>
        <row r="4052">
          <cell r="AD4052">
            <v>11</v>
          </cell>
          <cell r="AF4052">
            <v>100</v>
          </cell>
          <cell r="AG4052" t="str">
            <v/>
          </cell>
          <cell r="AH4052">
            <v>-100</v>
          </cell>
        </row>
        <row r="4053">
          <cell r="AD4053">
            <v>51</v>
          </cell>
          <cell r="AF4053">
            <v>100</v>
          </cell>
          <cell r="AG4053" t="str">
            <v/>
          </cell>
          <cell r="AH4053">
            <v>-100</v>
          </cell>
        </row>
        <row r="4054">
          <cell r="AD4054">
            <v>10</v>
          </cell>
          <cell r="AF4054">
            <v>100</v>
          </cell>
          <cell r="AG4054" t="str">
            <v/>
          </cell>
          <cell r="AH4054">
            <v>-100</v>
          </cell>
        </row>
        <row r="4055">
          <cell r="AC4055" t="str">
            <v>Won</v>
          </cell>
          <cell r="AD4055">
            <v>7.5</v>
          </cell>
          <cell r="AE4055">
            <v>2.2999999999999998</v>
          </cell>
          <cell r="AF4055">
            <v>100</v>
          </cell>
          <cell r="AG4055">
            <v>750</v>
          </cell>
          <cell r="AH4055">
            <v>650</v>
          </cell>
        </row>
        <row r="4056">
          <cell r="AD4056">
            <v>6</v>
          </cell>
          <cell r="AF4056">
            <v>100</v>
          </cell>
          <cell r="AG4056" t="str">
            <v/>
          </cell>
          <cell r="AH4056">
            <v>-100</v>
          </cell>
        </row>
        <row r="4057">
          <cell r="AC4057" t="str">
            <v>2nd</v>
          </cell>
          <cell r="AD4057">
            <v>4.2</v>
          </cell>
          <cell r="AE4057">
            <v>2</v>
          </cell>
          <cell r="AF4057">
            <v>100</v>
          </cell>
          <cell r="AG4057" t="str">
            <v/>
          </cell>
          <cell r="AH4057">
            <v>-100</v>
          </cell>
        </row>
        <row r="4058">
          <cell r="AD4058">
            <v>15</v>
          </cell>
          <cell r="AF4058">
            <v>100</v>
          </cell>
          <cell r="AG4058" t="str">
            <v/>
          </cell>
          <cell r="AH4058">
            <v>-100</v>
          </cell>
        </row>
        <row r="4059">
          <cell r="AD4059">
            <v>8</v>
          </cell>
          <cell r="AF4059">
            <v>100</v>
          </cell>
          <cell r="AG4059" t="str">
            <v/>
          </cell>
          <cell r="AH4059">
            <v>-100</v>
          </cell>
        </row>
        <row r="4060">
          <cell r="AD4060">
            <v>5</v>
          </cell>
          <cell r="AF4060">
            <v>100</v>
          </cell>
          <cell r="AG4060" t="str">
            <v/>
          </cell>
          <cell r="AH4060">
            <v>-100</v>
          </cell>
        </row>
        <row r="4061">
          <cell r="AC4061" t="str">
            <v>Won</v>
          </cell>
          <cell r="AD4061">
            <v>3.1</v>
          </cell>
          <cell r="AE4061">
            <v>1.7</v>
          </cell>
          <cell r="AF4061">
            <v>100</v>
          </cell>
          <cell r="AG4061">
            <v>310</v>
          </cell>
          <cell r="AH4061">
            <v>210</v>
          </cell>
        </row>
        <row r="4062">
          <cell r="AD4062">
            <v>41</v>
          </cell>
          <cell r="AF4062">
            <v>100</v>
          </cell>
          <cell r="AG4062" t="str">
            <v/>
          </cell>
          <cell r="AH4062">
            <v>-100</v>
          </cell>
        </row>
        <row r="4063">
          <cell r="AD4063">
            <v>10</v>
          </cell>
          <cell r="AF4063">
            <v>100</v>
          </cell>
          <cell r="AG4063" t="str">
            <v/>
          </cell>
          <cell r="AH4063">
            <v>-100</v>
          </cell>
        </row>
        <row r="4064">
          <cell r="AD4064">
            <v>14</v>
          </cell>
          <cell r="AF4064">
            <v>100</v>
          </cell>
          <cell r="AG4064" t="str">
            <v/>
          </cell>
          <cell r="AH4064">
            <v>-100</v>
          </cell>
        </row>
        <row r="4065">
          <cell r="AC4065" t="str">
            <v>3rd</v>
          </cell>
          <cell r="AD4065">
            <v>4.8</v>
          </cell>
          <cell r="AE4065">
            <v>1.9</v>
          </cell>
          <cell r="AF4065">
            <v>100</v>
          </cell>
          <cell r="AG4065" t="str">
            <v/>
          </cell>
          <cell r="AH4065">
            <v>-100</v>
          </cell>
        </row>
        <row r="4066">
          <cell r="AD4066">
            <v>4.5999999999999996</v>
          </cell>
          <cell r="AF4066">
            <v>100</v>
          </cell>
          <cell r="AG4066" t="str">
            <v/>
          </cell>
          <cell r="AH4066">
            <v>-100</v>
          </cell>
        </row>
        <row r="4067">
          <cell r="AD4067">
            <v>12</v>
          </cell>
          <cell r="AF4067">
            <v>100</v>
          </cell>
          <cell r="AG4067" t="str">
            <v/>
          </cell>
          <cell r="AH4067">
            <v>-100</v>
          </cell>
        </row>
        <row r="4068">
          <cell r="AD4068">
            <v>15</v>
          </cell>
          <cell r="AF4068">
            <v>100</v>
          </cell>
          <cell r="AG4068" t="str">
            <v/>
          </cell>
          <cell r="AH4068">
            <v>-100</v>
          </cell>
        </row>
        <row r="4069">
          <cell r="AC4069" t="str">
            <v>Won</v>
          </cell>
          <cell r="AD4069">
            <v>10.1</v>
          </cell>
          <cell r="AE4069">
            <v>3.3</v>
          </cell>
          <cell r="AF4069">
            <v>100</v>
          </cell>
          <cell r="AG4069">
            <v>1010</v>
          </cell>
          <cell r="AH4069">
            <v>910</v>
          </cell>
        </row>
        <row r="4070">
          <cell r="AD4070">
            <v>13</v>
          </cell>
          <cell r="AF4070">
            <v>100</v>
          </cell>
          <cell r="AG4070" t="str">
            <v/>
          </cell>
          <cell r="AH4070">
            <v>-100</v>
          </cell>
        </row>
        <row r="4071">
          <cell r="AD4071">
            <v>10</v>
          </cell>
          <cell r="AF4071">
            <v>100</v>
          </cell>
          <cell r="AG4071" t="str">
            <v/>
          </cell>
          <cell r="AH4071">
            <v>-100</v>
          </cell>
        </row>
        <row r="4072">
          <cell r="AC4072" t="str">
            <v>2nd</v>
          </cell>
          <cell r="AD4072">
            <v>10</v>
          </cell>
          <cell r="AE4072">
            <v>3.3</v>
          </cell>
          <cell r="AF4072">
            <v>100</v>
          </cell>
          <cell r="AG4072" t="str">
            <v/>
          </cell>
          <cell r="AH4072">
            <v>-100</v>
          </cell>
        </row>
        <row r="4073">
          <cell r="AD4073">
            <v>6</v>
          </cell>
          <cell r="AF4073">
            <v>100</v>
          </cell>
          <cell r="AG4073" t="str">
            <v/>
          </cell>
          <cell r="AH4073">
            <v>-100</v>
          </cell>
        </row>
        <row r="4074">
          <cell r="AD4074">
            <v>10</v>
          </cell>
          <cell r="AF4074">
            <v>100</v>
          </cell>
          <cell r="AG4074" t="str">
            <v/>
          </cell>
          <cell r="AH4074">
            <v>-100</v>
          </cell>
        </row>
        <row r="4075">
          <cell r="AD4075">
            <v>4.8</v>
          </cell>
          <cell r="AF4075">
            <v>100</v>
          </cell>
          <cell r="AG4075" t="str">
            <v/>
          </cell>
          <cell r="AH4075">
            <v>-100</v>
          </cell>
        </row>
        <row r="4076">
          <cell r="AC4076" t="str">
            <v>Won</v>
          </cell>
          <cell r="AD4076">
            <v>4.8</v>
          </cell>
          <cell r="AE4076">
            <v>2</v>
          </cell>
          <cell r="AF4076">
            <v>100</v>
          </cell>
          <cell r="AG4076">
            <v>480</v>
          </cell>
          <cell r="AH4076">
            <v>380</v>
          </cell>
        </row>
        <row r="4077">
          <cell r="AC4077" t="str">
            <v>2nd</v>
          </cell>
          <cell r="AD4077">
            <v>3.5</v>
          </cell>
          <cell r="AF4077">
            <v>100</v>
          </cell>
          <cell r="AG4077" t="str">
            <v/>
          </cell>
          <cell r="AH4077">
            <v>-100</v>
          </cell>
        </row>
        <row r="4078">
          <cell r="AD4078">
            <v>6.5</v>
          </cell>
          <cell r="AF4078">
            <v>100</v>
          </cell>
          <cell r="AG4078" t="str">
            <v/>
          </cell>
          <cell r="AH4078">
            <v>-100</v>
          </cell>
        </row>
        <row r="4079">
          <cell r="AD4079">
            <v>16</v>
          </cell>
          <cell r="AF4079">
            <v>100</v>
          </cell>
          <cell r="AG4079" t="str">
            <v/>
          </cell>
          <cell r="AH4079">
            <v>-100</v>
          </cell>
        </row>
        <row r="4080">
          <cell r="AC4080" t="str">
            <v>3rd</v>
          </cell>
          <cell r="AD4080">
            <v>6.5</v>
          </cell>
          <cell r="AE4080">
            <v>2.1</v>
          </cell>
          <cell r="AF4080">
            <v>100</v>
          </cell>
          <cell r="AG4080" t="str">
            <v/>
          </cell>
          <cell r="AH4080">
            <v>-100</v>
          </cell>
        </row>
        <row r="4081">
          <cell r="AC4081" t="str">
            <v>Won</v>
          </cell>
          <cell r="AD4081">
            <v>4.8</v>
          </cell>
          <cell r="AE4081">
            <v>1.8</v>
          </cell>
          <cell r="AF4081">
            <v>100</v>
          </cell>
          <cell r="AG4081">
            <v>480</v>
          </cell>
          <cell r="AH4081">
            <v>380</v>
          </cell>
        </row>
        <row r="4082">
          <cell r="AD4082">
            <v>4.4000000000000004</v>
          </cell>
          <cell r="AF4082">
            <v>100</v>
          </cell>
          <cell r="AG4082" t="str">
            <v/>
          </cell>
          <cell r="AH4082">
            <v>-100</v>
          </cell>
        </row>
        <row r="4083">
          <cell r="AC4083" t="str">
            <v>2nd</v>
          </cell>
          <cell r="AD4083">
            <v>7</v>
          </cell>
          <cell r="AE4083">
            <v>2.2000000000000002</v>
          </cell>
          <cell r="AF4083">
            <v>100</v>
          </cell>
          <cell r="AG4083" t="str">
            <v/>
          </cell>
          <cell r="AH4083">
            <v>-100</v>
          </cell>
        </row>
        <row r="4084">
          <cell r="AD4084">
            <v>7</v>
          </cell>
          <cell r="AF4084">
            <v>100</v>
          </cell>
          <cell r="AG4084" t="str">
            <v/>
          </cell>
          <cell r="AH4084">
            <v>-100</v>
          </cell>
        </row>
        <row r="4085">
          <cell r="AC4085" t="str">
            <v>Won</v>
          </cell>
          <cell r="AD4085">
            <v>2.4</v>
          </cell>
          <cell r="AE4085">
            <v>1.2</v>
          </cell>
          <cell r="AF4085">
            <v>100</v>
          </cell>
          <cell r="AG4085">
            <v>240</v>
          </cell>
          <cell r="AH4085">
            <v>140</v>
          </cell>
        </row>
        <row r="4086">
          <cell r="AC4086" t="str">
            <v>2nd</v>
          </cell>
          <cell r="AD4086">
            <v>5.5</v>
          </cell>
          <cell r="AE4086">
            <v>1.8</v>
          </cell>
          <cell r="AF4086">
            <v>100</v>
          </cell>
          <cell r="AG4086" t="str">
            <v/>
          </cell>
          <cell r="AH4086">
            <v>-100</v>
          </cell>
        </row>
        <row r="4087">
          <cell r="AD4087">
            <v>41</v>
          </cell>
          <cell r="AF4087">
            <v>100</v>
          </cell>
          <cell r="AG4087" t="str">
            <v/>
          </cell>
          <cell r="AH4087">
            <v>-100</v>
          </cell>
        </row>
        <row r="4088">
          <cell r="AD4088">
            <v>8</v>
          </cell>
          <cell r="AF4088">
            <v>100</v>
          </cell>
          <cell r="AG4088" t="str">
            <v/>
          </cell>
          <cell r="AH4088">
            <v>-100</v>
          </cell>
        </row>
        <row r="4089">
          <cell r="AC4089" t="str">
            <v>3rd</v>
          </cell>
          <cell r="AD4089">
            <v>8</v>
          </cell>
          <cell r="AE4089">
            <v>1.9</v>
          </cell>
          <cell r="AF4089">
            <v>100</v>
          </cell>
          <cell r="AG4089" t="str">
            <v/>
          </cell>
          <cell r="AH4089">
            <v>-100</v>
          </cell>
        </row>
        <row r="4090">
          <cell r="AD4090">
            <v>6.5</v>
          </cell>
          <cell r="AF4090">
            <v>100</v>
          </cell>
          <cell r="AG4090" t="str">
            <v/>
          </cell>
          <cell r="AH4090">
            <v>-100</v>
          </cell>
        </row>
        <row r="4091">
          <cell r="AD4091">
            <v>8</v>
          </cell>
          <cell r="AF4091">
            <v>100</v>
          </cell>
          <cell r="AG4091" t="str">
            <v/>
          </cell>
          <cell r="AH4091">
            <v>-100</v>
          </cell>
        </row>
        <row r="4092">
          <cell r="AC4092" t="str">
            <v>3rd</v>
          </cell>
          <cell r="AD4092">
            <v>4.2</v>
          </cell>
          <cell r="AE4092">
            <v>1.8</v>
          </cell>
          <cell r="AF4092">
            <v>100</v>
          </cell>
          <cell r="AG4092" t="str">
            <v/>
          </cell>
          <cell r="AH4092">
            <v>-100</v>
          </cell>
        </row>
        <row r="4093">
          <cell r="AC4093" t="str">
            <v>2nd</v>
          </cell>
          <cell r="AD4093">
            <v>5</v>
          </cell>
          <cell r="AE4093">
            <v>1.9</v>
          </cell>
          <cell r="AF4093">
            <v>100</v>
          </cell>
          <cell r="AG4093" t="str">
            <v/>
          </cell>
          <cell r="AH4093">
            <v>-100</v>
          </cell>
        </row>
        <row r="4094">
          <cell r="AC4094" t="str">
            <v>Won</v>
          </cell>
          <cell r="AD4094">
            <v>7.5</v>
          </cell>
          <cell r="AE4094">
            <v>2.5</v>
          </cell>
          <cell r="AF4094">
            <v>100</v>
          </cell>
          <cell r="AG4094">
            <v>750</v>
          </cell>
          <cell r="AH4094">
            <v>650</v>
          </cell>
        </row>
        <row r="4095">
          <cell r="AD4095">
            <v>21</v>
          </cell>
          <cell r="AF4095">
            <v>100</v>
          </cell>
          <cell r="AG4095" t="str">
            <v/>
          </cell>
          <cell r="AH4095">
            <v>-100</v>
          </cell>
        </row>
        <row r="4096">
          <cell r="AD4096">
            <v>5</v>
          </cell>
          <cell r="AF4096">
            <v>100</v>
          </cell>
          <cell r="AG4096" t="str">
            <v/>
          </cell>
          <cell r="AH4096">
            <v>-100</v>
          </cell>
        </row>
        <row r="4097">
          <cell r="AC4097" t="str">
            <v>3rd</v>
          </cell>
          <cell r="AD4097">
            <v>6.5</v>
          </cell>
          <cell r="AE4097">
            <v>2.2999999999999998</v>
          </cell>
          <cell r="AF4097">
            <v>100</v>
          </cell>
          <cell r="AG4097" t="str">
            <v/>
          </cell>
          <cell r="AH4097">
            <v>-100</v>
          </cell>
        </row>
        <row r="4098">
          <cell r="AD4098">
            <v>7</v>
          </cell>
          <cell r="AF4098">
            <v>100</v>
          </cell>
          <cell r="AG4098" t="str">
            <v/>
          </cell>
          <cell r="AH4098">
            <v>-100</v>
          </cell>
        </row>
        <row r="4099">
          <cell r="AD4099">
            <v>5.5</v>
          </cell>
          <cell r="AF4099">
            <v>100</v>
          </cell>
          <cell r="AG4099" t="str">
            <v/>
          </cell>
          <cell r="AH4099">
            <v>-100</v>
          </cell>
        </row>
        <row r="4100">
          <cell r="AD4100">
            <v>5.5</v>
          </cell>
          <cell r="AF4100">
            <v>100</v>
          </cell>
          <cell r="AG4100" t="str">
            <v/>
          </cell>
          <cell r="AH4100">
            <v>-100</v>
          </cell>
        </row>
        <row r="4101">
          <cell r="AD4101">
            <v>3.9</v>
          </cell>
          <cell r="AF4101">
            <v>100</v>
          </cell>
          <cell r="AG4101" t="str">
            <v/>
          </cell>
          <cell r="AH4101">
            <v>-100</v>
          </cell>
        </row>
        <row r="4102">
          <cell r="AC4102" t="str">
            <v>2nd</v>
          </cell>
          <cell r="AD4102">
            <v>2.8</v>
          </cell>
          <cell r="AF4102">
            <v>100</v>
          </cell>
          <cell r="AG4102" t="str">
            <v/>
          </cell>
          <cell r="AH4102">
            <v>-100</v>
          </cell>
        </row>
        <row r="4103">
          <cell r="AC4103" t="str">
            <v>3rd</v>
          </cell>
          <cell r="AD4103">
            <v>9.5</v>
          </cell>
          <cell r="AE4103">
            <v>2.7</v>
          </cell>
          <cell r="AF4103">
            <v>100</v>
          </cell>
          <cell r="AG4103" t="str">
            <v/>
          </cell>
          <cell r="AH4103">
            <v>-100</v>
          </cell>
        </row>
        <row r="4104">
          <cell r="AD4104">
            <v>5</v>
          </cell>
          <cell r="AF4104">
            <v>100</v>
          </cell>
          <cell r="AG4104" t="str">
            <v/>
          </cell>
          <cell r="AH4104">
            <v>-100</v>
          </cell>
        </row>
        <row r="4105">
          <cell r="AD4105">
            <v>7</v>
          </cell>
          <cell r="AF4105">
            <v>100</v>
          </cell>
          <cell r="AG4105" t="str">
            <v/>
          </cell>
          <cell r="AH4105">
            <v>-100</v>
          </cell>
        </row>
        <row r="4106">
          <cell r="AD4106">
            <v>3.1</v>
          </cell>
          <cell r="AF4106">
            <v>100</v>
          </cell>
          <cell r="AG4106" t="str">
            <v/>
          </cell>
          <cell r="AH4106">
            <v>-100</v>
          </cell>
        </row>
        <row r="4107">
          <cell r="AC4107" t="str">
            <v>Won</v>
          </cell>
          <cell r="AD4107">
            <v>6</v>
          </cell>
          <cell r="AE4107">
            <v>2</v>
          </cell>
          <cell r="AF4107">
            <v>100</v>
          </cell>
          <cell r="AG4107">
            <v>600</v>
          </cell>
          <cell r="AH4107">
            <v>500</v>
          </cell>
        </row>
        <row r="4108">
          <cell r="AD4108">
            <v>7.5</v>
          </cell>
          <cell r="AF4108">
            <v>100</v>
          </cell>
          <cell r="AG4108" t="str">
            <v/>
          </cell>
          <cell r="AH4108">
            <v>-100</v>
          </cell>
        </row>
        <row r="4109">
          <cell r="AD4109">
            <v>8.5</v>
          </cell>
          <cell r="AF4109">
            <v>100</v>
          </cell>
          <cell r="AG4109" t="str">
            <v/>
          </cell>
          <cell r="AH4109">
            <v>-100</v>
          </cell>
        </row>
        <row r="4110">
          <cell r="AC4110" t="str">
            <v>Won</v>
          </cell>
          <cell r="AD4110">
            <v>1.95</v>
          </cell>
          <cell r="AE4110">
            <v>1.4</v>
          </cell>
          <cell r="AF4110">
            <v>100</v>
          </cell>
          <cell r="AG4110">
            <v>195</v>
          </cell>
          <cell r="AH4110">
            <v>95</v>
          </cell>
        </row>
        <row r="4111">
          <cell r="AD4111">
            <v>6</v>
          </cell>
          <cell r="AF4111">
            <v>100</v>
          </cell>
          <cell r="AG4111" t="str">
            <v/>
          </cell>
          <cell r="AH4111">
            <v>-100</v>
          </cell>
        </row>
        <row r="4112">
          <cell r="AD4112">
            <v>12</v>
          </cell>
          <cell r="AF4112">
            <v>100</v>
          </cell>
          <cell r="AG4112" t="str">
            <v/>
          </cell>
          <cell r="AH4112">
            <v>-100</v>
          </cell>
        </row>
        <row r="4113">
          <cell r="AC4113" t="str">
            <v>2nd</v>
          </cell>
          <cell r="AD4113">
            <v>9</v>
          </cell>
          <cell r="AE4113">
            <v>3.8</v>
          </cell>
          <cell r="AF4113">
            <v>100</v>
          </cell>
          <cell r="AG4113" t="str">
            <v/>
          </cell>
          <cell r="AH4113">
            <v>-100</v>
          </cell>
        </row>
        <row r="4114">
          <cell r="AD4114">
            <v>10</v>
          </cell>
          <cell r="AF4114">
            <v>100</v>
          </cell>
          <cell r="AG4114" t="str">
            <v/>
          </cell>
          <cell r="AH4114">
            <v>-100</v>
          </cell>
        </row>
        <row r="4115">
          <cell r="AC4115" t="str">
            <v>Won</v>
          </cell>
          <cell r="AD4115">
            <v>7.5</v>
          </cell>
          <cell r="AE4115">
            <v>2.1</v>
          </cell>
          <cell r="AF4115">
            <v>100</v>
          </cell>
          <cell r="AG4115">
            <v>750</v>
          </cell>
          <cell r="AH4115">
            <v>650</v>
          </cell>
        </row>
        <row r="4116">
          <cell r="AC4116" t="str">
            <v>2nd</v>
          </cell>
          <cell r="AD4116">
            <v>4.4000000000000004</v>
          </cell>
          <cell r="AE4116">
            <v>1.8</v>
          </cell>
          <cell r="AF4116">
            <v>100</v>
          </cell>
          <cell r="AG4116" t="str">
            <v/>
          </cell>
          <cell r="AH4116">
            <v>-100</v>
          </cell>
        </row>
        <row r="4117">
          <cell r="AD4117">
            <v>4.2</v>
          </cell>
          <cell r="AF4117">
            <v>100</v>
          </cell>
          <cell r="AG4117" t="str">
            <v/>
          </cell>
          <cell r="AH4117">
            <v>-100</v>
          </cell>
        </row>
        <row r="4118">
          <cell r="AD4118">
            <v>9.5</v>
          </cell>
          <cell r="AF4118">
            <v>100</v>
          </cell>
          <cell r="AG4118" t="str">
            <v/>
          </cell>
          <cell r="AH4118">
            <v>-100</v>
          </cell>
        </row>
        <row r="4119">
          <cell r="AD4119">
            <v>6.5</v>
          </cell>
          <cell r="AF4119">
            <v>100</v>
          </cell>
          <cell r="AG4119" t="str">
            <v/>
          </cell>
          <cell r="AH4119">
            <v>-100</v>
          </cell>
        </row>
        <row r="4120">
          <cell r="AC4120" t="str">
            <v>Won</v>
          </cell>
          <cell r="AD4120">
            <v>4.4000000000000004</v>
          </cell>
          <cell r="AE4120">
            <v>1.8</v>
          </cell>
          <cell r="AF4120">
            <v>100</v>
          </cell>
          <cell r="AG4120">
            <v>440.00000000000006</v>
          </cell>
          <cell r="AH4120">
            <v>340.00000000000006</v>
          </cell>
        </row>
        <row r="4121">
          <cell r="AD4121">
            <v>2.9</v>
          </cell>
          <cell r="AF4121">
            <v>100</v>
          </cell>
          <cell r="AG4121" t="str">
            <v/>
          </cell>
          <cell r="AH4121">
            <v>-100</v>
          </cell>
        </row>
        <row r="4122">
          <cell r="AD4122">
            <v>14</v>
          </cell>
          <cell r="AF4122">
            <v>100</v>
          </cell>
          <cell r="AG4122" t="str">
            <v/>
          </cell>
          <cell r="AH4122">
            <v>-100</v>
          </cell>
        </row>
        <row r="4123">
          <cell r="AC4123" t="str">
            <v>3rd</v>
          </cell>
          <cell r="AD4123">
            <v>14</v>
          </cell>
          <cell r="AE4123">
            <v>3.8</v>
          </cell>
          <cell r="AF4123">
            <v>100</v>
          </cell>
          <cell r="AG4123" t="str">
            <v/>
          </cell>
          <cell r="AH4123">
            <v>-100</v>
          </cell>
        </row>
        <row r="4124">
          <cell r="AC4124" t="str">
            <v>2nd</v>
          </cell>
          <cell r="AD4124">
            <v>9.5</v>
          </cell>
          <cell r="AE4124">
            <v>2.7</v>
          </cell>
          <cell r="AF4124">
            <v>100</v>
          </cell>
          <cell r="AG4124" t="str">
            <v/>
          </cell>
          <cell r="AH4124">
            <v>-100</v>
          </cell>
        </row>
        <row r="4125">
          <cell r="AD4125">
            <v>21</v>
          </cell>
          <cell r="AF4125">
            <v>100</v>
          </cell>
          <cell r="AG4125" t="str">
            <v/>
          </cell>
          <cell r="AH4125">
            <v>-100</v>
          </cell>
        </row>
        <row r="4126">
          <cell r="AD4126">
            <v>3.2</v>
          </cell>
          <cell r="AF4126">
            <v>100</v>
          </cell>
          <cell r="AG4126" t="str">
            <v/>
          </cell>
          <cell r="AH4126">
            <v>-100</v>
          </cell>
        </row>
        <row r="4127">
          <cell r="AC4127" t="str">
            <v>2nd</v>
          </cell>
          <cell r="AD4127">
            <v>10</v>
          </cell>
          <cell r="AE4127">
            <v>3</v>
          </cell>
          <cell r="AF4127">
            <v>100</v>
          </cell>
          <cell r="AG4127" t="str">
            <v/>
          </cell>
          <cell r="AH4127">
            <v>-100</v>
          </cell>
        </row>
        <row r="4128">
          <cell r="AD4128">
            <v>7</v>
          </cell>
          <cell r="AF4128">
            <v>100</v>
          </cell>
          <cell r="AG4128" t="str">
            <v/>
          </cell>
          <cell r="AH4128">
            <v>-100</v>
          </cell>
        </row>
        <row r="4129">
          <cell r="AD4129">
            <v>12</v>
          </cell>
          <cell r="AF4129">
            <v>100</v>
          </cell>
          <cell r="AG4129" t="str">
            <v/>
          </cell>
          <cell r="AH4129">
            <v>-100</v>
          </cell>
        </row>
        <row r="4130">
          <cell r="AD4130">
            <v>2.35</v>
          </cell>
          <cell r="AF4130">
            <v>100</v>
          </cell>
          <cell r="AG4130" t="str">
            <v/>
          </cell>
          <cell r="AH4130">
            <v>-100</v>
          </cell>
        </row>
        <row r="4131">
          <cell r="AC4131" t="str">
            <v>2nd</v>
          </cell>
          <cell r="AD4131">
            <v>5.5</v>
          </cell>
          <cell r="AE4131">
            <v>1.8</v>
          </cell>
          <cell r="AF4131">
            <v>100</v>
          </cell>
          <cell r="AG4131" t="str">
            <v/>
          </cell>
          <cell r="AH4131">
            <v>-100</v>
          </cell>
        </row>
        <row r="4132">
          <cell r="AD4132">
            <v>9</v>
          </cell>
          <cell r="AF4132">
            <v>100</v>
          </cell>
          <cell r="AG4132" t="str">
            <v/>
          </cell>
          <cell r="AH4132">
            <v>-100</v>
          </cell>
        </row>
        <row r="4133">
          <cell r="AD4133">
            <v>26</v>
          </cell>
          <cell r="AF4133">
            <v>100</v>
          </cell>
          <cell r="AG4133" t="str">
            <v/>
          </cell>
          <cell r="AH4133">
            <v>-100</v>
          </cell>
        </row>
        <row r="4134">
          <cell r="AC4134" t="str">
            <v>Won</v>
          </cell>
          <cell r="AD4134">
            <v>7</v>
          </cell>
          <cell r="AE4134">
            <v>1.8</v>
          </cell>
          <cell r="AF4134">
            <v>100</v>
          </cell>
          <cell r="AG4134">
            <v>700</v>
          </cell>
          <cell r="AH4134">
            <v>600</v>
          </cell>
        </row>
        <row r="4135">
          <cell r="AD4135">
            <v>5</v>
          </cell>
          <cell r="AF4135">
            <v>100</v>
          </cell>
          <cell r="AG4135" t="str">
            <v/>
          </cell>
          <cell r="AH4135">
            <v>-100</v>
          </cell>
        </row>
        <row r="4136">
          <cell r="AD4136">
            <v>5.5</v>
          </cell>
          <cell r="AF4136">
            <v>100</v>
          </cell>
          <cell r="AG4136" t="str">
            <v/>
          </cell>
          <cell r="AH4136">
            <v>-100</v>
          </cell>
        </row>
        <row r="4137">
          <cell r="AC4137" t="str">
            <v>Won</v>
          </cell>
          <cell r="AD4137">
            <v>11</v>
          </cell>
          <cell r="AE4137">
            <v>3.5</v>
          </cell>
          <cell r="AF4137">
            <v>100</v>
          </cell>
          <cell r="AG4137">
            <v>1100</v>
          </cell>
          <cell r="AH4137">
            <v>1000</v>
          </cell>
        </row>
        <row r="4138">
          <cell r="AD4138">
            <v>20</v>
          </cell>
          <cell r="AF4138">
            <v>100</v>
          </cell>
          <cell r="AG4138" t="str">
            <v/>
          </cell>
          <cell r="AH4138">
            <v>-100</v>
          </cell>
        </row>
        <row r="4139">
          <cell r="AD4139">
            <v>15</v>
          </cell>
          <cell r="AF4139">
            <v>100</v>
          </cell>
          <cell r="AG4139" t="str">
            <v/>
          </cell>
          <cell r="AH4139">
            <v>-100</v>
          </cell>
        </row>
        <row r="4140">
          <cell r="AD4140">
            <v>4.8</v>
          </cell>
          <cell r="AF4140">
            <v>100</v>
          </cell>
          <cell r="AG4140" t="str">
            <v/>
          </cell>
          <cell r="AH4140">
            <v>-100</v>
          </cell>
        </row>
        <row r="4141">
          <cell r="AC4141" t="str">
            <v>2nd</v>
          </cell>
          <cell r="AD4141">
            <v>4.5999999999999996</v>
          </cell>
          <cell r="AE4141">
            <v>1.8</v>
          </cell>
          <cell r="AF4141">
            <v>100</v>
          </cell>
          <cell r="AG4141" t="str">
            <v/>
          </cell>
          <cell r="AH4141">
            <v>-100</v>
          </cell>
        </row>
        <row r="4142">
          <cell r="AD4142">
            <v>9</v>
          </cell>
          <cell r="AF4142">
            <v>100</v>
          </cell>
          <cell r="AG4142" t="str">
            <v/>
          </cell>
          <cell r="AH4142">
            <v>-100</v>
          </cell>
        </row>
        <row r="4143">
          <cell r="AD4143">
            <v>4.5999999999999996</v>
          </cell>
          <cell r="AF4143">
            <v>100</v>
          </cell>
          <cell r="AG4143" t="str">
            <v/>
          </cell>
          <cell r="AH4143">
            <v>-100</v>
          </cell>
        </row>
        <row r="4144">
          <cell r="AC4144" t="str">
            <v>Won</v>
          </cell>
          <cell r="AD4144">
            <v>5.9</v>
          </cell>
          <cell r="AE4144">
            <v>2.2000000000000002</v>
          </cell>
          <cell r="AF4144">
            <v>100</v>
          </cell>
          <cell r="AG4144">
            <v>590</v>
          </cell>
          <cell r="AH4144">
            <v>490</v>
          </cell>
        </row>
        <row r="4145">
          <cell r="AD4145">
            <v>6.5</v>
          </cell>
          <cell r="AF4145">
            <v>100</v>
          </cell>
          <cell r="AG4145" t="str">
            <v/>
          </cell>
          <cell r="AH4145">
            <v>-100</v>
          </cell>
        </row>
        <row r="4146">
          <cell r="AC4146" t="str">
            <v>Won</v>
          </cell>
          <cell r="AD4146">
            <v>6</v>
          </cell>
          <cell r="AE4146">
            <v>2.2000000000000002</v>
          </cell>
          <cell r="AF4146">
            <v>100</v>
          </cell>
          <cell r="AG4146">
            <v>600</v>
          </cell>
          <cell r="AH4146">
            <v>500</v>
          </cell>
        </row>
        <row r="4147">
          <cell r="AC4147" t="str">
            <v>3rd</v>
          </cell>
          <cell r="AD4147">
            <v>7</v>
          </cell>
          <cell r="AF4147">
            <v>100</v>
          </cell>
          <cell r="AG4147" t="str">
            <v/>
          </cell>
          <cell r="AH4147">
            <v>-100</v>
          </cell>
        </row>
        <row r="4148">
          <cell r="AD4148">
            <v>12</v>
          </cell>
          <cell r="AF4148">
            <v>100</v>
          </cell>
          <cell r="AG4148" t="str">
            <v/>
          </cell>
          <cell r="AH4148">
            <v>-100</v>
          </cell>
        </row>
        <row r="4149">
          <cell r="AD4149">
            <v>8.5</v>
          </cell>
          <cell r="AF4149">
            <v>100</v>
          </cell>
          <cell r="AG4149" t="str">
            <v/>
          </cell>
          <cell r="AH4149">
            <v>-100</v>
          </cell>
        </row>
        <row r="4150">
          <cell r="AC4150" t="str">
            <v>Won</v>
          </cell>
          <cell r="AD4150">
            <v>3.1500000000000004</v>
          </cell>
          <cell r="AE4150">
            <v>1.9</v>
          </cell>
          <cell r="AF4150">
            <v>100</v>
          </cell>
          <cell r="AG4150">
            <v>315.00000000000006</v>
          </cell>
          <cell r="AH4150">
            <v>215.00000000000006</v>
          </cell>
        </row>
        <row r="4151">
          <cell r="AC4151" t="str">
            <v>L/scr</v>
          </cell>
          <cell r="AD4151">
            <v>1</v>
          </cell>
          <cell r="AE4151">
            <v>1</v>
          </cell>
          <cell r="AF4151" t="str">
            <v/>
          </cell>
          <cell r="AG4151" t="str">
            <v/>
          </cell>
          <cell r="AH4151" t="str">
            <v/>
          </cell>
        </row>
        <row r="4152">
          <cell r="AD4152">
            <v>4.5999999999999996</v>
          </cell>
          <cell r="AF4152">
            <v>100</v>
          </cell>
          <cell r="AG4152" t="str">
            <v/>
          </cell>
          <cell r="AH4152">
            <v>-100</v>
          </cell>
        </row>
        <row r="4153">
          <cell r="AC4153" t="str">
            <v>Ntd</v>
          </cell>
          <cell r="AD4153">
            <v>8.5</v>
          </cell>
          <cell r="AF4153">
            <v>100</v>
          </cell>
          <cell r="AG4153" t="str">
            <v/>
          </cell>
          <cell r="AH4153">
            <v>-100</v>
          </cell>
        </row>
        <row r="4154">
          <cell r="AD4154">
            <v>13</v>
          </cell>
          <cell r="AF4154">
            <v>100</v>
          </cell>
          <cell r="AG4154" t="str">
            <v/>
          </cell>
          <cell r="AH4154">
            <v>-100</v>
          </cell>
        </row>
        <row r="4155">
          <cell r="AC4155" t="str">
            <v>Won</v>
          </cell>
          <cell r="AD4155">
            <v>3.8</v>
          </cell>
          <cell r="AE4155">
            <v>1.6</v>
          </cell>
          <cell r="AF4155">
            <v>100</v>
          </cell>
          <cell r="AG4155">
            <v>380</v>
          </cell>
          <cell r="AH4155">
            <v>280</v>
          </cell>
        </row>
        <row r="4156">
          <cell r="AD4156">
            <v>2.5</v>
          </cell>
          <cell r="AF4156">
            <v>100</v>
          </cell>
          <cell r="AG4156" t="str">
            <v/>
          </cell>
          <cell r="AH4156">
            <v>-100</v>
          </cell>
        </row>
        <row r="4157">
          <cell r="AC4157" t="str">
            <v>2nd</v>
          </cell>
          <cell r="AD4157">
            <v>8.5</v>
          </cell>
          <cell r="AE4157">
            <v>2.1</v>
          </cell>
          <cell r="AF4157">
            <v>100</v>
          </cell>
          <cell r="AG4157" t="str">
            <v/>
          </cell>
          <cell r="AH4157">
            <v>-100</v>
          </cell>
        </row>
        <row r="4158">
          <cell r="AC4158" t="str">
            <v>3rd</v>
          </cell>
          <cell r="AD4158">
            <v>10</v>
          </cell>
          <cell r="AE4158">
            <v>2.2000000000000002</v>
          </cell>
          <cell r="AF4158">
            <v>100</v>
          </cell>
          <cell r="AG4158" t="str">
            <v/>
          </cell>
          <cell r="AH4158">
            <v>-100</v>
          </cell>
        </row>
        <row r="4159">
          <cell r="AC4159" t="str">
            <v>L/scr</v>
          </cell>
          <cell r="AD4159">
            <v>1</v>
          </cell>
          <cell r="AE4159">
            <v>1</v>
          </cell>
          <cell r="AF4159" t="str">
            <v/>
          </cell>
          <cell r="AG4159" t="str">
            <v/>
          </cell>
          <cell r="AH4159" t="str">
            <v/>
          </cell>
        </row>
        <row r="4160">
          <cell r="AC4160" t="str">
            <v>2nd</v>
          </cell>
          <cell r="AD4160">
            <v>6</v>
          </cell>
          <cell r="AE4160">
            <v>2.4</v>
          </cell>
          <cell r="AF4160">
            <v>100</v>
          </cell>
          <cell r="AG4160" t="str">
            <v/>
          </cell>
          <cell r="AH4160">
            <v>-100</v>
          </cell>
        </row>
        <row r="4161">
          <cell r="AD4161">
            <v>41</v>
          </cell>
          <cell r="AF4161">
            <v>100</v>
          </cell>
          <cell r="AG4161" t="str">
            <v/>
          </cell>
          <cell r="AH4161">
            <v>-100</v>
          </cell>
        </row>
        <row r="4162">
          <cell r="AC4162" t="str">
            <v>Won</v>
          </cell>
          <cell r="AD4162">
            <v>4.4000000000000004</v>
          </cell>
          <cell r="AE4162">
            <v>1.7</v>
          </cell>
          <cell r="AF4162">
            <v>100</v>
          </cell>
          <cell r="AG4162">
            <v>440.00000000000006</v>
          </cell>
          <cell r="AH4162">
            <v>340.00000000000006</v>
          </cell>
        </row>
        <row r="4163">
          <cell r="AD4163">
            <v>7.5</v>
          </cell>
          <cell r="AF4163">
            <v>100</v>
          </cell>
          <cell r="AG4163" t="str">
            <v/>
          </cell>
          <cell r="AH4163">
            <v>-100</v>
          </cell>
        </row>
        <row r="4164">
          <cell r="AD4164">
            <v>9</v>
          </cell>
          <cell r="AF4164">
            <v>100</v>
          </cell>
          <cell r="AG4164" t="str">
            <v/>
          </cell>
          <cell r="AH4164">
            <v>-100</v>
          </cell>
        </row>
        <row r="4165">
          <cell r="AC4165" t="str">
            <v>Won</v>
          </cell>
          <cell r="AD4165">
            <v>5.0999999999999996</v>
          </cell>
          <cell r="AE4165">
            <v>1.9</v>
          </cell>
          <cell r="AF4165">
            <v>100</v>
          </cell>
          <cell r="AG4165">
            <v>509.99999999999994</v>
          </cell>
          <cell r="AH4165">
            <v>409.99999999999994</v>
          </cell>
        </row>
        <row r="4166">
          <cell r="AD4166">
            <v>2.4500000000000002</v>
          </cell>
          <cell r="AF4166">
            <v>100</v>
          </cell>
          <cell r="AG4166" t="str">
            <v/>
          </cell>
          <cell r="AH4166">
            <v>-100</v>
          </cell>
        </row>
        <row r="4167">
          <cell r="AC4167" t="str">
            <v>2nd</v>
          </cell>
          <cell r="AD4167">
            <v>8</v>
          </cell>
          <cell r="AE4167">
            <v>2.2999999999999998</v>
          </cell>
          <cell r="AF4167">
            <v>100</v>
          </cell>
          <cell r="AG4167" t="str">
            <v/>
          </cell>
          <cell r="AH4167">
            <v>-100</v>
          </cell>
        </row>
        <row r="4168">
          <cell r="AD4168">
            <v>15</v>
          </cell>
          <cell r="AF4168">
            <v>100</v>
          </cell>
          <cell r="AG4168" t="str">
            <v/>
          </cell>
          <cell r="AH4168">
            <v>-100</v>
          </cell>
        </row>
        <row r="4169">
          <cell r="AD4169">
            <v>13</v>
          </cell>
          <cell r="AF4169">
            <v>100</v>
          </cell>
          <cell r="AG4169" t="str">
            <v/>
          </cell>
          <cell r="AH4169">
            <v>-100</v>
          </cell>
        </row>
        <row r="4170">
          <cell r="AD4170">
            <v>6.5</v>
          </cell>
          <cell r="AF4170">
            <v>100</v>
          </cell>
          <cell r="AG4170" t="str">
            <v/>
          </cell>
          <cell r="AH4170">
            <v>-100</v>
          </cell>
        </row>
        <row r="4171">
          <cell r="AC4171" t="str">
            <v>Won</v>
          </cell>
          <cell r="AD4171">
            <v>3.5</v>
          </cell>
          <cell r="AE4171">
            <v>1.6</v>
          </cell>
          <cell r="AF4171">
            <v>100</v>
          </cell>
          <cell r="AG4171">
            <v>350</v>
          </cell>
          <cell r="AH4171">
            <v>250</v>
          </cell>
        </row>
        <row r="4172">
          <cell r="AC4172" t="str">
            <v>3rd</v>
          </cell>
          <cell r="AD4172">
            <v>4</v>
          </cell>
          <cell r="AE4172">
            <v>1.6</v>
          </cell>
          <cell r="AF4172">
            <v>100</v>
          </cell>
          <cell r="AG4172" t="str">
            <v/>
          </cell>
          <cell r="AH4172">
            <v>-100</v>
          </cell>
        </row>
        <row r="4173">
          <cell r="AD4173">
            <v>21</v>
          </cell>
          <cell r="AF4173">
            <v>100</v>
          </cell>
          <cell r="AG4173" t="str">
            <v/>
          </cell>
          <cell r="AH4173">
            <v>-100</v>
          </cell>
        </row>
        <row r="4174">
          <cell r="AD4174">
            <v>6.5</v>
          </cell>
          <cell r="AF4174">
            <v>100</v>
          </cell>
          <cell r="AG4174" t="str">
            <v/>
          </cell>
          <cell r="AH4174">
            <v>-100</v>
          </cell>
        </row>
        <row r="4175">
          <cell r="AC4175" t="str">
            <v>Won</v>
          </cell>
          <cell r="AD4175">
            <v>2.35</v>
          </cell>
          <cell r="AE4175">
            <v>1.3</v>
          </cell>
          <cell r="AF4175">
            <v>100</v>
          </cell>
          <cell r="AG4175">
            <v>235</v>
          </cell>
          <cell r="AH4175">
            <v>135</v>
          </cell>
        </row>
        <row r="4176">
          <cell r="AC4176" t="str">
            <v>2nd</v>
          </cell>
          <cell r="AD4176">
            <v>3.9</v>
          </cell>
          <cell r="AE4176">
            <v>1.5</v>
          </cell>
          <cell r="AF4176">
            <v>100</v>
          </cell>
          <cell r="AG4176" t="str">
            <v/>
          </cell>
          <cell r="AH4176">
            <v>-100</v>
          </cell>
        </row>
        <row r="4177">
          <cell r="AD4177">
            <v>8</v>
          </cell>
          <cell r="AF4177">
            <v>100</v>
          </cell>
          <cell r="AG4177" t="str">
            <v/>
          </cell>
          <cell r="AH4177">
            <v>-100</v>
          </cell>
        </row>
        <row r="4178">
          <cell r="AD4178">
            <v>8</v>
          </cell>
          <cell r="AF4178">
            <v>100</v>
          </cell>
          <cell r="AG4178" t="str">
            <v/>
          </cell>
          <cell r="AH4178">
            <v>-100</v>
          </cell>
        </row>
        <row r="4179">
          <cell r="AD4179">
            <v>18</v>
          </cell>
          <cell r="AF4179">
            <v>100</v>
          </cell>
          <cell r="AG4179" t="str">
            <v/>
          </cell>
          <cell r="AH4179">
            <v>-100</v>
          </cell>
        </row>
        <row r="4180">
          <cell r="AD4180">
            <v>3.8</v>
          </cell>
          <cell r="AF4180">
            <v>100</v>
          </cell>
          <cell r="AG4180" t="str">
            <v/>
          </cell>
          <cell r="AH4180">
            <v>-100</v>
          </cell>
        </row>
        <row r="4181">
          <cell r="AC4181" t="str">
            <v>Won</v>
          </cell>
          <cell r="AD4181">
            <v>9.5</v>
          </cell>
          <cell r="AE4181">
            <v>2.9</v>
          </cell>
          <cell r="AF4181">
            <v>100</v>
          </cell>
          <cell r="AG4181">
            <v>950</v>
          </cell>
          <cell r="AH4181">
            <v>850</v>
          </cell>
        </row>
        <row r="4182">
          <cell r="AC4182" t="str">
            <v>3rd</v>
          </cell>
          <cell r="AD4182">
            <v>5.5</v>
          </cell>
          <cell r="AE4182">
            <v>1.9</v>
          </cell>
          <cell r="AF4182">
            <v>100</v>
          </cell>
          <cell r="AG4182" t="str">
            <v/>
          </cell>
          <cell r="AH4182">
            <v>-100</v>
          </cell>
        </row>
        <row r="4183">
          <cell r="AC4183" t="str">
            <v>2nd</v>
          </cell>
          <cell r="AD4183">
            <v>6</v>
          </cell>
          <cell r="AE4183">
            <v>2.1</v>
          </cell>
          <cell r="AF4183">
            <v>100</v>
          </cell>
          <cell r="AG4183" t="str">
            <v/>
          </cell>
          <cell r="AH4183">
            <v>-100</v>
          </cell>
        </row>
        <row r="4184">
          <cell r="AD4184">
            <v>9</v>
          </cell>
          <cell r="AF4184">
            <v>100</v>
          </cell>
          <cell r="AG4184" t="str">
            <v/>
          </cell>
          <cell r="AH4184">
            <v>-100</v>
          </cell>
        </row>
        <row r="4185">
          <cell r="AD4185">
            <v>5.5</v>
          </cell>
          <cell r="AF4185">
            <v>100</v>
          </cell>
          <cell r="AG4185" t="str">
            <v/>
          </cell>
          <cell r="AH4185">
            <v>-100</v>
          </cell>
        </row>
        <row r="4186">
          <cell r="AD4186">
            <v>2.5</v>
          </cell>
          <cell r="AF4186">
            <v>100</v>
          </cell>
          <cell r="AG4186" t="str">
            <v/>
          </cell>
          <cell r="AH4186">
            <v>-100</v>
          </cell>
        </row>
        <row r="4187">
          <cell r="AC4187" t="str">
            <v>2nd</v>
          </cell>
          <cell r="AD4187">
            <v>7</v>
          </cell>
          <cell r="AE4187">
            <v>1.7</v>
          </cell>
          <cell r="AF4187">
            <v>100</v>
          </cell>
          <cell r="AG4187" t="str">
            <v/>
          </cell>
          <cell r="AH4187">
            <v>-100</v>
          </cell>
        </row>
        <row r="4188">
          <cell r="AC4188" t="str">
            <v>L/scr</v>
          </cell>
          <cell r="AD4188">
            <v>1</v>
          </cell>
          <cell r="AE4188">
            <v>1</v>
          </cell>
          <cell r="AF4188" t="str">
            <v/>
          </cell>
          <cell r="AG4188" t="str">
            <v/>
          </cell>
          <cell r="AH4188" t="str">
            <v/>
          </cell>
        </row>
        <row r="4189">
          <cell r="AC4189" t="str">
            <v>2nd</v>
          </cell>
          <cell r="AD4189">
            <v>6</v>
          </cell>
          <cell r="AE4189">
            <v>1.8</v>
          </cell>
          <cell r="AF4189">
            <v>100</v>
          </cell>
          <cell r="AG4189" t="str">
            <v/>
          </cell>
          <cell r="AH4189">
            <v>-100</v>
          </cell>
        </row>
        <row r="4190">
          <cell r="AD4190">
            <v>13</v>
          </cell>
          <cell r="AF4190">
            <v>100</v>
          </cell>
          <cell r="AG4190" t="str">
            <v/>
          </cell>
          <cell r="AH4190">
            <v>-100</v>
          </cell>
        </row>
        <row r="4191">
          <cell r="AC4191" t="str">
            <v>Won</v>
          </cell>
          <cell r="AD4191">
            <v>3.5</v>
          </cell>
          <cell r="AE4191">
            <v>1.4</v>
          </cell>
          <cell r="AF4191">
            <v>100</v>
          </cell>
          <cell r="AG4191">
            <v>350</v>
          </cell>
          <cell r="AH4191">
            <v>250</v>
          </cell>
        </row>
        <row r="4192">
          <cell r="AC4192" t="str">
            <v>3rd</v>
          </cell>
          <cell r="AD4192">
            <v>6.5</v>
          </cell>
          <cell r="AE4192">
            <v>1.8</v>
          </cell>
          <cell r="AF4192">
            <v>100</v>
          </cell>
          <cell r="AG4192" t="str">
            <v/>
          </cell>
          <cell r="AH4192">
            <v>-100</v>
          </cell>
        </row>
        <row r="4193">
          <cell r="AD4193">
            <v>8.5</v>
          </cell>
          <cell r="AF4193">
            <v>100</v>
          </cell>
          <cell r="AG4193" t="str">
            <v/>
          </cell>
          <cell r="AH4193">
            <v>-100</v>
          </cell>
        </row>
        <row r="4194">
          <cell r="AC4194" t="str">
            <v>3rd</v>
          </cell>
          <cell r="AD4194">
            <v>5</v>
          </cell>
          <cell r="AE4194">
            <v>2</v>
          </cell>
          <cell r="AF4194">
            <v>100</v>
          </cell>
          <cell r="AG4194" t="str">
            <v/>
          </cell>
          <cell r="AH4194">
            <v>-100</v>
          </cell>
        </row>
        <row r="4195">
          <cell r="AD4195">
            <v>9.5</v>
          </cell>
          <cell r="AF4195">
            <v>100</v>
          </cell>
          <cell r="AG4195" t="str">
            <v/>
          </cell>
          <cell r="AH4195">
            <v>-100</v>
          </cell>
        </row>
        <row r="4196">
          <cell r="AC4196" t="str">
            <v>Won</v>
          </cell>
          <cell r="AD4196">
            <v>5</v>
          </cell>
          <cell r="AE4196">
            <v>1.9</v>
          </cell>
          <cell r="AF4196">
            <v>100</v>
          </cell>
          <cell r="AG4196">
            <v>500</v>
          </cell>
          <cell r="AH4196">
            <v>400</v>
          </cell>
        </row>
        <row r="4197">
          <cell r="AC4197" t="str">
            <v>2nd</v>
          </cell>
          <cell r="AD4197">
            <v>7.5</v>
          </cell>
          <cell r="AE4197">
            <v>2.4</v>
          </cell>
          <cell r="AF4197">
            <v>100</v>
          </cell>
          <cell r="AG4197" t="str">
            <v/>
          </cell>
          <cell r="AH4197">
            <v>-100</v>
          </cell>
        </row>
        <row r="4198">
          <cell r="AD4198">
            <v>4.5999999999999996</v>
          </cell>
          <cell r="AF4198">
            <v>100</v>
          </cell>
          <cell r="AG4198" t="str">
            <v/>
          </cell>
          <cell r="AH4198">
            <v>-100</v>
          </cell>
        </row>
        <row r="4199">
          <cell r="AC4199" t="str">
            <v>2nd</v>
          </cell>
          <cell r="AD4199">
            <v>3</v>
          </cell>
          <cell r="AE4199">
            <v>1.5</v>
          </cell>
          <cell r="AF4199">
            <v>100</v>
          </cell>
          <cell r="AG4199" t="str">
            <v/>
          </cell>
          <cell r="AH4199">
            <v>-100</v>
          </cell>
        </row>
        <row r="4200">
          <cell r="AD4200">
            <v>6.5</v>
          </cell>
          <cell r="AF4200">
            <v>100</v>
          </cell>
          <cell r="AG4200" t="str">
            <v/>
          </cell>
          <cell r="AH4200">
            <v>-100</v>
          </cell>
        </row>
        <row r="4201">
          <cell r="AD4201">
            <v>14</v>
          </cell>
          <cell r="AF4201">
            <v>100</v>
          </cell>
          <cell r="AG4201" t="str">
            <v/>
          </cell>
          <cell r="AH4201">
            <v>-100</v>
          </cell>
        </row>
        <row r="4202">
          <cell r="AD4202">
            <v>15</v>
          </cell>
          <cell r="AF4202">
            <v>100</v>
          </cell>
          <cell r="AG4202" t="str">
            <v/>
          </cell>
          <cell r="AH4202">
            <v>-100</v>
          </cell>
        </row>
        <row r="4203">
          <cell r="AC4203" t="str">
            <v>2nd</v>
          </cell>
          <cell r="AD4203">
            <v>11</v>
          </cell>
          <cell r="AE4203">
            <v>3.2</v>
          </cell>
          <cell r="AF4203">
            <v>100</v>
          </cell>
          <cell r="AG4203" t="str">
            <v/>
          </cell>
          <cell r="AH4203">
            <v>-100</v>
          </cell>
        </row>
        <row r="4204">
          <cell r="AD4204">
            <v>4.8</v>
          </cell>
          <cell r="AF4204">
            <v>100</v>
          </cell>
          <cell r="AG4204" t="str">
            <v/>
          </cell>
          <cell r="AH4204">
            <v>-100</v>
          </cell>
        </row>
        <row r="4205">
          <cell r="AD4205">
            <v>6.5</v>
          </cell>
          <cell r="AF4205">
            <v>100</v>
          </cell>
          <cell r="AG4205" t="str">
            <v/>
          </cell>
          <cell r="AH4205">
            <v>-100</v>
          </cell>
        </row>
        <row r="4206">
          <cell r="AC4206" t="str">
            <v>3rd</v>
          </cell>
          <cell r="AD4206">
            <v>4.2</v>
          </cell>
          <cell r="AE4206">
            <v>1.8</v>
          </cell>
          <cell r="AF4206">
            <v>100</v>
          </cell>
          <cell r="AG4206" t="str">
            <v/>
          </cell>
          <cell r="AH4206">
            <v>-100</v>
          </cell>
        </row>
        <row r="4207">
          <cell r="AD4207">
            <v>9</v>
          </cell>
          <cell r="AF4207">
            <v>100</v>
          </cell>
          <cell r="AG4207" t="str">
            <v/>
          </cell>
          <cell r="AH4207">
            <v>-100</v>
          </cell>
        </row>
        <row r="4208">
          <cell r="AC4208" t="str">
            <v>3rd</v>
          </cell>
          <cell r="AD4208">
            <v>7</v>
          </cell>
          <cell r="AE4208">
            <v>1.8</v>
          </cell>
          <cell r="AF4208">
            <v>100</v>
          </cell>
          <cell r="AG4208" t="str">
            <v/>
          </cell>
          <cell r="AH4208">
            <v>-100</v>
          </cell>
        </row>
        <row r="4209">
          <cell r="AC4209" t="str">
            <v>3rd</v>
          </cell>
          <cell r="AD4209">
            <v>19</v>
          </cell>
          <cell r="AE4209">
            <v>4.5999999999999996</v>
          </cell>
          <cell r="AF4209">
            <v>100</v>
          </cell>
          <cell r="AG4209" t="str">
            <v/>
          </cell>
          <cell r="AH4209">
            <v>-100</v>
          </cell>
        </row>
        <row r="4210">
          <cell r="AC4210" t="str">
            <v>Won</v>
          </cell>
          <cell r="AD4210">
            <v>5</v>
          </cell>
          <cell r="AE4210">
            <v>2.1</v>
          </cell>
          <cell r="AF4210">
            <v>100</v>
          </cell>
          <cell r="AG4210">
            <v>500</v>
          </cell>
          <cell r="AH4210">
            <v>400</v>
          </cell>
        </row>
        <row r="4211">
          <cell r="AC4211" t="str">
            <v>2nd</v>
          </cell>
          <cell r="AD4211">
            <v>6</v>
          </cell>
          <cell r="AE4211">
            <v>4.5999999999999996</v>
          </cell>
          <cell r="AF4211">
            <v>100</v>
          </cell>
          <cell r="AG4211" t="str">
            <v/>
          </cell>
          <cell r="AH4211">
            <v>-100</v>
          </cell>
        </row>
        <row r="4212">
          <cell r="AD4212">
            <v>16</v>
          </cell>
          <cell r="AF4212">
            <v>100</v>
          </cell>
          <cell r="AG4212" t="str">
            <v/>
          </cell>
          <cell r="AH4212">
            <v>-100</v>
          </cell>
        </row>
        <row r="4213">
          <cell r="AD4213">
            <v>10</v>
          </cell>
          <cell r="AF4213">
            <v>100</v>
          </cell>
          <cell r="AG4213" t="str">
            <v/>
          </cell>
          <cell r="AH4213">
            <v>-100</v>
          </cell>
        </row>
        <row r="4214">
          <cell r="AC4214" t="str">
            <v>2nd</v>
          </cell>
          <cell r="AD4214">
            <v>3.5</v>
          </cell>
          <cell r="AE4214">
            <v>1.8</v>
          </cell>
          <cell r="AF4214">
            <v>100</v>
          </cell>
          <cell r="AG4214" t="str">
            <v/>
          </cell>
          <cell r="AH4214">
            <v>-100</v>
          </cell>
        </row>
        <row r="4215">
          <cell r="AC4215" t="str">
            <v>3rd</v>
          </cell>
          <cell r="AD4215">
            <v>5</v>
          </cell>
          <cell r="AE4215">
            <v>2.1</v>
          </cell>
          <cell r="AF4215">
            <v>100</v>
          </cell>
          <cell r="AG4215" t="str">
            <v/>
          </cell>
          <cell r="AH4215">
            <v>-100</v>
          </cell>
        </row>
        <row r="4216">
          <cell r="AD4216">
            <v>4.8</v>
          </cell>
          <cell r="AF4216">
            <v>100</v>
          </cell>
          <cell r="AG4216" t="str">
            <v/>
          </cell>
          <cell r="AH4216">
            <v>-100</v>
          </cell>
        </row>
        <row r="4217">
          <cell r="AD4217">
            <v>13</v>
          </cell>
          <cell r="AF4217">
            <v>100</v>
          </cell>
          <cell r="AG4217" t="str">
            <v/>
          </cell>
          <cell r="AH4217">
            <v>-100</v>
          </cell>
        </row>
        <row r="4218">
          <cell r="AD4218">
            <v>14</v>
          </cell>
          <cell r="AF4218">
            <v>100</v>
          </cell>
          <cell r="AG4218" t="str">
            <v/>
          </cell>
          <cell r="AH4218">
            <v>-100</v>
          </cell>
        </row>
        <row r="4219">
          <cell r="AC4219" t="str">
            <v>L/scr</v>
          </cell>
          <cell r="AD4219">
            <v>1</v>
          </cell>
          <cell r="AE4219">
            <v>1</v>
          </cell>
          <cell r="AF4219" t="str">
            <v/>
          </cell>
          <cell r="AG4219" t="str">
            <v/>
          </cell>
          <cell r="AH4219" t="str">
            <v/>
          </cell>
        </row>
        <row r="4220">
          <cell r="AD4220">
            <v>21</v>
          </cell>
          <cell r="AF4220">
            <v>100</v>
          </cell>
          <cell r="AG4220" t="str">
            <v/>
          </cell>
          <cell r="AH4220">
            <v>-100</v>
          </cell>
        </row>
        <row r="4221">
          <cell r="AD4221">
            <v>7.5</v>
          </cell>
          <cell r="AF4221">
            <v>100</v>
          </cell>
          <cell r="AG4221" t="str">
            <v/>
          </cell>
          <cell r="AH4221">
            <v>-100</v>
          </cell>
        </row>
        <row r="4222">
          <cell r="AD4222">
            <v>6</v>
          </cell>
          <cell r="AF4222">
            <v>100</v>
          </cell>
          <cell r="AG4222" t="str">
            <v/>
          </cell>
          <cell r="AH4222">
            <v>-100</v>
          </cell>
        </row>
        <row r="4223">
          <cell r="AC4223" t="str">
            <v>Won</v>
          </cell>
          <cell r="AD4223">
            <v>9.6</v>
          </cell>
          <cell r="AE4223">
            <v>2.9</v>
          </cell>
          <cell r="AF4223">
            <v>100</v>
          </cell>
          <cell r="AG4223">
            <v>960</v>
          </cell>
          <cell r="AH4223">
            <v>860</v>
          </cell>
        </row>
        <row r="4224">
          <cell r="AD4224">
            <v>6.5</v>
          </cell>
          <cell r="AF4224">
            <v>100</v>
          </cell>
          <cell r="AG4224" t="str">
            <v/>
          </cell>
          <cell r="AH4224">
            <v>-100</v>
          </cell>
        </row>
        <row r="4225">
          <cell r="AC4225" t="str">
            <v>Won</v>
          </cell>
          <cell r="AD4225">
            <v>7.5</v>
          </cell>
          <cell r="AE4225">
            <v>2.6</v>
          </cell>
          <cell r="AF4225">
            <v>100</v>
          </cell>
          <cell r="AG4225">
            <v>750</v>
          </cell>
          <cell r="AH4225">
            <v>650</v>
          </cell>
        </row>
        <row r="4226">
          <cell r="AD4226">
            <v>11</v>
          </cell>
          <cell r="AF4226">
            <v>100</v>
          </cell>
          <cell r="AG4226" t="str">
            <v/>
          </cell>
          <cell r="AH4226">
            <v>-100</v>
          </cell>
        </row>
        <row r="4227">
          <cell r="AD4227">
            <v>9.5</v>
          </cell>
          <cell r="AF4227">
            <v>100</v>
          </cell>
          <cell r="AG4227" t="str">
            <v/>
          </cell>
          <cell r="AH4227">
            <v>-100</v>
          </cell>
        </row>
        <row r="4228">
          <cell r="AD4228">
            <v>6</v>
          </cell>
          <cell r="AF4228">
            <v>100</v>
          </cell>
          <cell r="AG4228" t="str">
            <v/>
          </cell>
          <cell r="AH4228">
            <v>-100</v>
          </cell>
        </row>
        <row r="4229">
          <cell r="AC4229" t="str">
            <v>2nd</v>
          </cell>
          <cell r="AD4229">
            <v>9</v>
          </cell>
          <cell r="AE4229">
            <v>3.1</v>
          </cell>
          <cell r="AF4229">
            <v>100</v>
          </cell>
          <cell r="AG4229" t="str">
            <v/>
          </cell>
          <cell r="AH4229">
            <v>-100</v>
          </cell>
        </row>
        <row r="4230">
          <cell r="AD4230">
            <v>4.5999999999999996</v>
          </cell>
          <cell r="AF4230">
            <v>100</v>
          </cell>
          <cell r="AG4230" t="str">
            <v/>
          </cell>
          <cell r="AH4230">
            <v>-100</v>
          </cell>
        </row>
        <row r="4231">
          <cell r="AD4231">
            <v>7.5</v>
          </cell>
          <cell r="AF4231">
            <v>100</v>
          </cell>
          <cell r="AG4231" t="str">
            <v/>
          </cell>
          <cell r="AH4231">
            <v>-100</v>
          </cell>
        </row>
        <row r="4232">
          <cell r="AD4232">
            <v>7</v>
          </cell>
          <cell r="AF4232">
            <v>100</v>
          </cell>
          <cell r="AG4232" t="str">
            <v/>
          </cell>
          <cell r="AH4232">
            <v>-100</v>
          </cell>
        </row>
        <row r="4233">
          <cell r="AD4233">
            <v>8.5</v>
          </cell>
          <cell r="AF4233">
            <v>100</v>
          </cell>
          <cell r="AG4233" t="str">
            <v/>
          </cell>
          <cell r="AH4233">
            <v>-100</v>
          </cell>
        </row>
        <row r="4234">
          <cell r="AD4234">
            <v>9.5</v>
          </cell>
          <cell r="AF4234">
            <v>100</v>
          </cell>
          <cell r="AG4234" t="str">
            <v/>
          </cell>
          <cell r="AH4234">
            <v>-100</v>
          </cell>
        </row>
        <row r="4235">
          <cell r="AC4235" t="str">
            <v>Won</v>
          </cell>
          <cell r="AD4235">
            <v>7.2</v>
          </cell>
          <cell r="AE4235">
            <v>2.4</v>
          </cell>
          <cell r="AF4235">
            <v>100</v>
          </cell>
          <cell r="AG4235">
            <v>720</v>
          </cell>
          <cell r="AH4235">
            <v>620</v>
          </cell>
        </row>
        <row r="4236">
          <cell r="AD4236">
            <v>4.8</v>
          </cell>
          <cell r="AF4236">
            <v>100</v>
          </cell>
          <cell r="AG4236" t="str">
            <v/>
          </cell>
          <cell r="AH4236">
            <v>-100</v>
          </cell>
        </row>
        <row r="4237">
          <cell r="AC4237" t="str">
            <v>2nd</v>
          </cell>
          <cell r="AD4237">
            <v>8</v>
          </cell>
          <cell r="AE4237">
            <v>2.7</v>
          </cell>
          <cell r="AF4237">
            <v>100</v>
          </cell>
          <cell r="AG4237" t="str">
            <v/>
          </cell>
          <cell r="AH4237">
            <v>-100</v>
          </cell>
        </row>
        <row r="4238">
          <cell r="AD4238">
            <v>7.5</v>
          </cell>
          <cell r="AF4238">
            <v>100</v>
          </cell>
          <cell r="AG4238" t="str">
            <v/>
          </cell>
          <cell r="AH4238">
            <v>-100</v>
          </cell>
        </row>
        <row r="4239">
          <cell r="AD4239">
            <v>10</v>
          </cell>
          <cell r="AF4239">
            <v>100</v>
          </cell>
          <cell r="AG4239" t="str">
            <v/>
          </cell>
          <cell r="AH4239">
            <v>-100</v>
          </cell>
        </row>
        <row r="4240">
          <cell r="AD4240">
            <v>4.4000000000000004</v>
          </cell>
          <cell r="AF4240">
            <v>100</v>
          </cell>
          <cell r="AG4240" t="str">
            <v/>
          </cell>
          <cell r="AH4240">
            <v>-100</v>
          </cell>
        </row>
        <row r="4241">
          <cell r="AC4241" t="str">
            <v>2nd</v>
          </cell>
          <cell r="AD4241">
            <v>4.4000000000000004</v>
          </cell>
          <cell r="AE4241">
            <v>2</v>
          </cell>
          <cell r="AF4241">
            <v>100</v>
          </cell>
          <cell r="AG4241" t="str">
            <v/>
          </cell>
          <cell r="AH4241">
            <v>-100</v>
          </cell>
        </row>
        <row r="4242">
          <cell r="AD4242">
            <v>31</v>
          </cell>
          <cell r="AF4242">
            <v>100</v>
          </cell>
          <cell r="AG4242" t="str">
            <v/>
          </cell>
          <cell r="AH4242">
            <v>-100</v>
          </cell>
        </row>
        <row r="4243">
          <cell r="AD4243">
            <v>8</v>
          </cell>
          <cell r="AF4243">
            <v>100</v>
          </cell>
          <cell r="AG4243" t="str">
            <v/>
          </cell>
          <cell r="AH4243">
            <v>-100</v>
          </cell>
        </row>
        <row r="4244">
          <cell r="AC4244" t="str">
            <v>3rd</v>
          </cell>
          <cell r="AD4244">
            <v>8.5</v>
          </cell>
          <cell r="AE4244">
            <v>3</v>
          </cell>
          <cell r="AF4244">
            <v>100</v>
          </cell>
          <cell r="AG4244" t="str">
            <v/>
          </cell>
          <cell r="AH4244">
            <v>-100</v>
          </cell>
        </row>
        <row r="4245">
          <cell r="AD4245">
            <v>4.4000000000000004</v>
          </cell>
          <cell r="AF4245">
            <v>100</v>
          </cell>
          <cell r="AG4245" t="str">
            <v/>
          </cell>
          <cell r="AH4245">
            <v>-100</v>
          </cell>
        </row>
        <row r="4246">
          <cell r="AD4246">
            <v>6</v>
          </cell>
          <cell r="AF4246">
            <v>100</v>
          </cell>
          <cell r="AG4246" t="str">
            <v/>
          </cell>
          <cell r="AH4246">
            <v>-100</v>
          </cell>
        </row>
        <row r="4247">
          <cell r="AD4247">
            <v>4.8</v>
          </cell>
          <cell r="AF4247">
            <v>100</v>
          </cell>
          <cell r="AG4247" t="str">
            <v/>
          </cell>
          <cell r="AH4247">
            <v>-100</v>
          </cell>
        </row>
        <row r="4248">
          <cell r="AD4248">
            <v>14</v>
          </cell>
          <cell r="AF4248">
            <v>100</v>
          </cell>
          <cell r="AG4248" t="str">
            <v/>
          </cell>
          <cell r="AH4248">
            <v>-100</v>
          </cell>
        </row>
        <row r="4249">
          <cell r="AC4249" t="str">
            <v>3rd</v>
          </cell>
          <cell r="AD4249">
            <v>8</v>
          </cell>
          <cell r="AE4249">
            <v>2.8</v>
          </cell>
          <cell r="AF4249">
            <v>100</v>
          </cell>
          <cell r="AG4249" t="str">
            <v/>
          </cell>
          <cell r="AH4249">
            <v>-100</v>
          </cell>
        </row>
        <row r="4250">
          <cell r="AC4250" t="str">
            <v>3rd</v>
          </cell>
          <cell r="AD4250">
            <v>7.5</v>
          </cell>
          <cell r="AE4250">
            <v>2.8</v>
          </cell>
          <cell r="AF4250">
            <v>100</v>
          </cell>
          <cell r="AG4250" t="str">
            <v/>
          </cell>
          <cell r="AH4250">
            <v>-100</v>
          </cell>
        </row>
        <row r="4251">
          <cell r="AD4251">
            <v>3.4</v>
          </cell>
          <cell r="AF4251">
            <v>100</v>
          </cell>
          <cell r="AG4251" t="str">
            <v/>
          </cell>
          <cell r="AH4251">
            <v>-100</v>
          </cell>
        </row>
        <row r="4252">
          <cell r="AD4252">
            <v>7</v>
          </cell>
          <cell r="AF4252">
            <v>100</v>
          </cell>
          <cell r="AG4252" t="str">
            <v/>
          </cell>
          <cell r="AH4252">
            <v>-100</v>
          </cell>
        </row>
        <row r="4253">
          <cell r="AD4253">
            <v>12</v>
          </cell>
          <cell r="AF4253">
            <v>100</v>
          </cell>
          <cell r="AG4253" t="str">
            <v/>
          </cell>
          <cell r="AH4253">
            <v>-100</v>
          </cell>
        </row>
        <row r="4254">
          <cell r="AC4254" t="str">
            <v>Won</v>
          </cell>
          <cell r="AD4254">
            <v>5.5</v>
          </cell>
          <cell r="AE4254">
            <v>2.1</v>
          </cell>
          <cell r="AF4254">
            <v>100</v>
          </cell>
          <cell r="AG4254">
            <v>550</v>
          </cell>
          <cell r="AH4254">
            <v>450</v>
          </cell>
        </row>
        <row r="4255">
          <cell r="AC4255" t="str">
            <v>3rd</v>
          </cell>
          <cell r="AD4255">
            <v>7</v>
          </cell>
          <cell r="AE4255">
            <v>2.5</v>
          </cell>
          <cell r="AF4255">
            <v>100</v>
          </cell>
          <cell r="AG4255" t="str">
            <v/>
          </cell>
          <cell r="AH4255">
            <v>-100</v>
          </cell>
        </row>
        <row r="4256">
          <cell r="AD4256">
            <v>41</v>
          </cell>
          <cell r="AF4256">
            <v>100</v>
          </cell>
          <cell r="AG4256" t="str">
            <v/>
          </cell>
          <cell r="AH4256">
            <v>-100</v>
          </cell>
        </row>
        <row r="4257">
          <cell r="AC4257" t="str">
            <v>Won</v>
          </cell>
          <cell r="AD4257">
            <v>7.5</v>
          </cell>
          <cell r="AE4257">
            <v>2.7</v>
          </cell>
          <cell r="AF4257">
            <v>100</v>
          </cell>
          <cell r="AG4257">
            <v>750</v>
          </cell>
          <cell r="AH4257">
            <v>650</v>
          </cell>
        </row>
        <row r="4258">
          <cell r="AC4258" t="str">
            <v>2nd</v>
          </cell>
          <cell r="AD4258">
            <v>7.5</v>
          </cell>
          <cell r="AE4258">
            <v>3</v>
          </cell>
          <cell r="AF4258">
            <v>100</v>
          </cell>
          <cell r="AG4258" t="str">
            <v/>
          </cell>
          <cell r="AH4258">
            <v>-100</v>
          </cell>
        </row>
        <row r="4259">
          <cell r="AD4259">
            <v>8.5</v>
          </cell>
          <cell r="AF4259">
            <v>100</v>
          </cell>
          <cell r="AG4259" t="str">
            <v/>
          </cell>
          <cell r="AH4259">
            <v>-100</v>
          </cell>
        </row>
        <row r="4260">
          <cell r="AC4260" t="str">
            <v>Won</v>
          </cell>
          <cell r="AD4260">
            <v>2.4500000000000002</v>
          </cell>
          <cell r="AE4260">
            <v>1.3</v>
          </cell>
          <cell r="AF4260">
            <v>100</v>
          </cell>
          <cell r="AG4260">
            <v>245.00000000000003</v>
          </cell>
          <cell r="AH4260">
            <v>145.00000000000003</v>
          </cell>
        </row>
        <row r="4261">
          <cell r="AD4261">
            <v>8.5</v>
          </cell>
          <cell r="AF4261">
            <v>100</v>
          </cell>
          <cell r="AG4261" t="str">
            <v/>
          </cell>
          <cell r="AH4261">
            <v>-100</v>
          </cell>
        </row>
        <row r="4262">
          <cell r="AD4262">
            <v>26</v>
          </cell>
          <cell r="AF4262">
            <v>100</v>
          </cell>
          <cell r="AG4262" t="str">
            <v/>
          </cell>
          <cell r="AH4262">
            <v>-100</v>
          </cell>
        </row>
        <row r="4263">
          <cell r="AD4263">
            <v>12</v>
          </cell>
          <cell r="AF4263">
            <v>100</v>
          </cell>
          <cell r="AG4263" t="str">
            <v/>
          </cell>
          <cell r="AH4263">
            <v>-100</v>
          </cell>
        </row>
        <row r="4264">
          <cell r="AC4264" t="str">
            <v>2nd</v>
          </cell>
          <cell r="AD4264">
            <v>7</v>
          </cell>
          <cell r="AE4264">
            <v>2.5</v>
          </cell>
          <cell r="AF4264">
            <v>100</v>
          </cell>
          <cell r="AG4264" t="str">
            <v/>
          </cell>
          <cell r="AH4264">
            <v>-100</v>
          </cell>
        </row>
        <row r="4265">
          <cell r="AD4265">
            <v>13</v>
          </cell>
          <cell r="AF4265">
            <v>100</v>
          </cell>
          <cell r="AG4265" t="str">
            <v/>
          </cell>
          <cell r="AH4265">
            <v>-100</v>
          </cell>
        </row>
        <row r="4266">
          <cell r="AD4266">
            <v>6.5</v>
          </cell>
          <cell r="AF4266">
            <v>100</v>
          </cell>
          <cell r="AG4266" t="str">
            <v/>
          </cell>
          <cell r="AH4266">
            <v>-100</v>
          </cell>
        </row>
        <row r="4267">
          <cell r="AD4267">
            <v>8</v>
          </cell>
          <cell r="AF4267">
            <v>100</v>
          </cell>
          <cell r="AG4267" t="str">
            <v/>
          </cell>
          <cell r="AH4267">
            <v>-100</v>
          </cell>
        </row>
        <row r="4268">
          <cell r="AD4268">
            <v>12</v>
          </cell>
          <cell r="AF4268">
            <v>100</v>
          </cell>
          <cell r="AG4268" t="str">
            <v/>
          </cell>
          <cell r="AH4268">
            <v>-100</v>
          </cell>
        </row>
        <row r="4269">
          <cell r="AC4269" t="str">
            <v>Won</v>
          </cell>
          <cell r="AD4269">
            <v>4.4000000000000004</v>
          </cell>
          <cell r="AE4269">
            <v>1.9</v>
          </cell>
          <cell r="AF4269">
            <v>100</v>
          </cell>
          <cell r="AG4269">
            <v>440.00000000000006</v>
          </cell>
          <cell r="AH4269">
            <v>340.00000000000006</v>
          </cell>
        </row>
        <row r="4270">
          <cell r="AC4270" t="str">
            <v>2nd</v>
          </cell>
          <cell r="AD4270">
            <v>3.2</v>
          </cell>
          <cell r="AE4270">
            <v>1.4</v>
          </cell>
          <cell r="AF4270">
            <v>100</v>
          </cell>
          <cell r="AG4270" t="str">
            <v/>
          </cell>
          <cell r="AH4270">
            <v>-100</v>
          </cell>
        </row>
        <row r="4271">
          <cell r="AD4271">
            <v>20</v>
          </cell>
          <cell r="AF4271">
            <v>100</v>
          </cell>
          <cell r="AG4271" t="str">
            <v/>
          </cell>
          <cell r="AH4271">
            <v>-100</v>
          </cell>
        </row>
        <row r="4272">
          <cell r="AD4272">
            <v>4</v>
          </cell>
          <cell r="AF4272">
            <v>100</v>
          </cell>
          <cell r="AG4272" t="str">
            <v/>
          </cell>
          <cell r="AH4272">
            <v>-100</v>
          </cell>
        </row>
        <row r="4273">
          <cell r="AC4273" t="str">
            <v>3rd</v>
          </cell>
          <cell r="AD4273">
            <v>6.5</v>
          </cell>
          <cell r="AE4273">
            <v>1.8</v>
          </cell>
          <cell r="AF4273">
            <v>100</v>
          </cell>
          <cell r="AG4273" t="str">
            <v/>
          </cell>
          <cell r="AH4273">
            <v>-100</v>
          </cell>
        </row>
        <row r="4274">
          <cell r="AD4274">
            <v>26</v>
          </cell>
          <cell r="AF4274">
            <v>100</v>
          </cell>
          <cell r="AG4274" t="str">
            <v/>
          </cell>
          <cell r="AH4274">
            <v>-100</v>
          </cell>
        </row>
        <row r="4275">
          <cell r="AC4275" t="str">
            <v>2nd</v>
          </cell>
          <cell r="AD4275">
            <v>6.5</v>
          </cell>
          <cell r="AE4275">
            <v>1.4</v>
          </cell>
          <cell r="AF4275">
            <v>100</v>
          </cell>
          <cell r="AG4275" t="str">
            <v/>
          </cell>
          <cell r="AH4275">
            <v>-100</v>
          </cell>
        </row>
        <row r="4276">
          <cell r="AD4276">
            <v>4.4000000000000004</v>
          </cell>
          <cell r="AF4276">
            <v>100</v>
          </cell>
          <cell r="AG4276" t="str">
            <v/>
          </cell>
          <cell r="AH4276">
            <v>-100</v>
          </cell>
        </row>
        <row r="4277">
          <cell r="AC4277" t="str">
            <v>Won</v>
          </cell>
          <cell r="AD4277">
            <v>4.5999999999999996</v>
          </cell>
          <cell r="AE4277">
            <v>1.8</v>
          </cell>
          <cell r="AF4277">
            <v>100</v>
          </cell>
          <cell r="AG4277">
            <v>459.99999999999994</v>
          </cell>
          <cell r="AH4277">
            <v>359.99999999999994</v>
          </cell>
        </row>
        <row r="4278">
          <cell r="AD4278">
            <v>11</v>
          </cell>
          <cell r="AF4278">
            <v>100</v>
          </cell>
          <cell r="AG4278" t="str">
            <v/>
          </cell>
          <cell r="AH4278">
            <v>-100</v>
          </cell>
        </row>
        <row r="4279">
          <cell r="AD4279">
            <v>3.9</v>
          </cell>
          <cell r="AF4279">
            <v>100</v>
          </cell>
          <cell r="AG4279" t="str">
            <v/>
          </cell>
          <cell r="AH4279">
            <v>-100</v>
          </cell>
        </row>
        <row r="4280">
          <cell r="AC4280" t="str">
            <v>Won</v>
          </cell>
          <cell r="AD4280">
            <v>6.5</v>
          </cell>
          <cell r="AE4280">
            <v>2.2000000000000002</v>
          </cell>
          <cell r="AF4280">
            <v>100</v>
          </cell>
          <cell r="AG4280">
            <v>650</v>
          </cell>
          <cell r="AH4280">
            <v>550</v>
          </cell>
        </row>
        <row r="4281">
          <cell r="AD4281">
            <v>4.4000000000000004</v>
          </cell>
          <cell r="AF4281">
            <v>100</v>
          </cell>
          <cell r="AG4281" t="str">
            <v/>
          </cell>
          <cell r="AH4281">
            <v>-100</v>
          </cell>
        </row>
        <row r="4282">
          <cell r="AC4282" t="str">
            <v>3rd</v>
          </cell>
          <cell r="AD4282">
            <v>7</v>
          </cell>
          <cell r="AE4282">
            <v>2.6</v>
          </cell>
          <cell r="AF4282">
            <v>100</v>
          </cell>
          <cell r="AG4282" t="str">
            <v/>
          </cell>
          <cell r="AH4282">
            <v>-100</v>
          </cell>
        </row>
        <row r="4283">
          <cell r="AD4283">
            <v>4.5999999999999996</v>
          </cell>
          <cell r="AF4283">
            <v>100</v>
          </cell>
          <cell r="AG4283" t="str">
            <v/>
          </cell>
          <cell r="AH4283">
            <v>-100</v>
          </cell>
        </row>
        <row r="4284">
          <cell r="AC4284" t="str">
            <v>2nd</v>
          </cell>
          <cell r="AD4284">
            <v>8</v>
          </cell>
          <cell r="AE4284">
            <v>2.7</v>
          </cell>
          <cell r="AF4284">
            <v>100</v>
          </cell>
          <cell r="AG4284" t="str">
            <v/>
          </cell>
          <cell r="AH4284">
            <v>-100</v>
          </cell>
        </row>
        <row r="4285">
          <cell r="AD4285">
            <v>5.5</v>
          </cell>
          <cell r="AF4285">
            <v>100</v>
          </cell>
          <cell r="AG4285" t="str">
            <v/>
          </cell>
          <cell r="AH4285">
            <v>-100</v>
          </cell>
        </row>
        <row r="4286">
          <cell r="AC4286" t="str">
            <v>2nd</v>
          </cell>
          <cell r="AD4286">
            <v>5</v>
          </cell>
          <cell r="AE4286">
            <v>2.1</v>
          </cell>
          <cell r="AF4286">
            <v>100</v>
          </cell>
          <cell r="AG4286" t="str">
            <v/>
          </cell>
          <cell r="AH4286">
            <v>-100</v>
          </cell>
        </row>
        <row r="4287">
          <cell r="AD4287">
            <v>31</v>
          </cell>
          <cell r="AF4287">
            <v>100</v>
          </cell>
          <cell r="AG4287" t="str">
            <v/>
          </cell>
          <cell r="AH4287">
            <v>-100</v>
          </cell>
        </row>
        <row r="4288">
          <cell r="AD4288">
            <v>41</v>
          </cell>
          <cell r="AF4288">
            <v>100</v>
          </cell>
          <cell r="AG4288" t="str">
            <v/>
          </cell>
          <cell r="AH4288">
            <v>-100</v>
          </cell>
        </row>
        <row r="4289">
          <cell r="AD4289">
            <v>10</v>
          </cell>
          <cell r="AF4289">
            <v>100</v>
          </cell>
          <cell r="AG4289" t="str">
            <v/>
          </cell>
          <cell r="AH4289">
            <v>-100</v>
          </cell>
        </row>
        <row r="4290">
          <cell r="AD4290">
            <v>20</v>
          </cell>
          <cell r="AF4290">
            <v>100</v>
          </cell>
          <cell r="AG4290" t="str">
            <v/>
          </cell>
          <cell r="AH4290">
            <v>-100</v>
          </cell>
        </row>
        <row r="4291">
          <cell r="AD4291">
            <v>12</v>
          </cell>
          <cell r="AF4291">
            <v>100</v>
          </cell>
          <cell r="AG4291" t="str">
            <v/>
          </cell>
          <cell r="AH4291">
            <v>-100</v>
          </cell>
        </row>
        <row r="4292">
          <cell r="AD4292">
            <v>4</v>
          </cell>
          <cell r="AF4292">
            <v>100</v>
          </cell>
          <cell r="AG4292" t="str">
            <v/>
          </cell>
          <cell r="AH4292">
            <v>-100</v>
          </cell>
        </row>
        <row r="4293">
          <cell r="AD4293">
            <v>4.8</v>
          </cell>
          <cell r="AF4293">
            <v>100</v>
          </cell>
          <cell r="AG4293" t="str">
            <v/>
          </cell>
          <cell r="AH4293">
            <v>-100</v>
          </cell>
        </row>
        <row r="4294">
          <cell r="AC4294" t="str">
            <v>L/scr</v>
          </cell>
          <cell r="AD4294">
            <v>1</v>
          </cell>
          <cell r="AE4294">
            <v>1</v>
          </cell>
          <cell r="AF4294" t="str">
            <v/>
          </cell>
          <cell r="AG4294" t="str">
            <v/>
          </cell>
          <cell r="AH4294" t="str">
            <v/>
          </cell>
        </row>
        <row r="4295">
          <cell r="AC4295" t="str">
            <v>2nd</v>
          </cell>
          <cell r="AD4295">
            <v>6.5</v>
          </cell>
          <cell r="AE4295">
            <v>2.2999999999999998</v>
          </cell>
          <cell r="AF4295">
            <v>100</v>
          </cell>
          <cell r="AG4295" t="str">
            <v/>
          </cell>
          <cell r="AH4295">
            <v>-100</v>
          </cell>
        </row>
        <row r="4296">
          <cell r="AD4296">
            <v>5</v>
          </cell>
          <cell r="AF4296">
            <v>100</v>
          </cell>
          <cell r="AG4296" t="str">
            <v/>
          </cell>
          <cell r="AH4296">
            <v>-100</v>
          </cell>
        </row>
        <row r="4297">
          <cell r="AC4297" t="str">
            <v>Won</v>
          </cell>
          <cell r="AD4297">
            <v>18</v>
          </cell>
          <cell r="AE4297">
            <v>3.7</v>
          </cell>
          <cell r="AF4297">
            <v>100</v>
          </cell>
          <cell r="AG4297">
            <v>1800</v>
          </cell>
          <cell r="AH4297">
            <v>1700</v>
          </cell>
        </row>
        <row r="4298">
          <cell r="AD4298">
            <v>14</v>
          </cell>
          <cell r="AF4298">
            <v>100</v>
          </cell>
          <cell r="AG4298" t="str">
            <v/>
          </cell>
          <cell r="AH4298">
            <v>-100</v>
          </cell>
        </row>
        <row r="4299">
          <cell r="AD4299">
            <v>7</v>
          </cell>
          <cell r="AF4299">
            <v>100</v>
          </cell>
          <cell r="AG4299" t="str">
            <v/>
          </cell>
          <cell r="AH4299">
            <v>-100</v>
          </cell>
        </row>
        <row r="4300">
          <cell r="AD4300">
            <v>12</v>
          </cell>
          <cell r="AF4300">
            <v>100</v>
          </cell>
          <cell r="AG4300" t="str">
            <v/>
          </cell>
          <cell r="AH4300">
            <v>-100</v>
          </cell>
        </row>
        <row r="4301">
          <cell r="AD4301">
            <v>6.5</v>
          </cell>
          <cell r="AF4301">
            <v>100</v>
          </cell>
          <cell r="AG4301" t="str">
            <v/>
          </cell>
          <cell r="AH4301">
            <v>-100</v>
          </cell>
        </row>
        <row r="4302">
          <cell r="AD4302">
            <v>15</v>
          </cell>
          <cell r="AF4302">
            <v>100</v>
          </cell>
          <cell r="AG4302" t="str">
            <v/>
          </cell>
          <cell r="AH4302">
            <v>-100</v>
          </cell>
        </row>
        <row r="4303">
          <cell r="AD4303">
            <v>9.5</v>
          </cell>
          <cell r="AF4303">
            <v>100</v>
          </cell>
          <cell r="AG4303" t="str">
            <v/>
          </cell>
          <cell r="AH4303">
            <v>-100</v>
          </cell>
        </row>
        <row r="4304">
          <cell r="AD4304">
            <v>5</v>
          </cell>
          <cell r="AF4304">
            <v>100</v>
          </cell>
          <cell r="AG4304" t="str">
            <v/>
          </cell>
          <cell r="AH4304">
            <v>-100</v>
          </cell>
        </row>
        <row r="4305">
          <cell r="AD4305">
            <v>5.5</v>
          </cell>
          <cell r="AF4305">
            <v>100</v>
          </cell>
          <cell r="AG4305" t="str">
            <v/>
          </cell>
          <cell r="AH4305">
            <v>-100</v>
          </cell>
        </row>
        <row r="4306">
          <cell r="AD4306">
            <v>6</v>
          </cell>
          <cell r="AF4306">
            <v>100</v>
          </cell>
          <cell r="AG4306" t="str">
            <v/>
          </cell>
          <cell r="AH4306">
            <v>-100</v>
          </cell>
        </row>
        <row r="4307">
          <cell r="AC4307" t="str">
            <v>2nd</v>
          </cell>
          <cell r="AD4307">
            <v>3.4</v>
          </cell>
          <cell r="AE4307">
            <v>1.6</v>
          </cell>
          <cell r="AF4307">
            <v>100</v>
          </cell>
          <cell r="AG4307" t="str">
            <v/>
          </cell>
          <cell r="AH4307">
            <v>-100</v>
          </cell>
        </row>
        <row r="4308">
          <cell r="AD4308">
            <v>12</v>
          </cell>
          <cell r="AF4308">
            <v>100</v>
          </cell>
          <cell r="AG4308" t="str">
            <v/>
          </cell>
          <cell r="AH4308">
            <v>-100</v>
          </cell>
        </row>
        <row r="4309">
          <cell r="AC4309" t="str">
            <v>3rd</v>
          </cell>
          <cell r="AD4309">
            <v>11</v>
          </cell>
          <cell r="AE4309">
            <v>2.7</v>
          </cell>
          <cell r="AF4309">
            <v>100</v>
          </cell>
          <cell r="AG4309" t="str">
            <v/>
          </cell>
          <cell r="AH4309">
            <v>-100</v>
          </cell>
        </row>
        <row r="4310">
          <cell r="AD4310">
            <v>3.6</v>
          </cell>
          <cell r="AF4310">
            <v>100</v>
          </cell>
          <cell r="AG4310" t="str">
            <v/>
          </cell>
          <cell r="AH4310">
            <v>-100</v>
          </cell>
        </row>
        <row r="4311">
          <cell r="AC4311" t="str">
            <v>2nd</v>
          </cell>
          <cell r="AD4311">
            <v>12</v>
          </cell>
          <cell r="AE4311">
            <v>3.3</v>
          </cell>
          <cell r="AF4311">
            <v>100</v>
          </cell>
          <cell r="AG4311" t="str">
            <v/>
          </cell>
          <cell r="AH4311">
            <v>-100</v>
          </cell>
        </row>
        <row r="4312">
          <cell r="AC4312" t="str">
            <v>3rd</v>
          </cell>
          <cell r="AD4312">
            <v>16</v>
          </cell>
          <cell r="AE4312">
            <v>5</v>
          </cell>
          <cell r="AF4312">
            <v>100</v>
          </cell>
          <cell r="AG4312" t="str">
            <v/>
          </cell>
          <cell r="AH4312">
            <v>-100</v>
          </cell>
        </row>
        <row r="4313">
          <cell r="AD4313">
            <v>6.5</v>
          </cell>
          <cell r="AF4313">
            <v>100</v>
          </cell>
          <cell r="AG4313" t="str">
            <v/>
          </cell>
          <cell r="AH4313">
            <v>-100</v>
          </cell>
        </row>
        <row r="4314">
          <cell r="AD4314">
            <v>9.5</v>
          </cell>
          <cell r="AF4314">
            <v>100</v>
          </cell>
          <cell r="AG4314" t="str">
            <v/>
          </cell>
          <cell r="AH4314">
            <v>-100</v>
          </cell>
        </row>
        <row r="4315">
          <cell r="AD4315">
            <v>5</v>
          </cell>
          <cell r="AF4315">
            <v>100</v>
          </cell>
          <cell r="AG4315" t="str">
            <v/>
          </cell>
          <cell r="AH4315">
            <v>-100</v>
          </cell>
        </row>
        <row r="4316">
          <cell r="AC4316" t="str">
            <v>2nd</v>
          </cell>
          <cell r="AD4316">
            <v>5.5</v>
          </cell>
          <cell r="AE4316">
            <v>2.2999999999999998</v>
          </cell>
          <cell r="AF4316">
            <v>100</v>
          </cell>
          <cell r="AG4316" t="str">
            <v/>
          </cell>
          <cell r="AH4316">
            <v>-100</v>
          </cell>
        </row>
        <row r="4317">
          <cell r="AD4317">
            <v>21</v>
          </cell>
          <cell r="AF4317">
            <v>100</v>
          </cell>
          <cell r="AG4317" t="str">
            <v/>
          </cell>
          <cell r="AH4317">
            <v>-100</v>
          </cell>
        </row>
        <row r="4318">
          <cell r="AC4318" t="str">
            <v>3rd</v>
          </cell>
          <cell r="AD4318">
            <v>21</v>
          </cell>
          <cell r="AE4318">
            <v>6.2</v>
          </cell>
          <cell r="AF4318">
            <v>100</v>
          </cell>
          <cell r="AG4318" t="str">
            <v/>
          </cell>
          <cell r="AH4318">
            <v>-100</v>
          </cell>
        </row>
        <row r="4319">
          <cell r="AD4319">
            <v>10</v>
          </cell>
          <cell r="AF4319">
            <v>100</v>
          </cell>
          <cell r="AG4319" t="str">
            <v/>
          </cell>
          <cell r="AH4319">
            <v>-100</v>
          </cell>
        </row>
        <row r="4320">
          <cell r="AD4320">
            <v>13</v>
          </cell>
          <cell r="AF4320">
            <v>100</v>
          </cell>
          <cell r="AG4320" t="str">
            <v/>
          </cell>
          <cell r="AH4320">
            <v>-100</v>
          </cell>
        </row>
        <row r="4321">
          <cell r="AC4321" t="str">
            <v>Won</v>
          </cell>
          <cell r="AD4321">
            <v>4</v>
          </cell>
          <cell r="AE4321">
            <v>2</v>
          </cell>
          <cell r="AF4321">
            <v>100</v>
          </cell>
          <cell r="AG4321">
            <v>400</v>
          </cell>
          <cell r="AH4321">
            <v>300</v>
          </cell>
        </row>
        <row r="4322">
          <cell r="AC4322" t="str">
            <v>3rd</v>
          </cell>
          <cell r="AD4322">
            <v>7.5</v>
          </cell>
          <cell r="AE4322">
            <v>2.6</v>
          </cell>
          <cell r="AF4322">
            <v>100</v>
          </cell>
          <cell r="AG4322" t="str">
            <v/>
          </cell>
          <cell r="AH4322">
            <v>-100</v>
          </cell>
        </row>
        <row r="4323">
          <cell r="AD4323">
            <v>17</v>
          </cell>
          <cell r="AF4323">
            <v>100</v>
          </cell>
          <cell r="AG4323" t="str">
            <v/>
          </cell>
          <cell r="AH4323">
            <v>-100</v>
          </cell>
        </row>
        <row r="4324">
          <cell r="AD4324">
            <v>21</v>
          </cell>
          <cell r="AF4324">
            <v>100</v>
          </cell>
          <cell r="AG4324" t="str">
            <v/>
          </cell>
          <cell r="AH4324">
            <v>-100</v>
          </cell>
        </row>
        <row r="4325">
          <cell r="AD4325">
            <v>8.5</v>
          </cell>
          <cell r="AF4325">
            <v>100</v>
          </cell>
          <cell r="AG4325" t="str">
            <v/>
          </cell>
          <cell r="AH4325">
            <v>-100</v>
          </cell>
        </row>
        <row r="4326">
          <cell r="AC4326" t="str">
            <v>Won</v>
          </cell>
          <cell r="AD4326">
            <v>7</v>
          </cell>
          <cell r="AE4326">
            <v>2.5</v>
          </cell>
          <cell r="AF4326">
            <v>100</v>
          </cell>
          <cell r="AG4326">
            <v>700</v>
          </cell>
          <cell r="AH4326">
            <v>600</v>
          </cell>
        </row>
        <row r="4327">
          <cell r="AD4327">
            <v>6</v>
          </cell>
          <cell r="AF4327">
            <v>100</v>
          </cell>
          <cell r="AG4327" t="str">
            <v/>
          </cell>
          <cell r="AH4327">
            <v>-100</v>
          </cell>
        </row>
        <row r="4328">
          <cell r="AD4328">
            <v>6.5</v>
          </cell>
          <cell r="AF4328">
            <v>100</v>
          </cell>
          <cell r="AG4328" t="str">
            <v/>
          </cell>
          <cell r="AH4328">
            <v>-100</v>
          </cell>
        </row>
        <row r="4329">
          <cell r="AC4329" t="str">
            <v>2nd</v>
          </cell>
          <cell r="AD4329">
            <v>7</v>
          </cell>
          <cell r="AE4329">
            <v>2.6</v>
          </cell>
          <cell r="AF4329">
            <v>100</v>
          </cell>
          <cell r="AG4329" t="str">
            <v/>
          </cell>
          <cell r="AH4329">
            <v>-100</v>
          </cell>
        </row>
        <row r="4330">
          <cell r="AC4330" t="str">
            <v>Won</v>
          </cell>
          <cell r="AD4330">
            <v>3.5</v>
          </cell>
          <cell r="AF4330">
            <v>100</v>
          </cell>
          <cell r="AG4330">
            <v>350</v>
          </cell>
          <cell r="AH4330">
            <v>250</v>
          </cell>
        </row>
        <row r="4331">
          <cell r="AD4331">
            <v>15</v>
          </cell>
          <cell r="AF4331">
            <v>100</v>
          </cell>
          <cell r="AG4331" t="str">
            <v/>
          </cell>
          <cell r="AH4331">
            <v>-100</v>
          </cell>
        </row>
        <row r="4332">
          <cell r="AD4332">
            <v>7</v>
          </cell>
          <cell r="AF4332">
            <v>100</v>
          </cell>
          <cell r="AG4332" t="str">
            <v/>
          </cell>
          <cell r="AH4332">
            <v>-100</v>
          </cell>
        </row>
        <row r="4333">
          <cell r="AD4333">
            <v>7.5</v>
          </cell>
          <cell r="AF4333">
            <v>100</v>
          </cell>
          <cell r="AG4333" t="str">
            <v/>
          </cell>
          <cell r="AH4333">
            <v>-100</v>
          </cell>
        </row>
        <row r="4334">
          <cell r="AC4334" t="str">
            <v>2nd</v>
          </cell>
          <cell r="AD4334">
            <v>8.5</v>
          </cell>
          <cell r="AE4334">
            <v>2.2999999999999998</v>
          </cell>
          <cell r="AF4334">
            <v>100</v>
          </cell>
          <cell r="AG4334" t="str">
            <v/>
          </cell>
          <cell r="AH4334">
            <v>-100</v>
          </cell>
        </row>
        <row r="4335">
          <cell r="AC4335" t="str">
            <v>Won</v>
          </cell>
          <cell r="AD4335">
            <v>1.6</v>
          </cell>
          <cell r="AE4335">
            <v>1.2</v>
          </cell>
          <cell r="AF4335">
            <v>100</v>
          </cell>
          <cell r="AG4335">
            <v>160</v>
          </cell>
          <cell r="AH4335">
            <v>60</v>
          </cell>
        </row>
        <row r="4336">
          <cell r="AD4336">
            <v>11</v>
          </cell>
          <cell r="AF4336">
            <v>100</v>
          </cell>
          <cell r="AG4336" t="str">
            <v/>
          </cell>
          <cell r="AH4336">
            <v>-100</v>
          </cell>
        </row>
        <row r="4337">
          <cell r="AD4337">
            <v>13</v>
          </cell>
          <cell r="AF4337">
            <v>100</v>
          </cell>
          <cell r="AG4337" t="str">
            <v/>
          </cell>
          <cell r="AH4337">
            <v>-100</v>
          </cell>
        </row>
        <row r="4338">
          <cell r="AD4338">
            <v>31</v>
          </cell>
          <cell r="AF4338">
            <v>100</v>
          </cell>
          <cell r="AG4338" t="str">
            <v/>
          </cell>
          <cell r="AH4338">
            <v>-100</v>
          </cell>
        </row>
        <row r="4339">
          <cell r="AD4339">
            <v>11</v>
          </cell>
          <cell r="AF4339">
            <v>100</v>
          </cell>
          <cell r="AG4339" t="str">
            <v/>
          </cell>
          <cell r="AH4339">
            <v>-100</v>
          </cell>
        </row>
        <row r="4340">
          <cell r="AC4340" t="str">
            <v>3rd</v>
          </cell>
          <cell r="AD4340">
            <v>4.4000000000000004</v>
          </cell>
          <cell r="AE4340">
            <v>1.8</v>
          </cell>
          <cell r="AF4340">
            <v>100</v>
          </cell>
          <cell r="AG4340" t="str">
            <v/>
          </cell>
          <cell r="AH4340">
            <v>-100</v>
          </cell>
        </row>
        <row r="4341">
          <cell r="AC4341" t="str">
            <v>2nd</v>
          </cell>
          <cell r="AD4341">
            <v>10</v>
          </cell>
          <cell r="AE4341">
            <v>2.6</v>
          </cell>
          <cell r="AF4341">
            <v>100</v>
          </cell>
          <cell r="AG4341" t="str">
            <v/>
          </cell>
          <cell r="AH4341">
            <v>-100</v>
          </cell>
        </row>
        <row r="4342">
          <cell r="AD4342">
            <v>3.6</v>
          </cell>
          <cell r="AF4342">
            <v>100</v>
          </cell>
          <cell r="AG4342" t="str">
            <v/>
          </cell>
          <cell r="AH4342">
            <v>-100</v>
          </cell>
        </row>
        <row r="4343">
          <cell r="AC4343" t="str">
            <v>Won</v>
          </cell>
          <cell r="AD4343">
            <v>5.9</v>
          </cell>
          <cell r="AE4343">
            <v>2.2000000000000002</v>
          </cell>
          <cell r="AF4343">
            <v>100</v>
          </cell>
          <cell r="AG4343">
            <v>590</v>
          </cell>
          <cell r="AH4343">
            <v>490</v>
          </cell>
        </row>
        <row r="4344">
          <cell r="AD4344">
            <v>8.5</v>
          </cell>
          <cell r="AF4344">
            <v>100</v>
          </cell>
          <cell r="AG4344" t="str">
            <v/>
          </cell>
          <cell r="AH4344">
            <v>-100</v>
          </cell>
        </row>
        <row r="4345">
          <cell r="AD4345">
            <v>4.5999999999999996</v>
          </cell>
          <cell r="AF4345">
            <v>100</v>
          </cell>
          <cell r="AG4345" t="str">
            <v/>
          </cell>
          <cell r="AH4345">
            <v>-100</v>
          </cell>
        </row>
        <row r="4346">
          <cell r="AC4346" t="str">
            <v>3rd</v>
          </cell>
          <cell r="AD4346">
            <v>6.5</v>
          </cell>
          <cell r="AE4346">
            <v>2.5</v>
          </cell>
          <cell r="AF4346">
            <v>100</v>
          </cell>
          <cell r="AG4346" t="str">
            <v/>
          </cell>
          <cell r="AH4346">
            <v>-100</v>
          </cell>
        </row>
        <row r="4347">
          <cell r="AD4347">
            <v>5.5</v>
          </cell>
          <cell r="AF4347">
            <v>100</v>
          </cell>
          <cell r="AG4347" t="str">
            <v/>
          </cell>
          <cell r="AH4347">
            <v>-100</v>
          </cell>
        </row>
        <row r="4348">
          <cell r="AC4348" t="str">
            <v>2nd</v>
          </cell>
          <cell r="AD4348">
            <v>7.5</v>
          </cell>
          <cell r="AE4348">
            <v>2.4</v>
          </cell>
          <cell r="AF4348">
            <v>100</v>
          </cell>
          <cell r="AG4348" t="str">
            <v/>
          </cell>
          <cell r="AH4348">
            <v>-100</v>
          </cell>
        </row>
        <row r="4349">
          <cell r="AD4349">
            <v>9.5</v>
          </cell>
          <cell r="AF4349">
            <v>100</v>
          </cell>
          <cell r="AG4349" t="str">
            <v/>
          </cell>
          <cell r="AH4349">
            <v>-100</v>
          </cell>
        </row>
        <row r="4350">
          <cell r="AC4350" t="str">
            <v>2nd</v>
          </cell>
          <cell r="AD4350">
            <v>5.5</v>
          </cell>
          <cell r="AE4350">
            <v>2</v>
          </cell>
          <cell r="AF4350">
            <v>100</v>
          </cell>
          <cell r="AG4350" t="str">
            <v/>
          </cell>
          <cell r="AH4350">
            <v>-100</v>
          </cell>
        </row>
        <row r="4351">
          <cell r="AD4351">
            <v>8.5</v>
          </cell>
          <cell r="AF4351">
            <v>100</v>
          </cell>
          <cell r="AG4351" t="str">
            <v/>
          </cell>
          <cell r="AH4351">
            <v>-100</v>
          </cell>
        </row>
        <row r="4352">
          <cell r="AD4352">
            <v>3.9</v>
          </cell>
          <cell r="AF4352">
            <v>100</v>
          </cell>
          <cell r="AG4352" t="str">
            <v/>
          </cell>
          <cell r="AH4352">
            <v>-100</v>
          </cell>
        </row>
        <row r="4353">
          <cell r="AD4353">
            <v>8.5</v>
          </cell>
          <cell r="AF4353">
            <v>100</v>
          </cell>
          <cell r="AG4353" t="str">
            <v/>
          </cell>
          <cell r="AH4353">
            <v>-100</v>
          </cell>
        </row>
        <row r="4354">
          <cell r="AD4354">
            <v>5.5</v>
          </cell>
          <cell r="AF4354">
            <v>100</v>
          </cell>
          <cell r="AG4354" t="str">
            <v/>
          </cell>
          <cell r="AH4354">
            <v>-100</v>
          </cell>
        </row>
        <row r="4355">
          <cell r="AD4355">
            <v>13</v>
          </cell>
          <cell r="AF4355">
            <v>100</v>
          </cell>
          <cell r="AG4355" t="str">
            <v/>
          </cell>
          <cell r="AH4355">
            <v>-100</v>
          </cell>
        </row>
        <row r="4356">
          <cell r="AC4356" t="str">
            <v>3rd</v>
          </cell>
          <cell r="AD4356">
            <v>3.9</v>
          </cell>
          <cell r="AE4356">
            <v>1.6</v>
          </cell>
          <cell r="AF4356">
            <v>100</v>
          </cell>
          <cell r="AG4356" t="str">
            <v/>
          </cell>
          <cell r="AH4356">
            <v>-100</v>
          </cell>
        </row>
        <row r="4357">
          <cell r="AC4357" t="str">
            <v>2nd</v>
          </cell>
          <cell r="AD4357">
            <v>4.4000000000000004</v>
          </cell>
          <cell r="AE4357">
            <v>1.8</v>
          </cell>
          <cell r="AF4357">
            <v>100</v>
          </cell>
          <cell r="AG4357" t="str">
            <v/>
          </cell>
          <cell r="AH4357">
            <v>-100</v>
          </cell>
        </row>
        <row r="4358">
          <cell r="AD4358">
            <v>14</v>
          </cell>
          <cell r="AF4358">
            <v>100</v>
          </cell>
          <cell r="AG4358" t="str">
            <v/>
          </cell>
          <cell r="AH4358">
            <v>-100</v>
          </cell>
        </row>
        <row r="4359">
          <cell r="AC4359" t="str">
            <v>Won</v>
          </cell>
          <cell r="AD4359">
            <v>11</v>
          </cell>
          <cell r="AE4359">
            <v>3.6</v>
          </cell>
          <cell r="AF4359">
            <v>100</v>
          </cell>
          <cell r="AG4359">
            <v>1100</v>
          </cell>
          <cell r="AH4359">
            <v>1000</v>
          </cell>
        </row>
        <row r="4360">
          <cell r="AD4360">
            <v>8.5</v>
          </cell>
          <cell r="AF4360">
            <v>100</v>
          </cell>
          <cell r="AG4360" t="str">
            <v/>
          </cell>
          <cell r="AH4360">
            <v>-100</v>
          </cell>
        </row>
        <row r="4361">
          <cell r="AD4361">
            <v>7.5</v>
          </cell>
          <cell r="AF4361">
            <v>100</v>
          </cell>
          <cell r="AG4361" t="str">
            <v/>
          </cell>
          <cell r="AH4361">
            <v>-100</v>
          </cell>
        </row>
        <row r="4362">
          <cell r="AC4362" t="str">
            <v>3rd</v>
          </cell>
          <cell r="AD4362">
            <v>13</v>
          </cell>
          <cell r="AE4362">
            <v>4.4000000000000004</v>
          </cell>
          <cell r="AF4362">
            <v>100</v>
          </cell>
          <cell r="AG4362" t="str">
            <v/>
          </cell>
          <cell r="AH4362">
            <v>-100</v>
          </cell>
        </row>
        <row r="4363">
          <cell r="AD4363">
            <v>11</v>
          </cell>
          <cell r="AF4363">
            <v>100</v>
          </cell>
          <cell r="AG4363" t="str">
            <v/>
          </cell>
          <cell r="AH4363">
            <v>-100</v>
          </cell>
        </row>
        <row r="4364">
          <cell r="AD4364">
            <v>8.5</v>
          </cell>
          <cell r="AF4364">
            <v>100</v>
          </cell>
          <cell r="AG4364" t="str">
            <v/>
          </cell>
          <cell r="AH4364">
            <v>-100</v>
          </cell>
        </row>
        <row r="4365">
          <cell r="AC4365" t="str">
            <v>Won</v>
          </cell>
          <cell r="AD4365">
            <v>1.9</v>
          </cell>
          <cell r="AE4365">
            <v>1.2</v>
          </cell>
          <cell r="AF4365">
            <v>100</v>
          </cell>
          <cell r="AG4365">
            <v>190</v>
          </cell>
          <cell r="AH4365">
            <v>90</v>
          </cell>
        </row>
        <row r="4366">
          <cell r="AC4366" t="str">
            <v>3rd</v>
          </cell>
          <cell r="AD4366">
            <v>10</v>
          </cell>
          <cell r="AE4366">
            <v>2.5</v>
          </cell>
          <cell r="AF4366">
            <v>100</v>
          </cell>
          <cell r="AG4366" t="str">
            <v/>
          </cell>
          <cell r="AH4366">
            <v>-100</v>
          </cell>
        </row>
        <row r="4367">
          <cell r="AD4367">
            <v>10</v>
          </cell>
          <cell r="AF4367">
            <v>100</v>
          </cell>
          <cell r="AG4367" t="str">
            <v/>
          </cell>
          <cell r="AH4367">
            <v>-100</v>
          </cell>
        </row>
        <row r="4368">
          <cell r="AD4368">
            <v>10</v>
          </cell>
          <cell r="AF4368">
            <v>100</v>
          </cell>
          <cell r="AG4368" t="str">
            <v/>
          </cell>
          <cell r="AH4368">
            <v>-100</v>
          </cell>
        </row>
        <row r="4369">
          <cell r="AC4369" t="str">
            <v>2nd</v>
          </cell>
          <cell r="AD4369">
            <v>15</v>
          </cell>
          <cell r="AE4369">
            <v>3.2</v>
          </cell>
          <cell r="AF4369">
            <v>100</v>
          </cell>
          <cell r="AG4369" t="str">
            <v/>
          </cell>
          <cell r="AH4369">
            <v>-100</v>
          </cell>
        </row>
        <row r="4370">
          <cell r="AC4370" t="str">
            <v>Won</v>
          </cell>
          <cell r="AD4370">
            <v>3.7</v>
          </cell>
          <cell r="AE4370">
            <v>1.7</v>
          </cell>
          <cell r="AF4370">
            <v>100</v>
          </cell>
          <cell r="AG4370">
            <v>370</v>
          </cell>
          <cell r="AH4370">
            <v>270</v>
          </cell>
        </row>
        <row r="4371">
          <cell r="AD4371">
            <v>6.5</v>
          </cell>
          <cell r="AF4371">
            <v>100</v>
          </cell>
          <cell r="AG4371" t="str">
            <v/>
          </cell>
          <cell r="AH4371">
            <v>-100</v>
          </cell>
        </row>
        <row r="4372">
          <cell r="AC4372" t="str">
            <v>3rd</v>
          </cell>
          <cell r="AD4372">
            <v>7</v>
          </cell>
          <cell r="AE4372">
            <v>2.4</v>
          </cell>
          <cell r="AF4372">
            <v>100</v>
          </cell>
          <cell r="AG4372" t="str">
            <v/>
          </cell>
          <cell r="AH4372">
            <v>-100</v>
          </cell>
        </row>
        <row r="4373">
          <cell r="AD4373">
            <v>12</v>
          </cell>
          <cell r="AF4373">
            <v>100</v>
          </cell>
          <cell r="AG4373" t="str">
            <v/>
          </cell>
          <cell r="AH4373">
            <v>-100</v>
          </cell>
        </row>
        <row r="4374">
          <cell r="AD4374">
            <v>26</v>
          </cell>
          <cell r="AF4374">
            <v>100</v>
          </cell>
          <cell r="AG4374" t="str">
            <v/>
          </cell>
          <cell r="AH4374">
            <v>-100</v>
          </cell>
        </row>
        <row r="4375">
          <cell r="AC4375" t="str">
            <v>Won</v>
          </cell>
          <cell r="AD4375">
            <v>3.5</v>
          </cell>
          <cell r="AE4375">
            <v>1.6</v>
          </cell>
          <cell r="AF4375">
            <v>100</v>
          </cell>
          <cell r="AG4375">
            <v>350</v>
          </cell>
          <cell r="AH4375">
            <v>250</v>
          </cell>
        </row>
        <row r="4376">
          <cell r="AD4376">
            <v>8.5</v>
          </cell>
          <cell r="AF4376">
            <v>100</v>
          </cell>
          <cell r="AG4376" t="str">
            <v/>
          </cell>
          <cell r="AH4376">
            <v>-100</v>
          </cell>
        </row>
        <row r="4377">
          <cell r="AC4377" t="str">
            <v>2nd</v>
          </cell>
          <cell r="AD4377">
            <v>6.5</v>
          </cell>
          <cell r="AE4377">
            <v>2.1</v>
          </cell>
          <cell r="AF4377">
            <v>100</v>
          </cell>
          <cell r="AG4377" t="str">
            <v/>
          </cell>
          <cell r="AH4377">
            <v>-100</v>
          </cell>
        </row>
        <row r="4378">
          <cell r="AC4378" t="str">
            <v>3rd</v>
          </cell>
          <cell r="AD4378">
            <v>7</v>
          </cell>
          <cell r="AE4378">
            <v>2.5</v>
          </cell>
          <cell r="AF4378">
            <v>100</v>
          </cell>
          <cell r="AG4378" t="str">
            <v/>
          </cell>
          <cell r="AH4378">
            <v>-100</v>
          </cell>
        </row>
        <row r="4379">
          <cell r="AD4379">
            <v>9.5</v>
          </cell>
          <cell r="AF4379">
            <v>100</v>
          </cell>
          <cell r="AG4379" t="str">
            <v/>
          </cell>
          <cell r="AH4379">
            <v>-100</v>
          </cell>
        </row>
        <row r="4380">
          <cell r="AD4380">
            <v>4.2</v>
          </cell>
          <cell r="AF4380">
            <v>100</v>
          </cell>
          <cell r="AG4380" t="str">
            <v/>
          </cell>
          <cell r="AH4380">
            <v>-100</v>
          </cell>
        </row>
        <row r="4381">
          <cell r="AD4381">
            <v>4.2</v>
          </cell>
          <cell r="AF4381">
            <v>100</v>
          </cell>
          <cell r="AG4381" t="str">
            <v/>
          </cell>
          <cell r="AH4381">
            <v>-100</v>
          </cell>
        </row>
        <row r="4382">
          <cell r="AC4382" t="str">
            <v>3rd</v>
          </cell>
          <cell r="AD4382">
            <v>9</v>
          </cell>
          <cell r="AE4382">
            <v>2.5</v>
          </cell>
          <cell r="AF4382">
            <v>100</v>
          </cell>
          <cell r="AG4382" t="str">
            <v/>
          </cell>
          <cell r="AH4382">
            <v>-100</v>
          </cell>
        </row>
        <row r="4383">
          <cell r="AD4383">
            <v>7</v>
          </cell>
          <cell r="AF4383">
            <v>100</v>
          </cell>
          <cell r="AG4383" t="str">
            <v/>
          </cell>
          <cell r="AH4383">
            <v>-100</v>
          </cell>
        </row>
        <row r="4384">
          <cell r="AC4384" t="str">
            <v>Won</v>
          </cell>
          <cell r="AD4384">
            <v>11</v>
          </cell>
          <cell r="AE4384">
            <v>3.3</v>
          </cell>
          <cell r="AF4384">
            <v>100</v>
          </cell>
          <cell r="AG4384">
            <v>1100</v>
          </cell>
          <cell r="AH4384">
            <v>1000</v>
          </cell>
        </row>
        <row r="4385">
          <cell r="AD4385">
            <v>2.25</v>
          </cell>
          <cell r="AF4385">
            <v>100</v>
          </cell>
          <cell r="AG4385" t="str">
            <v/>
          </cell>
          <cell r="AH4385">
            <v>-100</v>
          </cell>
        </row>
        <row r="4386">
          <cell r="AD4386">
            <v>10</v>
          </cell>
          <cell r="AF4386">
            <v>100</v>
          </cell>
          <cell r="AG4386" t="str">
            <v/>
          </cell>
          <cell r="AH4386">
            <v>-100</v>
          </cell>
        </row>
        <row r="4387">
          <cell r="AD4387">
            <v>11</v>
          </cell>
          <cell r="AF4387">
            <v>100</v>
          </cell>
          <cell r="AG4387" t="str">
            <v/>
          </cell>
          <cell r="AH4387">
            <v>-100</v>
          </cell>
        </row>
        <row r="4388">
          <cell r="AD4388">
            <v>10</v>
          </cell>
          <cell r="AF4388">
            <v>100</v>
          </cell>
          <cell r="AG4388" t="str">
            <v/>
          </cell>
          <cell r="AH4388">
            <v>-100</v>
          </cell>
        </row>
        <row r="4389">
          <cell r="AC4389" t="str">
            <v>2nd</v>
          </cell>
          <cell r="AD4389">
            <v>6.5</v>
          </cell>
          <cell r="AE4389">
            <v>1.9</v>
          </cell>
          <cell r="AF4389">
            <v>100</v>
          </cell>
          <cell r="AG4389" t="str">
            <v/>
          </cell>
          <cell r="AH4389">
            <v>-100</v>
          </cell>
        </row>
        <row r="4390">
          <cell r="AD4390">
            <v>6.5</v>
          </cell>
          <cell r="AF4390">
            <v>100</v>
          </cell>
          <cell r="AG4390" t="str">
            <v/>
          </cell>
          <cell r="AH4390">
            <v>-100</v>
          </cell>
        </row>
        <row r="4391">
          <cell r="AD4391">
            <v>6</v>
          </cell>
          <cell r="AF4391">
            <v>100</v>
          </cell>
          <cell r="AG4391" t="str">
            <v/>
          </cell>
          <cell r="AH4391">
            <v>-100</v>
          </cell>
        </row>
        <row r="4392">
          <cell r="AD4392">
            <v>5</v>
          </cell>
          <cell r="AF4392">
            <v>100</v>
          </cell>
          <cell r="AG4392" t="str">
            <v/>
          </cell>
          <cell r="AH4392">
            <v>-100</v>
          </cell>
        </row>
        <row r="4393">
          <cell r="AC4393" t="str">
            <v>3rd</v>
          </cell>
          <cell r="AD4393">
            <v>7.5</v>
          </cell>
          <cell r="AE4393">
            <v>2.6</v>
          </cell>
          <cell r="AF4393">
            <v>100</v>
          </cell>
          <cell r="AG4393" t="str">
            <v/>
          </cell>
          <cell r="AH4393">
            <v>-100</v>
          </cell>
        </row>
        <row r="4394">
          <cell r="AD4394">
            <v>31</v>
          </cell>
          <cell r="AF4394">
            <v>100</v>
          </cell>
          <cell r="AG4394" t="str">
            <v/>
          </cell>
          <cell r="AH4394">
            <v>-100</v>
          </cell>
        </row>
        <row r="4395">
          <cell r="AC4395" t="str">
            <v>3rd</v>
          </cell>
          <cell r="AD4395">
            <v>4</v>
          </cell>
          <cell r="AE4395">
            <v>1.7</v>
          </cell>
          <cell r="AF4395">
            <v>100</v>
          </cell>
          <cell r="AG4395" t="str">
            <v/>
          </cell>
          <cell r="AH4395">
            <v>-100</v>
          </cell>
        </row>
        <row r="4396">
          <cell r="AD4396">
            <v>9</v>
          </cell>
          <cell r="AF4396">
            <v>100</v>
          </cell>
          <cell r="AG4396" t="str">
            <v/>
          </cell>
          <cell r="AH4396">
            <v>-100</v>
          </cell>
        </row>
        <row r="4397">
          <cell r="AC4397" t="str">
            <v>2nd</v>
          </cell>
          <cell r="AD4397">
            <v>7.5</v>
          </cell>
          <cell r="AE4397">
            <v>2.7</v>
          </cell>
          <cell r="AF4397">
            <v>100</v>
          </cell>
          <cell r="AG4397" t="str">
            <v/>
          </cell>
          <cell r="AH4397">
            <v>-100</v>
          </cell>
        </row>
        <row r="4398">
          <cell r="AD4398">
            <v>10</v>
          </cell>
          <cell r="AF4398">
            <v>100</v>
          </cell>
          <cell r="AG4398" t="str">
            <v/>
          </cell>
          <cell r="AH4398">
            <v>-100</v>
          </cell>
        </row>
        <row r="4399">
          <cell r="AD4399">
            <v>5.5</v>
          </cell>
          <cell r="AF4399">
            <v>100</v>
          </cell>
          <cell r="AG4399" t="str">
            <v/>
          </cell>
          <cell r="AH4399">
            <v>-100</v>
          </cell>
        </row>
        <row r="4400">
          <cell r="AC4400" t="str">
            <v>2nd</v>
          </cell>
          <cell r="AD4400">
            <v>2.7</v>
          </cell>
          <cell r="AE4400">
            <v>1.3</v>
          </cell>
          <cell r="AF4400">
            <v>100</v>
          </cell>
          <cell r="AG4400" t="str">
            <v/>
          </cell>
          <cell r="AH4400">
            <v>-100</v>
          </cell>
        </row>
        <row r="4401">
          <cell r="AC4401" t="str">
            <v>Won</v>
          </cell>
          <cell r="AD4401">
            <v>2.6</v>
          </cell>
          <cell r="AE4401">
            <v>1.2</v>
          </cell>
          <cell r="AF4401">
            <v>100</v>
          </cell>
          <cell r="AG4401">
            <v>260</v>
          </cell>
          <cell r="AH4401">
            <v>160</v>
          </cell>
        </row>
        <row r="4402">
          <cell r="AD4402">
            <v>11</v>
          </cell>
          <cell r="AF4402">
            <v>100</v>
          </cell>
          <cell r="AG4402" t="str">
            <v/>
          </cell>
          <cell r="AH4402">
            <v>-100</v>
          </cell>
        </row>
        <row r="4403">
          <cell r="AC4403" t="str">
            <v>3rd</v>
          </cell>
          <cell r="AD4403">
            <v>16</v>
          </cell>
          <cell r="AE4403">
            <v>3.3</v>
          </cell>
          <cell r="AF4403">
            <v>100</v>
          </cell>
          <cell r="AG4403" t="str">
            <v/>
          </cell>
          <cell r="AH4403">
            <v>-100</v>
          </cell>
        </row>
        <row r="4404">
          <cell r="AD4404">
            <v>31</v>
          </cell>
          <cell r="AF4404">
            <v>100</v>
          </cell>
          <cell r="AG4404" t="str">
            <v/>
          </cell>
          <cell r="AH4404">
            <v>-100</v>
          </cell>
        </row>
        <row r="4405">
          <cell r="AD4405">
            <v>2.1</v>
          </cell>
          <cell r="AF4405">
            <v>100</v>
          </cell>
          <cell r="AG4405" t="str">
            <v/>
          </cell>
          <cell r="AH4405">
            <v>-100</v>
          </cell>
        </row>
        <row r="4406">
          <cell r="AD4406">
            <v>6.5</v>
          </cell>
          <cell r="AF4406">
            <v>100</v>
          </cell>
          <cell r="AG4406" t="str">
            <v/>
          </cell>
          <cell r="AH4406">
            <v>-100</v>
          </cell>
        </row>
        <row r="4407">
          <cell r="AC4407" t="str">
            <v>Won</v>
          </cell>
          <cell r="AD4407">
            <v>12</v>
          </cell>
          <cell r="AE4407">
            <v>2.9</v>
          </cell>
          <cell r="AF4407">
            <v>100</v>
          </cell>
          <cell r="AG4407">
            <v>1200</v>
          </cell>
          <cell r="AH4407">
            <v>1100</v>
          </cell>
        </row>
        <row r="4408">
          <cell r="AC4408" t="str">
            <v>3rd</v>
          </cell>
          <cell r="AD4408">
            <v>11</v>
          </cell>
          <cell r="AE4408">
            <v>2.7</v>
          </cell>
          <cell r="AF4408">
            <v>100</v>
          </cell>
          <cell r="AG4408" t="str">
            <v/>
          </cell>
          <cell r="AH4408">
            <v>-100</v>
          </cell>
        </row>
        <row r="4409">
          <cell r="AD4409">
            <v>9.5</v>
          </cell>
          <cell r="AF4409">
            <v>100</v>
          </cell>
          <cell r="AG4409" t="str">
            <v/>
          </cell>
          <cell r="AH4409">
            <v>-100</v>
          </cell>
        </row>
        <row r="4410">
          <cell r="AD4410">
            <v>5</v>
          </cell>
          <cell r="AF4410">
            <v>100</v>
          </cell>
          <cell r="AG4410" t="str">
            <v/>
          </cell>
          <cell r="AH4410">
            <v>-100</v>
          </cell>
        </row>
        <row r="4411">
          <cell r="AD4411">
            <v>8.5</v>
          </cell>
          <cell r="AF4411">
            <v>100</v>
          </cell>
          <cell r="AG4411" t="str">
            <v/>
          </cell>
          <cell r="AH4411">
            <v>-100</v>
          </cell>
        </row>
        <row r="4412">
          <cell r="AD4412">
            <v>11</v>
          </cell>
          <cell r="AF4412">
            <v>100</v>
          </cell>
          <cell r="AG4412" t="str">
            <v/>
          </cell>
          <cell r="AH4412">
            <v>-100</v>
          </cell>
        </row>
        <row r="4413">
          <cell r="AC4413" t="str">
            <v>2nd</v>
          </cell>
          <cell r="AD4413">
            <v>4.2</v>
          </cell>
          <cell r="AE4413">
            <v>1.5</v>
          </cell>
          <cell r="AF4413">
            <v>100</v>
          </cell>
          <cell r="AG4413" t="str">
            <v/>
          </cell>
          <cell r="AH4413">
            <v>-100</v>
          </cell>
        </row>
        <row r="4414">
          <cell r="AC4414" t="str">
            <v>3rd</v>
          </cell>
          <cell r="AD4414">
            <v>7.5</v>
          </cell>
          <cell r="AE4414">
            <v>2.5</v>
          </cell>
          <cell r="AF4414">
            <v>100</v>
          </cell>
          <cell r="AG4414" t="str">
            <v/>
          </cell>
          <cell r="AH4414">
            <v>-100</v>
          </cell>
        </row>
        <row r="4415">
          <cell r="AD4415">
            <v>9.5</v>
          </cell>
          <cell r="AF4415">
            <v>100</v>
          </cell>
          <cell r="AG4415" t="str">
            <v/>
          </cell>
          <cell r="AH4415">
            <v>-100</v>
          </cell>
        </row>
        <row r="4416">
          <cell r="AC4416" t="str">
            <v>Won</v>
          </cell>
          <cell r="AD4416">
            <v>5.0999999999999996</v>
          </cell>
          <cell r="AE4416">
            <v>2</v>
          </cell>
          <cell r="AF4416">
            <v>100</v>
          </cell>
          <cell r="AG4416">
            <v>509.99999999999994</v>
          </cell>
          <cell r="AH4416">
            <v>409.99999999999994</v>
          </cell>
        </row>
        <row r="4417">
          <cell r="AD4417">
            <v>3.4</v>
          </cell>
          <cell r="AF4417">
            <v>100</v>
          </cell>
          <cell r="AG4417" t="str">
            <v/>
          </cell>
          <cell r="AH4417">
            <v>-100</v>
          </cell>
        </row>
        <row r="4418">
          <cell r="AD4418">
            <v>9.5</v>
          </cell>
          <cell r="AF4418">
            <v>100</v>
          </cell>
          <cell r="AG4418" t="str">
            <v/>
          </cell>
          <cell r="AH4418">
            <v>-100</v>
          </cell>
        </row>
        <row r="4419">
          <cell r="AD4419">
            <v>9</v>
          </cell>
          <cell r="AF4419">
            <v>100</v>
          </cell>
          <cell r="AG4419" t="str">
            <v/>
          </cell>
          <cell r="AH4419">
            <v>-100</v>
          </cell>
        </row>
        <row r="4420">
          <cell r="AC4420" t="str">
            <v>Won</v>
          </cell>
          <cell r="AD4420">
            <v>22.2</v>
          </cell>
          <cell r="AE4420">
            <v>5.0999999999999996</v>
          </cell>
          <cell r="AF4420">
            <v>100</v>
          </cell>
          <cell r="AG4420">
            <v>2220</v>
          </cell>
          <cell r="AH4420">
            <v>2120</v>
          </cell>
        </row>
        <row r="4421">
          <cell r="AD4421">
            <v>9.5</v>
          </cell>
          <cell r="AF4421">
            <v>100</v>
          </cell>
          <cell r="AG4421" t="str">
            <v/>
          </cell>
          <cell r="AH4421">
            <v>-100</v>
          </cell>
        </row>
        <row r="4422">
          <cell r="AD4422">
            <v>4.2</v>
          </cell>
          <cell r="AF4422">
            <v>100</v>
          </cell>
          <cell r="AG4422" t="str">
            <v/>
          </cell>
          <cell r="AH4422">
            <v>-100</v>
          </cell>
        </row>
        <row r="4423">
          <cell r="AC4423" t="str">
            <v>3rd</v>
          </cell>
          <cell r="AD4423">
            <v>7</v>
          </cell>
          <cell r="AE4423">
            <v>2.1</v>
          </cell>
          <cell r="AF4423">
            <v>100</v>
          </cell>
          <cell r="AG4423" t="str">
            <v/>
          </cell>
          <cell r="AH4423">
            <v>-100</v>
          </cell>
        </row>
        <row r="4424">
          <cell r="AC4424" t="str">
            <v>2nd</v>
          </cell>
          <cell r="AD4424">
            <v>5.5</v>
          </cell>
          <cell r="AE4424">
            <v>2.1</v>
          </cell>
          <cell r="AF4424">
            <v>100</v>
          </cell>
          <cell r="AG4424" t="str">
            <v/>
          </cell>
          <cell r="AH4424">
            <v>-100</v>
          </cell>
        </row>
        <row r="4425">
          <cell r="AC4425" t="str">
            <v>3rd</v>
          </cell>
          <cell r="AD4425">
            <v>2.6</v>
          </cell>
          <cell r="AE4425">
            <v>1.3</v>
          </cell>
          <cell r="AF4425">
            <v>100</v>
          </cell>
          <cell r="AG4425" t="str">
            <v/>
          </cell>
          <cell r="AH4425">
            <v>-100</v>
          </cell>
        </row>
        <row r="4426">
          <cell r="AC4426" t="str">
            <v>2nd</v>
          </cell>
          <cell r="AD4426">
            <v>5</v>
          </cell>
          <cell r="AE4426">
            <v>1.8</v>
          </cell>
          <cell r="AF4426">
            <v>100</v>
          </cell>
          <cell r="AG4426" t="str">
            <v/>
          </cell>
          <cell r="AH4426">
            <v>-100</v>
          </cell>
        </row>
        <row r="4427">
          <cell r="AD4427">
            <v>5.5</v>
          </cell>
          <cell r="AF4427">
            <v>100</v>
          </cell>
          <cell r="AG4427" t="str">
            <v/>
          </cell>
          <cell r="AH4427">
            <v>-100</v>
          </cell>
        </row>
        <row r="4428">
          <cell r="AD4428">
            <v>12</v>
          </cell>
          <cell r="AF4428">
            <v>100</v>
          </cell>
          <cell r="AG4428" t="str">
            <v/>
          </cell>
          <cell r="AH4428">
            <v>-100</v>
          </cell>
        </row>
        <row r="4429">
          <cell r="AC4429" t="str">
            <v>Won</v>
          </cell>
          <cell r="AD4429">
            <v>8.4</v>
          </cell>
          <cell r="AE4429">
            <v>2</v>
          </cell>
          <cell r="AF4429">
            <v>100</v>
          </cell>
          <cell r="AG4429">
            <v>840</v>
          </cell>
          <cell r="AH4429">
            <v>740</v>
          </cell>
        </row>
        <row r="4430">
          <cell r="AC4430" t="str">
            <v>Won</v>
          </cell>
          <cell r="AD4430">
            <v>2.2999999999999998</v>
          </cell>
          <cell r="AE4430">
            <v>1.3</v>
          </cell>
          <cell r="AF4430">
            <v>100</v>
          </cell>
          <cell r="AG4430">
            <v>229.99999999999997</v>
          </cell>
          <cell r="AH4430">
            <v>129.99999999999997</v>
          </cell>
        </row>
        <row r="4431">
          <cell r="AD4431">
            <v>4.2</v>
          </cell>
          <cell r="AF4431">
            <v>100</v>
          </cell>
          <cell r="AG4431" t="str">
            <v/>
          </cell>
          <cell r="AH4431">
            <v>-100</v>
          </cell>
        </row>
        <row r="4432">
          <cell r="AD4432">
            <v>26</v>
          </cell>
          <cell r="AF4432">
            <v>100</v>
          </cell>
          <cell r="AG4432" t="str">
            <v/>
          </cell>
          <cell r="AH4432">
            <v>-100</v>
          </cell>
        </row>
        <row r="4433">
          <cell r="AD4433">
            <v>7.5</v>
          </cell>
          <cell r="AF4433">
            <v>100</v>
          </cell>
          <cell r="AG4433" t="str">
            <v/>
          </cell>
          <cell r="AH4433">
            <v>-100</v>
          </cell>
        </row>
        <row r="4434">
          <cell r="AC4434" t="str">
            <v>3rd</v>
          </cell>
          <cell r="AD4434">
            <v>14</v>
          </cell>
          <cell r="AE4434">
            <v>3.5</v>
          </cell>
          <cell r="AF4434">
            <v>100</v>
          </cell>
          <cell r="AG4434" t="str">
            <v/>
          </cell>
          <cell r="AH4434">
            <v>-100</v>
          </cell>
        </row>
        <row r="4435">
          <cell r="AC4435" t="str">
            <v>2nd</v>
          </cell>
          <cell r="AD4435">
            <v>4</v>
          </cell>
          <cell r="AE4435">
            <v>1.7</v>
          </cell>
          <cell r="AF4435">
            <v>100</v>
          </cell>
          <cell r="AG4435" t="str">
            <v/>
          </cell>
          <cell r="AH4435">
            <v>-100</v>
          </cell>
        </row>
        <row r="4436">
          <cell r="AC4436" t="str">
            <v>Won</v>
          </cell>
          <cell r="AD4436">
            <v>4.8</v>
          </cell>
          <cell r="AE4436">
            <v>1.6</v>
          </cell>
          <cell r="AF4436">
            <v>100</v>
          </cell>
          <cell r="AG4436">
            <v>480</v>
          </cell>
          <cell r="AH4436">
            <v>380</v>
          </cell>
        </row>
        <row r="4437">
          <cell r="AD4437">
            <v>4.5999999999999996</v>
          </cell>
          <cell r="AF4437">
            <v>100</v>
          </cell>
          <cell r="AG4437" t="str">
            <v/>
          </cell>
          <cell r="AH4437">
            <v>-100</v>
          </cell>
        </row>
        <row r="4438">
          <cell r="AD4438">
            <v>5.5</v>
          </cell>
          <cell r="AF4438">
            <v>100</v>
          </cell>
          <cell r="AG4438" t="str">
            <v/>
          </cell>
          <cell r="AH4438">
            <v>-100</v>
          </cell>
        </row>
        <row r="4439">
          <cell r="AD4439">
            <v>17</v>
          </cell>
          <cell r="AF4439">
            <v>100</v>
          </cell>
          <cell r="AG4439" t="str">
            <v/>
          </cell>
          <cell r="AH4439">
            <v>-100</v>
          </cell>
        </row>
        <row r="4440">
          <cell r="AD4440">
            <v>2.7</v>
          </cell>
          <cell r="AF4440">
            <v>100</v>
          </cell>
          <cell r="AG4440" t="str">
            <v/>
          </cell>
          <cell r="AH4440">
            <v>-100</v>
          </cell>
        </row>
        <row r="4441">
          <cell r="AD4441">
            <v>5.5</v>
          </cell>
          <cell r="AF4441">
            <v>100</v>
          </cell>
          <cell r="AG4441" t="str">
            <v/>
          </cell>
          <cell r="AH4441">
            <v>-100</v>
          </cell>
        </row>
        <row r="4442">
          <cell r="AC4442" t="str">
            <v>Won</v>
          </cell>
          <cell r="AD4442">
            <v>6.9</v>
          </cell>
          <cell r="AE4442">
            <v>1.9</v>
          </cell>
          <cell r="AF4442">
            <v>100</v>
          </cell>
          <cell r="AG4442">
            <v>690</v>
          </cell>
          <cell r="AH4442">
            <v>590</v>
          </cell>
        </row>
        <row r="4443">
          <cell r="AC4443" t="str">
            <v>2nd</v>
          </cell>
          <cell r="AD4443">
            <v>9.5</v>
          </cell>
          <cell r="AE4443">
            <v>2.4</v>
          </cell>
          <cell r="AF4443">
            <v>100</v>
          </cell>
          <cell r="AG4443" t="str">
            <v/>
          </cell>
          <cell r="AH4443">
            <v>-100</v>
          </cell>
        </row>
        <row r="4444">
          <cell r="AD4444">
            <v>7.5</v>
          </cell>
          <cell r="AF4444">
            <v>100</v>
          </cell>
          <cell r="AG4444" t="str">
            <v/>
          </cell>
          <cell r="AH4444">
            <v>-100</v>
          </cell>
        </row>
        <row r="4445">
          <cell r="AC4445" t="str">
            <v>2nd</v>
          </cell>
          <cell r="AD4445">
            <v>5</v>
          </cell>
          <cell r="AE4445">
            <v>2</v>
          </cell>
          <cell r="AF4445">
            <v>100</v>
          </cell>
          <cell r="AG4445" t="str">
            <v/>
          </cell>
          <cell r="AH4445">
            <v>-100</v>
          </cell>
        </row>
        <row r="4446">
          <cell r="AD4446">
            <v>4.2</v>
          </cell>
          <cell r="AF4446">
            <v>100</v>
          </cell>
          <cell r="AG4446" t="str">
            <v/>
          </cell>
          <cell r="AH4446">
            <v>-100</v>
          </cell>
        </row>
        <row r="4447">
          <cell r="AD4447">
            <v>15</v>
          </cell>
          <cell r="AF4447">
            <v>100</v>
          </cell>
          <cell r="AG4447" t="str">
            <v/>
          </cell>
          <cell r="AH4447">
            <v>-100</v>
          </cell>
        </row>
        <row r="4448">
          <cell r="AD4448">
            <v>7.5</v>
          </cell>
          <cell r="AF4448">
            <v>100</v>
          </cell>
          <cell r="AG4448" t="str">
            <v/>
          </cell>
          <cell r="AH4448">
            <v>-100</v>
          </cell>
        </row>
        <row r="4449">
          <cell r="AD4449">
            <v>6</v>
          </cell>
          <cell r="AF4449">
            <v>100</v>
          </cell>
          <cell r="AG4449" t="str">
            <v/>
          </cell>
          <cell r="AH4449">
            <v>-100</v>
          </cell>
        </row>
        <row r="4450">
          <cell r="AD4450">
            <v>13</v>
          </cell>
          <cell r="AF4450">
            <v>100</v>
          </cell>
          <cell r="AG4450" t="str">
            <v/>
          </cell>
          <cell r="AH4450">
            <v>-100</v>
          </cell>
        </row>
        <row r="4451">
          <cell r="AC4451" t="str">
            <v>2nd</v>
          </cell>
          <cell r="AD4451">
            <v>6</v>
          </cell>
          <cell r="AE4451">
            <v>2.2999999999999998</v>
          </cell>
          <cell r="AF4451">
            <v>100</v>
          </cell>
          <cell r="AG4451" t="str">
            <v/>
          </cell>
          <cell r="AH4451">
            <v>-100</v>
          </cell>
        </row>
        <row r="4452">
          <cell r="AD4452">
            <v>9</v>
          </cell>
          <cell r="AF4452">
            <v>100</v>
          </cell>
          <cell r="AG4452" t="str">
            <v/>
          </cell>
          <cell r="AH4452">
            <v>-100</v>
          </cell>
        </row>
        <row r="4453">
          <cell r="AC4453" t="str">
            <v>3rd</v>
          </cell>
          <cell r="AD4453">
            <v>7</v>
          </cell>
          <cell r="AE4453">
            <v>2.6</v>
          </cell>
          <cell r="AF4453">
            <v>100</v>
          </cell>
          <cell r="AG4453" t="str">
            <v/>
          </cell>
          <cell r="AH4453">
            <v>-100</v>
          </cell>
        </row>
        <row r="4454">
          <cell r="AD4454">
            <v>8.5</v>
          </cell>
          <cell r="AF4454">
            <v>100</v>
          </cell>
          <cell r="AG4454" t="str">
            <v/>
          </cell>
          <cell r="AH4454">
            <v>-100</v>
          </cell>
        </row>
        <row r="4455">
          <cell r="AD4455">
            <v>6</v>
          </cell>
          <cell r="AF4455">
            <v>100</v>
          </cell>
          <cell r="AG4455" t="str">
            <v/>
          </cell>
          <cell r="AH4455">
            <v>-100</v>
          </cell>
        </row>
        <row r="4456">
          <cell r="AD4456">
            <v>3.5</v>
          </cell>
          <cell r="AF4456">
            <v>100</v>
          </cell>
          <cell r="AG4456" t="str">
            <v/>
          </cell>
          <cell r="AH4456">
            <v>-100</v>
          </cell>
        </row>
        <row r="4457">
          <cell r="AC4457" t="str">
            <v>2nd</v>
          </cell>
          <cell r="AD4457">
            <v>6.5</v>
          </cell>
          <cell r="AE4457">
            <v>2</v>
          </cell>
          <cell r="AF4457">
            <v>100</v>
          </cell>
          <cell r="AG4457" t="str">
            <v/>
          </cell>
          <cell r="AH4457">
            <v>-100</v>
          </cell>
        </row>
        <row r="4458">
          <cell r="AC4458" t="str">
            <v>Won</v>
          </cell>
          <cell r="AD4458">
            <v>5</v>
          </cell>
          <cell r="AE4458">
            <v>1.7</v>
          </cell>
          <cell r="AF4458">
            <v>100</v>
          </cell>
          <cell r="AG4458">
            <v>500</v>
          </cell>
          <cell r="AH4458">
            <v>400</v>
          </cell>
        </row>
        <row r="4459">
          <cell r="AD4459">
            <v>6.5</v>
          </cell>
          <cell r="AF4459">
            <v>100</v>
          </cell>
          <cell r="AG4459" t="str">
            <v/>
          </cell>
          <cell r="AH4459">
            <v>-100</v>
          </cell>
        </row>
        <row r="4460">
          <cell r="AD4460">
            <v>4.4000000000000004</v>
          </cell>
          <cell r="AF4460">
            <v>100</v>
          </cell>
          <cell r="AG4460" t="str">
            <v/>
          </cell>
          <cell r="AH4460">
            <v>-100</v>
          </cell>
        </row>
        <row r="4461">
          <cell r="AD4461">
            <v>8.5</v>
          </cell>
          <cell r="AF4461">
            <v>100</v>
          </cell>
          <cell r="AG4461" t="str">
            <v/>
          </cell>
          <cell r="AH4461">
            <v>-100</v>
          </cell>
        </row>
        <row r="4462">
          <cell r="AD4462">
            <v>71</v>
          </cell>
          <cell r="AF4462">
            <v>100</v>
          </cell>
          <cell r="AG4462" t="str">
            <v/>
          </cell>
          <cell r="AH4462">
            <v>-100</v>
          </cell>
        </row>
        <row r="4463">
          <cell r="AD4463">
            <v>4.4000000000000004</v>
          </cell>
          <cell r="AF4463">
            <v>100</v>
          </cell>
          <cell r="AG4463" t="str">
            <v/>
          </cell>
          <cell r="AH4463">
            <v>-100</v>
          </cell>
        </row>
        <row r="4464">
          <cell r="AD4464">
            <v>14</v>
          </cell>
          <cell r="AF4464">
            <v>100</v>
          </cell>
          <cell r="AG4464" t="str">
            <v/>
          </cell>
          <cell r="AH4464">
            <v>-100</v>
          </cell>
        </row>
        <row r="4465">
          <cell r="AD4465">
            <v>5.5</v>
          </cell>
          <cell r="AF4465">
            <v>100</v>
          </cell>
          <cell r="AG4465" t="str">
            <v/>
          </cell>
          <cell r="AH4465">
            <v>-100</v>
          </cell>
        </row>
        <row r="4466">
          <cell r="AC4466" t="str">
            <v>Won</v>
          </cell>
          <cell r="AD4466">
            <v>2.8</v>
          </cell>
          <cell r="AE4466">
            <v>1.3</v>
          </cell>
          <cell r="AF4466">
            <v>100</v>
          </cell>
          <cell r="AG4466">
            <v>280</v>
          </cell>
          <cell r="AH4466">
            <v>180</v>
          </cell>
        </row>
        <row r="4467">
          <cell r="AD4467">
            <v>7.5</v>
          </cell>
          <cell r="AF4467">
            <v>100</v>
          </cell>
          <cell r="AG4467" t="str">
            <v/>
          </cell>
          <cell r="AH4467">
            <v>-100</v>
          </cell>
        </row>
        <row r="4468">
          <cell r="AC4468" t="str">
            <v>3rd</v>
          </cell>
          <cell r="AD4468">
            <v>4.8</v>
          </cell>
          <cell r="AE4468">
            <v>1.6</v>
          </cell>
          <cell r="AF4468">
            <v>100</v>
          </cell>
          <cell r="AG4468" t="str">
            <v/>
          </cell>
          <cell r="AH4468">
            <v>-100</v>
          </cell>
        </row>
        <row r="4469">
          <cell r="AC4469" t="str">
            <v>2nd</v>
          </cell>
          <cell r="AD4469">
            <v>9.5</v>
          </cell>
          <cell r="AE4469">
            <v>2.7</v>
          </cell>
          <cell r="AF4469">
            <v>100</v>
          </cell>
          <cell r="AG4469" t="str">
            <v/>
          </cell>
          <cell r="AH4469">
            <v>-100</v>
          </cell>
        </row>
        <row r="4470">
          <cell r="AD4470">
            <v>2.9</v>
          </cell>
          <cell r="AF4470">
            <v>100</v>
          </cell>
          <cell r="AG4470" t="str">
            <v/>
          </cell>
          <cell r="AH4470">
            <v>-100</v>
          </cell>
        </row>
        <row r="4471">
          <cell r="AD4471">
            <v>20</v>
          </cell>
          <cell r="AF4471">
            <v>100</v>
          </cell>
          <cell r="AG4471" t="str">
            <v/>
          </cell>
          <cell r="AH4471">
            <v>-100</v>
          </cell>
        </row>
        <row r="4472">
          <cell r="AD4472">
            <v>8</v>
          </cell>
          <cell r="AF4472">
            <v>100</v>
          </cell>
          <cell r="AG4472" t="str">
            <v/>
          </cell>
          <cell r="AH4472">
            <v>-100</v>
          </cell>
        </row>
        <row r="4473">
          <cell r="AC4473" t="str">
            <v>Won</v>
          </cell>
          <cell r="AD4473">
            <v>10.8</v>
          </cell>
          <cell r="AE4473">
            <v>2.5</v>
          </cell>
          <cell r="AF4473">
            <v>100</v>
          </cell>
          <cell r="AG4473">
            <v>1080</v>
          </cell>
          <cell r="AH4473">
            <v>980</v>
          </cell>
        </row>
        <row r="4474">
          <cell r="AD4474">
            <v>10</v>
          </cell>
          <cell r="AF4474">
            <v>100</v>
          </cell>
          <cell r="AG4474" t="str">
            <v/>
          </cell>
          <cell r="AH4474">
            <v>-100</v>
          </cell>
        </row>
        <row r="4475">
          <cell r="AC4475" t="str">
            <v>3rd</v>
          </cell>
          <cell r="AD4475">
            <v>3.6</v>
          </cell>
          <cell r="AE4475">
            <v>1.5</v>
          </cell>
          <cell r="AF4475">
            <v>100</v>
          </cell>
          <cell r="AG4475" t="str">
            <v/>
          </cell>
          <cell r="AH4475">
            <v>-100</v>
          </cell>
        </row>
        <row r="4476">
          <cell r="AD4476">
            <v>7</v>
          </cell>
          <cell r="AF4476">
            <v>100</v>
          </cell>
          <cell r="AG4476" t="str">
            <v/>
          </cell>
          <cell r="AH4476">
            <v>-100</v>
          </cell>
        </row>
        <row r="4477">
          <cell r="AC4477" t="str">
            <v>2nd</v>
          </cell>
          <cell r="AD4477">
            <v>9</v>
          </cell>
          <cell r="AE4477">
            <v>2.9</v>
          </cell>
          <cell r="AF4477">
            <v>100</v>
          </cell>
          <cell r="AG4477" t="str">
            <v/>
          </cell>
          <cell r="AH4477">
            <v>-100</v>
          </cell>
        </row>
        <row r="4478">
          <cell r="AD4478">
            <v>5.5</v>
          </cell>
          <cell r="AF4478">
            <v>100</v>
          </cell>
          <cell r="AG4478" t="str">
            <v/>
          </cell>
          <cell r="AH4478">
            <v>-100</v>
          </cell>
        </row>
        <row r="4479">
          <cell r="AD4479">
            <v>12</v>
          </cell>
          <cell r="AF4479">
            <v>100</v>
          </cell>
          <cell r="AG4479" t="str">
            <v/>
          </cell>
          <cell r="AH4479">
            <v>-100</v>
          </cell>
        </row>
        <row r="4480">
          <cell r="AC4480" t="str">
            <v>2nd</v>
          </cell>
          <cell r="AD4480">
            <v>7</v>
          </cell>
          <cell r="AE4480">
            <v>2.4</v>
          </cell>
          <cell r="AF4480">
            <v>100</v>
          </cell>
          <cell r="AG4480" t="str">
            <v/>
          </cell>
          <cell r="AH4480">
            <v>-100</v>
          </cell>
        </row>
        <row r="4481">
          <cell r="AC4481" t="str">
            <v>Won</v>
          </cell>
          <cell r="AD4481">
            <v>3.6</v>
          </cell>
          <cell r="AE4481">
            <v>1.6</v>
          </cell>
          <cell r="AF4481">
            <v>100</v>
          </cell>
          <cell r="AG4481">
            <v>360</v>
          </cell>
          <cell r="AH4481">
            <v>260</v>
          </cell>
        </row>
        <row r="4482">
          <cell r="AD4482">
            <v>6</v>
          </cell>
          <cell r="AF4482">
            <v>100</v>
          </cell>
          <cell r="AG4482" t="str">
            <v/>
          </cell>
          <cell r="AH4482">
            <v>-100</v>
          </cell>
        </row>
        <row r="4483">
          <cell r="AC4483" t="str">
            <v>3rd</v>
          </cell>
          <cell r="AD4483">
            <v>6.5</v>
          </cell>
          <cell r="AE4483">
            <v>2.2999999999999998</v>
          </cell>
          <cell r="AF4483">
            <v>100</v>
          </cell>
          <cell r="AG4483" t="str">
            <v/>
          </cell>
          <cell r="AH4483">
            <v>-100</v>
          </cell>
        </row>
        <row r="4484">
          <cell r="AD4484">
            <v>10</v>
          </cell>
          <cell r="AF4484">
            <v>100</v>
          </cell>
          <cell r="AG4484" t="str">
            <v/>
          </cell>
          <cell r="AH4484">
            <v>-100</v>
          </cell>
        </row>
        <row r="4485">
          <cell r="AC4485" t="str">
            <v>Won</v>
          </cell>
          <cell r="AD4485">
            <v>2.4</v>
          </cell>
          <cell r="AE4485">
            <v>1.6</v>
          </cell>
          <cell r="AF4485">
            <v>100</v>
          </cell>
          <cell r="AG4485">
            <v>240</v>
          </cell>
          <cell r="AH4485">
            <v>140</v>
          </cell>
        </row>
        <row r="4486">
          <cell r="AC4486" t="str">
            <v>Ntd</v>
          </cell>
          <cell r="AD4486">
            <v>14</v>
          </cell>
          <cell r="AF4486">
            <v>100</v>
          </cell>
          <cell r="AG4486" t="str">
            <v/>
          </cell>
          <cell r="AH4486">
            <v>-100</v>
          </cell>
        </row>
        <row r="4487">
          <cell r="AD4487">
            <v>4</v>
          </cell>
          <cell r="AF4487">
            <v>100</v>
          </cell>
          <cell r="AG4487" t="str">
            <v/>
          </cell>
          <cell r="AH4487">
            <v>-100</v>
          </cell>
        </row>
        <row r="4488">
          <cell r="AD4488">
            <v>8.5</v>
          </cell>
          <cell r="AF4488">
            <v>100</v>
          </cell>
          <cell r="AG4488" t="str">
            <v/>
          </cell>
          <cell r="AH4488">
            <v>-100</v>
          </cell>
        </row>
        <row r="4489">
          <cell r="AC4489" t="str">
            <v>2nd</v>
          </cell>
          <cell r="AD4489">
            <v>6</v>
          </cell>
          <cell r="AE4489">
            <v>2.4</v>
          </cell>
          <cell r="AF4489">
            <v>100</v>
          </cell>
          <cell r="AG4489" t="str">
            <v/>
          </cell>
          <cell r="AH4489">
            <v>-100</v>
          </cell>
        </row>
        <row r="4490">
          <cell r="AC4490" t="str">
            <v>Won</v>
          </cell>
          <cell r="AD4490">
            <v>4.0999999999999996</v>
          </cell>
          <cell r="AE4490">
            <v>1.7</v>
          </cell>
          <cell r="AF4490">
            <v>100</v>
          </cell>
          <cell r="AG4490">
            <v>409.99999999999994</v>
          </cell>
          <cell r="AH4490">
            <v>309.99999999999994</v>
          </cell>
        </row>
        <row r="4491">
          <cell r="AC4491" t="str">
            <v>2nd</v>
          </cell>
          <cell r="AD4491">
            <v>4.2</v>
          </cell>
          <cell r="AE4491">
            <v>1.7</v>
          </cell>
          <cell r="AF4491">
            <v>100</v>
          </cell>
          <cell r="AG4491" t="str">
            <v/>
          </cell>
          <cell r="AH4491">
            <v>-100</v>
          </cell>
        </row>
        <row r="4492">
          <cell r="AD4492">
            <v>8</v>
          </cell>
          <cell r="AF4492">
            <v>100</v>
          </cell>
          <cell r="AG4492" t="str">
            <v/>
          </cell>
          <cell r="AH4492">
            <v>-100</v>
          </cell>
        </row>
        <row r="4493">
          <cell r="AC4493" t="str">
            <v>3rd</v>
          </cell>
          <cell r="AD4493">
            <v>5.5</v>
          </cell>
          <cell r="AE4493">
            <v>1.9</v>
          </cell>
          <cell r="AF4493">
            <v>100</v>
          </cell>
          <cell r="AG4493" t="str">
            <v/>
          </cell>
          <cell r="AH4493">
            <v>-100</v>
          </cell>
        </row>
        <row r="4494">
          <cell r="AD4494">
            <v>11</v>
          </cell>
          <cell r="AF4494">
            <v>100</v>
          </cell>
          <cell r="AG4494" t="str">
            <v/>
          </cell>
          <cell r="AH4494">
            <v>-100</v>
          </cell>
        </row>
        <row r="4495">
          <cell r="AD4495">
            <v>6</v>
          </cell>
          <cell r="AF4495">
            <v>100</v>
          </cell>
          <cell r="AG4495" t="str">
            <v/>
          </cell>
          <cell r="AH4495">
            <v>-100</v>
          </cell>
        </row>
        <row r="4496">
          <cell r="AC4496" t="str">
            <v>Won</v>
          </cell>
          <cell r="AD4496">
            <v>6.5</v>
          </cell>
          <cell r="AE4496">
            <v>2.1</v>
          </cell>
          <cell r="AF4496">
            <v>100</v>
          </cell>
          <cell r="AG4496">
            <v>650</v>
          </cell>
          <cell r="AH4496">
            <v>550</v>
          </cell>
        </row>
        <row r="4497">
          <cell r="AD4497">
            <v>6.5</v>
          </cell>
          <cell r="AF4497">
            <v>100</v>
          </cell>
          <cell r="AG4497" t="str">
            <v/>
          </cell>
          <cell r="AH4497">
            <v>-100</v>
          </cell>
        </row>
        <row r="4498">
          <cell r="AD4498">
            <v>9.5</v>
          </cell>
          <cell r="AF4498">
            <v>100</v>
          </cell>
          <cell r="AG4498" t="str">
            <v/>
          </cell>
          <cell r="AH4498">
            <v>-100</v>
          </cell>
        </row>
        <row r="4499">
          <cell r="AC4499" t="str">
            <v>2nd</v>
          </cell>
          <cell r="AD4499">
            <v>5</v>
          </cell>
          <cell r="AE4499">
            <v>1.9</v>
          </cell>
          <cell r="AF4499">
            <v>100</v>
          </cell>
          <cell r="AG4499" t="str">
            <v/>
          </cell>
          <cell r="AH4499">
            <v>-100</v>
          </cell>
        </row>
        <row r="4500">
          <cell r="AC4500" t="str">
            <v>2nd</v>
          </cell>
          <cell r="AD4500">
            <v>3</v>
          </cell>
          <cell r="AE4500">
            <v>1.3</v>
          </cell>
          <cell r="AF4500">
            <v>100</v>
          </cell>
          <cell r="AG4500" t="str">
            <v/>
          </cell>
          <cell r="AH4500">
            <v>-100</v>
          </cell>
        </row>
        <row r="4501">
          <cell r="AC4501" t="str">
            <v>Won</v>
          </cell>
          <cell r="AD4501">
            <v>11</v>
          </cell>
          <cell r="AE4501">
            <v>2.9</v>
          </cell>
          <cell r="AF4501">
            <v>100</v>
          </cell>
          <cell r="AG4501">
            <v>1100</v>
          </cell>
          <cell r="AH4501">
            <v>1000</v>
          </cell>
        </row>
        <row r="4502">
          <cell r="AD4502">
            <v>6</v>
          </cell>
          <cell r="AF4502">
            <v>100</v>
          </cell>
          <cell r="AG4502" t="str">
            <v/>
          </cell>
          <cell r="AH4502">
            <v>-100</v>
          </cell>
        </row>
        <row r="4503">
          <cell r="AC4503" t="str">
            <v>3rd</v>
          </cell>
          <cell r="AD4503">
            <v>12</v>
          </cell>
          <cell r="AE4503">
            <v>2.7</v>
          </cell>
          <cell r="AF4503">
            <v>100</v>
          </cell>
          <cell r="AG4503" t="str">
            <v/>
          </cell>
          <cell r="AH4503">
            <v>-100</v>
          </cell>
        </row>
        <row r="4504">
          <cell r="AD4504">
            <v>6.5</v>
          </cell>
          <cell r="AF4504">
            <v>100</v>
          </cell>
          <cell r="AG4504" t="str">
            <v/>
          </cell>
          <cell r="AH4504">
            <v>-100</v>
          </cell>
        </row>
        <row r="4505">
          <cell r="AD4505">
            <v>8.5</v>
          </cell>
          <cell r="AF4505">
            <v>100</v>
          </cell>
          <cell r="AG4505" t="str">
            <v/>
          </cell>
          <cell r="AH4505">
            <v>-100</v>
          </cell>
        </row>
        <row r="4506">
          <cell r="AC4506" t="str">
            <v>Won</v>
          </cell>
          <cell r="AD4506">
            <v>7.5</v>
          </cell>
          <cell r="AE4506">
            <v>2.2000000000000002</v>
          </cell>
          <cell r="AF4506">
            <v>100</v>
          </cell>
          <cell r="AG4506">
            <v>750</v>
          </cell>
          <cell r="AH4506">
            <v>650</v>
          </cell>
        </row>
        <row r="4507">
          <cell r="AC4507" t="str">
            <v>2nd</v>
          </cell>
          <cell r="AD4507">
            <v>6.5</v>
          </cell>
          <cell r="AE4507">
            <v>2.2000000000000002</v>
          </cell>
          <cell r="AF4507">
            <v>100</v>
          </cell>
          <cell r="AG4507" t="str">
            <v/>
          </cell>
          <cell r="AH4507">
            <v>-100</v>
          </cell>
        </row>
        <row r="4508">
          <cell r="AD4508">
            <v>6</v>
          </cell>
          <cell r="AF4508">
            <v>100</v>
          </cell>
          <cell r="AG4508" t="str">
            <v/>
          </cell>
          <cell r="AH4508">
            <v>-100</v>
          </cell>
        </row>
        <row r="4509">
          <cell r="AD4509">
            <v>6.5</v>
          </cell>
          <cell r="AF4509">
            <v>100</v>
          </cell>
          <cell r="AG4509" t="str">
            <v/>
          </cell>
          <cell r="AH4509">
            <v>-100</v>
          </cell>
        </row>
        <row r="4510">
          <cell r="AC4510" t="str">
            <v>3rd</v>
          </cell>
          <cell r="AD4510">
            <v>2.2000000000000002</v>
          </cell>
          <cell r="AE4510">
            <v>1.2</v>
          </cell>
          <cell r="AF4510">
            <v>100</v>
          </cell>
          <cell r="AG4510" t="str">
            <v/>
          </cell>
          <cell r="AH4510">
            <v>-100</v>
          </cell>
        </row>
        <row r="4511">
          <cell r="AD4511">
            <v>10</v>
          </cell>
          <cell r="AF4511">
            <v>100</v>
          </cell>
          <cell r="AG4511" t="str">
            <v/>
          </cell>
          <cell r="AH4511">
            <v>-100</v>
          </cell>
        </row>
        <row r="4512">
          <cell r="AD4512">
            <v>9</v>
          </cell>
          <cell r="AF4512">
            <v>100</v>
          </cell>
          <cell r="AG4512" t="str">
            <v/>
          </cell>
          <cell r="AH4512">
            <v>-100</v>
          </cell>
        </row>
        <row r="4513">
          <cell r="AC4513" t="str">
            <v>2nd</v>
          </cell>
          <cell r="AD4513">
            <v>10</v>
          </cell>
          <cell r="AE4513">
            <v>2.2999999999999998</v>
          </cell>
          <cell r="AF4513">
            <v>100</v>
          </cell>
          <cell r="AG4513" t="str">
            <v/>
          </cell>
          <cell r="AH4513">
            <v>-100</v>
          </cell>
        </row>
        <row r="4514">
          <cell r="AD4514">
            <v>16</v>
          </cell>
          <cell r="AF4514">
            <v>100</v>
          </cell>
          <cell r="AG4514" t="str">
            <v/>
          </cell>
          <cell r="AH4514">
            <v>-100</v>
          </cell>
        </row>
        <row r="4515">
          <cell r="AC4515" t="str">
            <v>2nd</v>
          </cell>
          <cell r="AD4515">
            <v>6.5</v>
          </cell>
          <cell r="AE4515">
            <v>1.8</v>
          </cell>
          <cell r="AF4515">
            <v>100</v>
          </cell>
          <cell r="AG4515" t="str">
            <v/>
          </cell>
          <cell r="AH4515">
            <v>-100</v>
          </cell>
        </row>
        <row r="4516">
          <cell r="AC4516" t="str">
            <v>Won</v>
          </cell>
          <cell r="AD4516">
            <v>3.7</v>
          </cell>
          <cell r="AE4516">
            <v>1.4</v>
          </cell>
          <cell r="AF4516">
            <v>100</v>
          </cell>
          <cell r="AG4516">
            <v>370</v>
          </cell>
          <cell r="AH4516">
            <v>270</v>
          </cell>
        </row>
        <row r="4517">
          <cell r="AC4517" t="str">
            <v>3rd</v>
          </cell>
          <cell r="AD4517">
            <v>6</v>
          </cell>
          <cell r="AE4517">
            <v>1.7</v>
          </cell>
          <cell r="AF4517">
            <v>100</v>
          </cell>
          <cell r="AG4517" t="str">
            <v/>
          </cell>
          <cell r="AH4517">
            <v>-100</v>
          </cell>
        </row>
        <row r="4518">
          <cell r="AD4518">
            <v>5</v>
          </cell>
          <cell r="AF4518">
            <v>100</v>
          </cell>
          <cell r="AG4518" t="str">
            <v/>
          </cell>
          <cell r="AH4518">
            <v>-100</v>
          </cell>
        </row>
        <row r="4519">
          <cell r="AD4519">
            <v>9</v>
          </cell>
          <cell r="AF4519">
            <v>100</v>
          </cell>
          <cell r="AG4519" t="str">
            <v/>
          </cell>
          <cell r="AH4519">
            <v>-100</v>
          </cell>
        </row>
        <row r="4520">
          <cell r="AD4520">
            <v>7</v>
          </cell>
          <cell r="AF4520">
            <v>100</v>
          </cell>
          <cell r="AG4520" t="str">
            <v/>
          </cell>
          <cell r="AH4520">
            <v>-100</v>
          </cell>
        </row>
        <row r="4521">
          <cell r="AD4521">
            <v>6</v>
          </cell>
          <cell r="AF4521">
            <v>100</v>
          </cell>
          <cell r="AG4521" t="str">
            <v/>
          </cell>
          <cell r="AH4521">
            <v>-100</v>
          </cell>
        </row>
        <row r="4522">
          <cell r="AD4522">
            <v>5.5</v>
          </cell>
          <cell r="AF4522">
            <v>100</v>
          </cell>
          <cell r="AG4522" t="str">
            <v/>
          </cell>
          <cell r="AH4522">
            <v>-100</v>
          </cell>
        </row>
        <row r="4523">
          <cell r="AC4523" t="str">
            <v>3rd</v>
          </cell>
          <cell r="AD4523">
            <v>9.5</v>
          </cell>
          <cell r="AE4523">
            <v>2.6</v>
          </cell>
          <cell r="AF4523">
            <v>100</v>
          </cell>
          <cell r="AG4523" t="str">
            <v/>
          </cell>
          <cell r="AH4523">
            <v>-100</v>
          </cell>
        </row>
        <row r="4524">
          <cell r="AC4524" t="str">
            <v>2nd</v>
          </cell>
          <cell r="AD4524">
            <v>7</v>
          </cell>
          <cell r="AE4524">
            <v>2.2000000000000002</v>
          </cell>
          <cell r="AF4524">
            <v>100</v>
          </cell>
          <cell r="AG4524" t="str">
            <v/>
          </cell>
          <cell r="AH4524">
            <v>-100</v>
          </cell>
        </row>
        <row r="4525">
          <cell r="AD4525">
            <v>4.4000000000000004</v>
          </cell>
          <cell r="AF4525">
            <v>100</v>
          </cell>
          <cell r="AG4525" t="str">
            <v/>
          </cell>
          <cell r="AH4525">
            <v>-100</v>
          </cell>
        </row>
        <row r="4526">
          <cell r="AD4526">
            <v>4</v>
          </cell>
          <cell r="AF4526">
            <v>100</v>
          </cell>
          <cell r="AG4526" t="str">
            <v/>
          </cell>
          <cell r="AH4526">
            <v>-100</v>
          </cell>
        </row>
        <row r="4527">
          <cell r="AC4527" t="str">
            <v>2nd</v>
          </cell>
          <cell r="AD4527">
            <v>7.5</v>
          </cell>
          <cell r="AE4527">
            <v>2.5</v>
          </cell>
          <cell r="AF4527">
            <v>100</v>
          </cell>
          <cell r="AG4527" t="str">
            <v/>
          </cell>
          <cell r="AH4527">
            <v>-100</v>
          </cell>
        </row>
        <row r="4528">
          <cell r="AD4528">
            <v>7.5</v>
          </cell>
          <cell r="AF4528">
            <v>100</v>
          </cell>
          <cell r="AG4528" t="str">
            <v/>
          </cell>
          <cell r="AH4528">
            <v>-100</v>
          </cell>
        </row>
        <row r="4529">
          <cell r="AD4529">
            <v>8.5</v>
          </cell>
          <cell r="AF4529">
            <v>100</v>
          </cell>
          <cell r="AG4529" t="str">
            <v/>
          </cell>
          <cell r="AH4529">
            <v>-100</v>
          </cell>
        </row>
        <row r="4530">
          <cell r="AC4530" t="str">
            <v>Won</v>
          </cell>
          <cell r="AD4530">
            <v>4</v>
          </cell>
          <cell r="AE4530">
            <v>1.6</v>
          </cell>
          <cell r="AF4530">
            <v>100</v>
          </cell>
          <cell r="AG4530">
            <v>400</v>
          </cell>
          <cell r="AH4530">
            <v>300</v>
          </cell>
        </row>
        <row r="4531">
          <cell r="AD4531">
            <v>5</v>
          </cell>
          <cell r="AF4531">
            <v>100</v>
          </cell>
          <cell r="AG4531" t="str">
            <v/>
          </cell>
          <cell r="AH4531">
            <v>-100</v>
          </cell>
        </row>
        <row r="4532">
          <cell r="AC4532" t="str">
            <v>2nd</v>
          </cell>
          <cell r="AD4532">
            <v>6</v>
          </cell>
          <cell r="AE4532">
            <v>2.1</v>
          </cell>
          <cell r="AF4532">
            <v>100</v>
          </cell>
          <cell r="AG4532" t="str">
            <v/>
          </cell>
          <cell r="AH4532">
            <v>-100</v>
          </cell>
        </row>
        <row r="4533">
          <cell r="AD4533">
            <v>17</v>
          </cell>
          <cell r="AF4533">
            <v>100</v>
          </cell>
          <cell r="AG4533" t="str">
            <v/>
          </cell>
          <cell r="AH4533">
            <v>-100</v>
          </cell>
        </row>
        <row r="4534">
          <cell r="AD4534">
            <v>21</v>
          </cell>
          <cell r="AF4534">
            <v>100</v>
          </cell>
          <cell r="AG4534" t="str">
            <v/>
          </cell>
          <cell r="AH4534">
            <v>-100</v>
          </cell>
        </row>
        <row r="4535">
          <cell r="AD4535">
            <v>3.6</v>
          </cell>
          <cell r="AF4535">
            <v>100</v>
          </cell>
          <cell r="AG4535" t="str">
            <v/>
          </cell>
          <cell r="AH4535">
            <v>-100</v>
          </cell>
        </row>
        <row r="4536">
          <cell r="AC4536" t="str">
            <v>Ntd</v>
          </cell>
          <cell r="AD4536">
            <v>2.4500000000000002</v>
          </cell>
          <cell r="AF4536">
            <v>100</v>
          </cell>
          <cell r="AG4536" t="str">
            <v/>
          </cell>
          <cell r="AH4536">
            <v>-100</v>
          </cell>
        </row>
        <row r="4537">
          <cell r="AC4537" t="str">
            <v>2nd</v>
          </cell>
          <cell r="AD4537">
            <v>6.5</v>
          </cell>
          <cell r="AE4537">
            <v>2.9</v>
          </cell>
          <cell r="AF4537">
            <v>100</v>
          </cell>
          <cell r="AG4537" t="str">
            <v/>
          </cell>
          <cell r="AH4537">
            <v>-100</v>
          </cell>
        </row>
        <row r="4538">
          <cell r="AD4538">
            <v>21</v>
          </cell>
          <cell r="AF4538">
            <v>100</v>
          </cell>
          <cell r="AG4538" t="str">
            <v/>
          </cell>
          <cell r="AH4538">
            <v>-100</v>
          </cell>
        </row>
        <row r="4539">
          <cell r="AD4539">
            <v>17</v>
          </cell>
          <cell r="AF4539">
            <v>100</v>
          </cell>
          <cell r="AG4539" t="str">
            <v/>
          </cell>
          <cell r="AH4539">
            <v>-100</v>
          </cell>
        </row>
        <row r="4540">
          <cell r="AC4540" t="str">
            <v>2nd</v>
          </cell>
          <cell r="AD4540">
            <v>6</v>
          </cell>
          <cell r="AE4540">
            <v>2.2000000000000002</v>
          </cell>
          <cell r="AF4540">
            <v>100</v>
          </cell>
          <cell r="AG4540" t="str">
            <v/>
          </cell>
          <cell r="AH4540">
            <v>-100</v>
          </cell>
        </row>
        <row r="4541">
          <cell r="AC4541" t="str">
            <v>Won</v>
          </cell>
          <cell r="AD4541">
            <v>4.8</v>
          </cell>
          <cell r="AE4541">
            <v>1.9</v>
          </cell>
          <cell r="AF4541">
            <v>100</v>
          </cell>
          <cell r="AG4541">
            <v>480</v>
          </cell>
          <cell r="AH4541">
            <v>380</v>
          </cell>
        </row>
        <row r="4542">
          <cell r="AD4542">
            <v>21</v>
          </cell>
          <cell r="AF4542">
            <v>100</v>
          </cell>
          <cell r="AG4542" t="str">
            <v/>
          </cell>
          <cell r="AH4542">
            <v>-100</v>
          </cell>
        </row>
        <row r="4543">
          <cell r="AC4543" t="str">
            <v>L/scr</v>
          </cell>
          <cell r="AD4543">
            <v>1</v>
          </cell>
          <cell r="AE4543">
            <v>1</v>
          </cell>
          <cell r="AF4543" t="str">
            <v/>
          </cell>
          <cell r="AG4543" t="str">
            <v/>
          </cell>
          <cell r="AH4543" t="str">
            <v/>
          </cell>
        </row>
        <row r="4544">
          <cell r="AC4544" t="str">
            <v>3rd</v>
          </cell>
          <cell r="AD4544">
            <v>7</v>
          </cell>
          <cell r="AE4544">
            <v>2.4</v>
          </cell>
          <cell r="AF4544">
            <v>100</v>
          </cell>
          <cell r="AG4544" t="str">
            <v/>
          </cell>
          <cell r="AH4544">
            <v>-100</v>
          </cell>
        </row>
        <row r="4545">
          <cell r="AD4545">
            <v>21</v>
          </cell>
          <cell r="AF4545">
            <v>100</v>
          </cell>
          <cell r="AG4545" t="str">
            <v/>
          </cell>
          <cell r="AH4545">
            <v>-100</v>
          </cell>
        </row>
        <row r="4546">
          <cell r="AC4546" t="str">
            <v>Won</v>
          </cell>
          <cell r="AD4546">
            <v>9.5</v>
          </cell>
          <cell r="AE4546">
            <v>2.8</v>
          </cell>
          <cell r="AF4546">
            <v>100</v>
          </cell>
          <cell r="AG4546">
            <v>950</v>
          </cell>
          <cell r="AH4546">
            <v>850</v>
          </cell>
        </row>
        <row r="4547">
          <cell r="AD4547">
            <v>13</v>
          </cell>
          <cell r="AF4547">
            <v>100</v>
          </cell>
          <cell r="AG4547" t="str">
            <v/>
          </cell>
          <cell r="AH4547">
            <v>-100</v>
          </cell>
        </row>
        <row r="4548">
          <cell r="AC4548" t="str">
            <v>3rd</v>
          </cell>
          <cell r="AD4548">
            <v>3.9</v>
          </cell>
          <cell r="AE4548">
            <v>1.7</v>
          </cell>
          <cell r="AF4548">
            <v>100</v>
          </cell>
          <cell r="AG4548" t="str">
            <v/>
          </cell>
          <cell r="AH4548">
            <v>-100</v>
          </cell>
        </row>
        <row r="4549">
          <cell r="AD4549">
            <v>4.5999999999999996</v>
          </cell>
          <cell r="AF4549">
            <v>100</v>
          </cell>
          <cell r="AG4549" t="str">
            <v/>
          </cell>
          <cell r="AH4549">
            <v>-100</v>
          </cell>
        </row>
        <row r="4550">
          <cell r="AC4550" t="str">
            <v>3rd</v>
          </cell>
          <cell r="AD4550">
            <v>1.9</v>
          </cell>
          <cell r="AE4550">
            <v>1.1000000000000001</v>
          </cell>
          <cell r="AF4550">
            <v>100</v>
          </cell>
          <cell r="AG4550" t="str">
            <v/>
          </cell>
          <cell r="AH4550">
            <v>-100</v>
          </cell>
        </row>
        <row r="4551">
          <cell r="AC4551" t="str">
            <v>Won</v>
          </cell>
          <cell r="AD4551">
            <v>5.0999999999999996</v>
          </cell>
          <cell r="AE4551">
            <v>1.6</v>
          </cell>
          <cell r="AF4551">
            <v>100</v>
          </cell>
          <cell r="AG4551">
            <v>509.99999999999994</v>
          </cell>
          <cell r="AH4551">
            <v>409.99999999999994</v>
          </cell>
        </row>
        <row r="4552">
          <cell r="AD4552">
            <v>8</v>
          </cell>
          <cell r="AF4552">
            <v>100</v>
          </cell>
          <cell r="AG4552" t="str">
            <v/>
          </cell>
          <cell r="AH4552">
            <v>-100</v>
          </cell>
        </row>
        <row r="4553">
          <cell r="AD4553">
            <v>12</v>
          </cell>
          <cell r="AF4553">
            <v>100</v>
          </cell>
          <cell r="AG4553" t="str">
            <v/>
          </cell>
          <cell r="AH4553">
            <v>-100</v>
          </cell>
        </row>
        <row r="4554">
          <cell r="AD4554">
            <v>21</v>
          </cell>
          <cell r="AF4554">
            <v>100</v>
          </cell>
          <cell r="AG4554" t="str">
            <v/>
          </cell>
          <cell r="AH4554">
            <v>-100</v>
          </cell>
        </row>
        <row r="4555">
          <cell r="AC4555" t="str">
            <v>2nd</v>
          </cell>
          <cell r="AD4555">
            <v>4.2</v>
          </cell>
          <cell r="AE4555">
            <v>1.9</v>
          </cell>
          <cell r="AF4555">
            <v>100</v>
          </cell>
          <cell r="AG4555" t="str">
            <v/>
          </cell>
          <cell r="AH4555">
            <v>-100</v>
          </cell>
        </row>
        <row r="4556">
          <cell r="AD4556">
            <v>9.5</v>
          </cell>
          <cell r="AF4556">
            <v>100</v>
          </cell>
          <cell r="AG4556" t="str">
            <v/>
          </cell>
          <cell r="AH4556">
            <v>-100</v>
          </cell>
        </row>
        <row r="4557">
          <cell r="AC4557" t="str">
            <v>3rd</v>
          </cell>
          <cell r="AD4557">
            <v>5.5</v>
          </cell>
          <cell r="AE4557">
            <v>2.2000000000000002</v>
          </cell>
          <cell r="AF4557">
            <v>100</v>
          </cell>
          <cell r="AG4557" t="str">
            <v/>
          </cell>
          <cell r="AH4557">
            <v>-100</v>
          </cell>
        </row>
        <row r="4558">
          <cell r="AC4558" t="str">
            <v>3rd</v>
          </cell>
          <cell r="AD4558">
            <v>5</v>
          </cell>
          <cell r="AE4558">
            <v>2.1</v>
          </cell>
          <cell r="AF4558">
            <v>100</v>
          </cell>
          <cell r="AG4558" t="str">
            <v/>
          </cell>
          <cell r="AH4558">
            <v>-100</v>
          </cell>
        </row>
        <row r="4559">
          <cell r="AD4559">
            <v>6</v>
          </cell>
          <cell r="AF4559">
            <v>100</v>
          </cell>
          <cell r="AG4559" t="str">
            <v/>
          </cell>
          <cell r="AH4559">
            <v>-100</v>
          </cell>
        </row>
        <row r="4560">
          <cell r="AC4560" t="str">
            <v>Won</v>
          </cell>
          <cell r="AD4560">
            <v>7</v>
          </cell>
          <cell r="AE4560">
            <v>2</v>
          </cell>
          <cell r="AF4560">
            <v>100</v>
          </cell>
          <cell r="AG4560">
            <v>700</v>
          </cell>
          <cell r="AH4560">
            <v>600</v>
          </cell>
        </row>
        <row r="4561">
          <cell r="AD4561">
            <v>4</v>
          </cell>
          <cell r="AF4561">
            <v>100</v>
          </cell>
          <cell r="AG4561" t="str">
            <v/>
          </cell>
          <cell r="AH4561">
            <v>-100</v>
          </cell>
        </row>
        <row r="4562">
          <cell r="AC4562" t="str">
            <v>2nd</v>
          </cell>
          <cell r="AD4562">
            <v>10</v>
          </cell>
          <cell r="AE4562">
            <v>2</v>
          </cell>
          <cell r="AF4562">
            <v>100</v>
          </cell>
          <cell r="AG4562" t="str">
            <v/>
          </cell>
          <cell r="AH4562">
            <v>-100</v>
          </cell>
        </row>
        <row r="4563">
          <cell r="AD4563">
            <v>12</v>
          </cell>
          <cell r="AF4563">
            <v>100</v>
          </cell>
          <cell r="AG4563" t="str">
            <v/>
          </cell>
          <cell r="AH4563">
            <v>-100</v>
          </cell>
        </row>
        <row r="4564">
          <cell r="AD4564">
            <v>51</v>
          </cell>
          <cell r="AF4564">
            <v>100</v>
          </cell>
          <cell r="AG4564" t="str">
            <v/>
          </cell>
          <cell r="AH4564">
            <v>-100</v>
          </cell>
        </row>
        <row r="4565">
          <cell r="AD4565">
            <v>3</v>
          </cell>
          <cell r="AF4565">
            <v>100</v>
          </cell>
          <cell r="AG4565" t="str">
            <v/>
          </cell>
          <cell r="AH4565">
            <v>-100</v>
          </cell>
        </row>
        <row r="4566">
          <cell r="AC4566" t="str">
            <v>2nd</v>
          </cell>
          <cell r="AD4566">
            <v>7.5</v>
          </cell>
          <cell r="AE4566">
            <v>2.6</v>
          </cell>
          <cell r="AF4566">
            <v>100</v>
          </cell>
          <cell r="AG4566" t="str">
            <v/>
          </cell>
          <cell r="AH4566">
            <v>-100</v>
          </cell>
        </row>
        <row r="4567">
          <cell r="AD4567">
            <v>11</v>
          </cell>
          <cell r="AF4567">
            <v>100</v>
          </cell>
          <cell r="AG4567" t="str">
            <v/>
          </cell>
          <cell r="AH4567">
            <v>-100</v>
          </cell>
        </row>
        <row r="4568">
          <cell r="AD4568">
            <v>8</v>
          </cell>
          <cell r="AF4568">
            <v>100</v>
          </cell>
          <cell r="AG4568" t="str">
            <v/>
          </cell>
          <cell r="AH4568">
            <v>-100</v>
          </cell>
        </row>
        <row r="4569">
          <cell r="AD4569">
            <v>6.5</v>
          </cell>
          <cell r="AF4569">
            <v>100</v>
          </cell>
          <cell r="AG4569" t="str">
            <v/>
          </cell>
          <cell r="AH4569">
            <v>-100</v>
          </cell>
        </row>
        <row r="4570">
          <cell r="AC4570" t="str">
            <v>2nd</v>
          </cell>
          <cell r="AD4570">
            <v>4.4000000000000004</v>
          </cell>
          <cell r="AE4570">
            <v>1.8</v>
          </cell>
          <cell r="AF4570">
            <v>100</v>
          </cell>
          <cell r="AG4570" t="str">
            <v/>
          </cell>
          <cell r="AH4570">
            <v>-100</v>
          </cell>
        </row>
        <row r="4571">
          <cell r="AC4571" t="str">
            <v>3rd</v>
          </cell>
          <cell r="AD4571">
            <v>4.4000000000000004</v>
          </cell>
          <cell r="AE4571">
            <v>1.6</v>
          </cell>
          <cell r="AF4571">
            <v>100</v>
          </cell>
          <cell r="AG4571" t="str">
            <v/>
          </cell>
          <cell r="AH4571">
            <v>-100</v>
          </cell>
        </row>
        <row r="4572">
          <cell r="AD4572">
            <v>4.5999999999999996</v>
          </cell>
          <cell r="AF4572">
            <v>100</v>
          </cell>
          <cell r="AG4572" t="str">
            <v/>
          </cell>
          <cell r="AH4572">
            <v>-100</v>
          </cell>
        </row>
        <row r="4573">
          <cell r="AD4573">
            <v>5</v>
          </cell>
          <cell r="AF4573">
            <v>100</v>
          </cell>
          <cell r="AG4573" t="str">
            <v/>
          </cell>
          <cell r="AH4573">
            <v>-100</v>
          </cell>
        </row>
        <row r="4574">
          <cell r="AD4574">
            <v>18</v>
          </cell>
          <cell r="AF4574">
            <v>100</v>
          </cell>
          <cell r="AG4574" t="str">
            <v/>
          </cell>
          <cell r="AH4574">
            <v>-100</v>
          </cell>
        </row>
        <row r="4575">
          <cell r="AC4575" t="str">
            <v>2nd</v>
          </cell>
          <cell r="AD4575">
            <v>9</v>
          </cell>
          <cell r="AE4575">
            <v>2.9</v>
          </cell>
          <cell r="AF4575">
            <v>100</v>
          </cell>
          <cell r="AG4575" t="str">
            <v/>
          </cell>
          <cell r="AH4575">
            <v>-100</v>
          </cell>
        </row>
        <row r="4576">
          <cell r="AD4576">
            <v>4.8</v>
          </cell>
          <cell r="AF4576">
            <v>100</v>
          </cell>
          <cell r="AG4576" t="str">
            <v/>
          </cell>
          <cell r="AH4576">
            <v>-100</v>
          </cell>
        </row>
        <row r="4577">
          <cell r="AC4577" t="str">
            <v>Won</v>
          </cell>
          <cell r="AD4577">
            <v>4.5999999999999996</v>
          </cell>
          <cell r="AE4577">
            <v>1.9</v>
          </cell>
          <cell r="AF4577">
            <v>100</v>
          </cell>
          <cell r="AG4577">
            <v>459.99999999999994</v>
          </cell>
          <cell r="AH4577">
            <v>359.99999999999994</v>
          </cell>
        </row>
        <row r="4578">
          <cell r="AD4578">
            <v>10</v>
          </cell>
          <cell r="AF4578">
            <v>100</v>
          </cell>
          <cell r="AG4578" t="str">
            <v/>
          </cell>
          <cell r="AH4578">
            <v>-100</v>
          </cell>
        </row>
        <row r="4579">
          <cell r="AD4579">
            <v>7.5</v>
          </cell>
          <cell r="AF4579">
            <v>100</v>
          </cell>
          <cell r="AG4579" t="str">
            <v/>
          </cell>
          <cell r="AH4579">
            <v>-100</v>
          </cell>
        </row>
        <row r="4580">
          <cell r="AC4580" t="str">
            <v>2nd</v>
          </cell>
          <cell r="AD4580">
            <v>3.7</v>
          </cell>
          <cell r="AE4580">
            <v>1.6</v>
          </cell>
          <cell r="AF4580">
            <v>100</v>
          </cell>
          <cell r="AG4580" t="str">
            <v/>
          </cell>
          <cell r="AH4580">
            <v>-100</v>
          </cell>
        </row>
        <row r="4581">
          <cell r="AD4581">
            <v>19</v>
          </cell>
          <cell r="AF4581">
            <v>100</v>
          </cell>
          <cell r="AG4581" t="str">
            <v/>
          </cell>
          <cell r="AH4581">
            <v>-100</v>
          </cell>
        </row>
        <row r="4582">
          <cell r="AD4582">
            <v>4.2</v>
          </cell>
          <cell r="AF4582">
            <v>100</v>
          </cell>
          <cell r="AG4582" t="str">
            <v/>
          </cell>
          <cell r="AH4582">
            <v>-100</v>
          </cell>
        </row>
        <row r="4583">
          <cell r="AD4583">
            <v>8.5</v>
          </cell>
          <cell r="AF4583">
            <v>100</v>
          </cell>
          <cell r="AG4583" t="str">
            <v/>
          </cell>
          <cell r="AH4583">
            <v>-100</v>
          </cell>
        </row>
        <row r="4584">
          <cell r="AC4584" t="str">
            <v>Won</v>
          </cell>
          <cell r="AD4584">
            <v>23.9</v>
          </cell>
          <cell r="AE4584">
            <v>4.7</v>
          </cell>
          <cell r="AF4584">
            <v>100</v>
          </cell>
          <cell r="AG4584">
            <v>2390</v>
          </cell>
          <cell r="AH4584">
            <v>2290</v>
          </cell>
        </row>
        <row r="4585">
          <cell r="AC4585" t="str">
            <v>2nd</v>
          </cell>
          <cell r="AD4585">
            <v>3.7</v>
          </cell>
          <cell r="AE4585">
            <v>1.7</v>
          </cell>
          <cell r="AF4585">
            <v>100</v>
          </cell>
          <cell r="AG4585" t="str">
            <v/>
          </cell>
          <cell r="AH4585">
            <v>-100</v>
          </cell>
        </row>
        <row r="4586">
          <cell r="AC4586" t="str">
            <v>3rd</v>
          </cell>
          <cell r="AD4586">
            <v>3.7</v>
          </cell>
          <cell r="AE4586">
            <v>1.5</v>
          </cell>
          <cell r="AF4586">
            <v>100</v>
          </cell>
          <cell r="AG4586" t="str">
            <v/>
          </cell>
          <cell r="AH4586">
            <v>-100</v>
          </cell>
        </row>
        <row r="4587">
          <cell r="AD4587">
            <v>8</v>
          </cell>
          <cell r="AF4587">
            <v>100</v>
          </cell>
          <cell r="AG4587" t="str">
            <v/>
          </cell>
          <cell r="AH4587">
            <v>-100</v>
          </cell>
        </row>
        <row r="4588">
          <cell r="AD4588">
            <v>10</v>
          </cell>
          <cell r="AF4588">
            <v>100</v>
          </cell>
          <cell r="AG4588" t="str">
            <v/>
          </cell>
          <cell r="AH4588">
            <v>-100</v>
          </cell>
        </row>
        <row r="4589">
          <cell r="AD4589">
            <v>10</v>
          </cell>
          <cell r="AF4589">
            <v>100</v>
          </cell>
          <cell r="AG4589" t="str">
            <v/>
          </cell>
          <cell r="AH4589">
            <v>-100</v>
          </cell>
        </row>
        <row r="4590">
          <cell r="AC4590" t="str">
            <v>Won</v>
          </cell>
          <cell r="AD4590">
            <v>8</v>
          </cell>
          <cell r="AE4590">
            <v>2.2000000000000002</v>
          </cell>
          <cell r="AF4590">
            <v>100</v>
          </cell>
          <cell r="AG4590">
            <v>800</v>
          </cell>
          <cell r="AH4590">
            <v>700</v>
          </cell>
        </row>
        <row r="4591">
          <cell r="AC4591" t="str">
            <v>3rd</v>
          </cell>
          <cell r="AD4591">
            <v>3.4</v>
          </cell>
          <cell r="AE4591">
            <v>1.6</v>
          </cell>
          <cell r="AF4591">
            <v>100</v>
          </cell>
          <cell r="AG4591" t="str">
            <v/>
          </cell>
          <cell r="AH4591">
            <v>-100</v>
          </cell>
        </row>
        <row r="4592">
          <cell r="AD4592">
            <v>3.6</v>
          </cell>
          <cell r="AF4592">
            <v>100</v>
          </cell>
          <cell r="AG4592" t="str">
            <v/>
          </cell>
          <cell r="AH4592">
            <v>-100</v>
          </cell>
        </row>
        <row r="4593">
          <cell r="AD4593">
            <v>21</v>
          </cell>
          <cell r="AF4593">
            <v>100</v>
          </cell>
          <cell r="AG4593" t="str">
            <v/>
          </cell>
          <cell r="AH4593">
            <v>-100</v>
          </cell>
        </row>
        <row r="4594">
          <cell r="AD4594">
            <v>11</v>
          </cell>
          <cell r="AF4594">
            <v>100</v>
          </cell>
          <cell r="AG4594" t="str">
            <v/>
          </cell>
          <cell r="AH4594">
            <v>-100</v>
          </cell>
        </row>
        <row r="4595">
          <cell r="AC4595" t="str">
            <v>2nd</v>
          </cell>
          <cell r="AD4595">
            <v>6.5</v>
          </cell>
          <cell r="AE4595">
            <v>1.8</v>
          </cell>
          <cell r="AF4595">
            <v>100</v>
          </cell>
          <cell r="AG4595" t="str">
            <v/>
          </cell>
          <cell r="AH4595">
            <v>-100</v>
          </cell>
        </row>
        <row r="4596">
          <cell r="AC4596" t="str">
            <v>3rd</v>
          </cell>
          <cell r="AD4596">
            <v>3</v>
          </cell>
          <cell r="AE4596">
            <v>1.3</v>
          </cell>
          <cell r="AF4596">
            <v>100</v>
          </cell>
          <cell r="AG4596" t="str">
            <v/>
          </cell>
          <cell r="AH4596">
            <v>-100</v>
          </cell>
        </row>
        <row r="4597">
          <cell r="AD4597">
            <v>3.9</v>
          </cell>
          <cell r="AF4597">
            <v>100</v>
          </cell>
          <cell r="AG4597" t="str">
            <v/>
          </cell>
          <cell r="AH4597">
            <v>-100</v>
          </cell>
        </row>
        <row r="4598">
          <cell r="AD4598">
            <v>15</v>
          </cell>
          <cell r="AF4598">
            <v>100</v>
          </cell>
          <cell r="AG4598" t="str">
            <v/>
          </cell>
          <cell r="AH4598">
            <v>-100</v>
          </cell>
        </row>
        <row r="4599">
          <cell r="AD4599">
            <v>18</v>
          </cell>
          <cell r="AF4599">
            <v>100</v>
          </cell>
          <cell r="AG4599" t="str">
            <v/>
          </cell>
          <cell r="AH4599">
            <v>-100</v>
          </cell>
        </row>
        <row r="4600">
          <cell r="AC4600" t="str">
            <v>Won</v>
          </cell>
          <cell r="AD4600">
            <v>3.9</v>
          </cell>
          <cell r="AE4600">
            <v>1.5</v>
          </cell>
          <cell r="AF4600">
            <v>100</v>
          </cell>
          <cell r="AG4600">
            <v>390</v>
          </cell>
          <cell r="AH4600">
            <v>290</v>
          </cell>
        </row>
        <row r="4601">
          <cell r="AC4601" t="str">
            <v>3rd</v>
          </cell>
          <cell r="AD4601">
            <v>8.5</v>
          </cell>
          <cell r="AE4601">
            <v>2.9</v>
          </cell>
          <cell r="AF4601">
            <v>100</v>
          </cell>
          <cell r="AG4601" t="str">
            <v/>
          </cell>
          <cell r="AH4601">
            <v>-100</v>
          </cell>
        </row>
        <row r="4602">
          <cell r="AD4602">
            <v>6.5</v>
          </cell>
          <cell r="AF4602">
            <v>100</v>
          </cell>
          <cell r="AG4602" t="str">
            <v/>
          </cell>
          <cell r="AH4602">
            <v>-100</v>
          </cell>
        </row>
        <row r="4603">
          <cell r="AD4603">
            <v>4.2</v>
          </cell>
          <cell r="AF4603">
            <v>100</v>
          </cell>
          <cell r="AG4603" t="str">
            <v/>
          </cell>
          <cell r="AH4603">
            <v>-100</v>
          </cell>
        </row>
        <row r="4604">
          <cell r="AD4604">
            <v>61</v>
          </cell>
          <cell r="AF4604">
            <v>100</v>
          </cell>
          <cell r="AG4604" t="str">
            <v/>
          </cell>
          <cell r="AH4604">
            <v>-100</v>
          </cell>
        </row>
        <row r="4605">
          <cell r="AD4605">
            <v>5.5</v>
          </cell>
          <cell r="AF4605">
            <v>100</v>
          </cell>
          <cell r="AG4605" t="str">
            <v/>
          </cell>
          <cell r="AH4605">
            <v>-100</v>
          </cell>
        </row>
        <row r="4606">
          <cell r="AC4606" t="str">
            <v>2nd</v>
          </cell>
          <cell r="AD4606">
            <v>5.5</v>
          </cell>
          <cell r="AE4606">
            <v>1.9</v>
          </cell>
          <cell r="AF4606">
            <v>100</v>
          </cell>
          <cell r="AG4606" t="str">
            <v/>
          </cell>
          <cell r="AH4606">
            <v>-100</v>
          </cell>
        </row>
        <row r="4607">
          <cell r="AC4607" t="str">
            <v>Won</v>
          </cell>
          <cell r="AD4607">
            <v>9.5</v>
          </cell>
          <cell r="AE4607">
            <v>3.3</v>
          </cell>
          <cell r="AF4607">
            <v>100</v>
          </cell>
          <cell r="AG4607">
            <v>950</v>
          </cell>
          <cell r="AH4607">
            <v>850</v>
          </cell>
        </row>
        <row r="4608">
          <cell r="AD4608">
            <v>8.5</v>
          </cell>
          <cell r="AF4608">
            <v>100</v>
          </cell>
          <cell r="AG4608" t="str">
            <v/>
          </cell>
          <cell r="AH4608">
            <v>-100</v>
          </cell>
        </row>
        <row r="4609">
          <cell r="AD4609">
            <v>10</v>
          </cell>
          <cell r="AF4609">
            <v>100</v>
          </cell>
          <cell r="AG4609" t="str">
            <v/>
          </cell>
          <cell r="AH4609">
            <v>-100</v>
          </cell>
        </row>
        <row r="4610">
          <cell r="AC4610" t="str">
            <v>Won</v>
          </cell>
          <cell r="AD4610">
            <v>2.7</v>
          </cell>
          <cell r="AE4610">
            <v>1.2</v>
          </cell>
          <cell r="AF4610">
            <v>100</v>
          </cell>
          <cell r="AG4610">
            <v>270</v>
          </cell>
          <cell r="AH4610">
            <v>170</v>
          </cell>
        </row>
        <row r="4611">
          <cell r="AD4611">
            <v>4.5999999999999996</v>
          </cell>
          <cell r="AF4611">
            <v>100</v>
          </cell>
          <cell r="AG4611" t="str">
            <v/>
          </cell>
          <cell r="AH4611">
            <v>-100</v>
          </cell>
        </row>
        <row r="4612">
          <cell r="AC4612" t="str">
            <v>3rd</v>
          </cell>
          <cell r="AD4612">
            <v>3.1</v>
          </cell>
          <cell r="AE4612">
            <v>1.3</v>
          </cell>
          <cell r="AF4612">
            <v>100</v>
          </cell>
          <cell r="AG4612" t="str">
            <v/>
          </cell>
          <cell r="AH4612">
            <v>-100</v>
          </cell>
        </row>
        <row r="4613">
          <cell r="AD4613">
            <v>19</v>
          </cell>
          <cell r="AF4613">
            <v>100</v>
          </cell>
          <cell r="AG4613" t="str">
            <v/>
          </cell>
          <cell r="AH4613">
            <v>-100</v>
          </cell>
        </row>
        <row r="4614">
          <cell r="AC4614" t="str">
            <v>2nd</v>
          </cell>
          <cell r="AD4614">
            <v>14</v>
          </cell>
          <cell r="AE4614">
            <v>2.9</v>
          </cell>
          <cell r="AF4614">
            <v>100</v>
          </cell>
          <cell r="AG4614" t="str">
            <v/>
          </cell>
          <cell r="AH4614">
            <v>-100</v>
          </cell>
        </row>
        <row r="4615">
          <cell r="AC4615" t="str">
            <v>2nd</v>
          </cell>
          <cell r="AD4615">
            <v>2.2999999999999998</v>
          </cell>
          <cell r="AE4615">
            <v>1.1000000000000001</v>
          </cell>
          <cell r="AF4615">
            <v>100</v>
          </cell>
          <cell r="AG4615" t="str">
            <v/>
          </cell>
          <cell r="AH4615">
            <v>-100</v>
          </cell>
        </row>
        <row r="4616">
          <cell r="AD4616">
            <v>7.5</v>
          </cell>
          <cell r="AF4616">
            <v>100</v>
          </cell>
          <cell r="AG4616" t="str">
            <v/>
          </cell>
          <cell r="AH4616">
            <v>-100</v>
          </cell>
        </row>
        <row r="4617">
          <cell r="AC4617" t="str">
            <v>Won</v>
          </cell>
          <cell r="AD4617">
            <v>5.2</v>
          </cell>
          <cell r="AE4617">
            <v>1.6</v>
          </cell>
          <cell r="AF4617">
            <v>100</v>
          </cell>
          <cell r="AG4617">
            <v>520</v>
          </cell>
          <cell r="AH4617">
            <v>420</v>
          </cell>
        </row>
        <row r="4618">
          <cell r="AD4618">
            <v>4.2</v>
          </cell>
          <cell r="AF4618">
            <v>100</v>
          </cell>
          <cell r="AG4618" t="str">
            <v/>
          </cell>
          <cell r="AH4618">
            <v>-100</v>
          </cell>
        </row>
        <row r="4619">
          <cell r="AC4619" t="str">
            <v>3rd</v>
          </cell>
          <cell r="AD4619">
            <v>21</v>
          </cell>
          <cell r="AE4619">
            <v>3.7</v>
          </cell>
          <cell r="AF4619">
            <v>100</v>
          </cell>
          <cell r="AG4619" t="str">
            <v/>
          </cell>
          <cell r="AH4619">
            <v>-100</v>
          </cell>
        </row>
        <row r="4620">
          <cell r="AC4620" t="str">
            <v>3rd</v>
          </cell>
          <cell r="AD4620">
            <v>2.8</v>
          </cell>
          <cell r="AE4620">
            <v>1.3</v>
          </cell>
          <cell r="AF4620">
            <v>100</v>
          </cell>
          <cell r="AG4620" t="str">
            <v/>
          </cell>
          <cell r="AH4620">
            <v>-100</v>
          </cell>
        </row>
        <row r="4621">
          <cell r="AC4621" t="str">
            <v>Won</v>
          </cell>
          <cell r="AD4621">
            <v>3.4</v>
          </cell>
          <cell r="AE4621">
            <v>1.4</v>
          </cell>
          <cell r="AF4621">
            <v>100</v>
          </cell>
          <cell r="AG4621">
            <v>340</v>
          </cell>
          <cell r="AH4621">
            <v>240</v>
          </cell>
        </row>
        <row r="4622">
          <cell r="AD4622">
            <v>19</v>
          </cell>
          <cell r="AF4622">
            <v>100</v>
          </cell>
          <cell r="AG4622" t="str">
            <v/>
          </cell>
          <cell r="AH4622">
            <v>-100</v>
          </cell>
        </row>
        <row r="4623">
          <cell r="AD4623">
            <v>9</v>
          </cell>
          <cell r="AF4623">
            <v>100</v>
          </cell>
          <cell r="AG4623" t="str">
            <v/>
          </cell>
          <cell r="AH4623">
            <v>-100</v>
          </cell>
        </row>
        <row r="4624">
          <cell r="AD4624">
            <v>12</v>
          </cell>
          <cell r="AF4624">
            <v>100</v>
          </cell>
          <cell r="AG4624" t="str">
            <v/>
          </cell>
          <cell r="AH4624">
            <v>-100</v>
          </cell>
        </row>
        <row r="4625">
          <cell r="AC4625" t="str">
            <v>Won</v>
          </cell>
          <cell r="AD4625">
            <v>2.0499999999999998</v>
          </cell>
          <cell r="AE4625">
            <v>1.1000000000000001</v>
          </cell>
          <cell r="AF4625">
            <v>100</v>
          </cell>
          <cell r="AG4625">
            <v>204.99999999999997</v>
          </cell>
          <cell r="AH4625">
            <v>104.99999999999997</v>
          </cell>
        </row>
        <row r="4626">
          <cell r="AD4626">
            <v>5.5</v>
          </cell>
          <cell r="AF4626">
            <v>100</v>
          </cell>
          <cell r="AG4626" t="str">
            <v/>
          </cell>
          <cell r="AH4626">
            <v>-100</v>
          </cell>
        </row>
        <row r="4627">
          <cell r="AD4627">
            <v>21</v>
          </cell>
          <cell r="AF4627">
            <v>100</v>
          </cell>
          <cell r="AG4627" t="str">
            <v/>
          </cell>
          <cell r="AH4627">
            <v>-100</v>
          </cell>
        </row>
        <row r="4628">
          <cell r="AC4628" t="str">
            <v>3rd</v>
          </cell>
          <cell r="AD4628">
            <v>11</v>
          </cell>
          <cell r="AE4628">
            <v>2.7</v>
          </cell>
          <cell r="AF4628">
            <v>100</v>
          </cell>
          <cell r="AG4628" t="str">
            <v/>
          </cell>
          <cell r="AH4628">
            <v>-100</v>
          </cell>
        </row>
        <row r="4629">
          <cell r="AD4629">
            <v>15</v>
          </cell>
          <cell r="AF4629">
            <v>100</v>
          </cell>
          <cell r="AG4629" t="str">
            <v/>
          </cell>
          <cell r="AH4629">
            <v>-100</v>
          </cell>
        </row>
        <row r="4630">
          <cell r="AD4630">
            <v>2.6</v>
          </cell>
          <cell r="AF4630">
            <v>100</v>
          </cell>
          <cell r="AG4630" t="str">
            <v/>
          </cell>
          <cell r="AH4630">
            <v>-100</v>
          </cell>
        </row>
        <row r="4631">
          <cell r="AC4631" t="str">
            <v>Won</v>
          </cell>
          <cell r="AD4631">
            <v>6.5</v>
          </cell>
          <cell r="AE4631">
            <v>2.5</v>
          </cell>
          <cell r="AF4631">
            <v>100</v>
          </cell>
          <cell r="AG4631">
            <v>650</v>
          </cell>
          <cell r="AH4631">
            <v>550</v>
          </cell>
        </row>
        <row r="4632">
          <cell r="AC4632" t="str">
            <v>2nd</v>
          </cell>
          <cell r="AD4632">
            <v>3.3</v>
          </cell>
          <cell r="AE4632">
            <v>1.8</v>
          </cell>
          <cell r="AF4632">
            <v>100</v>
          </cell>
          <cell r="AG4632" t="str">
            <v/>
          </cell>
          <cell r="AH4632">
            <v>-100</v>
          </cell>
        </row>
        <row r="4633">
          <cell r="AD4633">
            <v>12</v>
          </cell>
          <cell r="AF4633">
            <v>100</v>
          </cell>
          <cell r="AG4633" t="str">
            <v/>
          </cell>
          <cell r="AH4633">
            <v>-100</v>
          </cell>
        </row>
        <row r="4634">
          <cell r="AC4634" t="str">
            <v>Ntd</v>
          </cell>
          <cell r="AD4634">
            <v>7.5</v>
          </cell>
          <cell r="AF4634">
            <v>100</v>
          </cell>
          <cell r="AG4634" t="str">
            <v/>
          </cell>
          <cell r="AH4634">
            <v>-100</v>
          </cell>
        </row>
        <row r="4635">
          <cell r="AD4635">
            <v>5</v>
          </cell>
          <cell r="AF4635">
            <v>100</v>
          </cell>
          <cell r="AG4635" t="str">
            <v/>
          </cell>
          <cell r="AH4635">
            <v>-100</v>
          </cell>
        </row>
        <row r="4636">
          <cell r="AC4636" t="str">
            <v>3rd</v>
          </cell>
          <cell r="AD4636">
            <v>7</v>
          </cell>
          <cell r="AE4636">
            <v>2.2999999999999998</v>
          </cell>
          <cell r="AF4636">
            <v>100</v>
          </cell>
          <cell r="AG4636" t="str">
            <v/>
          </cell>
          <cell r="AH4636">
            <v>-100</v>
          </cell>
        </row>
        <row r="4637">
          <cell r="AD4637">
            <v>6.5</v>
          </cell>
          <cell r="AF4637">
            <v>100</v>
          </cell>
          <cell r="AG4637" t="str">
            <v/>
          </cell>
          <cell r="AH4637">
            <v>-100</v>
          </cell>
        </row>
        <row r="4638">
          <cell r="AD4638">
            <v>6.5</v>
          </cell>
          <cell r="AF4638">
            <v>100</v>
          </cell>
          <cell r="AG4638" t="str">
            <v/>
          </cell>
          <cell r="AH4638">
            <v>-100</v>
          </cell>
        </row>
        <row r="4639">
          <cell r="AC4639" t="str">
            <v>Won</v>
          </cell>
          <cell r="AD4639">
            <v>5</v>
          </cell>
          <cell r="AE4639">
            <v>1.7</v>
          </cell>
          <cell r="AF4639">
            <v>100</v>
          </cell>
          <cell r="AG4639">
            <v>500</v>
          </cell>
          <cell r="AH4639">
            <v>400</v>
          </cell>
        </row>
        <row r="4640">
          <cell r="AC4640" t="str">
            <v>Won</v>
          </cell>
          <cell r="AD4640">
            <v>6</v>
          </cell>
          <cell r="AE4640">
            <v>2.1</v>
          </cell>
          <cell r="AF4640">
            <v>100</v>
          </cell>
          <cell r="AG4640">
            <v>600</v>
          </cell>
          <cell r="AH4640">
            <v>500</v>
          </cell>
        </row>
        <row r="4641">
          <cell r="AD4641">
            <v>5</v>
          </cell>
          <cell r="AF4641">
            <v>100</v>
          </cell>
          <cell r="AG4641" t="str">
            <v/>
          </cell>
          <cell r="AH4641">
            <v>-100</v>
          </cell>
        </row>
        <row r="4642">
          <cell r="AD4642">
            <v>8</v>
          </cell>
          <cell r="AF4642">
            <v>100</v>
          </cell>
          <cell r="AG4642" t="str">
            <v/>
          </cell>
          <cell r="AH4642">
            <v>-100</v>
          </cell>
        </row>
        <row r="4643">
          <cell r="AD4643">
            <v>6</v>
          </cell>
          <cell r="AF4643">
            <v>100</v>
          </cell>
          <cell r="AG4643" t="str">
            <v/>
          </cell>
          <cell r="AH4643">
            <v>-100</v>
          </cell>
        </row>
        <row r="4644">
          <cell r="AC4644" t="str">
            <v>3rd</v>
          </cell>
          <cell r="AD4644">
            <v>5.5</v>
          </cell>
          <cell r="AE4644">
            <v>1.7</v>
          </cell>
          <cell r="AF4644">
            <v>100</v>
          </cell>
          <cell r="AG4644" t="str">
            <v/>
          </cell>
          <cell r="AH4644">
            <v>-100</v>
          </cell>
        </row>
        <row r="4645">
          <cell r="AC4645" t="str">
            <v>Won</v>
          </cell>
          <cell r="AD4645">
            <v>2</v>
          </cell>
          <cell r="AE4645">
            <v>1.2</v>
          </cell>
          <cell r="AF4645">
            <v>100</v>
          </cell>
          <cell r="AG4645">
            <v>200</v>
          </cell>
          <cell r="AH4645">
            <v>100</v>
          </cell>
        </row>
        <row r="4646">
          <cell r="AD4646">
            <v>3.7</v>
          </cell>
          <cell r="AF4646">
            <v>100</v>
          </cell>
          <cell r="AG4646" t="str">
            <v/>
          </cell>
          <cell r="AH4646">
            <v>-100</v>
          </cell>
        </row>
        <row r="4647">
          <cell r="AD4647">
            <v>15</v>
          </cell>
          <cell r="AF4647">
            <v>100</v>
          </cell>
          <cell r="AG4647" t="str">
            <v/>
          </cell>
          <cell r="AH4647">
            <v>-100</v>
          </cell>
        </row>
        <row r="4648">
          <cell r="AC4648" t="str">
            <v>3rd</v>
          </cell>
          <cell r="AD4648">
            <v>12</v>
          </cell>
          <cell r="AE4648">
            <v>1.9</v>
          </cell>
          <cell r="AF4648">
            <v>100</v>
          </cell>
          <cell r="AG4648" t="str">
            <v/>
          </cell>
          <cell r="AH4648">
            <v>-100</v>
          </cell>
        </row>
        <row r="4649">
          <cell r="AD4649">
            <v>20</v>
          </cell>
          <cell r="AF4649">
            <v>100</v>
          </cell>
          <cell r="AG4649" t="str">
            <v/>
          </cell>
          <cell r="AH4649">
            <v>-100</v>
          </cell>
        </row>
        <row r="4650">
          <cell r="AD4650">
            <v>4.8</v>
          </cell>
          <cell r="AF4650">
            <v>100</v>
          </cell>
          <cell r="AG4650" t="str">
            <v/>
          </cell>
          <cell r="AH4650">
            <v>-100</v>
          </cell>
        </row>
        <row r="4651">
          <cell r="AC4651" t="str">
            <v>Won</v>
          </cell>
          <cell r="AD4651">
            <v>4</v>
          </cell>
          <cell r="AE4651">
            <v>1.7</v>
          </cell>
          <cell r="AF4651">
            <v>100</v>
          </cell>
          <cell r="AG4651">
            <v>400</v>
          </cell>
          <cell r="AH4651">
            <v>300</v>
          </cell>
        </row>
        <row r="4652">
          <cell r="AD4652">
            <v>7.5</v>
          </cell>
          <cell r="AF4652">
            <v>100</v>
          </cell>
          <cell r="AG4652" t="str">
            <v/>
          </cell>
          <cell r="AH4652">
            <v>-100</v>
          </cell>
        </row>
        <row r="4653">
          <cell r="AD4653">
            <v>4.4000000000000004</v>
          </cell>
          <cell r="AF4653">
            <v>100</v>
          </cell>
          <cell r="AG4653" t="str">
            <v/>
          </cell>
          <cell r="AH4653">
            <v>-100</v>
          </cell>
        </row>
        <row r="4654">
          <cell r="AC4654" t="str">
            <v>3rd</v>
          </cell>
          <cell r="AD4654">
            <v>11</v>
          </cell>
          <cell r="AE4654">
            <v>2.6</v>
          </cell>
          <cell r="AF4654">
            <v>100</v>
          </cell>
          <cell r="AG4654" t="str">
            <v/>
          </cell>
          <cell r="AH4654">
            <v>-100</v>
          </cell>
        </row>
        <row r="4655">
          <cell r="AD4655">
            <v>12</v>
          </cell>
          <cell r="AF4655">
            <v>100</v>
          </cell>
          <cell r="AG4655" t="str">
            <v/>
          </cell>
          <cell r="AH4655">
            <v>-100</v>
          </cell>
        </row>
        <row r="4656">
          <cell r="AC4656" t="str">
            <v>Won</v>
          </cell>
          <cell r="AD4656">
            <v>2.4</v>
          </cell>
          <cell r="AE4656">
            <v>1.2</v>
          </cell>
          <cell r="AF4656">
            <v>100</v>
          </cell>
          <cell r="AG4656">
            <v>240</v>
          </cell>
          <cell r="AH4656">
            <v>140</v>
          </cell>
        </row>
        <row r="4657">
          <cell r="AD4657">
            <v>7.5</v>
          </cell>
          <cell r="AF4657">
            <v>100</v>
          </cell>
          <cell r="AG4657" t="str">
            <v/>
          </cell>
          <cell r="AH4657">
            <v>-100</v>
          </cell>
        </row>
        <row r="4658">
          <cell r="AC4658" t="str">
            <v>2nd</v>
          </cell>
          <cell r="AD4658">
            <v>4.4000000000000004</v>
          </cell>
          <cell r="AE4658">
            <v>1.6</v>
          </cell>
          <cell r="AF4658">
            <v>100</v>
          </cell>
          <cell r="AG4658" t="str">
            <v/>
          </cell>
          <cell r="AH4658">
            <v>-100</v>
          </cell>
        </row>
        <row r="4659">
          <cell r="AC4659" t="str">
            <v>3rd</v>
          </cell>
          <cell r="AD4659">
            <v>14</v>
          </cell>
          <cell r="AE4659">
            <v>2.2999999999999998</v>
          </cell>
          <cell r="AF4659">
            <v>100</v>
          </cell>
          <cell r="AG4659" t="str">
            <v/>
          </cell>
          <cell r="AH4659">
            <v>-100</v>
          </cell>
        </row>
        <row r="4660">
          <cell r="AD4660">
            <v>4.4000000000000004</v>
          </cell>
          <cell r="AF4660">
            <v>100</v>
          </cell>
          <cell r="AG4660" t="str">
            <v/>
          </cell>
          <cell r="AH4660">
            <v>-100</v>
          </cell>
        </row>
        <row r="4661">
          <cell r="AC4661" t="str">
            <v>2nd</v>
          </cell>
          <cell r="AD4661">
            <v>5.5</v>
          </cell>
          <cell r="AE4661">
            <v>1.7</v>
          </cell>
          <cell r="AF4661">
            <v>100</v>
          </cell>
          <cell r="AG4661" t="str">
            <v/>
          </cell>
          <cell r="AH4661">
            <v>-100</v>
          </cell>
        </row>
        <row r="4662">
          <cell r="AD4662">
            <v>3.6</v>
          </cell>
          <cell r="AF4662">
            <v>100</v>
          </cell>
          <cell r="AG4662" t="str">
            <v/>
          </cell>
          <cell r="AH4662">
            <v>-100</v>
          </cell>
        </row>
        <row r="4663">
          <cell r="AD4663">
            <v>8.5</v>
          </cell>
          <cell r="AF4663">
            <v>100</v>
          </cell>
          <cell r="AG4663" t="str">
            <v/>
          </cell>
          <cell r="AH4663">
            <v>-100</v>
          </cell>
        </row>
        <row r="4664">
          <cell r="AD4664">
            <v>14</v>
          </cell>
          <cell r="AF4664">
            <v>100</v>
          </cell>
          <cell r="AG4664" t="str">
            <v/>
          </cell>
          <cell r="AH4664">
            <v>-100</v>
          </cell>
        </row>
        <row r="4665">
          <cell r="AC4665" t="str">
            <v>2nd</v>
          </cell>
          <cell r="AD4665">
            <v>3.2</v>
          </cell>
          <cell r="AE4665">
            <v>1.6</v>
          </cell>
          <cell r="AF4665">
            <v>100</v>
          </cell>
          <cell r="AG4665" t="str">
            <v/>
          </cell>
          <cell r="AH4665">
            <v>-100</v>
          </cell>
        </row>
        <row r="4666">
          <cell r="AD4666">
            <v>7</v>
          </cell>
          <cell r="AF4666">
            <v>100</v>
          </cell>
          <cell r="AG4666" t="str">
            <v/>
          </cell>
          <cell r="AH4666">
            <v>-100</v>
          </cell>
        </row>
        <row r="4667">
          <cell r="AD4667">
            <v>14</v>
          </cell>
          <cell r="AF4667">
            <v>100</v>
          </cell>
          <cell r="AG4667" t="str">
            <v/>
          </cell>
          <cell r="AH4667">
            <v>-100</v>
          </cell>
        </row>
        <row r="4668">
          <cell r="AD4668">
            <v>6</v>
          </cell>
          <cell r="AF4668">
            <v>100</v>
          </cell>
          <cell r="AG4668" t="str">
            <v/>
          </cell>
          <cell r="AH4668">
            <v>-100</v>
          </cell>
        </row>
        <row r="4669">
          <cell r="AD4669">
            <v>14</v>
          </cell>
          <cell r="AF4669">
            <v>100</v>
          </cell>
          <cell r="AG4669" t="str">
            <v/>
          </cell>
          <cell r="AH4669">
            <v>-100</v>
          </cell>
        </row>
        <row r="4670">
          <cell r="AC4670" t="str">
            <v>3rd</v>
          </cell>
          <cell r="AD4670">
            <v>5.5</v>
          </cell>
          <cell r="AE4670">
            <v>2</v>
          </cell>
          <cell r="AF4670">
            <v>100</v>
          </cell>
          <cell r="AG4670" t="str">
            <v/>
          </cell>
          <cell r="AH4670">
            <v>-100</v>
          </cell>
        </row>
        <row r="4671">
          <cell r="AD4671">
            <v>2.9</v>
          </cell>
          <cell r="AF4671">
            <v>100</v>
          </cell>
          <cell r="AG4671" t="str">
            <v/>
          </cell>
          <cell r="AH4671">
            <v>-100</v>
          </cell>
        </row>
        <row r="4672">
          <cell r="AD4672">
            <v>26</v>
          </cell>
          <cell r="AF4672">
            <v>100</v>
          </cell>
          <cell r="AG4672" t="str">
            <v/>
          </cell>
          <cell r="AH4672">
            <v>-100</v>
          </cell>
        </row>
        <row r="4673">
          <cell r="AD4673">
            <v>14</v>
          </cell>
          <cell r="AF4673">
            <v>100</v>
          </cell>
          <cell r="AG4673" t="str">
            <v/>
          </cell>
          <cell r="AH4673">
            <v>-100</v>
          </cell>
        </row>
        <row r="4674">
          <cell r="AD4674">
            <v>14</v>
          </cell>
          <cell r="AF4674">
            <v>100</v>
          </cell>
          <cell r="AG4674" t="str">
            <v/>
          </cell>
          <cell r="AH4674">
            <v>-100</v>
          </cell>
        </row>
        <row r="4675">
          <cell r="AD4675">
            <v>5.5</v>
          </cell>
          <cell r="AF4675">
            <v>100</v>
          </cell>
          <cell r="AG4675" t="str">
            <v/>
          </cell>
          <cell r="AH4675">
            <v>-100</v>
          </cell>
        </row>
        <row r="4676">
          <cell r="AD4676">
            <v>4</v>
          </cell>
          <cell r="AF4676">
            <v>100</v>
          </cell>
          <cell r="AG4676" t="str">
            <v/>
          </cell>
          <cell r="AH4676">
            <v>-100</v>
          </cell>
        </row>
        <row r="4677">
          <cell r="AC4677" t="str">
            <v>2nd</v>
          </cell>
          <cell r="AD4677">
            <v>8.5</v>
          </cell>
          <cell r="AE4677">
            <v>2.2000000000000002</v>
          </cell>
          <cell r="AF4677">
            <v>100</v>
          </cell>
          <cell r="AG4677" t="str">
            <v/>
          </cell>
          <cell r="AH4677">
            <v>-100</v>
          </cell>
        </row>
        <row r="4678">
          <cell r="AC4678" t="str">
            <v>3rd</v>
          </cell>
          <cell r="AD4678">
            <v>7.5</v>
          </cell>
          <cell r="AE4678">
            <v>2.1</v>
          </cell>
          <cell r="AF4678">
            <v>100</v>
          </cell>
          <cell r="AG4678" t="str">
            <v/>
          </cell>
          <cell r="AH4678">
            <v>-100</v>
          </cell>
        </row>
        <row r="4679">
          <cell r="AC4679" t="str">
            <v>Won</v>
          </cell>
          <cell r="AD4679">
            <v>6.7</v>
          </cell>
          <cell r="AE4679">
            <v>2</v>
          </cell>
          <cell r="AF4679">
            <v>100</v>
          </cell>
          <cell r="AG4679">
            <v>670</v>
          </cell>
          <cell r="AH4679">
            <v>570</v>
          </cell>
        </row>
        <row r="4680">
          <cell r="AC4680" t="str">
            <v>2nd</v>
          </cell>
          <cell r="AD4680">
            <v>4.5999999999999996</v>
          </cell>
          <cell r="AE4680">
            <v>1.7</v>
          </cell>
          <cell r="AF4680">
            <v>100</v>
          </cell>
          <cell r="AG4680" t="str">
            <v/>
          </cell>
          <cell r="AH4680">
            <v>-100</v>
          </cell>
        </row>
        <row r="4681">
          <cell r="AD4681">
            <v>4.2</v>
          </cell>
          <cell r="AF4681">
            <v>100</v>
          </cell>
          <cell r="AG4681" t="str">
            <v/>
          </cell>
          <cell r="AH4681">
            <v>-100</v>
          </cell>
        </row>
        <row r="4682">
          <cell r="AC4682" t="str">
            <v>3rd</v>
          </cell>
          <cell r="AD4682">
            <v>5</v>
          </cell>
          <cell r="AE4682">
            <v>1.8</v>
          </cell>
          <cell r="AF4682">
            <v>100</v>
          </cell>
          <cell r="AG4682" t="str">
            <v/>
          </cell>
          <cell r="AH4682">
            <v>-100</v>
          </cell>
        </row>
        <row r="4683">
          <cell r="AD4683">
            <v>7</v>
          </cell>
          <cell r="AF4683">
            <v>100</v>
          </cell>
          <cell r="AG4683" t="str">
            <v/>
          </cell>
          <cell r="AH4683">
            <v>-100</v>
          </cell>
        </row>
        <row r="4684">
          <cell r="AD4684">
            <v>26</v>
          </cell>
          <cell r="AF4684">
            <v>100</v>
          </cell>
          <cell r="AG4684" t="str">
            <v/>
          </cell>
          <cell r="AH4684">
            <v>-100</v>
          </cell>
        </row>
        <row r="4685">
          <cell r="AC4685" t="str">
            <v>Won</v>
          </cell>
          <cell r="AD4685">
            <v>2.1</v>
          </cell>
          <cell r="AE4685">
            <v>1.2</v>
          </cell>
          <cell r="AF4685">
            <v>100</v>
          </cell>
          <cell r="AG4685">
            <v>210</v>
          </cell>
          <cell r="AH4685">
            <v>110</v>
          </cell>
        </row>
        <row r="4686">
          <cell r="AC4686" t="str">
            <v>2nd</v>
          </cell>
          <cell r="AD4686">
            <v>5.5</v>
          </cell>
          <cell r="AE4686">
            <v>1.8</v>
          </cell>
          <cell r="AF4686">
            <v>100</v>
          </cell>
          <cell r="AG4686" t="str">
            <v/>
          </cell>
          <cell r="AH4686">
            <v>-100</v>
          </cell>
        </row>
        <row r="4687">
          <cell r="AD4687">
            <v>8</v>
          </cell>
          <cell r="AF4687">
            <v>100</v>
          </cell>
          <cell r="AG4687" t="str">
            <v/>
          </cell>
          <cell r="AH4687">
            <v>-100</v>
          </cell>
        </row>
        <row r="4688">
          <cell r="AD4688">
            <v>14</v>
          </cell>
          <cell r="AF4688">
            <v>100</v>
          </cell>
          <cell r="AG4688" t="str">
            <v/>
          </cell>
          <cell r="AH4688">
            <v>-100</v>
          </cell>
        </row>
        <row r="4689">
          <cell r="AD4689">
            <v>10</v>
          </cell>
          <cell r="AF4689">
            <v>100</v>
          </cell>
          <cell r="AG4689" t="str">
            <v/>
          </cell>
          <cell r="AH4689">
            <v>-100</v>
          </cell>
        </row>
        <row r="4690">
          <cell r="AC4690" t="str">
            <v>Won</v>
          </cell>
          <cell r="AD4690">
            <v>1.7</v>
          </cell>
          <cell r="AE4690">
            <v>1.2</v>
          </cell>
          <cell r="AF4690">
            <v>100</v>
          </cell>
          <cell r="AG4690">
            <v>170</v>
          </cell>
          <cell r="AH4690">
            <v>70</v>
          </cell>
        </row>
        <row r="4691">
          <cell r="AD4691">
            <v>15</v>
          </cell>
          <cell r="AF4691">
            <v>100</v>
          </cell>
          <cell r="AG4691" t="str">
            <v/>
          </cell>
          <cell r="AH4691">
            <v>-100</v>
          </cell>
        </row>
        <row r="4692">
          <cell r="AC4692" t="str">
            <v>3rd</v>
          </cell>
          <cell r="AD4692">
            <v>8.5</v>
          </cell>
          <cell r="AE4692">
            <v>2</v>
          </cell>
          <cell r="AF4692">
            <v>100</v>
          </cell>
          <cell r="AG4692" t="str">
            <v/>
          </cell>
          <cell r="AH4692">
            <v>-100</v>
          </cell>
        </row>
        <row r="4693">
          <cell r="AD4693">
            <v>51</v>
          </cell>
          <cell r="AF4693">
            <v>100</v>
          </cell>
          <cell r="AG4693" t="str">
            <v/>
          </cell>
          <cell r="AH4693">
            <v>-100</v>
          </cell>
        </row>
        <row r="4694">
          <cell r="AD4694">
            <v>12</v>
          </cell>
          <cell r="AF4694">
            <v>100</v>
          </cell>
          <cell r="AG4694" t="str">
            <v/>
          </cell>
          <cell r="AH4694">
            <v>-100</v>
          </cell>
        </row>
        <row r="4695">
          <cell r="AD4695">
            <v>5.5</v>
          </cell>
          <cell r="AF4695">
            <v>100</v>
          </cell>
          <cell r="AG4695" t="str">
            <v/>
          </cell>
          <cell r="AH4695">
            <v>-100</v>
          </cell>
        </row>
        <row r="4696">
          <cell r="AC4696" t="str">
            <v>2nd</v>
          </cell>
          <cell r="AD4696">
            <v>10</v>
          </cell>
          <cell r="AE4696">
            <v>3.5</v>
          </cell>
          <cell r="AF4696">
            <v>100</v>
          </cell>
          <cell r="AG4696" t="str">
            <v/>
          </cell>
          <cell r="AH4696">
            <v>-100</v>
          </cell>
        </row>
        <row r="4697">
          <cell r="AD4697">
            <v>6</v>
          </cell>
          <cell r="AF4697">
            <v>100</v>
          </cell>
          <cell r="AG4697" t="str">
            <v/>
          </cell>
          <cell r="AH4697">
            <v>-100</v>
          </cell>
        </row>
        <row r="4698">
          <cell r="AD4698">
            <v>6</v>
          </cell>
          <cell r="AF4698">
            <v>100</v>
          </cell>
          <cell r="AG4698" t="str">
            <v/>
          </cell>
          <cell r="AH4698">
            <v>-100</v>
          </cell>
        </row>
        <row r="4699">
          <cell r="AC4699" t="str">
            <v>3rd</v>
          </cell>
          <cell r="AD4699">
            <v>8.5</v>
          </cell>
          <cell r="AE4699">
            <v>2.1</v>
          </cell>
          <cell r="AF4699">
            <v>100</v>
          </cell>
          <cell r="AG4699" t="str">
            <v/>
          </cell>
          <cell r="AH4699">
            <v>-100</v>
          </cell>
        </row>
        <row r="4700">
          <cell r="AC4700" t="str">
            <v>Won</v>
          </cell>
          <cell r="AD4700">
            <v>4.8</v>
          </cell>
          <cell r="AE4700">
            <v>1.6</v>
          </cell>
          <cell r="AF4700">
            <v>100</v>
          </cell>
          <cell r="AG4700">
            <v>480</v>
          </cell>
          <cell r="AH4700">
            <v>380</v>
          </cell>
        </row>
        <row r="4701">
          <cell r="AC4701" t="str">
            <v>2nd</v>
          </cell>
          <cell r="AD4701">
            <v>5.5</v>
          </cell>
          <cell r="AE4701">
            <v>1.8</v>
          </cell>
          <cell r="AF4701">
            <v>100</v>
          </cell>
          <cell r="AG4701" t="str">
            <v/>
          </cell>
          <cell r="AH4701">
            <v>-100</v>
          </cell>
        </row>
        <row r="4702">
          <cell r="AD4702">
            <v>2.8</v>
          </cell>
          <cell r="AF4702">
            <v>100</v>
          </cell>
          <cell r="AG4702" t="str">
            <v/>
          </cell>
          <cell r="AH4702">
            <v>-100</v>
          </cell>
        </row>
        <row r="4703">
          <cell r="AC4703" t="str">
            <v>3rd</v>
          </cell>
          <cell r="AD4703">
            <v>9</v>
          </cell>
          <cell r="AE4703">
            <v>1.9</v>
          </cell>
          <cell r="AF4703">
            <v>100</v>
          </cell>
          <cell r="AG4703" t="str">
            <v/>
          </cell>
          <cell r="AH4703">
            <v>-100</v>
          </cell>
        </row>
        <row r="4704">
          <cell r="AD4704">
            <v>14</v>
          </cell>
          <cell r="AF4704">
            <v>100</v>
          </cell>
          <cell r="AG4704" t="str">
            <v/>
          </cell>
          <cell r="AH4704">
            <v>-100</v>
          </cell>
        </row>
        <row r="4705">
          <cell r="AC4705" t="str">
            <v>3rd</v>
          </cell>
          <cell r="AD4705">
            <v>6.5</v>
          </cell>
          <cell r="AE4705">
            <v>2.2999999999999998</v>
          </cell>
          <cell r="AF4705">
            <v>100</v>
          </cell>
          <cell r="AG4705" t="str">
            <v/>
          </cell>
          <cell r="AH4705">
            <v>-100</v>
          </cell>
        </row>
        <row r="4706">
          <cell r="AD4706">
            <v>8.5</v>
          </cell>
          <cell r="AF4706">
            <v>100</v>
          </cell>
          <cell r="AG4706" t="str">
            <v/>
          </cell>
          <cell r="AH4706">
            <v>-100</v>
          </cell>
        </row>
        <row r="4707">
          <cell r="AD4707">
            <v>6</v>
          </cell>
          <cell r="AF4707">
            <v>100</v>
          </cell>
          <cell r="AG4707" t="str">
            <v/>
          </cell>
          <cell r="AH4707">
            <v>-100</v>
          </cell>
        </row>
        <row r="4708">
          <cell r="AC4708" t="str">
            <v>Won</v>
          </cell>
          <cell r="AD4708">
            <v>7.1</v>
          </cell>
          <cell r="AE4708">
            <v>2.7</v>
          </cell>
          <cell r="AF4708">
            <v>100</v>
          </cell>
          <cell r="AG4708">
            <v>710</v>
          </cell>
          <cell r="AH4708">
            <v>610</v>
          </cell>
        </row>
        <row r="4709">
          <cell r="AC4709" t="str">
            <v>2nd</v>
          </cell>
          <cell r="AD4709">
            <v>26</v>
          </cell>
          <cell r="AE4709">
            <v>6</v>
          </cell>
          <cell r="AF4709">
            <v>100</v>
          </cell>
          <cell r="AG4709" t="str">
            <v/>
          </cell>
          <cell r="AH4709">
            <v>-100</v>
          </cell>
        </row>
        <row r="4710">
          <cell r="AC4710" t="str">
            <v>2nd</v>
          </cell>
          <cell r="AD4710">
            <v>3.6</v>
          </cell>
          <cell r="AE4710">
            <v>1.3</v>
          </cell>
          <cell r="AF4710">
            <v>100</v>
          </cell>
          <cell r="AG4710" t="str">
            <v/>
          </cell>
          <cell r="AH4710">
            <v>-100</v>
          </cell>
        </row>
        <row r="4711">
          <cell r="AC4711" t="str">
            <v>L/scr</v>
          </cell>
          <cell r="AD4711">
            <v>1</v>
          </cell>
          <cell r="AE4711">
            <v>1</v>
          </cell>
          <cell r="AF4711" t="str">
            <v/>
          </cell>
          <cell r="AG4711" t="str">
            <v/>
          </cell>
          <cell r="AH4711" t="str">
            <v/>
          </cell>
        </row>
        <row r="4712">
          <cell r="AC4712" t="str">
            <v>Won</v>
          </cell>
          <cell r="AD4712">
            <v>3.8</v>
          </cell>
          <cell r="AE4712">
            <v>1.4</v>
          </cell>
          <cell r="AF4712">
            <v>100</v>
          </cell>
          <cell r="AG4712">
            <v>380</v>
          </cell>
          <cell r="AH4712">
            <v>280</v>
          </cell>
        </row>
        <row r="4713">
          <cell r="AD4713">
            <v>21</v>
          </cell>
          <cell r="AF4713">
            <v>100</v>
          </cell>
          <cell r="AG4713" t="str">
            <v/>
          </cell>
          <cell r="AH4713">
            <v>-100</v>
          </cell>
        </row>
        <row r="4714">
          <cell r="AD4714">
            <v>4.8</v>
          </cell>
          <cell r="AF4714">
            <v>100</v>
          </cell>
          <cell r="AG4714" t="str">
            <v/>
          </cell>
          <cell r="AH4714">
            <v>-100</v>
          </cell>
        </row>
        <row r="4715">
          <cell r="AD4715">
            <v>11</v>
          </cell>
          <cell r="AF4715">
            <v>100</v>
          </cell>
          <cell r="AG4715" t="str">
            <v/>
          </cell>
          <cell r="AH4715">
            <v>-100</v>
          </cell>
        </row>
        <row r="4716">
          <cell r="AC4716" t="str">
            <v>2nd</v>
          </cell>
          <cell r="AD4716">
            <v>6</v>
          </cell>
          <cell r="AE4716">
            <v>2.1</v>
          </cell>
          <cell r="AF4716">
            <v>100</v>
          </cell>
          <cell r="AG4716" t="str">
            <v/>
          </cell>
          <cell r="AH4716">
            <v>-100</v>
          </cell>
        </row>
        <row r="4717">
          <cell r="AD4717">
            <v>7</v>
          </cell>
          <cell r="AF4717">
            <v>100</v>
          </cell>
          <cell r="AG4717" t="str">
            <v/>
          </cell>
          <cell r="AH4717">
            <v>-100</v>
          </cell>
        </row>
        <row r="4718">
          <cell r="AD4718">
            <v>5.5</v>
          </cell>
          <cell r="AF4718">
            <v>100</v>
          </cell>
          <cell r="AG4718" t="str">
            <v/>
          </cell>
          <cell r="AH4718">
            <v>-100</v>
          </cell>
        </row>
        <row r="4719">
          <cell r="AD4719">
            <v>21</v>
          </cell>
          <cell r="AF4719">
            <v>100</v>
          </cell>
          <cell r="AG4719" t="str">
            <v/>
          </cell>
          <cell r="AH4719">
            <v>-100</v>
          </cell>
        </row>
        <row r="4720">
          <cell r="AD4720">
            <v>1.85</v>
          </cell>
          <cell r="AF4720">
            <v>100</v>
          </cell>
          <cell r="AG4720" t="str">
            <v/>
          </cell>
          <cell r="AH4720">
            <v>-100</v>
          </cell>
        </row>
        <row r="4721">
          <cell r="AC4721" t="str">
            <v>3rd</v>
          </cell>
          <cell r="AD4721">
            <v>7.5</v>
          </cell>
          <cell r="AE4721">
            <v>1.7</v>
          </cell>
          <cell r="AF4721">
            <v>100</v>
          </cell>
          <cell r="AG4721" t="str">
            <v/>
          </cell>
          <cell r="AH4721">
            <v>-100</v>
          </cell>
        </row>
        <row r="4722">
          <cell r="AC4722" t="str">
            <v>2nd</v>
          </cell>
          <cell r="AD4722">
            <v>12</v>
          </cell>
          <cell r="AE4722">
            <v>3</v>
          </cell>
          <cell r="AF4722">
            <v>100</v>
          </cell>
          <cell r="AG4722" t="str">
            <v/>
          </cell>
          <cell r="AH4722">
            <v>-100</v>
          </cell>
        </row>
        <row r="4723">
          <cell r="AD4723">
            <v>8.5</v>
          </cell>
          <cell r="AF4723">
            <v>100</v>
          </cell>
          <cell r="AG4723" t="str">
            <v/>
          </cell>
          <cell r="AH4723">
            <v>-100</v>
          </cell>
        </row>
        <row r="4724">
          <cell r="AD4724">
            <v>9.9</v>
          </cell>
          <cell r="AF4724">
            <v>100</v>
          </cell>
          <cell r="AG4724" t="str">
            <v/>
          </cell>
          <cell r="AH4724">
            <v>-100</v>
          </cell>
        </row>
        <row r="4725">
          <cell r="AC4725" t="str">
            <v>Won</v>
          </cell>
          <cell r="AD4725">
            <v>2.6</v>
          </cell>
          <cell r="AE4725">
            <v>1.4</v>
          </cell>
          <cell r="AF4725">
            <v>100</v>
          </cell>
          <cell r="AG4725">
            <v>260</v>
          </cell>
          <cell r="AH4725">
            <v>160</v>
          </cell>
        </row>
        <row r="4726">
          <cell r="AD4726">
            <v>9.5</v>
          </cell>
          <cell r="AF4726">
            <v>100</v>
          </cell>
          <cell r="AG4726" t="str">
            <v/>
          </cell>
          <cell r="AH4726">
            <v>-100</v>
          </cell>
        </row>
        <row r="4727">
          <cell r="AD4727">
            <v>13</v>
          </cell>
          <cell r="AF4727">
            <v>100</v>
          </cell>
          <cell r="AG4727" t="str">
            <v/>
          </cell>
          <cell r="AH4727">
            <v>-100</v>
          </cell>
        </row>
        <row r="4728">
          <cell r="AC4728" t="str">
            <v>2nd</v>
          </cell>
          <cell r="AD4728">
            <v>7</v>
          </cell>
          <cell r="AE4728">
            <v>2</v>
          </cell>
          <cell r="AF4728">
            <v>100</v>
          </cell>
          <cell r="AG4728" t="str">
            <v/>
          </cell>
          <cell r="AH4728">
            <v>-100</v>
          </cell>
        </row>
        <row r="4729">
          <cell r="AD4729">
            <v>21</v>
          </cell>
          <cell r="AF4729">
            <v>100</v>
          </cell>
          <cell r="AG4729" t="str">
            <v/>
          </cell>
          <cell r="AH4729">
            <v>-100</v>
          </cell>
        </row>
        <row r="4730">
          <cell r="AD4730">
            <v>1.6</v>
          </cell>
          <cell r="AF4730">
            <v>100</v>
          </cell>
          <cell r="AG4730" t="str">
            <v/>
          </cell>
          <cell r="AH4730">
            <v>-100</v>
          </cell>
        </row>
        <row r="4731">
          <cell r="AC4731" t="str">
            <v>2nd</v>
          </cell>
          <cell r="AD4731">
            <v>8</v>
          </cell>
          <cell r="AE4731">
            <v>1.7</v>
          </cell>
          <cell r="AF4731">
            <v>100</v>
          </cell>
          <cell r="AG4731" t="str">
            <v/>
          </cell>
          <cell r="AH4731">
            <v>-100</v>
          </cell>
        </row>
        <row r="4732">
          <cell r="AD4732">
            <v>19</v>
          </cell>
          <cell r="AF4732">
            <v>100</v>
          </cell>
          <cell r="AG4732" t="str">
            <v/>
          </cell>
          <cell r="AH4732">
            <v>-100</v>
          </cell>
        </row>
        <row r="4733">
          <cell r="AC4733" t="str">
            <v>Won</v>
          </cell>
          <cell r="AD4733">
            <v>8</v>
          </cell>
          <cell r="AE4733">
            <v>1.9</v>
          </cell>
          <cell r="AF4733">
            <v>100</v>
          </cell>
          <cell r="AG4733">
            <v>800</v>
          </cell>
          <cell r="AH4733">
            <v>700</v>
          </cell>
        </row>
        <row r="4734">
          <cell r="AC4734" t="str">
            <v>3rd</v>
          </cell>
          <cell r="AD4734">
            <v>26</v>
          </cell>
          <cell r="AE4734">
            <v>3.8</v>
          </cell>
          <cell r="AF4734">
            <v>100</v>
          </cell>
          <cell r="AG4734" t="str">
            <v/>
          </cell>
          <cell r="AH4734">
            <v>-100</v>
          </cell>
        </row>
        <row r="4735">
          <cell r="AD4735">
            <v>8.5</v>
          </cell>
          <cell r="AF4735">
            <v>100</v>
          </cell>
          <cell r="AG4735" t="str">
            <v/>
          </cell>
          <cell r="AH4735">
            <v>-100</v>
          </cell>
        </row>
        <row r="4736">
          <cell r="AC4736" t="str">
            <v>2nd</v>
          </cell>
          <cell r="AD4736">
            <v>1.9</v>
          </cell>
          <cell r="AE4736">
            <v>1.2</v>
          </cell>
          <cell r="AF4736">
            <v>100</v>
          </cell>
          <cell r="AG4736" t="str">
            <v/>
          </cell>
          <cell r="AH4736">
            <v>-100</v>
          </cell>
        </row>
        <row r="4737">
          <cell r="AC4737" t="str">
            <v>3rd</v>
          </cell>
          <cell r="AD4737">
            <v>10</v>
          </cell>
          <cell r="AE4737">
            <v>2.1</v>
          </cell>
          <cell r="AF4737">
            <v>100</v>
          </cell>
          <cell r="AG4737" t="str">
            <v/>
          </cell>
          <cell r="AH4737">
            <v>-100</v>
          </cell>
        </row>
        <row r="4738">
          <cell r="AD4738">
            <v>6.5</v>
          </cell>
          <cell r="AF4738">
            <v>100</v>
          </cell>
          <cell r="AG4738" t="str">
            <v/>
          </cell>
          <cell r="AH4738">
            <v>-100</v>
          </cell>
        </row>
        <row r="4739">
          <cell r="AD4739">
            <v>14</v>
          </cell>
          <cell r="AF4739">
            <v>100</v>
          </cell>
          <cell r="AG4739" t="str">
            <v/>
          </cell>
          <cell r="AH4739">
            <v>-100</v>
          </cell>
        </row>
        <row r="4740">
          <cell r="AD4740">
            <v>7.5</v>
          </cell>
          <cell r="AF4740">
            <v>100</v>
          </cell>
          <cell r="AG4740" t="str">
            <v/>
          </cell>
          <cell r="AH4740">
            <v>-100</v>
          </cell>
        </row>
        <row r="4741">
          <cell r="AC4741" t="str">
            <v>2nd</v>
          </cell>
          <cell r="AD4741">
            <v>2.6</v>
          </cell>
          <cell r="AE4741">
            <v>1.5</v>
          </cell>
          <cell r="AF4741">
            <v>100</v>
          </cell>
          <cell r="AG4741" t="str">
            <v/>
          </cell>
          <cell r="AH4741">
            <v>-100</v>
          </cell>
        </row>
        <row r="4742">
          <cell r="AC4742" t="str">
            <v>Won</v>
          </cell>
          <cell r="AD4742">
            <v>5.5</v>
          </cell>
          <cell r="AE4742">
            <v>1.7</v>
          </cell>
          <cell r="AF4742">
            <v>100</v>
          </cell>
          <cell r="AG4742">
            <v>550</v>
          </cell>
          <cell r="AH4742">
            <v>450</v>
          </cell>
        </row>
        <row r="4743">
          <cell r="AC4743" t="str">
            <v>3rd</v>
          </cell>
          <cell r="AD4743">
            <v>11</v>
          </cell>
          <cell r="AE4743">
            <v>3</v>
          </cell>
          <cell r="AF4743">
            <v>100</v>
          </cell>
          <cell r="AG4743" t="str">
            <v/>
          </cell>
          <cell r="AH4743">
            <v>-100</v>
          </cell>
        </row>
        <row r="4744">
          <cell r="AD4744">
            <v>11</v>
          </cell>
          <cell r="AF4744">
            <v>100</v>
          </cell>
          <cell r="AG4744" t="str">
            <v/>
          </cell>
          <cell r="AH4744">
            <v>-100</v>
          </cell>
        </row>
        <row r="4745">
          <cell r="AD4745">
            <v>6.5</v>
          </cell>
          <cell r="AF4745">
            <v>100</v>
          </cell>
          <cell r="AG4745" t="str">
            <v/>
          </cell>
          <cell r="AH4745">
            <v>-100</v>
          </cell>
        </row>
        <row r="4746">
          <cell r="AC4746" t="str">
            <v>Won</v>
          </cell>
          <cell r="AD4746">
            <v>5</v>
          </cell>
          <cell r="AE4746">
            <v>2.1</v>
          </cell>
          <cell r="AF4746">
            <v>100</v>
          </cell>
          <cell r="AG4746">
            <v>500</v>
          </cell>
          <cell r="AH4746">
            <v>400</v>
          </cell>
        </row>
        <row r="4747">
          <cell r="AD4747">
            <v>8.5</v>
          </cell>
          <cell r="AF4747">
            <v>100</v>
          </cell>
          <cell r="AG4747" t="str">
            <v/>
          </cell>
          <cell r="AH4747">
            <v>-100</v>
          </cell>
        </row>
        <row r="4748">
          <cell r="AD4748">
            <v>18</v>
          </cell>
          <cell r="AF4748">
            <v>100</v>
          </cell>
          <cell r="AG4748" t="str">
            <v/>
          </cell>
          <cell r="AH4748">
            <v>-100</v>
          </cell>
        </row>
        <row r="4749">
          <cell r="AC4749" t="str">
            <v>2nd</v>
          </cell>
          <cell r="AD4749">
            <v>8</v>
          </cell>
          <cell r="AE4749">
            <v>2.7</v>
          </cell>
          <cell r="AF4749">
            <v>100</v>
          </cell>
          <cell r="AG4749" t="str">
            <v/>
          </cell>
          <cell r="AH4749">
            <v>-100</v>
          </cell>
        </row>
        <row r="4750">
          <cell r="AC4750" t="str">
            <v>Won</v>
          </cell>
          <cell r="AD4750">
            <v>3.1</v>
          </cell>
          <cell r="AE4750">
            <v>1.6</v>
          </cell>
          <cell r="AF4750">
            <v>100</v>
          </cell>
          <cell r="AG4750">
            <v>310</v>
          </cell>
          <cell r="AH4750">
            <v>210</v>
          </cell>
        </row>
        <row r="4751">
          <cell r="AC4751" t="str">
            <v>3rd</v>
          </cell>
          <cell r="AD4751">
            <v>5</v>
          </cell>
          <cell r="AE4751">
            <v>1.8</v>
          </cell>
          <cell r="AF4751">
            <v>100</v>
          </cell>
          <cell r="AG4751" t="str">
            <v/>
          </cell>
          <cell r="AH4751">
            <v>-100</v>
          </cell>
        </row>
        <row r="4752">
          <cell r="AD4752">
            <v>13</v>
          </cell>
          <cell r="AF4752">
            <v>100</v>
          </cell>
          <cell r="AG4752" t="str">
            <v/>
          </cell>
          <cell r="AH4752">
            <v>-100</v>
          </cell>
        </row>
        <row r="4753">
          <cell r="AD4753">
            <v>31</v>
          </cell>
          <cell r="AF4753">
            <v>100</v>
          </cell>
          <cell r="AG4753" t="str">
            <v/>
          </cell>
          <cell r="AH4753">
            <v>-100</v>
          </cell>
        </row>
        <row r="4754">
          <cell r="AD4754">
            <v>14</v>
          </cell>
          <cell r="AF4754">
            <v>100</v>
          </cell>
          <cell r="AG4754" t="str">
            <v/>
          </cell>
          <cell r="AH4754">
            <v>-100</v>
          </cell>
        </row>
        <row r="4755">
          <cell r="AD4755">
            <v>6.5</v>
          </cell>
          <cell r="AF4755">
            <v>100</v>
          </cell>
          <cell r="AG4755" t="str">
            <v/>
          </cell>
          <cell r="AH4755">
            <v>-100</v>
          </cell>
        </row>
        <row r="4756">
          <cell r="AD4756">
            <v>4</v>
          </cell>
          <cell r="AF4756">
            <v>100</v>
          </cell>
          <cell r="AG4756" t="str">
            <v/>
          </cell>
          <cell r="AH4756">
            <v>-100</v>
          </cell>
        </row>
        <row r="4757">
          <cell r="AC4757" t="str">
            <v>Won</v>
          </cell>
          <cell r="AD4757">
            <v>5.3</v>
          </cell>
          <cell r="AE4757">
            <v>1.8</v>
          </cell>
          <cell r="AF4757">
            <v>100</v>
          </cell>
          <cell r="AG4757">
            <v>530</v>
          </cell>
          <cell r="AH4757">
            <v>430</v>
          </cell>
        </row>
        <row r="4758">
          <cell r="AD4758">
            <v>8.5</v>
          </cell>
          <cell r="AF4758">
            <v>100</v>
          </cell>
          <cell r="AG4758" t="str">
            <v/>
          </cell>
          <cell r="AH4758">
            <v>-100</v>
          </cell>
        </row>
        <row r="4759">
          <cell r="AD4759">
            <v>12</v>
          </cell>
          <cell r="AF4759">
            <v>100</v>
          </cell>
          <cell r="AG4759" t="str">
            <v/>
          </cell>
          <cell r="AH4759">
            <v>-100</v>
          </cell>
        </row>
        <row r="4760">
          <cell r="AC4760" t="str">
            <v>3rd</v>
          </cell>
          <cell r="AD4760">
            <v>2.2999999999999998</v>
          </cell>
          <cell r="AE4760">
            <v>1.3</v>
          </cell>
          <cell r="AF4760">
            <v>100</v>
          </cell>
          <cell r="AG4760" t="str">
            <v/>
          </cell>
          <cell r="AH4760">
            <v>-100</v>
          </cell>
        </row>
        <row r="4761">
          <cell r="AD4761">
            <v>4.8</v>
          </cell>
          <cell r="AF4761">
            <v>100</v>
          </cell>
          <cell r="AG4761" t="str">
            <v/>
          </cell>
          <cell r="AH4761">
            <v>-100</v>
          </cell>
        </row>
        <row r="4762">
          <cell r="AD4762">
            <v>20</v>
          </cell>
          <cell r="AF4762">
            <v>100</v>
          </cell>
          <cell r="AG4762" t="str">
            <v/>
          </cell>
          <cell r="AH4762">
            <v>-100</v>
          </cell>
        </row>
        <row r="4763">
          <cell r="AD4763">
            <v>21</v>
          </cell>
          <cell r="AF4763">
            <v>100</v>
          </cell>
          <cell r="AG4763" t="str">
            <v/>
          </cell>
          <cell r="AH4763">
            <v>-100</v>
          </cell>
        </row>
        <row r="4764">
          <cell r="AC4764" t="str">
            <v>Won</v>
          </cell>
          <cell r="AD4764">
            <v>13</v>
          </cell>
          <cell r="AE4764">
            <v>2.5</v>
          </cell>
          <cell r="AF4764">
            <v>100</v>
          </cell>
          <cell r="AG4764">
            <v>1300</v>
          </cell>
          <cell r="AH4764">
            <v>1200</v>
          </cell>
        </row>
        <row r="4765">
          <cell r="AC4765" t="str">
            <v>Won</v>
          </cell>
          <cell r="AD4765">
            <v>1.65</v>
          </cell>
          <cell r="AE4765">
            <v>1.1000000000000001</v>
          </cell>
          <cell r="AF4765">
            <v>100</v>
          </cell>
          <cell r="AG4765">
            <v>165</v>
          </cell>
          <cell r="AH4765">
            <v>65</v>
          </cell>
        </row>
        <row r="4766">
          <cell r="AC4766" t="str">
            <v>2nd</v>
          </cell>
          <cell r="AD4766">
            <v>8.5</v>
          </cell>
          <cell r="AE4766">
            <v>1.8</v>
          </cell>
          <cell r="AF4766">
            <v>100</v>
          </cell>
          <cell r="AG4766" t="str">
            <v/>
          </cell>
          <cell r="AH4766">
            <v>-100</v>
          </cell>
        </row>
        <row r="4767">
          <cell r="AC4767" t="str">
            <v>3rd</v>
          </cell>
          <cell r="AD4767">
            <v>11</v>
          </cell>
          <cell r="AE4767">
            <v>2.4</v>
          </cell>
          <cell r="AF4767">
            <v>100</v>
          </cell>
          <cell r="AG4767" t="str">
            <v/>
          </cell>
          <cell r="AH4767">
            <v>-100</v>
          </cell>
        </row>
        <row r="4768">
          <cell r="AD4768">
            <v>17</v>
          </cell>
          <cell r="AF4768">
            <v>100</v>
          </cell>
          <cell r="AG4768" t="str">
            <v/>
          </cell>
          <cell r="AH4768">
            <v>-100</v>
          </cell>
        </row>
        <row r="4769">
          <cell r="AD4769">
            <v>9</v>
          </cell>
          <cell r="AF4769">
            <v>100</v>
          </cell>
          <cell r="AG4769" t="str">
            <v/>
          </cell>
          <cell r="AH4769">
            <v>-100</v>
          </cell>
        </row>
        <row r="4770">
          <cell r="AD4770">
            <v>7.5</v>
          </cell>
          <cell r="AF4770">
            <v>100</v>
          </cell>
          <cell r="AG4770" t="str">
            <v/>
          </cell>
          <cell r="AH4770">
            <v>-100</v>
          </cell>
        </row>
        <row r="4771">
          <cell r="AC4771" t="str">
            <v>Won</v>
          </cell>
          <cell r="AD4771">
            <v>4</v>
          </cell>
          <cell r="AE4771">
            <v>1.5</v>
          </cell>
          <cell r="AF4771">
            <v>100</v>
          </cell>
          <cell r="AG4771">
            <v>400</v>
          </cell>
          <cell r="AH4771">
            <v>300</v>
          </cell>
        </row>
        <row r="4772">
          <cell r="AC4772" t="str">
            <v>2nd</v>
          </cell>
          <cell r="AD4772">
            <v>4.4000000000000004</v>
          </cell>
          <cell r="AE4772">
            <v>1.9</v>
          </cell>
          <cell r="AF4772">
            <v>100</v>
          </cell>
          <cell r="AG4772" t="str">
            <v/>
          </cell>
          <cell r="AH4772">
            <v>-100</v>
          </cell>
        </row>
        <row r="4773">
          <cell r="AC4773" t="str">
            <v>3rd</v>
          </cell>
          <cell r="AD4773">
            <v>13</v>
          </cell>
          <cell r="AE4773">
            <v>3.5</v>
          </cell>
          <cell r="AF4773">
            <v>100</v>
          </cell>
          <cell r="AG4773" t="str">
            <v/>
          </cell>
          <cell r="AH4773">
            <v>-100</v>
          </cell>
        </row>
        <row r="4774">
          <cell r="AD4774">
            <v>6.5</v>
          </cell>
          <cell r="AF4774">
            <v>100</v>
          </cell>
          <cell r="AG4774" t="str">
            <v/>
          </cell>
          <cell r="AH4774">
            <v>-100</v>
          </cell>
        </row>
        <row r="4775">
          <cell r="AD4775">
            <v>2.8</v>
          </cell>
          <cell r="AF4775">
            <v>100</v>
          </cell>
          <cell r="AG4775" t="str">
            <v/>
          </cell>
          <cell r="AH4775">
            <v>-100</v>
          </cell>
        </row>
        <row r="4776">
          <cell r="AD4776">
            <v>10</v>
          </cell>
          <cell r="AF4776">
            <v>100</v>
          </cell>
          <cell r="AG4776" t="str">
            <v/>
          </cell>
          <cell r="AH4776">
            <v>-100</v>
          </cell>
        </row>
        <row r="4777">
          <cell r="AD4777">
            <v>13</v>
          </cell>
          <cell r="AF4777">
            <v>100</v>
          </cell>
          <cell r="AG4777" t="str">
            <v/>
          </cell>
          <cell r="AH4777">
            <v>-100</v>
          </cell>
        </row>
        <row r="4778">
          <cell r="AD4778">
            <v>13</v>
          </cell>
          <cell r="AF4778">
            <v>100</v>
          </cell>
          <cell r="AG4778" t="str">
            <v/>
          </cell>
          <cell r="AH4778">
            <v>-100</v>
          </cell>
        </row>
        <row r="4779">
          <cell r="AD4779">
            <v>8.5</v>
          </cell>
          <cell r="AF4779">
            <v>100</v>
          </cell>
          <cell r="AG4779" t="str">
            <v/>
          </cell>
          <cell r="AH4779">
            <v>-100</v>
          </cell>
        </row>
        <row r="4780">
          <cell r="AC4780" t="str">
            <v>2nd</v>
          </cell>
          <cell r="AD4780">
            <v>3.8</v>
          </cell>
          <cell r="AE4780">
            <v>1.8</v>
          </cell>
          <cell r="AF4780">
            <v>100</v>
          </cell>
          <cell r="AG4780" t="str">
            <v/>
          </cell>
          <cell r="AH4780">
            <v>-100</v>
          </cell>
        </row>
        <row r="4781">
          <cell r="AC4781" t="str">
            <v>3rd</v>
          </cell>
          <cell r="AD4781">
            <v>7</v>
          </cell>
          <cell r="AE4781">
            <v>2.2000000000000002</v>
          </cell>
          <cell r="AF4781">
            <v>100</v>
          </cell>
          <cell r="AG4781" t="str">
            <v/>
          </cell>
          <cell r="AH4781">
            <v>-100</v>
          </cell>
        </row>
        <row r="4782">
          <cell r="AD4782">
            <v>10</v>
          </cell>
          <cell r="AF4782">
            <v>100</v>
          </cell>
          <cell r="AG4782" t="str">
            <v/>
          </cell>
          <cell r="AH4782">
            <v>-100</v>
          </cell>
        </row>
        <row r="4783">
          <cell r="AD4783">
            <v>10</v>
          </cell>
          <cell r="AF4783">
            <v>100</v>
          </cell>
          <cell r="AG4783" t="str">
            <v/>
          </cell>
          <cell r="AH4783">
            <v>-100</v>
          </cell>
        </row>
        <row r="4784">
          <cell r="AD4784">
            <v>17</v>
          </cell>
          <cell r="AF4784">
            <v>100</v>
          </cell>
          <cell r="AG4784" t="str">
            <v/>
          </cell>
          <cell r="AH4784">
            <v>-100</v>
          </cell>
        </row>
        <row r="4785">
          <cell r="AC4785" t="str">
            <v>3rd</v>
          </cell>
          <cell r="AD4785">
            <v>18</v>
          </cell>
          <cell r="AE4785">
            <v>3.7</v>
          </cell>
          <cell r="AF4785">
            <v>100</v>
          </cell>
          <cell r="AG4785" t="str">
            <v/>
          </cell>
          <cell r="AH4785">
            <v>-100</v>
          </cell>
        </row>
        <row r="4786">
          <cell r="AD4786">
            <v>13</v>
          </cell>
          <cell r="AF4786">
            <v>100</v>
          </cell>
          <cell r="AG4786" t="str">
            <v/>
          </cell>
          <cell r="AH4786">
            <v>-100</v>
          </cell>
        </row>
        <row r="4787">
          <cell r="AD4787">
            <v>3.3</v>
          </cell>
          <cell r="AF4787">
            <v>100</v>
          </cell>
          <cell r="AG4787" t="str">
            <v/>
          </cell>
          <cell r="AH4787">
            <v>-100</v>
          </cell>
        </row>
        <row r="4788">
          <cell r="AD4788">
            <v>6.5</v>
          </cell>
          <cell r="AF4788">
            <v>100</v>
          </cell>
          <cell r="AG4788" t="str">
            <v/>
          </cell>
          <cell r="AH4788">
            <v>-100</v>
          </cell>
        </row>
        <row r="4789">
          <cell r="AC4789" t="str">
            <v>2nd</v>
          </cell>
          <cell r="AD4789">
            <v>7.5</v>
          </cell>
          <cell r="AE4789">
            <v>2.2000000000000002</v>
          </cell>
          <cell r="AF4789">
            <v>100</v>
          </cell>
          <cell r="AG4789" t="str">
            <v/>
          </cell>
          <cell r="AH4789">
            <v>-100</v>
          </cell>
        </row>
        <row r="4790">
          <cell r="AC4790" t="str">
            <v>3rd</v>
          </cell>
          <cell r="AD4790">
            <v>3</v>
          </cell>
          <cell r="AE4790">
            <v>1.4</v>
          </cell>
          <cell r="AF4790">
            <v>100</v>
          </cell>
          <cell r="AG4790" t="str">
            <v/>
          </cell>
          <cell r="AH4790">
            <v>-100</v>
          </cell>
        </row>
        <row r="4791">
          <cell r="AC4791" t="str">
            <v>Won</v>
          </cell>
          <cell r="AD4791">
            <v>5.9</v>
          </cell>
          <cell r="AE4791">
            <v>1.9</v>
          </cell>
          <cell r="AF4791">
            <v>100</v>
          </cell>
          <cell r="AG4791">
            <v>590</v>
          </cell>
          <cell r="AH4791">
            <v>490</v>
          </cell>
        </row>
        <row r="4792">
          <cell r="AC4792" t="str">
            <v>2nd</v>
          </cell>
          <cell r="AD4792">
            <v>14</v>
          </cell>
          <cell r="AE4792">
            <v>4.0999999999999996</v>
          </cell>
          <cell r="AF4792">
            <v>100</v>
          </cell>
          <cell r="AG4792" t="str">
            <v/>
          </cell>
          <cell r="AH4792">
            <v>-100</v>
          </cell>
        </row>
        <row r="4793">
          <cell r="AD4793">
            <v>7</v>
          </cell>
          <cell r="AF4793">
            <v>100</v>
          </cell>
          <cell r="AG4793" t="str">
            <v/>
          </cell>
          <cell r="AH4793">
            <v>-100</v>
          </cell>
        </row>
        <row r="4794">
          <cell r="AC4794" t="str">
            <v>Won</v>
          </cell>
          <cell r="AD4794">
            <v>8.3000000000000007</v>
          </cell>
          <cell r="AE4794">
            <v>2.2999999999999998</v>
          </cell>
          <cell r="AF4794">
            <v>100</v>
          </cell>
          <cell r="AG4794">
            <v>830.00000000000011</v>
          </cell>
          <cell r="AH4794">
            <v>730.00000000000011</v>
          </cell>
        </row>
        <row r="4795">
          <cell r="AC4795" t="str">
            <v>3rd</v>
          </cell>
          <cell r="AD4795">
            <v>4.5999999999999996</v>
          </cell>
          <cell r="AE4795">
            <v>1.7</v>
          </cell>
          <cell r="AF4795">
            <v>100</v>
          </cell>
          <cell r="AG4795" t="str">
            <v/>
          </cell>
          <cell r="AH4795">
            <v>-100</v>
          </cell>
        </row>
        <row r="4796">
          <cell r="AC4796" t="str">
            <v>2nd</v>
          </cell>
          <cell r="AD4796">
            <v>3.7</v>
          </cell>
          <cell r="AE4796">
            <v>1.4</v>
          </cell>
          <cell r="AF4796">
            <v>100</v>
          </cell>
          <cell r="AG4796" t="str">
            <v/>
          </cell>
          <cell r="AH4796">
            <v>-100</v>
          </cell>
        </row>
        <row r="4797">
          <cell r="AD4797">
            <v>4.4000000000000004</v>
          </cell>
          <cell r="AF4797">
            <v>100</v>
          </cell>
          <cell r="AG4797" t="str">
            <v/>
          </cell>
          <cell r="AH4797">
            <v>-100</v>
          </cell>
        </row>
        <row r="4798">
          <cell r="AC4798" t="str">
            <v>3rd</v>
          </cell>
          <cell r="AD4798">
            <v>11</v>
          </cell>
          <cell r="AE4798">
            <v>2.7</v>
          </cell>
          <cell r="AF4798">
            <v>100</v>
          </cell>
          <cell r="AG4798" t="str">
            <v/>
          </cell>
          <cell r="AH4798">
            <v>-100</v>
          </cell>
        </row>
        <row r="4799">
          <cell r="AD4799">
            <v>41</v>
          </cell>
          <cell r="AF4799">
            <v>100</v>
          </cell>
          <cell r="AG4799" t="str">
            <v/>
          </cell>
          <cell r="AH4799">
            <v>-100</v>
          </cell>
        </row>
        <row r="4800">
          <cell r="AC4800" t="str">
            <v>2nd</v>
          </cell>
          <cell r="AD4800">
            <v>2.4</v>
          </cell>
          <cell r="AE4800">
            <v>1.2</v>
          </cell>
          <cell r="AF4800">
            <v>100</v>
          </cell>
          <cell r="AG4800" t="str">
            <v/>
          </cell>
          <cell r="AH4800">
            <v>-100</v>
          </cell>
        </row>
        <row r="4801">
          <cell r="AD4801">
            <v>6</v>
          </cell>
          <cell r="AF4801">
            <v>100</v>
          </cell>
          <cell r="AG4801" t="str">
            <v/>
          </cell>
          <cell r="AH4801">
            <v>-100</v>
          </cell>
        </row>
        <row r="4802">
          <cell r="AC4802" t="str">
            <v>Won</v>
          </cell>
          <cell r="AD4802">
            <v>9.5</v>
          </cell>
          <cell r="AE4802">
            <v>2.4</v>
          </cell>
          <cell r="AF4802">
            <v>100</v>
          </cell>
          <cell r="AG4802">
            <v>950</v>
          </cell>
          <cell r="AH4802">
            <v>850</v>
          </cell>
        </row>
        <row r="4803">
          <cell r="AD4803">
            <v>8.5</v>
          </cell>
          <cell r="AF4803">
            <v>100</v>
          </cell>
          <cell r="AG4803" t="str">
            <v/>
          </cell>
          <cell r="AH4803">
            <v>-100</v>
          </cell>
        </row>
        <row r="4804">
          <cell r="AD4804">
            <v>7.5</v>
          </cell>
          <cell r="AF4804">
            <v>100</v>
          </cell>
          <cell r="AG4804" t="str">
            <v/>
          </cell>
          <cell r="AH4804">
            <v>-100</v>
          </cell>
        </row>
        <row r="4805">
          <cell r="AD4805">
            <v>2.7</v>
          </cell>
          <cell r="AF4805">
            <v>100</v>
          </cell>
          <cell r="AG4805" t="str">
            <v/>
          </cell>
          <cell r="AH4805">
            <v>-100</v>
          </cell>
        </row>
        <row r="4806">
          <cell r="AC4806" t="str">
            <v>3rd</v>
          </cell>
          <cell r="AD4806">
            <v>4.8</v>
          </cell>
          <cell r="AE4806">
            <v>1.6</v>
          </cell>
          <cell r="AF4806">
            <v>100</v>
          </cell>
          <cell r="AG4806" t="str">
            <v/>
          </cell>
          <cell r="AH4806">
            <v>-100</v>
          </cell>
        </row>
        <row r="4807">
          <cell r="AD4807">
            <v>6</v>
          </cell>
          <cell r="AF4807">
            <v>100</v>
          </cell>
          <cell r="AG4807" t="str">
            <v/>
          </cell>
          <cell r="AH4807">
            <v>-100</v>
          </cell>
        </row>
        <row r="4808">
          <cell r="AC4808" t="str">
            <v>Won</v>
          </cell>
          <cell r="AD4808">
            <v>16.7</v>
          </cell>
          <cell r="AE4808">
            <v>3.5</v>
          </cell>
          <cell r="AF4808">
            <v>100</v>
          </cell>
          <cell r="AG4808">
            <v>1670</v>
          </cell>
          <cell r="AH4808">
            <v>1570</v>
          </cell>
        </row>
        <row r="4809">
          <cell r="AC4809" t="str">
            <v>2nd</v>
          </cell>
          <cell r="AD4809">
            <v>16</v>
          </cell>
          <cell r="AE4809">
            <v>3.3</v>
          </cell>
          <cell r="AF4809">
            <v>100</v>
          </cell>
          <cell r="AG4809" t="str">
            <v/>
          </cell>
          <cell r="AH4809">
            <v>-100</v>
          </cell>
        </row>
        <row r="4810">
          <cell r="AD4810">
            <v>2.7</v>
          </cell>
          <cell r="AF4810">
            <v>100</v>
          </cell>
          <cell r="AG4810" t="str">
            <v/>
          </cell>
          <cell r="AH4810">
            <v>-100</v>
          </cell>
        </row>
        <row r="4811">
          <cell r="AD4811">
            <v>3.8</v>
          </cell>
          <cell r="AF4811">
            <v>100</v>
          </cell>
          <cell r="AG4811" t="str">
            <v/>
          </cell>
          <cell r="AH4811">
            <v>-100</v>
          </cell>
        </row>
        <row r="4812">
          <cell r="AC4812" t="str">
            <v>Won</v>
          </cell>
          <cell r="AD4812">
            <v>7.6</v>
          </cell>
          <cell r="AE4812">
            <v>1.9</v>
          </cell>
          <cell r="AF4812">
            <v>100</v>
          </cell>
          <cell r="AG4812">
            <v>760</v>
          </cell>
          <cell r="AH4812">
            <v>660</v>
          </cell>
        </row>
        <row r="4813">
          <cell r="AC4813" t="str">
            <v>3rd</v>
          </cell>
          <cell r="AD4813">
            <v>9</v>
          </cell>
          <cell r="AE4813">
            <v>2.1</v>
          </cell>
          <cell r="AF4813">
            <v>100</v>
          </cell>
          <cell r="AG4813" t="str">
            <v/>
          </cell>
          <cell r="AH4813">
            <v>-100</v>
          </cell>
        </row>
        <row r="4814">
          <cell r="AC4814" t="str">
            <v>2nd</v>
          </cell>
          <cell r="AD4814">
            <v>41</v>
          </cell>
          <cell r="AE4814">
            <v>9.5</v>
          </cell>
          <cell r="AF4814">
            <v>100</v>
          </cell>
          <cell r="AG4814" t="str">
            <v/>
          </cell>
          <cell r="AH4814">
            <v>-100</v>
          </cell>
        </row>
        <row r="4815">
          <cell r="AC4815" t="str">
            <v>Won</v>
          </cell>
          <cell r="AD4815">
            <v>15</v>
          </cell>
          <cell r="AE4815">
            <v>3.4</v>
          </cell>
          <cell r="AF4815">
            <v>100</v>
          </cell>
          <cell r="AG4815">
            <v>1500</v>
          </cell>
          <cell r="AH4815">
            <v>1400</v>
          </cell>
        </row>
        <row r="4816">
          <cell r="AD4816">
            <v>3.1</v>
          </cell>
          <cell r="AF4816">
            <v>100</v>
          </cell>
          <cell r="AG4816" t="str">
            <v/>
          </cell>
          <cell r="AH4816">
            <v>-100</v>
          </cell>
        </row>
        <row r="4817">
          <cell r="AD4817">
            <v>9.5</v>
          </cell>
          <cell r="AF4817">
            <v>100</v>
          </cell>
          <cell r="AG4817" t="str">
            <v/>
          </cell>
          <cell r="AH4817">
            <v>-100</v>
          </cell>
        </row>
        <row r="4818">
          <cell r="AC4818" t="str">
            <v>3rd</v>
          </cell>
          <cell r="AD4818">
            <v>8</v>
          </cell>
          <cell r="AE4818">
            <v>2.4</v>
          </cell>
          <cell r="AF4818">
            <v>100</v>
          </cell>
          <cell r="AG4818" t="str">
            <v/>
          </cell>
          <cell r="AH4818">
            <v>-100</v>
          </cell>
        </row>
        <row r="4819">
          <cell r="AD4819">
            <v>7.5</v>
          </cell>
          <cell r="AF4819">
            <v>100</v>
          </cell>
          <cell r="AG4819" t="str">
            <v/>
          </cell>
          <cell r="AH4819">
            <v>-100</v>
          </cell>
        </row>
        <row r="4820">
          <cell r="AD4820">
            <v>6</v>
          </cell>
          <cell r="AF4820">
            <v>100</v>
          </cell>
          <cell r="AG4820" t="str">
            <v/>
          </cell>
          <cell r="AH4820">
            <v>-100</v>
          </cell>
        </row>
        <row r="4821">
          <cell r="AC4821" t="str">
            <v>2nd</v>
          </cell>
          <cell r="AD4821">
            <v>10</v>
          </cell>
          <cell r="AE4821">
            <v>3.1</v>
          </cell>
          <cell r="AF4821">
            <v>100</v>
          </cell>
          <cell r="AG4821" t="str">
            <v/>
          </cell>
          <cell r="AH4821">
            <v>-100</v>
          </cell>
        </row>
        <row r="4822">
          <cell r="AC4822" t="str">
            <v>3rd</v>
          </cell>
          <cell r="AD4822">
            <v>6</v>
          </cell>
          <cell r="AE4822">
            <v>2.4</v>
          </cell>
          <cell r="AF4822">
            <v>100</v>
          </cell>
          <cell r="AG4822" t="str">
            <v/>
          </cell>
          <cell r="AH4822">
            <v>-100</v>
          </cell>
        </row>
        <row r="4823">
          <cell r="AC4823" t="str">
            <v>Won</v>
          </cell>
          <cell r="AD4823">
            <v>7</v>
          </cell>
          <cell r="AE4823">
            <v>2.2999999999999998</v>
          </cell>
          <cell r="AF4823">
            <v>100</v>
          </cell>
          <cell r="AG4823">
            <v>700</v>
          </cell>
          <cell r="AH4823">
            <v>600</v>
          </cell>
        </row>
        <row r="4824">
          <cell r="AD4824">
            <v>41</v>
          </cell>
          <cell r="AF4824">
            <v>100</v>
          </cell>
          <cell r="AG4824" t="str">
            <v/>
          </cell>
          <cell r="AH4824">
            <v>-100</v>
          </cell>
        </row>
        <row r="4825">
          <cell r="AC4825" t="str">
            <v>Ntd</v>
          </cell>
          <cell r="AD4825">
            <v>3.3</v>
          </cell>
          <cell r="AF4825">
            <v>100</v>
          </cell>
          <cell r="AG4825" t="str">
            <v/>
          </cell>
          <cell r="AH4825">
            <v>-100</v>
          </cell>
        </row>
        <row r="4826">
          <cell r="AD4826">
            <v>6</v>
          </cell>
          <cell r="AF4826">
            <v>100</v>
          </cell>
          <cell r="AG4826" t="str">
            <v/>
          </cell>
          <cell r="AH4826">
            <v>-100</v>
          </cell>
        </row>
        <row r="4827">
          <cell r="AC4827" t="str">
            <v>2nd</v>
          </cell>
          <cell r="AD4827">
            <v>3.6</v>
          </cell>
          <cell r="AE4827">
            <v>1.9</v>
          </cell>
          <cell r="AF4827">
            <v>100</v>
          </cell>
          <cell r="AG4827" t="str">
            <v/>
          </cell>
          <cell r="AH4827">
            <v>-100</v>
          </cell>
        </row>
        <row r="4828">
          <cell r="AC4828" t="str">
            <v>2nd</v>
          </cell>
          <cell r="AD4828">
            <v>21</v>
          </cell>
          <cell r="AE4828">
            <v>3.7</v>
          </cell>
          <cell r="AF4828">
            <v>100</v>
          </cell>
          <cell r="AG4828" t="str">
            <v/>
          </cell>
          <cell r="AH4828">
            <v>-100</v>
          </cell>
        </row>
        <row r="4829">
          <cell r="AD4829">
            <v>26</v>
          </cell>
          <cell r="AF4829">
            <v>100</v>
          </cell>
          <cell r="AG4829" t="str">
            <v/>
          </cell>
          <cell r="AH4829">
            <v>-100</v>
          </cell>
        </row>
        <row r="4830">
          <cell r="AD4830">
            <v>2.7</v>
          </cell>
          <cell r="AF4830">
            <v>100</v>
          </cell>
          <cell r="AG4830" t="str">
            <v/>
          </cell>
          <cell r="AH4830">
            <v>-100</v>
          </cell>
        </row>
        <row r="4831">
          <cell r="AD4831">
            <v>7</v>
          </cell>
          <cell r="AF4831">
            <v>100</v>
          </cell>
          <cell r="AG4831" t="str">
            <v/>
          </cell>
          <cell r="AH4831">
            <v>-100</v>
          </cell>
        </row>
        <row r="4832">
          <cell r="AC4832" t="str">
            <v>2nd</v>
          </cell>
          <cell r="AD4832">
            <v>4.4000000000000004</v>
          </cell>
          <cell r="AE4832">
            <v>1.5</v>
          </cell>
          <cell r="AF4832">
            <v>100</v>
          </cell>
          <cell r="AG4832" t="str">
            <v/>
          </cell>
          <cell r="AH4832">
            <v>-100</v>
          </cell>
        </row>
        <row r="4833">
          <cell r="AC4833" t="str">
            <v>Won</v>
          </cell>
          <cell r="AD4833">
            <v>7.6</v>
          </cell>
          <cell r="AE4833">
            <v>3.5</v>
          </cell>
          <cell r="AF4833">
            <v>100</v>
          </cell>
          <cell r="AG4833">
            <v>760</v>
          </cell>
          <cell r="AH4833">
            <v>660</v>
          </cell>
        </row>
        <row r="4834">
          <cell r="AD4834">
            <v>9</v>
          </cell>
          <cell r="AF4834">
            <v>100</v>
          </cell>
          <cell r="AG4834" t="str">
            <v/>
          </cell>
          <cell r="AH4834">
            <v>-100</v>
          </cell>
        </row>
        <row r="4835">
          <cell r="AC4835" t="str">
            <v>Won</v>
          </cell>
          <cell r="AD4835">
            <v>1.6</v>
          </cell>
          <cell r="AE4835">
            <v>1.1000000000000001</v>
          </cell>
          <cell r="AF4835">
            <v>100</v>
          </cell>
          <cell r="AG4835">
            <v>160</v>
          </cell>
          <cell r="AH4835">
            <v>60</v>
          </cell>
        </row>
        <row r="4836">
          <cell r="AD4836">
            <v>9</v>
          </cell>
          <cell r="AF4836">
            <v>100</v>
          </cell>
          <cell r="AG4836" t="str">
            <v/>
          </cell>
          <cell r="AH4836">
            <v>-100</v>
          </cell>
        </row>
        <row r="4837">
          <cell r="AD4837">
            <v>11</v>
          </cell>
          <cell r="AF4837">
            <v>100</v>
          </cell>
          <cell r="AG4837" t="str">
            <v/>
          </cell>
          <cell r="AH4837">
            <v>-100</v>
          </cell>
        </row>
        <row r="4838">
          <cell r="AC4838" t="str">
            <v>Won</v>
          </cell>
          <cell r="AD4838">
            <v>11</v>
          </cell>
          <cell r="AE4838">
            <v>2.6</v>
          </cell>
          <cell r="AF4838">
            <v>100</v>
          </cell>
          <cell r="AG4838">
            <v>1100</v>
          </cell>
          <cell r="AH4838">
            <v>1000</v>
          </cell>
        </row>
        <row r="4839">
          <cell r="AC4839" t="str">
            <v>3rd</v>
          </cell>
          <cell r="AD4839">
            <v>11</v>
          </cell>
          <cell r="AE4839">
            <v>2.6</v>
          </cell>
          <cell r="AF4839">
            <v>100</v>
          </cell>
          <cell r="AG4839" t="str">
            <v/>
          </cell>
          <cell r="AH4839">
            <v>-100</v>
          </cell>
        </row>
        <row r="4840">
          <cell r="AC4840" t="str">
            <v>3rd</v>
          </cell>
          <cell r="AD4840">
            <v>7</v>
          </cell>
          <cell r="AE4840">
            <v>2.2000000000000002</v>
          </cell>
          <cell r="AF4840">
            <v>100</v>
          </cell>
          <cell r="AG4840" t="str">
            <v/>
          </cell>
          <cell r="AH4840">
            <v>-100</v>
          </cell>
        </row>
        <row r="4841">
          <cell r="AD4841">
            <v>4.4000000000000004</v>
          </cell>
          <cell r="AF4841">
            <v>100</v>
          </cell>
          <cell r="AG4841" t="str">
            <v/>
          </cell>
          <cell r="AH4841">
            <v>-100</v>
          </cell>
        </row>
        <row r="4842">
          <cell r="AC4842" t="str">
            <v>Won</v>
          </cell>
          <cell r="AD4842">
            <v>5.5</v>
          </cell>
          <cell r="AE4842">
            <v>2</v>
          </cell>
          <cell r="AF4842">
            <v>100</v>
          </cell>
          <cell r="AG4842">
            <v>550</v>
          </cell>
          <cell r="AH4842">
            <v>450</v>
          </cell>
        </row>
        <row r="4843">
          <cell r="AD4843">
            <v>10</v>
          </cell>
          <cell r="AF4843">
            <v>100</v>
          </cell>
          <cell r="AG4843" t="str">
            <v/>
          </cell>
          <cell r="AH4843">
            <v>-100</v>
          </cell>
        </row>
        <row r="4844">
          <cell r="AD4844">
            <v>101</v>
          </cell>
          <cell r="AF4844">
            <v>100</v>
          </cell>
          <cell r="AG4844" t="str">
            <v/>
          </cell>
          <cell r="AH4844">
            <v>-100</v>
          </cell>
        </row>
        <row r="4845">
          <cell r="AD4845">
            <v>14</v>
          </cell>
          <cell r="AF4845">
            <v>100</v>
          </cell>
          <cell r="AG4845" t="str">
            <v/>
          </cell>
          <cell r="AH4845">
            <v>-100</v>
          </cell>
        </row>
        <row r="4846">
          <cell r="AC4846" t="str">
            <v>Won</v>
          </cell>
          <cell r="AD4846">
            <v>8</v>
          </cell>
          <cell r="AE4846">
            <v>2.9</v>
          </cell>
          <cell r="AF4846">
            <v>100</v>
          </cell>
          <cell r="AG4846">
            <v>800</v>
          </cell>
          <cell r="AH4846">
            <v>700</v>
          </cell>
        </row>
        <row r="4847">
          <cell r="AD4847">
            <v>5</v>
          </cell>
          <cell r="AF4847">
            <v>100</v>
          </cell>
          <cell r="AG4847" t="str">
            <v/>
          </cell>
          <cell r="AH4847">
            <v>-100</v>
          </cell>
        </row>
        <row r="4848">
          <cell r="AD4848">
            <v>14</v>
          </cell>
          <cell r="AF4848">
            <v>100</v>
          </cell>
          <cell r="AG4848" t="str">
            <v/>
          </cell>
          <cell r="AH4848">
            <v>-100</v>
          </cell>
        </row>
        <row r="4849">
          <cell r="AD4849">
            <v>10</v>
          </cell>
          <cell r="AF4849">
            <v>100</v>
          </cell>
          <cell r="AG4849" t="str">
            <v/>
          </cell>
          <cell r="AH4849">
            <v>-100</v>
          </cell>
        </row>
        <row r="4850">
          <cell r="AC4850" t="str">
            <v>2nd</v>
          </cell>
          <cell r="AD4850">
            <v>4.4000000000000004</v>
          </cell>
          <cell r="AE4850">
            <v>1.7</v>
          </cell>
          <cell r="AF4850">
            <v>100</v>
          </cell>
          <cell r="AG4850" t="str">
            <v/>
          </cell>
          <cell r="AH4850">
            <v>-100</v>
          </cell>
        </row>
        <row r="4851">
          <cell r="AD4851">
            <v>4.8</v>
          </cell>
          <cell r="AF4851">
            <v>100</v>
          </cell>
          <cell r="AG4851" t="str">
            <v/>
          </cell>
          <cell r="AH4851">
            <v>-100</v>
          </cell>
        </row>
        <row r="4852">
          <cell r="AD4852">
            <v>4.8</v>
          </cell>
          <cell r="AF4852">
            <v>100</v>
          </cell>
          <cell r="AG4852" t="str">
            <v/>
          </cell>
          <cell r="AH4852">
            <v>-100</v>
          </cell>
        </row>
        <row r="4853">
          <cell r="AD4853">
            <v>6</v>
          </cell>
          <cell r="AF4853">
            <v>100</v>
          </cell>
          <cell r="AG4853" t="str">
            <v/>
          </cell>
          <cell r="AH4853">
            <v>-100</v>
          </cell>
        </row>
        <row r="4854">
          <cell r="AC4854" t="str">
            <v>Won</v>
          </cell>
          <cell r="AD4854">
            <v>15.8</v>
          </cell>
          <cell r="AE4854">
            <v>3.8</v>
          </cell>
          <cell r="AF4854">
            <v>100</v>
          </cell>
          <cell r="AG4854">
            <v>1580</v>
          </cell>
          <cell r="AH4854">
            <v>1480</v>
          </cell>
        </row>
        <row r="4855">
          <cell r="AD4855">
            <v>6</v>
          </cell>
          <cell r="AF4855">
            <v>100</v>
          </cell>
          <cell r="AG4855" t="str">
            <v/>
          </cell>
          <cell r="AH4855">
            <v>-100</v>
          </cell>
        </row>
        <row r="4856">
          <cell r="AD4856">
            <v>4.4000000000000004</v>
          </cell>
          <cell r="AF4856">
            <v>100</v>
          </cell>
          <cell r="AG4856" t="str">
            <v/>
          </cell>
          <cell r="AH4856">
            <v>-100</v>
          </cell>
        </row>
        <row r="4857">
          <cell r="AC4857" t="str">
            <v>L/scr</v>
          </cell>
          <cell r="AD4857">
            <v>1</v>
          </cell>
          <cell r="AE4857">
            <v>1</v>
          </cell>
          <cell r="AF4857" t="str">
            <v/>
          </cell>
          <cell r="AG4857" t="str">
            <v/>
          </cell>
          <cell r="AH4857" t="str">
            <v/>
          </cell>
        </row>
        <row r="4858">
          <cell r="AC4858" t="str">
            <v>2nd</v>
          </cell>
          <cell r="AD4858">
            <v>5</v>
          </cell>
          <cell r="AE4858">
            <v>1.4</v>
          </cell>
          <cell r="AF4858">
            <v>100</v>
          </cell>
          <cell r="AG4858" t="str">
            <v/>
          </cell>
          <cell r="AH4858">
            <v>-100</v>
          </cell>
        </row>
        <row r="4859">
          <cell r="AC4859" t="str">
            <v>Won</v>
          </cell>
          <cell r="AD4859">
            <v>9</v>
          </cell>
          <cell r="AE4859">
            <v>2.7</v>
          </cell>
          <cell r="AF4859">
            <v>100</v>
          </cell>
          <cell r="AG4859">
            <v>900</v>
          </cell>
          <cell r="AH4859">
            <v>800</v>
          </cell>
        </row>
        <row r="4860">
          <cell r="AD4860">
            <v>5</v>
          </cell>
          <cell r="AF4860">
            <v>100</v>
          </cell>
          <cell r="AG4860" t="str">
            <v/>
          </cell>
          <cell r="AH4860">
            <v>-100</v>
          </cell>
        </row>
        <row r="4861">
          <cell r="AC4861" t="str">
            <v>3rd</v>
          </cell>
          <cell r="AD4861">
            <v>11</v>
          </cell>
          <cell r="AE4861">
            <v>2.7</v>
          </cell>
          <cell r="AF4861">
            <v>100</v>
          </cell>
          <cell r="AG4861" t="str">
            <v/>
          </cell>
          <cell r="AH4861">
            <v>-100</v>
          </cell>
        </row>
        <row r="4862">
          <cell r="AD4862">
            <v>4.5999999999999996</v>
          </cell>
          <cell r="AF4862">
            <v>100</v>
          </cell>
          <cell r="AG4862" t="str">
            <v/>
          </cell>
          <cell r="AH4862">
            <v>-100</v>
          </cell>
        </row>
        <row r="4863">
          <cell r="AC4863" t="str">
            <v>2nd</v>
          </cell>
          <cell r="AD4863">
            <v>10</v>
          </cell>
          <cell r="AE4863">
            <v>3.3</v>
          </cell>
          <cell r="AF4863">
            <v>100</v>
          </cell>
          <cell r="AG4863" t="str">
            <v/>
          </cell>
          <cell r="AH4863">
            <v>-100</v>
          </cell>
        </row>
        <row r="4864">
          <cell r="AD4864">
            <v>26</v>
          </cell>
          <cell r="AF4864">
            <v>100</v>
          </cell>
          <cell r="AG4864" t="str">
            <v/>
          </cell>
          <cell r="AH4864">
            <v>-100</v>
          </cell>
        </row>
        <row r="4865">
          <cell r="AD4865">
            <v>5.5</v>
          </cell>
          <cell r="AF4865">
            <v>100</v>
          </cell>
          <cell r="AG4865" t="str">
            <v/>
          </cell>
          <cell r="AH4865">
            <v>-100</v>
          </cell>
        </row>
        <row r="4866">
          <cell r="AD4866">
            <v>3.4</v>
          </cell>
          <cell r="AF4866">
            <v>100</v>
          </cell>
          <cell r="AG4866" t="str">
            <v/>
          </cell>
          <cell r="AH4866">
            <v>-100</v>
          </cell>
        </row>
        <row r="4867">
          <cell r="AC4867" t="str">
            <v>3rd</v>
          </cell>
          <cell r="AD4867">
            <v>1.5</v>
          </cell>
          <cell r="AF4867">
            <v>100</v>
          </cell>
          <cell r="AG4867" t="str">
            <v/>
          </cell>
          <cell r="AH4867">
            <v>-100</v>
          </cell>
        </row>
        <row r="4868">
          <cell r="AC4868" t="str">
            <v>Won</v>
          </cell>
          <cell r="AD4868">
            <v>11.6</v>
          </cell>
          <cell r="AE4868">
            <v>2.7</v>
          </cell>
          <cell r="AF4868">
            <v>100</v>
          </cell>
          <cell r="AG4868">
            <v>1160</v>
          </cell>
          <cell r="AH4868">
            <v>1060</v>
          </cell>
        </row>
        <row r="4869">
          <cell r="AD4869">
            <v>9</v>
          </cell>
          <cell r="AF4869">
            <v>100</v>
          </cell>
          <cell r="AG4869" t="str">
            <v/>
          </cell>
          <cell r="AH4869">
            <v>-100</v>
          </cell>
        </row>
        <row r="4870">
          <cell r="AD4870">
            <v>4.4000000000000004</v>
          </cell>
          <cell r="AF4870">
            <v>100</v>
          </cell>
          <cell r="AG4870" t="str">
            <v/>
          </cell>
          <cell r="AH4870">
            <v>-100</v>
          </cell>
        </row>
        <row r="4871">
          <cell r="AC4871" t="str">
            <v>2nd</v>
          </cell>
          <cell r="AD4871">
            <v>4.2</v>
          </cell>
          <cell r="AE4871">
            <v>1.7</v>
          </cell>
          <cell r="AF4871">
            <v>100</v>
          </cell>
          <cell r="AG4871" t="str">
            <v/>
          </cell>
          <cell r="AH4871">
            <v>-100</v>
          </cell>
        </row>
        <row r="4872">
          <cell r="AD4872">
            <v>11</v>
          </cell>
          <cell r="AF4872">
            <v>100</v>
          </cell>
          <cell r="AG4872" t="str">
            <v/>
          </cell>
          <cell r="AH4872">
            <v>-100</v>
          </cell>
        </row>
        <row r="4873">
          <cell r="AD4873">
            <v>20</v>
          </cell>
          <cell r="AF4873">
            <v>100</v>
          </cell>
          <cell r="AG4873" t="str">
            <v/>
          </cell>
          <cell r="AH4873">
            <v>-100</v>
          </cell>
        </row>
        <row r="4874">
          <cell r="AD4874">
            <v>6.5</v>
          </cell>
          <cell r="AF4874">
            <v>100</v>
          </cell>
          <cell r="AG4874" t="str">
            <v/>
          </cell>
          <cell r="AH4874">
            <v>-100</v>
          </cell>
        </row>
        <row r="4875">
          <cell r="AC4875" t="str">
            <v>2nd</v>
          </cell>
          <cell r="AD4875">
            <v>2.2999999999999998</v>
          </cell>
          <cell r="AE4875">
            <v>1.2</v>
          </cell>
          <cell r="AF4875">
            <v>100</v>
          </cell>
          <cell r="AG4875" t="str">
            <v/>
          </cell>
          <cell r="AH4875">
            <v>-100</v>
          </cell>
        </row>
        <row r="4876">
          <cell r="AD4876">
            <v>6</v>
          </cell>
          <cell r="AF4876">
            <v>100</v>
          </cell>
          <cell r="AG4876" t="str">
            <v/>
          </cell>
          <cell r="AH4876">
            <v>-100</v>
          </cell>
        </row>
        <row r="4877">
          <cell r="AC4877" t="str">
            <v>Won</v>
          </cell>
          <cell r="AD4877">
            <v>6.5</v>
          </cell>
          <cell r="AE4877">
            <v>1.8</v>
          </cell>
          <cell r="AF4877">
            <v>100</v>
          </cell>
          <cell r="AG4877">
            <v>650</v>
          </cell>
          <cell r="AH4877">
            <v>550</v>
          </cell>
        </row>
        <row r="4878">
          <cell r="AD4878">
            <v>8.5</v>
          </cell>
          <cell r="AF4878">
            <v>100</v>
          </cell>
          <cell r="AG4878" t="str">
            <v/>
          </cell>
          <cell r="AH4878">
            <v>-100</v>
          </cell>
        </row>
        <row r="4879">
          <cell r="AC4879" t="str">
            <v>3rd</v>
          </cell>
          <cell r="AD4879">
            <v>12</v>
          </cell>
          <cell r="AE4879">
            <v>2.9</v>
          </cell>
          <cell r="AF4879">
            <v>100</v>
          </cell>
          <cell r="AG4879" t="str">
            <v/>
          </cell>
          <cell r="AH4879">
            <v>-100</v>
          </cell>
        </row>
        <row r="4880">
          <cell r="AD4880">
            <v>4.5999999999999996</v>
          </cell>
          <cell r="AF4880">
            <v>100</v>
          </cell>
          <cell r="AG4880" t="str">
            <v/>
          </cell>
          <cell r="AH4880">
            <v>-100</v>
          </cell>
        </row>
        <row r="4881">
          <cell r="AD4881">
            <v>6.5</v>
          </cell>
          <cell r="AF4881">
            <v>100</v>
          </cell>
          <cell r="AG4881" t="str">
            <v/>
          </cell>
          <cell r="AH4881">
            <v>-100</v>
          </cell>
        </row>
        <row r="4882">
          <cell r="AC4882" t="str">
            <v>3rd</v>
          </cell>
          <cell r="AD4882">
            <v>6</v>
          </cell>
          <cell r="AE4882">
            <v>2</v>
          </cell>
          <cell r="AF4882">
            <v>100</v>
          </cell>
          <cell r="AG4882" t="str">
            <v/>
          </cell>
          <cell r="AH4882">
            <v>-100</v>
          </cell>
        </row>
        <row r="4883">
          <cell r="AC4883" t="str">
            <v>Won</v>
          </cell>
          <cell r="AD4883">
            <v>12</v>
          </cell>
          <cell r="AE4883">
            <v>3.1</v>
          </cell>
          <cell r="AF4883">
            <v>100</v>
          </cell>
          <cell r="AG4883">
            <v>1200</v>
          </cell>
          <cell r="AH4883">
            <v>1100</v>
          </cell>
        </row>
        <row r="4884">
          <cell r="AD4884">
            <v>9</v>
          </cell>
          <cell r="AF4884">
            <v>100</v>
          </cell>
          <cell r="AG4884" t="str">
            <v/>
          </cell>
          <cell r="AH4884">
            <v>-100</v>
          </cell>
        </row>
        <row r="4885">
          <cell r="AC4885" t="str">
            <v>2nd</v>
          </cell>
          <cell r="AD4885">
            <v>6</v>
          </cell>
          <cell r="AE4885">
            <v>2.5</v>
          </cell>
          <cell r="AF4885">
            <v>100</v>
          </cell>
          <cell r="AG4885" t="str">
            <v/>
          </cell>
          <cell r="AH4885">
            <v>-100</v>
          </cell>
        </row>
        <row r="4886">
          <cell r="AC4886" t="str">
            <v>Ntd</v>
          </cell>
          <cell r="AD4886">
            <v>3.3</v>
          </cell>
          <cell r="AF4886">
            <v>100</v>
          </cell>
          <cell r="AG4886" t="str">
            <v/>
          </cell>
          <cell r="AH4886">
            <v>-100</v>
          </cell>
        </row>
        <row r="4887">
          <cell r="AD4887">
            <v>6</v>
          </cell>
          <cell r="AF4887">
            <v>100</v>
          </cell>
          <cell r="AG4887" t="str">
            <v/>
          </cell>
          <cell r="AH4887">
            <v>-100</v>
          </cell>
        </row>
        <row r="4888">
          <cell r="AD4888">
            <v>7</v>
          </cell>
          <cell r="AF4888">
            <v>100</v>
          </cell>
          <cell r="AG4888" t="str">
            <v/>
          </cell>
          <cell r="AH4888">
            <v>-100</v>
          </cell>
        </row>
        <row r="4889">
          <cell r="AC4889" t="str">
            <v>Won</v>
          </cell>
          <cell r="AD4889">
            <v>5.5</v>
          </cell>
          <cell r="AE4889">
            <v>3</v>
          </cell>
          <cell r="AF4889">
            <v>100</v>
          </cell>
          <cell r="AG4889">
            <v>550</v>
          </cell>
          <cell r="AH4889">
            <v>450</v>
          </cell>
        </row>
        <row r="4890">
          <cell r="AC4890" t="str">
            <v>Won</v>
          </cell>
          <cell r="AD4890">
            <v>1.9</v>
          </cell>
          <cell r="AE4890">
            <v>1.2</v>
          </cell>
          <cell r="AF4890">
            <v>100</v>
          </cell>
          <cell r="AG4890">
            <v>190</v>
          </cell>
          <cell r="AH4890">
            <v>90</v>
          </cell>
        </row>
        <row r="4891">
          <cell r="AD4891">
            <v>12</v>
          </cell>
          <cell r="AF4891">
            <v>100</v>
          </cell>
          <cell r="AG4891" t="str">
            <v/>
          </cell>
          <cell r="AH4891">
            <v>-100</v>
          </cell>
        </row>
        <row r="4892">
          <cell r="AD4892">
            <v>6.5</v>
          </cell>
          <cell r="AF4892">
            <v>100</v>
          </cell>
          <cell r="AG4892" t="str">
            <v/>
          </cell>
          <cell r="AH4892">
            <v>-100</v>
          </cell>
        </row>
        <row r="4893">
          <cell r="AC4893" t="str">
            <v>2nd</v>
          </cell>
          <cell r="AD4893">
            <v>9.5</v>
          </cell>
          <cell r="AE4893">
            <v>2</v>
          </cell>
          <cell r="AF4893">
            <v>100</v>
          </cell>
          <cell r="AG4893" t="str">
            <v/>
          </cell>
          <cell r="AH4893">
            <v>-100</v>
          </cell>
        </row>
        <row r="4894">
          <cell r="AD4894">
            <v>21</v>
          </cell>
          <cell r="AF4894">
            <v>100</v>
          </cell>
          <cell r="AG4894" t="str">
            <v/>
          </cell>
          <cell r="AH4894">
            <v>-100</v>
          </cell>
        </row>
        <row r="4895">
          <cell r="AD4895">
            <v>8</v>
          </cell>
          <cell r="AF4895">
            <v>100</v>
          </cell>
          <cell r="AG4895" t="str">
            <v/>
          </cell>
          <cell r="AH4895">
            <v>-100</v>
          </cell>
        </row>
        <row r="4896">
          <cell r="AC4896" t="str">
            <v>2nd</v>
          </cell>
          <cell r="AD4896">
            <v>3.5</v>
          </cell>
          <cell r="AE4896">
            <v>1.5</v>
          </cell>
          <cell r="AF4896">
            <v>100</v>
          </cell>
          <cell r="AG4896" t="str">
            <v/>
          </cell>
          <cell r="AH4896">
            <v>-100</v>
          </cell>
        </row>
        <row r="4897">
          <cell r="AD4897">
            <v>31</v>
          </cell>
          <cell r="AF4897">
            <v>100</v>
          </cell>
          <cell r="AG4897" t="str">
            <v/>
          </cell>
          <cell r="AH4897">
            <v>-100</v>
          </cell>
        </row>
        <row r="4898">
          <cell r="AD4898">
            <v>9</v>
          </cell>
          <cell r="AF4898">
            <v>100</v>
          </cell>
          <cell r="AG4898" t="str">
            <v/>
          </cell>
          <cell r="AH4898">
            <v>-100</v>
          </cell>
        </row>
        <row r="4899">
          <cell r="AD4899">
            <v>9.5</v>
          </cell>
          <cell r="AF4899">
            <v>100</v>
          </cell>
          <cell r="AG4899" t="str">
            <v/>
          </cell>
          <cell r="AH4899">
            <v>-100</v>
          </cell>
        </row>
        <row r="4900">
          <cell r="AC4900" t="str">
            <v>3rd</v>
          </cell>
          <cell r="AD4900">
            <v>6.5</v>
          </cell>
          <cell r="AE4900">
            <v>2.1</v>
          </cell>
          <cell r="AF4900">
            <v>100</v>
          </cell>
          <cell r="AG4900" t="str">
            <v/>
          </cell>
          <cell r="AH4900">
            <v>-100</v>
          </cell>
        </row>
        <row r="4901">
          <cell r="AC4901" t="str">
            <v>Won</v>
          </cell>
          <cell r="AD4901">
            <v>4.2</v>
          </cell>
          <cell r="AE4901">
            <v>1.6</v>
          </cell>
          <cell r="AF4901">
            <v>100</v>
          </cell>
          <cell r="AG4901">
            <v>420</v>
          </cell>
          <cell r="AH4901">
            <v>320</v>
          </cell>
        </row>
        <row r="4902">
          <cell r="AD4902">
            <v>4.2</v>
          </cell>
          <cell r="AF4902">
            <v>100</v>
          </cell>
          <cell r="AG4902" t="str">
            <v/>
          </cell>
          <cell r="AH4902">
            <v>-100</v>
          </cell>
        </row>
        <row r="4903">
          <cell r="AC4903" t="str">
            <v>2nd</v>
          </cell>
          <cell r="AD4903">
            <v>14</v>
          </cell>
          <cell r="AE4903">
            <v>4.0999999999999996</v>
          </cell>
          <cell r="AF4903">
            <v>100</v>
          </cell>
          <cell r="AG4903" t="str">
            <v/>
          </cell>
          <cell r="AH4903">
            <v>-100</v>
          </cell>
        </row>
        <row r="4904">
          <cell r="AD4904">
            <v>13</v>
          </cell>
          <cell r="AF4904">
            <v>100</v>
          </cell>
          <cell r="AG4904" t="str">
            <v/>
          </cell>
          <cell r="AH4904">
            <v>-100</v>
          </cell>
        </row>
        <row r="4905">
          <cell r="AD4905">
            <v>7.5</v>
          </cell>
          <cell r="AF4905">
            <v>100</v>
          </cell>
          <cell r="AG4905" t="str">
            <v/>
          </cell>
          <cell r="AH4905">
            <v>-100</v>
          </cell>
        </row>
        <row r="4906">
          <cell r="AD4906">
            <v>21</v>
          </cell>
          <cell r="AF4906">
            <v>100</v>
          </cell>
          <cell r="AG4906" t="str">
            <v/>
          </cell>
          <cell r="AH4906">
            <v>-100</v>
          </cell>
        </row>
        <row r="4907">
          <cell r="AC4907" t="str">
            <v>Won</v>
          </cell>
          <cell r="AD4907">
            <v>3.9</v>
          </cell>
          <cell r="AE4907">
            <v>1.6</v>
          </cell>
          <cell r="AF4907">
            <v>100</v>
          </cell>
          <cell r="AG4907">
            <v>390</v>
          </cell>
          <cell r="AH4907">
            <v>290</v>
          </cell>
        </row>
        <row r="4908">
          <cell r="AD4908">
            <v>9</v>
          </cell>
          <cell r="AF4908">
            <v>100</v>
          </cell>
          <cell r="AG4908" t="str">
            <v/>
          </cell>
          <cell r="AH4908">
            <v>-100</v>
          </cell>
        </row>
        <row r="4909">
          <cell r="AD4909">
            <v>7</v>
          </cell>
          <cell r="AF4909">
            <v>100</v>
          </cell>
          <cell r="AG4909" t="str">
            <v/>
          </cell>
          <cell r="AH4909">
            <v>-100</v>
          </cell>
        </row>
        <row r="4910">
          <cell r="AC4910" t="str">
            <v>2nd</v>
          </cell>
          <cell r="AD4910">
            <v>6</v>
          </cell>
          <cell r="AE4910">
            <v>1.9</v>
          </cell>
          <cell r="AF4910">
            <v>100</v>
          </cell>
          <cell r="AG4910" t="str">
            <v/>
          </cell>
          <cell r="AH4910">
            <v>-100</v>
          </cell>
        </row>
        <row r="4911">
          <cell r="AD4911">
            <v>3.4</v>
          </cell>
          <cell r="AF4911">
            <v>100</v>
          </cell>
          <cell r="AG4911" t="str">
            <v/>
          </cell>
          <cell r="AH4911">
            <v>-100</v>
          </cell>
        </row>
        <row r="4912">
          <cell r="AC4912" t="str">
            <v>3rd</v>
          </cell>
          <cell r="AD4912">
            <v>4.4000000000000004</v>
          </cell>
          <cell r="AE4912">
            <v>1.6</v>
          </cell>
          <cell r="AF4912">
            <v>100</v>
          </cell>
          <cell r="AG4912" t="str">
            <v/>
          </cell>
          <cell r="AH4912">
            <v>-100</v>
          </cell>
        </row>
        <row r="4913">
          <cell r="AD4913">
            <v>7</v>
          </cell>
          <cell r="AF4913">
            <v>100</v>
          </cell>
          <cell r="AG4913" t="str">
            <v/>
          </cell>
          <cell r="AH4913">
            <v>-100</v>
          </cell>
        </row>
        <row r="4914">
          <cell r="AD4914">
            <v>11</v>
          </cell>
          <cell r="AF4914">
            <v>100</v>
          </cell>
          <cell r="AG4914" t="str">
            <v/>
          </cell>
          <cell r="AH4914">
            <v>-100</v>
          </cell>
        </row>
        <row r="4915">
          <cell r="AC4915" t="str">
            <v>2nd</v>
          </cell>
          <cell r="AD4915">
            <v>4.8</v>
          </cell>
          <cell r="AE4915">
            <v>1.6</v>
          </cell>
          <cell r="AF4915">
            <v>100</v>
          </cell>
          <cell r="AG4915" t="str">
            <v/>
          </cell>
          <cell r="AH4915">
            <v>-100</v>
          </cell>
        </row>
        <row r="4916">
          <cell r="AC4916" t="str">
            <v>Won</v>
          </cell>
          <cell r="AD4916">
            <v>3.7</v>
          </cell>
          <cell r="AE4916">
            <v>1.6</v>
          </cell>
          <cell r="AF4916">
            <v>100</v>
          </cell>
          <cell r="AG4916">
            <v>370</v>
          </cell>
          <cell r="AH4916">
            <v>270</v>
          </cell>
        </row>
        <row r="4917">
          <cell r="AD4917">
            <v>6.5</v>
          </cell>
          <cell r="AF4917">
            <v>100</v>
          </cell>
          <cell r="AG4917" t="str">
            <v/>
          </cell>
          <cell r="AH4917">
            <v>-100</v>
          </cell>
        </row>
        <row r="4918">
          <cell r="AD4918">
            <v>8.5</v>
          </cell>
          <cell r="AF4918">
            <v>100</v>
          </cell>
          <cell r="AG4918" t="str">
            <v/>
          </cell>
          <cell r="AH4918">
            <v>-100</v>
          </cell>
        </row>
        <row r="4919">
          <cell r="AC4919" t="str">
            <v>3rd</v>
          </cell>
          <cell r="AD4919">
            <v>8</v>
          </cell>
          <cell r="AE4919">
            <v>2.7</v>
          </cell>
          <cell r="AF4919">
            <v>100</v>
          </cell>
          <cell r="AG4919" t="str">
            <v/>
          </cell>
          <cell r="AH4919">
            <v>-100</v>
          </cell>
        </row>
        <row r="4920">
          <cell r="AC4920" t="str">
            <v>2nd</v>
          </cell>
          <cell r="AD4920">
            <v>5.5</v>
          </cell>
          <cell r="AE4920">
            <v>2.1</v>
          </cell>
          <cell r="AF4920">
            <v>100</v>
          </cell>
          <cell r="AG4920" t="str">
            <v/>
          </cell>
          <cell r="AH4920">
            <v>-100</v>
          </cell>
        </row>
        <row r="4921">
          <cell r="AD4921">
            <v>8</v>
          </cell>
          <cell r="AF4921">
            <v>100</v>
          </cell>
          <cell r="AG4921" t="str">
            <v/>
          </cell>
          <cell r="AH4921">
            <v>-100</v>
          </cell>
        </row>
        <row r="4922">
          <cell r="AD4922">
            <v>7</v>
          </cell>
          <cell r="AF4922">
            <v>100</v>
          </cell>
          <cell r="AG4922" t="str">
            <v/>
          </cell>
          <cell r="AH4922">
            <v>-100</v>
          </cell>
        </row>
        <row r="4923">
          <cell r="AC4923" t="str">
            <v>Won</v>
          </cell>
          <cell r="AD4923">
            <v>10.9</v>
          </cell>
          <cell r="AE4923">
            <v>3.3</v>
          </cell>
          <cell r="AF4923">
            <v>100</v>
          </cell>
          <cell r="AG4923">
            <v>1090</v>
          </cell>
          <cell r="AH4923">
            <v>990</v>
          </cell>
        </row>
        <row r="4924">
          <cell r="AC4924" t="str">
            <v>3rd</v>
          </cell>
          <cell r="AD4924">
            <v>9</v>
          </cell>
          <cell r="AE4924">
            <v>2.5</v>
          </cell>
          <cell r="AF4924">
            <v>100</v>
          </cell>
          <cell r="AG4924" t="str">
            <v/>
          </cell>
          <cell r="AH4924">
            <v>-100</v>
          </cell>
        </row>
        <row r="4925">
          <cell r="AC4925" t="str">
            <v>Won</v>
          </cell>
          <cell r="AD4925">
            <v>6.4</v>
          </cell>
          <cell r="AE4925">
            <v>2.2000000000000002</v>
          </cell>
          <cell r="AF4925">
            <v>100</v>
          </cell>
          <cell r="AG4925">
            <v>640</v>
          </cell>
          <cell r="AH4925">
            <v>540</v>
          </cell>
        </row>
        <row r="4926">
          <cell r="AD4926">
            <v>11</v>
          </cell>
          <cell r="AF4926">
            <v>100</v>
          </cell>
          <cell r="AG4926" t="str">
            <v/>
          </cell>
          <cell r="AH4926">
            <v>-100</v>
          </cell>
        </row>
        <row r="4927">
          <cell r="AD4927">
            <v>4</v>
          </cell>
          <cell r="AF4927">
            <v>100</v>
          </cell>
          <cell r="AG4927" t="str">
            <v/>
          </cell>
          <cell r="AH4927">
            <v>-100</v>
          </cell>
        </row>
        <row r="4928">
          <cell r="AD4928">
            <v>41</v>
          </cell>
          <cell r="AF4928">
            <v>100</v>
          </cell>
          <cell r="AG4928" t="str">
            <v/>
          </cell>
          <cell r="AH4928">
            <v>-100</v>
          </cell>
        </row>
        <row r="4929">
          <cell r="AC4929" t="str">
            <v>2nd</v>
          </cell>
          <cell r="AD4929">
            <v>6.5</v>
          </cell>
          <cell r="AE4929">
            <v>2.4</v>
          </cell>
          <cell r="AF4929">
            <v>100</v>
          </cell>
          <cell r="AG4929" t="str">
            <v/>
          </cell>
          <cell r="AH4929">
            <v>-100</v>
          </cell>
        </row>
        <row r="4930">
          <cell r="AC4930" t="str">
            <v>2nd</v>
          </cell>
          <cell r="AD4930">
            <v>3.5</v>
          </cell>
          <cell r="AE4930">
            <v>1.4</v>
          </cell>
          <cell r="AF4930">
            <v>100</v>
          </cell>
          <cell r="AG4930" t="str">
            <v/>
          </cell>
          <cell r="AH4930">
            <v>-100</v>
          </cell>
        </row>
        <row r="4931">
          <cell r="AC4931" t="str">
            <v>Won</v>
          </cell>
          <cell r="AD4931">
            <v>2.4</v>
          </cell>
          <cell r="AE4931">
            <v>1.2</v>
          </cell>
          <cell r="AF4931">
            <v>100</v>
          </cell>
          <cell r="AG4931">
            <v>240</v>
          </cell>
          <cell r="AH4931">
            <v>140</v>
          </cell>
        </row>
        <row r="4932">
          <cell r="AC4932" t="str">
            <v>3rd</v>
          </cell>
          <cell r="AD4932">
            <v>11</v>
          </cell>
          <cell r="AE4932">
            <v>2.5</v>
          </cell>
          <cell r="AF4932">
            <v>100</v>
          </cell>
          <cell r="AG4932" t="str">
            <v/>
          </cell>
          <cell r="AH4932">
            <v>-100</v>
          </cell>
        </row>
        <row r="4933">
          <cell r="AD4933">
            <v>12</v>
          </cell>
          <cell r="AF4933">
            <v>100</v>
          </cell>
          <cell r="AG4933" t="str">
            <v/>
          </cell>
          <cell r="AH4933">
            <v>-100</v>
          </cell>
        </row>
        <row r="4934">
          <cell r="AD4934">
            <v>16</v>
          </cell>
          <cell r="AF4934">
            <v>100</v>
          </cell>
          <cell r="AG4934" t="str">
            <v/>
          </cell>
          <cell r="AH4934">
            <v>-100</v>
          </cell>
        </row>
        <row r="4935">
          <cell r="AC4935" t="str">
            <v>2nd</v>
          </cell>
          <cell r="AD4935">
            <v>4</v>
          </cell>
          <cell r="AE4935">
            <v>1.6</v>
          </cell>
          <cell r="AF4935">
            <v>100</v>
          </cell>
          <cell r="AG4935" t="str">
            <v/>
          </cell>
          <cell r="AH4935">
            <v>-100</v>
          </cell>
        </row>
        <row r="4936">
          <cell r="AD4936">
            <v>5</v>
          </cell>
          <cell r="AF4936">
            <v>100</v>
          </cell>
          <cell r="AG4936" t="str">
            <v/>
          </cell>
          <cell r="AH4936">
            <v>-100</v>
          </cell>
        </row>
        <row r="4937">
          <cell r="AD4937">
            <v>8</v>
          </cell>
          <cell r="AF4937">
            <v>100</v>
          </cell>
          <cell r="AG4937" t="str">
            <v/>
          </cell>
          <cell r="AH4937">
            <v>-100</v>
          </cell>
        </row>
        <row r="4938">
          <cell r="AC4938" t="str">
            <v>3rd</v>
          </cell>
          <cell r="AD4938">
            <v>17</v>
          </cell>
          <cell r="AE4938">
            <v>3.9</v>
          </cell>
          <cell r="AF4938">
            <v>100</v>
          </cell>
          <cell r="AG4938" t="str">
            <v/>
          </cell>
          <cell r="AH4938">
            <v>-100</v>
          </cell>
        </row>
        <row r="4939">
          <cell r="AD4939">
            <v>9</v>
          </cell>
          <cell r="AF4939">
            <v>100</v>
          </cell>
          <cell r="AG4939" t="str">
            <v/>
          </cell>
          <cell r="AH4939">
            <v>-100</v>
          </cell>
        </row>
        <row r="4940">
          <cell r="AD4940">
            <v>3.9</v>
          </cell>
          <cell r="AF4940">
            <v>100</v>
          </cell>
          <cell r="AG4940" t="str">
            <v/>
          </cell>
          <cell r="AH4940">
            <v>-100</v>
          </cell>
        </row>
        <row r="4941">
          <cell r="AD4941">
            <v>5.5</v>
          </cell>
          <cell r="AF4941">
            <v>100</v>
          </cell>
          <cell r="AG4941" t="str">
            <v/>
          </cell>
          <cell r="AH4941">
            <v>-100</v>
          </cell>
        </row>
        <row r="4942">
          <cell r="AD4942">
            <v>21</v>
          </cell>
          <cell r="AF4942">
            <v>100</v>
          </cell>
          <cell r="AG4942" t="str">
            <v/>
          </cell>
          <cell r="AH4942">
            <v>-100</v>
          </cell>
        </row>
        <row r="4943">
          <cell r="AD4943">
            <v>18</v>
          </cell>
          <cell r="AF4943">
            <v>100</v>
          </cell>
          <cell r="AG4943" t="str">
            <v/>
          </cell>
          <cell r="AH4943">
            <v>-100</v>
          </cell>
        </row>
        <row r="4944">
          <cell r="AC4944" t="str">
            <v>2nd</v>
          </cell>
          <cell r="AD4944">
            <v>14</v>
          </cell>
          <cell r="AE4944">
            <v>4</v>
          </cell>
          <cell r="AF4944">
            <v>100</v>
          </cell>
          <cell r="AG4944" t="str">
            <v/>
          </cell>
          <cell r="AH4944">
            <v>-100</v>
          </cell>
        </row>
        <row r="4945">
          <cell r="AD4945">
            <v>19</v>
          </cell>
          <cell r="AF4945">
            <v>100</v>
          </cell>
          <cell r="AG4945" t="str">
            <v/>
          </cell>
          <cell r="AH4945">
            <v>-100</v>
          </cell>
        </row>
        <row r="4946">
          <cell r="AD4946">
            <v>4.5999999999999996</v>
          </cell>
          <cell r="AF4946">
            <v>100</v>
          </cell>
          <cell r="AG4946" t="str">
            <v/>
          </cell>
          <cell r="AH4946">
            <v>-100</v>
          </cell>
        </row>
        <row r="4947">
          <cell r="AD4947">
            <v>4.8</v>
          </cell>
          <cell r="AF4947">
            <v>100</v>
          </cell>
          <cell r="AG4947" t="str">
            <v/>
          </cell>
          <cell r="AH4947">
            <v>-100</v>
          </cell>
        </row>
        <row r="4948">
          <cell r="AD4948">
            <v>4.4000000000000004</v>
          </cell>
          <cell r="AF4948">
            <v>100</v>
          </cell>
          <cell r="AG4948" t="str">
            <v/>
          </cell>
          <cell r="AH4948">
            <v>-100</v>
          </cell>
        </row>
        <row r="4949">
          <cell r="AD4949">
            <v>13</v>
          </cell>
          <cell r="AF4949">
            <v>100</v>
          </cell>
          <cell r="AG4949" t="str">
            <v/>
          </cell>
          <cell r="AH4949">
            <v>-100</v>
          </cell>
        </row>
        <row r="4950">
          <cell r="AC4950" t="str">
            <v>Won</v>
          </cell>
          <cell r="AD4950">
            <v>5.7</v>
          </cell>
          <cell r="AE4950">
            <v>1.9</v>
          </cell>
          <cell r="AF4950">
            <v>100</v>
          </cell>
          <cell r="AG4950">
            <v>570</v>
          </cell>
          <cell r="AH4950">
            <v>470</v>
          </cell>
        </row>
        <row r="4951">
          <cell r="AD4951">
            <v>7.5</v>
          </cell>
          <cell r="AF4951">
            <v>100</v>
          </cell>
          <cell r="AG4951" t="str">
            <v/>
          </cell>
          <cell r="AH4951">
            <v>-100</v>
          </cell>
        </row>
        <row r="4952">
          <cell r="AC4952" t="str">
            <v>2nd</v>
          </cell>
          <cell r="AD4952">
            <v>4.4000000000000004</v>
          </cell>
          <cell r="AE4952">
            <v>1.5</v>
          </cell>
          <cell r="AF4952">
            <v>100</v>
          </cell>
          <cell r="AG4952" t="str">
            <v/>
          </cell>
          <cell r="AH4952">
            <v>-100</v>
          </cell>
        </row>
        <row r="4953">
          <cell r="AD4953">
            <v>5</v>
          </cell>
          <cell r="AF4953">
            <v>100</v>
          </cell>
          <cell r="AG4953" t="str">
            <v/>
          </cell>
          <cell r="AH4953">
            <v>-100</v>
          </cell>
        </row>
        <row r="4954">
          <cell r="AC4954" t="str">
            <v>3rd</v>
          </cell>
          <cell r="AD4954">
            <v>3.5</v>
          </cell>
          <cell r="AE4954">
            <v>1.7</v>
          </cell>
          <cell r="AF4954">
            <v>100</v>
          </cell>
          <cell r="AG4954" t="str">
            <v/>
          </cell>
          <cell r="AH4954">
            <v>-100</v>
          </cell>
        </row>
        <row r="4955">
          <cell r="AD4955">
            <v>17</v>
          </cell>
          <cell r="AF4955">
            <v>100</v>
          </cell>
          <cell r="AG4955" t="str">
            <v/>
          </cell>
          <cell r="AH4955">
            <v>-100</v>
          </cell>
        </row>
        <row r="4956">
          <cell r="AD4956">
            <v>20</v>
          </cell>
          <cell r="AF4956">
            <v>100</v>
          </cell>
          <cell r="AG4956" t="str">
            <v/>
          </cell>
          <cell r="AH4956">
            <v>-100</v>
          </cell>
        </row>
        <row r="4957">
          <cell r="AC4957" t="str">
            <v>2nd</v>
          </cell>
          <cell r="AD4957">
            <v>7.5</v>
          </cell>
          <cell r="AE4957">
            <v>2.2999999999999998</v>
          </cell>
          <cell r="AF4957">
            <v>100</v>
          </cell>
          <cell r="AG4957" t="str">
            <v/>
          </cell>
          <cell r="AH4957">
            <v>-100</v>
          </cell>
        </row>
        <row r="4958">
          <cell r="AD4958">
            <v>7</v>
          </cell>
          <cell r="AF4958">
            <v>100</v>
          </cell>
          <cell r="AG4958" t="str">
            <v/>
          </cell>
          <cell r="AH4958">
            <v>-100</v>
          </cell>
        </row>
        <row r="4959">
          <cell r="AD4959">
            <v>8.5</v>
          </cell>
          <cell r="AF4959">
            <v>100</v>
          </cell>
          <cell r="AG4959" t="str">
            <v/>
          </cell>
          <cell r="AH4959">
            <v>-100</v>
          </cell>
        </row>
        <row r="4960">
          <cell r="AD4960">
            <v>2.1</v>
          </cell>
          <cell r="AF4960">
            <v>100</v>
          </cell>
          <cell r="AG4960" t="str">
            <v/>
          </cell>
          <cell r="AH4960">
            <v>-100</v>
          </cell>
        </row>
        <row r="4961">
          <cell r="AD4961">
            <v>6.5</v>
          </cell>
          <cell r="AF4961">
            <v>100</v>
          </cell>
          <cell r="AG4961" t="str">
            <v/>
          </cell>
          <cell r="AH4961">
            <v>-100</v>
          </cell>
        </row>
        <row r="4962">
          <cell r="AD4962">
            <v>21</v>
          </cell>
          <cell r="AF4962">
            <v>100</v>
          </cell>
          <cell r="AG4962" t="str">
            <v/>
          </cell>
          <cell r="AH4962">
            <v>-100</v>
          </cell>
        </row>
        <row r="4963">
          <cell r="AD4963">
            <v>13</v>
          </cell>
          <cell r="AF4963">
            <v>100</v>
          </cell>
          <cell r="AG4963" t="str">
            <v/>
          </cell>
          <cell r="AH4963">
            <v>-100</v>
          </cell>
        </row>
        <row r="4964">
          <cell r="AD4964">
            <v>16</v>
          </cell>
          <cell r="AF4964">
            <v>100</v>
          </cell>
          <cell r="AG4964" t="str">
            <v/>
          </cell>
          <cell r="AH4964">
            <v>-100</v>
          </cell>
        </row>
        <row r="4965">
          <cell r="AD4965">
            <v>8</v>
          </cell>
          <cell r="AF4965">
            <v>100</v>
          </cell>
          <cell r="AG4965" t="str">
            <v/>
          </cell>
          <cell r="AH4965">
            <v>-100</v>
          </cell>
        </row>
        <row r="4966">
          <cell r="AD4966">
            <v>8.5</v>
          </cell>
          <cell r="AF4966">
            <v>100</v>
          </cell>
          <cell r="AG4966" t="str">
            <v/>
          </cell>
          <cell r="AH4966">
            <v>-100</v>
          </cell>
        </row>
        <row r="4967">
          <cell r="AC4967" t="str">
            <v>2nd</v>
          </cell>
          <cell r="AD4967">
            <v>4.2</v>
          </cell>
          <cell r="AE4967">
            <v>1.8</v>
          </cell>
          <cell r="AF4967">
            <v>100</v>
          </cell>
          <cell r="AG4967" t="str">
            <v/>
          </cell>
          <cell r="AH4967">
            <v>-100</v>
          </cell>
        </row>
        <row r="4968">
          <cell r="AD4968">
            <v>18</v>
          </cell>
          <cell r="AF4968">
            <v>100</v>
          </cell>
          <cell r="AG4968" t="str">
            <v/>
          </cell>
          <cell r="AH4968">
            <v>-100</v>
          </cell>
        </row>
        <row r="4969">
          <cell r="AD4969">
            <v>7</v>
          </cell>
          <cell r="AF4969">
            <v>100</v>
          </cell>
          <cell r="AG4969" t="str">
            <v/>
          </cell>
          <cell r="AH4969">
            <v>-100</v>
          </cell>
        </row>
        <row r="4970">
          <cell r="AD4970">
            <v>5</v>
          </cell>
          <cell r="AF4970">
            <v>100</v>
          </cell>
          <cell r="AG4970" t="str">
            <v/>
          </cell>
          <cell r="AH4970">
            <v>-100</v>
          </cell>
        </row>
        <row r="4971">
          <cell r="AC4971" t="str">
            <v>2nd</v>
          </cell>
          <cell r="AD4971">
            <v>6.5</v>
          </cell>
          <cell r="AE4971">
            <v>2.4</v>
          </cell>
          <cell r="AF4971">
            <v>100</v>
          </cell>
          <cell r="AG4971" t="str">
            <v/>
          </cell>
          <cell r="AH4971">
            <v>-100</v>
          </cell>
        </row>
        <row r="4972">
          <cell r="AD4972">
            <v>7</v>
          </cell>
          <cell r="AF4972">
            <v>100</v>
          </cell>
          <cell r="AG4972" t="str">
            <v/>
          </cell>
          <cell r="AH4972">
            <v>-100</v>
          </cell>
        </row>
        <row r="4973">
          <cell r="AD4973">
            <v>21</v>
          </cell>
          <cell r="AF4973">
            <v>100</v>
          </cell>
          <cell r="AG4973" t="str">
            <v/>
          </cell>
          <cell r="AH4973">
            <v>-100</v>
          </cell>
        </row>
        <row r="4974">
          <cell r="AC4974" t="str">
            <v>Won</v>
          </cell>
          <cell r="AD4974">
            <v>9.9</v>
          </cell>
          <cell r="AE4974">
            <v>2.9</v>
          </cell>
          <cell r="AF4974">
            <v>100</v>
          </cell>
          <cell r="AG4974">
            <v>990</v>
          </cell>
          <cell r="AH4974">
            <v>890</v>
          </cell>
        </row>
        <row r="4975">
          <cell r="AC4975" t="str">
            <v>Won</v>
          </cell>
          <cell r="AD4975">
            <v>6</v>
          </cell>
          <cell r="AE4975">
            <v>2.2999999999999998</v>
          </cell>
          <cell r="AF4975">
            <v>100</v>
          </cell>
          <cell r="AG4975">
            <v>600</v>
          </cell>
          <cell r="AH4975">
            <v>500</v>
          </cell>
        </row>
        <row r="4976">
          <cell r="AD4976">
            <v>16</v>
          </cell>
          <cell r="AF4976">
            <v>100</v>
          </cell>
          <cell r="AG4976" t="str">
            <v/>
          </cell>
          <cell r="AH4976">
            <v>-100</v>
          </cell>
        </row>
        <row r="4977">
          <cell r="AD4977">
            <v>8.5</v>
          </cell>
          <cell r="AF4977">
            <v>100</v>
          </cell>
          <cell r="AG4977" t="str">
            <v/>
          </cell>
          <cell r="AH4977">
            <v>-100</v>
          </cell>
        </row>
        <row r="4978">
          <cell r="AD4978">
            <v>21</v>
          </cell>
          <cell r="AF4978">
            <v>100</v>
          </cell>
          <cell r="AG4978" t="str">
            <v/>
          </cell>
          <cell r="AH4978">
            <v>-100</v>
          </cell>
        </row>
        <row r="4979">
          <cell r="AD4979">
            <v>12</v>
          </cell>
          <cell r="AF4979">
            <v>100</v>
          </cell>
          <cell r="AG4979" t="str">
            <v/>
          </cell>
          <cell r="AH4979">
            <v>-100</v>
          </cell>
        </row>
        <row r="4980">
          <cell r="AD4980">
            <v>4</v>
          </cell>
          <cell r="AF4980">
            <v>100</v>
          </cell>
          <cell r="AG4980" t="str">
            <v/>
          </cell>
          <cell r="AH4980">
            <v>-100</v>
          </cell>
        </row>
        <row r="4981">
          <cell r="AC4981" t="str">
            <v>2nd</v>
          </cell>
          <cell r="AD4981">
            <v>21</v>
          </cell>
          <cell r="AE4981">
            <v>5.4</v>
          </cell>
          <cell r="AF4981">
            <v>100</v>
          </cell>
          <cell r="AG4981" t="str">
            <v/>
          </cell>
          <cell r="AH4981">
            <v>-100</v>
          </cell>
        </row>
        <row r="4982">
          <cell r="AC4982" t="str">
            <v>Won</v>
          </cell>
          <cell r="AD4982">
            <v>54.2</v>
          </cell>
          <cell r="AE4982">
            <v>11.2</v>
          </cell>
          <cell r="AF4982">
            <v>100</v>
          </cell>
          <cell r="AG4982">
            <v>5420</v>
          </cell>
          <cell r="AH4982">
            <v>5320</v>
          </cell>
        </row>
        <row r="4983">
          <cell r="AD4983">
            <v>4.5999999999999996</v>
          </cell>
          <cell r="AF4983">
            <v>100</v>
          </cell>
          <cell r="AG4983" t="str">
            <v/>
          </cell>
          <cell r="AH4983">
            <v>-100</v>
          </cell>
        </row>
        <row r="4984">
          <cell r="AD4984">
            <v>21</v>
          </cell>
          <cell r="AF4984">
            <v>100</v>
          </cell>
          <cell r="AG4984" t="str">
            <v/>
          </cell>
          <cell r="AH4984">
            <v>-100</v>
          </cell>
        </row>
        <row r="4985">
          <cell r="AD4985">
            <v>2.5</v>
          </cell>
          <cell r="AF4985">
            <v>100</v>
          </cell>
          <cell r="AG4985" t="str">
            <v/>
          </cell>
          <cell r="AH4985">
            <v>-100</v>
          </cell>
        </row>
        <row r="4986">
          <cell r="AC4986" t="str">
            <v>2nd</v>
          </cell>
          <cell r="AD4986">
            <v>8.5</v>
          </cell>
          <cell r="AE4986">
            <v>2.5</v>
          </cell>
          <cell r="AF4986">
            <v>100</v>
          </cell>
          <cell r="AG4986" t="str">
            <v/>
          </cell>
          <cell r="AH4986">
            <v>-100</v>
          </cell>
        </row>
        <row r="4987">
          <cell r="AD4987">
            <v>14</v>
          </cell>
          <cell r="AF4987">
            <v>100</v>
          </cell>
          <cell r="AG4987" t="str">
            <v/>
          </cell>
          <cell r="AH4987">
            <v>-100</v>
          </cell>
        </row>
        <row r="4988">
          <cell r="AC4988" t="str">
            <v>Won</v>
          </cell>
          <cell r="AD4988">
            <v>7.5</v>
          </cell>
          <cell r="AE4988">
            <v>2.4</v>
          </cell>
          <cell r="AF4988">
            <v>100</v>
          </cell>
          <cell r="AG4988">
            <v>750</v>
          </cell>
          <cell r="AH4988">
            <v>650</v>
          </cell>
        </row>
        <row r="4989">
          <cell r="AD4989">
            <v>26</v>
          </cell>
          <cell r="AF4989">
            <v>100</v>
          </cell>
          <cell r="AG4989" t="str">
            <v/>
          </cell>
          <cell r="AH4989">
            <v>-100</v>
          </cell>
        </row>
        <row r="4990">
          <cell r="AD4990">
            <v>4</v>
          </cell>
          <cell r="AF4990">
            <v>100</v>
          </cell>
          <cell r="AG4990" t="str">
            <v/>
          </cell>
          <cell r="AH4990">
            <v>-100</v>
          </cell>
        </row>
        <row r="4991">
          <cell r="AD4991">
            <v>12</v>
          </cell>
          <cell r="AF4991">
            <v>100</v>
          </cell>
          <cell r="AG4991" t="str">
            <v/>
          </cell>
          <cell r="AH4991">
            <v>-100</v>
          </cell>
        </row>
        <row r="4992">
          <cell r="AD4992">
            <v>21</v>
          </cell>
          <cell r="AF4992">
            <v>100</v>
          </cell>
          <cell r="AG4992" t="str">
            <v/>
          </cell>
          <cell r="AH4992">
            <v>-100</v>
          </cell>
        </row>
        <row r="4993">
          <cell r="AC4993" t="str">
            <v>2nd</v>
          </cell>
          <cell r="AD4993">
            <v>9</v>
          </cell>
          <cell r="AE4993">
            <v>2.9</v>
          </cell>
          <cell r="AF4993">
            <v>100</v>
          </cell>
          <cell r="AG4993" t="str">
            <v/>
          </cell>
          <cell r="AH4993">
            <v>-100</v>
          </cell>
        </row>
        <row r="4994">
          <cell r="AD4994">
            <v>41</v>
          </cell>
          <cell r="AF4994">
            <v>100</v>
          </cell>
          <cell r="AG4994" t="str">
            <v/>
          </cell>
          <cell r="AH4994">
            <v>-100</v>
          </cell>
        </row>
        <row r="4995">
          <cell r="AD4995">
            <v>6</v>
          </cell>
          <cell r="AF4995">
            <v>100</v>
          </cell>
          <cell r="AG4995" t="str">
            <v/>
          </cell>
          <cell r="AH4995">
            <v>-100</v>
          </cell>
        </row>
        <row r="4996">
          <cell r="AC4996" t="str">
            <v>2nd</v>
          </cell>
          <cell r="AD4996">
            <v>6</v>
          </cell>
          <cell r="AE4996">
            <v>2.2999999999999998</v>
          </cell>
          <cell r="AF4996">
            <v>100</v>
          </cell>
          <cell r="AG4996" t="str">
            <v/>
          </cell>
          <cell r="AH4996">
            <v>-100</v>
          </cell>
        </row>
        <row r="4997">
          <cell r="AD4997">
            <v>3.6</v>
          </cell>
          <cell r="AF4997">
            <v>100</v>
          </cell>
          <cell r="AG4997" t="str">
            <v/>
          </cell>
          <cell r="AH4997">
            <v>-100</v>
          </cell>
        </row>
        <row r="4998">
          <cell r="AD4998">
            <v>15</v>
          </cell>
          <cell r="AF4998">
            <v>100</v>
          </cell>
          <cell r="AG4998" t="str">
            <v/>
          </cell>
          <cell r="AH4998">
            <v>-100</v>
          </cell>
        </row>
        <row r="4999">
          <cell r="AD4999">
            <v>17</v>
          </cell>
          <cell r="AF4999">
            <v>100</v>
          </cell>
          <cell r="AG4999" t="str">
            <v/>
          </cell>
          <cell r="AH4999">
            <v>-100</v>
          </cell>
        </row>
        <row r="5000">
          <cell r="AC5000" t="str">
            <v>Won</v>
          </cell>
          <cell r="AD5000">
            <v>2.6</v>
          </cell>
          <cell r="AE5000">
            <v>1.4</v>
          </cell>
          <cell r="AF5000">
            <v>100</v>
          </cell>
          <cell r="AG5000">
            <v>260</v>
          </cell>
          <cell r="AH5000">
            <v>160</v>
          </cell>
        </row>
        <row r="5001">
          <cell r="AC5001" t="str">
            <v>2nd</v>
          </cell>
          <cell r="AD5001">
            <v>8.5</v>
          </cell>
          <cell r="AE5001">
            <v>2.2000000000000002</v>
          </cell>
          <cell r="AF5001">
            <v>100</v>
          </cell>
          <cell r="AG5001" t="str">
            <v/>
          </cell>
          <cell r="AH5001">
            <v>-100</v>
          </cell>
        </row>
        <row r="5002">
          <cell r="AD5002">
            <v>11</v>
          </cell>
          <cell r="AF5002">
            <v>100</v>
          </cell>
          <cell r="AG5002" t="str">
            <v/>
          </cell>
          <cell r="AH5002">
            <v>-100</v>
          </cell>
        </row>
        <row r="5003">
          <cell r="AD5003">
            <v>4.8</v>
          </cell>
          <cell r="AF5003">
            <v>100</v>
          </cell>
          <cell r="AG5003" t="str">
            <v/>
          </cell>
          <cell r="AH5003">
            <v>-100</v>
          </cell>
        </row>
        <row r="5004">
          <cell r="AD5004">
            <v>10</v>
          </cell>
          <cell r="AF5004">
            <v>100</v>
          </cell>
          <cell r="AG5004" t="str">
            <v/>
          </cell>
          <cell r="AH5004">
            <v>-100</v>
          </cell>
        </row>
        <row r="5005">
          <cell r="AD5005">
            <v>5</v>
          </cell>
          <cell r="AF5005">
            <v>100</v>
          </cell>
          <cell r="AG5005" t="str">
            <v/>
          </cell>
          <cell r="AH5005">
            <v>-100</v>
          </cell>
        </row>
        <row r="5006">
          <cell r="AD5006">
            <v>7</v>
          </cell>
          <cell r="AF5006">
            <v>100</v>
          </cell>
          <cell r="AG5006" t="str">
            <v/>
          </cell>
          <cell r="AH5006">
            <v>-100</v>
          </cell>
        </row>
        <row r="5007">
          <cell r="AD5007">
            <v>20</v>
          </cell>
          <cell r="AF5007">
            <v>100</v>
          </cell>
          <cell r="AG5007" t="str">
            <v/>
          </cell>
          <cell r="AH5007">
            <v>-100</v>
          </cell>
        </row>
        <row r="5008">
          <cell r="AC5008" t="str">
            <v>Won</v>
          </cell>
          <cell r="AD5008">
            <v>5</v>
          </cell>
          <cell r="AE5008">
            <v>1.9</v>
          </cell>
          <cell r="AF5008">
            <v>100</v>
          </cell>
          <cell r="AG5008">
            <v>500</v>
          </cell>
          <cell r="AH5008">
            <v>400</v>
          </cell>
        </row>
        <row r="5009">
          <cell r="AD5009">
            <v>5</v>
          </cell>
          <cell r="AF5009">
            <v>100</v>
          </cell>
          <cell r="AG5009" t="str">
            <v/>
          </cell>
          <cell r="AH5009">
            <v>-100</v>
          </cell>
        </row>
        <row r="5010">
          <cell r="AD5010">
            <v>6</v>
          </cell>
          <cell r="AF5010">
            <v>100</v>
          </cell>
          <cell r="AG5010" t="str">
            <v/>
          </cell>
          <cell r="AH5010">
            <v>-100</v>
          </cell>
        </row>
        <row r="5011">
          <cell r="AD5011">
            <v>4.5999999999999996</v>
          </cell>
          <cell r="AF5011">
            <v>100</v>
          </cell>
          <cell r="AG5011" t="str">
            <v/>
          </cell>
          <cell r="AH5011">
            <v>-100</v>
          </cell>
        </row>
        <row r="5012">
          <cell r="AD5012">
            <v>16</v>
          </cell>
          <cell r="AF5012">
            <v>100</v>
          </cell>
          <cell r="AG5012" t="str">
            <v/>
          </cell>
          <cell r="AH5012">
            <v>-100</v>
          </cell>
        </row>
        <row r="5013">
          <cell r="AD5013">
            <v>13</v>
          </cell>
          <cell r="AF5013">
            <v>100</v>
          </cell>
          <cell r="AG5013" t="str">
            <v/>
          </cell>
          <cell r="AH5013">
            <v>-100</v>
          </cell>
        </row>
        <row r="5014">
          <cell r="AD5014">
            <v>41</v>
          </cell>
          <cell r="AF5014">
            <v>100</v>
          </cell>
          <cell r="AG5014" t="str">
            <v/>
          </cell>
          <cell r="AH5014">
            <v>-100</v>
          </cell>
        </row>
        <row r="5015">
          <cell r="AC5015" t="str">
            <v>3rd</v>
          </cell>
          <cell r="AD5015">
            <v>2.9</v>
          </cell>
          <cell r="AF5015">
            <v>100</v>
          </cell>
          <cell r="AG5015" t="str">
            <v/>
          </cell>
          <cell r="AH5015">
            <v>-100</v>
          </cell>
        </row>
        <row r="5016">
          <cell r="AC5016" t="str">
            <v>Won</v>
          </cell>
          <cell r="AD5016">
            <v>2.4500000000000002</v>
          </cell>
          <cell r="AE5016">
            <v>1.3</v>
          </cell>
          <cell r="AF5016">
            <v>100</v>
          </cell>
          <cell r="AG5016">
            <v>245.00000000000003</v>
          </cell>
          <cell r="AH5016">
            <v>145.00000000000003</v>
          </cell>
        </row>
        <row r="5017">
          <cell r="AD5017">
            <v>31</v>
          </cell>
          <cell r="AF5017">
            <v>100</v>
          </cell>
          <cell r="AG5017" t="str">
            <v/>
          </cell>
          <cell r="AH5017">
            <v>-100</v>
          </cell>
        </row>
        <row r="5018">
          <cell r="AD5018">
            <v>16</v>
          </cell>
          <cell r="AF5018">
            <v>100</v>
          </cell>
          <cell r="AG5018" t="str">
            <v/>
          </cell>
          <cell r="AH5018">
            <v>-100</v>
          </cell>
        </row>
        <row r="5019">
          <cell r="AD5019">
            <v>41</v>
          </cell>
          <cell r="AF5019">
            <v>100</v>
          </cell>
          <cell r="AG5019" t="str">
            <v/>
          </cell>
          <cell r="AH5019">
            <v>-100</v>
          </cell>
        </row>
        <row r="5020">
          <cell r="AC5020" t="str">
            <v>2nd</v>
          </cell>
          <cell r="AD5020">
            <v>6</v>
          </cell>
          <cell r="AE5020">
            <v>1.9</v>
          </cell>
          <cell r="AF5020">
            <v>100</v>
          </cell>
          <cell r="AG5020" t="str">
            <v/>
          </cell>
          <cell r="AH5020">
            <v>-100</v>
          </cell>
        </row>
        <row r="5021">
          <cell r="AD5021">
            <v>6</v>
          </cell>
          <cell r="AF5021">
            <v>100</v>
          </cell>
          <cell r="AG5021" t="str">
            <v/>
          </cell>
          <cell r="AH5021">
            <v>-100</v>
          </cell>
        </row>
        <row r="5022">
          <cell r="AD5022">
            <v>31</v>
          </cell>
          <cell r="AF5022">
            <v>100</v>
          </cell>
          <cell r="AG5022" t="str">
            <v/>
          </cell>
          <cell r="AH5022">
            <v>-100</v>
          </cell>
        </row>
        <row r="5023">
          <cell r="AD5023">
            <v>21</v>
          </cell>
          <cell r="AF5023">
            <v>100</v>
          </cell>
          <cell r="AG5023" t="str">
            <v/>
          </cell>
          <cell r="AH5023">
            <v>-100</v>
          </cell>
        </row>
        <row r="5024">
          <cell r="AD5024">
            <v>3.9</v>
          </cell>
          <cell r="AF5024">
            <v>100</v>
          </cell>
          <cell r="AG5024" t="str">
            <v/>
          </cell>
          <cell r="AH5024">
            <v>-100</v>
          </cell>
        </row>
        <row r="5025">
          <cell r="AD5025">
            <v>9</v>
          </cell>
          <cell r="AF5025">
            <v>100</v>
          </cell>
          <cell r="AG5025" t="str">
            <v/>
          </cell>
          <cell r="AH5025">
            <v>-100</v>
          </cell>
        </row>
        <row r="5026">
          <cell r="AC5026" t="str">
            <v>Won</v>
          </cell>
          <cell r="AD5026">
            <v>2.4500000000000002</v>
          </cell>
          <cell r="AE5026">
            <v>1.2</v>
          </cell>
          <cell r="AF5026">
            <v>100</v>
          </cell>
          <cell r="AG5026">
            <v>245.00000000000003</v>
          </cell>
          <cell r="AH5026">
            <v>145.00000000000003</v>
          </cell>
        </row>
        <row r="5027">
          <cell r="AD5027">
            <v>11</v>
          </cell>
          <cell r="AF5027">
            <v>100</v>
          </cell>
          <cell r="AG5027" t="str">
            <v/>
          </cell>
          <cell r="AH5027">
            <v>-100</v>
          </cell>
        </row>
        <row r="5028">
          <cell r="AD5028">
            <v>17</v>
          </cell>
          <cell r="AF5028">
            <v>100</v>
          </cell>
          <cell r="AG5028" t="str">
            <v/>
          </cell>
          <cell r="AH5028">
            <v>-100</v>
          </cell>
        </row>
        <row r="5029">
          <cell r="AD5029">
            <v>14</v>
          </cell>
          <cell r="AF5029">
            <v>100</v>
          </cell>
          <cell r="AG5029" t="str">
            <v/>
          </cell>
          <cell r="AH5029">
            <v>-100</v>
          </cell>
        </row>
        <row r="5030">
          <cell r="AC5030" t="str">
            <v>Won</v>
          </cell>
          <cell r="AD5030">
            <v>2.1</v>
          </cell>
          <cell r="AE5030">
            <v>1.2</v>
          </cell>
          <cell r="AF5030">
            <v>100</v>
          </cell>
          <cell r="AG5030">
            <v>210</v>
          </cell>
          <cell r="AH5030">
            <v>110</v>
          </cell>
        </row>
        <row r="5031">
          <cell r="AC5031" t="str">
            <v>2nd</v>
          </cell>
          <cell r="AD5031">
            <v>2.8</v>
          </cell>
          <cell r="AE5031">
            <v>1.5</v>
          </cell>
          <cell r="AF5031">
            <v>100</v>
          </cell>
          <cell r="AG5031" t="str">
            <v/>
          </cell>
          <cell r="AH5031">
            <v>-100</v>
          </cell>
        </row>
        <row r="5032">
          <cell r="AC5032" t="str">
            <v>Ntd</v>
          </cell>
          <cell r="AD5032">
            <v>8.5</v>
          </cell>
          <cell r="AF5032">
            <v>100</v>
          </cell>
          <cell r="AG5032" t="str">
            <v/>
          </cell>
          <cell r="AH5032">
            <v>-100</v>
          </cell>
        </row>
        <row r="5033">
          <cell r="AD5033">
            <v>16</v>
          </cell>
          <cell r="AF5033">
            <v>100</v>
          </cell>
          <cell r="AG5033" t="str">
            <v/>
          </cell>
          <cell r="AH5033">
            <v>-100</v>
          </cell>
        </row>
        <row r="5034">
          <cell r="AD5034">
            <v>13</v>
          </cell>
          <cell r="AF5034">
            <v>100</v>
          </cell>
          <cell r="AG5034" t="str">
            <v/>
          </cell>
          <cell r="AH5034">
            <v>-100</v>
          </cell>
        </row>
        <row r="5035">
          <cell r="AC5035" t="str">
            <v>3rd</v>
          </cell>
          <cell r="AD5035">
            <v>2.5</v>
          </cell>
          <cell r="AE5035">
            <v>1.3</v>
          </cell>
          <cell r="AF5035">
            <v>100</v>
          </cell>
          <cell r="AG5035" t="str">
            <v/>
          </cell>
          <cell r="AH5035">
            <v>-100</v>
          </cell>
        </row>
        <row r="5036">
          <cell r="AD5036">
            <v>7</v>
          </cell>
          <cell r="AF5036">
            <v>100</v>
          </cell>
          <cell r="AG5036" t="str">
            <v/>
          </cell>
          <cell r="AH5036">
            <v>-100</v>
          </cell>
        </row>
        <row r="5037">
          <cell r="AD5037">
            <v>14</v>
          </cell>
          <cell r="AF5037">
            <v>100</v>
          </cell>
          <cell r="AG5037" t="str">
            <v/>
          </cell>
          <cell r="AH5037">
            <v>-100</v>
          </cell>
        </row>
        <row r="5038">
          <cell r="AD5038">
            <v>18</v>
          </cell>
          <cell r="AF5038">
            <v>100</v>
          </cell>
          <cell r="AG5038" t="str">
            <v/>
          </cell>
          <cell r="AH5038">
            <v>-100</v>
          </cell>
        </row>
        <row r="5039">
          <cell r="AD5039">
            <v>9</v>
          </cell>
          <cell r="AF5039">
            <v>100</v>
          </cell>
          <cell r="AG5039" t="str">
            <v/>
          </cell>
          <cell r="AH5039">
            <v>-100</v>
          </cell>
        </row>
        <row r="5040">
          <cell r="AD5040">
            <v>3</v>
          </cell>
          <cell r="AF5040">
            <v>100</v>
          </cell>
          <cell r="AG5040" t="str">
            <v/>
          </cell>
          <cell r="AH5040">
            <v>-100</v>
          </cell>
        </row>
        <row r="5041">
          <cell r="AC5041" t="str">
            <v>Ntd</v>
          </cell>
          <cell r="AD5041">
            <v>2.25</v>
          </cell>
          <cell r="AF5041">
            <v>100</v>
          </cell>
          <cell r="AG5041" t="str">
            <v/>
          </cell>
          <cell r="AH5041">
            <v>-100</v>
          </cell>
        </row>
        <row r="5042">
          <cell r="AC5042" t="str">
            <v>Won</v>
          </cell>
          <cell r="AD5042">
            <v>5</v>
          </cell>
          <cell r="AE5042">
            <v>2.1</v>
          </cell>
          <cell r="AF5042">
            <v>100</v>
          </cell>
          <cell r="AG5042">
            <v>500</v>
          </cell>
          <cell r="AH5042">
            <v>400</v>
          </cell>
        </row>
        <row r="5043">
          <cell r="AD5043">
            <v>21</v>
          </cell>
          <cell r="AF5043">
            <v>100</v>
          </cell>
          <cell r="AG5043" t="str">
            <v/>
          </cell>
          <cell r="AH5043">
            <v>-100</v>
          </cell>
        </row>
        <row r="5044">
          <cell r="AC5044" t="str">
            <v>2nd</v>
          </cell>
          <cell r="AD5044">
            <v>31</v>
          </cell>
          <cell r="AE5044">
            <v>9.1999999999999993</v>
          </cell>
          <cell r="AF5044">
            <v>100</v>
          </cell>
          <cell r="AG5044" t="str">
            <v/>
          </cell>
          <cell r="AH5044">
            <v>-100</v>
          </cell>
        </row>
        <row r="5045">
          <cell r="AC5045" t="str">
            <v>Won</v>
          </cell>
          <cell r="AD5045">
            <v>3.1</v>
          </cell>
          <cell r="AE5045">
            <v>1.4</v>
          </cell>
          <cell r="AF5045">
            <v>100</v>
          </cell>
          <cell r="AG5045">
            <v>310</v>
          </cell>
          <cell r="AH5045">
            <v>210</v>
          </cell>
        </row>
        <row r="5046">
          <cell r="AD5046">
            <v>4.5999999999999996</v>
          </cell>
          <cell r="AF5046">
            <v>100</v>
          </cell>
          <cell r="AG5046" t="str">
            <v/>
          </cell>
          <cell r="AH5046">
            <v>-100</v>
          </cell>
        </row>
        <row r="5047">
          <cell r="AC5047" t="str">
            <v>2nd</v>
          </cell>
          <cell r="AD5047">
            <v>7.5</v>
          </cell>
          <cell r="AE5047">
            <v>2</v>
          </cell>
          <cell r="AF5047">
            <v>100</v>
          </cell>
          <cell r="AG5047" t="str">
            <v/>
          </cell>
          <cell r="AH5047">
            <v>-100</v>
          </cell>
        </row>
        <row r="5048">
          <cell r="AD5048">
            <v>6</v>
          </cell>
          <cell r="AF5048">
            <v>100</v>
          </cell>
          <cell r="AG5048" t="str">
            <v/>
          </cell>
          <cell r="AH5048">
            <v>-100</v>
          </cell>
        </row>
        <row r="5049">
          <cell r="AC5049" t="str">
            <v>3rd</v>
          </cell>
          <cell r="AD5049">
            <v>15</v>
          </cell>
          <cell r="AE5049">
            <v>3.1</v>
          </cell>
          <cell r="AF5049">
            <v>100</v>
          </cell>
          <cell r="AG5049" t="str">
            <v/>
          </cell>
          <cell r="AH5049">
            <v>-100</v>
          </cell>
        </row>
        <row r="5050">
          <cell r="AD5050">
            <v>11</v>
          </cell>
          <cell r="AF5050">
            <v>100</v>
          </cell>
          <cell r="AG5050" t="str">
            <v/>
          </cell>
          <cell r="AH5050">
            <v>-100</v>
          </cell>
        </row>
        <row r="5051">
          <cell r="AD5051">
            <v>7</v>
          </cell>
          <cell r="AF5051">
            <v>100</v>
          </cell>
          <cell r="AG5051" t="str">
            <v/>
          </cell>
          <cell r="AH5051">
            <v>-100</v>
          </cell>
        </row>
        <row r="5052">
          <cell r="AD5052">
            <v>9.5</v>
          </cell>
          <cell r="AF5052">
            <v>100</v>
          </cell>
          <cell r="AG5052" t="str">
            <v/>
          </cell>
          <cell r="AH5052">
            <v>-100</v>
          </cell>
        </row>
        <row r="5053">
          <cell r="AC5053" t="str">
            <v>2nd</v>
          </cell>
          <cell r="AD5053">
            <v>8</v>
          </cell>
          <cell r="AE5053">
            <v>2.5</v>
          </cell>
          <cell r="AF5053">
            <v>100</v>
          </cell>
          <cell r="AG5053" t="str">
            <v/>
          </cell>
          <cell r="AH5053">
            <v>-100</v>
          </cell>
        </row>
        <row r="5054">
          <cell r="AD5054">
            <v>7.5</v>
          </cell>
          <cell r="AF5054">
            <v>100</v>
          </cell>
          <cell r="AG5054" t="str">
            <v/>
          </cell>
          <cell r="AH5054">
            <v>-100</v>
          </cell>
        </row>
        <row r="5055">
          <cell r="AC5055" t="str">
            <v>2nd</v>
          </cell>
          <cell r="AD5055">
            <v>6</v>
          </cell>
          <cell r="AE5055">
            <v>2.1</v>
          </cell>
          <cell r="AF5055">
            <v>100</v>
          </cell>
          <cell r="AG5055" t="str">
            <v/>
          </cell>
          <cell r="AH5055">
            <v>-100</v>
          </cell>
        </row>
        <row r="5056">
          <cell r="AC5056" t="str">
            <v>Won</v>
          </cell>
          <cell r="AD5056">
            <v>3</v>
          </cell>
          <cell r="AE5056">
            <v>1.4</v>
          </cell>
          <cell r="AF5056">
            <v>100</v>
          </cell>
          <cell r="AG5056">
            <v>300</v>
          </cell>
          <cell r="AH5056">
            <v>200</v>
          </cell>
        </row>
        <row r="5057">
          <cell r="AC5057" t="str">
            <v>3rd</v>
          </cell>
          <cell r="AD5057">
            <v>6.5</v>
          </cell>
          <cell r="AE5057">
            <v>2.1</v>
          </cell>
          <cell r="AF5057">
            <v>100</v>
          </cell>
          <cell r="AG5057" t="str">
            <v/>
          </cell>
          <cell r="AH5057">
            <v>-100</v>
          </cell>
        </row>
        <row r="5058">
          <cell r="AD5058">
            <v>6.5</v>
          </cell>
          <cell r="AF5058">
            <v>100</v>
          </cell>
          <cell r="AG5058" t="str">
            <v/>
          </cell>
          <cell r="AH5058">
            <v>-100</v>
          </cell>
        </row>
        <row r="5059">
          <cell r="AD5059">
            <v>11</v>
          </cell>
          <cell r="AF5059">
            <v>100</v>
          </cell>
          <cell r="AG5059" t="str">
            <v/>
          </cell>
          <cell r="AH5059">
            <v>-100</v>
          </cell>
        </row>
        <row r="5060">
          <cell r="AC5060" t="str">
            <v>Won</v>
          </cell>
          <cell r="AD5060">
            <v>6.2</v>
          </cell>
          <cell r="AE5060">
            <v>2.2999999999999998</v>
          </cell>
          <cell r="AF5060">
            <v>100</v>
          </cell>
          <cell r="AG5060">
            <v>620</v>
          </cell>
          <cell r="AH5060">
            <v>520</v>
          </cell>
        </row>
        <row r="5061">
          <cell r="AD5061">
            <v>3.8</v>
          </cell>
          <cell r="AF5061">
            <v>100</v>
          </cell>
          <cell r="AG5061" t="str">
            <v/>
          </cell>
          <cell r="AH5061">
            <v>-100</v>
          </cell>
        </row>
        <row r="5062">
          <cell r="AC5062" t="str">
            <v>2nd</v>
          </cell>
          <cell r="AD5062">
            <v>11</v>
          </cell>
          <cell r="AE5062">
            <v>3.3</v>
          </cell>
          <cell r="AF5062">
            <v>100</v>
          </cell>
          <cell r="AG5062" t="str">
            <v/>
          </cell>
          <cell r="AH5062">
            <v>-100</v>
          </cell>
        </row>
        <row r="5063">
          <cell r="AD5063">
            <v>51</v>
          </cell>
          <cell r="AF5063">
            <v>100</v>
          </cell>
          <cell r="AG5063" t="str">
            <v/>
          </cell>
          <cell r="AH5063">
            <v>-100</v>
          </cell>
        </row>
        <row r="5064">
          <cell r="AD5064">
            <v>6.5</v>
          </cell>
          <cell r="AF5064">
            <v>100</v>
          </cell>
          <cell r="AG5064" t="str">
            <v/>
          </cell>
          <cell r="AH5064">
            <v>-100</v>
          </cell>
        </row>
        <row r="5065">
          <cell r="AD5065">
            <v>6.5</v>
          </cell>
          <cell r="AF5065">
            <v>100</v>
          </cell>
          <cell r="AG5065" t="str">
            <v/>
          </cell>
          <cell r="AH5065">
            <v>-100</v>
          </cell>
        </row>
        <row r="5066">
          <cell r="AC5066" t="str">
            <v>Won</v>
          </cell>
          <cell r="AD5066">
            <v>3.9</v>
          </cell>
          <cell r="AE5066">
            <v>1.7</v>
          </cell>
          <cell r="AF5066">
            <v>100</v>
          </cell>
          <cell r="AG5066">
            <v>390</v>
          </cell>
          <cell r="AH5066">
            <v>290</v>
          </cell>
        </row>
        <row r="5067">
          <cell r="AD5067">
            <v>14</v>
          </cell>
          <cell r="AF5067">
            <v>100</v>
          </cell>
          <cell r="AG5067" t="str">
            <v/>
          </cell>
          <cell r="AH5067">
            <v>-100</v>
          </cell>
        </row>
        <row r="5068">
          <cell r="AD5068">
            <v>6.5</v>
          </cell>
          <cell r="AF5068">
            <v>100</v>
          </cell>
          <cell r="AG5068" t="str">
            <v/>
          </cell>
          <cell r="AH5068">
            <v>-100</v>
          </cell>
        </row>
        <row r="5069">
          <cell r="AC5069" t="str">
            <v>2nd</v>
          </cell>
          <cell r="AD5069">
            <v>7.5</v>
          </cell>
          <cell r="AE5069">
            <v>2.4</v>
          </cell>
          <cell r="AF5069">
            <v>100</v>
          </cell>
          <cell r="AG5069" t="str">
            <v/>
          </cell>
          <cell r="AH5069">
            <v>-100</v>
          </cell>
        </row>
        <row r="5070">
          <cell r="AD5070">
            <v>9</v>
          </cell>
          <cell r="AF5070">
            <v>100</v>
          </cell>
          <cell r="AG5070" t="str">
            <v/>
          </cell>
          <cell r="AH5070">
            <v>-100</v>
          </cell>
        </row>
        <row r="5071">
          <cell r="AD5071">
            <v>2.8</v>
          </cell>
          <cell r="AF5071">
            <v>100</v>
          </cell>
          <cell r="AG5071" t="str">
            <v/>
          </cell>
          <cell r="AH5071">
            <v>-100</v>
          </cell>
        </row>
        <row r="5072">
          <cell r="AC5072" t="str">
            <v>3rd</v>
          </cell>
          <cell r="AD5072">
            <v>13</v>
          </cell>
          <cell r="AE5072">
            <v>3.5</v>
          </cell>
          <cell r="AF5072">
            <v>100</v>
          </cell>
          <cell r="AG5072" t="str">
            <v/>
          </cell>
          <cell r="AH5072">
            <v>-100</v>
          </cell>
        </row>
        <row r="5073">
          <cell r="AD5073">
            <v>41</v>
          </cell>
          <cell r="AF5073">
            <v>100</v>
          </cell>
          <cell r="AG5073" t="str">
            <v/>
          </cell>
          <cell r="AH5073">
            <v>-100</v>
          </cell>
        </row>
        <row r="5074">
          <cell r="AC5074" t="str">
            <v>Won</v>
          </cell>
          <cell r="AD5074">
            <v>8.5</v>
          </cell>
          <cell r="AE5074">
            <v>2.6</v>
          </cell>
          <cell r="AF5074">
            <v>100</v>
          </cell>
          <cell r="AG5074">
            <v>850</v>
          </cell>
          <cell r="AH5074">
            <v>750</v>
          </cell>
        </row>
        <row r="5075">
          <cell r="AD5075">
            <v>7.5</v>
          </cell>
          <cell r="AF5075">
            <v>100</v>
          </cell>
          <cell r="AG5075" t="str">
            <v/>
          </cell>
          <cell r="AH5075">
            <v>-100</v>
          </cell>
        </row>
        <row r="5076">
          <cell r="AD5076">
            <v>7</v>
          </cell>
          <cell r="AF5076">
            <v>100</v>
          </cell>
          <cell r="AG5076" t="str">
            <v/>
          </cell>
          <cell r="AH5076">
            <v>-100</v>
          </cell>
        </row>
        <row r="5077">
          <cell r="AC5077" t="str">
            <v>Won</v>
          </cell>
          <cell r="AD5077">
            <v>5.2</v>
          </cell>
          <cell r="AE5077">
            <v>2.1</v>
          </cell>
          <cell r="AF5077">
            <v>100</v>
          </cell>
          <cell r="AG5077">
            <v>520</v>
          </cell>
          <cell r="AH5077">
            <v>420</v>
          </cell>
        </row>
        <row r="5078">
          <cell r="AD5078">
            <v>4.8</v>
          </cell>
          <cell r="AF5078">
            <v>100</v>
          </cell>
          <cell r="AG5078" t="str">
            <v/>
          </cell>
          <cell r="AH5078">
            <v>-100</v>
          </cell>
        </row>
        <row r="5079">
          <cell r="AD5079">
            <v>17</v>
          </cell>
          <cell r="AF5079">
            <v>100</v>
          </cell>
          <cell r="AG5079" t="str">
            <v/>
          </cell>
          <cell r="AH5079">
            <v>-100</v>
          </cell>
        </row>
        <row r="5080">
          <cell r="AD5080">
            <v>3.6</v>
          </cell>
          <cell r="AF5080">
            <v>100</v>
          </cell>
          <cell r="AG5080" t="str">
            <v/>
          </cell>
          <cell r="AH5080">
            <v>-100</v>
          </cell>
        </row>
        <row r="5081">
          <cell r="AD5081">
            <v>19</v>
          </cell>
          <cell r="AF5081">
            <v>100</v>
          </cell>
          <cell r="AG5081" t="str">
            <v/>
          </cell>
          <cell r="AH5081">
            <v>-100</v>
          </cell>
        </row>
        <row r="5082">
          <cell r="AC5082" t="str">
            <v>3rd</v>
          </cell>
          <cell r="AD5082">
            <v>11</v>
          </cell>
          <cell r="AE5082">
            <v>2.8</v>
          </cell>
          <cell r="AF5082">
            <v>100</v>
          </cell>
          <cell r="AG5082" t="str">
            <v/>
          </cell>
          <cell r="AH5082">
            <v>-100</v>
          </cell>
        </row>
        <row r="5083">
          <cell r="AC5083" t="str">
            <v>2nd</v>
          </cell>
          <cell r="AD5083">
            <v>5</v>
          </cell>
          <cell r="AE5083">
            <v>1.9</v>
          </cell>
          <cell r="AF5083">
            <v>100</v>
          </cell>
          <cell r="AG5083" t="str">
            <v/>
          </cell>
          <cell r="AH5083">
            <v>-100</v>
          </cell>
        </row>
        <row r="5084">
          <cell r="AD5084">
            <v>6.5</v>
          </cell>
          <cell r="AF5084">
            <v>100</v>
          </cell>
          <cell r="AG5084" t="str">
            <v/>
          </cell>
          <cell r="AH5084">
            <v>-100</v>
          </cell>
        </row>
        <row r="5085">
          <cell r="AC5085" t="str">
            <v>2nd</v>
          </cell>
          <cell r="AD5085">
            <v>7</v>
          </cell>
          <cell r="AE5085">
            <v>2.1</v>
          </cell>
          <cell r="AF5085">
            <v>100</v>
          </cell>
          <cell r="AG5085" t="str">
            <v/>
          </cell>
          <cell r="AH5085">
            <v>-100</v>
          </cell>
        </row>
        <row r="5086">
          <cell r="AC5086" t="str">
            <v>3rd</v>
          </cell>
          <cell r="AD5086">
            <v>3.7</v>
          </cell>
          <cell r="AE5086">
            <v>1.8</v>
          </cell>
          <cell r="AF5086">
            <v>100</v>
          </cell>
          <cell r="AG5086" t="str">
            <v/>
          </cell>
          <cell r="AH5086">
            <v>-100</v>
          </cell>
        </row>
        <row r="5087">
          <cell r="AD5087">
            <v>17</v>
          </cell>
          <cell r="AF5087">
            <v>100</v>
          </cell>
          <cell r="AG5087" t="str">
            <v/>
          </cell>
          <cell r="AH5087">
            <v>-100</v>
          </cell>
        </row>
        <row r="5088">
          <cell r="AC5088" t="str">
            <v>Won</v>
          </cell>
          <cell r="AD5088">
            <v>4.8</v>
          </cell>
          <cell r="AE5088">
            <v>2</v>
          </cell>
          <cell r="AF5088">
            <v>100</v>
          </cell>
          <cell r="AG5088">
            <v>480</v>
          </cell>
          <cell r="AH5088">
            <v>380</v>
          </cell>
        </row>
        <row r="5089">
          <cell r="AC5089" t="str">
            <v>3rd</v>
          </cell>
          <cell r="AD5089">
            <v>7.5</v>
          </cell>
          <cell r="AE5089">
            <v>1.9</v>
          </cell>
          <cell r="AF5089">
            <v>100</v>
          </cell>
          <cell r="AG5089" t="str">
            <v/>
          </cell>
          <cell r="AH5089">
            <v>-100</v>
          </cell>
        </row>
        <row r="5090">
          <cell r="AD5090">
            <v>4.4000000000000004</v>
          </cell>
          <cell r="AF5090">
            <v>100</v>
          </cell>
          <cell r="AG5090" t="str">
            <v/>
          </cell>
          <cell r="AH5090">
            <v>-100</v>
          </cell>
        </row>
        <row r="5091">
          <cell r="AC5091" t="str">
            <v>Won</v>
          </cell>
          <cell r="AD5091">
            <v>6</v>
          </cell>
          <cell r="AE5091">
            <v>1.7</v>
          </cell>
          <cell r="AF5091">
            <v>100</v>
          </cell>
          <cell r="AG5091">
            <v>600</v>
          </cell>
          <cell r="AH5091">
            <v>500</v>
          </cell>
        </row>
        <row r="5092">
          <cell r="AC5092" t="str">
            <v>2nd</v>
          </cell>
          <cell r="AD5092">
            <v>4.4000000000000004</v>
          </cell>
          <cell r="AE5092">
            <v>2.9</v>
          </cell>
          <cell r="AF5092">
            <v>100</v>
          </cell>
          <cell r="AG5092" t="str">
            <v/>
          </cell>
          <cell r="AH5092">
            <v>-100</v>
          </cell>
        </row>
        <row r="5093">
          <cell r="AD5093">
            <v>10</v>
          </cell>
          <cell r="AF5093">
            <v>100</v>
          </cell>
          <cell r="AG5093" t="str">
            <v/>
          </cell>
          <cell r="AH5093">
            <v>-100</v>
          </cell>
        </row>
        <row r="5094">
          <cell r="AD5094">
            <v>18</v>
          </cell>
          <cell r="AF5094">
            <v>100</v>
          </cell>
          <cell r="AG5094" t="str">
            <v/>
          </cell>
          <cell r="AH5094">
            <v>-100</v>
          </cell>
        </row>
        <row r="5095">
          <cell r="AC5095" t="str">
            <v>Won</v>
          </cell>
          <cell r="AD5095">
            <v>4.4000000000000004</v>
          </cell>
          <cell r="AE5095">
            <v>1.8</v>
          </cell>
          <cell r="AF5095">
            <v>100</v>
          </cell>
          <cell r="AG5095">
            <v>440.00000000000006</v>
          </cell>
          <cell r="AH5095">
            <v>340.00000000000006</v>
          </cell>
        </row>
        <row r="5096">
          <cell r="AD5096">
            <v>7.5</v>
          </cell>
          <cell r="AF5096">
            <v>100</v>
          </cell>
          <cell r="AG5096" t="str">
            <v/>
          </cell>
          <cell r="AH5096">
            <v>-100</v>
          </cell>
        </row>
        <row r="5097">
          <cell r="AD5097">
            <v>11</v>
          </cell>
          <cell r="AF5097">
            <v>100</v>
          </cell>
          <cell r="AG5097" t="str">
            <v/>
          </cell>
          <cell r="AH5097">
            <v>-100</v>
          </cell>
        </row>
        <row r="5098">
          <cell r="AC5098" t="str">
            <v>2nd</v>
          </cell>
          <cell r="AD5098">
            <v>5.5</v>
          </cell>
          <cell r="AE5098">
            <v>2</v>
          </cell>
          <cell r="AF5098">
            <v>100</v>
          </cell>
          <cell r="AG5098" t="str">
            <v/>
          </cell>
          <cell r="AH5098">
            <v>-100</v>
          </cell>
        </row>
        <row r="5099">
          <cell r="AD5099">
            <v>12</v>
          </cell>
          <cell r="AF5099">
            <v>100</v>
          </cell>
          <cell r="AG5099" t="str">
            <v/>
          </cell>
          <cell r="AH5099">
            <v>-100</v>
          </cell>
        </row>
        <row r="5100">
          <cell r="AC5100" t="str">
            <v>Won</v>
          </cell>
          <cell r="AD5100">
            <v>6.5</v>
          </cell>
          <cell r="AE5100">
            <v>2.2999999999999998</v>
          </cell>
          <cell r="AF5100">
            <v>100</v>
          </cell>
          <cell r="AG5100">
            <v>650</v>
          </cell>
          <cell r="AH5100">
            <v>550</v>
          </cell>
        </row>
        <row r="5101">
          <cell r="AD5101">
            <v>6</v>
          </cell>
          <cell r="AF5101">
            <v>100</v>
          </cell>
          <cell r="AG5101" t="str">
            <v/>
          </cell>
          <cell r="AH5101">
            <v>-100</v>
          </cell>
        </row>
        <row r="5102">
          <cell r="AD5102">
            <v>5</v>
          </cell>
          <cell r="AF5102">
            <v>100</v>
          </cell>
          <cell r="AG5102" t="str">
            <v/>
          </cell>
          <cell r="AH5102">
            <v>-100</v>
          </cell>
        </row>
        <row r="5103">
          <cell r="AD5103">
            <v>12</v>
          </cell>
          <cell r="AF5103">
            <v>100</v>
          </cell>
          <cell r="AG5103" t="str">
            <v/>
          </cell>
          <cell r="AH5103">
            <v>-100</v>
          </cell>
        </row>
        <row r="5104">
          <cell r="AD5104">
            <v>8.5</v>
          </cell>
          <cell r="AF5104">
            <v>100</v>
          </cell>
          <cell r="AG5104" t="str">
            <v/>
          </cell>
          <cell r="AH5104">
            <v>-100</v>
          </cell>
        </row>
        <row r="5105">
          <cell r="AC5105" t="str">
            <v>2nd</v>
          </cell>
          <cell r="AD5105">
            <v>4</v>
          </cell>
          <cell r="AE5105">
            <v>1.5</v>
          </cell>
          <cell r="AF5105">
            <v>100</v>
          </cell>
          <cell r="AG5105" t="str">
            <v/>
          </cell>
          <cell r="AH5105">
            <v>-100</v>
          </cell>
        </row>
        <row r="5106">
          <cell r="AD5106">
            <v>4.4000000000000004</v>
          </cell>
          <cell r="AF5106">
            <v>100</v>
          </cell>
          <cell r="AG5106" t="str">
            <v/>
          </cell>
          <cell r="AH5106">
            <v>-100</v>
          </cell>
        </row>
        <row r="5107">
          <cell r="AD5107">
            <v>4.8</v>
          </cell>
          <cell r="AF5107">
            <v>100</v>
          </cell>
          <cell r="AG5107" t="str">
            <v/>
          </cell>
          <cell r="AH5107">
            <v>-100</v>
          </cell>
        </row>
        <row r="5108">
          <cell r="AD5108">
            <v>51</v>
          </cell>
          <cell r="AF5108">
            <v>100</v>
          </cell>
          <cell r="AG5108" t="str">
            <v/>
          </cell>
          <cell r="AH5108">
            <v>-100</v>
          </cell>
        </row>
        <row r="5109">
          <cell r="AD5109">
            <v>19</v>
          </cell>
          <cell r="AF5109">
            <v>100</v>
          </cell>
          <cell r="AG5109" t="str">
            <v/>
          </cell>
          <cell r="AH5109">
            <v>-100</v>
          </cell>
        </row>
        <row r="5110">
          <cell r="AC5110" t="str">
            <v>Won</v>
          </cell>
          <cell r="AD5110">
            <v>4.3</v>
          </cell>
          <cell r="AE5110">
            <v>2</v>
          </cell>
          <cell r="AF5110">
            <v>100</v>
          </cell>
          <cell r="AG5110">
            <v>430</v>
          </cell>
          <cell r="AH5110">
            <v>330</v>
          </cell>
        </row>
        <row r="5111">
          <cell r="AD5111">
            <v>10</v>
          </cell>
          <cell r="AF5111">
            <v>100</v>
          </cell>
          <cell r="AG5111" t="str">
            <v/>
          </cell>
          <cell r="AH5111">
            <v>-100</v>
          </cell>
        </row>
        <row r="5112">
          <cell r="AC5112" t="str">
            <v>2nd</v>
          </cell>
          <cell r="AD5112">
            <v>10</v>
          </cell>
          <cell r="AE5112">
            <v>2.7</v>
          </cell>
          <cell r="AF5112">
            <v>100</v>
          </cell>
          <cell r="AG5112" t="str">
            <v/>
          </cell>
          <cell r="AH5112">
            <v>-100</v>
          </cell>
        </row>
        <row r="5113">
          <cell r="AD5113">
            <v>11</v>
          </cell>
          <cell r="AF5113">
            <v>100</v>
          </cell>
          <cell r="AG5113" t="str">
            <v/>
          </cell>
          <cell r="AH5113">
            <v>-100</v>
          </cell>
        </row>
        <row r="5114">
          <cell r="AD5114">
            <v>7.5</v>
          </cell>
          <cell r="AF5114">
            <v>100</v>
          </cell>
          <cell r="AG5114" t="str">
            <v/>
          </cell>
          <cell r="AH5114">
            <v>-100</v>
          </cell>
        </row>
        <row r="5115">
          <cell r="AD5115">
            <v>2.8</v>
          </cell>
          <cell r="AF5115">
            <v>100</v>
          </cell>
          <cell r="AG5115" t="str">
            <v/>
          </cell>
          <cell r="AH5115">
            <v>-100</v>
          </cell>
        </row>
        <row r="5116">
          <cell r="AC5116" t="str">
            <v>L/scr</v>
          </cell>
          <cell r="AD5116">
            <v>1</v>
          </cell>
          <cell r="AE5116">
            <v>1</v>
          </cell>
          <cell r="AF5116" t="str">
            <v/>
          </cell>
          <cell r="AG5116" t="str">
            <v/>
          </cell>
          <cell r="AH5116" t="str">
            <v/>
          </cell>
        </row>
        <row r="5117">
          <cell r="AC5117" t="str">
            <v>3rd</v>
          </cell>
          <cell r="AD5117">
            <v>11</v>
          </cell>
          <cell r="AE5117">
            <v>2</v>
          </cell>
          <cell r="AF5117">
            <v>100</v>
          </cell>
          <cell r="AG5117" t="str">
            <v/>
          </cell>
          <cell r="AH5117">
            <v>-100</v>
          </cell>
        </row>
        <row r="5118">
          <cell r="AC5118" t="str">
            <v>L/scr</v>
          </cell>
          <cell r="AD5118">
            <v>1</v>
          </cell>
          <cell r="AE5118">
            <v>1</v>
          </cell>
          <cell r="AF5118" t="str">
            <v/>
          </cell>
          <cell r="AG5118" t="str">
            <v/>
          </cell>
          <cell r="AH5118" t="str">
            <v/>
          </cell>
        </row>
        <row r="5119">
          <cell r="AC5119" t="str">
            <v>L/scr</v>
          </cell>
          <cell r="AD5119">
            <v>1</v>
          </cell>
          <cell r="AE5119">
            <v>1</v>
          </cell>
          <cell r="AF5119" t="str">
            <v/>
          </cell>
          <cell r="AG5119" t="str">
            <v/>
          </cell>
          <cell r="AH5119" t="str">
            <v/>
          </cell>
        </row>
        <row r="5120">
          <cell r="AC5120" t="str">
            <v>2nd</v>
          </cell>
          <cell r="AD5120">
            <v>3.6</v>
          </cell>
          <cell r="AE5120">
            <v>1.7</v>
          </cell>
          <cell r="AF5120">
            <v>100</v>
          </cell>
          <cell r="AG5120" t="str">
            <v/>
          </cell>
          <cell r="AH5120">
            <v>-100</v>
          </cell>
        </row>
        <row r="5121">
          <cell r="AD5121">
            <v>10</v>
          </cell>
          <cell r="AF5121">
            <v>100</v>
          </cell>
          <cell r="AG5121" t="str">
            <v/>
          </cell>
          <cell r="AH5121">
            <v>-100</v>
          </cell>
        </row>
        <row r="5122">
          <cell r="AC5122" t="str">
            <v>3rd</v>
          </cell>
          <cell r="AD5122">
            <v>7.5</v>
          </cell>
          <cell r="AE5122">
            <v>2.7</v>
          </cell>
          <cell r="AF5122">
            <v>100</v>
          </cell>
          <cell r="AG5122" t="str">
            <v/>
          </cell>
          <cell r="AH5122">
            <v>-100</v>
          </cell>
        </row>
        <row r="5123">
          <cell r="AD5123">
            <v>10</v>
          </cell>
          <cell r="AF5123">
            <v>100</v>
          </cell>
          <cell r="AG5123" t="str">
            <v/>
          </cell>
          <cell r="AH5123">
            <v>-100</v>
          </cell>
        </row>
        <row r="5124">
          <cell r="AD5124">
            <v>10</v>
          </cell>
          <cell r="AF5124">
            <v>100</v>
          </cell>
          <cell r="AG5124" t="str">
            <v/>
          </cell>
          <cell r="AH5124">
            <v>-100</v>
          </cell>
        </row>
        <row r="5125">
          <cell r="AD5125">
            <v>5</v>
          </cell>
          <cell r="AF5125">
            <v>100</v>
          </cell>
          <cell r="AG5125" t="str">
            <v/>
          </cell>
          <cell r="AH5125">
            <v>-100</v>
          </cell>
        </row>
        <row r="5126">
          <cell r="AC5126" t="str">
            <v>L/scr</v>
          </cell>
          <cell r="AD5126">
            <v>1</v>
          </cell>
          <cell r="AE5126">
            <v>1</v>
          </cell>
          <cell r="AF5126" t="str">
            <v/>
          </cell>
          <cell r="AG5126" t="str">
            <v/>
          </cell>
          <cell r="AH5126" t="str">
            <v/>
          </cell>
        </row>
        <row r="5127">
          <cell r="AC5127" t="str">
            <v>2nd</v>
          </cell>
          <cell r="AD5127">
            <v>3.1</v>
          </cell>
          <cell r="AE5127">
            <v>1.2</v>
          </cell>
          <cell r="AF5127">
            <v>100</v>
          </cell>
          <cell r="AG5127" t="str">
            <v/>
          </cell>
          <cell r="AH5127">
            <v>-100</v>
          </cell>
        </row>
        <row r="5128">
          <cell r="AC5128" t="str">
            <v>Won</v>
          </cell>
          <cell r="AD5128">
            <v>5.8</v>
          </cell>
          <cell r="AE5128">
            <v>1.8</v>
          </cell>
          <cell r="AF5128">
            <v>100</v>
          </cell>
          <cell r="AG5128">
            <v>580</v>
          </cell>
          <cell r="AH5128">
            <v>480</v>
          </cell>
        </row>
        <row r="5129">
          <cell r="AD5129">
            <v>6.5</v>
          </cell>
          <cell r="AF5129">
            <v>100</v>
          </cell>
          <cell r="AG5129" t="str">
            <v/>
          </cell>
          <cell r="AH5129">
            <v>-100</v>
          </cell>
        </row>
        <row r="5130">
          <cell r="AC5130" t="str">
            <v>L/scr</v>
          </cell>
          <cell r="AD5130">
            <v>1</v>
          </cell>
          <cell r="AE5130">
            <v>1</v>
          </cell>
          <cell r="AF5130" t="str">
            <v/>
          </cell>
          <cell r="AG5130" t="str">
            <v/>
          </cell>
          <cell r="AH5130" t="str">
            <v/>
          </cell>
        </row>
        <row r="5131">
          <cell r="AD5131">
            <v>6.5</v>
          </cell>
          <cell r="AF5131">
            <v>100</v>
          </cell>
          <cell r="AG5131" t="str">
            <v/>
          </cell>
          <cell r="AH5131">
            <v>-100</v>
          </cell>
        </row>
        <row r="5132">
          <cell r="AC5132" t="str">
            <v>2nd</v>
          </cell>
          <cell r="AD5132">
            <v>5</v>
          </cell>
          <cell r="AE5132">
            <v>1.9</v>
          </cell>
          <cell r="AF5132">
            <v>100</v>
          </cell>
          <cell r="AG5132" t="str">
            <v/>
          </cell>
          <cell r="AH5132">
            <v>-100</v>
          </cell>
        </row>
        <row r="5133">
          <cell r="AD5133">
            <v>6.5</v>
          </cell>
          <cell r="AF5133">
            <v>100</v>
          </cell>
          <cell r="AG5133" t="str">
            <v/>
          </cell>
          <cell r="AH5133">
            <v>-100</v>
          </cell>
        </row>
        <row r="5134">
          <cell r="AD5134">
            <v>7</v>
          </cell>
          <cell r="AF5134">
            <v>100</v>
          </cell>
          <cell r="AG5134" t="str">
            <v/>
          </cell>
          <cell r="AH5134">
            <v>-100</v>
          </cell>
        </row>
        <row r="5135">
          <cell r="AD5135">
            <v>2.8</v>
          </cell>
          <cell r="AF5135">
            <v>100</v>
          </cell>
          <cell r="AG5135" t="str">
            <v/>
          </cell>
          <cell r="AH5135">
            <v>-100</v>
          </cell>
        </row>
        <row r="5136">
          <cell r="AC5136" t="str">
            <v>3rd</v>
          </cell>
          <cell r="AD5136">
            <v>10</v>
          </cell>
          <cell r="AE5136">
            <v>2.5</v>
          </cell>
          <cell r="AF5136">
            <v>100</v>
          </cell>
          <cell r="AG5136" t="str">
            <v/>
          </cell>
          <cell r="AH5136">
            <v>-100</v>
          </cell>
        </row>
        <row r="5137">
          <cell r="AD5137">
            <v>21</v>
          </cell>
          <cell r="AF5137">
            <v>100</v>
          </cell>
          <cell r="AG5137" t="str">
            <v/>
          </cell>
          <cell r="AH5137">
            <v>-100</v>
          </cell>
        </row>
        <row r="5138">
          <cell r="AC5138" t="str">
            <v>Won</v>
          </cell>
          <cell r="AD5138">
            <v>4.2</v>
          </cell>
          <cell r="AE5138">
            <v>1.6</v>
          </cell>
          <cell r="AF5138">
            <v>100</v>
          </cell>
          <cell r="AG5138">
            <v>420</v>
          </cell>
          <cell r="AH5138">
            <v>320</v>
          </cell>
        </row>
        <row r="5139">
          <cell r="AC5139" t="str">
            <v>L/scr</v>
          </cell>
          <cell r="AD5139">
            <v>1</v>
          </cell>
          <cell r="AE5139">
            <v>1</v>
          </cell>
          <cell r="AF5139" t="str">
            <v/>
          </cell>
          <cell r="AG5139" t="str">
            <v/>
          </cell>
          <cell r="AH5139" t="str">
            <v/>
          </cell>
        </row>
        <row r="5140">
          <cell r="AC5140" t="str">
            <v>Won</v>
          </cell>
          <cell r="AD5140">
            <v>4.8</v>
          </cell>
          <cell r="AE5140">
            <v>1.8</v>
          </cell>
          <cell r="AF5140">
            <v>100</v>
          </cell>
          <cell r="AG5140">
            <v>480</v>
          </cell>
          <cell r="AH5140">
            <v>380</v>
          </cell>
        </row>
        <row r="5141">
          <cell r="AD5141">
            <v>4.5999999999999996</v>
          </cell>
          <cell r="AF5141">
            <v>100</v>
          </cell>
          <cell r="AG5141" t="str">
            <v/>
          </cell>
          <cell r="AH5141">
            <v>-100</v>
          </cell>
        </row>
        <row r="5142">
          <cell r="AD5142">
            <v>3.2</v>
          </cell>
          <cell r="AF5142">
            <v>100</v>
          </cell>
          <cell r="AG5142" t="str">
            <v/>
          </cell>
          <cell r="AH5142">
            <v>-100</v>
          </cell>
        </row>
        <row r="5143">
          <cell r="AC5143" t="str">
            <v>L/scr</v>
          </cell>
          <cell r="AD5143">
            <v>1</v>
          </cell>
          <cell r="AE5143">
            <v>1</v>
          </cell>
          <cell r="AF5143" t="str">
            <v/>
          </cell>
          <cell r="AG5143" t="str">
            <v/>
          </cell>
          <cell r="AH5143" t="str">
            <v/>
          </cell>
        </row>
        <row r="5144">
          <cell r="AC5144" t="str">
            <v>L/scr</v>
          </cell>
          <cell r="AD5144">
            <v>1</v>
          </cell>
          <cell r="AE5144">
            <v>1</v>
          </cell>
          <cell r="AF5144" t="str">
            <v/>
          </cell>
          <cell r="AG5144" t="str">
            <v/>
          </cell>
          <cell r="AH5144" t="str">
            <v/>
          </cell>
        </row>
        <row r="5145">
          <cell r="AC5145" t="str">
            <v>Won</v>
          </cell>
          <cell r="AD5145">
            <v>5.3</v>
          </cell>
          <cell r="AE5145">
            <v>1.5</v>
          </cell>
          <cell r="AF5145">
            <v>100</v>
          </cell>
          <cell r="AG5145">
            <v>530</v>
          </cell>
          <cell r="AH5145">
            <v>430</v>
          </cell>
        </row>
        <row r="5146">
          <cell r="AD5146">
            <v>4.5999999999999996</v>
          </cell>
          <cell r="AF5146">
            <v>100</v>
          </cell>
          <cell r="AG5146" t="str">
            <v/>
          </cell>
          <cell r="AH5146">
            <v>-100</v>
          </cell>
        </row>
        <row r="5147">
          <cell r="AD5147">
            <v>7.5</v>
          </cell>
          <cell r="AF5147">
            <v>100</v>
          </cell>
          <cell r="AG5147" t="str">
            <v/>
          </cell>
          <cell r="AH5147">
            <v>-100</v>
          </cell>
        </row>
        <row r="5148">
          <cell r="AC5148" t="str">
            <v>3rd</v>
          </cell>
          <cell r="AD5148">
            <v>7</v>
          </cell>
          <cell r="AE5148">
            <v>2.2000000000000002</v>
          </cell>
          <cell r="AF5148">
            <v>100</v>
          </cell>
          <cell r="AG5148" t="str">
            <v/>
          </cell>
          <cell r="AH5148">
            <v>-100</v>
          </cell>
        </row>
        <row r="5149">
          <cell r="AC5149" t="str">
            <v>2nd</v>
          </cell>
          <cell r="AD5149">
            <v>5.5</v>
          </cell>
          <cell r="AE5149">
            <v>1.9</v>
          </cell>
          <cell r="AF5149">
            <v>100</v>
          </cell>
          <cell r="AG5149" t="str">
            <v/>
          </cell>
          <cell r="AH5149">
            <v>-100</v>
          </cell>
        </row>
        <row r="5150">
          <cell r="AC5150" t="str">
            <v>Won</v>
          </cell>
          <cell r="AD5150">
            <v>5.5</v>
          </cell>
          <cell r="AE5150">
            <v>1.9</v>
          </cell>
          <cell r="AF5150">
            <v>100</v>
          </cell>
          <cell r="AG5150">
            <v>550</v>
          </cell>
          <cell r="AH5150">
            <v>450</v>
          </cell>
        </row>
        <row r="5151">
          <cell r="AD5151">
            <v>7</v>
          </cell>
          <cell r="AF5151">
            <v>100</v>
          </cell>
          <cell r="AG5151" t="str">
            <v/>
          </cell>
          <cell r="AH5151">
            <v>-100</v>
          </cell>
        </row>
        <row r="5152">
          <cell r="AD5152">
            <v>6</v>
          </cell>
          <cell r="AF5152">
            <v>100</v>
          </cell>
          <cell r="AG5152" t="str">
            <v/>
          </cell>
          <cell r="AH5152">
            <v>-100</v>
          </cell>
        </row>
        <row r="5153">
          <cell r="AC5153" t="str">
            <v>3rd</v>
          </cell>
          <cell r="AD5153">
            <v>21</v>
          </cell>
          <cell r="AE5153">
            <v>5.0999999999999996</v>
          </cell>
          <cell r="AF5153">
            <v>100</v>
          </cell>
          <cell r="AG5153" t="str">
            <v/>
          </cell>
          <cell r="AH5153">
            <v>-100</v>
          </cell>
        </row>
        <row r="5154">
          <cell r="AD5154">
            <v>6</v>
          </cell>
          <cell r="AF5154">
            <v>100</v>
          </cell>
          <cell r="AG5154" t="str">
            <v/>
          </cell>
          <cell r="AH5154">
            <v>-100</v>
          </cell>
        </row>
        <row r="5155">
          <cell r="AC5155" t="str">
            <v>2nd</v>
          </cell>
          <cell r="AD5155">
            <v>3.4</v>
          </cell>
          <cell r="AE5155">
            <v>1.4</v>
          </cell>
          <cell r="AF5155">
            <v>100</v>
          </cell>
          <cell r="AG5155" t="str">
            <v/>
          </cell>
          <cell r="AH5155">
            <v>-100</v>
          </cell>
        </row>
        <row r="5156">
          <cell r="AD5156">
            <v>9</v>
          </cell>
          <cell r="AF5156">
            <v>100</v>
          </cell>
          <cell r="AG5156" t="str">
            <v/>
          </cell>
          <cell r="AH5156">
            <v>-100</v>
          </cell>
        </row>
        <row r="5157">
          <cell r="AD5157">
            <v>8</v>
          </cell>
          <cell r="AF5157">
            <v>100</v>
          </cell>
          <cell r="AG5157" t="str">
            <v/>
          </cell>
          <cell r="AH5157">
            <v>-100</v>
          </cell>
        </row>
        <row r="5158">
          <cell r="AC5158" t="str">
            <v>Won</v>
          </cell>
          <cell r="AD5158">
            <v>5.5</v>
          </cell>
          <cell r="AE5158">
            <v>1.9</v>
          </cell>
          <cell r="AF5158">
            <v>100</v>
          </cell>
          <cell r="AG5158">
            <v>550</v>
          </cell>
          <cell r="AH5158">
            <v>450</v>
          </cell>
        </row>
        <row r="5159">
          <cell r="AD5159">
            <v>6</v>
          </cell>
          <cell r="AF5159">
            <v>100</v>
          </cell>
          <cell r="AG5159" t="str">
            <v/>
          </cell>
          <cell r="AH5159">
            <v>-100</v>
          </cell>
        </row>
        <row r="5160">
          <cell r="AD5160">
            <v>3.9</v>
          </cell>
          <cell r="AF5160">
            <v>100</v>
          </cell>
          <cell r="AG5160" t="str">
            <v/>
          </cell>
          <cell r="AH5160">
            <v>-100</v>
          </cell>
        </row>
        <row r="5161">
          <cell r="AC5161" t="str">
            <v>Won</v>
          </cell>
          <cell r="AD5161">
            <v>4.4000000000000004</v>
          </cell>
          <cell r="AE5161">
            <v>1.7</v>
          </cell>
          <cell r="AF5161">
            <v>100</v>
          </cell>
          <cell r="AG5161">
            <v>440.00000000000006</v>
          </cell>
          <cell r="AH5161">
            <v>340.00000000000006</v>
          </cell>
        </row>
        <row r="5162">
          <cell r="AD5162">
            <v>6</v>
          </cell>
          <cell r="AF5162">
            <v>100</v>
          </cell>
          <cell r="AG5162" t="str">
            <v/>
          </cell>
          <cell r="AH5162">
            <v>-100</v>
          </cell>
        </row>
        <row r="5163">
          <cell r="AC5163" t="str">
            <v>L/scr</v>
          </cell>
          <cell r="AD5163">
            <v>1</v>
          </cell>
          <cell r="AE5163">
            <v>1</v>
          </cell>
          <cell r="AF5163" t="str">
            <v/>
          </cell>
          <cell r="AG5163" t="str">
            <v/>
          </cell>
          <cell r="AH5163" t="str">
            <v/>
          </cell>
        </row>
        <row r="5164">
          <cell r="AC5164" t="str">
            <v>2nd</v>
          </cell>
          <cell r="AD5164">
            <v>13</v>
          </cell>
          <cell r="AE5164">
            <v>3.1</v>
          </cell>
          <cell r="AF5164">
            <v>100</v>
          </cell>
          <cell r="AG5164" t="str">
            <v/>
          </cell>
          <cell r="AH5164">
            <v>-100</v>
          </cell>
        </row>
        <row r="5165">
          <cell r="AC5165" t="str">
            <v>Won</v>
          </cell>
          <cell r="AD5165">
            <v>7.5</v>
          </cell>
          <cell r="AE5165">
            <v>2.4</v>
          </cell>
          <cell r="AF5165">
            <v>100</v>
          </cell>
          <cell r="AG5165">
            <v>750</v>
          </cell>
          <cell r="AH5165">
            <v>650</v>
          </cell>
        </row>
        <row r="5166">
          <cell r="AD5166">
            <v>8.5</v>
          </cell>
          <cell r="AF5166">
            <v>100</v>
          </cell>
          <cell r="AG5166" t="str">
            <v/>
          </cell>
          <cell r="AH5166">
            <v>-100</v>
          </cell>
        </row>
        <row r="5167">
          <cell r="AD5167">
            <v>16</v>
          </cell>
          <cell r="AF5167">
            <v>100</v>
          </cell>
          <cell r="AG5167" t="str">
            <v/>
          </cell>
          <cell r="AH5167">
            <v>-100</v>
          </cell>
        </row>
        <row r="5168">
          <cell r="AD5168">
            <v>9</v>
          </cell>
          <cell r="AF5168">
            <v>100</v>
          </cell>
          <cell r="AG5168" t="str">
            <v/>
          </cell>
          <cell r="AH5168">
            <v>-100</v>
          </cell>
        </row>
        <row r="5169">
          <cell r="AC5169" t="str">
            <v>3rd</v>
          </cell>
          <cell r="AD5169">
            <v>6.5</v>
          </cell>
          <cell r="AE5169">
            <v>2.6</v>
          </cell>
          <cell r="AF5169">
            <v>100</v>
          </cell>
          <cell r="AG5169" t="str">
            <v/>
          </cell>
          <cell r="AH5169">
            <v>-100</v>
          </cell>
        </row>
        <row r="5170">
          <cell r="AC5170" t="str">
            <v>2nd</v>
          </cell>
          <cell r="AD5170">
            <v>4.8</v>
          </cell>
          <cell r="AE5170">
            <v>1.5</v>
          </cell>
          <cell r="AF5170">
            <v>100</v>
          </cell>
          <cell r="AG5170" t="str">
            <v/>
          </cell>
          <cell r="AH5170">
            <v>-100</v>
          </cell>
        </row>
        <row r="5171">
          <cell r="AD5171">
            <v>4.8</v>
          </cell>
          <cell r="AF5171">
            <v>100</v>
          </cell>
          <cell r="AG5171" t="str">
            <v/>
          </cell>
          <cell r="AH5171">
            <v>-100</v>
          </cell>
        </row>
        <row r="5172">
          <cell r="AD5172">
            <v>5.5</v>
          </cell>
          <cell r="AF5172">
            <v>100</v>
          </cell>
          <cell r="AG5172" t="str">
            <v/>
          </cell>
          <cell r="AH5172">
            <v>-100</v>
          </cell>
        </row>
        <row r="5173">
          <cell r="AD5173">
            <v>7</v>
          </cell>
          <cell r="AF5173">
            <v>100</v>
          </cell>
          <cell r="AG5173" t="str">
            <v/>
          </cell>
          <cell r="AH5173">
            <v>-100</v>
          </cell>
        </row>
        <row r="5174">
          <cell r="AC5174" t="str">
            <v>3rd</v>
          </cell>
          <cell r="AD5174">
            <v>7.5</v>
          </cell>
          <cell r="AE5174">
            <v>2</v>
          </cell>
          <cell r="AF5174">
            <v>100</v>
          </cell>
          <cell r="AG5174" t="str">
            <v/>
          </cell>
          <cell r="AH5174">
            <v>-100</v>
          </cell>
        </row>
        <row r="5175">
          <cell r="AD5175">
            <v>5</v>
          </cell>
          <cell r="AF5175">
            <v>100</v>
          </cell>
          <cell r="AG5175" t="str">
            <v/>
          </cell>
          <cell r="AH5175">
            <v>-100</v>
          </cell>
        </row>
        <row r="5176">
          <cell r="AC5176" t="str">
            <v>2nd</v>
          </cell>
          <cell r="AD5176">
            <v>3.8</v>
          </cell>
          <cell r="AE5176">
            <v>1.4</v>
          </cell>
          <cell r="AF5176">
            <v>100</v>
          </cell>
          <cell r="AG5176" t="str">
            <v/>
          </cell>
          <cell r="AH5176">
            <v>-100</v>
          </cell>
        </row>
        <row r="5177">
          <cell r="AC5177" t="str">
            <v>Won</v>
          </cell>
          <cell r="AD5177">
            <v>5.4</v>
          </cell>
          <cell r="AE5177">
            <v>2</v>
          </cell>
          <cell r="AF5177">
            <v>100</v>
          </cell>
          <cell r="AG5177">
            <v>540</v>
          </cell>
          <cell r="AH5177">
            <v>440</v>
          </cell>
        </row>
        <row r="5178">
          <cell r="AD5178">
            <v>8</v>
          </cell>
          <cell r="AF5178">
            <v>100</v>
          </cell>
          <cell r="AG5178" t="str">
            <v/>
          </cell>
          <cell r="AH5178">
            <v>-100</v>
          </cell>
        </row>
        <row r="5179">
          <cell r="AD5179">
            <v>11</v>
          </cell>
          <cell r="AF5179">
            <v>100</v>
          </cell>
          <cell r="AG5179" t="str">
            <v/>
          </cell>
          <cell r="AH5179">
            <v>-100</v>
          </cell>
        </row>
        <row r="5180">
          <cell r="AD5180">
            <v>1.95</v>
          </cell>
          <cell r="AF5180">
            <v>100</v>
          </cell>
          <cell r="AG5180" t="str">
            <v/>
          </cell>
          <cell r="AH5180">
            <v>-100</v>
          </cell>
        </row>
        <row r="5181">
          <cell r="AC5181" t="str">
            <v>Won</v>
          </cell>
          <cell r="AD5181">
            <v>6.5</v>
          </cell>
          <cell r="AE5181">
            <v>1.6</v>
          </cell>
          <cell r="AF5181">
            <v>100</v>
          </cell>
          <cell r="AG5181">
            <v>650</v>
          </cell>
          <cell r="AH5181">
            <v>550</v>
          </cell>
        </row>
        <row r="5182">
          <cell r="AD5182">
            <v>14</v>
          </cell>
          <cell r="AF5182">
            <v>100</v>
          </cell>
          <cell r="AG5182" t="str">
            <v/>
          </cell>
          <cell r="AH5182">
            <v>-100</v>
          </cell>
        </row>
        <row r="5183">
          <cell r="AD5183">
            <v>9</v>
          </cell>
          <cell r="AF5183">
            <v>100</v>
          </cell>
          <cell r="AG5183" t="str">
            <v/>
          </cell>
          <cell r="AH5183">
            <v>-100</v>
          </cell>
        </row>
        <row r="5184">
          <cell r="AD5184">
            <v>21</v>
          </cell>
          <cell r="AF5184">
            <v>100</v>
          </cell>
          <cell r="AG5184" t="str">
            <v/>
          </cell>
          <cell r="AH5184">
            <v>-100</v>
          </cell>
        </row>
        <row r="5185">
          <cell r="AC5185" t="str">
            <v>2nd</v>
          </cell>
          <cell r="AD5185">
            <v>4.5999999999999996</v>
          </cell>
          <cell r="AE5185">
            <v>1.8</v>
          </cell>
          <cell r="AF5185">
            <v>100</v>
          </cell>
          <cell r="AG5185" t="str">
            <v/>
          </cell>
          <cell r="AH5185">
            <v>-100</v>
          </cell>
        </row>
        <row r="5186">
          <cell r="AD5186">
            <v>6</v>
          </cell>
          <cell r="AF5186">
            <v>100</v>
          </cell>
          <cell r="AG5186" t="str">
            <v/>
          </cell>
          <cell r="AH5186">
            <v>-100</v>
          </cell>
        </row>
        <row r="5187">
          <cell r="AC5187" t="str">
            <v>3rd</v>
          </cell>
          <cell r="AD5187">
            <v>6</v>
          </cell>
          <cell r="AE5187">
            <v>2.2999999999999998</v>
          </cell>
          <cell r="AF5187">
            <v>100</v>
          </cell>
          <cell r="AG5187" t="str">
            <v/>
          </cell>
          <cell r="AH5187">
            <v>-100</v>
          </cell>
        </row>
        <row r="5188">
          <cell r="AD5188">
            <v>21</v>
          </cell>
          <cell r="AF5188">
            <v>100</v>
          </cell>
          <cell r="AG5188" t="str">
            <v/>
          </cell>
          <cell r="AH5188">
            <v>-100</v>
          </cell>
        </row>
        <row r="5189">
          <cell r="AD5189">
            <v>4.2</v>
          </cell>
          <cell r="AF5189">
            <v>100</v>
          </cell>
          <cell r="AG5189" t="str">
            <v/>
          </cell>
          <cell r="AH5189">
            <v>-100</v>
          </cell>
        </row>
        <row r="5190">
          <cell r="AD5190">
            <v>4.5999999999999996</v>
          </cell>
          <cell r="AF5190">
            <v>100</v>
          </cell>
          <cell r="AG5190" t="str">
            <v/>
          </cell>
          <cell r="AH5190">
            <v>-100</v>
          </cell>
        </row>
        <row r="5191">
          <cell r="AD5191">
            <v>13</v>
          </cell>
          <cell r="AF5191">
            <v>100</v>
          </cell>
          <cell r="AG5191" t="str">
            <v/>
          </cell>
          <cell r="AH5191">
            <v>-100</v>
          </cell>
        </row>
        <row r="5192">
          <cell r="AC5192" t="str">
            <v>2nd</v>
          </cell>
          <cell r="AD5192">
            <v>5.5</v>
          </cell>
          <cell r="AE5192">
            <v>2.4</v>
          </cell>
          <cell r="AF5192">
            <v>100</v>
          </cell>
          <cell r="AG5192" t="str">
            <v/>
          </cell>
          <cell r="AH5192">
            <v>-100</v>
          </cell>
        </row>
        <row r="5193">
          <cell r="AC5193" t="str">
            <v>3rd</v>
          </cell>
          <cell r="AD5193">
            <v>15</v>
          </cell>
          <cell r="AE5193">
            <v>4.8</v>
          </cell>
          <cell r="AF5193">
            <v>100</v>
          </cell>
          <cell r="AG5193" t="str">
            <v/>
          </cell>
          <cell r="AH5193">
            <v>-100</v>
          </cell>
        </row>
        <row r="5194">
          <cell r="AD5194">
            <v>41</v>
          </cell>
          <cell r="AF5194">
            <v>100</v>
          </cell>
          <cell r="AG5194" t="str">
            <v/>
          </cell>
          <cell r="AH5194">
            <v>-100</v>
          </cell>
        </row>
        <row r="5195">
          <cell r="AC5195" t="str">
            <v>3rd</v>
          </cell>
          <cell r="AD5195">
            <v>7</v>
          </cell>
          <cell r="AE5195">
            <v>2.4</v>
          </cell>
          <cell r="AF5195">
            <v>100</v>
          </cell>
          <cell r="AG5195" t="str">
            <v/>
          </cell>
          <cell r="AH5195">
            <v>-100</v>
          </cell>
        </row>
        <row r="5196">
          <cell r="AD5196">
            <v>18</v>
          </cell>
          <cell r="AF5196">
            <v>100</v>
          </cell>
          <cell r="AG5196" t="str">
            <v/>
          </cell>
          <cell r="AH5196">
            <v>-100</v>
          </cell>
        </row>
        <row r="5197">
          <cell r="AD5197">
            <v>12</v>
          </cell>
          <cell r="AF5197">
            <v>100</v>
          </cell>
          <cell r="AG5197" t="str">
            <v/>
          </cell>
          <cell r="AH5197">
            <v>-100</v>
          </cell>
        </row>
        <row r="5198">
          <cell r="AC5198" t="str">
            <v>Won</v>
          </cell>
          <cell r="AD5198">
            <v>9.5</v>
          </cell>
          <cell r="AE5198">
            <v>2.9</v>
          </cell>
          <cell r="AF5198">
            <v>100</v>
          </cell>
          <cell r="AG5198">
            <v>950</v>
          </cell>
          <cell r="AH5198">
            <v>850</v>
          </cell>
        </row>
        <row r="5199">
          <cell r="AD5199">
            <v>13</v>
          </cell>
          <cell r="AF5199">
            <v>100</v>
          </cell>
          <cell r="AG5199" t="str">
            <v/>
          </cell>
          <cell r="AH5199">
            <v>-100</v>
          </cell>
        </row>
        <row r="5200">
          <cell r="AC5200" t="str">
            <v>Won</v>
          </cell>
          <cell r="AD5200">
            <v>4.4000000000000004</v>
          </cell>
          <cell r="AE5200">
            <v>1.7</v>
          </cell>
          <cell r="AF5200">
            <v>100</v>
          </cell>
          <cell r="AG5200">
            <v>440.00000000000006</v>
          </cell>
          <cell r="AH5200">
            <v>340.00000000000006</v>
          </cell>
        </row>
        <row r="5201">
          <cell r="AD5201">
            <v>6</v>
          </cell>
          <cell r="AF5201">
            <v>100</v>
          </cell>
          <cell r="AG5201" t="str">
            <v/>
          </cell>
          <cell r="AH5201">
            <v>-100</v>
          </cell>
        </row>
        <row r="5202">
          <cell r="AD5202">
            <v>4.8</v>
          </cell>
          <cell r="AF5202">
            <v>100</v>
          </cell>
          <cell r="AG5202" t="str">
            <v/>
          </cell>
          <cell r="AH5202">
            <v>-100</v>
          </cell>
        </row>
        <row r="5203">
          <cell r="AD5203">
            <v>26</v>
          </cell>
          <cell r="AF5203">
            <v>100</v>
          </cell>
          <cell r="AG5203" t="str">
            <v/>
          </cell>
          <cell r="AH5203">
            <v>-100</v>
          </cell>
        </row>
        <row r="5204">
          <cell r="AC5204" t="str">
            <v>2nd</v>
          </cell>
          <cell r="AD5204">
            <v>12</v>
          </cell>
          <cell r="AE5204">
            <v>3</v>
          </cell>
          <cell r="AF5204">
            <v>100</v>
          </cell>
          <cell r="AG5204" t="str">
            <v/>
          </cell>
          <cell r="AH5204">
            <v>-100</v>
          </cell>
        </row>
        <row r="5205">
          <cell r="AD5205">
            <v>5.5</v>
          </cell>
          <cell r="AF5205">
            <v>100</v>
          </cell>
          <cell r="AG5205" t="str">
            <v/>
          </cell>
          <cell r="AH5205">
            <v>-100</v>
          </cell>
        </row>
        <row r="5206">
          <cell r="AC5206" t="str">
            <v>3rd</v>
          </cell>
          <cell r="AD5206">
            <v>5</v>
          </cell>
          <cell r="AE5206">
            <v>1.9</v>
          </cell>
          <cell r="AF5206">
            <v>100</v>
          </cell>
          <cell r="AG5206" t="str">
            <v/>
          </cell>
          <cell r="AH5206">
            <v>-100</v>
          </cell>
        </row>
        <row r="5207">
          <cell r="AD5207">
            <v>13</v>
          </cell>
          <cell r="AF5207">
            <v>100</v>
          </cell>
          <cell r="AG5207" t="str">
            <v/>
          </cell>
          <cell r="AH5207">
            <v>-100</v>
          </cell>
        </row>
        <row r="5208">
          <cell r="AD5208">
            <v>8</v>
          </cell>
          <cell r="AF5208">
            <v>100</v>
          </cell>
          <cell r="AG5208" t="str">
            <v/>
          </cell>
          <cell r="AH5208">
            <v>-100</v>
          </cell>
        </row>
        <row r="5209">
          <cell r="AC5209" t="str">
            <v>Won</v>
          </cell>
          <cell r="AD5209">
            <v>17</v>
          </cell>
          <cell r="AE5209">
            <v>3.8</v>
          </cell>
          <cell r="AF5209">
            <v>100</v>
          </cell>
          <cell r="AG5209">
            <v>1700</v>
          </cell>
          <cell r="AH5209">
            <v>1600</v>
          </cell>
        </row>
        <row r="5210">
          <cell r="AD5210">
            <v>8</v>
          </cell>
          <cell r="AF5210">
            <v>100</v>
          </cell>
          <cell r="AG5210" t="str">
            <v/>
          </cell>
          <cell r="AH5210">
            <v>-100</v>
          </cell>
        </row>
        <row r="5211">
          <cell r="AD5211">
            <v>14</v>
          </cell>
          <cell r="AF5211">
            <v>100</v>
          </cell>
          <cell r="AG5211" t="str">
            <v/>
          </cell>
          <cell r="AH5211">
            <v>-100</v>
          </cell>
        </row>
        <row r="5212">
          <cell r="AC5212" t="str">
            <v>2nd</v>
          </cell>
          <cell r="AD5212">
            <v>10</v>
          </cell>
          <cell r="AE5212">
            <v>3</v>
          </cell>
          <cell r="AF5212">
            <v>100</v>
          </cell>
          <cell r="AG5212" t="str">
            <v/>
          </cell>
          <cell r="AH5212">
            <v>-100</v>
          </cell>
        </row>
        <row r="5213">
          <cell r="AD5213">
            <v>7.5</v>
          </cell>
          <cell r="AF5213">
            <v>100</v>
          </cell>
          <cell r="AG5213" t="str">
            <v/>
          </cell>
          <cell r="AH5213">
            <v>-100</v>
          </cell>
        </row>
        <row r="5214">
          <cell r="AD5214">
            <v>11</v>
          </cell>
          <cell r="AF5214">
            <v>100</v>
          </cell>
          <cell r="AG5214" t="str">
            <v/>
          </cell>
          <cell r="AH5214">
            <v>-100</v>
          </cell>
        </row>
        <row r="5215">
          <cell r="AC5215" t="str">
            <v>2nd</v>
          </cell>
          <cell r="AD5215">
            <v>5.5</v>
          </cell>
          <cell r="AE5215">
            <v>2.4</v>
          </cell>
          <cell r="AF5215">
            <v>100</v>
          </cell>
          <cell r="AG5215" t="str">
            <v/>
          </cell>
          <cell r="AH5215">
            <v>-100</v>
          </cell>
        </row>
        <row r="5216">
          <cell r="AD5216">
            <v>5</v>
          </cell>
          <cell r="AF5216">
            <v>100</v>
          </cell>
          <cell r="AG5216" t="str">
            <v/>
          </cell>
          <cell r="AH5216">
            <v>-100</v>
          </cell>
        </row>
        <row r="5217">
          <cell r="AD5217">
            <v>7</v>
          </cell>
          <cell r="AF5217">
            <v>100</v>
          </cell>
          <cell r="AG5217" t="str">
            <v/>
          </cell>
          <cell r="AH5217">
            <v>-100</v>
          </cell>
        </row>
        <row r="5218">
          <cell r="AC5218" t="str">
            <v>3rd</v>
          </cell>
          <cell r="AD5218">
            <v>6.5</v>
          </cell>
          <cell r="AE5218">
            <v>2.6</v>
          </cell>
          <cell r="AF5218">
            <v>100</v>
          </cell>
          <cell r="AG5218" t="str">
            <v/>
          </cell>
          <cell r="AH5218">
            <v>-100</v>
          </cell>
        </row>
        <row r="5219">
          <cell r="AD5219">
            <v>14</v>
          </cell>
          <cell r="AF5219">
            <v>100</v>
          </cell>
          <cell r="AG5219" t="str">
            <v/>
          </cell>
          <cell r="AH5219">
            <v>-100</v>
          </cell>
        </row>
        <row r="5220">
          <cell r="AC5220" t="str">
            <v>Won</v>
          </cell>
          <cell r="AD5220">
            <v>4</v>
          </cell>
          <cell r="AE5220">
            <v>1.5</v>
          </cell>
          <cell r="AF5220">
            <v>100</v>
          </cell>
          <cell r="AG5220">
            <v>400</v>
          </cell>
          <cell r="AH5220">
            <v>300</v>
          </cell>
        </row>
        <row r="5221">
          <cell r="AD5221">
            <v>6.5</v>
          </cell>
          <cell r="AF5221">
            <v>100</v>
          </cell>
          <cell r="AG5221" t="str">
            <v/>
          </cell>
          <cell r="AH5221">
            <v>-100</v>
          </cell>
        </row>
        <row r="5222">
          <cell r="AD5222">
            <v>20</v>
          </cell>
          <cell r="AF5222">
            <v>100</v>
          </cell>
          <cell r="AG5222" t="str">
            <v/>
          </cell>
          <cell r="AH5222">
            <v>-100</v>
          </cell>
        </row>
        <row r="5223">
          <cell r="AD5223">
            <v>8</v>
          </cell>
          <cell r="AF5223">
            <v>100</v>
          </cell>
          <cell r="AG5223" t="str">
            <v/>
          </cell>
          <cell r="AH5223">
            <v>-100</v>
          </cell>
        </row>
        <row r="5224">
          <cell r="AD5224">
            <v>6.5</v>
          </cell>
          <cell r="AF5224">
            <v>100</v>
          </cell>
          <cell r="AG5224" t="str">
            <v/>
          </cell>
          <cell r="AH5224">
            <v>-100</v>
          </cell>
        </row>
        <row r="5225">
          <cell r="AD5225">
            <v>3.7</v>
          </cell>
          <cell r="AF5225">
            <v>100</v>
          </cell>
          <cell r="AG5225" t="str">
            <v/>
          </cell>
          <cell r="AH5225">
            <v>-100</v>
          </cell>
        </row>
        <row r="5226">
          <cell r="AC5226" t="str">
            <v>3rd</v>
          </cell>
          <cell r="AD5226">
            <v>6.5</v>
          </cell>
          <cell r="AE5226">
            <v>2.2000000000000002</v>
          </cell>
          <cell r="AF5226">
            <v>100</v>
          </cell>
          <cell r="AG5226" t="str">
            <v/>
          </cell>
          <cell r="AH5226">
            <v>-100</v>
          </cell>
        </row>
        <row r="5227">
          <cell r="AD5227">
            <v>14</v>
          </cell>
          <cell r="AF5227">
            <v>100</v>
          </cell>
          <cell r="AG5227" t="str">
            <v/>
          </cell>
          <cell r="AH5227">
            <v>-100</v>
          </cell>
        </row>
        <row r="5228">
          <cell r="AC5228" t="str">
            <v>2nd</v>
          </cell>
          <cell r="AD5228">
            <v>9</v>
          </cell>
          <cell r="AE5228">
            <v>2.4</v>
          </cell>
          <cell r="AF5228">
            <v>100</v>
          </cell>
          <cell r="AG5228" t="str">
            <v/>
          </cell>
          <cell r="AH5228">
            <v>-100</v>
          </cell>
        </row>
        <row r="5229">
          <cell r="AC5229" t="str">
            <v>Won</v>
          </cell>
          <cell r="AD5229">
            <v>19.100000000000001</v>
          </cell>
          <cell r="AE5229">
            <v>4.5999999999999996</v>
          </cell>
          <cell r="AF5229">
            <v>100</v>
          </cell>
          <cell r="AG5229">
            <v>1910.0000000000002</v>
          </cell>
          <cell r="AH5229">
            <v>1810.0000000000002</v>
          </cell>
        </row>
        <row r="5230">
          <cell r="AC5230" t="str">
            <v>2nd</v>
          </cell>
          <cell r="AD5230">
            <v>7</v>
          </cell>
          <cell r="AE5230">
            <v>2.2999999999999998</v>
          </cell>
          <cell r="AF5230">
            <v>100</v>
          </cell>
          <cell r="AG5230" t="str">
            <v/>
          </cell>
          <cell r="AH5230">
            <v>-100</v>
          </cell>
        </row>
        <row r="5231">
          <cell r="AD5231">
            <v>4.4000000000000004</v>
          </cell>
          <cell r="AF5231">
            <v>100</v>
          </cell>
          <cell r="AG5231" t="str">
            <v/>
          </cell>
          <cell r="AH5231">
            <v>-100</v>
          </cell>
        </row>
        <row r="5232">
          <cell r="AD5232">
            <v>20</v>
          </cell>
          <cell r="AF5232">
            <v>100</v>
          </cell>
          <cell r="AG5232" t="str">
            <v/>
          </cell>
          <cell r="AH5232">
            <v>-100</v>
          </cell>
        </row>
        <row r="5233">
          <cell r="AC5233" t="str">
            <v>Won</v>
          </cell>
          <cell r="AD5233">
            <v>7.5</v>
          </cell>
          <cell r="AE5233">
            <v>2.5</v>
          </cell>
          <cell r="AF5233">
            <v>100</v>
          </cell>
          <cell r="AG5233">
            <v>750</v>
          </cell>
          <cell r="AH5233">
            <v>650</v>
          </cell>
        </row>
        <row r="5234">
          <cell r="AD5234">
            <v>15</v>
          </cell>
          <cell r="AF5234">
            <v>100</v>
          </cell>
          <cell r="AG5234" t="str">
            <v/>
          </cell>
          <cell r="AH5234">
            <v>-100</v>
          </cell>
        </row>
        <row r="5235">
          <cell r="AC5235" t="str">
            <v>2nd</v>
          </cell>
          <cell r="AD5235">
            <v>5</v>
          </cell>
          <cell r="AE5235">
            <v>1.7</v>
          </cell>
          <cell r="AF5235">
            <v>100</v>
          </cell>
          <cell r="AG5235" t="str">
            <v/>
          </cell>
          <cell r="AH5235">
            <v>-100</v>
          </cell>
        </row>
        <row r="5236">
          <cell r="AC5236" t="str">
            <v>3rd</v>
          </cell>
          <cell r="AD5236">
            <v>7.5</v>
          </cell>
          <cell r="AE5236">
            <v>2.6</v>
          </cell>
          <cell r="AF5236">
            <v>100</v>
          </cell>
          <cell r="AG5236" t="str">
            <v/>
          </cell>
          <cell r="AH5236">
            <v>-100</v>
          </cell>
        </row>
        <row r="5237">
          <cell r="AD5237">
            <v>11</v>
          </cell>
          <cell r="AF5237">
            <v>100</v>
          </cell>
          <cell r="AG5237" t="str">
            <v/>
          </cell>
          <cell r="AH5237">
            <v>-100</v>
          </cell>
        </row>
        <row r="5238">
          <cell r="AD5238">
            <v>5</v>
          </cell>
          <cell r="AF5238">
            <v>100</v>
          </cell>
          <cell r="AG5238" t="str">
            <v/>
          </cell>
          <cell r="AH5238">
            <v>-100</v>
          </cell>
        </row>
        <row r="5239">
          <cell r="AC5239" t="str">
            <v>Won</v>
          </cell>
          <cell r="AD5239">
            <v>6.6</v>
          </cell>
          <cell r="AE5239">
            <v>2.2000000000000002</v>
          </cell>
          <cell r="AF5239">
            <v>100</v>
          </cell>
          <cell r="AG5239">
            <v>660</v>
          </cell>
          <cell r="AH5239">
            <v>560</v>
          </cell>
        </row>
        <row r="5240">
          <cell r="AD5240">
            <v>5.5</v>
          </cell>
          <cell r="AF5240">
            <v>100</v>
          </cell>
          <cell r="AG5240" t="str">
            <v/>
          </cell>
          <cell r="AH5240">
            <v>-100</v>
          </cell>
        </row>
        <row r="5241">
          <cell r="AC5241" t="str">
            <v>3rd</v>
          </cell>
          <cell r="AD5241">
            <v>6</v>
          </cell>
          <cell r="AE5241">
            <v>2.5</v>
          </cell>
          <cell r="AF5241">
            <v>100</v>
          </cell>
          <cell r="AG5241" t="str">
            <v/>
          </cell>
          <cell r="AH5241">
            <v>-100</v>
          </cell>
        </row>
        <row r="5242">
          <cell r="AC5242" t="str">
            <v>2nd</v>
          </cell>
          <cell r="AD5242">
            <v>10</v>
          </cell>
          <cell r="AE5242">
            <v>3.5</v>
          </cell>
          <cell r="AF5242">
            <v>100</v>
          </cell>
          <cell r="AG5242" t="str">
            <v/>
          </cell>
          <cell r="AH5242">
            <v>-100</v>
          </cell>
        </row>
        <row r="5243">
          <cell r="AC5243" t="str">
            <v>Won</v>
          </cell>
          <cell r="AD5243">
            <v>6.5</v>
          </cell>
          <cell r="AE5243">
            <v>1.8</v>
          </cell>
          <cell r="AF5243">
            <v>100</v>
          </cell>
          <cell r="AG5243">
            <v>650</v>
          </cell>
          <cell r="AH5243">
            <v>550</v>
          </cell>
        </row>
        <row r="5244">
          <cell r="AD5244">
            <v>16</v>
          </cell>
          <cell r="AF5244">
            <v>100</v>
          </cell>
          <cell r="AG5244" t="str">
            <v/>
          </cell>
          <cell r="AH5244">
            <v>-100</v>
          </cell>
        </row>
        <row r="5245">
          <cell r="AC5245" t="str">
            <v>Won</v>
          </cell>
          <cell r="AD5245">
            <v>6.5</v>
          </cell>
          <cell r="AE5245">
            <v>2.4</v>
          </cell>
          <cell r="AF5245">
            <v>100</v>
          </cell>
          <cell r="AG5245">
            <v>650</v>
          </cell>
          <cell r="AH5245">
            <v>550</v>
          </cell>
        </row>
        <row r="5246">
          <cell r="AD5246">
            <v>26</v>
          </cell>
          <cell r="AF5246">
            <v>100</v>
          </cell>
          <cell r="AG5246" t="str">
            <v/>
          </cell>
          <cell r="AH5246">
            <v>-100</v>
          </cell>
        </row>
        <row r="5247">
          <cell r="AD5247">
            <v>15</v>
          </cell>
          <cell r="AF5247">
            <v>100</v>
          </cell>
          <cell r="AG5247" t="str">
            <v/>
          </cell>
          <cell r="AH5247">
            <v>-100</v>
          </cell>
        </row>
        <row r="5248">
          <cell r="AD5248">
            <v>4.8</v>
          </cell>
          <cell r="AF5248">
            <v>100</v>
          </cell>
          <cell r="AG5248" t="str">
            <v/>
          </cell>
          <cell r="AH5248">
            <v>-100</v>
          </cell>
        </row>
        <row r="5249">
          <cell r="AD5249">
            <v>11</v>
          </cell>
          <cell r="AF5249">
            <v>100</v>
          </cell>
          <cell r="AG5249" t="str">
            <v/>
          </cell>
          <cell r="AH5249">
            <v>-100</v>
          </cell>
        </row>
        <row r="5250">
          <cell r="AC5250" t="str">
            <v>3rd</v>
          </cell>
          <cell r="AD5250">
            <v>3.2</v>
          </cell>
          <cell r="AE5250">
            <v>1.5</v>
          </cell>
          <cell r="AF5250">
            <v>100</v>
          </cell>
          <cell r="AG5250" t="str">
            <v/>
          </cell>
          <cell r="AH5250">
            <v>-100</v>
          </cell>
        </row>
        <row r="5251">
          <cell r="AC5251" t="str">
            <v>Won</v>
          </cell>
          <cell r="AD5251">
            <v>12</v>
          </cell>
          <cell r="AE5251">
            <v>3</v>
          </cell>
          <cell r="AF5251">
            <v>100</v>
          </cell>
          <cell r="AG5251">
            <v>1200</v>
          </cell>
          <cell r="AH5251">
            <v>1100</v>
          </cell>
        </row>
        <row r="5252">
          <cell r="AD5252">
            <v>9.5</v>
          </cell>
          <cell r="AF5252">
            <v>100</v>
          </cell>
          <cell r="AG5252" t="str">
            <v/>
          </cell>
          <cell r="AH5252">
            <v>-100</v>
          </cell>
        </row>
        <row r="5253">
          <cell r="AD5253">
            <v>6</v>
          </cell>
          <cell r="AF5253">
            <v>100</v>
          </cell>
          <cell r="AG5253" t="str">
            <v/>
          </cell>
          <cell r="AH5253">
            <v>-100</v>
          </cell>
        </row>
        <row r="5254">
          <cell r="AD5254">
            <v>7</v>
          </cell>
          <cell r="AF5254">
            <v>100</v>
          </cell>
          <cell r="AG5254" t="str">
            <v/>
          </cell>
          <cell r="AH5254">
            <v>-100</v>
          </cell>
        </row>
        <row r="5255">
          <cell r="AC5255" t="str">
            <v>3rd</v>
          </cell>
          <cell r="AD5255">
            <v>5</v>
          </cell>
          <cell r="AE5255">
            <v>2.2000000000000002</v>
          </cell>
          <cell r="AF5255">
            <v>100</v>
          </cell>
          <cell r="AG5255" t="str">
            <v/>
          </cell>
          <cell r="AH5255">
            <v>-100</v>
          </cell>
        </row>
        <row r="5256">
          <cell r="AC5256" t="str">
            <v>Won</v>
          </cell>
          <cell r="AD5256">
            <v>4.5999999999999996</v>
          </cell>
          <cell r="AE5256">
            <v>1.9</v>
          </cell>
          <cell r="AF5256">
            <v>100</v>
          </cell>
          <cell r="AG5256">
            <v>459.99999999999994</v>
          </cell>
          <cell r="AH5256">
            <v>359.99999999999994</v>
          </cell>
        </row>
        <row r="5257">
          <cell r="AC5257" t="str">
            <v>2nd</v>
          </cell>
          <cell r="AD5257">
            <v>21</v>
          </cell>
          <cell r="AE5257">
            <v>4.5</v>
          </cell>
          <cell r="AF5257">
            <v>100</v>
          </cell>
          <cell r="AG5257" t="str">
            <v/>
          </cell>
          <cell r="AH5257">
            <v>-100</v>
          </cell>
        </row>
        <row r="5258">
          <cell r="AD5258">
            <v>11</v>
          </cell>
          <cell r="AF5258">
            <v>100</v>
          </cell>
          <cell r="AG5258" t="str">
            <v/>
          </cell>
          <cell r="AH5258">
            <v>-100</v>
          </cell>
        </row>
        <row r="5259">
          <cell r="AD5259">
            <v>5</v>
          </cell>
          <cell r="AF5259">
            <v>100</v>
          </cell>
          <cell r="AG5259" t="str">
            <v/>
          </cell>
          <cell r="AH5259">
            <v>-100</v>
          </cell>
        </row>
        <row r="5260">
          <cell r="AD5260">
            <v>2.7</v>
          </cell>
          <cell r="AF5260">
            <v>100</v>
          </cell>
          <cell r="AG5260" t="str">
            <v/>
          </cell>
          <cell r="AH5260">
            <v>-100</v>
          </cell>
        </row>
        <row r="5261">
          <cell r="AC5261" t="str">
            <v>Won</v>
          </cell>
          <cell r="AD5261">
            <v>3.8</v>
          </cell>
          <cell r="AE5261">
            <v>1.6</v>
          </cell>
          <cell r="AF5261">
            <v>100</v>
          </cell>
          <cell r="AG5261">
            <v>380</v>
          </cell>
          <cell r="AH5261">
            <v>280</v>
          </cell>
        </row>
        <row r="5262">
          <cell r="AD5262">
            <v>9.5</v>
          </cell>
          <cell r="AF5262">
            <v>100</v>
          </cell>
          <cell r="AG5262" t="str">
            <v/>
          </cell>
          <cell r="AH5262">
            <v>-100</v>
          </cell>
        </row>
        <row r="5263">
          <cell r="AC5263" t="str">
            <v>3rd</v>
          </cell>
          <cell r="AD5263">
            <v>10</v>
          </cell>
          <cell r="AE5263">
            <v>2.2999999999999998</v>
          </cell>
          <cell r="AF5263">
            <v>100</v>
          </cell>
          <cell r="AG5263" t="str">
            <v/>
          </cell>
          <cell r="AH5263">
            <v>-100</v>
          </cell>
        </row>
        <row r="5264">
          <cell r="AD5264">
            <v>20</v>
          </cell>
          <cell r="AF5264">
            <v>100</v>
          </cell>
          <cell r="AG5264" t="str">
            <v/>
          </cell>
          <cell r="AH5264">
            <v>-100</v>
          </cell>
        </row>
        <row r="5265">
          <cell r="AC5265" t="str">
            <v>2nd</v>
          </cell>
          <cell r="AD5265">
            <v>8</v>
          </cell>
          <cell r="AE5265">
            <v>2.2999999999999998</v>
          </cell>
          <cell r="AF5265">
            <v>100</v>
          </cell>
          <cell r="AG5265" t="str">
            <v/>
          </cell>
          <cell r="AH5265">
            <v>-100</v>
          </cell>
        </row>
        <row r="5266">
          <cell r="AD5266">
            <v>4.8</v>
          </cell>
          <cell r="AF5266">
            <v>100</v>
          </cell>
          <cell r="AG5266" t="str">
            <v/>
          </cell>
          <cell r="AH5266">
            <v>-100</v>
          </cell>
        </row>
        <row r="5267">
          <cell r="AD5267">
            <v>6.5</v>
          </cell>
          <cell r="AF5267">
            <v>100</v>
          </cell>
          <cell r="AG5267" t="str">
            <v/>
          </cell>
          <cell r="AH5267">
            <v>-100</v>
          </cell>
        </row>
        <row r="5268">
          <cell r="AD5268">
            <v>8</v>
          </cell>
          <cell r="AF5268">
            <v>100</v>
          </cell>
          <cell r="AG5268" t="str">
            <v/>
          </cell>
          <cell r="AH5268">
            <v>-100</v>
          </cell>
        </row>
        <row r="5269">
          <cell r="AC5269" t="str">
            <v>Won</v>
          </cell>
          <cell r="AD5269">
            <v>8</v>
          </cell>
          <cell r="AE5269">
            <v>2.7</v>
          </cell>
          <cell r="AF5269">
            <v>100</v>
          </cell>
          <cell r="AG5269">
            <v>800</v>
          </cell>
          <cell r="AH5269">
            <v>700</v>
          </cell>
        </row>
        <row r="5270">
          <cell r="AD5270">
            <v>4.4000000000000004</v>
          </cell>
          <cell r="AF5270">
            <v>100</v>
          </cell>
          <cell r="AG5270" t="str">
            <v/>
          </cell>
          <cell r="AH5270">
            <v>-100</v>
          </cell>
        </row>
        <row r="5271">
          <cell r="AD5271">
            <v>5</v>
          </cell>
          <cell r="AF5271">
            <v>100</v>
          </cell>
          <cell r="AG5271" t="str">
            <v/>
          </cell>
          <cell r="AH5271">
            <v>-100</v>
          </cell>
        </row>
        <row r="5272">
          <cell r="AC5272" t="str">
            <v>3rd</v>
          </cell>
          <cell r="AD5272">
            <v>26</v>
          </cell>
          <cell r="AE5272">
            <v>6.5</v>
          </cell>
          <cell r="AF5272">
            <v>100</v>
          </cell>
          <cell r="AG5272" t="str">
            <v/>
          </cell>
          <cell r="AH5272">
            <v>-100</v>
          </cell>
        </row>
        <row r="5273">
          <cell r="AD5273">
            <v>10</v>
          </cell>
          <cell r="AF5273">
            <v>100</v>
          </cell>
          <cell r="AG5273" t="str">
            <v/>
          </cell>
          <cell r="AH5273">
            <v>-100</v>
          </cell>
        </row>
        <row r="5274">
          <cell r="AD5274">
            <v>20</v>
          </cell>
          <cell r="AF5274">
            <v>100</v>
          </cell>
          <cell r="AG5274" t="str">
            <v/>
          </cell>
          <cell r="AH5274">
            <v>-100</v>
          </cell>
        </row>
        <row r="5275">
          <cell r="AC5275" t="str">
            <v>Won</v>
          </cell>
          <cell r="AD5275">
            <v>5.5</v>
          </cell>
          <cell r="AE5275">
            <v>1.5</v>
          </cell>
          <cell r="AF5275">
            <v>100</v>
          </cell>
          <cell r="AG5275">
            <v>550</v>
          </cell>
          <cell r="AH5275">
            <v>450</v>
          </cell>
        </row>
        <row r="5276">
          <cell r="AD5276">
            <v>3</v>
          </cell>
          <cell r="AF5276">
            <v>100</v>
          </cell>
          <cell r="AG5276" t="str">
            <v/>
          </cell>
          <cell r="AH5276">
            <v>-100</v>
          </cell>
        </row>
        <row r="5277">
          <cell r="AC5277" t="str">
            <v>2nd</v>
          </cell>
          <cell r="AD5277">
            <v>6.5</v>
          </cell>
          <cell r="AE5277">
            <v>1.7</v>
          </cell>
          <cell r="AF5277">
            <v>100</v>
          </cell>
          <cell r="AG5277" t="str">
            <v/>
          </cell>
          <cell r="AH5277">
            <v>-100</v>
          </cell>
        </row>
        <row r="5278">
          <cell r="AD5278">
            <v>10</v>
          </cell>
          <cell r="AF5278">
            <v>100</v>
          </cell>
          <cell r="AG5278" t="str">
            <v/>
          </cell>
          <cell r="AH5278">
            <v>-100</v>
          </cell>
        </row>
        <row r="5279">
          <cell r="AD5279">
            <v>26</v>
          </cell>
          <cell r="AF5279">
            <v>100</v>
          </cell>
          <cell r="AG5279" t="str">
            <v/>
          </cell>
          <cell r="AH5279">
            <v>-100</v>
          </cell>
        </row>
        <row r="5280">
          <cell r="AD5280">
            <v>8.5</v>
          </cell>
          <cell r="AF5280">
            <v>100</v>
          </cell>
          <cell r="AG5280" t="str">
            <v/>
          </cell>
          <cell r="AH5280">
            <v>-100</v>
          </cell>
        </row>
        <row r="5281">
          <cell r="AD5281">
            <v>6</v>
          </cell>
          <cell r="AF5281">
            <v>100</v>
          </cell>
          <cell r="AG5281" t="str">
            <v/>
          </cell>
          <cell r="AH5281">
            <v>-100</v>
          </cell>
        </row>
        <row r="5282">
          <cell r="AC5282" t="str">
            <v>Won</v>
          </cell>
          <cell r="AD5282">
            <v>7</v>
          </cell>
          <cell r="AE5282">
            <v>2</v>
          </cell>
          <cell r="AF5282">
            <v>100</v>
          </cell>
          <cell r="AG5282">
            <v>700</v>
          </cell>
          <cell r="AH5282">
            <v>600</v>
          </cell>
        </row>
        <row r="5283">
          <cell r="AC5283" t="str">
            <v>2nd</v>
          </cell>
          <cell r="AD5283">
            <v>8</v>
          </cell>
          <cell r="AE5283">
            <v>2.6</v>
          </cell>
          <cell r="AF5283">
            <v>100</v>
          </cell>
          <cell r="AG5283" t="str">
            <v/>
          </cell>
          <cell r="AH5283">
            <v>-100</v>
          </cell>
        </row>
        <row r="5284">
          <cell r="AD5284">
            <v>10</v>
          </cell>
          <cell r="AF5284">
            <v>100</v>
          </cell>
          <cell r="AG5284" t="str">
            <v/>
          </cell>
          <cell r="AH5284">
            <v>-100</v>
          </cell>
        </row>
        <row r="5285">
          <cell r="AD5285">
            <v>4.2</v>
          </cell>
          <cell r="AF5285">
            <v>100</v>
          </cell>
          <cell r="AG5285" t="str">
            <v/>
          </cell>
          <cell r="AH5285">
            <v>-100</v>
          </cell>
        </row>
        <row r="5286">
          <cell r="AD5286">
            <v>8</v>
          </cell>
          <cell r="AF5286">
            <v>100</v>
          </cell>
          <cell r="AG5286" t="str">
            <v/>
          </cell>
          <cell r="AH5286">
            <v>-100</v>
          </cell>
        </row>
        <row r="5287">
          <cell r="AD5287">
            <v>81</v>
          </cell>
          <cell r="AF5287">
            <v>100</v>
          </cell>
          <cell r="AG5287" t="str">
            <v/>
          </cell>
          <cell r="AH5287">
            <v>-100</v>
          </cell>
        </row>
        <row r="5288">
          <cell r="AD5288">
            <v>9.5</v>
          </cell>
          <cell r="AF5288">
            <v>100</v>
          </cell>
          <cell r="AG5288" t="str">
            <v/>
          </cell>
          <cell r="AH5288">
            <v>-100</v>
          </cell>
        </row>
        <row r="5289">
          <cell r="AC5289" t="str">
            <v>Won</v>
          </cell>
          <cell r="AD5289">
            <v>2.9</v>
          </cell>
          <cell r="AE5289">
            <v>1.2</v>
          </cell>
          <cell r="AF5289">
            <v>100</v>
          </cell>
          <cell r="AG5289">
            <v>290</v>
          </cell>
          <cell r="AH5289">
            <v>190</v>
          </cell>
        </row>
        <row r="5290">
          <cell r="AC5290" t="str">
            <v>Won</v>
          </cell>
          <cell r="AD5290">
            <v>3.9</v>
          </cell>
          <cell r="AE5290">
            <v>1.5</v>
          </cell>
          <cell r="AF5290">
            <v>100</v>
          </cell>
          <cell r="AG5290">
            <v>390</v>
          </cell>
          <cell r="AH5290">
            <v>290</v>
          </cell>
        </row>
        <row r="5291">
          <cell r="AD5291">
            <v>8.5</v>
          </cell>
          <cell r="AF5291">
            <v>100</v>
          </cell>
          <cell r="AG5291" t="str">
            <v/>
          </cell>
          <cell r="AH5291">
            <v>-100</v>
          </cell>
        </row>
        <row r="5292">
          <cell r="AC5292" t="str">
            <v>3rd</v>
          </cell>
          <cell r="AD5292">
            <v>4.8</v>
          </cell>
          <cell r="AE5292">
            <v>1.7</v>
          </cell>
          <cell r="AF5292">
            <v>100</v>
          </cell>
          <cell r="AG5292" t="str">
            <v/>
          </cell>
          <cell r="AH5292">
            <v>-100</v>
          </cell>
        </row>
        <row r="5293">
          <cell r="AC5293" t="str">
            <v>2nd</v>
          </cell>
          <cell r="AD5293">
            <v>4.5999999999999996</v>
          </cell>
          <cell r="AE5293">
            <v>1.7</v>
          </cell>
          <cell r="AF5293">
            <v>100</v>
          </cell>
          <cell r="AG5293" t="str">
            <v/>
          </cell>
          <cell r="AH5293">
            <v>-100</v>
          </cell>
        </row>
        <row r="5294">
          <cell r="AD5294">
            <v>9.5</v>
          </cell>
          <cell r="AF5294">
            <v>100</v>
          </cell>
          <cell r="AG5294" t="str">
            <v/>
          </cell>
          <cell r="AH5294">
            <v>-100</v>
          </cell>
        </row>
        <row r="5295">
          <cell r="AC5295" t="str">
            <v>2nd</v>
          </cell>
          <cell r="AD5295">
            <v>5.5</v>
          </cell>
          <cell r="AE5295">
            <v>2.2999999999999998</v>
          </cell>
          <cell r="AF5295">
            <v>100</v>
          </cell>
          <cell r="AG5295" t="str">
            <v/>
          </cell>
          <cell r="AH5295">
            <v>-100</v>
          </cell>
        </row>
        <row r="5296">
          <cell r="AD5296">
            <v>9</v>
          </cell>
          <cell r="AF5296">
            <v>100</v>
          </cell>
          <cell r="AG5296" t="str">
            <v/>
          </cell>
          <cell r="AH5296">
            <v>-100</v>
          </cell>
        </row>
        <row r="5297">
          <cell r="AD5297">
            <v>9</v>
          </cell>
          <cell r="AF5297">
            <v>100</v>
          </cell>
          <cell r="AG5297" t="str">
            <v/>
          </cell>
          <cell r="AH5297">
            <v>-100</v>
          </cell>
        </row>
        <row r="5298">
          <cell r="AD5298">
            <v>5.5</v>
          </cell>
          <cell r="AF5298">
            <v>100</v>
          </cell>
          <cell r="AG5298" t="str">
            <v/>
          </cell>
          <cell r="AH5298">
            <v>-100</v>
          </cell>
        </row>
        <row r="5299">
          <cell r="AD5299">
            <v>14</v>
          </cell>
          <cell r="AF5299">
            <v>100</v>
          </cell>
          <cell r="AG5299" t="str">
            <v/>
          </cell>
          <cell r="AH5299">
            <v>-100</v>
          </cell>
        </row>
        <row r="5300">
          <cell r="AD5300">
            <v>6.5</v>
          </cell>
          <cell r="AF5300">
            <v>100</v>
          </cell>
          <cell r="AG5300" t="str">
            <v/>
          </cell>
          <cell r="AH5300">
            <v>-100</v>
          </cell>
        </row>
        <row r="5301">
          <cell r="AC5301" t="str">
            <v>2nd</v>
          </cell>
          <cell r="AD5301">
            <v>4.8</v>
          </cell>
          <cell r="AE5301">
            <v>1.8</v>
          </cell>
          <cell r="AF5301">
            <v>100</v>
          </cell>
          <cell r="AG5301" t="str">
            <v/>
          </cell>
          <cell r="AH5301">
            <v>-100</v>
          </cell>
        </row>
        <row r="5302">
          <cell r="AD5302">
            <v>9</v>
          </cell>
          <cell r="AF5302">
            <v>100</v>
          </cell>
          <cell r="AG5302" t="str">
            <v/>
          </cell>
          <cell r="AH5302">
            <v>-100</v>
          </cell>
        </row>
        <row r="5303">
          <cell r="AC5303" t="str">
            <v>Won</v>
          </cell>
          <cell r="AD5303">
            <v>7</v>
          </cell>
          <cell r="AE5303">
            <v>2.5</v>
          </cell>
          <cell r="AF5303">
            <v>100</v>
          </cell>
          <cell r="AG5303">
            <v>700</v>
          </cell>
          <cell r="AH5303">
            <v>600</v>
          </cell>
        </row>
        <row r="5304">
          <cell r="AD5304">
            <v>15</v>
          </cell>
          <cell r="AF5304">
            <v>100</v>
          </cell>
          <cell r="AG5304" t="str">
            <v/>
          </cell>
          <cell r="AH5304">
            <v>-100</v>
          </cell>
        </row>
        <row r="5305">
          <cell r="AC5305" t="str">
            <v>2nd</v>
          </cell>
          <cell r="AD5305">
            <v>3.9</v>
          </cell>
          <cell r="AE5305">
            <v>1.7</v>
          </cell>
          <cell r="AF5305">
            <v>100</v>
          </cell>
          <cell r="AG5305" t="str">
            <v/>
          </cell>
          <cell r="AH5305">
            <v>-100</v>
          </cell>
        </row>
        <row r="5306">
          <cell r="AC5306" t="str">
            <v>Won</v>
          </cell>
          <cell r="AD5306">
            <v>8</v>
          </cell>
          <cell r="AE5306">
            <v>2.8</v>
          </cell>
          <cell r="AF5306">
            <v>100</v>
          </cell>
          <cell r="AG5306">
            <v>800</v>
          </cell>
          <cell r="AH5306">
            <v>700</v>
          </cell>
        </row>
        <row r="5307">
          <cell r="AD5307">
            <v>12</v>
          </cell>
          <cell r="AF5307">
            <v>100</v>
          </cell>
          <cell r="AG5307" t="str">
            <v/>
          </cell>
          <cell r="AH5307">
            <v>-100</v>
          </cell>
        </row>
        <row r="5308">
          <cell r="AD5308">
            <v>8.5</v>
          </cell>
          <cell r="AF5308">
            <v>100</v>
          </cell>
          <cell r="AG5308" t="str">
            <v/>
          </cell>
          <cell r="AH5308">
            <v>-100</v>
          </cell>
        </row>
        <row r="5309">
          <cell r="AD5309">
            <v>12</v>
          </cell>
          <cell r="AF5309">
            <v>100</v>
          </cell>
          <cell r="AG5309" t="str">
            <v/>
          </cell>
          <cell r="AH5309">
            <v>-100</v>
          </cell>
        </row>
        <row r="5310">
          <cell r="AD5310">
            <v>6.5</v>
          </cell>
          <cell r="AF5310">
            <v>100</v>
          </cell>
          <cell r="AG5310" t="str">
            <v/>
          </cell>
          <cell r="AH5310">
            <v>-100</v>
          </cell>
        </row>
        <row r="5311">
          <cell r="AC5311" t="str">
            <v>3rd</v>
          </cell>
          <cell r="AD5311">
            <v>5</v>
          </cell>
          <cell r="AE5311">
            <v>2</v>
          </cell>
          <cell r="AF5311">
            <v>100</v>
          </cell>
          <cell r="AG5311" t="str">
            <v/>
          </cell>
          <cell r="AH5311">
            <v>-100</v>
          </cell>
        </row>
        <row r="5312">
          <cell r="AC5312" t="str">
            <v>Won</v>
          </cell>
          <cell r="AD5312">
            <v>8.5</v>
          </cell>
          <cell r="AE5312">
            <v>2.2000000000000002</v>
          </cell>
          <cell r="AF5312">
            <v>100</v>
          </cell>
          <cell r="AG5312">
            <v>850</v>
          </cell>
          <cell r="AH5312">
            <v>750</v>
          </cell>
        </row>
        <row r="5313">
          <cell r="AD5313">
            <v>7</v>
          </cell>
          <cell r="AF5313">
            <v>100</v>
          </cell>
          <cell r="AG5313" t="str">
            <v/>
          </cell>
          <cell r="AH5313">
            <v>-100</v>
          </cell>
        </row>
        <row r="5314">
          <cell r="AD5314">
            <v>8</v>
          </cell>
          <cell r="AF5314">
            <v>100</v>
          </cell>
          <cell r="AG5314" t="str">
            <v/>
          </cell>
          <cell r="AH5314">
            <v>-100</v>
          </cell>
        </row>
        <row r="5315">
          <cell r="AC5315" t="str">
            <v>Won</v>
          </cell>
          <cell r="AD5315">
            <v>3.4</v>
          </cell>
          <cell r="AE5315">
            <v>1.3</v>
          </cell>
          <cell r="AF5315">
            <v>100</v>
          </cell>
          <cell r="AG5315">
            <v>340</v>
          </cell>
          <cell r="AH5315">
            <v>240</v>
          </cell>
        </row>
        <row r="5316">
          <cell r="AC5316" t="str">
            <v>2nd</v>
          </cell>
          <cell r="AD5316">
            <v>2.35</v>
          </cell>
          <cell r="AE5316">
            <v>1.3</v>
          </cell>
          <cell r="AF5316">
            <v>100</v>
          </cell>
          <cell r="AG5316" t="str">
            <v/>
          </cell>
          <cell r="AH5316">
            <v>-100</v>
          </cell>
        </row>
        <row r="5317">
          <cell r="AD5317">
            <v>14</v>
          </cell>
          <cell r="AF5317">
            <v>100</v>
          </cell>
          <cell r="AG5317" t="str">
            <v/>
          </cell>
          <cell r="AH5317">
            <v>-100</v>
          </cell>
        </row>
        <row r="5318">
          <cell r="AD5318">
            <v>8.5</v>
          </cell>
          <cell r="AF5318">
            <v>100</v>
          </cell>
          <cell r="AG5318" t="str">
            <v/>
          </cell>
          <cell r="AH5318">
            <v>-100</v>
          </cell>
        </row>
        <row r="5319">
          <cell r="AD5319">
            <v>17</v>
          </cell>
          <cell r="AF5319">
            <v>100</v>
          </cell>
          <cell r="AG5319" t="str">
            <v/>
          </cell>
          <cell r="AH5319">
            <v>-100</v>
          </cell>
        </row>
        <row r="5320">
          <cell r="AD5320">
            <v>8</v>
          </cell>
          <cell r="AF5320">
            <v>100</v>
          </cell>
          <cell r="AG5320" t="str">
            <v/>
          </cell>
          <cell r="AH5320">
            <v>-100</v>
          </cell>
        </row>
        <row r="5321">
          <cell r="AD5321">
            <v>4.4000000000000004</v>
          </cell>
          <cell r="AF5321">
            <v>100</v>
          </cell>
          <cell r="AG5321" t="str">
            <v/>
          </cell>
          <cell r="AH5321">
            <v>-100</v>
          </cell>
        </row>
        <row r="5322">
          <cell r="AC5322" t="str">
            <v>3rd</v>
          </cell>
          <cell r="AD5322">
            <v>5</v>
          </cell>
          <cell r="AE5322">
            <v>1.6</v>
          </cell>
          <cell r="AF5322">
            <v>100</v>
          </cell>
          <cell r="AG5322" t="str">
            <v/>
          </cell>
          <cell r="AH5322">
            <v>-100</v>
          </cell>
        </row>
        <row r="5323">
          <cell r="AD5323">
            <v>74.5</v>
          </cell>
          <cell r="AF5323">
            <v>100</v>
          </cell>
          <cell r="AG5323" t="str">
            <v/>
          </cell>
          <cell r="AH5323">
            <v>-100</v>
          </cell>
        </row>
        <row r="5324">
          <cell r="AD5324">
            <v>9.5</v>
          </cell>
          <cell r="AF5324">
            <v>100</v>
          </cell>
          <cell r="AG5324" t="str">
            <v/>
          </cell>
          <cell r="AH5324">
            <v>-100</v>
          </cell>
        </row>
        <row r="5325">
          <cell r="AC5325" t="str">
            <v>Won</v>
          </cell>
          <cell r="AD5325">
            <v>1.6</v>
          </cell>
          <cell r="AE5325">
            <v>1.1000000000000001</v>
          </cell>
          <cell r="AF5325">
            <v>100</v>
          </cell>
          <cell r="AG5325">
            <v>160</v>
          </cell>
          <cell r="AH5325">
            <v>60</v>
          </cell>
        </row>
        <row r="5326">
          <cell r="AD5326">
            <v>11</v>
          </cell>
          <cell r="AF5326">
            <v>100</v>
          </cell>
          <cell r="AG5326" t="str">
            <v/>
          </cell>
          <cell r="AH5326">
            <v>-100</v>
          </cell>
        </row>
        <row r="5327">
          <cell r="AD5327">
            <v>10</v>
          </cell>
          <cell r="AF5327">
            <v>100</v>
          </cell>
          <cell r="AG5327" t="str">
            <v/>
          </cell>
          <cell r="AH5327">
            <v>-100</v>
          </cell>
        </row>
        <row r="5328">
          <cell r="AD5328">
            <v>16</v>
          </cell>
          <cell r="AF5328">
            <v>100</v>
          </cell>
          <cell r="AG5328" t="str">
            <v/>
          </cell>
          <cell r="AH5328">
            <v>-100</v>
          </cell>
        </row>
        <row r="5329">
          <cell r="AC5329" t="str">
            <v>3rd</v>
          </cell>
          <cell r="AD5329">
            <v>21</v>
          </cell>
          <cell r="AE5329">
            <v>3.2</v>
          </cell>
          <cell r="AF5329">
            <v>100</v>
          </cell>
          <cell r="AG5329" t="str">
            <v/>
          </cell>
          <cell r="AH5329">
            <v>-100</v>
          </cell>
        </row>
        <row r="5330">
          <cell r="AD5330">
            <v>9.5</v>
          </cell>
          <cell r="AF5330">
            <v>100</v>
          </cell>
          <cell r="AG5330" t="str">
            <v/>
          </cell>
          <cell r="AH5330">
            <v>-100</v>
          </cell>
        </row>
        <row r="5331">
          <cell r="AD5331">
            <v>7</v>
          </cell>
          <cell r="AF5331">
            <v>100</v>
          </cell>
          <cell r="AG5331" t="str">
            <v/>
          </cell>
          <cell r="AH5331">
            <v>-100</v>
          </cell>
        </row>
        <row r="5332">
          <cell r="AC5332" t="str">
            <v>Won</v>
          </cell>
          <cell r="AD5332">
            <v>5.5</v>
          </cell>
          <cell r="AE5332">
            <v>2.1</v>
          </cell>
          <cell r="AF5332">
            <v>100</v>
          </cell>
          <cell r="AG5332">
            <v>550</v>
          </cell>
          <cell r="AH5332">
            <v>450</v>
          </cell>
        </row>
        <row r="5333">
          <cell r="AC5333" t="str">
            <v>2nd</v>
          </cell>
          <cell r="AD5333">
            <v>6</v>
          </cell>
          <cell r="AE5333">
            <v>2.4</v>
          </cell>
          <cell r="AF5333">
            <v>100</v>
          </cell>
          <cell r="AG5333" t="str">
            <v/>
          </cell>
          <cell r="AH5333">
            <v>-100</v>
          </cell>
        </row>
        <row r="5334">
          <cell r="AD5334">
            <v>13</v>
          </cell>
          <cell r="AF5334">
            <v>100</v>
          </cell>
          <cell r="AG5334" t="str">
            <v/>
          </cell>
          <cell r="AH5334">
            <v>-100</v>
          </cell>
        </row>
        <row r="5335">
          <cell r="AD5335">
            <v>3.8</v>
          </cell>
          <cell r="AF5335">
            <v>100</v>
          </cell>
          <cell r="AG5335" t="str">
            <v/>
          </cell>
          <cell r="AH5335">
            <v>-100</v>
          </cell>
        </row>
        <row r="5336">
          <cell r="AC5336" t="str">
            <v>2nd</v>
          </cell>
          <cell r="AD5336">
            <v>15</v>
          </cell>
          <cell r="AE5336">
            <v>3</v>
          </cell>
          <cell r="AF5336">
            <v>100</v>
          </cell>
          <cell r="AG5336" t="str">
            <v/>
          </cell>
          <cell r="AH5336">
            <v>-100</v>
          </cell>
        </row>
        <row r="5337">
          <cell r="AC5337" t="str">
            <v>3rd</v>
          </cell>
          <cell r="AD5337">
            <v>4.2</v>
          </cell>
          <cell r="AE5337">
            <v>1.6</v>
          </cell>
          <cell r="AF5337">
            <v>100</v>
          </cell>
          <cell r="AG5337" t="str">
            <v/>
          </cell>
          <cell r="AH5337">
            <v>-100</v>
          </cell>
        </row>
        <row r="5338">
          <cell r="AC5338" t="str">
            <v>Won</v>
          </cell>
          <cell r="AD5338">
            <v>4.2</v>
          </cell>
          <cell r="AE5338">
            <v>1.7</v>
          </cell>
          <cell r="AF5338">
            <v>100</v>
          </cell>
          <cell r="AG5338">
            <v>420</v>
          </cell>
          <cell r="AH5338">
            <v>320</v>
          </cell>
        </row>
        <row r="5339">
          <cell r="AC5339" t="str">
            <v>L/scr</v>
          </cell>
          <cell r="AD5339">
            <v>1</v>
          </cell>
          <cell r="AE5339">
            <v>1</v>
          </cell>
          <cell r="AF5339" t="str">
            <v/>
          </cell>
          <cell r="AG5339" t="str">
            <v/>
          </cell>
          <cell r="AH5339" t="str">
            <v/>
          </cell>
        </row>
        <row r="5340">
          <cell r="AD5340">
            <v>4.5999999999999996</v>
          </cell>
          <cell r="AF5340">
            <v>100</v>
          </cell>
          <cell r="AG5340" t="str">
            <v/>
          </cell>
          <cell r="AH5340">
            <v>-100</v>
          </cell>
        </row>
        <row r="5341">
          <cell r="AD5341">
            <v>4.4000000000000004</v>
          </cell>
          <cell r="AF5341">
            <v>100</v>
          </cell>
          <cell r="AG5341" t="str">
            <v/>
          </cell>
          <cell r="AH5341">
            <v>-100</v>
          </cell>
        </row>
        <row r="5342">
          <cell r="AD5342">
            <v>8.5</v>
          </cell>
          <cell r="AF5342">
            <v>100</v>
          </cell>
          <cell r="AG5342" t="str">
            <v/>
          </cell>
          <cell r="AH5342">
            <v>-100</v>
          </cell>
        </row>
        <row r="5343">
          <cell r="AD5343">
            <v>17</v>
          </cell>
          <cell r="AF5343">
            <v>100</v>
          </cell>
          <cell r="AG5343" t="str">
            <v/>
          </cell>
          <cell r="AH5343">
            <v>-100</v>
          </cell>
        </row>
        <row r="5344">
          <cell r="AD5344">
            <v>13</v>
          </cell>
          <cell r="AF5344">
            <v>100</v>
          </cell>
          <cell r="AG5344" t="str">
            <v/>
          </cell>
          <cell r="AH5344">
            <v>-100</v>
          </cell>
        </row>
        <row r="5345">
          <cell r="AC5345" t="str">
            <v>2nd</v>
          </cell>
          <cell r="AD5345">
            <v>5.5</v>
          </cell>
          <cell r="AE5345">
            <v>1.6</v>
          </cell>
          <cell r="AF5345">
            <v>100</v>
          </cell>
          <cell r="AG5345" t="str">
            <v/>
          </cell>
          <cell r="AH5345">
            <v>-100</v>
          </cell>
        </row>
        <row r="5346">
          <cell r="AD5346">
            <v>2.8</v>
          </cell>
          <cell r="AF5346">
            <v>100</v>
          </cell>
          <cell r="AG5346" t="str">
            <v/>
          </cell>
          <cell r="AH5346">
            <v>-100</v>
          </cell>
        </row>
        <row r="5347">
          <cell r="AD5347">
            <v>10</v>
          </cell>
          <cell r="AF5347">
            <v>100</v>
          </cell>
          <cell r="AG5347" t="str">
            <v/>
          </cell>
          <cell r="AH5347">
            <v>-100</v>
          </cell>
        </row>
        <row r="5348">
          <cell r="AC5348" t="str">
            <v>3rd</v>
          </cell>
          <cell r="AD5348">
            <v>10</v>
          </cell>
          <cell r="AE5348">
            <v>2.6</v>
          </cell>
          <cell r="AF5348">
            <v>100</v>
          </cell>
          <cell r="AG5348" t="str">
            <v/>
          </cell>
          <cell r="AH5348">
            <v>-100</v>
          </cell>
        </row>
        <row r="5349">
          <cell r="AC5349" t="str">
            <v>Won</v>
          </cell>
          <cell r="AD5349">
            <v>34.4</v>
          </cell>
          <cell r="AE5349">
            <v>5.3</v>
          </cell>
          <cell r="AF5349">
            <v>100</v>
          </cell>
          <cell r="AG5349">
            <v>3440</v>
          </cell>
          <cell r="AH5349">
            <v>3340</v>
          </cell>
        </row>
        <row r="5350">
          <cell r="AD5350">
            <v>5</v>
          </cell>
          <cell r="AF5350">
            <v>100</v>
          </cell>
          <cell r="AG5350" t="str">
            <v/>
          </cell>
          <cell r="AH5350">
            <v>-100</v>
          </cell>
        </row>
        <row r="5351">
          <cell r="AD5351">
            <v>31</v>
          </cell>
          <cell r="AF5351">
            <v>100</v>
          </cell>
          <cell r="AG5351" t="str">
            <v/>
          </cell>
          <cell r="AH5351">
            <v>-100</v>
          </cell>
        </row>
        <row r="5352">
          <cell r="AC5352" t="str">
            <v>Won</v>
          </cell>
          <cell r="AD5352">
            <v>11</v>
          </cell>
          <cell r="AE5352">
            <v>3.5</v>
          </cell>
          <cell r="AF5352">
            <v>100</v>
          </cell>
          <cell r="AG5352">
            <v>1100</v>
          </cell>
          <cell r="AH5352">
            <v>1000</v>
          </cell>
        </row>
        <row r="5353">
          <cell r="AD5353">
            <v>5.5</v>
          </cell>
          <cell r="AF5353">
            <v>100</v>
          </cell>
          <cell r="AG5353" t="str">
            <v/>
          </cell>
          <cell r="AH5353">
            <v>-100</v>
          </cell>
        </row>
        <row r="5354">
          <cell r="AD5354">
            <v>20</v>
          </cell>
          <cell r="AF5354">
            <v>100</v>
          </cell>
          <cell r="AG5354" t="str">
            <v/>
          </cell>
          <cell r="AH5354">
            <v>-100</v>
          </cell>
        </row>
        <row r="5355">
          <cell r="AC5355" t="str">
            <v>3rd</v>
          </cell>
          <cell r="AD5355">
            <v>4</v>
          </cell>
          <cell r="AE5355">
            <v>1.4</v>
          </cell>
          <cell r="AF5355">
            <v>100</v>
          </cell>
          <cell r="AG5355" t="str">
            <v/>
          </cell>
          <cell r="AH5355">
            <v>-100</v>
          </cell>
        </row>
        <row r="5356">
          <cell r="AC5356" t="str">
            <v>2nd</v>
          </cell>
          <cell r="AD5356">
            <v>4.4000000000000004</v>
          </cell>
          <cell r="AE5356">
            <v>1.5</v>
          </cell>
          <cell r="AF5356">
            <v>100</v>
          </cell>
          <cell r="AG5356" t="str">
            <v/>
          </cell>
          <cell r="AH5356">
            <v>-100</v>
          </cell>
        </row>
        <row r="5357">
          <cell r="AC5357" t="str">
            <v>Won</v>
          </cell>
          <cell r="AD5357">
            <v>3.3</v>
          </cell>
          <cell r="AE5357">
            <v>1.4</v>
          </cell>
          <cell r="AF5357">
            <v>100</v>
          </cell>
          <cell r="AG5357">
            <v>330</v>
          </cell>
          <cell r="AH5357">
            <v>230</v>
          </cell>
        </row>
        <row r="5358">
          <cell r="AD5358">
            <v>9</v>
          </cell>
          <cell r="AF5358">
            <v>100</v>
          </cell>
          <cell r="AG5358" t="str">
            <v/>
          </cell>
          <cell r="AH5358">
            <v>-100</v>
          </cell>
        </row>
        <row r="5359">
          <cell r="AD5359">
            <v>7.5</v>
          </cell>
          <cell r="AF5359">
            <v>100</v>
          </cell>
          <cell r="AG5359" t="str">
            <v/>
          </cell>
          <cell r="AH5359">
            <v>-100</v>
          </cell>
        </row>
        <row r="5360">
          <cell r="AC5360" t="str">
            <v>Won</v>
          </cell>
          <cell r="AD5360">
            <v>2.9</v>
          </cell>
          <cell r="AE5360">
            <v>1.5</v>
          </cell>
          <cell r="AF5360">
            <v>100</v>
          </cell>
          <cell r="AG5360">
            <v>290</v>
          </cell>
          <cell r="AH5360">
            <v>190</v>
          </cell>
        </row>
        <row r="5361">
          <cell r="AC5361" t="str">
            <v>3rd</v>
          </cell>
          <cell r="AD5361">
            <v>9.5</v>
          </cell>
          <cell r="AE5361">
            <v>2.4</v>
          </cell>
          <cell r="AF5361">
            <v>100</v>
          </cell>
          <cell r="AG5361" t="str">
            <v/>
          </cell>
          <cell r="AH5361">
            <v>-100</v>
          </cell>
        </row>
        <row r="5362">
          <cell r="AC5362" t="str">
            <v>2nd</v>
          </cell>
          <cell r="AD5362">
            <v>5</v>
          </cell>
          <cell r="AE5362">
            <v>1.7</v>
          </cell>
          <cell r="AF5362">
            <v>100</v>
          </cell>
          <cell r="AG5362" t="str">
            <v/>
          </cell>
          <cell r="AH5362">
            <v>-100</v>
          </cell>
        </row>
        <row r="5363">
          <cell r="AD5363">
            <v>6</v>
          </cell>
          <cell r="AF5363">
            <v>100</v>
          </cell>
          <cell r="AG5363" t="str">
            <v/>
          </cell>
          <cell r="AH5363">
            <v>-100</v>
          </cell>
        </row>
        <row r="5364">
          <cell r="AD5364">
            <v>26</v>
          </cell>
          <cell r="AF5364">
            <v>100</v>
          </cell>
          <cell r="AG5364" t="str">
            <v/>
          </cell>
          <cell r="AH5364">
            <v>-100</v>
          </cell>
        </row>
        <row r="5365">
          <cell r="AD5365">
            <v>4.5999999999999996</v>
          </cell>
          <cell r="AF5365">
            <v>100</v>
          </cell>
          <cell r="AG5365" t="str">
            <v/>
          </cell>
          <cell r="AH5365">
            <v>-100</v>
          </cell>
        </row>
        <row r="5366">
          <cell r="AC5366" t="str">
            <v>3rd</v>
          </cell>
          <cell r="AD5366">
            <v>18</v>
          </cell>
          <cell r="AE5366">
            <v>6</v>
          </cell>
          <cell r="AF5366">
            <v>100</v>
          </cell>
          <cell r="AG5366" t="str">
            <v/>
          </cell>
          <cell r="AH5366">
            <v>-100</v>
          </cell>
        </row>
        <row r="5367">
          <cell r="AC5367" t="str">
            <v>2nd</v>
          </cell>
          <cell r="AD5367">
            <v>11</v>
          </cell>
          <cell r="AE5367">
            <v>2.8</v>
          </cell>
          <cell r="AF5367">
            <v>100</v>
          </cell>
          <cell r="AG5367" t="str">
            <v/>
          </cell>
          <cell r="AH5367">
            <v>-100</v>
          </cell>
        </row>
        <row r="5368">
          <cell r="AD5368">
            <v>15</v>
          </cell>
          <cell r="AF5368">
            <v>100</v>
          </cell>
          <cell r="AG5368" t="str">
            <v/>
          </cell>
          <cell r="AH5368">
            <v>-100</v>
          </cell>
        </row>
        <row r="5369">
          <cell r="AC5369" t="str">
            <v>Won</v>
          </cell>
          <cell r="AD5369">
            <v>6.6</v>
          </cell>
          <cell r="AE5369">
            <v>2.2000000000000002</v>
          </cell>
          <cell r="AF5369">
            <v>100</v>
          </cell>
          <cell r="AG5369">
            <v>660</v>
          </cell>
          <cell r="AH5369">
            <v>560</v>
          </cell>
        </row>
        <row r="5370">
          <cell r="AC5370" t="str">
            <v>2nd</v>
          </cell>
          <cell r="AD5370">
            <v>2.25</v>
          </cell>
          <cell r="AE5370">
            <v>1.4</v>
          </cell>
          <cell r="AF5370">
            <v>100</v>
          </cell>
          <cell r="AG5370" t="str">
            <v/>
          </cell>
          <cell r="AH5370">
            <v>-100</v>
          </cell>
        </row>
        <row r="5371">
          <cell r="AD5371">
            <v>16</v>
          </cell>
          <cell r="AF5371">
            <v>100</v>
          </cell>
          <cell r="AG5371" t="str">
            <v/>
          </cell>
          <cell r="AH5371">
            <v>-100</v>
          </cell>
        </row>
        <row r="5372">
          <cell r="AC5372" t="str">
            <v>3rd</v>
          </cell>
          <cell r="AD5372">
            <v>5.5</v>
          </cell>
          <cell r="AE5372">
            <v>1.9</v>
          </cell>
          <cell r="AF5372">
            <v>100</v>
          </cell>
          <cell r="AG5372" t="str">
            <v/>
          </cell>
          <cell r="AH5372">
            <v>-100</v>
          </cell>
        </row>
        <row r="5373">
          <cell r="AD5373">
            <v>26</v>
          </cell>
          <cell r="AF5373">
            <v>100</v>
          </cell>
          <cell r="AG5373" t="str">
            <v/>
          </cell>
          <cell r="AH5373">
            <v>-100</v>
          </cell>
        </row>
        <row r="5374">
          <cell r="AD5374">
            <v>10</v>
          </cell>
          <cell r="AF5374">
            <v>100</v>
          </cell>
          <cell r="AG5374" t="str">
            <v/>
          </cell>
          <cell r="AH5374">
            <v>-100</v>
          </cell>
        </row>
        <row r="5375">
          <cell r="AD5375">
            <v>5.5</v>
          </cell>
          <cell r="AF5375">
            <v>100</v>
          </cell>
          <cell r="AG5375" t="str">
            <v/>
          </cell>
          <cell r="AH5375">
            <v>-100</v>
          </cell>
        </row>
        <row r="5376">
          <cell r="AC5376" t="str">
            <v>2nd</v>
          </cell>
          <cell r="AD5376">
            <v>5</v>
          </cell>
          <cell r="AE5376">
            <v>1.9</v>
          </cell>
          <cell r="AF5376">
            <v>100</v>
          </cell>
          <cell r="AG5376" t="str">
            <v/>
          </cell>
          <cell r="AH5376">
            <v>-100</v>
          </cell>
        </row>
        <row r="5377">
          <cell r="AD5377">
            <v>4.8</v>
          </cell>
          <cell r="AF5377">
            <v>100</v>
          </cell>
          <cell r="AG5377" t="str">
            <v/>
          </cell>
          <cell r="AH5377">
            <v>-100</v>
          </cell>
        </row>
        <row r="5378">
          <cell r="AC5378" t="str">
            <v>Won</v>
          </cell>
          <cell r="AD5378">
            <v>9</v>
          </cell>
          <cell r="AE5378">
            <v>2.7</v>
          </cell>
          <cell r="AF5378">
            <v>100</v>
          </cell>
          <cell r="AG5378">
            <v>900</v>
          </cell>
          <cell r="AH5378">
            <v>800</v>
          </cell>
        </row>
        <row r="5379">
          <cell r="AD5379">
            <v>6.5</v>
          </cell>
          <cell r="AF5379">
            <v>100</v>
          </cell>
          <cell r="AG5379" t="str">
            <v/>
          </cell>
          <cell r="AH5379">
            <v>-100</v>
          </cell>
        </row>
        <row r="5380">
          <cell r="AC5380" t="str">
            <v>2nd</v>
          </cell>
          <cell r="AD5380">
            <v>7</v>
          </cell>
          <cell r="AE5380">
            <v>2.5</v>
          </cell>
          <cell r="AF5380">
            <v>100</v>
          </cell>
          <cell r="AG5380" t="str">
            <v/>
          </cell>
          <cell r="AH5380">
            <v>-100</v>
          </cell>
        </row>
        <row r="5381">
          <cell r="AD5381">
            <v>6.5</v>
          </cell>
          <cell r="AF5381">
            <v>100</v>
          </cell>
          <cell r="AG5381" t="str">
            <v/>
          </cell>
          <cell r="AH5381">
            <v>-100</v>
          </cell>
        </row>
        <row r="5382">
          <cell r="AD5382">
            <v>5.5</v>
          </cell>
          <cell r="AF5382">
            <v>100</v>
          </cell>
          <cell r="AG5382" t="str">
            <v/>
          </cell>
          <cell r="AH5382">
            <v>-100</v>
          </cell>
        </row>
        <row r="5383">
          <cell r="AD5383">
            <v>13</v>
          </cell>
          <cell r="AF5383">
            <v>100</v>
          </cell>
          <cell r="AG5383" t="str">
            <v/>
          </cell>
          <cell r="AH5383">
            <v>-100</v>
          </cell>
        </row>
        <row r="5384">
          <cell r="AD5384">
            <v>7.5</v>
          </cell>
          <cell r="AF5384">
            <v>100</v>
          </cell>
          <cell r="AG5384" t="str">
            <v/>
          </cell>
          <cell r="AH5384">
            <v>-100</v>
          </cell>
        </row>
        <row r="5385">
          <cell r="AC5385" t="str">
            <v>2nd</v>
          </cell>
          <cell r="AD5385">
            <v>3.2</v>
          </cell>
          <cell r="AE5385">
            <v>1.9</v>
          </cell>
          <cell r="AF5385">
            <v>100</v>
          </cell>
          <cell r="AG5385" t="str">
            <v/>
          </cell>
          <cell r="AH5385">
            <v>-100</v>
          </cell>
        </row>
        <row r="5386">
          <cell r="AD5386">
            <v>3.3</v>
          </cell>
          <cell r="AF5386">
            <v>100</v>
          </cell>
          <cell r="AG5386" t="str">
            <v/>
          </cell>
          <cell r="AH5386">
            <v>-100</v>
          </cell>
        </row>
        <row r="5387">
          <cell r="AC5387" t="str">
            <v>Ntd</v>
          </cell>
          <cell r="AD5387">
            <v>10</v>
          </cell>
          <cell r="AF5387">
            <v>100</v>
          </cell>
          <cell r="AG5387" t="str">
            <v/>
          </cell>
          <cell r="AH5387">
            <v>-100</v>
          </cell>
        </row>
        <row r="5388">
          <cell r="AD5388">
            <v>7.5</v>
          </cell>
          <cell r="AF5388">
            <v>100</v>
          </cell>
          <cell r="AG5388" t="str">
            <v/>
          </cell>
          <cell r="AH5388">
            <v>-100</v>
          </cell>
        </row>
        <row r="5389">
          <cell r="AC5389" t="str">
            <v>Won</v>
          </cell>
          <cell r="AD5389">
            <v>11</v>
          </cell>
          <cell r="AE5389">
            <v>3.9</v>
          </cell>
          <cell r="AF5389">
            <v>100</v>
          </cell>
          <cell r="AG5389">
            <v>1100</v>
          </cell>
          <cell r="AH5389">
            <v>1000</v>
          </cell>
        </row>
        <row r="5390">
          <cell r="AC5390" t="str">
            <v>2nd</v>
          </cell>
          <cell r="AD5390">
            <v>3.5</v>
          </cell>
          <cell r="AE5390">
            <v>1.8</v>
          </cell>
          <cell r="AF5390">
            <v>100</v>
          </cell>
          <cell r="AG5390" t="str">
            <v/>
          </cell>
          <cell r="AH5390">
            <v>-100</v>
          </cell>
        </row>
        <row r="5391">
          <cell r="AC5391" t="str">
            <v>Won</v>
          </cell>
          <cell r="AD5391">
            <v>41</v>
          </cell>
          <cell r="AE5391">
            <v>8.3000000000000007</v>
          </cell>
          <cell r="AF5391">
            <v>100</v>
          </cell>
          <cell r="AG5391">
            <v>4100</v>
          </cell>
          <cell r="AH5391">
            <v>4000</v>
          </cell>
        </row>
        <row r="5392">
          <cell r="AD5392">
            <v>7.5</v>
          </cell>
          <cell r="AF5392">
            <v>100</v>
          </cell>
          <cell r="AG5392" t="str">
            <v/>
          </cell>
          <cell r="AH5392">
            <v>-100</v>
          </cell>
        </row>
        <row r="5393">
          <cell r="AD5393">
            <v>7</v>
          </cell>
          <cell r="AF5393">
            <v>100</v>
          </cell>
          <cell r="AG5393" t="str">
            <v/>
          </cell>
          <cell r="AH5393">
            <v>-100</v>
          </cell>
        </row>
        <row r="5394">
          <cell r="AC5394" t="str">
            <v>3rd</v>
          </cell>
          <cell r="AD5394">
            <v>4.7</v>
          </cell>
          <cell r="AF5394">
            <v>100</v>
          </cell>
          <cell r="AG5394" t="str">
            <v/>
          </cell>
          <cell r="AH5394">
            <v>-100</v>
          </cell>
        </row>
        <row r="5395">
          <cell r="AD5395">
            <v>6.5</v>
          </cell>
          <cell r="AF5395">
            <v>100</v>
          </cell>
          <cell r="AG5395" t="str">
            <v/>
          </cell>
          <cell r="AH5395">
            <v>-100</v>
          </cell>
        </row>
        <row r="5396">
          <cell r="AC5396" t="str">
            <v>Won</v>
          </cell>
          <cell r="AD5396">
            <v>5.5</v>
          </cell>
          <cell r="AE5396">
            <v>1.8</v>
          </cell>
          <cell r="AF5396">
            <v>100</v>
          </cell>
          <cell r="AG5396">
            <v>550</v>
          </cell>
          <cell r="AH5396">
            <v>450</v>
          </cell>
        </row>
        <row r="5397">
          <cell r="AD5397">
            <v>8.5</v>
          </cell>
          <cell r="AF5397">
            <v>100</v>
          </cell>
          <cell r="AG5397" t="str">
            <v/>
          </cell>
          <cell r="AH5397">
            <v>-100</v>
          </cell>
        </row>
        <row r="5398">
          <cell r="AD5398">
            <v>12</v>
          </cell>
          <cell r="AF5398">
            <v>100</v>
          </cell>
          <cell r="AG5398" t="str">
            <v/>
          </cell>
          <cell r="AH5398">
            <v>-100</v>
          </cell>
        </row>
        <row r="5399">
          <cell r="AC5399" t="str">
            <v>2nd</v>
          </cell>
          <cell r="AD5399">
            <v>7.5</v>
          </cell>
          <cell r="AE5399">
            <v>2.7</v>
          </cell>
          <cell r="AF5399">
            <v>100</v>
          </cell>
          <cell r="AG5399" t="str">
            <v/>
          </cell>
          <cell r="AH5399">
            <v>-100</v>
          </cell>
        </row>
        <row r="5400">
          <cell r="AC5400" t="str">
            <v>Won</v>
          </cell>
          <cell r="AD5400">
            <v>10.7</v>
          </cell>
          <cell r="AE5400">
            <v>3.5</v>
          </cell>
          <cell r="AF5400">
            <v>100</v>
          </cell>
          <cell r="AG5400">
            <v>1070</v>
          </cell>
          <cell r="AH5400">
            <v>970</v>
          </cell>
        </row>
        <row r="5401">
          <cell r="AC5401" t="str">
            <v>2nd</v>
          </cell>
          <cell r="AD5401">
            <v>9.5</v>
          </cell>
          <cell r="AE5401">
            <v>2.7</v>
          </cell>
          <cell r="AF5401">
            <v>100</v>
          </cell>
          <cell r="AG5401" t="str">
            <v/>
          </cell>
          <cell r="AH5401">
            <v>-100</v>
          </cell>
        </row>
        <row r="5402">
          <cell r="AD5402">
            <v>5</v>
          </cell>
          <cell r="AF5402">
            <v>100</v>
          </cell>
          <cell r="AG5402" t="str">
            <v/>
          </cell>
          <cell r="AH5402">
            <v>-100</v>
          </cell>
        </row>
        <row r="5403">
          <cell r="AD5403">
            <v>7.5</v>
          </cell>
          <cell r="AF5403">
            <v>100</v>
          </cell>
          <cell r="AG5403" t="str">
            <v/>
          </cell>
          <cell r="AH5403">
            <v>-100</v>
          </cell>
        </row>
        <row r="5404">
          <cell r="AC5404" t="str">
            <v>3rd</v>
          </cell>
          <cell r="AD5404">
            <v>8.5</v>
          </cell>
          <cell r="AE5404">
            <v>2.6</v>
          </cell>
          <cell r="AF5404">
            <v>100</v>
          </cell>
          <cell r="AG5404" t="str">
            <v/>
          </cell>
          <cell r="AH5404">
            <v>-100</v>
          </cell>
        </row>
        <row r="5405">
          <cell r="AD5405">
            <v>2.7</v>
          </cell>
          <cell r="AF5405">
            <v>100</v>
          </cell>
          <cell r="AG5405" t="str">
            <v/>
          </cell>
          <cell r="AH5405">
            <v>-100</v>
          </cell>
        </row>
        <row r="5406">
          <cell r="AC5406" t="str">
            <v>Won</v>
          </cell>
          <cell r="AD5406">
            <v>5.5</v>
          </cell>
          <cell r="AE5406">
            <v>1.9</v>
          </cell>
          <cell r="AF5406">
            <v>100</v>
          </cell>
          <cell r="AG5406">
            <v>550</v>
          </cell>
          <cell r="AH5406">
            <v>450</v>
          </cell>
        </row>
        <row r="5407">
          <cell r="AD5407">
            <v>18</v>
          </cell>
          <cell r="AF5407">
            <v>100</v>
          </cell>
          <cell r="AG5407" t="str">
            <v/>
          </cell>
          <cell r="AH5407">
            <v>-100</v>
          </cell>
        </row>
        <row r="5408">
          <cell r="AC5408" t="str">
            <v>2nd</v>
          </cell>
          <cell r="AD5408">
            <v>8.5</v>
          </cell>
          <cell r="AE5408">
            <v>2.5</v>
          </cell>
          <cell r="AF5408">
            <v>100</v>
          </cell>
          <cell r="AG5408" t="str">
            <v/>
          </cell>
          <cell r="AH5408">
            <v>-100</v>
          </cell>
        </row>
        <row r="5409">
          <cell r="AD5409">
            <v>9.5</v>
          </cell>
          <cell r="AF5409">
            <v>100</v>
          </cell>
          <cell r="AG5409" t="str">
            <v/>
          </cell>
          <cell r="AH5409">
            <v>-100</v>
          </cell>
        </row>
        <row r="5410">
          <cell r="AC5410" t="str">
            <v>2nd</v>
          </cell>
          <cell r="AD5410">
            <v>11</v>
          </cell>
          <cell r="AE5410">
            <v>3.5</v>
          </cell>
          <cell r="AF5410">
            <v>100</v>
          </cell>
          <cell r="AG5410" t="str">
            <v/>
          </cell>
          <cell r="AH5410">
            <v>-100</v>
          </cell>
        </row>
        <row r="5411">
          <cell r="AC5411" t="str">
            <v>3rd</v>
          </cell>
          <cell r="AD5411">
            <v>7</v>
          </cell>
          <cell r="AE5411">
            <v>2.1</v>
          </cell>
          <cell r="AF5411">
            <v>100</v>
          </cell>
          <cell r="AG5411" t="str">
            <v/>
          </cell>
          <cell r="AH5411">
            <v>-100</v>
          </cell>
        </row>
        <row r="5412">
          <cell r="AD5412">
            <v>8.5</v>
          </cell>
          <cell r="AF5412">
            <v>100</v>
          </cell>
          <cell r="AG5412" t="str">
            <v/>
          </cell>
          <cell r="AH5412">
            <v>-100</v>
          </cell>
        </row>
        <row r="5413">
          <cell r="AC5413" t="str">
            <v>Won</v>
          </cell>
          <cell r="AD5413">
            <v>8</v>
          </cell>
          <cell r="AE5413">
            <v>2.6</v>
          </cell>
          <cell r="AF5413">
            <v>100</v>
          </cell>
          <cell r="AG5413">
            <v>800</v>
          </cell>
          <cell r="AH5413">
            <v>700</v>
          </cell>
        </row>
        <row r="5414">
          <cell r="AD5414">
            <v>11</v>
          </cell>
          <cell r="AF5414">
            <v>100</v>
          </cell>
          <cell r="AG5414" t="str">
            <v/>
          </cell>
          <cell r="AH5414">
            <v>-100</v>
          </cell>
        </row>
        <row r="5415">
          <cell r="AC5415" t="str">
            <v>Won</v>
          </cell>
          <cell r="AD5415">
            <v>1.8</v>
          </cell>
          <cell r="AE5415">
            <v>1.04</v>
          </cell>
          <cell r="AF5415">
            <v>100</v>
          </cell>
          <cell r="AG5415">
            <v>180</v>
          </cell>
          <cell r="AH5415">
            <v>80</v>
          </cell>
        </row>
        <row r="5416">
          <cell r="AC5416" t="str">
            <v>3rd</v>
          </cell>
          <cell r="AD5416">
            <v>8.5</v>
          </cell>
          <cell r="AE5416">
            <v>2.2999999999999998</v>
          </cell>
          <cell r="AF5416">
            <v>100</v>
          </cell>
          <cell r="AG5416" t="str">
            <v/>
          </cell>
          <cell r="AH5416">
            <v>-100</v>
          </cell>
        </row>
        <row r="5417">
          <cell r="AC5417" t="str">
            <v>2nd</v>
          </cell>
          <cell r="AD5417">
            <v>10</v>
          </cell>
          <cell r="AE5417">
            <v>2.1</v>
          </cell>
          <cell r="AF5417">
            <v>100</v>
          </cell>
          <cell r="AG5417" t="str">
            <v/>
          </cell>
          <cell r="AH5417">
            <v>-100</v>
          </cell>
        </row>
        <row r="5418">
          <cell r="AD5418">
            <v>7.5</v>
          </cell>
          <cell r="AF5418">
            <v>100</v>
          </cell>
          <cell r="AG5418" t="str">
            <v/>
          </cell>
          <cell r="AH5418">
            <v>-100</v>
          </cell>
        </row>
        <row r="5419">
          <cell r="AD5419">
            <v>14</v>
          </cell>
          <cell r="AF5419">
            <v>100</v>
          </cell>
          <cell r="AG5419" t="str">
            <v/>
          </cell>
          <cell r="AH5419">
            <v>-100</v>
          </cell>
        </row>
        <row r="5420">
          <cell r="AD5420">
            <v>21</v>
          </cell>
          <cell r="AF5420">
            <v>100</v>
          </cell>
          <cell r="AG5420" t="str">
            <v/>
          </cell>
          <cell r="AH5420">
            <v>-100</v>
          </cell>
        </row>
        <row r="5421">
          <cell r="AC5421" t="str">
            <v>Won</v>
          </cell>
          <cell r="AD5421">
            <v>6</v>
          </cell>
          <cell r="AE5421">
            <v>2.2999999999999998</v>
          </cell>
          <cell r="AF5421">
            <v>100</v>
          </cell>
          <cell r="AG5421">
            <v>600</v>
          </cell>
          <cell r="AH5421">
            <v>500</v>
          </cell>
        </row>
        <row r="5422">
          <cell r="AD5422">
            <v>26</v>
          </cell>
          <cell r="AF5422">
            <v>100</v>
          </cell>
          <cell r="AG5422" t="str">
            <v/>
          </cell>
          <cell r="AH5422">
            <v>-100</v>
          </cell>
        </row>
        <row r="5423">
          <cell r="AD5423">
            <v>4.5999999999999996</v>
          </cell>
          <cell r="AF5423">
            <v>100</v>
          </cell>
          <cell r="AG5423" t="str">
            <v/>
          </cell>
          <cell r="AH5423">
            <v>-100</v>
          </cell>
        </row>
        <row r="5424">
          <cell r="AD5424">
            <v>19</v>
          </cell>
          <cell r="AF5424">
            <v>100</v>
          </cell>
          <cell r="AG5424" t="str">
            <v/>
          </cell>
          <cell r="AH5424">
            <v>-100</v>
          </cell>
        </row>
        <row r="5425">
          <cell r="AD5425">
            <v>5</v>
          </cell>
          <cell r="AF5425">
            <v>100</v>
          </cell>
          <cell r="AG5425" t="str">
            <v/>
          </cell>
          <cell r="AH5425">
            <v>-100</v>
          </cell>
        </row>
        <row r="5426">
          <cell r="AC5426" t="str">
            <v>Won</v>
          </cell>
          <cell r="AD5426">
            <v>2.9</v>
          </cell>
          <cell r="AE5426">
            <v>1.3</v>
          </cell>
          <cell r="AF5426">
            <v>100</v>
          </cell>
          <cell r="AG5426">
            <v>290</v>
          </cell>
          <cell r="AH5426">
            <v>190</v>
          </cell>
        </row>
        <row r="5427">
          <cell r="AC5427" t="str">
            <v>2nd</v>
          </cell>
          <cell r="AD5427">
            <v>6.5</v>
          </cell>
          <cell r="AE5427">
            <v>1.9</v>
          </cell>
          <cell r="AF5427">
            <v>100</v>
          </cell>
          <cell r="AG5427" t="str">
            <v/>
          </cell>
          <cell r="AH5427">
            <v>-100</v>
          </cell>
        </row>
        <row r="5428">
          <cell r="AD5428">
            <v>7.5</v>
          </cell>
          <cell r="AF5428">
            <v>100</v>
          </cell>
          <cell r="AG5428" t="str">
            <v/>
          </cell>
          <cell r="AH5428">
            <v>-100</v>
          </cell>
        </row>
        <row r="5429">
          <cell r="AD5429">
            <v>21</v>
          </cell>
          <cell r="AF5429">
            <v>100</v>
          </cell>
          <cell r="AG5429" t="str">
            <v/>
          </cell>
          <cell r="AH5429">
            <v>-100</v>
          </cell>
        </row>
        <row r="5430">
          <cell r="AD5430">
            <v>3.1</v>
          </cell>
          <cell r="AF5430">
            <v>100</v>
          </cell>
          <cell r="AG5430" t="str">
            <v/>
          </cell>
          <cell r="AH5430">
            <v>-100</v>
          </cell>
        </row>
        <row r="5431">
          <cell r="AC5431" t="str">
            <v>Won</v>
          </cell>
          <cell r="AD5431">
            <v>5</v>
          </cell>
          <cell r="AE5431">
            <v>1.7</v>
          </cell>
          <cell r="AF5431">
            <v>100</v>
          </cell>
          <cell r="AG5431">
            <v>500</v>
          </cell>
          <cell r="AH5431">
            <v>400</v>
          </cell>
        </row>
        <row r="5432">
          <cell r="AD5432">
            <v>9.5</v>
          </cell>
          <cell r="AF5432">
            <v>100</v>
          </cell>
          <cell r="AG5432" t="str">
            <v/>
          </cell>
          <cell r="AH5432">
            <v>-100</v>
          </cell>
        </row>
        <row r="5433">
          <cell r="AD5433">
            <v>7.5</v>
          </cell>
          <cell r="AF5433">
            <v>100</v>
          </cell>
          <cell r="AG5433" t="str">
            <v/>
          </cell>
          <cell r="AH5433">
            <v>-100</v>
          </cell>
        </row>
        <row r="5434">
          <cell r="AC5434" t="str">
            <v>2nd</v>
          </cell>
          <cell r="AD5434">
            <v>2.6</v>
          </cell>
          <cell r="AF5434">
            <v>100</v>
          </cell>
          <cell r="AG5434" t="str">
            <v/>
          </cell>
          <cell r="AH5434">
            <v>-100</v>
          </cell>
        </row>
        <row r="5435">
          <cell r="AC5435" t="str">
            <v>2nd</v>
          </cell>
          <cell r="AD5435">
            <v>5</v>
          </cell>
          <cell r="AE5435">
            <v>2.1</v>
          </cell>
          <cell r="AF5435">
            <v>100</v>
          </cell>
          <cell r="AG5435" t="str">
            <v/>
          </cell>
          <cell r="AH5435">
            <v>-100</v>
          </cell>
        </row>
        <row r="5436">
          <cell r="AC5436" t="str">
            <v>Won</v>
          </cell>
          <cell r="AD5436">
            <v>5.5</v>
          </cell>
          <cell r="AE5436">
            <v>2</v>
          </cell>
          <cell r="AF5436">
            <v>100</v>
          </cell>
          <cell r="AG5436">
            <v>550</v>
          </cell>
          <cell r="AH5436">
            <v>450</v>
          </cell>
        </row>
        <row r="5437">
          <cell r="AD5437">
            <v>8</v>
          </cell>
          <cell r="AF5437">
            <v>100</v>
          </cell>
          <cell r="AG5437" t="str">
            <v/>
          </cell>
          <cell r="AH5437">
            <v>-100</v>
          </cell>
        </row>
        <row r="5438">
          <cell r="AD5438">
            <v>15</v>
          </cell>
          <cell r="AF5438">
            <v>100</v>
          </cell>
          <cell r="AG5438" t="str">
            <v/>
          </cell>
          <cell r="AH5438">
            <v>-100</v>
          </cell>
        </row>
        <row r="5439">
          <cell r="AD5439">
            <v>12</v>
          </cell>
          <cell r="AF5439">
            <v>100</v>
          </cell>
          <cell r="AG5439" t="str">
            <v/>
          </cell>
          <cell r="AH5439">
            <v>-100</v>
          </cell>
        </row>
        <row r="5440">
          <cell r="AC5440" t="str">
            <v>2nd</v>
          </cell>
          <cell r="AD5440">
            <v>3.2</v>
          </cell>
          <cell r="AE5440">
            <v>1.6</v>
          </cell>
          <cell r="AF5440">
            <v>100</v>
          </cell>
          <cell r="AG5440" t="str">
            <v/>
          </cell>
          <cell r="AH5440">
            <v>-100</v>
          </cell>
        </row>
        <row r="5441">
          <cell r="AC5441" t="str">
            <v>3rd</v>
          </cell>
          <cell r="AD5441">
            <v>4</v>
          </cell>
          <cell r="AE5441">
            <v>1.4</v>
          </cell>
          <cell r="AF5441">
            <v>100</v>
          </cell>
          <cell r="AG5441" t="str">
            <v/>
          </cell>
          <cell r="AH5441">
            <v>-100</v>
          </cell>
        </row>
        <row r="5442">
          <cell r="AD5442">
            <v>9</v>
          </cell>
          <cell r="AF5442">
            <v>100</v>
          </cell>
          <cell r="AG5442" t="str">
            <v/>
          </cell>
          <cell r="AH5442">
            <v>-100</v>
          </cell>
        </row>
        <row r="5443">
          <cell r="AC5443" t="str">
            <v>Won</v>
          </cell>
          <cell r="AD5443">
            <v>7</v>
          </cell>
          <cell r="AE5443">
            <v>1.6</v>
          </cell>
          <cell r="AF5443">
            <v>100</v>
          </cell>
          <cell r="AG5443">
            <v>700</v>
          </cell>
          <cell r="AH5443">
            <v>600</v>
          </cell>
        </row>
        <row r="5444">
          <cell r="AD5444">
            <v>8</v>
          </cell>
          <cell r="AF5444">
            <v>100</v>
          </cell>
          <cell r="AG5444" t="str">
            <v/>
          </cell>
          <cell r="AH5444">
            <v>-100</v>
          </cell>
        </row>
        <row r="5445">
          <cell r="AC5445" t="str">
            <v>Won</v>
          </cell>
          <cell r="AD5445">
            <v>4.5999999999999996</v>
          </cell>
          <cell r="AE5445">
            <v>1.7</v>
          </cell>
          <cell r="AF5445">
            <v>100</v>
          </cell>
          <cell r="AG5445">
            <v>459.99999999999994</v>
          </cell>
          <cell r="AH5445">
            <v>359.99999999999994</v>
          </cell>
        </row>
        <row r="5446">
          <cell r="AD5446">
            <v>10</v>
          </cell>
          <cell r="AF5446">
            <v>100</v>
          </cell>
          <cell r="AG5446" t="str">
            <v/>
          </cell>
          <cell r="AH5446">
            <v>-100</v>
          </cell>
        </row>
        <row r="5447">
          <cell r="AC5447" t="str">
            <v>2nd</v>
          </cell>
          <cell r="AD5447">
            <v>7</v>
          </cell>
          <cell r="AE5447">
            <v>2.5</v>
          </cell>
          <cell r="AF5447">
            <v>100</v>
          </cell>
          <cell r="AG5447" t="str">
            <v/>
          </cell>
          <cell r="AH5447">
            <v>-100</v>
          </cell>
        </row>
        <row r="5448">
          <cell r="AD5448">
            <v>9</v>
          </cell>
          <cell r="AF5448">
            <v>100</v>
          </cell>
          <cell r="AG5448" t="str">
            <v/>
          </cell>
          <cell r="AH5448">
            <v>-100</v>
          </cell>
        </row>
        <row r="5449">
          <cell r="AD5449">
            <v>9.5</v>
          </cell>
          <cell r="AF5449">
            <v>100</v>
          </cell>
          <cell r="AG5449" t="str">
            <v/>
          </cell>
          <cell r="AH5449">
            <v>-100</v>
          </cell>
        </row>
        <row r="5450">
          <cell r="AD5450">
            <v>6.5</v>
          </cell>
          <cell r="AF5450">
            <v>100</v>
          </cell>
          <cell r="AG5450" t="str">
            <v/>
          </cell>
          <cell r="AH5450">
            <v>-100</v>
          </cell>
        </row>
        <row r="5451">
          <cell r="AD5451">
            <v>5.5</v>
          </cell>
          <cell r="AF5451">
            <v>100</v>
          </cell>
          <cell r="AG5451" t="str">
            <v/>
          </cell>
          <cell r="AH5451">
            <v>-100</v>
          </cell>
        </row>
        <row r="5452">
          <cell r="AC5452" t="str">
            <v>2nd</v>
          </cell>
          <cell r="AD5452">
            <v>2.8</v>
          </cell>
          <cell r="AE5452">
            <v>1.4</v>
          </cell>
          <cell r="AF5452">
            <v>100</v>
          </cell>
          <cell r="AG5452" t="str">
            <v/>
          </cell>
          <cell r="AH5452">
            <v>-100</v>
          </cell>
        </row>
        <row r="5453">
          <cell r="AD5453">
            <v>10</v>
          </cell>
          <cell r="AF5453">
            <v>100</v>
          </cell>
          <cell r="AG5453" t="str">
            <v/>
          </cell>
          <cell r="AH5453">
            <v>-100</v>
          </cell>
        </row>
        <row r="5454">
          <cell r="AD5454">
            <v>18</v>
          </cell>
          <cell r="AF5454">
            <v>100</v>
          </cell>
          <cell r="AG5454" t="str">
            <v/>
          </cell>
          <cell r="AH5454">
            <v>-100</v>
          </cell>
        </row>
        <row r="5455">
          <cell r="AD5455">
            <v>4.8</v>
          </cell>
          <cell r="AF5455">
            <v>100</v>
          </cell>
          <cell r="AG5455" t="str">
            <v/>
          </cell>
          <cell r="AH5455">
            <v>-100</v>
          </cell>
        </row>
        <row r="5456">
          <cell r="AC5456" t="str">
            <v>Won</v>
          </cell>
          <cell r="AD5456">
            <v>4.8</v>
          </cell>
          <cell r="AE5456">
            <v>2.1</v>
          </cell>
          <cell r="AF5456">
            <v>100</v>
          </cell>
          <cell r="AG5456">
            <v>480</v>
          </cell>
          <cell r="AH5456">
            <v>380</v>
          </cell>
        </row>
        <row r="5457">
          <cell r="AC5457" t="str">
            <v>3rd</v>
          </cell>
          <cell r="AD5457">
            <v>5</v>
          </cell>
          <cell r="AE5457">
            <v>1.8</v>
          </cell>
          <cell r="AF5457">
            <v>100</v>
          </cell>
          <cell r="AG5457" t="str">
            <v/>
          </cell>
          <cell r="AH5457">
            <v>-100</v>
          </cell>
        </row>
        <row r="5458">
          <cell r="AD5458">
            <v>18</v>
          </cell>
          <cell r="AF5458">
            <v>100</v>
          </cell>
          <cell r="AG5458" t="str">
            <v/>
          </cell>
          <cell r="AH5458">
            <v>-100</v>
          </cell>
        </row>
        <row r="5459">
          <cell r="AD5459">
            <v>7</v>
          </cell>
          <cell r="AF5459">
            <v>100</v>
          </cell>
          <cell r="AG5459" t="str">
            <v/>
          </cell>
          <cell r="AH5459">
            <v>-100</v>
          </cell>
        </row>
        <row r="5460">
          <cell r="AC5460" t="str">
            <v>Won</v>
          </cell>
          <cell r="AD5460">
            <v>2.8</v>
          </cell>
          <cell r="AE5460">
            <v>1.3</v>
          </cell>
          <cell r="AF5460">
            <v>100</v>
          </cell>
          <cell r="AG5460">
            <v>280</v>
          </cell>
          <cell r="AH5460">
            <v>180</v>
          </cell>
        </row>
        <row r="5461">
          <cell r="AC5461" t="str">
            <v>2nd</v>
          </cell>
          <cell r="AD5461">
            <v>5.5</v>
          </cell>
          <cell r="AE5461">
            <v>2</v>
          </cell>
          <cell r="AF5461">
            <v>100</v>
          </cell>
          <cell r="AG5461" t="str">
            <v/>
          </cell>
          <cell r="AH5461">
            <v>-100</v>
          </cell>
        </row>
        <row r="5462">
          <cell r="AD5462">
            <v>8</v>
          </cell>
          <cell r="AF5462">
            <v>100</v>
          </cell>
          <cell r="AG5462" t="str">
            <v/>
          </cell>
          <cell r="AH5462">
            <v>-100</v>
          </cell>
        </row>
        <row r="5463">
          <cell r="AD5463">
            <v>16</v>
          </cell>
          <cell r="AF5463">
            <v>100</v>
          </cell>
          <cell r="AG5463" t="str">
            <v/>
          </cell>
          <cell r="AH5463">
            <v>-100</v>
          </cell>
        </row>
        <row r="5464">
          <cell r="AD5464">
            <v>26</v>
          </cell>
          <cell r="AF5464">
            <v>100</v>
          </cell>
          <cell r="AG5464" t="str">
            <v/>
          </cell>
          <cell r="AH5464">
            <v>-100</v>
          </cell>
        </row>
        <row r="5465">
          <cell r="AD5465">
            <v>6</v>
          </cell>
          <cell r="AF5465">
            <v>100</v>
          </cell>
          <cell r="AG5465" t="str">
            <v/>
          </cell>
          <cell r="AH5465">
            <v>-100</v>
          </cell>
        </row>
        <row r="5466">
          <cell r="AC5466" t="str">
            <v>Won</v>
          </cell>
          <cell r="AD5466">
            <v>10</v>
          </cell>
          <cell r="AE5466">
            <v>2.7</v>
          </cell>
          <cell r="AF5466">
            <v>100</v>
          </cell>
          <cell r="AG5466">
            <v>1000</v>
          </cell>
          <cell r="AH5466">
            <v>900</v>
          </cell>
        </row>
        <row r="5467">
          <cell r="AD5467">
            <v>6.5</v>
          </cell>
          <cell r="AF5467">
            <v>100</v>
          </cell>
          <cell r="AG5467" t="str">
            <v/>
          </cell>
          <cell r="AH5467">
            <v>-100</v>
          </cell>
        </row>
        <row r="5468">
          <cell r="AD5468">
            <v>15</v>
          </cell>
          <cell r="AF5468">
            <v>100</v>
          </cell>
          <cell r="AG5468" t="str">
            <v/>
          </cell>
          <cell r="AH5468">
            <v>-100</v>
          </cell>
        </row>
        <row r="5469">
          <cell r="AD5469">
            <v>9</v>
          </cell>
          <cell r="AF5469">
            <v>100</v>
          </cell>
          <cell r="AG5469" t="str">
            <v/>
          </cell>
          <cell r="AH5469">
            <v>-100</v>
          </cell>
        </row>
        <row r="5470">
          <cell r="AD5470">
            <v>1.895</v>
          </cell>
          <cell r="AF5470">
            <v>100</v>
          </cell>
          <cell r="AG5470" t="str">
            <v/>
          </cell>
          <cell r="AH5470">
            <v>-100</v>
          </cell>
        </row>
        <row r="5471">
          <cell r="AC5471" t="str">
            <v>Won</v>
          </cell>
          <cell r="AD5471">
            <v>6</v>
          </cell>
          <cell r="AE5471">
            <v>1.6</v>
          </cell>
          <cell r="AF5471">
            <v>100</v>
          </cell>
          <cell r="AG5471">
            <v>600</v>
          </cell>
          <cell r="AH5471">
            <v>500</v>
          </cell>
        </row>
        <row r="5472">
          <cell r="AD5472">
            <v>12</v>
          </cell>
          <cell r="AF5472">
            <v>100</v>
          </cell>
          <cell r="AG5472" t="str">
            <v/>
          </cell>
          <cell r="AH5472">
            <v>-100</v>
          </cell>
        </row>
        <row r="5473">
          <cell r="AD5473">
            <v>14</v>
          </cell>
          <cell r="AF5473">
            <v>100</v>
          </cell>
          <cell r="AG5473" t="str">
            <v/>
          </cell>
          <cell r="AH5473">
            <v>-100</v>
          </cell>
        </row>
        <row r="5474">
          <cell r="AC5474" t="str">
            <v>2nd</v>
          </cell>
          <cell r="AD5474">
            <v>14</v>
          </cell>
          <cell r="AE5474">
            <v>3.7</v>
          </cell>
          <cell r="AF5474">
            <v>100</v>
          </cell>
          <cell r="AG5474" t="str">
            <v/>
          </cell>
          <cell r="AH5474">
            <v>-100</v>
          </cell>
        </row>
        <row r="5475">
          <cell r="AD5475">
            <v>5.5</v>
          </cell>
          <cell r="AF5475">
            <v>100</v>
          </cell>
          <cell r="AG5475" t="str">
            <v/>
          </cell>
          <cell r="AH5475">
            <v>-100</v>
          </cell>
        </row>
        <row r="5476">
          <cell r="AD5476">
            <v>9</v>
          </cell>
          <cell r="AF5476">
            <v>100</v>
          </cell>
          <cell r="AG5476" t="str">
            <v/>
          </cell>
          <cell r="AH5476">
            <v>-100</v>
          </cell>
        </row>
        <row r="5477">
          <cell r="AC5477" t="str">
            <v>3rd</v>
          </cell>
          <cell r="AD5477">
            <v>9.5</v>
          </cell>
          <cell r="AE5477">
            <v>2.4</v>
          </cell>
          <cell r="AF5477">
            <v>100</v>
          </cell>
          <cell r="AG5477" t="str">
            <v/>
          </cell>
          <cell r="AH5477">
            <v>-100</v>
          </cell>
        </row>
        <row r="5478">
          <cell r="AD5478">
            <v>7.5</v>
          </cell>
          <cell r="AF5478">
            <v>100</v>
          </cell>
          <cell r="AG5478" t="str">
            <v/>
          </cell>
          <cell r="AH5478">
            <v>-100</v>
          </cell>
        </row>
        <row r="5479">
          <cell r="AC5479" t="str">
            <v>2nd</v>
          </cell>
          <cell r="AD5479">
            <v>11</v>
          </cell>
          <cell r="AE5479">
            <v>3.3</v>
          </cell>
          <cell r="AF5479">
            <v>100</v>
          </cell>
          <cell r="AG5479" t="str">
            <v/>
          </cell>
          <cell r="AH5479">
            <v>-100</v>
          </cell>
        </row>
        <row r="5480">
          <cell r="AC5480" t="str">
            <v>Won</v>
          </cell>
          <cell r="AD5480">
            <v>3.9</v>
          </cell>
          <cell r="AE5480">
            <v>1.5</v>
          </cell>
          <cell r="AF5480">
            <v>100</v>
          </cell>
          <cell r="AG5480">
            <v>390</v>
          </cell>
          <cell r="AH5480">
            <v>290</v>
          </cell>
        </row>
        <row r="5481">
          <cell r="AC5481" t="str">
            <v>2nd</v>
          </cell>
          <cell r="AD5481">
            <v>14</v>
          </cell>
          <cell r="AE5481">
            <v>4.5999999999999996</v>
          </cell>
          <cell r="AF5481">
            <v>100</v>
          </cell>
          <cell r="AG5481" t="str">
            <v/>
          </cell>
          <cell r="AH5481">
            <v>-100</v>
          </cell>
        </row>
        <row r="5482">
          <cell r="AD5482">
            <v>7</v>
          </cell>
          <cell r="AF5482">
            <v>100</v>
          </cell>
          <cell r="AG5482" t="str">
            <v/>
          </cell>
          <cell r="AH5482">
            <v>-100</v>
          </cell>
        </row>
        <row r="5483">
          <cell r="AD5483">
            <v>10</v>
          </cell>
          <cell r="AF5483">
            <v>100</v>
          </cell>
          <cell r="AG5483" t="str">
            <v/>
          </cell>
          <cell r="AH5483">
            <v>-100</v>
          </cell>
        </row>
        <row r="5484">
          <cell r="AC5484" t="str">
            <v>3rd</v>
          </cell>
          <cell r="AD5484">
            <v>8.5</v>
          </cell>
          <cell r="AE5484">
            <v>2.6</v>
          </cell>
          <cell r="AF5484">
            <v>100</v>
          </cell>
          <cell r="AG5484" t="str">
            <v/>
          </cell>
          <cell r="AH5484">
            <v>-100</v>
          </cell>
        </row>
        <row r="5485">
          <cell r="AD5485">
            <v>2.8</v>
          </cell>
          <cell r="AF5485">
            <v>100</v>
          </cell>
          <cell r="AG5485" t="str">
            <v/>
          </cell>
          <cell r="AH5485">
            <v>-100</v>
          </cell>
        </row>
        <row r="5486">
          <cell r="AD5486">
            <v>10</v>
          </cell>
          <cell r="AF5486">
            <v>100</v>
          </cell>
          <cell r="AG5486" t="str">
            <v/>
          </cell>
          <cell r="AH5486">
            <v>-100</v>
          </cell>
        </row>
        <row r="5487">
          <cell r="AC5487" t="str">
            <v>3rd</v>
          </cell>
          <cell r="AD5487">
            <v>6.5</v>
          </cell>
          <cell r="AE5487">
            <v>2.2000000000000002</v>
          </cell>
          <cell r="AF5487">
            <v>100</v>
          </cell>
          <cell r="AG5487" t="str">
            <v/>
          </cell>
          <cell r="AH5487">
            <v>-100</v>
          </cell>
        </row>
        <row r="5488">
          <cell r="AD5488">
            <v>18</v>
          </cell>
          <cell r="AF5488">
            <v>100</v>
          </cell>
          <cell r="AG5488" t="str">
            <v/>
          </cell>
          <cell r="AH5488">
            <v>-100</v>
          </cell>
        </row>
        <row r="5489">
          <cell r="AD5489">
            <v>9</v>
          </cell>
          <cell r="AF5489">
            <v>100</v>
          </cell>
          <cell r="AG5489" t="str">
            <v/>
          </cell>
          <cell r="AH5489">
            <v>-100</v>
          </cell>
        </row>
        <row r="5490">
          <cell r="AD5490">
            <v>4.4000000000000004</v>
          </cell>
          <cell r="AF5490">
            <v>100</v>
          </cell>
          <cell r="AG5490" t="str">
            <v/>
          </cell>
          <cell r="AH5490">
            <v>-100</v>
          </cell>
        </row>
        <row r="5491">
          <cell r="AD5491">
            <v>5</v>
          </cell>
          <cell r="AF5491">
            <v>100</v>
          </cell>
          <cell r="AG5491" t="str">
            <v/>
          </cell>
          <cell r="AH5491">
            <v>-100</v>
          </cell>
        </row>
        <row r="5492">
          <cell r="AC5492" t="str">
            <v>2nd</v>
          </cell>
          <cell r="AD5492">
            <v>3.8</v>
          </cell>
          <cell r="AE5492">
            <v>2.1</v>
          </cell>
          <cell r="AF5492">
            <v>100</v>
          </cell>
          <cell r="AG5492" t="str">
            <v/>
          </cell>
          <cell r="AH5492">
            <v>-100</v>
          </cell>
        </row>
        <row r="5493">
          <cell r="AD5493">
            <v>6</v>
          </cell>
          <cell r="AF5493">
            <v>100</v>
          </cell>
          <cell r="AG5493" t="str">
            <v/>
          </cell>
          <cell r="AH5493">
            <v>-100</v>
          </cell>
        </row>
        <row r="5494">
          <cell r="AC5494" t="str">
            <v>Ntd</v>
          </cell>
          <cell r="AD5494">
            <v>9</v>
          </cell>
          <cell r="AF5494">
            <v>100</v>
          </cell>
          <cell r="AG5494" t="str">
            <v/>
          </cell>
          <cell r="AH5494">
            <v>-100</v>
          </cell>
        </row>
        <row r="5495">
          <cell r="AC5495" t="str">
            <v>3rd</v>
          </cell>
          <cell r="AD5495">
            <v>3.3</v>
          </cell>
          <cell r="AE5495">
            <v>1.6</v>
          </cell>
          <cell r="AF5495">
            <v>100</v>
          </cell>
          <cell r="AG5495" t="str">
            <v/>
          </cell>
          <cell r="AH5495">
            <v>-100</v>
          </cell>
        </row>
        <row r="5496">
          <cell r="AD5496">
            <v>2.7</v>
          </cell>
          <cell r="AF5496">
            <v>100</v>
          </cell>
          <cell r="AG5496" t="str">
            <v/>
          </cell>
          <cell r="AH5496">
            <v>-100</v>
          </cell>
        </row>
        <row r="5497">
          <cell r="AC5497" t="str">
            <v>Won</v>
          </cell>
          <cell r="AD5497">
            <v>11.1</v>
          </cell>
          <cell r="AE5497">
            <v>2.4</v>
          </cell>
          <cell r="AF5497">
            <v>100</v>
          </cell>
          <cell r="AG5497">
            <v>1110</v>
          </cell>
          <cell r="AH5497">
            <v>1010</v>
          </cell>
        </row>
        <row r="5498">
          <cell r="AD5498">
            <v>13</v>
          </cell>
          <cell r="AF5498">
            <v>100</v>
          </cell>
          <cell r="AG5498" t="str">
            <v/>
          </cell>
          <cell r="AH5498">
            <v>-100</v>
          </cell>
        </row>
        <row r="5499">
          <cell r="AD5499">
            <v>26</v>
          </cell>
          <cell r="AF5499">
            <v>100</v>
          </cell>
          <cell r="AG5499" t="str">
            <v/>
          </cell>
          <cell r="AH5499">
            <v>-100</v>
          </cell>
        </row>
        <row r="5500">
          <cell r="AC5500" t="str">
            <v>Won</v>
          </cell>
          <cell r="AD5500">
            <v>8</v>
          </cell>
          <cell r="AE5500">
            <v>2.7</v>
          </cell>
          <cell r="AF5500">
            <v>100</v>
          </cell>
          <cell r="AG5500">
            <v>800</v>
          </cell>
          <cell r="AH5500">
            <v>700</v>
          </cell>
        </row>
        <row r="5501">
          <cell r="AD5501">
            <v>4</v>
          </cell>
          <cell r="AF5501">
            <v>100</v>
          </cell>
          <cell r="AG5501" t="str">
            <v/>
          </cell>
          <cell r="AH5501">
            <v>-100</v>
          </cell>
        </row>
        <row r="5502">
          <cell r="AC5502" t="str">
            <v>2nd</v>
          </cell>
          <cell r="AD5502">
            <v>21</v>
          </cell>
          <cell r="AE5502">
            <v>4.9000000000000004</v>
          </cell>
          <cell r="AF5502">
            <v>100</v>
          </cell>
          <cell r="AG5502" t="str">
            <v/>
          </cell>
          <cell r="AH5502">
            <v>-100</v>
          </cell>
        </row>
        <row r="5503">
          <cell r="AD5503">
            <v>4.5999999999999996</v>
          </cell>
          <cell r="AF5503">
            <v>100</v>
          </cell>
          <cell r="AG5503" t="str">
            <v/>
          </cell>
          <cell r="AH5503">
            <v>-100</v>
          </cell>
        </row>
        <row r="5504">
          <cell r="AC5504" t="str">
            <v>3rd</v>
          </cell>
          <cell r="AD5504">
            <v>9</v>
          </cell>
          <cell r="AE5504">
            <v>2.5</v>
          </cell>
          <cell r="AF5504">
            <v>100</v>
          </cell>
          <cell r="AG5504" t="str">
            <v/>
          </cell>
          <cell r="AH5504">
            <v>-100</v>
          </cell>
        </row>
        <row r="5505">
          <cell r="AC5505" t="str">
            <v>Won</v>
          </cell>
          <cell r="AD5505">
            <v>5</v>
          </cell>
          <cell r="AE5505">
            <v>1.8</v>
          </cell>
          <cell r="AF5505">
            <v>100</v>
          </cell>
          <cell r="AG5505">
            <v>500</v>
          </cell>
          <cell r="AH5505">
            <v>400</v>
          </cell>
        </row>
        <row r="5506">
          <cell r="AC5506" t="str">
            <v>2nd</v>
          </cell>
          <cell r="AD5506">
            <v>7.5</v>
          </cell>
          <cell r="AE5506">
            <v>2.4</v>
          </cell>
          <cell r="AF5506">
            <v>100</v>
          </cell>
          <cell r="AG5506" t="str">
            <v/>
          </cell>
          <cell r="AH5506">
            <v>-100</v>
          </cell>
        </row>
        <row r="5507">
          <cell r="AC5507" t="str">
            <v>3rd</v>
          </cell>
          <cell r="AD5507">
            <v>6.5</v>
          </cell>
          <cell r="AE5507">
            <v>2.2000000000000002</v>
          </cell>
          <cell r="AF5507">
            <v>100</v>
          </cell>
          <cell r="AG5507" t="str">
            <v/>
          </cell>
          <cell r="AH5507">
            <v>-100</v>
          </cell>
        </row>
        <row r="5508">
          <cell r="AD5508">
            <v>10</v>
          </cell>
          <cell r="AF5508">
            <v>100</v>
          </cell>
          <cell r="AG5508" t="str">
            <v/>
          </cell>
          <cell r="AH5508">
            <v>-100</v>
          </cell>
        </row>
        <row r="5509">
          <cell r="AD5509">
            <v>6</v>
          </cell>
          <cell r="AF5509">
            <v>100</v>
          </cell>
          <cell r="AG5509" t="str">
            <v/>
          </cell>
          <cell r="AH5509">
            <v>-100</v>
          </cell>
        </row>
        <row r="5510">
          <cell r="AD5510">
            <v>5</v>
          </cell>
          <cell r="AF5510">
            <v>100</v>
          </cell>
          <cell r="AG5510" t="str">
            <v/>
          </cell>
          <cell r="AH5510">
            <v>-100</v>
          </cell>
        </row>
        <row r="5511">
          <cell r="AD5511">
            <v>11</v>
          </cell>
          <cell r="AF5511">
            <v>100</v>
          </cell>
          <cell r="AG5511" t="str">
            <v/>
          </cell>
          <cell r="AH5511">
            <v>-100</v>
          </cell>
        </row>
        <row r="5512">
          <cell r="AC5512" t="str">
            <v>Won</v>
          </cell>
          <cell r="AD5512">
            <v>3.1</v>
          </cell>
          <cell r="AE5512">
            <v>1.5</v>
          </cell>
          <cell r="AF5512">
            <v>100</v>
          </cell>
          <cell r="AG5512">
            <v>310</v>
          </cell>
          <cell r="AH5512">
            <v>210</v>
          </cell>
        </row>
        <row r="5513">
          <cell r="AC5513" t="str">
            <v>2nd</v>
          </cell>
          <cell r="AD5513">
            <v>10</v>
          </cell>
          <cell r="AE5513">
            <v>3.2</v>
          </cell>
          <cell r="AF5513">
            <v>100</v>
          </cell>
          <cell r="AG5513" t="str">
            <v/>
          </cell>
          <cell r="AH5513">
            <v>-100</v>
          </cell>
        </row>
        <row r="5514">
          <cell r="AD5514">
            <v>12</v>
          </cell>
          <cell r="AF5514">
            <v>100</v>
          </cell>
          <cell r="AG5514" t="str">
            <v/>
          </cell>
          <cell r="AH5514">
            <v>-100</v>
          </cell>
        </row>
        <row r="5515">
          <cell r="AD5515">
            <v>3.5</v>
          </cell>
          <cell r="AF5515">
            <v>100</v>
          </cell>
          <cell r="AG5515" t="str">
            <v/>
          </cell>
          <cell r="AH5515">
            <v>-100</v>
          </cell>
        </row>
        <row r="5516">
          <cell r="AD5516">
            <v>13</v>
          </cell>
          <cell r="AF5516">
            <v>100</v>
          </cell>
          <cell r="AG5516" t="str">
            <v/>
          </cell>
          <cell r="AH5516">
            <v>-100</v>
          </cell>
        </row>
        <row r="5517">
          <cell r="AC5517" t="str">
            <v>Won</v>
          </cell>
          <cell r="AD5517">
            <v>8.9</v>
          </cell>
          <cell r="AE5517">
            <v>2.9</v>
          </cell>
          <cell r="AF5517">
            <v>100</v>
          </cell>
          <cell r="AG5517">
            <v>890</v>
          </cell>
          <cell r="AH5517">
            <v>790</v>
          </cell>
        </row>
        <row r="5518">
          <cell r="AD5518">
            <v>14</v>
          </cell>
          <cell r="AF5518">
            <v>100</v>
          </cell>
          <cell r="AG5518" t="str">
            <v/>
          </cell>
          <cell r="AH5518">
            <v>-100</v>
          </cell>
        </row>
        <row r="5519">
          <cell r="AC5519" t="str">
            <v>2nd</v>
          </cell>
          <cell r="AD5519">
            <v>9.5</v>
          </cell>
          <cell r="AE5519">
            <v>2.2000000000000002</v>
          </cell>
          <cell r="AF5519">
            <v>100</v>
          </cell>
          <cell r="AG5519" t="str">
            <v/>
          </cell>
          <cell r="AH5519">
            <v>-100</v>
          </cell>
        </row>
        <row r="5520">
          <cell r="AD5520">
            <v>3.1</v>
          </cell>
          <cell r="AF5520">
            <v>100</v>
          </cell>
          <cell r="AG5520" t="str">
            <v/>
          </cell>
          <cell r="AH5520">
            <v>-100</v>
          </cell>
        </row>
        <row r="5521">
          <cell r="AD5521">
            <v>4.2</v>
          </cell>
          <cell r="AF5521">
            <v>100</v>
          </cell>
          <cell r="AG5521" t="str">
            <v/>
          </cell>
          <cell r="AH5521">
            <v>-100</v>
          </cell>
        </row>
        <row r="5522">
          <cell r="AC5522" t="str">
            <v>3rd</v>
          </cell>
          <cell r="AD5522">
            <v>9.5</v>
          </cell>
          <cell r="AE5522">
            <v>2.5</v>
          </cell>
          <cell r="AF5522">
            <v>100</v>
          </cell>
          <cell r="AG5522" t="str">
            <v/>
          </cell>
          <cell r="AH5522">
            <v>-100</v>
          </cell>
        </row>
        <row r="5523">
          <cell r="AC5523" t="str">
            <v>2nd</v>
          </cell>
          <cell r="AD5523">
            <v>5.5</v>
          </cell>
          <cell r="AE5523">
            <v>1.7</v>
          </cell>
          <cell r="AF5523">
            <v>100</v>
          </cell>
          <cell r="AG5523" t="str">
            <v/>
          </cell>
          <cell r="AH5523">
            <v>-100</v>
          </cell>
        </row>
        <row r="5524">
          <cell r="AC5524" t="str">
            <v>Won</v>
          </cell>
          <cell r="AD5524">
            <v>11.1</v>
          </cell>
          <cell r="AE5524">
            <v>2.7</v>
          </cell>
          <cell r="AF5524">
            <v>100</v>
          </cell>
          <cell r="AG5524">
            <v>1110</v>
          </cell>
          <cell r="AH5524">
            <v>1010</v>
          </cell>
        </row>
        <row r="5525">
          <cell r="AC5525" t="str">
            <v>2nd</v>
          </cell>
          <cell r="AD5525">
            <v>2.4</v>
          </cell>
          <cell r="AE5525">
            <v>1.5</v>
          </cell>
          <cell r="AF5525">
            <v>100</v>
          </cell>
          <cell r="AG5525" t="str">
            <v/>
          </cell>
          <cell r="AH5525">
            <v>-100</v>
          </cell>
        </row>
        <row r="5526">
          <cell r="AC5526" t="str">
            <v>Won</v>
          </cell>
          <cell r="AD5526">
            <v>5.5</v>
          </cell>
          <cell r="AE5526">
            <v>2.5</v>
          </cell>
          <cell r="AF5526">
            <v>100</v>
          </cell>
          <cell r="AG5526">
            <v>550</v>
          </cell>
          <cell r="AH5526">
            <v>450</v>
          </cell>
        </row>
        <row r="5527">
          <cell r="AC5527" t="str">
            <v>Ntd</v>
          </cell>
          <cell r="AD5527">
            <v>8.5</v>
          </cell>
          <cell r="AF5527">
            <v>100</v>
          </cell>
          <cell r="AG5527" t="str">
            <v/>
          </cell>
          <cell r="AH5527">
            <v>-100</v>
          </cell>
        </row>
        <row r="5528">
          <cell r="AD5528">
            <v>8</v>
          </cell>
          <cell r="AF5528">
            <v>100</v>
          </cell>
          <cell r="AG5528" t="str">
            <v/>
          </cell>
          <cell r="AH5528">
            <v>-100</v>
          </cell>
        </row>
        <row r="5529">
          <cell r="AD5529">
            <v>7.5</v>
          </cell>
          <cell r="AF5529">
            <v>100</v>
          </cell>
          <cell r="AG5529" t="str">
            <v/>
          </cell>
          <cell r="AH5529">
            <v>-100</v>
          </cell>
        </row>
        <row r="5530">
          <cell r="AC5530" t="str">
            <v>2nd</v>
          </cell>
          <cell r="AD5530">
            <v>3.9</v>
          </cell>
          <cell r="AE5530">
            <v>1.9</v>
          </cell>
          <cell r="AF5530">
            <v>100</v>
          </cell>
          <cell r="AG5530" t="str">
            <v/>
          </cell>
          <cell r="AH5530">
            <v>-100</v>
          </cell>
        </row>
        <row r="5531">
          <cell r="AD5531">
            <v>6.5</v>
          </cell>
          <cell r="AF5531">
            <v>100</v>
          </cell>
          <cell r="AG5531" t="str">
            <v/>
          </cell>
          <cell r="AH5531">
            <v>-100</v>
          </cell>
        </row>
        <row r="5532">
          <cell r="AD5532">
            <v>6.5</v>
          </cell>
          <cell r="AF5532">
            <v>100</v>
          </cell>
          <cell r="AG5532" t="str">
            <v/>
          </cell>
          <cell r="AH5532">
            <v>-100</v>
          </cell>
        </row>
        <row r="5533">
          <cell r="AD5533">
            <v>18</v>
          </cell>
          <cell r="AF5533">
            <v>100</v>
          </cell>
          <cell r="AG5533" t="str">
            <v/>
          </cell>
          <cell r="AH5533">
            <v>-100</v>
          </cell>
        </row>
        <row r="5534">
          <cell r="AC5534" t="str">
            <v>3rd</v>
          </cell>
          <cell r="AD5534">
            <v>8.5</v>
          </cell>
          <cell r="AE5534">
            <v>2.4</v>
          </cell>
          <cell r="AF5534">
            <v>100</v>
          </cell>
          <cell r="AG5534" t="str">
            <v/>
          </cell>
          <cell r="AH5534">
            <v>-100</v>
          </cell>
        </row>
        <row r="5535">
          <cell r="AD5535">
            <v>3.8</v>
          </cell>
          <cell r="AF5535">
            <v>100</v>
          </cell>
          <cell r="AG5535" t="str">
            <v/>
          </cell>
          <cell r="AH5535">
            <v>-100</v>
          </cell>
        </row>
        <row r="5536">
          <cell r="AD5536">
            <v>6</v>
          </cell>
          <cell r="AF5536">
            <v>100</v>
          </cell>
          <cell r="AG5536" t="str">
            <v/>
          </cell>
          <cell r="AH5536">
            <v>-100</v>
          </cell>
        </row>
        <row r="5537">
          <cell r="AC5537" t="str">
            <v>Won</v>
          </cell>
          <cell r="AD5537">
            <v>6.7</v>
          </cell>
          <cell r="AE5537">
            <v>2.2000000000000002</v>
          </cell>
          <cell r="AF5537">
            <v>100</v>
          </cell>
          <cell r="AG5537">
            <v>670</v>
          </cell>
          <cell r="AH5537">
            <v>570</v>
          </cell>
        </row>
        <row r="5538">
          <cell r="AD5538">
            <v>26</v>
          </cell>
          <cell r="AF5538">
            <v>100</v>
          </cell>
          <cell r="AG5538" t="str">
            <v/>
          </cell>
          <cell r="AH5538">
            <v>-100</v>
          </cell>
        </row>
        <row r="5539">
          <cell r="AD5539">
            <v>10</v>
          </cell>
          <cell r="AF5539">
            <v>100</v>
          </cell>
          <cell r="AG5539" t="str">
            <v/>
          </cell>
          <cell r="AH5539">
            <v>-100</v>
          </cell>
        </row>
        <row r="5540">
          <cell r="AC5540" t="str">
            <v>Won</v>
          </cell>
          <cell r="AD5540">
            <v>2.1</v>
          </cell>
          <cell r="AE5540">
            <v>1.2</v>
          </cell>
          <cell r="AF5540">
            <v>100</v>
          </cell>
          <cell r="AG5540">
            <v>210</v>
          </cell>
          <cell r="AH5540">
            <v>110</v>
          </cell>
        </row>
        <row r="5541">
          <cell r="AC5541" t="str">
            <v>3rd</v>
          </cell>
          <cell r="AD5541">
            <v>4.8</v>
          </cell>
          <cell r="AE5541">
            <v>1.5</v>
          </cell>
          <cell r="AF5541">
            <v>100</v>
          </cell>
          <cell r="AG5541" t="str">
            <v/>
          </cell>
          <cell r="AH5541">
            <v>-100</v>
          </cell>
        </row>
        <row r="5542">
          <cell r="AD5542">
            <v>6.5</v>
          </cell>
          <cell r="AF5542">
            <v>100</v>
          </cell>
          <cell r="AG5542" t="str">
            <v/>
          </cell>
          <cell r="AH5542">
            <v>-100</v>
          </cell>
        </row>
        <row r="5543">
          <cell r="AC5543" t="str">
            <v>2nd</v>
          </cell>
          <cell r="AD5543">
            <v>8.5</v>
          </cell>
          <cell r="AE5543">
            <v>1.6</v>
          </cell>
          <cell r="AF5543">
            <v>100</v>
          </cell>
          <cell r="AG5543" t="str">
            <v/>
          </cell>
          <cell r="AH5543">
            <v>-100</v>
          </cell>
        </row>
        <row r="5544">
          <cell r="AC5544" t="str">
            <v>L/scr</v>
          </cell>
          <cell r="AD5544">
            <v>1</v>
          </cell>
          <cell r="AE5544">
            <v>1</v>
          </cell>
          <cell r="AF5544" t="str">
            <v/>
          </cell>
          <cell r="AG5544" t="str">
            <v/>
          </cell>
          <cell r="AH5544" t="str">
            <v/>
          </cell>
        </row>
        <row r="5545">
          <cell r="AD5545">
            <v>14</v>
          </cell>
          <cell r="AF5545">
            <v>100</v>
          </cell>
          <cell r="AG5545" t="str">
            <v/>
          </cell>
          <cell r="AH5545">
            <v>-100</v>
          </cell>
        </row>
        <row r="5546">
          <cell r="AC5546" t="str">
            <v>3rd</v>
          </cell>
          <cell r="AD5546">
            <v>4.4000000000000004</v>
          </cell>
          <cell r="AE5546">
            <v>1.6</v>
          </cell>
          <cell r="AF5546">
            <v>100</v>
          </cell>
          <cell r="AG5546" t="str">
            <v/>
          </cell>
          <cell r="AH5546">
            <v>-100</v>
          </cell>
        </row>
        <row r="5547">
          <cell r="AD5547">
            <v>10</v>
          </cell>
          <cell r="AF5547">
            <v>100</v>
          </cell>
          <cell r="AG5547" t="str">
            <v/>
          </cell>
          <cell r="AH5547">
            <v>-100</v>
          </cell>
        </row>
        <row r="5548">
          <cell r="AC5548" t="str">
            <v>Won</v>
          </cell>
          <cell r="AD5548">
            <v>3.9</v>
          </cell>
          <cell r="AE5548">
            <v>1.6</v>
          </cell>
          <cell r="AF5548">
            <v>100</v>
          </cell>
          <cell r="AG5548">
            <v>390</v>
          </cell>
          <cell r="AH5548">
            <v>290</v>
          </cell>
        </row>
        <row r="5549">
          <cell r="AC5549" t="str">
            <v>2nd</v>
          </cell>
          <cell r="AD5549">
            <v>4.5999999999999996</v>
          </cell>
          <cell r="AE5549">
            <v>1.7</v>
          </cell>
          <cell r="AF5549">
            <v>100</v>
          </cell>
          <cell r="AG5549" t="str">
            <v/>
          </cell>
          <cell r="AH5549">
            <v>-100</v>
          </cell>
        </row>
        <row r="5550">
          <cell r="AD5550">
            <v>7</v>
          </cell>
          <cell r="AF5550">
            <v>100</v>
          </cell>
          <cell r="AG5550" t="str">
            <v/>
          </cell>
          <cell r="AH5550">
            <v>-100</v>
          </cell>
        </row>
        <row r="5551">
          <cell r="AD5551">
            <v>14</v>
          </cell>
          <cell r="AF5551">
            <v>100</v>
          </cell>
          <cell r="AG5551" t="str">
            <v/>
          </cell>
          <cell r="AH5551">
            <v>-100</v>
          </cell>
        </row>
        <row r="5552">
          <cell r="AC5552" t="str">
            <v>3rd</v>
          </cell>
          <cell r="AD5552">
            <v>21</v>
          </cell>
          <cell r="AE5552">
            <v>5.3</v>
          </cell>
          <cell r="AF5552">
            <v>100</v>
          </cell>
          <cell r="AG5552" t="str">
            <v/>
          </cell>
          <cell r="AH5552">
            <v>-100</v>
          </cell>
        </row>
        <row r="5553">
          <cell r="AC5553" t="str">
            <v>Won</v>
          </cell>
          <cell r="AD5553">
            <v>29.7</v>
          </cell>
          <cell r="AE5553">
            <v>7.7</v>
          </cell>
          <cell r="AF5553">
            <v>100</v>
          </cell>
          <cell r="AG5553">
            <v>2970</v>
          </cell>
          <cell r="AH5553">
            <v>2870</v>
          </cell>
        </row>
        <row r="5554">
          <cell r="AD5554">
            <v>15</v>
          </cell>
          <cell r="AF5554">
            <v>100</v>
          </cell>
          <cell r="AG5554" t="str">
            <v/>
          </cell>
          <cell r="AH5554">
            <v>-100</v>
          </cell>
        </row>
        <row r="5555">
          <cell r="AC5555" t="str">
            <v>2nd</v>
          </cell>
          <cell r="AD5555">
            <v>6</v>
          </cell>
          <cell r="AE5555">
            <v>2.1</v>
          </cell>
          <cell r="AF5555">
            <v>100</v>
          </cell>
          <cell r="AG5555" t="str">
            <v/>
          </cell>
          <cell r="AH5555">
            <v>-100</v>
          </cell>
        </row>
        <row r="5556">
          <cell r="AD5556">
            <v>4</v>
          </cell>
          <cell r="AF5556">
            <v>100</v>
          </cell>
          <cell r="AG5556" t="str">
            <v/>
          </cell>
          <cell r="AH5556">
            <v>-100</v>
          </cell>
        </row>
        <row r="5557">
          <cell r="AC5557" t="str">
            <v>Won</v>
          </cell>
          <cell r="AD5557">
            <v>7</v>
          </cell>
          <cell r="AE5557">
            <v>1.9</v>
          </cell>
          <cell r="AF5557">
            <v>100</v>
          </cell>
          <cell r="AG5557">
            <v>700</v>
          </cell>
          <cell r="AH5557">
            <v>600</v>
          </cell>
        </row>
        <row r="5558">
          <cell r="AD5558">
            <v>4.8</v>
          </cell>
          <cell r="AF5558">
            <v>100</v>
          </cell>
          <cell r="AG5558" t="str">
            <v/>
          </cell>
          <cell r="AH5558">
            <v>-100</v>
          </cell>
        </row>
        <row r="5559">
          <cell r="AD5559">
            <v>8.5</v>
          </cell>
          <cell r="AF5559">
            <v>100</v>
          </cell>
          <cell r="AG5559" t="str">
            <v/>
          </cell>
          <cell r="AH5559">
            <v>-100</v>
          </cell>
        </row>
        <row r="5560">
          <cell r="AD5560">
            <v>4.5999999999999996</v>
          </cell>
          <cell r="AF5560">
            <v>100</v>
          </cell>
          <cell r="AG5560" t="str">
            <v/>
          </cell>
          <cell r="AH5560">
            <v>-100</v>
          </cell>
        </row>
        <row r="5561">
          <cell r="AD5561">
            <v>17</v>
          </cell>
          <cell r="AF5561">
            <v>100</v>
          </cell>
          <cell r="AG5561" t="str">
            <v/>
          </cell>
          <cell r="AH5561">
            <v>-100</v>
          </cell>
        </row>
        <row r="5562">
          <cell r="AC5562" t="str">
            <v>2nd</v>
          </cell>
          <cell r="AD5562">
            <v>7</v>
          </cell>
          <cell r="AE5562">
            <v>1.9</v>
          </cell>
          <cell r="AF5562">
            <v>100</v>
          </cell>
          <cell r="AG5562" t="str">
            <v/>
          </cell>
          <cell r="AH5562">
            <v>-100</v>
          </cell>
        </row>
        <row r="5563">
          <cell r="AC5563" t="str">
            <v>3rd</v>
          </cell>
          <cell r="AD5563">
            <v>5</v>
          </cell>
          <cell r="AE5563">
            <v>1.9</v>
          </cell>
          <cell r="AF5563">
            <v>100</v>
          </cell>
          <cell r="AG5563" t="str">
            <v/>
          </cell>
          <cell r="AH5563">
            <v>-100</v>
          </cell>
        </row>
        <row r="5564">
          <cell r="AD5564">
            <v>6</v>
          </cell>
          <cell r="AF5564">
            <v>100</v>
          </cell>
          <cell r="AG5564" t="str">
            <v/>
          </cell>
          <cell r="AH5564">
            <v>-100</v>
          </cell>
        </row>
        <row r="5565">
          <cell r="AC5565" t="str">
            <v>Won</v>
          </cell>
          <cell r="AD5565">
            <v>2.9</v>
          </cell>
          <cell r="AE5565">
            <v>1.5</v>
          </cell>
          <cell r="AF5565">
            <v>100</v>
          </cell>
          <cell r="AG5565">
            <v>290</v>
          </cell>
          <cell r="AH5565">
            <v>190</v>
          </cell>
        </row>
        <row r="5566">
          <cell r="AC5566" t="str">
            <v>3rd</v>
          </cell>
          <cell r="AD5566">
            <v>9.5</v>
          </cell>
          <cell r="AE5566">
            <v>2.5</v>
          </cell>
          <cell r="AF5566">
            <v>100</v>
          </cell>
          <cell r="AG5566" t="str">
            <v/>
          </cell>
          <cell r="AH5566">
            <v>-100</v>
          </cell>
        </row>
        <row r="5567">
          <cell r="AD5567">
            <v>7.5</v>
          </cell>
          <cell r="AF5567">
            <v>100</v>
          </cell>
          <cell r="AG5567" t="str">
            <v/>
          </cell>
          <cell r="AH5567">
            <v>-100</v>
          </cell>
        </row>
        <row r="5568">
          <cell r="AD5568">
            <v>3.8</v>
          </cell>
          <cell r="AF5568">
            <v>100</v>
          </cell>
          <cell r="AG5568" t="str">
            <v/>
          </cell>
          <cell r="AH5568">
            <v>-100</v>
          </cell>
        </row>
        <row r="5569">
          <cell r="AC5569" t="str">
            <v>2nd</v>
          </cell>
          <cell r="AD5569">
            <v>8</v>
          </cell>
          <cell r="AE5569">
            <v>2.1</v>
          </cell>
          <cell r="AF5569">
            <v>100</v>
          </cell>
          <cell r="AG5569" t="str">
            <v/>
          </cell>
          <cell r="AH5569">
            <v>-100</v>
          </cell>
        </row>
        <row r="5570">
          <cell r="AC5570" t="str">
            <v>Won</v>
          </cell>
          <cell r="AD5570">
            <v>2.4500000000000002</v>
          </cell>
          <cell r="AE5570">
            <v>1.2</v>
          </cell>
          <cell r="AF5570">
            <v>100</v>
          </cell>
          <cell r="AG5570">
            <v>245.00000000000003</v>
          </cell>
          <cell r="AH5570">
            <v>145.00000000000003</v>
          </cell>
        </row>
        <row r="5571">
          <cell r="AD5571">
            <v>10</v>
          </cell>
          <cell r="AF5571">
            <v>100</v>
          </cell>
          <cell r="AG5571" t="str">
            <v/>
          </cell>
          <cell r="AH5571">
            <v>-100</v>
          </cell>
        </row>
        <row r="5572">
          <cell r="AD5572">
            <v>20</v>
          </cell>
          <cell r="AF5572">
            <v>100</v>
          </cell>
          <cell r="AG5572" t="str">
            <v/>
          </cell>
          <cell r="AH5572">
            <v>-100</v>
          </cell>
        </row>
        <row r="5573">
          <cell r="AC5573" t="str">
            <v>3rd</v>
          </cell>
          <cell r="AD5573">
            <v>5</v>
          </cell>
          <cell r="AE5573">
            <v>1.9</v>
          </cell>
          <cell r="AF5573">
            <v>100</v>
          </cell>
          <cell r="AG5573" t="str">
            <v/>
          </cell>
          <cell r="AH5573">
            <v>-100</v>
          </cell>
        </row>
        <row r="5574">
          <cell r="AC5574" t="str">
            <v>2nd</v>
          </cell>
          <cell r="AD5574">
            <v>21</v>
          </cell>
          <cell r="AE5574">
            <v>4.5</v>
          </cell>
          <cell r="AF5574">
            <v>100</v>
          </cell>
          <cell r="AG5574" t="str">
            <v/>
          </cell>
          <cell r="AH5574">
            <v>-100</v>
          </cell>
        </row>
        <row r="5575">
          <cell r="AC5575" t="str">
            <v>2nd</v>
          </cell>
          <cell r="AD5575">
            <v>5.5</v>
          </cell>
          <cell r="AE5575">
            <v>2.1</v>
          </cell>
          <cell r="AF5575">
            <v>100</v>
          </cell>
          <cell r="AG5575" t="str">
            <v/>
          </cell>
          <cell r="AH5575">
            <v>-100</v>
          </cell>
        </row>
        <row r="5576">
          <cell r="AD5576">
            <v>7.5</v>
          </cell>
          <cell r="AF5576">
            <v>100</v>
          </cell>
          <cell r="AG5576" t="str">
            <v/>
          </cell>
          <cell r="AH5576">
            <v>-100</v>
          </cell>
        </row>
        <row r="5577">
          <cell r="AC5577" t="str">
            <v>3rd</v>
          </cell>
          <cell r="AD5577">
            <v>3.9</v>
          </cell>
          <cell r="AE5577">
            <v>1.7</v>
          </cell>
          <cell r="AF5577">
            <v>100</v>
          </cell>
          <cell r="AG5577" t="str">
            <v/>
          </cell>
          <cell r="AH5577">
            <v>-100</v>
          </cell>
        </row>
        <row r="5578">
          <cell r="AC5578" t="str">
            <v>Won</v>
          </cell>
          <cell r="AD5578">
            <v>5.5</v>
          </cell>
          <cell r="AE5578">
            <v>1.8</v>
          </cell>
          <cell r="AF5578">
            <v>100</v>
          </cell>
          <cell r="AG5578">
            <v>550</v>
          </cell>
          <cell r="AH5578">
            <v>450</v>
          </cell>
        </row>
        <row r="5579">
          <cell r="AD5579">
            <v>8</v>
          </cell>
          <cell r="AF5579">
            <v>100</v>
          </cell>
          <cell r="AG5579" t="str">
            <v/>
          </cell>
          <cell r="AH5579">
            <v>-100</v>
          </cell>
        </row>
        <row r="5580">
          <cell r="AD5580">
            <v>2.7</v>
          </cell>
          <cell r="AF5580">
            <v>100</v>
          </cell>
          <cell r="AG5580" t="str">
            <v/>
          </cell>
          <cell r="AH5580">
            <v>-100</v>
          </cell>
        </row>
        <row r="5581">
          <cell r="AD5581">
            <v>26</v>
          </cell>
          <cell r="AF5581">
            <v>100</v>
          </cell>
          <cell r="AG5581" t="str">
            <v/>
          </cell>
          <cell r="AH5581">
            <v>-100</v>
          </cell>
        </row>
        <row r="5582">
          <cell r="AC5582" t="str">
            <v>3rd</v>
          </cell>
          <cell r="AD5582">
            <v>8.5</v>
          </cell>
          <cell r="AE5582">
            <v>1.9</v>
          </cell>
          <cell r="AF5582">
            <v>100</v>
          </cell>
          <cell r="AG5582" t="str">
            <v/>
          </cell>
          <cell r="AH5582">
            <v>-100</v>
          </cell>
        </row>
        <row r="5583">
          <cell r="AD5583">
            <v>26</v>
          </cell>
          <cell r="AF5583">
            <v>100</v>
          </cell>
          <cell r="AG5583" t="str">
            <v/>
          </cell>
          <cell r="AH5583">
            <v>-100</v>
          </cell>
        </row>
        <row r="5584">
          <cell r="AC5584" t="str">
            <v>Won</v>
          </cell>
          <cell r="AD5584">
            <v>12</v>
          </cell>
          <cell r="AE5584">
            <v>2.8</v>
          </cell>
          <cell r="AF5584">
            <v>100</v>
          </cell>
          <cell r="AG5584">
            <v>1200</v>
          </cell>
          <cell r="AH5584">
            <v>1100</v>
          </cell>
        </row>
        <row r="5585">
          <cell r="AC5585" t="str">
            <v>2nd</v>
          </cell>
          <cell r="AD5585">
            <v>9.5</v>
          </cell>
          <cell r="AE5585">
            <v>3</v>
          </cell>
          <cell r="AF5585">
            <v>100</v>
          </cell>
          <cell r="AG5585" t="str">
            <v/>
          </cell>
          <cell r="AH5585">
            <v>-100</v>
          </cell>
        </row>
        <row r="5586">
          <cell r="AC5586" t="str">
            <v>Won</v>
          </cell>
          <cell r="AD5586">
            <v>6.9</v>
          </cell>
          <cell r="AE5586">
            <v>2.2999999999999998</v>
          </cell>
          <cell r="AF5586">
            <v>100</v>
          </cell>
          <cell r="AG5586">
            <v>690</v>
          </cell>
          <cell r="AH5586">
            <v>590</v>
          </cell>
        </row>
        <row r="5587">
          <cell r="AD5587">
            <v>5</v>
          </cell>
          <cell r="AF5587">
            <v>100</v>
          </cell>
          <cell r="AG5587" t="str">
            <v/>
          </cell>
          <cell r="AH5587">
            <v>-100</v>
          </cell>
        </row>
        <row r="5588">
          <cell r="AD5588">
            <v>5.5</v>
          </cell>
          <cell r="AF5588">
            <v>100</v>
          </cell>
          <cell r="AG5588" t="str">
            <v/>
          </cell>
          <cell r="AH5588">
            <v>-100</v>
          </cell>
        </row>
        <row r="5589">
          <cell r="AD5589">
            <v>16</v>
          </cell>
          <cell r="AF5589">
            <v>100</v>
          </cell>
          <cell r="AG5589" t="str">
            <v/>
          </cell>
          <cell r="AH5589">
            <v>-100</v>
          </cell>
        </row>
        <row r="5590">
          <cell r="AC5590" t="str">
            <v>Ntd</v>
          </cell>
          <cell r="AD5590">
            <v>2.5</v>
          </cell>
          <cell r="AF5590">
            <v>100</v>
          </cell>
          <cell r="AG5590" t="str">
            <v/>
          </cell>
          <cell r="AH5590">
            <v>-100</v>
          </cell>
        </row>
        <row r="5591">
          <cell r="AD5591">
            <v>11</v>
          </cell>
          <cell r="AF5591">
            <v>100</v>
          </cell>
          <cell r="AG5591" t="str">
            <v/>
          </cell>
          <cell r="AH5591">
            <v>-100</v>
          </cell>
        </row>
        <row r="5592">
          <cell r="AC5592" t="str">
            <v>2nd</v>
          </cell>
          <cell r="AD5592">
            <v>6.5</v>
          </cell>
          <cell r="AE5592">
            <v>2.4</v>
          </cell>
          <cell r="AF5592">
            <v>100</v>
          </cell>
          <cell r="AG5592" t="str">
            <v/>
          </cell>
          <cell r="AH5592">
            <v>-100</v>
          </cell>
        </row>
        <row r="5593">
          <cell r="AD5593">
            <v>3.6</v>
          </cell>
          <cell r="AF5593">
            <v>100</v>
          </cell>
          <cell r="AG5593" t="str">
            <v/>
          </cell>
          <cell r="AH5593">
            <v>-100</v>
          </cell>
        </row>
        <row r="5594">
          <cell r="AD5594">
            <v>8.5</v>
          </cell>
          <cell r="AF5594">
            <v>100</v>
          </cell>
          <cell r="AG5594" t="str">
            <v/>
          </cell>
          <cell r="AH5594">
            <v>-100</v>
          </cell>
        </row>
        <row r="5595">
          <cell r="AC5595" t="str">
            <v>2nd</v>
          </cell>
          <cell r="AD5595">
            <v>2.35</v>
          </cell>
          <cell r="AE5595">
            <v>1.3</v>
          </cell>
          <cell r="AF5595">
            <v>100</v>
          </cell>
          <cell r="AG5595" t="str">
            <v/>
          </cell>
          <cell r="AH5595">
            <v>-100</v>
          </cell>
        </row>
        <row r="5596">
          <cell r="AC5596" t="str">
            <v>Won</v>
          </cell>
          <cell r="AD5596">
            <v>6</v>
          </cell>
          <cell r="AE5596">
            <v>1.8</v>
          </cell>
          <cell r="AF5596">
            <v>100</v>
          </cell>
          <cell r="AG5596">
            <v>600</v>
          </cell>
          <cell r="AH5596">
            <v>500</v>
          </cell>
        </row>
        <row r="5597">
          <cell r="AD5597">
            <v>8.5</v>
          </cell>
          <cell r="AF5597">
            <v>100</v>
          </cell>
          <cell r="AG5597" t="str">
            <v/>
          </cell>
          <cell r="AH5597">
            <v>-100</v>
          </cell>
        </row>
        <row r="5598">
          <cell r="AC5598" t="str">
            <v>3rd</v>
          </cell>
          <cell r="AD5598">
            <v>5.5</v>
          </cell>
          <cell r="AF5598">
            <v>100</v>
          </cell>
          <cell r="AG5598" t="str">
            <v/>
          </cell>
          <cell r="AH5598">
            <v>-100</v>
          </cell>
        </row>
        <row r="5599">
          <cell r="AD5599">
            <v>26</v>
          </cell>
          <cell r="AF5599">
            <v>100</v>
          </cell>
          <cell r="AG5599" t="str">
            <v/>
          </cell>
          <cell r="AH5599">
            <v>-100</v>
          </cell>
        </row>
        <row r="5600">
          <cell r="AC5600" t="str">
            <v>Won</v>
          </cell>
          <cell r="AD5600">
            <v>3.6</v>
          </cell>
          <cell r="AE5600">
            <v>1.4</v>
          </cell>
          <cell r="AF5600">
            <v>100</v>
          </cell>
          <cell r="AG5600">
            <v>360</v>
          </cell>
          <cell r="AH5600">
            <v>260</v>
          </cell>
        </row>
        <row r="5601">
          <cell r="AC5601" t="str">
            <v>2nd</v>
          </cell>
          <cell r="AD5601">
            <v>3.5</v>
          </cell>
          <cell r="AE5601">
            <v>1.3</v>
          </cell>
          <cell r="AF5601">
            <v>100</v>
          </cell>
          <cell r="AG5601" t="str">
            <v/>
          </cell>
          <cell r="AH5601">
            <v>-100</v>
          </cell>
        </row>
        <row r="5602">
          <cell r="AD5602">
            <v>8</v>
          </cell>
          <cell r="AF5602">
            <v>100</v>
          </cell>
          <cell r="AG5602" t="str">
            <v/>
          </cell>
          <cell r="AH5602">
            <v>-100</v>
          </cell>
        </row>
        <row r="5603">
          <cell r="AD5603">
            <v>5</v>
          </cell>
          <cell r="AF5603">
            <v>100</v>
          </cell>
          <cell r="AG5603" t="str">
            <v/>
          </cell>
          <cell r="AH5603">
            <v>-100</v>
          </cell>
        </row>
        <row r="5604">
          <cell r="AD5604">
            <v>7.5</v>
          </cell>
          <cell r="AF5604">
            <v>100</v>
          </cell>
          <cell r="AG5604" t="str">
            <v/>
          </cell>
          <cell r="AH5604">
            <v>-100</v>
          </cell>
        </row>
        <row r="5605">
          <cell r="AC5605" t="str">
            <v>Won</v>
          </cell>
          <cell r="AD5605">
            <v>8</v>
          </cell>
          <cell r="AE5605">
            <v>2</v>
          </cell>
          <cell r="AF5605">
            <v>100</v>
          </cell>
          <cell r="AG5605">
            <v>800</v>
          </cell>
          <cell r="AH5605">
            <v>700</v>
          </cell>
        </row>
        <row r="5606">
          <cell r="AC5606" t="str">
            <v>2nd</v>
          </cell>
          <cell r="AD5606">
            <v>3.1</v>
          </cell>
          <cell r="AE5606">
            <v>1.5</v>
          </cell>
          <cell r="AF5606">
            <v>100</v>
          </cell>
          <cell r="AG5606" t="str">
            <v/>
          </cell>
          <cell r="AH5606">
            <v>-100</v>
          </cell>
        </row>
        <row r="5607">
          <cell r="AD5607">
            <v>3.5</v>
          </cell>
          <cell r="AF5607">
            <v>100</v>
          </cell>
          <cell r="AG5607" t="str">
            <v/>
          </cell>
          <cell r="AH5607">
            <v>-100</v>
          </cell>
        </row>
        <row r="5608">
          <cell r="AD5608">
            <v>7.5</v>
          </cell>
          <cell r="AF5608">
            <v>100</v>
          </cell>
          <cell r="AG5608" t="str">
            <v/>
          </cell>
          <cell r="AH5608">
            <v>-100</v>
          </cell>
        </row>
        <row r="5609">
          <cell r="AD5609">
            <v>9</v>
          </cell>
          <cell r="AF5609">
            <v>100</v>
          </cell>
          <cell r="AG5609" t="str">
            <v/>
          </cell>
          <cell r="AH5609">
            <v>-100</v>
          </cell>
        </row>
        <row r="5610">
          <cell r="AC5610" t="str">
            <v>Won</v>
          </cell>
          <cell r="AD5610">
            <v>2.6</v>
          </cell>
          <cell r="AE5610">
            <v>1.3</v>
          </cell>
          <cell r="AF5610">
            <v>100</v>
          </cell>
          <cell r="AG5610">
            <v>260</v>
          </cell>
          <cell r="AH5610">
            <v>160</v>
          </cell>
        </row>
        <row r="5611">
          <cell r="AD5611">
            <v>4.2</v>
          </cell>
          <cell r="AF5611">
            <v>100</v>
          </cell>
          <cell r="AG5611" t="str">
            <v/>
          </cell>
          <cell r="AH5611">
            <v>-100</v>
          </cell>
        </row>
        <row r="5612">
          <cell r="AD5612">
            <v>7</v>
          </cell>
          <cell r="AF5612">
            <v>100</v>
          </cell>
          <cell r="AG5612" t="str">
            <v/>
          </cell>
          <cell r="AH5612">
            <v>-100</v>
          </cell>
        </row>
        <row r="5613">
          <cell r="AD5613">
            <v>21</v>
          </cell>
          <cell r="AF5613">
            <v>100</v>
          </cell>
          <cell r="AG5613" t="str">
            <v/>
          </cell>
          <cell r="AH5613">
            <v>-100</v>
          </cell>
        </row>
        <row r="5614">
          <cell r="AD5614">
            <v>10</v>
          </cell>
          <cell r="AF5614">
            <v>100</v>
          </cell>
          <cell r="AG5614" t="str">
            <v/>
          </cell>
          <cell r="AH5614">
            <v>-100</v>
          </cell>
        </row>
        <row r="5615">
          <cell r="AC5615" t="str">
            <v>2nd</v>
          </cell>
          <cell r="AD5615">
            <v>2.4</v>
          </cell>
          <cell r="AE5615">
            <v>1.3</v>
          </cell>
          <cell r="AF5615">
            <v>100</v>
          </cell>
          <cell r="AG5615" t="str">
            <v/>
          </cell>
          <cell r="AH5615">
            <v>-100</v>
          </cell>
        </row>
        <row r="5616">
          <cell r="AD5616">
            <v>6</v>
          </cell>
          <cell r="AF5616">
            <v>100</v>
          </cell>
          <cell r="AG5616" t="str">
            <v/>
          </cell>
          <cell r="AH5616">
            <v>-100</v>
          </cell>
        </row>
        <row r="5617">
          <cell r="AC5617" t="str">
            <v>Won</v>
          </cell>
          <cell r="AD5617">
            <v>8</v>
          </cell>
          <cell r="AE5617">
            <v>2.2000000000000002</v>
          </cell>
          <cell r="AF5617">
            <v>100</v>
          </cell>
          <cell r="AG5617">
            <v>800</v>
          </cell>
          <cell r="AH5617">
            <v>700</v>
          </cell>
        </row>
        <row r="5618">
          <cell r="AD5618">
            <v>7.5</v>
          </cell>
          <cell r="AF5618">
            <v>100</v>
          </cell>
          <cell r="AG5618" t="str">
            <v/>
          </cell>
          <cell r="AH5618">
            <v>-100</v>
          </cell>
        </row>
        <row r="5619">
          <cell r="AC5619" t="str">
            <v>3rd</v>
          </cell>
          <cell r="AD5619">
            <v>11</v>
          </cell>
          <cell r="AE5619">
            <v>2.8</v>
          </cell>
          <cell r="AF5619">
            <v>100</v>
          </cell>
          <cell r="AG5619" t="str">
            <v/>
          </cell>
          <cell r="AH5619">
            <v>-100</v>
          </cell>
        </row>
        <row r="5620">
          <cell r="AC5620" t="str">
            <v>Won</v>
          </cell>
          <cell r="AD5620">
            <v>4.2</v>
          </cell>
          <cell r="AE5620">
            <v>1.5</v>
          </cell>
          <cell r="AF5620">
            <v>100</v>
          </cell>
          <cell r="AG5620">
            <v>420</v>
          </cell>
          <cell r="AH5620">
            <v>320</v>
          </cell>
        </row>
        <row r="5621">
          <cell r="AD5621">
            <v>4.5999999999999996</v>
          </cell>
          <cell r="AF5621">
            <v>100</v>
          </cell>
          <cell r="AG5621" t="str">
            <v/>
          </cell>
          <cell r="AH5621">
            <v>-100</v>
          </cell>
        </row>
        <row r="5622">
          <cell r="AC5622" t="str">
            <v>2nd</v>
          </cell>
          <cell r="AD5622">
            <v>3.9</v>
          </cell>
          <cell r="AE5622">
            <v>1.5</v>
          </cell>
          <cell r="AF5622">
            <v>100</v>
          </cell>
          <cell r="AG5622" t="str">
            <v/>
          </cell>
          <cell r="AH5622">
            <v>-100</v>
          </cell>
        </row>
        <row r="5623">
          <cell r="AD5623">
            <v>13</v>
          </cell>
          <cell r="AF5623">
            <v>100</v>
          </cell>
          <cell r="AG5623" t="str">
            <v/>
          </cell>
          <cell r="AH5623">
            <v>-100</v>
          </cell>
        </row>
        <row r="5624">
          <cell r="AD5624">
            <v>21</v>
          </cell>
          <cell r="AF5624">
            <v>100</v>
          </cell>
          <cell r="AG5624" t="str">
            <v/>
          </cell>
          <cell r="AH5624">
            <v>-100</v>
          </cell>
        </row>
        <row r="5625">
          <cell r="AC5625" t="str">
            <v>Won</v>
          </cell>
          <cell r="AD5625">
            <v>4.2</v>
          </cell>
          <cell r="AE5625">
            <v>1.8</v>
          </cell>
          <cell r="AF5625">
            <v>100</v>
          </cell>
          <cell r="AG5625">
            <v>420</v>
          </cell>
          <cell r="AH5625">
            <v>320</v>
          </cell>
        </row>
        <row r="5626">
          <cell r="AD5626">
            <v>18</v>
          </cell>
          <cell r="AF5626">
            <v>100</v>
          </cell>
          <cell r="AG5626" t="str">
            <v/>
          </cell>
          <cell r="AH5626">
            <v>-100</v>
          </cell>
        </row>
        <row r="5627">
          <cell r="AC5627" t="str">
            <v>3rd</v>
          </cell>
          <cell r="AD5627">
            <v>11</v>
          </cell>
          <cell r="AE5627">
            <v>3.5</v>
          </cell>
          <cell r="AF5627">
            <v>100</v>
          </cell>
          <cell r="AG5627" t="str">
            <v/>
          </cell>
          <cell r="AH5627">
            <v>-100</v>
          </cell>
        </row>
        <row r="5628">
          <cell r="AD5628">
            <v>6.5</v>
          </cell>
          <cell r="AF5628">
            <v>100</v>
          </cell>
          <cell r="AG5628" t="str">
            <v/>
          </cell>
          <cell r="AH5628">
            <v>-100</v>
          </cell>
        </row>
        <row r="5629">
          <cell r="AD5629">
            <v>6.5</v>
          </cell>
          <cell r="AF5629">
            <v>100</v>
          </cell>
          <cell r="AG5629" t="str">
            <v/>
          </cell>
          <cell r="AH5629">
            <v>-100</v>
          </cell>
        </row>
        <row r="5630">
          <cell r="AC5630" t="str">
            <v>2nd</v>
          </cell>
          <cell r="AD5630">
            <v>2.0499999999999998</v>
          </cell>
          <cell r="AE5630">
            <v>1.2</v>
          </cell>
          <cell r="AF5630">
            <v>100</v>
          </cell>
          <cell r="AG5630" t="str">
            <v/>
          </cell>
          <cell r="AH5630">
            <v>-100</v>
          </cell>
        </row>
        <row r="5631">
          <cell r="AD5631">
            <v>10</v>
          </cell>
          <cell r="AF5631">
            <v>100</v>
          </cell>
          <cell r="AG5631" t="str">
            <v/>
          </cell>
          <cell r="AH5631">
            <v>-100</v>
          </cell>
        </row>
        <row r="5632">
          <cell r="AC5632" t="str">
            <v>Won</v>
          </cell>
          <cell r="AD5632">
            <v>6.5</v>
          </cell>
          <cell r="AE5632">
            <v>1.8</v>
          </cell>
          <cell r="AF5632">
            <v>100</v>
          </cell>
          <cell r="AG5632">
            <v>650</v>
          </cell>
          <cell r="AH5632">
            <v>550</v>
          </cell>
        </row>
        <row r="5633">
          <cell r="AD5633">
            <v>6.5</v>
          </cell>
          <cell r="AF5633">
            <v>100</v>
          </cell>
          <cell r="AG5633" t="str">
            <v/>
          </cell>
          <cell r="AH5633">
            <v>-100</v>
          </cell>
        </row>
        <row r="5634">
          <cell r="AD5634">
            <v>10</v>
          </cell>
          <cell r="AF5634">
            <v>100</v>
          </cell>
          <cell r="AG5634" t="str">
            <v/>
          </cell>
          <cell r="AH5634">
            <v>-100</v>
          </cell>
        </row>
        <row r="5635">
          <cell r="AD5635">
            <v>5.5</v>
          </cell>
          <cell r="AF5635">
            <v>100</v>
          </cell>
          <cell r="AG5635" t="str">
            <v/>
          </cell>
          <cell r="AH5635">
            <v>-100</v>
          </cell>
        </row>
        <row r="5636">
          <cell r="AC5636" t="str">
            <v>3rd</v>
          </cell>
          <cell r="AD5636">
            <v>6.5</v>
          </cell>
          <cell r="AE5636">
            <v>1.9</v>
          </cell>
          <cell r="AF5636">
            <v>100</v>
          </cell>
          <cell r="AG5636" t="str">
            <v/>
          </cell>
          <cell r="AH5636">
            <v>-100</v>
          </cell>
        </row>
        <row r="5637">
          <cell r="AC5637" t="str">
            <v>Won</v>
          </cell>
          <cell r="AD5637">
            <v>2.9</v>
          </cell>
          <cell r="AE5637">
            <v>1.3</v>
          </cell>
          <cell r="AF5637">
            <v>100</v>
          </cell>
          <cell r="AG5637">
            <v>290</v>
          </cell>
          <cell r="AH5637">
            <v>190</v>
          </cell>
        </row>
        <row r="5638">
          <cell r="AC5638" t="str">
            <v>2nd</v>
          </cell>
          <cell r="AD5638">
            <v>5.5</v>
          </cell>
          <cell r="AE5638">
            <v>1.3</v>
          </cell>
          <cell r="AF5638">
            <v>100</v>
          </cell>
          <cell r="AG5638" t="str">
            <v/>
          </cell>
          <cell r="AH5638">
            <v>-100</v>
          </cell>
        </row>
        <row r="5639">
          <cell r="AD5639">
            <v>10</v>
          </cell>
          <cell r="AF5639">
            <v>100</v>
          </cell>
          <cell r="AG5639" t="str">
            <v/>
          </cell>
          <cell r="AH5639">
            <v>-100</v>
          </cell>
        </row>
        <row r="5640">
          <cell r="AC5640" t="str">
            <v>2nd</v>
          </cell>
          <cell r="AD5640">
            <v>3.6</v>
          </cell>
          <cell r="AE5640">
            <v>1.7</v>
          </cell>
          <cell r="AF5640">
            <v>100</v>
          </cell>
          <cell r="AG5640" t="str">
            <v/>
          </cell>
          <cell r="AH5640">
            <v>-100</v>
          </cell>
        </row>
        <row r="5641">
          <cell r="AD5641">
            <v>10</v>
          </cell>
          <cell r="AF5641">
            <v>100</v>
          </cell>
          <cell r="AG5641" t="str">
            <v/>
          </cell>
          <cell r="AH5641">
            <v>-100</v>
          </cell>
        </row>
        <row r="5642">
          <cell r="AC5642" t="str">
            <v>Won</v>
          </cell>
          <cell r="AD5642">
            <v>8.5</v>
          </cell>
          <cell r="AE5642">
            <v>2.4</v>
          </cell>
          <cell r="AF5642">
            <v>100</v>
          </cell>
          <cell r="AG5642">
            <v>850</v>
          </cell>
          <cell r="AH5642">
            <v>750</v>
          </cell>
        </row>
        <row r="5643">
          <cell r="AD5643">
            <v>31</v>
          </cell>
          <cell r="AF5643">
            <v>100</v>
          </cell>
          <cell r="AG5643" t="str">
            <v/>
          </cell>
          <cell r="AH5643">
            <v>-100</v>
          </cell>
        </row>
        <row r="5644">
          <cell r="AD5644">
            <v>6.5</v>
          </cell>
          <cell r="AF5644">
            <v>100</v>
          </cell>
          <cell r="AG5644" t="str">
            <v/>
          </cell>
          <cell r="AH5644">
            <v>-100</v>
          </cell>
        </row>
        <row r="5645">
          <cell r="AD5645">
            <v>2.1</v>
          </cell>
          <cell r="AF5645">
            <v>100</v>
          </cell>
          <cell r="AG5645" t="str">
            <v/>
          </cell>
          <cell r="AH5645">
            <v>-100</v>
          </cell>
        </row>
        <row r="5646">
          <cell r="AC5646" t="str">
            <v>Won</v>
          </cell>
          <cell r="AD5646">
            <v>3.4</v>
          </cell>
          <cell r="AE5646">
            <v>1.2</v>
          </cell>
          <cell r="AF5646">
            <v>100</v>
          </cell>
          <cell r="AG5646">
            <v>340</v>
          </cell>
          <cell r="AH5646">
            <v>240</v>
          </cell>
        </row>
        <row r="5647">
          <cell r="AC5647" t="str">
            <v>2nd</v>
          </cell>
          <cell r="AD5647">
            <v>14</v>
          </cell>
          <cell r="AE5647">
            <v>2.1</v>
          </cell>
          <cell r="AF5647">
            <v>100</v>
          </cell>
          <cell r="AG5647" t="str">
            <v/>
          </cell>
          <cell r="AH5647">
            <v>-100</v>
          </cell>
        </row>
        <row r="5648">
          <cell r="AD5648">
            <v>13</v>
          </cell>
          <cell r="AF5648">
            <v>100</v>
          </cell>
          <cell r="AG5648" t="str">
            <v/>
          </cell>
          <cell r="AH5648">
            <v>-100</v>
          </cell>
        </row>
        <row r="5649">
          <cell r="AD5649">
            <v>20</v>
          </cell>
          <cell r="AF5649">
            <v>100</v>
          </cell>
          <cell r="AG5649" t="str">
            <v/>
          </cell>
          <cell r="AH5649">
            <v>-100</v>
          </cell>
        </row>
        <row r="5650">
          <cell r="AC5650" t="str">
            <v>3rd</v>
          </cell>
          <cell r="AD5650">
            <v>6.5</v>
          </cell>
          <cell r="AE5650">
            <v>1.9</v>
          </cell>
          <cell r="AF5650">
            <v>100</v>
          </cell>
          <cell r="AG5650" t="str">
            <v/>
          </cell>
          <cell r="AH5650">
            <v>-100</v>
          </cell>
        </row>
        <row r="5651">
          <cell r="AC5651" t="str">
            <v>Won</v>
          </cell>
          <cell r="AD5651">
            <v>2.8</v>
          </cell>
          <cell r="AE5651">
            <v>1.3</v>
          </cell>
          <cell r="AF5651">
            <v>100</v>
          </cell>
          <cell r="AG5651">
            <v>280</v>
          </cell>
          <cell r="AH5651">
            <v>180</v>
          </cell>
        </row>
        <row r="5652">
          <cell r="AD5652">
            <v>5</v>
          </cell>
          <cell r="AF5652">
            <v>100</v>
          </cell>
          <cell r="AG5652" t="str">
            <v/>
          </cell>
          <cell r="AH5652">
            <v>-100</v>
          </cell>
        </row>
        <row r="5653">
          <cell r="AD5653">
            <v>6</v>
          </cell>
          <cell r="AF5653">
            <v>100</v>
          </cell>
          <cell r="AG5653" t="str">
            <v/>
          </cell>
          <cell r="AH5653">
            <v>-100</v>
          </cell>
        </row>
        <row r="5654">
          <cell r="AD5654">
            <v>26</v>
          </cell>
          <cell r="AF5654">
            <v>100</v>
          </cell>
          <cell r="AG5654" t="str">
            <v/>
          </cell>
          <cell r="AH5654">
            <v>-100</v>
          </cell>
        </row>
        <row r="5655">
          <cell r="AC5655" t="str">
            <v>2nd</v>
          </cell>
          <cell r="AD5655">
            <v>2.15</v>
          </cell>
          <cell r="AE5655">
            <v>1.1000000000000001</v>
          </cell>
          <cell r="AF5655">
            <v>100</v>
          </cell>
          <cell r="AG5655" t="str">
            <v/>
          </cell>
          <cell r="AH5655">
            <v>-100</v>
          </cell>
        </row>
        <row r="5656">
          <cell r="AC5656" t="str">
            <v>Won</v>
          </cell>
          <cell r="AD5656">
            <v>6.2</v>
          </cell>
          <cell r="AE5656">
            <v>1.6</v>
          </cell>
          <cell r="AF5656">
            <v>100</v>
          </cell>
          <cell r="AG5656">
            <v>620</v>
          </cell>
          <cell r="AH5656">
            <v>520</v>
          </cell>
        </row>
        <row r="5657">
          <cell r="AD5657">
            <v>31</v>
          </cell>
          <cell r="AF5657">
            <v>100</v>
          </cell>
          <cell r="AG5657" t="str">
            <v/>
          </cell>
          <cell r="AH5657">
            <v>-100</v>
          </cell>
        </row>
        <row r="5658">
          <cell r="AD5658">
            <v>10</v>
          </cell>
          <cell r="AF5658">
            <v>100</v>
          </cell>
          <cell r="AG5658" t="str">
            <v/>
          </cell>
          <cell r="AH5658">
            <v>-100</v>
          </cell>
        </row>
        <row r="5659">
          <cell r="AD5659">
            <v>11</v>
          </cell>
          <cell r="AF5659">
            <v>100</v>
          </cell>
          <cell r="AG5659" t="str">
            <v/>
          </cell>
          <cell r="AH5659">
            <v>-100</v>
          </cell>
        </row>
        <row r="5660">
          <cell r="AD5660">
            <v>5</v>
          </cell>
          <cell r="AF5660">
            <v>100</v>
          </cell>
          <cell r="AG5660" t="str">
            <v/>
          </cell>
          <cell r="AH5660">
            <v>-100</v>
          </cell>
        </row>
        <row r="5661">
          <cell r="AD5661">
            <v>8.5</v>
          </cell>
          <cell r="AF5661">
            <v>100</v>
          </cell>
          <cell r="AG5661" t="str">
            <v/>
          </cell>
          <cell r="AH5661">
            <v>-100</v>
          </cell>
        </row>
        <row r="5662">
          <cell r="AD5662">
            <v>11</v>
          </cell>
          <cell r="AF5662">
            <v>100</v>
          </cell>
          <cell r="AG5662" t="str">
            <v/>
          </cell>
          <cell r="AH5662">
            <v>-100</v>
          </cell>
        </row>
        <row r="5663">
          <cell r="AD5663">
            <v>7</v>
          </cell>
          <cell r="AF5663">
            <v>100</v>
          </cell>
          <cell r="AG5663" t="str">
            <v/>
          </cell>
          <cell r="AH5663">
            <v>-100</v>
          </cell>
        </row>
        <row r="5664">
          <cell r="AC5664" t="str">
            <v>Won</v>
          </cell>
          <cell r="AD5664">
            <v>6.6</v>
          </cell>
          <cell r="AE5664">
            <v>2.2999999999999998</v>
          </cell>
          <cell r="AF5664">
            <v>100</v>
          </cell>
          <cell r="AG5664">
            <v>660</v>
          </cell>
          <cell r="AH5664">
            <v>560</v>
          </cell>
        </row>
        <row r="5665">
          <cell r="AC5665" t="str">
            <v>L/scr</v>
          </cell>
          <cell r="AD5665">
            <v>1</v>
          </cell>
          <cell r="AE5665">
            <v>1</v>
          </cell>
          <cell r="AF5665" t="str">
            <v/>
          </cell>
          <cell r="AG5665" t="str">
            <v/>
          </cell>
          <cell r="AH5665" t="str">
            <v/>
          </cell>
        </row>
        <row r="5666">
          <cell r="AD5666">
            <v>5</v>
          </cell>
          <cell r="AF5666">
            <v>100</v>
          </cell>
          <cell r="AG5666" t="str">
            <v/>
          </cell>
          <cell r="AH5666">
            <v>-100</v>
          </cell>
        </row>
        <row r="5667">
          <cell r="AC5667" t="str">
            <v>Won</v>
          </cell>
          <cell r="AD5667">
            <v>5</v>
          </cell>
          <cell r="AE5667">
            <v>1.5</v>
          </cell>
          <cell r="AF5667">
            <v>100</v>
          </cell>
          <cell r="AG5667">
            <v>500</v>
          </cell>
          <cell r="AH5667">
            <v>400</v>
          </cell>
        </row>
        <row r="5668">
          <cell r="AD5668">
            <v>8</v>
          </cell>
          <cell r="AF5668">
            <v>100</v>
          </cell>
          <cell r="AG5668" t="str">
            <v/>
          </cell>
          <cell r="AH5668">
            <v>-100</v>
          </cell>
        </row>
        <row r="5669">
          <cell r="AC5669" t="str">
            <v>L/scr</v>
          </cell>
          <cell r="AD5669">
            <v>1</v>
          </cell>
          <cell r="AE5669">
            <v>1</v>
          </cell>
          <cell r="AF5669" t="str">
            <v/>
          </cell>
          <cell r="AG5669" t="str">
            <v/>
          </cell>
          <cell r="AH5669" t="str">
            <v/>
          </cell>
        </row>
        <row r="5670">
          <cell r="AC5670" t="str">
            <v>2nd</v>
          </cell>
          <cell r="AD5670">
            <v>5.5</v>
          </cell>
          <cell r="AE5670">
            <v>2.2000000000000002</v>
          </cell>
          <cell r="AF5670">
            <v>100</v>
          </cell>
          <cell r="AG5670" t="str">
            <v/>
          </cell>
          <cell r="AH5670">
            <v>-100</v>
          </cell>
        </row>
        <row r="5671">
          <cell r="AD5671">
            <v>8</v>
          </cell>
          <cell r="AF5671">
            <v>100</v>
          </cell>
          <cell r="AG5671" t="str">
            <v/>
          </cell>
          <cell r="AH5671">
            <v>-100</v>
          </cell>
        </row>
        <row r="5672">
          <cell r="AD5672">
            <v>4.8</v>
          </cell>
          <cell r="AF5672">
            <v>100</v>
          </cell>
          <cell r="AG5672" t="str">
            <v/>
          </cell>
          <cell r="AH5672">
            <v>-100</v>
          </cell>
        </row>
        <row r="5673">
          <cell r="AD5673">
            <v>7.5</v>
          </cell>
          <cell r="AF5673">
            <v>100</v>
          </cell>
          <cell r="AG5673" t="str">
            <v/>
          </cell>
          <cell r="AH5673">
            <v>-100</v>
          </cell>
        </row>
        <row r="5674">
          <cell r="AD5674">
            <v>17</v>
          </cell>
          <cell r="AF5674">
            <v>100</v>
          </cell>
          <cell r="AG5674" t="str">
            <v/>
          </cell>
          <cell r="AH5674">
            <v>-100</v>
          </cell>
        </row>
        <row r="5675">
          <cell r="AD5675">
            <v>3</v>
          </cell>
          <cell r="AF5675">
            <v>100</v>
          </cell>
          <cell r="AG5675" t="str">
            <v/>
          </cell>
          <cell r="AH5675">
            <v>-100</v>
          </cell>
        </row>
        <row r="5676">
          <cell r="AD5676">
            <v>7</v>
          </cell>
          <cell r="AF5676">
            <v>100</v>
          </cell>
          <cell r="AG5676" t="str">
            <v/>
          </cell>
          <cell r="AH5676">
            <v>-100</v>
          </cell>
        </row>
        <row r="5677">
          <cell r="AC5677" t="str">
            <v>Won</v>
          </cell>
          <cell r="AD5677">
            <v>6.1</v>
          </cell>
          <cell r="AE5677">
            <v>2.1</v>
          </cell>
          <cell r="AF5677">
            <v>100</v>
          </cell>
          <cell r="AG5677">
            <v>610</v>
          </cell>
          <cell r="AH5677">
            <v>510</v>
          </cell>
        </row>
        <row r="5678">
          <cell r="AC5678" t="str">
            <v>3rd</v>
          </cell>
          <cell r="AD5678">
            <v>7</v>
          </cell>
          <cell r="AE5678">
            <v>1.7</v>
          </cell>
          <cell r="AF5678">
            <v>100</v>
          </cell>
          <cell r="AG5678" t="str">
            <v/>
          </cell>
          <cell r="AH5678">
            <v>-100</v>
          </cell>
        </row>
        <row r="5679">
          <cell r="AD5679">
            <v>19</v>
          </cell>
          <cell r="AF5679">
            <v>100</v>
          </cell>
          <cell r="AG5679" t="str">
            <v/>
          </cell>
          <cell r="AH5679">
            <v>-100</v>
          </cell>
        </row>
        <row r="5680">
          <cell r="AD5680">
            <v>2.8</v>
          </cell>
          <cell r="AF5680">
            <v>100</v>
          </cell>
          <cell r="AG5680" t="str">
            <v/>
          </cell>
          <cell r="AH5680">
            <v>-100</v>
          </cell>
        </row>
        <row r="5681">
          <cell r="AD5681">
            <v>18</v>
          </cell>
          <cell r="AF5681">
            <v>100</v>
          </cell>
          <cell r="AG5681" t="str">
            <v/>
          </cell>
          <cell r="AH5681">
            <v>-100</v>
          </cell>
        </row>
        <row r="5682">
          <cell r="AC5682" t="str">
            <v>Won</v>
          </cell>
          <cell r="AD5682">
            <v>5.5</v>
          </cell>
          <cell r="AE5682">
            <v>1.8</v>
          </cell>
          <cell r="AF5682">
            <v>100</v>
          </cell>
          <cell r="AG5682">
            <v>550</v>
          </cell>
          <cell r="AH5682">
            <v>450</v>
          </cell>
        </row>
        <row r="5683">
          <cell r="AD5683">
            <v>15</v>
          </cell>
          <cell r="AF5683">
            <v>100</v>
          </cell>
          <cell r="AG5683" t="str">
            <v/>
          </cell>
          <cell r="AH5683">
            <v>-100</v>
          </cell>
        </row>
        <row r="5684">
          <cell r="AD5684">
            <v>21</v>
          </cell>
          <cell r="AF5684">
            <v>100</v>
          </cell>
          <cell r="AG5684" t="str">
            <v/>
          </cell>
          <cell r="AH5684">
            <v>-100</v>
          </cell>
        </row>
        <row r="5685">
          <cell r="AC5685" t="str">
            <v>Won</v>
          </cell>
          <cell r="AD5685">
            <v>4</v>
          </cell>
          <cell r="AE5685">
            <v>1.6</v>
          </cell>
          <cell r="AF5685">
            <v>100</v>
          </cell>
          <cell r="AG5685">
            <v>400</v>
          </cell>
          <cell r="AH5685">
            <v>300</v>
          </cell>
        </row>
        <row r="5686">
          <cell r="AD5686">
            <v>2.8</v>
          </cell>
          <cell r="AF5686">
            <v>100</v>
          </cell>
          <cell r="AG5686" t="str">
            <v/>
          </cell>
          <cell r="AH5686">
            <v>-100</v>
          </cell>
        </row>
        <row r="5687">
          <cell r="AC5687" t="str">
            <v>2nd</v>
          </cell>
          <cell r="AD5687">
            <v>8.5</v>
          </cell>
          <cell r="AE5687">
            <v>2.2000000000000002</v>
          </cell>
          <cell r="AF5687">
            <v>100</v>
          </cell>
          <cell r="AG5687" t="str">
            <v/>
          </cell>
          <cell r="AH5687">
            <v>-100</v>
          </cell>
        </row>
        <row r="5688">
          <cell r="AD5688">
            <v>10</v>
          </cell>
          <cell r="AF5688">
            <v>100</v>
          </cell>
          <cell r="AG5688" t="str">
            <v/>
          </cell>
          <cell r="AH5688">
            <v>-100</v>
          </cell>
        </row>
        <row r="5689">
          <cell r="AD5689">
            <v>9</v>
          </cell>
          <cell r="AF5689">
            <v>100</v>
          </cell>
          <cell r="AG5689" t="str">
            <v/>
          </cell>
          <cell r="AH5689">
            <v>-100</v>
          </cell>
        </row>
        <row r="5690">
          <cell r="AC5690" t="str">
            <v>3rd</v>
          </cell>
          <cell r="AD5690">
            <v>4.8</v>
          </cell>
          <cell r="AE5690">
            <v>2.2000000000000002</v>
          </cell>
          <cell r="AF5690">
            <v>100</v>
          </cell>
          <cell r="AG5690" t="str">
            <v/>
          </cell>
          <cell r="AH5690">
            <v>-100</v>
          </cell>
        </row>
        <row r="5691">
          <cell r="AD5691">
            <v>15</v>
          </cell>
          <cell r="AF5691">
            <v>100</v>
          </cell>
          <cell r="AG5691" t="str">
            <v/>
          </cell>
          <cell r="AH5691">
            <v>-100</v>
          </cell>
        </row>
        <row r="5692">
          <cell r="AC5692" t="str">
            <v>Won</v>
          </cell>
          <cell r="AD5692">
            <v>5.5</v>
          </cell>
          <cell r="AE5692">
            <v>2.1</v>
          </cell>
          <cell r="AF5692">
            <v>100</v>
          </cell>
          <cell r="AG5692">
            <v>550</v>
          </cell>
          <cell r="AH5692">
            <v>450</v>
          </cell>
        </row>
        <row r="5693">
          <cell r="AD5693">
            <v>14</v>
          </cell>
          <cell r="AF5693">
            <v>100</v>
          </cell>
          <cell r="AG5693" t="str">
            <v/>
          </cell>
          <cell r="AH5693">
            <v>-100</v>
          </cell>
        </row>
        <row r="5694">
          <cell r="AD5694">
            <v>21</v>
          </cell>
          <cell r="AF5694">
            <v>100</v>
          </cell>
          <cell r="AG5694" t="str">
            <v/>
          </cell>
          <cell r="AH5694">
            <v>-100</v>
          </cell>
        </row>
        <row r="5695">
          <cell r="AC5695" t="str">
            <v>3rd</v>
          </cell>
          <cell r="AD5695">
            <v>2.2999999999999998</v>
          </cell>
          <cell r="AE5695">
            <v>1.3</v>
          </cell>
          <cell r="AF5695">
            <v>100</v>
          </cell>
          <cell r="AG5695" t="str">
            <v/>
          </cell>
          <cell r="AH5695">
            <v>-100</v>
          </cell>
        </row>
        <row r="5696">
          <cell r="AC5696" t="str">
            <v>2nd</v>
          </cell>
          <cell r="AD5696">
            <v>7.5</v>
          </cell>
          <cell r="AE5696">
            <v>1.7</v>
          </cell>
          <cell r="AF5696">
            <v>100</v>
          </cell>
          <cell r="AG5696" t="str">
            <v/>
          </cell>
          <cell r="AH5696">
            <v>-100</v>
          </cell>
        </row>
        <row r="5697">
          <cell r="AD5697">
            <v>4.4000000000000004</v>
          </cell>
          <cell r="AF5697">
            <v>100</v>
          </cell>
          <cell r="AG5697" t="str">
            <v/>
          </cell>
          <cell r="AH5697">
            <v>-100</v>
          </cell>
        </row>
        <row r="5698">
          <cell r="AC5698" t="str">
            <v>Won</v>
          </cell>
          <cell r="AD5698">
            <v>8</v>
          </cell>
          <cell r="AE5698">
            <v>2</v>
          </cell>
          <cell r="AF5698">
            <v>100</v>
          </cell>
          <cell r="AG5698">
            <v>800</v>
          </cell>
          <cell r="AH5698">
            <v>700</v>
          </cell>
        </row>
        <row r="5699">
          <cell r="AD5699">
            <v>14</v>
          </cell>
          <cell r="AF5699">
            <v>100</v>
          </cell>
          <cell r="AG5699" t="str">
            <v/>
          </cell>
          <cell r="AH5699">
            <v>-100</v>
          </cell>
        </row>
        <row r="5700">
          <cell r="AC5700" t="str">
            <v>2nd</v>
          </cell>
          <cell r="AD5700">
            <v>4.8</v>
          </cell>
          <cell r="AE5700">
            <v>1.8</v>
          </cell>
          <cell r="AF5700">
            <v>100</v>
          </cell>
          <cell r="AG5700" t="str">
            <v/>
          </cell>
          <cell r="AH5700">
            <v>-100</v>
          </cell>
        </row>
        <row r="5701">
          <cell r="AC5701" t="str">
            <v>Won</v>
          </cell>
          <cell r="AD5701">
            <v>3</v>
          </cell>
          <cell r="AE5701">
            <v>1.3</v>
          </cell>
          <cell r="AF5701">
            <v>100</v>
          </cell>
          <cell r="AG5701">
            <v>300</v>
          </cell>
          <cell r="AH5701">
            <v>200</v>
          </cell>
        </row>
        <row r="5702">
          <cell r="AD5702">
            <v>20</v>
          </cell>
          <cell r="AF5702">
            <v>100</v>
          </cell>
          <cell r="AG5702" t="str">
            <v/>
          </cell>
          <cell r="AH5702">
            <v>-100</v>
          </cell>
        </row>
        <row r="5703">
          <cell r="AC5703" t="str">
            <v>3rd</v>
          </cell>
          <cell r="AD5703">
            <v>8</v>
          </cell>
          <cell r="AE5703">
            <v>2.2000000000000002</v>
          </cell>
          <cell r="AF5703">
            <v>100</v>
          </cell>
          <cell r="AG5703" t="str">
            <v/>
          </cell>
          <cell r="AH5703">
            <v>-100</v>
          </cell>
        </row>
        <row r="5704">
          <cell r="AD5704">
            <v>9</v>
          </cell>
          <cell r="AF5704">
            <v>100</v>
          </cell>
          <cell r="AG5704" t="str">
            <v/>
          </cell>
          <cell r="AH5704">
            <v>-100</v>
          </cell>
        </row>
        <row r="5705">
          <cell r="AD5705">
            <v>9</v>
          </cell>
          <cell r="AF5705">
            <v>100</v>
          </cell>
          <cell r="AG5705" t="str">
            <v/>
          </cell>
          <cell r="AH5705">
            <v>-100</v>
          </cell>
        </row>
        <row r="5706">
          <cell r="AC5706" t="str">
            <v>Won</v>
          </cell>
          <cell r="AD5706">
            <v>2.7</v>
          </cell>
          <cell r="AE5706">
            <v>1.3</v>
          </cell>
          <cell r="AF5706">
            <v>100</v>
          </cell>
          <cell r="AG5706">
            <v>270</v>
          </cell>
          <cell r="AH5706">
            <v>170</v>
          </cell>
        </row>
        <row r="5707">
          <cell r="AD5707">
            <v>6.5</v>
          </cell>
          <cell r="AF5707">
            <v>100</v>
          </cell>
          <cell r="AG5707" t="str">
            <v/>
          </cell>
          <cell r="AH5707">
            <v>-100</v>
          </cell>
        </row>
        <row r="5708">
          <cell r="AD5708">
            <v>7.5</v>
          </cell>
          <cell r="AF5708">
            <v>100</v>
          </cell>
          <cell r="AG5708" t="str">
            <v/>
          </cell>
          <cell r="AH5708">
            <v>-100</v>
          </cell>
        </row>
        <row r="5709">
          <cell r="AC5709" t="str">
            <v>2nd</v>
          </cell>
          <cell r="AD5709">
            <v>5.5</v>
          </cell>
          <cell r="AE5709">
            <v>1.7</v>
          </cell>
          <cell r="AF5709">
            <v>100</v>
          </cell>
          <cell r="AG5709" t="str">
            <v/>
          </cell>
          <cell r="AH5709">
            <v>-100</v>
          </cell>
        </row>
        <row r="5710">
          <cell r="AD5710">
            <v>8</v>
          </cell>
          <cell r="AF5710">
            <v>100</v>
          </cell>
          <cell r="AG5710" t="str">
            <v/>
          </cell>
          <cell r="AH5710">
            <v>-100</v>
          </cell>
        </row>
        <row r="5711">
          <cell r="AD5711">
            <v>12</v>
          </cell>
          <cell r="AF5711">
            <v>100</v>
          </cell>
          <cell r="AG5711" t="str">
            <v/>
          </cell>
          <cell r="AH5711">
            <v>-100</v>
          </cell>
        </row>
        <row r="5712">
          <cell r="AD5712">
            <v>14</v>
          </cell>
          <cell r="AF5712">
            <v>100</v>
          </cell>
          <cell r="AG5712" t="str">
            <v/>
          </cell>
          <cell r="AH5712">
            <v>-100</v>
          </cell>
        </row>
        <row r="5713">
          <cell r="AD5713">
            <v>14</v>
          </cell>
          <cell r="AF5713">
            <v>100</v>
          </cell>
          <cell r="AG5713" t="str">
            <v/>
          </cell>
          <cell r="AH5713">
            <v>-100</v>
          </cell>
        </row>
        <row r="5714">
          <cell r="AC5714" t="str">
            <v>Won</v>
          </cell>
          <cell r="AD5714">
            <v>6</v>
          </cell>
          <cell r="AE5714">
            <v>1.9</v>
          </cell>
          <cell r="AF5714">
            <v>100</v>
          </cell>
          <cell r="AG5714">
            <v>600</v>
          </cell>
          <cell r="AH5714">
            <v>500</v>
          </cell>
        </row>
        <row r="5715">
          <cell r="AC5715" t="str">
            <v>2nd</v>
          </cell>
          <cell r="AD5715">
            <v>2.9</v>
          </cell>
          <cell r="AE5715">
            <v>1.1000000000000001</v>
          </cell>
          <cell r="AF5715">
            <v>100</v>
          </cell>
          <cell r="AG5715" t="str">
            <v/>
          </cell>
          <cell r="AH5715">
            <v>-100</v>
          </cell>
        </row>
        <row r="5716">
          <cell r="AC5716" t="str">
            <v>Won</v>
          </cell>
          <cell r="AD5716">
            <v>4.4000000000000004</v>
          </cell>
          <cell r="AE5716">
            <v>1.5</v>
          </cell>
          <cell r="AF5716">
            <v>100</v>
          </cell>
          <cell r="AG5716">
            <v>440.00000000000006</v>
          </cell>
          <cell r="AH5716">
            <v>340.00000000000006</v>
          </cell>
        </row>
        <row r="5717">
          <cell r="AD5717">
            <v>5.5</v>
          </cell>
          <cell r="AF5717">
            <v>100</v>
          </cell>
          <cell r="AG5717" t="str">
            <v/>
          </cell>
          <cell r="AH5717">
            <v>-100</v>
          </cell>
        </row>
        <row r="5718">
          <cell r="AD5718">
            <v>7</v>
          </cell>
          <cell r="AF5718">
            <v>100</v>
          </cell>
          <cell r="AG5718" t="str">
            <v/>
          </cell>
          <cell r="AH5718">
            <v>-100</v>
          </cell>
        </row>
        <row r="5719">
          <cell r="AC5719" t="str">
            <v>3rd</v>
          </cell>
          <cell r="AD5719">
            <v>26</v>
          </cell>
          <cell r="AE5719">
            <v>4.5</v>
          </cell>
          <cell r="AF5719">
            <v>100</v>
          </cell>
          <cell r="AG5719" t="str">
            <v/>
          </cell>
          <cell r="AH5719">
            <v>-100</v>
          </cell>
        </row>
        <row r="5720">
          <cell r="AC5720" t="str">
            <v>2nd</v>
          </cell>
          <cell r="AD5720">
            <v>2.7</v>
          </cell>
          <cell r="AE5720">
            <v>1.7</v>
          </cell>
          <cell r="AF5720">
            <v>100</v>
          </cell>
          <cell r="AG5720" t="str">
            <v/>
          </cell>
          <cell r="AH5720">
            <v>-100</v>
          </cell>
        </row>
        <row r="5721">
          <cell r="AD5721">
            <v>5.5</v>
          </cell>
          <cell r="AF5721">
            <v>100</v>
          </cell>
          <cell r="AG5721" t="str">
            <v/>
          </cell>
          <cell r="AH5721">
            <v>-100</v>
          </cell>
        </row>
        <row r="5722">
          <cell r="AC5722" t="str">
            <v>Won</v>
          </cell>
          <cell r="AD5722">
            <v>3.6</v>
          </cell>
          <cell r="AE5722">
            <v>2.1</v>
          </cell>
          <cell r="AF5722">
            <v>100</v>
          </cell>
          <cell r="AG5722">
            <v>360</v>
          </cell>
          <cell r="AH5722">
            <v>260</v>
          </cell>
        </row>
        <row r="5723">
          <cell r="AD5723">
            <v>11</v>
          </cell>
          <cell r="AF5723">
            <v>100</v>
          </cell>
          <cell r="AG5723" t="str">
            <v/>
          </cell>
          <cell r="AH5723">
            <v>-100</v>
          </cell>
        </row>
        <row r="5724">
          <cell r="AC5724" t="str">
            <v>Ntd</v>
          </cell>
          <cell r="AD5724">
            <v>13</v>
          </cell>
          <cell r="AF5724">
            <v>100</v>
          </cell>
          <cell r="AG5724" t="str">
            <v/>
          </cell>
          <cell r="AH5724">
            <v>-100</v>
          </cell>
        </row>
        <row r="5725">
          <cell r="AD5725">
            <v>4.4000000000000004</v>
          </cell>
          <cell r="AF5725">
            <v>100</v>
          </cell>
          <cell r="AG5725" t="str">
            <v/>
          </cell>
          <cell r="AH5725">
            <v>-100</v>
          </cell>
        </row>
        <row r="5726">
          <cell r="AD5726">
            <v>6.5</v>
          </cell>
          <cell r="AF5726">
            <v>100</v>
          </cell>
          <cell r="AG5726" t="str">
            <v/>
          </cell>
          <cell r="AH5726">
            <v>-100</v>
          </cell>
        </row>
        <row r="5727">
          <cell r="AD5727">
            <v>21</v>
          </cell>
          <cell r="AF5727">
            <v>100</v>
          </cell>
          <cell r="AG5727" t="str">
            <v/>
          </cell>
          <cell r="AH5727">
            <v>-100</v>
          </cell>
        </row>
        <row r="5728">
          <cell r="AC5728" t="str">
            <v>Won</v>
          </cell>
          <cell r="AD5728">
            <v>7.8</v>
          </cell>
          <cell r="AE5728">
            <v>2.8</v>
          </cell>
          <cell r="AF5728">
            <v>100</v>
          </cell>
          <cell r="AG5728">
            <v>780</v>
          </cell>
          <cell r="AH5728">
            <v>680</v>
          </cell>
        </row>
        <row r="5729">
          <cell r="AC5729" t="str">
            <v>2nd</v>
          </cell>
          <cell r="AD5729">
            <v>9.5</v>
          </cell>
          <cell r="AE5729">
            <v>2.6</v>
          </cell>
          <cell r="AF5729">
            <v>100</v>
          </cell>
          <cell r="AG5729" t="str">
            <v/>
          </cell>
          <cell r="AH5729">
            <v>-100</v>
          </cell>
        </row>
        <row r="5730">
          <cell r="AC5730" t="str">
            <v>Won</v>
          </cell>
          <cell r="AD5730">
            <v>3.9</v>
          </cell>
          <cell r="AE5730">
            <v>1.6</v>
          </cell>
          <cell r="AF5730">
            <v>100</v>
          </cell>
          <cell r="AG5730">
            <v>390</v>
          </cell>
          <cell r="AH5730">
            <v>290</v>
          </cell>
        </row>
        <row r="5731">
          <cell r="AC5731" t="str">
            <v>2nd</v>
          </cell>
          <cell r="AD5731">
            <v>3.5</v>
          </cell>
          <cell r="AE5731">
            <v>1.6</v>
          </cell>
          <cell r="AF5731">
            <v>100</v>
          </cell>
          <cell r="AG5731" t="str">
            <v/>
          </cell>
          <cell r="AH5731">
            <v>-100</v>
          </cell>
        </row>
        <row r="5732">
          <cell r="AD5732">
            <v>13</v>
          </cell>
          <cell r="AF5732">
            <v>100</v>
          </cell>
          <cell r="AG5732" t="str">
            <v/>
          </cell>
          <cell r="AH5732">
            <v>-100</v>
          </cell>
        </row>
        <row r="5733">
          <cell r="AD5733">
            <v>21</v>
          </cell>
          <cell r="AF5733">
            <v>100</v>
          </cell>
          <cell r="AG5733" t="str">
            <v/>
          </cell>
          <cell r="AH5733">
            <v>-100</v>
          </cell>
        </row>
        <row r="5734">
          <cell r="AD5734">
            <v>14</v>
          </cell>
          <cell r="AF5734">
            <v>100</v>
          </cell>
          <cell r="AG5734" t="str">
            <v/>
          </cell>
          <cell r="AH5734">
            <v>-100</v>
          </cell>
        </row>
        <row r="5735">
          <cell r="AC5735" t="str">
            <v>Won</v>
          </cell>
          <cell r="AD5735">
            <v>4.8</v>
          </cell>
          <cell r="AE5735">
            <v>1.7</v>
          </cell>
          <cell r="AF5735">
            <v>100</v>
          </cell>
          <cell r="AG5735">
            <v>480</v>
          </cell>
          <cell r="AH5735">
            <v>380</v>
          </cell>
        </row>
        <row r="5736">
          <cell r="AD5736">
            <v>11</v>
          </cell>
          <cell r="AF5736">
            <v>100</v>
          </cell>
          <cell r="AG5736" t="str">
            <v/>
          </cell>
          <cell r="AH5736">
            <v>-100</v>
          </cell>
        </row>
        <row r="5737">
          <cell r="AD5737">
            <v>3.9</v>
          </cell>
          <cell r="AF5737">
            <v>100</v>
          </cell>
          <cell r="AG5737" t="str">
            <v/>
          </cell>
          <cell r="AH5737">
            <v>-100</v>
          </cell>
        </row>
        <row r="5738">
          <cell r="AC5738" t="str">
            <v>3rd</v>
          </cell>
          <cell r="AD5738">
            <v>8.5</v>
          </cell>
          <cell r="AE5738">
            <v>2.2999999999999998</v>
          </cell>
          <cell r="AF5738">
            <v>100</v>
          </cell>
          <cell r="AG5738" t="str">
            <v/>
          </cell>
          <cell r="AH5738">
            <v>-100</v>
          </cell>
        </row>
        <row r="5739">
          <cell r="AD5739">
            <v>16</v>
          </cell>
          <cell r="AF5739">
            <v>100</v>
          </cell>
          <cell r="AG5739" t="str">
            <v/>
          </cell>
          <cell r="AH5739">
            <v>-100</v>
          </cell>
        </row>
        <row r="5740">
          <cell r="AD5740">
            <v>3.8</v>
          </cell>
          <cell r="AF5740">
            <v>100</v>
          </cell>
          <cell r="AG5740" t="str">
            <v/>
          </cell>
          <cell r="AH5740">
            <v>-100</v>
          </cell>
        </row>
        <row r="5741">
          <cell r="AC5741" t="str">
            <v>Won</v>
          </cell>
          <cell r="AD5741">
            <v>5.4</v>
          </cell>
          <cell r="AE5741">
            <v>1.8</v>
          </cell>
          <cell r="AF5741">
            <v>100</v>
          </cell>
          <cell r="AG5741">
            <v>540</v>
          </cell>
          <cell r="AH5741">
            <v>440</v>
          </cell>
        </row>
        <row r="5742">
          <cell r="AD5742">
            <v>7</v>
          </cell>
          <cell r="AF5742">
            <v>100</v>
          </cell>
          <cell r="AG5742" t="str">
            <v/>
          </cell>
          <cell r="AH5742">
            <v>-100</v>
          </cell>
        </row>
        <row r="5743">
          <cell r="AD5743">
            <v>16</v>
          </cell>
          <cell r="AF5743">
            <v>100</v>
          </cell>
          <cell r="AG5743" t="str">
            <v/>
          </cell>
          <cell r="AH5743">
            <v>-100</v>
          </cell>
        </row>
        <row r="5744">
          <cell r="AD5744">
            <v>9</v>
          </cell>
          <cell r="AF5744">
            <v>100</v>
          </cell>
          <cell r="AG5744" t="str">
            <v/>
          </cell>
          <cell r="AH5744">
            <v>-100</v>
          </cell>
        </row>
        <row r="5745">
          <cell r="AD5745">
            <v>5.5</v>
          </cell>
          <cell r="AF5745">
            <v>100</v>
          </cell>
          <cell r="AG5745" t="str">
            <v/>
          </cell>
          <cell r="AH5745">
            <v>-100</v>
          </cell>
        </row>
        <row r="5746">
          <cell r="AC5746" t="str">
            <v>3rd</v>
          </cell>
          <cell r="AD5746">
            <v>7.5</v>
          </cell>
          <cell r="AE5746">
            <v>2.4</v>
          </cell>
          <cell r="AF5746">
            <v>100</v>
          </cell>
          <cell r="AG5746" t="str">
            <v/>
          </cell>
          <cell r="AH5746">
            <v>-100</v>
          </cell>
        </row>
        <row r="5747">
          <cell r="AC5747" t="str">
            <v>2nd</v>
          </cell>
          <cell r="AD5747">
            <v>3.5</v>
          </cell>
          <cell r="AE5747">
            <v>1.4</v>
          </cell>
          <cell r="AF5747">
            <v>100</v>
          </cell>
          <cell r="AG5747" t="str">
            <v/>
          </cell>
          <cell r="AH5747">
            <v>-100</v>
          </cell>
        </row>
        <row r="5748">
          <cell r="AD5748">
            <v>13</v>
          </cell>
          <cell r="AF5748">
            <v>100</v>
          </cell>
          <cell r="AG5748" t="str">
            <v/>
          </cell>
          <cell r="AH5748">
            <v>-100</v>
          </cell>
        </row>
        <row r="5749">
          <cell r="AD5749">
            <v>21</v>
          </cell>
          <cell r="AF5749">
            <v>100</v>
          </cell>
          <cell r="AG5749" t="str">
            <v/>
          </cell>
          <cell r="AH5749">
            <v>-100</v>
          </cell>
        </row>
        <row r="5750">
          <cell r="AD5750">
            <v>4.4000000000000004</v>
          </cell>
          <cell r="AF5750">
            <v>100</v>
          </cell>
          <cell r="AG5750" t="str">
            <v/>
          </cell>
          <cell r="AH5750">
            <v>-100</v>
          </cell>
        </row>
        <row r="5751">
          <cell r="AD5751">
            <v>6.5</v>
          </cell>
          <cell r="AF5751">
            <v>100</v>
          </cell>
          <cell r="AG5751" t="str">
            <v/>
          </cell>
          <cell r="AH5751">
            <v>-100</v>
          </cell>
        </row>
        <row r="5752">
          <cell r="AC5752" t="str">
            <v>3rd</v>
          </cell>
          <cell r="AD5752">
            <v>5.5</v>
          </cell>
          <cell r="AE5752">
            <v>2.1</v>
          </cell>
          <cell r="AF5752">
            <v>100</v>
          </cell>
          <cell r="AG5752" t="str">
            <v/>
          </cell>
          <cell r="AH5752">
            <v>-100</v>
          </cell>
        </row>
        <row r="5753">
          <cell r="AD5753">
            <v>8</v>
          </cell>
          <cell r="AF5753">
            <v>100</v>
          </cell>
          <cell r="AG5753" t="str">
            <v/>
          </cell>
          <cell r="AH5753">
            <v>-100</v>
          </cell>
        </row>
        <row r="5754">
          <cell r="AC5754" t="str">
            <v>3rd</v>
          </cell>
          <cell r="AD5754">
            <v>7.5</v>
          </cell>
          <cell r="AE5754">
            <v>1.8</v>
          </cell>
          <cell r="AF5754">
            <v>100</v>
          </cell>
          <cell r="AG5754" t="str">
            <v/>
          </cell>
          <cell r="AH5754">
            <v>-100</v>
          </cell>
        </row>
        <row r="5755">
          <cell r="AC5755" t="str">
            <v>Won</v>
          </cell>
          <cell r="AD5755">
            <v>5</v>
          </cell>
          <cell r="AE5755">
            <v>1.6</v>
          </cell>
          <cell r="AF5755">
            <v>100</v>
          </cell>
          <cell r="AG5755">
            <v>500</v>
          </cell>
          <cell r="AH5755">
            <v>400</v>
          </cell>
        </row>
        <row r="5756">
          <cell r="AD5756">
            <v>2.8</v>
          </cell>
          <cell r="AF5756">
            <v>100</v>
          </cell>
          <cell r="AG5756" t="str">
            <v/>
          </cell>
          <cell r="AH5756">
            <v>-100</v>
          </cell>
        </row>
        <row r="5757">
          <cell r="AC5757" t="str">
            <v>2nd</v>
          </cell>
          <cell r="AD5757">
            <v>4.2</v>
          </cell>
          <cell r="AE5757">
            <v>1.3</v>
          </cell>
          <cell r="AF5757">
            <v>100</v>
          </cell>
          <cell r="AG5757" t="str">
            <v/>
          </cell>
          <cell r="AH5757">
            <v>-100</v>
          </cell>
        </row>
        <row r="5758">
          <cell r="AD5758">
            <v>9</v>
          </cell>
          <cell r="AF5758">
            <v>100</v>
          </cell>
          <cell r="AG5758" t="str">
            <v/>
          </cell>
          <cell r="AH5758">
            <v>-100</v>
          </cell>
        </row>
        <row r="5759">
          <cell r="AD5759">
            <v>15</v>
          </cell>
          <cell r="AF5759">
            <v>100</v>
          </cell>
          <cell r="AG5759" t="str">
            <v/>
          </cell>
          <cell r="AH5759">
            <v>-100</v>
          </cell>
        </row>
        <row r="5760">
          <cell r="AD5760">
            <v>3.1</v>
          </cell>
          <cell r="AF5760">
            <v>100</v>
          </cell>
          <cell r="AG5760" t="str">
            <v/>
          </cell>
          <cell r="AH5760">
            <v>-100</v>
          </cell>
        </row>
        <row r="5761">
          <cell r="AD5761">
            <v>21</v>
          </cell>
          <cell r="AF5761">
            <v>100</v>
          </cell>
          <cell r="AG5761" t="str">
            <v/>
          </cell>
          <cell r="AH5761">
            <v>-100</v>
          </cell>
        </row>
        <row r="5762">
          <cell r="AC5762" t="str">
            <v>3rd</v>
          </cell>
          <cell r="AD5762">
            <v>3.5</v>
          </cell>
          <cell r="AE5762">
            <v>1.4</v>
          </cell>
          <cell r="AF5762">
            <v>100</v>
          </cell>
          <cell r="AG5762" t="str">
            <v/>
          </cell>
          <cell r="AH5762">
            <v>-100</v>
          </cell>
        </row>
        <row r="5763">
          <cell r="AD5763">
            <v>15</v>
          </cell>
          <cell r="AF5763">
            <v>100</v>
          </cell>
          <cell r="AG5763" t="str">
            <v/>
          </cell>
          <cell r="AH5763">
            <v>-100</v>
          </cell>
        </row>
        <row r="5764">
          <cell r="AD5764">
            <v>12</v>
          </cell>
          <cell r="AF5764">
            <v>100</v>
          </cell>
          <cell r="AG5764" t="str">
            <v/>
          </cell>
          <cell r="AH5764">
            <v>-100</v>
          </cell>
        </row>
        <row r="5765">
          <cell r="AD5765">
            <v>2.6</v>
          </cell>
          <cell r="AF5765">
            <v>100</v>
          </cell>
          <cell r="AG5765" t="str">
            <v/>
          </cell>
          <cell r="AH5765">
            <v>-100</v>
          </cell>
        </row>
        <row r="5766">
          <cell r="AC5766" t="str">
            <v>Won</v>
          </cell>
          <cell r="AD5766">
            <v>5.5</v>
          </cell>
          <cell r="AE5766">
            <v>1.8</v>
          </cell>
          <cell r="AF5766">
            <v>100</v>
          </cell>
          <cell r="AG5766">
            <v>550</v>
          </cell>
          <cell r="AH5766">
            <v>450</v>
          </cell>
        </row>
        <row r="5767">
          <cell r="AD5767">
            <v>31</v>
          </cell>
          <cell r="AF5767">
            <v>100</v>
          </cell>
          <cell r="AG5767" t="str">
            <v/>
          </cell>
          <cell r="AH5767">
            <v>-100</v>
          </cell>
        </row>
        <row r="5768">
          <cell r="AC5768" t="str">
            <v>3rd</v>
          </cell>
          <cell r="AD5768">
            <v>7.5</v>
          </cell>
          <cell r="AE5768">
            <v>2.2999999999999998</v>
          </cell>
          <cell r="AF5768">
            <v>100</v>
          </cell>
          <cell r="AG5768" t="str">
            <v/>
          </cell>
          <cell r="AH5768">
            <v>-100</v>
          </cell>
        </row>
        <row r="5769">
          <cell r="AD5769">
            <v>15</v>
          </cell>
          <cell r="AF5769">
            <v>100</v>
          </cell>
          <cell r="AG5769" t="str">
            <v/>
          </cell>
          <cell r="AH5769">
            <v>-100</v>
          </cell>
        </row>
        <row r="5770">
          <cell r="AC5770" t="str">
            <v>Won</v>
          </cell>
          <cell r="AD5770">
            <v>2.8</v>
          </cell>
          <cell r="AE5770">
            <v>1.3</v>
          </cell>
          <cell r="AF5770">
            <v>100</v>
          </cell>
          <cell r="AG5770">
            <v>280</v>
          </cell>
          <cell r="AH5770">
            <v>180</v>
          </cell>
        </row>
        <row r="5771">
          <cell r="AD5771">
            <v>5</v>
          </cell>
          <cell r="AF5771">
            <v>100</v>
          </cell>
          <cell r="AG5771" t="str">
            <v/>
          </cell>
          <cell r="AH5771">
            <v>-100</v>
          </cell>
        </row>
        <row r="5772">
          <cell r="AD5772">
            <v>9.5</v>
          </cell>
          <cell r="AF5772">
            <v>100</v>
          </cell>
          <cell r="AG5772" t="str">
            <v/>
          </cell>
          <cell r="AH5772">
            <v>-100</v>
          </cell>
        </row>
        <row r="5773">
          <cell r="AC5773" t="str">
            <v>2nd</v>
          </cell>
          <cell r="AD5773">
            <v>6</v>
          </cell>
          <cell r="AE5773">
            <v>1.7</v>
          </cell>
          <cell r="AF5773">
            <v>100</v>
          </cell>
          <cell r="AG5773" t="str">
            <v/>
          </cell>
          <cell r="AH5773">
            <v>-100</v>
          </cell>
        </row>
        <row r="5774">
          <cell r="AC5774" t="str">
            <v>3rd</v>
          </cell>
          <cell r="AD5774">
            <v>14</v>
          </cell>
          <cell r="AE5774">
            <v>2.9</v>
          </cell>
          <cell r="AF5774">
            <v>100</v>
          </cell>
          <cell r="AG5774" t="str">
            <v/>
          </cell>
          <cell r="AH5774">
            <v>-100</v>
          </cell>
        </row>
        <row r="5775">
          <cell r="AC5775" t="str">
            <v>Won</v>
          </cell>
          <cell r="AD5775">
            <v>4.2</v>
          </cell>
          <cell r="AE5775">
            <v>1.7</v>
          </cell>
          <cell r="AF5775">
            <v>100</v>
          </cell>
          <cell r="AG5775">
            <v>420</v>
          </cell>
          <cell r="AH5775">
            <v>320</v>
          </cell>
        </row>
        <row r="5776">
          <cell r="AD5776">
            <v>7</v>
          </cell>
          <cell r="AF5776">
            <v>100</v>
          </cell>
          <cell r="AG5776" t="str">
            <v/>
          </cell>
          <cell r="AH5776">
            <v>-100</v>
          </cell>
        </row>
        <row r="5777">
          <cell r="AC5777" t="str">
            <v>2nd</v>
          </cell>
          <cell r="AD5777">
            <v>6.5</v>
          </cell>
          <cell r="AE5777">
            <v>2.2999999999999998</v>
          </cell>
          <cell r="AF5777">
            <v>100</v>
          </cell>
          <cell r="AG5777" t="str">
            <v/>
          </cell>
          <cell r="AH5777">
            <v>-100</v>
          </cell>
        </row>
        <row r="5778">
          <cell r="AD5778">
            <v>21</v>
          </cell>
          <cell r="AF5778">
            <v>100</v>
          </cell>
          <cell r="AG5778" t="str">
            <v/>
          </cell>
          <cell r="AH5778">
            <v>-100</v>
          </cell>
        </row>
        <row r="5779">
          <cell r="AD5779">
            <v>8</v>
          </cell>
          <cell r="AF5779">
            <v>100</v>
          </cell>
          <cell r="AG5779" t="str">
            <v/>
          </cell>
          <cell r="AH5779">
            <v>-100</v>
          </cell>
        </row>
        <row r="5780">
          <cell r="AD5780">
            <v>2.25</v>
          </cell>
          <cell r="AF5780">
            <v>100</v>
          </cell>
          <cell r="AG5780" t="str">
            <v/>
          </cell>
          <cell r="AH5780">
            <v>-100</v>
          </cell>
        </row>
        <row r="5781">
          <cell r="AC5781" t="str">
            <v>3rd</v>
          </cell>
          <cell r="AD5781">
            <v>14</v>
          </cell>
          <cell r="AE5781">
            <v>2.9</v>
          </cell>
          <cell r="AF5781">
            <v>100</v>
          </cell>
          <cell r="AG5781" t="str">
            <v/>
          </cell>
          <cell r="AH5781">
            <v>-100</v>
          </cell>
        </row>
        <row r="5782">
          <cell r="AD5782">
            <v>4.4000000000000004</v>
          </cell>
          <cell r="AF5782">
            <v>100</v>
          </cell>
          <cell r="AG5782" t="str">
            <v/>
          </cell>
          <cell r="AH5782">
            <v>-100</v>
          </cell>
        </row>
        <row r="5783">
          <cell r="AD5783">
            <v>6.5</v>
          </cell>
          <cell r="AF5783">
            <v>100</v>
          </cell>
          <cell r="AG5783" t="str">
            <v/>
          </cell>
          <cell r="AH5783">
            <v>-100</v>
          </cell>
        </row>
        <row r="5784">
          <cell r="AD5784">
            <v>10</v>
          </cell>
          <cell r="AF5784">
            <v>100</v>
          </cell>
          <cell r="AG5784" t="str">
            <v/>
          </cell>
          <cell r="AH5784">
            <v>-100</v>
          </cell>
        </row>
        <row r="5785">
          <cell r="AD5785">
            <v>4.8</v>
          </cell>
          <cell r="AF5785">
            <v>100</v>
          </cell>
          <cell r="AG5785" t="str">
            <v/>
          </cell>
          <cell r="AH5785">
            <v>-100</v>
          </cell>
        </row>
        <row r="5786">
          <cell r="AC5786" t="str">
            <v>2nd</v>
          </cell>
          <cell r="AD5786">
            <v>2.8</v>
          </cell>
          <cell r="AE5786">
            <v>1.2</v>
          </cell>
          <cell r="AF5786">
            <v>100</v>
          </cell>
          <cell r="AG5786" t="str">
            <v/>
          </cell>
          <cell r="AH5786">
            <v>-100</v>
          </cell>
        </row>
        <row r="5787">
          <cell r="AC5787" t="str">
            <v>Won</v>
          </cell>
          <cell r="AD5787">
            <v>3.6</v>
          </cell>
          <cell r="AE5787">
            <v>1.5</v>
          </cell>
          <cell r="AF5787">
            <v>100</v>
          </cell>
          <cell r="AG5787">
            <v>360</v>
          </cell>
          <cell r="AH5787">
            <v>260</v>
          </cell>
        </row>
        <row r="5788">
          <cell r="AC5788" t="str">
            <v>3rd</v>
          </cell>
          <cell r="AD5788">
            <v>9</v>
          </cell>
          <cell r="AE5788">
            <v>2.4</v>
          </cell>
          <cell r="AF5788">
            <v>100</v>
          </cell>
          <cell r="AG5788" t="str">
            <v/>
          </cell>
          <cell r="AH5788">
            <v>-100</v>
          </cell>
        </row>
        <row r="5789">
          <cell r="AD5789">
            <v>26</v>
          </cell>
          <cell r="AF5789">
            <v>100</v>
          </cell>
          <cell r="AG5789" t="str">
            <v/>
          </cell>
          <cell r="AH5789">
            <v>-100</v>
          </cell>
        </row>
        <row r="5790">
          <cell r="AC5790" t="str">
            <v>Won</v>
          </cell>
          <cell r="AD5790">
            <v>1.85</v>
          </cell>
          <cell r="AE5790">
            <v>1.3</v>
          </cell>
          <cell r="AF5790">
            <v>100</v>
          </cell>
          <cell r="AG5790">
            <v>185</v>
          </cell>
          <cell r="AH5790">
            <v>85</v>
          </cell>
        </row>
        <row r="5791">
          <cell r="AC5791" t="str">
            <v>2nd</v>
          </cell>
          <cell r="AD5791">
            <v>4.5999999999999996</v>
          </cell>
          <cell r="AE5791">
            <v>1.9</v>
          </cell>
          <cell r="AF5791">
            <v>100</v>
          </cell>
          <cell r="AG5791" t="str">
            <v/>
          </cell>
          <cell r="AH5791">
            <v>-100</v>
          </cell>
        </row>
        <row r="5792">
          <cell r="AD5792">
            <v>15</v>
          </cell>
          <cell r="AF5792">
            <v>100</v>
          </cell>
          <cell r="AG5792" t="str">
            <v/>
          </cell>
          <cell r="AH5792">
            <v>-100</v>
          </cell>
        </row>
        <row r="5793">
          <cell r="AC5793" t="str">
            <v>Ntd</v>
          </cell>
          <cell r="AD5793">
            <v>5.5</v>
          </cell>
          <cell r="AF5793">
            <v>100</v>
          </cell>
          <cell r="AG5793" t="str">
            <v/>
          </cell>
          <cell r="AH5793">
            <v>-100</v>
          </cell>
        </row>
        <row r="5794">
          <cell r="AD5794">
            <v>13</v>
          </cell>
          <cell r="AF5794">
            <v>100</v>
          </cell>
          <cell r="AG5794" t="str">
            <v/>
          </cell>
          <cell r="AH5794">
            <v>-100</v>
          </cell>
        </row>
        <row r="5795">
          <cell r="AC5795" t="str">
            <v>3rd</v>
          </cell>
          <cell r="AD5795">
            <v>2.4500000000000002</v>
          </cell>
          <cell r="AE5795">
            <v>1.2</v>
          </cell>
          <cell r="AF5795">
            <v>100</v>
          </cell>
          <cell r="AG5795" t="str">
            <v/>
          </cell>
          <cell r="AH5795">
            <v>-100</v>
          </cell>
        </row>
        <row r="5796">
          <cell r="AD5796">
            <v>3.8</v>
          </cell>
          <cell r="AF5796">
            <v>100</v>
          </cell>
          <cell r="AG5796" t="str">
            <v/>
          </cell>
          <cell r="AH5796">
            <v>-100</v>
          </cell>
        </row>
        <row r="5797">
          <cell r="AD5797">
            <v>7.5</v>
          </cell>
          <cell r="AF5797">
            <v>100</v>
          </cell>
          <cell r="AG5797" t="str">
            <v/>
          </cell>
          <cell r="AH5797">
            <v>-100</v>
          </cell>
        </row>
        <row r="5798">
          <cell r="AD5798">
            <v>10</v>
          </cell>
          <cell r="AF5798">
            <v>100</v>
          </cell>
          <cell r="AG5798" t="str">
            <v/>
          </cell>
          <cell r="AH5798">
            <v>-100</v>
          </cell>
        </row>
        <row r="5799">
          <cell r="AC5799" t="str">
            <v>Won</v>
          </cell>
          <cell r="AD5799">
            <v>9.4</v>
          </cell>
          <cell r="AE5799">
            <v>2.1</v>
          </cell>
          <cell r="AF5799">
            <v>100</v>
          </cell>
          <cell r="AG5799">
            <v>940</v>
          </cell>
          <cell r="AH5799">
            <v>840</v>
          </cell>
        </row>
        <row r="5800">
          <cell r="AD5800">
            <v>6</v>
          </cell>
          <cell r="AF5800">
            <v>100</v>
          </cell>
          <cell r="AG5800" t="str">
            <v/>
          </cell>
          <cell r="AH5800">
            <v>-100</v>
          </cell>
        </row>
        <row r="5801">
          <cell r="AD5801">
            <v>4.5999999999999996</v>
          </cell>
          <cell r="AF5801">
            <v>100</v>
          </cell>
          <cell r="AG5801" t="str">
            <v/>
          </cell>
          <cell r="AH5801">
            <v>-100</v>
          </cell>
        </row>
        <row r="5802">
          <cell r="AD5802">
            <v>7.5</v>
          </cell>
          <cell r="AF5802">
            <v>100</v>
          </cell>
          <cell r="AG5802" t="str">
            <v/>
          </cell>
          <cell r="AH5802">
            <v>-100</v>
          </cell>
        </row>
        <row r="5803">
          <cell r="AD5803">
            <v>16</v>
          </cell>
          <cell r="AF5803">
            <v>100</v>
          </cell>
          <cell r="AG5803" t="str">
            <v/>
          </cell>
          <cell r="AH5803">
            <v>-100</v>
          </cell>
        </row>
        <row r="5804">
          <cell r="AD5804">
            <v>7.5</v>
          </cell>
          <cell r="AF5804">
            <v>100</v>
          </cell>
          <cell r="AG5804" t="str">
            <v/>
          </cell>
          <cell r="AH5804">
            <v>-100</v>
          </cell>
        </row>
        <row r="5805">
          <cell r="AC5805" t="str">
            <v>2nd</v>
          </cell>
          <cell r="AD5805">
            <v>5</v>
          </cell>
          <cell r="AE5805">
            <v>1.4</v>
          </cell>
          <cell r="AF5805">
            <v>100</v>
          </cell>
          <cell r="AG5805" t="str">
            <v/>
          </cell>
          <cell r="AH5805">
            <v>-100</v>
          </cell>
        </row>
        <row r="5806">
          <cell r="AC5806" t="str">
            <v>Won</v>
          </cell>
          <cell r="AD5806">
            <v>2.5</v>
          </cell>
          <cell r="AE5806">
            <v>1.3</v>
          </cell>
          <cell r="AF5806">
            <v>100</v>
          </cell>
          <cell r="AG5806">
            <v>250</v>
          </cell>
          <cell r="AH5806">
            <v>150</v>
          </cell>
        </row>
        <row r="5807">
          <cell r="AC5807" t="str">
            <v>3rd</v>
          </cell>
          <cell r="AD5807">
            <v>7</v>
          </cell>
          <cell r="AE5807">
            <v>2.2000000000000002</v>
          </cell>
          <cell r="AF5807">
            <v>100</v>
          </cell>
          <cell r="AG5807" t="str">
            <v/>
          </cell>
          <cell r="AH5807">
            <v>-100</v>
          </cell>
        </row>
        <row r="5808">
          <cell r="AD5808">
            <v>31</v>
          </cell>
          <cell r="AF5808">
            <v>100</v>
          </cell>
          <cell r="AG5808" t="str">
            <v/>
          </cell>
          <cell r="AH5808">
            <v>-100</v>
          </cell>
        </row>
        <row r="5809">
          <cell r="AD5809">
            <v>8.5</v>
          </cell>
          <cell r="AF5809">
            <v>100</v>
          </cell>
          <cell r="AG5809" t="str">
            <v/>
          </cell>
          <cell r="AH5809">
            <v>-100</v>
          </cell>
        </row>
        <row r="5810">
          <cell r="AC5810" t="str">
            <v>Won</v>
          </cell>
          <cell r="AD5810">
            <v>11.2</v>
          </cell>
          <cell r="AE5810">
            <v>3.4</v>
          </cell>
          <cell r="AF5810">
            <v>100</v>
          </cell>
          <cell r="AG5810">
            <v>1120</v>
          </cell>
          <cell r="AH5810">
            <v>1020</v>
          </cell>
        </row>
        <row r="5811">
          <cell r="AC5811" t="str">
            <v>2nd</v>
          </cell>
          <cell r="AD5811">
            <v>5</v>
          </cell>
          <cell r="AE5811">
            <v>2.1</v>
          </cell>
          <cell r="AF5811">
            <v>100</v>
          </cell>
          <cell r="AG5811" t="str">
            <v/>
          </cell>
          <cell r="AH5811">
            <v>-100</v>
          </cell>
        </row>
        <row r="5812">
          <cell r="AD5812">
            <v>7.5</v>
          </cell>
          <cell r="AF5812">
            <v>100</v>
          </cell>
          <cell r="AG5812" t="str">
            <v/>
          </cell>
          <cell r="AH5812">
            <v>-100</v>
          </cell>
        </row>
        <row r="5813">
          <cell r="AD5813">
            <v>7.5</v>
          </cell>
          <cell r="AF5813">
            <v>100</v>
          </cell>
          <cell r="AG5813" t="str">
            <v/>
          </cell>
          <cell r="AH5813">
            <v>-100</v>
          </cell>
        </row>
        <row r="5814">
          <cell r="AD5814">
            <v>13</v>
          </cell>
          <cell r="AF5814">
            <v>100</v>
          </cell>
          <cell r="AG5814" t="str">
            <v/>
          </cell>
          <cell r="AH5814">
            <v>-100</v>
          </cell>
        </row>
        <row r="5815">
          <cell r="AC5815" t="str">
            <v>Won</v>
          </cell>
          <cell r="AD5815">
            <v>1.5</v>
          </cell>
          <cell r="AE5815">
            <v>1.1000000000000001</v>
          </cell>
          <cell r="AF5815">
            <v>100</v>
          </cell>
          <cell r="AG5815">
            <v>150</v>
          </cell>
          <cell r="AH5815">
            <v>50</v>
          </cell>
        </row>
        <row r="5816">
          <cell r="AC5816" t="str">
            <v>Ntd</v>
          </cell>
          <cell r="AD5816">
            <v>3.3</v>
          </cell>
          <cell r="AF5816">
            <v>100</v>
          </cell>
          <cell r="AG5816" t="str">
            <v/>
          </cell>
          <cell r="AH5816">
            <v>-100</v>
          </cell>
        </row>
        <row r="5817">
          <cell r="AC5817" t="str">
            <v>2nd</v>
          </cell>
          <cell r="AD5817">
            <v>6</v>
          </cell>
          <cell r="AE5817">
            <v>3</v>
          </cell>
          <cell r="AF5817">
            <v>100</v>
          </cell>
          <cell r="AG5817" t="str">
            <v/>
          </cell>
          <cell r="AH5817">
            <v>-100</v>
          </cell>
        </row>
        <row r="5818">
          <cell r="AD5818">
            <v>17</v>
          </cell>
          <cell r="AF5818">
            <v>100</v>
          </cell>
          <cell r="AG5818" t="str">
            <v/>
          </cell>
          <cell r="AH5818">
            <v>-100</v>
          </cell>
        </row>
        <row r="5819">
          <cell r="AD5819">
            <v>11</v>
          </cell>
          <cell r="AF5819">
            <v>100</v>
          </cell>
          <cell r="AG5819" t="str">
            <v/>
          </cell>
          <cell r="AH5819">
            <v>-100</v>
          </cell>
        </row>
        <row r="5820">
          <cell r="AD5820">
            <v>4</v>
          </cell>
          <cell r="AF5820">
            <v>100</v>
          </cell>
          <cell r="AG5820" t="str">
            <v/>
          </cell>
          <cell r="AH5820">
            <v>-100</v>
          </cell>
        </row>
        <row r="5821">
          <cell r="AD5821">
            <v>3.8</v>
          </cell>
          <cell r="AF5821">
            <v>100</v>
          </cell>
          <cell r="AG5821" t="str">
            <v/>
          </cell>
          <cell r="AH5821">
            <v>-100</v>
          </cell>
        </row>
        <row r="5822">
          <cell r="AD5822">
            <v>6</v>
          </cell>
          <cell r="AF5822">
            <v>100</v>
          </cell>
          <cell r="AG5822" t="str">
            <v/>
          </cell>
          <cell r="AH5822">
            <v>-100</v>
          </cell>
        </row>
        <row r="5823">
          <cell r="AC5823" t="str">
            <v>2nd</v>
          </cell>
          <cell r="AD5823">
            <v>20</v>
          </cell>
          <cell r="AE5823">
            <v>3.9</v>
          </cell>
          <cell r="AF5823">
            <v>100</v>
          </cell>
          <cell r="AG5823" t="str">
            <v/>
          </cell>
          <cell r="AH5823">
            <v>-100</v>
          </cell>
        </row>
        <row r="5824">
          <cell r="AC5824" t="str">
            <v>3rd</v>
          </cell>
          <cell r="AD5824">
            <v>31</v>
          </cell>
          <cell r="AE5824">
            <v>9.4</v>
          </cell>
          <cell r="AF5824">
            <v>100</v>
          </cell>
          <cell r="AG5824" t="str">
            <v/>
          </cell>
          <cell r="AH5824">
            <v>-100</v>
          </cell>
        </row>
        <row r="5825">
          <cell r="AC5825" t="str">
            <v>Won</v>
          </cell>
          <cell r="AD5825">
            <v>3.3</v>
          </cell>
          <cell r="AE5825">
            <v>1.7</v>
          </cell>
          <cell r="AF5825">
            <v>100</v>
          </cell>
          <cell r="AG5825">
            <v>330</v>
          </cell>
          <cell r="AH5825">
            <v>230</v>
          </cell>
        </row>
        <row r="5826">
          <cell r="AD5826">
            <v>21</v>
          </cell>
          <cell r="AF5826">
            <v>100</v>
          </cell>
          <cell r="AG5826" t="str">
            <v/>
          </cell>
          <cell r="AH5826">
            <v>-100</v>
          </cell>
        </row>
        <row r="5827">
          <cell r="AD5827">
            <v>19</v>
          </cell>
          <cell r="AF5827">
            <v>100</v>
          </cell>
          <cell r="AG5827" t="str">
            <v/>
          </cell>
          <cell r="AH5827">
            <v>-100</v>
          </cell>
        </row>
        <row r="5828">
          <cell r="AD5828">
            <v>18</v>
          </cell>
          <cell r="AF5828">
            <v>100</v>
          </cell>
          <cell r="AG5828" t="str">
            <v/>
          </cell>
          <cell r="AH5828">
            <v>-100</v>
          </cell>
        </row>
        <row r="5829">
          <cell r="AC5829" t="str">
            <v>3rd</v>
          </cell>
          <cell r="AD5829">
            <v>5</v>
          </cell>
          <cell r="AE5829">
            <v>2</v>
          </cell>
          <cell r="AF5829">
            <v>100</v>
          </cell>
          <cell r="AG5829" t="str">
            <v/>
          </cell>
          <cell r="AH5829">
            <v>-100</v>
          </cell>
        </row>
        <row r="5830">
          <cell r="AC5830" t="str">
            <v>2nd</v>
          </cell>
          <cell r="AD5830">
            <v>3.5</v>
          </cell>
          <cell r="AE5830">
            <v>1.4</v>
          </cell>
          <cell r="AF5830">
            <v>100</v>
          </cell>
          <cell r="AG5830" t="str">
            <v/>
          </cell>
          <cell r="AH5830">
            <v>-100</v>
          </cell>
        </row>
        <row r="5831">
          <cell r="AC5831" t="str">
            <v>3rd</v>
          </cell>
          <cell r="AD5831">
            <v>3.5</v>
          </cell>
          <cell r="AE5831">
            <v>1.4</v>
          </cell>
          <cell r="AF5831">
            <v>100</v>
          </cell>
          <cell r="AG5831" t="str">
            <v/>
          </cell>
          <cell r="AH5831">
            <v>-100</v>
          </cell>
        </row>
        <row r="5832">
          <cell r="AD5832">
            <v>13</v>
          </cell>
          <cell r="AF5832">
            <v>100</v>
          </cell>
          <cell r="AG5832" t="str">
            <v/>
          </cell>
          <cell r="AH5832">
            <v>-100</v>
          </cell>
        </row>
        <row r="5833">
          <cell r="AC5833" t="str">
            <v>Won</v>
          </cell>
          <cell r="AD5833">
            <v>5.2</v>
          </cell>
          <cell r="AE5833">
            <v>1.8</v>
          </cell>
          <cell r="AF5833">
            <v>100</v>
          </cell>
          <cell r="AG5833">
            <v>520</v>
          </cell>
          <cell r="AH5833">
            <v>420</v>
          </cell>
        </row>
        <row r="5834">
          <cell r="AD5834">
            <v>31</v>
          </cell>
          <cell r="AF5834">
            <v>100</v>
          </cell>
          <cell r="AG5834" t="str">
            <v/>
          </cell>
          <cell r="AH5834">
            <v>-100</v>
          </cell>
        </row>
        <row r="5835">
          <cell r="AD5835">
            <v>3.1</v>
          </cell>
          <cell r="AF5835">
            <v>100</v>
          </cell>
          <cell r="AG5835" t="str">
            <v/>
          </cell>
          <cell r="AH5835">
            <v>-100</v>
          </cell>
        </row>
        <row r="5836">
          <cell r="AD5836">
            <v>8</v>
          </cell>
          <cell r="AF5836">
            <v>100</v>
          </cell>
          <cell r="AG5836" t="str">
            <v/>
          </cell>
          <cell r="AH5836">
            <v>-100</v>
          </cell>
        </row>
        <row r="5837">
          <cell r="AC5837" t="str">
            <v>3rd</v>
          </cell>
          <cell r="AD5837">
            <v>8.5</v>
          </cell>
          <cell r="AE5837">
            <v>2.5</v>
          </cell>
          <cell r="AF5837">
            <v>100</v>
          </cell>
          <cell r="AG5837" t="str">
            <v/>
          </cell>
          <cell r="AH5837">
            <v>-100</v>
          </cell>
        </row>
        <row r="5838">
          <cell r="AC5838" t="str">
            <v>2nd</v>
          </cell>
          <cell r="AD5838">
            <v>5.5</v>
          </cell>
          <cell r="AE5838">
            <v>1.9</v>
          </cell>
          <cell r="AF5838">
            <v>100</v>
          </cell>
          <cell r="AG5838" t="str">
            <v/>
          </cell>
          <cell r="AH5838">
            <v>-100</v>
          </cell>
        </row>
        <row r="5839">
          <cell r="AD5839">
            <v>26</v>
          </cell>
          <cell r="AF5839">
            <v>100</v>
          </cell>
          <cell r="AG5839" t="str">
            <v/>
          </cell>
          <cell r="AH5839">
            <v>-100</v>
          </cell>
        </row>
        <row r="5840">
          <cell r="AD5840">
            <v>4.2</v>
          </cell>
          <cell r="AF5840">
            <v>100</v>
          </cell>
          <cell r="AG5840" t="str">
            <v/>
          </cell>
          <cell r="AH5840">
            <v>-100</v>
          </cell>
        </row>
        <row r="5841">
          <cell r="AD5841">
            <v>4.5999999999999996</v>
          </cell>
          <cell r="AF5841">
            <v>100</v>
          </cell>
          <cell r="AG5841" t="str">
            <v/>
          </cell>
          <cell r="AH5841">
            <v>-100</v>
          </cell>
        </row>
        <row r="5842">
          <cell r="AC5842" t="str">
            <v>Won</v>
          </cell>
          <cell r="AD5842">
            <v>11</v>
          </cell>
          <cell r="AE5842">
            <v>2.6</v>
          </cell>
          <cell r="AF5842">
            <v>100</v>
          </cell>
          <cell r="AG5842">
            <v>1100</v>
          </cell>
          <cell r="AH5842">
            <v>1000</v>
          </cell>
        </row>
        <row r="5843">
          <cell r="AD5843">
            <v>5</v>
          </cell>
          <cell r="AF5843">
            <v>100</v>
          </cell>
          <cell r="AG5843" t="str">
            <v/>
          </cell>
          <cell r="AH5843">
            <v>-100</v>
          </cell>
        </row>
        <row r="5844">
          <cell r="AD5844">
            <v>31</v>
          </cell>
          <cell r="AF5844">
            <v>100</v>
          </cell>
          <cell r="AG5844" t="str">
            <v/>
          </cell>
          <cell r="AH5844">
            <v>-100</v>
          </cell>
        </row>
        <row r="5845">
          <cell r="AC5845" t="str">
            <v>Won</v>
          </cell>
          <cell r="AD5845">
            <v>2.4</v>
          </cell>
          <cell r="AE5845">
            <v>1.4</v>
          </cell>
          <cell r="AF5845">
            <v>100</v>
          </cell>
          <cell r="AG5845">
            <v>240</v>
          </cell>
          <cell r="AH5845">
            <v>140</v>
          </cell>
        </row>
        <row r="5846">
          <cell r="AC5846" t="str">
            <v>3rd</v>
          </cell>
          <cell r="AD5846">
            <v>11</v>
          </cell>
          <cell r="AE5846">
            <v>2.8</v>
          </cell>
          <cell r="AF5846">
            <v>100</v>
          </cell>
          <cell r="AG5846" t="str">
            <v/>
          </cell>
          <cell r="AH5846">
            <v>-100</v>
          </cell>
        </row>
        <row r="5847">
          <cell r="AC5847" t="str">
            <v>2nd</v>
          </cell>
          <cell r="AD5847">
            <v>3.9</v>
          </cell>
          <cell r="AE5847">
            <v>1.7</v>
          </cell>
          <cell r="AF5847">
            <v>100</v>
          </cell>
          <cell r="AG5847" t="str">
            <v/>
          </cell>
          <cell r="AH5847">
            <v>-100</v>
          </cell>
        </row>
        <row r="5848">
          <cell r="AD5848">
            <v>12</v>
          </cell>
          <cell r="AF5848">
            <v>100</v>
          </cell>
          <cell r="AG5848" t="str">
            <v/>
          </cell>
          <cell r="AH5848">
            <v>-100</v>
          </cell>
        </row>
        <row r="5849">
          <cell r="AD5849">
            <v>61</v>
          </cell>
          <cell r="AF5849">
            <v>100</v>
          </cell>
          <cell r="AG5849" t="str">
            <v/>
          </cell>
          <cell r="AH5849">
            <v>-100</v>
          </cell>
        </row>
        <row r="5850">
          <cell r="AC5850" t="str">
            <v>2nd</v>
          </cell>
          <cell r="AD5850">
            <v>9.5</v>
          </cell>
          <cell r="AE5850">
            <v>2.9</v>
          </cell>
          <cell r="AF5850">
            <v>100</v>
          </cell>
          <cell r="AG5850" t="str">
            <v/>
          </cell>
          <cell r="AH5850">
            <v>-100</v>
          </cell>
        </row>
        <row r="5851">
          <cell r="AC5851" t="str">
            <v>Won</v>
          </cell>
          <cell r="AD5851">
            <v>2.6</v>
          </cell>
          <cell r="AE5851">
            <v>1.3</v>
          </cell>
          <cell r="AF5851">
            <v>100</v>
          </cell>
          <cell r="AG5851">
            <v>260</v>
          </cell>
          <cell r="AH5851">
            <v>160</v>
          </cell>
        </row>
        <row r="5852">
          <cell r="AD5852">
            <v>4.5999999999999996</v>
          </cell>
          <cell r="AF5852">
            <v>100</v>
          </cell>
          <cell r="AG5852" t="str">
            <v/>
          </cell>
          <cell r="AH5852">
            <v>-100</v>
          </cell>
        </row>
        <row r="5853">
          <cell r="AD5853">
            <v>7.5</v>
          </cell>
          <cell r="AF5853">
            <v>100</v>
          </cell>
          <cell r="AG5853" t="str">
            <v/>
          </cell>
          <cell r="AH5853">
            <v>-100</v>
          </cell>
        </row>
        <row r="5854">
          <cell r="AD5854">
            <v>26</v>
          </cell>
          <cell r="AF5854">
            <v>100</v>
          </cell>
          <cell r="AG5854" t="str">
            <v/>
          </cell>
          <cell r="AH5854">
            <v>-100</v>
          </cell>
        </row>
        <row r="5855">
          <cell r="AC5855" t="str">
            <v>3rd</v>
          </cell>
          <cell r="AD5855">
            <v>3.2</v>
          </cell>
          <cell r="AE5855">
            <v>1.4</v>
          </cell>
          <cell r="AF5855">
            <v>100</v>
          </cell>
          <cell r="AG5855" t="str">
            <v/>
          </cell>
          <cell r="AH5855">
            <v>-100</v>
          </cell>
        </row>
        <row r="5856">
          <cell r="AC5856" t="str">
            <v>Won</v>
          </cell>
          <cell r="AD5856">
            <v>2.7</v>
          </cell>
          <cell r="AE5856">
            <v>1.2</v>
          </cell>
          <cell r="AF5856">
            <v>100</v>
          </cell>
          <cell r="AG5856">
            <v>270</v>
          </cell>
          <cell r="AH5856">
            <v>170</v>
          </cell>
        </row>
        <row r="5857">
          <cell r="AD5857">
            <v>5.5</v>
          </cell>
          <cell r="AF5857">
            <v>100</v>
          </cell>
          <cell r="AG5857" t="str">
            <v/>
          </cell>
          <cell r="AH5857">
            <v>-100</v>
          </cell>
        </row>
        <row r="5858">
          <cell r="AD5858">
            <v>9</v>
          </cell>
          <cell r="AF5858">
            <v>100</v>
          </cell>
          <cell r="AG5858" t="str">
            <v/>
          </cell>
          <cell r="AH5858">
            <v>-100</v>
          </cell>
        </row>
        <row r="5859">
          <cell r="AD5859">
            <v>19</v>
          </cell>
          <cell r="AF5859">
            <v>100</v>
          </cell>
          <cell r="AG5859" t="str">
            <v/>
          </cell>
          <cell r="AH5859">
            <v>-100</v>
          </cell>
        </row>
        <row r="5860">
          <cell r="AC5860" t="str">
            <v>2nd</v>
          </cell>
          <cell r="AD5860">
            <v>3.9</v>
          </cell>
          <cell r="AE5860">
            <v>1.6</v>
          </cell>
          <cell r="AF5860">
            <v>100</v>
          </cell>
          <cell r="AG5860" t="str">
            <v/>
          </cell>
          <cell r="AH5860">
            <v>-100</v>
          </cell>
        </row>
        <row r="5861">
          <cell r="AC5861" t="str">
            <v>Won</v>
          </cell>
          <cell r="AD5861">
            <v>4.8</v>
          </cell>
          <cell r="AE5861">
            <v>1.8</v>
          </cell>
          <cell r="AF5861">
            <v>100</v>
          </cell>
          <cell r="AG5861">
            <v>480</v>
          </cell>
          <cell r="AH5861">
            <v>380</v>
          </cell>
        </row>
        <row r="5862">
          <cell r="AD5862">
            <v>4.2</v>
          </cell>
          <cell r="AF5862">
            <v>100</v>
          </cell>
          <cell r="AG5862" t="str">
            <v/>
          </cell>
          <cell r="AH5862">
            <v>-100</v>
          </cell>
        </row>
        <row r="5863">
          <cell r="AD5863">
            <v>20</v>
          </cell>
          <cell r="AF5863">
            <v>100</v>
          </cell>
          <cell r="AG5863" t="str">
            <v/>
          </cell>
          <cell r="AH5863">
            <v>-100</v>
          </cell>
        </row>
        <row r="5864">
          <cell r="AC5864" t="str">
            <v>3rd</v>
          </cell>
          <cell r="AD5864">
            <v>10</v>
          </cell>
          <cell r="AE5864">
            <v>2.5</v>
          </cell>
          <cell r="AF5864">
            <v>100</v>
          </cell>
          <cell r="AG5864" t="str">
            <v/>
          </cell>
          <cell r="AH5864">
            <v>-100</v>
          </cell>
        </row>
        <row r="5865">
          <cell r="AC5865" t="str">
            <v>Won</v>
          </cell>
          <cell r="AD5865">
            <v>2.5</v>
          </cell>
          <cell r="AE5865">
            <v>1.2</v>
          </cell>
          <cell r="AF5865">
            <v>100</v>
          </cell>
          <cell r="AG5865">
            <v>250</v>
          </cell>
          <cell r="AH5865">
            <v>150</v>
          </cell>
        </row>
        <row r="5866">
          <cell r="AD5866">
            <v>5</v>
          </cell>
          <cell r="AF5866">
            <v>100</v>
          </cell>
          <cell r="AG5866" t="str">
            <v/>
          </cell>
          <cell r="AH5866">
            <v>-100</v>
          </cell>
        </row>
        <row r="5867">
          <cell r="AC5867" t="str">
            <v>3rd</v>
          </cell>
          <cell r="AD5867">
            <v>11</v>
          </cell>
          <cell r="AE5867">
            <v>1.8</v>
          </cell>
          <cell r="AF5867">
            <v>100</v>
          </cell>
          <cell r="AG5867" t="str">
            <v/>
          </cell>
          <cell r="AH5867">
            <v>-100</v>
          </cell>
        </row>
        <row r="5868">
          <cell r="AD5868">
            <v>14</v>
          </cell>
          <cell r="AF5868">
            <v>100</v>
          </cell>
          <cell r="AG5868" t="str">
            <v/>
          </cell>
          <cell r="AH5868">
            <v>-100</v>
          </cell>
        </row>
        <row r="5869">
          <cell r="AC5869" t="str">
            <v>2nd</v>
          </cell>
          <cell r="AD5869">
            <v>5</v>
          </cell>
          <cell r="AE5869">
            <v>1.8</v>
          </cell>
          <cell r="AF5869">
            <v>100</v>
          </cell>
          <cell r="AG5869" t="str">
            <v/>
          </cell>
          <cell r="AH5869">
            <v>-100</v>
          </cell>
        </row>
        <row r="5870">
          <cell r="AC5870" t="str">
            <v>3rd</v>
          </cell>
          <cell r="AD5870">
            <v>3.4</v>
          </cell>
          <cell r="AE5870">
            <v>1.4</v>
          </cell>
          <cell r="AF5870">
            <v>100</v>
          </cell>
          <cell r="AG5870" t="str">
            <v/>
          </cell>
          <cell r="AH5870">
            <v>-100</v>
          </cell>
        </row>
        <row r="5871">
          <cell r="AD5871">
            <v>9</v>
          </cell>
          <cell r="AF5871">
            <v>100</v>
          </cell>
          <cell r="AG5871" t="str">
            <v/>
          </cell>
          <cell r="AH5871">
            <v>-100</v>
          </cell>
        </row>
        <row r="5872">
          <cell r="AC5872" t="str">
            <v>3rd</v>
          </cell>
          <cell r="AD5872">
            <v>13</v>
          </cell>
          <cell r="AE5872">
            <v>1.8</v>
          </cell>
          <cell r="AF5872">
            <v>100</v>
          </cell>
          <cell r="AG5872" t="str">
            <v/>
          </cell>
          <cell r="AH5872">
            <v>-100</v>
          </cell>
        </row>
        <row r="5873">
          <cell r="AC5873" t="str">
            <v>Won</v>
          </cell>
          <cell r="AD5873">
            <v>5</v>
          </cell>
          <cell r="AE5873">
            <v>1.7</v>
          </cell>
          <cell r="AF5873">
            <v>100</v>
          </cell>
          <cell r="AG5873">
            <v>500</v>
          </cell>
          <cell r="AH5873">
            <v>400</v>
          </cell>
        </row>
        <row r="5874">
          <cell r="AD5874">
            <v>17</v>
          </cell>
          <cell r="AF5874">
            <v>100</v>
          </cell>
          <cell r="AG5874" t="str">
            <v/>
          </cell>
          <cell r="AH5874">
            <v>-100</v>
          </cell>
        </row>
        <row r="5875">
          <cell r="AC5875" t="str">
            <v>3rd</v>
          </cell>
          <cell r="AD5875">
            <v>2.8</v>
          </cell>
          <cell r="AE5875">
            <v>1.4</v>
          </cell>
          <cell r="AF5875">
            <v>100</v>
          </cell>
          <cell r="AG5875" t="str">
            <v/>
          </cell>
          <cell r="AH5875">
            <v>-100</v>
          </cell>
        </row>
        <row r="5876">
          <cell r="AD5876">
            <v>16</v>
          </cell>
          <cell r="AF5876">
            <v>100</v>
          </cell>
          <cell r="AG5876" t="str">
            <v/>
          </cell>
          <cell r="AH5876">
            <v>-100</v>
          </cell>
        </row>
        <row r="5877">
          <cell r="AD5877">
            <v>4.8</v>
          </cell>
          <cell r="AF5877">
            <v>100</v>
          </cell>
          <cell r="AG5877" t="str">
            <v/>
          </cell>
          <cell r="AH5877">
            <v>-100</v>
          </cell>
        </row>
        <row r="5878">
          <cell r="AD5878">
            <v>14</v>
          </cell>
          <cell r="AF5878">
            <v>100</v>
          </cell>
          <cell r="AG5878" t="str">
            <v/>
          </cell>
          <cell r="AH5878">
            <v>-100</v>
          </cell>
        </row>
        <row r="5879">
          <cell r="AC5879" t="str">
            <v>Won</v>
          </cell>
          <cell r="AD5879">
            <v>7.5</v>
          </cell>
          <cell r="AE5879">
            <v>2</v>
          </cell>
          <cell r="AF5879">
            <v>100</v>
          </cell>
          <cell r="AG5879">
            <v>750</v>
          </cell>
          <cell r="AH5879">
            <v>650</v>
          </cell>
        </row>
        <row r="5880">
          <cell r="AD5880">
            <v>10</v>
          </cell>
          <cell r="AF5880">
            <v>100</v>
          </cell>
          <cell r="AG5880" t="str">
            <v/>
          </cell>
          <cell r="AH5880">
            <v>-100</v>
          </cell>
        </row>
        <row r="5881">
          <cell r="AD5881">
            <v>26</v>
          </cell>
          <cell r="AF5881">
            <v>100</v>
          </cell>
          <cell r="AG5881" t="str">
            <v/>
          </cell>
          <cell r="AH5881">
            <v>-100</v>
          </cell>
        </row>
        <row r="5882">
          <cell r="AD5882">
            <v>4.4000000000000004</v>
          </cell>
          <cell r="AF5882">
            <v>100</v>
          </cell>
          <cell r="AG5882" t="str">
            <v/>
          </cell>
          <cell r="AH5882">
            <v>-100</v>
          </cell>
        </row>
        <row r="5883">
          <cell r="AD5883">
            <v>12</v>
          </cell>
          <cell r="AF5883">
            <v>100</v>
          </cell>
          <cell r="AG5883" t="str">
            <v/>
          </cell>
          <cell r="AH5883">
            <v>-100</v>
          </cell>
        </row>
        <row r="5884">
          <cell r="AD5884">
            <v>16</v>
          </cell>
          <cell r="AF5884">
            <v>100</v>
          </cell>
          <cell r="AG5884" t="str">
            <v/>
          </cell>
          <cell r="AH5884">
            <v>-100</v>
          </cell>
        </row>
        <row r="5885">
          <cell r="AD5885">
            <v>4.2</v>
          </cell>
          <cell r="AF5885">
            <v>100</v>
          </cell>
          <cell r="AG5885" t="str">
            <v/>
          </cell>
          <cell r="AH5885">
            <v>-100</v>
          </cell>
        </row>
        <row r="5886">
          <cell r="AC5886" t="str">
            <v>2nd</v>
          </cell>
          <cell r="AD5886">
            <v>9</v>
          </cell>
          <cell r="AE5886">
            <v>2.6</v>
          </cell>
          <cell r="AF5886">
            <v>100</v>
          </cell>
          <cell r="AG5886" t="str">
            <v/>
          </cell>
          <cell r="AH5886">
            <v>-100</v>
          </cell>
        </row>
        <row r="5887">
          <cell r="AC5887" t="str">
            <v>3rd</v>
          </cell>
          <cell r="AD5887">
            <v>17</v>
          </cell>
          <cell r="AE5887">
            <v>4.7</v>
          </cell>
          <cell r="AF5887">
            <v>100</v>
          </cell>
          <cell r="AG5887" t="str">
            <v/>
          </cell>
          <cell r="AH5887">
            <v>-100</v>
          </cell>
        </row>
        <row r="5888">
          <cell r="AC5888" t="str">
            <v>Won</v>
          </cell>
          <cell r="AD5888">
            <v>6.5</v>
          </cell>
          <cell r="AE5888">
            <v>2</v>
          </cell>
          <cell r="AF5888">
            <v>100</v>
          </cell>
          <cell r="AG5888">
            <v>650</v>
          </cell>
          <cell r="AH5888">
            <v>550</v>
          </cell>
        </row>
        <row r="5889">
          <cell r="AD5889">
            <v>7.5</v>
          </cell>
          <cell r="AF5889">
            <v>100</v>
          </cell>
          <cell r="AG5889" t="str">
            <v/>
          </cell>
          <cell r="AH5889">
            <v>-100</v>
          </cell>
        </row>
        <row r="5890">
          <cell r="AC5890" t="str">
            <v>3rd</v>
          </cell>
          <cell r="AD5890">
            <v>2.6</v>
          </cell>
          <cell r="AE5890">
            <v>1.5</v>
          </cell>
          <cell r="AF5890">
            <v>100</v>
          </cell>
          <cell r="AG5890" t="str">
            <v/>
          </cell>
          <cell r="AH5890">
            <v>-100</v>
          </cell>
        </row>
        <row r="5891">
          <cell r="AC5891" t="str">
            <v>Won</v>
          </cell>
          <cell r="AD5891">
            <v>5.0999999999999996</v>
          </cell>
          <cell r="AE5891">
            <v>1.8</v>
          </cell>
          <cell r="AF5891">
            <v>100</v>
          </cell>
          <cell r="AG5891">
            <v>509.99999999999994</v>
          </cell>
          <cell r="AH5891">
            <v>409.99999999999994</v>
          </cell>
        </row>
        <row r="5892">
          <cell r="AD5892">
            <v>11</v>
          </cell>
          <cell r="AF5892">
            <v>100</v>
          </cell>
          <cell r="AG5892" t="str">
            <v/>
          </cell>
          <cell r="AH5892">
            <v>-100</v>
          </cell>
        </row>
        <row r="5893">
          <cell r="AD5893">
            <v>8.5</v>
          </cell>
          <cell r="AF5893">
            <v>100</v>
          </cell>
          <cell r="AG5893" t="str">
            <v/>
          </cell>
          <cell r="AH5893">
            <v>-100</v>
          </cell>
        </row>
        <row r="5894">
          <cell r="AC5894" t="str">
            <v>2nd</v>
          </cell>
          <cell r="AD5894">
            <v>15</v>
          </cell>
          <cell r="AE5894">
            <v>2.9</v>
          </cell>
          <cell r="AF5894">
            <v>100</v>
          </cell>
          <cell r="AG5894" t="str">
            <v/>
          </cell>
          <cell r="AH5894">
            <v>-100</v>
          </cell>
        </row>
        <row r="5895">
          <cell r="AC5895" t="str">
            <v>Won</v>
          </cell>
          <cell r="AD5895">
            <v>1.9</v>
          </cell>
          <cell r="AE5895">
            <v>1.1000000000000001</v>
          </cell>
          <cell r="AF5895">
            <v>100</v>
          </cell>
          <cell r="AG5895">
            <v>190</v>
          </cell>
          <cell r="AH5895">
            <v>90</v>
          </cell>
        </row>
        <row r="5896">
          <cell r="AC5896" t="str">
            <v>L/scr</v>
          </cell>
          <cell r="AD5896">
            <v>1</v>
          </cell>
          <cell r="AE5896">
            <v>1</v>
          </cell>
          <cell r="AF5896" t="str">
            <v/>
          </cell>
          <cell r="AG5896" t="str">
            <v/>
          </cell>
          <cell r="AH5896" t="str">
            <v/>
          </cell>
        </row>
        <row r="5897">
          <cell r="AD5897">
            <v>6.5</v>
          </cell>
          <cell r="AF5897">
            <v>100</v>
          </cell>
          <cell r="AG5897" t="str">
            <v/>
          </cell>
          <cell r="AH5897">
            <v>-100</v>
          </cell>
        </row>
        <row r="5898">
          <cell r="AC5898" t="str">
            <v>3rd</v>
          </cell>
          <cell r="AD5898">
            <v>7.5</v>
          </cell>
          <cell r="AE5898">
            <v>1.8</v>
          </cell>
          <cell r="AF5898">
            <v>100</v>
          </cell>
          <cell r="AG5898" t="str">
            <v/>
          </cell>
          <cell r="AH5898">
            <v>-100</v>
          </cell>
        </row>
        <row r="5899">
          <cell r="AC5899" t="str">
            <v>2nd</v>
          </cell>
          <cell r="AD5899">
            <v>9</v>
          </cell>
          <cell r="AE5899">
            <v>1.9</v>
          </cell>
          <cell r="AF5899">
            <v>100</v>
          </cell>
          <cell r="AG5899" t="str">
            <v/>
          </cell>
          <cell r="AH5899">
            <v>-100</v>
          </cell>
        </row>
        <row r="5900">
          <cell r="AD5900">
            <v>9.5</v>
          </cell>
          <cell r="AF5900">
            <v>100</v>
          </cell>
          <cell r="AG5900" t="str">
            <v/>
          </cell>
          <cell r="AH5900">
            <v>-100</v>
          </cell>
        </row>
        <row r="5901">
          <cell r="AC5901" t="str">
            <v>Won</v>
          </cell>
          <cell r="AD5901">
            <v>11</v>
          </cell>
          <cell r="AE5901">
            <v>3.4</v>
          </cell>
          <cell r="AF5901">
            <v>100</v>
          </cell>
          <cell r="AG5901">
            <v>1100</v>
          </cell>
          <cell r="AH5901">
            <v>1000</v>
          </cell>
        </row>
        <row r="5902">
          <cell r="AD5902">
            <v>10</v>
          </cell>
          <cell r="AF5902">
            <v>100</v>
          </cell>
          <cell r="AG5902" t="str">
            <v/>
          </cell>
          <cell r="AH5902">
            <v>-100</v>
          </cell>
        </row>
        <row r="5903">
          <cell r="AD5903">
            <v>8</v>
          </cell>
          <cell r="AF5903">
            <v>100</v>
          </cell>
          <cell r="AG5903" t="str">
            <v/>
          </cell>
          <cell r="AH5903">
            <v>-100</v>
          </cell>
        </row>
        <row r="5904">
          <cell r="AD5904">
            <v>9</v>
          </cell>
          <cell r="AF5904">
            <v>100</v>
          </cell>
          <cell r="AG5904" t="str">
            <v/>
          </cell>
          <cell r="AH5904">
            <v>-100</v>
          </cell>
        </row>
        <row r="5905">
          <cell r="AC5905" t="str">
            <v>Won</v>
          </cell>
          <cell r="AD5905">
            <v>1.85</v>
          </cell>
          <cell r="AE5905">
            <v>1.7</v>
          </cell>
          <cell r="AF5905">
            <v>100</v>
          </cell>
          <cell r="AG5905">
            <v>185</v>
          </cell>
          <cell r="AH5905">
            <v>85</v>
          </cell>
        </row>
        <row r="5906">
          <cell r="AD5906">
            <v>21</v>
          </cell>
          <cell r="AF5906">
            <v>100</v>
          </cell>
          <cell r="AG5906" t="str">
            <v/>
          </cell>
          <cell r="AH5906">
            <v>-100</v>
          </cell>
        </row>
        <row r="5907">
          <cell r="AD5907">
            <v>61</v>
          </cell>
          <cell r="AF5907">
            <v>100</v>
          </cell>
          <cell r="AG5907" t="str">
            <v/>
          </cell>
          <cell r="AH5907">
            <v>-100</v>
          </cell>
        </row>
        <row r="5908">
          <cell r="AD5908">
            <v>12</v>
          </cell>
          <cell r="AF5908">
            <v>100</v>
          </cell>
          <cell r="AG5908" t="str">
            <v/>
          </cell>
          <cell r="AH5908">
            <v>-100</v>
          </cell>
        </row>
        <row r="5909">
          <cell r="AD5909">
            <v>12</v>
          </cell>
          <cell r="AF5909">
            <v>100</v>
          </cell>
          <cell r="AG5909" t="str">
            <v/>
          </cell>
          <cell r="AH5909">
            <v>-100</v>
          </cell>
        </row>
        <row r="5910">
          <cell r="AC5910" t="str">
            <v>Won</v>
          </cell>
          <cell r="AD5910">
            <v>4.2</v>
          </cell>
          <cell r="AE5910">
            <v>1.6</v>
          </cell>
          <cell r="AF5910">
            <v>100</v>
          </cell>
          <cell r="AG5910">
            <v>420</v>
          </cell>
          <cell r="AH5910">
            <v>320</v>
          </cell>
        </row>
        <row r="5911">
          <cell r="AD5911">
            <v>2.8</v>
          </cell>
          <cell r="AF5911">
            <v>100</v>
          </cell>
          <cell r="AG5911" t="str">
            <v/>
          </cell>
          <cell r="AH5911">
            <v>-100</v>
          </cell>
        </row>
        <row r="5912">
          <cell r="AD5912">
            <v>10</v>
          </cell>
          <cell r="AF5912">
            <v>100</v>
          </cell>
          <cell r="AG5912" t="str">
            <v/>
          </cell>
          <cell r="AH5912">
            <v>-100</v>
          </cell>
        </row>
        <row r="5913">
          <cell r="AC5913" t="str">
            <v>2nd</v>
          </cell>
          <cell r="AD5913">
            <v>14</v>
          </cell>
          <cell r="AE5913">
            <v>2.8</v>
          </cell>
          <cell r="AF5913">
            <v>100</v>
          </cell>
          <cell r="AG5913" t="str">
            <v/>
          </cell>
          <cell r="AH5913">
            <v>-100</v>
          </cell>
        </row>
        <row r="5914">
          <cell r="AD5914">
            <v>17</v>
          </cell>
          <cell r="AF5914">
            <v>100</v>
          </cell>
          <cell r="AG5914" t="str">
            <v/>
          </cell>
          <cell r="AH5914">
            <v>-100</v>
          </cell>
        </row>
        <row r="5915">
          <cell r="AD5915">
            <v>4.8</v>
          </cell>
          <cell r="AF5915">
            <v>100</v>
          </cell>
          <cell r="AG5915" t="str">
            <v/>
          </cell>
          <cell r="AH5915">
            <v>-100</v>
          </cell>
        </row>
        <row r="5916">
          <cell r="AD5916">
            <v>7.5</v>
          </cell>
          <cell r="AF5916">
            <v>100</v>
          </cell>
          <cell r="AG5916" t="str">
            <v/>
          </cell>
          <cell r="AH5916">
            <v>-100</v>
          </cell>
        </row>
        <row r="5917">
          <cell r="AC5917" t="str">
            <v>2nd</v>
          </cell>
          <cell r="AD5917">
            <v>17</v>
          </cell>
          <cell r="AE5917">
            <v>4.5999999999999996</v>
          </cell>
          <cell r="AF5917">
            <v>100</v>
          </cell>
          <cell r="AG5917" t="str">
            <v/>
          </cell>
          <cell r="AH5917">
            <v>-100</v>
          </cell>
        </row>
        <row r="5918">
          <cell r="AC5918" t="str">
            <v>Won</v>
          </cell>
          <cell r="AD5918">
            <v>4.4000000000000004</v>
          </cell>
          <cell r="AE5918">
            <v>1.5</v>
          </cell>
          <cell r="AF5918">
            <v>100</v>
          </cell>
          <cell r="AG5918">
            <v>440.00000000000006</v>
          </cell>
          <cell r="AH5918">
            <v>340.00000000000006</v>
          </cell>
        </row>
        <row r="5919">
          <cell r="AD5919">
            <v>20</v>
          </cell>
          <cell r="AF5919">
            <v>100</v>
          </cell>
          <cell r="AG5919" t="str">
            <v/>
          </cell>
          <cell r="AH5919">
            <v>-100</v>
          </cell>
        </row>
        <row r="5920">
          <cell r="AC5920" t="str">
            <v>Won</v>
          </cell>
          <cell r="AD5920">
            <v>3.1</v>
          </cell>
          <cell r="AE5920">
            <v>1.4</v>
          </cell>
          <cell r="AF5920">
            <v>100</v>
          </cell>
          <cell r="AG5920">
            <v>310</v>
          </cell>
          <cell r="AH5920">
            <v>210</v>
          </cell>
        </row>
        <row r="5921">
          <cell r="AD5921">
            <v>16</v>
          </cell>
          <cell r="AF5921">
            <v>100</v>
          </cell>
          <cell r="AG5921" t="str">
            <v/>
          </cell>
          <cell r="AH5921">
            <v>-100</v>
          </cell>
        </row>
        <row r="5922">
          <cell r="AC5922" t="str">
            <v>3rd</v>
          </cell>
          <cell r="AD5922">
            <v>7.5</v>
          </cell>
          <cell r="AE5922">
            <v>1.9</v>
          </cell>
          <cell r="AF5922">
            <v>100</v>
          </cell>
          <cell r="AG5922" t="str">
            <v/>
          </cell>
          <cell r="AH5922">
            <v>-100</v>
          </cell>
        </row>
        <row r="5923">
          <cell r="AD5923">
            <v>6.5</v>
          </cell>
          <cell r="AF5923">
            <v>100</v>
          </cell>
          <cell r="AG5923" t="str">
            <v/>
          </cell>
          <cell r="AH5923">
            <v>-100</v>
          </cell>
        </row>
        <row r="5924">
          <cell r="AD5924">
            <v>6.5</v>
          </cell>
          <cell r="AF5924">
            <v>100</v>
          </cell>
          <cell r="AG5924" t="str">
            <v/>
          </cell>
          <cell r="AH5924">
            <v>-100</v>
          </cell>
        </row>
        <row r="5925">
          <cell r="AD5925">
            <v>9</v>
          </cell>
          <cell r="AF5925">
            <v>100</v>
          </cell>
          <cell r="AG5925" t="str">
            <v/>
          </cell>
          <cell r="AH5925">
            <v>-100</v>
          </cell>
        </row>
        <row r="5926">
          <cell r="AC5926" t="str">
            <v>Won</v>
          </cell>
          <cell r="AD5926">
            <v>3.6</v>
          </cell>
          <cell r="AE5926">
            <v>1.4</v>
          </cell>
          <cell r="AF5926">
            <v>100</v>
          </cell>
          <cell r="AG5926">
            <v>360</v>
          </cell>
          <cell r="AH5926">
            <v>260</v>
          </cell>
        </row>
        <row r="5927">
          <cell r="AC5927" t="str">
            <v>2nd</v>
          </cell>
          <cell r="AD5927">
            <v>6.5</v>
          </cell>
          <cell r="AE5927">
            <v>2.4</v>
          </cell>
          <cell r="AF5927">
            <v>100</v>
          </cell>
          <cell r="AG5927" t="str">
            <v/>
          </cell>
          <cell r="AH5927">
            <v>-100</v>
          </cell>
        </row>
        <row r="5928">
          <cell r="AD5928">
            <v>13</v>
          </cell>
          <cell r="AF5928">
            <v>100</v>
          </cell>
          <cell r="AG5928" t="str">
            <v/>
          </cell>
          <cell r="AH5928">
            <v>-100</v>
          </cell>
        </row>
        <row r="5929">
          <cell r="AD5929">
            <v>21</v>
          </cell>
          <cell r="AF5929">
            <v>100</v>
          </cell>
          <cell r="AG5929" t="str">
            <v/>
          </cell>
          <cell r="AH5929">
            <v>-100</v>
          </cell>
        </row>
        <row r="5930">
          <cell r="AC5930" t="str">
            <v>Won</v>
          </cell>
          <cell r="AD5930">
            <v>3.9</v>
          </cell>
          <cell r="AE5930">
            <v>1.5</v>
          </cell>
          <cell r="AF5930">
            <v>100</v>
          </cell>
          <cell r="AG5930">
            <v>390</v>
          </cell>
          <cell r="AH5930">
            <v>290</v>
          </cell>
        </row>
        <row r="5931">
          <cell r="AD5931">
            <v>26</v>
          </cell>
          <cell r="AF5931">
            <v>100</v>
          </cell>
          <cell r="AG5931" t="str">
            <v/>
          </cell>
          <cell r="AH5931">
            <v>-100</v>
          </cell>
        </row>
        <row r="5932">
          <cell r="AC5932" t="str">
            <v>3rd</v>
          </cell>
          <cell r="AD5932">
            <v>7</v>
          </cell>
          <cell r="AF5932">
            <v>100</v>
          </cell>
          <cell r="AG5932" t="str">
            <v/>
          </cell>
          <cell r="AH5932">
            <v>-100</v>
          </cell>
        </row>
        <row r="5933">
          <cell r="AD5933">
            <v>21</v>
          </cell>
          <cell r="AF5933">
            <v>100</v>
          </cell>
          <cell r="AG5933" t="str">
            <v/>
          </cell>
          <cell r="AH5933">
            <v>-100</v>
          </cell>
        </row>
        <row r="5934">
          <cell r="AC5934" t="str">
            <v>2nd</v>
          </cell>
          <cell r="AD5934">
            <v>5</v>
          </cell>
          <cell r="AF5934">
            <v>100</v>
          </cell>
          <cell r="AG5934" t="str">
            <v/>
          </cell>
          <cell r="AH5934">
            <v>-100</v>
          </cell>
        </row>
        <row r="5935">
          <cell r="AD5935">
            <v>6</v>
          </cell>
          <cell r="AF5935">
            <v>100</v>
          </cell>
          <cell r="AG5935" t="str">
            <v/>
          </cell>
          <cell r="AH5935">
            <v>-100</v>
          </cell>
        </row>
        <row r="5936">
          <cell r="AD5936">
            <v>14</v>
          </cell>
          <cell r="AF5936">
            <v>100</v>
          </cell>
          <cell r="AG5936" t="str">
            <v/>
          </cell>
          <cell r="AH5936">
            <v>-100</v>
          </cell>
        </row>
        <row r="5937">
          <cell r="AD5937">
            <v>12</v>
          </cell>
          <cell r="AF5937">
            <v>100</v>
          </cell>
          <cell r="AG5937" t="str">
            <v/>
          </cell>
          <cell r="AH5937">
            <v>-100</v>
          </cell>
        </row>
        <row r="5938">
          <cell r="AD5938">
            <v>8.5</v>
          </cell>
          <cell r="AF5938">
            <v>100</v>
          </cell>
          <cell r="AG5938" t="str">
            <v/>
          </cell>
          <cell r="AH5938">
            <v>-100</v>
          </cell>
        </row>
        <row r="5939">
          <cell r="AC5939" t="str">
            <v>Won</v>
          </cell>
          <cell r="AD5939">
            <v>8</v>
          </cell>
          <cell r="AE5939">
            <v>2.6</v>
          </cell>
          <cell r="AF5939">
            <v>100</v>
          </cell>
          <cell r="AG5939">
            <v>800</v>
          </cell>
          <cell r="AH5939">
            <v>700</v>
          </cell>
        </row>
        <row r="5940">
          <cell r="AC5940" t="str">
            <v>2nd</v>
          </cell>
          <cell r="AD5940">
            <v>4</v>
          </cell>
          <cell r="AE5940">
            <v>1.6</v>
          </cell>
          <cell r="AF5940">
            <v>100</v>
          </cell>
          <cell r="AG5940" t="str">
            <v/>
          </cell>
          <cell r="AH5940">
            <v>-100</v>
          </cell>
        </row>
        <row r="5941">
          <cell r="AC5941" t="str">
            <v>Won</v>
          </cell>
          <cell r="AD5941">
            <v>2.8</v>
          </cell>
          <cell r="AE5941">
            <v>1.4</v>
          </cell>
          <cell r="AF5941">
            <v>100</v>
          </cell>
          <cell r="AG5941">
            <v>280</v>
          </cell>
          <cell r="AH5941">
            <v>180</v>
          </cell>
        </row>
        <row r="5942">
          <cell r="AD5942">
            <v>51</v>
          </cell>
          <cell r="AF5942">
            <v>100</v>
          </cell>
          <cell r="AG5942" t="str">
            <v/>
          </cell>
          <cell r="AH5942">
            <v>-100</v>
          </cell>
        </row>
        <row r="5943">
          <cell r="AD5943">
            <v>7.5</v>
          </cell>
          <cell r="AF5943">
            <v>100</v>
          </cell>
          <cell r="AG5943" t="str">
            <v/>
          </cell>
          <cell r="AH5943">
            <v>-100</v>
          </cell>
        </row>
        <row r="5944">
          <cell r="AD5944">
            <v>21</v>
          </cell>
          <cell r="AF5944">
            <v>100</v>
          </cell>
          <cell r="AG5944" t="str">
            <v/>
          </cell>
          <cell r="AH5944">
            <v>-100</v>
          </cell>
        </row>
        <row r="5945">
          <cell r="AC5945" t="str">
            <v>2nd</v>
          </cell>
          <cell r="AD5945">
            <v>3.1</v>
          </cell>
          <cell r="AE5945">
            <v>1.5</v>
          </cell>
          <cell r="AF5945">
            <v>100</v>
          </cell>
          <cell r="AG5945" t="str">
            <v/>
          </cell>
          <cell r="AH5945">
            <v>-100</v>
          </cell>
        </row>
        <row r="5946">
          <cell r="AC5946" t="str">
            <v>3rd</v>
          </cell>
          <cell r="AD5946">
            <v>4</v>
          </cell>
          <cell r="AE5946">
            <v>1.5</v>
          </cell>
          <cell r="AF5946">
            <v>100</v>
          </cell>
          <cell r="AG5946" t="str">
            <v/>
          </cell>
          <cell r="AH5946">
            <v>-100</v>
          </cell>
        </row>
        <row r="5947">
          <cell r="AD5947">
            <v>7.5</v>
          </cell>
          <cell r="AF5947">
            <v>100</v>
          </cell>
          <cell r="AG5947" t="str">
            <v/>
          </cell>
          <cell r="AH5947">
            <v>-100</v>
          </cell>
        </row>
        <row r="5948">
          <cell r="AD5948">
            <v>9.5</v>
          </cell>
          <cell r="AF5948">
            <v>100</v>
          </cell>
          <cell r="AG5948" t="str">
            <v/>
          </cell>
          <cell r="AH5948">
            <v>-100</v>
          </cell>
        </row>
        <row r="5949">
          <cell r="AD5949">
            <v>16</v>
          </cell>
          <cell r="AF5949">
            <v>100</v>
          </cell>
          <cell r="AG5949" t="str">
            <v/>
          </cell>
          <cell r="AH5949">
            <v>-100</v>
          </cell>
        </row>
        <row r="5950">
          <cell r="AC5950" t="str">
            <v>2nd</v>
          </cell>
          <cell r="AD5950">
            <v>4</v>
          </cell>
          <cell r="AE5950">
            <v>1.7</v>
          </cell>
          <cell r="AF5950">
            <v>100</v>
          </cell>
          <cell r="AG5950" t="str">
            <v/>
          </cell>
          <cell r="AH5950">
            <v>-100</v>
          </cell>
        </row>
        <row r="5951">
          <cell r="AC5951" t="str">
            <v>3rd</v>
          </cell>
          <cell r="AD5951">
            <v>5</v>
          </cell>
          <cell r="AE5951">
            <v>1.5</v>
          </cell>
          <cell r="AF5951">
            <v>100</v>
          </cell>
          <cell r="AG5951" t="str">
            <v/>
          </cell>
          <cell r="AH5951">
            <v>-100</v>
          </cell>
        </row>
        <row r="5952">
          <cell r="AD5952">
            <v>7</v>
          </cell>
          <cell r="AF5952">
            <v>100</v>
          </cell>
          <cell r="AG5952" t="str">
            <v/>
          </cell>
          <cell r="AH5952">
            <v>-100</v>
          </cell>
        </row>
        <row r="5953">
          <cell r="AC5953" t="str">
            <v>Won</v>
          </cell>
          <cell r="AD5953">
            <v>5.5</v>
          </cell>
          <cell r="AE5953">
            <v>2.1</v>
          </cell>
          <cell r="AF5953">
            <v>100</v>
          </cell>
          <cell r="AG5953">
            <v>550</v>
          </cell>
          <cell r="AH5953">
            <v>450</v>
          </cell>
        </row>
        <row r="5954">
          <cell r="AD5954">
            <v>10</v>
          </cell>
          <cell r="AF5954">
            <v>100</v>
          </cell>
          <cell r="AG5954" t="str">
            <v/>
          </cell>
          <cell r="AH5954">
            <v>-100</v>
          </cell>
        </row>
        <row r="5955">
          <cell r="AD5955">
            <v>3.4</v>
          </cell>
          <cell r="AF5955">
            <v>100</v>
          </cell>
          <cell r="AG5955" t="str">
            <v/>
          </cell>
          <cell r="AH5955">
            <v>-100</v>
          </cell>
        </row>
        <row r="5956">
          <cell r="AC5956" t="str">
            <v>2nd</v>
          </cell>
          <cell r="AD5956">
            <v>17</v>
          </cell>
          <cell r="AE5956">
            <v>4.5999999999999996</v>
          </cell>
          <cell r="AF5956">
            <v>100</v>
          </cell>
          <cell r="AG5956" t="str">
            <v/>
          </cell>
          <cell r="AH5956">
            <v>-100</v>
          </cell>
        </row>
        <row r="5957">
          <cell r="AD5957">
            <v>71</v>
          </cell>
          <cell r="AF5957">
            <v>100</v>
          </cell>
          <cell r="AG5957" t="str">
            <v/>
          </cell>
          <cell r="AH5957">
            <v>-100</v>
          </cell>
        </row>
        <row r="5958">
          <cell r="AC5958" t="str">
            <v>Won</v>
          </cell>
          <cell r="AD5958">
            <v>5.5</v>
          </cell>
          <cell r="AE5958">
            <v>1.45</v>
          </cell>
          <cell r="AF5958">
            <v>100</v>
          </cell>
          <cell r="AG5958">
            <v>550</v>
          </cell>
          <cell r="AH5958">
            <v>450</v>
          </cell>
        </row>
        <row r="5959">
          <cell r="AD5959">
            <v>26</v>
          </cell>
          <cell r="AF5959">
            <v>100</v>
          </cell>
          <cell r="AG5959" t="str">
            <v/>
          </cell>
          <cell r="AH5959">
            <v>-100</v>
          </cell>
        </row>
        <row r="5960">
          <cell r="AC5960" t="str">
            <v>2nd</v>
          </cell>
          <cell r="AD5960">
            <v>3</v>
          </cell>
          <cell r="AE5960">
            <v>1.4</v>
          </cell>
          <cell r="AF5960">
            <v>100</v>
          </cell>
          <cell r="AG5960" t="str">
            <v/>
          </cell>
          <cell r="AH5960">
            <v>-100</v>
          </cell>
        </row>
        <row r="5961">
          <cell r="AC5961" t="str">
            <v>Won</v>
          </cell>
          <cell r="AD5961">
            <v>6.1</v>
          </cell>
          <cell r="AE5961">
            <v>2</v>
          </cell>
          <cell r="AF5961">
            <v>100</v>
          </cell>
          <cell r="AG5961">
            <v>610</v>
          </cell>
          <cell r="AH5961">
            <v>510</v>
          </cell>
        </row>
        <row r="5962">
          <cell r="AD5962">
            <v>7</v>
          </cell>
          <cell r="AF5962">
            <v>100</v>
          </cell>
          <cell r="AG5962" t="str">
            <v/>
          </cell>
          <cell r="AH5962">
            <v>-100</v>
          </cell>
        </row>
        <row r="5963">
          <cell r="AD5963">
            <v>7.5</v>
          </cell>
          <cell r="AF5963">
            <v>100</v>
          </cell>
          <cell r="AG5963" t="str">
            <v/>
          </cell>
          <cell r="AH5963">
            <v>-100</v>
          </cell>
        </row>
        <row r="5964">
          <cell r="AC5964" t="str">
            <v>3rd</v>
          </cell>
          <cell r="AD5964">
            <v>8.5</v>
          </cell>
          <cell r="AE5964">
            <v>2.0499999999999998</v>
          </cell>
          <cell r="AF5964">
            <v>100</v>
          </cell>
          <cell r="AG5964" t="str">
            <v/>
          </cell>
          <cell r="AH5964">
            <v>-100</v>
          </cell>
        </row>
        <row r="5965">
          <cell r="AC5965" t="str">
            <v>2nd</v>
          </cell>
          <cell r="AD5965">
            <v>7</v>
          </cell>
          <cell r="AE5965">
            <v>2.15</v>
          </cell>
          <cell r="AF5965">
            <v>100</v>
          </cell>
          <cell r="AG5965" t="str">
            <v/>
          </cell>
          <cell r="AH5965">
            <v>-100</v>
          </cell>
        </row>
        <row r="5966">
          <cell r="AC5966" t="str">
            <v>Won</v>
          </cell>
          <cell r="AD5966">
            <v>6</v>
          </cell>
          <cell r="AE5966">
            <v>1.85</v>
          </cell>
          <cell r="AF5966">
            <v>100</v>
          </cell>
          <cell r="AG5966">
            <v>600</v>
          </cell>
          <cell r="AH5966">
            <v>500</v>
          </cell>
        </row>
        <row r="5967">
          <cell r="AC5967" t="str">
            <v>3rd</v>
          </cell>
          <cell r="AD5967">
            <v>5.5</v>
          </cell>
          <cell r="AE5967">
            <v>1.6</v>
          </cell>
          <cell r="AF5967">
            <v>100</v>
          </cell>
          <cell r="AG5967" t="str">
            <v/>
          </cell>
          <cell r="AH5967">
            <v>-100</v>
          </cell>
        </row>
        <row r="5968">
          <cell r="AD5968">
            <v>6</v>
          </cell>
          <cell r="AF5968">
            <v>100</v>
          </cell>
          <cell r="AG5968" t="str">
            <v/>
          </cell>
          <cell r="AH5968">
            <v>-100</v>
          </cell>
        </row>
        <row r="5969">
          <cell r="AD5969">
            <v>7</v>
          </cell>
          <cell r="AF5969">
            <v>100</v>
          </cell>
          <cell r="AG5969" t="str">
            <v/>
          </cell>
          <cell r="AH5969">
            <v>-100</v>
          </cell>
        </row>
        <row r="5970">
          <cell r="AC5970" t="str">
            <v>Won</v>
          </cell>
          <cell r="AD5970">
            <v>4.8</v>
          </cell>
          <cell r="AE5970">
            <v>1.3</v>
          </cell>
          <cell r="AF5970">
            <v>100</v>
          </cell>
          <cell r="AG5970">
            <v>480</v>
          </cell>
          <cell r="AH5970">
            <v>380</v>
          </cell>
        </row>
        <row r="5971">
          <cell r="AD5971">
            <v>10</v>
          </cell>
          <cell r="AF5971">
            <v>100</v>
          </cell>
          <cell r="AG5971" t="str">
            <v/>
          </cell>
          <cell r="AH5971">
            <v>-100</v>
          </cell>
        </row>
        <row r="5972">
          <cell r="AC5972" t="str">
            <v>2nd</v>
          </cell>
          <cell r="AD5972">
            <v>5</v>
          </cell>
          <cell r="AE5972">
            <v>1.8</v>
          </cell>
          <cell r="AF5972">
            <v>100</v>
          </cell>
          <cell r="AG5972" t="str">
            <v/>
          </cell>
          <cell r="AH5972">
            <v>-100</v>
          </cell>
        </row>
        <row r="5973">
          <cell r="AD5973">
            <v>11</v>
          </cell>
          <cell r="AF5973">
            <v>100</v>
          </cell>
          <cell r="AG5973" t="str">
            <v/>
          </cell>
          <cell r="AH5973">
            <v>-100</v>
          </cell>
        </row>
        <row r="5974">
          <cell r="AD5974">
            <v>10</v>
          </cell>
          <cell r="AF5974">
            <v>100</v>
          </cell>
          <cell r="AG5974" t="str">
            <v/>
          </cell>
          <cell r="AH5974">
            <v>-100</v>
          </cell>
        </row>
        <row r="5975">
          <cell r="AD5975">
            <v>4.4000000000000004</v>
          </cell>
          <cell r="AF5975">
            <v>100</v>
          </cell>
          <cell r="AG5975" t="str">
            <v/>
          </cell>
          <cell r="AH5975">
            <v>-100</v>
          </cell>
        </row>
        <row r="5976">
          <cell r="AD5976">
            <v>5</v>
          </cell>
          <cell r="AF5976">
            <v>100</v>
          </cell>
          <cell r="AG5976" t="str">
            <v/>
          </cell>
          <cell r="AH5976">
            <v>-100</v>
          </cell>
        </row>
        <row r="5977">
          <cell r="AD5977">
            <v>5.5</v>
          </cell>
          <cell r="AF5977">
            <v>100</v>
          </cell>
          <cell r="AG5977" t="str">
            <v/>
          </cell>
          <cell r="AH5977">
            <v>-100</v>
          </cell>
        </row>
        <row r="5978">
          <cell r="AC5978" t="str">
            <v>3rd</v>
          </cell>
          <cell r="AD5978">
            <v>4.5</v>
          </cell>
          <cell r="AE5978">
            <v>1.45</v>
          </cell>
          <cell r="AF5978">
            <v>100</v>
          </cell>
          <cell r="AG5978" t="str">
            <v/>
          </cell>
          <cell r="AH5978">
            <v>-100</v>
          </cell>
        </row>
        <row r="5979">
          <cell r="AD5979">
            <v>16</v>
          </cell>
          <cell r="AF5979">
            <v>100</v>
          </cell>
          <cell r="AG5979" t="str">
            <v/>
          </cell>
          <cell r="AH5979">
            <v>-100</v>
          </cell>
        </row>
        <row r="5980">
          <cell r="AC5980" t="str">
            <v>2nd</v>
          </cell>
          <cell r="AD5980">
            <v>1.95</v>
          </cell>
          <cell r="AE5980">
            <v>1.05</v>
          </cell>
          <cell r="AF5980">
            <v>100</v>
          </cell>
          <cell r="AG5980" t="str">
            <v/>
          </cell>
          <cell r="AH5980">
            <v>-100</v>
          </cell>
        </row>
        <row r="5981">
          <cell r="AD5981">
            <v>31</v>
          </cell>
          <cell r="AF5981">
            <v>100</v>
          </cell>
          <cell r="AG5981" t="str">
            <v/>
          </cell>
          <cell r="AH5981">
            <v>-100</v>
          </cell>
        </row>
        <row r="5982">
          <cell r="AD5982">
            <v>21</v>
          </cell>
          <cell r="AF5982">
            <v>100</v>
          </cell>
          <cell r="AG5982" t="str">
            <v/>
          </cell>
          <cell r="AH5982">
            <v>-100</v>
          </cell>
        </row>
        <row r="5983">
          <cell r="AC5983" t="str">
            <v>Won</v>
          </cell>
          <cell r="AD5983">
            <v>7</v>
          </cell>
          <cell r="AE5983">
            <v>1.85</v>
          </cell>
          <cell r="AF5983">
            <v>100</v>
          </cell>
          <cell r="AG5983">
            <v>700</v>
          </cell>
          <cell r="AH5983">
            <v>600</v>
          </cell>
        </row>
        <row r="5984">
          <cell r="AD5984">
            <v>41</v>
          </cell>
          <cell r="AF5984">
            <v>100</v>
          </cell>
          <cell r="AG5984" t="str">
            <v/>
          </cell>
          <cell r="AH5984">
            <v>-100</v>
          </cell>
        </row>
        <row r="5985">
          <cell r="AC5985" t="str">
            <v>3rd</v>
          </cell>
          <cell r="AD5985">
            <v>6.5</v>
          </cell>
          <cell r="AE5985">
            <v>1.9</v>
          </cell>
          <cell r="AF5985">
            <v>100</v>
          </cell>
          <cell r="AG5985" t="str">
            <v/>
          </cell>
          <cell r="AH5985">
            <v>-100</v>
          </cell>
        </row>
        <row r="5986">
          <cell r="AD5986">
            <v>13</v>
          </cell>
          <cell r="AF5986">
            <v>100</v>
          </cell>
          <cell r="AG5986" t="str">
            <v/>
          </cell>
          <cell r="AH5986">
            <v>-100</v>
          </cell>
        </row>
        <row r="5987">
          <cell r="AC5987" t="str">
            <v>2nd</v>
          </cell>
          <cell r="AD5987">
            <v>5.5</v>
          </cell>
          <cell r="AE5987">
            <v>1.7</v>
          </cell>
          <cell r="AF5987">
            <v>100</v>
          </cell>
          <cell r="AG5987" t="str">
            <v/>
          </cell>
          <cell r="AH5987">
            <v>-100</v>
          </cell>
        </row>
        <row r="5988">
          <cell r="AD5988">
            <v>5.5</v>
          </cell>
          <cell r="AF5988">
            <v>100</v>
          </cell>
          <cell r="AG5988" t="str">
            <v/>
          </cell>
          <cell r="AH5988">
            <v>-100</v>
          </cell>
        </row>
        <row r="5989">
          <cell r="AD5989">
            <v>12</v>
          </cell>
          <cell r="AF5989">
            <v>100</v>
          </cell>
          <cell r="AG5989" t="str">
            <v/>
          </cell>
          <cell r="AH5989">
            <v>-100</v>
          </cell>
        </row>
        <row r="5990">
          <cell r="AD5990">
            <v>5.5</v>
          </cell>
          <cell r="AF5990">
            <v>100</v>
          </cell>
          <cell r="AG5990" t="str">
            <v/>
          </cell>
          <cell r="AH5990">
            <v>-100</v>
          </cell>
        </row>
        <row r="5991">
          <cell r="AD5991">
            <v>10</v>
          </cell>
          <cell r="AF5991">
            <v>100</v>
          </cell>
          <cell r="AG5991" t="str">
            <v/>
          </cell>
          <cell r="AH5991">
            <v>-100</v>
          </cell>
        </row>
        <row r="5992">
          <cell r="AD5992">
            <v>5.5</v>
          </cell>
          <cell r="AF5992">
            <v>100</v>
          </cell>
          <cell r="AG5992" t="str">
            <v/>
          </cell>
          <cell r="AH5992">
            <v>-100</v>
          </cell>
        </row>
        <row r="5993">
          <cell r="AC5993" t="str">
            <v>Won</v>
          </cell>
          <cell r="AD5993">
            <v>4</v>
          </cell>
          <cell r="AE5993">
            <v>1.6</v>
          </cell>
          <cell r="AF5993">
            <v>100</v>
          </cell>
          <cell r="AG5993">
            <v>400</v>
          </cell>
          <cell r="AH5993">
            <v>300</v>
          </cell>
        </row>
        <row r="5994">
          <cell r="AC5994" t="str">
            <v>2nd</v>
          </cell>
          <cell r="AD5994">
            <v>10</v>
          </cell>
          <cell r="AE5994">
            <v>3</v>
          </cell>
          <cell r="AF5994">
            <v>100</v>
          </cell>
          <cell r="AG5994" t="str">
            <v/>
          </cell>
          <cell r="AH5994">
            <v>-100</v>
          </cell>
        </row>
        <row r="5995">
          <cell r="AD5995">
            <v>2.5</v>
          </cell>
          <cell r="AF5995">
            <v>100</v>
          </cell>
          <cell r="AG5995" t="str">
            <v/>
          </cell>
          <cell r="AH5995">
            <v>-100</v>
          </cell>
        </row>
        <row r="5996">
          <cell r="AD5996">
            <v>9</v>
          </cell>
          <cell r="AF5996">
            <v>100</v>
          </cell>
          <cell r="AG5996" t="str">
            <v/>
          </cell>
          <cell r="AH5996">
            <v>-100</v>
          </cell>
        </row>
        <row r="5997">
          <cell r="AC5997" t="str">
            <v>Won</v>
          </cell>
          <cell r="AD5997">
            <v>6.5</v>
          </cell>
          <cell r="AE5997">
            <v>2</v>
          </cell>
          <cell r="AF5997">
            <v>100</v>
          </cell>
          <cell r="AG5997">
            <v>650</v>
          </cell>
          <cell r="AH5997">
            <v>550</v>
          </cell>
        </row>
        <row r="5998">
          <cell r="AD5998">
            <v>11</v>
          </cell>
          <cell r="AF5998">
            <v>100</v>
          </cell>
          <cell r="AG5998" t="str">
            <v/>
          </cell>
          <cell r="AH5998">
            <v>-100</v>
          </cell>
        </row>
        <row r="5999">
          <cell r="AC5999" t="str">
            <v>3rd</v>
          </cell>
          <cell r="AD5999">
            <v>15</v>
          </cell>
          <cell r="AE5999">
            <v>3.7</v>
          </cell>
          <cell r="AF5999">
            <v>100</v>
          </cell>
          <cell r="AG5999" t="str">
            <v/>
          </cell>
          <cell r="AH5999">
            <v>-100</v>
          </cell>
        </row>
        <row r="6000">
          <cell r="AC6000" t="str">
            <v>2nd</v>
          </cell>
          <cell r="AD6000">
            <v>2.9</v>
          </cell>
          <cell r="AE6000">
            <v>1.4</v>
          </cell>
          <cell r="AF6000">
            <v>100</v>
          </cell>
          <cell r="AG6000" t="str">
            <v/>
          </cell>
          <cell r="AH6000">
            <v>-100</v>
          </cell>
        </row>
        <row r="6001">
          <cell r="AC6001" t="str">
            <v>Won</v>
          </cell>
          <cell r="AD6001">
            <v>4.2</v>
          </cell>
          <cell r="AE6001">
            <v>1.4</v>
          </cell>
          <cell r="AF6001">
            <v>100</v>
          </cell>
          <cell r="AG6001">
            <v>420</v>
          </cell>
          <cell r="AH6001">
            <v>320</v>
          </cell>
        </row>
        <row r="6002">
          <cell r="AC6002" t="str">
            <v>3rd</v>
          </cell>
          <cell r="AD6002">
            <v>8</v>
          </cell>
          <cell r="AE6002">
            <v>1.8</v>
          </cell>
          <cell r="AF6002">
            <v>100</v>
          </cell>
          <cell r="AG6002" t="str">
            <v/>
          </cell>
          <cell r="AH6002">
            <v>-100</v>
          </cell>
        </row>
        <row r="6003">
          <cell r="AD6003">
            <v>8.5</v>
          </cell>
          <cell r="AF6003">
            <v>100</v>
          </cell>
          <cell r="AG6003" t="str">
            <v/>
          </cell>
          <cell r="AH6003">
            <v>-100</v>
          </cell>
        </row>
        <row r="6004">
          <cell r="AD6004">
            <v>14</v>
          </cell>
          <cell r="AF6004">
            <v>100</v>
          </cell>
          <cell r="AG6004" t="str">
            <v/>
          </cell>
          <cell r="AH6004">
            <v>-100</v>
          </cell>
        </row>
        <row r="6005">
          <cell r="AD6005">
            <v>4.8</v>
          </cell>
          <cell r="AF6005">
            <v>100</v>
          </cell>
          <cell r="AG6005" t="str">
            <v/>
          </cell>
          <cell r="AH6005">
            <v>-100</v>
          </cell>
        </row>
        <row r="6006">
          <cell r="AD6006">
            <v>6</v>
          </cell>
          <cell r="AF6006">
            <v>100</v>
          </cell>
          <cell r="AG6006" t="str">
            <v/>
          </cell>
          <cell r="AH6006">
            <v>-100</v>
          </cell>
        </row>
        <row r="6007">
          <cell r="AD6007">
            <v>5.5</v>
          </cell>
          <cell r="AF6007">
            <v>100</v>
          </cell>
          <cell r="AG6007" t="str">
            <v/>
          </cell>
          <cell r="AH6007">
            <v>-100</v>
          </cell>
        </row>
        <row r="6008">
          <cell r="AC6008" t="str">
            <v>Won</v>
          </cell>
          <cell r="AD6008">
            <v>5.5</v>
          </cell>
          <cell r="AE6008">
            <v>1.9</v>
          </cell>
          <cell r="AF6008">
            <v>100</v>
          </cell>
          <cell r="AG6008">
            <v>550</v>
          </cell>
          <cell r="AH6008">
            <v>450</v>
          </cell>
        </row>
        <row r="6009">
          <cell r="AC6009" t="str">
            <v>2nd</v>
          </cell>
          <cell r="AD6009">
            <v>18</v>
          </cell>
          <cell r="AE6009">
            <v>4.5999999999999996</v>
          </cell>
          <cell r="AF6009">
            <v>100</v>
          </cell>
          <cell r="AG6009" t="str">
            <v/>
          </cell>
          <cell r="AH6009">
            <v>-100</v>
          </cell>
        </row>
        <row r="6010">
          <cell r="AC6010" t="str">
            <v>Won</v>
          </cell>
          <cell r="AD6010">
            <v>2.25</v>
          </cell>
          <cell r="AE6010">
            <v>1.2</v>
          </cell>
          <cell r="AF6010">
            <v>100</v>
          </cell>
          <cell r="AG6010">
            <v>225</v>
          </cell>
          <cell r="AH6010">
            <v>125</v>
          </cell>
        </row>
        <row r="6011">
          <cell r="AD6011">
            <v>8.5</v>
          </cell>
          <cell r="AF6011">
            <v>100</v>
          </cell>
          <cell r="AG6011" t="str">
            <v/>
          </cell>
          <cell r="AH6011">
            <v>-100</v>
          </cell>
        </row>
        <row r="6012">
          <cell r="AD6012">
            <v>7</v>
          </cell>
          <cell r="AF6012">
            <v>100</v>
          </cell>
          <cell r="AG6012" t="str">
            <v/>
          </cell>
          <cell r="AH6012">
            <v>-100</v>
          </cell>
        </row>
        <row r="6013">
          <cell r="AD6013">
            <v>21</v>
          </cell>
          <cell r="AF6013">
            <v>100</v>
          </cell>
          <cell r="AG6013" t="str">
            <v/>
          </cell>
          <cell r="AH6013">
            <v>-100</v>
          </cell>
        </row>
        <row r="6014">
          <cell r="AD6014">
            <v>31</v>
          </cell>
          <cell r="AF6014">
            <v>100</v>
          </cell>
          <cell r="AG6014" t="str">
            <v/>
          </cell>
          <cell r="AH6014">
            <v>-100</v>
          </cell>
        </row>
        <row r="6015">
          <cell r="AD6015">
            <v>6</v>
          </cell>
          <cell r="AF6015">
            <v>100</v>
          </cell>
          <cell r="AG6015" t="str">
            <v/>
          </cell>
          <cell r="AH6015">
            <v>-100</v>
          </cell>
        </row>
        <row r="6016">
          <cell r="AC6016" t="str">
            <v>3rd</v>
          </cell>
          <cell r="AD6016">
            <v>10</v>
          </cell>
          <cell r="AE6016">
            <v>2.9</v>
          </cell>
          <cell r="AF6016">
            <v>100</v>
          </cell>
          <cell r="AG6016" t="str">
            <v/>
          </cell>
          <cell r="AH6016">
            <v>-100</v>
          </cell>
        </row>
        <row r="6017">
          <cell r="AD6017">
            <v>4.2</v>
          </cell>
          <cell r="AF6017">
            <v>100</v>
          </cell>
          <cell r="AG6017" t="str">
            <v/>
          </cell>
          <cell r="AH6017">
            <v>-100</v>
          </cell>
        </row>
        <row r="6018">
          <cell r="AD6018">
            <v>14</v>
          </cell>
          <cell r="AF6018">
            <v>100</v>
          </cell>
          <cell r="AG6018" t="str">
            <v/>
          </cell>
          <cell r="AH6018">
            <v>-100</v>
          </cell>
        </row>
        <row r="6019">
          <cell r="AC6019" t="str">
            <v>2nd</v>
          </cell>
          <cell r="AD6019">
            <v>9.5</v>
          </cell>
          <cell r="AE6019">
            <v>2.7</v>
          </cell>
          <cell r="AF6019">
            <v>100</v>
          </cell>
          <cell r="AG6019" t="str">
            <v/>
          </cell>
          <cell r="AH6019">
            <v>-100</v>
          </cell>
        </row>
        <row r="6020">
          <cell r="AD6020">
            <v>7.5</v>
          </cell>
          <cell r="AF6020">
            <v>100</v>
          </cell>
          <cell r="AG6020" t="str">
            <v/>
          </cell>
          <cell r="AH6020">
            <v>-100</v>
          </cell>
        </row>
        <row r="6021">
          <cell r="AD6021">
            <v>6</v>
          </cell>
          <cell r="AF6021">
            <v>100</v>
          </cell>
          <cell r="AG6021" t="str">
            <v/>
          </cell>
          <cell r="AH6021">
            <v>-100</v>
          </cell>
        </row>
        <row r="6022">
          <cell r="AD6022">
            <v>11</v>
          </cell>
          <cell r="AF6022">
            <v>100</v>
          </cell>
          <cell r="AG6022" t="str">
            <v/>
          </cell>
          <cell r="AH6022">
            <v>-100</v>
          </cell>
        </row>
        <row r="6023">
          <cell r="AD6023">
            <v>9</v>
          </cell>
          <cell r="AF6023">
            <v>100</v>
          </cell>
          <cell r="AG6023" t="str">
            <v/>
          </cell>
          <cell r="AH6023">
            <v>-100</v>
          </cell>
        </row>
        <row r="6024">
          <cell r="AC6024" t="str">
            <v>Won</v>
          </cell>
          <cell r="AD6024">
            <v>7</v>
          </cell>
          <cell r="AE6024">
            <v>2.5</v>
          </cell>
          <cell r="AF6024">
            <v>100</v>
          </cell>
          <cell r="AG6024">
            <v>700</v>
          </cell>
          <cell r="AH6024">
            <v>600</v>
          </cell>
        </row>
        <row r="6025">
          <cell r="AD6025">
            <v>11</v>
          </cell>
          <cell r="AF6025">
            <v>100</v>
          </cell>
          <cell r="AG6025" t="str">
            <v/>
          </cell>
          <cell r="AH6025">
            <v>-100</v>
          </cell>
        </row>
        <row r="6026">
          <cell r="AD6026">
            <v>4.2</v>
          </cell>
          <cell r="AF6026">
            <v>100</v>
          </cell>
          <cell r="AG6026" t="str">
            <v/>
          </cell>
          <cell r="AH6026">
            <v>-100</v>
          </cell>
        </row>
        <row r="6027">
          <cell r="AD6027">
            <v>7</v>
          </cell>
          <cell r="AF6027">
            <v>100</v>
          </cell>
          <cell r="AG6027" t="str">
            <v/>
          </cell>
          <cell r="AH6027">
            <v>-100</v>
          </cell>
        </row>
        <row r="6028">
          <cell r="AD6028">
            <v>61</v>
          </cell>
          <cell r="AF6028">
            <v>100</v>
          </cell>
          <cell r="AG6028" t="str">
            <v/>
          </cell>
          <cell r="AH6028">
            <v>-100</v>
          </cell>
        </row>
        <row r="6029">
          <cell r="AC6029" t="str">
            <v>3rd</v>
          </cell>
          <cell r="AD6029">
            <v>15</v>
          </cell>
          <cell r="AE6029">
            <v>2.8</v>
          </cell>
          <cell r="AF6029">
            <v>100</v>
          </cell>
          <cell r="AG6029" t="str">
            <v/>
          </cell>
          <cell r="AH6029">
            <v>-100</v>
          </cell>
        </row>
        <row r="6030">
          <cell r="AD6030">
            <v>3.7</v>
          </cell>
          <cell r="AF6030">
            <v>100</v>
          </cell>
          <cell r="AG6030" t="str">
            <v/>
          </cell>
          <cell r="AH6030">
            <v>-100</v>
          </cell>
        </row>
        <row r="6031">
          <cell r="AC6031" t="str">
            <v>3rd</v>
          </cell>
          <cell r="AD6031">
            <v>8</v>
          </cell>
          <cell r="AE6031">
            <v>2.6</v>
          </cell>
          <cell r="AF6031">
            <v>100</v>
          </cell>
          <cell r="AG6031" t="str">
            <v/>
          </cell>
          <cell r="AH6031">
            <v>-100</v>
          </cell>
        </row>
        <row r="6032">
          <cell r="AC6032" t="str">
            <v>Won</v>
          </cell>
          <cell r="AD6032">
            <v>4.4000000000000004</v>
          </cell>
          <cell r="AE6032">
            <v>1.7</v>
          </cell>
          <cell r="AF6032">
            <v>100</v>
          </cell>
          <cell r="AG6032">
            <v>440.00000000000006</v>
          </cell>
          <cell r="AH6032">
            <v>340.00000000000006</v>
          </cell>
        </row>
        <row r="6033">
          <cell r="AD6033">
            <v>41</v>
          </cell>
          <cell r="AF6033">
            <v>100</v>
          </cell>
          <cell r="AG6033" t="str">
            <v/>
          </cell>
          <cell r="AH6033">
            <v>-100</v>
          </cell>
        </row>
        <row r="6034">
          <cell r="AD6034">
            <v>11</v>
          </cell>
          <cell r="AF6034">
            <v>100</v>
          </cell>
          <cell r="AG6034" t="str">
            <v/>
          </cell>
          <cell r="AH6034">
            <v>-100</v>
          </cell>
        </row>
        <row r="6035">
          <cell r="AD6035">
            <v>5</v>
          </cell>
          <cell r="AF6035">
            <v>100</v>
          </cell>
          <cell r="AG6035" t="str">
            <v/>
          </cell>
          <cell r="AH6035">
            <v>-100</v>
          </cell>
        </row>
        <row r="6036">
          <cell r="AC6036" t="str">
            <v>3rd</v>
          </cell>
          <cell r="AD6036">
            <v>5</v>
          </cell>
          <cell r="AE6036">
            <v>1.7</v>
          </cell>
          <cell r="AF6036">
            <v>100</v>
          </cell>
          <cell r="AG6036" t="str">
            <v/>
          </cell>
          <cell r="AH6036">
            <v>-100</v>
          </cell>
        </row>
        <row r="6037">
          <cell r="AD6037">
            <v>10</v>
          </cell>
          <cell r="AF6037">
            <v>100</v>
          </cell>
          <cell r="AG6037" t="str">
            <v/>
          </cell>
          <cell r="AH6037">
            <v>-100</v>
          </cell>
        </row>
        <row r="6038">
          <cell r="AC6038" t="str">
            <v>2nd</v>
          </cell>
          <cell r="AD6038">
            <v>6</v>
          </cell>
          <cell r="AE6038">
            <v>1.9</v>
          </cell>
          <cell r="AF6038">
            <v>100</v>
          </cell>
          <cell r="AG6038" t="str">
            <v/>
          </cell>
          <cell r="AH6038">
            <v>-100</v>
          </cell>
        </row>
        <row r="6039">
          <cell r="AD6039">
            <v>9</v>
          </cell>
          <cell r="AF6039">
            <v>100</v>
          </cell>
          <cell r="AG6039" t="str">
            <v/>
          </cell>
          <cell r="AH6039">
            <v>-100</v>
          </cell>
        </row>
        <row r="6040">
          <cell r="AD6040">
            <v>2.4500000000000002</v>
          </cell>
          <cell r="AF6040">
            <v>100</v>
          </cell>
          <cell r="AG6040" t="str">
            <v/>
          </cell>
          <cell r="AH6040">
            <v>-100</v>
          </cell>
        </row>
        <row r="6041">
          <cell r="AC6041" t="str">
            <v>2nd</v>
          </cell>
          <cell r="AD6041">
            <v>6.5</v>
          </cell>
          <cell r="AE6041">
            <v>2</v>
          </cell>
          <cell r="AF6041">
            <v>100</v>
          </cell>
          <cell r="AG6041" t="str">
            <v/>
          </cell>
          <cell r="AH6041">
            <v>-100</v>
          </cell>
        </row>
        <row r="6042">
          <cell r="AD6042">
            <v>6</v>
          </cell>
          <cell r="AF6042">
            <v>100</v>
          </cell>
          <cell r="AG6042" t="str">
            <v/>
          </cell>
          <cell r="AH6042">
            <v>-100</v>
          </cell>
        </row>
        <row r="6043">
          <cell r="AC6043" t="str">
            <v>3rd</v>
          </cell>
          <cell r="AD6043">
            <v>8</v>
          </cell>
          <cell r="AE6043">
            <v>2.4</v>
          </cell>
          <cell r="AF6043">
            <v>100</v>
          </cell>
          <cell r="AG6043" t="str">
            <v/>
          </cell>
          <cell r="AH6043">
            <v>-100</v>
          </cell>
        </row>
        <row r="6044">
          <cell r="AC6044" t="str">
            <v>Won</v>
          </cell>
          <cell r="AD6044">
            <v>16</v>
          </cell>
          <cell r="AE6044">
            <v>3</v>
          </cell>
          <cell r="AF6044">
            <v>100</v>
          </cell>
          <cell r="AG6044">
            <v>1600</v>
          </cell>
          <cell r="AH6044">
            <v>1500</v>
          </cell>
        </row>
        <row r="6045">
          <cell r="AD6045">
            <v>4</v>
          </cell>
          <cell r="AF6045">
            <v>100</v>
          </cell>
          <cell r="AG6045" t="str">
            <v/>
          </cell>
          <cell r="AH6045">
            <v>-100</v>
          </cell>
        </row>
        <row r="6046">
          <cell r="AD6046">
            <v>5.5</v>
          </cell>
          <cell r="AF6046">
            <v>100</v>
          </cell>
          <cell r="AG6046" t="str">
            <v/>
          </cell>
          <cell r="AH6046">
            <v>-100</v>
          </cell>
        </row>
        <row r="6047">
          <cell r="AC6047" t="str">
            <v>2nd</v>
          </cell>
          <cell r="AD6047">
            <v>4.5999999999999996</v>
          </cell>
          <cell r="AE6047">
            <v>1.8</v>
          </cell>
          <cell r="AF6047">
            <v>100</v>
          </cell>
          <cell r="AG6047" t="str">
            <v/>
          </cell>
          <cell r="AH6047">
            <v>-100</v>
          </cell>
        </row>
        <row r="6048">
          <cell r="AC6048" t="str">
            <v>3rd</v>
          </cell>
          <cell r="AD6048">
            <v>26</v>
          </cell>
          <cell r="AE6048">
            <v>3.9</v>
          </cell>
          <cell r="AF6048">
            <v>100</v>
          </cell>
          <cell r="AG6048" t="str">
            <v/>
          </cell>
          <cell r="AH6048">
            <v>-100</v>
          </cell>
        </row>
        <row r="6049">
          <cell r="AD6049">
            <v>5.5</v>
          </cell>
          <cell r="AF6049">
            <v>100</v>
          </cell>
          <cell r="AG6049" t="str">
            <v/>
          </cell>
          <cell r="AH6049">
            <v>-100</v>
          </cell>
        </row>
        <row r="6050">
          <cell r="AC6050" t="str">
            <v>Won</v>
          </cell>
          <cell r="AD6050">
            <v>2.5</v>
          </cell>
          <cell r="AE6050">
            <v>1.4</v>
          </cell>
          <cell r="AF6050">
            <v>100</v>
          </cell>
          <cell r="AG6050">
            <v>250</v>
          </cell>
          <cell r="AH6050">
            <v>150</v>
          </cell>
        </row>
        <row r="6051">
          <cell r="AD6051">
            <v>8.5</v>
          </cell>
          <cell r="AF6051">
            <v>100</v>
          </cell>
          <cell r="AG6051" t="str">
            <v/>
          </cell>
          <cell r="AH6051">
            <v>-100</v>
          </cell>
        </row>
        <row r="6052">
          <cell r="AD6052">
            <v>21</v>
          </cell>
          <cell r="AF6052">
            <v>100</v>
          </cell>
          <cell r="AG6052" t="str">
            <v/>
          </cell>
          <cell r="AH6052">
            <v>-100</v>
          </cell>
        </row>
        <row r="6053">
          <cell r="AD6053">
            <v>6.5</v>
          </cell>
          <cell r="AF6053">
            <v>100</v>
          </cell>
          <cell r="AG6053" t="str">
            <v/>
          </cell>
          <cell r="AH6053">
            <v>-100</v>
          </cell>
        </row>
        <row r="6054">
          <cell r="AC6054" t="str">
            <v>3rd</v>
          </cell>
          <cell r="AD6054">
            <v>14</v>
          </cell>
          <cell r="AE6054">
            <v>3.8</v>
          </cell>
          <cell r="AF6054">
            <v>100</v>
          </cell>
          <cell r="AG6054" t="str">
            <v/>
          </cell>
          <cell r="AH6054">
            <v>-100</v>
          </cell>
        </row>
        <row r="6055">
          <cell r="AC6055" t="str">
            <v>Won</v>
          </cell>
          <cell r="AD6055">
            <v>3.5</v>
          </cell>
          <cell r="AE6055">
            <v>1.7</v>
          </cell>
          <cell r="AF6055">
            <v>100</v>
          </cell>
          <cell r="AG6055">
            <v>350</v>
          </cell>
          <cell r="AH6055">
            <v>250</v>
          </cell>
        </row>
        <row r="6056">
          <cell r="AC6056" t="str">
            <v>3rd</v>
          </cell>
          <cell r="AD6056">
            <v>3.4</v>
          </cell>
          <cell r="AE6056">
            <v>1.4</v>
          </cell>
          <cell r="AF6056">
            <v>100</v>
          </cell>
          <cell r="AG6056" t="str">
            <v/>
          </cell>
          <cell r="AH6056">
            <v>-100</v>
          </cell>
        </row>
        <row r="6057">
          <cell r="AD6057">
            <v>9</v>
          </cell>
          <cell r="AF6057">
            <v>100</v>
          </cell>
          <cell r="AG6057" t="str">
            <v/>
          </cell>
          <cell r="AH6057">
            <v>-100</v>
          </cell>
        </row>
        <row r="6058">
          <cell r="AD6058">
            <v>11</v>
          </cell>
          <cell r="AF6058">
            <v>100</v>
          </cell>
          <cell r="AG6058" t="str">
            <v/>
          </cell>
          <cell r="AH6058">
            <v>-100</v>
          </cell>
        </row>
        <row r="6059">
          <cell r="AD6059">
            <v>13</v>
          </cell>
          <cell r="AF6059">
            <v>100</v>
          </cell>
          <cell r="AG6059" t="str">
            <v/>
          </cell>
          <cell r="AH6059">
            <v>-100</v>
          </cell>
        </row>
        <row r="6060">
          <cell r="AC6060" t="str">
            <v>3rd</v>
          </cell>
          <cell r="AD6060">
            <v>13</v>
          </cell>
          <cell r="AE6060">
            <v>2.8</v>
          </cell>
          <cell r="AF6060">
            <v>100</v>
          </cell>
          <cell r="AG6060" t="str">
            <v/>
          </cell>
          <cell r="AH6060">
            <v>-100</v>
          </cell>
        </row>
        <row r="6061">
          <cell r="AD6061">
            <v>1.85</v>
          </cell>
          <cell r="AF6061">
            <v>100</v>
          </cell>
          <cell r="AG6061" t="str">
            <v/>
          </cell>
          <cell r="AH6061">
            <v>-100</v>
          </cell>
        </row>
        <row r="6062">
          <cell r="AC6062" t="str">
            <v>2nd</v>
          </cell>
          <cell r="AD6062">
            <v>8</v>
          </cell>
          <cell r="AE6062">
            <v>1.8</v>
          </cell>
          <cell r="AF6062">
            <v>100</v>
          </cell>
          <cell r="AG6062" t="str">
            <v/>
          </cell>
          <cell r="AH6062">
            <v>-100</v>
          </cell>
        </row>
        <row r="6063">
          <cell r="AD6063">
            <v>12</v>
          </cell>
          <cell r="AF6063">
            <v>100</v>
          </cell>
          <cell r="AG6063" t="str">
            <v/>
          </cell>
          <cell r="AH6063">
            <v>-100</v>
          </cell>
        </row>
        <row r="6064">
          <cell r="AD6064">
            <v>12</v>
          </cell>
          <cell r="AF6064">
            <v>100</v>
          </cell>
          <cell r="AG6064" t="str">
            <v/>
          </cell>
          <cell r="AH6064">
            <v>-100</v>
          </cell>
        </row>
        <row r="6065">
          <cell r="AC6065" t="str">
            <v>Won</v>
          </cell>
          <cell r="AD6065">
            <v>2.2000000000000002</v>
          </cell>
          <cell r="AE6065">
            <v>1.7</v>
          </cell>
          <cell r="AF6065">
            <v>100</v>
          </cell>
          <cell r="AG6065">
            <v>220.00000000000003</v>
          </cell>
          <cell r="AH6065">
            <v>120.00000000000003</v>
          </cell>
        </row>
        <row r="6066">
          <cell r="AD6066">
            <v>6.5</v>
          </cell>
          <cell r="AF6066">
            <v>100</v>
          </cell>
          <cell r="AG6066" t="str">
            <v/>
          </cell>
          <cell r="AH6066">
            <v>-100</v>
          </cell>
        </row>
        <row r="6067">
          <cell r="AD6067">
            <v>5.5</v>
          </cell>
          <cell r="AF6067">
            <v>100</v>
          </cell>
          <cell r="AG6067" t="str">
            <v/>
          </cell>
          <cell r="AH6067">
            <v>-100</v>
          </cell>
        </row>
        <row r="6068">
          <cell r="AD6068">
            <v>13</v>
          </cell>
          <cell r="AF6068">
            <v>100</v>
          </cell>
          <cell r="AG6068" t="str">
            <v/>
          </cell>
          <cell r="AH6068">
            <v>-100</v>
          </cell>
        </row>
        <row r="6069">
          <cell r="AC6069" t="str">
            <v>3rd</v>
          </cell>
          <cell r="AD6069">
            <v>11</v>
          </cell>
          <cell r="AF6069">
            <v>100</v>
          </cell>
          <cell r="AG6069" t="str">
            <v/>
          </cell>
          <cell r="AH6069">
            <v>-100</v>
          </cell>
        </row>
        <row r="6070">
          <cell r="AD6070">
            <v>8.5</v>
          </cell>
          <cell r="AF6070">
            <v>100</v>
          </cell>
          <cell r="AG6070" t="str">
            <v/>
          </cell>
          <cell r="AH6070">
            <v>-100</v>
          </cell>
        </row>
        <row r="6071">
          <cell r="AD6071">
            <v>3.7</v>
          </cell>
          <cell r="AF6071">
            <v>100</v>
          </cell>
          <cell r="AG6071" t="str">
            <v/>
          </cell>
          <cell r="AH6071">
            <v>-100</v>
          </cell>
        </row>
        <row r="6072">
          <cell r="AC6072" t="str">
            <v>3rd</v>
          </cell>
          <cell r="AD6072">
            <v>3.3</v>
          </cell>
          <cell r="AE6072">
            <v>1.4</v>
          </cell>
          <cell r="AF6072">
            <v>100</v>
          </cell>
          <cell r="AG6072" t="str">
            <v/>
          </cell>
          <cell r="AH6072">
            <v>-100</v>
          </cell>
        </row>
        <row r="6073">
          <cell r="AD6073">
            <v>8</v>
          </cell>
          <cell r="AF6073">
            <v>100</v>
          </cell>
          <cell r="AG6073" t="str">
            <v/>
          </cell>
          <cell r="AH6073">
            <v>-100</v>
          </cell>
        </row>
        <row r="6074">
          <cell r="AD6074">
            <v>17</v>
          </cell>
          <cell r="AF6074">
            <v>100</v>
          </cell>
          <cell r="AG6074" t="str">
            <v/>
          </cell>
          <cell r="AH6074">
            <v>-100</v>
          </cell>
        </row>
        <row r="6075">
          <cell r="AC6075" t="str">
            <v>Won</v>
          </cell>
          <cell r="AD6075">
            <v>4.2</v>
          </cell>
          <cell r="AE6075">
            <v>1.5</v>
          </cell>
          <cell r="AF6075">
            <v>100</v>
          </cell>
          <cell r="AG6075">
            <v>420</v>
          </cell>
          <cell r="AH6075">
            <v>320</v>
          </cell>
        </row>
        <row r="6076">
          <cell r="AC6076" t="str">
            <v>L/scr</v>
          </cell>
          <cell r="AD6076">
            <v>1</v>
          </cell>
          <cell r="AE6076">
            <v>1</v>
          </cell>
          <cell r="AF6076" t="str">
            <v/>
          </cell>
          <cell r="AG6076" t="str">
            <v/>
          </cell>
          <cell r="AH6076" t="str">
            <v/>
          </cell>
        </row>
        <row r="6077">
          <cell r="AD6077">
            <v>41</v>
          </cell>
          <cell r="AF6077">
            <v>100</v>
          </cell>
          <cell r="AG6077" t="str">
            <v/>
          </cell>
          <cell r="AH6077">
            <v>-100</v>
          </cell>
        </row>
        <row r="6078">
          <cell r="AD6078">
            <v>5.5</v>
          </cell>
          <cell r="AF6078">
            <v>100</v>
          </cell>
          <cell r="AG6078" t="str">
            <v/>
          </cell>
          <cell r="AH6078">
            <v>-100</v>
          </cell>
        </row>
        <row r="6079">
          <cell r="AC6079" t="str">
            <v>2nd</v>
          </cell>
          <cell r="AD6079">
            <v>6.5</v>
          </cell>
          <cell r="AE6079">
            <v>1.6</v>
          </cell>
          <cell r="AF6079">
            <v>100</v>
          </cell>
          <cell r="AG6079" t="str">
            <v/>
          </cell>
          <cell r="AH6079">
            <v>-100</v>
          </cell>
        </row>
        <row r="6080">
          <cell r="AC6080" t="str">
            <v>2nd</v>
          </cell>
          <cell r="AD6080">
            <v>5</v>
          </cell>
          <cell r="AE6080">
            <v>1.6</v>
          </cell>
          <cell r="AF6080">
            <v>100</v>
          </cell>
          <cell r="AG6080" t="str">
            <v/>
          </cell>
          <cell r="AH6080">
            <v>-100</v>
          </cell>
        </row>
        <row r="6081">
          <cell r="AD6081">
            <v>4.8</v>
          </cell>
          <cell r="AF6081">
            <v>100</v>
          </cell>
          <cell r="AG6081" t="str">
            <v/>
          </cell>
          <cell r="AH6081">
            <v>-100</v>
          </cell>
        </row>
        <row r="6082">
          <cell r="AD6082">
            <v>4.4000000000000004</v>
          </cell>
          <cell r="AF6082">
            <v>100</v>
          </cell>
          <cell r="AG6082" t="str">
            <v/>
          </cell>
          <cell r="AH6082">
            <v>-100</v>
          </cell>
        </row>
        <row r="6083">
          <cell r="AD6083">
            <v>9</v>
          </cell>
          <cell r="AF6083">
            <v>100</v>
          </cell>
          <cell r="AG6083" t="str">
            <v/>
          </cell>
          <cell r="AH6083">
            <v>-100</v>
          </cell>
        </row>
        <row r="6084">
          <cell r="AD6084">
            <v>5.5</v>
          </cell>
          <cell r="AF6084">
            <v>100</v>
          </cell>
          <cell r="AG6084" t="str">
            <v/>
          </cell>
          <cell r="AH6084">
            <v>-100</v>
          </cell>
        </row>
        <row r="6085">
          <cell r="AD6085">
            <v>2.8</v>
          </cell>
          <cell r="AF6085">
            <v>100</v>
          </cell>
          <cell r="AG6085" t="str">
            <v/>
          </cell>
          <cell r="AH6085">
            <v>-100</v>
          </cell>
        </row>
        <row r="6086">
          <cell r="AC6086" t="str">
            <v>2nd</v>
          </cell>
          <cell r="AD6086">
            <v>5.5</v>
          </cell>
          <cell r="AE6086">
            <v>1.5</v>
          </cell>
          <cell r="AF6086">
            <v>100</v>
          </cell>
          <cell r="AG6086" t="str">
            <v/>
          </cell>
          <cell r="AH6086">
            <v>-100</v>
          </cell>
        </row>
        <row r="6087">
          <cell r="AD6087">
            <v>6.5</v>
          </cell>
          <cell r="AF6087">
            <v>100</v>
          </cell>
          <cell r="AG6087" t="str">
            <v/>
          </cell>
          <cell r="AH6087">
            <v>-100</v>
          </cell>
        </row>
        <row r="6088">
          <cell r="AC6088" t="str">
            <v>Won</v>
          </cell>
          <cell r="AD6088">
            <v>7.5</v>
          </cell>
          <cell r="AE6088">
            <v>1.8</v>
          </cell>
          <cell r="AF6088">
            <v>100</v>
          </cell>
          <cell r="AG6088">
            <v>750</v>
          </cell>
          <cell r="AH6088">
            <v>650</v>
          </cell>
        </row>
        <row r="6089">
          <cell r="AC6089" t="str">
            <v>3rd</v>
          </cell>
          <cell r="AD6089">
            <v>2.6</v>
          </cell>
          <cell r="AF6089">
            <v>100</v>
          </cell>
          <cell r="AG6089" t="str">
            <v/>
          </cell>
          <cell r="AH6089">
            <v>-100</v>
          </cell>
        </row>
        <row r="6090">
          <cell r="AC6090" t="str">
            <v>2nd</v>
          </cell>
          <cell r="AD6090">
            <v>3</v>
          </cell>
          <cell r="AE6090">
            <v>1.2</v>
          </cell>
          <cell r="AF6090">
            <v>100</v>
          </cell>
          <cell r="AG6090" t="str">
            <v/>
          </cell>
          <cell r="AH6090">
            <v>-100</v>
          </cell>
        </row>
        <row r="6091">
          <cell r="AC6091" t="str">
            <v>3rd</v>
          </cell>
          <cell r="AD6091">
            <v>1.95</v>
          </cell>
          <cell r="AE6091">
            <v>1.1000000000000001</v>
          </cell>
          <cell r="AF6091">
            <v>100</v>
          </cell>
          <cell r="AG6091" t="str">
            <v/>
          </cell>
          <cell r="AH6091">
            <v>-100</v>
          </cell>
        </row>
        <row r="6092">
          <cell r="AC6092" t="str">
            <v>Won</v>
          </cell>
          <cell r="AD6092">
            <v>11</v>
          </cell>
          <cell r="AE6092">
            <v>1.9</v>
          </cell>
          <cell r="AF6092">
            <v>100</v>
          </cell>
          <cell r="AG6092">
            <v>1100</v>
          </cell>
          <cell r="AH6092">
            <v>1000</v>
          </cell>
        </row>
        <row r="6093">
          <cell r="AD6093">
            <v>26</v>
          </cell>
          <cell r="AF6093">
            <v>100</v>
          </cell>
          <cell r="AG6093" t="str">
            <v/>
          </cell>
          <cell r="AH6093">
            <v>-100</v>
          </cell>
        </row>
        <row r="6094">
          <cell r="AD6094">
            <v>41</v>
          </cell>
          <cell r="AF6094">
            <v>100</v>
          </cell>
          <cell r="AG6094" t="str">
            <v/>
          </cell>
          <cell r="AH6094">
            <v>-100</v>
          </cell>
        </row>
        <row r="6095">
          <cell r="AD6095">
            <v>4.4000000000000004</v>
          </cell>
          <cell r="AF6095">
            <v>100</v>
          </cell>
          <cell r="AG6095" t="str">
            <v/>
          </cell>
          <cell r="AH6095">
            <v>-100</v>
          </cell>
        </row>
        <row r="6096">
          <cell r="AD6096">
            <v>4.2</v>
          </cell>
          <cell r="AF6096">
            <v>100</v>
          </cell>
          <cell r="AG6096" t="str">
            <v/>
          </cell>
          <cell r="AH6096">
            <v>-100</v>
          </cell>
        </row>
        <row r="6097">
          <cell r="AD6097">
            <v>101</v>
          </cell>
          <cell r="AF6097">
            <v>100</v>
          </cell>
          <cell r="AG6097" t="str">
            <v/>
          </cell>
          <cell r="AH6097">
            <v>-100</v>
          </cell>
        </row>
        <row r="6098">
          <cell r="AD6098">
            <v>6.5</v>
          </cell>
          <cell r="AF6098">
            <v>100</v>
          </cell>
          <cell r="AG6098" t="str">
            <v/>
          </cell>
          <cell r="AH6098">
            <v>-100</v>
          </cell>
        </row>
        <row r="6099">
          <cell r="AD6099">
            <v>12</v>
          </cell>
          <cell r="AF6099">
            <v>100</v>
          </cell>
          <cell r="AG6099" t="str">
            <v/>
          </cell>
          <cell r="AH6099">
            <v>-100</v>
          </cell>
        </row>
        <row r="6100">
          <cell r="AD6100">
            <v>17</v>
          </cell>
          <cell r="AF6100">
            <v>100</v>
          </cell>
          <cell r="AG6100" t="str">
            <v/>
          </cell>
          <cell r="AH6100">
            <v>-100</v>
          </cell>
        </row>
        <row r="6101">
          <cell r="AC6101" t="str">
            <v>3rd</v>
          </cell>
          <cell r="AD6101">
            <v>7</v>
          </cell>
          <cell r="AE6101">
            <v>2.6</v>
          </cell>
          <cell r="AF6101">
            <v>100</v>
          </cell>
          <cell r="AG6101" t="str">
            <v/>
          </cell>
          <cell r="AH6101">
            <v>-100</v>
          </cell>
        </row>
        <row r="6102">
          <cell r="AD6102">
            <v>4.8</v>
          </cell>
          <cell r="AF6102">
            <v>100</v>
          </cell>
          <cell r="AG6102" t="str">
            <v/>
          </cell>
          <cell r="AH6102">
            <v>-100</v>
          </cell>
        </row>
        <row r="6103">
          <cell r="AC6103" t="str">
            <v>2nd</v>
          </cell>
          <cell r="AD6103">
            <v>6</v>
          </cell>
          <cell r="AE6103">
            <v>2</v>
          </cell>
          <cell r="AF6103">
            <v>100</v>
          </cell>
          <cell r="AG6103" t="str">
            <v/>
          </cell>
          <cell r="AH6103">
            <v>-100</v>
          </cell>
        </row>
        <row r="6104">
          <cell r="AD6104">
            <v>6</v>
          </cell>
          <cell r="AF6104">
            <v>100</v>
          </cell>
          <cell r="AG6104" t="str">
            <v/>
          </cell>
          <cell r="AH6104">
            <v>-100</v>
          </cell>
        </row>
        <row r="6105">
          <cell r="AC6105" t="str">
            <v>2nd</v>
          </cell>
          <cell r="AD6105">
            <v>10</v>
          </cell>
          <cell r="AE6105">
            <v>2.1</v>
          </cell>
          <cell r="AF6105">
            <v>100</v>
          </cell>
          <cell r="AG6105" t="str">
            <v/>
          </cell>
          <cell r="AH6105">
            <v>-100</v>
          </cell>
        </row>
        <row r="6106">
          <cell r="AD6106">
            <v>4.4000000000000004</v>
          </cell>
          <cell r="AF6106">
            <v>100</v>
          </cell>
          <cell r="AG6106" t="str">
            <v/>
          </cell>
          <cell r="AH6106">
            <v>-100</v>
          </cell>
        </row>
        <row r="6107">
          <cell r="AC6107" t="str">
            <v>Won</v>
          </cell>
          <cell r="AD6107">
            <v>2.6</v>
          </cell>
          <cell r="AE6107">
            <v>1.4</v>
          </cell>
          <cell r="AF6107">
            <v>100</v>
          </cell>
          <cell r="AG6107">
            <v>260</v>
          </cell>
          <cell r="AH6107">
            <v>160</v>
          </cell>
        </row>
        <row r="6108">
          <cell r="AD6108">
            <v>5</v>
          </cell>
          <cell r="AF6108">
            <v>100</v>
          </cell>
          <cell r="AG6108" t="str">
            <v/>
          </cell>
          <cell r="AH6108">
            <v>-100</v>
          </cell>
        </row>
        <row r="6109">
          <cell r="AD6109">
            <v>9</v>
          </cell>
          <cell r="AF6109">
            <v>100</v>
          </cell>
          <cell r="AG6109" t="str">
            <v/>
          </cell>
          <cell r="AH6109">
            <v>-100</v>
          </cell>
        </row>
        <row r="6110">
          <cell r="AC6110" t="str">
            <v>2nd</v>
          </cell>
          <cell r="AD6110">
            <v>3.3</v>
          </cell>
          <cell r="AE6110">
            <v>1.5</v>
          </cell>
          <cell r="AF6110">
            <v>100</v>
          </cell>
          <cell r="AG6110" t="str">
            <v/>
          </cell>
          <cell r="AH6110">
            <v>-100</v>
          </cell>
        </row>
        <row r="6111">
          <cell r="AD6111">
            <v>8.5</v>
          </cell>
          <cell r="AF6111">
            <v>100</v>
          </cell>
          <cell r="AG6111" t="str">
            <v/>
          </cell>
          <cell r="AH6111">
            <v>-100</v>
          </cell>
        </row>
        <row r="6112">
          <cell r="AD6112">
            <v>4.5999999999999996</v>
          </cell>
          <cell r="AF6112">
            <v>100</v>
          </cell>
          <cell r="AG6112" t="str">
            <v/>
          </cell>
          <cell r="AH6112">
            <v>-100</v>
          </cell>
        </row>
        <row r="6113">
          <cell r="AC6113" t="str">
            <v>Won</v>
          </cell>
          <cell r="AD6113">
            <v>4.2</v>
          </cell>
          <cell r="AE6113">
            <v>1.7</v>
          </cell>
          <cell r="AF6113">
            <v>100</v>
          </cell>
          <cell r="AG6113">
            <v>420</v>
          </cell>
          <cell r="AH6113">
            <v>320</v>
          </cell>
        </row>
        <row r="6114">
          <cell r="AD6114">
            <v>13</v>
          </cell>
          <cell r="AF6114">
            <v>100</v>
          </cell>
          <cell r="AG6114" t="str">
            <v/>
          </cell>
          <cell r="AH6114">
            <v>-100</v>
          </cell>
        </row>
        <row r="6115">
          <cell r="AD6115">
            <v>6.5</v>
          </cell>
          <cell r="AF6115">
            <v>100</v>
          </cell>
          <cell r="AG6115" t="str">
            <v/>
          </cell>
          <cell r="AH6115">
            <v>-100</v>
          </cell>
        </row>
        <row r="6116">
          <cell r="AC6116" t="str">
            <v>Won</v>
          </cell>
          <cell r="AD6116">
            <v>3.4</v>
          </cell>
          <cell r="AE6116">
            <v>1.5</v>
          </cell>
          <cell r="AF6116">
            <v>100</v>
          </cell>
          <cell r="AG6116">
            <v>340</v>
          </cell>
          <cell r="AH6116">
            <v>240</v>
          </cell>
        </row>
        <row r="6117">
          <cell r="AC6117" t="str">
            <v>3rd</v>
          </cell>
          <cell r="AD6117">
            <v>3.6</v>
          </cell>
          <cell r="AE6117">
            <v>1.5</v>
          </cell>
          <cell r="AF6117">
            <v>100</v>
          </cell>
          <cell r="AG6117" t="str">
            <v/>
          </cell>
          <cell r="AH6117">
            <v>-100</v>
          </cell>
        </row>
        <row r="6118">
          <cell r="AD6118">
            <v>9</v>
          </cell>
          <cell r="AF6118">
            <v>100</v>
          </cell>
          <cell r="AG6118" t="str">
            <v/>
          </cell>
          <cell r="AH6118">
            <v>-100</v>
          </cell>
        </row>
        <row r="6119">
          <cell r="AD6119">
            <v>26</v>
          </cell>
          <cell r="AF6119">
            <v>100</v>
          </cell>
          <cell r="AG6119" t="str">
            <v/>
          </cell>
          <cell r="AH6119">
            <v>-100</v>
          </cell>
        </row>
        <row r="6120">
          <cell r="AC6120" t="str">
            <v>Ntd</v>
          </cell>
          <cell r="AD6120">
            <v>3.8</v>
          </cell>
          <cell r="AF6120">
            <v>100</v>
          </cell>
          <cell r="AG6120" t="str">
            <v/>
          </cell>
          <cell r="AH6120">
            <v>-100</v>
          </cell>
        </row>
        <row r="6121">
          <cell r="AC6121" t="str">
            <v>L/scr</v>
          </cell>
          <cell r="AD6121">
            <v>1</v>
          </cell>
          <cell r="AE6121">
            <v>1</v>
          </cell>
          <cell r="AF6121" t="str">
            <v/>
          </cell>
          <cell r="AG6121" t="str">
            <v/>
          </cell>
          <cell r="AH6121" t="str">
            <v/>
          </cell>
        </row>
        <row r="6122">
          <cell r="AC6122" t="str">
            <v>Won</v>
          </cell>
          <cell r="AD6122">
            <v>3.7</v>
          </cell>
          <cell r="AE6122">
            <v>1.7</v>
          </cell>
          <cell r="AF6122">
            <v>100</v>
          </cell>
          <cell r="AG6122">
            <v>370</v>
          </cell>
          <cell r="AH6122">
            <v>270</v>
          </cell>
        </row>
        <row r="6123">
          <cell r="AD6123">
            <v>4.2</v>
          </cell>
          <cell r="AF6123">
            <v>100</v>
          </cell>
          <cell r="AG6123" t="str">
            <v/>
          </cell>
          <cell r="AH6123">
            <v>-100</v>
          </cell>
        </row>
        <row r="6124">
          <cell r="AC6124" t="str">
            <v>2nd</v>
          </cell>
          <cell r="AD6124">
            <v>7</v>
          </cell>
          <cell r="AE6124">
            <v>2</v>
          </cell>
          <cell r="AF6124">
            <v>100</v>
          </cell>
          <cell r="AG6124" t="str">
            <v/>
          </cell>
          <cell r="AH6124">
            <v>-100</v>
          </cell>
        </row>
        <row r="6125">
          <cell r="AD6125">
            <v>8</v>
          </cell>
          <cell r="AF6125">
            <v>100</v>
          </cell>
          <cell r="AG6125" t="str">
            <v/>
          </cell>
          <cell r="AH6125">
            <v>-100</v>
          </cell>
        </row>
        <row r="6126">
          <cell r="AC6126" t="str">
            <v>Won</v>
          </cell>
          <cell r="AD6126">
            <v>2.6</v>
          </cell>
          <cell r="AE6126">
            <v>1.4</v>
          </cell>
          <cell r="AF6126">
            <v>100</v>
          </cell>
          <cell r="AG6126">
            <v>260</v>
          </cell>
          <cell r="AH6126">
            <v>160</v>
          </cell>
        </row>
        <row r="6127">
          <cell r="AC6127" t="str">
            <v>2nd</v>
          </cell>
          <cell r="AD6127">
            <v>6.5</v>
          </cell>
          <cell r="AE6127">
            <v>2</v>
          </cell>
          <cell r="AF6127">
            <v>100</v>
          </cell>
          <cell r="AG6127" t="str">
            <v/>
          </cell>
          <cell r="AH6127">
            <v>-100</v>
          </cell>
        </row>
        <row r="6128">
          <cell r="AD6128">
            <v>7.5</v>
          </cell>
          <cell r="AF6128">
            <v>100</v>
          </cell>
          <cell r="AG6128" t="str">
            <v/>
          </cell>
          <cell r="AH6128">
            <v>-100</v>
          </cell>
        </row>
        <row r="6129">
          <cell r="AC6129" t="str">
            <v>3rd</v>
          </cell>
          <cell r="AD6129">
            <v>10</v>
          </cell>
          <cell r="AE6129">
            <v>2.5</v>
          </cell>
          <cell r="AF6129">
            <v>100</v>
          </cell>
          <cell r="AG6129" t="str">
            <v/>
          </cell>
          <cell r="AH6129">
            <v>-100</v>
          </cell>
        </row>
        <row r="6130">
          <cell r="AC6130" t="str">
            <v>Won</v>
          </cell>
          <cell r="AD6130">
            <v>3.9</v>
          </cell>
          <cell r="AE6130">
            <v>1.9</v>
          </cell>
          <cell r="AF6130">
            <v>100</v>
          </cell>
          <cell r="AG6130">
            <v>390</v>
          </cell>
          <cell r="AH6130">
            <v>290</v>
          </cell>
        </row>
        <row r="6131">
          <cell r="AD6131">
            <v>3.1</v>
          </cell>
          <cell r="AF6131">
            <v>100</v>
          </cell>
          <cell r="AG6131" t="str">
            <v/>
          </cell>
          <cell r="AH6131">
            <v>-100</v>
          </cell>
        </row>
        <row r="6132">
          <cell r="AC6132" t="str">
            <v>2nd</v>
          </cell>
          <cell r="AD6132">
            <v>3.8</v>
          </cell>
          <cell r="AE6132">
            <v>2</v>
          </cell>
          <cell r="AF6132">
            <v>100</v>
          </cell>
          <cell r="AG6132" t="str">
            <v/>
          </cell>
          <cell r="AH6132">
            <v>-100</v>
          </cell>
        </row>
        <row r="6133">
          <cell r="AC6133" t="str">
            <v>Ntd</v>
          </cell>
          <cell r="AD6133">
            <v>21</v>
          </cell>
          <cell r="AF6133">
            <v>100</v>
          </cell>
          <cell r="AG6133" t="str">
            <v/>
          </cell>
          <cell r="AH6133">
            <v>-100</v>
          </cell>
        </row>
        <row r="6134">
          <cell r="AD6134">
            <v>15</v>
          </cell>
          <cell r="AF6134">
            <v>100</v>
          </cell>
          <cell r="AG6134" t="str">
            <v/>
          </cell>
          <cell r="AH6134">
            <v>-100</v>
          </cell>
        </row>
        <row r="6135">
          <cell r="AD6135">
            <v>2.4</v>
          </cell>
          <cell r="AF6135">
            <v>100</v>
          </cell>
          <cell r="AG6135" t="str">
            <v/>
          </cell>
          <cell r="AH6135">
            <v>-100</v>
          </cell>
        </row>
        <row r="6136">
          <cell r="AC6136" t="str">
            <v>3rd</v>
          </cell>
          <cell r="AD6136">
            <v>13</v>
          </cell>
          <cell r="AE6136">
            <v>2.8</v>
          </cell>
          <cell r="AF6136">
            <v>100</v>
          </cell>
          <cell r="AG6136" t="str">
            <v/>
          </cell>
          <cell r="AH6136">
            <v>-100</v>
          </cell>
        </row>
        <row r="6137">
          <cell r="AC6137" t="str">
            <v>Won</v>
          </cell>
          <cell r="AD6137">
            <v>8.6999999999999993</v>
          </cell>
          <cell r="AE6137">
            <v>2.5</v>
          </cell>
          <cell r="AF6137">
            <v>100</v>
          </cell>
          <cell r="AG6137">
            <v>869.99999999999989</v>
          </cell>
          <cell r="AH6137">
            <v>769.99999999999989</v>
          </cell>
        </row>
        <row r="6138">
          <cell r="AD6138">
            <v>10</v>
          </cell>
          <cell r="AF6138">
            <v>100</v>
          </cell>
          <cell r="AG6138" t="str">
            <v/>
          </cell>
          <cell r="AH6138">
            <v>-100</v>
          </cell>
        </row>
        <row r="6139">
          <cell r="AD6139">
            <v>21</v>
          </cell>
          <cell r="AF6139">
            <v>100</v>
          </cell>
          <cell r="AG6139" t="str">
            <v/>
          </cell>
          <cell r="AH6139">
            <v>-100</v>
          </cell>
        </row>
        <row r="6140">
          <cell r="AC6140" t="str">
            <v>Ntd</v>
          </cell>
          <cell r="AD6140">
            <v>3.7</v>
          </cell>
          <cell r="AF6140">
            <v>100</v>
          </cell>
          <cell r="AG6140" t="str">
            <v/>
          </cell>
          <cell r="AH6140">
            <v>-100</v>
          </cell>
        </row>
        <row r="6141">
          <cell r="AD6141">
            <v>3.5</v>
          </cell>
          <cell r="AF6141">
            <v>100</v>
          </cell>
          <cell r="AG6141" t="str">
            <v/>
          </cell>
          <cell r="AH6141">
            <v>-100</v>
          </cell>
        </row>
        <row r="6142">
          <cell r="AC6142" t="str">
            <v>Won</v>
          </cell>
          <cell r="AD6142">
            <v>5.5</v>
          </cell>
          <cell r="AE6142">
            <v>2.2000000000000002</v>
          </cell>
          <cell r="AF6142">
            <v>100</v>
          </cell>
          <cell r="AG6142">
            <v>550</v>
          </cell>
          <cell r="AH6142">
            <v>450</v>
          </cell>
        </row>
        <row r="6143">
          <cell r="AC6143" t="str">
            <v>2nd</v>
          </cell>
          <cell r="AD6143">
            <v>3.4</v>
          </cell>
          <cell r="AE6143">
            <v>1.8</v>
          </cell>
          <cell r="AF6143">
            <v>100</v>
          </cell>
          <cell r="AG6143" t="str">
            <v/>
          </cell>
          <cell r="AH6143">
            <v>-100</v>
          </cell>
        </row>
        <row r="6144">
          <cell r="AD6144">
            <v>31</v>
          </cell>
          <cell r="AF6144">
            <v>100</v>
          </cell>
          <cell r="AG6144" t="str">
            <v/>
          </cell>
          <cell r="AH6144">
            <v>-100</v>
          </cell>
        </row>
        <row r="6145">
          <cell r="AC6145" t="str">
            <v>2nd</v>
          </cell>
          <cell r="AD6145">
            <v>4</v>
          </cell>
          <cell r="AE6145">
            <v>1.4</v>
          </cell>
          <cell r="AF6145">
            <v>100</v>
          </cell>
          <cell r="AG6145" t="str">
            <v/>
          </cell>
          <cell r="AH6145">
            <v>-100</v>
          </cell>
        </row>
        <row r="6146">
          <cell r="AC6146" t="str">
            <v>Won</v>
          </cell>
          <cell r="AD6146">
            <v>3.5</v>
          </cell>
          <cell r="AE6146">
            <v>1.5</v>
          </cell>
          <cell r="AF6146">
            <v>100</v>
          </cell>
          <cell r="AG6146">
            <v>350</v>
          </cell>
          <cell r="AH6146">
            <v>250</v>
          </cell>
        </row>
        <row r="6147">
          <cell r="AD6147">
            <v>4.8</v>
          </cell>
          <cell r="AF6147">
            <v>100</v>
          </cell>
          <cell r="AG6147" t="str">
            <v/>
          </cell>
          <cell r="AH6147">
            <v>-100</v>
          </cell>
        </row>
        <row r="6148">
          <cell r="AC6148" t="str">
            <v>3rd</v>
          </cell>
          <cell r="AD6148">
            <v>5.5</v>
          </cell>
          <cell r="AE6148">
            <v>1.7</v>
          </cell>
          <cell r="AF6148">
            <v>100</v>
          </cell>
          <cell r="AG6148" t="str">
            <v/>
          </cell>
          <cell r="AH6148">
            <v>-100</v>
          </cell>
        </row>
        <row r="6149">
          <cell r="AD6149">
            <v>12</v>
          </cell>
          <cell r="AF6149">
            <v>100</v>
          </cell>
          <cell r="AG6149" t="str">
            <v/>
          </cell>
          <cell r="AH6149">
            <v>-100</v>
          </cell>
        </row>
        <row r="6150">
          <cell r="AD6150">
            <v>7.5</v>
          </cell>
          <cell r="AF6150">
            <v>100</v>
          </cell>
          <cell r="AG6150" t="str">
            <v/>
          </cell>
          <cell r="AH6150">
            <v>-100</v>
          </cell>
        </row>
        <row r="6151">
          <cell r="AC6151" t="str">
            <v>Won</v>
          </cell>
          <cell r="AD6151">
            <v>4.2</v>
          </cell>
          <cell r="AE6151">
            <v>1.6</v>
          </cell>
          <cell r="AF6151">
            <v>100</v>
          </cell>
          <cell r="AG6151">
            <v>420</v>
          </cell>
          <cell r="AH6151">
            <v>320</v>
          </cell>
        </row>
        <row r="6152">
          <cell r="AD6152">
            <v>4</v>
          </cell>
          <cell r="AF6152">
            <v>100</v>
          </cell>
          <cell r="AG6152" t="str">
            <v/>
          </cell>
          <cell r="AH6152">
            <v>-100</v>
          </cell>
        </row>
        <row r="6153">
          <cell r="AD6153">
            <v>9</v>
          </cell>
          <cell r="AF6153">
            <v>100</v>
          </cell>
          <cell r="AG6153" t="str">
            <v/>
          </cell>
          <cell r="AH6153">
            <v>-100</v>
          </cell>
        </row>
        <row r="6154">
          <cell r="AC6154" t="str">
            <v>3rd</v>
          </cell>
          <cell r="AD6154">
            <v>11</v>
          </cell>
          <cell r="AE6154">
            <v>3</v>
          </cell>
          <cell r="AF6154">
            <v>100</v>
          </cell>
          <cell r="AG6154" t="str">
            <v/>
          </cell>
          <cell r="AH6154">
            <v>-100</v>
          </cell>
        </row>
        <row r="6155">
          <cell r="AD6155">
            <v>6</v>
          </cell>
          <cell r="AF6155">
            <v>100</v>
          </cell>
          <cell r="AG6155" t="str">
            <v/>
          </cell>
          <cell r="AH6155">
            <v>-100</v>
          </cell>
        </row>
        <row r="6156">
          <cell r="AD6156">
            <v>3.8</v>
          </cell>
          <cell r="AF6156">
            <v>100</v>
          </cell>
          <cell r="AG6156" t="str">
            <v/>
          </cell>
          <cell r="AH6156">
            <v>-100</v>
          </cell>
        </row>
        <row r="6157">
          <cell r="AD6157">
            <v>7.5</v>
          </cell>
          <cell r="AF6157">
            <v>100</v>
          </cell>
          <cell r="AG6157" t="str">
            <v/>
          </cell>
          <cell r="AH6157">
            <v>-100</v>
          </cell>
        </row>
        <row r="6158">
          <cell r="AD6158">
            <v>16</v>
          </cell>
          <cell r="AF6158">
            <v>100</v>
          </cell>
          <cell r="AG6158" t="str">
            <v/>
          </cell>
          <cell r="AH6158">
            <v>-100</v>
          </cell>
        </row>
        <row r="6159">
          <cell r="AC6159" t="str">
            <v>Won</v>
          </cell>
          <cell r="AD6159">
            <v>6</v>
          </cell>
          <cell r="AE6159">
            <v>1.9</v>
          </cell>
          <cell r="AF6159">
            <v>100</v>
          </cell>
          <cell r="AG6159">
            <v>600</v>
          </cell>
          <cell r="AH6159">
            <v>500</v>
          </cell>
        </row>
        <row r="6160">
          <cell r="AC6160" t="str">
            <v>3rd</v>
          </cell>
          <cell r="AD6160">
            <v>2.2999999999999998</v>
          </cell>
          <cell r="AE6160">
            <v>1.2</v>
          </cell>
          <cell r="AF6160">
            <v>100</v>
          </cell>
          <cell r="AG6160" t="str">
            <v/>
          </cell>
          <cell r="AH6160">
            <v>-100</v>
          </cell>
        </row>
        <row r="6161">
          <cell r="AC6161" t="str">
            <v>Won</v>
          </cell>
          <cell r="AD6161">
            <v>8.8000000000000007</v>
          </cell>
          <cell r="AE6161">
            <v>1.8</v>
          </cell>
          <cell r="AF6161">
            <v>100</v>
          </cell>
          <cell r="AG6161">
            <v>880.00000000000011</v>
          </cell>
          <cell r="AH6161">
            <v>780.00000000000011</v>
          </cell>
        </row>
        <row r="6162">
          <cell r="AD6162">
            <v>12</v>
          </cell>
          <cell r="AF6162">
            <v>100</v>
          </cell>
          <cell r="AG6162" t="str">
            <v/>
          </cell>
          <cell r="AH6162">
            <v>-100</v>
          </cell>
        </row>
        <row r="6163">
          <cell r="AD6163">
            <v>5</v>
          </cell>
          <cell r="AF6163">
            <v>100</v>
          </cell>
          <cell r="AG6163" t="str">
            <v/>
          </cell>
          <cell r="AH6163">
            <v>-100</v>
          </cell>
        </row>
        <row r="6164">
          <cell r="AC6164" t="str">
            <v>2nd</v>
          </cell>
          <cell r="AD6164">
            <v>4.8</v>
          </cell>
          <cell r="AE6164">
            <v>1.5</v>
          </cell>
          <cell r="AF6164">
            <v>100</v>
          </cell>
          <cell r="AG6164" t="str">
            <v/>
          </cell>
          <cell r="AH6164">
            <v>-100</v>
          </cell>
        </row>
        <row r="6165">
          <cell r="AC6165" t="str">
            <v>2nd</v>
          </cell>
          <cell r="AD6165">
            <v>12</v>
          </cell>
          <cell r="AE6165">
            <v>4.0999999999999996</v>
          </cell>
          <cell r="AF6165">
            <v>100</v>
          </cell>
          <cell r="AG6165" t="str">
            <v/>
          </cell>
          <cell r="AH6165">
            <v>-100</v>
          </cell>
        </row>
        <row r="6166">
          <cell r="AD6166">
            <v>5.5</v>
          </cell>
          <cell r="AF6166">
            <v>100</v>
          </cell>
          <cell r="AG6166" t="str">
            <v/>
          </cell>
          <cell r="AH6166">
            <v>-100</v>
          </cell>
        </row>
        <row r="6167">
          <cell r="AC6167" t="str">
            <v>Won</v>
          </cell>
          <cell r="AD6167">
            <v>7</v>
          </cell>
          <cell r="AE6167">
            <v>2.2999999999999998</v>
          </cell>
          <cell r="AF6167">
            <v>100</v>
          </cell>
          <cell r="AG6167">
            <v>700</v>
          </cell>
          <cell r="AH6167">
            <v>600</v>
          </cell>
        </row>
        <row r="6168">
          <cell r="AC6168" t="str">
            <v>3rd</v>
          </cell>
          <cell r="AD6168">
            <v>5</v>
          </cell>
          <cell r="AE6168">
            <v>1.9</v>
          </cell>
          <cell r="AF6168">
            <v>100</v>
          </cell>
          <cell r="AG6168" t="str">
            <v/>
          </cell>
          <cell r="AH6168">
            <v>-100</v>
          </cell>
        </row>
        <row r="6169">
          <cell r="AD6169">
            <v>26</v>
          </cell>
          <cell r="AF6169">
            <v>100</v>
          </cell>
          <cell r="AG6169" t="str">
            <v/>
          </cell>
          <cell r="AH6169">
            <v>-100</v>
          </cell>
        </row>
        <row r="6170">
          <cell r="AC6170" t="str">
            <v>3rd</v>
          </cell>
          <cell r="AD6170">
            <v>7</v>
          </cell>
          <cell r="AE6170">
            <v>2</v>
          </cell>
          <cell r="AF6170">
            <v>100</v>
          </cell>
          <cell r="AG6170" t="str">
            <v/>
          </cell>
          <cell r="AH6170">
            <v>-100</v>
          </cell>
        </row>
        <row r="6171">
          <cell r="AD6171">
            <v>5.5</v>
          </cell>
          <cell r="AF6171">
            <v>100</v>
          </cell>
          <cell r="AG6171" t="str">
            <v/>
          </cell>
          <cell r="AH6171">
            <v>-100</v>
          </cell>
        </row>
        <row r="6172">
          <cell r="AD6172">
            <v>5</v>
          </cell>
          <cell r="AF6172">
            <v>100</v>
          </cell>
          <cell r="AG6172" t="str">
            <v/>
          </cell>
          <cell r="AH6172">
            <v>-100</v>
          </cell>
        </row>
        <row r="6173">
          <cell r="AD6173">
            <v>8</v>
          </cell>
          <cell r="AF6173">
            <v>100</v>
          </cell>
          <cell r="AG6173" t="str">
            <v/>
          </cell>
          <cell r="AH6173">
            <v>-100</v>
          </cell>
        </row>
        <row r="6174">
          <cell r="AD6174">
            <v>7.5</v>
          </cell>
          <cell r="AF6174">
            <v>100</v>
          </cell>
          <cell r="AG6174" t="str">
            <v/>
          </cell>
          <cell r="AH6174">
            <v>-100</v>
          </cell>
        </row>
        <row r="6175">
          <cell r="AD6175">
            <v>3.5</v>
          </cell>
          <cell r="AF6175">
            <v>100</v>
          </cell>
          <cell r="AG6175" t="str">
            <v/>
          </cell>
          <cell r="AH6175">
            <v>-100</v>
          </cell>
        </row>
        <row r="6176">
          <cell r="AD6176">
            <v>9</v>
          </cell>
          <cell r="AF6176">
            <v>100</v>
          </cell>
          <cell r="AG6176" t="str">
            <v/>
          </cell>
          <cell r="AH6176">
            <v>-100</v>
          </cell>
        </row>
        <row r="6177">
          <cell r="AC6177" t="str">
            <v>2nd</v>
          </cell>
          <cell r="AD6177">
            <v>6</v>
          </cell>
          <cell r="AE6177">
            <v>2.1</v>
          </cell>
          <cell r="AF6177">
            <v>100</v>
          </cell>
          <cell r="AG6177" t="str">
            <v/>
          </cell>
          <cell r="AH6177">
            <v>-100</v>
          </cell>
        </row>
        <row r="6178">
          <cell r="AC6178" t="str">
            <v>Won</v>
          </cell>
          <cell r="AD6178">
            <v>5.3</v>
          </cell>
          <cell r="AE6178">
            <v>1.9</v>
          </cell>
          <cell r="AF6178">
            <v>100</v>
          </cell>
          <cell r="AG6178">
            <v>530</v>
          </cell>
          <cell r="AH6178">
            <v>430</v>
          </cell>
        </row>
        <row r="6179">
          <cell r="AD6179">
            <v>19</v>
          </cell>
          <cell r="AF6179">
            <v>100</v>
          </cell>
          <cell r="AG6179" t="str">
            <v/>
          </cell>
          <cell r="AH6179">
            <v>-100</v>
          </cell>
        </row>
        <row r="6180">
          <cell r="AC6180" t="str">
            <v>Won</v>
          </cell>
          <cell r="AD6180">
            <v>2.6</v>
          </cell>
          <cell r="AE6180">
            <v>1.2</v>
          </cell>
          <cell r="AF6180">
            <v>100</v>
          </cell>
          <cell r="AG6180">
            <v>260</v>
          </cell>
          <cell r="AH6180">
            <v>160</v>
          </cell>
        </row>
        <row r="6181">
          <cell r="AD6181">
            <v>6.5</v>
          </cell>
          <cell r="AF6181">
            <v>100</v>
          </cell>
          <cell r="AG6181" t="str">
            <v/>
          </cell>
          <cell r="AH6181">
            <v>-100</v>
          </cell>
        </row>
        <row r="6182">
          <cell r="AD6182">
            <v>5.5</v>
          </cell>
          <cell r="AF6182">
            <v>100</v>
          </cell>
          <cell r="AG6182" t="str">
            <v/>
          </cell>
          <cell r="AH6182">
            <v>-100</v>
          </cell>
        </row>
        <row r="6183">
          <cell r="AC6183" t="str">
            <v>L/scr</v>
          </cell>
          <cell r="AD6183">
            <v>1</v>
          </cell>
          <cell r="AE6183">
            <v>1</v>
          </cell>
          <cell r="AF6183" t="str">
            <v/>
          </cell>
          <cell r="AG6183" t="str">
            <v/>
          </cell>
          <cell r="AH6183" t="str">
            <v/>
          </cell>
        </row>
        <row r="6184">
          <cell r="AD6184">
            <v>9.5</v>
          </cell>
          <cell r="AF6184">
            <v>100</v>
          </cell>
          <cell r="AG6184" t="str">
            <v/>
          </cell>
          <cell r="AH6184">
            <v>-100</v>
          </cell>
        </row>
        <row r="6185">
          <cell r="AD6185">
            <v>3.5</v>
          </cell>
          <cell r="AF6185">
            <v>100</v>
          </cell>
          <cell r="AG6185" t="str">
            <v/>
          </cell>
          <cell r="AH6185">
            <v>-100</v>
          </cell>
        </row>
        <row r="6186">
          <cell r="AC6186" t="str">
            <v>Won</v>
          </cell>
          <cell r="AD6186">
            <v>6</v>
          </cell>
          <cell r="AE6186">
            <v>1.7</v>
          </cell>
          <cell r="AF6186">
            <v>100</v>
          </cell>
          <cell r="AG6186">
            <v>600</v>
          </cell>
          <cell r="AH6186">
            <v>500</v>
          </cell>
        </row>
        <row r="6187">
          <cell r="AD6187">
            <v>17</v>
          </cell>
          <cell r="AF6187">
            <v>100</v>
          </cell>
          <cell r="AG6187" t="str">
            <v/>
          </cell>
          <cell r="AH6187">
            <v>-100</v>
          </cell>
        </row>
        <row r="6188">
          <cell r="AD6188">
            <v>5</v>
          </cell>
          <cell r="AF6188">
            <v>100</v>
          </cell>
          <cell r="AG6188" t="str">
            <v/>
          </cell>
          <cell r="AH6188">
            <v>-100</v>
          </cell>
        </row>
        <row r="6189">
          <cell r="AC6189" t="str">
            <v>3rd</v>
          </cell>
          <cell r="AD6189">
            <v>6.5</v>
          </cell>
          <cell r="AE6189">
            <v>2.1</v>
          </cell>
          <cell r="AF6189">
            <v>100</v>
          </cell>
          <cell r="AG6189" t="str">
            <v/>
          </cell>
          <cell r="AH6189">
            <v>-100</v>
          </cell>
        </row>
        <row r="6190">
          <cell r="AC6190" t="str">
            <v>3rd</v>
          </cell>
          <cell r="AD6190">
            <v>3</v>
          </cell>
          <cell r="AE6190">
            <v>1.4</v>
          </cell>
          <cell r="AF6190">
            <v>100</v>
          </cell>
          <cell r="AG6190" t="str">
            <v/>
          </cell>
          <cell r="AH6190">
            <v>-100</v>
          </cell>
        </row>
        <row r="6191">
          <cell r="AD6191">
            <v>4.4000000000000004</v>
          </cell>
          <cell r="AF6191">
            <v>100</v>
          </cell>
          <cell r="AG6191" t="str">
            <v/>
          </cell>
          <cell r="AH6191">
            <v>-100</v>
          </cell>
        </row>
        <row r="6192">
          <cell r="AD6192">
            <v>13</v>
          </cell>
          <cell r="AF6192">
            <v>100</v>
          </cell>
          <cell r="AG6192" t="str">
            <v/>
          </cell>
          <cell r="AH6192">
            <v>-100</v>
          </cell>
        </row>
        <row r="6193">
          <cell r="AD6193">
            <v>26</v>
          </cell>
          <cell r="AF6193">
            <v>100</v>
          </cell>
          <cell r="AG6193" t="str">
            <v/>
          </cell>
          <cell r="AH6193">
            <v>-100</v>
          </cell>
        </row>
        <row r="6194">
          <cell r="AD6194">
            <v>8</v>
          </cell>
          <cell r="AF6194">
            <v>100</v>
          </cell>
          <cell r="AG6194" t="str">
            <v/>
          </cell>
          <cell r="AH6194">
            <v>-100</v>
          </cell>
        </row>
        <row r="6195">
          <cell r="AC6195" t="str">
            <v>2nd</v>
          </cell>
          <cell r="AD6195">
            <v>4.4000000000000004</v>
          </cell>
          <cell r="AE6195">
            <v>2</v>
          </cell>
          <cell r="AF6195">
            <v>100</v>
          </cell>
          <cell r="AG6195" t="str">
            <v/>
          </cell>
          <cell r="AH6195">
            <v>-100</v>
          </cell>
        </row>
        <row r="6196">
          <cell r="AC6196" t="str">
            <v>Ntd</v>
          </cell>
          <cell r="AD6196">
            <v>5</v>
          </cell>
          <cell r="AF6196">
            <v>100</v>
          </cell>
          <cell r="AG6196" t="str">
            <v/>
          </cell>
          <cell r="AH6196">
            <v>-100</v>
          </cell>
        </row>
        <row r="6197">
          <cell r="AC6197" t="str">
            <v>Won</v>
          </cell>
          <cell r="AD6197">
            <v>3.9</v>
          </cell>
          <cell r="AE6197">
            <v>2.1</v>
          </cell>
          <cell r="AF6197">
            <v>100</v>
          </cell>
          <cell r="AG6197">
            <v>390</v>
          </cell>
          <cell r="AH6197">
            <v>290</v>
          </cell>
        </row>
        <row r="6198">
          <cell r="AD6198">
            <v>4.8</v>
          </cell>
          <cell r="AF6198">
            <v>100</v>
          </cell>
          <cell r="AG6198" t="str">
            <v/>
          </cell>
          <cell r="AH6198">
            <v>-100</v>
          </cell>
        </row>
        <row r="6199">
          <cell r="AD6199">
            <v>31</v>
          </cell>
          <cell r="AF6199">
            <v>100</v>
          </cell>
          <cell r="AG6199" t="str">
            <v/>
          </cell>
          <cell r="AH6199">
            <v>-100</v>
          </cell>
        </row>
        <row r="6200">
          <cell r="AC6200" t="str">
            <v>L/scr</v>
          </cell>
          <cell r="AD6200">
            <v>1</v>
          </cell>
          <cell r="AE6200">
            <v>1</v>
          </cell>
          <cell r="AF6200" t="str">
            <v/>
          </cell>
          <cell r="AG6200" t="str">
            <v/>
          </cell>
          <cell r="AH6200" t="str">
            <v/>
          </cell>
        </row>
        <row r="6201">
          <cell r="AC6201" t="str">
            <v>Won</v>
          </cell>
          <cell r="AD6201">
            <v>3.7</v>
          </cell>
          <cell r="AE6201">
            <v>2</v>
          </cell>
          <cell r="AF6201">
            <v>100</v>
          </cell>
          <cell r="AG6201">
            <v>370</v>
          </cell>
          <cell r="AH6201">
            <v>270</v>
          </cell>
        </row>
        <row r="6202">
          <cell r="AC6202" t="str">
            <v>Ntd</v>
          </cell>
          <cell r="AD6202">
            <v>5.5</v>
          </cell>
          <cell r="AF6202">
            <v>100</v>
          </cell>
          <cell r="AG6202" t="str">
            <v/>
          </cell>
          <cell r="AH6202">
            <v>-100</v>
          </cell>
        </row>
        <row r="6203">
          <cell r="AD6203">
            <v>6.5</v>
          </cell>
          <cell r="AF6203">
            <v>100</v>
          </cell>
          <cell r="AG6203" t="str">
            <v/>
          </cell>
          <cell r="AH6203">
            <v>-100</v>
          </cell>
        </row>
        <row r="6204">
          <cell r="AD6204">
            <v>6.5</v>
          </cell>
          <cell r="AF6204">
            <v>100</v>
          </cell>
          <cell r="AG6204" t="str">
            <v/>
          </cell>
          <cell r="AH6204">
            <v>-100</v>
          </cell>
        </row>
        <row r="6205">
          <cell r="AD6205">
            <v>7</v>
          </cell>
          <cell r="AF6205">
            <v>100</v>
          </cell>
          <cell r="AG6205" t="str">
            <v/>
          </cell>
          <cell r="AH6205">
            <v>-100</v>
          </cell>
        </row>
        <row r="6206">
          <cell r="AD6206">
            <v>4.8</v>
          </cell>
          <cell r="AF6206">
            <v>100</v>
          </cell>
          <cell r="AG6206" t="str">
            <v/>
          </cell>
          <cell r="AH6206">
            <v>-100</v>
          </cell>
        </row>
        <row r="6207">
          <cell r="AC6207" t="str">
            <v>Won</v>
          </cell>
          <cell r="AD6207">
            <v>10</v>
          </cell>
          <cell r="AE6207">
            <v>2.6</v>
          </cell>
          <cell r="AF6207">
            <v>100</v>
          </cell>
          <cell r="AG6207">
            <v>1000</v>
          </cell>
          <cell r="AH6207">
            <v>900</v>
          </cell>
        </row>
        <row r="6208">
          <cell r="AD6208">
            <v>6</v>
          </cell>
          <cell r="AF6208">
            <v>100</v>
          </cell>
          <cell r="AG6208" t="str">
            <v/>
          </cell>
          <cell r="AH6208">
            <v>-100</v>
          </cell>
        </row>
        <row r="6209">
          <cell r="AD6209">
            <v>20</v>
          </cell>
          <cell r="AF6209">
            <v>100</v>
          </cell>
          <cell r="AG6209" t="str">
            <v/>
          </cell>
          <cell r="AH6209">
            <v>-100</v>
          </cell>
        </row>
        <row r="6210">
          <cell r="AD6210">
            <v>8.5</v>
          </cell>
          <cell r="AF6210">
            <v>100</v>
          </cell>
          <cell r="AG6210" t="str">
            <v/>
          </cell>
          <cell r="AH6210">
            <v>-100</v>
          </cell>
        </row>
        <row r="6211">
          <cell r="AD6211">
            <v>3.5</v>
          </cell>
          <cell r="AF6211">
            <v>100</v>
          </cell>
          <cell r="AG6211" t="str">
            <v/>
          </cell>
          <cell r="AH6211">
            <v>-100</v>
          </cell>
        </row>
        <row r="6212">
          <cell r="AC6212" t="str">
            <v>Won</v>
          </cell>
          <cell r="AD6212">
            <v>4.8</v>
          </cell>
          <cell r="AE6212">
            <v>1.5</v>
          </cell>
          <cell r="AF6212">
            <v>100</v>
          </cell>
          <cell r="AG6212">
            <v>480</v>
          </cell>
          <cell r="AH6212">
            <v>380</v>
          </cell>
        </row>
        <row r="6213">
          <cell r="AD6213">
            <v>6</v>
          </cell>
          <cell r="AF6213">
            <v>100</v>
          </cell>
          <cell r="AG6213" t="str">
            <v/>
          </cell>
          <cell r="AH6213">
            <v>-100</v>
          </cell>
        </row>
        <row r="6214">
          <cell r="AD6214">
            <v>18</v>
          </cell>
          <cell r="AF6214">
            <v>100</v>
          </cell>
          <cell r="AG6214" t="str">
            <v/>
          </cell>
          <cell r="AH6214">
            <v>-100</v>
          </cell>
        </row>
        <row r="6215">
          <cell r="AC6215" t="str">
            <v>Won</v>
          </cell>
          <cell r="AD6215">
            <v>4.8</v>
          </cell>
          <cell r="AE6215">
            <v>1.9</v>
          </cell>
          <cell r="AF6215">
            <v>100</v>
          </cell>
          <cell r="AG6215">
            <v>480</v>
          </cell>
          <cell r="AH6215">
            <v>380</v>
          </cell>
        </row>
        <row r="6216">
          <cell r="AD6216">
            <v>9</v>
          </cell>
          <cell r="AF6216">
            <v>100</v>
          </cell>
          <cell r="AG6216" t="str">
            <v/>
          </cell>
          <cell r="AH6216">
            <v>-100</v>
          </cell>
        </row>
        <row r="6217">
          <cell r="AC6217" t="str">
            <v>3rd</v>
          </cell>
          <cell r="AD6217">
            <v>4.2</v>
          </cell>
          <cell r="AE6217">
            <v>1.8</v>
          </cell>
          <cell r="AF6217">
            <v>100</v>
          </cell>
          <cell r="AG6217" t="str">
            <v/>
          </cell>
          <cell r="AH6217">
            <v>-100</v>
          </cell>
        </row>
        <row r="6218">
          <cell r="AD6218">
            <v>15</v>
          </cell>
          <cell r="AF6218">
            <v>100</v>
          </cell>
          <cell r="AG6218" t="str">
            <v/>
          </cell>
          <cell r="AH6218">
            <v>-100</v>
          </cell>
        </row>
        <row r="6219">
          <cell r="AD6219">
            <v>21</v>
          </cell>
          <cell r="AF6219">
            <v>100</v>
          </cell>
          <cell r="AG6219" t="str">
            <v/>
          </cell>
          <cell r="AH6219">
            <v>-100</v>
          </cell>
        </row>
        <row r="6220">
          <cell r="AD6220">
            <v>6.5</v>
          </cell>
          <cell r="AF6220">
            <v>100</v>
          </cell>
          <cell r="AG6220" t="str">
            <v/>
          </cell>
          <cell r="AH6220">
            <v>-100</v>
          </cell>
        </row>
        <row r="6221">
          <cell r="AC6221" t="str">
            <v>Won</v>
          </cell>
          <cell r="AD6221">
            <v>4.5999999999999996</v>
          </cell>
          <cell r="AE6221">
            <v>2</v>
          </cell>
          <cell r="AF6221">
            <v>100</v>
          </cell>
          <cell r="AG6221">
            <v>459.99999999999994</v>
          </cell>
          <cell r="AH6221">
            <v>359.99999999999994</v>
          </cell>
        </row>
        <row r="6222">
          <cell r="AD6222">
            <v>4.8</v>
          </cell>
          <cell r="AF6222">
            <v>100</v>
          </cell>
          <cell r="AG6222" t="str">
            <v/>
          </cell>
          <cell r="AH6222">
            <v>-100</v>
          </cell>
        </row>
        <row r="6223">
          <cell r="AD6223">
            <v>15</v>
          </cell>
          <cell r="AF6223">
            <v>100</v>
          </cell>
          <cell r="AG6223" t="str">
            <v/>
          </cell>
          <cell r="AH6223">
            <v>-100</v>
          </cell>
        </row>
        <row r="6224">
          <cell r="AC6224" t="str">
            <v>3rd</v>
          </cell>
          <cell r="AD6224">
            <v>8.5</v>
          </cell>
          <cell r="AE6224">
            <v>2.4</v>
          </cell>
          <cell r="AF6224">
            <v>100</v>
          </cell>
          <cell r="AG6224" t="str">
            <v/>
          </cell>
          <cell r="AH6224">
            <v>-100</v>
          </cell>
        </row>
        <row r="6225">
          <cell r="AC6225" t="str">
            <v>3rd</v>
          </cell>
          <cell r="AD6225">
            <v>3.3</v>
          </cell>
          <cell r="AE6225">
            <v>1.7</v>
          </cell>
          <cell r="AF6225">
            <v>100</v>
          </cell>
          <cell r="AG6225" t="str">
            <v/>
          </cell>
          <cell r="AH6225">
            <v>-100</v>
          </cell>
        </row>
        <row r="6226">
          <cell r="AC6226" t="str">
            <v>Won</v>
          </cell>
          <cell r="AD6226">
            <v>6</v>
          </cell>
          <cell r="AE6226">
            <v>1.8</v>
          </cell>
          <cell r="AF6226">
            <v>100</v>
          </cell>
          <cell r="AG6226">
            <v>600</v>
          </cell>
          <cell r="AH6226">
            <v>500</v>
          </cell>
        </row>
        <row r="6227">
          <cell r="AC6227" t="str">
            <v>2nd</v>
          </cell>
          <cell r="AD6227">
            <v>16</v>
          </cell>
          <cell r="AE6227">
            <v>3.2</v>
          </cell>
          <cell r="AF6227">
            <v>100</v>
          </cell>
          <cell r="AG6227" t="str">
            <v/>
          </cell>
          <cell r="AH6227">
            <v>-100</v>
          </cell>
        </row>
        <row r="6228">
          <cell r="AD6228">
            <v>8</v>
          </cell>
          <cell r="AF6228">
            <v>100</v>
          </cell>
          <cell r="AG6228" t="str">
            <v/>
          </cell>
          <cell r="AH6228">
            <v>-100</v>
          </cell>
        </row>
        <row r="6229">
          <cell r="AD6229">
            <v>11</v>
          </cell>
          <cell r="AF6229">
            <v>100</v>
          </cell>
          <cell r="AG6229" t="str">
            <v/>
          </cell>
          <cell r="AH6229">
            <v>-100</v>
          </cell>
        </row>
        <row r="6230">
          <cell r="AC6230" t="str">
            <v>2nd</v>
          </cell>
          <cell r="AD6230">
            <v>3.1</v>
          </cell>
          <cell r="AE6230">
            <v>1.3</v>
          </cell>
          <cell r="AF6230">
            <v>100</v>
          </cell>
          <cell r="AG6230" t="str">
            <v/>
          </cell>
          <cell r="AH6230">
            <v>-100</v>
          </cell>
        </row>
        <row r="6231">
          <cell r="AC6231" t="str">
            <v>Won</v>
          </cell>
          <cell r="AD6231">
            <v>4.4000000000000004</v>
          </cell>
          <cell r="AE6231">
            <v>1.7</v>
          </cell>
          <cell r="AF6231">
            <v>100</v>
          </cell>
          <cell r="AG6231">
            <v>440.00000000000006</v>
          </cell>
          <cell r="AH6231">
            <v>340.00000000000006</v>
          </cell>
        </row>
        <row r="6232">
          <cell r="AD6232">
            <v>8</v>
          </cell>
          <cell r="AF6232">
            <v>100</v>
          </cell>
          <cell r="AG6232" t="str">
            <v/>
          </cell>
          <cell r="AH6232">
            <v>-100</v>
          </cell>
        </row>
        <row r="6233">
          <cell r="AD6233">
            <v>7.5</v>
          </cell>
          <cell r="AF6233">
            <v>100</v>
          </cell>
          <cell r="AG6233" t="str">
            <v/>
          </cell>
          <cell r="AH6233">
            <v>-100</v>
          </cell>
        </row>
        <row r="6234">
          <cell r="AD6234">
            <v>19</v>
          </cell>
          <cell r="AF6234">
            <v>100</v>
          </cell>
          <cell r="AG6234" t="str">
            <v/>
          </cell>
          <cell r="AH6234">
            <v>-100</v>
          </cell>
        </row>
        <row r="6235">
          <cell r="AC6235" t="str">
            <v>2nd</v>
          </cell>
          <cell r="AD6235">
            <v>10</v>
          </cell>
          <cell r="AE6235">
            <v>2.5</v>
          </cell>
          <cell r="AF6235">
            <v>100</v>
          </cell>
          <cell r="AG6235" t="str">
            <v/>
          </cell>
          <cell r="AH6235">
            <v>-100</v>
          </cell>
        </row>
        <row r="6236">
          <cell r="AD6236">
            <v>4.4000000000000004</v>
          </cell>
          <cell r="AF6236">
            <v>100</v>
          </cell>
          <cell r="AG6236" t="str">
            <v/>
          </cell>
          <cell r="AH6236">
            <v>-100</v>
          </cell>
        </row>
        <row r="6237">
          <cell r="AD6237">
            <v>6</v>
          </cell>
          <cell r="AF6237">
            <v>100</v>
          </cell>
          <cell r="AG6237" t="str">
            <v/>
          </cell>
          <cell r="AH6237">
            <v>-100</v>
          </cell>
        </row>
        <row r="6238">
          <cell r="AD6238">
            <v>6.5</v>
          </cell>
          <cell r="AF6238">
            <v>100</v>
          </cell>
          <cell r="AG6238" t="str">
            <v/>
          </cell>
          <cell r="AH6238">
            <v>-100</v>
          </cell>
        </row>
        <row r="6239">
          <cell r="AC6239" t="str">
            <v>Won</v>
          </cell>
          <cell r="AD6239">
            <v>7</v>
          </cell>
          <cell r="AE6239">
            <v>2.1</v>
          </cell>
          <cell r="AF6239">
            <v>100</v>
          </cell>
          <cell r="AG6239">
            <v>700</v>
          </cell>
          <cell r="AH6239">
            <v>600</v>
          </cell>
        </row>
        <row r="6240">
          <cell r="AD6240">
            <v>8</v>
          </cell>
          <cell r="AF6240">
            <v>100</v>
          </cell>
          <cell r="AG6240" t="str">
            <v/>
          </cell>
          <cell r="AH6240">
            <v>-100</v>
          </cell>
        </row>
        <row r="6241">
          <cell r="AC6241" t="str">
            <v>3rd</v>
          </cell>
          <cell r="AD6241">
            <v>5.5</v>
          </cell>
          <cell r="AE6241">
            <v>1.6</v>
          </cell>
          <cell r="AF6241">
            <v>100</v>
          </cell>
          <cell r="AG6241" t="str">
            <v/>
          </cell>
          <cell r="AH6241">
            <v>-100</v>
          </cell>
        </row>
        <row r="6242">
          <cell r="AC6242" t="str">
            <v>Won</v>
          </cell>
          <cell r="AD6242">
            <v>2.9</v>
          </cell>
          <cell r="AE6242">
            <v>1.3</v>
          </cell>
          <cell r="AF6242">
            <v>100</v>
          </cell>
          <cell r="AG6242">
            <v>290</v>
          </cell>
          <cell r="AH6242">
            <v>190</v>
          </cell>
        </row>
        <row r="6243">
          <cell r="AD6243">
            <v>8.5</v>
          </cell>
          <cell r="AF6243">
            <v>100</v>
          </cell>
          <cell r="AG6243" t="str">
            <v/>
          </cell>
          <cell r="AH6243">
            <v>-100</v>
          </cell>
        </row>
        <row r="6244">
          <cell r="AD6244">
            <v>8.5</v>
          </cell>
          <cell r="AF6244">
            <v>100</v>
          </cell>
          <cell r="AG6244" t="str">
            <v/>
          </cell>
          <cell r="AH6244">
            <v>-100</v>
          </cell>
        </row>
        <row r="6245">
          <cell r="AC6245" t="str">
            <v>2nd</v>
          </cell>
          <cell r="AD6245">
            <v>3.3</v>
          </cell>
          <cell r="AE6245">
            <v>1.3</v>
          </cell>
          <cell r="AF6245">
            <v>100</v>
          </cell>
          <cell r="AG6245" t="str">
            <v/>
          </cell>
          <cell r="AH6245">
            <v>-100</v>
          </cell>
        </row>
        <row r="6246">
          <cell r="AD6246">
            <v>6.5</v>
          </cell>
          <cell r="AF6246">
            <v>100</v>
          </cell>
          <cell r="AG6246" t="str">
            <v/>
          </cell>
          <cell r="AH6246">
            <v>-100</v>
          </cell>
        </row>
        <row r="6247">
          <cell r="AC6247" t="str">
            <v>Won</v>
          </cell>
          <cell r="AD6247">
            <v>5.6</v>
          </cell>
          <cell r="AE6247">
            <v>1.8</v>
          </cell>
          <cell r="AF6247">
            <v>100</v>
          </cell>
          <cell r="AG6247">
            <v>560</v>
          </cell>
          <cell r="AH6247">
            <v>460</v>
          </cell>
        </row>
        <row r="6248">
          <cell r="AD6248">
            <v>7</v>
          </cell>
          <cell r="AF6248">
            <v>100</v>
          </cell>
          <cell r="AG6248" t="str">
            <v/>
          </cell>
          <cell r="AH6248">
            <v>-100</v>
          </cell>
        </row>
        <row r="6249">
          <cell r="AD6249">
            <v>19</v>
          </cell>
          <cell r="AF6249">
            <v>100</v>
          </cell>
          <cell r="AG6249" t="str">
            <v/>
          </cell>
          <cell r="AH6249">
            <v>-100</v>
          </cell>
        </row>
        <row r="6250">
          <cell r="AC6250" t="str">
            <v>2nd</v>
          </cell>
          <cell r="AD6250">
            <v>3.6</v>
          </cell>
          <cell r="AE6250">
            <v>1.6</v>
          </cell>
          <cell r="AF6250">
            <v>100</v>
          </cell>
          <cell r="AG6250" t="str">
            <v/>
          </cell>
          <cell r="AH6250">
            <v>-100</v>
          </cell>
        </row>
        <row r="6251">
          <cell r="AD6251">
            <v>3.8</v>
          </cell>
          <cell r="AF6251">
            <v>100</v>
          </cell>
          <cell r="AG6251" t="str">
            <v/>
          </cell>
          <cell r="AH6251">
            <v>-100</v>
          </cell>
        </row>
        <row r="6252">
          <cell r="AD6252">
            <v>21</v>
          </cell>
          <cell r="AF6252">
            <v>100</v>
          </cell>
          <cell r="AG6252" t="str">
            <v/>
          </cell>
          <cell r="AH6252">
            <v>-100</v>
          </cell>
        </row>
        <row r="6253">
          <cell r="AC6253" t="str">
            <v>3rd</v>
          </cell>
          <cell r="AD6253">
            <v>12</v>
          </cell>
          <cell r="AE6253">
            <v>3.5</v>
          </cell>
          <cell r="AF6253">
            <v>100</v>
          </cell>
          <cell r="AG6253" t="str">
            <v/>
          </cell>
          <cell r="AH6253">
            <v>-100</v>
          </cell>
        </row>
        <row r="6254">
          <cell r="AD6254">
            <v>21</v>
          </cell>
          <cell r="AF6254">
            <v>100</v>
          </cell>
          <cell r="AG6254" t="str">
            <v/>
          </cell>
          <cell r="AH6254">
            <v>-100</v>
          </cell>
        </row>
        <row r="6255">
          <cell r="AD6255">
            <v>12</v>
          </cell>
          <cell r="AF6255">
            <v>100</v>
          </cell>
          <cell r="AG6255" t="str">
            <v/>
          </cell>
          <cell r="AH6255">
            <v>-100</v>
          </cell>
        </row>
        <row r="6256">
          <cell r="AD6256">
            <v>6</v>
          </cell>
          <cell r="AF6256">
            <v>100</v>
          </cell>
          <cell r="AG6256" t="str">
            <v/>
          </cell>
          <cell r="AH6256">
            <v>-100</v>
          </cell>
        </row>
        <row r="6257">
          <cell r="AD6257">
            <v>4.8</v>
          </cell>
          <cell r="AF6257">
            <v>100</v>
          </cell>
          <cell r="AG6257" t="str">
            <v/>
          </cell>
          <cell r="AH6257">
            <v>-100</v>
          </cell>
        </row>
        <row r="6258">
          <cell r="AC6258" t="str">
            <v>3rd</v>
          </cell>
          <cell r="AD6258">
            <v>4.4000000000000004</v>
          </cell>
          <cell r="AE6258">
            <v>1.8</v>
          </cell>
          <cell r="AF6258">
            <v>100</v>
          </cell>
          <cell r="AG6258" t="str">
            <v/>
          </cell>
          <cell r="AH6258">
            <v>-100</v>
          </cell>
        </row>
        <row r="6259">
          <cell r="AC6259" t="str">
            <v>Won</v>
          </cell>
          <cell r="AD6259">
            <v>17.399999999999999</v>
          </cell>
          <cell r="AE6259">
            <v>4.2</v>
          </cell>
          <cell r="AF6259">
            <v>100</v>
          </cell>
          <cell r="AG6259">
            <v>1739.9999999999998</v>
          </cell>
          <cell r="AH6259">
            <v>1639.9999999999998</v>
          </cell>
        </row>
        <row r="6260">
          <cell r="AC6260" t="str">
            <v>Won</v>
          </cell>
          <cell r="AD6260">
            <v>4.2</v>
          </cell>
          <cell r="AE6260">
            <v>1.5</v>
          </cell>
          <cell r="AF6260">
            <v>100</v>
          </cell>
          <cell r="AG6260">
            <v>420</v>
          </cell>
          <cell r="AH6260">
            <v>320</v>
          </cell>
        </row>
        <row r="6261">
          <cell r="AD6261">
            <v>10</v>
          </cell>
          <cell r="AF6261">
            <v>100</v>
          </cell>
          <cell r="AG6261" t="str">
            <v/>
          </cell>
          <cell r="AH6261">
            <v>-100</v>
          </cell>
        </row>
        <row r="6262">
          <cell r="AD6262">
            <v>4.8</v>
          </cell>
          <cell r="AF6262">
            <v>100</v>
          </cell>
          <cell r="AG6262" t="str">
            <v/>
          </cell>
          <cell r="AH6262">
            <v>-100</v>
          </cell>
        </row>
        <row r="6263">
          <cell r="AC6263" t="str">
            <v>3rd</v>
          </cell>
          <cell r="AD6263">
            <v>4.2</v>
          </cell>
          <cell r="AE6263">
            <v>1.8</v>
          </cell>
          <cell r="AF6263">
            <v>100</v>
          </cell>
          <cell r="AG6263" t="str">
            <v/>
          </cell>
          <cell r="AH6263">
            <v>-100</v>
          </cell>
        </row>
        <row r="6264">
          <cell r="AD6264">
            <v>10</v>
          </cell>
          <cell r="AF6264">
            <v>100</v>
          </cell>
          <cell r="AG6264" t="str">
            <v/>
          </cell>
          <cell r="AH6264">
            <v>-100</v>
          </cell>
        </row>
        <row r="6265">
          <cell r="AC6265" t="str">
            <v>3rd</v>
          </cell>
          <cell r="AD6265">
            <v>10</v>
          </cell>
          <cell r="AE6265">
            <v>3.1</v>
          </cell>
          <cell r="AF6265">
            <v>100</v>
          </cell>
          <cell r="AG6265" t="str">
            <v/>
          </cell>
          <cell r="AH6265">
            <v>-100</v>
          </cell>
        </row>
        <row r="6266">
          <cell r="AC6266" t="str">
            <v>2nd</v>
          </cell>
          <cell r="AD6266">
            <v>6.5</v>
          </cell>
          <cell r="AE6266">
            <v>2.2000000000000002</v>
          </cell>
          <cell r="AF6266">
            <v>100</v>
          </cell>
          <cell r="AG6266" t="str">
            <v/>
          </cell>
          <cell r="AH6266">
            <v>-100</v>
          </cell>
        </row>
        <row r="6267">
          <cell r="AD6267">
            <v>5</v>
          </cell>
          <cell r="AF6267">
            <v>100</v>
          </cell>
          <cell r="AG6267" t="str">
            <v/>
          </cell>
          <cell r="AH6267">
            <v>-100</v>
          </cell>
        </row>
        <row r="6268">
          <cell r="AD6268">
            <v>13</v>
          </cell>
          <cell r="AF6268">
            <v>100</v>
          </cell>
          <cell r="AG6268" t="str">
            <v/>
          </cell>
          <cell r="AH6268">
            <v>-100</v>
          </cell>
        </row>
        <row r="6269">
          <cell r="AD6269">
            <v>21</v>
          </cell>
          <cell r="AF6269">
            <v>100</v>
          </cell>
          <cell r="AG6269" t="str">
            <v/>
          </cell>
          <cell r="AH6269">
            <v>-100</v>
          </cell>
        </row>
        <row r="6270">
          <cell r="AC6270" t="str">
            <v>Won</v>
          </cell>
          <cell r="AD6270">
            <v>4.0999999999999996</v>
          </cell>
          <cell r="AE6270">
            <v>1.8</v>
          </cell>
          <cell r="AF6270">
            <v>100</v>
          </cell>
          <cell r="AG6270">
            <v>409.99999999999994</v>
          </cell>
          <cell r="AH6270">
            <v>309.99999999999994</v>
          </cell>
        </row>
        <row r="6271">
          <cell r="AC6271" t="str">
            <v>3rd</v>
          </cell>
          <cell r="AD6271">
            <v>12</v>
          </cell>
          <cell r="AF6271">
            <v>100</v>
          </cell>
          <cell r="AG6271" t="str">
            <v/>
          </cell>
          <cell r="AH6271">
            <v>-100</v>
          </cell>
        </row>
        <row r="6272">
          <cell r="AD6272">
            <v>12</v>
          </cell>
          <cell r="AF6272">
            <v>100</v>
          </cell>
          <cell r="AG6272" t="str">
            <v/>
          </cell>
          <cell r="AH6272">
            <v>-100</v>
          </cell>
        </row>
        <row r="6273">
          <cell r="AC6273" t="str">
            <v>2nd</v>
          </cell>
          <cell r="AD6273">
            <v>6</v>
          </cell>
          <cell r="AE6273">
            <v>1.8</v>
          </cell>
          <cell r="AF6273">
            <v>100</v>
          </cell>
          <cell r="AG6273" t="str">
            <v/>
          </cell>
          <cell r="AH6273">
            <v>-100</v>
          </cell>
        </row>
        <row r="6274">
          <cell r="AD6274">
            <v>8.5</v>
          </cell>
          <cell r="AF6274">
            <v>100</v>
          </cell>
          <cell r="AG6274" t="str">
            <v/>
          </cell>
          <cell r="AH6274">
            <v>-100</v>
          </cell>
        </row>
        <row r="6275">
          <cell r="AC6275" t="str">
            <v>2nd</v>
          </cell>
          <cell r="AD6275">
            <v>3.1</v>
          </cell>
          <cell r="AE6275">
            <v>1.3</v>
          </cell>
          <cell r="AF6275">
            <v>100</v>
          </cell>
          <cell r="AG6275" t="str">
            <v/>
          </cell>
          <cell r="AH6275">
            <v>-100</v>
          </cell>
        </row>
        <row r="6276">
          <cell r="AD6276">
            <v>5.5</v>
          </cell>
          <cell r="AF6276">
            <v>100</v>
          </cell>
          <cell r="AG6276" t="str">
            <v/>
          </cell>
          <cell r="AH6276">
            <v>-100</v>
          </cell>
        </row>
        <row r="6277">
          <cell r="AD6277">
            <v>10</v>
          </cell>
          <cell r="AF6277">
            <v>100</v>
          </cell>
          <cell r="AG6277" t="str">
            <v/>
          </cell>
          <cell r="AH6277">
            <v>-100</v>
          </cell>
        </row>
        <row r="6278">
          <cell r="AD6278">
            <v>14</v>
          </cell>
          <cell r="AF6278">
            <v>100</v>
          </cell>
          <cell r="AG6278" t="str">
            <v/>
          </cell>
          <cell r="AH6278">
            <v>-100</v>
          </cell>
        </row>
        <row r="6279">
          <cell r="AD6279">
            <v>7</v>
          </cell>
          <cell r="AF6279">
            <v>100</v>
          </cell>
          <cell r="AG6279" t="str">
            <v/>
          </cell>
          <cell r="AH6279">
            <v>-100</v>
          </cell>
        </row>
        <row r="6280">
          <cell r="AD6280">
            <v>8</v>
          </cell>
          <cell r="AF6280">
            <v>100</v>
          </cell>
          <cell r="AG6280" t="str">
            <v/>
          </cell>
          <cell r="AH6280">
            <v>-100</v>
          </cell>
        </row>
        <row r="6281">
          <cell r="AC6281" t="str">
            <v>Won</v>
          </cell>
          <cell r="AD6281">
            <v>2.15</v>
          </cell>
          <cell r="AE6281">
            <v>1.2</v>
          </cell>
          <cell r="AF6281">
            <v>100</v>
          </cell>
          <cell r="AG6281">
            <v>215</v>
          </cell>
          <cell r="AH6281">
            <v>115</v>
          </cell>
        </row>
        <row r="6282">
          <cell r="AD6282">
            <v>11</v>
          </cell>
          <cell r="AF6282">
            <v>100</v>
          </cell>
          <cell r="AG6282" t="str">
            <v/>
          </cell>
          <cell r="AH6282">
            <v>-100</v>
          </cell>
        </row>
        <row r="6283">
          <cell r="AC6283" t="str">
            <v>2nd</v>
          </cell>
          <cell r="AD6283">
            <v>10</v>
          </cell>
          <cell r="AE6283">
            <v>2.5</v>
          </cell>
          <cell r="AF6283">
            <v>100</v>
          </cell>
          <cell r="AG6283" t="str">
            <v/>
          </cell>
          <cell r="AH6283">
            <v>-100</v>
          </cell>
        </row>
        <row r="6284">
          <cell r="AD6284">
            <v>9.5</v>
          </cell>
          <cell r="AF6284">
            <v>100</v>
          </cell>
          <cell r="AG6284" t="str">
            <v/>
          </cell>
          <cell r="AH6284">
            <v>-100</v>
          </cell>
        </row>
        <row r="6285">
          <cell r="AD6285">
            <v>3.8</v>
          </cell>
          <cell r="AF6285">
            <v>100</v>
          </cell>
          <cell r="AG6285" t="str">
            <v/>
          </cell>
          <cell r="AH6285">
            <v>-100</v>
          </cell>
        </row>
        <row r="6286">
          <cell r="AD6286">
            <v>2.6</v>
          </cell>
          <cell r="AF6286">
            <v>100</v>
          </cell>
          <cell r="AG6286" t="str">
            <v/>
          </cell>
          <cell r="AH6286">
            <v>-100</v>
          </cell>
        </row>
        <row r="6287">
          <cell r="AD6287">
            <v>16</v>
          </cell>
          <cell r="AF6287">
            <v>100</v>
          </cell>
          <cell r="AG6287" t="str">
            <v/>
          </cell>
          <cell r="AH6287">
            <v>-100</v>
          </cell>
        </row>
        <row r="6288">
          <cell r="AC6288" t="str">
            <v>3rd</v>
          </cell>
          <cell r="AD6288">
            <v>10</v>
          </cell>
          <cell r="AE6288">
            <v>2.2000000000000002</v>
          </cell>
          <cell r="AF6288">
            <v>100</v>
          </cell>
          <cell r="AG6288" t="str">
            <v/>
          </cell>
          <cell r="AH6288">
            <v>-100</v>
          </cell>
        </row>
        <row r="6289">
          <cell r="AD6289">
            <v>9.5</v>
          </cell>
          <cell r="AF6289">
            <v>100</v>
          </cell>
          <cell r="AG6289" t="str">
            <v/>
          </cell>
          <cell r="AH6289">
            <v>-100</v>
          </cell>
        </row>
        <row r="6290">
          <cell r="AC6290" t="str">
            <v>2nd</v>
          </cell>
          <cell r="AD6290">
            <v>10</v>
          </cell>
          <cell r="AE6290">
            <v>3.1</v>
          </cell>
          <cell r="AF6290">
            <v>100</v>
          </cell>
          <cell r="AG6290" t="str">
            <v/>
          </cell>
          <cell r="AH6290">
            <v>-100</v>
          </cell>
        </row>
        <row r="6291">
          <cell r="AD6291">
            <v>5.5</v>
          </cell>
          <cell r="AF6291">
            <v>100</v>
          </cell>
          <cell r="AG6291" t="str">
            <v/>
          </cell>
          <cell r="AH6291">
            <v>-100</v>
          </cell>
        </row>
        <row r="6292">
          <cell r="AD6292">
            <v>21</v>
          </cell>
          <cell r="AF6292">
            <v>100</v>
          </cell>
          <cell r="AG6292" t="str">
            <v/>
          </cell>
          <cell r="AH6292">
            <v>-100</v>
          </cell>
        </row>
        <row r="6293">
          <cell r="AD6293">
            <v>31</v>
          </cell>
          <cell r="AF6293">
            <v>100</v>
          </cell>
          <cell r="AG6293" t="str">
            <v/>
          </cell>
          <cell r="AH6293">
            <v>-100</v>
          </cell>
        </row>
        <row r="6294">
          <cell r="AD6294">
            <v>10</v>
          </cell>
          <cell r="AF6294">
            <v>100</v>
          </cell>
          <cell r="AG6294" t="str">
            <v/>
          </cell>
          <cell r="AH6294">
            <v>-100</v>
          </cell>
        </row>
        <row r="6295">
          <cell r="AD6295">
            <v>3.5</v>
          </cell>
          <cell r="AF6295">
            <v>100</v>
          </cell>
          <cell r="AG6295" t="str">
            <v/>
          </cell>
          <cell r="AH6295">
            <v>-100</v>
          </cell>
        </row>
        <row r="6296">
          <cell r="AC6296" t="str">
            <v>Won</v>
          </cell>
          <cell r="AD6296">
            <v>6.1</v>
          </cell>
          <cell r="AE6296">
            <v>2.1</v>
          </cell>
          <cell r="AF6296">
            <v>100</v>
          </cell>
          <cell r="AG6296">
            <v>610</v>
          </cell>
          <cell r="AH6296">
            <v>510</v>
          </cell>
        </row>
        <row r="6297">
          <cell r="AC6297" t="str">
            <v>2nd</v>
          </cell>
          <cell r="AD6297">
            <v>5</v>
          </cell>
          <cell r="AE6297">
            <v>1.6</v>
          </cell>
          <cell r="AF6297">
            <v>100</v>
          </cell>
          <cell r="AG6297" t="str">
            <v/>
          </cell>
          <cell r="AH6297">
            <v>-100</v>
          </cell>
        </row>
        <row r="6298">
          <cell r="AD6298">
            <v>21</v>
          </cell>
          <cell r="AF6298">
            <v>100</v>
          </cell>
          <cell r="AG6298" t="str">
            <v/>
          </cell>
          <cell r="AH6298">
            <v>-100</v>
          </cell>
        </row>
        <row r="6299">
          <cell r="AD6299">
            <v>18</v>
          </cell>
          <cell r="AF6299">
            <v>100</v>
          </cell>
          <cell r="AG6299" t="str">
            <v/>
          </cell>
          <cell r="AH6299">
            <v>-100</v>
          </cell>
        </row>
        <row r="6300">
          <cell r="AC6300" t="str">
            <v>3rd</v>
          </cell>
          <cell r="AD6300">
            <v>5.5</v>
          </cell>
          <cell r="AE6300">
            <v>1.8</v>
          </cell>
          <cell r="AF6300">
            <v>100</v>
          </cell>
          <cell r="AG6300" t="str">
            <v/>
          </cell>
          <cell r="AH6300">
            <v>-100</v>
          </cell>
        </row>
        <row r="6301">
          <cell r="AD6301">
            <v>14</v>
          </cell>
          <cell r="AF6301">
            <v>100</v>
          </cell>
          <cell r="AG6301" t="str">
            <v/>
          </cell>
          <cell r="AH6301">
            <v>-100</v>
          </cell>
        </row>
        <row r="6302">
          <cell r="AD6302">
            <v>16</v>
          </cell>
          <cell r="AF6302">
            <v>100</v>
          </cell>
          <cell r="AG6302" t="str">
            <v/>
          </cell>
          <cell r="AH6302">
            <v>-100</v>
          </cell>
        </row>
        <row r="6303">
          <cell r="AC6303" t="str">
            <v>Won</v>
          </cell>
          <cell r="AD6303">
            <v>3.4</v>
          </cell>
          <cell r="AE6303">
            <v>1.3</v>
          </cell>
          <cell r="AF6303">
            <v>100</v>
          </cell>
          <cell r="AG6303">
            <v>340</v>
          </cell>
          <cell r="AH6303">
            <v>240</v>
          </cell>
        </row>
        <row r="6304">
          <cell r="AD6304">
            <v>6</v>
          </cell>
          <cell r="AF6304">
            <v>100</v>
          </cell>
          <cell r="AG6304" t="str">
            <v/>
          </cell>
          <cell r="AH6304">
            <v>-100</v>
          </cell>
        </row>
        <row r="6305">
          <cell r="AC6305" t="str">
            <v>3rd</v>
          </cell>
          <cell r="AD6305">
            <v>4.2</v>
          </cell>
          <cell r="AE6305">
            <v>1.9</v>
          </cell>
          <cell r="AF6305">
            <v>100</v>
          </cell>
          <cell r="AG6305" t="str">
            <v/>
          </cell>
          <cell r="AH6305">
            <v>-100</v>
          </cell>
        </row>
        <row r="6306">
          <cell r="AC6306" t="str">
            <v>Won</v>
          </cell>
          <cell r="AD6306">
            <v>8.5</v>
          </cell>
          <cell r="AE6306">
            <v>2.1</v>
          </cell>
          <cell r="AF6306">
            <v>100</v>
          </cell>
          <cell r="AG6306">
            <v>850</v>
          </cell>
          <cell r="AH6306">
            <v>750</v>
          </cell>
        </row>
        <row r="6307">
          <cell r="AD6307">
            <v>5</v>
          </cell>
          <cell r="AF6307">
            <v>100</v>
          </cell>
          <cell r="AG6307" t="str">
            <v/>
          </cell>
          <cell r="AH6307">
            <v>-100</v>
          </cell>
        </row>
        <row r="6308">
          <cell r="AD6308">
            <v>11</v>
          </cell>
          <cell r="AF6308">
            <v>100</v>
          </cell>
          <cell r="AG6308" t="str">
            <v/>
          </cell>
          <cell r="AH6308">
            <v>-100</v>
          </cell>
        </row>
        <row r="6309">
          <cell r="AD6309">
            <v>16</v>
          </cell>
          <cell r="AF6309">
            <v>100</v>
          </cell>
          <cell r="AG6309" t="str">
            <v/>
          </cell>
          <cell r="AH6309">
            <v>-100</v>
          </cell>
        </row>
        <row r="6310">
          <cell r="AC6310" t="str">
            <v>2nd</v>
          </cell>
          <cell r="AD6310">
            <v>4.4000000000000004</v>
          </cell>
          <cell r="AE6310">
            <v>2.5</v>
          </cell>
          <cell r="AF6310">
            <v>100</v>
          </cell>
          <cell r="AG6310" t="str">
            <v/>
          </cell>
          <cell r="AH6310">
            <v>-100</v>
          </cell>
        </row>
        <row r="6311">
          <cell r="AC6311" t="str">
            <v>Won</v>
          </cell>
          <cell r="AD6311">
            <v>5.3</v>
          </cell>
          <cell r="AE6311">
            <v>2.7</v>
          </cell>
          <cell r="AF6311">
            <v>100</v>
          </cell>
          <cell r="AG6311">
            <v>530</v>
          </cell>
          <cell r="AH6311">
            <v>430</v>
          </cell>
        </row>
        <row r="6312">
          <cell r="AD6312">
            <v>5</v>
          </cell>
          <cell r="AF6312">
            <v>100</v>
          </cell>
          <cell r="AG6312" t="str">
            <v/>
          </cell>
          <cell r="AH6312">
            <v>-100</v>
          </cell>
        </row>
        <row r="6313">
          <cell r="AD6313">
            <v>4.5999999999999996</v>
          </cell>
          <cell r="AF6313">
            <v>100</v>
          </cell>
          <cell r="AG6313" t="str">
            <v/>
          </cell>
          <cell r="AH6313">
            <v>-100</v>
          </cell>
        </row>
        <row r="6314">
          <cell r="AD6314">
            <v>10</v>
          </cell>
          <cell r="AF6314">
            <v>100</v>
          </cell>
          <cell r="AG6314" t="str">
            <v/>
          </cell>
          <cell r="AH6314">
            <v>-100</v>
          </cell>
        </row>
        <row r="6315">
          <cell r="AC6315" t="str">
            <v>Won</v>
          </cell>
          <cell r="AD6315">
            <v>2.6</v>
          </cell>
          <cell r="AE6315">
            <v>1.7</v>
          </cell>
          <cell r="AF6315">
            <v>100</v>
          </cell>
          <cell r="AG6315">
            <v>260</v>
          </cell>
          <cell r="AH6315">
            <v>160</v>
          </cell>
        </row>
        <row r="6316">
          <cell r="AC6316" t="str">
            <v>2nd</v>
          </cell>
          <cell r="AD6316">
            <v>5</v>
          </cell>
          <cell r="AE6316">
            <v>2.4</v>
          </cell>
          <cell r="AF6316">
            <v>100</v>
          </cell>
          <cell r="AG6316" t="str">
            <v/>
          </cell>
          <cell r="AH6316">
            <v>-100</v>
          </cell>
        </row>
        <row r="6317">
          <cell r="AD6317">
            <v>12</v>
          </cell>
          <cell r="AF6317">
            <v>100</v>
          </cell>
          <cell r="AG6317" t="str">
            <v/>
          </cell>
          <cell r="AH6317">
            <v>-100</v>
          </cell>
        </row>
        <row r="6318">
          <cell r="AD6318">
            <v>7</v>
          </cell>
          <cell r="AF6318">
            <v>100</v>
          </cell>
          <cell r="AG6318" t="str">
            <v/>
          </cell>
          <cell r="AH6318">
            <v>-100</v>
          </cell>
        </row>
        <row r="6319">
          <cell r="AC6319" t="str">
            <v>Ntd</v>
          </cell>
          <cell r="AD6319">
            <v>9</v>
          </cell>
          <cell r="AF6319">
            <v>100</v>
          </cell>
          <cell r="AG6319" t="str">
            <v/>
          </cell>
          <cell r="AH6319">
            <v>-100</v>
          </cell>
        </row>
        <row r="6320">
          <cell r="AC6320" t="str">
            <v>Won</v>
          </cell>
          <cell r="AD6320">
            <v>3.7</v>
          </cell>
          <cell r="AE6320">
            <v>1.5</v>
          </cell>
          <cell r="AF6320">
            <v>100</v>
          </cell>
          <cell r="AG6320">
            <v>370</v>
          </cell>
          <cell r="AH6320">
            <v>270</v>
          </cell>
        </row>
        <row r="6321">
          <cell r="AD6321">
            <v>5.5</v>
          </cell>
          <cell r="AF6321">
            <v>100</v>
          </cell>
          <cell r="AG6321" t="str">
            <v/>
          </cell>
          <cell r="AH6321">
            <v>-100</v>
          </cell>
        </row>
        <row r="6322">
          <cell r="AD6322">
            <v>4.2</v>
          </cell>
          <cell r="AF6322">
            <v>100</v>
          </cell>
          <cell r="AG6322" t="str">
            <v/>
          </cell>
          <cell r="AH6322">
            <v>-100</v>
          </cell>
        </row>
        <row r="6323">
          <cell r="AD6323">
            <v>16</v>
          </cell>
          <cell r="AF6323">
            <v>100</v>
          </cell>
          <cell r="AG6323" t="str">
            <v/>
          </cell>
          <cell r="AH6323">
            <v>-100</v>
          </cell>
        </row>
        <row r="6324">
          <cell r="AD6324">
            <v>7</v>
          </cell>
          <cell r="AF6324">
            <v>100</v>
          </cell>
          <cell r="AG6324" t="str">
            <v/>
          </cell>
          <cell r="AH6324">
            <v>-100</v>
          </cell>
        </row>
        <row r="6325">
          <cell r="AC6325" t="str">
            <v>Won</v>
          </cell>
          <cell r="AD6325">
            <v>2.8</v>
          </cell>
          <cell r="AE6325">
            <v>1.4</v>
          </cell>
          <cell r="AF6325">
            <v>100</v>
          </cell>
          <cell r="AG6325">
            <v>280</v>
          </cell>
          <cell r="AH6325">
            <v>180</v>
          </cell>
        </row>
        <row r="6326">
          <cell r="AD6326">
            <v>11</v>
          </cell>
          <cell r="AF6326">
            <v>100</v>
          </cell>
          <cell r="AG6326" t="str">
            <v/>
          </cell>
          <cell r="AH6326">
            <v>-100</v>
          </cell>
        </row>
        <row r="6327">
          <cell r="AC6327" t="str">
            <v>3rd</v>
          </cell>
          <cell r="AD6327">
            <v>5</v>
          </cell>
          <cell r="AE6327">
            <v>1.7</v>
          </cell>
          <cell r="AF6327">
            <v>100</v>
          </cell>
          <cell r="AG6327" t="str">
            <v/>
          </cell>
          <cell r="AH6327">
            <v>-100</v>
          </cell>
        </row>
        <row r="6328">
          <cell r="AD6328">
            <v>12</v>
          </cell>
          <cell r="AF6328">
            <v>100</v>
          </cell>
          <cell r="AG6328" t="str">
            <v/>
          </cell>
          <cell r="AH6328">
            <v>-100</v>
          </cell>
        </row>
        <row r="6329">
          <cell r="AD6329">
            <v>12</v>
          </cell>
          <cell r="AF6329">
            <v>100</v>
          </cell>
          <cell r="AG6329" t="str">
            <v/>
          </cell>
          <cell r="AH6329">
            <v>-100</v>
          </cell>
        </row>
        <row r="6330">
          <cell r="AC6330" t="str">
            <v>Won</v>
          </cell>
          <cell r="AD6330">
            <v>4.5</v>
          </cell>
          <cell r="AE6330">
            <v>1.7</v>
          </cell>
          <cell r="AF6330">
            <v>100</v>
          </cell>
          <cell r="AG6330">
            <v>450</v>
          </cell>
          <cell r="AH6330">
            <v>350</v>
          </cell>
        </row>
        <row r="6331">
          <cell r="AD6331">
            <v>9</v>
          </cell>
          <cell r="AF6331">
            <v>100</v>
          </cell>
          <cell r="AG6331" t="str">
            <v/>
          </cell>
          <cell r="AH6331">
            <v>-100</v>
          </cell>
        </row>
        <row r="6332">
          <cell r="AD6332">
            <v>6</v>
          </cell>
          <cell r="AF6332">
            <v>100</v>
          </cell>
          <cell r="AG6332" t="str">
            <v/>
          </cell>
          <cell r="AH6332">
            <v>-100</v>
          </cell>
        </row>
        <row r="6333">
          <cell r="AC6333" t="str">
            <v>2nd</v>
          </cell>
          <cell r="AD6333">
            <v>8</v>
          </cell>
          <cell r="AE6333">
            <v>2.7</v>
          </cell>
          <cell r="AF6333">
            <v>100</v>
          </cell>
          <cell r="AG6333" t="str">
            <v/>
          </cell>
          <cell r="AH6333">
            <v>-100</v>
          </cell>
        </row>
        <row r="6334">
          <cell r="AC6334" t="str">
            <v>3rd</v>
          </cell>
          <cell r="AD6334">
            <v>6.5</v>
          </cell>
          <cell r="AE6334">
            <v>1.8</v>
          </cell>
          <cell r="AF6334">
            <v>100</v>
          </cell>
          <cell r="AG6334" t="str">
            <v/>
          </cell>
          <cell r="AH6334">
            <v>-100</v>
          </cell>
        </row>
        <row r="6335">
          <cell r="AC6335" t="str">
            <v>2nd</v>
          </cell>
          <cell r="AD6335">
            <v>3.9</v>
          </cell>
          <cell r="AE6335">
            <v>1.8</v>
          </cell>
          <cell r="AF6335">
            <v>100</v>
          </cell>
          <cell r="AG6335" t="str">
            <v/>
          </cell>
          <cell r="AH6335">
            <v>-100</v>
          </cell>
        </row>
        <row r="6336">
          <cell r="AC6336" t="str">
            <v>3rd</v>
          </cell>
          <cell r="AD6336">
            <v>4.2</v>
          </cell>
          <cell r="AE6336">
            <v>1.8</v>
          </cell>
          <cell r="AF6336">
            <v>100</v>
          </cell>
          <cell r="AG6336" t="str">
            <v/>
          </cell>
          <cell r="AH6336">
            <v>-100</v>
          </cell>
        </row>
        <row r="6337">
          <cell r="AC6337" t="str">
            <v>Won</v>
          </cell>
          <cell r="AD6337">
            <v>14.3</v>
          </cell>
          <cell r="AE6337">
            <v>4.2</v>
          </cell>
          <cell r="AF6337">
            <v>100</v>
          </cell>
          <cell r="AG6337">
            <v>1430</v>
          </cell>
          <cell r="AH6337">
            <v>1330</v>
          </cell>
        </row>
        <row r="6338">
          <cell r="AD6338">
            <v>12</v>
          </cell>
          <cell r="AF6338">
            <v>100</v>
          </cell>
          <cell r="AG6338" t="str">
            <v/>
          </cell>
          <cell r="AH6338">
            <v>-100</v>
          </cell>
        </row>
        <row r="6339">
          <cell r="AD6339">
            <v>15</v>
          </cell>
          <cell r="AF6339">
            <v>100</v>
          </cell>
          <cell r="AG6339" t="str">
            <v/>
          </cell>
          <cell r="AH6339">
            <v>-100</v>
          </cell>
        </row>
        <row r="6340">
          <cell r="AD6340">
            <v>12</v>
          </cell>
          <cell r="AF6340">
            <v>100</v>
          </cell>
          <cell r="AG6340" t="str">
            <v/>
          </cell>
          <cell r="AH6340">
            <v>-100</v>
          </cell>
        </row>
        <row r="6341">
          <cell r="AD6341">
            <v>6.5</v>
          </cell>
          <cell r="AF6341">
            <v>100</v>
          </cell>
          <cell r="AG6341" t="str">
            <v/>
          </cell>
          <cell r="AH6341">
            <v>-100</v>
          </cell>
        </row>
        <row r="6342">
          <cell r="AC6342" t="str">
            <v>Won</v>
          </cell>
          <cell r="AD6342">
            <v>2.8</v>
          </cell>
          <cell r="AE6342">
            <v>1.4</v>
          </cell>
          <cell r="AF6342">
            <v>100</v>
          </cell>
          <cell r="AG6342">
            <v>280</v>
          </cell>
          <cell r="AH6342">
            <v>180</v>
          </cell>
        </row>
        <row r="6343">
          <cell r="AC6343" t="str">
            <v>2nd</v>
          </cell>
          <cell r="AD6343">
            <v>6</v>
          </cell>
          <cell r="AE6343">
            <v>1.9</v>
          </cell>
          <cell r="AF6343">
            <v>100</v>
          </cell>
          <cell r="AG6343" t="str">
            <v/>
          </cell>
          <cell r="AH6343">
            <v>-100</v>
          </cell>
        </row>
        <row r="6344">
          <cell r="AC6344" t="str">
            <v>3rd</v>
          </cell>
          <cell r="AD6344">
            <v>11</v>
          </cell>
          <cell r="AE6344">
            <v>2.9</v>
          </cell>
          <cell r="AF6344">
            <v>100</v>
          </cell>
          <cell r="AG6344" t="str">
            <v/>
          </cell>
          <cell r="AH6344">
            <v>-100</v>
          </cell>
        </row>
        <row r="6345">
          <cell r="AD6345">
            <v>6.5</v>
          </cell>
          <cell r="AF6345">
            <v>100</v>
          </cell>
          <cell r="AG6345" t="str">
            <v/>
          </cell>
          <cell r="AH6345">
            <v>-100</v>
          </cell>
        </row>
        <row r="6346">
          <cell r="AC6346" t="str">
            <v>3rd</v>
          </cell>
          <cell r="AD6346">
            <v>3.9</v>
          </cell>
          <cell r="AE6346">
            <v>1.4</v>
          </cell>
          <cell r="AF6346">
            <v>100</v>
          </cell>
          <cell r="AG6346" t="str">
            <v/>
          </cell>
          <cell r="AH6346">
            <v>-100</v>
          </cell>
        </row>
        <row r="6347">
          <cell r="AD6347">
            <v>4.4000000000000004</v>
          </cell>
          <cell r="AF6347">
            <v>100</v>
          </cell>
          <cell r="AG6347" t="str">
            <v/>
          </cell>
          <cell r="AH6347">
            <v>-100</v>
          </cell>
        </row>
        <row r="6348">
          <cell r="AD6348">
            <v>15</v>
          </cell>
          <cell r="AF6348">
            <v>100</v>
          </cell>
          <cell r="AG6348" t="str">
            <v/>
          </cell>
          <cell r="AH6348">
            <v>-100</v>
          </cell>
        </row>
        <row r="6349">
          <cell r="AD6349">
            <v>8</v>
          </cell>
          <cell r="AF6349">
            <v>100</v>
          </cell>
          <cell r="AG6349" t="str">
            <v/>
          </cell>
          <cell r="AH6349">
            <v>-100</v>
          </cell>
        </row>
        <row r="6350">
          <cell r="AD6350">
            <v>5.5</v>
          </cell>
          <cell r="AF6350">
            <v>100</v>
          </cell>
          <cell r="AG6350" t="str">
            <v/>
          </cell>
          <cell r="AH6350">
            <v>-100</v>
          </cell>
        </row>
        <row r="6351">
          <cell r="AD6351">
            <v>18</v>
          </cell>
          <cell r="AF6351">
            <v>100</v>
          </cell>
          <cell r="AG6351" t="str">
            <v/>
          </cell>
          <cell r="AH6351">
            <v>-100</v>
          </cell>
        </row>
        <row r="6352">
          <cell r="AC6352" t="str">
            <v>2nd</v>
          </cell>
          <cell r="AD6352">
            <v>3.6</v>
          </cell>
          <cell r="AE6352">
            <v>1.5</v>
          </cell>
          <cell r="AF6352">
            <v>100</v>
          </cell>
          <cell r="AG6352" t="str">
            <v/>
          </cell>
          <cell r="AH6352">
            <v>-100</v>
          </cell>
        </row>
        <row r="6353">
          <cell r="AC6353" t="str">
            <v>3rd</v>
          </cell>
          <cell r="AD6353">
            <v>5</v>
          </cell>
          <cell r="AE6353">
            <v>1.6</v>
          </cell>
          <cell r="AF6353">
            <v>100</v>
          </cell>
          <cell r="AG6353" t="str">
            <v/>
          </cell>
          <cell r="AH6353">
            <v>-100</v>
          </cell>
        </row>
        <row r="6354">
          <cell r="AC6354" t="str">
            <v>Won</v>
          </cell>
          <cell r="AD6354">
            <v>6.3</v>
          </cell>
          <cell r="AE6354">
            <v>2.1</v>
          </cell>
          <cell r="AF6354">
            <v>100</v>
          </cell>
          <cell r="AG6354">
            <v>630</v>
          </cell>
          <cell r="AH6354">
            <v>530</v>
          </cell>
        </row>
        <row r="6355">
          <cell r="AC6355" t="str">
            <v>2nd</v>
          </cell>
          <cell r="AD6355">
            <v>8</v>
          </cell>
          <cell r="AE6355">
            <v>2.2999999999999998</v>
          </cell>
          <cell r="AF6355">
            <v>100</v>
          </cell>
          <cell r="AG6355" t="str">
            <v/>
          </cell>
          <cell r="AH6355">
            <v>-100</v>
          </cell>
        </row>
        <row r="6356">
          <cell r="AD6356">
            <v>4.2</v>
          </cell>
          <cell r="AF6356">
            <v>100</v>
          </cell>
          <cell r="AG6356" t="str">
            <v/>
          </cell>
          <cell r="AH6356">
            <v>-100</v>
          </cell>
        </row>
        <row r="6357">
          <cell r="AC6357" t="str">
            <v>Won</v>
          </cell>
          <cell r="AD6357">
            <v>9</v>
          </cell>
          <cell r="AE6357">
            <v>2.9</v>
          </cell>
          <cell r="AF6357">
            <v>100</v>
          </cell>
          <cell r="AG6357">
            <v>900</v>
          </cell>
          <cell r="AH6357">
            <v>800</v>
          </cell>
        </row>
        <row r="6358">
          <cell r="AD6358">
            <v>14</v>
          </cell>
          <cell r="AF6358">
            <v>100</v>
          </cell>
          <cell r="AG6358" t="str">
            <v/>
          </cell>
          <cell r="AH6358">
            <v>-100</v>
          </cell>
        </row>
        <row r="6359">
          <cell r="AD6359">
            <v>12</v>
          </cell>
          <cell r="AF6359">
            <v>100</v>
          </cell>
          <cell r="AG6359" t="str">
            <v/>
          </cell>
          <cell r="AH6359">
            <v>-100</v>
          </cell>
        </row>
        <row r="6360">
          <cell r="AC6360" t="str">
            <v>3rd</v>
          </cell>
          <cell r="AD6360">
            <v>4</v>
          </cell>
          <cell r="AE6360">
            <v>1.5</v>
          </cell>
          <cell r="AF6360">
            <v>100</v>
          </cell>
          <cell r="AG6360" t="str">
            <v/>
          </cell>
          <cell r="AH6360">
            <v>-100</v>
          </cell>
        </row>
        <row r="6361">
          <cell r="AD6361">
            <v>4.2</v>
          </cell>
          <cell r="AF6361">
            <v>100</v>
          </cell>
          <cell r="AG6361" t="str">
            <v/>
          </cell>
          <cell r="AH6361">
            <v>-100</v>
          </cell>
        </row>
        <row r="6362">
          <cell r="AD6362">
            <v>14</v>
          </cell>
          <cell r="AF6362">
            <v>100</v>
          </cell>
          <cell r="AG6362" t="str">
            <v/>
          </cell>
          <cell r="AH6362">
            <v>-100</v>
          </cell>
        </row>
        <row r="6363">
          <cell r="AC6363" t="str">
            <v>2nd</v>
          </cell>
          <cell r="AD6363">
            <v>6.5</v>
          </cell>
          <cell r="AE6363">
            <v>2.1</v>
          </cell>
          <cell r="AF6363">
            <v>100</v>
          </cell>
          <cell r="AG6363" t="str">
            <v/>
          </cell>
          <cell r="AH6363">
            <v>-100</v>
          </cell>
        </row>
        <row r="6364">
          <cell r="AD6364">
            <v>7.5</v>
          </cell>
          <cell r="AF6364">
            <v>100</v>
          </cell>
          <cell r="AG6364" t="str">
            <v/>
          </cell>
          <cell r="AH6364">
            <v>-100</v>
          </cell>
        </row>
        <row r="6365">
          <cell r="AD6365">
            <v>11</v>
          </cell>
          <cell r="AF6365">
            <v>100</v>
          </cell>
          <cell r="AG6365" t="str">
            <v/>
          </cell>
          <cell r="AH6365">
            <v>-100</v>
          </cell>
        </row>
        <row r="6366">
          <cell r="AC6366" t="str">
            <v>3rd</v>
          </cell>
          <cell r="AD6366">
            <v>6</v>
          </cell>
          <cell r="AE6366">
            <v>2.1</v>
          </cell>
          <cell r="AF6366">
            <v>100</v>
          </cell>
          <cell r="AG6366" t="str">
            <v/>
          </cell>
          <cell r="AH6366">
            <v>-100</v>
          </cell>
        </row>
        <row r="6367">
          <cell r="AD6367">
            <v>6</v>
          </cell>
          <cell r="AF6367">
            <v>100</v>
          </cell>
          <cell r="AG6367" t="str">
            <v/>
          </cell>
          <cell r="AH6367">
            <v>-100</v>
          </cell>
        </row>
        <row r="6368">
          <cell r="AD6368">
            <v>17</v>
          </cell>
          <cell r="AF6368">
            <v>100</v>
          </cell>
          <cell r="AG6368" t="str">
            <v/>
          </cell>
          <cell r="AH6368">
            <v>-100</v>
          </cell>
        </row>
        <row r="6369">
          <cell r="AC6369" t="str">
            <v>2nd</v>
          </cell>
          <cell r="AD6369">
            <v>6</v>
          </cell>
          <cell r="AE6369">
            <v>2.2000000000000002</v>
          </cell>
          <cell r="AF6369">
            <v>100</v>
          </cell>
          <cell r="AG6369" t="str">
            <v/>
          </cell>
          <cell r="AH6369">
            <v>-100</v>
          </cell>
        </row>
        <row r="6370">
          <cell r="AC6370" t="str">
            <v>3rd</v>
          </cell>
          <cell r="AD6370">
            <v>6.5</v>
          </cell>
          <cell r="AE6370">
            <v>1.8</v>
          </cell>
          <cell r="AF6370">
            <v>100</v>
          </cell>
          <cell r="AG6370" t="str">
            <v/>
          </cell>
          <cell r="AH6370">
            <v>-100</v>
          </cell>
        </row>
        <row r="6371">
          <cell r="AD6371">
            <v>4.8</v>
          </cell>
          <cell r="AF6371">
            <v>100</v>
          </cell>
          <cell r="AG6371" t="str">
            <v/>
          </cell>
          <cell r="AH6371">
            <v>-100</v>
          </cell>
        </row>
        <row r="6372">
          <cell r="AC6372" t="str">
            <v>2nd</v>
          </cell>
          <cell r="AD6372">
            <v>5.5</v>
          </cell>
          <cell r="AE6372">
            <v>2</v>
          </cell>
          <cell r="AF6372">
            <v>100</v>
          </cell>
          <cell r="AG6372" t="str">
            <v/>
          </cell>
          <cell r="AH6372">
            <v>-100</v>
          </cell>
        </row>
        <row r="6373">
          <cell r="AC6373" t="str">
            <v>L/scr</v>
          </cell>
          <cell r="AD6373">
            <v>1</v>
          </cell>
          <cell r="AE6373">
            <v>1</v>
          </cell>
          <cell r="AF6373" t="str">
            <v/>
          </cell>
          <cell r="AG6373" t="str">
            <v/>
          </cell>
          <cell r="AH6373" t="str">
            <v/>
          </cell>
        </row>
        <row r="6374">
          <cell r="AD6374">
            <v>13</v>
          </cell>
          <cell r="AF6374">
            <v>100</v>
          </cell>
          <cell r="AG6374" t="str">
            <v/>
          </cell>
          <cell r="AH6374">
            <v>-100</v>
          </cell>
        </row>
        <row r="6375">
          <cell r="AC6375" t="str">
            <v>2nd</v>
          </cell>
          <cell r="AD6375">
            <v>6.5</v>
          </cell>
          <cell r="AE6375">
            <v>2.1</v>
          </cell>
          <cell r="AF6375">
            <v>100</v>
          </cell>
          <cell r="AG6375" t="str">
            <v/>
          </cell>
          <cell r="AH6375">
            <v>-100</v>
          </cell>
        </row>
        <row r="6376">
          <cell r="AD6376">
            <v>5</v>
          </cell>
          <cell r="AF6376">
            <v>100</v>
          </cell>
          <cell r="AG6376" t="str">
            <v/>
          </cell>
          <cell r="AH6376">
            <v>-100</v>
          </cell>
        </row>
        <row r="6377">
          <cell r="AC6377" t="str">
            <v>Won</v>
          </cell>
          <cell r="AD6377">
            <v>8.5</v>
          </cell>
          <cell r="AE6377">
            <v>2</v>
          </cell>
          <cell r="AF6377">
            <v>100</v>
          </cell>
          <cell r="AG6377">
            <v>850</v>
          </cell>
          <cell r="AH6377">
            <v>750</v>
          </cell>
        </row>
        <row r="6378">
          <cell r="AD6378">
            <v>7</v>
          </cell>
          <cell r="AF6378">
            <v>100</v>
          </cell>
          <cell r="AG6378" t="str">
            <v/>
          </cell>
          <cell r="AH6378">
            <v>-100</v>
          </cell>
        </row>
        <row r="6379">
          <cell r="AD6379">
            <v>7</v>
          </cell>
          <cell r="AF6379">
            <v>100</v>
          </cell>
          <cell r="AG6379" t="str">
            <v/>
          </cell>
          <cell r="AH6379">
            <v>-100</v>
          </cell>
        </row>
        <row r="6380">
          <cell r="AD6380">
            <v>3.1</v>
          </cell>
          <cell r="AF6380">
            <v>100</v>
          </cell>
          <cell r="AG6380" t="str">
            <v/>
          </cell>
          <cell r="AH6380">
            <v>-100</v>
          </cell>
        </row>
        <row r="6381">
          <cell r="AD6381">
            <v>6.5</v>
          </cell>
          <cell r="AF6381">
            <v>100</v>
          </cell>
          <cell r="AG6381" t="str">
            <v/>
          </cell>
          <cell r="AH6381">
            <v>-100</v>
          </cell>
        </row>
        <row r="6382">
          <cell r="AC6382" t="str">
            <v>2nd</v>
          </cell>
          <cell r="AD6382">
            <v>9.5</v>
          </cell>
          <cell r="AE6382">
            <v>2.6</v>
          </cell>
          <cell r="AF6382">
            <v>100</v>
          </cell>
          <cell r="AG6382" t="str">
            <v/>
          </cell>
          <cell r="AH6382">
            <v>-100</v>
          </cell>
        </row>
        <row r="6383">
          <cell r="AD6383">
            <v>19</v>
          </cell>
          <cell r="AF6383">
            <v>100</v>
          </cell>
          <cell r="AG6383" t="str">
            <v/>
          </cell>
          <cell r="AH6383">
            <v>-100</v>
          </cell>
        </row>
        <row r="6384">
          <cell r="AD6384">
            <v>31</v>
          </cell>
          <cell r="AF6384">
            <v>100</v>
          </cell>
          <cell r="AG6384" t="str">
            <v/>
          </cell>
          <cell r="AH6384">
            <v>-100</v>
          </cell>
        </row>
        <row r="6385">
          <cell r="AD6385">
            <v>4</v>
          </cell>
          <cell r="AF6385">
            <v>100</v>
          </cell>
          <cell r="AG6385" t="str">
            <v/>
          </cell>
          <cell r="AH6385">
            <v>-100</v>
          </cell>
        </row>
        <row r="6386">
          <cell r="AD6386">
            <v>6.5</v>
          </cell>
          <cell r="AF6386">
            <v>100</v>
          </cell>
          <cell r="AG6386" t="str">
            <v/>
          </cell>
          <cell r="AH6386">
            <v>-100</v>
          </cell>
        </row>
        <row r="6387">
          <cell r="AC6387" t="str">
            <v>2nd</v>
          </cell>
          <cell r="AD6387">
            <v>5.5</v>
          </cell>
          <cell r="AE6387">
            <v>2.1</v>
          </cell>
          <cell r="AF6387">
            <v>100</v>
          </cell>
          <cell r="AG6387" t="str">
            <v/>
          </cell>
          <cell r="AH6387">
            <v>-100</v>
          </cell>
        </row>
        <row r="6388">
          <cell r="AD6388">
            <v>5</v>
          </cell>
          <cell r="AF6388">
            <v>100</v>
          </cell>
          <cell r="AG6388" t="str">
            <v/>
          </cell>
          <cell r="AH6388">
            <v>-100</v>
          </cell>
        </row>
        <row r="6389">
          <cell r="AC6389" t="str">
            <v>3rd</v>
          </cell>
          <cell r="AD6389">
            <v>19</v>
          </cell>
          <cell r="AE6389">
            <v>3.9</v>
          </cell>
          <cell r="AF6389">
            <v>100</v>
          </cell>
          <cell r="AG6389" t="str">
            <v/>
          </cell>
          <cell r="AH6389">
            <v>-100</v>
          </cell>
        </row>
        <row r="6390">
          <cell r="AC6390" t="str">
            <v>2nd</v>
          </cell>
          <cell r="AD6390">
            <v>3.5</v>
          </cell>
          <cell r="AE6390">
            <v>1.6</v>
          </cell>
          <cell r="AF6390">
            <v>100</v>
          </cell>
          <cell r="AG6390" t="str">
            <v/>
          </cell>
          <cell r="AH6390">
            <v>-100</v>
          </cell>
        </row>
        <row r="6391">
          <cell r="AD6391">
            <v>5.5</v>
          </cell>
          <cell r="AF6391">
            <v>100</v>
          </cell>
          <cell r="AG6391" t="str">
            <v/>
          </cell>
          <cell r="AH6391">
            <v>-100</v>
          </cell>
        </row>
        <row r="6392">
          <cell r="AD6392">
            <v>12.4</v>
          </cell>
          <cell r="AF6392">
            <v>100</v>
          </cell>
          <cell r="AG6392" t="str">
            <v/>
          </cell>
          <cell r="AH6392">
            <v>-100</v>
          </cell>
        </row>
        <row r="6393">
          <cell r="AD6393">
            <v>13</v>
          </cell>
          <cell r="AF6393">
            <v>100</v>
          </cell>
          <cell r="AG6393" t="str">
            <v/>
          </cell>
          <cell r="AH6393">
            <v>-100</v>
          </cell>
        </row>
        <row r="6394">
          <cell r="AD6394">
            <v>11.2</v>
          </cell>
          <cell r="AF6394">
            <v>100</v>
          </cell>
          <cell r="AG6394" t="str">
            <v/>
          </cell>
          <cell r="AH6394">
            <v>-100</v>
          </cell>
        </row>
        <row r="6395">
          <cell r="AC6395" t="str">
            <v>Won</v>
          </cell>
          <cell r="AD6395">
            <v>3.4</v>
          </cell>
          <cell r="AE6395">
            <v>1.5</v>
          </cell>
          <cell r="AF6395">
            <v>100</v>
          </cell>
          <cell r="AG6395">
            <v>340</v>
          </cell>
          <cell r="AH6395">
            <v>240</v>
          </cell>
        </row>
        <row r="6396">
          <cell r="AC6396" t="str">
            <v>2nd</v>
          </cell>
          <cell r="AD6396">
            <v>5.5</v>
          </cell>
          <cell r="AE6396">
            <v>1.7</v>
          </cell>
          <cell r="AF6396">
            <v>100</v>
          </cell>
          <cell r="AG6396" t="str">
            <v/>
          </cell>
          <cell r="AH6396">
            <v>-100</v>
          </cell>
        </row>
        <row r="6397">
          <cell r="AC6397" t="str">
            <v>3rd</v>
          </cell>
          <cell r="AD6397">
            <v>8.8000000000000007</v>
          </cell>
          <cell r="AE6397">
            <v>2.2999999999999998</v>
          </cell>
          <cell r="AF6397">
            <v>100</v>
          </cell>
          <cell r="AG6397" t="str">
            <v/>
          </cell>
          <cell r="AH6397">
            <v>-100</v>
          </cell>
        </row>
        <row r="6398">
          <cell r="AD6398">
            <v>8.4</v>
          </cell>
          <cell r="AF6398">
            <v>100</v>
          </cell>
          <cell r="AG6398" t="str">
            <v/>
          </cell>
          <cell r="AH6398">
            <v>-100</v>
          </cell>
        </row>
        <row r="6399">
          <cell r="AD6399">
            <v>42.3</v>
          </cell>
          <cell r="AF6399">
            <v>100</v>
          </cell>
          <cell r="AG6399" t="str">
            <v/>
          </cell>
          <cell r="AH6399">
            <v>-100</v>
          </cell>
        </row>
        <row r="6400">
          <cell r="AC6400" t="str">
            <v>2nd</v>
          </cell>
          <cell r="AD6400">
            <v>2.7</v>
          </cell>
          <cell r="AE6400">
            <v>1.3</v>
          </cell>
          <cell r="AF6400">
            <v>100</v>
          </cell>
          <cell r="AG6400" t="str">
            <v/>
          </cell>
          <cell r="AH6400">
            <v>-100</v>
          </cell>
        </row>
        <row r="6401">
          <cell r="AD6401">
            <v>6</v>
          </cell>
          <cell r="AF6401">
            <v>100</v>
          </cell>
          <cell r="AG6401" t="str">
            <v/>
          </cell>
          <cell r="AH6401">
            <v>-100</v>
          </cell>
        </row>
        <row r="6402">
          <cell r="AD6402">
            <v>6</v>
          </cell>
          <cell r="AF6402">
            <v>100</v>
          </cell>
          <cell r="AG6402" t="str">
            <v/>
          </cell>
          <cell r="AH6402">
            <v>-100</v>
          </cell>
        </row>
        <row r="6403">
          <cell r="AC6403" t="str">
            <v>3rd</v>
          </cell>
          <cell r="AD6403">
            <v>13.7</v>
          </cell>
          <cell r="AE6403">
            <v>3.2</v>
          </cell>
          <cell r="AF6403">
            <v>100</v>
          </cell>
          <cell r="AG6403" t="str">
            <v/>
          </cell>
          <cell r="AH6403">
            <v>-100</v>
          </cell>
        </row>
        <row r="6404">
          <cell r="AC6404" t="str">
            <v>Won</v>
          </cell>
          <cell r="AD6404">
            <v>7</v>
          </cell>
          <cell r="AE6404">
            <v>1.8</v>
          </cell>
          <cell r="AF6404">
            <v>100</v>
          </cell>
          <cell r="AG6404">
            <v>700</v>
          </cell>
          <cell r="AH6404">
            <v>600</v>
          </cell>
        </row>
        <row r="6405">
          <cell r="AC6405" t="str">
            <v>Won</v>
          </cell>
          <cell r="AD6405">
            <v>3.1</v>
          </cell>
          <cell r="AE6405">
            <v>1.4</v>
          </cell>
          <cell r="AF6405">
            <v>100</v>
          </cell>
          <cell r="AG6405">
            <v>310</v>
          </cell>
          <cell r="AH6405">
            <v>210</v>
          </cell>
        </row>
        <row r="6406">
          <cell r="AD6406">
            <v>4.4000000000000004</v>
          </cell>
          <cell r="AF6406">
            <v>100</v>
          </cell>
          <cell r="AG6406" t="str">
            <v/>
          </cell>
          <cell r="AH6406">
            <v>-100</v>
          </cell>
        </row>
        <row r="6407">
          <cell r="AD6407">
            <v>8.5</v>
          </cell>
          <cell r="AF6407">
            <v>100</v>
          </cell>
          <cell r="AG6407" t="str">
            <v/>
          </cell>
          <cell r="AH6407">
            <v>-100</v>
          </cell>
        </row>
        <row r="6408">
          <cell r="AC6408" t="str">
            <v>3rd</v>
          </cell>
          <cell r="AD6408">
            <v>9.5</v>
          </cell>
          <cell r="AE6408">
            <v>2.8</v>
          </cell>
          <cell r="AF6408">
            <v>100</v>
          </cell>
          <cell r="AG6408" t="str">
            <v/>
          </cell>
          <cell r="AH6408">
            <v>-100</v>
          </cell>
        </row>
        <row r="6409">
          <cell r="AD6409">
            <v>9.5</v>
          </cell>
          <cell r="AF6409">
            <v>100</v>
          </cell>
          <cell r="AG6409" t="str">
            <v/>
          </cell>
          <cell r="AH6409">
            <v>-100</v>
          </cell>
        </row>
        <row r="6410">
          <cell r="AD6410">
            <v>5.5</v>
          </cell>
          <cell r="AF6410">
            <v>100</v>
          </cell>
          <cell r="AG6410" t="str">
            <v/>
          </cell>
          <cell r="AH6410">
            <v>-100</v>
          </cell>
        </row>
        <row r="6411">
          <cell r="AD6411">
            <v>9.5</v>
          </cell>
          <cell r="AF6411">
            <v>100</v>
          </cell>
          <cell r="AG6411" t="str">
            <v/>
          </cell>
          <cell r="AH6411">
            <v>-100</v>
          </cell>
        </row>
        <row r="6412">
          <cell r="AC6412" t="str">
            <v>2nd</v>
          </cell>
          <cell r="AD6412">
            <v>5</v>
          </cell>
          <cell r="AE6412">
            <v>1.8</v>
          </cell>
          <cell r="AF6412">
            <v>100</v>
          </cell>
          <cell r="AG6412" t="str">
            <v/>
          </cell>
          <cell r="AH6412">
            <v>-100</v>
          </cell>
        </row>
        <row r="6413">
          <cell r="AD6413">
            <v>9.5</v>
          </cell>
          <cell r="AF6413">
            <v>100</v>
          </cell>
          <cell r="AG6413" t="str">
            <v/>
          </cell>
          <cell r="AH6413">
            <v>-100</v>
          </cell>
        </row>
        <row r="6414">
          <cell r="AC6414" t="str">
            <v>3rd</v>
          </cell>
          <cell r="AD6414">
            <v>6.4</v>
          </cell>
          <cell r="AE6414">
            <v>2.5</v>
          </cell>
          <cell r="AF6414">
            <v>100</v>
          </cell>
          <cell r="AG6414" t="str">
            <v/>
          </cell>
          <cell r="AH6414">
            <v>-100</v>
          </cell>
        </row>
        <row r="6415">
          <cell r="AC6415" t="str">
            <v>3rd</v>
          </cell>
          <cell r="AD6415">
            <v>2.6</v>
          </cell>
          <cell r="AE6415">
            <v>1.3</v>
          </cell>
          <cell r="AF6415">
            <v>100</v>
          </cell>
          <cell r="AG6415" t="str">
            <v/>
          </cell>
          <cell r="AH6415">
            <v>-100</v>
          </cell>
        </row>
        <row r="6416">
          <cell r="AC6416" t="str">
            <v>2nd</v>
          </cell>
          <cell r="AD6416">
            <v>4.5999999999999996</v>
          </cell>
          <cell r="AE6416">
            <v>1.8</v>
          </cell>
          <cell r="AF6416">
            <v>100</v>
          </cell>
          <cell r="AG6416" t="str">
            <v/>
          </cell>
          <cell r="AH6416">
            <v>-100</v>
          </cell>
        </row>
        <row r="6417">
          <cell r="AD6417">
            <v>20.3</v>
          </cell>
          <cell r="AF6417">
            <v>100</v>
          </cell>
          <cell r="AG6417" t="str">
            <v/>
          </cell>
          <cell r="AH6417">
            <v>-100</v>
          </cell>
        </row>
        <row r="6418">
          <cell r="AD6418">
            <v>12</v>
          </cell>
          <cell r="AF6418">
            <v>100</v>
          </cell>
          <cell r="AG6418" t="str">
            <v/>
          </cell>
          <cell r="AH6418">
            <v>-100</v>
          </cell>
        </row>
        <row r="6419">
          <cell r="AD6419">
            <v>17</v>
          </cell>
          <cell r="AF6419">
            <v>100</v>
          </cell>
          <cell r="AG6419" t="str">
            <v/>
          </cell>
          <cell r="AH6419">
            <v>-100</v>
          </cell>
        </row>
        <row r="6420">
          <cell r="AD6420">
            <v>4.2</v>
          </cell>
          <cell r="AF6420">
            <v>100</v>
          </cell>
          <cell r="AG6420" t="str">
            <v/>
          </cell>
          <cell r="AH6420">
            <v>-100</v>
          </cell>
        </row>
        <row r="6421">
          <cell r="AD6421">
            <v>4.8</v>
          </cell>
          <cell r="AF6421">
            <v>100</v>
          </cell>
          <cell r="AG6421" t="str">
            <v/>
          </cell>
          <cell r="AH6421">
            <v>-100</v>
          </cell>
        </row>
        <row r="6422">
          <cell r="AC6422" t="str">
            <v>3rd</v>
          </cell>
          <cell r="AD6422">
            <v>9.5</v>
          </cell>
          <cell r="AE6422">
            <v>2.5</v>
          </cell>
          <cell r="AF6422">
            <v>100</v>
          </cell>
          <cell r="AG6422" t="str">
            <v/>
          </cell>
          <cell r="AH6422">
            <v>-100</v>
          </cell>
        </row>
        <row r="6423">
          <cell r="AC6423" t="str">
            <v>Won</v>
          </cell>
          <cell r="AD6423">
            <v>5</v>
          </cell>
          <cell r="AE6423">
            <v>1.7</v>
          </cell>
          <cell r="AF6423">
            <v>100</v>
          </cell>
          <cell r="AG6423">
            <v>500</v>
          </cell>
          <cell r="AH6423">
            <v>400</v>
          </cell>
        </row>
        <row r="6424">
          <cell r="AD6424">
            <v>10.6</v>
          </cell>
          <cell r="AF6424">
            <v>100</v>
          </cell>
          <cell r="AG6424" t="str">
            <v/>
          </cell>
          <cell r="AH6424">
            <v>-100</v>
          </cell>
        </row>
        <row r="6425">
          <cell r="AC6425" t="str">
            <v>2nd</v>
          </cell>
          <cell r="AD6425">
            <v>3.1</v>
          </cell>
          <cell r="AE6425">
            <v>1.3</v>
          </cell>
          <cell r="AF6425">
            <v>100</v>
          </cell>
          <cell r="AG6425" t="str">
            <v/>
          </cell>
          <cell r="AH6425">
            <v>-100</v>
          </cell>
        </row>
        <row r="6426">
          <cell r="AC6426" t="str">
            <v>Won</v>
          </cell>
          <cell r="AD6426">
            <v>6.9</v>
          </cell>
          <cell r="AE6426">
            <v>1.9</v>
          </cell>
          <cell r="AF6426">
            <v>100</v>
          </cell>
          <cell r="AG6426">
            <v>690</v>
          </cell>
          <cell r="AH6426">
            <v>590</v>
          </cell>
        </row>
        <row r="6427">
          <cell r="AD6427">
            <v>4.2</v>
          </cell>
          <cell r="AF6427">
            <v>100</v>
          </cell>
          <cell r="AG6427" t="str">
            <v/>
          </cell>
          <cell r="AH6427">
            <v>-100</v>
          </cell>
        </row>
        <row r="6428">
          <cell r="AC6428" t="str">
            <v>3rd</v>
          </cell>
          <cell r="AD6428">
            <v>9</v>
          </cell>
          <cell r="AE6428">
            <v>2.6</v>
          </cell>
          <cell r="AF6428">
            <v>100</v>
          </cell>
          <cell r="AG6428" t="str">
            <v/>
          </cell>
          <cell r="AH6428">
            <v>-100</v>
          </cell>
        </row>
        <row r="6429">
          <cell r="AD6429">
            <v>13</v>
          </cell>
          <cell r="AF6429">
            <v>100</v>
          </cell>
          <cell r="AG6429" t="str">
            <v/>
          </cell>
          <cell r="AH6429">
            <v>-100</v>
          </cell>
        </row>
        <row r="6430">
          <cell r="AD6430">
            <v>7.5</v>
          </cell>
          <cell r="AF6430">
            <v>100</v>
          </cell>
          <cell r="AG6430" t="str">
            <v/>
          </cell>
          <cell r="AH6430">
            <v>-100</v>
          </cell>
        </row>
        <row r="6431">
          <cell r="AD6431">
            <v>5</v>
          </cell>
          <cell r="AF6431">
            <v>100</v>
          </cell>
          <cell r="AG6431" t="str">
            <v/>
          </cell>
          <cell r="AH6431">
            <v>-100</v>
          </cell>
        </row>
        <row r="6432">
          <cell r="AD6432">
            <v>19</v>
          </cell>
          <cell r="AF6432">
            <v>100</v>
          </cell>
          <cell r="AG6432" t="str">
            <v/>
          </cell>
          <cell r="AH6432">
            <v>-100</v>
          </cell>
        </row>
        <row r="6433">
          <cell r="AC6433" t="str">
            <v>2nd</v>
          </cell>
          <cell r="AD6433">
            <v>16</v>
          </cell>
          <cell r="AE6433">
            <v>3.7</v>
          </cell>
          <cell r="AF6433">
            <v>100</v>
          </cell>
          <cell r="AG6433" t="str">
            <v/>
          </cell>
          <cell r="AH6433">
            <v>-100</v>
          </cell>
        </row>
        <row r="6434">
          <cell r="AD6434">
            <v>4.5999999999999996</v>
          </cell>
          <cell r="AF6434">
            <v>100</v>
          </cell>
          <cell r="AG6434" t="str">
            <v/>
          </cell>
          <cell r="AH6434">
            <v>-100</v>
          </cell>
        </row>
        <row r="6435">
          <cell r="AC6435" t="str">
            <v>Won</v>
          </cell>
          <cell r="AD6435">
            <v>2.7</v>
          </cell>
          <cell r="AE6435">
            <v>1.5</v>
          </cell>
          <cell r="AF6435">
            <v>100</v>
          </cell>
          <cell r="AG6435">
            <v>270</v>
          </cell>
          <cell r="AH6435">
            <v>170</v>
          </cell>
        </row>
        <row r="6436">
          <cell r="AD6436">
            <v>4.5999999999999996</v>
          </cell>
          <cell r="AF6436">
            <v>100</v>
          </cell>
          <cell r="AG6436" t="str">
            <v/>
          </cell>
          <cell r="AH6436">
            <v>-100</v>
          </cell>
        </row>
        <row r="6437">
          <cell r="AD6437">
            <v>21</v>
          </cell>
          <cell r="AF6437">
            <v>100</v>
          </cell>
          <cell r="AG6437" t="str">
            <v/>
          </cell>
          <cell r="AH6437">
            <v>-100</v>
          </cell>
        </row>
        <row r="6438">
          <cell r="AC6438" t="str">
            <v>2nd</v>
          </cell>
          <cell r="AD6438">
            <v>4.4000000000000004</v>
          </cell>
          <cell r="AE6438">
            <v>2.1</v>
          </cell>
          <cell r="AF6438">
            <v>100</v>
          </cell>
          <cell r="AG6438" t="str">
            <v/>
          </cell>
          <cell r="AH6438">
            <v>-100</v>
          </cell>
        </row>
        <row r="6439">
          <cell r="AC6439" t="str">
            <v>Ntd</v>
          </cell>
          <cell r="AD6439">
            <v>6.5</v>
          </cell>
          <cell r="AF6439">
            <v>100</v>
          </cell>
          <cell r="AG6439" t="str">
            <v/>
          </cell>
          <cell r="AH6439">
            <v>-100</v>
          </cell>
        </row>
        <row r="6440">
          <cell r="AC6440" t="str">
            <v>Won</v>
          </cell>
          <cell r="AD6440">
            <v>2.4500000000000002</v>
          </cell>
          <cell r="AE6440">
            <v>1.2</v>
          </cell>
          <cell r="AF6440">
            <v>100</v>
          </cell>
          <cell r="AG6440">
            <v>245.00000000000003</v>
          </cell>
          <cell r="AH6440">
            <v>145.00000000000003</v>
          </cell>
        </row>
        <row r="6441">
          <cell r="AD6441">
            <v>10</v>
          </cell>
          <cell r="AF6441">
            <v>100</v>
          </cell>
          <cell r="AG6441" t="str">
            <v/>
          </cell>
          <cell r="AH6441">
            <v>-100</v>
          </cell>
        </row>
        <row r="6442">
          <cell r="AD6442">
            <v>9.5</v>
          </cell>
          <cell r="AF6442">
            <v>100</v>
          </cell>
          <cell r="AG6442" t="str">
            <v/>
          </cell>
          <cell r="AH6442">
            <v>-100</v>
          </cell>
        </row>
        <row r="6443">
          <cell r="AC6443" t="str">
            <v>3rd</v>
          </cell>
          <cell r="AD6443">
            <v>5</v>
          </cell>
          <cell r="AE6443">
            <v>1.6</v>
          </cell>
          <cell r="AF6443">
            <v>100</v>
          </cell>
          <cell r="AG6443" t="str">
            <v/>
          </cell>
          <cell r="AH6443">
            <v>-100</v>
          </cell>
        </row>
        <row r="6444">
          <cell r="AD6444">
            <v>8</v>
          </cell>
          <cell r="AF6444">
            <v>100</v>
          </cell>
          <cell r="AG6444" t="str">
            <v/>
          </cell>
          <cell r="AH6444">
            <v>-100</v>
          </cell>
        </row>
        <row r="6445">
          <cell r="AC6445" t="str">
            <v>2nd</v>
          </cell>
          <cell r="AD6445">
            <v>5</v>
          </cell>
          <cell r="AE6445">
            <v>1.8</v>
          </cell>
          <cell r="AF6445">
            <v>100</v>
          </cell>
          <cell r="AG6445" t="str">
            <v/>
          </cell>
          <cell r="AH6445">
            <v>-100</v>
          </cell>
        </row>
        <row r="6446">
          <cell r="AC6446" t="str">
            <v>Won</v>
          </cell>
          <cell r="AD6446">
            <v>3</v>
          </cell>
          <cell r="AE6446">
            <v>1.4</v>
          </cell>
          <cell r="AF6446">
            <v>100</v>
          </cell>
          <cell r="AG6446">
            <v>300</v>
          </cell>
          <cell r="AH6446">
            <v>200</v>
          </cell>
        </row>
        <row r="6447">
          <cell r="AD6447">
            <v>14</v>
          </cell>
          <cell r="AF6447">
            <v>100</v>
          </cell>
          <cell r="AG6447" t="str">
            <v/>
          </cell>
          <cell r="AH6447">
            <v>-100</v>
          </cell>
        </row>
        <row r="6448">
          <cell r="AD6448">
            <v>6.5</v>
          </cell>
          <cell r="AF6448">
            <v>100</v>
          </cell>
          <cell r="AG6448" t="str">
            <v/>
          </cell>
          <cell r="AH6448">
            <v>-100</v>
          </cell>
        </row>
        <row r="6449">
          <cell r="AD6449">
            <v>31</v>
          </cell>
          <cell r="AF6449">
            <v>100</v>
          </cell>
          <cell r="AG6449" t="str">
            <v/>
          </cell>
          <cell r="AH6449">
            <v>-100</v>
          </cell>
        </row>
        <row r="6450">
          <cell r="AD6450">
            <v>3.6</v>
          </cell>
          <cell r="AF6450">
            <v>100</v>
          </cell>
          <cell r="AG6450" t="str">
            <v/>
          </cell>
          <cell r="AH6450">
            <v>-100</v>
          </cell>
        </row>
        <row r="6451">
          <cell r="AC6451" t="str">
            <v>2nd</v>
          </cell>
          <cell r="AD6451">
            <v>5.5</v>
          </cell>
          <cell r="AE6451">
            <v>1.9</v>
          </cell>
          <cell r="AF6451">
            <v>100</v>
          </cell>
          <cell r="AG6451" t="str">
            <v/>
          </cell>
          <cell r="AH6451">
            <v>-100</v>
          </cell>
        </row>
        <row r="6452">
          <cell r="AD6452">
            <v>4.8</v>
          </cell>
          <cell r="AF6452">
            <v>100</v>
          </cell>
          <cell r="AG6452" t="str">
            <v/>
          </cell>
          <cell r="AH6452">
            <v>-100</v>
          </cell>
        </row>
        <row r="6453">
          <cell r="AC6453" t="str">
            <v>Won</v>
          </cell>
          <cell r="AD6453">
            <v>12</v>
          </cell>
          <cell r="AE6453">
            <v>2.5</v>
          </cell>
          <cell r="AF6453">
            <v>100</v>
          </cell>
          <cell r="AG6453">
            <v>1200</v>
          </cell>
          <cell r="AH6453">
            <v>1100</v>
          </cell>
        </row>
        <row r="6454">
          <cell r="AD6454">
            <v>9</v>
          </cell>
          <cell r="AF6454">
            <v>100</v>
          </cell>
          <cell r="AG6454" t="str">
            <v/>
          </cell>
          <cell r="AH6454">
            <v>-100</v>
          </cell>
        </row>
        <row r="6455">
          <cell r="AC6455" t="str">
            <v>3rd</v>
          </cell>
          <cell r="AD6455">
            <v>2.8</v>
          </cell>
          <cell r="AE6455">
            <v>1.5</v>
          </cell>
          <cell r="AF6455">
            <v>100</v>
          </cell>
          <cell r="AG6455" t="str">
            <v/>
          </cell>
          <cell r="AH6455">
            <v>-100</v>
          </cell>
        </row>
        <row r="6456">
          <cell r="AD6456">
            <v>4.4000000000000004</v>
          </cell>
          <cell r="AF6456">
            <v>100</v>
          </cell>
          <cell r="AG6456" t="str">
            <v/>
          </cell>
          <cell r="AH6456">
            <v>-100</v>
          </cell>
        </row>
        <row r="6457">
          <cell r="AC6457" t="str">
            <v>2nd</v>
          </cell>
          <cell r="AD6457">
            <v>18</v>
          </cell>
          <cell r="AE6457">
            <v>3.7</v>
          </cell>
          <cell r="AF6457">
            <v>100</v>
          </cell>
          <cell r="AG6457" t="str">
            <v/>
          </cell>
          <cell r="AH6457">
            <v>-100</v>
          </cell>
        </row>
        <row r="6458">
          <cell r="AD6458">
            <v>21</v>
          </cell>
          <cell r="AF6458">
            <v>100</v>
          </cell>
          <cell r="AG6458" t="str">
            <v/>
          </cell>
          <cell r="AH6458">
            <v>-100</v>
          </cell>
        </row>
        <row r="6459">
          <cell r="AD6459">
            <v>9</v>
          </cell>
          <cell r="AF6459">
            <v>100</v>
          </cell>
          <cell r="AG6459" t="str">
            <v/>
          </cell>
          <cell r="AH6459">
            <v>-100</v>
          </cell>
        </row>
        <row r="6460">
          <cell r="AD6460">
            <v>8</v>
          </cell>
          <cell r="AF6460">
            <v>100</v>
          </cell>
          <cell r="AG6460" t="str">
            <v/>
          </cell>
          <cell r="AH6460">
            <v>-100</v>
          </cell>
        </row>
        <row r="6461">
          <cell r="AC6461" t="str">
            <v>Won</v>
          </cell>
          <cell r="AD6461">
            <v>6.9</v>
          </cell>
          <cell r="AE6461">
            <v>2.1</v>
          </cell>
          <cell r="AF6461">
            <v>100</v>
          </cell>
          <cell r="AG6461">
            <v>690</v>
          </cell>
          <cell r="AH6461">
            <v>590</v>
          </cell>
        </row>
        <row r="6462">
          <cell r="AC6462" t="str">
            <v>3rd</v>
          </cell>
          <cell r="AD6462">
            <v>5</v>
          </cell>
          <cell r="AE6462">
            <v>1.8</v>
          </cell>
          <cell r="AF6462">
            <v>100</v>
          </cell>
          <cell r="AG6462" t="str">
            <v/>
          </cell>
          <cell r="AH6462">
            <v>-100</v>
          </cell>
        </row>
        <row r="6463">
          <cell r="AC6463" t="str">
            <v>2nd</v>
          </cell>
          <cell r="AD6463">
            <v>4</v>
          </cell>
          <cell r="AE6463">
            <v>1.5</v>
          </cell>
          <cell r="AF6463">
            <v>100</v>
          </cell>
          <cell r="AG6463" t="str">
            <v/>
          </cell>
          <cell r="AH6463">
            <v>-100</v>
          </cell>
        </row>
        <row r="6464">
          <cell r="AD6464">
            <v>7.5</v>
          </cell>
          <cell r="AF6464">
            <v>100</v>
          </cell>
          <cell r="AG6464" t="str">
            <v/>
          </cell>
          <cell r="AH6464">
            <v>-100</v>
          </cell>
        </row>
        <row r="6465">
          <cell r="AC6465" t="str">
            <v>Won</v>
          </cell>
          <cell r="AD6465">
            <v>2</v>
          </cell>
          <cell r="AE6465">
            <v>1.3</v>
          </cell>
          <cell r="AF6465">
            <v>100</v>
          </cell>
          <cell r="AG6465">
            <v>200</v>
          </cell>
          <cell r="AH6465">
            <v>100</v>
          </cell>
        </row>
        <row r="6466">
          <cell r="AC6466" t="str">
            <v>3rd</v>
          </cell>
          <cell r="AD6466">
            <v>3.3</v>
          </cell>
          <cell r="AE6466">
            <v>1.4</v>
          </cell>
          <cell r="AF6466">
            <v>100</v>
          </cell>
          <cell r="AG6466" t="str">
            <v/>
          </cell>
          <cell r="AH6466">
            <v>-100</v>
          </cell>
        </row>
        <row r="6467">
          <cell r="AD6467">
            <v>9.5</v>
          </cell>
          <cell r="AF6467">
            <v>100</v>
          </cell>
          <cell r="AG6467" t="str">
            <v/>
          </cell>
          <cell r="AH6467">
            <v>-100</v>
          </cell>
        </row>
        <row r="6468">
          <cell r="AC6468" t="str">
            <v>2nd</v>
          </cell>
          <cell r="AD6468">
            <v>15</v>
          </cell>
          <cell r="AE6468">
            <v>2.4</v>
          </cell>
          <cell r="AF6468">
            <v>100</v>
          </cell>
          <cell r="AG6468" t="str">
            <v/>
          </cell>
          <cell r="AH6468">
            <v>-100</v>
          </cell>
        </row>
        <row r="6469">
          <cell r="AD6469">
            <v>16</v>
          </cell>
          <cell r="AF6469">
            <v>100</v>
          </cell>
          <cell r="AG6469" t="str">
            <v/>
          </cell>
          <cell r="AH6469">
            <v>-100</v>
          </cell>
        </row>
        <row r="6470">
          <cell r="AC6470" t="str">
            <v>2nd</v>
          </cell>
          <cell r="AD6470">
            <v>2.8</v>
          </cell>
          <cell r="AE6470">
            <v>1.5</v>
          </cell>
          <cell r="AF6470">
            <v>100</v>
          </cell>
          <cell r="AG6470" t="str">
            <v/>
          </cell>
          <cell r="AH6470">
            <v>-100</v>
          </cell>
        </row>
        <row r="6471">
          <cell r="AD6471">
            <v>4.2</v>
          </cell>
          <cell r="AF6471">
            <v>100</v>
          </cell>
          <cell r="AG6471" t="str">
            <v/>
          </cell>
          <cell r="AH6471">
            <v>-100</v>
          </cell>
        </row>
        <row r="6472">
          <cell r="AD6472">
            <v>7</v>
          </cell>
          <cell r="AF6472">
            <v>100</v>
          </cell>
          <cell r="AG6472" t="str">
            <v/>
          </cell>
          <cell r="AH6472">
            <v>-100</v>
          </cell>
        </row>
        <row r="6473">
          <cell r="AC6473" t="str">
            <v>3rd</v>
          </cell>
          <cell r="AD6473">
            <v>10</v>
          </cell>
          <cell r="AE6473">
            <v>2.4</v>
          </cell>
          <cell r="AF6473">
            <v>100</v>
          </cell>
          <cell r="AG6473" t="str">
            <v/>
          </cell>
          <cell r="AH6473">
            <v>-100</v>
          </cell>
        </row>
        <row r="6474">
          <cell r="AD6474">
            <v>11</v>
          </cell>
          <cell r="AF6474">
            <v>100</v>
          </cell>
          <cell r="AG6474" t="str">
            <v/>
          </cell>
          <cell r="AH6474">
            <v>-100</v>
          </cell>
        </row>
        <row r="6475">
          <cell r="AD6475">
            <v>7</v>
          </cell>
          <cell r="AF6475">
            <v>100</v>
          </cell>
          <cell r="AG6475" t="str">
            <v/>
          </cell>
          <cell r="AH6475">
            <v>-100</v>
          </cell>
        </row>
        <row r="6476">
          <cell r="AD6476">
            <v>4</v>
          </cell>
          <cell r="AF6476">
            <v>100</v>
          </cell>
          <cell r="AG6476" t="str">
            <v/>
          </cell>
          <cell r="AH6476">
            <v>-100</v>
          </cell>
        </row>
        <row r="6477">
          <cell r="AD6477">
            <v>11</v>
          </cell>
          <cell r="AF6477">
            <v>100</v>
          </cell>
          <cell r="AG6477" t="str">
            <v/>
          </cell>
          <cell r="AH6477">
            <v>-100</v>
          </cell>
        </row>
        <row r="6478">
          <cell r="AC6478" t="str">
            <v>2nd</v>
          </cell>
          <cell r="AD6478">
            <v>4</v>
          </cell>
          <cell r="AE6478">
            <v>1.7</v>
          </cell>
          <cell r="AF6478">
            <v>100</v>
          </cell>
          <cell r="AG6478" t="str">
            <v/>
          </cell>
          <cell r="AH6478">
            <v>-100</v>
          </cell>
        </row>
        <row r="6479">
          <cell r="AD6479">
            <v>19</v>
          </cell>
          <cell r="AF6479">
            <v>100</v>
          </cell>
          <cell r="AG6479" t="str">
            <v/>
          </cell>
          <cell r="AH6479">
            <v>-100</v>
          </cell>
        </row>
        <row r="6480">
          <cell r="AC6480" t="str">
            <v>2nd</v>
          </cell>
          <cell r="AD6480">
            <v>4</v>
          </cell>
          <cell r="AE6480">
            <v>1.7</v>
          </cell>
          <cell r="AF6480">
            <v>100</v>
          </cell>
          <cell r="AG6480" t="str">
            <v/>
          </cell>
          <cell r="AH6480">
            <v>-100</v>
          </cell>
        </row>
        <row r="6481">
          <cell r="AD6481">
            <v>11</v>
          </cell>
          <cell r="AF6481">
            <v>100</v>
          </cell>
          <cell r="AG6481" t="str">
            <v/>
          </cell>
          <cell r="AH6481">
            <v>-100</v>
          </cell>
        </row>
        <row r="6482">
          <cell r="AC6482" t="str">
            <v>3rd</v>
          </cell>
          <cell r="AD6482">
            <v>5</v>
          </cell>
          <cell r="AE6482">
            <v>1.8</v>
          </cell>
          <cell r="AF6482">
            <v>100</v>
          </cell>
          <cell r="AG6482" t="str">
            <v/>
          </cell>
          <cell r="AH6482">
            <v>-100</v>
          </cell>
        </row>
        <row r="6483">
          <cell r="AD6483">
            <v>5</v>
          </cell>
          <cell r="AF6483">
            <v>100</v>
          </cell>
          <cell r="AG6483" t="str">
            <v/>
          </cell>
          <cell r="AH6483">
            <v>-100</v>
          </cell>
        </row>
        <row r="6484">
          <cell r="AC6484" t="str">
            <v>Won</v>
          </cell>
          <cell r="AD6484">
            <v>17.100000000000001</v>
          </cell>
          <cell r="AE6484">
            <v>3.1</v>
          </cell>
          <cell r="AF6484">
            <v>100</v>
          </cell>
          <cell r="AG6484">
            <v>1710.0000000000002</v>
          </cell>
          <cell r="AH6484">
            <v>1610.0000000000002</v>
          </cell>
        </row>
        <row r="6485">
          <cell r="AC6485" t="str">
            <v>3rd</v>
          </cell>
          <cell r="AD6485">
            <v>6.5</v>
          </cell>
          <cell r="AE6485">
            <v>1.8</v>
          </cell>
          <cell r="AF6485">
            <v>100</v>
          </cell>
          <cell r="AG6485" t="str">
            <v/>
          </cell>
          <cell r="AH6485">
            <v>-100</v>
          </cell>
        </row>
        <row r="6486">
          <cell r="AD6486">
            <v>7.5</v>
          </cell>
          <cell r="AF6486">
            <v>100</v>
          </cell>
          <cell r="AG6486" t="str">
            <v/>
          </cell>
          <cell r="AH6486">
            <v>-100</v>
          </cell>
        </row>
        <row r="6487">
          <cell r="AC6487" t="str">
            <v>Won</v>
          </cell>
          <cell r="AD6487">
            <v>2.5</v>
          </cell>
          <cell r="AE6487">
            <v>1.2</v>
          </cell>
          <cell r="AF6487">
            <v>100</v>
          </cell>
          <cell r="AG6487">
            <v>250</v>
          </cell>
          <cell r="AH6487">
            <v>150</v>
          </cell>
        </row>
        <row r="6488">
          <cell r="AD6488">
            <v>8</v>
          </cell>
          <cell r="AF6488">
            <v>100</v>
          </cell>
          <cell r="AG6488" t="str">
            <v/>
          </cell>
          <cell r="AH6488">
            <v>-100</v>
          </cell>
        </row>
        <row r="6489">
          <cell r="AD6489">
            <v>16</v>
          </cell>
          <cell r="AF6489">
            <v>100</v>
          </cell>
          <cell r="AG6489" t="str">
            <v/>
          </cell>
          <cell r="AH6489">
            <v>-100</v>
          </cell>
        </row>
        <row r="6490">
          <cell r="AD6490">
            <v>4.4000000000000004</v>
          </cell>
          <cell r="AF6490">
            <v>100</v>
          </cell>
          <cell r="AG6490" t="str">
            <v/>
          </cell>
          <cell r="AH6490">
            <v>-100</v>
          </cell>
        </row>
        <row r="6491">
          <cell r="AC6491" t="str">
            <v>Won</v>
          </cell>
          <cell r="AD6491">
            <v>3.1</v>
          </cell>
          <cell r="AE6491">
            <v>1.3</v>
          </cell>
          <cell r="AF6491">
            <v>100</v>
          </cell>
          <cell r="AG6491">
            <v>310</v>
          </cell>
          <cell r="AH6491">
            <v>210</v>
          </cell>
        </row>
        <row r="6492">
          <cell r="AD6492">
            <v>6</v>
          </cell>
          <cell r="AF6492">
            <v>100</v>
          </cell>
          <cell r="AG6492" t="str">
            <v/>
          </cell>
          <cell r="AH6492">
            <v>-100</v>
          </cell>
        </row>
        <row r="6493">
          <cell r="AD6493">
            <v>31</v>
          </cell>
          <cell r="AF6493">
            <v>100</v>
          </cell>
          <cell r="AG6493" t="str">
            <v/>
          </cell>
          <cell r="AH6493">
            <v>-100</v>
          </cell>
        </row>
        <row r="6494">
          <cell r="AD6494">
            <v>9</v>
          </cell>
          <cell r="AF6494">
            <v>100</v>
          </cell>
          <cell r="AG6494" t="str">
            <v/>
          </cell>
          <cell r="AH6494">
            <v>-100</v>
          </cell>
        </row>
        <row r="6495">
          <cell r="AC6495" t="str">
            <v>3rd</v>
          </cell>
          <cell r="AD6495">
            <v>2.5</v>
          </cell>
          <cell r="AE6495">
            <v>1.3</v>
          </cell>
          <cell r="AF6495">
            <v>100</v>
          </cell>
          <cell r="AG6495" t="str">
            <v/>
          </cell>
          <cell r="AH6495">
            <v>-100</v>
          </cell>
        </row>
        <row r="6496">
          <cell r="AD6496">
            <v>6</v>
          </cell>
          <cell r="AF6496">
            <v>100</v>
          </cell>
          <cell r="AG6496" t="str">
            <v/>
          </cell>
          <cell r="AH6496">
            <v>-100</v>
          </cell>
        </row>
        <row r="6497">
          <cell r="AC6497" t="str">
            <v>2nd</v>
          </cell>
          <cell r="AD6497">
            <v>4</v>
          </cell>
          <cell r="AE6497">
            <v>1.4</v>
          </cell>
          <cell r="AF6497">
            <v>100</v>
          </cell>
          <cell r="AG6497" t="str">
            <v/>
          </cell>
          <cell r="AH6497">
            <v>-100</v>
          </cell>
        </row>
        <row r="6498">
          <cell r="AD6498">
            <v>10</v>
          </cell>
          <cell r="AF6498">
            <v>100</v>
          </cell>
          <cell r="AG6498" t="str">
            <v/>
          </cell>
          <cell r="AH6498">
            <v>-100</v>
          </cell>
        </row>
        <row r="6499">
          <cell r="AC6499" t="str">
            <v>Won</v>
          </cell>
          <cell r="AD6499">
            <v>13</v>
          </cell>
          <cell r="AE6499">
            <v>2.2000000000000002</v>
          </cell>
          <cell r="AF6499">
            <v>100</v>
          </cell>
          <cell r="AG6499">
            <v>1300</v>
          </cell>
          <cell r="AH6499">
            <v>1200</v>
          </cell>
        </row>
        <row r="6500">
          <cell r="AD6500">
            <v>2.7</v>
          </cell>
          <cell r="AF6500">
            <v>100</v>
          </cell>
          <cell r="AG6500" t="str">
            <v/>
          </cell>
          <cell r="AH6500">
            <v>-100</v>
          </cell>
        </row>
        <row r="6501">
          <cell r="AD6501">
            <v>18</v>
          </cell>
          <cell r="AF6501">
            <v>100</v>
          </cell>
          <cell r="AG6501" t="str">
            <v/>
          </cell>
          <cell r="AH6501">
            <v>-100</v>
          </cell>
        </row>
        <row r="6502">
          <cell r="AC6502" t="str">
            <v>Won</v>
          </cell>
          <cell r="AD6502">
            <v>3.9</v>
          </cell>
          <cell r="AE6502">
            <v>1.3</v>
          </cell>
          <cell r="AF6502">
            <v>100</v>
          </cell>
          <cell r="AG6502">
            <v>390</v>
          </cell>
          <cell r="AH6502">
            <v>290</v>
          </cell>
        </row>
        <row r="6503">
          <cell r="AC6503" t="str">
            <v>2nd</v>
          </cell>
          <cell r="AD6503">
            <v>4.5999999999999996</v>
          </cell>
          <cell r="AE6503">
            <v>1.5</v>
          </cell>
          <cell r="AF6503">
            <v>100</v>
          </cell>
          <cell r="AG6503" t="str">
            <v/>
          </cell>
          <cell r="AH6503">
            <v>-100</v>
          </cell>
        </row>
        <row r="6504">
          <cell r="AD6504">
            <v>13</v>
          </cell>
          <cell r="AF6504">
            <v>100</v>
          </cell>
          <cell r="AG6504" t="str">
            <v/>
          </cell>
          <cell r="AH6504">
            <v>-100</v>
          </cell>
        </row>
        <row r="6505">
          <cell r="AC6505" t="str">
            <v>Won</v>
          </cell>
          <cell r="AD6505">
            <v>2.35</v>
          </cell>
          <cell r="AE6505">
            <v>1.3</v>
          </cell>
          <cell r="AF6505">
            <v>100</v>
          </cell>
          <cell r="AG6505">
            <v>235</v>
          </cell>
          <cell r="AH6505">
            <v>135</v>
          </cell>
        </row>
        <row r="6506">
          <cell r="AC6506" t="str">
            <v>3rd</v>
          </cell>
          <cell r="AD6506">
            <v>9</v>
          </cell>
          <cell r="AE6506">
            <v>2.4</v>
          </cell>
          <cell r="AF6506">
            <v>100</v>
          </cell>
          <cell r="AG6506" t="str">
            <v/>
          </cell>
          <cell r="AH6506">
            <v>-100</v>
          </cell>
        </row>
        <row r="6507">
          <cell r="AD6507">
            <v>15</v>
          </cell>
          <cell r="AF6507">
            <v>100</v>
          </cell>
          <cell r="AG6507" t="str">
            <v/>
          </cell>
          <cell r="AH6507">
            <v>-100</v>
          </cell>
        </row>
        <row r="6508">
          <cell r="AD6508">
            <v>10</v>
          </cell>
          <cell r="AF6508">
            <v>100</v>
          </cell>
          <cell r="AG6508" t="str">
            <v/>
          </cell>
          <cell r="AH6508">
            <v>-100</v>
          </cell>
        </row>
        <row r="6509">
          <cell r="AD6509">
            <v>14</v>
          </cell>
          <cell r="AF6509">
            <v>100</v>
          </cell>
          <cell r="AG6509" t="str">
            <v/>
          </cell>
          <cell r="AH6509">
            <v>-100</v>
          </cell>
        </row>
        <row r="6510">
          <cell r="AC6510" t="str">
            <v>2nd</v>
          </cell>
          <cell r="AD6510">
            <v>3.5</v>
          </cell>
          <cell r="AE6510">
            <v>1.5</v>
          </cell>
          <cell r="AF6510">
            <v>100</v>
          </cell>
          <cell r="AG6510" t="str">
            <v/>
          </cell>
          <cell r="AH6510">
            <v>-100</v>
          </cell>
        </row>
        <row r="6511">
          <cell r="AC6511" t="str">
            <v>Won</v>
          </cell>
          <cell r="AD6511">
            <v>3.9</v>
          </cell>
          <cell r="AE6511">
            <v>1.7</v>
          </cell>
          <cell r="AF6511">
            <v>100</v>
          </cell>
          <cell r="AG6511">
            <v>390</v>
          </cell>
          <cell r="AH6511">
            <v>290</v>
          </cell>
        </row>
        <row r="6512">
          <cell r="AD6512">
            <v>8.5</v>
          </cell>
          <cell r="AF6512">
            <v>100</v>
          </cell>
          <cell r="AG6512" t="str">
            <v/>
          </cell>
          <cell r="AH6512">
            <v>-100</v>
          </cell>
        </row>
        <row r="6513">
          <cell r="AD6513">
            <v>6</v>
          </cell>
          <cell r="AF6513">
            <v>100</v>
          </cell>
          <cell r="AG6513" t="str">
            <v/>
          </cell>
          <cell r="AH6513">
            <v>-100</v>
          </cell>
        </row>
        <row r="6514">
          <cell r="AD6514">
            <v>16</v>
          </cell>
          <cell r="AF6514">
            <v>100</v>
          </cell>
          <cell r="AG6514" t="str">
            <v/>
          </cell>
          <cell r="AH6514">
            <v>-100</v>
          </cell>
        </row>
        <row r="6515">
          <cell r="AC6515" t="str">
            <v>Ntd</v>
          </cell>
          <cell r="AD6515">
            <v>1.4</v>
          </cell>
          <cell r="AF6515">
            <v>100</v>
          </cell>
          <cell r="AG6515" t="str">
            <v/>
          </cell>
          <cell r="AH6515">
            <v>-100</v>
          </cell>
        </row>
        <row r="6516">
          <cell r="AD6516">
            <v>6</v>
          </cell>
          <cell r="AF6516">
            <v>100</v>
          </cell>
          <cell r="AG6516" t="str">
            <v/>
          </cell>
          <cell r="AH6516">
            <v>-100</v>
          </cell>
        </row>
        <row r="6517">
          <cell r="AC6517" t="str">
            <v>2nd</v>
          </cell>
          <cell r="AD6517">
            <v>3.7</v>
          </cell>
          <cell r="AF6517">
            <v>100</v>
          </cell>
          <cell r="AG6517" t="str">
            <v/>
          </cell>
          <cell r="AH6517">
            <v>-100</v>
          </cell>
        </row>
        <row r="6518">
          <cell r="AD6518">
            <v>13</v>
          </cell>
          <cell r="AF6518">
            <v>100</v>
          </cell>
          <cell r="AG6518" t="str">
            <v/>
          </cell>
          <cell r="AH6518">
            <v>-100</v>
          </cell>
        </row>
        <row r="6519">
          <cell r="AC6519" t="str">
            <v>Won</v>
          </cell>
          <cell r="AD6519">
            <v>19</v>
          </cell>
          <cell r="AE6519">
            <v>4.3</v>
          </cell>
          <cell r="AF6519">
            <v>100</v>
          </cell>
          <cell r="AG6519">
            <v>1900</v>
          </cell>
          <cell r="AH6519">
            <v>1800</v>
          </cell>
        </row>
        <row r="6520">
          <cell r="AC6520" t="str">
            <v>Won</v>
          </cell>
          <cell r="AD6520">
            <v>2.6</v>
          </cell>
          <cell r="AE6520">
            <v>1.5</v>
          </cell>
          <cell r="AF6520">
            <v>100</v>
          </cell>
          <cell r="AG6520">
            <v>260</v>
          </cell>
          <cell r="AH6520">
            <v>160</v>
          </cell>
        </row>
        <row r="6521">
          <cell r="AD6521">
            <v>10</v>
          </cell>
          <cell r="AF6521">
            <v>100</v>
          </cell>
          <cell r="AG6521" t="str">
            <v/>
          </cell>
          <cell r="AH6521">
            <v>-100</v>
          </cell>
        </row>
        <row r="6522">
          <cell r="AD6522">
            <v>6.5</v>
          </cell>
          <cell r="AF6522">
            <v>100</v>
          </cell>
          <cell r="AG6522" t="str">
            <v/>
          </cell>
          <cell r="AH6522">
            <v>-100</v>
          </cell>
        </row>
        <row r="6523">
          <cell r="AC6523" t="str">
            <v>Ntd</v>
          </cell>
          <cell r="AD6523">
            <v>4.8</v>
          </cell>
          <cell r="AF6523">
            <v>100</v>
          </cell>
          <cell r="AG6523" t="str">
            <v/>
          </cell>
          <cell r="AH6523">
            <v>-100</v>
          </cell>
        </row>
        <row r="6524">
          <cell r="AD6524">
            <v>6.5</v>
          </cell>
          <cell r="AF6524">
            <v>100</v>
          </cell>
          <cell r="AG6524" t="str">
            <v/>
          </cell>
          <cell r="AH6524">
            <v>-100</v>
          </cell>
        </row>
        <row r="6525">
          <cell r="AD6525">
            <v>5</v>
          </cell>
          <cell r="AF6525">
            <v>100</v>
          </cell>
          <cell r="AG6525" t="str">
            <v/>
          </cell>
          <cell r="AH6525">
            <v>-100</v>
          </cell>
        </row>
        <row r="6526">
          <cell r="AC6526" t="str">
            <v>3rd</v>
          </cell>
          <cell r="AD6526">
            <v>6</v>
          </cell>
          <cell r="AE6526">
            <v>2.1</v>
          </cell>
          <cell r="AF6526">
            <v>100</v>
          </cell>
          <cell r="AG6526" t="str">
            <v/>
          </cell>
          <cell r="AH6526">
            <v>-100</v>
          </cell>
        </row>
        <row r="6527">
          <cell r="AD6527">
            <v>6</v>
          </cell>
          <cell r="AF6527">
            <v>100</v>
          </cell>
          <cell r="AG6527" t="str">
            <v/>
          </cell>
          <cell r="AH6527">
            <v>-100</v>
          </cell>
        </row>
        <row r="6528">
          <cell r="AD6528">
            <v>10</v>
          </cell>
          <cell r="AF6528">
            <v>100</v>
          </cell>
          <cell r="AG6528" t="str">
            <v/>
          </cell>
          <cell r="AH6528">
            <v>-100</v>
          </cell>
        </row>
        <row r="6529">
          <cell r="AC6529" t="str">
            <v>Won</v>
          </cell>
          <cell r="AD6529">
            <v>10.8</v>
          </cell>
          <cell r="AE6529">
            <v>3.3</v>
          </cell>
          <cell r="AF6529">
            <v>100</v>
          </cell>
          <cell r="AG6529">
            <v>1080</v>
          </cell>
          <cell r="AH6529">
            <v>980</v>
          </cell>
        </row>
        <row r="6530">
          <cell r="AD6530">
            <v>3.4</v>
          </cell>
          <cell r="AF6530">
            <v>100</v>
          </cell>
          <cell r="AG6530" t="str">
            <v/>
          </cell>
          <cell r="AH6530">
            <v>-100</v>
          </cell>
        </row>
        <row r="6531">
          <cell r="AC6531" t="str">
            <v>2nd</v>
          </cell>
          <cell r="AD6531">
            <v>4.4000000000000004</v>
          </cell>
          <cell r="AE6531">
            <v>1.5</v>
          </cell>
          <cell r="AF6531">
            <v>100</v>
          </cell>
          <cell r="AG6531" t="str">
            <v/>
          </cell>
          <cell r="AH6531">
            <v>-100</v>
          </cell>
        </row>
        <row r="6532">
          <cell r="AC6532" t="str">
            <v>Won</v>
          </cell>
          <cell r="AD6532">
            <v>4.5999999999999996</v>
          </cell>
          <cell r="AE6532">
            <v>1.5</v>
          </cell>
          <cell r="AF6532">
            <v>100</v>
          </cell>
          <cell r="AG6532">
            <v>459.99999999999994</v>
          </cell>
          <cell r="AH6532">
            <v>359.99999999999994</v>
          </cell>
        </row>
        <row r="6533">
          <cell r="AC6533" t="str">
            <v>3rd</v>
          </cell>
          <cell r="AD6533">
            <v>4.5999999999999996</v>
          </cell>
          <cell r="AE6533">
            <v>1.6</v>
          </cell>
          <cell r="AF6533">
            <v>100</v>
          </cell>
          <cell r="AG6533" t="str">
            <v/>
          </cell>
          <cell r="AH6533">
            <v>-100</v>
          </cell>
        </row>
        <row r="6534">
          <cell r="AD6534">
            <v>19</v>
          </cell>
          <cell r="AF6534">
            <v>100</v>
          </cell>
          <cell r="AG6534" t="str">
            <v/>
          </cell>
          <cell r="AH6534">
            <v>-100</v>
          </cell>
        </row>
        <row r="6535">
          <cell r="AD6535">
            <v>2.7</v>
          </cell>
          <cell r="AF6535">
            <v>100</v>
          </cell>
          <cell r="AG6535" t="str">
            <v/>
          </cell>
          <cell r="AH6535">
            <v>-100</v>
          </cell>
        </row>
        <row r="6536">
          <cell r="AC6536" t="str">
            <v>Won</v>
          </cell>
          <cell r="AD6536">
            <v>4</v>
          </cell>
          <cell r="AE6536">
            <v>1.8</v>
          </cell>
          <cell r="AF6536">
            <v>100</v>
          </cell>
          <cell r="AG6536">
            <v>400</v>
          </cell>
          <cell r="AH6536">
            <v>300</v>
          </cell>
        </row>
        <row r="6537">
          <cell r="AC6537" t="str">
            <v>2nd</v>
          </cell>
          <cell r="AD6537">
            <v>5</v>
          </cell>
          <cell r="AE6537">
            <v>2</v>
          </cell>
          <cell r="AF6537">
            <v>100</v>
          </cell>
          <cell r="AG6537" t="str">
            <v/>
          </cell>
          <cell r="AH6537">
            <v>-100</v>
          </cell>
        </row>
        <row r="6538">
          <cell r="AD6538">
            <v>12</v>
          </cell>
          <cell r="AF6538">
            <v>100</v>
          </cell>
          <cell r="AG6538" t="str">
            <v/>
          </cell>
          <cell r="AH6538">
            <v>-100</v>
          </cell>
        </row>
        <row r="6539">
          <cell r="AD6539">
            <v>12</v>
          </cell>
          <cell r="AF6539">
            <v>100</v>
          </cell>
          <cell r="AG6539" t="str">
            <v/>
          </cell>
          <cell r="AH6539">
            <v>-100</v>
          </cell>
        </row>
        <row r="6540">
          <cell r="AC6540" t="str">
            <v>Won</v>
          </cell>
          <cell r="AD6540">
            <v>1.8</v>
          </cell>
          <cell r="AE6540">
            <v>1.1000000000000001</v>
          </cell>
          <cell r="AF6540">
            <v>100</v>
          </cell>
          <cell r="AG6540">
            <v>180</v>
          </cell>
          <cell r="AH6540">
            <v>80</v>
          </cell>
        </row>
        <row r="6541">
          <cell r="AC6541" t="str">
            <v>3rd</v>
          </cell>
          <cell r="AD6541">
            <v>10</v>
          </cell>
          <cell r="AE6541">
            <v>2.1</v>
          </cell>
          <cell r="AF6541">
            <v>100</v>
          </cell>
          <cell r="AG6541" t="str">
            <v/>
          </cell>
          <cell r="AH6541">
            <v>-100</v>
          </cell>
        </row>
        <row r="6542">
          <cell r="AC6542" t="str">
            <v>2nd</v>
          </cell>
          <cell r="AD6542">
            <v>5.5</v>
          </cell>
          <cell r="AE6542">
            <v>1.4</v>
          </cell>
          <cell r="AF6542">
            <v>100</v>
          </cell>
          <cell r="AG6542" t="str">
            <v/>
          </cell>
          <cell r="AH6542">
            <v>-100</v>
          </cell>
        </row>
        <row r="6543">
          <cell r="AD6543">
            <v>31</v>
          </cell>
          <cell r="AF6543">
            <v>100</v>
          </cell>
          <cell r="AG6543" t="str">
            <v/>
          </cell>
          <cell r="AH6543">
            <v>-100</v>
          </cell>
        </row>
        <row r="6544">
          <cell r="AD6544">
            <v>11</v>
          </cell>
          <cell r="AF6544">
            <v>100</v>
          </cell>
          <cell r="AG6544" t="str">
            <v/>
          </cell>
          <cell r="AH6544">
            <v>-100</v>
          </cell>
        </row>
        <row r="6545">
          <cell r="AD6545">
            <v>3.2</v>
          </cell>
          <cell r="AF6545">
            <v>100</v>
          </cell>
          <cell r="AG6545" t="str">
            <v/>
          </cell>
          <cell r="AH6545">
            <v>-100</v>
          </cell>
        </row>
        <row r="6546">
          <cell r="AC6546" t="str">
            <v>Won</v>
          </cell>
          <cell r="AD6546">
            <v>10.199999999999999</v>
          </cell>
          <cell r="AE6546">
            <v>2.2999999999999998</v>
          </cell>
          <cell r="AF6546">
            <v>100</v>
          </cell>
          <cell r="AG6546">
            <v>1019.9999999999999</v>
          </cell>
          <cell r="AH6546">
            <v>919.99999999999989</v>
          </cell>
        </row>
        <row r="6547">
          <cell r="AD6547">
            <v>5.5</v>
          </cell>
          <cell r="AF6547">
            <v>100</v>
          </cell>
          <cell r="AG6547" t="str">
            <v/>
          </cell>
          <cell r="AH6547">
            <v>-100</v>
          </cell>
        </row>
        <row r="6548">
          <cell r="AD6548">
            <v>5.5</v>
          </cell>
          <cell r="AF6548">
            <v>100</v>
          </cell>
          <cell r="AG6548" t="str">
            <v/>
          </cell>
          <cell r="AH6548">
            <v>-100</v>
          </cell>
        </row>
        <row r="6549">
          <cell r="AC6549" t="str">
            <v>2nd</v>
          </cell>
          <cell r="AD6549">
            <v>9</v>
          </cell>
          <cell r="AE6549">
            <v>2.2999999999999998</v>
          </cell>
          <cell r="AF6549">
            <v>100</v>
          </cell>
          <cell r="AG6549" t="str">
            <v/>
          </cell>
          <cell r="AH6549">
            <v>-100</v>
          </cell>
        </row>
        <row r="6550">
          <cell r="AC6550" t="str">
            <v>2nd</v>
          </cell>
          <cell r="AD6550">
            <v>4</v>
          </cell>
          <cell r="AE6550">
            <v>1.7</v>
          </cell>
          <cell r="AF6550">
            <v>100</v>
          </cell>
          <cell r="AG6550" t="str">
            <v/>
          </cell>
          <cell r="AH6550">
            <v>-100</v>
          </cell>
        </row>
        <row r="6551">
          <cell r="AC6551" t="str">
            <v>Won</v>
          </cell>
          <cell r="AD6551">
            <v>15.3</v>
          </cell>
          <cell r="AE6551">
            <v>4.5999999999999996</v>
          </cell>
          <cell r="AF6551">
            <v>100</v>
          </cell>
          <cell r="AG6551">
            <v>1530</v>
          </cell>
          <cell r="AH6551">
            <v>1430</v>
          </cell>
        </row>
        <row r="6552">
          <cell r="AD6552">
            <v>8</v>
          </cell>
          <cell r="AF6552">
            <v>100</v>
          </cell>
          <cell r="AG6552" t="str">
            <v/>
          </cell>
          <cell r="AH6552">
            <v>-100</v>
          </cell>
        </row>
        <row r="6553">
          <cell r="AD6553">
            <v>5.5</v>
          </cell>
          <cell r="AF6553">
            <v>100</v>
          </cell>
          <cell r="AG6553" t="str">
            <v/>
          </cell>
          <cell r="AH6553">
            <v>-100</v>
          </cell>
        </row>
        <row r="6554">
          <cell r="AD6554">
            <v>10</v>
          </cell>
          <cell r="AF6554">
            <v>100</v>
          </cell>
          <cell r="AG6554" t="str">
            <v/>
          </cell>
          <cell r="AH6554">
            <v>-100</v>
          </cell>
        </row>
        <row r="6555">
          <cell r="AC6555" t="str">
            <v>Won</v>
          </cell>
          <cell r="AD6555">
            <v>2.1</v>
          </cell>
          <cell r="AE6555">
            <v>1.3</v>
          </cell>
          <cell r="AF6555">
            <v>100</v>
          </cell>
          <cell r="AG6555">
            <v>210</v>
          </cell>
          <cell r="AH6555">
            <v>110</v>
          </cell>
        </row>
        <row r="6556">
          <cell r="AD6556">
            <v>4.8</v>
          </cell>
          <cell r="AF6556">
            <v>100</v>
          </cell>
          <cell r="AG6556" t="str">
            <v/>
          </cell>
          <cell r="AH6556">
            <v>-100</v>
          </cell>
        </row>
        <row r="6557">
          <cell r="AC6557" t="str">
            <v>2nd</v>
          </cell>
          <cell r="AD6557">
            <v>8.5</v>
          </cell>
          <cell r="AE6557">
            <v>2.8</v>
          </cell>
          <cell r="AF6557">
            <v>100</v>
          </cell>
          <cell r="AG6557" t="str">
            <v/>
          </cell>
          <cell r="AH6557">
            <v>-100</v>
          </cell>
        </row>
        <row r="6558">
          <cell r="AD6558">
            <v>4.8</v>
          </cell>
          <cell r="AF6558">
            <v>100</v>
          </cell>
          <cell r="AG6558" t="str">
            <v/>
          </cell>
          <cell r="AH6558">
            <v>-100</v>
          </cell>
        </row>
        <row r="6559">
          <cell r="AD6559">
            <v>21</v>
          </cell>
          <cell r="AF6559">
            <v>100</v>
          </cell>
          <cell r="AG6559" t="str">
            <v/>
          </cell>
          <cell r="AH6559">
            <v>-100</v>
          </cell>
        </row>
        <row r="6560">
          <cell r="AC6560" t="str">
            <v>3rd</v>
          </cell>
          <cell r="AD6560">
            <v>3.9</v>
          </cell>
          <cell r="AE6560">
            <v>1.6</v>
          </cell>
          <cell r="AF6560">
            <v>100</v>
          </cell>
          <cell r="AG6560" t="str">
            <v/>
          </cell>
          <cell r="AH6560">
            <v>-100</v>
          </cell>
        </row>
        <row r="6561">
          <cell r="AC6561" t="str">
            <v>Won</v>
          </cell>
          <cell r="AD6561">
            <v>8</v>
          </cell>
          <cell r="AE6561">
            <v>1.9</v>
          </cell>
          <cell r="AF6561">
            <v>100</v>
          </cell>
          <cell r="AG6561">
            <v>800</v>
          </cell>
          <cell r="AH6561">
            <v>700</v>
          </cell>
        </row>
        <row r="6562">
          <cell r="AD6562">
            <v>3.9</v>
          </cell>
          <cell r="AF6562">
            <v>100</v>
          </cell>
          <cell r="AG6562" t="str">
            <v/>
          </cell>
          <cell r="AH6562">
            <v>-100</v>
          </cell>
        </row>
        <row r="6563">
          <cell r="AD6563">
            <v>3.8</v>
          </cell>
          <cell r="AF6563">
            <v>100</v>
          </cell>
          <cell r="AG6563" t="str">
            <v/>
          </cell>
          <cell r="AH6563">
            <v>-100</v>
          </cell>
        </row>
        <row r="6564">
          <cell r="AD6564">
            <v>14</v>
          </cell>
          <cell r="AF6564">
            <v>100</v>
          </cell>
          <cell r="AG6564" t="str">
            <v/>
          </cell>
          <cell r="AH6564">
            <v>-100</v>
          </cell>
        </row>
        <row r="6565">
          <cell r="AC6565" t="str">
            <v>3rd</v>
          </cell>
          <cell r="AD6565">
            <v>5.5</v>
          </cell>
          <cell r="AE6565">
            <v>2</v>
          </cell>
          <cell r="AF6565">
            <v>100</v>
          </cell>
          <cell r="AG6565" t="str">
            <v/>
          </cell>
          <cell r="AH6565">
            <v>-100</v>
          </cell>
        </row>
        <row r="6566">
          <cell r="AC6566" t="str">
            <v>Won</v>
          </cell>
          <cell r="AD6566">
            <v>5.5</v>
          </cell>
          <cell r="AE6566">
            <v>1.8</v>
          </cell>
          <cell r="AF6566">
            <v>100</v>
          </cell>
          <cell r="AG6566">
            <v>550</v>
          </cell>
          <cell r="AH6566">
            <v>450</v>
          </cell>
        </row>
        <row r="6567">
          <cell r="AD6567">
            <v>6</v>
          </cell>
          <cell r="AF6567">
            <v>100</v>
          </cell>
          <cell r="AG6567" t="str">
            <v/>
          </cell>
          <cell r="AH6567">
            <v>-100</v>
          </cell>
        </row>
        <row r="6568">
          <cell r="AC6568" t="str">
            <v>2nd</v>
          </cell>
          <cell r="AD6568">
            <v>7</v>
          </cell>
          <cell r="AE6568">
            <v>2</v>
          </cell>
          <cell r="AF6568">
            <v>100</v>
          </cell>
          <cell r="AG6568" t="str">
            <v/>
          </cell>
          <cell r="AH6568">
            <v>-100</v>
          </cell>
        </row>
        <row r="6569">
          <cell r="AD6569">
            <v>18</v>
          </cell>
          <cell r="AF6569">
            <v>100</v>
          </cell>
          <cell r="AG6569" t="str">
            <v/>
          </cell>
          <cell r="AH6569">
            <v>-100</v>
          </cell>
        </row>
        <row r="6570">
          <cell r="AD6570">
            <v>2.9</v>
          </cell>
          <cell r="AF6570">
            <v>100</v>
          </cell>
          <cell r="AG6570" t="str">
            <v/>
          </cell>
          <cell r="AH6570">
            <v>-100</v>
          </cell>
        </row>
        <row r="6571">
          <cell r="AD6571">
            <v>4</v>
          </cell>
          <cell r="AF6571">
            <v>100</v>
          </cell>
          <cell r="AG6571" t="str">
            <v/>
          </cell>
          <cell r="AH6571">
            <v>-100</v>
          </cell>
        </row>
        <row r="6572">
          <cell r="AC6572" t="str">
            <v>Won</v>
          </cell>
          <cell r="AD6572">
            <v>11</v>
          </cell>
          <cell r="AE6572">
            <v>2.4</v>
          </cell>
          <cell r="AF6572">
            <v>100</v>
          </cell>
          <cell r="AG6572">
            <v>1100</v>
          </cell>
          <cell r="AH6572">
            <v>1000</v>
          </cell>
        </row>
        <row r="6573">
          <cell r="AD6573">
            <v>3.8</v>
          </cell>
          <cell r="AF6573">
            <v>100</v>
          </cell>
          <cell r="AG6573" t="str">
            <v/>
          </cell>
          <cell r="AH6573">
            <v>-100</v>
          </cell>
        </row>
        <row r="6574">
          <cell r="AD6574">
            <v>31</v>
          </cell>
          <cell r="AF6574">
            <v>100</v>
          </cell>
          <cell r="AG6574" t="str">
            <v/>
          </cell>
          <cell r="AH6574">
            <v>-100</v>
          </cell>
        </row>
        <row r="6575">
          <cell r="AD6575">
            <v>2.6</v>
          </cell>
          <cell r="AF6575">
            <v>100</v>
          </cell>
          <cell r="AG6575" t="str">
            <v/>
          </cell>
          <cell r="AH6575">
            <v>-100</v>
          </cell>
        </row>
        <row r="6576">
          <cell r="AC6576" t="str">
            <v>Won</v>
          </cell>
          <cell r="AD6576">
            <v>4.8</v>
          </cell>
          <cell r="AE6576">
            <v>1.6</v>
          </cell>
          <cell r="AF6576">
            <v>100</v>
          </cell>
          <cell r="AG6576">
            <v>480</v>
          </cell>
          <cell r="AH6576">
            <v>380</v>
          </cell>
        </row>
        <row r="6577">
          <cell r="AD6577">
            <v>6</v>
          </cell>
          <cell r="AF6577">
            <v>100</v>
          </cell>
          <cell r="AG6577" t="str">
            <v/>
          </cell>
          <cell r="AH6577">
            <v>-100</v>
          </cell>
        </row>
        <row r="6578">
          <cell r="AC6578" t="str">
            <v>3rd</v>
          </cell>
          <cell r="AD6578">
            <v>8.5</v>
          </cell>
          <cell r="AE6578">
            <v>1.9</v>
          </cell>
          <cell r="AF6578">
            <v>100</v>
          </cell>
          <cell r="AG6578" t="str">
            <v/>
          </cell>
          <cell r="AH6578">
            <v>-100</v>
          </cell>
        </row>
        <row r="6579">
          <cell r="AC6579" t="str">
            <v>2nd</v>
          </cell>
          <cell r="AD6579">
            <v>8</v>
          </cell>
          <cell r="AE6579">
            <v>2</v>
          </cell>
          <cell r="AF6579">
            <v>100</v>
          </cell>
          <cell r="AG6579" t="str">
            <v/>
          </cell>
          <cell r="AH6579">
            <v>-100</v>
          </cell>
        </row>
        <row r="6580">
          <cell r="AC6580" t="str">
            <v>2nd</v>
          </cell>
          <cell r="AD6580">
            <v>4.5999999999999996</v>
          </cell>
          <cell r="AE6580">
            <v>2.5</v>
          </cell>
          <cell r="AF6580">
            <v>100</v>
          </cell>
          <cell r="AG6580" t="str">
            <v/>
          </cell>
          <cell r="AH6580">
            <v>-100</v>
          </cell>
        </row>
        <row r="6581">
          <cell r="AC6581" t="str">
            <v>Won</v>
          </cell>
          <cell r="AD6581">
            <v>3.8</v>
          </cell>
          <cell r="AE6581">
            <v>2.2000000000000002</v>
          </cell>
          <cell r="AF6581">
            <v>100</v>
          </cell>
          <cell r="AG6581">
            <v>380</v>
          </cell>
          <cell r="AH6581">
            <v>280</v>
          </cell>
        </row>
        <row r="6582">
          <cell r="AD6582">
            <v>3.6</v>
          </cell>
          <cell r="AF6582">
            <v>100</v>
          </cell>
          <cell r="AG6582" t="str">
            <v/>
          </cell>
          <cell r="AH6582">
            <v>-100</v>
          </cell>
        </row>
        <row r="6583">
          <cell r="AC6583" t="str">
            <v>Ntd</v>
          </cell>
          <cell r="AD6583">
            <v>10</v>
          </cell>
          <cell r="AF6583">
            <v>100</v>
          </cell>
          <cell r="AG6583" t="str">
            <v/>
          </cell>
          <cell r="AH6583">
            <v>-100</v>
          </cell>
        </row>
        <row r="6584">
          <cell r="AD6584">
            <v>21</v>
          </cell>
          <cell r="AF6584">
            <v>100</v>
          </cell>
          <cell r="AG6584" t="str">
            <v/>
          </cell>
          <cell r="AH6584">
            <v>-100</v>
          </cell>
        </row>
        <row r="6585">
          <cell r="AC6585" t="str">
            <v>2nd</v>
          </cell>
          <cell r="AD6585">
            <v>3.8</v>
          </cell>
          <cell r="AE6585">
            <v>1.6</v>
          </cell>
          <cell r="AF6585">
            <v>100</v>
          </cell>
          <cell r="AG6585" t="str">
            <v/>
          </cell>
          <cell r="AH6585">
            <v>-100</v>
          </cell>
        </row>
        <row r="6586">
          <cell r="AD6586">
            <v>14</v>
          </cell>
          <cell r="AF6586">
            <v>100</v>
          </cell>
          <cell r="AG6586" t="str">
            <v/>
          </cell>
          <cell r="AH6586">
            <v>-100</v>
          </cell>
        </row>
        <row r="6587">
          <cell r="AD6587">
            <v>8.5</v>
          </cell>
          <cell r="AF6587">
            <v>100</v>
          </cell>
          <cell r="AG6587" t="str">
            <v/>
          </cell>
          <cell r="AH6587">
            <v>-100</v>
          </cell>
        </row>
        <row r="6588">
          <cell r="AC6588" t="str">
            <v>Won</v>
          </cell>
          <cell r="AD6588">
            <v>5.9</v>
          </cell>
          <cell r="AE6588">
            <v>1.9</v>
          </cell>
          <cell r="AF6588">
            <v>100</v>
          </cell>
          <cell r="AG6588">
            <v>590</v>
          </cell>
          <cell r="AH6588">
            <v>490</v>
          </cell>
        </row>
        <row r="6589">
          <cell r="AD6589">
            <v>19</v>
          </cell>
          <cell r="AF6589">
            <v>100</v>
          </cell>
          <cell r="AG6589" t="str">
            <v/>
          </cell>
          <cell r="AH6589">
            <v>-100</v>
          </cell>
        </row>
        <row r="6590">
          <cell r="AC6590" t="str">
            <v>Won</v>
          </cell>
          <cell r="AD6590">
            <v>2.35</v>
          </cell>
          <cell r="AE6590">
            <v>1.4</v>
          </cell>
          <cell r="AF6590">
            <v>100</v>
          </cell>
          <cell r="AG6590">
            <v>235</v>
          </cell>
          <cell r="AH6590">
            <v>135</v>
          </cell>
        </row>
        <row r="6591">
          <cell r="AC6591" t="str">
            <v>2nd</v>
          </cell>
          <cell r="AD6591">
            <v>4.4000000000000004</v>
          </cell>
          <cell r="AE6591">
            <v>1.8</v>
          </cell>
          <cell r="AF6591">
            <v>100</v>
          </cell>
          <cell r="AG6591" t="str">
            <v/>
          </cell>
          <cell r="AH6591">
            <v>-100</v>
          </cell>
        </row>
        <row r="6592">
          <cell r="AD6592">
            <v>41</v>
          </cell>
          <cell r="AF6592">
            <v>100</v>
          </cell>
          <cell r="AG6592" t="str">
            <v/>
          </cell>
          <cell r="AH6592">
            <v>-100</v>
          </cell>
        </row>
        <row r="6593">
          <cell r="AC6593" t="str">
            <v>Ntd</v>
          </cell>
          <cell r="AD6593">
            <v>5.5</v>
          </cell>
          <cell r="AF6593">
            <v>100</v>
          </cell>
          <cell r="AG6593" t="str">
            <v/>
          </cell>
          <cell r="AH6593">
            <v>-100</v>
          </cell>
        </row>
        <row r="6594">
          <cell r="AD6594">
            <v>8</v>
          </cell>
          <cell r="AF6594">
            <v>100</v>
          </cell>
          <cell r="AG6594" t="str">
            <v/>
          </cell>
          <cell r="AH6594">
            <v>-100</v>
          </cell>
        </row>
        <row r="6595">
          <cell r="AD6595">
            <v>9.5</v>
          </cell>
          <cell r="AF6595">
            <v>100</v>
          </cell>
          <cell r="AG6595" t="str">
            <v/>
          </cell>
          <cell r="AH6595">
            <v>-100</v>
          </cell>
        </row>
        <row r="6596">
          <cell r="AD6596">
            <v>7.5</v>
          </cell>
          <cell r="AF6596">
            <v>100</v>
          </cell>
          <cell r="AG6596" t="str">
            <v/>
          </cell>
          <cell r="AH6596">
            <v>-100</v>
          </cell>
        </row>
        <row r="6597">
          <cell r="AC6597" t="str">
            <v>3rd</v>
          </cell>
          <cell r="AD6597">
            <v>1.5</v>
          </cell>
          <cell r="AF6597">
            <v>100</v>
          </cell>
          <cell r="AG6597" t="str">
            <v/>
          </cell>
          <cell r="AH6597">
            <v>-100</v>
          </cell>
        </row>
        <row r="6598">
          <cell r="AC6598" t="str">
            <v>2nd</v>
          </cell>
          <cell r="AD6598">
            <v>3.8</v>
          </cell>
          <cell r="AE6598">
            <v>1.6</v>
          </cell>
          <cell r="AF6598">
            <v>100</v>
          </cell>
          <cell r="AG6598" t="str">
            <v/>
          </cell>
          <cell r="AH6598">
            <v>-100</v>
          </cell>
        </row>
        <row r="6599">
          <cell r="AC6599" t="str">
            <v>Won</v>
          </cell>
          <cell r="AD6599">
            <v>17.899999999999999</v>
          </cell>
          <cell r="AE6599">
            <v>4.0999999999999996</v>
          </cell>
          <cell r="AF6599">
            <v>100</v>
          </cell>
          <cell r="AG6599">
            <v>1789.9999999999998</v>
          </cell>
          <cell r="AH6599">
            <v>1689.9999999999998</v>
          </cell>
        </row>
        <row r="6600">
          <cell r="AC6600" t="str">
            <v>Won</v>
          </cell>
          <cell r="AD6600">
            <v>3.4</v>
          </cell>
          <cell r="AE6600">
            <v>1.3</v>
          </cell>
          <cell r="AF6600">
            <v>100</v>
          </cell>
          <cell r="AG6600">
            <v>340</v>
          </cell>
          <cell r="AH6600">
            <v>240</v>
          </cell>
        </row>
        <row r="6601">
          <cell r="AC6601" t="str">
            <v>2nd</v>
          </cell>
          <cell r="AD6601">
            <v>3.4</v>
          </cell>
          <cell r="AE6601">
            <v>1.3</v>
          </cell>
          <cell r="AF6601">
            <v>100</v>
          </cell>
          <cell r="AG6601" t="str">
            <v/>
          </cell>
          <cell r="AH6601">
            <v>-100</v>
          </cell>
        </row>
        <row r="6602">
          <cell r="AD6602">
            <v>21</v>
          </cell>
          <cell r="AF6602">
            <v>100</v>
          </cell>
          <cell r="AG6602" t="str">
            <v/>
          </cell>
          <cell r="AH6602">
            <v>-100</v>
          </cell>
        </row>
        <row r="6603">
          <cell r="AC6603" t="str">
            <v>3rd</v>
          </cell>
          <cell r="AD6603">
            <v>5.5</v>
          </cell>
          <cell r="AE6603">
            <v>1.8</v>
          </cell>
          <cell r="AF6603">
            <v>100</v>
          </cell>
          <cell r="AG6603" t="str">
            <v/>
          </cell>
          <cell r="AH6603">
            <v>-100</v>
          </cell>
        </row>
        <row r="6604">
          <cell r="AD6604">
            <v>8.5</v>
          </cell>
          <cell r="AF6604">
            <v>100</v>
          </cell>
          <cell r="AG6604" t="str">
            <v/>
          </cell>
          <cell r="AH6604">
            <v>-100</v>
          </cell>
        </row>
        <row r="6605">
          <cell r="AD6605">
            <v>5</v>
          </cell>
          <cell r="AF6605">
            <v>100</v>
          </cell>
          <cell r="AG6605" t="str">
            <v/>
          </cell>
          <cell r="AH6605">
            <v>-100</v>
          </cell>
        </row>
        <row r="6606">
          <cell r="AC6606" t="str">
            <v>Won</v>
          </cell>
          <cell r="AD6606">
            <v>2.9</v>
          </cell>
          <cell r="AE6606">
            <v>1.3</v>
          </cell>
          <cell r="AF6606">
            <v>100</v>
          </cell>
          <cell r="AG6606">
            <v>290</v>
          </cell>
          <cell r="AH6606">
            <v>190</v>
          </cell>
        </row>
        <row r="6607">
          <cell r="AD6607">
            <v>9.5</v>
          </cell>
          <cell r="AF6607">
            <v>100</v>
          </cell>
          <cell r="AG6607" t="str">
            <v/>
          </cell>
          <cell r="AH6607">
            <v>-100</v>
          </cell>
        </row>
        <row r="6608">
          <cell r="AD6608">
            <v>21</v>
          </cell>
          <cell r="AF6608">
            <v>100</v>
          </cell>
          <cell r="AG6608" t="str">
            <v/>
          </cell>
          <cell r="AH6608">
            <v>-100</v>
          </cell>
        </row>
        <row r="6609">
          <cell r="AC6609" t="str">
            <v>3rd</v>
          </cell>
          <cell r="AD6609">
            <v>7.5</v>
          </cell>
          <cell r="AE6609">
            <v>2</v>
          </cell>
          <cell r="AF6609">
            <v>100</v>
          </cell>
          <cell r="AG6609" t="str">
            <v/>
          </cell>
          <cell r="AH6609">
            <v>-100</v>
          </cell>
        </row>
        <row r="6610">
          <cell r="AC6610" t="str">
            <v>Won</v>
          </cell>
          <cell r="AD6610">
            <v>1.95</v>
          </cell>
          <cell r="AE6610">
            <v>1.2</v>
          </cell>
          <cell r="AF6610">
            <v>100</v>
          </cell>
          <cell r="AG6610">
            <v>195</v>
          </cell>
          <cell r="AH6610">
            <v>95</v>
          </cell>
        </row>
        <row r="6611">
          <cell r="AC6611" t="str">
            <v>Ntd</v>
          </cell>
          <cell r="AD6611">
            <v>4.2</v>
          </cell>
          <cell r="AF6611">
            <v>100</v>
          </cell>
          <cell r="AG6611" t="str">
            <v/>
          </cell>
          <cell r="AH6611">
            <v>-100</v>
          </cell>
        </row>
        <row r="6612">
          <cell r="AD6612">
            <v>7</v>
          </cell>
          <cell r="AF6612">
            <v>100</v>
          </cell>
          <cell r="AG6612" t="str">
            <v/>
          </cell>
          <cell r="AH6612">
            <v>-100</v>
          </cell>
        </row>
        <row r="6613">
          <cell r="AC6613" t="str">
            <v>2nd</v>
          </cell>
          <cell r="AD6613">
            <v>10</v>
          </cell>
          <cell r="AE6613">
            <v>3.4</v>
          </cell>
          <cell r="AF6613">
            <v>100</v>
          </cell>
          <cell r="AG6613" t="str">
            <v/>
          </cell>
          <cell r="AH6613">
            <v>-100</v>
          </cell>
        </row>
        <row r="6614">
          <cell r="AD6614">
            <v>17</v>
          </cell>
          <cell r="AF6614">
            <v>100</v>
          </cell>
          <cell r="AG6614" t="str">
            <v/>
          </cell>
          <cell r="AH6614">
            <v>-100</v>
          </cell>
        </row>
        <row r="6615">
          <cell r="AC6615" t="str">
            <v>2nd</v>
          </cell>
          <cell r="AD6615">
            <v>2.5</v>
          </cell>
          <cell r="AE6615">
            <v>1.2</v>
          </cell>
          <cell r="AF6615">
            <v>100</v>
          </cell>
          <cell r="AG6615" t="str">
            <v/>
          </cell>
          <cell r="AH6615">
            <v>-100</v>
          </cell>
        </row>
        <row r="6616">
          <cell r="AD6616">
            <v>21</v>
          </cell>
          <cell r="AF6616">
            <v>100</v>
          </cell>
          <cell r="AG6616" t="str">
            <v/>
          </cell>
          <cell r="AH6616">
            <v>-100</v>
          </cell>
        </row>
        <row r="6617">
          <cell r="AC6617" t="str">
            <v>Won</v>
          </cell>
          <cell r="AD6617">
            <v>8.5</v>
          </cell>
          <cell r="AE6617">
            <v>2.2999999999999998</v>
          </cell>
          <cell r="AF6617">
            <v>100</v>
          </cell>
          <cell r="AG6617">
            <v>850</v>
          </cell>
          <cell r="AH6617">
            <v>750</v>
          </cell>
        </row>
        <row r="6618">
          <cell r="AC6618" t="str">
            <v>3rd</v>
          </cell>
          <cell r="AD6618">
            <v>5</v>
          </cell>
          <cell r="AE6618">
            <v>1.6</v>
          </cell>
          <cell r="AF6618">
            <v>100</v>
          </cell>
          <cell r="AG6618" t="str">
            <v/>
          </cell>
          <cell r="AH6618">
            <v>-100</v>
          </cell>
        </row>
        <row r="6619">
          <cell r="AD6619">
            <v>16</v>
          </cell>
          <cell r="AF6619">
            <v>100</v>
          </cell>
          <cell r="AG6619" t="str">
            <v/>
          </cell>
          <cell r="AH6619">
            <v>-100</v>
          </cell>
        </row>
        <row r="6620">
          <cell r="AD6620">
            <v>5.5</v>
          </cell>
          <cell r="AF6620">
            <v>100</v>
          </cell>
          <cell r="AG6620" t="str">
            <v/>
          </cell>
          <cell r="AH6620">
            <v>-100</v>
          </cell>
        </row>
        <row r="6621">
          <cell r="AD6621">
            <v>5</v>
          </cell>
          <cell r="AF6621">
            <v>100</v>
          </cell>
          <cell r="AG6621" t="str">
            <v/>
          </cell>
          <cell r="AH6621">
            <v>-100</v>
          </cell>
        </row>
        <row r="6622">
          <cell r="AC6622" t="str">
            <v>Won</v>
          </cell>
          <cell r="AD6622">
            <v>7.9</v>
          </cell>
          <cell r="AE6622">
            <v>2.2999999999999998</v>
          </cell>
          <cell r="AF6622">
            <v>100</v>
          </cell>
          <cell r="AG6622">
            <v>790</v>
          </cell>
          <cell r="AH6622">
            <v>690</v>
          </cell>
        </row>
        <row r="6623">
          <cell r="AD6623">
            <v>9.5</v>
          </cell>
          <cell r="AF6623">
            <v>100</v>
          </cell>
          <cell r="AG6623" t="str">
            <v/>
          </cell>
          <cell r="AH6623">
            <v>-100</v>
          </cell>
        </row>
        <row r="6624">
          <cell r="AD6624">
            <v>7.5</v>
          </cell>
          <cell r="AF6624">
            <v>100</v>
          </cell>
          <cell r="AG6624" t="str">
            <v/>
          </cell>
          <cell r="AH6624">
            <v>-100</v>
          </cell>
        </row>
        <row r="6625">
          <cell r="AC6625" t="str">
            <v>Ntd</v>
          </cell>
          <cell r="AD6625">
            <v>4.8</v>
          </cell>
          <cell r="AF6625">
            <v>100</v>
          </cell>
          <cell r="AG6625" t="str">
            <v/>
          </cell>
          <cell r="AH6625">
            <v>-100</v>
          </cell>
        </row>
        <row r="6626">
          <cell r="AD6626">
            <v>3.2</v>
          </cell>
          <cell r="AF6626">
            <v>100</v>
          </cell>
          <cell r="AG6626" t="str">
            <v/>
          </cell>
          <cell r="AH6626">
            <v>-100</v>
          </cell>
        </row>
        <row r="6627">
          <cell r="AD6627">
            <v>6.5</v>
          </cell>
          <cell r="AF6627">
            <v>100</v>
          </cell>
          <cell r="AG6627" t="str">
            <v/>
          </cell>
          <cell r="AH6627">
            <v>-100</v>
          </cell>
        </row>
        <row r="6628">
          <cell r="AC6628" t="str">
            <v>Won</v>
          </cell>
          <cell r="AD6628">
            <v>5</v>
          </cell>
          <cell r="AE6628">
            <v>2.4</v>
          </cell>
          <cell r="AF6628">
            <v>100</v>
          </cell>
          <cell r="AG6628">
            <v>500</v>
          </cell>
          <cell r="AH6628">
            <v>400</v>
          </cell>
        </row>
        <row r="6629">
          <cell r="AD6629">
            <v>13</v>
          </cell>
          <cell r="AF6629">
            <v>100</v>
          </cell>
          <cell r="AG6629" t="str">
            <v/>
          </cell>
          <cell r="AH6629">
            <v>-100</v>
          </cell>
        </row>
        <row r="6630">
          <cell r="AC6630" t="str">
            <v>Won</v>
          </cell>
          <cell r="AD6630">
            <v>2.9</v>
          </cell>
          <cell r="AE6630">
            <v>1.5</v>
          </cell>
          <cell r="AF6630">
            <v>100</v>
          </cell>
          <cell r="AG6630">
            <v>290</v>
          </cell>
          <cell r="AH6630">
            <v>190</v>
          </cell>
        </row>
        <row r="6631">
          <cell r="AC6631" t="str">
            <v>2nd</v>
          </cell>
          <cell r="AD6631">
            <v>3.3</v>
          </cell>
          <cell r="AE6631">
            <v>1.9</v>
          </cell>
          <cell r="AF6631">
            <v>100</v>
          </cell>
          <cell r="AG6631" t="str">
            <v/>
          </cell>
          <cell r="AH6631">
            <v>-100</v>
          </cell>
        </row>
        <row r="6632">
          <cell r="AD6632">
            <v>5</v>
          </cell>
          <cell r="AF6632">
            <v>100</v>
          </cell>
          <cell r="AG6632" t="str">
            <v/>
          </cell>
          <cell r="AH6632">
            <v>-100</v>
          </cell>
        </row>
        <row r="6633">
          <cell r="AD6633">
            <v>19</v>
          </cell>
          <cell r="AF6633">
            <v>100</v>
          </cell>
          <cell r="AG6633" t="str">
            <v/>
          </cell>
          <cell r="AH6633">
            <v>-100</v>
          </cell>
        </row>
        <row r="6634">
          <cell r="AC6634" t="str">
            <v>Ntd</v>
          </cell>
          <cell r="AD6634">
            <v>9</v>
          </cell>
          <cell r="AF6634">
            <v>100</v>
          </cell>
          <cell r="AG6634" t="str">
            <v/>
          </cell>
          <cell r="AH6634">
            <v>-100</v>
          </cell>
        </row>
        <row r="6635">
          <cell r="AD6635">
            <v>9.5</v>
          </cell>
          <cell r="AF6635">
            <v>100</v>
          </cell>
          <cell r="AG6635" t="str">
            <v/>
          </cell>
          <cell r="AH6635">
            <v>-100</v>
          </cell>
        </row>
        <row r="6636">
          <cell r="AD6636">
            <v>6</v>
          </cell>
          <cell r="AF6636">
            <v>100</v>
          </cell>
          <cell r="AG6636" t="str">
            <v/>
          </cell>
          <cell r="AH6636">
            <v>-100</v>
          </cell>
        </row>
        <row r="6637">
          <cell r="AC6637" t="str">
            <v>Won</v>
          </cell>
          <cell r="AD6637">
            <v>7</v>
          </cell>
          <cell r="AE6637">
            <v>3</v>
          </cell>
          <cell r="AF6637">
            <v>100</v>
          </cell>
          <cell r="AG6637">
            <v>700</v>
          </cell>
          <cell r="AH6637">
            <v>600</v>
          </cell>
        </row>
        <row r="6638">
          <cell r="AC6638" t="str">
            <v>Ntd</v>
          </cell>
          <cell r="AD6638">
            <v>9.5</v>
          </cell>
          <cell r="AF6638">
            <v>100</v>
          </cell>
          <cell r="AG6638" t="str">
            <v/>
          </cell>
          <cell r="AH6638">
            <v>-100</v>
          </cell>
        </row>
        <row r="6639">
          <cell r="AD6639">
            <v>8</v>
          </cell>
          <cell r="AF6639">
            <v>100</v>
          </cell>
          <cell r="AG6639" t="str">
            <v/>
          </cell>
          <cell r="AH6639">
            <v>-100</v>
          </cell>
        </row>
        <row r="6640">
          <cell r="AC6640" t="str">
            <v>3rd</v>
          </cell>
          <cell r="AD6640">
            <v>3.1</v>
          </cell>
          <cell r="AE6640">
            <v>1.6</v>
          </cell>
          <cell r="AF6640">
            <v>100</v>
          </cell>
          <cell r="AG6640" t="str">
            <v/>
          </cell>
          <cell r="AH6640">
            <v>-100</v>
          </cell>
        </row>
        <row r="6641">
          <cell r="AD6641">
            <v>8.5</v>
          </cell>
          <cell r="AF6641">
            <v>100</v>
          </cell>
          <cell r="AG6641" t="str">
            <v/>
          </cell>
          <cell r="AH6641">
            <v>-100</v>
          </cell>
        </row>
        <row r="6642">
          <cell r="AC6642" t="str">
            <v>Won</v>
          </cell>
          <cell r="AD6642">
            <v>17</v>
          </cell>
          <cell r="AE6642">
            <v>3.2</v>
          </cell>
          <cell r="AF6642">
            <v>100</v>
          </cell>
          <cell r="AG6642">
            <v>1700</v>
          </cell>
          <cell r="AH6642">
            <v>1600</v>
          </cell>
        </row>
        <row r="6643">
          <cell r="AC6643" t="str">
            <v>2nd</v>
          </cell>
          <cell r="AD6643">
            <v>6</v>
          </cell>
          <cell r="AE6643">
            <v>2.2000000000000002</v>
          </cell>
          <cell r="AF6643">
            <v>100</v>
          </cell>
          <cell r="AG6643" t="str">
            <v/>
          </cell>
          <cell r="AH6643">
            <v>-100</v>
          </cell>
        </row>
        <row r="6644">
          <cell r="AD6644">
            <v>7</v>
          </cell>
          <cell r="AF6644">
            <v>100</v>
          </cell>
          <cell r="AG6644" t="str">
            <v/>
          </cell>
          <cell r="AH6644">
            <v>-100</v>
          </cell>
        </row>
        <row r="6645">
          <cell r="AC6645" t="str">
            <v>Won</v>
          </cell>
          <cell r="AD6645">
            <v>2.15</v>
          </cell>
          <cell r="AE6645">
            <v>1.2</v>
          </cell>
          <cell r="AF6645">
            <v>100</v>
          </cell>
          <cell r="AG6645">
            <v>215</v>
          </cell>
          <cell r="AH6645">
            <v>115</v>
          </cell>
        </row>
        <row r="6646">
          <cell r="AD6646">
            <v>9.5</v>
          </cell>
          <cell r="AF6646">
            <v>100</v>
          </cell>
          <cell r="AG6646" t="str">
            <v/>
          </cell>
          <cell r="AH6646">
            <v>-100</v>
          </cell>
        </row>
        <row r="6647">
          <cell r="AC6647" t="str">
            <v>2nd</v>
          </cell>
          <cell r="AD6647">
            <v>3.4</v>
          </cell>
          <cell r="AE6647">
            <v>1.3</v>
          </cell>
          <cell r="AF6647">
            <v>100</v>
          </cell>
          <cell r="AG6647" t="str">
            <v/>
          </cell>
          <cell r="AH6647">
            <v>-100</v>
          </cell>
        </row>
        <row r="6648">
          <cell r="AD6648">
            <v>101</v>
          </cell>
          <cell r="AF6648">
            <v>100</v>
          </cell>
          <cell r="AG6648" t="str">
            <v/>
          </cell>
          <cell r="AH6648">
            <v>-100</v>
          </cell>
        </row>
        <row r="6649">
          <cell r="AD6649">
            <v>21</v>
          </cell>
          <cell r="AF6649">
            <v>100</v>
          </cell>
          <cell r="AG6649" t="str">
            <v/>
          </cell>
          <cell r="AH6649">
            <v>-100</v>
          </cell>
        </row>
        <row r="6650">
          <cell r="AC6650" t="str">
            <v>Won</v>
          </cell>
          <cell r="AD6650">
            <v>5</v>
          </cell>
          <cell r="AE6650">
            <v>1.9</v>
          </cell>
          <cell r="AF6650">
            <v>100</v>
          </cell>
          <cell r="AG6650">
            <v>500</v>
          </cell>
          <cell r="AH6650">
            <v>400</v>
          </cell>
        </row>
        <row r="6651">
          <cell r="AC6651" t="str">
            <v>2nd</v>
          </cell>
          <cell r="AD6651">
            <v>1.6</v>
          </cell>
          <cell r="AE6651">
            <v>1.6</v>
          </cell>
          <cell r="AF6651">
            <v>100</v>
          </cell>
          <cell r="AG6651" t="str">
            <v/>
          </cell>
          <cell r="AH6651">
            <v>-100</v>
          </cell>
        </row>
        <row r="6652">
          <cell r="AD6652">
            <v>4.5999999999999996</v>
          </cell>
          <cell r="AF6652">
            <v>100</v>
          </cell>
          <cell r="AG6652" t="str">
            <v/>
          </cell>
          <cell r="AH6652">
            <v>-100</v>
          </cell>
        </row>
        <row r="6653">
          <cell r="AD6653">
            <v>8.5</v>
          </cell>
          <cell r="AF6653">
            <v>100</v>
          </cell>
          <cell r="AG6653" t="str">
            <v/>
          </cell>
          <cell r="AH6653">
            <v>-100</v>
          </cell>
        </row>
        <row r="6654">
          <cell r="AC6654" t="str">
            <v>3rd</v>
          </cell>
          <cell r="AD6654">
            <v>3</v>
          </cell>
          <cell r="AF6654">
            <v>100</v>
          </cell>
          <cell r="AG6654" t="str">
            <v/>
          </cell>
          <cell r="AH6654">
            <v>-100</v>
          </cell>
        </row>
        <row r="6655">
          <cell r="AD6655">
            <v>21</v>
          </cell>
          <cell r="AF6655">
            <v>100</v>
          </cell>
          <cell r="AG6655" t="str">
            <v/>
          </cell>
          <cell r="AH6655">
            <v>-100</v>
          </cell>
        </row>
        <row r="6656">
          <cell r="AC6656" t="str">
            <v>3rd</v>
          </cell>
          <cell r="AD6656">
            <v>4.4000000000000004</v>
          </cell>
          <cell r="AE6656">
            <v>1.6</v>
          </cell>
          <cell r="AF6656">
            <v>100</v>
          </cell>
          <cell r="AG6656" t="str">
            <v/>
          </cell>
          <cell r="AH6656">
            <v>-100</v>
          </cell>
        </row>
        <row r="6657">
          <cell r="AC6657" t="str">
            <v>Won</v>
          </cell>
          <cell r="AD6657">
            <v>5</v>
          </cell>
          <cell r="AE6657">
            <v>1.9</v>
          </cell>
          <cell r="AF6657">
            <v>100</v>
          </cell>
          <cell r="AG6657">
            <v>500</v>
          </cell>
          <cell r="AH6657">
            <v>400</v>
          </cell>
        </row>
        <row r="6658">
          <cell r="AC6658" t="str">
            <v>2nd</v>
          </cell>
          <cell r="AD6658">
            <v>5</v>
          </cell>
          <cell r="AE6658">
            <v>2</v>
          </cell>
          <cell r="AF6658">
            <v>100</v>
          </cell>
          <cell r="AG6658" t="str">
            <v/>
          </cell>
          <cell r="AH6658">
            <v>-100</v>
          </cell>
        </row>
        <row r="6659">
          <cell r="AD6659">
            <v>7.5</v>
          </cell>
          <cell r="AF6659">
            <v>100</v>
          </cell>
          <cell r="AG6659" t="str">
            <v/>
          </cell>
          <cell r="AH6659">
            <v>-100</v>
          </cell>
        </row>
        <row r="6660">
          <cell r="AC6660" t="str">
            <v>Won</v>
          </cell>
          <cell r="AD6660">
            <v>1.9</v>
          </cell>
          <cell r="AE6660">
            <v>1.1000000000000001</v>
          </cell>
          <cell r="AF6660">
            <v>100</v>
          </cell>
          <cell r="AG6660">
            <v>190</v>
          </cell>
          <cell r="AH6660">
            <v>90</v>
          </cell>
        </row>
        <row r="6661">
          <cell r="AC6661" t="str">
            <v>2nd</v>
          </cell>
          <cell r="AD6661">
            <v>3.5</v>
          </cell>
          <cell r="AE6661">
            <v>1.3</v>
          </cell>
          <cell r="AF6661">
            <v>100</v>
          </cell>
          <cell r="AG6661" t="str">
            <v/>
          </cell>
          <cell r="AH6661">
            <v>-100</v>
          </cell>
        </row>
        <row r="6662">
          <cell r="AD6662">
            <v>8</v>
          </cell>
          <cell r="AF6662">
            <v>100</v>
          </cell>
          <cell r="AG6662" t="str">
            <v/>
          </cell>
          <cell r="AH6662">
            <v>-100</v>
          </cell>
        </row>
        <row r="6663">
          <cell r="AC6663" t="str">
            <v>3rd</v>
          </cell>
          <cell r="AD6663">
            <v>14</v>
          </cell>
          <cell r="AE6663">
            <v>2.2999999999999998</v>
          </cell>
          <cell r="AF6663">
            <v>100</v>
          </cell>
          <cell r="AG6663" t="str">
            <v/>
          </cell>
          <cell r="AH6663">
            <v>-100</v>
          </cell>
        </row>
        <row r="6664">
          <cell r="AD6664">
            <v>26</v>
          </cell>
          <cell r="AF6664">
            <v>100</v>
          </cell>
          <cell r="AG6664" t="str">
            <v/>
          </cell>
          <cell r="AH6664">
            <v>-100</v>
          </cell>
        </row>
        <row r="6665">
          <cell r="AD6665">
            <v>1.85</v>
          </cell>
          <cell r="AF6665">
            <v>100</v>
          </cell>
          <cell r="AG6665" t="str">
            <v/>
          </cell>
          <cell r="AH6665">
            <v>-100</v>
          </cell>
        </row>
        <row r="6666">
          <cell r="AC6666" t="str">
            <v>Won</v>
          </cell>
          <cell r="AD6666">
            <v>4</v>
          </cell>
          <cell r="AE6666">
            <v>1.8</v>
          </cell>
          <cell r="AF6666">
            <v>100</v>
          </cell>
          <cell r="AG6666">
            <v>400</v>
          </cell>
          <cell r="AH6666">
            <v>300</v>
          </cell>
        </row>
        <row r="6667">
          <cell r="AD6667">
            <v>18</v>
          </cell>
          <cell r="AF6667">
            <v>100</v>
          </cell>
          <cell r="AG6667" t="str">
            <v/>
          </cell>
          <cell r="AH6667">
            <v>-100</v>
          </cell>
        </row>
        <row r="6668">
          <cell r="AC6668" t="str">
            <v>Won</v>
          </cell>
          <cell r="AD6668">
            <v>4.4000000000000004</v>
          </cell>
          <cell r="AE6668">
            <v>1.4</v>
          </cell>
          <cell r="AF6668">
            <v>100</v>
          </cell>
          <cell r="AG6668">
            <v>440.00000000000006</v>
          </cell>
          <cell r="AH6668">
            <v>340.00000000000006</v>
          </cell>
        </row>
        <row r="6669">
          <cell r="AD6669">
            <v>9.5</v>
          </cell>
          <cell r="AF6669">
            <v>100</v>
          </cell>
          <cell r="AG6669" t="str">
            <v/>
          </cell>
          <cell r="AH6669">
            <v>-100</v>
          </cell>
        </row>
        <row r="6670">
          <cell r="AC6670" t="str">
            <v>2nd</v>
          </cell>
          <cell r="AD6670">
            <v>2.6</v>
          </cell>
          <cell r="AE6670">
            <v>1.5</v>
          </cell>
          <cell r="AF6670">
            <v>100</v>
          </cell>
          <cell r="AG6670" t="str">
            <v/>
          </cell>
          <cell r="AH6670">
            <v>-100</v>
          </cell>
        </row>
        <row r="6671">
          <cell r="AC6671" t="str">
            <v>3rd</v>
          </cell>
          <cell r="AD6671">
            <v>5</v>
          </cell>
          <cell r="AE6671">
            <v>1.8</v>
          </cell>
          <cell r="AF6671">
            <v>100</v>
          </cell>
          <cell r="AG6671" t="str">
            <v/>
          </cell>
          <cell r="AH6671">
            <v>-100</v>
          </cell>
        </row>
        <row r="6672">
          <cell r="AD6672">
            <v>11</v>
          </cell>
          <cell r="AF6672">
            <v>100</v>
          </cell>
          <cell r="AG6672" t="str">
            <v/>
          </cell>
          <cell r="AH6672">
            <v>-100</v>
          </cell>
        </row>
        <row r="6673">
          <cell r="AD6673">
            <v>12</v>
          </cell>
          <cell r="AF6673">
            <v>100</v>
          </cell>
          <cell r="AG6673" t="str">
            <v/>
          </cell>
          <cell r="AH6673">
            <v>-100</v>
          </cell>
        </row>
        <row r="6674">
          <cell r="AC6674" t="str">
            <v>2nd</v>
          </cell>
          <cell r="AD6674">
            <v>14</v>
          </cell>
          <cell r="AE6674">
            <v>3.5</v>
          </cell>
          <cell r="AF6674">
            <v>100</v>
          </cell>
          <cell r="AG6674" t="str">
            <v/>
          </cell>
          <cell r="AH6674">
            <v>-100</v>
          </cell>
        </row>
        <row r="6675">
          <cell r="AC6675" t="str">
            <v>2nd</v>
          </cell>
          <cell r="AD6675">
            <v>6.5</v>
          </cell>
          <cell r="AE6675">
            <v>2</v>
          </cell>
          <cell r="AF6675">
            <v>100</v>
          </cell>
          <cell r="AG6675" t="str">
            <v/>
          </cell>
          <cell r="AH6675">
            <v>-100</v>
          </cell>
        </row>
        <row r="6676">
          <cell r="AC6676" t="str">
            <v>Won</v>
          </cell>
          <cell r="AD6676">
            <v>2.2999999999999998</v>
          </cell>
          <cell r="AE6676">
            <v>1.2</v>
          </cell>
          <cell r="AF6676">
            <v>100</v>
          </cell>
          <cell r="AG6676">
            <v>229.99999999999997</v>
          </cell>
          <cell r="AH6676">
            <v>129.99999999999997</v>
          </cell>
        </row>
        <row r="6677">
          <cell r="AD6677">
            <v>10</v>
          </cell>
          <cell r="AF6677">
            <v>100</v>
          </cell>
          <cell r="AG6677" t="str">
            <v/>
          </cell>
          <cell r="AH6677">
            <v>-100</v>
          </cell>
        </row>
        <row r="6678">
          <cell r="AC6678" t="str">
            <v>3rd</v>
          </cell>
          <cell r="AD6678">
            <v>8</v>
          </cell>
          <cell r="AE6678">
            <v>2</v>
          </cell>
          <cell r="AF6678">
            <v>100</v>
          </cell>
          <cell r="AG6678" t="str">
            <v/>
          </cell>
          <cell r="AH6678">
            <v>-100</v>
          </cell>
        </row>
        <row r="6679">
          <cell r="AD6679">
            <v>21</v>
          </cell>
          <cell r="AF6679">
            <v>100</v>
          </cell>
          <cell r="AG6679" t="str">
            <v/>
          </cell>
          <cell r="AH6679">
            <v>-100</v>
          </cell>
        </row>
        <row r="6680">
          <cell r="AC6680" t="str">
            <v>2nd</v>
          </cell>
          <cell r="AD6680">
            <v>4.4000000000000004</v>
          </cell>
          <cell r="AE6680">
            <v>1.9</v>
          </cell>
          <cell r="AF6680">
            <v>100</v>
          </cell>
          <cell r="AG6680" t="str">
            <v/>
          </cell>
          <cell r="AH6680">
            <v>-100</v>
          </cell>
        </row>
        <row r="6681">
          <cell r="AD6681">
            <v>4.8</v>
          </cell>
          <cell r="AF6681">
            <v>100</v>
          </cell>
          <cell r="AG6681" t="str">
            <v/>
          </cell>
          <cell r="AH6681">
            <v>-100</v>
          </cell>
        </row>
        <row r="6682">
          <cell r="AD6682">
            <v>7</v>
          </cell>
          <cell r="AF6682">
            <v>100</v>
          </cell>
          <cell r="AG6682" t="str">
            <v/>
          </cell>
          <cell r="AH6682">
            <v>-100</v>
          </cell>
        </row>
        <row r="6683">
          <cell r="AC6683" t="str">
            <v>Won</v>
          </cell>
          <cell r="AD6683">
            <v>7.5</v>
          </cell>
          <cell r="AE6683">
            <v>1.9</v>
          </cell>
          <cell r="AF6683">
            <v>100</v>
          </cell>
          <cell r="AG6683">
            <v>750</v>
          </cell>
          <cell r="AH6683">
            <v>650</v>
          </cell>
        </row>
        <row r="6684">
          <cell r="AD6684">
            <v>6.5</v>
          </cell>
          <cell r="AF6684">
            <v>100</v>
          </cell>
          <cell r="AG6684" t="str">
            <v/>
          </cell>
          <cell r="AH6684">
            <v>-100</v>
          </cell>
        </row>
        <row r="6685">
          <cell r="AD6685">
            <v>6.5</v>
          </cell>
          <cell r="AF6685">
            <v>100</v>
          </cell>
          <cell r="AG6685" t="str">
            <v/>
          </cell>
          <cell r="AH6685">
            <v>-100</v>
          </cell>
        </row>
        <row r="6686">
          <cell r="AC6686" t="str">
            <v>2nd</v>
          </cell>
          <cell r="AD6686">
            <v>4.5999999999999996</v>
          </cell>
          <cell r="AE6686">
            <v>1.8</v>
          </cell>
          <cell r="AF6686">
            <v>100</v>
          </cell>
          <cell r="AG6686" t="str">
            <v/>
          </cell>
          <cell r="AH6686">
            <v>-100</v>
          </cell>
        </row>
        <row r="6687">
          <cell r="AD6687">
            <v>9</v>
          </cell>
          <cell r="AF6687">
            <v>100</v>
          </cell>
          <cell r="AG6687" t="str">
            <v/>
          </cell>
          <cell r="AH6687">
            <v>-100</v>
          </cell>
        </row>
        <row r="6688">
          <cell r="AC6688" t="str">
            <v>Won</v>
          </cell>
          <cell r="AD6688">
            <v>7</v>
          </cell>
          <cell r="AE6688">
            <v>2.2000000000000002</v>
          </cell>
          <cell r="AF6688">
            <v>100</v>
          </cell>
          <cell r="AG6688">
            <v>700</v>
          </cell>
          <cell r="AH6688">
            <v>600</v>
          </cell>
        </row>
        <row r="6689">
          <cell r="AD6689">
            <v>41</v>
          </cell>
          <cell r="AF6689">
            <v>100</v>
          </cell>
          <cell r="AG6689" t="str">
            <v/>
          </cell>
          <cell r="AH6689">
            <v>-100</v>
          </cell>
        </row>
        <row r="6690">
          <cell r="AC6690" t="str">
            <v>Won</v>
          </cell>
          <cell r="AD6690">
            <v>2.4</v>
          </cell>
          <cell r="AE6690">
            <v>1.6</v>
          </cell>
          <cell r="AF6690">
            <v>100</v>
          </cell>
          <cell r="AG6690">
            <v>240</v>
          </cell>
          <cell r="AH6690">
            <v>140</v>
          </cell>
        </row>
        <row r="6691">
          <cell r="AD6691">
            <v>20</v>
          </cell>
          <cell r="AF6691">
            <v>100</v>
          </cell>
          <cell r="AG6691" t="str">
            <v/>
          </cell>
          <cell r="AH6691">
            <v>-100</v>
          </cell>
        </row>
        <row r="6692">
          <cell r="AC6692" t="str">
            <v>2nd</v>
          </cell>
          <cell r="AD6692">
            <v>3.7</v>
          </cell>
          <cell r="AE6692">
            <v>1.7</v>
          </cell>
          <cell r="AF6692">
            <v>100</v>
          </cell>
          <cell r="AG6692" t="str">
            <v/>
          </cell>
          <cell r="AH6692">
            <v>-100</v>
          </cell>
        </row>
        <row r="6693">
          <cell r="AC6693" t="str">
            <v>Ntd</v>
          </cell>
          <cell r="AD6693">
            <v>4</v>
          </cell>
          <cell r="AF6693">
            <v>100</v>
          </cell>
          <cell r="AG6693" t="str">
            <v/>
          </cell>
          <cell r="AH6693">
            <v>-100</v>
          </cell>
        </row>
        <row r="6694">
          <cell r="AD6694">
            <v>26</v>
          </cell>
          <cell r="AF6694">
            <v>100</v>
          </cell>
          <cell r="AG6694" t="str">
            <v/>
          </cell>
          <cell r="AH6694">
            <v>-100</v>
          </cell>
        </row>
        <row r="6695">
          <cell r="AD6695">
            <v>5.5</v>
          </cell>
          <cell r="AF6695">
            <v>100</v>
          </cell>
          <cell r="AG6695" t="str">
            <v/>
          </cell>
          <cell r="AH6695">
            <v>-100</v>
          </cell>
        </row>
        <row r="6696">
          <cell r="AD6696">
            <v>5</v>
          </cell>
          <cell r="AF6696">
            <v>100</v>
          </cell>
          <cell r="AG6696" t="str">
            <v/>
          </cell>
          <cell r="AH6696">
            <v>-100</v>
          </cell>
        </row>
        <row r="6697">
          <cell r="AD6697">
            <v>7.5</v>
          </cell>
          <cell r="AF6697">
            <v>100</v>
          </cell>
          <cell r="AG6697" t="str">
            <v/>
          </cell>
          <cell r="AH6697">
            <v>-100</v>
          </cell>
        </row>
        <row r="6698">
          <cell r="AD6698">
            <v>14</v>
          </cell>
          <cell r="AF6698">
            <v>100</v>
          </cell>
          <cell r="AG6698" t="str">
            <v/>
          </cell>
          <cell r="AH6698">
            <v>-100</v>
          </cell>
        </row>
        <row r="6699">
          <cell r="AD6699">
            <v>13</v>
          </cell>
          <cell r="AF6699">
            <v>100</v>
          </cell>
          <cell r="AG6699" t="str">
            <v/>
          </cell>
          <cell r="AH6699">
            <v>-100</v>
          </cell>
        </row>
        <row r="6700">
          <cell r="AD6700">
            <v>5</v>
          </cell>
          <cell r="AF6700">
            <v>100</v>
          </cell>
          <cell r="AG6700" t="str">
            <v/>
          </cell>
          <cell r="AH6700">
            <v>-100</v>
          </cell>
        </row>
        <row r="6701">
          <cell r="AD6701">
            <v>3.5</v>
          </cell>
          <cell r="AF6701">
            <v>100</v>
          </cell>
          <cell r="AG6701" t="str">
            <v/>
          </cell>
          <cell r="AH6701">
            <v>-100</v>
          </cell>
        </row>
        <row r="6702">
          <cell r="AD6702">
            <v>4.4000000000000004</v>
          </cell>
          <cell r="AF6702">
            <v>100</v>
          </cell>
          <cell r="AG6702" t="str">
            <v/>
          </cell>
          <cell r="AH6702">
            <v>-100</v>
          </cell>
        </row>
        <row r="6703">
          <cell r="AC6703" t="str">
            <v>Won</v>
          </cell>
          <cell r="AD6703">
            <v>10.199999999999999</v>
          </cell>
          <cell r="AE6703">
            <v>2.6</v>
          </cell>
          <cell r="AF6703">
            <v>100</v>
          </cell>
          <cell r="AG6703">
            <v>1019.9999999999999</v>
          </cell>
          <cell r="AH6703">
            <v>919.99999999999989</v>
          </cell>
        </row>
        <row r="6704">
          <cell r="AD6704">
            <v>21</v>
          </cell>
          <cell r="AF6704">
            <v>100</v>
          </cell>
          <cell r="AG6704" t="str">
            <v/>
          </cell>
          <cell r="AH6704">
            <v>-100</v>
          </cell>
        </row>
        <row r="6705">
          <cell r="AD6705">
            <v>3.5</v>
          </cell>
          <cell r="AF6705">
            <v>100</v>
          </cell>
          <cell r="AG6705" t="str">
            <v/>
          </cell>
          <cell r="AH6705">
            <v>-100</v>
          </cell>
        </row>
        <row r="6706">
          <cell r="AD6706">
            <v>31</v>
          </cell>
          <cell r="AF6706">
            <v>100</v>
          </cell>
          <cell r="AG6706" t="str">
            <v/>
          </cell>
          <cell r="AH6706">
            <v>-100</v>
          </cell>
        </row>
        <row r="6707">
          <cell r="AD6707">
            <v>3.4</v>
          </cell>
          <cell r="AF6707">
            <v>100</v>
          </cell>
          <cell r="AG6707" t="str">
            <v/>
          </cell>
          <cell r="AH6707">
            <v>-100</v>
          </cell>
        </row>
        <row r="6708">
          <cell r="AD6708">
            <v>13</v>
          </cell>
          <cell r="AF6708">
            <v>100</v>
          </cell>
          <cell r="AG6708" t="str">
            <v/>
          </cell>
          <cell r="AH6708">
            <v>-100</v>
          </cell>
        </row>
        <row r="6709">
          <cell r="AC6709" t="str">
            <v>2nd</v>
          </cell>
          <cell r="AD6709">
            <v>18</v>
          </cell>
          <cell r="AE6709">
            <v>4.0999999999999996</v>
          </cell>
          <cell r="AF6709">
            <v>100</v>
          </cell>
          <cell r="AG6709" t="str">
            <v/>
          </cell>
          <cell r="AH6709">
            <v>-100</v>
          </cell>
        </row>
        <row r="6710">
          <cell r="AD6710">
            <v>3.9</v>
          </cell>
          <cell r="AF6710">
            <v>100</v>
          </cell>
          <cell r="AG6710" t="str">
            <v/>
          </cell>
          <cell r="AH6710">
            <v>-100</v>
          </cell>
        </row>
        <row r="6711">
          <cell r="AC6711" t="str">
            <v>2nd</v>
          </cell>
          <cell r="AD6711">
            <v>4.4000000000000004</v>
          </cell>
          <cell r="AE6711">
            <v>1.8</v>
          </cell>
          <cell r="AF6711">
            <v>100</v>
          </cell>
          <cell r="AG6711" t="str">
            <v/>
          </cell>
          <cell r="AH6711">
            <v>-100</v>
          </cell>
        </row>
        <row r="6712">
          <cell r="AC6712" t="str">
            <v>3rd</v>
          </cell>
          <cell r="AD6712">
            <v>8</v>
          </cell>
          <cell r="AE6712">
            <v>2.4</v>
          </cell>
          <cell r="AF6712">
            <v>100</v>
          </cell>
          <cell r="AG6712" t="str">
            <v/>
          </cell>
          <cell r="AH6712">
            <v>-100</v>
          </cell>
        </row>
        <row r="6713">
          <cell r="AD6713">
            <v>6.5</v>
          </cell>
          <cell r="AF6713">
            <v>100</v>
          </cell>
          <cell r="AG6713" t="str">
            <v/>
          </cell>
          <cell r="AH6713">
            <v>-100</v>
          </cell>
        </row>
        <row r="6714">
          <cell r="AD6714">
            <v>11</v>
          </cell>
          <cell r="AF6714">
            <v>100</v>
          </cell>
          <cell r="AG6714" t="str">
            <v/>
          </cell>
          <cell r="AH6714">
            <v>-100</v>
          </cell>
        </row>
        <row r="6715">
          <cell r="AC6715" t="str">
            <v>2nd</v>
          </cell>
          <cell r="AD6715">
            <v>2.35</v>
          </cell>
          <cell r="AE6715">
            <v>1.3</v>
          </cell>
          <cell r="AF6715">
            <v>100</v>
          </cell>
          <cell r="AG6715" t="str">
            <v/>
          </cell>
          <cell r="AH6715">
            <v>-100</v>
          </cell>
        </row>
        <row r="6716">
          <cell r="AC6716" t="str">
            <v>Won</v>
          </cell>
          <cell r="AD6716">
            <v>4.4000000000000004</v>
          </cell>
          <cell r="AE6716">
            <v>1.6</v>
          </cell>
          <cell r="AF6716">
            <v>100</v>
          </cell>
          <cell r="AG6716">
            <v>440.00000000000006</v>
          </cell>
          <cell r="AH6716">
            <v>340.00000000000006</v>
          </cell>
        </row>
        <row r="6717">
          <cell r="AD6717">
            <v>20</v>
          </cell>
          <cell r="AF6717">
            <v>100</v>
          </cell>
          <cell r="AG6717" t="str">
            <v/>
          </cell>
          <cell r="AH6717">
            <v>-100</v>
          </cell>
        </row>
        <row r="6718">
          <cell r="AD6718">
            <v>8.5</v>
          </cell>
          <cell r="AF6718">
            <v>100</v>
          </cell>
          <cell r="AG6718" t="str">
            <v/>
          </cell>
          <cell r="AH6718">
            <v>-100</v>
          </cell>
        </row>
        <row r="6719">
          <cell r="AD6719">
            <v>26</v>
          </cell>
          <cell r="AF6719">
            <v>100</v>
          </cell>
          <cell r="AG6719" t="str">
            <v/>
          </cell>
          <cell r="AH6719">
            <v>-100</v>
          </cell>
        </row>
        <row r="6720">
          <cell r="AC6720" t="str">
            <v>2nd</v>
          </cell>
          <cell r="AD6720">
            <v>7</v>
          </cell>
          <cell r="AE6720">
            <v>2.2999999999999998</v>
          </cell>
          <cell r="AF6720">
            <v>100</v>
          </cell>
          <cell r="AG6720" t="str">
            <v/>
          </cell>
          <cell r="AH6720">
            <v>-100</v>
          </cell>
        </row>
        <row r="6721">
          <cell r="AD6721">
            <v>3.2</v>
          </cell>
          <cell r="AF6721">
            <v>100</v>
          </cell>
          <cell r="AG6721" t="str">
            <v/>
          </cell>
          <cell r="AH6721">
            <v>-100</v>
          </cell>
        </row>
        <row r="6722">
          <cell r="AD6722">
            <v>21</v>
          </cell>
          <cell r="AF6722">
            <v>100</v>
          </cell>
          <cell r="AG6722" t="str">
            <v/>
          </cell>
          <cell r="AH6722">
            <v>-100</v>
          </cell>
        </row>
        <row r="6723">
          <cell r="AD6723">
            <v>9.5</v>
          </cell>
          <cell r="AF6723">
            <v>100</v>
          </cell>
          <cell r="AG6723" t="str">
            <v/>
          </cell>
          <cell r="AH6723">
            <v>-100</v>
          </cell>
        </row>
        <row r="6724">
          <cell r="AC6724" t="str">
            <v>3rd</v>
          </cell>
          <cell r="AD6724">
            <v>10</v>
          </cell>
          <cell r="AE6724">
            <v>3.4</v>
          </cell>
          <cell r="AF6724">
            <v>100</v>
          </cell>
          <cell r="AG6724" t="str">
            <v/>
          </cell>
          <cell r="AH6724">
            <v>-100</v>
          </cell>
        </row>
        <row r="6725">
          <cell r="AD6725">
            <v>6</v>
          </cell>
          <cell r="AF6725">
            <v>100</v>
          </cell>
          <cell r="AG6725" t="str">
            <v/>
          </cell>
          <cell r="AH6725">
            <v>-100</v>
          </cell>
        </row>
        <row r="6726">
          <cell r="AD6726">
            <v>8</v>
          </cell>
          <cell r="AF6726">
            <v>100</v>
          </cell>
          <cell r="AG6726" t="str">
            <v/>
          </cell>
          <cell r="AH6726">
            <v>-100</v>
          </cell>
        </row>
        <row r="6727">
          <cell r="AC6727" t="str">
            <v>Won</v>
          </cell>
          <cell r="AD6727">
            <v>4.8</v>
          </cell>
          <cell r="AE6727">
            <v>2.1</v>
          </cell>
          <cell r="AF6727">
            <v>100</v>
          </cell>
          <cell r="AG6727">
            <v>480</v>
          </cell>
          <cell r="AH6727">
            <v>380</v>
          </cell>
        </row>
        <row r="6728">
          <cell r="AD6728">
            <v>4.8</v>
          </cell>
          <cell r="AF6728">
            <v>100</v>
          </cell>
          <cell r="AG6728" t="str">
            <v/>
          </cell>
          <cell r="AH6728">
            <v>-100</v>
          </cell>
        </row>
        <row r="6729">
          <cell r="AD6729">
            <v>11</v>
          </cell>
          <cell r="AF6729">
            <v>100</v>
          </cell>
          <cell r="AG6729" t="str">
            <v/>
          </cell>
          <cell r="AH6729">
            <v>-100</v>
          </cell>
        </row>
        <row r="6730">
          <cell r="AC6730" t="str">
            <v>3rd</v>
          </cell>
          <cell r="AD6730">
            <v>8.5</v>
          </cell>
          <cell r="AE6730">
            <v>2.4</v>
          </cell>
          <cell r="AF6730">
            <v>100</v>
          </cell>
          <cell r="AG6730" t="str">
            <v/>
          </cell>
          <cell r="AH6730">
            <v>-100</v>
          </cell>
        </row>
        <row r="6731">
          <cell r="AC6731" t="str">
            <v>Won</v>
          </cell>
          <cell r="AD6731">
            <v>4</v>
          </cell>
          <cell r="AE6731">
            <v>1.9</v>
          </cell>
          <cell r="AF6731">
            <v>100</v>
          </cell>
          <cell r="AG6731">
            <v>400</v>
          </cell>
          <cell r="AH6731">
            <v>300</v>
          </cell>
        </row>
        <row r="6732">
          <cell r="AD6732">
            <v>5.5</v>
          </cell>
          <cell r="AF6732">
            <v>100</v>
          </cell>
          <cell r="AG6732" t="str">
            <v/>
          </cell>
          <cell r="AH6732">
            <v>-100</v>
          </cell>
        </row>
        <row r="6733">
          <cell r="AD6733">
            <v>10</v>
          </cell>
          <cell r="AF6733">
            <v>100</v>
          </cell>
          <cell r="AG6733" t="str">
            <v/>
          </cell>
          <cell r="AH6733">
            <v>-100</v>
          </cell>
        </row>
        <row r="6734">
          <cell r="AD6734">
            <v>7.5</v>
          </cell>
          <cell r="AF6734">
            <v>100</v>
          </cell>
          <cell r="AG6734" t="str">
            <v/>
          </cell>
          <cell r="AH6734">
            <v>-100</v>
          </cell>
        </row>
        <row r="6735">
          <cell r="AD6735">
            <v>5.5</v>
          </cell>
          <cell r="AF6735">
            <v>100</v>
          </cell>
          <cell r="AG6735" t="str">
            <v/>
          </cell>
          <cell r="AH6735">
            <v>-100</v>
          </cell>
        </row>
        <row r="6736">
          <cell r="AD6736">
            <v>7</v>
          </cell>
          <cell r="AF6736">
            <v>100</v>
          </cell>
          <cell r="AG6736" t="str">
            <v/>
          </cell>
          <cell r="AH6736">
            <v>-100</v>
          </cell>
        </row>
        <row r="6737">
          <cell r="AD6737">
            <v>9</v>
          </cell>
          <cell r="AF6737">
            <v>100</v>
          </cell>
          <cell r="AG6737" t="str">
            <v/>
          </cell>
          <cell r="AH6737">
            <v>-100</v>
          </cell>
        </row>
        <row r="6738">
          <cell r="AC6738" t="str">
            <v>Won</v>
          </cell>
          <cell r="AD6738">
            <v>5.9</v>
          </cell>
          <cell r="AE6738">
            <v>2.1</v>
          </cell>
          <cell r="AF6738">
            <v>100</v>
          </cell>
          <cell r="AG6738">
            <v>590</v>
          </cell>
          <cell r="AH6738">
            <v>490</v>
          </cell>
        </row>
        <row r="6739">
          <cell r="AC6739" t="str">
            <v>2nd</v>
          </cell>
          <cell r="AD6739">
            <v>11</v>
          </cell>
          <cell r="AF6739">
            <v>100</v>
          </cell>
          <cell r="AG6739" t="str">
            <v/>
          </cell>
          <cell r="AH6739">
            <v>-100</v>
          </cell>
        </row>
        <row r="6740">
          <cell r="AC6740" t="str">
            <v>Ntd</v>
          </cell>
          <cell r="AD6740">
            <v>2.2000000000000002</v>
          </cell>
          <cell r="AF6740">
            <v>100</v>
          </cell>
          <cell r="AG6740" t="str">
            <v/>
          </cell>
          <cell r="AH6740">
            <v>-100</v>
          </cell>
        </row>
        <row r="6741">
          <cell r="AD6741">
            <v>16</v>
          </cell>
          <cell r="AF6741">
            <v>100</v>
          </cell>
          <cell r="AG6741" t="str">
            <v/>
          </cell>
          <cell r="AH6741">
            <v>-100</v>
          </cell>
        </row>
        <row r="6742">
          <cell r="AC6742" t="str">
            <v>Won</v>
          </cell>
          <cell r="AD6742">
            <v>9</v>
          </cell>
          <cell r="AE6742">
            <v>3.4</v>
          </cell>
          <cell r="AF6742">
            <v>100</v>
          </cell>
          <cell r="AG6742">
            <v>900</v>
          </cell>
          <cell r="AH6742">
            <v>800</v>
          </cell>
        </row>
        <row r="6743">
          <cell r="AD6743">
            <v>8</v>
          </cell>
          <cell r="AF6743">
            <v>100</v>
          </cell>
          <cell r="AG6743" t="str">
            <v/>
          </cell>
          <cell r="AH6743">
            <v>-100</v>
          </cell>
        </row>
        <row r="6744">
          <cell r="AC6744" t="str">
            <v>2nd</v>
          </cell>
          <cell r="AD6744">
            <v>6</v>
          </cell>
          <cell r="AF6744">
            <v>100</v>
          </cell>
          <cell r="AG6744" t="str">
            <v/>
          </cell>
          <cell r="AH6744">
            <v>-100</v>
          </cell>
        </row>
        <row r="6745">
          <cell r="AC6745" t="str">
            <v>2nd</v>
          </cell>
          <cell r="AD6745">
            <v>7</v>
          </cell>
          <cell r="AE6745">
            <v>2</v>
          </cell>
          <cell r="AF6745">
            <v>100</v>
          </cell>
          <cell r="AG6745" t="str">
            <v/>
          </cell>
          <cell r="AH6745">
            <v>-100</v>
          </cell>
        </row>
        <row r="6746">
          <cell r="AC6746" t="str">
            <v>Won</v>
          </cell>
          <cell r="AD6746">
            <v>8.5</v>
          </cell>
          <cell r="AE6746">
            <v>1.9</v>
          </cell>
          <cell r="AF6746">
            <v>100</v>
          </cell>
          <cell r="AG6746">
            <v>850</v>
          </cell>
          <cell r="AH6746">
            <v>750</v>
          </cell>
        </row>
        <row r="6747">
          <cell r="AD6747">
            <v>3.6</v>
          </cell>
          <cell r="AF6747">
            <v>100</v>
          </cell>
          <cell r="AG6747" t="str">
            <v/>
          </cell>
          <cell r="AH6747">
            <v>-100</v>
          </cell>
        </row>
        <row r="6748">
          <cell r="AC6748" t="str">
            <v>3rd</v>
          </cell>
          <cell r="AD6748">
            <v>4.4000000000000004</v>
          </cell>
          <cell r="AF6748">
            <v>100</v>
          </cell>
          <cell r="AG6748" t="str">
            <v/>
          </cell>
          <cell r="AH6748">
            <v>-100</v>
          </cell>
        </row>
        <row r="6749">
          <cell r="AD6749">
            <v>16</v>
          </cell>
          <cell r="AF6749">
            <v>100</v>
          </cell>
          <cell r="AG6749" t="str">
            <v/>
          </cell>
          <cell r="AH6749">
            <v>-100</v>
          </cell>
        </row>
        <row r="6750">
          <cell r="AC6750" t="str">
            <v>2nd</v>
          </cell>
          <cell r="AD6750">
            <v>1.35</v>
          </cell>
          <cell r="AE6750">
            <v>1.04</v>
          </cell>
          <cell r="AF6750">
            <v>100</v>
          </cell>
          <cell r="AG6750" t="str">
            <v/>
          </cell>
          <cell r="AH6750">
            <v>-100</v>
          </cell>
        </row>
        <row r="6751">
          <cell r="AD6751">
            <v>21</v>
          </cell>
          <cell r="AF6751">
            <v>100</v>
          </cell>
          <cell r="AG6751" t="str">
            <v/>
          </cell>
          <cell r="AH6751">
            <v>-100</v>
          </cell>
        </row>
        <row r="6752">
          <cell r="AD6752">
            <v>13</v>
          </cell>
          <cell r="AF6752">
            <v>100</v>
          </cell>
          <cell r="AG6752" t="str">
            <v/>
          </cell>
          <cell r="AH6752">
            <v>-100</v>
          </cell>
        </row>
        <row r="6753">
          <cell r="AC6753" t="str">
            <v>Won</v>
          </cell>
          <cell r="AD6753">
            <v>8.5</v>
          </cell>
          <cell r="AE6753">
            <v>1.4</v>
          </cell>
          <cell r="AF6753">
            <v>100</v>
          </cell>
          <cell r="AG6753">
            <v>850</v>
          </cell>
          <cell r="AH6753">
            <v>750</v>
          </cell>
        </row>
        <row r="6754">
          <cell r="AD6754">
            <v>26</v>
          </cell>
          <cell r="AF6754">
            <v>100</v>
          </cell>
          <cell r="AG6754" t="str">
            <v/>
          </cell>
          <cell r="AH6754">
            <v>-100</v>
          </cell>
        </row>
        <row r="6755">
          <cell r="AD6755">
            <v>3.6</v>
          </cell>
          <cell r="AF6755">
            <v>100</v>
          </cell>
          <cell r="AG6755" t="str">
            <v/>
          </cell>
          <cell r="AH6755">
            <v>-100</v>
          </cell>
        </row>
        <row r="6756">
          <cell r="AD6756">
            <v>9</v>
          </cell>
          <cell r="AF6756">
            <v>100</v>
          </cell>
          <cell r="AG6756" t="str">
            <v/>
          </cell>
          <cell r="AH6756">
            <v>-100</v>
          </cell>
        </row>
        <row r="6757">
          <cell r="AD6757">
            <v>6</v>
          </cell>
          <cell r="AF6757">
            <v>100</v>
          </cell>
          <cell r="AG6757" t="str">
            <v/>
          </cell>
          <cell r="AH6757">
            <v>-100</v>
          </cell>
        </row>
        <row r="6758">
          <cell r="AD6758">
            <v>7</v>
          </cell>
          <cell r="AF6758">
            <v>100</v>
          </cell>
          <cell r="AG6758" t="str">
            <v/>
          </cell>
          <cell r="AH6758">
            <v>-100</v>
          </cell>
        </row>
        <row r="6759">
          <cell r="AC6759" t="str">
            <v>Won</v>
          </cell>
          <cell r="AD6759">
            <v>8.5</v>
          </cell>
          <cell r="AE6759">
            <v>3</v>
          </cell>
          <cell r="AF6759">
            <v>100</v>
          </cell>
          <cell r="AG6759">
            <v>850</v>
          </cell>
          <cell r="AH6759">
            <v>750</v>
          </cell>
        </row>
        <row r="6760">
          <cell r="AD6760">
            <v>3.6</v>
          </cell>
          <cell r="AF6760">
            <v>100</v>
          </cell>
          <cell r="AG6760" t="str">
            <v/>
          </cell>
          <cell r="AH6760">
            <v>-100</v>
          </cell>
        </row>
        <row r="6761">
          <cell r="AC6761" t="str">
            <v>2nd</v>
          </cell>
          <cell r="AD6761">
            <v>3.1</v>
          </cell>
          <cell r="AE6761">
            <v>1.5</v>
          </cell>
          <cell r="AF6761">
            <v>100</v>
          </cell>
          <cell r="AG6761" t="str">
            <v/>
          </cell>
          <cell r="AH6761">
            <v>-100</v>
          </cell>
        </row>
        <row r="6762">
          <cell r="AC6762" t="str">
            <v>3rd</v>
          </cell>
          <cell r="AD6762">
            <v>7.5</v>
          </cell>
          <cell r="AE6762">
            <v>2.1</v>
          </cell>
          <cell r="AF6762">
            <v>100</v>
          </cell>
          <cell r="AG6762" t="str">
            <v/>
          </cell>
          <cell r="AH6762">
            <v>-100</v>
          </cell>
        </row>
        <row r="6763">
          <cell r="AD6763">
            <v>17</v>
          </cell>
          <cell r="AF6763">
            <v>100</v>
          </cell>
          <cell r="AG6763" t="str">
            <v/>
          </cell>
          <cell r="AH6763">
            <v>-100</v>
          </cell>
        </row>
        <row r="6764">
          <cell r="AD6764">
            <v>7</v>
          </cell>
          <cell r="AF6764">
            <v>100</v>
          </cell>
          <cell r="AG6764" t="str">
            <v/>
          </cell>
          <cell r="AH6764">
            <v>-100</v>
          </cell>
        </row>
        <row r="6765">
          <cell r="AD6765">
            <v>4.2</v>
          </cell>
          <cell r="AF6765">
            <v>100</v>
          </cell>
          <cell r="AG6765" t="str">
            <v/>
          </cell>
          <cell r="AH6765">
            <v>-100</v>
          </cell>
        </row>
        <row r="6766">
          <cell r="AD6766">
            <v>3.9</v>
          </cell>
          <cell r="AF6766">
            <v>100</v>
          </cell>
          <cell r="AG6766" t="str">
            <v/>
          </cell>
          <cell r="AH6766">
            <v>-100</v>
          </cell>
        </row>
        <row r="6767">
          <cell r="AD6767">
            <v>10</v>
          </cell>
          <cell r="AF6767">
            <v>100</v>
          </cell>
          <cell r="AG6767" t="str">
            <v/>
          </cell>
          <cell r="AH6767">
            <v>-100</v>
          </cell>
        </row>
        <row r="6768">
          <cell r="AD6768">
            <v>8.5</v>
          </cell>
          <cell r="AF6768">
            <v>100</v>
          </cell>
          <cell r="AG6768" t="str">
            <v/>
          </cell>
          <cell r="AH6768">
            <v>-100</v>
          </cell>
        </row>
        <row r="6769">
          <cell r="AC6769" t="str">
            <v>3rd</v>
          </cell>
          <cell r="AD6769">
            <v>11</v>
          </cell>
          <cell r="AE6769">
            <v>2.5</v>
          </cell>
          <cell r="AF6769">
            <v>100</v>
          </cell>
          <cell r="AG6769" t="str">
            <v/>
          </cell>
          <cell r="AH6769">
            <v>-100</v>
          </cell>
        </row>
        <row r="6770">
          <cell r="AD6770">
            <v>7</v>
          </cell>
          <cell r="AF6770">
            <v>100</v>
          </cell>
          <cell r="AG6770" t="str">
            <v/>
          </cell>
          <cell r="AH6770">
            <v>-100</v>
          </cell>
        </row>
        <row r="6771">
          <cell r="AD6771">
            <v>12</v>
          </cell>
          <cell r="AF6771">
            <v>100</v>
          </cell>
          <cell r="AG6771" t="str">
            <v/>
          </cell>
          <cell r="AH6771">
            <v>-100</v>
          </cell>
        </row>
        <row r="6772">
          <cell r="AD6772">
            <v>21</v>
          </cell>
          <cell r="AF6772">
            <v>100</v>
          </cell>
          <cell r="AG6772" t="str">
            <v/>
          </cell>
          <cell r="AH6772">
            <v>-100</v>
          </cell>
        </row>
        <row r="6773">
          <cell r="AC6773" t="str">
            <v>2nd</v>
          </cell>
          <cell r="AD6773">
            <v>11</v>
          </cell>
          <cell r="AE6773">
            <v>3.5</v>
          </cell>
          <cell r="AF6773">
            <v>100</v>
          </cell>
          <cell r="AG6773" t="str">
            <v/>
          </cell>
          <cell r="AH6773">
            <v>-100</v>
          </cell>
        </row>
        <row r="6774">
          <cell r="AD6774">
            <v>19</v>
          </cell>
          <cell r="AF6774">
            <v>100</v>
          </cell>
          <cell r="AG6774" t="str">
            <v/>
          </cell>
          <cell r="AH6774">
            <v>-100</v>
          </cell>
        </row>
        <row r="6775">
          <cell r="AC6775" t="str">
            <v>2nd</v>
          </cell>
          <cell r="AD6775">
            <v>6</v>
          </cell>
          <cell r="AE6775">
            <v>1.9</v>
          </cell>
          <cell r="AF6775">
            <v>100</v>
          </cell>
          <cell r="AG6775" t="str">
            <v/>
          </cell>
          <cell r="AH6775">
            <v>-100</v>
          </cell>
        </row>
        <row r="6776">
          <cell r="AD6776">
            <v>3.1</v>
          </cell>
          <cell r="AF6776">
            <v>100</v>
          </cell>
          <cell r="AG6776" t="str">
            <v/>
          </cell>
          <cell r="AH6776">
            <v>-100</v>
          </cell>
        </row>
        <row r="6777">
          <cell r="AD6777">
            <v>11</v>
          </cell>
          <cell r="AF6777">
            <v>100</v>
          </cell>
          <cell r="AG6777" t="str">
            <v/>
          </cell>
          <cell r="AH6777">
            <v>-100</v>
          </cell>
        </row>
        <row r="6778">
          <cell r="AD6778">
            <v>6</v>
          </cell>
          <cell r="AF6778">
            <v>100</v>
          </cell>
          <cell r="AG6778" t="str">
            <v/>
          </cell>
          <cell r="AH6778">
            <v>-100</v>
          </cell>
        </row>
        <row r="6779">
          <cell r="AC6779" t="str">
            <v>Won</v>
          </cell>
          <cell r="AD6779">
            <v>7.5</v>
          </cell>
          <cell r="AE6779">
            <v>2</v>
          </cell>
          <cell r="AF6779">
            <v>100</v>
          </cell>
          <cell r="AG6779">
            <v>750</v>
          </cell>
          <cell r="AH6779">
            <v>650</v>
          </cell>
        </row>
        <row r="6780">
          <cell r="AD6780">
            <v>3.7</v>
          </cell>
          <cell r="AF6780">
            <v>100</v>
          </cell>
          <cell r="AG6780" t="str">
            <v/>
          </cell>
          <cell r="AH6780">
            <v>-100</v>
          </cell>
        </row>
        <row r="6781">
          <cell r="AD6781">
            <v>4.8</v>
          </cell>
          <cell r="AF6781">
            <v>100</v>
          </cell>
          <cell r="AG6781" t="str">
            <v/>
          </cell>
          <cell r="AH6781">
            <v>-100</v>
          </cell>
        </row>
        <row r="6782">
          <cell r="AC6782" t="str">
            <v>3rd</v>
          </cell>
          <cell r="AD6782">
            <v>9</v>
          </cell>
          <cell r="AE6782">
            <v>2.2999999999999998</v>
          </cell>
          <cell r="AF6782">
            <v>100</v>
          </cell>
          <cell r="AG6782" t="str">
            <v/>
          </cell>
          <cell r="AH6782">
            <v>-100</v>
          </cell>
        </row>
        <row r="6783">
          <cell r="AD6783">
            <v>10</v>
          </cell>
          <cell r="AF6783">
            <v>100</v>
          </cell>
          <cell r="AG6783" t="str">
            <v/>
          </cell>
          <cell r="AH6783">
            <v>-100</v>
          </cell>
        </row>
        <row r="6784">
          <cell r="AD6784">
            <v>6.5</v>
          </cell>
          <cell r="AF6784">
            <v>100</v>
          </cell>
          <cell r="AG6784" t="str">
            <v/>
          </cell>
          <cell r="AH6784">
            <v>-100</v>
          </cell>
        </row>
        <row r="6785">
          <cell r="AD6785">
            <v>2.35</v>
          </cell>
          <cell r="AF6785">
            <v>100</v>
          </cell>
          <cell r="AG6785" t="str">
            <v/>
          </cell>
          <cell r="AH6785">
            <v>-100</v>
          </cell>
        </row>
        <row r="6786">
          <cell r="AD6786">
            <v>5</v>
          </cell>
          <cell r="AF6786">
            <v>100</v>
          </cell>
          <cell r="AG6786" t="str">
            <v/>
          </cell>
          <cell r="AH6786">
            <v>-100</v>
          </cell>
        </row>
        <row r="6787">
          <cell r="AC6787" t="str">
            <v>Ntd</v>
          </cell>
          <cell r="AD6787">
            <v>6</v>
          </cell>
          <cell r="AF6787">
            <v>100</v>
          </cell>
          <cell r="AG6787" t="str">
            <v/>
          </cell>
          <cell r="AH6787">
            <v>-100</v>
          </cell>
        </row>
        <row r="6788">
          <cell r="AC6788" t="str">
            <v>Won</v>
          </cell>
          <cell r="AD6788">
            <v>8</v>
          </cell>
          <cell r="AE6788">
            <v>3.8</v>
          </cell>
          <cell r="AF6788">
            <v>100</v>
          </cell>
          <cell r="AG6788">
            <v>800</v>
          </cell>
          <cell r="AH6788">
            <v>700</v>
          </cell>
        </row>
        <row r="6789">
          <cell r="AD6789">
            <v>8</v>
          </cell>
          <cell r="AF6789">
            <v>100</v>
          </cell>
          <cell r="AG6789" t="str">
            <v/>
          </cell>
          <cell r="AH6789">
            <v>-100</v>
          </cell>
        </row>
        <row r="6790">
          <cell r="AC6790" t="str">
            <v>2nd</v>
          </cell>
          <cell r="AD6790">
            <v>2.35</v>
          </cell>
          <cell r="AE6790">
            <v>1.4</v>
          </cell>
          <cell r="AF6790">
            <v>100</v>
          </cell>
          <cell r="AG6790" t="str">
            <v/>
          </cell>
          <cell r="AH6790">
            <v>-100</v>
          </cell>
        </row>
        <row r="6791">
          <cell r="AC6791" t="str">
            <v>Ntd</v>
          </cell>
          <cell r="AD6791">
            <v>2.7</v>
          </cell>
          <cell r="AF6791">
            <v>100</v>
          </cell>
          <cell r="AG6791" t="str">
            <v/>
          </cell>
          <cell r="AH6791">
            <v>-100</v>
          </cell>
        </row>
        <row r="6792">
          <cell r="AD6792">
            <v>9</v>
          </cell>
          <cell r="AF6792">
            <v>100</v>
          </cell>
          <cell r="AG6792" t="str">
            <v/>
          </cell>
          <cell r="AH6792">
            <v>-100</v>
          </cell>
        </row>
        <row r="6793">
          <cell r="AD6793">
            <v>13</v>
          </cell>
          <cell r="AF6793">
            <v>100</v>
          </cell>
          <cell r="AG6793" t="str">
            <v/>
          </cell>
          <cell r="AH6793">
            <v>-100</v>
          </cell>
        </row>
        <row r="6794">
          <cell r="AC6794" t="str">
            <v>Won</v>
          </cell>
          <cell r="AD6794">
            <v>12</v>
          </cell>
          <cell r="AE6794">
            <v>3.6</v>
          </cell>
          <cell r="AF6794">
            <v>100</v>
          </cell>
          <cell r="AG6794">
            <v>1200</v>
          </cell>
          <cell r="AH6794">
            <v>1100</v>
          </cell>
        </row>
        <row r="6795">
          <cell r="AC6795" t="str">
            <v>2nd</v>
          </cell>
          <cell r="AD6795">
            <v>2.25</v>
          </cell>
          <cell r="AE6795">
            <v>1.3</v>
          </cell>
          <cell r="AF6795">
            <v>100</v>
          </cell>
          <cell r="AG6795" t="str">
            <v/>
          </cell>
          <cell r="AH6795">
            <v>-100</v>
          </cell>
        </row>
        <row r="6796">
          <cell r="AD6796">
            <v>31</v>
          </cell>
          <cell r="AF6796">
            <v>100</v>
          </cell>
          <cell r="AG6796" t="str">
            <v/>
          </cell>
          <cell r="AH6796">
            <v>-100</v>
          </cell>
        </row>
        <row r="6797">
          <cell r="AC6797" t="str">
            <v>Won</v>
          </cell>
          <cell r="AD6797">
            <v>4</v>
          </cell>
          <cell r="AE6797">
            <v>1.6</v>
          </cell>
          <cell r="AF6797">
            <v>100</v>
          </cell>
          <cell r="AG6797">
            <v>400</v>
          </cell>
          <cell r="AH6797">
            <v>300</v>
          </cell>
        </row>
        <row r="6798">
          <cell r="AD6798">
            <v>7</v>
          </cell>
          <cell r="AF6798">
            <v>100</v>
          </cell>
          <cell r="AG6798" t="str">
            <v/>
          </cell>
          <cell r="AH6798">
            <v>-100</v>
          </cell>
        </row>
        <row r="6799">
          <cell r="AD6799">
            <v>19</v>
          </cell>
          <cell r="AF6799">
            <v>100</v>
          </cell>
          <cell r="AG6799" t="str">
            <v/>
          </cell>
          <cell r="AH6799">
            <v>-100</v>
          </cell>
        </row>
        <row r="6800">
          <cell r="AD6800">
            <v>13</v>
          </cell>
          <cell r="AF6800">
            <v>100</v>
          </cell>
          <cell r="AG6800" t="str">
            <v/>
          </cell>
          <cell r="AH6800">
            <v>-100</v>
          </cell>
        </row>
        <row r="6801">
          <cell r="AD6801">
            <v>6</v>
          </cell>
          <cell r="AF6801">
            <v>100</v>
          </cell>
          <cell r="AG6801" t="str">
            <v/>
          </cell>
          <cell r="AH6801">
            <v>-100</v>
          </cell>
        </row>
        <row r="6802">
          <cell r="AC6802" t="str">
            <v>Won</v>
          </cell>
          <cell r="AD6802">
            <v>4.7</v>
          </cell>
          <cell r="AE6802">
            <v>2</v>
          </cell>
          <cell r="AF6802">
            <v>100</v>
          </cell>
          <cell r="AG6802">
            <v>470</v>
          </cell>
          <cell r="AH6802">
            <v>370</v>
          </cell>
        </row>
        <row r="6803">
          <cell r="AC6803" t="str">
            <v>2nd</v>
          </cell>
          <cell r="AD6803">
            <v>7.5</v>
          </cell>
          <cell r="AE6803">
            <v>3.1</v>
          </cell>
          <cell r="AF6803">
            <v>100</v>
          </cell>
          <cell r="AG6803" t="str">
            <v/>
          </cell>
          <cell r="AH6803">
            <v>-100</v>
          </cell>
        </row>
        <row r="6804">
          <cell r="AD6804">
            <v>31</v>
          </cell>
          <cell r="AF6804">
            <v>100</v>
          </cell>
          <cell r="AG6804" t="str">
            <v/>
          </cell>
          <cell r="AH6804">
            <v>-100</v>
          </cell>
        </row>
        <row r="6805">
          <cell r="AC6805" t="str">
            <v>Won</v>
          </cell>
          <cell r="AD6805">
            <v>6</v>
          </cell>
          <cell r="AE6805">
            <v>1.6</v>
          </cell>
          <cell r="AF6805">
            <v>100</v>
          </cell>
          <cell r="AG6805">
            <v>600</v>
          </cell>
          <cell r="AH6805">
            <v>500</v>
          </cell>
        </row>
        <row r="6806">
          <cell r="AD6806">
            <v>13</v>
          </cell>
          <cell r="AF6806">
            <v>100</v>
          </cell>
          <cell r="AG6806" t="str">
            <v/>
          </cell>
          <cell r="AH6806">
            <v>-100</v>
          </cell>
        </row>
        <row r="6807">
          <cell r="AC6807" t="str">
            <v>2nd</v>
          </cell>
          <cell r="AD6807">
            <v>6.5</v>
          </cell>
          <cell r="AE6807">
            <v>2.9</v>
          </cell>
          <cell r="AF6807">
            <v>100</v>
          </cell>
          <cell r="AG6807" t="str">
            <v/>
          </cell>
          <cell r="AH6807">
            <v>-100</v>
          </cell>
        </row>
        <row r="6808">
          <cell r="AD6808">
            <v>14</v>
          </cell>
          <cell r="AF6808">
            <v>100</v>
          </cell>
          <cell r="AG6808" t="str">
            <v/>
          </cell>
          <cell r="AH6808">
            <v>-100</v>
          </cell>
        </row>
        <row r="6809">
          <cell r="AD6809">
            <v>31</v>
          </cell>
          <cell r="AF6809">
            <v>100</v>
          </cell>
          <cell r="AG6809" t="str">
            <v/>
          </cell>
          <cell r="AH6809">
            <v>-100</v>
          </cell>
        </row>
        <row r="6810">
          <cell r="AD6810">
            <v>4.8</v>
          </cell>
          <cell r="AF6810">
            <v>100</v>
          </cell>
          <cell r="AG6810" t="str">
            <v/>
          </cell>
          <cell r="AH6810">
            <v>-100</v>
          </cell>
        </row>
        <row r="6811">
          <cell r="AC6811" t="str">
            <v>Won</v>
          </cell>
          <cell r="AD6811">
            <v>9.8000000000000007</v>
          </cell>
          <cell r="AE6811">
            <v>2.7</v>
          </cell>
          <cell r="AF6811">
            <v>100</v>
          </cell>
          <cell r="AG6811">
            <v>980.00000000000011</v>
          </cell>
          <cell r="AH6811">
            <v>880.00000000000011</v>
          </cell>
        </row>
        <row r="6812">
          <cell r="AD6812">
            <v>8.5</v>
          </cell>
          <cell r="AF6812">
            <v>100</v>
          </cell>
          <cell r="AG6812" t="str">
            <v/>
          </cell>
          <cell r="AH6812">
            <v>-100</v>
          </cell>
        </row>
        <row r="6813">
          <cell r="AD6813">
            <v>9</v>
          </cell>
          <cell r="AF6813">
            <v>100</v>
          </cell>
          <cell r="AG6813" t="str">
            <v/>
          </cell>
          <cell r="AH6813">
            <v>-100</v>
          </cell>
        </row>
        <row r="6814">
          <cell r="AD6814">
            <v>6.5</v>
          </cell>
          <cell r="AF6814">
            <v>100</v>
          </cell>
          <cell r="AG6814" t="str">
            <v/>
          </cell>
          <cell r="AH6814">
            <v>-100</v>
          </cell>
        </row>
        <row r="6815">
          <cell r="AD6815">
            <v>14</v>
          </cell>
          <cell r="AF6815">
            <v>100</v>
          </cell>
          <cell r="AG6815" t="str">
            <v/>
          </cell>
          <cell r="AH6815">
            <v>-100</v>
          </cell>
        </row>
        <row r="6816">
          <cell r="AD6816">
            <v>5.5</v>
          </cell>
          <cell r="AF6816">
            <v>100</v>
          </cell>
          <cell r="AG6816" t="str">
            <v/>
          </cell>
          <cell r="AH6816">
            <v>-100</v>
          </cell>
        </row>
        <row r="6817">
          <cell r="AC6817" t="str">
            <v>Won</v>
          </cell>
          <cell r="AD6817">
            <v>3.5</v>
          </cell>
          <cell r="AE6817">
            <v>1.7</v>
          </cell>
          <cell r="AF6817">
            <v>100</v>
          </cell>
          <cell r="AG6817">
            <v>350</v>
          </cell>
          <cell r="AH6817">
            <v>250</v>
          </cell>
        </row>
        <row r="6818">
          <cell r="AC6818" t="str">
            <v>3rd</v>
          </cell>
          <cell r="AD6818">
            <v>5</v>
          </cell>
          <cell r="AE6818">
            <v>1.9</v>
          </cell>
          <cell r="AF6818">
            <v>100</v>
          </cell>
          <cell r="AG6818" t="str">
            <v/>
          </cell>
          <cell r="AH6818">
            <v>-100</v>
          </cell>
        </row>
        <row r="6819">
          <cell r="AD6819">
            <v>6.5</v>
          </cell>
          <cell r="AF6819">
            <v>100</v>
          </cell>
          <cell r="AG6819" t="str">
            <v/>
          </cell>
          <cell r="AH6819">
            <v>-100</v>
          </cell>
        </row>
        <row r="6820">
          <cell r="AC6820" t="str">
            <v>Won</v>
          </cell>
          <cell r="AD6820">
            <v>2</v>
          </cell>
          <cell r="AE6820">
            <v>1.3</v>
          </cell>
          <cell r="AF6820">
            <v>100</v>
          </cell>
          <cell r="AG6820">
            <v>200</v>
          </cell>
          <cell r="AH6820">
            <v>100</v>
          </cell>
        </row>
        <row r="6821">
          <cell r="AD6821">
            <v>6</v>
          </cell>
          <cell r="AF6821">
            <v>100</v>
          </cell>
          <cell r="AG6821" t="str">
            <v/>
          </cell>
          <cell r="AH6821">
            <v>-100</v>
          </cell>
        </row>
        <row r="6822">
          <cell r="AD6822">
            <v>21</v>
          </cell>
          <cell r="AF6822">
            <v>100</v>
          </cell>
          <cell r="AG6822" t="str">
            <v/>
          </cell>
          <cell r="AH6822">
            <v>-100</v>
          </cell>
        </row>
        <row r="6823">
          <cell r="AD6823">
            <v>4.8</v>
          </cell>
          <cell r="AF6823">
            <v>100</v>
          </cell>
          <cell r="AG6823" t="str">
            <v/>
          </cell>
          <cell r="AH6823">
            <v>-100</v>
          </cell>
        </row>
        <row r="6824">
          <cell r="AC6824" t="str">
            <v>Ntd</v>
          </cell>
          <cell r="AD6824">
            <v>10</v>
          </cell>
          <cell r="AF6824">
            <v>100</v>
          </cell>
          <cell r="AG6824" t="str">
            <v/>
          </cell>
          <cell r="AH6824">
            <v>-100</v>
          </cell>
        </row>
        <row r="6825">
          <cell r="AD6825">
            <v>10</v>
          </cell>
          <cell r="AF6825">
            <v>100</v>
          </cell>
          <cell r="AG6825" t="str">
            <v/>
          </cell>
          <cell r="AH6825">
            <v>-100</v>
          </cell>
        </row>
        <row r="6826">
          <cell r="AC6826" t="str">
            <v>Won</v>
          </cell>
          <cell r="AD6826">
            <v>3.2</v>
          </cell>
          <cell r="AE6826">
            <v>1.4</v>
          </cell>
          <cell r="AF6826">
            <v>100</v>
          </cell>
          <cell r="AG6826">
            <v>320</v>
          </cell>
          <cell r="AH6826">
            <v>220</v>
          </cell>
        </row>
        <row r="6827">
          <cell r="AC6827" t="str">
            <v>2nd</v>
          </cell>
          <cell r="AD6827">
            <v>21</v>
          </cell>
          <cell r="AE6827">
            <v>4.8</v>
          </cell>
          <cell r="AF6827">
            <v>100</v>
          </cell>
          <cell r="AG6827" t="str">
            <v/>
          </cell>
          <cell r="AH6827">
            <v>-100</v>
          </cell>
        </row>
        <row r="6828">
          <cell r="AC6828" t="str">
            <v>3rd</v>
          </cell>
          <cell r="AD6828">
            <v>5</v>
          </cell>
          <cell r="AE6828">
            <v>1.7</v>
          </cell>
          <cell r="AF6828">
            <v>100</v>
          </cell>
          <cell r="AG6828" t="str">
            <v/>
          </cell>
          <cell r="AH6828">
            <v>-100</v>
          </cell>
        </row>
        <row r="6829">
          <cell r="AD6829">
            <v>7.5</v>
          </cell>
          <cell r="AF6829">
            <v>100</v>
          </cell>
          <cell r="AG6829" t="str">
            <v/>
          </cell>
          <cell r="AH6829">
            <v>-100</v>
          </cell>
        </row>
        <row r="6830">
          <cell r="AD6830">
            <v>4.2</v>
          </cell>
          <cell r="AF6830">
            <v>100</v>
          </cell>
          <cell r="AG6830" t="str">
            <v/>
          </cell>
          <cell r="AH6830">
            <v>-100</v>
          </cell>
        </row>
        <row r="6831">
          <cell r="AC6831" t="str">
            <v>2nd</v>
          </cell>
          <cell r="AD6831">
            <v>4</v>
          </cell>
          <cell r="AE6831">
            <v>1.6</v>
          </cell>
          <cell r="AF6831">
            <v>100</v>
          </cell>
          <cell r="AG6831" t="str">
            <v/>
          </cell>
          <cell r="AH6831">
            <v>-100</v>
          </cell>
        </row>
        <row r="6832">
          <cell r="AD6832">
            <v>41</v>
          </cell>
          <cell r="AF6832">
            <v>100</v>
          </cell>
          <cell r="AG6832" t="str">
            <v/>
          </cell>
          <cell r="AH6832">
            <v>-100</v>
          </cell>
        </row>
        <row r="6833">
          <cell r="AD6833">
            <v>21</v>
          </cell>
          <cell r="AF6833">
            <v>100</v>
          </cell>
          <cell r="AG6833" t="str">
            <v/>
          </cell>
          <cell r="AH6833">
            <v>-100</v>
          </cell>
        </row>
        <row r="6834">
          <cell r="AD6834">
            <v>4.8</v>
          </cell>
          <cell r="AF6834">
            <v>100</v>
          </cell>
          <cell r="AG6834" t="str">
            <v/>
          </cell>
          <cell r="AH6834">
            <v>-100</v>
          </cell>
        </row>
        <row r="6835">
          <cell r="AC6835" t="str">
            <v>Won</v>
          </cell>
          <cell r="AD6835">
            <v>3.7</v>
          </cell>
          <cell r="AE6835">
            <v>1.6</v>
          </cell>
          <cell r="AF6835">
            <v>100</v>
          </cell>
          <cell r="AG6835">
            <v>370</v>
          </cell>
          <cell r="AH6835">
            <v>270</v>
          </cell>
        </row>
        <row r="6836">
          <cell r="AD6836">
            <v>8.5</v>
          </cell>
          <cell r="AF6836">
            <v>100</v>
          </cell>
          <cell r="AG6836" t="str">
            <v/>
          </cell>
          <cell r="AH6836">
            <v>-100</v>
          </cell>
        </row>
        <row r="6837">
          <cell r="AD6837">
            <v>12</v>
          </cell>
          <cell r="AF6837">
            <v>100</v>
          </cell>
          <cell r="AG6837" t="str">
            <v/>
          </cell>
          <cell r="AH6837">
            <v>-100</v>
          </cell>
        </row>
        <row r="6838">
          <cell r="AC6838" t="str">
            <v>3rd</v>
          </cell>
          <cell r="AD6838">
            <v>11</v>
          </cell>
          <cell r="AE6838">
            <v>3.2</v>
          </cell>
          <cell r="AF6838">
            <v>100</v>
          </cell>
          <cell r="AG6838" t="str">
            <v/>
          </cell>
          <cell r="AH6838">
            <v>-100</v>
          </cell>
        </row>
        <row r="6839">
          <cell r="AD6839">
            <v>18</v>
          </cell>
          <cell r="AF6839">
            <v>100</v>
          </cell>
          <cell r="AG6839" t="str">
            <v/>
          </cell>
          <cell r="AH6839">
            <v>-100</v>
          </cell>
        </row>
        <row r="6840">
          <cell r="AD6840">
            <v>5</v>
          </cell>
          <cell r="AF6840">
            <v>100</v>
          </cell>
          <cell r="AG6840" t="str">
            <v/>
          </cell>
          <cell r="AH6840">
            <v>-100</v>
          </cell>
        </row>
        <row r="6841">
          <cell r="AD6841">
            <v>10</v>
          </cell>
          <cell r="AF6841">
            <v>100</v>
          </cell>
          <cell r="AG6841" t="str">
            <v/>
          </cell>
          <cell r="AH6841">
            <v>-100</v>
          </cell>
        </row>
        <row r="6842">
          <cell r="AD6842">
            <v>6.5</v>
          </cell>
          <cell r="AF6842">
            <v>100</v>
          </cell>
          <cell r="AG6842" t="str">
            <v/>
          </cell>
          <cell r="AH6842">
            <v>-100</v>
          </cell>
        </row>
        <row r="6843">
          <cell r="AC6843" t="str">
            <v>Won</v>
          </cell>
          <cell r="AD6843">
            <v>6.8</v>
          </cell>
          <cell r="AE6843">
            <v>2.6</v>
          </cell>
          <cell r="AF6843">
            <v>100</v>
          </cell>
          <cell r="AG6843">
            <v>680</v>
          </cell>
          <cell r="AH6843">
            <v>580</v>
          </cell>
        </row>
        <row r="6844">
          <cell r="AC6844" t="str">
            <v>3rd</v>
          </cell>
          <cell r="AD6844">
            <v>7</v>
          </cell>
          <cell r="AF6844">
            <v>100</v>
          </cell>
          <cell r="AG6844" t="str">
            <v/>
          </cell>
          <cell r="AH6844">
            <v>-100</v>
          </cell>
        </row>
        <row r="6845">
          <cell r="AC6845" t="str">
            <v>Won</v>
          </cell>
          <cell r="AD6845">
            <v>4.8</v>
          </cell>
          <cell r="AE6845">
            <v>1.5</v>
          </cell>
          <cell r="AF6845">
            <v>100</v>
          </cell>
          <cell r="AG6845">
            <v>480</v>
          </cell>
          <cell r="AH6845">
            <v>380</v>
          </cell>
        </row>
        <row r="6846">
          <cell r="AC6846" t="str">
            <v>2nd</v>
          </cell>
          <cell r="AD6846">
            <v>1.6</v>
          </cell>
          <cell r="AE6846">
            <v>1.1000000000000001</v>
          </cell>
          <cell r="AF6846">
            <v>100</v>
          </cell>
          <cell r="AG6846" t="str">
            <v/>
          </cell>
          <cell r="AH6846">
            <v>-100</v>
          </cell>
        </row>
        <row r="6847">
          <cell r="AD6847">
            <v>8</v>
          </cell>
          <cell r="AF6847">
            <v>100</v>
          </cell>
          <cell r="AG6847" t="str">
            <v/>
          </cell>
          <cell r="AH6847">
            <v>-100</v>
          </cell>
        </row>
        <row r="6848">
          <cell r="AC6848" t="str">
            <v>3rd</v>
          </cell>
          <cell r="AD6848">
            <v>21</v>
          </cell>
          <cell r="AE6848">
            <v>2.8</v>
          </cell>
          <cell r="AF6848">
            <v>100</v>
          </cell>
          <cell r="AG6848" t="str">
            <v/>
          </cell>
          <cell r="AH6848">
            <v>-100</v>
          </cell>
        </row>
        <row r="6849">
          <cell r="AD6849">
            <v>41</v>
          </cell>
          <cell r="AF6849">
            <v>100</v>
          </cell>
          <cell r="AG6849" t="str">
            <v/>
          </cell>
          <cell r="AH6849">
            <v>-100</v>
          </cell>
        </row>
        <row r="6850">
          <cell r="AD6850">
            <v>4.2</v>
          </cell>
          <cell r="AF6850">
            <v>100</v>
          </cell>
          <cell r="AG6850" t="str">
            <v/>
          </cell>
          <cell r="AH6850">
            <v>-100</v>
          </cell>
        </row>
        <row r="6851">
          <cell r="AC6851" t="str">
            <v>Won</v>
          </cell>
          <cell r="AD6851">
            <v>5.0999999999999996</v>
          </cell>
          <cell r="AE6851">
            <v>1.9</v>
          </cell>
          <cell r="AF6851">
            <v>100</v>
          </cell>
          <cell r="AG6851">
            <v>509.99999999999994</v>
          </cell>
          <cell r="AH6851">
            <v>409.99999999999994</v>
          </cell>
        </row>
        <row r="6852">
          <cell r="AD6852">
            <v>8.5</v>
          </cell>
          <cell r="AF6852">
            <v>100</v>
          </cell>
          <cell r="AG6852" t="str">
            <v/>
          </cell>
          <cell r="AH6852">
            <v>-100</v>
          </cell>
        </row>
        <row r="6853">
          <cell r="AD6853">
            <v>21</v>
          </cell>
          <cell r="AF6853">
            <v>100</v>
          </cell>
          <cell r="AG6853" t="str">
            <v/>
          </cell>
          <cell r="AH6853">
            <v>-100</v>
          </cell>
        </row>
        <row r="6854">
          <cell r="AD6854">
            <v>18</v>
          </cell>
          <cell r="AF6854">
            <v>100</v>
          </cell>
          <cell r="AG6854" t="str">
            <v/>
          </cell>
          <cell r="AH6854">
            <v>-100</v>
          </cell>
        </row>
        <row r="6855">
          <cell r="AD6855">
            <v>9.5</v>
          </cell>
          <cell r="AF6855">
            <v>100</v>
          </cell>
          <cell r="AG6855" t="str">
            <v/>
          </cell>
          <cell r="AH6855">
            <v>-100</v>
          </cell>
        </row>
        <row r="6856">
          <cell r="AC6856" t="str">
            <v>3rd</v>
          </cell>
          <cell r="AD6856">
            <v>4.8</v>
          </cell>
          <cell r="AE6856">
            <v>2</v>
          </cell>
          <cell r="AF6856">
            <v>100</v>
          </cell>
          <cell r="AG6856" t="str">
            <v/>
          </cell>
          <cell r="AH6856">
            <v>-100</v>
          </cell>
        </row>
        <row r="6857">
          <cell r="AD6857">
            <v>11</v>
          </cell>
          <cell r="AF6857">
            <v>100</v>
          </cell>
          <cell r="AG6857" t="str">
            <v/>
          </cell>
          <cell r="AH6857">
            <v>-100</v>
          </cell>
        </row>
        <row r="6858">
          <cell r="AD6858">
            <v>8.5</v>
          </cell>
          <cell r="AF6858">
            <v>100</v>
          </cell>
          <cell r="AG6858" t="str">
            <v/>
          </cell>
          <cell r="AH6858">
            <v>-100</v>
          </cell>
        </row>
        <row r="6859">
          <cell r="AC6859" t="str">
            <v>Won</v>
          </cell>
          <cell r="AD6859">
            <v>4.3</v>
          </cell>
          <cell r="AE6859">
            <v>1.8</v>
          </cell>
          <cell r="AF6859">
            <v>100</v>
          </cell>
          <cell r="AG6859">
            <v>430</v>
          </cell>
          <cell r="AH6859">
            <v>330</v>
          </cell>
        </row>
        <row r="6860">
          <cell r="AC6860" t="str">
            <v>Won</v>
          </cell>
          <cell r="AD6860">
            <v>3</v>
          </cell>
          <cell r="AE6860">
            <v>1.5</v>
          </cell>
          <cell r="AF6860">
            <v>100</v>
          </cell>
          <cell r="AG6860">
            <v>300</v>
          </cell>
          <cell r="AH6860">
            <v>200</v>
          </cell>
        </row>
        <row r="6861">
          <cell r="AD6861">
            <v>8.5</v>
          </cell>
          <cell r="AF6861">
            <v>100</v>
          </cell>
          <cell r="AG6861" t="str">
            <v/>
          </cell>
          <cell r="AH6861">
            <v>-100</v>
          </cell>
        </row>
        <row r="6862">
          <cell r="AD6862">
            <v>31</v>
          </cell>
          <cell r="AF6862">
            <v>100</v>
          </cell>
          <cell r="AG6862" t="str">
            <v/>
          </cell>
          <cell r="AH6862">
            <v>-100</v>
          </cell>
        </row>
        <row r="6863">
          <cell r="AC6863" t="str">
            <v>2nd</v>
          </cell>
          <cell r="AD6863">
            <v>7</v>
          </cell>
          <cell r="AE6863">
            <v>2.2999999999999998</v>
          </cell>
          <cell r="AF6863">
            <v>100</v>
          </cell>
          <cell r="AG6863" t="str">
            <v/>
          </cell>
          <cell r="AH6863">
            <v>-100</v>
          </cell>
        </row>
        <row r="6864">
          <cell r="AD6864">
            <v>26</v>
          </cell>
          <cell r="AF6864">
            <v>100</v>
          </cell>
          <cell r="AG6864" t="str">
            <v/>
          </cell>
          <cell r="AH6864">
            <v>-100</v>
          </cell>
        </row>
        <row r="6865">
          <cell r="AD6865">
            <v>4.4000000000000004</v>
          </cell>
          <cell r="AF6865">
            <v>100</v>
          </cell>
          <cell r="AG6865" t="str">
            <v/>
          </cell>
          <cell r="AH6865">
            <v>-100</v>
          </cell>
        </row>
        <row r="6866">
          <cell r="AC6866" t="str">
            <v>Won</v>
          </cell>
          <cell r="AD6866">
            <v>4.4000000000000004</v>
          </cell>
          <cell r="AE6866">
            <v>1.6</v>
          </cell>
          <cell r="AF6866">
            <v>100</v>
          </cell>
          <cell r="AG6866">
            <v>440.00000000000006</v>
          </cell>
          <cell r="AH6866">
            <v>340.00000000000006</v>
          </cell>
        </row>
        <row r="6867">
          <cell r="AC6867" t="str">
            <v>L/Scr</v>
          </cell>
          <cell r="AD6867">
            <v>1</v>
          </cell>
          <cell r="AE6867">
            <v>1</v>
          </cell>
          <cell r="AF6867" t="str">
            <v/>
          </cell>
          <cell r="AG6867" t="str">
            <v/>
          </cell>
          <cell r="AH6867" t="str">
            <v/>
          </cell>
        </row>
        <row r="6868">
          <cell r="AC6868" t="str">
            <v>2nd</v>
          </cell>
          <cell r="AD6868">
            <v>6</v>
          </cell>
          <cell r="AE6868">
            <v>2.1</v>
          </cell>
          <cell r="AF6868">
            <v>100</v>
          </cell>
          <cell r="AG6868" t="str">
            <v/>
          </cell>
          <cell r="AH6868">
            <v>-100</v>
          </cell>
        </row>
        <row r="6869">
          <cell r="AD6869">
            <v>15</v>
          </cell>
          <cell r="AF6869">
            <v>100</v>
          </cell>
          <cell r="AG6869" t="str">
            <v/>
          </cell>
          <cell r="AH6869">
            <v>-100</v>
          </cell>
        </row>
        <row r="6870">
          <cell r="AD6870">
            <v>3.2</v>
          </cell>
          <cell r="AF6870">
            <v>100</v>
          </cell>
          <cell r="AG6870" t="str">
            <v/>
          </cell>
          <cell r="AH6870">
            <v>-100</v>
          </cell>
        </row>
        <row r="6871">
          <cell r="AD6871">
            <v>19</v>
          </cell>
          <cell r="AF6871">
            <v>100</v>
          </cell>
          <cell r="AG6871" t="str">
            <v/>
          </cell>
          <cell r="AH6871">
            <v>-100</v>
          </cell>
        </row>
        <row r="6872">
          <cell r="AC6872" t="str">
            <v>Ntd</v>
          </cell>
          <cell r="AD6872">
            <v>9</v>
          </cell>
          <cell r="AF6872">
            <v>100</v>
          </cell>
          <cell r="AG6872" t="str">
            <v/>
          </cell>
          <cell r="AH6872">
            <v>-100</v>
          </cell>
        </row>
        <row r="6873">
          <cell r="AC6873" t="str">
            <v>Won</v>
          </cell>
          <cell r="AD6873">
            <v>2.6</v>
          </cell>
          <cell r="AE6873">
            <v>1.5</v>
          </cell>
          <cell r="AF6873">
            <v>100</v>
          </cell>
          <cell r="AG6873">
            <v>260</v>
          </cell>
          <cell r="AH6873">
            <v>160</v>
          </cell>
        </row>
        <row r="6874">
          <cell r="AC6874" t="str">
            <v>3rd</v>
          </cell>
          <cell r="AD6874">
            <v>6</v>
          </cell>
          <cell r="AE6874">
            <v>3.2</v>
          </cell>
          <cell r="AF6874">
            <v>100</v>
          </cell>
          <cell r="AG6874" t="str">
            <v/>
          </cell>
          <cell r="AH6874">
            <v>-100</v>
          </cell>
        </row>
        <row r="6875">
          <cell r="AC6875" t="str">
            <v>Won</v>
          </cell>
          <cell r="AD6875">
            <v>3.1</v>
          </cell>
          <cell r="AE6875">
            <v>1.4</v>
          </cell>
          <cell r="AF6875">
            <v>100</v>
          </cell>
          <cell r="AG6875">
            <v>310</v>
          </cell>
          <cell r="AH6875">
            <v>210</v>
          </cell>
        </row>
        <row r="6876">
          <cell r="AD6876">
            <v>3.3</v>
          </cell>
          <cell r="AF6876">
            <v>100</v>
          </cell>
          <cell r="AG6876" t="str">
            <v/>
          </cell>
          <cell r="AH6876">
            <v>-100</v>
          </cell>
        </row>
        <row r="6877">
          <cell r="AD6877">
            <v>21</v>
          </cell>
          <cell r="AF6877">
            <v>100</v>
          </cell>
          <cell r="AG6877" t="str">
            <v/>
          </cell>
          <cell r="AH6877">
            <v>-100</v>
          </cell>
        </row>
        <row r="6878">
          <cell r="AD6878">
            <v>17</v>
          </cell>
          <cell r="AF6878">
            <v>100</v>
          </cell>
          <cell r="AG6878" t="str">
            <v/>
          </cell>
          <cell r="AH6878">
            <v>-100</v>
          </cell>
        </row>
        <row r="6879">
          <cell r="AC6879" t="str">
            <v>2nd</v>
          </cell>
          <cell r="AD6879">
            <v>18</v>
          </cell>
          <cell r="AE6879">
            <v>3.4</v>
          </cell>
          <cell r="AF6879">
            <v>100</v>
          </cell>
          <cell r="AG6879" t="str">
            <v/>
          </cell>
          <cell r="AH6879">
            <v>-100</v>
          </cell>
        </row>
        <row r="6880">
          <cell r="AC6880" t="str">
            <v>Won</v>
          </cell>
          <cell r="AD6880">
            <v>7.5</v>
          </cell>
          <cell r="AE6880">
            <v>2.7</v>
          </cell>
          <cell r="AF6880">
            <v>100</v>
          </cell>
          <cell r="AG6880">
            <v>750</v>
          </cell>
          <cell r="AH6880">
            <v>650</v>
          </cell>
        </row>
        <row r="6881">
          <cell r="AD6881">
            <v>5</v>
          </cell>
          <cell r="AF6881">
            <v>100</v>
          </cell>
          <cell r="AG6881" t="str">
            <v/>
          </cell>
          <cell r="AH6881">
            <v>-100</v>
          </cell>
        </row>
        <row r="6882">
          <cell r="AC6882" t="str">
            <v>3rd</v>
          </cell>
          <cell r="AD6882">
            <v>5</v>
          </cell>
          <cell r="AE6882">
            <v>2.1</v>
          </cell>
          <cell r="AF6882">
            <v>100</v>
          </cell>
          <cell r="AG6882" t="str">
            <v/>
          </cell>
          <cell r="AH6882">
            <v>-100</v>
          </cell>
        </row>
        <row r="6883">
          <cell r="AD6883">
            <v>14</v>
          </cell>
          <cell r="AF6883">
            <v>100</v>
          </cell>
          <cell r="AG6883" t="str">
            <v/>
          </cell>
          <cell r="AH6883">
            <v>-100</v>
          </cell>
        </row>
        <row r="6884">
          <cell r="AD6884">
            <v>13</v>
          </cell>
          <cell r="AF6884">
            <v>100</v>
          </cell>
          <cell r="AG6884" t="str">
            <v/>
          </cell>
          <cell r="AH6884">
            <v>-100</v>
          </cell>
        </row>
        <row r="6885">
          <cell r="AD6885">
            <v>9</v>
          </cell>
          <cell r="AF6885">
            <v>100</v>
          </cell>
          <cell r="AG6885" t="str">
            <v/>
          </cell>
          <cell r="AH6885">
            <v>-100</v>
          </cell>
        </row>
        <row r="6886">
          <cell r="AC6886" t="str">
            <v>2nd</v>
          </cell>
          <cell r="AD6886">
            <v>5.5</v>
          </cell>
          <cell r="AE6886">
            <v>2.2999999999999998</v>
          </cell>
          <cell r="AF6886">
            <v>100</v>
          </cell>
          <cell r="AG6886" t="str">
            <v/>
          </cell>
          <cell r="AH6886">
            <v>-100</v>
          </cell>
        </row>
        <row r="6887">
          <cell r="AD6887">
            <v>10</v>
          </cell>
          <cell r="AF6887">
            <v>100</v>
          </cell>
          <cell r="AG6887" t="str">
            <v/>
          </cell>
          <cell r="AH6887">
            <v>-100</v>
          </cell>
        </row>
        <row r="6888">
          <cell r="AD6888">
            <v>6</v>
          </cell>
          <cell r="AF6888">
            <v>100</v>
          </cell>
          <cell r="AG6888" t="str">
            <v/>
          </cell>
          <cell r="AH6888">
            <v>-100</v>
          </cell>
        </row>
        <row r="6889">
          <cell r="AD6889">
            <v>13</v>
          </cell>
          <cell r="AF6889">
            <v>100</v>
          </cell>
          <cell r="AG6889" t="str">
            <v/>
          </cell>
          <cell r="AH6889">
            <v>-100</v>
          </cell>
        </row>
        <row r="6890">
          <cell r="AC6890" t="str">
            <v>2nd</v>
          </cell>
          <cell r="AD6890">
            <v>7.5</v>
          </cell>
          <cell r="AE6890">
            <v>2.1</v>
          </cell>
          <cell r="AF6890">
            <v>100</v>
          </cell>
          <cell r="AG6890" t="str">
            <v/>
          </cell>
          <cell r="AH6890">
            <v>-100</v>
          </cell>
        </row>
        <row r="6891">
          <cell r="AD6891">
            <v>2.8</v>
          </cell>
          <cell r="AF6891">
            <v>100</v>
          </cell>
          <cell r="AG6891" t="str">
            <v/>
          </cell>
          <cell r="AH6891">
            <v>-100</v>
          </cell>
        </row>
        <row r="6892">
          <cell r="AD6892">
            <v>15</v>
          </cell>
          <cell r="AF6892">
            <v>100</v>
          </cell>
          <cell r="AG6892" t="str">
            <v/>
          </cell>
          <cell r="AH6892">
            <v>-100</v>
          </cell>
        </row>
        <row r="6893">
          <cell r="AD6893">
            <v>12</v>
          </cell>
          <cell r="AF6893">
            <v>100</v>
          </cell>
          <cell r="AG6893" t="str">
            <v/>
          </cell>
          <cell r="AH6893">
            <v>-100</v>
          </cell>
        </row>
        <row r="6894">
          <cell r="AD6894">
            <v>26</v>
          </cell>
          <cell r="AF6894">
            <v>100</v>
          </cell>
          <cell r="AG6894" t="str">
            <v/>
          </cell>
          <cell r="AH6894">
            <v>-100</v>
          </cell>
        </row>
        <row r="6895">
          <cell r="AC6895" t="str">
            <v>3rd</v>
          </cell>
          <cell r="AD6895">
            <v>21</v>
          </cell>
          <cell r="AE6895">
            <v>4.5999999999999996</v>
          </cell>
          <cell r="AF6895">
            <v>100</v>
          </cell>
          <cell r="AG6895" t="str">
            <v/>
          </cell>
          <cell r="AH6895">
            <v>-100</v>
          </cell>
        </row>
        <row r="6896">
          <cell r="AD6896">
            <v>8.5</v>
          </cell>
          <cell r="AF6896">
            <v>100</v>
          </cell>
          <cell r="AG6896" t="str">
            <v/>
          </cell>
          <cell r="AH6896">
            <v>-100</v>
          </cell>
        </row>
        <row r="6897">
          <cell r="AC6897" t="str">
            <v>2nd</v>
          </cell>
          <cell r="AD6897">
            <v>8</v>
          </cell>
          <cell r="AE6897">
            <v>2.7</v>
          </cell>
          <cell r="AF6897">
            <v>100</v>
          </cell>
          <cell r="AG6897" t="str">
            <v/>
          </cell>
          <cell r="AH6897">
            <v>-100</v>
          </cell>
        </row>
        <row r="6898">
          <cell r="AC6898" t="str">
            <v>Won</v>
          </cell>
          <cell r="AD6898">
            <v>11</v>
          </cell>
          <cell r="AE6898">
            <v>3.3</v>
          </cell>
          <cell r="AF6898">
            <v>100</v>
          </cell>
          <cell r="AG6898">
            <v>1100</v>
          </cell>
          <cell r="AH6898">
            <v>1000</v>
          </cell>
        </row>
        <row r="6899">
          <cell r="AD6899">
            <v>13</v>
          </cell>
          <cell r="AF6899">
            <v>100</v>
          </cell>
          <cell r="AG6899" t="str">
            <v/>
          </cell>
          <cell r="AH6899">
            <v>-100</v>
          </cell>
        </row>
        <row r="6900">
          <cell r="AC6900" t="str">
            <v>Won</v>
          </cell>
          <cell r="AD6900">
            <v>3.9</v>
          </cell>
          <cell r="AE6900">
            <v>1.4</v>
          </cell>
          <cell r="AF6900">
            <v>100</v>
          </cell>
          <cell r="AG6900">
            <v>390</v>
          </cell>
          <cell r="AH6900">
            <v>290</v>
          </cell>
        </row>
        <row r="6901">
          <cell r="AD6901">
            <v>6.5</v>
          </cell>
          <cell r="AF6901">
            <v>100</v>
          </cell>
          <cell r="AG6901" t="str">
            <v/>
          </cell>
          <cell r="AH6901">
            <v>-100</v>
          </cell>
        </row>
        <row r="6902">
          <cell r="AD6902">
            <v>26</v>
          </cell>
          <cell r="AF6902">
            <v>100</v>
          </cell>
          <cell r="AG6902" t="str">
            <v/>
          </cell>
          <cell r="AH6902">
            <v>-100</v>
          </cell>
        </row>
        <row r="6903">
          <cell r="AC6903" t="str">
            <v>2nd</v>
          </cell>
          <cell r="AD6903">
            <v>2.8</v>
          </cell>
          <cell r="AE6903">
            <v>1.4</v>
          </cell>
          <cell r="AF6903">
            <v>100</v>
          </cell>
          <cell r="AG6903" t="str">
            <v/>
          </cell>
          <cell r="AH6903">
            <v>-100</v>
          </cell>
        </row>
        <row r="6904">
          <cell r="AC6904" t="str">
            <v>3rd</v>
          </cell>
          <cell r="AD6904">
            <v>8</v>
          </cell>
          <cell r="AE6904">
            <v>2.2000000000000002</v>
          </cell>
          <cell r="AF6904">
            <v>100</v>
          </cell>
          <cell r="AG6904" t="str">
            <v/>
          </cell>
          <cell r="AH6904">
            <v>-100</v>
          </cell>
        </row>
        <row r="6905">
          <cell r="AD6905">
            <v>6</v>
          </cell>
          <cell r="AF6905">
            <v>100</v>
          </cell>
          <cell r="AG6905" t="str">
            <v/>
          </cell>
          <cell r="AH6905">
            <v>-100</v>
          </cell>
        </row>
        <row r="6906">
          <cell r="AC6906" t="str">
            <v>Won</v>
          </cell>
          <cell r="AD6906">
            <v>3</v>
          </cell>
          <cell r="AE6906">
            <v>1.4</v>
          </cell>
          <cell r="AF6906">
            <v>100</v>
          </cell>
          <cell r="AG6906">
            <v>300</v>
          </cell>
          <cell r="AH6906">
            <v>200</v>
          </cell>
        </row>
        <row r="6907">
          <cell r="AD6907">
            <v>11</v>
          </cell>
          <cell r="AF6907">
            <v>100</v>
          </cell>
          <cell r="AG6907" t="str">
            <v/>
          </cell>
          <cell r="AH6907">
            <v>-100</v>
          </cell>
        </row>
        <row r="6908">
          <cell r="AC6908" t="str">
            <v>2nd</v>
          </cell>
          <cell r="AD6908">
            <v>21</v>
          </cell>
          <cell r="AE6908">
            <v>5.4</v>
          </cell>
          <cell r="AF6908">
            <v>100</v>
          </cell>
          <cell r="AG6908" t="str">
            <v/>
          </cell>
          <cell r="AH6908">
            <v>-100</v>
          </cell>
        </row>
        <row r="6909">
          <cell r="AD6909">
            <v>19</v>
          </cell>
          <cell r="AF6909">
            <v>100</v>
          </cell>
          <cell r="AG6909" t="str">
            <v/>
          </cell>
          <cell r="AH6909">
            <v>-100</v>
          </cell>
        </row>
        <row r="6910">
          <cell r="AD6910">
            <v>3.6</v>
          </cell>
          <cell r="AF6910">
            <v>100</v>
          </cell>
          <cell r="AG6910" t="str">
            <v/>
          </cell>
          <cell r="AH6910">
            <v>-100</v>
          </cell>
        </row>
        <row r="6911">
          <cell r="AC6911" t="str">
            <v>Won</v>
          </cell>
          <cell r="AD6911">
            <v>7</v>
          </cell>
          <cell r="AE6911">
            <v>1.9</v>
          </cell>
          <cell r="AF6911">
            <v>100</v>
          </cell>
          <cell r="AG6911">
            <v>700</v>
          </cell>
          <cell r="AH6911">
            <v>600</v>
          </cell>
        </row>
        <row r="6912">
          <cell r="AC6912" t="str">
            <v>3rd</v>
          </cell>
          <cell r="AD6912">
            <v>4.5999999999999996</v>
          </cell>
          <cell r="AE6912">
            <v>1.7</v>
          </cell>
          <cell r="AF6912">
            <v>100</v>
          </cell>
          <cell r="AG6912" t="str">
            <v/>
          </cell>
          <cell r="AH6912">
            <v>-100</v>
          </cell>
        </row>
        <row r="6913">
          <cell r="AD6913">
            <v>6.5</v>
          </cell>
          <cell r="AF6913">
            <v>100</v>
          </cell>
          <cell r="AG6913" t="str">
            <v/>
          </cell>
          <cell r="AH6913">
            <v>-100</v>
          </cell>
        </row>
        <row r="6914">
          <cell r="AD6914">
            <v>7.5</v>
          </cell>
          <cell r="AF6914">
            <v>100</v>
          </cell>
          <cell r="AG6914" t="str">
            <v/>
          </cell>
          <cell r="AH6914">
            <v>-100</v>
          </cell>
        </row>
        <row r="6915">
          <cell r="AD6915">
            <v>7</v>
          </cell>
          <cell r="AF6915">
            <v>100</v>
          </cell>
          <cell r="AG6915" t="str">
            <v/>
          </cell>
          <cell r="AH6915">
            <v>-100</v>
          </cell>
        </row>
        <row r="6916">
          <cell r="AD6916">
            <v>12</v>
          </cell>
          <cell r="AF6916">
            <v>100</v>
          </cell>
          <cell r="AG6916" t="str">
            <v/>
          </cell>
          <cell r="AH6916">
            <v>-100</v>
          </cell>
        </row>
        <row r="6917">
          <cell r="AD6917">
            <v>7.5</v>
          </cell>
          <cell r="AF6917">
            <v>100</v>
          </cell>
          <cell r="AG6917" t="str">
            <v/>
          </cell>
          <cell r="AH6917">
            <v>-100</v>
          </cell>
        </row>
        <row r="6918">
          <cell r="AD6918">
            <v>8</v>
          </cell>
          <cell r="AF6918">
            <v>100</v>
          </cell>
          <cell r="AG6918" t="str">
            <v/>
          </cell>
          <cell r="AH6918">
            <v>-100</v>
          </cell>
        </row>
        <row r="6919">
          <cell r="AD6919">
            <v>31</v>
          </cell>
          <cell r="AF6919">
            <v>100</v>
          </cell>
          <cell r="AG6919" t="str">
            <v/>
          </cell>
          <cell r="AH6919">
            <v>-100</v>
          </cell>
        </row>
        <row r="6920">
          <cell r="AC6920" t="str">
            <v>Won</v>
          </cell>
          <cell r="AD6920">
            <v>1.6</v>
          </cell>
          <cell r="AE6920">
            <v>1.1000000000000001</v>
          </cell>
          <cell r="AF6920">
            <v>100</v>
          </cell>
          <cell r="AG6920">
            <v>160</v>
          </cell>
          <cell r="AH6920">
            <v>60</v>
          </cell>
        </row>
        <row r="6921">
          <cell r="AC6921" t="str">
            <v>3rd</v>
          </cell>
          <cell r="AD6921">
            <v>4.4000000000000004</v>
          </cell>
          <cell r="AE6921">
            <v>1.3</v>
          </cell>
          <cell r="AF6921">
            <v>100</v>
          </cell>
          <cell r="AG6921" t="str">
            <v/>
          </cell>
          <cell r="AH6921">
            <v>-100</v>
          </cell>
        </row>
        <row r="6922">
          <cell r="AC6922" t="str">
            <v>L/Scr</v>
          </cell>
          <cell r="AD6922">
            <v>1</v>
          </cell>
          <cell r="AE6922">
            <v>1</v>
          </cell>
          <cell r="AF6922" t="str">
            <v/>
          </cell>
          <cell r="AG6922" t="str">
            <v/>
          </cell>
          <cell r="AH6922" t="str">
            <v/>
          </cell>
        </row>
        <row r="6923">
          <cell r="AD6923">
            <v>9.5</v>
          </cell>
          <cell r="AF6923">
            <v>100</v>
          </cell>
          <cell r="AG6923" t="str">
            <v/>
          </cell>
          <cell r="AH6923">
            <v>-100</v>
          </cell>
        </row>
        <row r="6924">
          <cell r="AC6924" t="str">
            <v>2nd</v>
          </cell>
          <cell r="AD6924">
            <v>13</v>
          </cell>
          <cell r="AE6924">
            <v>2.1</v>
          </cell>
          <cell r="AF6924">
            <v>100</v>
          </cell>
          <cell r="AG6924" t="str">
            <v/>
          </cell>
          <cell r="AH6924">
            <v>-100</v>
          </cell>
        </row>
        <row r="6925">
          <cell r="AD6925">
            <v>2.5</v>
          </cell>
          <cell r="AF6925">
            <v>100</v>
          </cell>
          <cell r="AG6925" t="str">
            <v/>
          </cell>
          <cell r="AH6925">
            <v>-100</v>
          </cell>
        </row>
        <row r="6926">
          <cell r="AC6926" t="str">
            <v>2nd</v>
          </cell>
          <cell r="AD6926">
            <v>6.5</v>
          </cell>
          <cell r="AE6926">
            <v>1.7</v>
          </cell>
          <cell r="AF6926">
            <v>100</v>
          </cell>
          <cell r="AG6926" t="str">
            <v/>
          </cell>
          <cell r="AH6926">
            <v>-100</v>
          </cell>
        </row>
        <row r="6927">
          <cell r="AD6927">
            <v>21</v>
          </cell>
          <cell r="AF6927">
            <v>100</v>
          </cell>
          <cell r="AG6927" t="str">
            <v/>
          </cell>
          <cell r="AH6927">
            <v>-100</v>
          </cell>
        </row>
        <row r="6928">
          <cell r="AD6928">
            <v>4.4000000000000004</v>
          </cell>
          <cell r="AF6928">
            <v>100</v>
          </cell>
          <cell r="AG6928" t="str">
            <v/>
          </cell>
          <cell r="AH6928">
            <v>-100</v>
          </cell>
        </row>
        <row r="6929">
          <cell r="AC6929" t="str">
            <v>3rd</v>
          </cell>
          <cell r="AD6929">
            <v>7</v>
          </cell>
          <cell r="AE6929">
            <v>1.65</v>
          </cell>
          <cell r="AF6929">
            <v>100</v>
          </cell>
          <cell r="AG6929" t="str">
            <v/>
          </cell>
          <cell r="AH6929">
            <v>-100</v>
          </cell>
        </row>
        <row r="6930">
          <cell r="AD6930">
            <v>10</v>
          </cell>
          <cell r="AF6930">
            <v>100</v>
          </cell>
          <cell r="AG6930" t="str">
            <v/>
          </cell>
          <cell r="AH6930">
            <v>-100</v>
          </cell>
        </row>
        <row r="6931">
          <cell r="AC6931" t="str">
            <v>Won</v>
          </cell>
          <cell r="AD6931">
            <v>1.85</v>
          </cell>
          <cell r="AE6931">
            <v>1.1000000000000001</v>
          </cell>
          <cell r="AF6931">
            <v>100</v>
          </cell>
          <cell r="AG6931">
            <v>185</v>
          </cell>
          <cell r="AH6931">
            <v>85</v>
          </cell>
        </row>
        <row r="6932">
          <cell r="AD6932">
            <v>10</v>
          </cell>
          <cell r="AF6932">
            <v>100</v>
          </cell>
          <cell r="AG6932" t="str">
            <v/>
          </cell>
          <cell r="AH6932">
            <v>-100</v>
          </cell>
        </row>
        <row r="6933">
          <cell r="AD6933">
            <v>16</v>
          </cell>
          <cell r="AF6933">
            <v>100</v>
          </cell>
          <cell r="AG6933" t="str">
            <v/>
          </cell>
          <cell r="AH6933">
            <v>-100</v>
          </cell>
        </row>
        <row r="6934">
          <cell r="AD6934">
            <v>18</v>
          </cell>
          <cell r="AF6934">
            <v>100</v>
          </cell>
          <cell r="AG6934" t="str">
            <v/>
          </cell>
          <cell r="AH6934">
            <v>-100</v>
          </cell>
        </row>
        <row r="6935">
          <cell r="AD6935">
            <v>4.5999999999999996</v>
          </cell>
          <cell r="AF6935">
            <v>100</v>
          </cell>
          <cell r="AG6935" t="str">
            <v/>
          </cell>
          <cell r="AH6935">
            <v>-100</v>
          </cell>
        </row>
        <row r="6936">
          <cell r="AC6936" t="str">
            <v>Won</v>
          </cell>
          <cell r="AD6936">
            <v>3.9</v>
          </cell>
          <cell r="AE6936">
            <v>1.7</v>
          </cell>
          <cell r="AF6936">
            <v>100</v>
          </cell>
          <cell r="AG6936">
            <v>390</v>
          </cell>
          <cell r="AH6936">
            <v>290</v>
          </cell>
        </row>
        <row r="6937">
          <cell r="AC6937" t="str">
            <v>3rd</v>
          </cell>
          <cell r="AD6937">
            <v>6.5</v>
          </cell>
          <cell r="AE6937">
            <v>2.1</v>
          </cell>
          <cell r="AF6937">
            <v>100</v>
          </cell>
          <cell r="AG6937" t="str">
            <v/>
          </cell>
          <cell r="AH6937">
            <v>-100</v>
          </cell>
        </row>
        <row r="6938">
          <cell r="AD6938">
            <v>15</v>
          </cell>
          <cell r="AF6938">
            <v>100</v>
          </cell>
          <cell r="AG6938" t="str">
            <v/>
          </cell>
          <cell r="AH6938">
            <v>-100</v>
          </cell>
        </row>
        <row r="6939">
          <cell r="AC6939" t="str">
            <v>2nd</v>
          </cell>
          <cell r="AD6939">
            <v>10</v>
          </cell>
          <cell r="AE6939">
            <v>3.2</v>
          </cell>
          <cell r="AF6939">
            <v>100</v>
          </cell>
          <cell r="AG6939" t="str">
            <v/>
          </cell>
          <cell r="AH6939">
            <v>-100</v>
          </cell>
        </row>
        <row r="6940">
          <cell r="AD6940">
            <v>4.2</v>
          </cell>
          <cell r="AF6940">
            <v>100</v>
          </cell>
          <cell r="AG6940" t="str">
            <v/>
          </cell>
          <cell r="AH6940">
            <v>-100</v>
          </cell>
        </row>
        <row r="6941">
          <cell r="AC6941" t="str">
            <v>Won</v>
          </cell>
          <cell r="AD6941">
            <v>4</v>
          </cell>
          <cell r="AE6941">
            <v>1.5</v>
          </cell>
          <cell r="AF6941">
            <v>100</v>
          </cell>
          <cell r="AG6941">
            <v>400</v>
          </cell>
          <cell r="AH6941">
            <v>300</v>
          </cell>
        </row>
        <row r="6942">
          <cell r="AD6942">
            <v>3.9</v>
          </cell>
          <cell r="AF6942">
            <v>100</v>
          </cell>
          <cell r="AG6942" t="str">
            <v/>
          </cell>
          <cell r="AH6942">
            <v>-100</v>
          </cell>
        </row>
        <row r="6943">
          <cell r="AC6943" t="str">
            <v>2nd</v>
          </cell>
          <cell r="AD6943">
            <v>11</v>
          </cell>
          <cell r="AE6943">
            <v>2.5</v>
          </cell>
          <cell r="AF6943">
            <v>100</v>
          </cell>
          <cell r="AG6943" t="str">
            <v/>
          </cell>
          <cell r="AH6943">
            <v>-100</v>
          </cell>
        </row>
        <row r="6944">
          <cell r="AC6944" t="str">
            <v>3rd</v>
          </cell>
          <cell r="AD6944">
            <v>12</v>
          </cell>
          <cell r="AE6944">
            <v>2.7</v>
          </cell>
          <cell r="AF6944">
            <v>100</v>
          </cell>
          <cell r="AG6944" t="str">
            <v/>
          </cell>
          <cell r="AH6944">
            <v>-100</v>
          </cell>
        </row>
        <row r="6945">
          <cell r="AD6945">
            <v>10</v>
          </cell>
          <cell r="AF6945">
            <v>100</v>
          </cell>
          <cell r="AG6945" t="str">
            <v/>
          </cell>
          <cell r="AH6945">
            <v>-100</v>
          </cell>
        </row>
        <row r="6946">
          <cell r="AC6946" t="str">
            <v>Won</v>
          </cell>
          <cell r="AD6946">
            <v>6.6</v>
          </cell>
          <cell r="AE6946">
            <v>2.8</v>
          </cell>
          <cell r="AF6946">
            <v>100</v>
          </cell>
          <cell r="AG6946">
            <v>660</v>
          </cell>
          <cell r="AH6946">
            <v>560</v>
          </cell>
        </row>
        <row r="6947">
          <cell r="AD6947">
            <v>11</v>
          </cell>
          <cell r="AF6947">
            <v>100</v>
          </cell>
          <cell r="AG6947" t="str">
            <v/>
          </cell>
          <cell r="AH6947">
            <v>-100</v>
          </cell>
        </row>
        <row r="6948">
          <cell r="AD6948">
            <v>5</v>
          </cell>
          <cell r="AF6948">
            <v>100</v>
          </cell>
          <cell r="AG6948" t="str">
            <v/>
          </cell>
          <cell r="AH6948">
            <v>-100</v>
          </cell>
        </row>
        <row r="6949">
          <cell r="AD6949">
            <v>21</v>
          </cell>
          <cell r="AF6949">
            <v>100</v>
          </cell>
          <cell r="AG6949" t="str">
            <v/>
          </cell>
          <cell r="AH6949">
            <v>-100</v>
          </cell>
        </row>
        <row r="6950">
          <cell r="AC6950" t="str">
            <v>2nd</v>
          </cell>
          <cell r="AD6950">
            <v>5.5</v>
          </cell>
          <cell r="AE6950">
            <v>1.9</v>
          </cell>
          <cell r="AF6950">
            <v>100</v>
          </cell>
          <cell r="AG6950" t="str">
            <v/>
          </cell>
          <cell r="AH6950">
            <v>-100</v>
          </cell>
        </row>
        <row r="6951">
          <cell r="AD6951">
            <v>14</v>
          </cell>
          <cell r="AF6951">
            <v>100</v>
          </cell>
          <cell r="AG6951" t="str">
            <v/>
          </cell>
          <cell r="AH6951">
            <v>-100</v>
          </cell>
        </row>
        <row r="6952">
          <cell r="AD6952">
            <v>8.5</v>
          </cell>
          <cell r="AF6952">
            <v>100</v>
          </cell>
          <cell r="AG6952" t="str">
            <v/>
          </cell>
          <cell r="AH6952">
            <v>-100</v>
          </cell>
        </row>
        <row r="6953">
          <cell r="AC6953" t="str">
            <v>3rd</v>
          </cell>
          <cell r="AD6953">
            <v>17</v>
          </cell>
          <cell r="AE6953">
            <v>4.8</v>
          </cell>
          <cell r="AF6953">
            <v>100</v>
          </cell>
          <cell r="AG6953" t="str">
            <v/>
          </cell>
          <cell r="AH6953">
            <v>-100</v>
          </cell>
        </row>
        <row r="6954">
          <cell r="AD6954">
            <v>21</v>
          </cell>
          <cell r="AF6954">
            <v>100</v>
          </cell>
          <cell r="AG6954" t="str">
            <v/>
          </cell>
          <cell r="AH6954">
            <v>-100</v>
          </cell>
        </row>
        <row r="6955">
          <cell r="AD6955">
            <v>2.5</v>
          </cell>
          <cell r="AF6955">
            <v>100</v>
          </cell>
          <cell r="AG6955" t="str">
            <v/>
          </cell>
          <cell r="AH6955">
            <v>-100</v>
          </cell>
        </row>
        <row r="6956">
          <cell r="AC6956" t="str">
            <v>2nd</v>
          </cell>
          <cell r="AD6956">
            <v>12</v>
          </cell>
          <cell r="AE6956">
            <v>2.75</v>
          </cell>
          <cell r="AF6956">
            <v>100</v>
          </cell>
          <cell r="AG6956" t="str">
            <v/>
          </cell>
          <cell r="AH6956">
            <v>-100</v>
          </cell>
        </row>
        <row r="6957">
          <cell r="AC6957" t="str">
            <v>Won</v>
          </cell>
          <cell r="AD6957">
            <v>34.35</v>
          </cell>
          <cell r="AE6957">
            <v>8.0500000000000007</v>
          </cell>
          <cell r="AF6957">
            <v>100</v>
          </cell>
          <cell r="AG6957">
            <v>3435</v>
          </cell>
          <cell r="AH6957">
            <v>3335</v>
          </cell>
        </row>
        <row r="6958">
          <cell r="AD6958">
            <v>14</v>
          </cell>
          <cell r="AF6958">
            <v>100</v>
          </cell>
          <cell r="AG6958" t="str">
            <v/>
          </cell>
          <cell r="AH6958">
            <v>-100</v>
          </cell>
        </row>
        <row r="6959">
          <cell r="AD6959">
            <v>21</v>
          </cell>
          <cell r="AF6959">
            <v>100</v>
          </cell>
          <cell r="AG6959" t="str">
            <v/>
          </cell>
          <cell r="AH6959">
            <v>-100</v>
          </cell>
        </row>
        <row r="6960">
          <cell r="AD6960">
            <v>3.5</v>
          </cell>
          <cell r="AF6960">
            <v>100</v>
          </cell>
          <cell r="AG6960" t="str">
            <v/>
          </cell>
          <cell r="AH6960">
            <v>-100</v>
          </cell>
        </row>
        <row r="6961">
          <cell r="AC6961" t="str">
            <v>3rd</v>
          </cell>
          <cell r="AD6961">
            <v>4.5999999999999996</v>
          </cell>
          <cell r="AE6961">
            <v>1.6</v>
          </cell>
          <cell r="AF6961">
            <v>100</v>
          </cell>
          <cell r="AG6961" t="str">
            <v/>
          </cell>
          <cell r="AH6961">
            <v>-100</v>
          </cell>
        </row>
        <row r="6962">
          <cell r="AD6962">
            <v>9</v>
          </cell>
          <cell r="AF6962">
            <v>100</v>
          </cell>
          <cell r="AG6962" t="str">
            <v/>
          </cell>
          <cell r="AH6962">
            <v>-100</v>
          </cell>
        </row>
        <row r="6963">
          <cell r="AC6963" t="str">
            <v>2nd</v>
          </cell>
          <cell r="AD6963">
            <v>11</v>
          </cell>
          <cell r="AE6963">
            <v>3.5</v>
          </cell>
          <cell r="AF6963">
            <v>100</v>
          </cell>
          <cell r="AG6963" t="str">
            <v/>
          </cell>
          <cell r="AH6963">
            <v>-100</v>
          </cell>
        </row>
        <row r="6964">
          <cell r="AD6964">
            <v>17</v>
          </cell>
          <cell r="AF6964">
            <v>100</v>
          </cell>
          <cell r="AG6964" t="str">
            <v/>
          </cell>
          <cell r="AH6964">
            <v>-100</v>
          </cell>
        </row>
        <row r="6965">
          <cell r="AD6965">
            <v>3.9</v>
          </cell>
          <cell r="AF6965">
            <v>100</v>
          </cell>
          <cell r="AG6965" t="str">
            <v/>
          </cell>
          <cell r="AH6965">
            <v>-100</v>
          </cell>
        </row>
        <row r="6966">
          <cell r="AC6966" t="str">
            <v>Won</v>
          </cell>
          <cell r="AD6966">
            <v>7.5</v>
          </cell>
          <cell r="AE6966">
            <v>2.15</v>
          </cell>
          <cell r="AF6966">
            <v>100</v>
          </cell>
          <cell r="AG6966">
            <v>750</v>
          </cell>
          <cell r="AH6966">
            <v>650</v>
          </cell>
        </row>
        <row r="6967">
          <cell r="AD6967">
            <v>19</v>
          </cell>
          <cell r="AF6967">
            <v>100</v>
          </cell>
          <cell r="AG6967" t="str">
            <v/>
          </cell>
          <cell r="AH6967">
            <v>-100</v>
          </cell>
        </row>
        <row r="6968">
          <cell r="AC6968" t="str">
            <v>3rd</v>
          </cell>
          <cell r="AD6968">
            <v>11</v>
          </cell>
          <cell r="AE6968">
            <v>2.35</v>
          </cell>
          <cell r="AF6968">
            <v>100</v>
          </cell>
          <cell r="AG6968" t="str">
            <v/>
          </cell>
          <cell r="AH6968">
            <v>-100</v>
          </cell>
        </row>
        <row r="6969">
          <cell r="AD6969">
            <v>12</v>
          </cell>
          <cell r="AF6969">
            <v>100</v>
          </cell>
          <cell r="AG6969" t="str">
            <v/>
          </cell>
          <cell r="AH6969">
            <v>-100</v>
          </cell>
        </row>
        <row r="6970">
          <cell r="AC6970" t="str">
            <v>Won</v>
          </cell>
          <cell r="AD6970">
            <v>2.2000000000000002</v>
          </cell>
          <cell r="AE6970">
            <v>1.05</v>
          </cell>
          <cell r="AF6970">
            <v>100</v>
          </cell>
          <cell r="AG6970">
            <v>220.00000000000003</v>
          </cell>
          <cell r="AH6970">
            <v>120.00000000000003</v>
          </cell>
        </row>
        <row r="6971">
          <cell r="AD6971">
            <v>7</v>
          </cell>
          <cell r="AF6971">
            <v>100</v>
          </cell>
          <cell r="AG6971" t="str">
            <v/>
          </cell>
          <cell r="AH6971">
            <v>-100</v>
          </cell>
        </row>
        <row r="6972">
          <cell r="AC6972" t="str">
            <v>2nd</v>
          </cell>
          <cell r="AD6972">
            <v>8</v>
          </cell>
          <cell r="AE6972">
            <v>1.65</v>
          </cell>
          <cell r="AF6972">
            <v>100</v>
          </cell>
          <cell r="AG6972" t="str">
            <v/>
          </cell>
          <cell r="AH6972">
            <v>-100</v>
          </cell>
        </row>
        <row r="6973">
          <cell r="AD6973">
            <v>26</v>
          </cell>
          <cell r="AF6973">
            <v>100</v>
          </cell>
          <cell r="AG6973" t="str">
            <v/>
          </cell>
          <cell r="AH6973">
            <v>-100</v>
          </cell>
        </row>
        <row r="6974">
          <cell r="AD6974">
            <v>7.5</v>
          </cell>
          <cell r="AF6974">
            <v>100</v>
          </cell>
          <cell r="AG6974" t="str">
            <v/>
          </cell>
          <cell r="AH6974">
            <v>-100</v>
          </cell>
        </row>
        <row r="6975">
          <cell r="AD6975">
            <v>4.2</v>
          </cell>
          <cell r="AF6975">
            <v>100</v>
          </cell>
          <cell r="AG6975" t="str">
            <v/>
          </cell>
          <cell r="AH6975">
            <v>-100</v>
          </cell>
        </row>
        <row r="6976">
          <cell r="AD6976">
            <v>4.5999999999999996</v>
          </cell>
          <cell r="AF6976">
            <v>100</v>
          </cell>
          <cell r="AG6976" t="str">
            <v/>
          </cell>
          <cell r="AH6976">
            <v>-100</v>
          </cell>
        </row>
        <row r="6977">
          <cell r="AC6977" t="str">
            <v>2nd</v>
          </cell>
          <cell r="AD6977">
            <v>20</v>
          </cell>
          <cell r="AE6977">
            <v>4.25</v>
          </cell>
          <cell r="AF6977">
            <v>100</v>
          </cell>
          <cell r="AG6977" t="str">
            <v/>
          </cell>
          <cell r="AH6977">
            <v>-100</v>
          </cell>
        </row>
        <row r="6978">
          <cell r="AC6978" t="str">
            <v>3rd</v>
          </cell>
          <cell r="AD6978">
            <v>13</v>
          </cell>
          <cell r="AE6978">
            <v>3.25</v>
          </cell>
          <cell r="AF6978">
            <v>100</v>
          </cell>
          <cell r="AG6978" t="str">
            <v/>
          </cell>
          <cell r="AH6978">
            <v>-100</v>
          </cell>
        </row>
        <row r="6979">
          <cell r="AC6979" t="str">
            <v>Won</v>
          </cell>
          <cell r="AD6979">
            <v>11.95</v>
          </cell>
          <cell r="AE6979">
            <v>3.95</v>
          </cell>
          <cell r="AF6979">
            <v>100</v>
          </cell>
          <cell r="AG6979">
            <v>1195</v>
          </cell>
          <cell r="AH6979">
            <v>1095</v>
          </cell>
        </row>
        <row r="6980">
          <cell r="AD6980">
            <v>11</v>
          </cell>
          <cell r="AF6980">
            <v>100</v>
          </cell>
          <cell r="AG6980" t="str">
            <v/>
          </cell>
          <cell r="AH6980">
            <v>-100</v>
          </cell>
        </row>
        <row r="6981">
          <cell r="AC6981" t="str">
            <v>2nd</v>
          </cell>
          <cell r="AD6981">
            <v>5</v>
          </cell>
          <cell r="AE6981">
            <v>1.85</v>
          </cell>
          <cell r="AF6981">
            <v>100</v>
          </cell>
          <cell r="AG6981" t="str">
            <v/>
          </cell>
          <cell r="AH6981">
            <v>-100</v>
          </cell>
        </row>
        <row r="6982">
          <cell r="AD6982">
            <v>9</v>
          </cell>
          <cell r="AF6982">
            <v>100</v>
          </cell>
          <cell r="AG6982" t="str">
            <v/>
          </cell>
          <cell r="AH6982">
            <v>-100</v>
          </cell>
        </row>
        <row r="6983">
          <cell r="AD6983">
            <v>10</v>
          </cell>
          <cell r="AF6983">
            <v>100</v>
          </cell>
          <cell r="AG6983" t="str">
            <v/>
          </cell>
          <cell r="AH6983">
            <v>-100</v>
          </cell>
        </row>
        <row r="6984">
          <cell r="AC6984" t="str">
            <v>Won</v>
          </cell>
          <cell r="AD6984">
            <v>16</v>
          </cell>
          <cell r="AE6984">
            <v>2.7</v>
          </cell>
          <cell r="AF6984">
            <v>100</v>
          </cell>
          <cell r="AG6984">
            <v>1600</v>
          </cell>
          <cell r="AH6984">
            <v>1500</v>
          </cell>
        </row>
        <row r="6985">
          <cell r="AD6985">
            <v>21</v>
          </cell>
          <cell r="AF6985">
            <v>100</v>
          </cell>
          <cell r="AG6985" t="str">
            <v/>
          </cell>
          <cell r="AH6985">
            <v>-100</v>
          </cell>
        </row>
        <row r="6986">
          <cell r="AC6986" t="str">
            <v>Won</v>
          </cell>
          <cell r="AD6986">
            <v>4.5999999999999996</v>
          </cell>
          <cell r="AE6986">
            <v>1.65</v>
          </cell>
          <cell r="AF6986">
            <v>100</v>
          </cell>
          <cell r="AG6986">
            <v>459.99999999999994</v>
          </cell>
          <cell r="AH6986">
            <v>359.99999999999994</v>
          </cell>
        </row>
        <row r="6987">
          <cell r="AD6987">
            <v>6.5</v>
          </cell>
          <cell r="AF6987">
            <v>100</v>
          </cell>
          <cell r="AG6987" t="str">
            <v/>
          </cell>
          <cell r="AH6987">
            <v>-100</v>
          </cell>
        </row>
        <row r="6988">
          <cell r="AD6988">
            <v>10</v>
          </cell>
          <cell r="AF6988">
            <v>100</v>
          </cell>
          <cell r="AG6988" t="str">
            <v/>
          </cell>
          <cell r="AH6988">
            <v>-100</v>
          </cell>
        </row>
        <row r="6989">
          <cell r="AC6989" t="str">
            <v>3rd</v>
          </cell>
          <cell r="AD6989">
            <v>12</v>
          </cell>
          <cell r="AE6989">
            <v>4.3499999999999996</v>
          </cell>
          <cell r="AF6989">
            <v>100</v>
          </cell>
          <cell r="AG6989" t="str">
            <v/>
          </cell>
          <cell r="AH6989">
            <v>-100</v>
          </cell>
        </row>
        <row r="6990">
          <cell r="AD6990">
            <v>4</v>
          </cell>
          <cell r="AF6990">
            <v>100</v>
          </cell>
          <cell r="AG6990" t="str">
            <v/>
          </cell>
          <cell r="AH6990">
            <v>-100</v>
          </cell>
        </row>
        <row r="6991">
          <cell r="AD6991">
            <v>6.5</v>
          </cell>
          <cell r="AF6991">
            <v>100</v>
          </cell>
          <cell r="AG6991" t="str">
            <v/>
          </cell>
          <cell r="AH6991">
            <v>-100</v>
          </cell>
        </row>
        <row r="6992">
          <cell r="AC6992" t="str">
            <v>Won</v>
          </cell>
          <cell r="AD6992">
            <v>5</v>
          </cell>
          <cell r="AE6992">
            <v>1.6</v>
          </cell>
          <cell r="AF6992">
            <v>100</v>
          </cell>
          <cell r="AG6992">
            <v>500</v>
          </cell>
          <cell r="AH6992">
            <v>400</v>
          </cell>
        </row>
        <row r="6993">
          <cell r="AD6993">
            <v>7</v>
          </cell>
          <cell r="AF6993">
            <v>100</v>
          </cell>
          <cell r="AG6993" t="str">
            <v/>
          </cell>
          <cell r="AH6993">
            <v>-100</v>
          </cell>
        </row>
        <row r="6994">
          <cell r="AD6994">
            <v>31</v>
          </cell>
          <cell r="AF6994">
            <v>100</v>
          </cell>
          <cell r="AG6994" t="str">
            <v/>
          </cell>
          <cell r="AH6994">
            <v>-100</v>
          </cell>
        </row>
        <row r="6995">
          <cell r="AC6995" t="str">
            <v>3rd</v>
          </cell>
          <cell r="AD6995">
            <v>1.65</v>
          </cell>
          <cell r="AE6995">
            <v>1.05</v>
          </cell>
          <cell r="AF6995">
            <v>100</v>
          </cell>
          <cell r="AG6995" t="str">
            <v/>
          </cell>
          <cell r="AH6995">
            <v>-100</v>
          </cell>
        </row>
        <row r="6996">
          <cell r="AC6996" t="str">
            <v>2nd</v>
          </cell>
          <cell r="AD6996">
            <v>6</v>
          </cell>
          <cell r="AE6996">
            <v>1.45</v>
          </cell>
          <cell r="AF6996">
            <v>100</v>
          </cell>
          <cell r="AG6996" t="str">
            <v/>
          </cell>
          <cell r="AH6996">
            <v>-100</v>
          </cell>
        </row>
        <row r="6997">
          <cell r="AD6997">
            <v>12</v>
          </cell>
          <cell r="AF6997">
            <v>100</v>
          </cell>
          <cell r="AG6997" t="str">
            <v/>
          </cell>
          <cell r="AH6997">
            <v>-100</v>
          </cell>
        </row>
        <row r="6998">
          <cell r="AC6998" t="str">
            <v>Won</v>
          </cell>
          <cell r="AD6998">
            <v>7</v>
          </cell>
          <cell r="AE6998">
            <v>1.7</v>
          </cell>
          <cell r="AF6998">
            <v>100</v>
          </cell>
          <cell r="AG6998">
            <v>700</v>
          </cell>
          <cell r="AH6998">
            <v>600</v>
          </cell>
        </row>
        <row r="6999">
          <cell r="AD6999">
            <v>12</v>
          </cell>
          <cell r="AF6999">
            <v>100</v>
          </cell>
          <cell r="AG6999" t="str">
            <v/>
          </cell>
          <cell r="AH6999">
            <v>-100</v>
          </cell>
        </row>
        <row r="7000">
          <cell r="AD7000">
            <v>18</v>
          </cell>
          <cell r="AF7000">
            <v>100</v>
          </cell>
          <cell r="AG7000" t="str">
            <v/>
          </cell>
          <cell r="AH7000">
            <v>-100</v>
          </cell>
        </row>
        <row r="7001">
          <cell r="AC7001" t="str">
            <v>Won</v>
          </cell>
          <cell r="AD7001">
            <v>6.35</v>
          </cell>
          <cell r="AE7001">
            <v>2.15</v>
          </cell>
          <cell r="AF7001">
            <v>100</v>
          </cell>
          <cell r="AG7001">
            <v>635</v>
          </cell>
          <cell r="AH7001">
            <v>535</v>
          </cell>
        </row>
        <row r="7002">
          <cell r="AC7002" t="str">
            <v>3rd</v>
          </cell>
          <cell r="AD7002">
            <v>12</v>
          </cell>
          <cell r="AF7002">
            <v>100</v>
          </cell>
          <cell r="AG7002" t="str">
            <v/>
          </cell>
          <cell r="AH7002">
            <v>-100</v>
          </cell>
        </row>
        <row r="7003">
          <cell r="AD7003">
            <v>12</v>
          </cell>
          <cell r="AF7003">
            <v>100</v>
          </cell>
          <cell r="AG7003" t="str">
            <v/>
          </cell>
          <cell r="AH7003">
            <v>-100</v>
          </cell>
        </row>
        <row r="7004">
          <cell r="AD7004">
            <v>13</v>
          </cell>
          <cell r="AF7004">
            <v>100</v>
          </cell>
          <cell r="AG7004" t="str">
            <v/>
          </cell>
          <cell r="AH7004">
            <v>-100</v>
          </cell>
        </row>
        <row r="7005">
          <cell r="AC7005" t="str">
            <v>Won</v>
          </cell>
          <cell r="AD7005">
            <v>7.5</v>
          </cell>
          <cell r="AE7005">
            <v>1.7</v>
          </cell>
          <cell r="AF7005">
            <v>100</v>
          </cell>
          <cell r="AG7005">
            <v>750</v>
          </cell>
          <cell r="AH7005">
            <v>650</v>
          </cell>
        </row>
        <row r="7006">
          <cell r="AC7006" t="str">
            <v>2nd</v>
          </cell>
          <cell r="AD7006">
            <v>2</v>
          </cell>
          <cell r="AE7006">
            <v>1.05</v>
          </cell>
          <cell r="AF7006">
            <v>100</v>
          </cell>
          <cell r="AG7006" t="str">
            <v/>
          </cell>
          <cell r="AH7006">
            <v>-100</v>
          </cell>
        </row>
        <row r="7007">
          <cell r="AC7007" t="str">
            <v>3rd</v>
          </cell>
          <cell r="AD7007">
            <v>10</v>
          </cell>
          <cell r="AE7007">
            <v>2.6</v>
          </cell>
          <cell r="AF7007">
            <v>100</v>
          </cell>
          <cell r="AG7007" t="str">
            <v/>
          </cell>
          <cell r="AH7007">
            <v>-100</v>
          </cell>
        </row>
        <row r="7008">
          <cell r="AD7008">
            <v>21</v>
          </cell>
          <cell r="AF7008">
            <v>100</v>
          </cell>
          <cell r="AG7008" t="str">
            <v/>
          </cell>
          <cell r="AH7008">
            <v>-100</v>
          </cell>
        </row>
        <row r="7009">
          <cell r="AD7009">
            <v>8.5</v>
          </cell>
          <cell r="AF7009">
            <v>100</v>
          </cell>
          <cell r="AG7009" t="str">
            <v/>
          </cell>
          <cell r="AH7009">
            <v>-100</v>
          </cell>
        </row>
        <row r="7010">
          <cell r="AC7010" t="str">
            <v>2nd</v>
          </cell>
          <cell r="AD7010">
            <v>3.9</v>
          </cell>
          <cell r="AE7010">
            <v>1.4</v>
          </cell>
          <cell r="AF7010">
            <v>100</v>
          </cell>
          <cell r="AG7010" t="str">
            <v/>
          </cell>
          <cell r="AH7010">
            <v>-100</v>
          </cell>
        </row>
        <row r="7011">
          <cell r="AC7011" t="str">
            <v>Won</v>
          </cell>
          <cell r="AD7011">
            <v>3.6</v>
          </cell>
          <cell r="AE7011">
            <v>1.55</v>
          </cell>
          <cell r="AF7011">
            <v>100</v>
          </cell>
          <cell r="AG7011">
            <v>360</v>
          </cell>
          <cell r="AH7011">
            <v>260</v>
          </cell>
        </row>
        <row r="7012">
          <cell r="AD7012">
            <v>7</v>
          </cell>
          <cell r="AF7012">
            <v>100</v>
          </cell>
          <cell r="AG7012" t="str">
            <v/>
          </cell>
          <cell r="AH7012">
            <v>-100</v>
          </cell>
        </row>
        <row r="7013">
          <cell r="AD7013">
            <v>12</v>
          </cell>
          <cell r="AF7013">
            <v>100</v>
          </cell>
          <cell r="AG7013" t="str">
            <v/>
          </cell>
          <cell r="AH7013">
            <v>-100</v>
          </cell>
        </row>
        <row r="7014">
          <cell r="AD7014">
            <v>19</v>
          </cell>
          <cell r="AF7014">
            <v>100</v>
          </cell>
          <cell r="AG7014" t="str">
            <v/>
          </cell>
          <cell r="AH7014">
            <v>-100</v>
          </cell>
        </row>
        <row r="7015">
          <cell r="AD7015">
            <v>5</v>
          </cell>
          <cell r="AF7015">
            <v>100</v>
          </cell>
          <cell r="AG7015" t="str">
            <v/>
          </cell>
          <cell r="AH7015">
            <v>-100</v>
          </cell>
        </row>
        <row r="7016">
          <cell r="AD7016">
            <v>4.4000000000000004</v>
          </cell>
          <cell r="AF7016">
            <v>100</v>
          </cell>
          <cell r="AG7016" t="str">
            <v/>
          </cell>
          <cell r="AH7016">
            <v>-100</v>
          </cell>
        </row>
        <row r="7017">
          <cell r="AC7017" t="str">
            <v>2nd</v>
          </cell>
          <cell r="AD7017">
            <v>26</v>
          </cell>
          <cell r="AE7017">
            <v>4.8499999999999996</v>
          </cell>
          <cell r="AF7017">
            <v>100</v>
          </cell>
          <cell r="AG7017" t="str">
            <v/>
          </cell>
          <cell r="AH7017">
            <v>-100</v>
          </cell>
        </row>
        <row r="7018">
          <cell r="AD7018">
            <v>9.5</v>
          </cell>
          <cell r="AF7018">
            <v>100</v>
          </cell>
          <cell r="AG7018" t="str">
            <v/>
          </cell>
          <cell r="AH7018">
            <v>-100</v>
          </cell>
        </row>
        <row r="7019">
          <cell r="AC7019" t="str">
            <v>Won</v>
          </cell>
          <cell r="AD7019">
            <v>5</v>
          </cell>
          <cell r="AE7019">
            <v>2</v>
          </cell>
          <cell r="AF7019">
            <v>100</v>
          </cell>
          <cell r="AG7019">
            <v>500</v>
          </cell>
          <cell r="AH7019">
            <v>400</v>
          </cell>
        </row>
        <row r="7020">
          <cell r="AD7020">
            <v>8</v>
          </cell>
          <cell r="AF7020">
            <v>100</v>
          </cell>
          <cell r="AG7020" t="str">
            <v/>
          </cell>
          <cell r="AH7020">
            <v>-100</v>
          </cell>
        </row>
        <row r="7021">
          <cell r="AD7021">
            <v>7.5</v>
          </cell>
          <cell r="AF7021">
            <v>100</v>
          </cell>
          <cell r="AG7021" t="str">
            <v/>
          </cell>
          <cell r="AH7021">
            <v>-100</v>
          </cell>
        </row>
        <row r="7022">
          <cell r="AD7022">
            <v>6</v>
          </cell>
          <cell r="AF7022">
            <v>100</v>
          </cell>
          <cell r="AG7022" t="str">
            <v/>
          </cell>
          <cell r="AH7022">
            <v>-100</v>
          </cell>
        </row>
        <row r="7023">
          <cell r="AD7023">
            <v>26</v>
          </cell>
          <cell r="AF7023">
            <v>100</v>
          </cell>
          <cell r="AG7023" t="str">
            <v/>
          </cell>
          <cell r="AH7023">
            <v>-100</v>
          </cell>
        </row>
        <row r="7024">
          <cell r="AC7024" t="str">
            <v>Won</v>
          </cell>
          <cell r="AD7024">
            <v>21</v>
          </cell>
          <cell r="AE7024">
            <v>4.8</v>
          </cell>
          <cell r="AF7024">
            <v>100</v>
          </cell>
          <cell r="AG7024">
            <v>2100</v>
          </cell>
          <cell r="AH7024">
            <v>2000</v>
          </cell>
        </row>
        <row r="7025">
          <cell r="AD7025">
            <v>5.5</v>
          </cell>
          <cell r="AF7025">
            <v>100</v>
          </cell>
          <cell r="AG7025" t="str">
            <v/>
          </cell>
          <cell r="AH7025">
            <v>-100</v>
          </cell>
        </row>
        <row r="7026">
          <cell r="AC7026" t="str">
            <v>L/Scr</v>
          </cell>
          <cell r="AD7026">
            <v>1</v>
          </cell>
          <cell r="AE7026">
            <v>1</v>
          </cell>
          <cell r="AF7026" t="str">
            <v/>
          </cell>
          <cell r="AG7026" t="str">
            <v/>
          </cell>
          <cell r="AH7026" t="str">
            <v/>
          </cell>
        </row>
        <row r="7027">
          <cell r="AD7027">
            <v>5.5</v>
          </cell>
          <cell r="AF7027">
            <v>100</v>
          </cell>
          <cell r="AG7027" t="str">
            <v/>
          </cell>
          <cell r="AH7027">
            <v>-100</v>
          </cell>
        </row>
        <row r="7028">
          <cell r="AC7028" t="str">
            <v>2nd</v>
          </cell>
          <cell r="AD7028">
            <v>4.8</v>
          </cell>
          <cell r="AE7028">
            <v>2.2000000000000002</v>
          </cell>
          <cell r="AF7028">
            <v>100</v>
          </cell>
          <cell r="AG7028" t="str">
            <v/>
          </cell>
          <cell r="AH7028">
            <v>-100</v>
          </cell>
        </row>
        <row r="7029">
          <cell r="AD7029">
            <v>9.5</v>
          </cell>
          <cell r="AF7029">
            <v>100</v>
          </cell>
          <cell r="AG7029" t="str">
            <v/>
          </cell>
          <cell r="AH7029">
            <v>-100</v>
          </cell>
        </row>
        <row r="7030">
          <cell r="AD7030">
            <v>2.6</v>
          </cell>
          <cell r="AF7030">
            <v>100</v>
          </cell>
          <cell r="AG7030" t="str">
            <v/>
          </cell>
          <cell r="AH7030">
            <v>-100</v>
          </cell>
        </row>
        <row r="7031">
          <cell r="AC7031" t="str">
            <v>Won</v>
          </cell>
          <cell r="AD7031">
            <v>3.6</v>
          </cell>
          <cell r="AE7031">
            <v>1.3</v>
          </cell>
          <cell r="AF7031">
            <v>100</v>
          </cell>
          <cell r="AG7031">
            <v>360</v>
          </cell>
          <cell r="AH7031">
            <v>260</v>
          </cell>
        </row>
        <row r="7032">
          <cell r="AD7032">
            <v>14</v>
          </cell>
          <cell r="AF7032">
            <v>100</v>
          </cell>
          <cell r="AG7032" t="str">
            <v/>
          </cell>
          <cell r="AH7032">
            <v>-100</v>
          </cell>
        </row>
        <row r="7033">
          <cell r="AC7033" t="str">
            <v>L/Scr</v>
          </cell>
          <cell r="AD7033">
            <v>1</v>
          </cell>
          <cell r="AE7033">
            <v>1</v>
          </cell>
          <cell r="AF7033" t="str">
            <v/>
          </cell>
          <cell r="AG7033" t="str">
            <v/>
          </cell>
          <cell r="AH7033" t="str">
            <v/>
          </cell>
        </row>
        <row r="7034">
          <cell r="AC7034" t="str">
            <v>2nd</v>
          </cell>
          <cell r="AD7034">
            <v>13</v>
          </cell>
          <cell r="AF7034">
            <v>100</v>
          </cell>
          <cell r="AG7034" t="str">
            <v/>
          </cell>
          <cell r="AH7034">
            <v>-100</v>
          </cell>
        </row>
        <row r="7035">
          <cell r="AD7035">
            <v>2.2000000000000002</v>
          </cell>
          <cell r="AF7035">
            <v>100</v>
          </cell>
          <cell r="AG7035" t="str">
            <v/>
          </cell>
          <cell r="AH7035">
            <v>-100</v>
          </cell>
        </row>
        <row r="7036">
          <cell r="AC7036" t="str">
            <v>2nd</v>
          </cell>
          <cell r="AD7036">
            <v>4.8</v>
          </cell>
          <cell r="AE7036">
            <v>1.5</v>
          </cell>
          <cell r="AF7036">
            <v>100</v>
          </cell>
          <cell r="AG7036" t="str">
            <v/>
          </cell>
          <cell r="AH7036">
            <v>-100</v>
          </cell>
        </row>
        <row r="7037">
          <cell r="AC7037" t="str">
            <v>3rd</v>
          </cell>
          <cell r="AD7037">
            <v>6</v>
          </cell>
          <cell r="AE7037">
            <v>1.7</v>
          </cell>
          <cell r="AF7037">
            <v>100</v>
          </cell>
          <cell r="AG7037" t="str">
            <v/>
          </cell>
          <cell r="AH7037">
            <v>-100</v>
          </cell>
        </row>
        <row r="7038">
          <cell r="AC7038" t="str">
            <v>Won</v>
          </cell>
          <cell r="AD7038">
            <v>5.2</v>
          </cell>
          <cell r="AE7038">
            <v>1.5</v>
          </cell>
          <cell r="AF7038">
            <v>100</v>
          </cell>
          <cell r="AG7038">
            <v>520</v>
          </cell>
          <cell r="AH7038">
            <v>420</v>
          </cell>
        </row>
        <row r="7039">
          <cell r="AD7039">
            <v>16</v>
          </cell>
          <cell r="AF7039">
            <v>100</v>
          </cell>
          <cell r="AG7039" t="str">
            <v/>
          </cell>
          <cell r="AH7039">
            <v>-100</v>
          </cell>
        </row>
        <row r="7040">
          <cell r="AC7040" t="str">
            <v>L/Scr</v>
          </cell>
          <cell r="AD7040">
            <v>1</v>
          </cell>
          <cell r="AE7040">
            <v>1</v>
          </cell>
          <cell r="AF7040" t="str">
            <v/>
          </cell>
          <cell r="AG7040" t="str">
            <v/>
          </cell>
          <cell r="AH7040" t="str">
            <v/>
          </cell>
        </row>
        <row r="7041">
          <cell r="AC7041" t="str">
            <v>2nd</v>
          </cell>
          <cell r="AD7041">
            <v>5.5</v>
          </cell>
          <cell r="AE7041">
            <v>2.5</v>
          </cell>
          <cell r="AF7041">
            <v>100</v>
          </cell>
          <cell r="AG7041" t="str">
            <v/>
          </cell>
          <cell r="AH7041">
            <v>-100</v>
          </cell>
        </row>
        <row r="7042">
          <cell r="AD7042">
            <v>5.5</v>
          </cell>
          <cell r="AF7042">
            <v>100</v>
          </cell>
          <cell r="AG7042" t="str">
            <v/>
          </cell>
          <cell r="AH7042">
            <v>-100</v>
          </cell>
        </row>
        <row r="7043">
          <cell r="AD7043">
            <v>13</v>
          </cell>
          <cell r="AF7043">
            <v>100</v>
          </cell>
          <cell r="AG7043" t="str">
            <v/>
          </cell>
          <cell r="AH7043">
            <v>-100</v>
          </cell>
        </row>
        <row r="7044">
          <cell r="AD7044">
            <v>7.5</v>
          </cell>
          <cell r="AF7044">
            <v>100</v>
          </cell>
          <cell r="AG7044" t="str">
            <v/>
          </cell>
          <cell r="AH7044">
            <v>-100</v>
          </cell>
        </row>
        <row r="7045">
          <cell r="AD7045">
            <v>5.5</v>
          </cell>
          <cell r="AF7045">
            <v>100</v>
          </cell>
          <cell r="AG7045" t="str">
            <v/>
          </cell>
          <cell r="AH7045">
            <v>-100</v>
          </cell>
        </row>
        <row r="7046">
          <cell r="AC7046" t="str">
            <v>Won</v>
          </cell>
          <cell r="AD7046">
            <v>7.3</v>
          </cell>
          <cell r="AE7046">
            <v>2.5</v>
          </cell>
          <cell r="AF7046">
            <v>100</v>
          </cell>
          <cell r="AG7046">
            <v>730</v>
          </cell>
          <cell r="AH7046">
            <v>630</v>
          </cell>
        </row>
        <row r="7047">
          <cell r="AD7047">
            <v>6.5</v>
          </cell>
          <cell r="AF7047">
            <v>100</v>
          </cell>
          <cell r="AG7047" t="str">
            <v/>
          </cell>
          <cell r="AH7047">
            <v>-100</v>
          </cell>
        </row>
        <row r="7048">
          <cell r="AD7048">
            <v>5.5</v>
          </cell>
          <cell r="AF7048">
            <v>100</v>
          </cell>
          <cell r="AG7048" t="str">
            <v/>
          </cell>
          <cell r="AH7048">
            <v>-100</v>
          </cell>
        </row>
        <row r="7049">
          <cell r="AD7049">
            <v>8</v>
          </cell>
          <cell r="AF7049">
            <v>100</v>
          </cell>
          <cell r="AG7049" t="str">
            <v/>
          </cell>
          <cell r="AH7049">
            <v>-100</v>
          </cell>
        </row>
        <row r="7050">
          <cell r="AD7050">
            <v>6</v>
          </cell>
          <cell r="AF7050">
            <v>100</v>
          </cell>
          <cell r="AG7050" t="str">
            <v/>
          </cell>
          <cell r="AH7050">
            <v>-100</v>
          </cell>
        </row>
        <row r="7051">
          <cell r="AD7051">
            <v>8</v>
          </cell>
          <cell r="AF7051">
            <v>100</v>
          </cell>
          <cell r="AG7051" t="str">
            <v/>
          </cell>
          <cell r="AH7051">
            <v>-100</v>
          </cell>
        </row>
        <row r="7052">
          <cell r="AD7052">
            <v>6.5</v>
          </cell>
          <cell r="AF7052">
            <v>100</v>
          </cell>
          <cell r="AG7052" t="str">
            <v/>
          </cell>
          <cell r="AH7052">
            <v>-100</v>
          </cell>
        </row>
        <row r="7053">
          <cell r="AD7053">
            <v>26</v>
          </cell>
          <cell r="AF7053">
            <v>100</v>
          </cell>
          <cell r="AG7053" t="str">
            <v/>
          </cell>
          <cell r="AH7053">
            <v>-100</v>
          </cell>
        </row>
        <row r="7054">
          <cell r="AD7054">
            <v>6.5</v>
          </cell>
          <cell r="AF7054">
            <v>100</v>
          </cell>
          <cell r="AG7054" t="str">
            <v/>
          </cell>
          <cell r="AH7054">
            <v>-100</v>
          </cell>
        </row>
        <row r="7055">
          <cell r="AC7055" t="str">
            <v>2nd</v>
          </cell>
          <cell r="AD7055">
            <v>6</v>
          </cell>
          <cell r="AE7055">
            <v>1.9</v>
          </cell>
          <cell r="AF7055">
            <v>100</v>
          </cell>
          <cell r="AG7055" t="str">
            <v/>
          </cell>
          <cell r="AH7055">
            <v>-100</v>
          </cell>
        </row>
        <row r="7056">
          <cell r="AD7056">
            <v>4.5999999999999996</v>
          </cell>
          <cell r="AF7056">
            <v>100</v>
          </cell>
          <cell r="AG7056" t="str">
            <v/>
          </cell>
          <cell r="AH7056">
            <v>-100</v>
          </cell>
        </row>
        <row r="7057">
          <cell r="AD7057">
            <v>5</v>
          </cell>
          <cell r="AF7057">
            <v>100</v>
          </cell>
          <cell r="AG7057" t="str">
            <v/>
          </cell>
          <cell r="AH7057">
            <v>-100</v>
          </cell>
        </row>
        <row r="7058">
          <cell r="AD7058">
            <v>6.5</v>
          </cell>
          <cell r="AF7058">
            <v>100</v>
          </cell>
          <cell r="AG7058" t="str">
            <v/>
          </cell>
          <cell r="AH7058">
            <v>-100</v>
          </cell>
        </row>
        <row r="7059">
          <cell r="AC7059" t="str">
            <v>3rd</v>
          </cell>
          <cell r="AD7059">
            <v>7.5</v>
          </cell>
          <cell r="AE7059">
            <v>1.9</v>
          </cell>
          <cell r="AF7059">
            <v>100</v>
          </cell>
          <cell r="AG7059" t="str">
            <v/>
          </cell>
          <cell r="AH7059">
            <v>-100</v>
          </cell>
        </row>
        <row r="7060">
          <cell r="AD7060">
            <v>8</v>
          </cell>
          <cell r="AF7060">
            <v>100</v>
          </cell>
          <cell r="AG7060" t="str">
            <v/>
          </cell>
          <cell r="AH7060">
            <v>-100</v>
          </cell>
        </row>
        <row r="7061">
          <cell r="AD7061">
            <v>10</v>
          </cell>
          <cell r="AF7061">
            <v>100</v>
          </cell>
          <cell r="AG7061" t="str">
            <v/>
          </cell>
          <cell r="AH7061">
            <v>-100</v>
          </cell>
        </row>
        <row r="7062">
          <cell r="AC7062" t="str">
            <v>3rd</v>
          </cell>
          <cell r="AD7062">
            <v>3.6</v>
          </cell>
          <cell r="AE7062">
            <v>1.6</v>
          </cell>
          <cell r="AF7062">
            <v>100</v>
          </cell>
          <cell r="AG7062" t="str">
            <v/>
          </cell>
          <cell r="AH7062">
            <v>-100</v>
          </cell>
        </row>
        <row r="7063">
          <cell r="AC7063" t="str">
            <v>2nd</v>
          </cell>
          <cell r="AD7063">
            <v>7</v>
          </cell>
          <cell r="AE7063">
            <v>2.2000000000000002</v>
          </cell>
          <cell r="AF7063">
            <v>100</v>
          </cell>
          <cell r="AG7063" t="str">
            <v/>
          </cell>
          <cell r="AH7063">
            <v>-100</v>
          </cell>
        </row>
        <row r="7064">
          <cell r="AD7064">
            <v>14</v>
          </cell>
          <cell r="AF7064">
            <v>100</v>
          </cell>
          <cell r="AG7064" t="str">
            <v/>
          </cell>
          <cell r="AH7064">
            <v>-100</v>
          </cell>
        </row>
        <row r="7065">
          <cell r="AD7065">
            <v>3.1</v>
          </cell>
          <cell r="AF7065">
            <v>100</v>
          </cell>
          <cell r="AG7065" t="str">
            <v/>
          </cell>
          <cell r="AH7065">
            <v>-100</v>
          </cell>
        </row>
        <row r="7066">
          <cell r="AD7066">
            <v>12</v>
          </cell>
          <cell r="AF7066">
            <v>100</v>
          </cell>
          <cell r="AG7066" t="str">
            <v/>
          </cell>
          <cell r="AH7066">
            <v>-100</v>
          </cell>
        </row>
        <row r="7067">
          <cell r="AD7067">
            <v>7</v>
          </cell>
          <cell r="AF7067">
            <v>100</v>
          </cell>
          <cell r="AG7067" t="str">
            <v/>
          </cell>
          <cell r="AH7067">
            <v>-100</v>
          </cell>
        </row>
        <row r="7068">
          <cell r="AC7068" t="str">
            <v>2nd</v>
          </cell>
          <cell r="AD7068">
            <v>6.5</v>
          </cell>
          <cell r="AE7068">
            <v>1.9</v>
          </cell>
          <cell r="AF7068">
            <v>100</v>
          </cell>
          <cell r="AG7068" t="str">
            <v/>
          </cell>
          <cell r="AH7068">
            <v>-100</v>
          </cell>
        </row>
        <row r="7069">
          <cell r="AD7069">
            <v>11</v>
          </cell>
          <cell r="AF7069">
            <v>100</v>
          </cell>
          <cell r="AG7069" t="str">
            <v/>
          </cell>
          <cell r="AH7069">
            <v>-100</v>
          </cell>
        </row>
        <row r="7070">
          <cell r="AC7070" t="str">
            <v>3rd</v>
          </cell>
          <cell r="AD7070">
            <v>4.5999999999999996</v>
          </cell>
          <cell r="AE7070">
            <v>1.8</v>
          </cell>
          <cell r="AF7070">
            <v>100</v>
          </cell>
          <cell r="AG7070" t="str">
            <v/>
          </cell>
          <cell r="AH7070">
            <v>-100</v>
          </cell>
        </row>
        <row r="7071">
          <cell r="AC7071" t="str">
            <v>2nd</v>
          </cell>
          <cell r="AD7071">
            <v>31</v>
          </cell>
          <cell r="AE7071">
            <v>5.8</v>
          </cell>
          <cell r="AF7071">
            <v>100</v>
          </cell>
          <cell r="AG7071" t="str">
            <v/>
          </cell>
          <cell r="AH7071">
            <v>-100</v>
          </cell>
        </row>
        <row r="7072">
          <cell r="AD7072">
            <v>8.5</v>
          </cell>
          <cell r="AF7072">
            <v>100</v>
          </cell>
          <cell r="AG7072" t="str">
            <v/>
          </cell>
          <cell r="AH7072">
            <v>-100</v>
          </cell>
        </row>
        <row r="7073">
          <cell r="AD7073">
            <v>9</v>
          </cell>
          <cell r="AF7073">
            <v>100</v>
          </cell>
          <cell r="AG7073" t="str">
            <v/>
          </cell>
          <cell r="AH7073">
            <v>-100</v>
          </cell>
        </row>
        <row r="7074">
          <cell r="AD7074">
            <v>7.5</v>
          </cell>
          <cell r="AF7074">
            <v>100</v>
          </cell>
          <cell r="AG7074" t="str">
            <v/>
          </cell>
          <cell r="AH7074">
            <v>-100</v>
          </cell>
        </row>
        <row r="7075">
          <cell r="AC7075" t="str">
            <v>2nd</v>
          </cell>
          <cell r="AD7075">
            <v>3.1</v>
          </cell>
          <cell r="AE7075">
            <v>1.6</v>
          </cell>
          <cell r="AF7075">
            <v>100</v>
          </cell>
          <cell r="AG7075" t="str">
            <v/>
          </cell>
          <cell r="AH7075">
            <v>-100</v>
          </cell>
        </row>
        <row r="7076">
          <cell r="AC7076" t="str">
            <v>3rd</v>
          </cell>
          <cell r="AD7076">
            <v>13</v>
          </cell>
          <cell r="AE7076">
            <v>3.1</v>
          </cell>
          <cell r="AF7076">
            <v>100</v>
          </cell>
          <cell r="AG7076" t="str">
            <v/>
          </cell>
          <cell r="AH7076">
            <v>-100</v>
          </cell>
        </row>
        <row r="7077">
          <cell r="AC7077" t="str">
            <v>Won</v>
          </cell>
          <cell r="AD7077">
            <v>4.8</v>
          </cell>
          <cell r="AE7077">
            <v>1.5</v>
          </cell>
          <cell r="AF7077">
            <v>100</v>
          </cell>
          <cell r="AG7077">
            <v>480</v>
          </cell>
          <cell r="AH7077">
            <v>380</v>
          </cell>
        </row>
        <row r="7078">
          <cell r="AD7078">
            <v>9.5</v>
          </cell>
          <cell r="AF7078">
            <v>100</v>
          </cell>
          <cell r="AG7078" t="str">
            <v/>
          </cell>
          <cell r="AH7078">
            <v>-100</v>
          </cell>
        </row>
        <row r="7079">
          <cell r="AD7079">
            <v>26</v>
          </cell>
          <cell r="AF7079">
            <v>100</v>
          </cell>
          <cell r="AG7079" t="str">
            <v/>
          </cell>
          <cell r="AH7079">
            <v>-100</v>
          </cell>
        </row>
        <row r="7080">
          <cell r="AC7080" t="str">
            <v>Won</v>
          </cell>
          <cell r="AD7080">
            <v>10.7</v>
          </cell>
          <cell r="AE7080">
            <v>3.3</v>
          </cell>
          <cell r="AF7080">
            <v>100</v>
          </cell>
          <cell r="AG7080">
            <v>1070</v>
          </cell>
          <cell r="AH7080">
            <v>970</v>
          </cell>
        </row>
        <row r="7081">
          <cell r="AD7081">
            <v>8</v>
          </cell>
          <cell r="AF7081">
            <v>100</v>
          </cell>
          <cell r="AG7081" t="str">
            <v/>
          </cell>
          <cell r="AH7081">
            <v>-100</v>
          </cell>
        </row>
        <row r="7082">
          <cell r="AC7082" t="str">
            <v>2nd</v>
          </cell>
          <cell r="AD7082">
            <v>5.5</v>
          </cell>
          <cell r="AE7082">
            <v>2</v>
          </cell>
          <cell r="AF7082">
            <v>100</v>
          </cell>
          <cell r="AG7082" t="str">
            <v/>
          </cell>
          <cell r="AH7082">
            <v>-100</v>
          </cell>
        </row>
        <row r="7083">
          <cell r="AD7083">
            <v>5.5</v>
          </cell>
          <cell r="AF7083">
            <v>100</v>
          </cell>
          <cell r="AG7083" t="str">
            <v/>
          </cell>
          <cell r="AH7083">
            <v>-100</v>
          </cell>
        </row>
        <row r="7084">
          <cell r="AD7084">
            <v>11</v>
          </cell>
          <cell r="AF7084">
            <v>100</v>
          </cell>
          <cell r="AG7084" t="str">
            <v/>
          </cell>
          <cell r="AH7084">
            <v>-100</v>
          </cell>
        </row>
        <row r="7085">
          <cell r="AC7085" t="str">
            <v>3rd</v>
          </cell>
          <cell r="AD7085">
            <v>5.5</v>
          </cell>
          <cell r="AE7085">
            <v>2</v>
          </cell>
          <cell r="AF7085">
            <v>100</v>
          </cell>
          <cell r="AG7085" t="str">
            <v/>
          </cell>
          <cell r="AH7085">
            <v>-100</v>
          </cell>
        </row>
        <row r="7086">
          <cell r="AD7086">
            <v>21</v>
          </cell>
          <cell r="AF7086">
            <v>100</v>
          </cell>
          <cell r="AG7086" t="str">
            <v/>
          </cell>
          <cell r="AH7086">
            <v>-100</v>
          </cell>
        </row>
        <row r="7087">
          <cell r="AD7087">
            <v>3.6</v>
          </cell>
          <cell r="AF7087">
            <v>100</v>
          </cell>
          <cell r="AG7087" t="str">
            <v/>
          </cell>
          <cell r="AH7087">
            <v>-100</v>
          </cell>
        </row>
        <row r="7088">
          <cell r="AD7088">
            <v>13</v>
          </cell>
          <cell r="AF7088">
            <v>100</v>
          </cell>
          <cell r="AG7088" t="str">
            <v/>
          </cell>
          <cell r="AH7088">
            <v>-100</v>
          </cell>
        </row>
        <row r="7089">
          <cell r="AC7089" t="str">
            <v>2nd</v>
          </cell>
          <cell r="AD7089">
            <v>9.5</v>
          </cell>
          <cell r="AE7089">
            <v>3.2</v>
          </cell>
          <cell r="AF7089">
            <v>100</v>
          </cell>
          <cell r="AG7089" t="str">
            <v/>
          </cell>
          <cell r="AH7089">
            <v>-100</v>
          </cell>
        </row>
        <row r="7090">
          <cell r="AD7090">
            <v>7</v>
          </cell>
          <cell r="AF7090">
            <v>100</v>
          </cell>
          <cell r="AG7090" t="str">
            <v/>
          </cell>
          <cell r="AH7090">
            <v>-100</v>
          </cell>
        </row>
        <row r="7091">
          <cell r="AD7091">
            <v>41</v>
          </cell>
          <cell r="AF7091">
            <v>100</v>
          </cell>
          <cell r="AG7091" t="str">
            <v/>
          </cell>
          <cell r="AH7091">
            <v>-100</v>
          </cell>
        </row>
        <row r="7092">
          <cell r="AD7092">
            <v>16</v>
          </cell>
          <cell r="AF7092">
            <v>100</v>
          </cell>
          <cell r="AG7092" t="str">
            <v/>
          </cell>
          <cell r="AH7092">
            <v>-100</v>
          </cell>
        </row>
        <row r="7093">
          <cell r="AD7093">
            <v>7.5</v>
          </cell>
          <cell r="AF7093">
            <v>100</v>
          </cell>
          <cell r="AG7093" t="str">
            <v/>
          </cell>
          <cell r="AH7093">
            <v>-100</v>
          </cell>
        </row>
        <row r="7094">
          <cell r="AC7094" t="str">
            <v>Won</v>
          </cell>
          <cell r="AD7094">
            <v>8.3000000000000007</v>
          </cell>
          <cell r="AE7094">
            <v>2.6</v>
          </cell>
          <cell r="AF7094">
            <v>100</v>
          </cell>
          <cell r="AG7094">
            <v>830.00000000000011</v>
          </cell>
          <cell r="AH7094">
            <v>730.00000000000011</v>
          </cell>
        </row>
        <row r="7095">
          <cell r="AC7095" t="str">
            <v>2nd</v>
          </cell>
          <cell r="AD7095">
            <v>9</v>
          </cell>
          <cell r="AE7095">
            <v>2.7</v>
          </cell>
          <cell r="AF7095">
            <v>100</v>
          </cell>
          <cell r="AG7095" t="str">
            <v/>
          </cell>
          <cell r="AH7095">
            <v>-100</v>
          </cell>
        </row>
        <row r="7096">
          <cell r="AD7096">
            <v>8.5</v>
          </cell>
          <cell r="AF7096">
            <v>100</v>
          </cell>
          <cell r="AG7096" t="str">
            <v/>
          </cell>
          <cell r="AH7096">
            <v>-100</v>
          </cell>
        </row>
        <row r="7097">
          <cell r="AD7097">
            <v>6.5</v>
          </cell>
          <cell r="AF7097">
            <v>100</v>
          </cell>
          <cell r="AG7097" t="str">
            <v/>
          </cell>
          <cell r="AH7097">
            <v>-100</v>
          </cell>
        </row>
        <row r="7098">
          <cell r="AC7098" t="str">
            <v>3rd</v>
          </cell>
          <cell r="AD7098">
            <v>5</v>
          </cell>
          <cell r="AE7098">
            <v>1.9</v>
          </cell>
          <cell r="AF7098">
            <v>100</v>
          </cell>
          <cell r="AG7098" t="str">
            <v/>
          </cell>
          <cell r="AH7098">
            <v>-100</v>
          </cell>
        </row>
        <row r="7099">
          <cell r="AC7099" t="str">
            <v>Won</v>
          </cell>
          <cell r="AD7099">
            <v>7</v>
          </cell>
          <cell r="AE7099">
            <v>2.2999999999999998</v>
          </cell>
          <cell r="AF7099">
            <v>100</v>
          </cell>
          <cell r="AG7099">
            <v>700</v>
          </cell>
          <cell r="AH7099">
            <v>600</v>
          </cell>
        </row>
        <row r="7100">
          <cell r="AD7100">
            <v>6.5</v>
          </cell>
          <cell r="AF7100">
            <v>100</v>
          </cell>
          <cell r="AG7100" t="str">
            <v/>
          </cell>
          <cell r="AH7100">
            <v>-100</v>
          </cell>
        </row>
        <row r="7101">
          <cell r="AC7101" t="str">
            <v>Won</v>
          </cell>
          <cell r="AD7101">
            <v>3</v>
          </cell>
          <cell r="AE7101">
            <v>1.4</v>
          </cell>
          <cell r="AF7101">
            <v>100</v>
          </cell>
          <cell r="AG7101">
            <v>300</v>
          </cell>
          <cell r="AH7101">
            <v>200</v>
          </cell>
        </row>
        <row r="7102">
          <cell r="AC7102" t="str">
            <v>3rd</v>
          </cell>
          <cell r="AD7102">
            <v>5</v>
          </cell>
          <cell r="AE7102">
            <v>1.3</v>
          </cell>
          <cell r="AF7102">
            <v>100</v>
          </cell>
          <cell r="AG7102" t="str">
            <v/>
          </cell>
          <cell r="AH7102">
            <v>-100</v>
          </cell>
        </row>
        <row r="7103">
          <cell r="AC7103" t="str">
            <v>2nd</v>
          </cell>
          <cell r="AD7103">
            <v>13</v>
          </cell>
          <cell r="AE7103">
            <v>3.1</v>
          </cell>
          <cell r="AF7103">
            <v>100</v>
          </cell>
          <cell r="AG7103" t="str">
            <v/>
          </cell>
          <cell r="AH7103">
            <v>-100</v>
          </cell>
        </row>
        <row r="7104">
          <cell r="AD7104">
            <v>17</v>
          </cell>
          <cell r="AF7104">
            <v>100</v>
          </cell>
          <cell r="AG7104" t="str">
            <v/>
          </cell>
          <cell r="AH7104">
            <v>-100</v>
          </cell>
        </row>
        <row r="7105">
          <cell r="AC7105" t="str">
            <v>3rd</v>
          </cell>
          <cell r="AD7105">
            <v>2.6</v>
          </cell>
          <cell r="AE7105">
            <v>1.3</v>
          </cell>
          <cell r="AF7105">
            <v>100</v>
          </cell>
          <cell r="AG7105" t="str">
            <v/>
          </cell>
          <cell r="AH7105">
            <v>-100</v>
          </cell>
        </row>
        <row r="7106">
          <cell r="AD7106">
            <v>6</v>
          </cell>
          <cell r="AF7106">
            <v>100</v>
          </cell>
          <cell r="AG7106" t="str">
            <v/>
          </cell>
          <cell r="AH7106">
            <v>-100</v>
          </cell>
        </row>
        <row r="7107">
          <cell r="AD7107">
            <v>6.5</v>
          </cell>
          <cell r="AF7107">
            <v>100</v>
          </cell>
          <cell r="AG7107" t="str">
            <v/>
          </cell>
          <cell r="AH7107">
            <v>-100</v>
          </cell>
        </row>
        <row r="7108">
          <cell r="AD7108">
            <v>12</v>
          </cell>
          <cell r="AF7108">
            <v>100</v>
          </cell>
          <cell r="AG7108" t="str">
            <v/>
          </cell>
          <cell r="AH7108">
            <v>-100</v>
          </cell>
        </row>
        <row r="7109">
          <cell r="AD7109">
            <v>16</v>
          </cell>
          <cell r="AF7109">
            <v>100</v>
          </cell>
          <cell r="AG7109" t="str">
            <v/>
          </cell>
          <cell r="AH7109">
            <v>-100</v>
          </cell>
        </row>
        <row r="7110">
          <cell r="AC7110" t="str">
            <v>Won</v>
          </cell>
          <cell r="AD7110">
            <v>2.6</v>
          </cell>
          <cell r="AE7110">
            <v>1.4</v>
          </cell>
          <cell r="AF7110">
            <v>100</v>
          </cell>
          <cell r="AG7110">
            <v>260</v>
          </cell>
          <cell r="AH7110">
            <v>160</v>
          </cell>
        </row>
        <row r="7111">
          <cell r="AD7111">
            <v>4.4000000000000004</v>
          </cell>
          <cell r="AF7111">
            <v>100</v>
          </cell>
          <cell r="AG7111" t="str">
            <v/>
          </cell>
          <cell r="AH7111">
            <v>-100</v>
          </cell>
        </row>
        <row r="7112">
          <cell r="AD7112">
            <v>9</v>
          </cell>
          <cell r="AF7112">
            <v>100</v>
          </cell>
          <cell r="AG7112" t="str">
            <v/>
          </cell>
          <cell r="AH7112">
            <v>-100</v>
          </cell>
        </row>
        <row r="7113">
          <cell r="AC7113" t="str">
            <v>2nd</v>
          </cell>
          <cell r="AD7113">
            <v>16</v>
          </cell>
          <cell r="AE7113">
            <v>3.7</v>
          </cell>
          <cell r="AF7113">
            <v>100</v>
          </cell>
          <cell r="AG7113" t="str">
            <v/>
          </cell>
          <cell r="AH7113">
            <v>-100</v>
          </cell>
        </row>
        <row r="7114">
          <cell r="AD7114">
            <v>14</v>
          </cell>
          <cell r="AF7114">
            <v>100</v>
          </cell>
          <cell r="AG7114" t="str">
            <v/>
          </cell>
          <cell r="AH7114">
            <v>-100</v>
          </cell>
        </row>
        <row r="7115">
          <cell r="AC7115" t="str">
            <v>2nd</v>
          </cell>
          <cell r="AD7115">
            <v>3.6</v>
          </cell>
          <cell r="AE7115">
            <v>1.7</v>
          </cell>
          <cell r="AF7115">
            <v>100</v>
          </cell>
          <cell r="AG7115" t="str">
            <v/>
          </cell>
          <cell r="AH7115">
            <v>-100</v>
          </cell>
        </row>
        <row r="7116">
          <cell r="AD7116">
            <v>31</v>
          </cell>
          <cell r="AF7116">
            <v>100</v>
          </cell>
          <cell r="AG7116" t="str">
            <v/>
          </cell>
          <cell r="AH7116">
            <v>-100</v>
          </cell>
        </row>
        <row r="7117">
          <cell r="AC7117" t="str">
            <v>L/Scr</v>
          </cell>
          <cell r="AD7117">
            <v>1</v>
          </cell>
          <cell r="AE7117">
            <v>1</v>
          </cell>
          <cell r="AF7117" t="str">
            <v/>
          </cell>
          <cell r="AG7117" t="str">
            <v/>
          </cell>
          <cell r="AH7117" t="str">
            <v/>
          </cell>
        </row>
        <row r="7118">
          <cell r="AC7118" t="str">
            <v>3rd</v>
          </cell>
          <cell r="AD7118">
            <v>10</v>
          </cell>
          <cell r="AE7118">
            <v>2.2999999999999998</v>
          </cell>
          <cell r="AF7118">
            <v>100</v>
          </cell>
          <cell r="AG7118" t="str">
            <v/>
          </cell>
          <cell r="AH7118">
            <v>-100</v>
          </cell>
        </row>
        <row r="7119">
          <cell r="AC7119" t="str">
            <v>Won</v>
          </cell>
          <cell r="AD7119">
            <v>8.5</v>
          </cell>
          <cell r="AE7119">
            <v>2.4</v>
          </cell>
          <cell r="AF7119">
            <v>100</v>
          </cell>
          <cell r="AG7119">
            <v>850</v>
          </cell>
          <cell r="AH7119">
            <v>750</v>
          </cell>
        </row>
        <row r="7120">
          <cell r="AC7120" t="str">
            <v>Won</v>
          </cell>
          <cell r="AD7120">
            <v>2.4</v>
          </cell>
          <cell r="AE7120">
            <v>1.7</v>
          </cell>
          <cell r="AF7120">
            <v>100</v>
          </cell>
          <cell r="AG7120">
            <v>240</v>
          </cell>
          <cell r="AH7120">
            <v>140</v>
          </cell>
        </row>
        <row r="7121">
          <cell r="AD7121">
            <v>4</v>
          </cell>
          <cell r="AF7121">
            <v>100</v>
          </cell>
          <cell r="AG7121" t="str">
            <v/>
          </cell>
          <cell r="AH7121">
            <v>-100</v>
          </cell>
        </row>
        <row r="7122">
          <cell r="AD7122">
            <v>26</v>
          </cell>
          <cell r="AF7122">
            <v>100</v>
          </cell>
          <cell r="AG7122" t="str">
            <v/>
          </cell>
          <cell r="AH7122">
            <v>-100</v>
          </cell>
        </row>
        <row r="7123">
          <cell r="AD7123">
            <v>14</v>
          </cell>
          <cell r="AF7123">
            <v>100</v>
          </cell>
          <cell r="AG7123" t="str">
            <v/>
          </cell>
          <cell r="AH7123">
            <v>-100</v>
          </cell>
        </row>
        <row r="7124">
          <cell r="AC7124" t="str">
            <v>3rd</v>
          </cell>
          <cell r="AD7124">
            <v>7.5</v>
          </cell>
          <cell r="AE7124">
            <v>2.2999999999999998</v>
          </cell>
          <cell r="AF7124">
            <v>100</v>
          </cell>
          <cell r="AG7124" t="str">
            <v/>
          </cell>
          <cell r="AH7124">
            <v>-100</v>
          </cell>
        </row>
        <row r="7125">
          <cell r="AD7125">
            <v>4</v>
          </cell>
          <cell r="AF7125">
            <v>100</v>
          </cell>
          <cell r="AG7125" t="str">
            <v/>
          </cell>
          <cell r="AH7125">
            <v>-100</v>
          </cell>
        </row>
        <row r="7126">
          <cell r="AD7126">
            <v>31</v>
          </cell>
          <cell r="AF7126">
            <v>100</v>
          </cell>
          <cell r="AG7126" t="str">
            <v/>
          </cell>
          <cell r="AH7126">
            <v>-100</v>
          </cell>
        </row>
        <row r="7127">
          <cell r="AC7127" t="str">
            <v>3rd</v>
          </cell>
          <cell r="AD7127">
            <v>5.5</v>
          </cell>
          <cell r="AE7127">
            <v>2</v>
          </cell>
          <cell r="AF7127">
            <v>100</v>
          </cell>
          <cell r="AG7127" t="str">
            <v/>
          </cell>
          <cell r="AH7127">
            <v>-100</v>
          </cell>
        </row>
        <row r="7128">
          <cell r="AD7128">
            <v>11</v>
          </cell>
          <cell r="AF7128">
            <v>100</v>
          </cell>
          <cell r="AG7128" t="str">
            <v/>
          </cell>
          <cell r="AH7128">
            <v>-100</v>
          </cell>
        </row>
        <row r="7129">
          <cell r="AD7129">
            <v>17</v>
          </cell>
          <cell r="AF7129">
            <v>100</v>
          </cell>
          <cell r="AG7129" t="str">
            <v/>
          </cell>
          <cell r="AH7129">
            <v>-100</v>
          </cell>
        </row>
        <row r="7130">
          <cell r="AD7130">
            <v>11</v>
          </cell>
          <cell r="AF7130">
            <v>100</v>
          </cell>
          <cell r="AG7130" t="str">
            <v/>
          </cell>
          <cell r="AH7130">
            <v>-100</v>
          </cell>
        </row>
        <row r="7131">
          <cell r="AD7131">
            <v>15</v>
          </cell>
          <cell r="AF7131">
            <v>100</v>
          </cell>
          <cell r="AG7131" t="str">
            <v/>
          </cell>
          <cell r="AH7131">
            <v>-100</v>
          </cell>
        </row>
        <row r="7132">
          <cell r="AD7132">
            <v>21</v>
          </cell>
          <cell r="AF7132">
            <v>100</v>
          </cell>
          <cell r="AG7132" t="str">
            <v/>
          </cell>
          <cell r="AH7132">
            <v>-100</v>
          </cell>
        </row>
        <row r="7133">
          <cell r="AC7133" t="str">
            <v>2nd</v>
          </cell>
          <cell r="AD7133">
            <v>9.5</v>
          </cell>
          <cell r="AE7133">
            <v>2.2999999999999998</v>
          </cell>
          <cell r="AF7133">
            <v>100</v>
          </cell>
          <cell r="AG7133" t="str">
            <v/>
          </cell>
          <cell r="AH7133">
            <v>-100</v>
          </cell>
        </row>
        <row r="7134">
          <cell r="AC7134" t="str">
            <v>L/Scr</v>
          </cell>
          <cell r="AD7134">
            <v>1</v>
          </cell>
          <cell r="AE7134">
            <v>1</v>
          </cell>
          <cell r="AF7134" t="str">
            <v/>
          </cell>
          <cell r="AG7134" t="str">
            <v/>
          </cell>
          <cell r="AH7134" t="str">
            <v/>
          </cell>
        </row>
        <row r="7135">
          <cell r="AD7135">
            <v>11</v>
          </cell>
          <cell r="AF7135">
            <v>100</v>
          </cell>
          <cell r="AG7135" t="str">
            <v/>
          </cell>
          <cell r="AH7135">
            <v>-100</v>
          </cell>
        </row>
        <row r="7136">
          <cell r="AC7136" t="str">
            <v>2nd</v>
          </cell>
          <cell r="AD7136">
            <v>5.5</v>
          </cell>
          <cell r="AE7136">
            <v>2.4</v>
          </cell>
          <cell r="AF7136">
            <v>100</v>
          </cell>
          <cell r="AG7136" t="str">
            <v/>
          </cell>
          <cell r="AH7136">
            <v>-100</v>
          </cell>
        </row>
        <row r="7137">
          <cell r="AC7137" t="str">
            <v>3rd</v>
          </cell>
          <cell r="AD7137">
            <v>9</v>
          </cell>
          <cell r="AE7137">
            <v>2.7</v>
          </cell>
          <cell r="AF7137">
            <v>100</v>
          </cell>
          <cell r="AG7137" t="str">
            <v/>
          </cell>
          <cell r="AH7137">
            <v>-100</v>
          </cell>
        </row>
        <row r="7138">
          <cell r="AD7138">
            <v>9.5</v>
          </cell>
          <cell r="AF7138">
            <v>100</v>
          </cell>
          <cell r="AG7138" t="str">
            <v/>
          </cell>
          <cell r="AH7138">
            <v>-100</v>
          </cell>
        </row>
        <row r="7139">
          <cell r="AD7139">
            <v>10</v>
          </cell>
          <cell r="AF7139">
            <v>100</v>
          </cell>
          <cell r="AG7139" t="str">
            <v/>
          </cell>
          <cell r="AH7139">
            <v>-100</v>
          </cell>
        </row>
        <row r="7140">
          <cell r="AD7140">
            <v>2.6</v>
          </cell>
          <cell r="AF7140">
            <v>100</v>
          </cell>
          <cell r="AG7140" t="str">
            <v/>
          </cell>
          <cell r="AH7140">
            <v>-100</v>
          </cell>
        </row>
        <row r="7141">
          <cell r="AC7141" t="str">
            <v>Won</v>
          </cell>
          <cell r="AD7141">
            <v>4.4000000000000004</v>
          </cell>
          <cell r="AE7141">
            <v>1.4</v>
          </cell>
          <cell r="AF7141">
            <v>100</v>
          </cell>
          <cell r="AG7141">
            <v>440.00000000000006</v>
          </cell>
          <cell r="AH7141">
            <v>340.00000000000006</v>
          </cell>
        </row>
        <row r="7142">
          <cell r="AD7142">
            <v>9</v>
          </cell>
          <cell r="AF7142">
            <v>100</v>
          </cell>
          <cell r="AG7142" t="str">
            <v/>
          </cell>
          <cell r="AH7142">
            <v>-100</v>
          </cell>
        </row>
        <row r="7143">
          <cell r="AD7143">
            <v>10</v>
          </cell>
          <cell r="AF7143">
            <v>100</v>
          </cell>
          <cell r="AG7143" t="str">
            <v/>
          </cell>
          <cell r="AH7143">
            <v>-100</v>
          </cell>
        </row>
        <row r="7144">
          <cell r="AD7144">
            <v>19</v>
          </cell>
          <cell r="AF7144">
            <v>100</v>
          </cell>
          <cell r="AG7144" t="str">
            <v/>
          </cell>
          <cell r="AH7144">
            <v>-100</v>
          </cell>
        </row>
        <row r="7145">
          <cell r="AD7145">
            <v>5.5</v>
          </cell>
          <cell r="AF7145">
            <v>100</v>
          </cell>
          <cell r="AG7145" t="str">
            <v/>
          </cell>
          <cell r="AH7145">
            <v>-100</v>
          </cell>
        </row>
        <row r="7146">
          <cell r="AD7146">
            <v>13</v>
          </cell>
          <cell r="AF7146">
            <v>100</v>
          </cell>
          <cell r="AG7146" t="str">
            <v/>
          </cell>
          <cell r="AH7146">
            <v>-100</v>
          </cell>
        </row>
        <row r="7147">
          <cell r="AD7147">
            <v>5</v>
          </cell>
          <cell r="AF7147">
            <v>100</v>
          </cell>
          <cell r="AG7147" t="str">
            <v/>
          </cell>
          <cell r="AH7147">
            <v>-100</v>
          </cell>
        </row>
        <row r="7148">
          <cell r="AC7148" t="str">
            <v>Won</v>
          </cell>
          <cell r="AD7148">
            <v>4.4000000000000004</v>
          </cell>
          <cell r="AE7148">
            <v>1.8</v>
          </cell>
          <cell r="AF7148">
            <v>100</v>
          </cell>
          <cell r="AG7148">
            <v>440.00000000000006</v>
          </cell>
          <cell r="AH7148">
            <v>340.00000000000006</v>
          </cell>
        </row>
        <row r="7149">
          <cell r="AC7149" t="str">
            <v>2nd</v>
          </cell>
          <cell r="AD7149">
            <v>5.5</v>
          </cell>
          <cell r="AE7149">
            <v>1.8</v>
          </cell>
          <cell r="AF7149">
            <v>100</v>
          </cell>
          <cell r="AG7149" t="str">
            <v/>
          </cell>
          <cell r="AH7149">
            <v>-100</v>
          </cell>
        </row>
        <row r="7150">
          <cell r="AD7150">
            <v>2.1</v>
          </cell>
          <cell r="AF7150">
            <v>100</v>
          </cell>
          <cell r="AG7150" t="str">
            <v/>
          </cell>
          <cell r="AH7150">
            <v>-100</v>
          </cell>
        </row>
        <row r="7151">
          <cell r="AC7151" t="str">
            <v>3rd</v>
          </cell>
          <cell r="AD7151">
            <v>75</v>
          </cell>
          <cell r="AE7151">
            <v>2.2000000000000002</v>
          </cell>
          <cell r="AF7151">
            <v>100</v>
          </cell>
          <cell r="AG7151" t="str">
            <v/>
          </cell>
          <cell r="AH7151">
            <v>-100</v>
          </cell>
        </row>
        <row r="7152">
          <cell r="AD7152">
            <v>8</v>
          </cell>
          <cell r="AF7152">
            <v>100</v>
          </cell>
          <cell r="AG7152" t="str">
            <v/>
          </cell>
          <cell r="AH7152">
            <v>-100</v>
          </cell>
        </row>
        <row r="7153">
          <cell r="AC7153" t="str">
            <v>Won</v>
          </cell>
          <cell r="AD7153">
            <v>24.4</v>
          </cell>
          <cell r="AE7153">
            <v>4</v>
          </cell>
          <cell r="AF7153">
            <v>100</v>
          </cell>
          <cell r="AG7153">
            <v>2440</v>
          </cell>
          <cell r="AH7153">
            <v>2340</v>
          </cell>
        </row>
        <row r="7154">
          <cell r="AD7154">
            <v>13</v>
          </cell>
          <cell r="AF7154">
            <v>100</v>
          </cell>
          <cell r="AG7154" t="str">
            <v/>
          </cell>
          <cell r="AH7154">
            <v>-100</v>
          </cell>
        </row>
        <row r="7155">
          <cell r="AC7155" t="str">
            <v>2nd</v>
          </cell>
          <cell r="AD7155">
            <v>1.85</v>
          </cell>
          <cell r="AE7155">
            <v>1.2</v>
          </cell>
          <cell r="AF7155">
            <v>100</v>
          </cell>
          <cell r="AG7155" t="str">
            <v/>
          </cell>
          <cell r="AH7155">
            <v>-100</v>
          </cell>
        </row>
        <row r="7156">
          <cell r="AC7156" t="str">
            <v>3rd</v>
          </cell>
          <cell r="AD7156">
            <v>21</v>
          </cell>
          <cell r="AE7156">
            <v>2.2999999999999998</v>
          </cell>
          <cell r="AF7156">
            <v>100</v>
          </cell>
          <cell r="AG7156" t="str">
            <v/>
          </cell>
          <cell r="AH7156">
            <v>-100</v>
          </cell>
        </row>
        <row r="7157">
          <cell r="AD7157">
            <v>9.5</v>
          </cell>
          <cell r="AF7157">
            <v>100</v>
          </cell>
          <cell r="AG7157" t="str">
            <v/>
          </cell>
          <cell r="AH7157">
            <v>-100</v>
          </cell>
        </row>
        <row r="7158">
          <cell r="AD7158">
            <v>17</v>
          </cell>
          <cell r="AF7158">
            <v>100</v>
          </cell>
          <cell r="AG7158" t="str">
            <v/>
          </cell>
          <cell r="AH7158">
            <v>-100</v>
          </cell>
        </row>
        <row r="7159">
          <cell r="AD7159">
            <v>8.5</v>
          </cell>
          <cell r="AF7159">
            <v>100</v>
          </cell>
          <cell r="AG7159" t="str">
            <v/>
          </cell>
          <cell r="AH7159">
            <v>-100</v>
          </cell>
        </row>
        <row r="7160">
          <cell r="AD7160">
            <v>13</v>
          </cell>
          <cell r="AF7160">
            <v>100</v>
          </cell>
          <cell r="AG7160" t="str">
            <v/>
          </cell>
          <cell r="AH7160">
            <v>-100</v>
          </cell>
        </row>
        <row r="7161">
          <cell r="AC7161" t="str">
            <v>3rd</v>
          </cell>
          <cell r="AD7161">
            <v>3.9</v>
          </cell>
          <cell r="AE7161">
            <v>1.5</v>
          </cell>
          <cell r="AF7161">
            <v>100</v>
          </cell>
          <cell r="AG7161" t="str">
            <v/>
          </cell>
          <cell r="AH7161">
            <v>-100</v>
          </cell>
        </row>
        <row r="7162">
          <cell r="AD7162">
            <v>5.5</v>
          </cell>
          <cell r="AF7162">
            <v>100</v>
          </cell>
          <cell r="AG7162" t="str">
            <v/>
          </cell>
          <cell r="AH7162">
            <v>-100</v>
          </cell>
        </row>
        <row r="7163">
          <cell r="AC7163" t="str">
            <v>Won</v>
          </cell>
          <cell r="AD7163">
            <v>11</v>
          </cell>
          <cell r="AE7163">
            <v>2.5</v>
          </cell>
          <cell r="AF7163">
            <v>100</v>
          </cell>
          <cell r="AG7163">
            <v>1100</v>
          </cell>
          <cell r="AH7163">
            <v>1000</v>
          </cell>
        </row>
        <row r="7164">
          <cell r="AD7164">
            <v>7.5</v>
          </cell>
          <cell r="AF7164">
            <v>100</v>
          </cell>
          <cell r="AG7164" t="str">
            <v/>
          </cell>
          <cell r="AH7164">
            <v>-100</v>
          </cell>
        </row>
        <row r="7165">
          <cell r="AC7165" t="str">
            <v>3rd</v>
          </cell>
          <cell r="AD7165">
            <v>7.5</v>
          </cell>
          <cell r="AE7165">
            <v>2.9</v>
          </cell>
          <cell r="AF7165">
            <v>100</v>
          </cell>
          <cell r="AG7165" t="str">
            <v/>
          </cell>
          <cell r="AH7165">
            <v>-100</v>
          </cell>
        </row>
        <row r="7166">
          <cell r="AD7166">
            <v>5</v>
          </cell>
          <cell r="AF7166">
            <v>100</v>
          </cell>
          <cell r="AG7166" t="str">
            <v/>
          </cell>
          <cell r="AH7166">
            <v>-100</v>
          </cell>
        </row>
        <row r="7167">
          <cell r="AD7167">
            <v>6.5</v>
          </cell>
          <cell r="AF7167">
            <v>100</v>
          </cell>
          <cell r="AG7167" t="str">
            <v/>
          </cell>
          <cell r="AH7167">
            <v>-100</v>
          </cell>
        </row>
        <row r="7168">
          <cell r="AD7168">
            <v>7</v>
          </cell>
          <cell r="AF7168">
            <v>100</v>
          </cell>
          <cell r="AG7168" t="str">
            <v/>
          </cell>
          <cell r="AH7168">
            <v>-100</v>
          </cell>
        </row>
        <row r="7169">
          <cell r="AD7169">
            <v>26</v>
          </cell>
          <cell r="AF7169">
            <v>100</v>
          </cell>
          <cell r="AG7169" t="str">
            <v/>
          </cell>
          <cell r="AH7169">
            <v>-100</v>
          </cell>
        </row>
        <row r="7170">
          <cell r="AC7170" t="str">
            <v>Won</v>
          </cell>
          <cell r="AD7170">
            <v>3.2</v>
          </cell>
          <cell r="AE7170">
            <v>1.4</v>
          </cell>
          <cell r="AF7170">
            <v>100</v>
          </cell>
          <cell r="AG7170">
            <v>320</v>
          </cell>
          <cell r="AH7170">
            <v>220</v>
          </cell>
        </row>
        <row r="7171">
          <cell r="AC7171" t="str">
            <v>2nd</v>
          </cell>
          <cell r="AD7171">
            <v>6</v>
          </cell>
          <cell r="AE7171">
            <v>1.8</v>
          </cell>
          <cell r="AF7171">
            <v>100</v>
          </cell>
          <cell r="AG7171" t="str">
            <v/>
          </cell>
          <cell r="AH7171">
            <v>-100</v>
          </cell>
        </row>
        <row r="7172">
          <cell r="AC7172" t="str">
            <v>3rd</v>
          </cell>
          <cell r="AD7172">
            <v>7.5</v>
          </cell>
          <cell r="AE7172">
            <v>2.4</v>
          </cell>
          <cell r="AF7172">
            <v>100</v>
          </cell>
          <cell r="AG7172" t="str">
            <v/>
          </cell>
          <cell r="AH7172">
            <v>-100</v>
          </cell>
        </row>
        <row r="7173">
          <cell r="AD7173">
            <v>8.5</v>
          </cell>
          <cell r="AF7173">
            <v>100</v>
          </cell>
          <cell r="AG7173" t="str">
            <v/>
          </cell>
          <cell r="AH7173">
            <v>-100</v>
          </cell>
        </row>
        <row r="7174">
          <cell r="AD7174">
            <v>12</v>
          </cell>
          <cell r="AF7174">
            <v>100</v>
          </cell>
          <cell r="AG7174" t="str">
            <v/>
          </cell>
          <cell r="AH7174">
            <v>-100</v>
          </cell>
        </row>
        <row r="7175">
          <cell r="AC7175" t="str">
            <v>2nd</v>
          </cell>
          <cell r="AD7175">
            <v>3.5</v>
          </cell>
          <cell r="AE7175">
            <v>1.7</v>
          </cell>
          <cell r="AF7175">
            <v>100</v>
          </cell>
          <cell r="AG7175" t="str">
            <v/>
          </cell>
          <cell r="AH7175">
            <v>-100</v>
          </cell>
        </row>
        <row r="7176">
          <cell r="AD7176">
            <v>5.5</v>
          </cell>
          <cell r="AF7176">
            <v>100</v>
          </cell>
          <cell r="AG7176" t="str">
            <v/>
          </cell>
          <cell r="AH7176">
            <v>-100</v>
          </cell>
        </row>
        <row r="7177">
          <cell r="AC7177" t="str">
            <v>Won</v>
          </cell>
          <cell r="AD7177">
            <v>5.5</v>
          </cell>
          <cell r="AE7177">
            <v>1.5</v>
          </cell>
          <cell r="AF7177">
            <v>100</v>
          </cell>
          <cell r="AG7177">
            <v>550</v>
          </cell>
          <cell r="AH7177">
            <v>450</v>
          </cell>
        </row>
        <row r="7178">
          <cell r="AD7178">
            <v>16</v>
          </cell>
          <cell r="AF7178">
            <v>100</v>
          </cell>
          <cell r="AG7178" t="str">
            <v/>
          </cell>
          <cell r="AH7178">
            <v>-100</v>
          </cell>
        </row>
        <row r="7179">
          <cell r="AD7179">
            <v>11</v>
          </cell>
          <cell r="AF7179">
            <v>100</v>
          </cell>
          <cell r="AG7179" t="str">
            <v/>
          </cell>
          <cell r="AH7179">
            <v>-100</v>
          </cell>
        </row>
        <row r="7180">
          <cell r="AC7180" t="str">
            <v>3rd</v>
          </cell>
          <cell r="AD7180">
            <v>4.2</v>
          </cell>
          <cell r="AE7180">
            <v>1.5</v>
          </cell>
          <cell r="AF7180">
            <v>100</v>
          </cell>
          <cell r="AG7180" t="str">
            <v/>
          </cell>
          <cell r="AH7180">
            <v>-100</v>
          </cell>
        </row>
        <row r="7181">
          <cell r="AD7181">
            <v>8</v>
          </cell>
          <cell r="AF7181">
            <v>100</v>
          </cell>
          <cell r="AG7181" t="str">
            <v/>
          </cell>
          <cell r="AH7181">
            <v>-100</v>
          </cell>
        </row>
        <row r="7182">
          <cell r="AC7182" t="str">
            <v>Won</v>
          </cell>
          <cell r="AD7182">
            <v>3.3</v>
          </cell>
          <cell r="AE7182">
            <v>1.4</v>
          </cell>
          <cell r="AF7182">
            <v>100</v>
          </cell>
          <cell r="AG7182">
            <v>330</v>
          </cell>
          <cell r="AH7182">
            <v>230</v>
          </cell>
        </row>
        <row r="7183">
          <cell r="AD7183">
            <v>5</v>
          </cell>
          <cell r="AF7183">
            <v>100</v>
          </cell>
          <cell r="AG7183" t="str">
            <v/>
          </cell>
          <cell r="AH7183">
            <v>-100</v>
          </cell>
        </row>
        <row r="7184">
          <cell r="AD7184">
            <v>26</v>
          </cell>
          <cell r="AF7184">
            <v>100</v>
          </cell>
          <cell r="AG7184" t="str">
            <v/>
          </cell>
          <cell r="AH7184">
            <v>-100</v>
          </cell>
        </row>
        <row r="7185">
          <cell r="AC7185" t="str">
            <v>3rd</v>
          </cell>
          <cell r="AD7185">
            <v>4.2</v>
          </cell>
          <cell r="AE7185">
            <v>1.8</v>
          </cell>
          <cell r="AF7185">
            <v>100</v>
          </cell>
          <cell r="AG7185" t="str">
            <v/>
          </cell>
          <cell r="AH7185">
            <v>-100</v>
          </cell>
        </row>
        <row r="7186">
          <cell r="AC7186" t="str">
            <v>2nd</v>
          </cell>
          <cell r="AD7186">
            <v>7</v>
          </cell>
          <cell r="AE7186">
            <v>2.4</v>
          </cell>
          <cell r="AF7186">
            <v>100</v>
          </cell>
          <cell r="AG7186" t="str">
            <v/>
          </cell>
          <cell r="AH7186">
            <v>-100</v>
          </cell>
        </row>
        <row r="7187">
          <cell r="AD7187">
            <v>5.5</v>
          </cell>
          <cell r="AF7187">
            <v>100</v>
          </cell>
          <cell r="AG7187" t="str">
            <v/>
          </cell>
          <cell r="AH7187">
            <v>-100</v>
          </cell>
        </row>
        <row r="7188">
          <cell r="AC7188" t="str">
            <v>Won</v>
          </cell>
          <cell r="AD7188">
            <v>8.8000000000000007</v>
          </cell>
          <cell r="AE7188">
            <v>2.6</v>
          </cell>
          <cell r="AF7188">
            <v>100</v>
          </cell>
          <cell r="AG7188">
            <v>880.00000000000011</v>
          </cell>
          <cell r="AH7188">
            <v>780.00000000000011</v>
          </cell>
        </row>
        <row r="7189">
          <cell r="AD7189">
            <v>11</v>
          </cell>
          <cell r="AF7189">
            <v>100</v>
          </cell>
          <cell r="AG7189" t="str">
            <v/>
          </cell>
          <cell r="AH7189">
            <v>-100</v>
          </cell>
        </row>
        <row r="7190">
          <cell r="AD7190">
            <v>4</v>
          </cell>
          <cell r="AF7190">
            <v>100</v>
          </cell>
          <cell r="AG7190" t="str">
            <v/>
          </cell>
          <cell r="AH7190">
            <v>-100</v>
          </cell>
        </row>
        <row r="7191">
          <cell r="AC7191" t="str">
            <v>2nd</v>
          </cell>
          <cell r="AD7191">
            <v>4</v>
          </cell>
          <cell r="AE7191">
            <v>1.8</v>
          </cell>
          <cell r="AF7191">
            <v>100</v>
          </cell>
          <cell r="AG7191" t="str">
            <v/>
          </cell>
          <cell r="AH7191">
            <v>-100</v>
          </cell>
        </row>
        <row r="7192">
          <cell r="AD7192">
            <v>21</v>
          </cell>
          <cell r="AF7192">
            <v>100</v>
          </cell>
          <cell r="AG7192" t="str">
            <v/>
          </cell>
          <cell r="AH7192">
            <v>-100</v>
          </cell>
        </row>
        <row r="7193">
          <cell r="AD7193">
            <v>7</v>
          </cell>
          <cell r="AF7193">
            <v>100</v>
          </cell>
          <cell r="AG7193" t="str">
            <v/>
          </cell>
          <cell r="AH7193">
            <v>-100</v>
          </cell>
        </row>
        <row r="7194">
          <cell r="AC7194" t="str">
            <v>3rd</v>
          </cell>
          <cell r="AD7194">
            <v>17</v>
          </cell>
          <cell r="AE7194">
            <v>4.7</v>
          </cell>
          <cell r="AF7194">
            <v>100</v>
          </cell>
          <cell r="AG7194" t="str">
            <v/>
          </cell>
          <cell r="AH7194">
            <v>-100</v>
          </cell>
        </row>
        <row r="7195">
          <cell r="AD7195">
            <v>4.8</v>
          </cell>
          <cell r="AF7195">
            <v>100</v>
          </cell>
          <cell r="AG7195" t="str">
            <v/>
          </cell>
          <cell r="AH7195">
            <v>-100</v>
          </cell>
        </row>
        <row r="7196">
          <cell r="AC7196" t="str">
            <v>2nd</v>
          </cell>
          <cell r="AD7196">
            <v>5.5</v>
          </cell>
          <cell r="AE7196">
            <v>2.2000000000000002</v>
          </cell>
          <cell r="AF7196">
            <v>100</v>
          </cell>
          <cell r="AG7196" t="str">
            <v/>
          </cell>
          <cell r="AH7196">
            <v>-100</v>
          </cell>
        </row>
        <row r="7197">
          <cell r="AD7197">
            <v>19</v>
          </cell>
          <cell r="AF7197">
            <v>100</v>
          </cell>
          <cell r="AG7197" t="str">
            <v/>
          </cell>
          <cell r="AH7197">
            <v>-100</v>
          </cell>
        </row>
        <row r="7198">
          <cell r="AD7198">
            <v>12</v>
          </cell>
          <cell r="AF7198">
            <v>100</v>
          </cell>
          <cell r="AG7198" t="str">
            <v/>
          </cell>
          <cell r="AH7198">
            <v>-100</v>
          </cell>
        </row>
        <row r="7199">
          <cell r="AD7199">
            <v>18</v>
          </cell>
          <cell r="AF7199">
            <v>100</v>
          </cell>
          <cell r="AG7199" t="str">
            <v/>
          </cell>
          <cell r="AH7199">
            <v>-100</v>
          </cell>
        </row>
        <row r="7200">
          <cell r="AD7200">
            <v>8</v>
          </cell>
          <cell r="AF7200">
            <v>100</v>
          </cell>
          <cell r="AG7200" t="str">
            <v/>
          </cell>
          <cell r="AH7200">
            <v>-100</v>
          </cell>
        </row>
        <row r="7201">
          <cell r="AD7201">
            <v>2.8</v>
          </cell>
          <cell r="AF7201">
            <v>100</v>
          </cell>
          <cell r="AG7201" t="str">
            <v/>
          </cell>
          <cell r="AH7201">
            <v>-100</v>
          </cell>
        </row>
        <row r="7202">
          <cell r="AC7202" t="str">
            <v>3rd</v>
          </cell>
          <cell r="AD7202">
            <v>11</v>
          </cell>
          <cell r="AE7202">
            <v>2.6</v>
          </cell>
          <cell r="AF7202">
            <v>100</v>
          </cell>
          <cell r="AG7202" t="str">
            <v/>
          </cell>
          <cell r="AH7202">
            <v>-100</v>
          </cell>
        </row>
        <row r="7203">
          <cell r="AD7203">
            <v>5.5</v>
          </cell>
          <cell r="AF7203">
            <v>100</v>
          </cell>
          <cell r="AG7203" t="str">
            <v/>
          </cell>
          <cell r="AH7203">
            <v>-100</v>
          </cell>
        </row>
        <row r="7204">
          <cell r="AD7204">
            <v>10</v>
          </cell>
          <cell r="AF7204">
            <v>100</v>
          </cell>
          <cell r="AG7204" t="str">
            <v/>
          </cell>
          <cell r="AH7204">
            <v>-100</v>
          </cell>
        </row>
        <row r="7205">
          <cell r="AC7205" t="str">
            <v>Won</v>
          </cell>
          <cell r="AD7205">
            <v>15</v>
          </cell>
          <cell r="AE7205">
            <v>2.9</v>
          </cell>
          <cell r="AF7205">
            <v>100</v>
          </cell>
          <cell r="AG7205">
            <v>1500</v>
          </cell>
          <cell r="AH7205">
            <v>1400</v>
          </cell>
        </row>
        <row r="7206">
          <cell r="AC7206" t="str">
            <v>2nd</v>
          </cell>
          <cell r="AD7206">
            <v>4</v>
          </cell>
          <cell r="AE7206">
            <v>1.8</v>
          </cell>
          <cell r="AF7206">
            <v>100</v>
          </cell>
          <cell r="AG7206" t="str">
            <v/>
          </cell>
          <cell r="AH7206">
            <v>-100</v>
          </cell>
        </row>
        <row r="7207">
          <cell r="AD7207">
            <v>6</v>
          </cell>
          <cell r="AF7207">
            <v>100</v>
          </cell>
          <cell r="AG7207" t="str">
            <v/>
          </cell>
          <cell r="AH7207">
            <v>-100</v>
          </cell>
        </row>
        <row r="7208">
          <cell r="AD7208">
            <v>7</v>
          </cell>
          <cell r="AF7208">
            <v>100</v>
          </cell>
          <cell r="AG7208" t="str">
            <v/>
          </cell>
          <cell r="AH7208">
            <v>-100</v>
          </cell>
        </row>
        <row r="7209">
          <cell r="AC7209" t="str">
            <v>3rd</v>
          </cell>
          <cell r="AD7209">
            <v>16</v>
          </cell>
          <cell r="AE7209">
            <v>2.9</v>
          </cell>
          <cell r="AF7209">
            <v>100</v>
          </cell>
          <cell r="AG7209" t="str">
            <v/>
          </cell>
          <cell r="AH7209">
            <v>-100</v>
          </cell>
        </row>
        <row r="7210">
          <cell r="AD7210">
            <v>16</v>
          </cell>
          <cell r="AF7210">
            <v>100</v>
          </cell>
          <cell r="AG7210" t="str">
            <v/>
          </cell>
          <cell r="AH7210">
            <v>-100</v>
          </cell>
        </row>
        <row r="7211">
          <cell r="AC7211" t="str">
            <v>Won</v>
          </cell>
          <cell r="AD7211">
            <v>3.3</v>
          </cell>
          <cell r="AE7211">
            <v>1.6</v>
          </cell>
          <cell r="AF7211">
            <v>100</v>
          </cell>
          <cell r="AG7211">
            <v>330</v>
          </cell>
          <cell r="AH7211">
            <v>230</v>
          </cell>
        </row>
        <row r="7212">
          <cell r="AD7212">
            <v>10</v>
          </cell>
          <cell r="AF7212">
            <v>100</v>
          </cell>
          <cell r="AG7212" t="str">
            <v/>
          </cell>
          <cell r="AH7212">
            <v>-100</v>
          </cell>
        </row>
        <row r="7213">
          <cell r="AD7213">
            <v>31</v>
          </cell>
          <cell r="AF7213">
            <v>100</v>
          </cell>
          <cell r="AG7213" t="str">
            <v/>
          </cell>
          <cell r="AH7213">
            <v>-100</v>
          </cell>
        </row>
        <row r="7214">
          <cell r="AD7214">
            <v>8</v>
          </cell>
          <cell r="AF7214">
            <v>100</v>
          </cell>
          <cell r="AG7214" t="str">
            <v/>
          </cell>
          <cell r="AH7214">
            <v>-100</v>
          </cell>
        </row>
        <row r="7215">
          <cell r="AC7215" t="str">
            <v>2nd</v>
          </cell>
          <cell r="AD7215">
            <v>6</v>
          </cell>
          <cell r="AE7215">
            <v>2</v>
          </cell>
          <cell r="AF7215">
            <v>100</v>
          </cell>
          <cell r="AG7215" t="str">
            <v/>
          </cell>
          <cell r="AH7215">
            <v>-100</v>
          </cell>
        </row>
        <row r="7216">
          <cell r="AD7216">
            <v>17</v>
          </cell>
          <cell r="AF7216">
            <v>100</v>
          </cell>
          <cell r="AG7216" t="str">
            <v/>
          </cell>
          <cell r="AH7216">
            <v>-100</v>
          </cell>
        </row>
        <row r="7217">
          <cell r="AC7217" t="str">
            <v>Won</v>
          </cell>
          <cell r="AD7217">
            <v>5</v>
          </cell>
          <cell r="AE7217">
            <v>1.9</v>
          </cell>
          <cell r="AF7217">
            <v>100</v>
          </cell>
          <cell r="AG7217">
            <v>500</v>
          </cell>
          <cell r="AH7217">
            <v>400</v>
          </cell>
        </row>
        <row r="7218">
          <cell r="AD7218">
            <v>6</v>
          </cell>
          <cell r="AF7218">
            <v>100</v>
          </cell>
          <cell r="AG7218" t="str">
            <v/>
          </cell>
          <cell r="AH7218">
            <v>-100</v>
          </cell>
        </row>
        <row r="7219">
          <cell r="AC7219" t="str">
            <v>3rd</v>
          </cell>
          <cell r="AD7219">
            <v>7</v>
          </cell>
          <cell r="AE7219">
            <v>2.5</v>
          </cell>
          <cell r="AF7219">
            <v>100</v>
          </cell>
          <cell r="AG7219" t="str">
            <v/>
          </cell>
          <cell r="AH7219">
            <v>-100</v>
          </cell>
        </row>
        <row r="7220">
          <cell r="AC7220" t="str">
            <v>3rd</v>
          </cell>
          <cell r="AD7220">
            <v>3.6</v>
          </cell>
          <cell r="AE7220">
            <v>1.5</v>
          </cell>
          <cell r="AF7220">
            <v>100</v>
          </cell>
          <cell r="AG7220" t="str">
            <v/>
          </cell>
          <cell r="AH7220">
            <v>-100</v>
          </cell>
        </row>
        <row r="7221">
          <cell r="AC7221" t="str">
            <v>Won</v>
          </cell>
          <cell r="AD7221">
            <v>3.3</v>
          </cell>
          <cell r="AE7221">
            <v>1.2</v>
          </cell>
          <cell r="AF7221">
            <v>100</v>
          </cell>
          <cell r="AG7221">
            <v>330</v>
          </cell>
          <cell r="AH7221">
            <v>230</v>
          </cell>
        </row>
        <row r="7222">
          <cell r="AD7222">
            <v>8.5</v>
          </cell>
          <cell r="AF7222">
            <v>100</v>
          </cell>
          <cell r="AG7222" t="str">
            <v/>
          </cell>
          <cell r="AH7222">
            <v>-100</v>
          </cell>
        </row>
        <row r="7223">
          <cell r="AD7223">
            <v>13</v>
          </cell>
          <cell r="AF7223">
            <v>100</v>
          </cell>
          <cell r="AG7223" t="str">
            <v/>
          </cell>
          <cell r="AH7223">
            <v>-100</v>
          </cell>
        </row>
        <row r="7224">
          <cell r="AC7224" t="str">
            <v>2nd</v>
          </cell>
          <cell r="AD7224">
            <v>14</v>
          </cell>
          <cell r="AE7224">
            <v>3.6</v>
          </cell>
          <cell r="AF7224">
            <v>100</v>
          </cell>
          <cell r="AG7224" t="str">
            <v/>
          </cell>
          <cell r="AH7224">
            <v>-100</v>
          </cell>
        </row>
        <row r="7225">
          <cell r="AD7225">
            <v>10</v>
          </cell>
          <cell r="AF7225">
            <v>100</v>
          </cell>
          <cell r="AG7225" t="str">
            <v/>
          </cell>
          <cell r="AH7225">
            <v>-100</v>
          </cell>
        </row>
        <row r="7226">
          <cell r="AC7226" t="str">
            <v>Won</v>
          </cell>
          <cell r="AD7226">
            <v>6</v>
          </cell>
          <cell r="AE7226">
            <v>2.6</v>
          </cell>
          <cell r="AF7226">
            <v>100</v>
          </cell>
          <cell r="AG7226">
            <v>600</v>
          </cell>
          <cell r="AH7226">
            <v>500</v>
          </cell>
        </row>
        <row r="7227">
          <cell r="AD7227">
            <v>11</v>
          </cell>
          <cell r="AF7227">
            <v>100</v>
          </cell>
          <cell r="AG7227" t="str">
            <v/>
          </cell>
          <cell r="AH7227">
            <v>-100</v>
          </cell>
        </row>
        <row r="7228">
          <cell r="AD7228">
            <v>7.5</v>
          </cell>
          <cell r="AF7228">
            <v>100</v>
          </cell>
          <cell r="AG7228" t="str">
            <v/>
          </cell>
          <cell r="AH7228">
            <v>-100</v>
          </cell>
        </row>
        <row r="7229">
          <cell r="AC7229" t="str">
            <v>2nd</v>
          </cell>
          <cell r="AD7229">
            <v>16</v>
          </cell>
          <cell r="AE7229">
            <v>4</v>
          </cell>
          <cell r="AF7229">
            <v>100</v>
          </cell>
          <cell r="AG7229" t="str">
            <v/>
          </cell>
          <cell r="AH7229">
            <v>-100</v>
          </cell>
        </row>
        <row r="7230">
          <cell r="AD7230">
            <v>9.5</v>
          </cell>
          <cell r="AF7230">
            <v>100</v>
          </cell>
          <cell r="AG7230" t="str">
            <v/>
          </cell>
          <cell r="AH7230">
            <v>-100</v>
          </cell>
        </row>
        <row r="7231">
          <cell r="AD7231">
            <v>7</v>
          </cell>
          <cell r="AF7231">
            <v>100</v>
          </cell>
          <cell r="AG7231" t="str">
            <v/>
          </cell>
          <cell r="AH7231">
            <v>-100</v>
          </cell>
        </row>
        <row r="7232">
          <cell r="AD7232">
            <v>7</v>
          </cell>
          <cell r="AF7232">
            <v>100</v>
          </cell>
          <cell r="AG7232" t="str">
            <v/>
          </cell>
          <cell r="AH7232">
            <v>-100</v>
          </cell>
        </row>
        <row r="7233">
          <cell r="AD7233">
            <v>11</v>
          </cell>
          <cell r="AF7233">
            <v>100</v>
          </cell>
          <cell r="AG7233" t="str">
            <v/>
          </cell>
          <cell r="AH7233">
            <v>-100</v>
          </cell>
        </row>
        <row r="7234">
          <cell r="AD7234">
            <v>26</v>
          </cell>
          <cell r="AF7234">
            <v>100</v>
          </cell>
          <cell r="AG7234" t="str">
            <v/>
          </cell>
          <cell r="AH7234">
            <v>-100</v>
          </cell>
        </row>
        <row r="7235">
          <cell r="AC7235" t="str">
            <v>Won</v>
          </cell>
          <cell r="AD7235">
            <v>8</v>
          </cell>
          <cell r="AE7235">
            <v>2.2999999999999998</v>
          </cell>
          <cell r="AF7235">
            <v>100</v>
          </cell>
          <cell r="AG7235">
            <v>800</v>
          </cell>
          <cell r="AH7235">
            <v>700</v>
          </cell>
        </row>
        <row r="7236">
          <cell r="AD7236">
            <v>7</v>
          </cell>
          <cell r="AF7236">
            <v>100</v>
          </cell>
          <cell r="AG7236" t="str">
            <v/>
          </cell>
          <cell r="AH7236">
            <v>-100</v>
          </cell>
        </row>
        <row r="7237">
          <cell r="AD7237">
            <v>6</v>
          </cell>
          <cell r="AF7237">
            <v>100</v>
          </cell>
          <cell r="AG7237" t="str">
            <v/>
          </cell>
          <cell r="AH7237">
            <v>-100</v>
          </cell>
        </row>
        <row r="7238">
          <cell r="AD7238">
            <v>8</v>
          </cell>
          <cell r="AF7238">
            <v>100</v>
          </cell>
          <cell r="AG7238" t="str">
            <v/>
          </cell>
          <cell r="AH7238">
            <v>-100</v>
          </cell>
        </row>
        <row r="7239">
          <cell r="AC7239" t="str">
            <v>2nd</v>
          </cell>
          <cell r="AD7239">
            <v>9</v>
          </cell>
          <cell r="AE7239">
            <v>2.9</v>
          </cell>
          <cell r="AF7239">
            <v>100</v>
          </cell>
          <cell r="AG7239" t="str">
            <v/>
          </cell>
          <cell r="AH7239">
            <v>-100</v>
          </cell>
        </row>
        <row r="7240">
          <cell r="AD7240">
            <v>4.8</v>
          </cell>
          <cell r="AF7240">
            <v>100</v>
          </cell>
          <cell r="AG7240" t="str">
            <v/>
          </cell>
          <cell r="AH7240">
            <v>-100</v>
          </cell>
        </row>
        <row r="7241">
          <cell r="AC7241" t="str">
            <v>2nd</v>
          </cell>
          <cell r="AD7241">
            <v>5.5</v>
          </cell>
          <cell r="AE7241">
            <v>2.4</v>
          </cell>
          <cell r="AF7241">
            <v>100</v>
          </cell>
          <cell r="AG7241" t="str">
            <v/>
          </cell>
          <cell r="AH7241">
            <v>-100</v>
          </cell>
        </row>
        <row r="7242">
          <cell r="AD7242">
            <v>9.5</v>
          </cell>
          <cell r="AF7242">
            <v>100</v>
          </cell>
          <cell r="AG7242" t="str">
            <v/>
          </cell>
          <cell r="AH7242">
            <v>-100</v>
          </cell>
        </row>
        <row r="7243">
          <cell r="AC7243" t="str">
            <v>Won</v>
          </cell>
          <cell r="AD7243">
            <v>10.1</v>
          </cell>
          <cell r="AE7243">
            <v>2.7</v>
          </cell>
          <cell r="AF7243">
            <v>100</v>
          </cell>
          <cell r="AG7243">
            <v>1010</v>
          </cell>
          <cell r="AH7243">
            <v>910</v>
          </cell>
        </row>
        <row r="7244">
          <cell r="AD7244">
            <v>13</v>
          </cell>
          <cell r="AF7244">
            <v>100</v>
          </cell>
          <cell r="AG7244" t="str">
            <v/>
          </cell>
          <cell r="AH7244">
            <v>-100</v>
          </cell>
        </row>
        <row r="7245">
          <cell r="AD7245">
            <v>4.5999999999999996</v>
          </cell>
          <cell r="AF7245">
            <v>100</v>
          </cell>
          <cell r="AG7245" t="str">
            <v/>
          </cell>
          <cell r="AH7245">
            <v>-100</v>
          </cell>
        </row>
        <row r="7246">
          <cell r="AD7246">
            <v>5.5</v>
          </cell>
          <cell r="AF7246">
            <v>100</v>
          </cell>
          <cell r="AG7246" t="str">
            <v/>
          </cell>
          <cell r="AH7246">
            <v>-100</v>
          </cell>
        </row>
        <row r="7247">
          <cell r="AC7247" t="str">
            <v>Won</v>
          </cell>
          <cell r="AD7247">
            <v>19.7</v>
          </cell>
          <cell r="AE7247">
            <v>4.5999999999999996</v>
          </cell>
          <cell r="AF7247">
            <v>100</v>
          </cell>
          <cell r="AG7247">
            <v>1970</v>
          </cell>
          <cell r="AH7247">
            <v>1870</v>
          </cell>
        </row>
        <row r="7248">
          <cell r="AD7248">
            <v>4.5999999999999996</v>
          </cell>
          <cell r="AF7248">
            <v>100</v>
          </cell>
          <cell r="AG7248" t="str">
            <v/>
          </cell>
          <cell r="AH7248">
            <v>-100</v>
          </cell>
        </row>
        <row r="7249">
          <cell r="AC7249" t="str">
            <v>3rd</v>
          </cell>
          <cell r="AD7249">
            <v>12</v>
          </cell>
          <cell r="AE7249">
            <v>4.2</v>
          </cell>
          <cell r="AF7249">
            <v>100</v>
          </cell>
          <cell r="AG7249" t="str">
            <v/>
          </cell>
          <cell r="AH7249">
            <v>-100</v>
          </cell>
        </row>
        <row r="7250">
          <cell r="AC7250" t="str">
            <v>2nd</v>
          </cell>
          <cell r="AD7250">
            <v>2.2000000000000002</v>
          </cell>
          <cell r="AE7250">
            <v>1.2</v>
          </cell>
          <cell r="AF7250">
            <v>100</v>
          </cell>
          <cell r="AG7250" t="str">
            <v/>
          </cell>
          <cell r="AH7250">
            <v>-100</v>
          </cell>
        </row>
        <row r="7251">
          <cell r="AD7251">
            <v>41</v>
          </cell>
          <cell r="AF7251">
            <v>100</v>
          </cell>
          <cell r="AG7251" t="str">
            <v/>
          </cell>
          <cell r="AH7251">
            <v>-100</v>
          </cell>
        </row>
        <row r="7252">
          <cell r="AC7252" t="str">
            <v>Won</v>
          </cell>
          <cell r="AD7252">
            <v>7</v>
          </cell>
          <cell r="AE7252">
            <v>2</v>
          </cell>
          <cell r="AF7252">
            <v>100</v>
          </cell>
          <cell r="AG7252">
            <v>700</v>
          </cell>
          <cell r="AH7252">
            <v>600</v>
          </cell>
        </row>
        <row r="7253">
          <cell r="AC7253" t="str">
            <v>3rd</v>
          </cell>
          <cell r="AD7253">
            <v>9</v>
          </cell>
          <cell r="AE7253">
            <v>2.2000000000000002</v>
          </cell>
          <cell r="AF7253">
            <v>100</v>
          </cell>
          <cell r="AG7253" t="str">
            <v/>
          </cell>
          <cell r="AH7253">
            <v>-100</v>
          </cell>
        </row>
        <row r="7254">
          <cell r="AD7254">
            <v>12</v>
          </cell>
          <cell r="AF7254">
            <v>100</v>
          </cell>
          <cell r="AG7254" t="str">
            <v/>
          </cell>
          <cell r="AH7254">
            <v>-100</v>
          </cell>
        </row>
        <row r="7255">
          <cell r="AD7255">
            <v>4.2</v>
          </cell>
          <cell r="AF7255">
            <v>100</v>
          </cell>
          <cell r="AG7255" t="str">
            <v/>
          </cell>
          <cell r="AH7255">
            <v>-100</v>
          </cell>
        </row>
        <row r="7256">
          <cell r="AD7256">
            <v>5</v>
          </cell>
          <cell r="AF7256">
            <v>100</v>
          </cell>
          <cell r="AG7256" t="str">
            <v/>
          </cell>
          <cell r="AH7256">
            <v>-100</v>
          </cell>
        </row>
        <row r="7257">
          <cell r="AD7257">
            <v>19</v>
          </cell>
          <cell r="AF7257">
            <v>100</v>
          </cell>
          <cell r="AG7257" t="str">
            <v/>
          </cell>
          <cell r="AH7257">
            <v>-100</v>
          </cell>
        </row>
        <row r="7258">
          <cell r="AD7258">
            <v>12</v>
          </cell>
          <cell r="AF7258">
            <v>100</v>
          </cell>
          <cell r="AG7258" t="str">
            <v/>
          </cell>
          <cell r="AH7258">
            <v>-100</v>
          </cell>
        </row>
        <row r="7259">
          <cell r="AD7259">
            <v>11</v>
          </cell>
          <cell r="AF7259">
            <v>100</v>
          </cell>
          <cell r="AG7259" t="str">
            <v/>
          </cell>
          <cell r="AH7259">
            <v>-100</v>
          </cell>
        </row>
        <row r="7260">
          <cell r="AD7260">
            <v>51</v>
          </cell>
          <cell r="AF7260">
            <v>100</v>
          </cell>
          <cell r="AG7260" t="str">
            <v/>
          </cell>
          <cell r="AH7260">
            <v>-100</v>
          </cell>
        </row>
        <row r="7261">
          <cell r="AC7261" t="str">
            <v>Won</v>
          </cell>
          <cell r="AD7261">
            <v>8</v>
          </cell>
          <cell r="AE7261">
            <v>2.1</v>
          </cell>
          <cell r="AF7261">
            <v>100</v>
          </cell>
          <cell r="AG7261">
            <v>800</v>
          </cell>
          <cell r="AH7261">
            <v>700</v>
          </cell>
        </row>
        <row r="7262">
          <cell r="AC7262" t="str">
            <v>3rd</v>
          </cell>
          <cell r="AD7262">
            <v>4.4000000000000004</v>
          </cell>
          <cell r="AE7262">
            <v>1.7</v>
          </cell>
          <cell r="AF7262">
            <v>100</v>
          </cell>
          <cell r="AG7262" t="str">
            <v/>
          </cell>
          <cell r="AH7262">
            <v>-100</v>
          </cell>
        </row>
        <row r="7263">
          <cell r="AD7263">
            <v>7</v>
          </cell>
          <cell r="AF7263">
            <v>100</v>
          </cell>
          <cell r="AG7263" t="str">
            <v/>
          </cell>
          <cell r="AH7263">
            <v>-100</v>
          </cell>
        </row>
        <row r="7264">
          <cell r="AD7264">
            <v>4.2</v>
          </cell>
          <cell r="AF7264">
            <v>100</v>
          </cell>
          <cell r="AG7264" t="str">
            <v/>
          </cell>
          <cell r="AH7264">
            <v>-100</v>
          </cell>
        </row>
        <row r="7265">
          <cell r="AC7265" t="str">
            <v>2nd</v>
          </cell>
          <cell r="AD7265">
            <v>3.6</v>
          </cell>
          <cell r="AE7265">
            <v>1.4</v>
          </cell>
          <cell r="AF7265">
            <v>100</v>
          </cell>
          <cell r="AG7265" t="str">
            <v/>
          </cell>
          <cell r="AH7265">
            <v>-100</v>
          </cell>
        </row>
        <row r="7266">
          <cell r="AC7266" t="str">
            <v>3rd</v>
          </cell>
          <cell r="AD7266">
            <v>4.4000000000000004</v>
          </cell>
          <cell r="AE7266">
            <v>1.8</v>
          </cell>
          <cell r="AF7266">
            <v>100</v>
          </cell>
          <cell r="AG7266" t="str">
            <v/>
          </cell>
          <cell r="AH7266">
            <v>-100</v>
          </cell>
        </row>
        <row r="7267">
          <cell r="AD7267">
            <v>13</v>
          </cell>
          <cell r="AF7267">
            <v>100</v>
          </cell>
          <cell r="AG7267" t="str">
            <v/>
          </cell>
          <cell r="AH7267">
            <v>-100</v>
          </cell>
        </row>
        <row r="7268">
          <cell r="AD7268">
            <v>11</v>
          </cell>
          <cell r="AF7268">
            <v>100</v>
          </cell>
          <cell r="AG7268" t="str">
            <v/>
          </cell>
          <cell r="AH7268">
            <v>-100</v>
          </cell>
        </row>
        <row r="7269">
          <cell r="AD7269">
            <v>19</v>
          </cell>
          <cell r="AF7269">
            <v>100</v>
          </cell>
          <cell r="AG7269" t="str">
            <v/>
          </cell>
          <cell r="AH7269">
            <v>-100</v>
          </cell>
        </row>
        <row r="7270">
          <cell r="AC7270" t="str">
            <v>Won</v>
          </cell>
          <cell r="AD7270">
            <v>4.8</v>
          </cell>
          <cell r="AE7270">
            <v>1.9</v>
          </cell>
          <cell r="AF7270">
            <v>100</v>
          </cell>
          <cell r="AG7270">
            <v>480</v>
          </cell>
          <cell r="AH7270">
            <v>380</v>
          </cell>
        </row>
        <row r="7271">
          <cell r="AD7271">
            <v>4.8</v>
          </cell>
          <cell r="AF7271">
            <v>100</v>
          </cell>
          <cell r="AG7271" t="str">
            <v/>
          </cell>
          <cell r="AH7271">
            <v>-100</v>
          </cell>
        </row>
        <row r="7272">
          <cell r="AD7272">
            <v>6.5</v>
          </cell>
          <cell r="AF7272">
            <v>100</v>
          </cell>
          <cell r="AG7272" t="str">
            <v/>
          </cell>
          <cell r="AH7272">
            <v>-100</v>
          </cell>
        </row>
        <row r="7273">
          <cell r="AD7273">
            <v>16</v>
          </cell>
          <cell r="AF7273">
            <v>100</v>
          </cell>
          <cell r="AG7273" t="str">
            <v/>
          </cell>
          <cell r="AH7273">
            <v>-100</v>
          </cell>
        </row>
        <row r="7274">
          <cell r="AD7274">
            <v>26</v>
          </cell>
          <cell r="AF7274">
            <v>100</v>
          </cell>
          <cell r="AG7274" t="str">
            <v/>
          </cell>
          <cell r="AH7274">
            <v>-100</v>
          </cell>
        </row>
        <row r="7275">
          <cell r="AD7275">
            <v>15</v>
          </cell>
          <cell r="AF7275">
            <v>100</v>
          </cell>
          <cell r="AG7275" t="str">
            <v/>
          </cell>
          <cell r="AH7275">
            <v>-100</v>
          </cell>
        </row>
        <row r="7276">
          <cell r="AC7276" t="str">
            <v>2nd</v>
          </cell>
          <cell r="AD7276">
            <v>10</v>
          </cell>
          <cell r="AE7276">
            <v>2.9</v>
          </cell>
          <cell r="AF7276">
            <v>100</v>
          </cell>
          <cell r="AG7276" t="str">
            <v/>
          </cell>
          <cell r="AH7276">
            <v>-100</v>
          </cell>
        </row>
        <row r="7277">
          <cell r="AD7277">
            <v>7.5</v>
          </cell>
          <cell r="AF7277">
            <v>100</v>
          </cell>
          <cell r="AG7277" t="str">
            <v/>
          </cell>
          <cell r="AH7277">
            <v>-100</v>
          </cell>
        </row>
        <row r="7278">
          <cell r="AC7278" t="str">
            <v>3rd</v>
          </cell>
          <cell r="AD7278">
            <v>5.5</v>
          </cell>
          <cell r="AE7278">
            <v>2</v>
          </cell>
          <cell r="AF7278">
            <v>100</v>
          </cell>
          <cell r="AG7278" t="str">
            <v/>
          </cell>
          <cell r="AH7278">
            <v>-100</v>
          </cell>
        </row>
        <row r="7279">
          <cell r="AD7279">
            <v>7</v>
          </cell>
          <cell r="AF7279">
            <v>100</v>
          </cell>
          <cell r="AG7279" t="str">
            <v/>
          </cell>
          <cell r="AH7279">
            <v>-100</v>
          </cell>
        </row>
        <row r="7280">
          <cell r="AD7280">
            <v>4.8</v>
          </cell>
          <cell r="AF7280">
            <v>100</v>
          </cell>
          <cell r="AG7280" t="str">
            <v/>
          </cell>
          <cell r="AH7280">
            <v>-100</v>
          </cell>
        </row>
        <row r="7281">
          <cell r="AC7281" t="str">
            <v>Won</v>
          </cell>
          <cell r="AD7281">
            <v>6.5</v>
          </cell>
          <cell r="AE7281">
            <v>2</v>
          </cell>
          <cell r="AF7281">
            <v>100</v>
          </cell>
          <cell r="AG7281">
            <v>650</v>
          </cell>
          <cell r="AH7281">
            <v>550</v>
          </cell>
        </row>
        <row r="7282">
          <cell r="AD7282">
            <v>9.5</v>
          </cell>
          <cell r="AF7282">
            <v>100</v>
          </cell>
          <cell r="AG7282" t="str">
            <v/>
          </cell>
          <cell r="AH7282">
            <v>-100</v>
          </cell>
        </row>
        <row r="7283">
          <cell r="AC7283" t="str">
            <v>L/Scr</v>
          </cell>
          <cell r="AD7283">
            <v>1</v>
          </cell>
          <cell r="AE7283">
            <v>1</v>
          </cell>
          <cell r="AF7283" t="str">
            <v/>
          </cell>
          <cell r="AG7283" t="str">
            <v/>
          </cell>
          <cell r="AH7283" t="str">
            <v/>
          </cell>
        </row>
        <row r="7284">
          <cell r="AD7284">
            <v>17</v>
          </cell>
          <cell r="AF7284">
            <v>100</v>
          </cell>
          <cell r="AG7284" t="str">
            <v/>
          </cell>
          <cell r="AH7284">
            <v>-100</v>
          </cell>
        </row>
        <row r="7285">
          <cell r="AC7285" t="str">
            <v>3rd</v>
          </cell>
          <cell r="AD7285">
            <v>6.5</v>
          </cell>
          <cell r="AE7285">
            <v>3.1</v>
          </cell>
          <cell r="AF7285">
            <v>100</v>
          </cell>
          <cell r="AG7285" t="str">
            <v/>
          </cell>
          <cell r="AH7285">
            <v>-100</v>
          </cell>
        </row>
        <row r="7286">
          <cell r="AD7286">
            <v>13</v>
          </cell>
          <cell r="AF7286">
            <v>100</v>
          </cell>
          <cell r="AG7286" t="str">
            <v/>
          </cell>
          <cell r="AH7286">
            <v>-100</v>
          </cell>
        </row>
        <row r="7287">
          <cell r="AD7287">
            <v>6.5</v>
          </cell>
          <cell r="AF7287">
            <v>100</v>
          </cell>
          <cell r="AG7287" t="str">
            <v/>
          </cell>
          <cell r="AH7287">
            <v>-100</v>
          </cell>
        </row>
        <row r="7288">
          <cell r="AC7288" t="str">
            <v>3rd</v>
          </cell>
          <cell r="AD7288">
            <v>5.5</v>
          </cell>
          <cell r="AE7288">
            <v>2.1</v>
          </cell>
          <cell r="AF7288">
            <v>100</v>
          </cell>
          <cell r="AG7288" t="str">
            <v/>
          </cell>
          <cell r="AH7288">
            <v>-100</v>
          </cell>
        </row>
        <row r="7289">
          <cell r="AD7289">
            <v>9.5</v>
          </cell>
          <cell r="AF7289">
            <v>100</v>
          </cell>
          <cell r="AG7289" t="str">
            <v/>
          </cell>
          <cell r="AH7289">
            <v>-100</v>
          </cell>
        </row>
        <row r="7290">
          <cell r="AC7290" t="str">
            <v>Won</v>
          </cell>
          <cell r="AD7290">
            <v>8.3000000000000007</v>
          </cell>
          <cell r="AE7290">
            <v>2.2999999999999998</v>
          </cell>
          <cell r="AF7290">
            <v>100</v>
          </cell>
          <cell r="AG7290">
            <v>830.00000000000011</v>
          </cell>
          <cell r="AH7290">
            <v>730.00000000000011</v>
          </cell>
        </row>
        <row r="7291">
          <cell r="AC7291" t="str">
            <v>L/Scr</v>
          </cell>
          <cell r="AD7291">
            <v>1</v>
          </cell>
          <cell r="AE7291">
            <v>1</v>
          </cell>
          <cell r="AF7291" t="str">
            <v/>
          </cell>
          <cell r="AG7291" t="str">
            <v/>
          </cell>
          <cell r="AH7291" t="str">
            <v/>
          </cell>
        </row>
        <row r="7292">
          <cell r="AC7292" t="str">
            <v>3rd</v>
          </cell>
          <cell r="AD7292">
            <v>6.5</v>
          </cell>
          <cell r="AE7292">
            <v>2.4</v>
          </cell>
          <cell r="AF7292">
            <v>100</v>
          </cell>
          <cell r="AG7292" t="str">
            <v/>
          </cell>
          <cell r="AH7292">
            <v>-100</v>
          </cell>
        </row>
        <row r="7293">
          <cell r="AD7293">
            <v>4.2</v>
          </cell>
          <cell r="AF7293">
            <v>100</v>
          </cell>
          <cell r="AG7293" t="str">
            <v/>
          </cell>
          <cell r="AH7293">
            <v>-100</v>
          </cell>
        </row>
        <row r="7294">
          <cell r="AD7294">
            <v>3.9</v>
          </cell>
          <cell r="AF7294">
            <v>100</v>
          </cell>
          <cell r="AG7294" t="str">
            <v/>
          </cell>
          <cell r="AH7294">
            <v>-100</v>
          </cell>
        </row>
        <row r="7295">
          <cell r="AD7295">
            <v>12</v>
          </cell>
          <cell r="AF7295">
            <v>100</v>
          </cell>
          <cell r="AG7295" t="str">
            <v/>
          </cell>
          <cell r="AH7295">
            <v>-100</v>
          </cell>
        </row>
        <row r="7296">
          <cell r="AC7296" t="str">
            <v>2nd</v>
          </cell>
          <cell r="AD7296">
            <v>3.5</v>
          </cell>
          <cell r="AE7296">
            <v>1.6</v>
          </cell>
          <cell r="AF7296">
            <v>100</v>
          </cell>
          <cell r="AG7296" t="str">
            <v/>
          </cell>
          <cell r="AH7296">
            <v>-100</v>
          </cell>
        </row>
        <row r="7297">
          <cell r="AD7297">
            <v>7</v>
          </cell>
          <cell r="AF7297">
            <v>100</v>
          </cell>
          <cell r="AG7297" t="str">
            <v/>
          </cell>
          <cell r="AH7297">
            <v>-100</v>
          </cell>
        </row>
        <row r="7298">
          <cell r="AC7298" t="str">
            <v>Won</v>
          </cell>
          <cell r="AD7298">
            <v>6.7</v>
          </cell>
          <cell r="AE7298">
            <v>2.5</v>
          </cell>
          <cell r="AF7298">
            <v>100</v>
          </cell>
          <cell r="AG7298">
            <v>670</v>
          </cell>
          <cell r="AH7298">
            <v>570</v>
          </cell>
        </row>
        <row r="7299">
          <cell r="AD7299">
            <v>17</v>
          </cell>
          <cell r="AF7299">
            <v>100</v>
          </cell>
          <cell r="AG7299" t="str">
            <v/>
          </cell>
          <cell r="AH7299">
            <v>-100</v>
          </cell>
        </row>
        <row r="7300">
          <cell r="AC7300" t="str">
            <v>Won</v>
          </cell>
          <cell r="AD7300">
            <v>2.1</v>
          </cell>
          <cell r="AE7300">
            <v>1.1000000000000001</v>
          </cell>
          <cell r="AF7300">
            <v>100</v>
          </cell>
          <cell r="AG7300">
            <v>210</v>
          </cell>
          <cell r="AH7300">
            <v>110</v>
          </cell>
        </row>
        <row r="7301">
          <cell r="AD7301">
            <v>11</v>
          </cell>
          <cell r="AF7301">
            <v>100</v>
          </cell>
          <cell r="AG7301" t="str">
            <v/>
          </cell>
          <cell r="AH7301">
            <v>-100</v>
          </cell>
        </row>
        <row r="7302">
          <cell r="AC7302" t="str">
            <v>2nd</v>
          </cell>
          <cell r="AD7302">
            <v>8.5</v>
          </cell>
          <cell r="AE7302">
            <v>2.6</v>
          </cell>
          <cell r="AF7302">
            <v>100</v>
          </cell>
          <cell r="AG7302" t="str">
            <v/>
          </cell>
          <cell r="AH7302">
            <v>-100</v>
          </cell>
        </row>
        <row r="7303">
          <cell r="AC7303" t="str">
            <v>3rd</v>
          </cell>
          <cell r="AD7303">
            <v>11</v>
          </cell>
          <cell r="AE7303">
            <v>2.4</v>
          </cell>
          <cell r="AF7303">
            <v>100</v>
          </cell>
          <cell r="AG7303" t="str">
            <v/>
          </cell>
          <cell r="AH7303">
            <v>-100</v>
          </cell>
        </row>
        <row r="7304">
          <cell r="AD7304">
            <v>21</v>
          </cell>
          <cell r="AF7304">
            <v>100</v>
          </cell>
          <cell r="AG7304" t="str">
            <v/>
          </cell>
          <cell r="AH7304">
            <v>-100</v>
          </cell>
        </row>
        <row r="7305">
          <cell r="AD7305">
            <v>3.8</v>
          </cell>
          <cell r="AF7305">
            <v>100</v>
          </cell>
          <cell r="AG7305" t="str">
            <v/>
          </cell>
          <cell r="AH7305">
            <v>-100</v>
          </cell>
        </row>
        <row r="7306">
          <cell r="AC7306" t="str">
            <v>3rd</v>
          </cell>
          <cell r="AD7306">
            <v>14</v>
          </cell>
          <cell r="AE7306">
            <v>3.2</v>
          </cell>
          <cell r="AF7306">
            <v>100</v>
          </cell>
          <cell r="AG7306" t="str">
            <v/>
          </cell>
          <cell r="AH7306">
            <v>-100</v>
          </cell>
        </row>
        <row r="7307">
          <cell r="AC7307" t="str">
            <v>Won</v>
          </cell>
          <cell r="AD7307">
            <v>7.8</v>
          </cell>
          <cell r="AE7307">
            <v>2.7</v>
          </cell>
          <cell r="AF7307">
            <v>100</v>
          </cell>
          <cell r="AG7307">
            <v>780</v>
          </cell>
          <cell r="AH7307">
            <v>680</v>
          </cell>
        </row>
        <row r="7308">
          <cell r="AD7308">
            <v>11</v>
          </cell>
          <cell r="AF7308">
            <v>100</v>
          </cell>
          <cell r="AG7308" t="str">
            <v/>
          </cell>
          <cell r="AH7308">
            <v>-100</v>
          </cell>
        </row>
        <row r="7309">
          <cell r="AD7309">
            <v>8</v>
          </cell>
          <cell r="AF7309">
            <v>100</v>
          </cell>
          <cell r="AG7309" t="str">
            <v/>
          </cell>
          <cell r="AH7309">
            <v>-100</v>
          </cell>
        </row>
        <row r="7310">
          <cell r="AD7310">
            <v>10</v>
          </cell>
          <cell r="AF7310">
            <v>100</v>
          </cell>
          <cell r="AG7310" t="str">
            <v/>
          </cell>
          <cell r="AH7310">
            <v>-100</v>
          </cell>
        </row>
        <row r="7311">
          <cell r="AD7311">
            <v>21</v>
          </cell>
          <cell r="AF7311">
            <v>100</v>
          </cell>
          <cell r="AG7311" t="str">
            <v/>
          </cell>
          <cell r="AH7311">
            <v>-100</v>
          </cell>
        </row>
        <row r="7312">
          <cell r="AC7312" t="str">
            <v>2nd</v>
          </cell>
          <cell r="AD7312">
            <v>8.5</v>
          </cell>
          <cell r="AE7312">
            <v>3.1</v>
          </cell>
          <cell r="AF7312">
            <v>100</v>
          </cell>
          <cell r="AG7312" t="str">
            <v/>
          </cell>
          <cell r="AH7312">
            <v>-100</v>
          </cell>
        </row>
        <row r="7313">
          <cell r="AC7313" t="str">
            <v>Won</v>
          </cell>
          <cell r="AD7313">
            <v>6.4</v>
          </cell>
          <cell r="AE7313">
            <v>2.4</v>
          </cell>
          <cell r="AF7313">
            <v>100</v>
          </cell>
          <cell r="AG7313">
            <v>640</v>
          </cell>
          <cell r="AH7313">
            <v>540</v>
          </cell>
        </row>
        <row r="7314">
          <cell r="AD7314">
            <v>5.5</v>
          </cell>
          <cell r="AF7314">
            <v>100</v>
          </cell>
          <cell r="AG7314" t="str">
            <v/>
          </cell>
          <cell r="AH7314">
            <v>-100</v>
          </cell>
        </row>
        <row r="7315">
          <cell r="AD7315">
            <v>3.4</v>
          </cell>
          <cell r="AF7315">
            <v>100</v>
          </cell>
          <cell r="AG7315" t="str">
            <v/>
          </cell>
          <cell r="AH7315">
            <v>-100</v>
          </cell>
        </row>
        <row r="7316">
          <cell r="AC7316" t="str">
            <v>2nd</v>
          </cell>
          <cell r="AD7316">
            <v>7</v>
          </cell>
          <cell r="AE7316">
            <v>2.1</v>
          </cell>
          <cell r="AF7316">
            <v>100</v>
          </cell>
          <cell r="AG7316" t="str">
            <v/>
          </cell>
          <cell r="AH7316">
            <v>-100</v>
          </cell>
        </row>
        <row r="7317">
          <cell r="AD7317">
            <v>3.8</v>
          </cell>
          <cell r="AF7317">
            <v>100</v>
          </cell>
          <cell r="AG7317" t="str">
            <v/>
          </cell>
          <cell r="AH7317">
            <v>-100</v>
          </cell>
        </row>
        <row r="7318">
          <cell r="AD7318">
            <v>8.5</v>
          </cell>
          <cell r="AF7318">
            <v>100</v>
          </cell>
          <cell r="AG7318" t="str">
            <v/>
          </cell>
          <cell r="AH7318">
            <v>-100</v>
          </cell>
        </row>
        <row r="7319">
          <cell r="AC7319" t="str">
            <v>3rd</v>
          </cell>
          <cell r="AD7319">
            <v>17</v>
          </cell>
          <cell r="AE7319">
            <v>3.3</v>
          </cell>
          <cell r="AF7319">
            <v>100</v>
          </cell>
          <cell r="AG7319" t="str">
            <v/>
          </cell>
          <cell r="AH7319">
            <v>-100</v>
          </cell>
        </row>
        <row r="7320">
          <cell r="AD7320">
            <v>11</v>
          </cell>
          <cell r="AF7320">
            <v>100</v>
          </cell>
          <cell r="AG7320" t="str">
            <v/>
          </cell>
          <cell r="AH7320">
            <v>-100</v>
          </cell>
        </row>
        <row r="7321">
          <cell r="AC7321" t="str">
            <v>Won</v>
          </cell>
          <cell r="AD7321">
            <v>6</v>
          </cell>
          <cell r="AE7321">
            <v>2.2999999999999998</v>
          </cell>
          <cell r="AF7321">
            <v>100</v>
          </cell>
          <cell r="AG7321">
            <v>600</v>
          </cell>
          <cell r="AH7321">
            <v>500</v>
          </cell>
        </row>
        <row r="7322">
          <cell r="AD7322">
            <v>8</v>
          </cell>
          <cell r="AF7322">
            <v>100</v>
          </cell>
          <cell r="AG7322" t="str">
            <v/>
          </cell>
          <cell r="AH7322">
            <v>-100</v>
          </cell>
        </row>
        <row r="7323">
          <cell r="AC7323" t="str">
            <v>3rd</v>
          </cell>
          <cell r="AD7323">
            <v>14</v>
          </cell>
          <cell r="AE7323">
            <v>3.8</v>
          </cell>
          <cell r="AF7323">
            <v>100</v>
          </cell>
          <cell r="AG7323" t="str">
            <v/>
          </cell>
          <cell r="AH7323">
            <v>-100</v>
          </cell>
        </row>
        <row r="7324">
          <cell r="AD7324">
            <v>15</v>
          </cell>
          <cell r="AF7324">
            <v>100</v>
          </cell>
          <cell r="AG7324" t="str">
            <v/>
          </cell>
          <cell r="AH7324">
            <v>-100</v>
          </cell>
        </row>
        <row r="7325">
          <cell r="AD7325">
            <v>5</v>
          </cell>
          <cell r="AF7325">
            <v>100</v>
          </cell>
          <cell r="AG7325" t="str">
            <v/>
          </cell>
          <cell r="AH7325">
            <v>-100</v>
          </cell>
        </row>
        <row r="7326">
          <cell r="AD7326">
            <v>8.5</v>
          </cell>
          <cell r="AF7326">
            <v>100</v>
          </cell>
          <cell r="AG7326" t="str">
            <v/>
          </cell>
          <cell r="AH7326">
            <v>-100</v>
          </cell>
        </row>
        <row r="7327">
          <cell r="AD7327">
            <v>4.8</v>
          </cell>
          <cell r="AF7327">
            <v>100</v>
          </cell>
          <cell r="AG7327" t="str">
            <v/>
          </cell>
          <cell r="AH7327">
            <v>-100</v>
          </cell>
        </row>
        <row r="7328">
          <cell r="AD7328">
            <v>10</v>
          </cell>
          <cell r="AF7328">
            <v>100</v>
          </cell>
          <cell r="AG7328" t="str">
            <v/>
          </cell>
          <cell r="AH7328">
            <v>-100</v>
          </cell>
        </row>
        <row r="7329">
          <cell r="AD7329">
            <v>7</v>
          </cell>
          <cell r="AF7329">
            <v>100</v>
          </cell>
          <cell r="AG7329" t="str">
            <v/>
          </cell>
          <cell r="AH7329">
            <v>-100</v>
          </cell>
        </row>
        <row r="7330">
          <cell r="AC7330" t="str">
            <v>Won</v>
          </cell>
          <cell r="AD7330">
            <v>3.9</v>
          </cell>
          <cell r="AE7330">
            <v>1.7</v>
          </cell>
          <cell r="AF7330">
            <v>100</v>
          </cell>
          <cell r="AG7330">
            <v>390</v>
          </cell>
          <cell r="AH7330">
            <v>290</v>
          </cell>
        </row>
        <row r="7331">
          <cell r="AD7331">
            <v>3.4</v>
          </cell>
          <cell r="AF7331">
            <v>100</v>
          </cell>
          <cell r="AG7331" t="str">
            <v/>
          </cell>
          <cell r="AH7331">
            <v>-100</v>
          </cell>
        </row>
        <row r="7332">
          <cell r="AC7332" t="str">
            <v>2nd</v>
          </cell>
          <cell r="AD7332">
            <v>15</v>
          </cell>
          <cell r="AE7332">
            <v>3.8</v>
          </cell>
          <cell r="AF7332">
            <v>100</v>
          </cell>
          <cell r="AG7332" t="str">
            <v/>
          </cell>
          <cell r="AH7332">
            <v>-100</v>
          </cell>
        </row>
        <row r="7333">
          <cell r="AD7333">
            <v>15</v>
          </cell>
          <cell r="AF7333">
            <v>100</v>
          </cell>
          <cell r="AG7333" t="str">
            <v/>
          </cell>
          <cell r="AH7333">
            <v>-100</v>
          </cell>
        </row>
        <row r="7334">
          <cell r="AD7334">
            <v>9</v>
          </cell>
          <cell r="AF7334">
            <v>100</v>
          </cell>
          <cell r="AG7334" t="str">
            <v/>
          </cell>
          <cell r="AH7334">
            <v>-100</v>
          </cell>
        </row>
        <row r="7335">
          <cell r="AD7335">
            <v>3.9</v>
          </cell>
          <cell r="AF7335">
            <v>100</v>
          </cell>
          <cell r="AG7335" t="str">
            <v/>
          </cell>
          <cell r="AH7335">
            <v>-100</v>
          </cell>
        </row>
        <row r="7336">
          <cell r="AC7336" t="str">
            <v>2nd</v>
          </cell>
          <cell r="AD7336">
            <v>4</v>
          </cell>
          <cell r="AE7336">
            <v>1.7</v>
          </cell>
          <cell r="AF7336">
            <v>100</v>
          </cell>
          <cell r="AG7336" t="str">
            <v/>
          </cell>
          <cell r="AH7336">
            <v>-100</v>
          </cell>
        </row>
        <row r="7337">
          <cell r="AD7337">
            <v>101</v>
          </cell>
          <cell r="AF7337">
            <v>100</v>
          </cell>
          <cell r="AG7337" t="str">
            <v/>
          </cell>
          <cell r="AH7337">
            <v>-100</v>
          </cell>
        </row>
        <row r="7338">
          <cell r="AC7338" t="str">
            <v>Won</v>
          </cell>
          <cell r="AD7338">
            <v>17</v>
          </cell>
          <cell r="AE7338">
            <v>4.2</v>
          </cell>
          <cell r="AF7338">
            <v>100</v>
          </cell>
          <cell r="AG7338">
            <v>1700</v>
          </cell>
          <cell r="AH7338">
            <v>1600</v>
          </cell>
        </row>
        <row r="7339">
          <cell r="AC7339" t="str">
            <v>3rd</v>
          </cell>
          <cell r="AD7339">
            <v>8</v>
          </cell>
          <cell r="AE7339">
            <v>2.6</v>
          </cell>
          <cell r="AF7339">
            <v>100</v>
          </cell>
          <cell r="AG7339" t="str">
            <v/>
          </cell>
          <cell r="AH7339">
            <v>-100</v>
          </cell>
        </row>
        <row r="7340">
          <cell r="AD7340">
            <v>31</v>
          </cell>
          <cell r="AF7340">
            <v>100</v>
          </cell>
          <cell r="AG7340" t="str">
            <v/>
          </cell>
          <cell r="AH7340">
            <v>-100</v>
          </cell>
        </row>
        <row r="7341">
          <cell r="AD7341">
            <v>4.4000000000000004</v>
          </cell>
          <cell r="AF7341">
            <v>100</v>
          </cell>
          <cell r="AG7341" t="str">
            <v/>
          </cell>
          <cell r="AH7341">
            <v>-100</v>
          </cell>
        </row>
        <row r="7342">
          <cell r="AD7342">
            <v>15</v>
          </cell>
          <cell r="AF7342">
            <v>100</v>
          </cell>
          <cell r="AG7342" t="str">
            <v/>
          </cell>
          <cell r="AH7342">
            <v>-100</v>
          </cell>
        </row>
        <row r="7343">
          <cell r="AC7343" t="str">
            <v>Won</v>
          </cell>
          <cell r="AD7343">
            <v>4</v>
          </cell>
          <cell r="AE7343">
            <v>1.7</v>
          </cell>
          <cell r="AF7343">
            <v>100</v>
          </cell>
          <cell r="AG7343">
            <v>400</v>
          </cell>
          <cell r="AH7343">
            <v>300</v>
          </cell>
        </row>
        <row r="7344">
          <cell r="AD7344">
            <v>10</v>
          </cell>
          <cell r="AF7344">
            <v>100</v>
          </cell>
          <cell r="AG7344" t="str">
            <v/>
          </cell>
          <cell r="AH7344">
            <v>-100</v>
          </cell>
        </row>
        <row r="7345">
          <cell r="AD7345">
            <v>16</v>
          </cell>
          <cell r="AF7345">
            <v>100</v>
          </cell>
          <cell r="AG7345" t="str">
            <v/>
          </cell>
          <cell r="AH7345">
            <v>-100</v>
          </cell>
        </row>
        <row r="7346">
          <cell r="AD7346">
            <v>5.5</v>
          </cell>
          <cell r="AF7346">
            <v>100</v>
          </cell>
          <cell r="AG7346" t="str">
            <v/>
          </cell>
          <cell r="AH7346">
            <v>-100</v>
          </cell>
        </row>
        <row r="7347">
          <cell r="AD7347">
            <v>15</v>
          </cell>
          <cell r="AF7347">
            <v>100</v>
          </cell>
          <cell r="AG7347" t="str">
            <v/>
          </cell>
          <cell r="AH7347">
            <v>-100</v>
          </cell>
        </row>
        <row r="7348">
          <cell r="AD7348">
            <v>8.5</v>
          </cell>
          <cell r="AF7348">
            <v>100</v>
          </cell>
          <cell r="AG7348" t="str">
            <v/>
          </cell>
          <cell r="AH7348">
            <v>-100</v>
          </cell>
        </row>
        <row r="7349">
          <cell r="AC7349" t="str">
            <v>Won</v>
          </cell>
          <cell r="AD7349">
            <v>4.5999999999999996</v>
          </cell>
          <cell r="AE7349">
            <v>1.6</v>
          </cell>
          <cell r="AF7349">
            <v>100</v>
          </cell>
          <cell r="AG7349">
            <v>459.99999999999994</v>
          </cell>
          <cell r="AH7349">
            <v>359.99999999999994</v>
          </cell>
        </row>
        <row r="7350">
          <cell r="AD7350">
            <v>8</v>
          </cell>
          <cell r="AF7350">
            <v>100</v>
          </cell>
          <cell r="AG7350" t="str">
            <v/>
          </cell>
          <cell r="AH7350">
            <v>-100</v>
          </cell>
        </row>
        <row r="7351">
          <cell r="AC7351" t="str">
            <v>3rd</v>
          </cell>
          <cell r="AD7351">
            <v>2.2999999999999998</v>
          </cell>
          <cell r="AE7351">
            <v>1.2</v>
          </cell>
          <cell r="AF7351">
            <v>100</v>
          </cell>
          <cell r="AG7351" t="str">
            <v/>
          </cell>
          <cell r="AH7351">
            <v>-100</v>
          </cell>
        </row>
        <row r="7352">
          <cell r="AD7352">
            <v>9</v>
          </cell>
          <cell r="AF7352">
            <v>100</v>
          </cell>
          <cell r="AG7352" t="str">
            <v/>
          </cell>
          <cell r="AH7352">
            <v>-100</v>
          </cell>
        </row>
        <row r="7353">
          <cell r="AD7353">
            <v>31</v>
          </cell>
          <cell r="AF7353">
            <v>100</v>
          </cell>
          <cell r="AG7353" t="str">
            <v/>
          </cell>
          <cell r="AH7353">
            <v>-100</v>
          </cell>
        </row>
        <row r="7354">
          <cell r="AD7354">
            <v>10</v>
          </cell>
          <cell r="AF7354">
            <v>100</v>
          </cell>
          <cell r="AG7354" t="str">
            <v/>
          </cell>
          <cell r="AH7354">
            <v>-100</v>
          </cell>
        </row>
        <row r="7355">
          <cell r="AC7355" t="str">
            <v>Won</v>
          </cell>
          <cell r="AD7355">
            <v>3</v>
          </cell>
          <cell r="AE7355">
            <v>1.5</v>
          </cell>
          <cell r="AF7355">
            <v>100</v>
          </cell>
          <cell r="AG7355">
            <v>300</v>
          </cell>
          <cell r="AH7355">
            <v>200</v>
          </cell>
        </row>
        <row r="7356">
          <cell r="AC7356" t="str">
            <v>2nd</v>
          </cell>
          <cell r="AD7356">
            <v>11</v>
          </cell>
          <cell r="AE7356">
            <v>2.9</v>
          </cell>
          <cell r="AF7356">
            <v>100</v>
          </cell>
          <cell r="AG7356" t="str">
            <v/>
          </cell>
          <cell r="AH7356">
            <v>-100</v>
          </cell>
        </row>
        <row r="7357">
          <cell r="AC7357" t="str">
            <v>3rd</v>
          </cell>
          <cell r="AD7357">
            <v>7.5</v>
          </cell>
          <cell r="AE7357">
            <v>2.2000000000000002</v>
          </cell>
          <cell r="AF7357">
            <v>100</v>
          </cell>
          <cell r="AG7357" t="str">
            <v/>
          </cell>
          <cell r="AH7357">
            <v>-100</v>
          </cell>
        </row>
        <row r="7358">
          <cell r="AD7358">
            <v>7.5</v>
          </cell>
          <cell r="AF7358">
            <v>100</v>
          </cell>
          <cell r="AG7358" t="str">
            <v/>
          </cell>
          <cell r="AH7358">
            <v>-100</v>
          </cell>
        </row>
        <row r="7359">
          <cell r="AD7359">
            <v>31</v>
          </cell>
          <cell r="AF7359">
            <v>100</v>
          </cell>
          <cell r="AG7359" t="str">
            <v/>
          </cell>
          <cell r="AH7359">
            <v>-100</v>
          </cell>
        </row>
        <row r="7360">
          <cell r="AD7360">
            <v>4</v>
          </cell>
          <cell r="AF7360">
            <v>100</v>
          </cell>
          <cell r="AG7360" t="str">
            <v/>
          </cell>
          <cell r="AH7360">
            <v>-100</v>
          </cell>
        </row>
        <row r="7361">
          <cell r="AC7361" t="str">
            <v>Won</v>
          </cell>
          <cell r="AD7361">
            <v>8</v>
          </cell>
          <cell r="AE7361">
            <v>1.7</v>
          </cell>
          <cell r="AF7361">
            <v>100</v>
          </cell>
          <cell r="AG7361">
            <v>800</v>
          </cell>
          <cell r="AH7361">
            <v>700</v>
          </cell>
        </row>
        <row r="7362">
          <cell r="AC7362" t="str">
            <v>2nd</v>
          </cell>
          <cell r="AD7362">
            <v>3</v>
          </cell>
          <cell r="AE7362">
            <v>1.4</v>
          </cell>
          <cell r="AF7362">
            <v>100</v>
          </cell>
          <cell r="AG7362" t="str">
            <v/>
          </cell>
          <cell r="AH7362">
            <v>-100</v>
          </cell>
        </row>
        <row r="7363">
          <cell r="AD7363">
            <v>10</v>
          </cell>
          <cell r="AF7363">
            <v>100</v>
          </cell>
          <cell r="AG7363" t="str">
            <v/>
          </cell>
          <cell r="AH7363">
            <v>-100</v>
          </cell>
        </row>
        <row r="7364">
          <cell r="AD7364">
            <v>31</v>
          </cell>
          <cell r="AF7364">
            <v>100</v>
          </cell>
          <cell r="AG7364" t="str">
            <v/>
          </cell>
          <cell r="AH7364">
            <v>-100</v>
          </cell>
        </row>
        <row r="7365">
          <cell r="AC7365" t="str">
            <v>2nd</v>
          </cell>
          <cell r="AD7365">
            <v>2.7</v>
          </cell>
          <cell r="AE7365">
            <v>1.4</v>
          </cell>
          <cell r="AF7365">
            <v>100</v>
          </cell>
          <cell r="AG7365" t="str">
            <v/>
          </cell>
          <cell r="AH7365">
            <v>-100</v>
          </cell>
        </row>
        <row r="7366">
          <cell r="AD7366">
            <v>21</v>
          </cell>
          <cell r="AF7366">
            <v>100</v>
          </cell>
          <cell r="AG7366" t="str">
            <v/>
          </cell>
          <cell r="AH7366">
            <v>-100</v>
          </cell>
        </row>
        <row r="7367">
          <cell r="AC7367" t="str">
            <v>Won</v>
          </cell>
          <cell r="AD7367">
            <v>5.8</v>
          </cell>
          <cell r="AE7367">
            <v>2.2000000000000002</v>
          </cell>
          <cell r="AF7367">
            <v>100</v>
          </cell>
          <cell r="AG7367">
            <v>580</v>
          </cell>
          <cell r="AH7367">
            <v>480</v>
          </cell>
        </row>
        <row r="7368">
          <cell r="AD7368">
            <v>12</v>
          </cell>
          <cell r="AF7368">
            <v>100</v>
          </cell>
          <cell r="AG7368" t="str">
            <v/>
          </cell>
          <cell r="AH7368">
            <v>-100</v>
          </cell>
        </row>
        <row r="7369">
          <cell r="AD7369">
            <v>16</v>
          </cell>
          <cell r="AF7369">
            <v>100</v>
          </cell>
          <cell r="AG7369" t="str">
            <v/>
          </cell>
          <cell r="AH7369">
            <v>-100</v>
          </cell>
        </row>
        <row r="7370">
          <cell r="AC7370" t="str">
            <v>2nd</v>
          </cell>
          <cell r="AD7370">
            <v>2.4</v>
          </cell>
          <cell r="AE7370">
            <v>1.4</v>
          </cell>
          <cell r="AF7370">
            <v>100</v>
          </cell>
          <cell r="AG7370" t="str">
            <v/>
          </cell>
          <cell r="AH7370">
            <v>-100</v>
          </cell>
        </row>
        <row r="7371">
          <cell r="AC7371" t="str">
            <v>3rd</v>
          </cell>
          <cell r="AD7371">
            <v>6</v>
          </cell>
          <cell r="AE7371">
            <v>2</v>
          </cell>
          <cell r="AF7371">
            <v>100</v>
          </cell>
          <cell r="AG7371" t="str">
            <v/>
          </cell>
          <cell r="AH7371">
            <v>-100</v>
          </cell>
        </row>
        <row r="7372">
          <cell r="AD7372">
            <v>8.5</v>
          </cell>
          <cell r="AF7372">
            <v>100</v>
          </cell>
          <cell r="AG7372" t="str">
            <v/>
          </cell>
          <cell r="AH7372">
            <v>-100</v>
          </cell>
        </row>
        <row r="7373">
          <cell r="AD7373">
            <v>9.5</v>
          </cell>
          <cell r="AF7373">
            <v>100</v>
          </cell>
          <cell r="AG7373" t="str">
            <v/>
          </cell>
          <cell r="AH7373">
            <v>-100</v>
          </cell>
        </row>
        <row r="7374">
          <cell r="AD7374">
            <v>18</v>
          </cell>
          <cell r="AF7374">
            <v>100</v>
          </cell>
          <cell r="AG7374" t="str">
            <v/>
          </cell>
          <cell r="AH7374">
            <v>-100</v>
          </cell>
        </row>
        <row r="7375">
          <cell r="AD7375">
            <v>4.8</v>
          </cell>
          <cell r="AF7375">
            <v>100</v>
          </cell>
          <cell r="AG7375" t="str">
            <v/>
          </cell>
          <cell r="AH7375">
            <v>-100</v>
          </cell>
        </row>
        <row r="7376">
          <cell r="AC7376" t="str">
            <v>Won</v>
          </cell>
          <cell r="AD7376">
            <v>2.8</v>
          </cell>
          <cell r="AE7376">
            <v>1.3</v>
          </cell>
          <cell r="AF7376">
            <v>100</v>
          </cell>
          <cell r="AG7376">
            <v>280</v>
          </cell>
          <cell r="AH7376">
            <v>180</v>
          </cell>
        </row>
        <row r="7377">
          <cell r="AC7377" t="str">
            <v>2nd</v>
          </cell>
          <cell r="AD7377">
            <v>6</v>
          </cell>
          <cell r="AE7377">
            <v>2.1</v>
          </cell>
          <cell r="AF7377">
            <v>100</v>
          </cell>
          <cell r="AG7377" t="str">
            <v/>
          </cell>
          <cell r="AH7377">
            <v>-100</v>
          </cell>
        </row>
        <row r="7378">
          <cell r="AD7378">
            <v>26</v>
          </cell>
          <cell r="AF7378">
            <v>100</v>
          </cell>
          <cell r="AG7378" t="str">
            <v/>
          </cell>
          <cell r="AH7378">
            <v>-100</v>
          </cell>
        </row>
        <row r="7379">
          <cell r="AC7379" t="str">
            <v>3rd</v>
          </cell>
          <cell r="AD7379">
            <v>7</v>
          </cell>
          <cell r="AE7379">
            <v>1.7</v>
          </cell>
          <cell r="AF7379">
            <v>100</v>
          </cell>
          <cell r="AG7379" t="str">
            <v/>
          </cell>
          <cell r="AH7379">
            <v>-100</v>
          </cell>
        </row>
        <row r="7380">
          <cell r="AD7380">
            <v>7.5</v>
          </cell>
          <cell r="AF7380">
            <v>100</v>
          </cell>
          <cell r="AG7380" t="str">
            <v/>
          </cell>
          <cell r="AH7380">
            <v>-100</v>
          </cell>
        </row>
        <row r="7381">
          <cell r="AC7381" t="str">
            <v>2nd</v>
          </cell>
          <cell r="AD7381">
            <v>2.6</v>
          </cell>
          <cell r="AE7381">
            <v>1.3</v>
          </cell>
          <cell r="AF7381">
            <v>100</v>
          </cell>
          <cell r="AG7381" t="str">
            <v/>
          </cell>
          <cell r="AH7381">
            <v>-100</v>
          </cell>
        </row>
        <row r="7382">
          <cell r="AC7382" t="str">
            <v>3rd</v>
          </cell>
          <cell r="AD7382">
            <v>11</v>
          </cell>
          <cell r="AE7382">
            <v>2.1</v>
          </cell>
          <cell r="AF7382">
            <v>100</v>
          </cell>
          <cell r="AG7382" t="str">
            <v/>
          </cell>
          <cell r="AH7382">
            <v>-100</v>
          </cell>
        </row>
        <row r="7383">
          <cell r="AC7383" t="str">
            <v>Won</v>
          </cell>
          <cell r="AD7383">
            <v>4.2</v>
          </cell>
          <cell r="AE7383">
            <v>1.5</v>
          </cell>
          <cell r="AF7383">
            <v>100</v>
          </cell>
          <cell r="AG7383">
            <v>420</v>
          </cell>
          <cell r="AH7383">
            <v>320</v>
          </cell>
        </row>
        <row r="7384">
          <cell r="AD7384">
            <v>13</v>
          </cell>
          <cell r="AF7384">
            <v>100</v>
          </cell>
          <cell r="AG7384" t="str">
            <v/>
          </cell>
          <cell r="AH7384">
            <v>-100</v>
          </cell>
        </row>
        <row r="7385">
          <cell r="AC7385" t="str">
            <v>3rd</v>
          </cell>
          <cell r="AD7385">
            <v>5</v>
          </cell>
          <cell r="AE7385">
            <v>1.8</v>
          </cell>
          <cell r="AF7385">
            <v>100</v>
          </cell>
          <cell r="AG7385" t="str">
            <v/>
          </cell>
          <cell r="AH7385">
            <v>-100</v>
          </cell>
        </row>
        <row r="7386">
          <cell r="AD7386">
            <v>9</v>
          </cell>
          <cell r="AF7386">
            <v>100</v>
          </cell>
          <cell r="AG7386" t="str">
            <v/>
          </cell>
          <cell r="AH7386">
            <v>-100</v>
          </cell>
        </row>
        <row r="7387">
          <cell r="AC7387" t="str">
            <v>Won</v>
          </cell>
          <cell r="AD7387">
            <v>4.5</v>
          </cell>
          <cell r="AE7387">
            <v>4.5</v>
          </cell>
          <cell r="AF7387">
            <v>100</v>
          </cell>
          <cell r="AG7387">
            <v>450</v>
          </cell>
          <cell r="AH7387">
            <v>350</v>
          </cell>
        </row>
        <row r="7388">
          <cell r="AD7388">
            <v>10</v>
          </cell>
          <cell r="AF7388">
            <v>100</v>
          </cell>
          <cell r="AG7388" t="str">
            <v/>
          </cell>
          <cell r="AH7388">
            <v>-100</v>
          </cell>
        </row>
        <row r="7389">
          <cell r="AD7389">
            <v>19</v>
          </cell>
          <cell r="AF7389">
            <v>100</v>
          </cell>
          <cell r="AG7389" t="str">
            <v/>
          </cell>
          <cell r="AH7389">
            <v>-100</v>
          </cell>
        </row>
        <row r="7390">
          <cell r="AC7390" t="str">
            <v>Won</v>
          </cell>
          <cell r="AD7390">
            <v>2.6</v>
          </cell>
          <cell r="AE7390">
            <v>1.2</v>
          </cell>
          <cell r="AF7390">
            <v>100</v>
          </cell>
          <cell r="AG7390">
            <v>260</v>
          </cell>
          <cell r="AH7390">
            <v>160</v>
          </cell>
        </row>
        <row r="7391">
          <cell r="AD7391">
            <v>13</v>
          </cell>
          <cell r="AF7391">
            <v>100</v>
          </cell>
          <cell r="AG7391" t="str">
            <v/>
          </cell>
          <cell r="AH7391">
            <v>-100</v>
          </cell>
        </row>
        <row r="7392">
          <cell r="AC7392" t="str">
            <v>3rd</v>
          </cell>
          <cell r="AD7392">
            <v>3.2</v>
          </cell>
          <cell r="AE7392">
            <v>1.4</v>
          </cell>
          <cell r="AF7392">
            <v>100</v>
          </cell>
          <cell r="AG7392" t="str">
            <v/>
          </cell>
          <cell r="AH7392">
            <v>-100</v>
          </cell>
        </row>
        <row r="7393">
          <cell r="AD7393">
            <v>9</v>
          </cell>
          <cell r="AF7393">
            <v>100</v>
          </cell>
          <cell r="AG7393" t="str">
            <v/>
          </cell>
          <cell r="AH7393">
            <v>-100</v>
          </cell>
        </row>
        <row r="7394">
          <cell r="AD7394">
            <v>13</v>
          </cell>
          <cell r="AF7394">
            <v>100</v>
          </cell>
          <cell r="AG7394" t="str">
            <v/>
          </cell>
          <cell r="AH7394">
            <v>-100</v>
          </cell>
        </row>
        <row r="7395">
          <cell r="AC7395" t="str">
            <v>3rd</v>
          </cell>
          <cell r="AD7395">
            <v>4.4000000000000004</v>
          </cell>
          <cell r="AE7395">
            <v>1.8</v>
          </cell>
          <cell r="AF7395">
            <v>100</v>
          </cell>
          <cell r="AG7395" t="str">
            <v/>
          </cell>
          <cell r="AH7395">
            <v>-100</v>
          </cell>
        </row>
        <row r="7396">
          <cell r="AD7396">
            <v>5.5</v>
          </cell>
          <cell r="AF7396">
            <v>100</v>
          </cell>
          <cell r="AG7396" t="str">
            <v/>
          </cell>
          <cell r="AH7396">
            <v>-100</v>
          </cell>
        </row>
        <row r="7397">
          <cell r="AD7397">
            <v>12</v>
          </cell>
          <cell r="AF7397">
            <v>100</v>
          </cell>
          <cell r="AG7397" t="str">
            <v/>
          </cell>
          <cell r="AH7397">
            <v>-100</v>
          </cell>
        </row>
        <row r="7398">
          <cell r="AC7398" t="str">
            <v>2nd</v>
          </cell>
          <cell r="AD7398">
            <v>7</v>
          </cell>
          <cell r="AE7398">
            <v>2.5</v>
          </cell>
          <cell r="AF7398">
            <v>100</v>
          </cell>
          <cell r="AG7398" t="str">
            <v/>
          </cell>
          <cell r="AH7398">
            <v>-100</v>
          </cell>
        </row>
        <row r="7399">
          <cell r="AC7399" t="str">
            <v>Won</v>
          </cell>
          <cell r="AD7399">
            <v>11</v>
          </cell>
          <cell r="AE7399">
            <v>3.1</v>
          </cell>
          <cell r="AF7399">
            <v>100</v>
          </cell>
          <cell r="AG7399">
            <v>1100</v>
          </cell>
          <cell r="AH7399">
            <v>1000</v>
          </cell>
        </row>
        <row r="7400">
          <cell r="AC7400" t="str">
            <v>2nd</v>
          </cell>
          <cell r="AD7400">
            <v>4.5999999999999996</v>
          </cell>
          <cell r="AE7400">
            <v>1.7</v>
          </cell>
          <cell r="AF7400">
            <v>100</v>
          </cell>
          <cell r="AG7400" t="str">
            <v/>
          </cell>
          <cell r="AH7400">
            <v>-100</v>
          </cell>
        </row>
        <row r="7401">
          <cell r="AC7401" t="str">
            <v>3rd</v>
          </cell>
          <cell r="AD7401">
            <v>3.7</v>
          </cell>
          <cell r="AE7401">
            <v>1.6</v>
          </cell>
          <cell r="AF7401">
            <v>100</v>
          </cell>
          <cell r="AG7401" t="str">
            <v/>
          </cell>
          <cell r="AH7401">
            <v>-100</v>
          </cell>
        </row>
        <row r="7402">
          <cell r="AD7402">
            <v>14</v>
          </cell>
          <cell r="AF7402">
            <v>100</v>
          </cell>
          <cell r="AG7402" t="str">
            <v/>
          </cell>
          <cell r="AH7402">
            <v>-100</v>
          </cell>
        </row>
        <row r="7403">
          <cell r="AC7403" t="str">
            <v>Won</v>
          </cell>
          <cell r="AD7403">
            <v>6.5</v>
          </cell>
          <cell r="AE7403">
            <v>2.2000000000000002</v>
          </cell>
          <cell r="AF7403">
            <v>100</v>
          </cell>
          <cell r="AG7403">
            <v>650</v>
          </cell>
          <cell r="AH7403">
            <v>550</v>
          </cell>
        </row>
        <row r="7404">
          <cell r="AD7404">
            <v>15</v>
          </cell>
          <cell r="AF7404">
            <v>100</v>
          </cell>
          <cell r="AG7404" t="str">
            <v/>
          </cell>
          <cell r="AH7404">
            <v>-100</v>
          </cell>
        </row>
        <row r="7405">
          <cell r="AC7405" t="str">
            <v>Won</v>
          </cell>
          <cell r="AD7405">
            <v>3</v>
          </cell>
          <cell r="AE7405">
            <v>1.3</v>
          </cell>
          <cell r="AF7405">
            <v>100</v>
          </cell>
          <cell r="AG7405">
            <v>300</v>
          </cell>
          <cell r="AH7405">
            <v>200</v>
          </cell>
        </row>
        <row r="7406">
          <cell r="AD7406">
            <v>17</v>
          </cell>
          <cell r="AF7406">
            <v>100</v>
          </cell>
          <cell r="AG7406" t="str">
            <v/>
          </cell>
          <cell r="AH7406">
            <v>-100</v>
          </cell>
        </row>
        <row r="7407">
          <cell r="AD7407">
            <v>7</v>
          </cell>
          <cell r="AF7407">
            <v>100</v>
          </cell>
          <cell r="AG7407" t="str">
            <v/>
          </cell>
          <cell r="AH7407">
            <v>-100</v>
          </cell>
        </row>
        <row r="7408">
          <cell r="AD7408">
            <v>4</v>
          </cell>
          <cell r="AF7408">
            <v>100</v>
          </cell>
          <cell r="AG7408" t="str">
            <v/>
          </cell>
          <cell r="AH7408">
            <v>-100</v>
          </cell>
        </row>
        <row r="7409">
          <cell r="AC7409" t="str">
            <v>3rd</v>
          </cell>
          <cell r="AD7409">
            <v>11</v>
          </cell>
          <cell r="AE7409">
            <v>2.5</v>
          </cell>
          <cell r="AF7409">
            <v>100</v>
          </cell>
          <cell r="AG7409" t="str">
            <v/>
          </cell>
          <cell r="AH7409">
            <v>-100</v>
          </cell>
        </row>
        <row r="7410">
          <cell r="AD7410">
            <v>2</v>
          </cell>
          <cell r="AF7410">
            <v>100</v>
          </cell>
          <cell r="AG7410" t="str">
            <v/>
          </cell>
          <cell r="AH7410">
            <v>-100</v>
          </cell>
        </row>
        <row r="7411">
          <cell r="AC7411" t="str">
            <v>Won</v>
          </cell>
          <cell r="AD7411">
            <v>5</v>
          </cell>
          <cell r="AE7411">
            <v>1.5</v>
          </cell>
          <cell r="AF7411">
            <v>100</v>
          </cell>
          <cell r="AG7411">
            <v>500</v>
          </cell>
          <cell r="AH7411">
            <v>400</v>
          </cell>
        </row>
        <row r="7412">
          <cell r="AD7412">
            <v>9</v>
          </cell>
          <cell r="AF7412">
            <v>100</v>
          </cell>
          <cell r="AG7412" t="str">
            <v/>
          </cell>
          <cell r="AH7412">
            <v>-100</v>
          </cell>
        </row>
        <row r="7413">
          <cell r="AC7413" t="str">
            <v>3rd</v>
          </cell>
          <cell r="AD7413">
            <v>15</v>
          </cell>
          <cell r="AE7413">
            <v>3.1</v>
          </cell>
          <cell r="AF7413">
            <v>100</v>
          </cell>
          <cell r="AG7413" t="str">
            <v/>
          </cell>
          <cell r="AH7413">
            <v>-100</v>
          </cell>
        </row>
        <row r="7414">
          <cell r="AD7414">
            <v>21</v>
          </cell>
          <cell r="AF7414">
            <v>100</v>
          </cell>
          <cell r="AG7414" t="str">
            <v/>
          </cell>
          <cell r="AH7414">
            <v>-100</v>
          </cell>
        </row>
        <row r="7415">
          <cell r="AC7415" t="str">
            <v>2nd</v>
          </cell>
          <cell r="AD7415">
            <v>5.5</v>
          </cell>
          <cell r="AE7415">
            <v>2.6</v>
          </cell>
          <cell r="AF7415">
            <v>100</v>
          </cell>
          <cell r="AG7415" t="str">
            <v/>
          </cell>
          <cell r="AH7415">
            <v>-100</v>
          </cell>
        </row>
        <row r="7416">
          <cell r="AC7416" t="str">
            <v>Won</v>
          </cell>
          <cell r="AD7416">
            <v>4.5999999999999996</v>
          </cell>
          <cell r="AE7416">
            <v>2.4</v>
          </cell>
          <cell r="AF7416">
            <v>100</v>
          </cell>
          <cell r="AG7416">
            <v>459.99999999999994</v>
          </cell>
          <cell r="AH7416">
            <v>359.99999999999994</v>
          </cell>
        </row>
        <row r="7417">
          <cell r="AD7417">
            <v>10</v>
          </cell>
          <cell r="AF7417">
            <v>100</v>
          </cell>
          <cell r="AG7417" t="str">
            <v/>
          </cell>
          <cell r="AH7417">
            <v>-100</v>
          </cell>
        </row>
        <row r="7418">
          <cell r="AD7418">
            <v>3.3</v>
          </cell>
          <cell r="AF7418">
            <v>100</v>
          </cell>
          <cell r="AG7418" t="str">
            <v/>
          </cell>
          <cell r="AH7418">
            <v>-100</v>
          </cell>
        </row>
        <row r="7419">
          <cell r="AC7419" t="str">
            <v>Ntd</v>
          </cell>
          <cell r="AD7419">
            <v>5.5</v>
          </cell>
          <cell r="AF7419">
            <v>100</v>
          </cell>
          <cell r="AG7419" t="str">
            <v/>
          </cell>
          <cell r="AH7419">
            <v>-100</v>
          </cell>
        </row>
        <row r="7420">
          <cell r="AD7420">
            <v>5</v>
          </cell>
          <cell r="AF7420">
            <v>100</v>
          </cell>
          <cell r="AG7420" t="str">
            <v/>
          </cell>
          <cell r="AH7420">
            <v>-100</v>
          </cell>
        </row>
        <row r="7421">
          <cell r="AC7421" t="str">
            <v>2nd</v>
          </cell>
          <cell r="AD7421">
            <v>8</v>
          </cell>
          <cell r="AE7421">
            <v>1.4</v>
          </cell>
          <cell r="AF7421">
            <v>100</v>
          </cell>
          <cell r="AG7421" t="str">
            <v/>
          </cell>
          <cell r="AH7421">
            <v>-100</v>
          </cell>
        </row>
        <row r="7422">
          <cell r="AD7422">
            <v>6</v>
          </cell>
          <cell r="AF7422">
            <v>100</v>
          </cell>
          <cell r="AG7422" t="str">
            <v/>
          </cell>
          <cell r="AH7422">
            <v>-100</v>
          </cell>
        </row>
        <row r="7423">
          <cell r="AD7423">
            <v>19</v>
          </cell>
          <cell r="AF7423">
            <v>100</v>
          </cell>
          <cell r="AG7423" t="str">
            <v/>
          </cell>
          <cell r="AH7423">
            <v>-100</v>
          </cell>
        </row>
        <row r="7424">
          <cell r="AD7424">
            <v>11</v>
          </cell>
          <cell r="AF7424">
            <v>100</v>
          </cell>
          <cell r="AG7424" t="str">
            <v/>
          </cell>
          <cell r="AH7424">
            <v>-100</v>
          </cell>
        </row>
        <row r="7425">
          <cell r="AD7425">
            <v>4.2</v>
          </cell>
          <cell r="AF7425">
            <v>100</v>
          </cell>
          <cell r="AG7425" t="str">
            <v/>
          </cell>
          <cell r="AH7425">
            <v>-100</v>
          </cell>
        </row>
        <row r="7426">
          <cell r="AC7426" t="str">
            <v>Won</v>
          </cell>
          <cell r="AD7426">
            <v>8.6</v>
          </cell>
          <cell r="AE7426">
            <v>2.2999999999999998</v>
          </cell>
          <cell r="AF7426">
            <v>100</v>
          </cell>
          <cell r="AG7426">
            <v>860</v>
          </cell>
          <cell r="AH7426">
            <v>760</v>
          </cell>
        </row>
        <row r="7427">
          <cell r="AC7427" t="str">
            <v>2nd</v>
          </cell>
          <cell r="AD7427">
            <v>2.8</v>
          </cell>
          <cell r="AE7427">
            <v>1.2</v>
          </cell>
          <cell r="AF7427">
            <v>100</v>
          </cell>
          <cell r="AG7427" t="str">
            <v/>
          </cell>
          <cell r="AH7427">
            <v>-100</v>
          </cell>
        </row>
        <row r="7428">
          <cell r="AC7428" t="str">
            <v>3rd</v>
          </cell>
          <cell r="AD7428">
            <v>18</v>
          </cell>
          <cell r="AE7428">
            <v>3.7</v>
          </cell>
          <cell r="AF7428">
            <v>100</v>
          </cell>
          <cell r="AG7428" t="str">
            <v/>
          </cell>
          <cell r="AH7428">
            <v>-100</v>
          </cell>
        </row>
        <row r="7429">
          <cell r="AD7429">
            <v>19</v>
          </cell>
          <cell r="AF7429">
            <v>100</v>
          </cell>
          <cell r="AG7429" t="str">
            <v/>
          </cell>
          <cell r="AH7429">
            <v>-100</v>
          </cell>
        </row>
        <row r="7430">
          <cell r="AD7430">
            <v>2.4</v>
          </cell>
          <cell r="AF7430">
            <v>100</v>
          </cell>
          <cell r="AG7430" t="str">
            <v/>
          </cell>
          <cell r="AH7430">
            <v>-100</v>
          </cell>
        </row>
        <row r="7431">
          <cell r="AC7431" t="str">
            <v>Won</v>
          </cell>
          <cell r="AD7431">
            <v>4.5999999999999996</v>
          </cell>
          <cell r="AE7431">
            <v>1.3</v>
          </cell>
          <cell r="AF7431">
            <v>100</v>
          </cell>
          <cell r="AG7431">
            <v>459.99999999999994</v>
          </cell>
          <cell r="AH7431">
            <v>359.99999999999994</v>
          </cell>
        </row>
        <row r="7432">
          <cell r="AC7432" t="str">
            <v>2nd</v>
          </cell>
          <cell r="AD7432">
            <v>5</v>
          </cell>
          <cell r="AE7432">
            <v>1.5</v>
          </cell>
          <cell r="AF7432">
            <v>100</v>
          </cell>
          <cell r="AG7432" t="str">
            <v/>
          </cell>
          <cell r="AH7432">
            <v>-100</v>
          </cell>
        </row>
        <row r="7433">
          <cell r="AD7433">
            <v>11</v>
          </cell>
          <cell r="AF7433">
            <v>100</v>
          </cell>
          <cell r="AG7433" t="str">
            <v/>
          </cell>
          <cell r="AH7433">
            <v>-100</v>
          </cell>
        </row>
        <row r="7434">
          <cell r="AC7434" t="str">
            <v>3rd</v>
          </cell>
          <cell r="AD7434">
            <v>12</v>
          </cell>
          <cell r="AE7434">
            <v>2.2000000000000002</v>
          </cell>
          <cell r="AF7434">
            <v>100</v>
          </cell>
          <cell r="AG7434" t="str">
            <v/>
          </cell>
          <cell r="AH7434">
            <v>-100</v>
          </cell>
        </row>
        <row r="7435">
          <cell r="AD7435">
            <v>11</v>
          </cell>
          <cell r="AF7435">
            <v>100</v>
          </cell>
          <cell r="AG7435" t="str">
            <v/>
          </cell>
          <cell r="AH7435">
            <v>-100</v>
          </cell>
        </row>
        <row r="7436">
          <cell r="AD7436">
            <v>9.5</v>
          </cell>
          <cell r="AF7436">
            <v>100</v>
          </cell>
          <cell r="AG7436" t="str">
            <v/>
          </cell>
          <cell r="AH7436">
            <v>-100</v>
          </cell>
        </row>
        <row r="7437">
          <cell r="AC7437" t="str">
            <v>2nd</v>
          </cell>
          <cell r="AD7437">
            <v>2.7</v>
          </cell>
          <cell r="AE7437">
            <v>1.4</v>
          </cell>
          <cell r="AF7437">
            <v>100</v>
          </cell>
          <cell r="AG7437" t="str">
            <v/>
          </cell>
          <cell r="AH7437">
            <v>-100</v>
          </cell>
        </row>
        <row r="7438">
          <cell r="AC7438" t="str">
            <v>Won</v>
          </cell>
          <cell r="AD7438">
            <v>8.5</v>
          </cell>
          <cell r="AE7438">
            <v>2.4</v>
          </cell>
          <cell r="AF7438">
            <v>100</v>
          </cell>
          <cell r="AG7438">
            <v>850</v>
          </cell>
          <cell r="AH7438">
            <v>750</v>
          </cell>
        </row>
        <row r="7439">
          <cell r="AD7439">
            <v>10</v>
          </cell>
          <cell r="AF7439">
            <v>100</v>
          </cell>
          <cell r="AG7439" t="str">
            <v/>
          </cell>
          <cell r="AH7439">
            <v>-100</v>
          </cell>
        </row>
        <row r="7440">
          <cell r="AD7440">
            <v>4.4000000000000004</v>
          </cell>
          <cell r="AF7440">
            <v>100</v>
          </cell>
          <cell r="AG7440" t="str">
            <v/>
          </cell>
          <cell r="AH7440">
            <v>-100</v>
          </cell>
        </row>
        <row r="7441">
          <cell r="AD7441">
            <v>2.9</v>
          </cell>
          <cell r="AF7441">
            <v>100</v>
          </cell>
          <cell r="AG7441" t="str">
            <v/>
          </cell>
          <cell r="AH7441">
            <v>-100</v>
          </cell>
        </row>
        <row r="7442">
          <cell r="AD7442">
            <v>7</v>
          </cell>
          <cell r="AF7442">
            <v>100</v>
          </cell>
          <cell r="AG7442" t="str">
            <v/>
          </cell>
          <cell r="AH7442">
            <v>-100</v>
          </cell>
        </row>
        <row r="7443">
          <cell r="AC7443" t="str">
            <v>3rd</v>
          </cell>
          <cell r="AD7443">
            <v>11</v>
          </cell>
          <cell r="AE7443">
            <v>2.6</v>
          </cell>
          <cell r="AF7443">
            <v>100</v>
          </cell>
          <cell r="AG7443" t="str">
            <v/>
          </cell>
          <cell r="AH7443">
            <v>-100</v>
          </cell>
        </row>
        <row r="7444">
          <cell r="AD7444">
            <v>8</v>
          </cell>
          <cell r="AF7444">
            <v>100</v>
          </cell>
          <cell r="AG7444" t="str">
            <v/>
          </cell>
          <cell r="AH7444">
            <v>-100</v>
          </cell>
        </row>
        <row r="7445">
          <cell r="AD7445">
            <v>2.7</v>
          </cell>
          <cell r="AF7445">
            <v>100</v>
          </cell>
          <cell r="AG7445" t="str">
            <v/>
          </cell>
          <cell r="AH7445">
            <v>-100</v>
          </cell>
        </row>
        <row r="7446">
          <cell r="AD7446">
            <v>6</v>
          </cell>
          <cell r="AF7446">
            <v>100</v>
          </cell>
          <cell r="AG7446" t="str">
            <v/>
          </cell>
          <cell r="AH7446">
            <v>-100</v>
          </cell>
        </row>
        <row r="7447">
          <cell r="AC7447" t="str">
            <v>3rd</v>
          </cell>
          <cell r="AD7447">
            <v>8.5</v>
          </cell>
          <cell r="AE7447">
            <v>2.2000000000000002</v>
          </cell>
          <cell r="AF7447">
            <v>100</v>
          </cell>
          <cell r="AG7447" t="str">
            <v/>
          </cell>
          <cell r="AH7447">
            <v>-100</v>
          </cell>
        </row>
        <row r="7448">
          <cell r="AD7448">
            <v>7</v>
          </cell>
          <cell r="AF7448">
            <v>100</v>
          </cell>
          <cell r="AG7448" t="str">
            <v/>
          </cell>
          <cell r="AH7448">
            <v>-100</v>
          </cell>
        </row>
        <row r="7449">
          <cell r="AD7449">
            <v>16</v>
          </cell>
          <cell r="AF7449">
            <v>100</v>
          </cell>
          <cell r="AG7449" t="str">
            <v/>
          </cell>
          <cell r="AH7449">
            <v>-100</v>
          </cell>
        </row>
        <row r="7450">
          <cell r="AD7450">
            <v>9.5</v>
          </cell>
          <cell r="AF7450">
            <v>100</v>
          </cell>
          <cell r="AG7450" t="str">
            <v/>
          </cell>
          <cell r="AH7450">
            <v>-100</v>
          </cell>
        </row>
        <row r="7451">
          <cell r="AC7451" t="str">
            <v>2nd</v>
          </cell>
          <cell r="AD7451">
            <v>3.2</v>
          </cell>
          <cell r="AE7451">
            <v>1.7</v>
          </cell>
          <cell r="AF7451">
            <v>100</v>
          </cell>
          <cell r="AG7451" t="str">
            <v/>
          </cell>
          <cell r="AH7451">
            <v>-100</v>
          </cell>
        </row>
        <row r="7452">
          <cell r="AC7452" t="str">
            <v>Won</v>
          </cell>
          <cell r="AD7452">
            <v>9</v>
          </cell>
          <cell r="AE7452">
            <v>2.7</v>
          </cell>
          <cell r="AF7452">
            <v>100</v>
          </cell>
          <cell r="AG7452">
            <v>900</v>
          </cell>
          <cell r="AH7452">
            <v>800</v>
          </cell>
        </row>
        <row r="7453">
          <cell r="AD7453">
            <v>21</v>
          </cell>
          <cell r="AF7453">
            <v>100</v>
          </cell>
          <cell r="AG7453" t="str">
            <v/>
          </cell>
          <cell r="AH7453">
            <v>-100</v>
          </cell>
        </row>
        <row r="7454">
          <cell r="AD7454">
            <v>14</v>
          </cell>
          <cell r="AF7454">
            <v>100</v>
          </cell>
          <cell r="AG7454" t="str">
            <v/>
          </cell>
          <cell r="AH7454">
            <v>-100</v>
          </cell>
        </row>
        <row r="7455">
          <cell r="AD7455">
            <v>3.9</v>
          </cell>
          <cell r="AF7455">
            <v>100</v>
          </cell>
          <cell r="AG7455" t="str">
            <v/>
          </cell>
          <cell r="AH7455">
            <v>-100</v>
          </cell>
        </row>
        <row r="7456">
          <cell r="AC7456" t="str">
            <v>Won</v>
          </cell>
          <cell r="AD7456">
            <v>5</v>
          </cell>
          <cell r="AE7456">
            <v>1.9</v>
          </cell>
          <cell r="AF7456">
            <v>100</v>
          </cell>
          <cell r="AG7456">
            <v>500</v>
          </cell>
          <cell r="AH7456">
            <v>400</v>
          </cell>
        </row>
        <row r="7457">
          <cell r="AC7457" t="str">
            <v>2nd</v>
          </cell>
          <cell r="AD7457">
            <v>6.5</v>
          </cell>
          <cell r="AE7457">
            <v>2.2000000000000002</v>
          </cell>
          <cell r="AF7457">
            <v>100</v>
          </cell>
          <cell r="AG7457" t="str">
            <v/>
          </cell>
          <cell r="AH7457">
            <v>-100</v>
          </cell>
        </row>
        <row r="7458">
          <cell r="AD7458">
            <v>13</v>
          </cell>
          <cell r="AF7458">
            <v>100</v>
          </cell>
          <cell r="AG7458" t="str">
            <v/>
          </cell>
          <cell r="AH7458">
            <v>-100</v>
          </cell>
        </row>
        <row r="7459">
          <cell r="AC7459" t="str">
            <v>3rd</v>
          </cell>
          <cell r="AD7459">
            <v>11</v>
          </cell>
          <cell r="AE7459">
            <v>3.1</v>
          </cell>
          <cell r="AF7459">
            <v>100</v>
          </cell>
          <cell r="AG7459" t="str">
            <v/>
          </cell>
          <cell r="AH7459">
            <v>-100</v>
          </cell>
        </row>
        <row r="7460">
          <cell r="AD7460">
            <v>4.5999999999999996</v>
          </cell>
          <cell r="AF7460">
            <v>100</v>
          </cell>
          <cell r="AG7460" t="str">
            <v/>
          </cell>
          <cell r="AH7460">
            <v>-100</v>
          </cell>
        </row>
        <row r="7461">
          <cell r="AC7461" t="str">
            <v>2nd</v>
          </cell>
          <cell r="AD7461">
            <v>2.4500000000000002</v>
          </cell>
          <cell r="AE7461">
            <v>1.3</v>
          </cell>
          <cell r="AF7461">
            <v>100</v>
          </cell>
          <cell r="AG7461" t="str">
            <v/>
          </cell>
          <cell r="AH7461">
            <v>-100</v>
          </cell>
        </row>
        <row r="7462">
          <cell r="AD7462">
            <v>13</v>
          </cell>
          <cell r="AF7462">
            <v>100</v>
          </cell>
          <cell r="AG7462" t="str">
            <v/>
          </cell>
          <cell r="AH7462">
            <v>-100</v>
          </cell>
        </row>
        <row r="7463">
          <cell r="AD7463">
            <v>11</v>
          </cell>
          <cell r="AF7463">
            <v>100</v>
          </cell>
          <cell r="AG7463" t="str">
            <v/>
          </cell>
          <cell r="AH7463">
            <v>-100</v>
          </cell>
        </row>
        <row r="7464">
          <cell r="AD7464">
            <v>11</v>
          </cell>
          <cell r="AF7464">
            <v>100</v>
          </cell>
          <cell r="AG7464" t="str">
            <v/>
          </cell>
          <cell r="AH7464">
            <v>-100</v>
          </cell>
        </row>
        <row r="7465">
          <cell r="AD7465">
            <v>8.5</v>
          </cell>
          <cell r="AF7465">
            <v>100</v>
          </cell>
          <cell r="AG7465" t="str">
            <v/>
          </cell>
          <cell r="AH7465">
            <v>-100</v>
          </cell>
        </row>
        <row r="7466">
          <cell r="AC7466" t="str">
            <v>Won</v>
          </cell>
          <cell r="AD7466">
            <v>4.4000000000000004</v>
          </cell>
          <cell r="AE7466">
            <v>2</v>
          </cell>
          <cell r="AF7466">
            <v>100</v>
          </cell>
          <cell r="AG7466">
            <v>440.00000000000006</v>
          </cell>
          <cell r="AH7466">
            <v>340.00000000000006</v>
          </cell>
        </row>
        <row r="7467">
          <cell r="AD7467">
            <v>2.6</v>
          </cell>
          <cell r="AF7467">
            <v>100</v>
          </cell>
          <cell r="AG7467" t="str">
            <v/>
          </cell>
          <cell r="AH7467">
            <v>-100</v>
          </cell>
        </row>
        <row r="7468">
          <cell r="AC7468" t="str">
            <v>Ntd</v>
          </cell>
          <cell r="AD7468">
            <v>4</v>
          </cell>
          <cell r="AF7468">
            <v>100</v>
          </cell>
          <cell r="AG7468" t="str">
            <v/>
          </cell>
          <cell r="AH7468">
            <v>-100</v>
          </cell>
        </row>
        <row r="7469">
          <cell r="AC7469" t="str">
            <v>2nd</v>
          </cell>
          <cell r="AD7469">
            <v>9</v>
          </cell>
          <cell r="AE7469">
            <v>3.7</v>
          </cell>
          <cell r="AF7469">
            <v>100</v>
          </cell>
          <cell r="AG7469" t="str">
            <v/>
          </cell>
          <cell r="AH7469">
            <v>-100</v>
          </cell>
        </row>
        <row r="7470">
          <cell r="AC7470" t="str">
            <v>3rd</v>
          </cell>
          <cell r="AD7470">
            <v>10</v>
          </cell>
          <cell r="AE7470">
            <v>2.2000000000000002</v>
          </cell>
          <cell r="AF7470">
            <v>100</v>
          </cell>
          <cell r="AG7470" t="str">
            <v/>
          </cell>
          <cell r="AH7470">
            <v>-100</v>
          </cell>
        </row>
        <row r="7471">
          <cell r="AD7471">
            <v>3.8</v>
          </cell>
          <cell r="AF7471">
            <v>100</v>
          </cell>
          <cell r="AG7471" t="str">
            <v/>
          </cell>
          <cell r="AH7471">
            <v>-100</v>
          </cell>
        </row>
        <row r="7472">
          <cell r="AC7472" t="str">
            <v>Won</v>
          </cell>
          <cell r="AD7472">
            <v>1.95</v>
          </cell>
          <cell r="AE7472">
            <v>1.2</v>
          </cell>
          <cell r="AF7472">
            <v>100</v>
          </cell>
          <cell r="AG7472">
            <v>195</v>
          </cell>
          <cell r="AH7472">
            <v>95</v>
          </cell>
        </row>
        <row r="7473">
          <cell r="AD7473">
            <v>16</v>
          </cell>
          <cell r="AF7473">
            <v>100</v>
          </cell>
          <cell r="AG7473" t="str">
            <v/>
          </cell>
          <cell r="AH7473">
            <v>-100</v>
          </cell>
        </row>
        <row r="7474">
          <cell r="AD7474">
            <v>11</v>
          </cell>
          <cell r="AF7474">
            <v>100</v>
          </cell>
          <cell r="AG7474" t="str">
            <v/>
          </cell>
          <cell r="AH7474">
            <v>-100</v>
          </cell>
        </row>
        <row r="7475">
          <cell r="AC7475" t="str">
            <v>2nd</v>
          </cell>
          <cell r="AD7475">
            <v>2.7</v>
          </cell>
          <cell r="AE7475">
            <v>1.3</v>
          </cell>
          <cell r="AF7475">
            <v>100</v>
          </cell>
          <cell r="AG7475" t="str">
            <v/>
          </cell>
          <cell r="AH7475">
            <v>-100</v>
          </cell>
        </row>
        <row r="7476">
          <cell r="AC7476" t="str">
            <v>3rd</v>
          </cell>
          <cell r="AD7476">
            <v>3</v>
          </cell>
          <cell r="AE7476">
            <v>1.4</v>
          </cell>
          <cell r="AF7476">
            <v>100</v>
          </cell>
          <cell r="AG7476" t="str">
            <v/>
          </cell>
          <cell r="AH7476">
            <v>-100</v>
          </cell>
        </row>
        <row r="7477">
          <cell r="AD7477">
            <v>31</v>
          </cell>
          <cell r="AF7477">
            <v>100</v>
          </cell>
          <cell r="AG7477" t="str">
            <v/>
          </cell>
          <cell r="AH7477">
            <v>-100</v>
          </cell>
        </row>
        <row r="7478">
          <cell r="AD7478">
            <v>21</v>
          </cell>
          <cell r="AF7478">
            <v>100</v>
          </cell>
          <cell r="AG7478" t="str">
            <v/>
          </cell>
          <cell r="AH7478">
            <v>-100</v>
          </cell>
        </row>
        <row r="7479">
          <cell r="AC7479" t="str">
            <v>L/Scr</v>
          </cell>
          <cell r="AD7479">
            <v>1</v>
          </cell>
          <cell r="AE7479">
            <v>1</v>
          </cell>
          <cell r="AF7479" t="str">
            <v/>
          </cell>
          <cell r="AG7479" t="str">
            <v/>
          </cell>
          <cell r="AH7479" t="str">
            <v/>
          </cell>
        </row>
        <row r="7480">
          <cell r="AD7480">
            <v>3.9</v>
          </cell>
          <cell r="AF7480">
            <v>100</v>
          </cell>
          <cell r="AG7480" t="str">
            <v/>
          </cell>
          <cell r="AH7480">
            <v>-100</v>
          </cell>
        </row>
        <row r="7481">
          <cell r="AD7481">
            <v>3.1</v>
          </cell>
          <cell r="AF7481">
            <v>100</v>
          </cell>
          <cell r="AG7481" t="str">
            <v/>
          </cell>
          <cell r="AH7481">
            <v>-100</v>
          </cell>
        </row>
        <row r="7482">
          <cell r="AC7482" t="str">
            <v>2nd</v>
          </cell>
          <cell r="AD7482">
            <v>15</v>
          </cell>
          <cell r="AE7482">
            <v>2.5</v>
          </cell>
          <cell r="AF7482">
            <v>100</v>
          </cell>
          <cell r="AG7482" t="str">
            <v/>
          </cell>
          <cell r="AH7482">
            <v>-100</v>
          </cell>
        </row>
        <row r="7483">
          <cell r="AC7483" t="str">
            <v>3rd</v>
          </cell>
          <cell r="AD7483">
            <v>11</v>
          </cell>
          <cell r="AE7483">
            <v>2.6</v>
          </cell>
          <cell r="AF7483">
            <v>100</v>
          </cell>
          <cell r="AG7483" t="str">
            <v/>
          </cell>
          <cell r="AH7483">
            <v>-100</v>
          </cell>
        </row>
        <row r="7484">
          <cell r="AC7484" t="str">
            <v>Won</v>
          </cell>
          <cell r="AD7484">
            <v>9</v>
          </cell>
          <cell r="AE7484">
            <v>2.2000000000000002</v>
          </cell>
          <cell r="AF7484">
            <v>100</v>
          </cell>
          <cell r="AG7484">
            <v>900</v>
          </cell>
          <cell r="AH7484">
            <v>800</v>
          </cell>
        </row>
        <row r="7485">
          <cell r="AC7485" t="str">
            <v>L/Scr</v>
          </cell>
          <cell r="AD7485">
            <v>1</v>
          </cell>
          <cell r="AE7485">
            <v>1</v>
          </cell>
          <cell r="AF7485" t="str">
            <v/>
          </cell>
          <cell r="AG7485" t="str">
            <v/>
          </cell>
          <cell r="AH7485" t="str">
            <v/>
          </cell>
        </row>
        <row r="7486">
          <cell r="AC7486" t="str">
            <v>3rd</v>
          </cell>
          <cell r="AD7486">
            <v>3.6</v>
          </cell>
          <cell r="AE7486">
            <v>1.7</v>
          </cell>
          <cell r="AF7486">
            <v>100</v>
          </cell>
          <cell r="AG7486" t="str">
            <v/>
          </cell>
          <cell r="AH7486">
            <v>-100</v>
          </cell>
        </row>
        <row r="7487">
          <cell r="AD7487">
            <v>20</v>
          </cell>
          <cell r="AF7487">
            <v>100</v>
          </cell>
          <cell r="AG7487" t="str">
            <v/>
          </cell>
          <cell r="AH7487">
            <v>-100</v>
          </cell>
        </row>
        <row r="7488">
          <cell r="AD7488">
            <v>5</v>
          </cell>
          <cell r="AF7488">
            <v>100</v>
          </cell>
          <cell r="AG7488" t="str">
            <v/>
          </cell>
          <cell r="AH7488">
            <v>-100</v>
          </cell>
        </row>
        <row r="7489">
          <cell r="AD7489">
            <v>6</v>
          </cell>
          <cell r="AF7489">
            <v>100</v>
          </cell>
          <cell r="AG7489" t="str">
            <v/>
          </cell>
          <cell r="AH7489">
            <v>-100</v>
          </cell>
        </row>
        <row r="7490">
          <cell r="AC7490" t="str">
            <v>Won</v>
          </cell>
          <cell r="AD7490">
            <v>2.7</v>
          </cell>
          <cell r="AE7490">
            <v>1.4</v>
          </cell>
          <cell r="AF7490">
            <v>100</v>
          </cell>
          <cell r="AG7490">
            <v>270</v>
          </cell>
          <cell r="AH7490">
            <v>170</v>
          </cell>
        </row>
        <row r="7491">
          <cell r="AD7491">
            <v>8</v>
          </cell>
          <cell r="AF7491">
            <v>100</v>
          </cell>
          <cell r="AG7491" t="str">
            <v/>
          </cell>
          <cell r="AH7491">
            <v>-100</v>
          </cell>
        </row>
        <row r="7492">
          <cell r="AD7492">
            <v>13</v>
          </cell>
          <cell r="AF7492">
            <v>100</v>
          </cell>
          <cell r="AG7492" t="str">
            <v/>
          </cell>
          <cell r="AH7492">
            <v>-100</v>
          </cell>
        </row>
        <row r="7493">
          <cell r="AD7493">
            <v>7</v>
          </cell>
          <cell r="AF7493">
            <v>100</v>
          </cell>
          <cell r="AG7493" t="str">
            <v/>
          </cell>
          <cell r="AH7493">
            <v>-100</v>
          </cell>
        </row>
        <row r="7494">
          <cell r="AC7494" t="str">
            <v>3rd</v>
          </cell>
          <cell r="AD7494">
            <v>13</v>
          </cell>
          <cell r="AE7494">
            <v>4</v>
          </cell>
          <cell r="AF7494">
            <v>100</v>
          </cell>
          <cell r="AG7494" t="str">
            <v/>
          </cell>
          <cell r="AH7494">
            <v>-100</v>
          </cell>
        </row>
        <row r="7495">
          <cell r="AC7495" t="str">
            <v>3rd</v>
          </cell>
          <cell r="AD7495">
            <v>3.1</v>
          </cell>
          <cell r="AE7495">
            <v>1.4</v>
          </cell>
          <cell r="AF7495">
            <v>100</v>
          </cell>
          <cell r="AG7495" t="str">
            <v/>
          </cell>
          <cell r="AH7495">
            <v>-100</v>
          </cell>
        </row>
        <row r="7496">
          <cell r="AC7496" t="str">
            <v>2nd</v>
          </cell>
          <cell r="AD7496">
            <v>4.5999999999999996</v>
          </cell>
          <cell r="AE7496">
            <v>1.4</v>
          </cell>
          <cell r="AF7496">
            <v>100</v>
          </cell>
          <cell r="AG7496" t="str">
            <v/>
          </cell>
          <cell r="AH7496">
            <v>-100</v>
          </cell>
        </row>
        <row r="7497">
          <cell r="AD7497">
            <v>8.5</v>
          </cell>
          <cell r="AF7497">
            <v>100</v>
          </cell>
          <cell r="AG7497" t="str">
            <v/>
          </cell>
          <cell r="AH7497">
            <v>-100</v>
          </cell>
        </row>
        <row r="7498">
          <cell r="AC7498" t="str">
            <v>Won</v>
          </cell>
          <cell r="AD7498">
            <v>5</v>
          </cell>
          <cell r="AE7498">
            <v>1.8</v>
          </cell>
          <cell r="AF7498">
            <v>100</v>
          </cell>
          <cell r="AG7498">
            <v>500</v>
          </cell>
          <cell r="AH7498">
            <v>400</v>
          </cell>
        </row>
        <row r="7499">
          <cell r="AD7499">
            <v>14</v>
          </cell>
          <cell r="AF7499">
            <v>100</v>
          </cell>
          <cell r="AG7499" t="str">
            <v/>
          </cell>
          <cell r="AH7499">
            <v>-100</v>
          </cell>
        </row>
        <row r="7500">
          <cell r="AD7500">
            <v>7</v>
          </cell>
          <cell r="AF7500">
            <v>100</v>
          </cell>
          <cell r="AG7500" t="str">
            <v/>
          </cell>
          <cell r="AH7500">
            <v>-100</v>
          </cell>
        </row>
        <row r="7501">
          <cell r="AD7501">
            <v>3.5</v>
          </cell>
          <cell r="AF7501">
            <v>100</v>
          </cell>
          <cell r="AG7501" t="str">
            <v/>
          </cell>
          <cell r="AH7501">
            <v>-100</v>
          </cell>
        </row>
        <row r="7502">
          <cell r="AC7502" t="str">
            <v>Won</v>
          </cell>
          <cell r="AD7502">
            <v>5.5</v>
          </cell>
          <cell r="AE7502">
            <v>2</v>
          </cell>
          <cell r="AF7502">
            <v>100</v>
          </cell>
          <cell r="AG7502">
            <v>550</v>
          </cell>
          <cell r="AH7502">
            <v>450</v>
          </cell>
        </row>
        <row r="7503">
          <cell r="AC7503" t="str">
            <v>2nd</v>
          </cell>
          <cell r="AD7503">
            <v>12</v>
          </cell>
          <cell r="AE7503">
            <v>2.8</v>
          </cell>
          <cell r="AF7503">
            <v>100</v>
          </cell>
          <cell r="AG7503" t="str">
            <v/>
          </cell>
          <cell r="AH7503">
            <v>-100</v>
          </cell>
        </row>
        <row r="7504">
          <cell r="AC7504" t="str">
            <v>3rd</v>
          </cell>
          <cell r="AD7504">
            <v>7.5</v>
          </cell>
          <cell r="AE7504">
            <v>2.1</v>
          </cell>
          <cell r="AF7504">
            <v>100</v>
          </cell>
          <cell r="AG7504" t="str">
            <v/>
          </cell>
          <cell r="AH7504">
            <v>-100</v>
          </cell>
        </row>
        <row r="7505">
          <cell r="AC7505" t="str">
            <v>2nd</v>
          </cell>
          <cell r="AD7505">
            <v>2.6</v>
          </cell>
          <cell r="AE7505">
            <v>1.2</v>
          </cell>
          <cell r="AF7505">
            <v>100</v>
          </cell>
          <cell r="AG7505" t="str">
            <v/>
          </cell>
          <cell r="AH7505">
            <v>-100</v>
          </cell>
        </row>
        <row r="7506">
          <cell r="AD7506">
            <v>4.2</v>
          </cell>
          <cell r="AF7506">
            <v>100</v>
          </cell>
          <cell r="AG7506" t="str">
            <v/>
          </cell>
          <cell r="AH7506">
            <v>-100</v>
          </cell>
        </row>
        <row r="7507">
          <cell r="AD7507">
            <v>8.5</v>
          </cell>
          <cell r="AF7507">
            <v>100</v>
          </cell>
          <cell r="AG7507" t="str">
            <v/>
          </cell>
          <cell r="AH7507">
            <v>-100</v>
          </cell>
        </row>
        <row r="7508">
          <cell r="AD7508">
            <v>16</v>
          </cell>
          <cell r="AF7508">
            <v>100</v>
          </cell>
          <cell r="AG7508" t="str">
            <v/>
          </cell>
          <cell r="AH7508">
            <v>-100</v>
          </cell>
        </row>
        <row r="7509">
          <cell r="AD7509">
            <v>21</v>
          </cell>
          <cell r="AF7509">
            <v>100</v>
          </cell>
          <cell r="AG7509" t="str">
            <v/>
          </cell>
          <cell r="AH7509">
            <v>-100</v>
          </cell>
        </row>
        <row r="7510">
          <cell r="AC7510" t="str">
            <v>3rd</v>
          </cell>
          <cell r="AD7510">
            <v>4.2</v>
          </cell>
          <cell r="AE7510">
            <v>1.6</v>
          </cell>
          <cell r="AF7510">
            <v>100</v>
          </cell>
          <cell r="AG7510" t="str">
            <v/>
          </cell>
          <cell r="AH7510">
            <v>-100</v>
          </cell>
        </row>
        <row r="7511">
          <cell r="AD7511">
            <v>8</v>
          </cell>
          <cell r="AF7511">
            <v>100</v>
          </cell>
          <cell r="AG7511" t="str">
            <v/>
          </cell>
          <cell r="AH7511">
            <v>-100</v>
          </cell>
        </row>
        <row r="7512">
          <cell r="AC7512" t="str">
            <v>2nd</v>
          </cell>
          <cell r="AD7512">
            <v>5</v>
          </cell>
          <cell r="AE7512">
            <v>1.8</v>
          </cell>
          <cell r="AF7512">
            <v>100</v>
          </cell>
          <cell r="AG7512" t="str">
            <v/>
          </cell>
          <cell r="AH7512">
            <v>-100</v>
          </cell>
        </row>
        <row r="7513">
          <cell r="AD7513">
            <v>26</v>
          </cell>
          <cell r="AF7513">
            <v>100</v>
          </cell>
          <cell r="AG7513" t="str">
            <v/>
          </cell>
          <cell r="AH7513">
            <v>-100</v>
          </cell>
        </row>
        <row r="7514">
          <cell r="AD7514">
            <v>7</v>
          </cell>
          <cell r="AF7514">
            <v>100</v>
          </cell>
          <cell r="AG7514" t="str">
            <v/>
          </cell>
          <cell r="AH7514">
            <v>-100</v>
          </cell>
        </row>
        <row r="7515">
          <cell r="AD7515">
            <v>13</v>
          </cell>
          <cell r="AF7515">
            <v>100</v>
          </cell>
          <cell r="AG7515" t="str">
            <v/>
          </cell>
          <cell r="AH7515">
            <v>-100</v>
          </cell>
        </row>
        <row r="7516">
          <cell r="AD7516">
            <v>4.4000000000000004</v>
          </cell>
          <cell r="AF7516">
            <v>100</v>
          </cell>
          <cell r="AG7516" t="str">
            <v/>
          </cell>
          <cell r="AH7516">
            <v>-100</v>
          </cell>
        </row>
        <row r="7517">
          <cell r="AD7517">
            <v>21</v>
          </cell>
          <cell r="AF7517">
            <v>100</v>
          </cell>
          <cell r="AG7517" t="str">
            <v/>
          </cell>
          <cell r="AH7517">
            <v>-100</v>
          </cell>
        </row>
        <row r="7518">
          <cell r="AC7518" t="str">
            <v>Won</v>
          </cell>
          <cell r="AD7518">
            <v>3.2</v>
          </cell>
          <cell r="AE7518">
            <v>1.4</v>
          </cell>
          <cell r="AF7518">
            <v>100</v>
          </cell>
          <cell r="AG7518">
            <v>320</v>
          </cell>
          <cell r="AH7518">
            <v>220</v>
          </cell>
        </row>
        <row r="7519">
          <cell r="AC7519" t="str">
            <v>3rd</v>
          </cell>
          <cell r="AD7519">
            <v>21</v>
          </cell>
          <cell r="AE7519">
            <v>4.5999999999999996</v>
          </cell>
          <cell r="AF7519">
            <v>100</v>
          </cell>
          <cell r="AG7519" t="str">
            <v/>
          </cell>
          <cell r="AH7519">
            <v>-100</v>
          </cell>
        </row>
        <row r="7520">
          <cell r="AD7520">
            <v>4</v>
          </cell>
          <cell r="AF7520">
            <v>100</v>
          </cell>
          <cell r="AG7520" t="str">
            <v/>
          </cell>
          <cell r="AH7520">
            <v>-100</v>
          </cell>
        </row>
        <row r="7521">
          <cell r="AC7521" t="str">
            <v>2nd</v>
          </cell>
          <cell r="AD7521">
            <v>5</v>
          </cell>
          <cell r="AE7521">
            <v>1.8</v>
          </cell>
          <cell r="AF7521">
            <v>100</v>
          </cell>
          <cell r="AG7521" t="str">
            <v/>
          </cell>
          <cell r="AH7521">
            <v>-100</v>
          </cell>
        </row>
        <row r="7522">
          <cell r="AD7522">
            <v>6</v>
          </cell>
          <cell r="AF7522">
            <v>100</v>
          </cell>
          <cell r="AG7522" t="str">
            <v/>
          </cell>
          <cell r="AH7522">
            <v>-100</v>
          </cell>
        </row>
        <row r="7523">
          <cell r="AC7523" t="str">
            <v>3rd</v>
          </cell>
          <cell r="AD7523">
            <v>6.5</v>
          </cell>
          <cell r="AE7523">
            <v>2</v>
          </cell>
          <cell r="AF7523">
            <v>100</v>
          </cell>
          <cell r="AG7523" t="str">
            <v/>
          </cell>
          <cell r="AH7523">
            <v>-100</v>
          </cell>
        </row>
        <row r="7524">
          <cell r="AD7524">
            <v>14</v>
          </cell>
          <cell r="AF7524">
            <v>100</v>
          </cell>
          <cell r="AG7524" t="str">
            <v/>
          </cell>
          <cell r="AH7524">
            <v>-100</v>
          </cell>
        </row>
        <row r="7525">
          <cell r="AD7525">
            <v>16</v>
          </cell>
          <cell r="AF7525">
            <v>100</v>
          </cell>
          <cell r="AG7525" t="str">
            <v/>
          </cell>
          <cell r="AH7525">
            <v>-100</v>
          </cell>
        </row>
        <row r="7526">
          <cell r="AC7526" t="str">
            <v>2nd</v>
          </cell>
          <cell r="AD7526">
            <v>4.8</v>
          </cell>
          <cell r="AE7526">
            <v>2.1</v>
          </cell>
          <cell r="AF7526">
            <v>100</v>
          </cell>
          <cell r="AG7526" t="str">
            <v/>
          </cell>
          <cell r="AH7526">
            <v>-100</v>
          </cell>
        </row>
        <row r="7527">
          <cell r="AD7527">
            <v>5.5</v>
          </cell>
          <cell r="AF7527">
            <v>100</v>
          </cell>
          <cell r="AG7527" t="str">
            <v/>
          </cell>
          <cell r="AH7527">
            <v>-100</v>
          </cell>
        </row>
        <row r="7528">
          <cell r="AC7528" t="str">
            <v>Won</v>
          </cell>
          <cell r="AD7528">
            <v>5.5</v>
          </cell>
          <cell r="AF7528">
            <v>100</v>
          </cell>
          <cell r="AG7528">
            <v>550</v>
          </cell>
          <cell r="AH7528">
            <v>450</v>
          </cell>
        </row>
        <row r="7529">
          <cell r="AC7529" t="str">
            <v>3rd</v>
          </cell>
          <cell r="AD7529">
            <v>6.5</v>
          </cell>
          <cell r="AE7529">
            <v>1.7</v>
          </cell>
          <cell r="AF7529">
            <v>100</v>
          </cell>
          <cell r="AG7529" t="str">
            <v/>
          </cell>
          <cell r="AH7529">
            <v>-100</v>
          </cell>
        </row>
        <row r="7530">
          <cell r="AC7530" t="str">
            <v>2nd</v>
          </cell>
          <cell r="AD7530">
            <v>5</v>
          </cell>
          <cell r="AE7530">
            <v>2</v>
          </cell>
          <cell r="AF7530">
            <v>100</v>
          </cell>
          <cell r="AG7530" t="str">
            <v/>
          </cell>
          <cell r="AH7530">
            <v>-100</v>
          </cell>
        </row>
        <row r="7531">
          <cell r="AD7531">
            <v>5</v>
          </cell>
          <cell r="AF7531">
            <v>100</v>
          </cell>
          <cell r="AG7531" t="str">
            <v/>
          </cell>
          <cell r="AH7531">
            <v>-100</v>
          </cell>
        </row>
        <row r="7532">
          <cell r="AC7532" t="str">
            <v>Won</v>
          </cell>
          <cell r="AD7532">
            <v>5.5</v>
          </cell>
          <cell r="AE7532">
            <v>1.8</v>
          </cell>
          <cell r="AF7532">
            <v>100</v>
          </cell>
          <cell r="AG7532">
            <v>550</v>
          </cell>
          <cell r="AH7532">
            <v>450</v>
          </cell>
        </row>
        <row r="7533">
          <cell r="AD7533">
            <v>5</v>
          </cell>
          <cell r="AF7533">
            <v>100</v>
          </cell>
          <cell r="AG7533" t="str">
            <v/>
          </cell>
          <cell r="AH7533">
            <v>-100</v>
          </cell>
        </row>
        <row r="7534">
          <cell r="AD7534">
            <v>7.5</v>
          </cell>
          <cell r="AF7534">
            <v>100</v>
          </cell>
          <cell r="AG7534" t="str">
            <v/>
          </cell>
          <cell r="AH7534">
            <v>-100</v>
          </cell>
        </row>
        <row r="7535">
          <cell r="AD7535">
            <v>2.6</v>
          </cell>
          <cell r="AF7535">
            <v>100</v>
          </cell>
          <cell r="AG7535" t="str">
            <v/>
          </cell>
          <cell r="AH7535">
            <v>-100</v>
          </cell>
        </row>
        <row r="7536">
          <cell r="AD7536">
            <v>10</v>
          </cell>
          <cell r="AF7536">
            <v>100</v>
          </cell>
          <cell r="AG7536" t="str">
            <v/>
          </cell>
          <cell r="AH7536">
            <v>-100</v>
          </cell>
        </row>
        <row r="7537">
          <cell r="AD7537">
            <v>14</v>
          </cell>
          <cell r="AF7537">
            <v>100</v>
          </cell>
          <cell r="AG7537" t="str">
            <v/>
          </cell>
          <cell r="AH7537">
            <v>-100</v>
          </cell>
        </row>
        <row r="7538">
          <cell r="AC7538" t="str">
            <v>2nd</v>
          </cell>
          <cell r="AD7538">
            <v>9.5</v>
          </cell>
          <cell r="AE7538">
            <v>2.2000000000000002</v>
          </cell>
          <cell r="AF7538">
            <v>100</v>
          </cell>
          <cell r="AG7538" t="str">
            <v/>
          </cell>
          <cell r="AH7538">
            <v>-100</v>
          </cell>
        </row>
        <row r="7539">
          <cell r="AC7539" t="str">
            <v>3rd</v>
          </cell>
          <cell r="AD7539">
            <v>5.5</v>
          </cell>
          <cell r="AE7539">
            <v>2.2999999999999998</v>
          </cell>
          <cell r="AF7539">
            <v>100</v>
          </cell>
          <cell r="AG7539" t="str">
            <v/>
          </cell>
          <cell r="AH7539">
            <v>-100</v>
          </cell>
        </row>
        <row r="7540">
          <cell r="AD7540">
            <v>5</v>
          </cell>
          <cell r="AF7540">
            <v>100</v>
          </cell>
          <cell r="AG7540" t="str">
            <v/>
          </cell>
          <cell r="AH7540">
            <v>-100</v>
          </cell>
        </row>
        <row r="7541">
          <cell r="AD7541">
            <v>5.5</v>
          </cell>
          <cell r="AF7541">
            <v>100</v>
          </cell>
          <cell r="AG7541" t="str">
            <v/>
          </cell>
          <cell r="AH7541">
            <v>-100</v>
          </cell>
        </row>
        <row r="7542">
          <cell r="AC7542" t="str">
            <v>Won</v>
          </cell>
          <cell r="AD7542">
            <v>1.8</v>
          </cell>
          <cell r="AE7542">
            <v>1.3</v>
          </cell>
          <cell r="AF7542">
            <v>100</v>
          </cell>
          <cell r="AG7542">
            <v>180</v>
          </cell>
          <cell r="AH7542">
            <v>80</v>
          </cell>
        </row>
        <row r="7543">
          <cell r="AC7543" t="str">
            <v>Ntd</v>
          </cell>
          <cell r="AD7543">
            <v>7.5</v>
          </cell>
          <cell r="AF7543">
            <v>100</v>
          </cell>
          <cell r="AG7543" t="str">
            <v/>
          </cell>
          <cell r="AH7543">
            <v>-100</v>
          </cell>
        </row>
        <row r="7544">
          <cell r="AC7544" t="str">
            <v>2nd</v>
          </cell>
          <cell r="AD7544">
            <v>21</v>
          </cell>
          <cell r="AE7544">
            <v>6.8</v>
          </cell>
          <cell r="AF7544">
            <v>100</v>
          </cell>
          <cell r="AG7544" t="str">
            <v/>
          </cell>
          <cell r="AH7544">
            <v>-100</v>
          </cell>
        </row>
        <row r="7545">
          <cell r="AD7545">
            <v>3.3</v>
          </cell>
          <cell r="AF7545">
            <v>100</v>
          </cell>
          <cell r="AG7545" t="str">
            <v/>
          </cell>
          <cell r="AH7545">
            <v>-100</v>
          </cell>
        </row>
        <row r="7546">
          <cell r="AC7546" t="str">
            <v>Won</v>
          </cell>
          <cell r="AD7546">
            <v>7.3</v>
          </cell>
          <cell r="AE7546">
            <v>2.4</v>
          </cell>
          <cell r="AF7546">
            <v>100</v>
          </cell>
          <cell r="AG7546">
            <v>730</v>
          </cell>
          <cell r="AH7546">
            <v>630</v>
          </cell>
        </row>
        <row r="7547">
          <cell r="AD7547">
            <v>11</v>
          </cell>
          <cell r="AF7547">
            <v>100</v>
          </cell>
          <cell r="AG7547" t="str">
            <v/>
          </cell>
          <cell r="AH7547">
            <v>-100</v>
          </cell>
        </row>
        <row r="7548">
          <cell r="AC7548" t="str">
            <v>2nd</v>
          </cell>
          <cell r="AD7548">
            <v>5</v>
          </cell>
          <cell r="AE7548">
            <v>1.9</v>
          </cell>
          <cell r="AF7548">
            <v>100</v>
          </cell>
          <cell r="AG7548" t="str">
            <v/>
          </cell>
          <cell r="AH7548">
            <v>-100</v>
          </cell>
        </row>
        <row r="7549">
          <cell r="AD7549">
            <v>12</v>
          </cell>
          <cell r="AF7549">
            <v>100</v>
          </cell>
          <cell r="AG7549" t="str">
            <v/>
          </cell>
          <cell r="AH7549">
            <v>-100</v>
          </cell>
        </row>
        <row r="7550">
          <cell r="AD7550">
            <v>10</v>
          </cell>
          <cell r="AF7550">
            <v>100</v>
          </cell>
          <cell r="AG7550" t="str">
            <v/>
          </cell>
          <cell r="AH7550">
            <v>-100</v>
          </cell>
        </row>
        <row r="7551">
          <cell r="AD7551">
            <v>4.4000000000000004</v>
          </cell>
          <cell r="AF7551">
            <v>100</v>
          </cell>
          <cell r="AG7551" t="str">
            <v/>
          </cell>
          <cell r="AH7551">
            <v>-100</v>
          </cell>
        </row>
        <row r="7552">
          <cell r="AD7552">
            <v>5</v>
          </cell>
          <cell r="AF7552">
            <v>100</v>
          </cell>
          <cell r="AG7552" t="str">
            <v/>
          </cell>
          <cell r="AH7552">
            <v>-100</v>
          </cell>
        </row>
        <row r="7553">
          <cell r="AC7553" t="str">
            <v>Won</v>
          </cell>
          <cell r="AD7553">
            <v>7.8</v>
          </cell>
          <cell r="AE7553">
            <v>2.2999999999999998</v>
          </cell>
          <cell r="AF7553">
            <v>100</v>
          </cell>
          <cell r="AG7553">
            <v>780</v>
          </cell>
          <cell r="AH7553">
            <v>680</v>
          </cell>
        </row>
        <row r="7554">
          <cell r="AD7554">
            <v>6.5</v>
          </cell>
          <cell r="AF7554">
            <v>100</v>
          </cell>
          <cell r="AG7554" t="str">
            <v/>
          </cell>
          <cell r="AH7554">
            <v>-100</v>
          </cell>
        </row>
        <row r="7555">
          <cell r="AC7555" t="str">
            <v>Won</v>
          </cell>
          <cell r="AD7555">
            <v>2.6</v>
          </cell>
          <cell r="AE7555">
            <v>1.4</v>
          </cell>
          <cell r="AF7555">
            <v>100</v>
          </cell>
          <cell r="AG7555">
            <v>260</v>
          </cell>
          <cell r="AH7555">
            <v>160</v>
          </cell>
        </row>
        <row r="7556">
          <cell r="AD7556">
            <v>4.8</v>
          </cell>
          <cell r="AF7556">
            <v>100</v>
          </cell>
          <cell r="AG7556" t="str">
            <v/>
          </cell>
          <cell r="AH7556">
            <v>-100</v>
          </cell>
        </row>
        <row r="7557">
          <cell r="AC7557" t="str">
            <v>3rd</v>
          </cell>
          <cell r="AD7557">
            <v>7.5</v>
          </cell>
          <cell r="AE7557">
            <v>2.1</v>
          </cell>
          <cell r="AF7557">
            <v>100</v>
          </cell>
          <cell r="AG7557" t="str">
            <v/>
          </cell>
          <cell r="AH7557">
            <v>-100</v>
          </cell>
        </row>
        <row r="7558">
          <cell r="AD7558">
            <v>9.5</v>
          </cell>
          <cell r="AF7558">
            <v>100</v>
          </cell>
          <cell r="AG7558" t="str">
            <v/>
          </cell>
          <cell r="AH7558">
            <v>-100</v>
          </cell>
        </row>
        <row r="7559">
          <cell r="AC7559" t="str">
            <v>2nd</v>
          </cell>
          <cell r="AD7559">
            <v>7.5</v>
          </cell>
          <cell r="AE7559">
            <v>2</v>
          </cell>
          <cell r="AF7559">
            <v>100</v>
          </cell>
          <cell r="AG7559" t="str">
            <v/>
          </cell>
          <cell r="AH7559">
            <v>-100</v>
          </cell>
        </row>
        <row r="7560">
          <cell r="AD7560">
            <v>2.5</v>
          </cell>
          <cell r="AF7560">
            <v>100</v>
          </cell>
          <cell r="AG7560" t="str">
            <v/>
          </cell>
          <cell r="AH7560">
            <v>-100</v>
          </cell>
        </row>
        <row r="7561">
          <cell r="AC7561" t="str">
            <v>Won</v>
          </cell>
          <cell r="AD7561">
            <v>5.5</v>
          </cell>
          <cell r="AE7561">
            <v>1.7</v>
          </cell>
          <cell r="AF7561">
            <v>100</v>
          </cell>
          <cell r="AG7561">
            <v>550</v>
          </cell>
          <cell r="AH7561">
            <v>450</v>
          </cell>
        </row>
        <row r="7562">
          <cell r="AD7562">
            <v>10</v>
          </cell>
          <cell r="AF7562">
            <v>100</v>
          </cell>
          <cell r="AG7562" t="str">
            <v/>
          </cell>
          <cell r="AH7562">
            <v>-100</v>
          </cell>
        </row>
        <row r="7563">
          <cell r="AC7563" t="str">
            <v>3rd</v>
          </cell>
          <cell r="AD7563">
            <v>19</v>
          </cell>
          <cell r="AE7563">
            <v>3.8</v>
          </cell>
          <cell r="AF7563">
            <v>100</v>
          </cell>
          <cell r="AG7563" t="str">
            <v/>
          </cell>
          <cell r="AH7563">
            <v>-100</v>
          </cell>
        </row>
        <row r="7564">
          <cell r="AD7564">
            <v>11</v>
          </cell>
          <cell r="AF7564">
            <v>100</v>
          </cell>
          <cell r="AG7564" t="str">
            <v/>
          </cell>
          <cell r="AH7564">
            <v>-100</v>
          </cell>
        </row>
        <row r="7565">
          <cell r="AC7565" t="str">
            <v>3rd</v>
          </cell>
          <cell r="AD7565">
            <v>6.5</v>
          </cell>
          <cell r="AE7565">
            <v>2.1</v>
          </cell>
          <cell r="AF7565">
            <v>100</v>
          </cell>
          <cell r="AG7565" t="str">
            <v/>
          </cell>
          <cell r="AH7565">
            <v>-100</v>
          </cell>
        </row>
        <row r="7566">
          <cell r="AC7566" t="str">
            <v>Won</v>
          </cell>
          <cell r="AD7566">
            <v>2.8</v>
          </cell>
          <cell r="AE7566">
            <v>1.5</v>
          </cell>
          <cell r="AF7566">
            <v>100</v>
          </cell>
          <cell r="AG7566">
            <v>280</v>
          </cell>
          <cell r="AH7566">
            <v>180</v>
          </cell>
        </row>
        <row r="7567">
          <cell r="AD7567">
            <v>4.5999999999999996</v>
          </cell>
          <cell r="AF7567">
            <v>100</v>
          </cell>
          <cell r="AG7567" t="str">
            <v/>
          </cell>
          <cell r="AH7567">
            <v>-100</v>
          </cell>
        </row>
        <row r="7568">
          <cell r="AD7568">
            <v>41</v>
          </cell>
          <cell r="AF7568">
            <v>100</v>
          </cell>
          <cell r="AG7568" t="str">
            <v/>
          </cell>
          <cell r="AH7568">
            <v>-100</v>
          </cell>
        </row>
        <row r="7569">
          <cell r="AD7569">
            <v>16</v>
          </cell>
          <cell r="AF7569">
            <v>100</v>
          </cell>
          <cell r="AG7569" t="str">
            <v/>
          </cell>
          <cell r="AH7569">
            <v>-100</v>
          </cell>
        </row>
        <row r="7570">
          <cell r="AD7570">
            <v>5</v>
          </cell>
          <cell r="AF7570">
            <v>100</v>
          </cell>
          <cell r="AG7570" t="str">
            <v/>
          </cell>
          <cell r="AH7570">
            <v>-100</v>
          </cell>
        </row>
        <row r="7571">
          <cell r="AD7571">
            <v>14</v>
          </cell>
          <cell r="AF7571">
            <v>100</v>
          </cell>
          <cell r="AG7571" t="str">
            <v/>
          </cell>
          <cell r="AH7571">
            <v>-100</v>
          </cell>
        </row>
        <row r="7572">
          <cell r="AC7572" t="str">
            <v>2nd</v>
          </cell>
          <cell r="AD7572">
            <v>5.5</v>
          </cell>
          <cell r="AE7572">
            <v>1.9</v>
          </cell>
          <cell r="AF7572">
            <v>100</v>
          </cell>
          <cell r="AG7572" t="str">
            <v/>
          </cell>
          <cell r="AH7572">
            <v>-100</v>
          </cell>
        </row>
        <row r="7573">
          <cell r="AD7573">
            <v>6.5</v>
          </cell>
          <cell r="AF7573">
            <v>100</v>
          </cell>
          <cell r="AG7573" t="str">
            <v/>
          </cell>
          <cell r="AH7573">
            <v>-100</v>
          </cell>
        </row>
        <row r="7574">
          <cell r="AC7574" t="str">
            <v>3rd</v>
          </cell>
          <cell r="AD7574">
            <v>11</v>
          </cell>
          <cell r="AE7574">
            <v>3.2</v>
          </cell>
          <cell r="AF7574">
            <v>100</v>
          </cell>
          <cell r="AG7574" t="str">
            <v/>
          </cell>
          <cell r="AH7574">
            <v>-100</v>
          </cell>
        </row>
        <row r="7575">
          <cell r="AD7575">
            <v>31</v>
          </cell>
          <cell r="AF7575">
            <v>100</v>
          </cell>
          <cell r="AG7575" t="str">
            <v/>
          </cell>
          <cell r="AH7575">
            <v>-100</v>
          </cell>
        </row>
        <row r="7576">
          <cell r="AC7576" t="str">
            <v>Won</v>
          </cell>
          <cell r="AD7576">
            <v>5</v>
          </cell>
          <cell r="AE7576">
            <v>2</v>
          </cell>
          <cell r="AF7576">
            <v>100</v>
          </cell>
          <cell r="AG7576">
            <v>500</v>
          </cell>
          <cell r="AH7576">
            <v>400</v>
          </cell>
        </row>
        <row r="7577">
          <cell r="AD7577">
            <v>3.6</v>
          </cell>
          <cell r="AF7577">
            <v>100</v>
          </cell>
          <cell r="AG7577" t="str">
            <v/>
          </cell>
          <cell r="AH7577">
            <v>-100</v>
          </cell>
        </row>
        <row r="7578">
          <cell r="AD7578">
            <v>11</v>
          </cell>
          <cell r="AF7578">
            <v>100</v>
          </cell>
          <cell r="AG7578" t="str">
            <v/>
          </cell>
          <cell r="AH7578">
            <v>-100</v>
          </cell>
        </row>
        <row r="7579">
          <cell r="AC7579" t="str">
            <v>2nd</v>
          </cell>
          <cell r="AD7579">
            <v>4.2</v>
          </cell>
          <cell r="AE7579">
            <v>2.2999999999999998</v>
          </cell>
          <cell r="AF7579">
            <v>100</v>
          </cell>
          <cell r="AG7579" t="str">
            <v/>
          </cell>
          <cell r="AH7579">
            <v>-100</v>
          </cell>
        </row>
        <row r="7580">
          <cell r="AC7580" t="str">
            <v>2nd</v>
          </cell>
          <cell r="AD7580">
            <v>4.2</v>
          </cell>
          <cell r="AE7580">
            <v>1.7</v>
          </cell>
          <cell r="AF7580">
            <v>100</v>
          </cell>
          <cell r="AG7580" t="str">
            <v/>
          </cell>
          <cell r="AH7580">
            <v>-100</v>
          </cell>
        </row>
        <row r="7581">
          <cell r="AC7581" t="str">
            <v>3rd</v>
          </cell>
          <cell r="AD7581">
            <v>3.6</v>
          </cell>
          <cell r="AE7581">
            <v>1.6</v>
          </cell>
          <cell r="AF7581">
            <v>100</v>
          </cell>
          <cell r="AG7581" t="str">
            <v/>
          </cell>
          <cell r="AH7581">
            <v>-100</v>
          </cell>
        </row>
        <row r="7582">
          <cell r="AD7582">
            <v>6</v>
          </cell>
          <cell r="AF7582">
            <v>100</v>
          </cell>
          <cell r="AG7582" t="str">
            <v/>
          </cell>
          <cell r="AH7582">
            <v>-100</v>
          </cell>
        </row>
        <row r="7583">
          <cell r="AC7583" t="str">
            <v>Won</v>
          </cell>
          <cell r="AD7583">
            <v>8</v>
          </cell>
          <cell r="AE7583">
            <v>2.1</v>
          </cell>
          <cell r="AF7583">
            <v>100</v>
          </cell>
          <cell r="AG7583">
            <v>800</v>
          </cell>
          <cell r="AH7583">
            <v>700</v>
          </cell>
        </row>
        <row r="7584">
          <cell r="AD7584">
            <v>41</v>
          </cell>
          <cell r="AF7584">
            <v>100</v>
          </cell>
          <cell r="AG7584" t="str">
            <v/>
          </cell>
          <cell r="AH7584">
            <v>-100</v>
          </cell>
        </row>
        <row r="7585">
          <cell r="AC7585" t="str">
            <v>3rd</v>
          </cell>
          <cell r="AD7585">
            <v>9</v>
          </cell>
          <cell r="AE7585">
            <v>2.2000000000000002</v>
          </cell>
          <cell r="AF7585">
            <v>100</v>
          </cell>
          <cell r="AG7585" t="str">
            <v/>
          </cell>
          <cell r="AH7585">
            <v>-100</v>
          </cell>
        </row>
        <row r="7586">
          <cell r="AC7586" t="str">
            <v>2nd</v>
          </cell>
          <cell r="AD7586">
            <v>4.2</v>
          </cell>
          <cell r="AE7586">
            <v>1.6</v>
          </cell>
          <cell r="AF7586">
            <v>100</v>
          </cell>
          <cell r="AG7586" t="str">
            <v/>
          </cell>
          <cell r="AH7586">
            <v>-100</v>
          </cell>
        </row>
        <row r="7587">
          <cell r="AC7587" t="str">
            <v>Won</v>
          </cell>
          <cell r="AD7587">
            <v>4.4000000000000004</v>
          </cell>
          <cell r="AE7587">
            <v>1.7</v>
          </cell>
          <cell r="AF7587">
            <v>100</v>
          </cell>
          <cell r="AG7587">
            <v>440.00000000000006</v>
          </cell>
          <cell r="AH7587">
            <v>340.00000000000006</v>
          </cell>
        </row>
        <row r="7588">
          <cell r="AD7588">
            <v>7</v>
          </cell>
          <cell r="AF7588">
            <v>100</v>
          </cell>
          <cell r="AG7588" t="str">
            <v/>
          </cell>
          <cell r="AH7588">
            <v>-100</v>
          </cell>
        </row>
        <row r="7589">
          <cell r="AD7589">
            <v>7.5</v>
          </cell>
          <cell r="AF7589">
            <v>100</v>
          </cell>
          <cell r="AG7589" t="str">
            <v/>
          </cell>
          <cell r="AH7589">
            <v>-100</v>
          </cell>
        </row>
        <row r="7590">
          <cell r="AC7590" t="str">
            <v>2nd</v>
          </cell>
          <cell r="AD7590">
            <v>3.7</v>
          </cell>
          <cell r="AE7590">
            <v>1.4</v>
          </cell>
          <cell r="AF7590">
            <v>100</v>
          </cell>
          <cell r="AG7590" t="str">
            <v/>
          </cell>
          <cell r="AH7590">
            <v>-100</v>
          </cell>
        </row>
        <row r="7591">
          <cell r="AC7591" t="str">
            <v>Won</v>
          </cell>
          <cell r="AD7591">
            <v>3.1</v>
          </cell>
          <cell r="AE7591">
            <v>1.3</v>
          </cell>
          <cell r="AF7591">
            <v>100</v>
          </cell>
          <cell r="AG7591">
            <v>310</v>
          </cell>
          <cell r="AH7591">
            <v>210</v>
          </cell>
        </row>
        <row r="7592">
          <cell r="AC7592" t="str">
            <v>3rd</v>
          </cell>
          <cell r="AD7592">
            <v>12</v>
          </cell>
          <cell r="AE7592">
            <v>2.9</v>
          </cell>
          <cell r="AF7592">
            <v>100</v>
          </cell>
          <cell r="AG7592" t="str">
            <v/>
          </cell>
          <cell r="AH7592">
            <v>-100</v>
          </cell>
        </row>
        <row r="7593">
          <cell r="AD7593">
            <v>12</v>
          </cell>
          <cell r="AF7593">
            <v>100</v>
          </cell>
          <cell r="AG7593" t="str">
            <v/>
          </cell>
          <cell r="AH7593">
            <v>-100</v>
          </cell>
        </row>
        <row r="7594">
          <cell r="AD7594">
            <v>10</v>
          </cell>
          <cell r="AF7594">
            <v>100</v>
          </cell>
          <cell r="AG7594" t="str">
            <v/>
          </cell>
          <cell r="AH7594">
            <v>-100</v>
          </cell>
        </row>
        <row r="7595">
          <cell r="AC7595" t="str">
            <v>2nd</v>
          </cell>
          <cell r="AD7595">
            <v>6.5</v>
          </cell>
          <cell r="AE7595">
            <v>2</v>
          </cell>
          <cell r="AF7595">
            <v>100</v>
          </cell>
          <cell r="AG7595" t="str">
            <v/>
          </cell>
          <cell r="AH7595">
            <v>-100</v>
          </cell>
        </row>
        <row r="7596">
          <cell r="AD7596">
            <v>10</v>
          </cell>
          <cell r="AF7596">
            <v>100</v>
          </cell>
          <cell r="AG7596" t="str">
            <v/>
          </cell>
          <cell r="AH7596">
            <v>-100</v>
          </cell>
        </row>
        <row r="7597">
          <cell r="AC7597" t="str">
            <v>Won</v>
          </cell>
          <cell r="AD7597">
            <v>5</v>
          </cell>
          <cell r="AE7597">
            <v>2.2000000000000002</v>
          </cell>
          <cell r="AF7597">
            <v>100</v>
          </cell>
          <cell r="AG7597">
            <v>500</v>
          </cell>
          <cell r="AH7597">
            <v>400</v>
          </cell>
        </row>
        <row r="7598">
          <cell r="AD7598">
            <v>11</v>
          </cell>
          <cell r="AF7598">
            <v>100</v>
          </cell>
          <cell r="AG7598" t="str">
            <v/>
          </cell>
          <cell r="AH7598">
            <v>-100</v>
          </cell>
        </row>
        <row r="7599">
          <cell r="AD7599">
            <v>8.5</v>
          </cell>
          <cell r="AF7599">
            <v>100</v>
          </cell>
          <cell r="AG7599" t="str">
            <v/>
          </cell>
          <cell r="AH7599">
            <v>-100</v>
          </cell>
        </row>
        <row r="7600">
          <cell r="AD7600">
            <v>13</v>
          </cell>
          <cell r="AF7600">
            <v>100</v>
          </cell>
          <cell r="AG7600" t="str">
            <v/>
          </cell>
          <cell r="AH7600">
            <v>-100</v>
          </cell>
        </row>
        <row r="7601">
          <cell r="AD7601">
            <v>6.5</v>
          </cell>
          <cell r="AF7601">
            <v>100</v>
          </cell>
          <cell r="AG7601" t="str">
            <v/>
          </cell>
          <cell r="AH7601">
            <v>-100</v>
          </cell>
        </row>
        <row r="7602">
          <cell r="AD7602">
            <v>5</v>
          </cell>
          <cell r="AF7602">
            <v>100</v>
          </cell>
          <cell r="AG7602" t="str">
            <v/>
          </cell>
          <cell r="AH7602">
            <v>-100</v>
          </cell>
        </row>
        <row r="7603">
          <cell r="AC7603" t="str">
            <v>2nd</v>
          </cell>
          <cell r="AD7603">
            <v>5.5</v>
          </cell>
          <cell r="AE7603">
            <v>1.8</v>
          </cell>
          <cell r="AF7603">
            <v>100</v>
          </cell>
          <cell r="AG7603" t="str">
            <v/>
          </cell>
          <cell r="AH7603">
            <v>-100</v>
          </cell>
        </row>
        <row r="7604">
          <cell r="AD7604">
            <v>8.5</v>
          </cell>
          <cell r="AF7604">
            <v>100</v>
          </cell>
          <cell r="AG7604" t="str">
            <v/>
          </cell>
          <cell r="AH7604">
            <v>-100</v>
          </cell>
        </row>
        <row r="7605">
          <cell r="AC7605" t="str">
            <v>Won</v>
          </cell>
          <cell r="AD7605">
            <v>3.7</v>
          </cell>
          <cell r="AE7605">
            <v>1.5</v>
          </cell>
          <cell r="AF7605">
            <v>100</v>
          </cell>
          <cell r="AG7605">
            <v>370</v>
          </cell>
          <cell r="AH7605">
            <v>270</v>
          </cell>
        </row>
        <row r="7606">
          <cell r="AD7606">
            <v>4</v>
          </cell>
          <cell r="AF7606">
            <v>100</v>
          </cell>
          <cell r="AG7606" t="str">
            <v/>
          </cell>
          <cell r="AH7606">
            <v>-100</v>
          </cell>
        </row>
        <row r="7607">
          <cell r="AC7607" t="str">
            <v>2nd</v>
          </cell>
          <cell r="AD7607">
            <v>5.5</v>
          </cell>
          <cell r="AE7607">
            <v>1.8</v>
          </cell>
          <cell r="AF7607">
            <v>100</v>
          </cell>
          <cell r="AG7607" t="str">
            <v/>
          </cell>
          <cell r="AH7607">
            <v>-100</v>
          </cell>
        </row>
        <row r="7608">
          <cell r="AD7608">
            <v>17</v>
          </cell>
          <cell r="AF7608">
            <v>100</v>
          </cell>
          <cell r="AG7608" t="str">
            <v/>
          </cell>
          <cell r="AH7608">
            <v>-100</v>
          </cell>
        </row>
        <row r="7609">
          <cell r="AC7609" t="str">
            <v>3rd</v>
          </cell>
          <cell r="AD7609">
            <v>14</v>
          </cell>
          <cell r="AE7609">
            <v>3.7</v>
          </cell>
          <cell r="AF7609">
            <v>100</v>
          </cell>
          <cell r="AG7609" t="str">
            <v/>
          </cell>
          <cell r="AH7609">
            <v>-100</v>
          </cell>
        </row>
        <row r="7610">
          <cell r="AD7610">
            <v>9</v>
          </cell>
          <cell r="AF7610">
            <v>100</v>
          </cell>
          <cell r="AG7610" t="str">
            <v/>
          </cell>
          <cell r="AH7610">
            <v>-100</v>
          </cell>
        </row>
        <row r="7611">
          <cell r="AD7611">
            <v>4.4000000000000004</v>
          </cell>
          <cell r="AF7611">
            <v>100</v>
          </cell>
          <cell r="AG7611" t="str">
            <v/>
          </cell>
          <cell r="AH7611">
            <v>-100</v>
          </cell>
        </row>
        <row r="7612">
          <cell r="AC7612" t="str">
            <v>3rd</v>
          </cell>
          <cell r="AD7612">
            <v>10</v>
          </cell>
          <cell r="AE7612">
            <v>3.2</v>
          </cell>
          <cell r="AF7612">
            <v>100</v>
          </cell>
          <cell r="AG7612" t="str">
            <v/>
          </cell>
          <cell r="AH7612">
            <v>-100</v>
          </cell>
        </row>
        <row r="7613">
          <cell r="AC7613" t="str">
            <v>2nd</v>
          </cell>
          <cell r="AD7613">
            <v>7.5</v>
          </cell>
          <cell r="AE7613">
            <v>2.2000000000000002</v>
          </cell>
          <cell r="AF7613">
            <v>100</v>
          </cell>
          <cell r="AG7613" t="str">
            <v/>
          </cell>
          <cell r="AH7613">
            <v>-100</v>
          </cell>
        </row>
        <row r="7614">
          <cell r="AC7614" t="str">
            <v>Won</v>
          </cell>
          <cell r="AD7614">
            <v>4</v>
          </cell>
          <cell r="AE7614">
            <v>1.5</v>
          </cell>
          <cell r="AF7614">
            <v>100</v>
          </cell>
          <cell r="AG7614">
            <v>400</v>
          </cell>
          <cell r="AH7614">
            <v>300</v>
          </cell>
        </row>
        <row r="7615">
          <cell r="AC7615" t="str">
            <v>2nd</v>
          </cell>
          <cell r="AD7615">
            <v>4.5999999999999996</v>
          </cell>
          <cell r="AE7615">
            <v>1.8</v>
          </cell>
          <cell r="AF7615">
            <v>100</v>
          </cell>
          <cell r="AG7615" t="str">
            <v/>
          </cell>
          <cell r="AH7615">
            <v>-100</v>
          </cell>
        </row>
        <row r="7616">
          <cell r="AD7616">
            <v>4.4000000000000004</v>
          </cell>
          <cell r="AF7616">
            <v>100</v>
          </cell>
          <cell r="AG7616" t="str">
            <v/>
          </cell>
          <cell r="AH7616">
            <v>-100</v>
          </cell>
        </row>
        <row r="7617">
          <cell r="AD7617">
            <v>5.5</v>
          </cell>
          <cell r="AF7617">
            <v>100</v>
          </cell>
          <cell r="AG7617" t="str">
            <v/>
          </cell>
          <cell r="AH7617">
            <v>-100</v>
          </cell>
        </row>
        <row r="7618">
          <cell r="AD7618">
            <v>10</v>
          </cell>
          <cell r="AF7618">
            <v>100</v>
          </cell>
          <cell r="AG7618" t="str">
            <v/>
          </cell>
          <cell r="AH7618">
            <v>-100</v>
          </cell>
        </row>
        <row r="7619">
          <cell r="AC7619" t="str">
            <v>Won</v>
          </cell>
          <cell r="AD7619">
            <v>5.5</v>
          </cell>
          <cell r="AE7619">
            <v>1.9</v>
          </cell>
          <cell r="AF7619">
            <v>100</v>
          </cell>
          <cell r="AG7619">
            <v>550</v>
          </cell>
          <cell r="AH7619">
            <v>450</v>
          </cell>
        </row>
        <row r="7620">
          <cell r="AC7620" t="str">
            <v>L/Scr</v>
          </cell>
          <cell r="AD7620">
            <v>1</v>
          </cell>
          <cell r="AE7620">
            <v>1</v>
          </cell>
          <cell r="AF7620" t="str">
            <v/>
          </cell>
          <cell r="AG7620" t="str">
            <v/>
          </cell>
          <cell r="AH7620" t="str">
            <v/>
          </cell>
        </row>
        <row r="7621">
          <cell r="AC7621" t="str">
            <v>Won</v>
          </cell>
          <cell r="AD7621">
            <v>2.2000000000000002</v>
          </cell>
          <cell r="AE7621">
            <v>1.1000000000000001</v>
          </cell>
          <cell r="AF7621">
            <v>100</v>
          </cell>
          <cell r="AG7621">
            <v>220.00000000000003</v>
          </cell>
          <cell r="AH7621">
            <v>120.00000000000003</v>
          </cell>
        </row>
        <row r="7622">
          <cell r="AD7622">
            <v>13</v>
          </cell>
          <cell r="AF7622">
            <v>100</v>
          </cell>
          <cell r="AG7622" t="str">
            <v/>
          </cell>
          <cell r="AH7622">
            <v>-100</v>
          </cell>
        </row>
        <row r="7623">
          <cell r="AC7623" t="str">
            <v>3rd</v>
          </cell>
          <cell r="AD7623">
            <v>16</v>
          </cell>
          <cell r="AE7623">
            <v>2.5</v>
          </cell>
          <cell r="AF7623">
            <v>100</v>
          </cell>
          <cell r="AG7623" t="str">
            <v/>
          </cell>
          <cell r="AH7623">
            <v>-100</v>
          </cell>
        </row>
        <row r="7624">
          <cell r="AC7624" t="str">
            <v>2nd</v>
          </cell>
          <cell r="AD7624">
            <v>8.5</v>
          </cell>
          <cell r="AE7624">
            <v>1.9</v>
          </cell>
          <cell r="AF7624">
            <v>100</v>
          </cell>
          <cell r="AG7624" t="str">
            <v/>
          </cell>
          <cell r="AH7624">
            <v>-100</v>
          </cell>
        </row>
        <row r="7625">
          <cell r="AC7625" t="str">
            <v>2nd</v>
          </cell>
          <cell r="AD7625">
            <v>3.8</v>
          </cell>
          <cell r="AE7625">
            <v>1.6</v>
          </cell>
          <cell r="AF7625">
            <v>100</v>
          </cell>
          <cell r="AG7625" t="str">
            <v/>
          </cell>
          <cell r="AH7625">
            <v>-100</v>
          </cell>
        </row>
        <row r="7626">
          <cell r="AC7626" t="str">
            <v>Won</v>
          </cell>
          <cell r="AD7626">
            <v>2.8</v>
          </cell>
          <cell r="AE7626">
            <v>1.4</v>
          </cell>
          <cell r="AF7626">
            <v>100</v>
          </cell>
          <cell r="AG7626">
            <v>280</v>
          </cell>
          <cell r="AH7626">
            <v>180</v>
          </cell>
        </row>
        <row r="7627">
          <cell r="AD7627">
            <v>9</v>
          </cell>
          <cell r="AF7627">
            <v>100</v>
          </cell>
          <cell r="AG7627" t="str">
            <v/>
          </cell>
          <cell r="AH7627">
            <v>-100</v>
          </cell>
        </row>
        <row r="7628">
          <cell r="AD7628">
            <v>21</v>
          </cell>
          <cell r="AF7628">
            <v>100</v>
          </cell>
          <cell r="AG7628" t="str">
            <v/>
          </cell>
          <cell r="AH7628">
            <v>-100</v>
          </cell>
        </row>
        <row r="7629">
          <cell r="AD7629">
            <v>61</v>
          </cell>
          <cell r="AF7629">
            <v>100</v>
          </cell>
          <cell r="AG7629" t="str">
            <v/>
          </cell>
          <cell r="AH7629">
            <v>-100</v>
          </cell>
        </row>
        <row r="7630">
          <cell r="AC7630" t="str">
            <v>3rd</v>
          </cell>
          <cell r="AD7630">
            <v>2.6</v>
          </cell>
          <cell r="AE7630">
            <v>1.4</v>
          </cell>
          <cell r="AF7630">
            <v>100</v>
          </cell>
          <cell r="AG7630" t="str">
            <v/>
          </cell>
          <cell r="AH7630">
            <v>-100</v>
          </cell>
        </row>
        <row r="7631">
          <cell r="AD7631">
            <v>13</v>
          </cell>
          <cell r="AF7631">
            <v>100</v>
          </cell>
          <cell r="AG7631" t="str">
            <v/>
          </cell>
          <cell r="AH7631">
            <v>-100</v>
          </cell>
        </row>
        <row r="7632">
          <cell r="AD7632">
            <v>9.5</v>
          </cell>
          <cell r="AF7632">
            <v>100</v>
          </cell>
          <cell r="AG7632" t="str">
            <v/>
          </cell>
          <cell r="AH7632">
            <v>-100</v>
          </cell>
        </row>
        <row r="7633">
          <cell r="AC7633" t="str">
            <v>2nd</v>
          </cell>
          <cell r="AD7633">
            <v>9</v>
          </cell>
          <cell r="AE7633">
            <v>2.1</v>
          </cell>
          <cell r="AF7633">
            <v>100</v>
          </cell>
          <cell r="AG7633" t="str">
            <v/>
          </cell>
          <cell r="AH7633">
            <v>-100</v>
          </cell>
        </row>
        <row r="7634">
          <cell r="AD7634">
            <v>9</v>
          </cell>
          <cell r="AF7634">
            <v>100</v>
          </cell>
          <cell r="AG7634" t="str">
            <v/>
          </cell>
          <cell r="AH7634">
            <v>-100</v>
          </cell>
        </row>
        <row r="7635">
          <cell r="AD7635">
            <v>16</v>
          </cell>
          <cell r="AF7635">
            <v>100</v>
          </cell>
          <cell r="AG7635" t="str">
            <v/>
          </cell>
          <cell r="AH7635">
            <v>-100</v>
          </cell>
        </row>
        <row r="7636">
          <cell r="AD7636">
            <v>4.4000000000000004</v>
          </cell>
          <cell r="AF7636">
            <v>100</v>
          </cell>
          <cell r="AG7636" t="str">
            <v/>
          </cell>
          <cell r="AH7636">
            <v>-100</v>
          </cell>
        </row>
        <row r="7637">
          <cell r="AC7637" t="str">
            <v>2nd</v>
          </cell>
          <cell r="AD7637">
            <v>2.6</v>
          </cell>
          <cell r="AE7637">
            <v>1.1000000000000001</v>
          </cell>
          <cell r="AF7637">
            <v>100</v>
          </cell>
          <cell r="AG7637" t="str">
            <v/>
          </cell>
          <cell r="AH7637">
            <v>-100</v>
          </cell>
        </row>
        <row r="7638">
          <cell r="AC7638" t="str">
            <v>Won</v>
          </cell>
          <cell r="AD7638">
            <v>7.5</v>
          </cell>
          <cell r="AE7638">
            <v>1.9</v>
          </cell>
          <cell r="AF7638">
            <v>100</v>
          </cell>
          <cell r="AG7638">
            <v>750</v>
          </cell>
          <cell r="AH7638">
            <v>650</v>
          </cell>
        </row>
        <row r="7639">
          <cell r="AD7639">
            <v>8.5</v>
          </cell>
          <cell r="AF7639">
            <v>100</v>
          </cell>
          <cell r="AG7639" t="str">
            <v/>
          </cell>
          <cell r="AH7639">
            <v>-100</v>
          </cell>
        </row>
        <row r="7640">
          <cell r="AD7640">
            <v>3.1</v>
          </cell>
          <cell r="AF7640">
            <v>100</v>
          </cell>
          <cell r="AG7640" t="str">
            <v/>
          </cell>
          <cell r="AH7640">
            <v>-100</v>
          </cell>
        </row>
        <row r="7641">
          <cell r="AD7641">
            <v>5.5</v>
          </cell>
          <cell r="AF7641">
            <v>100</v>
          </cell>
          <cell r="AG7641" t="str">
            <v/>
          </cell>
          <cell r="AH7641">
            <v>-100</v>
          </cell>
        </row>
        <row r="7642">
          <cell r="AD7642">
            <v>4.8</v>
          </cell>
          <cell r="AF7642">
            <v>100</v>
          </cell>
          <cell r="AG7642" t="str">
            <v/>
          </cell>
          <cell r="AH7642">
            <v>-100</v>
          </cell>
        </row>
        <row r="7643">
          <cell r="AC7643" t="str">
            <v>Won</v>
          </cell>
          <cell r="AD7643">
            <v>7.5</v>
          </cell>
          <cell r="AE7643">
            <v>2</v>
          </cell>
          <cell r="AF7643">
            <v>100</v>
          </cell>
          <cell r="AG7643">
            <v>750</v>
          </cell>
          <cell r="AH7643">
            <v>650</v>
          </cell>
        </row>
        <row r="7644">
          <cell r="AD7644">
            <v>15</v>
          </cell>
          <cell r="AF7644">
            <v>100</v>
          </cell>
          <cell r="AG7644" t="str">
            <v/>
          </cell>
          <cell r="AH7644">
            <v>-100</v>
          </cell>
        </row>
        <row r="7645">
          <cell r="AC7645" t="str">
            <v>3rd</v>
          </cell>
          <cell r="AD7645">
            <v>10</v>
          </cell>
          <cell r="AE7645">
            <v>2.5</v>
          </cell>
          <cell r="AF7645">
            <v>100</v>
          </cell>
          <cell r="AG7645" t="str">
            <v/>
          </cell>
          <cell r="AH7645">
            <v>-100</v>
          </cell>
        </row>
        <row r="7646">
          <cell r="AD7646">
            <v>4.8</v>
          </cell>
          <cell r="AF7646">
            <v>100</v>
          </cell>
          <cell r="AG7646" t="str">
            <v/>
          </cell>
          <cell r="AH7646">
            <v>-100</v>
          </cell>
        </row>
        <row r="7647">
          <cell r="AD7647">
            <v>31</v>
          </cell>
          <cell r="AF7647">
            <v>100</v>
          </cell>
          <cell r="AG7647" t="str">
            <v/>
          </cell>
          <cell r="AH7647">
            <v>-100</v>
          </cell>
        </row>
        <row r="7648">
          <cell r="AC7648" t="str">
            <v>2nd</v>
          </cell>
          <cell r="AD7648">
            <v>7.5</v>
          </cell>
          <cell r="AE7648">
            <v>2.7</v>
          </cell>
          <cell r="AF7648">
            <v>100</v>
          </cell>
          <cell r="AG7648" t="str">
            <v/>
          </cell>
          <cell r="AH7648">
            <v>-100</v>
          </cell>
        </row>
        <row r="7649">
          <cell r="AD7649">
            <v>5</v>
          </cell>
          <cell r="AF7649">
            <v>100</v>
          </cell>
          <cell r="AG7649" t="str">
            <v/>
          </cell>
          <cell r="AH7649">
            <v>-100</v>
          </cell>
        </row>
        <row r="7650">
          <cell r="AC7650" t="str">
            <v>3rd</v>
          </cell>
          <cell r="AD7650">
            <v>8</v>
          </cell>
          <cell r="AE7650">
            <v>2.6</v>
          </cell>
          <cell r="AF7650">
            <v>100</v>
          </cell>
          <cell r="AG7650" t="str">
            <v/>
          </cell>
          <cell r="AH7650">
            <v>-100</v>
          </cell>
        </row>
        <row r="7651">
          <cell r="AC7651" t="str">
            <v>3rd</v>
          </cell>
          <cell r="AD7651">
            <v>9.5</v>
          </cell>
          <cell r="AE7651">
            <v>2.6</v>
          </cell>
          <cell r="AF7651">
            <v>100</v>
          </cell>
          <cell r="AG7651" t="str">
            <v/>
          </cell>
          <cell r="AH7651">
            <v>-100</v>
          </cell>
        </row>
        <row r="7652">
          <cell r="AC7652" t="str">
            <v>Won</v>
          </cell>
          <cell r="AD7652">
            <v>7.5</v>
          </cell>
          <cell r="AE7652">
            <v>3.4</v>
          </cell>
          <cell r="AF7652">
            <v>100</v>
          </cell>
          <cell r="AG7652">
            <v>750</v>
          </cell>
          <cell r="AH7652">
            <v>650</v>
          </cell>
        </row>
        <row r="7653">
          <cell r="AD7653">
            <v>2.7</v>
          </cell>
          <cell r="AF7653">
            <v>100</v>
          </cell>
          <cell r="AG7653" t="str">
            <v/>
          </cell>
          <cell r="AH7653">
            <v>-100</v>
          </cell>
        </row>
        <row r="7654">
          <cell r="AC7654" t="str">
            <v>2nd</v>
          </cell>
          <cell r="AD7654">
            <v>3.7</v>
          </cell>
          <cell r="AE7654">
            <v>1.5</v>
          </cell>
          <cell r="AF7654">
            <v>100</v>
          </cell>
          <cell r="AG7654" t="str">
            <v/>
          </cell>
          <cell r="AH7654">
            <v>-100</v>
          </cell>
        </row>
        <row r="7655">
          <cell r="AC7655" t="str">
            <v>2nd</v>
          </cell>
          <cell r="AD7655">
            <v>7.5</v>
          </cell>
          <cell r="AE7655">
            <v>2</v>
          </cell>
          <cell r="AF7655">
            <v>100</v>
          </cell>
          <cell r="AG7655" t="str">
            <v/>
          </cell>
          <cell r="AH7655">
            <v>-100</v>
          </cell>
        </row>
        <row r="7656">
          <cell r="AD7656">
            <v>11</v>
          </cell>
          <cell r="AF7656">
            <v>100</v>
          </cell>
          <cell r="AG7656" t="str">
            <v/>
          </cell>
          <cell r="AH7656">
            <v>-100</v>
          </cell>
        </row>
        <row r="7657">
          <cell r="AC7657" t="str">
            <v>3rd</v>
          </cell>
          <cell r="AD7657">
            <v>5.5</v>
          </cell>
          <cell r="AE7657">
            <v>1.9</v>
          </cell>
          <cell r="AF7657">
            <v>100</v>
          </cell>
          <cell r="AG7657" t="str">
            <v/>
          </cell>
          <cell r="AH7657">
            <v>-100</v>
          </cell>
        </row>
        <row r="7658">
          <cell r="AD7658">
            <v>4.4000000000000004</v>
          </cell>
          <cell r="AF7658">
            <v>100</v>
          </cell>
          <cell r="AG7658" t="str">
            <v/>
          </cell>
          <cell r="AH7658">
            <v>-100</v>
          </cell>
        </row>
        <row r="7659">
          <cell r="AC7659" t="str">
            <v>Won</v>
          </cell>
          <cell r="AD7659">
            <v>11</v>
          </cell>
          <cell r="AE7659">
            <v>3.1</v>
          </cell>
          <cell r="AF7659">
            <v>100</v>
          </cell>
          <cell r="AG7659">
            <v>1100</v>
          </cell>
          <cell r="AH7659">
            <v>1000</v>
          </cell>
        </row>
        <row r="7660">
          <cell r="AC7660" t="str">
            <v>3rd</v>
          </cell>
          <cell r="AD7660">
            <v>7</v>
          </cell>
          <cell r="AE7660">
            <v>2.6</v>
          </cell>
          <cell r="AF7660">
            <v>100</v>
          </cell>
          <cell r="AG7660" t="str">
            <v/>
          </cell>
          <cell r="AH7660">
            <v>-100</v>
          </cell>
        </row>
        <row r="7661">
          <cell r="AD7661">
            <v>5.5</v>
          </cell>
          <cell r="AF7661">
            <v>100</v>
          </cell>
          <cell r="AG7661" t="str">
            <v/>
          </cell>
          <cell r="AH7661">
            <v>-100</v>
          </cell>
        </row>
        <row r="7662">
          <cell r="AD7662">
            <v>4.8</v>
          </cell>
          <cell r="AF7662">
            <v>100</v>
          </cell>
          <cell r="AG7662" t="str">
            <v/>
          </cell>
          <cell r="AH7662">
            <v>-100</v>
          </cell>
        </row>
        <row r="7663">
          <cell r="AD7663">
            <v>9.5</v>
          </cell>
          <cell r="AF7663">
            <v>100</v>
          </cell>
          <cell r="AG7663" t="str">
            <v/>
          </cell>
          <cell r="AH7663">
            <v>-100</v>
          </cell>
        </row>
        <row r="7664">
          <cell r="AD7664">
            <v>41</v>
          </cell>
          <cell r="AF7664">
            <v>100</v>
          </cell>
          <cell r="AG7664" t="str">
            <v/>
          </cell>
          <cell r="AH7664">
            <v>-100</v>
          </cell>
        </row>
        <row r="7665">
          <cell r="AC7665" t="str">
            <v>3rd</v>
          </cell>
          <cell r="AD7665">
            <v>2.2999999999999998</v>
          </cell>
          <cell r="AE7665">
            <v>1.3</v>
          </cell>
          <cell r="AF7665">
            <v>100</v>
          </cell>
          <cell r="AG7665" t="str">
            <v/>
          </cell>
          <cell r="AH7665">
            <v>-100</v>
          </cell>
        </row>
        <row r="7666">
          <cell r="AC7666" t="str">
            <v>Won</v>
          </cell>
          <cell r="AD7666">
            <v>3.3</v>
          </cell>
          <cell r="AE7666">
            <v>1.3</v>
          </cell>
          <cell r="AF7666">
            <v>100</v>
          </cell>
          <cell r="AG7666">
            <v>330</v>
          </cell>
          <cell r="AH7666">
            <v>230</v>
          </cell>
        </row>
        <row r="7667">
          <cell r="AC7667" t="str">
            <v>2nd</v>
          </cell>
          <cell r="AD7667">
            <v>14</v>
          </cell>
          <cell r="AE7667">
            <v>2.6</v>
          </cell>
          <cell r="AF7667">
            <v>100</v>
          </cell>
          <cell r="AG7667" t="str">
            <v/>
          </cell>
          <cell r="AH7667">
            <v>-100</v>
          </cell>
        </row>
        <row r="7668">
          <cell r="AD7668">
            <v>12</v>
          </cell>
          <cell r="AF7668">
            <v>100</v>
          </cell>
          <cell r="AG7668" t="str">
            <v/>
          </cell>
          <cell r="AH7668">
            <v>-100</v>
          </cell>
        </row>
        <row r="7669">
          <cell r="AD7669">
            <v>13</v>
          </cell>
          <cell r="AF7669">
            <v>100</v>
          </cell>
          <cell r="AG7669" t="str">
            <v/>
          </cell>
          <cell r="AH7669">
            <v>-100</v>
          </cell>
        </row>
        <row r="7670">
          <cell r="AD7670">
            <v>2.5</v>
          </cell>
          <cell r="AF7670">
            <v>100</v>
          </cell>
          <cell r="AG7670" t="str">
            <v/>
          </cell>
          <cell r="AH7670">
            <v>-100</v>
          </cell>
        </row>
        <row r="7671">
          <cell r="AD7671">
            <v>10</v>
          </cell>
          <cell r="AF7671">
            <v>100</v>
          </cell>
          <cell r="AG7671" t="str">
            <v/>
          </cell>
          <cell r="AH7671">
            <v>-100</v>
          </cell>
        </row>
        <row r="7672">
          <cell r="AD7672">
            <v>61</v>
          </cell>
          <cell r="AF7672">
            <v>100</v>
          </cell>
          <cell r="AG7672" t="str">
            <v/>
          </cell>
          <cell r="AH7672">
            <v>-100</v>
          </cell>
        </row>
        <row r="7673">
          <cell r="AD7673">
            <v>7.5</v>
          </cell>
          <cell r="AF7673">
            <v>100</v>
          </cell>
          <cell r="AG7673" t="str">
            <v/>
          </cell>
          <cell r="AH7673">
            <v>-100</v>
          </cell>
        </row>
        <row r="7674">
          <cell r="AC7674" t="str">
            <v>3rd</v>
          </cell>
          <cell r="AD7674">
            <v>9.5</v>
          </cell>
          <cell r="AE7674">
            <v>2.2999999999999998</v>
          </cell>
          <cell r="AF7674">
            <v>100</v>
          </cell>
          <cell r="AG7674" t="str">
            <v/>
          </cell>
          <cell r="AH7674">
            <v>-100</v>
          </cell>
        </row>
        <row r="7675">
          <cell r="AC7675" t="str">
            <v>Won</v>
          </cell>
          <cell r="AD7675">
            <v>3.1</v>
          </cell>
          <cell r="AE7675">
            <v>1.3</v>
          </cell>
          <cell r="AF7675">
            <v>100</v>
          </cell>
          <cell r="AG7675">
            <v>310</v>
          </cell>
          <cell r="AH7675">
            <v>210</v>
          </cell>
        </row>
        <row r="7676">
          <cell r="AC7676" t="str">
            <v>3rd</v>
          </cell>
          <cell r="AD7676">
            <v>7.5</v>
          </cell>
          <cell r="AE7676">
            <v>2</v>
          </cell>
          <cell r="AF7676">
            <v>100</v>
          </cell>
          <cell r="AG7676" t="str">
            <v/>
          </cell>
          <cell r="AH7676">
            <v>-100</v>
          </cell>
        </row>
        <row r="7677">
          <cell r="AD7677">
            <v>4.2</v>
          </cell>
          <cell r="AF7677">
            <v>100</v>
          </cell>
          <cell r="AG7677" t="str">
            <v/>
          </cell>
          <cell r="AH7677">
            <v>-100</v>
          </cell>
        </row>
        <row r="7678">
          <cell r="AD7678">
            <v>9</v>
          </cell>
          <cell r="AF7678">
            <v>100</v>
          </cell>
          <cell r="AG7678" t="str">
            <v/>
          </cell>
          <cell r="AH7678">
            <v>-100</v>
          </cell>
        </row>
        <row r="7679">
          <cell r="AC7679" t="str">
            <v>2nd</v>
          </cell>
          <cell r="AD7679">
            <v>7.5</v>
          </cell>
          <cell r="AE7679">
            <v>2.2999999999999998</v>
          </cell>
          <cell r="AF7679">
            <v>100</v>
          </cell>
          <cell r="AG7679" t="str">
            <v/>
          </cell>
          <cell r="AH7679">
            <v>-100</v>
          </cell>
        </row>
        <row r="7680">
          <cell r="AD7680">
            <v>7</v>
          </cell>
          <cell r="AF7680">
            <v>100</v>
          </cell>
          <cell r="AG7680" t="str">
            <v/>
          </cell>
          <cell r="AH7680">
            <v>-100</v>
          </cell>
        </row>
        <row r="7681">
          <cell r="AD7681">
            <v>6.5</v>
          </cell>
          <cell r="AF7681">
            <v>100</v>
          </cell>
          <cell r="AG7681" t="str">
            <v/>
          </cell>
          <cell r="AH7681">
            <v>-100</v>
          </cell>
        </row>
        <row r="7682">
          <cell r="AD7682">
            <v>11</v>
          </cell>
          <cell r="AF7682">
            <v>100</v>
          </cell>
          <cell r="AG7682" t="str">
            <v/>
          </cell>
          <cell r="AH7682">
            <v>-100</v>
          </cell>
        </row>
        <row r="7683">
          <cell r="AD7683">
            <v>6.5</v>
          </cell>
          <cell r="AF7683">
            <v>100</v>
          </cell>
          <cell r="AG7683" t="str">
            <v/>
          </cell>
          <cell r="AH7683">
            <v>-100</v>
          </cell>
        </row>
        <row r="7684">
          <cell r="AC7684" t="str">
            <v>Won</v>
          </cell>
          <cell r="AD7684">
            <v>7.9</v>
          </cell>
          <cell r="AE7684">
            <v>2.5</v>
          </cell>
          <cell r="AF7684">
            <v>100</v>
          </cell>
          <cell r="AG7684">
            <v>790</v>
          </cell>
          <cell r="AH7684">
            <v>690</v>
          </cell>
        </row>
        <row r="7685">
          <cell r="AC7685" t="str">
            <v>Ntd</v>
          </cell>
          <cell r="AD7685">
            <v>2.6</v>
          </cell>
          <cell r="AF7685">
            <v>100</v>
          </cell>
          <cell r="AG7685" t="str">
            <v/>
          </cell>
          <cell r="AH7685">
            <v>-100</v>
          </cell>
        </row>
        <row r="7686">
          <cell r="AC7686" t="str">
            <v>Won</v>
          </cell>
          <cell r="AD7686">
            <v>4.5999999999999996</v>
          </cell>
          <cell r="AE7686">
            <v>2.2000000000000002</v>
          </cell>
          <cell r="AF7686">
            <v>100</v>
          </cell>
          <cell r="AG7686">
            <v>459.99999999999994</v>
          </cell>
          <cell r="AH7686">
            <v>359.99999999999994</v>
          </cell>
        </row>
        <row r="7687">
          <cell r="AC7687" t="str">
            <v>2nd</v>
          </cell>
          <cell r="AD7687">
            <v>4.5999999999999996</v>
          </cell>
          <cell r="AE7687">
            <v>2.6</v>
          </cell>
          <cell r="AF7687">
            <v>100</v>
          </cell>
          <cell r="AG7687" t="str">
            <v/>
          </cell>
          <cell r="AH7687">
            <v>-100</v>
          </cell>
        </row>
        <row r="7688">
          <cell r="AD7688">
            <v>17</v>
          </cell>
          <cell r="AF7688">
            <v>100</v>
          </cell>
          <cell r="AG7688" t="str">
            <v/>
          </cell>
          <cell r="AH7688">
            <v>-100</v>
          </cell>
        </row>
        <row r="7689">
          <cell r="AD7689">
            <v>6</v>
          </cell>
          <cell r="AF7689">
            <v>100</v>
          </cell>
          <cell r="AG7689" t="str">
            <v/>
          </cell>
          <cell r="AH7689">
            <v>-100</v>
          </cell>
        </row>
        <row r="7690">
          <cell r="AD7690">
            <v>2.9</v>
          </cell>
          <cell r="AF7690">
            <v>100</v>
          </cell>
          <cell r="AG7690" t="str">
            <v/>
          </cell>
          <cell r="AH7690">
            <v>-100</v>
          </cell>
        </row>
        <row r="7691">
          <cell r="AC7691" t="str">
            <v>Won</v>
          </cell>
          <cell r="AD7691">
            <v>4.5999999999999996</v>
          </cell>
          <cell r="AE7691">
            <v>1.4</v>
          </cell>
          <cell r="AF7691">
            <v>100</v>
          </cell>
          <cell r="AG7691">
            <v>459.99999999999994</v>
          </cell>
          <cell r="AH7691">
            <v>359.99999999999994</v>
          </cell>
        </row>
        <row r="7692">
          <cell r="AD7692">
            <v>13</v>
          </cell>
          <cell r="AF7692">
            <v>100</v>
          </cell>
          <cell r="AG7692" t="str">
            <v/>
          </cell>
          <cell r="AH7692">
            <v>-100</v>
          </cell>
        </row>
        <row r="7693">
          <cell r="AD7693">
            <v>3.9</v>
          </cell>
          <cell r="AF7693">
            <v>100</v>
          </cell>
          <cell r="AG7693" t="str">
            <v/>
          </cell>
          <cell r="AH7693">
            <v>-100</v>
          </cell>
        </row>
        <row r="7694">
          <cell r="AC7694" t="str">
            <v>2nd</v>
          </cell>
          <cell r="AD7694">
            <v>21</v>
          </cell>
          <cell r="AE7694">
            <v>3</v>
          </cell>
          <cell r="AF7694">
            <v>100</v>
          </cell>
          <cell r="AG7694" t="str">
            <v/>
          </cell>
          <cell r="AH7694">
            <v>-100</v>
          </cell>
        </row>
        <row r="7695">
          <cell r="AD7695">
            <v>26</v>
          </cell>
          <cell r="AF7695">
            <v>100</v>
          </cell>
          <cell r="AG7695" t="str">
            <v/>
          </cell>
          <cell r="AH7695">
            <v>-100</v>
          </cell>
        </row>
        <row r="7696">
          <cell r="AC7696" t="str">
            <v>3rd</v>
          </cell>
          <cell r="AD7696">
            <v>6</v>
          </cell>
          <cell r="AE7696">
            <v>1.7</v>
          </cell>
          <cell r="AF7696">
            <v>100</v>
          </cell>
          <cell r="AG7696" t="str">
            <v/>
          </cell>
          <cell r="AH7696">
            <v>-100</v>
          </cell>
        </row>
        <row r="7697">
          <cell r="AD7697">
            <v>6.5</v>
          </cell>
          <cell r="AF7697">
            <v>100</v>
          </cell>
          <cell r="AG7697" t="str">
            <v/>
          </cell>
          <cell r="AH7697">
            <v>-100</v>
          </cell>
        </row>
        <row r="7698">
          <cell r="AC7698" t="str">
            <v>2nd</v>
          </cell>
          <cell r="AD7698">
            <v>3.8</v>
          </cell>
          <cell r="AE7698">
            <v>1.5</v>
          </cell>
          <cell r="AF7698">
            <v>100</v>
          </cell>
          <cell r="AG7698" t="str">
            <v/>
          </cell>
          <cell r="AH7698">
            <v>-100</v>
          </cell>
        </row>
        <row r="7699">
          <cell r="AD7699">
            <v>10</v>
          </cell>
          <cell r="AF7699">
            <v>100</v>
          </cell>
          <cell r="AG7699" t="str">
            <v/>
          </cell>
          <cell r="AH7699">
            <v>-100</v>
          </cell>
        </row>
        <row r="7700">
          <cell r="AD7700">
            <v>4.8</v>
          </cell>
          <cell r="AF7700">
            <v>100</v>
          </cell>
          <cell r="AG7700" t="str">
            <v/>
          </cell>
          <cell r="AH7700">
            <v>-100</v>
          </cell>
        </row>
        <row r="7701">
          <cell r="AD7701">
            <v>9.5</v>
          </cell>
          <cell r="AF7701">
            <v>100</v>
          </cell>
          <cell r="AG7701" t="str">
            <v/>
          </cell>
          <cell r="AH7701">
            <v>-100</v>
          </cell>
        </row>
        <row r="7702">
          <cell r="AD7702">
            <v>18</v>
          </cell>
          <cell r="AF7702">
            <v>100</v>
          </cell>
          <cell r="AG7702" t="str">
            <v/>
          </cell>
          <cell r="AH7702">
            <v>-100</v>
          </cell>
        </row>
        <row r="7703">
          <cell r="AC7703" t="str">
            <v>2nd</v>
          </cell>
          <cell r="AD7703">
            <v>4.8</v>
          </cell>
          <cell r="AE7703">
            <v>1.5</v>
          </cell>
          <cell r="AF7703">
            <v>100</v>
          </cell>
          <cell r="AG7703" t="str">
            <v/>
          </cell>
          <cell r="AH7703">
            <v>-100</v>
          </cell>
        </row>
        <row r="7704">
          <cell r="AD7704">
            <v>5.5</v>
          </cell>
          <cell r="AF7704">
            <v>100</v>
          </cell>
          <cell r="AG7704" t="str">
            <v/>
          </cell>
          <cell r="AH7704">
            <v>-100</v>
          </cell>
        </row>
        <row r="7705">
          <cell r="AD7705">
            <v>9</v>
          </cell>
          <cell r="AF7705">
            <v>100</v>
          </cell>
          <cell r="AG7705" t="str">
            <v/>
          </cell>
          <cell r="AH7705">
            <v>-100</v>
          </cell>
        </row>
        <row r="7706">
          <cell r="AD7706">
            <v>2.35</v>
          </cell>
          <cell r="AF7706">
            <v>100</v>
          </cell>
          <cell r="AG7706" t="str">
            <v/>
          </cell>
          <cell r="AH7706">
            <v>-100</v>
          </cell>
        </row>
        <row r="7707">
          <cell r="AC7707" t="str">
            <v>2nd</v>
          </cell>
          <cell r="AD7707">
            <v>7</v>
          </cell>
          <cell r="AE7707">
            <v>1.6</v>
          </cell>
          <cell r="AF7707">
            <v>100</v>
          </cell>
          <cell r="AG7707" t="str">
            <v/>
          </cell>
          <cell r="AH7707">
            <v>-100</v>
          </cell>
        </row>
        <row r="7708">
          <cell r="AC7708" t="str">
            <v>Won</v>
          </cell>
          <cell r="AD7708">
            <v>8.1999999999999993</v>
          </cell>
          <cell r="AE7708">
            <v>2.1</v>
          </cell>
          <cell r="AF7708">
            <v>100</v>
          </cell>
          <cell r="AG7708">
            <v>819.99999999999989</v>
          </cell>
          <cell r="AH7708">
            <v>719.99999999999989</v>
          </cell>
        </row>
        <row r="7709">
          <cell r="AC7709" t="str">
            <v>3rd</v>
          </cell>
          <cell r="AD7709">
            <v>19</v>
          </cell>
          <cell r="AE7709">
            <v>3.8</v>
          </cell>
          <cell r="AF7709">
            <v>100</v>
          </cell>
          <cell r="AG7709" t="str">
            <v/>
          </cell>
          <cell r="AH7709">
            <v>-100</v>
          </cell>
        </row>
        <row r="7710">
          <cell r="AD7710">
            <v>8.5</v>
          </cell>
          <cell r="AF7710">
            <v>100</v>
          </cell>
          <cell r="AG7710" t="str">
            <v/>
          </cell>
          <cell r="AH7710">
            <v>-100</v>
          </cell>
        </row>
        <row r="7711">
          <cell r="AC7711" t="str">
            <v>2nd</v>
          </cell>
          <cell r="AD7711">
            <v>3.4</v>
          </cell>
          <cell r="AE7711">
            <v>1.7</v>
          </cell>
          <cell r="AF7711">
            <v>100</v>
          </cell>
          <cell r="AG7711" t="str">
            <v/>
          </cell>
          <cell r="AH7711">
            <v>-100</v>
          </cell>
        </row>
        <row r="7712">
          <cell r="AD7712">
            <v>4.8</v>
          </cell>
          <cell r="AF7712">
            <v>100</v>
          </cell>
          <cell r="AG7712" t="str">
            <v/>
          </cell>
          <cell r="AH7712">
            <v>-100</v>
          </cell>
        </row>
        <row r="7713">
          <cell r="AD7713">
            <v>12</v>
          </cell>
          <cell r="AF7713">
            <v>100</v>
          </cell>
          <cell r="AG7713" t="str">
            <v/>
          </cell>
          <cell r="AH7713">
            <v>-100</v>
          </cell>
        </row>
        <row r="7714">
          <cell r="AD7714">
            <v>41</v>
          </cell>
          <cell r="AF7714">
            <v>100</v>
          </cell>
          <cell r="AG7714" t="str">
            <v/>
          </cell>
          <cell r="AH7714">
            <v>-100</v>
          </cell>
        </row>
        <row r="7715">
          <cell r="AC7715" t="str">
            <v>3rd</v>
          </cell>
          <cell r="AD7715">
            <v>4.8</v>
          </cell>
          <cell r="AE7715">
            <v>1.8</v>
          </cell>
          <cell r="AF7715">
            <v>100</v>
          </cell>
          <cell r="AG7715" t="str">
            <v/>
          </cell>
          <cell r="AH7715">
            <v>-100</v>
          </cell>
        </row>
        <row r="7716">
          <cell r="AD7716">
            <v>6.5</v>
          </cell>
          <cell r="AF7716">
            <v>100</v>
          </cell>
          <cell r="AG7716" t="str">
            <v/>
          </cell>
          <cell r="AH7716">
            <v>-100</v>
          </cell>
        </row>
        <row r="7717">
          <cell r="AD7717">
            <v>15</v>
          </cell>
          <cell r="AF7717">
            <v>100</v>
          </cell>
          <cell r="AG7717" t="str">
            <v/>
          </cell>
          <cell r="AH7717">
            <v>-100</v>
          </cell>
        </row>
        <row r="7718">
          <cell r="AD7718">
            <v>12</v>
          </cell>
          <cell r="AF7718">
            <v>100</v>
          </cell>
          <cell r="AG7718" t="str">
            <v/>
          </cell>
          <cell r="AH7718">
            <v>-100</v>
          </cell>
        </row>
        <row r="7719">
          <cell r="AD7719">
            <v>13</v>
          </cell>
          <cell r="AF7719">
            <v>100</v>
          </cell>
          <cell r="AG7719" t="str">
            <v/>
          </cell>
          <cell r="AH7719">
            <v>-100</v>
          </cell>
        </row>
        <row r="7720">
          <cell r="AD7720">
            <v>4.5999999999999996</v>
          </cell>
          <cell r="AF7720">
            <v>100</v>
          </cell>
          <cell r="AG7720" t="str">
            <v/>
          </cell>
          <cell r="AH7720">
            <v>-100</v>
          </cell>
        </row>
        <row r="7721">
          <cell r="AC7721" t="str">
            <v>2nd</v>
          </cell>
          <cell r="AD7721">
            <v>10</v>
          </cell>
          <cell r="AE7721">
            <v>2.7</v>
          </cell>
          <cell r="AF7721">
            <v>100</v>
          </cell>
          <cell r="AG7721" t="str">
            <v/>
          </cell>
          <cell r="AH7721">
            <v>-100</v>
          </cell>
        </row>
        <row r="7722">
          <cell r="AD7722">
            <v>26</v>
          </cell>
          <cell r="AF7722">
            <v>100</v>
          </cell>
          <cell r="AG7722" t="str">
            <v/>
          </cell>
          <cell r="AH7722">
            <v>-100</v>
          </cell>
        </row>
        <row r="7723">
          <cell r="AD7723">
            <v>41</v>
          </cell>
          <cell r="AF7723">
            <v>100</v>
          </cell>
          <cell r="AG7723" t="str">
            <v/>
          </cell>
          <cell r="AH7723">
            <v>-100</v>
          </cell>
        </row>
        <row r="7724">
          <cell r="AC7724" t="str">
            <v>3rd</v>
          </cell>
          <cell r="AD7724">
            <v>9.5</v>
          </cell>
          <cell r="AE7724">
            <v>3.2</v>
          </cell>
          <cell r="AF7724">
            <v>100</v>
          </cell>
          <cell r="AG7724" t="str">
            <v/>
          </cell>
          <cell r="AH7724">
            <v>-100</v>
          </cell>
        </row>
        <row r="7725">
          <cell r="AC7725" t="str">
            <v>Won</v>
          </cell>
          <cell r="AD7725">
            <v>2.25</v>
          </cell>
          <cell r="AE7725">
            <v>1.2</v>
          </cell>
          <cell r="AF7725">
            <v>100</v>
          </cell>
          <cell r="AG7725">
            <v>225</v>
          </cell>
          <cell r="AH7725">
            <v>125</v>
          </cell>
        </row>
        <row r="7726">
          <cell r="AC7726" t="str">
            <v>2nd</v>
          </cell>
          <cell r="AD7726">
            <v>8.5</v>
          </cell>
          <cell r="AE7726">
            <v>1.8</v>
          </cell>
          <cell r="AF7726">
            <v>100</v>
          </cell>
          <cell r="AG7726" t="str">
            <v/>
          </cell>
          <cell r="AH7726">
            <v>-100</v>
          </cell>
        </row>
        <row r="7727">
          <cell r="AC7727" t="str">
            <v>3rd</v>
          </cell>
          <cell r="AD7727">
            <v>4</v>
          </cell>
          <cell r="AE7727">
            <v>1.6</v>
          </cell>
          <cell r="AF7727">
            <v>100</v>
          </cell>
          <cell r="AG7727" t="str">
            <v/>
          </cell>
          <cell r="AH7727">
            <v>-100</v>
          </cell>
        </row>
        <row r="7728">
          <cell r="AD7728">
            <v>8</v>
          </cell>
          <cell r="AF7728">
            <v>100</v>
          </cell>
          <cell r="AG7728" t="str">
            <v/>
          </cell>
          <cell r="AH7728">
            <v>-100</v>
          </cell>
        </row>
        <row r="7729">
          <cell r="AD7729">
            <v>10</v>
          </cell>
          <cell r="AF7729">
            <v>100</v>
          </cell>
          <cell r="AG7729" t="str">
            <v/>
          </cell>
          <cell r="AH7729">
            <v>-100</v>
          </cell>
        </row>
        <row r="7730">
          <cell r="AD7730">
            <v>11</v>
          </cell>
          <cell r="AF7730">
            <v>100</v>
          </cell>
          <cell r="AG7730" t="str">
            <v/>
          </cell>
          <cell r="AH7730">
            <v>-100</v>
          </cell>
        </row>
        <row r="7731">
          <cell r="AC7731" t="str">
            <v>Won</v>
          </cell>
          <cell r="AD7731">
            <v>4.8</v>
          </cell>
          <cell r="AE7731">
            <v>2</v>
          </cell>
          <cell r="AF7731">
            <v>100</v>
          </cell>
          <cell r="AG7731">
            <v>480</v>
          </cell>
          <cell r="AH7731">
            <v>380</v>
          </cell>
        </row>
        <row r="7732">
          <cell r="AC7732" t="str">
            <v>3rd</v>
          </cell>
          <cell r="AD7732">
            <v>5</v>
          </cell>
          <cell r="AE7732">
            <v>2.2000000000000002</v>
          </cell>
          <cell r="AF7732">
            <v>100</v>
          </cell>
          <cell r="AG7732" t="str">
            <v/>
          </cell>
          <cell r="AH7732">
            <v>-100</v>
          </cell>
        </row>
        <row r="7733">
          <cell r="AC7733" t="str">
            <v>2nd</v>
          </cell>
          <cell r="AD7733">
            <v>7</v>
          </cell>
          <cell r="AE7733">
            <v>2.2999999999999998</v>
          </cell>
          <cell r="AF7733">
            <v>100</v>
          </cell>
          <cell r="AG7733" t="str">
            <v/>
          </cell>
          <cell r="AH7733">
            <v>-100</v>
          </cell>
        </row>
        <row r="7734">
          <cell r="AD7734">
            <v>26</v>
          </cell>
          <cell r="AF7734">
            <v>100</v>
          </cell>
          <cell r="AG7734" t="str">
            <v/>
          </cell>
          <cell r="AH7734">
            <v>-100</v>
          </cell>
        </row>
        <row r="7735">
          <cell r="AD7735">
            <v>4</v>
          </cell>
          <cell r="AF7735">
            <v>100</v>
          </cell>
          <cell r="AG7735" t="str">
            <v/>
          </cell>
          <cell r="AH7735">
            <v>-100</v>
          </cell>
        </row>
        <row r="7736">
          <cell r="AD7736">
            <v>11</v>
          </cell>
          <cell r="AF7736">
            <v>100</v>
          </cell>
          <cell r="AG7736" t="str">
            <v/>
          </cell>
          <cell r="AH7736">
            <v>-100</v>
          </cell>
        </row>
        <row r="7737">
          <cell r="AD7737">
            <v>5</v>
          </cell>
          <cell r="AF7737">
            <v>100</v>
          </cell>
          <cell r="AG7737" t="str">
            <v/>
          </cell>
          <cell r="AH7737">
            <v>-100</v>
          </cell>
        </row>
        <row r="7738">
          <cell r="AD7738">
            <v>7.5</v>
          </cell>
          <cell r="AF7738">
            <v>100</v>
          </cell>
          <cell r="AG7738" t="str">
            <v/>
          </cell>
          <cell r="AH7738">
            <v>-100</v>
          </cell>
        </row>
        <row r="7739">
          <cell r="AD7739">
            <v>21</v>
          </cell>
          <cell r="AF7739">
            <v>100</v>
          </cell>
          <cell r="AG7739" t="str">
            <v/>
          </cell>
          <cell r="AH7739">
            <v>-100</v>
          </cell>
        </row>
        <row r="7740">
          <cell r="AC7740" t="str">
            <v>Won</v>
          </cell>
          <cell r="AD7740">
            <v>3.9</v>
          </cell>
          <cell r="AE7740">
            <v>1.8</v>
          </cell>
          <cell r="AF7740">
            <v>100</v>
          </cell>
          <cell r="AG7740">
            <v>390</v>
          </cell>
          <cell r="AH7740">
            <v>290</v>
          </cell>
        </row>
        <row r="7741">
          <cell r="AC7741" t="str">
            <v>Ntd</v>
          </cell>
          <cell r="AD7741">
            <v>1.85</v>
          </cell>
          <cell r="AF7741">
            <v>100</v>
          </cell>
          <cell r="AG7741" t="str">
            <v/>
          </cell>
          <cell r="AH7741">
            <v>-100</v>
          </cell>
        </row>
        <row r="7742">
          <cell r="AD7742">
            <v>6</v>
          </cell>
          <cell r="AF7742">
            <v>100</v>
          </cell>
          <cell r="AG7742" t="str">
            <v/>
          </cell>
          <cell r="AH7742">
            <v>-100</v>
          </cell>
        </row>
        <row r="7743">
          <cell r="AC7743" t="str">
            <v>2nd</v>
          </cell>
          <cell r="AD7743">
            <v>20</v>
          </cell>
          <cell r="AE7743">
            <v>5.3</v>
          </cell>
          <cell r="AF7743">
            <v>100</v>
          </cell>
          <cell r="AG7743" t="str">
            <v/>
          </cell>
          <cell r="AH7743">
            <v>-100</v>
          </cell>
        </row>
        <row r="7744">
          <cell r="AD7744">
            <v>19</v>
          </cell>
          <cell r="AF7744">
            <v>100</v>
          </cell>
          <cell r="AG7744" t="str">
            <v/>
          </cell>
          <cell r="AH7744">
            <v>-100</v>
          </cell>
        </row>
        <row r="7745">
          <cell r="AD7745">
            <v>6</v>
          </cell>
          <cell r="AF7745">
            <v>100</v>
          </cell>
          <cell r="AG7745" t="str">
            <v/>
          </cell>
          <cell r="AH7745">
            <v>-100</v>
          </cell>
        </row>
        <row r="7746">
          <cell r="AC7746" t="str">
            <v>3rd</v>
          </cell>
          <cell r="AD7746">
            <v>8</v>
          </cell>
          <cell r="AE7746">
            <v>2.1</v>
          </cell>
          <cell r="AF7746">
            <v>100</v>
          </cell>
          <cell r="AG7746" t="str">
            <v/>
          </cell>
          <cell r="AH7746">
            <v>-100</v>
          </cell>
        </row>
        <row r="7747">
          <cell r="AD7747">
            <v>6.5</v>
          </cell>
          <cell r="AF7747">
            <v>100</v>
          </cell>
          <cell r="AG7747" t="str">
            <v/>
          </cell>
          <cell r="AH7747">
            <v>-100</v>
          </cell>
        </row>
        <row r="7748">
          <cell r="AC7748" t="str">
            <v>2nd</v>
          </cell>
          <cell r="AD7748">
            <v>4.4000000000000004</v>
          </cell>
          <cell r="AE7748">
            <v>2</v>
          </cell>
          <cell r="AF7748">
            <v>100</v>
          </cell>
          <cell r="AG7748" t="str">
            <v/>
          </cell>
          <cell r="AH7748">
            <v>-100</v>
          </cell>
        </row>
        <row r="7749">
          <cell r="AD7749">
            <v>31</v>
          </cell>
          <cell r="AF7749">
            <v>100</v>
          </cell>
          <cell r="AG7749" t="str">
            <v/>
          </cell>
          <cell r="AH7749">
            <v>-100</v>
          </cell>
        </row>
        <row r="7750">
          <cell r="AD7750">
            <v>6</v>
          </cell>
          <cell r="AF7750">
            <v>100</v>
          </cell>
          <cell r="AG7750" t="str">
            <v/>
          </cell>
          <cell r="AH7750">
            <v>-100</v>
          </cell>
        </row>
        <row r="7751">
          <cell r="AC7751" t="str">
            <v>2nd</v>
          </cell>
          <cell r="AD7751">
            <v>4</v>
          </cell>
          <cell r="AE7751">
            <v>1.9</v>
          </cell>
          <cell r="AF7751">
            <v>100</v>
          </cell>
          <cell r="AG7751" t="str">
            <v/>
          </cell>
          <cell r="AH7751">
            <v>-100</v>
          </cell>
        </row>
        <row r="7752">
          <cell r="AD7752">
            <v>21</v>
          </cell>
          <cell r="AF7752">
            <v>100</v>
          </cell>
          <cell r="AG7752" t="str">
            <v/>
          </cell>
          <cell r="AH7752">
            <v>-100</v>
          </cell>
        </row>
        <row r="7753">
          <cell r="AC7753" t="str">
            <v>Won</v>
          </cell>
          <cell r="AD7753">
            <v>7</v>
          </cell>
          <cell r="AE7753">
            <v>2</v>
          </cell>
          <cell r="AF7753">
            <v>100</v>
          </cell>
          <cell r="AG7753">
            <v>700</v>
          </cell>
          <cell r="AH7753">
            <v>600</v>
          </cell>
        </row>
        <row r="7754">
          <cell r="AD7754">
            <v>13</v>
          </cell>
          <cell r="AF7754">
            <v>100</v>
          </cell>
          <cell r="AG7754" t="str">
            <v/>
          </cell>
          <cell r="AH7754">
            <v>-100</v>
          </cell>
        </row>
        <row r="7755">
          <cell r="AD7755">
            <v>6</v>
          </cell>
          <cell r="AF7755">
            <v>100</v>
          </cell>
          <cell r="AG7755" t="str">
            <v/>
          </cell>
          <cell r="AH7755">
            <v>-100</v>
          </cell>
        </row>
        <row r="7756">
          <cell r="AD7756">
            <v>51</v>
          </cell>
          <cell r="AF7756">
            <v>100</v>
          </cell>
          <cell r="AG7756" t="str">
            <v/>
          </cell>
          <cell r="AH7756">
            <v>-100</v>
          </cell>
        </row>
        <row r="7757">
          <cell r="AC7757" t="str">
            <v>Won</v>
          </cell>
          <cell r="AD7757">
            <v>2.9</v>
          </cell>
          <cell r="AE7757">
            <v>1.5</v>
          </cell>
          <cell r="AF7757">
            <v>100</v>
          </cell>
          <cell r="AG7757">
            <v>290</v>
          </cell>
          <cell r="AH7757">
            <v>190</v>
          </cell>
        </row>
        <row r="7758">
          <cell r="AC7758" t="str">
            <v>3rd</v>
          </cell>
          <cell r="AD7758">
            <v>10</v>
          </cell>
          <cell r="AE7758">
            <v>2.8</v>
          </cell>
          <cell r="AF7758">
            <v>100</v>
          </cell>
          <cell r="AG7758" t="str">
            <v/>
          </cell>
          <cell r="AH7758">
            <v>-100</v>
          </cell>
        </row>
        <row r="7759">
          <cell r="AD7759">
            <v>8.5</v>
          </cell>
          <cell r="AF7759">
            <v>100</v>
          </cell>
          <cell r="AG7759" t="str">
            <v/>
          </cell>
          <cell r="AH7759">
            <v>-100</v>
          </cell>
        </row>
        <row r="7760">
          <cell r="AC7760" t="str">
            <v>2nd</v>
          </cell>
          <cell r="AD7760">
            <v>3.4</v>
          </cell>
          <cell r="AE7760">
            <v>1.5</v>
          </cell>
          <cell r="AF7760">
            <v>100</v>
          </cell>
          <cell r="AG7760" t="str">
            <v/>
          </cell>
          <cell r="AH7760">
            <v>-100</v>
          </cell>
        </row>
        <row r="7761">
          <cell r="AD7761">
            <v>6.5</v>
          </cell>
          <cell r="AF7761">
            <v>100</v>
          </cell>
          <cell r="AG7761" t="str">
            <v/>
          </cell>
          <cell r="AH7761">
            <v>-100</v>
          </cell>
        </row>
        <row r="7762">
          <cell r="AD7762">
            <v>8.5</v>
          </cell>
          <cell r="AF7762">
            <v>100</v>
          </cell>
          <cell r="AG7762" t="str">
            <v/>
          </cell>
          <cell r="AH7762">
            <v>-100</v>
          </cell>
        </row>
        <row r="7763">
          <cell r="AC7763" t="str">
            <v>3rd</v>
          </cell>
          <cell r="AD7763">
            <v>14</v>
          </cell>
          <cell r="AE7763">
            <v>3.7</v>
          </cell>
          <cell r="AF7763">
            <v>100</v>
          </cell>
          <cell r="AG7763" t="str">
            <v/>
          </cell>
          <cell r="AH7763">
            <v>-100</v>
          </cell>
        </row>
        <row r="7764">
          <cell r="AD7764">
            <v>7.5</v>
          </cell>
          <cell r="AF7764">
            <v>100</v>
          </cell>
          <cell r="AG7764" t="str">
            <v/>
          </cell>
          <cell r="AH7764">
            <v>-100</v>
          </cell>
        </row>
        <row r="7765">
          <cell r="AC7765" t="str">
            <v>3rd</v>
          </cell>
          <cell r="AD7765">
            <v>7.5</v>
          </cell>
          <cell r="AE7765">
            <v>2.4</v>
          </cell>
          <cell r="AF7765">
            <v>100</v>
          </cell>
          <cell r="AG7765" t="str">
            <v/>
          </cell>
          <cell r="AH7765">
            <v>-100</v>
          </cell>
        </row>
        <row r="7766">
          <cell r="AC7766" t="str">
            <v>Won</v>
          </cell>
          <cell r="AD7766">
            <v>3.6</v>
          </cell>
          <cell r="AE7766">
            <v>1.5</v>
          </cell>
          <cell r="AF7766">
            <v>100</v>
          </cell>
          <cell r="AG7766">
            <v>360</v>
          </cell>
          <cell r="AH7766">
            <v>260</v>
          </cell>
        </row>
        <row r="7767">
          <cell r="AD7767">
            <v>6</v>
          </cell>
          <cell r="AF7767">
            <v>100</v>
          </cell>
          <cell r="AG7767" t="str">
            <v/>
          </cell>
          <cell r="AH7767">
            <v>-100</v>
          </cell>
        </row>
        <row r="7768">
          <cell r="AD7768">
            <v>8.5</v>
          </cell>
          <cell r="AF7768">
            <v>100</v>
          </cell>
          <cell r="AG7768" t="str">
            <v/>
          </cell>
          <cell r="AH7768">
            <v>-100</v>
          </cell>
        </row>
        <row r="7769">
          <cell r="AC7769" t="str">
            <v>2nd</v>
          </cell>
          <cell r="AD7769">
            <v>18</v>
          </cell>
          <cell r="AE7769">
            <v>3.5</v>
          </cell>
          <cell r="AF7769">
            <v>100</v>
          </cell>
          <cell r="AG7769" t="str">
            <v/>
          </cell>
          <cell r="AH7769">
            <v>-100</v>
          </cell>
        </row>
        <row r="7770">
          <cell r="AC7770" t="str">
            <v>Won</v>
          </cell>
          <cell r="AD7770">
            <v>4.2</v>
          </cell>
          <cell r="AE7770">
            <v>1.7</v>
          </cell>
          <cell r="AF7770">
            <v>100</v>
          </cell>
          <cell r="AG7770">
            <v>420</v>
          </cell>
          <cell r="AH7770">
            <v>320</v>
          </cell>
        </row>
        <row r="7771">
          <cell r="AC7771" t="str">
            <v>3rd</v>
          </cell>
          <cell r="AD7771">
            <v>6</v>
          </cell>
          <cell r="AE7771">
            <v>2.2000000000000002</v>
          </cell>
          <cell r="AF7771">
            <v>100</v>
          </cell>
          <cell r="AG7771" t="str">
            <v/>
          </cell>
          <cell r="AH7771">
            <v>-100</v>
          </cell>
        </row>
        <row r="7772">
          <cell r="AC7772" t="str">
            <v>2nd</v>
          </cell>
          <cell r="AD7772">
            <v>3.1</v>
          </cell>
          <cell r="AE7772">
            <v>1.6</v>
          </cell>
          <cell r="AF7772">
            <v>100</v>
          </cell>
          <cell r="AG7772" t="str">
            <v/>
          </cell>
          <cell r="AH7772">
            <v>-100</v>
          </cell>
        </row>
        <row r="7773">
          <cell r="AD7773">
            <v>12</v>
          </cell>
          <cell r="AF7773">
            <v>100</v>
          </cell>
          <cell r="AG7773" t="str">
            <v/>
          </cell>
          <cell r="AH7773">
            <v>-100</v>
          </cell>
        </row>
        <row r="7774">
          <cell r="AD7774">
            <v>26</v>
          </cell>
          <cell r="AF7774">
            <v>100</v>
          </cell>
          <cell r="AG7774" t="str">
            <v/>
          </cell>
          <cell r="AH7774">
            <v>-100</v>
          </cell>
        </row>
        <row r="7775">
          <cell r="AC7775" t="str">
            <v>2nd</v>
          </cell>
          <cell r="AD7775">
            <v>4.8</v>
          </cell>
          <cell r="AE7775">
            <v>1.8</v>
          </cell>
          <cell r="AF7775">
            <v>100</v>
          </cell>
          <cell r="AG7775" t="str">
            <v/>
          </cell>
          <cell r="AH7775">
            <v>-100</v>
          </cell>
        </row>
        <row r="7776">
          <cell r="AD7776">
            <v>7</v>
          </cell>
          <cell r="AF7776">
            <v>100</v>
          </cell>
          <cell r="AG7776" t="str">
            <v/>
          </cell>
          <cell r="AH7776">
            <v>-100</v>
          </cell>
        </row>
        <row r="7777">
          <cell r="AD7777">
            <v>4</v>
          </cell>
          <cell r="AF7777">
            <v>100</v>
          </cell>
          <cell r="AG7777" t="str">
            <v/>
          </cell>
          <cell r="AH7777">
            <v>-100</v>
          </cell>
        </row>
        <row r="7778">
          <cell r="AD7778">
            <v>6.5</v>
          </cell>
          <cell r="AF7778">
            <v>100</v>
          </cell>
          <cell r="AG7778" t="str">
            <v/>
          </cell>
          <cell r="AH7778">
            <v>-100</v>
          </cell>
        </row>
        <row r="7779">
          <cell r="AD7779">
            <v>31</v>
          </cell>
          <cell r="AF7779">
            <v>100</v>
          </cell>
          <cell r="AG7779" t="str">
            <v/>
          </cell>
          <cell r="AH7779">
            <v>-100</v>
          </cell>
        </row>
        <row r="7780">
          <cell r="AC7780" t="str">
            <v>Won</v>
          </cell>
          <cell r="AD7780">
            <v>2.0499999999999998</v>
          </cell>
          <cell r="AE7780">
            <v>1.2</v>
          </cell>
          <cell r="AF7780">
            <v>100</v>
          </cell>
          <cell r="AG7780">
            <v>204.99999999999997</v>
          </cell>
          <cell r="AH7780">
            <v>104.99999999999997</v>
          </cell>
        </row>
        <row r="7781">
          <cell r="AC7781" t="str">
            <v>3rd</v>
          </cell>
          <cell r="AD7781">
            <v>5</v>
          </cell>
          <cell r="AE7781">
            <v>1.5</v>
          </cell>
          <cell r="AF7781">
            <v>100</v>
          </cell>
          <cell r="AG7781" t="str">
            <v/>
          </cell>
          <cell r="AH7781">
            <v>-100</v>
          </cell>
        </row>
        <row r="7782">
          <cell r="AD7782">
            <v>5.5</v>
          </cell>
          <cell r="AF7782">
            <v>100</v>
          </cell>
          <cell r="AG7782" t="str">
            <v/>
          </cell>
          <cell r="AH7782">
            <v>-100</v>
          </cell>
        </row>
        <row r="7783">
          <cell r="AD7783">
            <v>16</v>
          </cell>
          <cell r="AF7783">
            <v>100</v>
          </cell>
          <cell r="AG7783" t="str">
            <v/>
          </cell>
          <cell r="AH7783">
            <v>-100</v>
          </cell>
        </row>
        <row r="7784">
          <cell r="AD7784">
            <v>18</v>
          </cell>
          <cell r="AF7784">
            <v>100</v>
          </cell>
          <cell r="AG7784" t="str">
            <v/>
          </cell>
          <cell r="AH7784">
            <v>-100</v>
          </cell>
        </row>
        <row r="7785">
          <cell r="AC7785" t="str">
            <v>Won</v>
          </cell>
          <cell r="AD7785">
            <v>2.9</v>
          </cell>
          <cell r="AE7785">
            <v>1.5</v>
          </cell>
          <cell r="AF7785">
            <v>100</v>
          </cell>
          <cell r="AG7785">
            <v>290</v>
          </cell>
          <cell r="AH7785">
            <v>190</v>
          </cell>
        </row>
        <row r="7786">
          <cell r="AD7786">
            <v>17</v>
          </cell>
          <cell r="AF7786">
            <v>100</v>
          </cell>
          <cell r="AG7786" t="str">
            <v/>
          </cell>
          <cell r="AH7786">
            <v>-100</v>
          </cell>
        </row>
        <row r="7787">
          <cell r="AD7787">
            <v>6.5</v>
          </cell>
          <cell r="AF7787">
            <v>100</v>
          </cell>
          <cell r="AG7787" t="str">
            <v/>
          </cell>
          <cell r="AH7787">
            <v>-100</v>
          </cell>
        </row>
        <row r="7788">
          <cell r="AD7788">
            <v>13</v>
          </cell>
          <cell r="AF7788">
            <v>100</v>
          </cell>
          <cell r="AG7788" t="str">
            <v/>
          </cell>
          <cell r="AH7788">
            <v>-100</v>
          </cell>
        </row>
        <row r="7789">
          <cell r="AD7789">
            <v>10</v>
          </cell>
          <cell r="AF7789">
            <v>100</v>
          </cell>
          <cell r="AG7789" t="str">
            <v/>
          </cell>
          <cell r="AH7789">
            <v>-100</v>
          </cell>
        </row>
        <row r="7790">
          <cell r="AC7790" t="str">
            <v>Won</v>
          </cell>
          <cell r="AD7790">
            <v>3.5</v>
          </cell>
          <cell r="AE7790">
            <v>1.7</v>
          </cell>
          <cell r="AF7790">
            <v>100</v>
          </cell>
          <cell r="AG7790">
            <v>350</v>
          </cell>
          <cell r="AH7790">
            <v>250</v>
          </cell>
        </row>
        <row r="7791">
          <cell r="AD7791">
            <v>6</v>
          </cell>
          <cell r="AF7791">
            <v>100</v>
          </cell>
          <cell r="AG7791" t="str">
            <v/>
          </cell>
          <cell r="AH7791">
            <v>-100</v>
          </cell>
        </row>
        <row r="7792">
          <cell r="AD7792">
            <v>5.5</v>
          </cell>
          <cell r="AF7792">
            <v>100</v>
          </cell>
          <cell r="AG7792" t="str">
            <v/>
          </cell>
          <cell r="AH7792">
            <v>-100</v>
          </cell>
        </row>
        <row r="7793">
          <cell r="AD7793">
            <v>41</v>
          </cell>
          <cell r="AF7793">
            <v>100</v>
          </cell>
          <cell r="AG7793" t="str">
            <v/>
          </cell>
          <cell r="AH7793">
            <v>-100</v>
          </cell>
        </row>
        <row r="7794">
          <cell r="AD7794">
            <v>17</v>
          </cell>
          <cell r="AF7794">
            <v>100</v>
          </cell>
          <cell r="AG7794" t="str">
            <v/>
          </cell>
          <cell r="AH7794">
            <v>-100</v>
          </cell>
        </row>
        <row r="7795">
          <cell r="AC7795" t="str">
            <v>2nd</v>
          </cell>
          <cell r="AD7795">
            <v>4.8</v>
          </cell>
          <cell r="AE7795">
            <v>1.8</v>
          </cell>
          <cell r="AF7795">
            <v>100</v>
          </cell>
          <cell r="AG7795" t="str">
            <v/>
          </cell>
          <cell r="AH7795">
            <v>-100</v>
          </cell>
        </row>
        <row r="7796">
          <cell r="AD7796">
            <v>6.4</v>
          </cell>
          <cell r="AF7796">
            <v>100</v>
          </cell>
          <cell r="AG7796" t="str">
            <v/>
          </cell>
          <cell r="AH7796">
            <v>-100</v>
          </cell>
        </row>
        <row r="7797">
          <cell r="AD7797">
            <v>16.3</v>
          </cell>
          <cell r="AF7797">
            <v>100</v>
          </cell>
          <cell r="AG7797" t="str">
            <v/>
          </cell>
          <cell r="AH7797">
            <v>-100</v>
          </cell>
        </row>
        <row r="7798">
          <cell r="AD7798">
            <v>19</v>
          </cell>
          <cell r="AF7798">
            <v>100</v>
          </cell>
          <cell r="AG7798" t="str">
            <v/>
          </cell>
          <cell r="AH7798">
            <v>-100</v>
          </cell>
        </row>
        <row r="7799">
          <cell r="AD7799">
            <v>13</v>
          </cell>
          <cell r="AF7799">
            <v>100</v>
          </cell>
          <cell r="AG7799" t="str">
            <v/>
          </cell>
          <cell r="AH7799">
            <v>-100</v>
          </cell>
        </row>
        <row r="7800">
          <cell r="AC7800" t="str">
            <v>Ntd</v>
          </cell>
          <cell r="AD7800">
            <v>3.3</v>
          </cell>
          <cell r="AF7800">
            <v>100</v>
          </cell>
          <cell r="AG7800" t="str">
            <v/>
          </cell>
          <cell r="AH7800">
            <v>-100</v>
          </cell>
        </row>
        <row r="7801">
          <cell r="AC7801" t="str">
            <v>Won</v>
          </cell>
          <cell r="AD7801">
            <v>6</v>
          </cell>
          <cell r="AE7801">
            <v>2.5</v>
          </cell>
          <cell r="AF7801">
            <v>100</v>
          </cell>
          <cell r="AG7801">
            <v>600</v>
          </cell>
          <cell r="AH7801">
            <v>500</v>
          </cell>
        </row>
        <row r="7802">
          <cell r="AD7802">
            <v>5.3</v>
          </cell>
          <cell r="AF7802">
            <v>100</v>
          </cell>
          <cell r="AG7802" t="str">
            <v/>
          </cell>
          <cell r="AH7802">
            <v>-100</v>
          </cell>
        </row>
        <row r="7803">
          <cell r="AC7803" t="str">
            <v>2nd</v>
          </cell>
          <cell r="AD7803">
            <v>5.4</v>
          </cell>
          <cell r="AE7803">
            <v>2.6</v>
          </cell>
          <cell r="AF7803">
            <v>100</v>
          </cell>
          <cell r="AG7803" t="str">
            <v/>
          </cell>
          <cell r="AH7803">
            <v>-100</v>
          </cell>
        </row>
        <row r="7804">
          <cell r="AD7804">
            <v>9.5</v>
          </cell>
          <cell r="AF7804">
            <v>100</v>
          </cell>
          <cell r="AG7804" t="str">
            <v/>
          </cell>
          <cell r="AH7804">
            <v>-100</v>
          </cell>
        </row>
        <row r="7805">
          <cell r="AD7805">
            <v>5.2</v>
          </cell>
          <cell r="AF7805">
            <v>100</v>
          </cell>
          <cell r="AG7805" t="str">
            <v/>
          </cell>
          <cell r="AH7805">
            <v>-100</v>
          </cell>
        </row>
        <row r="7806">
          <cell r="AC7806" t="str">
            <v>2nd</v>
          </cell>
          <cell r="AD7806">
            <v>3.4</v>
          </cell>
          <cell r="AE7806">
            <v>1.5</v>
          </cell>
          <cell r="AF7806">
            <v>100</v>
          </cell>
          <cell r="AG7806" t="str">
            <v/>
          </cell>
          <cell r="AH7806">
            <v>-100</v>
          </cell>
        </row>
        <row r="7807">
          <cell r="AD7807">
            <v>10.1</v>
          </cell>
          <cell r="AF7807">
            <v>100</v>
          </cell>
          <cell r="AG7807" t="str">
            <v/>
          </cell>
          <cell r="AH7807">
            <v>-100</v>
          </cell>
        </row>
        <row r="7808">
          <cell r="AD7808">
            <v>7.5</v>
          </cell>
          <cell r="AF7808">
            <v>100</v>
          </cell>
          <cell r="AG7808" t="str">
            <v/>
          </cell>
          <cell r="AH7808">
            <v>-100</v>
          </cell>
        </row>
        <row r="7809">
          <cell r="AD7809">
            <v>18</v>
          </cell>
          <cell r="AF7809">
            <v>100</v>
          </cell>
          <cell r="AG7809" t="str">
            <v/>
          </cell>
          <cell r="AH7809">
            <v>-100</v>
          </cell>
        </row>
        <row r="7810">
          <cell r="AD7810">
            <v>8.5</v>
          </cell>
          <cell r="AF7810">
            <v>100</v>
          </cell>
          <cell r="AG7810" t="str">
            <v/>
          </cell>
          <cell r="AH7810">
            <v>-100</v>
          </cell>
        </row>
        <row r="7811">
          <cell r="AD7811">
            <v>11.8</v>
          </cell>
          <cell r="AF7811">
            <v>100</v>
          </cell>
          <cell r="AG7811" t="str">
            <v/>
          </cell>
          <cell r="AH7811">
            <v>-100</v>
          </cell>
        </row>
        <row r="7812">
          <cell r="AC7812" t="str">
            <v>Won</v>
          </cell>
          <cell r="AD7812">
            <v>4.4000000000000004</v>
          </cell>
          <cell r="AE7812">
            <v>1.7</v>
          </cell>
          <cell r="AF7812">
            <v>100</v>
          </cell>
          <cell r="AG7812">
            <v>440.00000000000006</v>
          </cell>
          <cell r="AH7812">
            <v>340.00000000000006</v>
          </cell>
        </row>
        <row r="7813">
          <cell r="AD7813">
            <v>19.2</v>
          </cell>
          <cell r="AF7813">
            <v>100</v>
          </cell>
          <cell r="AG7813" t="str">
            <v/>
          </cell>
          <cell r="AH7813">
            <v>-100</v>
          </cell>
        </row>
        <row r="7814">
          <cell r="AD7814">
            <v>14</v>
          </cell>
          <cell r="AF7814">
            <v>100</v>
          </cell>
          <cell r="AG7814" t="str">
            <v/>
          </cell>
          <cell r="AH7814">
            <v>-100</v>
          </cell>
        </row>
        <row r="7815">
          <cell r="AC7815" t="str">
            <v>2nd</v>
          </cell>
          <cell r="AD7815">
            <v>3</v>
          </cell>
          <cell r="AE7815">
            <v>1.7</v>
          </cell>
          <cell r="AF7815">
            <v>100</v>
          </cell>
          <cell r="AG7815" t="str">
            <v/>
          </cell>
          <cell r="AH7815">
            <v>-100</v>
          </cell>
        </row>
        <row r="7816">
          <cell r="AD7816">
            <v>3.2</v>
          </cell>
          <cell r="AF7816">
            <v>100</v>
          </cell>
          <cell r="AG7816" t="str">
            <v/>
          </cell>
          <cell r="AH7816">
            <v>-100</v>
          </cell>
        </row>
        <row r="7817">
          <cell r="AC7817" t="str">
            <v>Ntd</v>
          </cell>
          <cell r="AD7817">
            <v>12</v>
          </cell>
          <cell r="AF7817">
            <v>100</v>
          </cell>
          <cell r="AG7817" t="str">
            <v/>
          </cell>
          <cell r="AH7817">
            <v>-100</v>
          </cell>
        </row>
        <row r="7818">
          <cell r="AC7818" t="str">
            <v>Won</v>
          </cell>
          <cell r="AD7818">
            <v>5.5</v>
          </cell>
          <cell r="AE7818">
            <v>2.2000000000000002</v>
          </cell>
          <cell r="AF7818">
            <v>100</v>
          </cell>
          <cell r="AG7818">
            <v>550</v>
          </cell>
          <cell r="AH7818">
            <v>450</v>
          </cell>
        </row>
        <row r="7819">
          <cell r="AD7819">
            <v>11.1</v>
          </cell>
          <cell r="AF7819">
            <v>100</v>
          </cell>
          <cell r="AG7819" t="str">
            <v/>
          </cell>
          <cell r="AH7819">
            <v>-100</v>
          </cell>
        </row>
        <row r="7820">
          <cell r="AD7820">
            <v>4</v>
          </cell>
          <cell r="AF7820">
            <v>100</v>
          </cell>
          <cell r="AG7820" t="str">
            <v/>
          </cell>
          <cell r="AH7820">
            <v>-100</v>
          </cell>
        </row>
        <row r="7821">
          <cell r="AC7821" t="str">
            <v>2nd</v>
          </cell>
          <cell r="AD7821">
            <v>17</v>
          </cell>
          <cell r="AE7821">
            <v>4.2</v>
          </cell>
          <cell r="AF7821">
            <v>100</v>
          </cell>
          <cell r="AG7821" t="str">
            <v/>
          </cell>
          <cell r="AH7821">
            <v>-100</v>
          </cell>
        </row>
        <row r="7822">
          <cell r="AD7822">
            <v>19</v>
          </cell>
          <cell r="AF7822">
            <v>100</v>
          </cell>
          <cell r="AG7822" t="str">
            <v/>
          </cell>
          <cell r="AH7822">
            <v>-100</v>
          </cell>
        </row>
        <row r="7823">
          <cell r="AD7823">
            <v>4.5999999999999996</v>
          </cell>
          <cell r="AF7823">
            <v>100</v>
          </cell>
          <cell r="AG7823" t="str">
            <v/>
          </cell>
          <cell r="AH7823">
            <v>-100</v>
          </cell>
        </row>
        <row r="7824">
          <cell r="AC7824" t="str">
            <v>Won</v>
          </cell>
          <cell r="AD7824">
            <v>9.6</v>
          </cell>
          <cell r="AE7824">
            <v>2.5</v>
          </cell>
          <cell r="AF7824">
            <v>100</v>
          </cell>
          <cell r="AG7824">
            <v>960</v>
          </cell>
          <cell r="AH7824">
            <v>860</v>
          </cell>
        </row>
        <row r="7825">
          <cell r="AC7825" t="str">
            <v>3rd</v>
          </cell>
          <cell r="AD7825">
            <v>2</v>
          </cell>
          <cell r="AE7825">
            <v>1.3</v>
          </cell>
          <cell r="AF7825">
            <v>100</v>
          </cell>
          <cell r="AG7825" t="str">
            <v/>
          </cell>
          <cell r="AH7825">
            <v>-100</v>
          </cell>
        </row>
        <row r="7826">
          <cell r="AD7826">
            <v>12</v>
          </cell>
          <cell r="AF7826">
            <v>100</v>
          </cell>
          <cell r="AG7826" t="str">
            <v/>
          </cell>
          <cell r="AH7826">
            <v>-100</v>
          </cell>
        </row>
        <row r="7827">
          <cell r="AD7827">
            <v>9</v>
          </cell>
          <cell r="AF7827">
            <v>100</v>
          </cell>
          <cell r="AG7827" t="str">
            <v/>
          </cell>
          <cell r="AH7827">
            <v>-100</v>
          </cell>
        </row>
        <row r="7828">
          <cell r="AD7828">
            <v>14</v>
          </cell>
          <cell r="AF7828">
            <v>100</v>
          </cell>
          <cell r="AG7828" t="str">
            <v/>
          </cell>
          <cell r="AH7828">
            <v>-100</v>
          </cell>
        </row>
        <row r="7829">
          <cell r="AC7829" t="str">
            <v>Won</v>
          </cell>
          <cell r="AD7829">
            <v>13</v>
          </cell>
          <cell r="AE7829">
            <v>2.6</v>
          </cell>
          <cell r="AF7829">
            <v>100</v>
          </cell>
          <cell r="AG7829">
            <v>1300</v>
          </cell>
          <cell r="AH7829">
            <v>1200</v>
          </cell>
        </row>
        <row r="7830">
          <cell r="AC7830" t="str">
            <v>2nd</v>
          </cell>
          <cell r="AD7830">
            <v>5.5</v>
          </cell>
          <cell r="AE7830">
            <v>2.2999999999999998</v>
          </cell>
          <cell r="AF7830">
            <v>100</v>
          </cell>
          <cell r="AG7830" t="str">
            <v/>
          </cell>
          <cell r="AH7830">
            <v>-100</v>
          </cell>
        </row>
        <row r="7831">
          <cell r="AD7831">
            <v>9</v>
          </cell>
          <cell r="AF7831">
            <v>100</v>
          </cell>
          <cell r="AG7831" t="str">
            <v/>
          </cell>
          <cell r="AH7831">
            <v>-100</v>
          </cell>
        </row>
        <row r="7832">
          <cell r="AD7832">
            <v>71</v>
          </cell>
          <cell r="AF7832">
            <v>100</v>
          </cell>
          <cell r="AG7832" t="str">
            <v/>
          </cell>
          <cell r="AH7832">
            <v>-100</v>
          </cell>
        </row>
        <row r="7833">
          <cell r="AD7833">
            <v>13</v>
          </cell>
          <cell r="AF7833">
            <v>100</v>
          </cell>
          <cell r="AG7833" t="str">
            <v/>
          </cell>
          <cell r="AH7833">
            <v>-100</v>
          </cell>
        </row>
        <row r="7834">
          <cell r="AD7834">
            <v>8</v>
          </cell>
          <cell r="AF7834">
            <v>100</v>
          </cell>
          <cell r="AG7834" t="str">
            <v/>
          </cell>
          <cell r="AH7834">
            <v>-100</v>
          </cell>
        </row>
        <row r="7835">
          <cell r="AD7835">
            <v>7</v>
          </cell>
          <cell r="AF7835">
            <v>100</v>
          </cell>
          <cell r="AG7835" t="str">
            <v/>
          </cell>
          <cell r="AH7835">
            <v>-100</v>
          </cell>
        </row>
        <row r="7836">
          <cell r="AC7836" t="str">
            <v>2nd</v>
          </cell>
          <cell r="AD7836">
            <v>3.2</v>
          </cell>
          <cell r="AE7836">
            <v>1.6</v>
          </cell>
          <cell r="AF7836">
            <v>100</v>
          </cell>
          <cell r="AG7836" t="str">
            <v/>
          </cell>
          <cell r="AH7836">
            <v>-100</v>
          </cell>
        </row>
        <row r="7837">
          <cell r="AD7837">
            <v>5.5</v>
          </cell>
          <cell r="AF7837">
            <v>100</v>
          </cell>
          <cell r="AG7837" t="str">
            <v/>
          </cell>
          <cell r="AH7837">
            <v>-100</v>
          </cell>
        </row>
        <row r="7838">
          <cell r="AC7838" t="str">
            <v>3rd</v>
          </cell>
          <cell r="AD7838">
            <v>18</v>
          </cell>
          <cell r="AE7838">
            <v>3.8</v>
          </cell>
          <cell r="AF7838">
            <v>100</v>
          </cell>
          <cell r="AG7838" t="str">
            <v/>
          </cell>
          <cell r="AH7838">
            <v>-100</v>
          </cell>
        </row>
        <row r="7839">
          <cell r="AD7839">
            <v>6</v>
          </cell>
          <cell r="AF7839">
            <v>100</v>
          </cell>
          <cell r="AG7839" t="str">
            <v/>
          </cell>
          <cell r="AH7839">
            <v>-100</v>
          </cell>
        </row>
        <row r="7840">
          <cell r="AD7840">
            <v>4.4000000000000004</v>
          </cell>
          <cell r="AF7840">
            <v>100</v>
          </cell>
          <cell r="AG7840" t="str">
            <v/>
          </cell>
          <cell r="AH7840">
            <v>-100</v>
          </cell>
        </row>
        <row r="7841">
          <cell r="AC7841" t="str">
            <v>Ntd</v>
          </cell>
          <cell r="AD7841">
            <v>2.5</v>
          </cell>
          <cell r="AF7841">
            <v>100</v>
          </cell>
          <cell r="AG7841" t="str">
            <v/>
          </cell>
          <cell r="AH7841">
            <v>-100</v>
          </cell>
        </row>
        <row r="7842">
          <cell r="AD7842">
            <v>3.1</v>
          </cell>
          <cell r="AF7842">
            <v>100</v>
          </cell>
          <cell r="AG7842" t="str">
            <v/>
          </cell>
          <cell r="AH7842">
            <v>-100</v>
          </cell>
        </row>
        <row r="7843">
          <cell r="AC7843" t="str">
            <v>2nd</v>
          </cell>
          <cell r="AD7843">
            <v>11</v>
          </cell>
          <cell r="AE7843">
            <v>2.6</v>
          </cell>
          <cell r="AF7843">
            <v>100</v>
          </cell>
          <cell r="AG7843" t="str">
            <v/>
          </cell>
          <cell r="AH7843">
            <v>-100</v>
          </cell>
        </row>
        <row r="7844">
          <cell r="AD7844">
            <v>61</v>
          </cell>
          <cell r="AF7844">
            <v>100</v>
          </cell>
          <cell r="AG7844" t="str">
            <v/>
          </cell>
          <cell r="AH7844">
            <v>-100</v>
          </cell>
        </row>
        <row r="7845">
          <cell r="AC7845" t="str">
            <v>3rd</v>
          </cell>
          <cell r="AD7845">
            <v>5</v>
          </cell>
          <cell r="AE7845">
            <v>2.1</v>
          </cell>
          <cell r="AF7845">
            <v>100</v>
          </cell>
          <cell r="AG7845" t="str">
            <v/>
          </cell>
          <cell r="AH7845">
            <v>-100</v>
          </cell>
        </row>
        <row r="7846">
          <cell r="AD7846">
            <v>16</v>
          </cell>
          <cell r="AF7846">
            <v>100</v>
          </cell>
          <cell r="AG7846" t="str">
            <v/>
          </cell>
          <cell r="AH7846">
            <v>-100</v>
          </cell>
        </row>
        <row r="7847">
          <cell r="AD7847">
            <v>11</v>
          </cell>
          <cell r="AF7847">
            <v>100</v>
          </cell>
          <cell r="AG7847" t="str">
            <v/>
          </cell>
          <cell r="AH7847">
            <v>-100</v>
          </cell>
        </row>
        <row r="7848">
          <cell r="AC7848" t="str">
            <v>Won</v>
          </cell>
          <cell r="AD7848">
            <v>8</v>
          </cell>
          <cell r="AE7848">
            <v>2.8</v>
          </cell>
          <cell r="AF7848">
            <v>100</v>
          </cell>
          <cell r="AG7848">
            <v>800</v>
          </cell>
          <cell r="AH7848">
            <v>700</v>
          </cell>
        </row>
        <row r="7849">
          <cell r="AD7849">
            <v>10</v>
          </cell>
          <cell r="AF7849">
            <v>100</v>
          </cell>
          <cell r="AG7849" t="str">
            <v/>
          </cell>
          <cell r="AH7849">
            <v>-100</v>
          </cell>
        </row>
        <row r="7850">
          <cell r="AC7850" t="str">
            <v>2nd</v>
          </cell>
          <cell r="AD7850">
            <v>8.5</v>
          </cell>
          <cell r="AE7850">
            <v>2.7</v>
          </cell>
          <cell r="AF7850">
            <v>100</v>
          </cell>
          <cell r="AG7850" t="str">
            <v/>
          </cell>
          <cell r="AH7850">
            <v>-100</v>
          </cell>
        </row>
        <row r="7851">
          <cell r="AD7851">
            <v>26</v>
          </cell>
          <cell r="AF7851">
            <v>100</v>
          </cell>
          <cell r="AG7851" t="str">
            <v/>
          </cell>
          <cell r="AH7851">
            <v>-100</v>
          </cell>
        </row>
        <row r="7852">
          <cell r="AC7852" t="str">
            <v>Won</v>
          </cell>
          <cell r="AD7852">
            <v>5</v>
          </cell>
          <cell r="AE7852">
            <v>1.9</v>
          </cell>
          <cell r="AF7852">
            <v>100</v>
          </cell>
          <cell r="AG7852">
            <v>500</v>
          </cell>
          <cell r="AH7852">
            <v>400</v>
          </cell>
        </row>
        <row r="7853">
          <cell r="AD7853">
            <v>41</v>
          </cell>
          <cell r="AF7853">
            <v>100</v>
          </cell>
          <cell r="AG7853" t="str">
            <v/>
          </cell>
          <cell r="AH7853">
            <v>-100</v>
          </cell>
        </row>
        <row r="7854">
          <cell r="AD7854">
            <v>8</v>
          </cell>
          <cell r="AF7854">
            <v>100</v>
          </cell>
          <cell r="AG7854" t="str">
            <v/>
          </cell>
          <cell r="AH7854">
            <v>-100</v>
          </cell>
        </row>
        <row r="7855">
          <cell r="AD7855">
            <v>4</v>
          </cell>
          <cell r="AF7855">
            <v>100</v>
          </cell>
          <cell r="AG7855" t="str">
            <v/>
          </cell>
          <cell r="AH7855">
            <v>-100</v>
          </cell>
        </row>
        <row r="7856">
          <cell r="AC7856" t="str">
            <v>Won</v>
          </cell>
          <cell r="AD7856">
            <v>4.8</v>
          </cell>
          <cell r="AE7856">
            <v>1.9</v>
          </cell>
          <cell r="AF7856">
            <v>100</v>
          </cell>
          <cell r="AG7856">
            <v>480</v>
          </cell>
          <cell r="AH7856">
            <v>380</v>
          </cell>
        </row>
        <row r="7857">
          <cell r="AC7857" t="str">
            <v>2nd</v>
          </cell>
          <cell r="AD7857">
            <v>5</v>
          </cell>
          <cell r="AE7857">
            <v>1.7</v>
          </cell>
          <cell r="AF7857">
            <v>100</v>
          </cell>
          <cell r="AG7857" t="str">
            <v/>
          </cell>
          <cell r="AH7857">
            <v>-100</v>
          </cell>
        </row>
        <row r="7858">
          <cell r="AD7858">
            <v>13</v>
          </cell>
          <cell r="AF7858">
            <v>100</v>
          </cell>
          <cell r="AG7858" t="str">
            <v/>
          </cell>
          <cell r="AH7858">
            <v>-100</v>
          </cell>
        </row>
        <row r="7859">
          <cell r="AD7859">
            <v>21</v>
          </cell>
          <cell r="AF7859">
            <v>100</v>
          </cell>
          <cell r="AG7859" t="str">
            <v/>
          </cell>
          <cell r="AH7859">
            <v>-100</v>
          </cell>
        </row>
        <row r="7860">
          <cell r="AC7860" t="str">
            <v>Won</v>
          </cell>
          <cell r="AD7860">
            <v>3.6</v>
          </cell>
          <cell r="AE7860">
            <v>1.6</v>
          </cell>
          <cell r="AF7860">
            <v>100</v>
          </cell>
          <cell r="AG7860">
            <v>360</v>
          </cell>
          <cell r="AH7860">
            <v>260</v>
          </cell>
        </row>
        <row r="7861">
          <cell r="AD7861">
            <v>6</v>
          </cell>
          <cell r="AF7861">
            <v>100</v>
          </cell>
          <cell r="AG7861" t="str">
            <v/>
          </cell>
          <cell r="AH7861">
            <v>-100</v>
          </cell>
        </row>
        <row r="7862">
          <cell r="AC7862" t="str">
            <v>2nd</v>
          </cell>
          <cell r="AD7862">
            <v>10</v>
          </cell>
          <cell r="AE7862">
            <v>2.8</v>
          </cell>
          <cell r="AF7862">
            <v>100</v>
          </cell>
          <cell r="AG7862" t="str">
            <v/>
          </cell>
          <cell r="AH7862">
            <v>-100</v>
          </cell>
        </row>
        <row r="7863">
          <cell r="AD7863">
            <v>7</v>
          </cell>
          <cell r="AF7863">
            <v>100</v>
          </cell>
          <cell r="AG7863" t="str">
            <v/>
          </cell>
          <cell r="AH7863">
            <v>-100</v>
          </cell>
        </row>
        <row r="7864">
          <cell r="AD7864">
            <v>12</v>
          </cell>
          <cell r="AF7864">
            <v>100</v>
          </cell>
          <cell r="AG7864" t="str">
            <v/>
          </cell>
          <cell r="AH7864">
            <v>-100</v>
          </cell>
        </row>
        <row r="7865">
          <cell r="AD7865">
            <v>2.4</v>
          </cell>
          <cell r="AF7865">
            <v>100</v>
          </cell>
          <cell r="AG7865" t="str">
            <v/>
          </cell>
          <cell r="AH7865">
            <v>-100</v>
          </cell>
        </row>
        <row r="7866">
          <cell r="AC7866" t="str">
            <v>Won</v>
          </cell>
          <cell r="AD7866">
            <v>4.0999999999999996</v>
          </cell>
          <cell r="AE7866">
            <v>1.6</v>
          </cell>
          <cell r="AF7866">
            <v>100</v>
          </cell>
          <cell r="AG7866">
            <v>409.99999999999994</v>
          </cell>
          <cell r="AH7866">
            <v>309.99999999999994</v>
          </cell>
        </row>
        <row r="7867">
          <cell r="AC7867" t="str">
            <v>3rd</v>
          </cell>
          <cell r="AD7867">
            <v>6.5</v>
          </cell>
          <cell r="AE7867">
            <v>1.7</v>
          </cell>
          <cell r="AF7867">
            <v>100</v>
          </cell>
          <cell r="AG7867" t="str">
            <v/>
          </cell>
          <cell r="AH7867">
            <v>-100</v>
          </cell>
        </row>
        <row r="7868">
          <cell r="AD7868">
            <v>10</v>
          </cell>
          <cell r="AF7868">
            <v>100</v>
          </cell>
          <cell r="AG7868" t="str">
            <v/>
          </cell>
          <cell r="AH7868">
            <v>-100</v>
          </cell>
        </row>
        <row r="7869">
          <cell r="AD7869">
            <v>26</v>
          </cell>
          <cell r="AF7869">
            <v>100</v>
          </cell>
          <cell r="AG7869" t="str">
            <v/>
          </cell>
          <cell r="AH7869">
            <v>-100</v>
          </cell>
        </row>
        <row r="7870">
          <cell r="AD7870">
            <v>4.5999999999999996</v>
          </cell>
          <cell r="AF7870">
            <v>100</v>
          </cell>
          <cell r="AG7870" t="str">
            <v/>
          </cell>
          <cell r="AH7870">
            <v>-100</v>
          </cell>
        </row>
        <row r="7871">
          <cell r="AD7871">
            <v>4.4000000000000004</v>
          </cell>
          <cell r="AF7871">
            <v>100</v>
          </cell>
          <cell r="AG7871" t="str">
            <v/>
          </cell>
          <cell r="AH7871">
            <v>-100</v>
          </cell>
        </row>
        <row r="7872">
          <cell r="AC7872" t="str">
            <v>3rd</v>
          </cell>
          <cell r="AD7872">
            <v>4</v>
          </cell>
          <cell r="AE7872">
            <v>1.6</v>
          </cell>
          <cell r="AF7872">
            <v>100</v>
          </cell>
          <cell r="AG7872" t="str">
            <v/>
          </cell>
          <cell r="AH7872">
            <v>-100</v>
          </cell>
        </row>
        <row r="7873">
          <cell r="AC7873" t="str">
            <v>2nd</v>
          </cell>
          <cell r="AD7873">
            <v>4.8</v>
          </cell>
          <cell r="AE7873">
            <v>1.6</v>
          </cell>
          <cell r="AF7873">
            <v>100</v>
          </cell>
          <cell r="AG7873" t="str">
            <v/>
          </cell>
          <cell r="AH7873">
            <v>-100</v>
          </cell>
        </row>
        <row r="7874">
          <cell r="AD7874">
            <v>11</v>
          </cell>
          <cell r="AF7874">
            <v>100</v>
          </cell>
          <cell r="AG7874" t="str">
            <v/>
          </cell>
          <cell r="AH7874">
            <v>-100</v>
          </cell>
        </row>
        <row r="7875">
          <cell r="AC7875" t="str">
            <v>2nd</v>
          </cell>
          <cell r="AD7875">
            <v>3.8</v>
          </cell>
          <cell r="AE7875">
            <v>1.6</v>
          </cell>
          <cell r="AF7875">
            <v>100</v>
          </cell>
          <cell r="AG7875" t="str">
            <v/>
          </cell>
          <cell r="AH7875">
            <v>-100</v>
          </cell>
        </row>
        <row r="7876">
          <cell r="AC7876" t="str">
            <v>3rd</v>
          </cell>
          <cell r="AD7876">
            <v>8.5</v>
          </cell>
          <cell r="AE7876">
            <v>2.9</v>
          </cell>
          <cell r="AF7876">
            <v>100</v>
          </cell>
          <cell r="AG7876" t="str">
            <v/>
          </cell>
          <cell r="AH7876">
            <v>-100</v>
          </cell>
        </row>
        <row r="7877">
          <cell r="AD7877">
            <v>41</v>
          </cell>
          <cell r="AF7877">
            <v>100</v>
          </cell>
          <cell r="AG7877" t="str">
            <v/>
          </cell>
          <cell r="AH7877">
            <v>-100</v>
          </cell>
        </row>
        <row r="7878">
          <cell r="AD7878">
            <v>18</v>
          </cell>
          <cell r="AF7878">
            <v>100</v>
          </cell>
          <cell r="AG7878" t="str">
            <v/>
          </cell>
          <cell r="AH7878">
            <v>-100</v>
          </cell>
        </row>
        <row r="7879">
          <cell r="AD7879">
            <v>8.5</v>
          </cell>
          <cell r="AF7879">
            <v>100</v>
          </cell>
          <cell r="AG7879" t="str">
            <v/>
          </cell>
          <cell r="AH7879">
            <v>-100</v>
          </cell>
        </row>
        <row r="7880">
          <cell r="AD7880">
            <v>6.5</v>
          </cell>
          <cell r="AF7880">
            <v>100</v>
          </cell>
          <cell r="AG7880" t="str">
            <v/>
          </cell>
          <cell r="AH7880">
            <v>-100</v>
          </cell>
        </row>
        <row r="7881">
          <cell r="AC7881" t="str">
            <v>Won</v>
          </cell>
          <cell r="AD7881">
            <v>3</v>
          </cell>
          <cell r="AE7881">
            <v>1.4</v>
          </cell>
          <cell r="AF7881">
            <v>100</v>
          </cell>
          <cell r="AG7881">
            <v>300</v>
          </cell>
          <cell r="AH7881">
            <v>200</v>
          </cell>
        </row>
        <row r="7882">
          <cell r="AD7882">
            <v>7</v>
          </cell>
          <cell r="AF7882">
            <v>100</v>
          </cell>
          <cell r="AG7882" t="str">
            <v/>
          </cell>
          <cell r="AH7882">
            <v>-100</v>
          </cell>
        </row>
        <row r="7883">
          <cell r="AD7883">
            <v>12</v>
          </cell>
          <cell r="AF7883">
            <v>100</v>
          </cell>
          <cell r="AG7883" t="str">
            <v/>
          </cell>
          <cell r="AH7883">
            <v>-100</v>
          </cell>
        </row>
        <row r="7884">
          <cell r="AD7884">
            <v>8</v>
          </cell>
          <cell r="AF7884">
            <v>100</v>
          </cell>
          <cell r="AG7884" t="str">
            <v/>
          </cell>
          <cell r="AH7884">
            <v>-100</v>
          </cell>
        </row>
        <row r="7885">
          <cell r="AC7885" t="str">
            <v>Won</v>
          </cell>
          <cell r="AD7885">
            <v>1.9</v>
          </cell>
          <cell r="AE7885">
            <v>1.2</v>
          </cell>
          <cell r="AF7885">
            <v>100</v>
          </cell>
          <cell r="AG7885">
            <v>190</v>
          </cell>
          <cell r="AH7885">
            <v>90</v>
          </cell>
        </row>
        <row r="7886">
          <cell r="AD7886">
            <v>10</v>
          </cell>
          <cell r="AF7886">
            <v>100</v>
          </cell>
          <cell r="AG7886" t="str">
            <v/>
          </cell>
          <cell r="AH7886">
            <v>-100</v>
          </cell>
        </row>
        <row r="7887">
          <cell r="AD7887">
            <v>19</v>
          </cell>
          <cell r="AF7887">
            <v>100</v>
          </cell>
          <cell r="AG7887" t="str">
            <v/>
          </cell>
          <cell r="AH7887">
            <v>-100</v>
          </cell>
        </row>
        <row r="7888">
          <cell r="AC7888" t="str">
            <v>3rd</v>
          </cell>
          <cell r="AD7888">
            <v>9</v>
          </cell>
          <cell r="AE7888">
            <v>2.4</v>
          </cell>
          <cell r="AF7888">
            <v>100</v>
          </cell>
          <cell r="AG7888" t="str">
            <v/>
          </cell>
          <cell r="AH7888">
            <v>-100</v>
          </cell>
        </row>
        <row r="7889">
          <cell r="AD7889">
            <v>11</v>
          </cell>
          <cell r="AF7889">
            <v>100</v>
          </cell>
          <cell r="AG7889" t="str">
            <v/>
          </cell>
          <cell r="AH7889">
            <v>-100</v>
          </cell>
        </row>
        <row r="7890">
          <cell r="AD7890">
            <v>4.5999999999999996</v>
          </cell>
          <cell r="AF7890">
            <v>100</v>
          </cell>
          <cell r="AG7890" t="str">
            <v/>
          </cell>
          <cell r="AH7890">
            <v>-100</v>
          </cell>
        </row>
        <row r="7891">
          <cell r="AD7891">
            <v>4.2</v>
          </cell>
          <cell r="AF7891">
            <v>100</v>
          </cell>
          <cell r="AG7891" t="str">
            <v/>
          </cell>
          <cell r="AH7891">
            <v>-100</v>
          </cell>
        </row>
        <row r="7892">
          <cell r="AC7892" t="str">
            <v>Won</v>
          </cell>
          <cell r="AD7892">
            <v>7</v>
          </cell>
          <cell r="AE7892">
            <v>2.2999999999999998</v>
          </cell>
          <cell r="AF7892">
            <v>100</v>
          </cell>
          <cell r="AG7892">
            <v>700</v>
          </cell>
          <cell r="AH7892">
            <v>600</v>
          </cell>
        </row>
        <row r="7893">
          <cell r="AC7893" t="str">
            <v>2nd</v>
          </cell>
          <cell r="AD7893">
            <v>10</v>
          </cell>
          <cell r="AE7893">
            <v>2.7</v>
          </cell>
          <cell r="AF7893">
            <v>100</v>
          </cell>
          <cell r="AG7893" t="str">
            <v/>
          </cell>
          <cell r="AH7893">
            <v>-100</v>
          </cell>
        </row>
        <row r="7894">
          <cell r="AC7894" t="str">
            <v>3rd</v>
          </cell>
          <cell r="AD7894">
            <v>7</v>
          </cell>
          <cell r="AE7894">
            <v>2.2999999999999998</v>
          </cell>
          <cell r="AF7894">
            <v>100</v>
          </cell>
          <cell r="AG7894" t="str">
            <v/>
          </cell>
          <cell r="AH7894">
            <v>-100</v>
          </cell>
        </row>
        <row r="7895">
          <cell r="AD7895">
            <v>8</v>
          </cell>
          <cell r="AF7895">
            <v>100</v>
          </cell>
          <cell r="AG7895" t="str">
            <v/>
          </cell>
          <cell r="AH7895">
            <v>-100</v>
          </cell>
        </row>
        <row r="7896">
          <cell r="AC7896" t="str">
            <v>3rd</v>
          </cell>
          <cell r="AD7896">
            <v>7.5</v>
          </cell>
          <cell r="AE7896">
            <v>2.7</v>
          </cell>
          <cell r="AF7896">
            <v>100</v>
          </cell>
          <cell r="AG7896" t="str">
            <v/>
          </cell>
          <cell r="AH7896">
            <v>-100</v>
          </cell>
        </row>
        <row r="7897">
          <cell r="AC7897" t="str">
            <v>Won</v>
          </cell>
          <cell r="AD7897">
            <v>3.4</v>
          </cell>
          <cell r="AE7897">
            <v>1.5</v>
          </cell>
          <cell r="AF7897">
            <v>100</v>
          </cell>
          <cell r="AG7897">
            <v>340</v>
          </cell>
          <cell r="AH7897">
            <v>240</v>
          </cell>
        </row>
        <row r="7898">
          <cell r="AD7898">
            <v>11</v>
          </cell>
          <cell r="AF7898">
            <v>100</v>
          </cell>
          <cell r="AG7898" t="str">
            <v/>
          </cell>
          <cell r="AH7898">
            <v>-100</v>
          </cell>
        </row>
        <row r="7899">
          <cell r="AD7899">
            <v>7</v>
          </cell>
          <cell r="AF7899">
            <v>100</v>
          </cell>
          <cell r="AG7899" t="str">
            <v/>
          </cell>
          <cell r="AH7899">
            <v>-100</v>
          </cell>
        </row>
        <row r="7900">
          <cell r="AC7900" t="str">
            <v>3rd</v>
          </cell>
          <cell r="AD7900">
            <v>3.5</v>
          </cell>
          <cell r="AF7900">
            <v>100</v>
          </cell>
          <cell r="AG7900" t="str">
            <v/>
          </cell>
          <cell r="AH7900">
            <v>-100</v>
          </cell>
        </row>
        <row r="7901">
          <cell r="AD7901">
            <v>9.5</v>
          </cell>
          <cell r="AF7901">
            <v>100</v>
          </cell>
          <cell r="AG7901" t="str">
            <v/>
          </cell>
          <cell r="AH7901">
            <v>-100</v>
          </cell>
        </row>
        <row r="7902">
          <cell r="AD7902">
            <v>13</v>
          </cell>
          <cell r="AF7902">
            <v>100</v>
          </cell>
          <cell r="AG7902" t="str">
            <v/>
          </cell>
          <cell r="AH7902">
            <v>-100</v>
          </cell>
        </row>
        <row r="7903">
          <cell r="AD7903">
            <v>8.5</v>
          </cell>
          <cell r="AF7903">
            <v>100</v>
          </cell>
          <cell r="AG7903" t="str">
            <v/>
          </cell>
          <cell r="AH7903">
            <v>-100</v>
          </cell>
        </row>
        <row r="7904">
          <cell r="AD7904">
            <v>14</v>
          </cell>
          <cell r="AF7904">
            <v>100</v>
          </cell>
          <cell r="AG7904" t="str">
            <v/>
          </cell>
          <cell r="AH7904">
            <v>-100</v>
          </cell>
        </row>
        <row r="7905">
          <cell r="AC7905" t="str">
            <v>2nd</v>
          </cell>
          <cell r="AD7905">
            <v>2.7</v>
          </cell>
          <cell r="AE7905">
            <v>1.4</v>
          </cell>
          <cell r="AF7905">
            <v>100</v>
          </cell>
          <cell r="AG7905" t="str">
            <v/>
          </cell>
          <cell r="AH7905">
            <v>-100</v>
          </cell>
        </row>
        <row r="7906">
          <cell r="AC7906" t="str">
            <v>Won</v>
          </cell>
          <cell r="AD7906">
            <v>5</v>
          </cell>
          <cell r="AE7906">
            <v>1.7</v>
          </cell>
          <cell r="AF7906">
            <v>100</v>
          </cell>
          <cell r="AG7906">
            <v>500</v>
          </cell>
          <cell r="AH7906">
            <v>400</v>
          </cell>
        </row>
        <row r="7907">
          <cell r="AD7907">
            <v>11</v>
          </cell>
          <cell r="AF7907">
            <v>100</v>
          </cell>
          <cell r="AG7907" t="str">
            <v/>
          </cell>
          <cell r="AH7907">
            <v>-100</v>
          </cell>
        </row>
        <row r="7908">
          <cell r="AC7908" t="str">
            <v>3rd</v>
          </cell>
          <cell r="AD7908">
            <v>21</v>
          </cell>
          <cell r="AE7908">
            <v>4.5</v>
          </cell>
          <cell r="AF7908">
            <v>100</v>
          </cell>
          <cell r="AG7908" t="str">
            <v/>
          </cell>
          <cell r="AH7908">
            <v>-100</v>
          </cell>
        </row>
        <row r="7909">
          <cell r="AD7909">
            <v>81</v>
          </cell>
          <cell r="AF7909">
            <v>100</v>
          </cell>
          <cell r="AG7909" t="str">
            <v/>
          </cell>
          <cell r="AH7909">
            <v>-100</v>
          </cell>
        </row>
        <row r="7910">
          <cell r="AC7910" t="str">
            <v>3rd</v>
          </cell>
          <cell r="AD7910">
            <v>4.5999999999999996</v>
          </cell>
          <cell r="AE7910">
            <v>1.9</v>
          </cell>
          <cell r="AF7910">
            <v>100</v>
          </cell>
          <cell r="AG7910" t="str">
            <v/>
          </cell>
          <cell r="AH7910">
            <v>-100</v>
          </cell>
        </row>
        <row r="7911">
          <cell r="AD7911">
            <v>21</v>
          </cell>
          <cell r="AF7911">
            <v>100</v>
          </cell>
          <cell r="AG7911" t="str">
            <v/>
          </cell>
          <cell r="AH7911">
            <v>-100</v>
          </cell>
        </row>
        <row r="7912">
          <cell r="AD7912">
            <v>8</v>
          </cell>
          <cell r="AF7912">
            <v>100</v>
          </cell>
          <cell r="AG7912" t="str">
            <v/>
          </cell>
          <cell r="AH7912">
            <v>-100</v>
          </cell>
        </row>
        <row r="7913">
          <cell r="AC7913" t="str">
            <v>Won</v>
          </cell>
          <cell r="AD7913">
            <v>5.5</v>
          </cell>
          <cell r="AE7913">
            <v>1.95</v>
          </cell>
          <cell r="AF7913">
            <v>100</v>
          </cell>
          <cell r="AG7913">
            <v>550</v>
          </cell>
          <cell r="AH7913">
            <v>450</v>
          </cell>
        </row>
        <row r="7914">
          <cell r="AD7914">
            <v>91</v>
          </cell>
          <cell r="AF7914">
            <v>100</v>
          </cell>
          <cell r="AG7914" t="str">
            <v/>
          </cell>
          <cell r="AH7914">
            <v>-100</v>
          </cell>
        </row>
        <row r="7915">
          <cell r="AD7915">
            <v>8</v>
          </cell>
          <cell r="AF7915">
            <v>100</v>
          </cell>
          <cell r="AG7915" t="str">
            <v/>
          </cell>
          <cell r="AH7915">
            <v>-100</v>
          </cell>
        </row>
        <row r="7916">
          <cell r="AD7916">
            <v>6.5</v>
          </cell>
          <cell r="AF7916">
            <v>100</v>
          </cell>
          <cell r="AG7916" t="str">
            <v/>
          </cell>
          <cell r="AH7916">
            <v>-100</v>
          </cell>
        </row>
        <row r="7917">
          <cell r="AD7917">
            <v>14</v>
          </cell>
          <cell r="AF7917">
            <v>100</v>
          </cell>
          <cell r="AG7917" t="str">
            <v/>
          </cell>
          <cell r="AH7917">
            <v>-100</v>
          </cell>
        </row>
        <row r="7918">
          <cell r="AC7918" t="str">
            <v>3rd</v>
          </cell>
          <cell r="AD7918">
            <v>9</v>
          </cell>
          <cell r="AE7918">
            <v>2.6</v>
          </cell>
          <cell r="AF7918">
            <v>100</v>
          </cell>
          <cell r="AG7918" t="str">
            <v/>
          </cell>
          <cell r="AH7918">
            <v>-100</v>
          </cell>
        </row>
        <row r="7919">
          <cell r="AC7919" t="str">
            <v>L/Scr</v>
          </cell>
          <cell r="AD7919">
            <v>1</v>
          </cell>
          <cell r="AE7919">
            <v>1</v>
          </cell>
          <cell r="AF7919" t="str">
            <v/>
          </cell>
          <cell r="AG7919" t="str">
            <v/>
          </cell>
          <cell r="AH7919" t="str">
            <v/>
          </cell>
        </row>
        <row r="7920">
          <cell r="AD7920">
            <v>6</v>
          </cell>
          <cell r="AF7920">
            <v>100</v>
          </cell>
          <cell r="AG7920" t="str">
            <v/>
          </cell>
          <cell r="AH7920">
            <v>-100</v>
          </cell>
        </row>
        <row r="7921">
          <cell r="AC7921" t="str">
            <v>3rd</v>
          </cell>
          <cell r="AD7921" t="str">
            <v>`</v>
          </cell>
          <cell r="AE7921">
            <v>2.9</v>
          </cell>
          <cell r="AF7921">
            <v>100</v>
          </cell>
          <cell r="AG7921" t="str">
            <v/>
          </cell>
          <cell r="AH7921">
            <v>-100</v>
          </cell>
        </row>
        <row r="7922">
          <cell r="AC7922" t="str">
            <v>Won</v>
          </cell>
          <cell r="AD7922">
            <v>4.4000000000000004</v>
          </cell>
          <cell r="AE7922">
            <v>1.65</v>
          </cell>
          <cell r="AF7922">
            <v>100</v>
          </cell>
          <cell r="AG7922">
            <v>440.00000000000006</v>
          </cell>
          <cell r="AH7922">
            <v>340.00000000000006</v>
          </cell>
        </row>
        <row r="7923">
          <cell r="AD7923">
            <v>5.5</v>
          </cell>
          <cell r="AF7923">
            <v>100</v>
          </cell>
          <cell r="AG7923" t="str">
            <v/>
          </cell>
          <cell r="AH7923">
            <v>-100</v>
          </cell>
        </row>
        <row r="7924">
          <cell r="AD7924">
            <v>26</v>
          </cell>
          <cell r="AF7924">
            <v>100</v>
          </cell>
          <cell r="AG7924" t="str">
            <v/>
          </cell>
          <cell r="AH7924">
            <v>-100</v>
          </cell>
        </row>
        <row r="7925">
          <cell r="AC7925" t="str">
            <v>2nd</v>
          </cell>
          <cell r="AD7925">
            <v>2.7</v>
          </cell>
          <cell r="AE7925">
            <v>1.25</v>
          </cell>
          <cell r="AF7925">
            <v>100</v>
          </cell>
          <cell r="AG7925" t="str">
            <v/>
          </cell>
          <cell r="AH7925">
            <v>-100</v>
          </cell>
        </row>
        <row r="7926">
          <cell r="AD7926">
            <v>17</v>
          </cell>
          <cell r="AF7926">
            <v>100</v>
          </cell>
          <cell r="AG7926" t="str">
            <v/>
          </cell>
          <cell r="AH7926">
            <v>-100</v>
          </cell>
        </row>
        <row r="7927">
          <cell r="AD7927">
            <v>3</v>
          </cell>
          <cell r="AF7927">
            <v>100</v>
          </cell>
          <cell r="AG7927" t="str">
            <v/>
          </cell>
          <cell r="AH7927">
            <v>-100</v>
          </cell>
        </row>
        <row r="7928">
          <cell r="AC7928" t="str">
            <v>Won</v>
          </cell>
          <cell r="AD7928">
            <v>8</v>
          </cell>
          <cell r="AE7928">
            <v>1.7</v>
          </cell>
          <cell r="AF7928">
            <v>100</v>
          </cell>
          <cell r="AG7928">
            <v>800</v>
          </cell>
          <cell r="AH7928">
            <v>700</v>
          </cell>
        </row>
        <row r="7929">
          <cell r="AD7929">
            <v>41</v>
          </cell>
          <cell r="AF7929">
            <v>100</v>
          </cell>
          <cell r="AG7929" t="str">
            <v/>
          </cell>
          <cell r="AH7929">
            <v>-100</v>
          </cell>
        </row>
        <row r="7930">
          <cell r="AC7930" t="str">
            <v>Won</v>
          </cell>
          <cell r="AD7930">
            <v>2.5</v>
          </cell>
          <cell r="AE7930">
            <v>1.3</v>
          </cell>
          <cell r="AF7930">
            <v>100</v>
          </cell>
          <cell r="AG7930">
            <v>250</v>
          </cell>
          <cell r="AH7930">
            <v>150</v>
          </cell>
        </row>
        <row r="7931">
          <cell r="AD7931">
            <v>41</v>
          </cell>
          <cell r="AF7931">
            <v>100</v>
          </cell>
          <cell r="AG7931" t="str">
            <v/>
          </cell>
          <cell r="AH7931">
            <v>-100</v>
          </cell>
        </row>
        <row r="7932">
          <cell r="AD7932">
            <v>9.5</v>
          </cell>
          <cell r="AF7932">
            <v>100</v>
          </cell>
          <cell r="AG7932" t="str">
            <v/>
          </cell>
          <cell r="AH7932">
            <v>-100</v>
          </cell>
        </row>
        <row r="7933">
          <cell r="AC7933" t="str">
            <v>3rd</v>
          </cell>
          <cell r="AD7933">
            <v>13</v>
          </cell>
          <cell r="AE7933">
            <v>2.65</v>
          </cell>
          <cell r="AF7933">
            <v>100</v>
          </cell>
          <cell r="AG7933" t="str">
            <v/>
          </cell>
          <cell r="AH7933">
            <v>-100</v>
          </cell>
        </row>
        <row r="7934">
          <cell r="AD7934">
            <v>8</v>
          </cell>
          <cell r="AF7934">
            <v>100</v>
          </cell>
          <cell r="AG7934" t="str">
            <v/>
          </cell>
          <cell r="AH7934">
            <v>-100</v>
          </cell>
        </row>
        <row r="7935">
          <cell r="AD7935">
            <v>6.5</v>
          </cell>
          <cell r="AF7935">
            <v>100</v>
          </cell>
          <cell r="AG7935" t="str">
            <v/>
          </cell>
          <cell r="AH7935">
            <v>-100</v>
          </cell>
        </row>
        <row r="7936">
          <cell r="AD7936">
            <v>9</v>
          </cell>
          <cell r="AF7936">
            <v>100</v>
          </cell>
          <cell r="AG7936" t="str">
            <v/>
          </cell>
          <cell r="AH7936">
            <v>-100</v>
          </cell>
        </row>
        <row r="7937">
          <cell r="AC7937" t="str">
            <v>2nd</v>
          </cell>
          <cell r="AD7937">
            <v>8.5</v>
          </cell>
          <cell r="AE7937">
            <v>3.2</v>
          </cell>
          <cell r="AF7937">
            <v>100</v>
          </cell>
          <cell r="AG7937" t="str">
            <v/>
          </cell>
          <cell r="AH7937">
            <v>-100</v>
          </cell>
        </row>
        <row r="7938">
          <cell r="AD7938">
            <v>17</v>
          </cell>
          <cell r="AF7938">
            <v>100</v>
          </cell>
          <cell r="AG7938" t="str">
            <v/>
          </cell>
          <cell r="AH7938">
            <v>-100</v>
          </cell>
        </row>
        <row r="7939">
          <cell r="AC7939" t="str">
            <v>3rd</v>
          </cell>
          <cell r="AD7939">
            <v>10</v>
          </cell>
          <cell r="AE7939">
            <v>3.9</v>
          </cell>
          <cell r="AF7939">
            <v>100</v>
          </cell>
          <cell r="AG7939" t="str">
            <v/>
          </cell>
          <cell r="AH7939">
            <v>-100</v>
          </cell>
        </row>
        <row r="7940">
          <cell r="AD7940">
            <v>5</v>
          </cell>
          <cell r="AF7940">
            <v>100</v>
          </cell>
          <cell r="AG7940" t="str">
            <v/>
          </cell>
          <cell r="AH7940">
            <v>-100</v>
          </cell>
        </row>
        <row r="7941">
          <cell r="AC7941" t="str">
            <v>3rd</v>
          </cell>
          <cell r="AD7941">
            <v>4</v>
          </cell>
          <cell r="AE7941">
            <v>1.6</v>
          </cell>
          <cell r="AF7941">
            <v>100</v>
          </cell>
          <cell r="AG7941" t="str">
            <v/>
          </cell>
          <cell r="AH7941">
            <v>-100</v>
          </cell>
        </row>
        <row r="7942">
          <cell r="AC7942" t="str">
            <v>Won</v>
          </cell>
          <cell r="AD7942">
            <v>4.4000000000000004</v>
          </cell>
          <cell r="AE7942">
            <v>1.8</v>
          </cell>
          <cell r="AF7942">
            <v>100</v>
          </cell>
          <cell r="AG7942">
            <v>440.00000000000006</v>
          </cell>
          <cell r="AH7942">
            <v>340.00000000000006</v>
          </cell>
        </row>
        <row r="7943">
          <cell r="AD7943">
            <v>9</v>
          </cell>
          <cell r="AF7943">
            <v>100</v>
          </cell>
          <cell r="AG7943" t="str">
            <v/>
          </cell>
          <cell r="AH7943">
            <v>-100</v>
          </cell>
        </row>
        <row r="7944">
          <cell r="AD7944">
            <v>16</v>
          </cell>
          <cell r="AF7944">
            <v>100</v>
          </cell>
          <cell r="AG7944" t="str">
            <v/>
          </cell>
          <cell r="AH7944">
            <v>-100</v>
          </cell>
        </row>
        <row r="7945">
          <cell r="AD7945">
            <v>71</v>
          </cell>
          <cell r="AF7945">
            <v>100</v>
          </cell>
          <cell r="AG7945" t="str">
            <v/>
          </cell>
          <cell r="AH7945">
            <v>-100</v>
          </cell>
        </row>
        <row r="7946">
          <cell r="AD7946">
            <v>7.5</v>
          </cell>
          <cell r="AF7946">
            <v>100</v>
          </cell>
          <cell r="AG7946" t="str">
            <v/>
          </cell>
          <cell r="AH7946">
            <v>-100</v>
          </cell>
        </row>
        <row r="7947">
          <cell r="AC7947" t="str">
            <v>2nd</v>
          </cell>
          <cell r="AD7947">
            <v>3.6</v>
          </cell>
          <cell r="AE7947">
            <v>1.6</v>
          </cell>
          <cell r="AF7947">
            <v>100</v>
          </cell>
          <cell r="AG7947" t="str">
            <v/>
          </cell>
          <cell r="AH7947">
            <v>-100</v>
          </cell>
        </row>
        <row r="7948">
          <cell r="AD7948">
            <v>4.4000000000000004</v>
          </cell>
          <cell r="AF7948">
            <v>100</v>
          </cell>
          <cell r="AG7948" t="str">
            <v/>
          </cell>
          <cell r="AH7948">
            <v>-100</v>
          </cell>
        </row>
        <row r="7949">
          <cell r="AC7949" t="str">
            <v>3rd</v>
          </cell>
          <cell r="AD7949">
            <v>7</v>
          </cell>
          <cell r="AE7949">
            <v>1.9</v>
          </cell>
          <cell r="AF7949">
            <v>100</v>
          </cell>
          <cell r="AG7949" t="str">
            <v/>
          </cell>
          <cell r="AH7949">
            <v>-100</v>
          </cell>
        </row>
        <row r="7950">
          <cell r="AC7950" t="str">
            <v>Won</v>
          </cell>
          <cell r="AD7950">
            <v>9</v>
          </cell>
          <cell r="AE7950">
            <v>2.1</v>
          </cell>
          <cell r="AF7950">
            <v>100</v>
          </cell>
          <cell r="AG7950">
            <v>900</v>
          </cell>
          <cell r="AH7950">
            <v>800</v>
          </cell>
        </row>
        <row r="7951">
          <cell r="AD7951">
            <v>2.8</v>
          </cell>
          <cell r="AF7951">
            <v>100</v>
          </cell>
          <cell r="AG7951" t="str">
            <v/>
          </cell>
          <cell r="AH7951">
            <v>-100</v>
          </cell>
        </row>
        <row r="7952">
          <cell r="AC7952" t="str">
            <v>2nd</v>
          </cell>
          <cell r="AD7952">
            <v>5</v>
          </cell>
          <cell r="AE7952">
            <v>1.8</v>
          </cell>
          <cell r="AF7952">
            <v>100</v>
          </cell>
          <cell r="AG7952" t="str">
            <v/>
          </cell>
          <cell r="AH7952">
            <v>-100</v>
          </cell>
        </row>
        <row r="7953">
          <cell r="AD7953">
            <v>21</v>
          </cell>
          <cell r="AF7953">
            <v>100</v>
          </cell>
          <cell r="AG7953" t="str">
            <v/>
          </cell>
          <cell r="AH7953">
            <v>-100</v>
          </cell>
        </row>
        <row r="7954">
          <cell r="AD7954">
            <v>10</v>
          </cell>
          <cell r="AF7954">
            <v>100</v>
          </cell>
          <cell r="AG7954" t="str">
            <v/>
          </cell>
          <cell r="AH7954">
            <v>-100</v>
          </cell>
        </row>
        <row r="7955">
          <cell r="AD7955">
            <v>3.5</v>
          </cell>
          <cell r="AF7955">
            <v>100</v>
          </cell>
          <cell r="AG7955" t="str">
            <v/>
          </cell>
          <cell r="AH7955">
            <v>-100</v>
          </cell>
        </row>
        <row r="7956">
          <cell r="AD7956">
            <v>3.4</v>
          </cell>
          <cell r="AF7956">
            <v>100</v>
          </cell>
          <cell r="AG7956" t="str">
            <v/>
          </cell>
          <cell r="AH7956">
            <v>-100</v>
          </cell>
        </row>
        <row r="7957">
          <cell r="AD7957">
            <v>9.5</v>
          </cell>
          <cell r="AF7957">
            <v>100</v>
          </cell>
          <cell r="AG7957" t="str">
            <v/>
          </cell>
          <cell r="AH7957">
            <v>-100</v>
          </cell>
        </row>
        <row r="7958">
          <cell r="AC7958" t="str">
            <v>3rd</v>
          </cell>
          <cell r="AD7958">
            <v>7.5</v>
          </cell>
          <cell r="AE7958">
            <v>2.1</v>
          </cell>
          <cell r="AF7958">
            <v>100</v>
          </cell>
          <cell r="AG7958" t="str">
            <v/>
          </cell>
          <cell r="AH7958">
            <v>-100</v>
          </cell>
        </row>
        <row r="7959">
          <cell r="AC7959" t="str">
            <v>Won</v>
          </cell>
          <cell r="AD7959">
            <v>7</v>
          </cell>
          <cell r="AE7959">
            <v>2</v>
          </cell>
          <cell r="AF7959">
            <v>100</v>
          </cell>
          <cell r="AG7959">
            <v>700</v>
          </cell>
          <cell r="AH7959">
            <v>600</v>
          </cell>
        </row>
        <row r="7960">
          <cell r="AD7960">
            <v>18</v>
          </cell>
          <cell r="AF7960">
            <v>100</v>
          </cell>
          <cell r="AG7960" t="str">
            <v/>
          </cell>
          <cell r="AH7960">
            <v>-100</v>
          </cell>
        </row>
        <row r="7961">
          <cell r="AD7961">
            <v>3.7</v>
          </cell>
          <cell r="AF7961">
            <v>100</v>
          </cell>
          <cell r="AG7961" t="str">
            <v/>
          </cell>
          <cell r="AH7961">
            <v>-100</v>
          </cell>
        </row>
        <row r="7962">
          <cell r="AC7962" t="str">
            <v>2nd</v>
          </cell>
          <cell r="AD7962">
            <v>3.5</v>
          </cell>
          <cell r="AE7962">
            <v>1.4</v>
          </cell>
          <cell r="AF7962">
            <v>100</v>
          </cell>
          <cell r="AG7962" t="str">
            <v/>
          </cell>
          <cell r="AH7962">
            <v>-100</v>
          </cell>
        </row>
        <row r="7963">
          <cell r="AC7963" t="str">
            <v>3rd</v>
          </cell>
          <cell r="AD7963">
            <v>7.5</v>
          </cell>
          <cell r="AE7963">
            <v>2</v>
          </cell>
          <cell r="AF7963">
            <v>100</v>
          </cell>
          <cell r="AG7963" t="str">
            <v/>
          </cell>
          <cell r="AH7963">
            <v>-100</v>
          </cell>
        </row>
        <row r="7964">
          <cell r="AD7964">
            <v>7.5</v>
          </cell>
          <cell r="AF7964">
            <v>100</v>
          </cell>
          <cell r="AG7964" t="str">
            <v/>
          </cell>
          <cell r="AH7964">
            <v>-100</v>
          </cell>
        </row>
        <row r="7965">
          <cell r="AD7965">
            <v>5</v>
          </cell>
          <cell r="AF7965">
            <v>100</v>
          </cell>
          <cell r="AG7965" t="str">
            <v/>
          </cell>
          <cell r="AH7965">
            <v>-100</v>
          </cell>
        </row>
        <row r="7966">
          <cell r="AD7966">
            <v>8.5</v>
          </cell>
          <cell r="AF7966">
            <v>100</v>
          </cell>
          <cell r="AG7966" t="str">
            <v/>
          </cell>
          <cell r="AH7966">
            <v>-100</v>
          </cell>
        </row>
        <row r="7967">
          <cell r="AC7967" t="str">
            <v>3rd</v>
          </cell>
          <cell r="AD7967">
            <v>4.2</v>
          </cell>
          <cell r="AE7967">
            <v>1.7</v>
          </cell>
          <cell r="AF7967">
            <v>100</v>
          </cell>
          <cell r="AG7967" t="str">
            <v/>
          </cell>
          <cell r="AH7967">
            <v>-100</v>
          </cell>
        </row>
        <row r="7968">
          <cell r="AC7968" t="str">
            <v>2nd</v>
          </cell>
          <cell r="AD7968">
            <v>14</v>
          </cell>
          <cell r="AE7968">
            <v>4</v>
          </cell>
          <cell r="AF7968">
            <v>100</v>
          </cell>
          <cell r="AG7968" t="str">
            <v/>
          </cell>
          <cell r="AH7968">
            <v>-100</v>
          </cell>
        </row>
        <row r="7969">
          <cell r="AC7969" t="str">
            <v>Won</v>
          </cell>
          <cell r="AD7969">
            <v>4.8</v>
          </cell>
          <cell r="AE7969">
            <v>1.7</v>
          </cell>
          <cell r="AF7969">
            <v>100</v>
          </cell>
          <cell r="AG7969">
            <v>480</v>
          </cell>
          <cell r="AH7969">
            <v>380</v>
          </cell>
        </row>
        <row r="7970">
          <cell r="AC7970" t="str">
            <v>2nd</v>
          </cell>
          <cell r="AD7970">
            <v>2.7</v>
          </cell>
          <cell r="AE7970">
            <v>1.2</v>
          </cell>
          <cell r="AF7970">
            <v>100</v>
          </cell>
          <cell r="AG7970" t="str">
            <v/>
          </cell>
          <cell r="AH7970">
            <v>-100</v>
          </cell>
        </row>
        <row r="7971">
          <cell r="AD7971">
            <v>5.5</v>
          </cell>
          <cell r="AF7971">
            <v>100</v>
          </cell>
          <cell r="AG7971" t="str">
            <v/>
          </cell>
          <cell r="AH7971">
            <v>-100</v>
          </cell>
        </row>
        <row r="7972">
          <cell r="AD7972">
            <v>14</v>
          </cell>
          <cell r="AF7972">
            <v>100</v>
          </cell>
          <cell r="AG7972" t="str">
            <v/>
          </cell>
          <cell r="AH7972">
            <v>-100</v>
          </cell>
        </row>
        <row r="7973">
          <cell r="AC7973" t="str">
            <v>3rd</v>
          </cell>
          <cell r="AD7973">
            <v>6</v>
          </cell>
          <cell r="AE7973">
            <v>1.8</v>
          </cell>
          <cell r="AF7973">
            <v>100</v>
          </cell>
          <cell r="AG7973" t="str">
            <v/>
          </cell>
          <cell r="AH7973">
            <v>-100</v>
          </cell>
        </row>
        <row r="7974">
          <cell r="AC7974" t="str">
            <v>Won</v>
          </cell>
          <cell r="AD7974">
            <v>5</v>
          </cell>
          <cell r="AE7974">
            <v>1.8</v>
          </cell>
          <cell r="AF7974">
            <v>100</v>
          </cell>
          <cell r="AG7974">
            <v>500</v>
          </cell>
          <cell r="AH7974">
            <v>400</v>
          </cell>
        </row>
        <row r="7975">
          <cell r="AD7975">
            <v>4.4000000000000004</v>
          </cell>
          <cell r="AF7975">
            <v>100</v>
          </cell>
          <cell r="AG7975" t="str">
            <v/>
          </cell>
          <cell r="AH7975">
            <v>-100</v>
          </cell>
        </row>
        <row r="7976">
          <cell r="AD7976">
            <v>5</v>
          </cell>
          <cell r="AF7976">
            <v>100</v>
          </cell>
          <cell r="AG7976" t="str">
            <v/>
          </cell>
          <cell r="AH7976">
            <v>-100</v>
          </cell>
        </row>
        <row r="7977">
          <cell r="AD7977">
            <v>7</v>
          </cell>
          <cell r="AF7977">
            <v>100</v>
          </cell>
          <cell r="AG7977" t="str">
            <v/>
          </cell>
          <cell r="AH7977">
            <v>-100</v>
          </cell>
        </row>
        <row r="7978">
          <cell r="AC7978" t="str">
            <v>3rd</v>
          </cell>
          <cell r="AD7978">
            <v>7.5</v>
          </cell>
          <cell r="AE7978">
            <v>2.6</v>
          </cell>
          <cell r="AF7978">
            <v>100</v>
          </cell>
          <cell r="AG7978" t="str">
            <v/>
          </cell>
          <cell r="AH7978">
            <v>-100</v>
          </cell>
        </row>
        <row r="7979">
          <cell r="AC7979" t="str">
            <v>2nd</v>
          </cell>
          <cell r="AD7979">
            <v>6.5</v>
          </cell>
          <cell r="AE7979">
            <v>2.1</v>
          </cell>
          <cell r="AF7979">
            <v>100</v>
          </cell>
          <cell r="AG7979" t="str">
            <v/>
          </cell>
          <cell r="AH7979">
            <v>-100</v>
          </cell>
        </row>
        <row r="7980">
          <cell r="AC7980" t="str">
            <v>2nd</v>
          </cell>
          <cell r="AD7980">
            <v>4.5999999999999996</v>
          </cell>
          <cell r="AE7980">
            <v>1.7</v>
          </cell>
          <cell r="AF7980">
            <v>100</v>
          </cell>
          <cell r="AG7980" t="str">
            <v/>
          </cell>
          <cell r="AH7980">
            <v>-100</v>
          </cell>
        </row>
        <row r="7981">
          <cell r="AD7981">
            <v>12</v>
          </cell>
          <cell r="AF7981">
            <v>100</v>
          </cell>
          <cell r="AG7981" t="str">
            <v/>
          </cell>
          <cell r="AH7981">
            <v>-100</v>
          </cell>
        </row>
        <row r="7982">
          <cell r="AC7982" t="str">
            <v>Won</v>
          </cell>
          <cell r="AD7982">
            <v>2.5</v>
          </cell>
          <cell r="AE7982">
            <v>1.3</v>
          </cell>
          <cell r="AF7982">
            <v>100</v>
          </cell>
          <cell r="AG7982">
            <v>250</v>
          </cell>
          <cell r="AH7982">
            <v>150</v>
          </cell>
        </row>
        <row r="7983">
          <cell r="AD7983">
            <v>9</v>
          </cell>
          <cell r="AF7983">
            <v>100</v>
          </cell>
          <cell r="AG7983" t="str">
            <v/>
          </cell>
          <cell r="AH7983">
            <v>-100</v>
          </cell>
        </row>
        <row r="7984">
          <cell r="AD7984">
            <v>10</v>
          </cell>
          <cell r="AF7984">
            <v>100</v>
          </cell>
          <cell r="AG7984" t="str">
            <v/>
          </cell>
          <cell r="AH7984">
            <v>-100</v>
          </cell>
        </row>
        <row r="7985">
          <cell r="AD7985">
            <v>8.5</v>
          </cell>
          <cell r="AF7985">
            <v>100</v>
          </cell>
          <cell r="AG7985" t="str">
            <v/>
          </cell>
          <cell r="AH7985">
            <v>-100</v>
          </cell>
        </row>
        <row r="7986">
          <cell r="AD7986">
            <v>18</v>
          </cell>
          <cell r="AF7986">
            <v>100</v>
          </cell>
          <cell r="AG7986" t="str">
            <v/>
          </cell>
          <cell r="AH7986">
            <v>-100</v>
          </cell>
        </row>
        <row r="7987">
          <cell r="AD7987">
            <v>4.2</v>
          </cell>
          <cell r="AF7987">
            <v>100</v>
          </cell>
          <cell r="AG7987" t="str">
            <v/>
          </cell>
          <cell r="AH7987">
            <v>-100</v>
          </cell>
        </row>
        <row r="7988">
          <cell r="AD7988">
            <v>12</v>
          </cell>
          <cell r="AF7988">
            <v>100</v>
          </cell>
          <cell r="AG7988" t="str">
            <v/>
          </cell>
          <cell r="AH7988">
            <v>-100</v>
          </cell>
        </row>
        <row r="7989">
          <cell r="AD7989">
            <v>15</v>
          </cell>
          <cell r="AF7989">
            <v>100</v>
          </cell>
          <cell r="AG7989" t="str">
            <v/>
          </cell>
          <cell r="AH7989">
            <v>-100</v>
          </cell>
        </row>
        <row r="7990">
          <cell r="AD7990">
            <v>17</v>
          </cell>
          <cell r="AF7990">
            <v>100</v>
          </cell>
          <cell r="AG7990" t="str">
            <v/>
          </cell>
          <cell r="AH7990">
            <v>-100</v>
          </cell>
        </row>
        <row r="7991">
          <cell r="AD7991">
            <v>11</v>
          </cell>
          <cell r="AF7991">
            <v>100</v>
          </cell>
          <cell r="AG7991" t="str">
            <v/>
          </cell>
          <cell r="AH7991">
            <v>-100</v>
          </cell>
        </row>
        <row r="7992">
          <cell r="AC7992" t="str">
            <v>Won</v>
          </cell>
          <cell r="AD7992">
            <v>5</v>
          </cell>
          <cell r="AE7992">
            <v>2</v>
          </cell>
          <cell r="AF7992">
            <v>100</v>
          </cell>
          <cell r="AG7992">
            <v>500</v>
          </cell>
          <cell r="AH7992">
            <v>400</v>
          </cell>
        </row>
        <row r="7993">
          <cell r="AC7993" t="str">
            <v>3rd</v>
          </cell>
          <cell r="AD7993">
            <v>6</v>
          </cell>
          <cell r="AF7993">
            <v>100</v>
          </cell>
          <cell r="AG7993" t="str">
            <v/>
          </cell>
          <cell r="AH7993">
            <v>-100</v>
          </cell>
        </row>
        <row r="7994">
          <cell r="AD7994">
            <v>7</v>
          </cell>
          <cell r="AF7994">
            <v>100</v>
          </cell>
          <cell r="AG7994" t="str">
            <v/>
          </cell>
          <cell r="AH7994">
            <v>-100</v>
          </cell>
        </row>
        <row r="7995">
          <cell r="AD7995">
            <v>6.5</v>
          </cell>
          <cell r="AF7995">
            <v>100</v>
          </cell>
          <cell r="AG7995" t="str">
            <v/>
          </cell>
          <cell r="AH7995">
            <v>-100</v>
          </cell>
        </row>
        <row r="7996">
          <cell r="AC7996" t="str">
            <v>2nd</v>
          </cell>
          <cell r="AD7996">
            <v>3.1</v>
          </cell>
          <cell r="AE7996">
            <v>1.5</v>
          </cell>
          <cell r="AF7996">
            <v>100</v>
          </cell>
          <cell r="AG7996" t="str">
            <v/>
          </cell>
          <cell r="AH7996">
            <v>-100</v>
          </cell>
        </row>
        <row r="7997">
          <cell r="AD7997">
            <v>7</v>
          </cell>
          <cell r="AF7997">
            <v>100</v>
          </cell>
          <cell r="AG7997" t="str">
            <v/>
          </cell>
          <cell r="AH7997">
            <v>-100</v>
          </cell>
        </row>
        <row r="7998">
          <cell r="AD7998">
            <v>8</v>
          </cell>
          <cell r="AF7998">
            <v>100</v>
          </cell>
          <cell r="AG7998" t="str">
            <v/>
          </cell>
          <cell r="AH7998">
            <v>-100</v>
          </cell>
        </row>
        <row r="7999">
          <cell r="AC7999" t="str">
            <v>Won</v>
          </cell>
          <cell r="AD7999">
            <v>5.7</v>
          </cell>
          <cell r="AE7999">
            <v>1.8</v>
          </cell>
          <cell r="AF7999">
            <v>100</v>
          </cell>
          <cell r="AG7999">
            <v>570</v>
          </cell>
          <cell r="AH7999">
            <v>470</v>
          </cell>
        </row>
        <row r="8000">
          <cell r="AC8000" t="str">
            <v>L/Scr</v>
          </cell>
          <cell r="AD8000">
            <v>1</v>
          </cell>
          <cell r="AE8000">
            <v>1</v>
          </cell>
          <cell r="AF8000" t="str">
            <v/>
          </cell>
          <cell r="AG8000" t="str">
            <v/>
          </cell>
          <cell r="AH8000" t="str">
            <v/>
          </cell>
        </row>
        <row r="8001">
          <cell r="AC8001" t="str">
            <v>Won</v>
          </cell>
          <cell r="AD8001">
            <v>7</v>
          </cell>
          <cell r="AE8001">
            <v>2.2000000000000002</v>
          </cell>
          <cell r="AF8001">
            <v>100</v>
          </cell>
          <cell r="AG8001">
            <v>700</v>
          </cell>
          <cell r="AH8001">
            <v>600</v>
          </cell>
        </row>
        <row r="8002">
          <cell r="AC8002" t="str">
            <v>2nd</v>
          </cell>
          <cell r="AD8002">
            <v>3.7</v>
          </cell>
          <cell r="AE8002">
            <v>1.5</v>
          </cell>
          <cell r="AF8002">
            <v>100</v>
          </cell>
          <cell r="AG8002" t="str">
            <v/>
          </cell>
          <cell r="AH8002">
            <v>-100</v>
          </cell>
        </row>
        <row r="8003">
          <cell r="AD8003">
            <v>6.5</v>
          </cell>
          <cell r="AF8003">
            <v>100</v>
          </cell>
          <cell r="AG8003" t="str">
            <v/>
          </cell>
          <cell r="AH8003">
            <v>-100</v>
          </cell>
        </row>
        <row r="8004">
          <cell r="AD8004">
            <v>9.5</v>
          </cell>
          <cell r="AF8004">
            <v>100</v>
          </cell>
          <cell r="AG8004" t="str">
            <v/>
          </cell>
          <cell r="AH8004">
            <v>-100</v>
          </cell>
        </row>
        <row r="8005">
          <cell r="AC8005" t="str">
            <v>Won</v>
          </cell>
          <cell r="AD8005">
            <v>2.25</v>
          </cell>
          <cell r="AE8005">
            <v>1.1000000000000001</v>
          </cell>
          <cell r="AF8005">
            <v>100</v>
          </cell>
          <cell r="AG8005">
            <v>225</v>
          </cell>
          <cell r="AH8005">
            <v>125</v>
          </cell>
        </row>
        <row r="8006">
          <cell r="AC8006" t="str">
            <v>3rd</v>
          </cell>
          <cell r="AD8006">
            <v>5</v>
          </cell>
          <cell r="AF8006">
            <v>100</v>
          </cell>
          <cell r="AG8006" t="str">
            <v/>
          </cell>
          <cell r="AH8006">
            <v>-100</v>
          </cell>
        </row>
        <row r="8007">
          <cell r="AD8007">
            <v>17</v>
          </cell>
          <cell r="AF8007">
            <v>100</v>
          </cell>
          <cell r="AG8007" t="str">
            <v/>
          </cell>
          <cell r="AH8007">
            <v>-100</v>
          </cell>
        </row>
        <row r="8008">
          <cell r="AD8008">
            <v>8</v>
          </cell>
          <cell r="AF8008">
            <v>100</v>
          </cell>
          <cell r="AG8008" t="str">
            <v/>
          </cell>
          <cell r="AH8008">
            <v>-100</v>
          </cell>
        </row>
        <row r="8009">
          <cell r="AC8009" t="str">
            <v>3rd</v>
          </cell>
          <cell r="AD8009">
            <v>5.5</v>
          </cell>
          <cell r="AE8009">
            <v>1.8</v>
          </cell>
          <cell r="AF8009">
            <v>100</v>
          </cell>
          <cell r="AG8009" t="str">
            <v/>
          </cell>
          <cell r="AH8009">
            <v>-100</v>
          </cell>
        </row>
        <row r="8010">
          <cell r="AC8010" t="str">
            <v>3rd</v>
          </cell>
          <cell r="AD8010">
            <v>7</v>
          </cell>
          <cell r="AE8010">
            <v>2.2999999999999998</v>
          </cell>
          <cell r="AF8010">
            <v>100</v>
          </cell>
          <cell r="AG8010" t="str">
            <v/>
          </cell>
          <cell r="AH8010">
            <v>-100</v>
          </cell>
        </row>
        <row r="8011">
          <cell r="AC8011" t="str">
            <v>Won</v>
          </cell>
          <cell r="AD8011">
            <v>3.5</v>
          </cell>
          <cell r="AE8011">
            <v>1.5</v>
          </cell>
          <cell r="AF8011">
            <v>100</v>
          </cell>
          <cell r="AG8011">
            <v>350</v>
          </cell>
          <cell r="AH8011">
            <v>250</v>
          </cell>
        </row>
        <row r="8012">
          <cell r="AD8012">
            <v>11</v>
          </cell>
          <cell r="AF8012">
            <v>100</v>
          </cell>
          <cell r="AG8012" t="str">
            <v/>
          </cell>
          <cell r="AH8012">
            <v>-100</v>
          </cell>
        </row>
        <row r="8013">
          <cell r="AD8013">
            <v>4.4000000000000004</v>
          </cell>
          <cell r="AF8013">
            <v>100</v>
          </cell>
          <cell r="AG8013" t="str">
            <v/>
          </cell>
          <cell r="AH8013">
            <v>-100</v>
          </cell>
        </row>
        <row r="8014">
          <cell r="AD8014">
            <v>17</v>
          </cell>
          <cell r="AF8014">
            <v>100</v>
          </cell>
          <cell r="AG8014" t="str">
            <v/>
          </cell>
          <cell r="AH8014">
            <v>-100</v>
          </cell>
        </row>
        <row r="8015">
          <cell r="AD8015">
            <v>12</v>
          </cell>
          <cell r="AF8015">
            <v>100</v>
          </cell>
          <cell r="AG8015" t="str">
            <v/>
          </cell>
          <cell r="AH8015">
            <v>-100</v>
          </cell>
        </row>
        <row r="8016">
          <cell r="AD8016">
            <v>6</v>
          </cell>
          <cell r="AF8016">
            <v>100</v>
          </cell>
          <cell r="AG8016" t="str">
            <v/>
          </cell>
          <cell r="AH8016">
            <v>-100</v>
          </cell>
        </row>
        <row r="8017">
          <cell r="AD8017">
            <v>3.5</v>
          </cell>
          <cell r="AF8017">
            <v>100</v>
          </cell>
          <cell r="AG8017" t="str">
            <v/>
          </cell>
          <cell r="AH8017">
            <v>-100</v>
          </cell>
        </row>
        <row r="8018">
          <cell r="AC8018" t="str">
            <v>2nd</v>
          </cell>
          <cell r="AD8018">
            <v>8</v>
          </cell>
          <cell r="AE8018">
            <v>2.1</v>
          </cell>
          <cell r="AF8018">
            <v>100</v>
          </cell>
          <cell r="AG8018" t="str">
            <v/>
          </cell>
          <cell r="AH8018">
            <v>-100</v>
          </cell>
        </row>
        <row r="8019">
          <cell r="AC8019" t="str">
            <v>Won</v>
          </cell>
          <cell r="AD8019">
            <v>6</v>
          </cell>
          <cell r="AE8019">
            <v>1.7</v>
          </cell>
          <cell r="AF8019">
            <v>100</v>
          </cell>
          <cell r="AG8019">
            <v>600</v>
          </cell>
          <cell r="AH8019">
            <v>500</v>
          </cell>
        </row>
        <row r="8020">
          <cell r="AC8020" t="str">
            <v>2nd</v>
          </cell>
          <cell r="AD8020">
            <v>2.5</v>
          </cell>
          <cell r="AE8020">
            <v>1.3</v>
          </cell>
          <cell r="AF8020">
            <v>100</v>
          </cell>
          <cell r="AG8020" t="str">
            <v/>
          </cell>
          <cell r="AH8020">
            <v>-100</v>
          </cell>
        </row>
        <row r="8021">
          <cell r="AC8021" t="str">
            <v>3rd</v>
          </cell>
          <cell r="AD8021">
            <v>6</v>
          </cell>
          <cell r="AE8021">
            <v>1.6</v>
          </cell>
          <cell r="AF8021">
            <v>100</v>
          </cell>
          <cell r="AG8021" t="str">
            <v/>
          </cell>
          <cell r="AH8021">
            <v>-100</v>
          </cell>
        </row>
        <row r="8022">
          <cell r="AC8022" t="str">
            <v>Won</v>
          </cell>
          <cell r="AD8022">
            <v>3.6</v>
          </cell>
          <cell r="AE8022">
            <v>1.5</v>
          </cell>
          <cell r="AF8022">
            <v>100</v>
          </cell>
          <cell r="AG8022">
            <v>360</v>
          </cell>
          <cell r="AH8022">
            <v>260</v>
          </cell>
        </row>
        <row r="8023">
          <cell r="AD8023">
            <v>13</v>
          </cell>
          <cell r="AF8023">
            <v>100</v>
          </cell>
          <cell r="AG8023" t="str">
            <v/>
          </cell>
          <cell r="AH8023">
            <v>-100</v>
          </cell>
        </row>
        <row r="8024">
          <cell r="AD8024">
            <v>41</v>
          </cell>
          <cell r="AF8024">
            <v>100</v>
          </cell>
          <cell r="AG8024" t="str">
            <v/>
          </cell>
          <cell r="AH8024">
            <v>-100</v>
          </cell>
        </row>
        <row r="8025">
          <cell r="AD8025">
            <v>4.2</v>
          </cell>
          <cell r="AF8025">
            <v>100</v>
          </cell>
          <cell r="AG8025" t="str">
            <v/>
          </cell>
          <cell r="AH8025">
            <v>-100</v>
          </cell>
        </row>
        <row r="8026">
          <cell r="AC8026" t="str">
            <v>2nd</v>
          </cell>
          <cell r="AD8026">
            <v>20</v>
          </cell>
          <cell r="AE8026">
            <v>4.4000000000000004</v>
          </cell>
          <cell r="AF8026">
            <v>100</v>
          </cell>
          <cell r="AG8026" t="str">
            <v/>
          </cell>
          <cell r="AH8026">
            <v>-100</v>
          </cell>
        </row>
        <row r="8027">
          <cell r="AC8027" t="str">
            <v>3rd</v>
          </cell>
          <cell r="AD8027">
            <v>11</v>
          </cell>
          <cell r="AE8027">
            <v>2.9</v>
          </cell>
          <cell r="AF8027">
            <v>100</v>
          </cell>
          <cell r="AG8027" t="str">
            <v/>
          </cell>
          <cell r="AH8027">
            <v>-100</v>
          </cell>
        </row>
        <row r="8028">
          <cell r="AD8028">
            <v>5</v>
          </cell>
          <cell r="AF8028">
            <v>100</v>
          </cell>
          <cell r="AG8028" t="str">
            <v/>
          </cell>
          <cell r="AH8028">
            <v>-100</v>
          </cell>
        </row>
        <row r="8029">
          <cell r="AD8029">
            <v>7.5</v>
          </cell>
          <cell r="AF8029">
            <v>100</v>
          </cell>
          <cell r="AG8029" t="str">
            <v/>
          </cell>
          <cell r="AH8029">
            <v>-100</v>
          </cell>
        </row>
        <row r="8030">
          <cell r="AC8030" t="str">
            <v>Won</v>
          </cell>
          <cell r="AD8030">
            <v>3.1</v>
          </cell>
          <cell r="AE8030">
            <v>1.4</v>
          </cell>
          <cell r="AF8030">
            <v>100</v>
          </cell>
          <cell r="AG8030">
            <v>310</v>
          </cell>
          <cell r="AH8030">
            <v>210</v>
          </cell>
        </row>
        <row r="8031">
          <cell r="AC8031" t="str">
            <v>3rd</v>
          </cell>
          <cell r="AD8031">
            <v>5.5</v>
          </cell>
          <cell r="AE8031">
            <v>2</v>
          </cell>
          <cell r="AF8031">
            <v>100</v>
          </cell>
          <cell r="AG8031" t="str">
            <v/>
          </cell>
          <cell r="AH8031">
            <v>-100</v>
          </cell>
        </row>
        <row r="8032">
          <cell r="AC8032" t="str">
            <v>2nd</v>
          </cell>
          <cell r="AD8032">
            <v>5</v>
          </cell>
          <cell r="AE8032">
            <v>1.8</v>
          </cell>
          <cell r="AF8032">
            <v>100</v>
          </cell>
          <cell r="AG8032" t="str">
            <v/>
          </cell>
          <cell r="AH8032">
            <v>-100</v>
          </cell>
        </row>
        <row r="8033">
          <cell r="AD8033">
            <v>10</v>
          </cell>
          <cell r="AF8033">
            <v>100</v>
          </cell>
          <cell r="AG8033" t="str">
            <v/>
          </cell>
          <cell r="AH8033">
            <v>-100</v>
          </cell>
        </row>
        <row r="8034">
          <cell r="AD8034">
            <v>11</v>
          </cell>
          <cell r="AF8034">
            <v>100</v>
          </cell>
          <cell r="AG8034" t="str">
            <v/>
          </cell>
          <cell r="AH8034">
            <v>-100</v>
          </cell>
        </row>
        <row r="8035">
          <cell r="AD8035">
            <v>3.4</v>
          </cell>
          <cell r="AF8035">
            <v>100</v>
          </cell>
          <cell r="AG8035" t="str">
            <v/>
          </cell>
          <cell r="AH8035">
            <v>-100</v>
          </cell>
        </row>
        <row r="8036">
          <cell r="AD8036">
            <v>18</v>
          </cell>
          <cell r="AF8036">
            <v>100</v>
          </cell>
          <cell r="AG8036" t="str">
            <v/>
          </cell>
          <cell r="AH8036">
            <v>-100</v>
          </cell>
        </row>
        <row r="8037">
          <cell r="AC8037" t="str">
            <v>Won</v>
          </cell>
          <cell r="AD8037">
            <v>6.3</v>
          </cell>
          <cell r="AE8037">
            <v>1.9</v>
          </cell>
          <cell r="AF8037">
            <v>100</v>
          </cell>
          <cell r="AG8037">
            <v>630</v>
          </cell>
          <cell r="AH8037">
            <v>530</v>
          </cell>
        </row>
        <row r="8038">
          <cell r="AD8038">
            <v>7</v>
          </cell>
          <cell r="AF8038">
            <v>100</v>
          </cell>
          <cell r="AG8038" t="str">
            <v/>
          </cell>
          <cell r="AH8038">
            <v>-100</v>
          </cell>
        </row>
        <row r="8039">
          <cell r="AD8039">
            <v>21</v>
          </cell>
          <cell r="AF8039">
            <v>100</v>
          </cell>
          <cell r="AG8039" t="str">
            <v/>
          </cell>
          <cell r="AH8039">
            <v>-100</v>
          </cell>
        </row>
        <row r="8040">
          <cell r="AC8040" t="str">
            <v>Won</v>
          </cell>
          <cell r="AD8040">
            <v>2.6</v>
          </cell>
          <cell r="AE8040">
            <v>1.3</v>
          </cell>
          <cell r="AF8040">
            <v>100</v>
          </cell>
          <cell r="AG8040">
            <v>260</v>
          </cell>
          <cell r="AH8040">
            <v>160</v>
          </cell>
        </row>
        <row r="8041">
          <cell r="AC8041" t="str">
            <v>2nd</v>
          </cell>
          <cell r="AD8041">
            <v>4.8</v>
          </cell>
          <cell r="AE8041">
            <v>1.7</v>
          </cell>
          <cell r="AF8041">
            <v>100</v>
          </cell>
          <cell r="AG8041" t="str">
            <v/>
          </cell>
          <cell r="AH8041">
            <v>-100</v>
          </cell>
        </row>
        <row r="8042">
          <cell r="AD8042">
            <v>14</v>
          </cell>
          <cell r="AF8042">
            <v>100</v>
          </cell>
          <cell r="AG8042" t="str">
            <v/>
          </cell>
          <cell r="AH8042">
            <v>-100</v>
          </cell>
        </row>
        <row r="8043">
          <cell r="AD8043">
            <v>8</v>
          </cell>
          <cell r="AF8043">
            <v>100</v>
          </cell>
          <cell r="AG8043" t="str">
            <v/>
          </cell>
          <cell r="AH8043">
            <v>-100</v>
          </cell>
        </row>
        <row r="8044">
          <cell r="AC8044" t="str">
            <v>3rd</v>
          </cell>
          <cell r="AD8044">
            <v>6</v>
          </cell>
          <cell r="AE8044">
            <v>1.8</v>
          </cell>
          <cell r="AF8044">
            <v>100</v>
          </cell>
          <cell r="AG8044" t="str">
            <v/>
          </cell>
          <cell r="AH8044">
            <v>-100</v>
          </cell>
        </row>
        <row r="8045">
          <cell r="AC8045" t="str">
            <v>2nd</v>
          </cell>
          <cell r="AD8045">
            <v>2</v>
          </cell>
          <cell r="AE8045">
            <v>1.2</v>
          </cell>
          <cell r="AF8045">
            <v>100</v>
          </cell>
          <cell r="AG8045" t="str">
            <v/>
          </cell>
          <cell r="AH8045">
            <v>-100</v>
          </cell>
        </row>
        <row r="8046">
          <cell r="AC8046" t="str">
            <v>Won</v>
          </cell>
          <cell r="AD8046">
            <v>7</v>
          </cell>
          <cell r="AE8046">
            <v>1.6</v>
          </cell>
          <cell r="AF8046">
            <v>100</v>
          </cell>
          <cell r="AG8046">
            <v>700</v>
          </cell>
          <cell r="AH8046">
            <v>600</v>
          </cell>
        </row>
        <row r="8047">
          <cell r="AD8047">
            <v>9.5</v>
          </cell>
          <cell r="AF8047">
            <v>100</v>
          </cell>
          <cell r="AG8047" t="str">
            <v/>
          </cell>
          <cell r="AH8047">
            <v>-100</v>
          </cell>
        </row>
        <row r="8048">
          <cell r="AD8048">
            <v>9</v>
          </cell>
          <cell r="AF8048">
            <v>100</v>
          </cell>
          <cell r="AG8048" t="str">
            <v/>
          </cell>
          <cell r="AH8048">
            <v>-100</v>
          </cell>
        </row>
        <row r="8049">
          <cell r="AC8049" t="str">
            <v>3rd</v>
          </cell>
          <cell r="AD8049">
            <v>8</v>
          </cell>
          <cell r="AE8049">
            <v>2.2000000000000002</v>
          </cell>
          <cell r="AF8049">
            <v>100</v>
          </cell>
          <cell r="AG8049" t="str">
            <v/>
          </cell>
          <cell r="AH8049">
            <v>-100</v>
          </cell>
        </row>
        <row r="8050">
          <cell r="AD8050">
            <v>14</v>
          </cell>
          <cell r="AF8050">
            <v>100</v>
          </cell>
          <cell r="AG8050" t="str">
            <v/>
          </cell>
          <cell r="AH8050">
            <v>-100</v>
          </cell>
        </row>
        <row r="8051">
          <cell r="AD8051">
            <v>3.1</v>
          </cell>
          <cell r="AF8051">
            <v>100</v>
          </cell>
          <cell r="AG8051" t="str">
            <v/>
          </cell>
          <cell r="AH8051">
            <v>-100</v>
          </cell>
        </row>
        <row r="8052">
          <cell r="AC8052" t="str">
            <v>Won</v>
          </cell>
          <cell r="AD8052">
            <v>3.4</v>
          </cell>
          <cell r="AE8052">
            <v>1.4</v>
          </cell>
          <cell r="AF8052">
            <v>100</v>
          </cell>
          <cell r="AG8052">
            <v>340</v>
          </cell>
          <cell r="AH8052">
            <v>240</v>
          </cell>
        </row>
        <row r="8053">
          <cell r="AD8053">
            <v>31</v>
          </cell>
          <cell r="AF8053">
            <v>100</v>
          </cell>
          <cell r="AG8053" t="str">
            <v/>
          </cell>
          <cell r="AH8053">
            <v>-100</v>
          </cell>
        </row>
        <row r="8054">
          <cell r="AD8054">
            <v>13</v>
          </cell>
          <cell r="AF8054">
            <v>100</v>
          </cell>
          <cell r="AG8054" t="str">
            <v/>
          </cell>
          <cell r="AH8054">
            <v>-100</v>
          </cell>
        </row>
        <row r="8055">
          <cell r="AD8055">
            <v>9</v>
          </cell>
          <cell r="AF8055">
            <v>100</v>
          </cell>
          <cell r="AG8055" t="str">
            <v/>
          </cell>
          <cell r="AH8055">
            <v>-100</v>
          </cell>
        </row>
        <row r="8056">
          <cell r="AC8056" t="str">
            <v>Won</v>
          </cell>
          <cell r="AD8056">
            <v>7.1</v>
          </cell>
          <cell r="AE8056">
            <v>2.2000000000000002</v>
          </cell>
          <cell r="AF8056">
            <v>100</v>
          </cell>
          <cell r="AG8056">
            <v>710</v>
          </cell>
          <cell r="AH8056">
            <v>610</v>
          </cell>
        </row>
        <row r="8057">
          <cell r="AD8057">
            <v>4</v>
          </cell>
          <cell r="AF8057">
            <v>100</v>
          </cell>
          <cell r="AG8057" t="str">
            <v/>
          </cell>
          <cell r="AH8057">
            <v>-100</v>
          </cell>
        </row>
        <row r="8058">
          <cell r="AC8058" t="str">
            <v>3rd</v>
          </cell>
          <cell r="AD8058">
            <v>6</v>
          </cell>
          <cell r="AE8058">
            <v>1.6</v>
          </cell>
          <cell r="AF8058">
            <v>100</v>
          </cell>
          <cell r="AG8058" t="str">
            <v/>
          </cell>
          <cell r="AH8058">
            <v>-100</v>
          </cell>
        </row>
        <row r="8059">
          <cell r="AC8059" t="str">
            <v>2nd</v>
          </cell>
          <cell r="AD8059">
            <v>6</v>
          </cell>
          <cell r="AE8059">
            <v>2</v>
          </cell>
          <cell r="AF8059">
            <v>100</v>
          </cell>
          <cell r="AG8059" t="str">
            <v/>
          </cell>
          <cell r="AH8059">
            <v>-100</v>
          </cell>
        </row>
        <row r="8060">
          <cell r="AD8060">
            <v>5</v>
          </cell>
          <cell r="AF8060">
            <v>100</v>
          </cell>
          <cell r="AG8060" t="str">
            <v/>
          </cell>
          <cell r="AH8060">
            <v>-100</v>
          </cell>
        </row>
        <row r="8061">
          <cell r="AC8061" t="str">
            <v>Won</v>
          </cell>
          <cell r="AD8061">
            <v>3.2</v>
          </cell>
          <cell r="AE8061">
            <v>1.4</v>
          </cell>
          <cell r="AF8061">
            <v>100</v>
          </cell>
          <cell r="AG8061">
            <v>320</v>
          </cell>
          <cell r="AH8061">
            <v>220</v>
          </cell>
        </row>
        <row r="8062">
          <cell r="AC8062" t="str">
            <v>2nd</v>
          </cell>
          <cell r="AD8062">
            <v>41</v>
          </cell>
          <cell r="AE8062">
            <v>7.8</v>
          </cell>
          <cell r="AF8062">
            <v>100</v>
          </cell>
          <cell r="AG8062" t="str">
            <v/>
          </cell>
          <cell r="AH8062">
            <v>-100</v>
          </cell>
        </row>
        <row r="8063">
          <cell r="AD8063">
            <v>7</v>
          </cell>
          <cell r="AF8063">
            <v>100</v>
          </cell>
          <cell r="AG8063" t="str">
            <v/>
          </cell>
          <cell r="AH8063">
            <v>-100</v>
          </cell>
        </row>
        <row r="8064">
          <cell r="AD8064">
            <v>14</v>
          </cell>
          <cell r="AF8064">
            <v>100</v>
          </cell>
          <cell r="AG8064" t="str">
            <v/>
          </cell>
          <cell r="AH8064">
            <v>-100</v>
          </cell>
        </row>
        <row r="8065">
          <cell r="AC8065" t="str">
            <v>3rd</v>
          </cell>
          <cell r="AD8065">
            <v>4.2</v>
          </cell>
          <cell r="AE8065">
            <v>1.9</v>
          </cell>
          <cell r="AF8065">
            <v>100</v>
          </cell>
          <cell r="AG8065" t="str">
            <v/>
          </cell>
          <cell r="AH8065">
            <v>-100</v>
          </cell>
        </row>
        <row r="8066">
          <cell r="AD8066">
            <v>5</v>
          </cell>
          <cell r="AF8066">
            <v>100</v>
          </cell>
          <cell r="AG8066" t="str">
            <v/>
          </cell>
          <cell r="AH8066">
            <v>-100</v>
          </cell>
        </row>
        <row r="8067">
          <cell r="AD8067">
            <v>14</v>
          </cell>
          <cell r="AF8067">
            <v>100</v>
          </cell>
          <cell r="AG8067" t="str">
            <v/>
          </cell>
          <cell r="AH8067">
            <v>-100</v>
          </cell>
        </row>
        <row r="8068">
          <cell r="AC8068" t="str">
            <v>2nd</v>
          </cell>
          <cell r="AD8068">
            <v>12</v>
          </cell>
          <cell r="AE8068">
            <v>3.5</v>
          </cell>
          <cell r="AF8068">
            <v>100</v>
          </cell>
          <cell r="AG8068" t="str">
            <v/>
          </cell>
          <cell r="AH8068">
            <v>-100</v>
          </cell>
        </row>
        <row r="8069">
          <cell r="AD8069">
            <v>26</v>
          </cell>
          <cell r="AF8069">
            <v>100</v>
          </cell>
          <cell r="AG8069" t="str">
            <v/>
          </cell>
          <cell r="AH8069">
            <v>-100</v>
          </cell>
        </row>
        <row r="8070">
          <cell r="AD8070">
            <v>26</v>
          </cell>
          <cell r="AF8070">
            <v>100</v>
          </cell>
          <cell r="AG8070" t="str">
            <v/>
          </cell>
          <cell r="AH8070">
            <v>-100</v>
          </cell>
        </row>
        <row r="8071">
          <cell r="AC8071" t="str">
            <v>Won</v>
          </cell>
          <cell r="AD8071">
            <v>3.6</v>
          </cell>
          <cell r="AE8071">
            <v>1.4</v>
          </cell>
          <cell r="AF8071">
            <v>100</v>
          </cell>
          <cell r="AG8071">
            <v>360</v>
          </cell>
          <cell r="AH8071">
            <v>260</v>
          </cell>
        </row>
        <row r="8072">
          <cell r="AD8072">
            <v>10</v>
          </cell>
          <cell r="AF8072">
            <v>100</v>
          </cell>
          <cell r="AG8072" t="str">
            <v/>
          </cell>
          <cell r="AH8072">
            <v>-100</v>
          </cell>
        </row>
        <row r="8073">
          <cell r="AC8073" t="str">
            <v>3rd</v>
          </cell>
          <cell r="AD8073">
            <v>6.5</v>
          </cell>
          <cell r="AE8073">
            <v>1.8</v>
          </cell>
          <cell r="AF8073">
            <v>100</v>
          </cell>
          <cell r="AG8073" t="str">
            <v/>
          </cell>
          <cell r="AH8073">
            <v>-100</v>
          </cell>
        </row>
        <row r="8074">
          <cell r="AD8074">
            <v>15</v>
          </cell>
          <cell r="AF8074">
            <v>100</v>
          </cell>
          <cell r="AG8074" t="str">
            <v/>
          </cell>
          <cell r="AH8074">
            <v>-100</v>
          </cell>
        </row>
        <row r="8075">
          <cell r="AD8075">
            <v>21</v>
          </cell>
          <cell r="AF8075">
            <v>100</v>
          </cell>
          <cell r="AG8075" t="str">
            <v/>
          </cell>
          <cell r="AH8075">
            <v>-100</v>
          </cell>
        </row>
        <row r="8076">
          <cell r="AD8076">
            <v>14</v>
          </cell>
          <cell r="AF8076">
            <v>100</v>
          </cell>
          <cell r="AG8076" t="str">
            <v/>
          </cell>
          <cell r="AH8076">
            <v>-100</v>
          </cell>
        </row>
        <row r="8077">
          <cell r="AC8077" t="str">
            <v>3rd</v>
          </cell>
          <cell r="AD8077">
            <v>9</v>
          </cell>
          <cell r="AE8077">
            <v>3.2</v>
          </cell>
          <cell r="AF8077">
            <v>100</v>
          </cell>
          <cell r="AG8077" t="str">
            <v/>
          </cell>
          <cell r="AH8077">
            <v>-100</v>
          </cell>
        </row>
        <row r="8078">
          <cell r="AD8078">
            <v>5</v>
          </cell>
          <cell r="AF8078">
            <v>100</v>
          </cell>
          <cell r="AG8078" t="str">
            <v/>
          </cell>
          <cell r="AH8078">
            <v>-100</v>
          </cell>
        </row>
        <row r="8079">
          <cell r="AC8079" t="str">
            <v>2nd</v>
          </cell>
          <cell r="AD8079">
            <v>6.5</v>
          </cell>
          <cell r="AE8079">
            <v>2.1</v>
          </cell>
          <cell r="AF8079">
            <v>100</v>
          </cell>
          <cell r="AG8079" t="str">
            <v/>
          </cell>
          <cell r="AH8079">
            <v>-100</v>
          </cell>
        </row>
        <row r="8080">
          <cell r="AD8080">
            <v>3.3</v>
          </cell>
          <cell r="AF8080">
            <v>100</v>
          </cell>
          <cell r="AG8080" t="str">
            <v/>
          </cell>
          <cell r="AH8080">
            <v>-100</v>
          </cell>
        </row>
        <row r="8081">
          <cell r="AD8081">
            <v>20</v>
          </cell>
          <cell r="AF8081">
            <v>100</v>
          </cell>
          <cell r="AG8081" t="str">
            <v/>
          </cell>
          <cell r="AH8081">
            <v>-100</v>
          </cell>
        </row>
        <row r="8082">
          <cell r="AC8082" t="str">
            <v>Won</v>
          </cell>
          <cell r="AD8082">
            <v>3.5</v>
          </cell>
          <cell r="AE8082">
            <v>1.4</v>
          </cell>
          <cell r="AF8082">
            <v>100</v>
          </cell>
          <cell r="AG8082">
            <v>350</v>
          </cell>
          <cell r="AH8082">
            <v>250</v>
          </cell>
        </row>
        <row r="8083">
          <cell r="AD8083">
            <v>12</v>
          </cell>
          <cell r="AF8083">
            <v>100</v>
          </cell>
          <cell r="AG8083" t="str">
            <v/>
          </cell>
          <cell r="AH8083">
            <v>-100</v>
          </cell>
        </row>
        <row r="8084">
          <cell r="AD8084">
            <v>9.5</v>
          </cell>
          <cell r="AF8084">
            <v>100</v>
          </cell>
          <cell r="AG8084" t="str">
            <v/>
          </cell>
          <cell r="AH8084">
            <v>-100</v>
          </cell>
        </row>
        <row r="8085">
          <cell r="AC8085" t="str">
            <v>3rd</v>
          </cell>
          <cell r="AD8085">
            <v>4.2</v>
          </cell>
          <cell r="AE8085">
            <v>1.8</v>
          </cell>
          <cell r="AF8085">
            <v>100</v>
          </cell>
          <cell r="AG8085" t="str">
            <v/>
          </cell>
          <cell r="AH8085">
            <v>-100</v>
          </cell>
        </row>
        <row r="8086">
          <cell r="AD8086">
            <v>13</v>
          </cell>
          <cell r="AF8086">
            <v>100</v>
          </cell>
          <cell r="AG8086" t="str">
            <v/>
          </cell>
          <cell r="AH8086">
            <v>-100</v>
          </cell>
        </row>
        <row r="8087">
          <cell r="AD8087">
            <v>6</v>
          </cell>
          <cell r="AF8087">
            <v>100</v>
          </cell>
          <cell r="AG8087" t="str">
            <v/>
          </cell>
          <cell r="AH8087">
            <v>-100</v>
          </cell>
        </row>
        <row r="8088">
          <cell r="AD8088">
            <v>6</v>
          </cell>
          <cell r="AF8088">
            <v>100</v>
          </cell>
          <cell r="AG8088" t="str">
            <v/>
          </cell>
          <cell r="AH8088">
            <v>-100</v>
          </cell>
        </row>
        <row r="8089">
          <cell r="AC8089" t="str">
            <v>2nd</v>
          </cell>
          <cell r="AD8089">
            <v>6</v>
          </cell>
          <cell r="AE8089">
            <v>2.2999999999999998</v>
          </cell>
          <cell r="AF8089">
            <v>100</v>
          </cell>
          <cell r="AG8089" t="str">
            <v/>
          </cell>
          <cell r="AH8089">
            <v>-100</v>
          </cell>
        </row>
        <row r="8090">
          <cell r="AD8090">
            <v>26</v>
          </cell>
          <cell r="AF8090">
            <v>100</v>
          </cell>
          <cell r="AG8090" t="str">
            <v/>
          </cell>
          <cell r="AH8090">
            <v>-100</v>
          </cell>
        </row>
        <row r="8091">
          <cell r="AC8091" t="str">
            <v>2nd</v>
          </cell>
          <cell r="AD8091">
            <v>4.5999999999999996</v>
          </cell>
          <cell r="AE8091">
            <v>2.2000000000000002</v>
          </cell>
          <cell r="AF8091">
            <v>100</v>
          </cell>
          <cell r="AG8091" t="str">
            <v/>
          </cell>
          <cell r="AH8091">
            <v>-100</v>
          </cell>
        </row>
        <row r="8092">
          <cell r="AD8092">
            <v>21</v>
          </cell>
          <cell r="AF8092">
            <v>100</v>
          </cell>
          <cell r="AG8092" t="str">
            <v/>
          </cell>
          <cell r="AH8092">
            <v>-100</v>
          </cell>
        </row>
        <row r="8093">
          <cell r="AC8093" t="str">
            <v>Won</v>
          </cell>
          <cell r="AD8093">
            <v>4.2</v>
          </cell>
          <cell r="AE8093">
            <v>1.8</v>
          </cell>
          <cell r="AF8093">
            <v>100</v>
          </cell>
          <cell r="AG8093">
            <v>420</v>
          </cell>
          <cell r="AH8093">
            <v>320</v>
          </cell>
        </row>
        <row r="8094">
          <cell r="AD8094">
            <v>5</v>
          </cell>
          <cell r="AF8094">
            <v>100</v>
          </cell>
          <cell r="AG8094" t="str">
            <v/>
          </cell>
          <cell r="AH8094">
            <v>-100</v>
          </cell>
        </row>
        <row r="8095">
          <cell r="AD8095">
            <v>2.8</v>
          </cell>
          <cell r="AF8095">
            <v>100</v>
          </cell>
          <cell r="AG8095" t="str">
            <v/>
          </cell>
          <cell r="AH8095">
            <v>-100</v>
          </cell>
        </row>
        <row r="8096">
          <cell r="AC8096" t="str">
            <v>2nd</v>
          </cell>
          <cell r="AD8096">
            <v>5.5</v>
          </cell>
          <cell r="AE8096">
            <v>2</v>
          </cell>
          <cell r="AF8096">
            <v>100</v>
          </cell>
          <cell r="AG8096" t="str">
            <v/>
          </cell>
          <cell r="AH8096">
            <v>-100</v>
          </cell>
        </row>
        <row r="8097">
          <cell r="AD8097">
            <v>10</v>
          </cell>
          <cell r="AF8097">
            <v>100</v>
          </cell>
          <cell r="AG8097" t="str">
            <v/>
          </cell>
          <cell r="AH8097">
            <v>-100</v>
          </cell>
        </row>
        <row r="8098">
          <cell r="AD8098">
            <v>10</v>
          </cell>
          <cell r="AF8098">
            <v>100</v>
          </cell>
          <cell r="AG8098" t="str">
            <v/>
          </cell>
          <cell r="AH8098">
            <v>-100</v>
          </cell>
        </row>
        <row r="8099">
          <cell r="AC8099" t="str">
            <v>Won</v>
          </cell>
          <cell r="AD8099">
            <v>7.5</v>
          </cell>
          <cell r="AE8099">
            <v>2.4</v>
          </cell>
          <cell r="AF8099">
            <v>100</v>
          </cell>
          <cell r="AG8099">
            <v>750</v>
          </cell>
          <cell r="AH8099">
            <v>650</v>
          </cell>
        </row>
        <row r="8100">
          <cell r="AC8100" t="str">
            <v>3rd</v>
          </cell>
          <cell r="AD8100">
            <v>6.5</v>
          </cell>
          <cell r="AE8100">
            <v>2.1</v>
          </cell>
          <cell r="AF8100">
            <v>100</v>
          </cell>
          <cell r="AG8100" t="str">
            <v/>
          </cell>
          <cell r="AH8100">
            <v>-100</v>
          </cell>
        </row>
        <row r="8101">
          <cell r="AD8101">
            <v>4.4000000000000004</v>
          </cell>
          <cell r="AF8101">
            <v>100</v>
          </cell>
          <cell r="AG8101" t="str">
            <v/>
          </cell>
          <cell r="AH8101">
            <v>-100</v>
          </cell>
        </row>
        <row r="8102">
          <cell r="AD8102">
            <v>11</v>
          </cell>
          <cell r="AF8102">
            <v>100</v>
          </cell>
          <cell r="AG8102" t="str">
            <v/>
          </cell>
          <cell r="AH8102">
            <v>-100</v>
          </cell>
        </row>
        <row r="8103">
          <cell r="AD8103">
            <v>13</v>
          </cell>
          <cell r="AF8103">
            <v>100</v>
          </cell>
          <cell r="AG8103" t="str">
            <v/>
          </cell>
          <cell r="AH8103">
            <v>-100</v>
          </cell>
        </row>
        <row r="8104">
          <cell r="AC8104" t="str">
            <v>Won</v>
          </cell>
          <cell r="AD8104">
            <v>7</v>
          </cell>
          <cell r="AE8104">
            <v>2.2000000000000002</v>
          </cell>
          <cell r="AF8104">
            <v>100</v>
          </cell>
          <cell r="AG8104">
            <v>700</v>
          </cell>
          <cell r="AH8104">
            <v>600</v>
          </cell>
        </row>
        <row r="8105">
          <cell r="AD8105">
            <v>7</v>
          </cell>
          <cell r="AF8105">
            <v>100</v>
          </cell>
          <cell r="AG8105" t="str">
            <v/>
          </cell>
          <cell r="AH8105">
            <v>-100</v>
          </cell>
        </row>
        <row r="8106">
          <cell r="AC8106" t="str">
            <v>Won</v>
          </cell>
          <cell r="AD8106">
            <v>3.6</v>
          </cell>
          <cell r="AE8106">
            <v>1.5</v>
          </cell>
          <cell r="AF8106">
            <v>100</v>
          </cell>
          <cell r="AG8106">
            <v>360</v>
          </cell>
          <cell r="AH8106">
            <v>260</v>
          </cell>
        </row>
        <row r="8107">
          <cell r="AC8107" t="str">
            <v>3rd</v>
          </cell>
          <cell r="AD8107">
            <v>8</v>
          </cell>
          <cell r="AE8107">
            <v>2.5</v>
          </cell>
          <cell r="AF8107">
            <v>100</v>
          </cell>
          <cell r="AG8107" t="str">
            <v/>
          </cell>
          <cell r="AH8107">
            <v>-100</v>
          </cell>
        </row>
        <row r="8108">
          <cell r="AD8108">
            <v>16</v>
          </cell>
          <cell r="AF8108">
            <v>100</v>
          </cell>
          <cell r="AG8108" t="str">
            <v/>
          </cell>
          <cell r="AH8108">
            <v>-100</v>
          </cell>
        </row>
        <row r="8109">
          <cell r="AD8109">
            <v>19</v>
          </cell>
          <cell r="AF8109">
            <v>100</v>
          </cell>
          <cell r="AG8109" t="str">
            <v/>
          </cell>
          <cell r="AH8109">
            <v>-100</v>
          </cell>
        </row>
        <row r="8110">
          <cell r="AD8110">
            <v>5.5</v>
          </cell>
          <cell r="AF8110">
            <v>100</v>
          </cell>
          <cell r="AG8110" t="str">
            <v/>
          </cell>
          <cell r="AH8110">
            <v>-100</v>
          </cell>
        </row>
        <row r="8111">
          <cell r="AC8111" t="str">
            <v>Won</v>
          </cell>
          <cell r="AD8111">
            <v>7.5</v>
          </cell>
          <cell r="AE8111">
            <v>2.2000000000000002</v>
          </cell>
          <cell r="AF8111">
            <v>100</v>
          </cell>
          <cell r="AG8111">
            <v>750</v>
          </cell>
          <cell r="AH8111">
            <v>650</v>
          </cell>
        </row>
        <row r="8112">
          <cell r="AD8112">
            <v>11</v>
          </cell>
          <cell r="AF8112">
            <v>100</v>
          </cell>
          <cell r="AG8112" t="str">
            <v/>
          </cell>
          <cell r="AH8112">
            <v>-100</v>
          </cell>
        </row>
        <row r="8113">
          <cell r="AC8113" t="str">
            <v>3rd</v>
          </cell>
          <cell r="AD8113">
            <v>3.4</v>
          </cell>
          <cell r="AE8113">
            <v>1.4</v>
          </cell>
          <cell r="AF8113">
            <v>100</v>
          </cell>
          <cell r="AG8113" t="str">
            <v/>
          </cell>
          <cell r="AH8113">
            <v>-100</v>
          </cell>
        </row>
        <row r="8114">
          <cell r="AC8114" t="str">
            <v>2nd</v>
          </cell>
          <cell r="AD8114">
            <v>6</v>
          </cell>
          <cell r="AE8114">
            <v>1.8</v>
          </cell>
          <cell r="AF8114">
            <v>100</v>
          </cell>
          <cell r="AG8114" t="str">
            <v/>
          </cell>
          <cell r="AH8114">
            <v>-100</v>
          </cell>
        </row>
        <row r="8115">
          <cell r="AD8115">
            <v>12</v>
          </cell>
          <cell r="AF8115">
            <v>100</v>
          </cell>
          <cell r="AG8115" t="str">
            <v/>
          </cell>
          <cell r="AH8115">
            <v>-100</v>
          </cell>
        </row>
        <row r="8116">
          <cell r="AC8116" t="str">
            <v>3rd</v>
          </cell>
          <cell r="AD8116">
            <v>9</v>
          </cell>
          <cell r="AE8116">
            <v>3</v>
          </cell>
          <cell r="AF8116">
            <v>100</v>
          </cell>
          <cell r="AG8116" t="str">
            <v/>
          </cell>
          <cell r="AH8116">
            <v>-100</v>
          </cell>
        </row>
        <row r="8117">
          <cell r="AD8117">
            <v>10</v>
          </cell>
          <cell r="AF8117">
            <v>100</v>
          </cell>
          <cell r="AG8117" t="str">
            <v/>
          </cell>
          <cell r="AH8117">
            <v>-100</v>
          </cell>
        </row>
        <row r="8118">
          <cell r="AD8118">
            <v>8</v>
          </cell>
          <cell r="AF8118">
            <v>100</v>
          </cell>
          <cell r="AG8118" t="str">
            <v/>
          </cell>
          <cell r="AH8118">
            <v>-100</v>
          </cell>
        </row>
        <row r="8119">
          <cell r="AD8119">
            <v>8.5</v>
          </cell>
          <cell r="AF8119">
            <v>100</v>
          </cell>
          <cell r="AG8119" t="str">
            <v/>
          </cell>
          <cell r="AH8119">
            <v>-100</v>
          </cell>
        </row>
        <row r="8120">
          <cell r="AD8120">
            <v>2.9</v>
          </cell>
          <cell r="AF8120">
            <v>100</v>
          </cell>
          <cell r="AG8120" t="str">
            <v/>
          </cell>
          <cell r="AH8120">
            <v>-100</v>
          </cell>
        </row>
        <row r="8121">
          <cell r="AD8121">
            <v>6.5</v>
          </cell>
          <cell r="AF8121">
            <v>100</v>
          </cell>
          <cell r="AG8121" t="str">
            <v/>
          </cell>
          <cell r="AH8121">
            <v>-100</v>
          </cell>
        </row>
        <row r="8122">
          <cell r="AC8122" t="str">
            <v>3rd</v>
          </cell>
          <cell r="AD8122">
            <v>7</v>
          </cell>
          <cell r="AE8122">
            <v>2.5</v>
          </cell>
          <cell r="AF8122">
            <v>100</v>
          </cell>
          <cell r="AG8122" t="str">
            <v/>
          </cell>
          <cell r="AH8122">
            <v>-100</v>
          </cell>
        </row>
        <row r="8123">
          <cell r="AD8123">
            <v>31</v>
          </cell>
          <cell r="AF8123">
            <v>100</v>
          </cell>
          <cell r="AG8123" t="str">
            <v/>
          </cell>
          <cell r="AH8123">
            <v>-100</v>
          </cell>
        </row>
        <row r="8124">
          <cell r="AC8124" t="str">
            <v>L/Scr</v>
          </cell>
          <cell r="AD8124">
            <v>1</v>
          </cell>
          <cell r="AE8124">
            <v>1</v>
          </cell>
          <cell r="AF8124" t="str">
            <v/>
          </cell>
          <cell r="AG8124" t="str">
            <v/>
          </cell>
          <cell r="AH8124" t="str">
            <v/>
          </cell>
        </row>
        <row r="8125">
          <cell r="AD8125">
            <v>5.5</v>
          </cell>
          <cell r="AF8125">
            <v>100</v>
          </cell>
          <cell r="AG8125" t="str">
            <v/>
          </cell>
          <cell r="AH8125">
            <v>-100</v>
          </cell>
        </row>
        <row r="8126">
          <cell r="AC8126" t="str">
            <v>Won</v>
          </cell>
          <cell r="AD8126">
            <v>3.4</v>
          </cell>
          <cell r="AE8126">
            <v>1.6</v>
          </cell>
          <cell r="AF8126">
            <v>100</v>
          </cell>
          <cell r="AG8126">
            <v>340</v>
          </cell>
          <cell r="AH8126">
            <v>240</v>
          </cell>
        </row>
        <row r="8127">
          <cell r="AC8127" t="str">
            <v>3rd</v>
          </cell>
          <cell r="AD8127">
            <v>4.5999999999999996</v>
          </cell>
          <cell r="AE8127">
            <v>1.5</v>
          </cell>
          <cell r="AF8127">
            <v>100</v>
          </cell>
          <cell r="AG8127" t="str">
            <v/>
          </cell>
          <cell r="AH8127">
            <v>-100</v>
          </cell>
        </row>
        <row r="8128">
          <cell r="AD8128">
            <v>10</v>
          </cell>
          <cell r="AF8128">
            <v>100</v>
          </cell>
          <cell r="AG8128" t="str">
            <v/>
          </cell>
          <cell r="AH8128">
            <v>-100</v>
          </cell>
        </row>
        <row r="8129">
          <cell r="AC8129" t="str">
            <v>2nd</v>
          </cell>
          <cell r="AD8129">
            <v>13</v>
          </cell>
          <cell r="AE8129">
            <v>3.1</v>
          </cell>
          <cell r="AF8129">
            <v>100</v>
          </cell>
          <cell r="AG8129" t="str">
            <v/>
          </cell>
          <cell r="AH8129">
            <v>-100</v>
          </cell>
        </row>
        <row r="8130">
          <cell r="AD8130">
            <v>4.8</v>
          </cell>
          <cell r="AF8130">
            <v>100</v>
          </cell>
          <cell r="AG8130" t="str">
            <v/>
          </cell>
          <cell r="AH8130">
            <v>-100</v>
          </cell>
        </row>
        <row r="8131">
          <cell r="AD8131">
            <v>7</v>
          </cell>
          <cell r="AF8131">
            <v>100</v>
          </cell>
          <cell r="AG8131" t="str">
            <v/>
          </cell>
          <cell r="AH8131">
            <v>-100</v>
          </cell>
        </row>
        <row r="8132">
          <cell r="AD8132">
            <v>3.4</v>
          </cell>
          <cell r="AF8132">
            <v>100</v>
          </cell>
          <cell r="AG8132" t="str">
            <v/>
          </cell>
          <cell r="AH8132">
            <v>-100</v>
          </cell>
        </row>
        <row r="8133">
          <cell r="AC8133" t="str">
            <v>3rd</v>
          </cell>
          <cell r="AD8133">
            <v>16</v>
          </cell>
          <cell r="AE8133">
            <v>4.2</v>
          </cell>
          <cell r="AF8133">
            <v>100</v>
          </cell>
          <cell r="AG8133" t="str">
            <v/>
          </cell>
          <cell r="AH8133">
            <v>-100</v>
          </cell>
        </row>
        <row r="8134">
          <cell r="AC8134" t="str">
            <v>Won</v>
          </cell>
          <cell r="AD8134">
            <v>14</v>
          </cell>
          <cell r="AE8134">
            <v>3</v>
          </cell>
          <cell r="AF8134">
            <v>100</v>
          </cell>
          <cell r="AG8134">
            <v>1400</v>
          </cell>
          <cell r="AH8134">
            <v>1300</v>
          </cell>
        </row>
        <row r="8135">
          <cell r="AC8135" t="str">
            <v>Won</v>
          </cell>
          <cell r="AD8135">
            <v>2.8</v>
          </cell>
          <cell r="AE8135">
            <v>1.4</v>
          </cell>
          <cell r="AF8135">
            <v>100</v>
          </cell>
          <cell r="AG8135">
            <v>280</v>
          </cell>
          <cell r="AH8135">
            <v>180</v>
          </cell>
        </row>
        <row r="8136">
          <cell r="AD8136">
            <v>6</v>
          </cell>
          <cell r="AF8136">
            <v>100</v>
          </cell>
          <cell r="AG8136" t="str">
            <v/>
          </cell>
          <cell r="AH8136">
            <v>-100</v>
          </cell>
        </row>
        <row r="8137">
          <cell r="AD8137">
            <v>31</v>
          </cell>
          <cell r="AF8137">
            <v>100</v>
          </cell>
          <cell r="AG8137" t="str">
            <v/>
          </cell>
          <cell r="AH8137">
            <v>-100</v>
          </cell>
        </row>
        <row r="8138">
          <cell r="AD8138">
            <v>12</v>
          </cell>
          <cell r="AF8138">
            <v>100</v>
          </cell>
          <cell r="AG8138" t="str">
            <v/>
          </cell>
          <cell r="AH8138">
            <v>-100</v>
          </cell>
        </row>
        <row r="8139">
          <cell r="AD8139">
            <v>15</v>
          </cell>
          <cell r="AF8139">
            <v>100</v>
          </cell>
          <cell r="AG8139" t="str">
            <v/>
          </cell>
          <cell r="AH8139">
            <v>-100</v>
          </cell>
        </row>
        <row r="8140">
          <cell r="AC8140" t="str">
            <v>2nd</v>
          </cell>
          <cell r="AD8140">
            <v>5.5</v>
          </cell>
          <cell r="AE8140">
            <v>1.9</v>
          </cell>
          <cell r="AF8140">
            <v>100</v>
          </cell>
          <cell r="AG8140" t="str">
            <v/>
          </cell>
          <cell r="AH8140">
            <v>-100</v>
          </cell>
        </row>
        <row r="8141">
          <cell r="AD8141">
            <v>4.4000000000000004</v>
          </cell>
          <cell r="AF8141">
            <v>100</v>
          </cell>
          <cell r="AG8141" t="str">
            <v/>
          </cell>
          <cell r="AH8141">
            <v>-100</v>
          </cell>
        </row>
        <row r="8142">
          <cell r="AD8142">
            <v>12</v>
          </cell>
          <cell r="AF8142">
            <v>100</v>
          </cell>
          <cell r="AG8142" t="str">
            <v/>
          </cell>
          <cell r="AH8142">
            <v>-100</v>
          </cell>
        </row>
        <row r="8143">
          <cell r="AD8143">
            <v>3.6</v>
          </cell>
          <cell r="AF8143">
            <v>100</v>
          </cell>
          <cell r="AG8143" t="str">
            <v/>
          </cell>
          <cell r="AH8143">
            <v>-100</v>
          </cell>
        </row>
        <row r="8144">
          <cell r="AD8144">
            <v>11</v>
          </cell>
          <cell r="AF8144">
            <v>100</v>
          </cell>
          <cell r="AG8144" t="str">
            <v/>
          </cell>
          <cell r="AH8144">
            <v>-100</v>
          </cell>
        </row>
        <row r="8145">
          <cell r="AD8145">
            <v>9.5</v>
          </cell>
          <cell r="AF8145">
            <v>100</v>
          </cell>
          <cell r="AG8145" t="str">
            <v/>
          </cell>
          <cell r="AH8145">
            <v>-100</v>
          </cell>
        </row>
        <row r="8146">
          <cell r="AD8146">
            <v>5.5</v>
          </cell>
          <cell r="AF8146">
            <v>100</v>
          </cell>
          <cell r="AG8146" t="str">
            <v/>
          </cell>
          <cell r="AH8146">
            <v>-100</v>
          </cell>
        </row>
        <row r="8147">
          <cell r="AD8147">
            <v>13</v>
          </cell>
          <cell r="AF8147">
            <v>100</v>
          </cell>
          <cell r="AG8147" t="str">
            <v/>
          </cell>
          <cell r="AH8147">
            <v>-100</v>
          </cell>
        </row>
        <row r="8148">
          <cell r="AC8148" t="str">
            <v>Won</v>
          </cell>
          <cell r="AD8148">
            <v>10</v>
          </cell>
          <cell r="AE8148">
            <v>2.9</v>
          </cell>
          <cell r="AF8148">
            <v>100</v>
          </cell>
          <cell r="AG8148">
            <v>1000</v>
          </cell>
          <cell r="AH8148">
            <v>900</v>
          </cell>
        </row>
        <row r="8149">
          <cell r="AC8149" t="str">
            <v>2nd</v>
          </cell>
          <cell r="AD8149">
            <v>21</v>
          </cell>
          <cell r="AE8149">
            <v>5.7</v>
          </cell>
          <cell r="AF8149">
            <v>100</v>
          </cell>
          <cell r="AG8149" t="str">
            <v/>
          </cell>
          <cell r="AH8149">
            <v>-100</v>
          </cell>
        </row>
        <row r="8150">
          <cell r="AC8150" t="str">
            <v>3rd</v>
          </cell>
          <cell r="AD8150">
            <v>3.3</v>
          </cell>
          <cell r="AE8150">
            <v>1.6</v>
          </cell>
          <cell r="AF8150">
            <v>100</v>
          </cell>
          <cell r="AG8150" t="str">
            <v/>
          </cell>
          <cell r="AH8150">
            <v>-100</v>
          </cell>
        </row>
        <row r="8151">
          <cell r="AD8151">
            <v>4.4000000000000004</v>
          </cell>
          <cell r="AF8151">
            <v>100</v>
          </cell>
          <cell r="AG8151" t="str">
            <v/>
          </cell>
          <cell r="AH8151">
            <v>-100</v>
          </cell>
        </row>
        <row r="8152">
          <cell r="AC8152" t="str">
            <v>Won</v>
          </cell>
          <cell r="AD8152">
            <v>8.5</v>
          </cell>
          <cell r="AE8152">
            <v>2.6</v>
          </cell>
          <cell r="AF8152">
            <v>100</v>
          </cell>
          <cell r="AG8152">
            <v>850</v>
          </cell>
          <cell r="AH8152">
            <v>750</v>
          </cell>
        </row>
        <row r="8153">
          <cell r="AD8153">
            <v>11</v>
          </cell>
          <cell r="AF8153">
            <v>100</v>
          </cell>
          <cell r="AG8153" t="str">
            <v/>
          </cell>
          <cell r="AH8153">
            <v>-100</v>
          </cell>
        </row>
        <row r="8154">
          <cell r="AD8154">
            <v>21</v>
          </cell>
          <cell r="AF8154">
            <v>100</v>
          </cell>
          <cell r="AG8154" t="str">
            <v/>
          </cell>
          <cell r="AH8154">
            <v>-100</v>
          </cell>
        </row>
        <row r="8155">
          <cell r="AD8155">
            <v>5</v>
          </cell>
          <cell r="AF8155">
            <v>100</v>
          </cell>
          <cell r="AG8155" t="str">
            <v/>
          </cell>
          <cell r="AH8155">
            <v>-100</v>
          </cell>
        </row>
        <row r="8156">
          <cell r="AC8156" t="str">
            <v>Won</v>
          </cell>
          <cell r="AD8156">
            <v>4.5999999999999996</v>
          </cell>
          <cell r="AE8156">
            <v>1.6</v>
          </cell>
          <cell r="AF8156">
            <v>100</v>
          </cell>
          <cell r="AG8156">
            <v>459.99999999999994</v>
          </cell>
          <cell r="AH8156">
            <v>359.99999999999994</v>
          </cell>
        </row>
        <row r="8157">
          <cell r="AD8157">
            <v>4.4000000000000004</v>
          </cell>
          <cell r="AF8157">
            <v>100</v>
          </cell>
          <cell r="AG8157" t="str">
            <v/>
          </cell>
          <cell r="AH8157">
            <v>-100</v>
          </cell>
        </row>
        <row r="8158">
          <cell r="AD8158">
            <v>17</v>
          </cell>
          <cell r="AF8158">
            <v>100</v>
          </cell>
          <cell r="AG8158" t="str">
            <v/>
          </cell>
          <cell r="AH8158">
            <v>-100</v>
          </cell>
        </row>
        <row r="8159">
          <cell r="AC8159" t="str">
            <v>3rd</v>
          </cell>
          <cell r="AD8159">
            <v>7.5</v>
          </cell>
          <cell r="AE8159">
            <v>1.6</v>
          </cell>
          <cell r="AF8159">
            <v>100</v>
          </cell>
          <cell r="AG8159" t="str">
            <v/>
          </cell>
          <cell r="AH8159">
            <v>-100</v>
          </cell>
        </row>
        <row r="8160">
          <cell r="AD8160">
            <v>6</v>
          </cell>
          <cell r="AF8160">
            <v>100</v>
          </cell>
          <cell r="AG8160" t="str">
            <v/>
          </cell>
          <cell r="AH8160">
            <v>-100</v>
          </cell>
        </row>
        <row r="8161">
          <cell r="AC8161" t="str">
            <v>Won</v>
          </cell>
          <cell r="AD8161">
            <v>7.2</v>
          </cell>
          <cell r="AE8161">
            <v>2.4</v>
          </cell>
          <cell r="AF8161">
            <v>100</v>
          </cell>
          <cell r="AG8161">
            <v>720</v>
          </cell>
          <cell r="AH8161">
            <v>620</v>
          </cell>
        </row>
        <row r="8162">
          <cell r="AC8162" t="str">
            <v>3rd</v>
          </cell>
          <cell r="AD8162">
            <v>8</v>
          </cell>
          <cell r="AE8162">
            <v>2.2999999999999998</v>
          </cell>
          <cell r="AF8162">
            <v>100</v>
          </cell>
          <cell r="AG8162" t="str">
            <v/>
          </cell>
          <cell r="AH8162">
            <v>-100</v>
          </cell>
        </row>
        <row r="8163">
          <cell r="AD8163">
            <v>8.5</v>
          </cell>
          <cell r="AF8163">
            <v>100</v>
          </cell>
          <cell r="AG8163" t="str">
            <v/>
          </cell>
          <cell r="AH8163">
            <v>-100</v>
          </cell>
        </row>
        <row r="8164">
          <cell r="AD8164">
            <v>7</v>
          </cell>
          <cell r="AF8164">
            <v>100</v>
          </cell>
          <cell r="AG8164" t="str">
            <v/>
          </cell>
          <cell r="AH8164">
            <v>-100</v>
          </cell>
        </row>
        <row r="8165">
          <cell r="AC8165" t="str">
            <v>L/Scr</v>
          </cell>
          <cell r="AD8165">
            <v>1</v>
          </cell>
          <cell r="AE8165">
            <v>1</v>
          </cell>
          <cell r="AF8165" t="str">
            <v/>
          </cell>
          <cell r="AG8165" t="str">
            <v/>
          </cell>
          <cell r="AH8165" t="str">
            <v/>
          </cell>
        </row>
        <row r="8166">
          <cell r="AC8166" t="str">
            <v>L/Scr</v>
          </cell>
          <cell r="AD8166">
            <v>1</v>
          </cell>
          <cell r="AE8166">
            <v>1</v>
          </cell>
          <cell r="AF8166" t="str">
            <v/>
          </cell>
          <cell r="AG8166" t="str">
            <v/>
          </cell>
          <cell r="AH8166" t="str">
            <v/>
          </cell>
        </row>
        <row r="8167">
          <cell r="AC8167" t="str">
            <v>2nd</v>
          </cell>
          <cell r="AD8167">
            <v>2.7</v>
          </cell>
          <cell r="AE8167">
            <v>1.3</v>
          </cell>
          <cell r="AF8167">
            <v>100</v>
          </cell>
          <cell r="AG8167" t="str">
            <v/>
          </cell>
          <cell r="AH8167">
            <v>-100</v>
          </cell>
        </row>
        <row r="8168">
          <cell r="AC8168" t="str">
            <v>Won</v>
          </cell>
          <cell r="AD8168">
            <v>5.5</v>
          </cell>
          <cell r="AE8168">
            <v>1.4</v>
          </cell>
          <cell r="AF8168">
            <v>100</v>
          </cell>
          <cell r="AG8168">
            <v>550</v>
          </cell>
          <cell r="AH8168">
            <v>450</v>
          </cell>
        </row>
        <row r="8169">
          <cell r="AD8169">
            <v>15</v>
          </cell>
          <cell r="AF8169">
            <v>100</v>
          </cell>
          <cell r="AG8169" t="str">
            <v/>
          </cell>
          <cell r="AH8169">
            <v>-100</v>
          </cell>
        </row>
        <row r="8170">
          <cell r="AC8170" t="str">
            <v>2nd</v>
          </cell>
          <cell r="AD8170">
            <v>2.6</v>
          </cell>
          <cell r="AE8170">
            <v>1.1000000000000001</v>
          </cell>
          <cell r="AF8170">
            <v>100</v>
          </cell>
          <cell r="AG8170" t="str">
            <v/>
          </cell>
          <cell r="AH8170">
            <v>-100</v>
          </cell>
        </row>
        <row r="8171">
          <cell r="AC8171" t="str">
            <v>Won</v>
          </cell>
          <cell r="AD8171">
            <v>6</v>
          </cell>
          <cell r="AE8171">
            <v>1.8</v>
          </cell>
          <cell r="AF8171">
            <v>100</v>
          </cell>
          <cell r="AG8171">
            <v>600</v>
          </cell>
          <cell r="AH8171">
            <v>500</v>
          </cell>
        </row>
        <row r="8172">
          <cell r="AD8172">
            <v>13</v>
          </cell>
          <cell r="AF8172">
            <v>100</v>
          </cell>
          <cell r="AG8172" t="str">
            <v/>
          </cell>
          <cell r="AH8172">
            <v>-100</v>
          </cell>
        </row>
        <row r="8173">
          <cell r="AC8173" t="str">
            <v>L/Scr</v>
          </cell>
          <cell r="AD8173">
            <v>1</v>
          </cell>
          <cell r="AE8173">
            <v>1</v>
          </cell>
          <cell r="AF8173" t="str">
            <v/>
          </cell>
          <cell r="AG8173" t="str">
            <v/>
          </cell>
          <cell r="AH8173" t="str">
            <v/>
          </cell>
        </row>
        <row r="8174">
          <cell r="AC8174" t="str">
            <v>3rd</v>
          </cell>
          <cell r="AD8174">
            <v>7</v>
          </cell>
          <cell r="AE8174">
            <v>2.1</v>
          </cell>
          <cell r="AF8174">
            <v>100</v>
          </cell>
          <cell r="AG8174" t="str">
            <v/>
          </cell>
          <cell r="AH8174">
            <v>-100</v>
          </cell>
        </row>
        <row r="8175">
          <cell r="AC8175" t="str">
            <v>Won</v>
          </cell>
          <cell r="AD8175">
            <v>3.2</v>
          </cell>
          <cell r="AE8175">
            <v>1.3</v>
          </cell>
          <cell r="AF8175">
            <v>100</v>
          </cell>
          <cell r="AG8175">
            <v>320</v>
          </cell>
          <cell r="AH8175">
            <v>220</v>
          </cell>
        </row>
        <row r="8176">
          <cell r="AC8176" t="str">
            <v>3rd</v>
          </cell>
          <cell r="AD8176">
            <v>2.6</v>
          </cell>
          <cell r="AE8176">
            <v>1.2</v>
          </cell>
          <cell r="AF8176">
            <v>100</v>
          </cell>
          <cell r="AG8176" t="str">
            <v/>
          </cell>
          <cell r="AH8176">
            <v>-100</v>
          </cell>
        </row>
        <row r="8177">
          <cell r="AD8177">
            <v>10</v>
          </cell>
          <cell r="AF8177">
            <v>100</v>
          </cell>
          <cell r="AG8177" t="str">
            <v/>
          </cell>
          <cell r="AH8177">
            <v>-100</v>
          </cell>
        </row>
        <row r="8178">
          <cell r="AD8178">
            <v>26</v>
          </cell>
          <cell r="AF8178">
            <v>100</v>
          </cell>
          <cell r="AG8178" t="str">
            <v/>
          </cell>
          <cell r="AH8178">
            <v>-100</v>
          </cell>
        </row>
        <row r="8179">
          <cell r="AD8179">
            <v>12</v>
          </cell>
          <cell r="AF8179">
            <v>100</v>
          </cell>
          <cell r="AG8179" t="str">
            <v/>
          </cell>
          <cell r="AH8179">
            <v>-100</v>
          </cell>
        </row>
        <row r="8180">
          <cell r="AC8180" t="str">
            <v>L/Scr</v>
          </cell>
          <cell r="AD8180">
            <v>1</v>
          </cell>
          <cell r="AE8180">
            <v>1</v>
          </cell>
          <cell r="AF8180" t="str">
            <v/>
          </cell>
          <cell r="AG8180" t="str">
            <v/>
          </cell>
          <cell r="AH8180" t="str">
            <v/>
          </cell>
        </row>
        <row r="8181">
          <cell r="AC8181" t="str">
            <v>Won</v>
          </cell>
          <cell r="AD8181">
            <v>4.2</v>
          </cell>
          <cell r="AE8181">
            <v>1.4</v>
          </cell>
          <cell r="AF8181">
            <v>100</v>
          </cell>
          <cell r="AG8181">
            <v>420</v>
          </cell>
          <cell r="AH8181">
            <v>320</v>
          </cell>
        </row>
        <row r="8182">
          <cell r="AC8182" t="str">
            <v>2nd</v>
          </cell>
          <cell r="AD8182">
            <v>2.8</v>
          </cell>
          <cell r="AE8182">
            <v>1.1000000000000001</v>
          </cell>
          <cell r="AF8182">
            <v>100</v>
          </cell>
          <cell r="AG8182" t="str">
            <v/>
          </cell>
          <cell r="AH8182">
            <v>-100</v>
          </cell>
        </row>
        <row r="8183">
          <cell r="AC8183" t="str">
            <v>L/Scr</v>
          </cell>
          <cell r="AD8183">
            <v>1</v>
          </cell>
          <cell r="AE8183">
            <v>1</v>
          </cell>
          <cell r="AF8183" t="str">
            <v/>
          </cell>
          <cell r="AG8183" t="str">
            <v/>
          </cell>
          <cell r="AH8183" t="str">
            <v/>
          </cell>
        </row>
        <row r="8184">
          <cell r="AC8184" t="str">
            <v>3rd</v>
          </cell>
          <cell r="AD8184">
            <v>6</v>
          </cell>
          <cell r="AE8184">
            <v>1.6</v>
          </cell>
          <cell r="AF8184">
            <v>100</v>
          </cell>
          <cell r="AG8184" t="str">
            <v/>
          </cell>
          <cell r="AH8184">
            <v>-100</v>
          </cell>
        </row>
        <row r="8185">
          <cell r="AC8185" t="str">
            <v>Won</v>
          </cell>
          <cell r="AD8185">
            <v>2.15</v>
          </cell>
          <cell r="AE8185">
            <v>1.04</v>
          </cell>
          <cell r="AF8185">
            <v>100</v>
          </cell>
          <cell r="AG8185">
            <v>215</v>
          </cell>
          <cell r="AH8185">
            <v>115</v>
          </cell>
        </row>
        <row r="8186">
          <cell r="AD8186">
            <v>3.4</v>
          </cell>
          <cell r="AF8186">
            <v>100</v>
          </cell>
          <cell r="AG8186" t="str">
            <v/>
          </cell>
          <cell r="AH8186">
            <v>-100</v>
          </cell>
        </row>
        <row r="8187">
          <cell r="AC8187" t="str">
            <v>L/Scr</v>
          </cell>
          <cell r="AD8187">
            <v>1</v>
          </cell>
          <cell r="AE8187">
            <v>1</v>
          </cell>
          <cell r="AF8187" t="str">
            <v/>
          </cell>
          <cell r="AG8187" t="str">
            <v/>
          </cell>
          <cell r="AH8187" t="str">
            <v/>
          </cell>
        </row>
        <row r="8188">
          <cell r="AC8188" t="str">
            <v>L/Scr</v>
          </cell>
          <cell r="AD8188">
            <v>1</v>
          </cell>
          <cell r="AE8188">
            <v>1</v>
          </cell>
          <cell r="AF8188" t="str">
            <v/>
          </cell>
          <cell r="AG8188" t="str">
            <v/>
          </cell>
          <cell r="AH8188" t="str">
            <v/>
          </cell>
        </row>
        <row r="8189">
          <cell r="AC8189" t="str">
            <v>3rd</v>
          </cell>
          <cell r="AD8189">
            <v>6.5</v>
          </cell>
          <cell r="AE8189">
            <v>1.4</v>
          </cell>
          <cell r="AF8189">
            <v>100</v>
          </cell>
          <cell r="AG8189" t="str">
            <v/>
          </cell>
          <cell r="AH8189">
            <v>-100</v>
          </cell>
        </row>
        <row r="8190">
          <cell r="AD8190">
            <v>4.4000000000000004</v>
          </cell>
          <cell r="AF8190">
            <v>100</v>
          </cell>
          <cell r="AG8190" t="str">
            <v/>
          </cell>
          <cell r="AH8190">
            <v>-100</v>
          </cell>
        </row>
        <row r="8191">
          <cell r="AC8191" t="str">
            <v>Won</v>
          </cell>
          <cell r="AD8191">
            <v>2.9</v>
          </cell>
          <cell r="AE8191">
            <v>1.3</v>
          </cell>
          <cell r="AF8191">
            <v>100</v>
          </cell>
          <cell r="AG8191">
            <v>290</v>
          </cell>
          <cell r="AH8191">
            <v>190</v>
          </cell>
        </row>
        <row r="8192">
          <cell r="AD8192">
            <v>10</v>
          </cell>
          <cell r="AF8192">
            <v>100</v>
          </cell>
          <cell r="AG8192" t="str">
            <v/>
          </cell>
          <cell r="AH8192">
            <v>-100</v>
          </cell>
        </row>
        <row r="8193">
          <cell r="AD8193">
            <v>15</v>
          </cell>
          <cell r="AF8193">
            <v>100</v>
          </cell>
          <cell r="AG8193" t="str">
            <v/>
          </cell>
          <cell r="AH8193">
            <v>-100</v>
          </cell>
        </row>
        <row r="8194">
          <cell r="AD8194">
            <v>26</v>
          </cell>
          <cell r="AF8194">
            <v>100</v>
          </cell>
          <cell r="AG8194" t="str">
            <v/>
          </cell>
          <cell r="AH8194">
            <v>-100</v>
          </cell>
        </row>
        <row r="8195">
          <cell r="AD8195">
            <v>2.7</v>
          </cell>
          <cell r="AF8195">
            <v>100</v>
          </cell>
          <cell r="AG8195" t="str">
            <v/>
          </cell>
          <cell r="AH8195">
            <v>-100</v>
          </cell>
        </row>
        <row r="8196">
          <cell r="AC8196" t="str">
            <v>2nd</v>
          </cell>
          <cell r="AD8196">
            <v>5.5</v>
          </cell>
          <cell r="AE8196">
            <v>1.6</v>
          </cell>
          <cell r="AF8196">
            <v>100</v>
          </cell>
          <cell r="AG8196" t="str">
            <v/>
          </cell>
          <cell r="AH8196">
            <v>-100</v>
          </cell>
        </row>
        <row r="8197">
          <cell r="AC8197" t="str">
            <v>3rd</v>
          </cell>
          <cell r="AD8197">
            <v>4.8</v>
          </cell>
          <cell r="AE8197">
            <v>1.4</v>
          </cell>
          <cell r="AF8197">
            <v>100</v>
          </cell>
          <cell r="AG8197" t="str">
            <v/>
          </cell>
          <cell r="AH8197">
            <v>-100</v>
          </cell>
        </row>
        <row r="8198">
          <cell r="AD8198">
            <v>10</v>
          </cell>
          <cell r="AF8198">
            <v>100</v>
          </cell>
          <cell r="AG8198" t="str">
            <v/>
          </cell>
          <cell r="AH8198">
            <v>-100</v>
          </cell>
        </row>
        <row r="8199">
          <cell r="AC8199" t="str">
            <v>Won</v>
          </cell>
          <cell r="AD8199">
            <v>6</v>
          </cell>
          <cell r="AE8199">
            <v>1.8</v>
          </cell>
          <cell r="AF8199">
            <v>100</v>
          </cell>
          <cell r="AG8199">
            <v>600</v>
          </cell>
          <cell r="AH8199">
            <v>500</v>
          </cell>
        </row>
        <row r="8200">
          <cell r="AD8200">
            <v>15</v>
          </cell>
          <cell r="AF8200">
            <v>100</v>
          </cell>
          <cell r="AG8200" t="str">
            <v/>
          </cell>
          <cell r="AH8200">
            <v>-100</v>
          </cell>
        </row>
        <row r="8201">
          <cell r="AC8201" t="str">
            <v>2nd</v>
          </cell>
          <cell r="AD8201">
            <v>4.2</v>
          </cell>
          <cell r="AE8201">
            <v>1.6</v>
          </cell>
          <cell r="AF8201">
            <v>100</v>
          </cell>
          <cell r="AG8201" t="str">
            <v/>
          </cell>
          <cell r="AH8201">
            <v>-100</v>
          </cell>
        </row>
        <row r="8202">
          <cell r="AD8202">
            <v>7</v>
          </cell>
          <cell r="AF8202">
            <v>100</v>
          </cell>
          <cell r="AG8202" t="str">
            <v/>
          </cell>
          <cell r="AH8202">
            <v>-100</v>
          </cell>
        </row>
        <row r="8203">
          <cell r="AD8203">
            <v>13</v>
          </cell>
          <cell r="AF8203">
            <v>100</v>
          </cell>
          <cell r="AG8203" t="str">
            <v/>
          </cell>
          <cell r="AH8203">
            <v>-100</v>
          </cell>
        </row>
        <row r="8204">
          <cell r="AD8204">
            <v>12</v>
          </cell>
          <cell r="AF8204">
            <v>100</v>
          </cell>
          <cell r="AG8204" t="str">
            <v/>
          </cell>
          <cell r="AH8204">
            <v>-100</v>
          </cell>
        </row>
        <row r="8205">
          <cell r="AC8205" t="str">
            <v>3rd</v>
          </cell>
          <cell r="AD8205">
            <v>3.4</v>
          </cell>
          <cell r="AE8205">
            <v>1.4</v>
          </cell>
          <cell r="AF8205">
            <v>100</v>
          </cell>
          <cell r="AG8205" t="str">
            <v/>
          </cell>
          <cell r="AH8205">
            <v>-100</v>
          </cell>
        </row>
        <row r="8206">
          <cell r="AD8206">
            <v>15</v>
          </cell>
          <cell r="AF8206">
            <v>100</v>
          </cell>
          <cell r="AG8206" t="str">
            <v/>
          </cell>
          <cell r="AH8206">
            <v>-100</v>
          </cell>
        </row>
        <row r="8207">
          <cell r="AC8207" t="str">
            <v>Won</v>
          </cell>
          <cell r="AD8207">
            <v>13.9</v>
          </cell>
          <cell r="AE8207">
            <v>4</v>
          </cell>
          <cell r="AF8207">
            <v>100</v>
          </cell>
          <cell r="AG8207">
            <v>1390</v>
          </cell>
          <cell r="AH8207">
            <v>1290</v>
          </cell>
        </row>
        <row r="8208">
          <cell r="AD8208">
            <v>7.5</v>
          </cell>
          <cell r="AF8208">
            <v>100</v>
          </cell>
          <cell r="AG8208" t="str">
            <v/>
          </cell>
          <cell r="AH8208">
            <v>-100</v>
          </cell>
        </row>
        <row r="8209">
          <cell r="AD8209">
            <v>7.5</v>
          </cell>
          <cell r="AF8209">
            <v>100</v>
          </cell>
          <cell r="AG8209" t="str">
            <v/>
          </cell>
          <cell r="AH8209">
            <v>-100</v>
          </cell>
        </row>
        <row r="8210">
          <cell r="AC8210" t="str">
            <v>Won</v>
          </cell>
          <cell r="AD8210">
            <v>10</v>
          </cell>
          <cell r="AE8210">
            <v>2.6</v>
          </cell>
          <cell r="AF8210">
            <v>100</v>
          </cell>
          <cell r="AG8210">
            <v>1000</v>
          </cell>
          <cell r="AH8210">
            <v>900</v>
          </cell>
        </row>
        <row r="8211">
          <cell r="AC8211" t="str">
            <v>2nd</v>
          </cell>
          <cell r="AD8211">
            <v>3.9</v>
          </cell>
          <cell r="AE8211">
            <v>1.8</v>
          </cell>
          <cell r="AF8211">
            <v>100</v>
          </cell>
          <cell r="AG8211" t="str">
            <v/>
          </cell>
          <cell r="AH8211">
            <v>-100</v>
          </cell>
        </row>
        <row r="8212">
          <cell r="AD8212">
            <v>18</v>
          </cell>
          <cell r="AF8212">
            <v>100</v>
          </cell>
          <cell r="AG8212" t="str">
            <v/>
          </cell>
          <cell r="AH8212">
            <v>-100</v>
          </cell>
        </row>
        <row r="8213">
          <cell r="AD8213">
            <v>7.5</v>
          </cell>
          <cell r="AF8213">
            <v>100</v>
          </cell>
          <cell r="AG8213" t="str">
            <v/>
          </cell>
          <cell r="AH8213">
            <v>-100</v>
          </cell>
        </row>
        <row r="8214">
          <cell r="AD8214">
            <v>14</v>
          </cell>
          <cell r="AF8214">
            <v>100</v>
          </cell>
          <cell r="AG8214" t="str">
            <v/>
          </cell>
          <cell r="AH8214">
            <v>-100</v>
          </cell>
        </row>
        <row r="8215">
          <cell r="AD8215">
            <v>8</v>
          </cell>
          <cell r="AF8215">
            <v>100</v>
          </cell>
          <cell r="AG8215" t="str">
            <v/>
          </cell>
          <cell r="AH8215">
            <v>-100</v>
          </cell>
        </row>
        <row r="8216">
          <cell r="AD8216">
            <v>19</v>
          </cell>
          <cell r="AF8216">
            <v>100</v>
          </cell>
          <cell r="AG8216" t="str">
            <v/>
          </cell>
          <cell r="AH8216">
            <v>-100</v>
          </cell>
        </row>
        <row r="8217">
          <cell r="AD8217">
            <v>4.4000000000000004</v>
          </cell>
          <cell r="AF8217">
            <v>100</v>
          </cell>
          <cell r="AG8217" t="str">
            <v/>
          </cell>
          <cell r="AH8217">
            <v>-100</v>
          </cell>
        </row>
        <row r="8218">
          <cell r="AC8218" t="str">
            <v>2nd</v>
          </cell>
          <cell r="AD8218">
            <v>18</v>
          </cell>
          <cell r="AE8218">
            <v>3.9</v>
          </cell>
          <cell r="AF8218">
            <v>100</v>
          </cell>
          <cell r="AG8218" t="str">
            <v/>
          </cell>
          <cell r="AH8218">
            <v>-100</v>
          </cell>
        </row>
        <row r="8219">
          <cell r="AD8219">
            <v>16</v>
          </cell>
          <cell r="AF8219">
            <v>100</v>
          </cell>
          <cell r="AG8219" t="str">
            <v/>
          </cell>
          <cell r="AH8219">
            <v>-100</v>
          </cell>
        </row>
        <row r="8220">
          <cell r="AD8220">
            <v>4.2</v>
          </cell>
          <cell r="AF8220">
            <v>100</v>
          </cell>
          <cell r="AG8220" t="str">
            <v/>
          </cell>
          <cell r="AH8220">
            <v>-100</v>
          </cell>
        </row>
        <row r="8221">
          <cell r="AC8221" t="str">
            <v>Won</v>
          </cell>
          <cell r="AD8221">
            <v>6.5</v>
          </cell>
          <cell r="AE8221">
            <v>1.7</v>
          </cell>
          <cell r="AF8221">
            <v>100</v>
          </cell>
          <cell r="AG8221">
            <v>650</v>
          </cell>
          <cell r="AH8221">
            <v>550</v>
          </cell>
        </row>
        <row r="8222">
          <cell r="AD8222">
            <v>21</v>
          </cell>
          <cell r="AF8222">
            <v>100</v>
          </cell>
          <cell r="AG8222" t="str">
            <v/>
          </cell>
          <cell r="AH8222">
            <v>-100</v>
          </cell>
        </row>
        <row r="8223">
          <cell r="AD8223">
            <v>6</v>
          </cell>
          <cell r="AF8223">
            <v>100</v>
          </cell>
          <cell r="AG8223" t="str">
            <v/>
          </cell>
          <cell r="AH8223">
            <v>-100</v>
          </cell>
        </row>
        <row r="8224">
          <cell r="AC8224" t="str">
            <v>2nd</v>
          </cell>
          <cell r="AD8224">
            <v>8.5</v>
          </cell>
          <cell r="AE8224">
            <v>2.6</v>
          </cell>
          <cell r="AF8224">
            <v>100</v>
          </cell>
          <cell r="AG8224" t="str">
            <v/>
          </cell>
          <cell r="AH8224">
            <v>-100</v>
          </cell>
        </row>
        <row r="8225">
          <cell r="AD8225">
            <v>5.5</v>
          </cell>
          <cell r="AF8225">
            <v>100</v>
          </cell>
          <cell r="AG8225" t="str">
            <v/>
          </cell>
          <cell r="AH8225">
            <v>-100</v>
          </cell>
        </row>
        <row r="8226">
          <cell r="AC8226" t="str">
            <v>2nd</v>
          </cell>
          <cell r="AD8226">
            <v>4.4000000000000004</v>
          </cell>
          <cell r="AE8226">
            <v>1.7</v>
          </cell>
          <cell r="AF8226">
            <v>100</v>
          </cell>
          <cell r="AG8226" t="str">
            <v/>
          </cell>
          <cell r="AH8226">
            <v>-100</v>
          </cell>
        </row>
        <row r="8227">
          <cell r="AC8227" t="str">
            <v>3rd</v>
          </cell>
          <cell r="AD8227">
            <v>5.5</v>
          </cell>
          <cell r="AE8227">
            <v>2.2000000000000002</v>
          </cell>
          <cell r="AF8227">
            <v>100</v>
          </cell>
          <cell r="AG8227" t="str">
            <v/>
          </cell>
          <cell r="AH8227">
            <v>-100</v>
          </cell>
        </row>
        <row r="8228">
          <cell r="AD8228">
            <v>13</v>
          </cell>
          <cell r="AF8228">
            <v>100</v>
          </cell>
          <cell r="AG8228" t="str">
            <v/>
          </cell>
          <cell r="AH8228">
            <v>-100</v>
          </cell>
        </row>
        <row r="8229">
          <cell r="AD8229">
            <v>8.5</v>
          </cell>
          <cell r="AF8229">
            <v>100</v>
          </cell>
          <cell r="AG8229" t="str">
            <v/>
          </cell>
          <cell r="AH8229">
            <v>-100</v>
          </cell>
        </row>
        <row r="8230">
          <cell r="AD8230">
            <v>6</v>
          </cell>
          <cell r="AF8230">
            <v>100</v>
          </cell>
          <cell r="AG8230" t="str">
            <v/>
          </cell>
          <cell r="AH8230">
            <v>-100</v>
          </cell>
        </row>
        <row r="8231">
          <cell r="AD8231">
            <v>4.5999999999999996</v>
          </cell>
          <cell r="AF8231">
            <v>100</v>
          </cell>
          <cell r="AG8231" t="str">
            <v/>
          </cell>
          <cell r="AH8231">
            <v>-100</v>
          </cell>
        </row>
        <row r="8232">
          <cell r="AC8232" t="str">
            <v>Won</v>
          </cell>
          <cell r="AD8232">
            <v>4</v>
          </cell>
          <cell r="AE8232">
            <v>1.6</v>
          </cell>
          <cell r="AF8232">
            <v>100</v>
          </cell>
          <cell r="AG8232">
            <v>400</v>
          </cell>
          <cell r="AH8232">
            <v>300</v>
          </cell>
        </row>
        <row r="8233">
          <cell r="AD8233">
            <v>21</v>
          </cell>
          <cell r="AF8233">
            <v>100</v>
          </cell>
          <cell r="AG8233" t="str">
            <v/>
          </cell>
          <cell r="AH8233">
            <v>-100</v>
          </cell>
        </row>
        <row r="8234">
          <cell r="AD8234">
            <v>31</v>
          </cell>
          <cell r="AF8234">
            <v>100</v>
          </cell>
          <cell r="AG8234" t="str">
            <v/>
          </cell>
          <cell r="AH8234">
            <v>-100</v>
          </cell>
        </row>
        <row r="8235">
          <cell r="AC8235" t="str">
            <v>2nd</v>
          </cell>
          <cell r="AD8235">
            <v>19</v>
          </cell>
          <cell r="AE8235">
            <v>3.6</v>
          </cell>
          <cell r="AF8235">
            <v>100</v>
          </cell>
          <cell r="AG8235" t="str">
            <v/>
          </cell>
          <cell r="AH8235">
            <v>-100</v>
          </cell>
        </row>
        <row r="8236">
          <cell r="AD8236">
            <v>3.9</v>
          </cell>
          <cell r="AF8236">
            <v>100</v>
          </cell>
          <cell r="AG8236" t="str">
            <v/>
          </cell>
          <cell r="AH8236">
            <v>-100</v>
          </cell>
        </row>
        <row r="8237">
          <cell r="AD8237">
            <v>3.6</v>
          </cell>
          <cell r="AF8237">
            <v>100</v>
          </cell>
          <cell r="AG8237" t="str">
            <v/>
          </cell>
          <cell r="AH8237">
            <v>-100</v>
          </cell>
        </row>
        <row r="8238">
          <cell r="AC8238" t="str">
            <v>3rd</v>
          </cell>
          <cell r="AD8238">
            <v>8</v>
          </cell>
          <cell r="AE8238">
            <v>2.6</v>
          </cell>
          <cell r="AF8238">
            <v>100</v>
          </cell>
          <cell r="AG8238" t="str">
            <v/>
          </cell>
          <cell r="AH8238">
            <v>-100</v>
          </cell>
        </row>
        <row r="8239">
          <cell r="AD8239">
            <v>7.5</v>
          </cell>
          <cell r="AF8239">
            <v>100</v>
          </cell>
          <cell r="AG8239" t="str">
            <v/>
          </cell>
          <cell r="AH8239">
            <v>-100</v>
          </cell>
        </row>
        <row r="8240">
          <cell r="AD8240">
            <v>9</v>
          </cell>
          <cell r="AF8240">
            <v>100</v>
          </cell>
          <cell r="AG8240" t="str">
            <v/>
          </cell>
          <cell r="AH8240">
            <v>-100</v>
          </cell>
        </row>
        <row r="8241">
          <cell r="AC8241" t="str">
            <v>Won</v>
          </cell>
          <cell r="AD8241">
            <v>2.4500000000000002</v>
          </cell>
          <cell r="AE8241">
            <v>1.2</v>
          </cell>
          <cell r="AF8241">
            <v>100</v>
          </cell>
          <cell r="AG8241">
            <v>245.00000000000003</v>
          </cell>
          <cell r="AH8241">
            <v>145.00000000000003</v>
          </cell>
        </row>
        <row r="8242">
          <cell r="AC8242" t="str">
            <v>2nd</v>
          </cell>
          <cell r="AD8242">
            <v>9</v>
          </cell>
          <cell r="AE8242">
            <v>2.4</v>
          </cell>
          <cell r="AF8242">
            <v>100</v>
          </cell>
          <cell r="AG8242" t="str">
            <v/>
          </cell>
          <cell r="AH8242">
            <v>-100</v>
          </cell>
        </row>
        <row r="8243">
          <cell r="AC8243" t="str">
            <v>3rd</v>
          </cell>
          <cell r="AD8243">
            <v>8</v>
          </cell>
          <cell r="AE8243">
            <v>2.2999999999999998</v>
          </cell>
          <cell r="AF8243">
            <v>100</v>
          </cell>
          <cell r="AG8243" t="str">
            <v/>
          </cell>
          <cell r="AH8243">
            <v>-100</v>
          </cell>
        </row>
        <row r="8244">
          <cell r="AD8244">
            <v>5.5</v>
          </cell>
          <cell r="AF8244">
            <v>100</v>
          </cell>
          <cell r="AG8244" t="str">
            <v/>
          </cell>
          <cell r="AH8244">
            <v>-100</v>
          </cell>
        </row>
        <row r="8245">
          <cell r="AD8245">
            <v>16</v>
          </cell>
          <cell r="AF8245">
            <v>100</v>
          </cell>
          <cell r="AG8245" t="str">
            <v/>
          </cell>
          <cell r="AH8245">
            <v>-100</v>
          </cell>
        </row>
        <row r="8246">
          <cell r="AD8246">
            <v>4.8</v>
          </cell>
          <cell r="AF8246">
            <v>100</v>
          </cell>
          <cell r="AG8246" t="str">
            <v/>
          </cell>
          <cell r="AH8246">
            <v>-100</v>
          </cell>
        </row>
        <row r="8247">
          <cell r="AC8247" t="str">
            <v>Won</v>
          </cell>
          <cell r="AD8247">
            <v>5.4</v>
          </cell>
          <cell r="AE8247">
            <v>2.1</v>
          </cell>
          <cell r="AF8247">
            <v>100</v>
          </cell>
          <cell r="AG8247">
            <v>540</v>
          </cell>
          <cell r="AH8247">
            <v>440</v>
          </cell>
        </row>
        <row r="8248">
          <cell r="AC8248" t="str">
            <v>2nd</v>
          </cell>
          <cell r="AD8248">
            <v>6.5</v>
          </cell>
          <cell r="AE8248">
            <v>1.9</v>
          </cell>
          <cell r="AF8248">
            <v>100</v>
          </cell>
          <cell r="AG8248" t="str">
            <v/>
          </cell>
          <cell r="AH8248">
            <v>-100</v>
          </cell>
        </row>
        <row r="8249">
          <cell r="AC8249" t="str">
            <v>3rd</v>
          </cell>
          <cell r="AD8249">
            <v>3.9</v>
          </cell>
          <cell r="AE8249">
            <v>1.5</v>
          </cell>
          <cell r="AF8249">
            <v>100</v>
          </cell>
          <cell r="AG8249" t="str">
            <v/>
          </cell>
          <cell r="AH8249">
            <v>-100</v>
          </cell>
        </row>
        <row r="8250">
          <cell r="AD8250">
            <v>4.4000000000000004</v>
          </cell>
          <cell r="AF8250">
            <v>100</v>
          </cell>
          <cell r="AG8250" t="str">
            <v/>
          </cell>
          <cell r="AH8250">
            <v>-100</v>
          </cell>
        </row>
        <row r="8251">
          <cell r="AC8251" t="str">
            <v>Won</v>
          </cell>
          <cell r="AD8251">
            <v>9</v>
          </cell>
          <cell r="AE8251">
            <v>2.4</v>
          </cell>
          <cell r="AF8251">
            <v>100</v>
          </cell>
          <cell r="AG8251">
            <v>900</v>
          </cell>
          <cell r="AH8251">
            <v>800</v>
          </cell>
        </row>
        <row r="8252">
          <cell r="AC8252" t="str">
            <v>2nd</v>
          </cell>
          <cell r="AD8252">
            <v>4.2</v>
          </cell>
          <cell r="AE8252">
            <v>1.6</v>
          </cell>
          <cell r="AF8252">
            <v>100</v>
          </cell>
          <cell r="AG8252" t="str">
            <v/>
          </cell>
          <cell r="AH8252">
            <v>-100</v>
          </cell>
        </row>
        <row r="8253">
          <cell r="AD8253">
            <v>7.5</v>
          </cell>
          <cell r="AF8253">
            <v>100</v>
          </cell>
          <cell r="AG8253" t="str">
            <v/>
          </cell>
          <cell r="AH8253">
            <v>-100</v>
          </cell>
        </row>
        <row r="8254">
          <cell r="AD8254">
            <v>7</v>
          </cell>
          <cell r="AF8254">
            <v>100</v>
          </cell>
          <cell r="AG8254" t="str">
            <v/>
          </cell>
          <cell r="AH8254">
            <v>-100</v>
          </cell>
        </row>
        <row r="8255">
          <cell r="AC8255" t="str">
            <v>3rd</v>
          </cell>
          <cell r="AD8255">
            <v>6.5</v>
          </cell>
          <cell r="AE8255">
            <v>2.1</v>
          </cell>
          <cell r="AF8255">
            <v>100</v>
          </cell>
          <cell r="AG8255" t="str">
            <v/>
          </cell>
          <cell r="AH8255">
            <v>-100</v>
          </cell>
        </row>
        <row r="8256">
          <cell r="AD8256">
            <v>4</v>
          </cell>
          <cell r="AF8256">
            <v>100</v>
          </cell>
          <cell r="AG8256" t="str">
            <v/>
          </cell>
          <cell r="AH8256">
            <v>-100</v>
          </cell>
        </row>
        <row r="8257">
          <cell r="AC8257" t="str">
            <v>2nd</v>
          </cell>
          <cell r="AD8257">
            <v>5.5</v>
          </cell>
          <cell r="AE8257">
            <v>1.8</v>
          </cell>
          <cell r="AF8257">
            <v>100</v>
          </cell>
          <cell r="AG8257" t="str">
            <v/>
          </cell>
          <cell r="AH8257">
            <v>-100</v>
          </cell>
        </row>
        <row r="8258">
          <cell r="AD8258">
            <v>16</v>
          </cell>
          <cell r="AF8258">
            <v>100</v>
          </cell>
          <cell r="AG8258" t="str">
            <v/>
          </cell>
          <cell r="AH8258">
            <v>-100</v>
          </cell>
        </row>
        <row r="8259">
          <cell r="AD8259">
            <v>6</v>
          </cell>
          <cell r="AF8259">
            <v>100</v>
          </cell>
          <cell r="AG8259" t="str">
            <v/>
          </cell>
          <cell r="AH8259">
            <v>-100</v>
          </cell>
        </row>
        <row r="8260">
          <cell r="AC8260" t="str">
            <v>2nd</v>
          </cell>
          <cell r="AD8260">
            <v>3.7</v>
          </cell>
          <cell r="AE8260">
            <v>1.6</v>
          </cell>
          <cell r="AF8260">
            <v>100</v>
          </cell>
          <cell r="AG8260" t="str">
            <v/>
          </cell>
          <cell r="AH8260">
            <v>-100</v>
          </cell>
        </row>
        <row r="8261">
          <cell r="AC8261" t="str">
            <v>Won</v>
          </cell>
          <cell r="AD8261">
            <v>3.1</v>
          </cell>
          <cell r="AE8261">
            <v>1.5</v>
          </cell>
          <cell r="AF8261">
            <v>100</v>
          </cell>
          <cell r="AG8261">
            <v>310</v>
          </cell>
          <cell r="AH8261">
            <v>210</v>
          </cell>
        </row>
        <row r="8262">
          <cell r="AD8262">
            <v>21</v>
          </cell>
          <cell r="AF8262">
            <v>100</v>
          </cell>
          <cell r="AG8262" t="str">
            <v/>
          </cell>
          <cell r="AH8262">
            <v>-100</v>
          </cell>
        </row>
        <row r="8263">
          <cell r="AD8263">
            <v>21</v>
          </cell>
          <cell r="AF8263">
            <v>100</v>
          </cell>
          <cell r="AG8263" t="str">
            <v/>
          </cell>
          <cell r="AH8263">
            <v>-100</v>
          </cell>
        </row>
        <row r="8264">
          <cell r="AD8264">
            <v>20</v>
          </cell>
          <cell r="AF8264">
            <v>100</v>
          </cell>
          <cell r="AG8264" t="str">
            <v/>
          </cell>
          <cell r="AH8264">
            <v>-100</v>
          </cell>
        </row>
        <row r="8265">
          <cell r="AC8265" t="str">
            <v>Won</v>
          </cell>
          <cell r="AD8265">
            <v>2.5</v>
          </cell>
          <cell r="AE8265">
            <v>1.3</v>
          </cell>
          <cell r="AF8265">
            <v>100</v>
          </cell>
          <cell r="AG8265">
            <v>250</v>
          </cell>
          <cell r="AH8265">
            <v>150</v>
          </cell>
        </row>
        <row r="8266">
          <cell r="AD8266">
            <v>5</v>
          </cell>
          <cell r="AF8266">
            <v>100</v>
          </cell>
          <cell r="AG8266" t="str">
            <v/>
          </cell>
          <cell r="AH8266">
            <v>-100</v>
          </cell>
        </row>
        <row r="8267">
          <cell r="AD8267">
            <v>21</v>
          </cell>
          <cell r="AF8267">
            <v>100</v>
          </cell>
          <cell r="AG8267" t="str">
            <v/>
          </cell>
          <cell r="AH8267">
            <v>-100</v>
          </cell>
        </row>
        <row r="8268">
          <cell r="AC8268" t="str">
            <v>2nd</v>
          </cell>
          <cell r="AD8268">
            <v>7</v>
          </cell>
          <cell r="AE8268">
            <v>1.7</v>
          </cell>
          <cell r="AF8268">
            <v>100</v>
          </cell>
          <cell r="AG8268" t="str">
            <v/>
          </cell>
          <cell r="AH8268">
            <v>-100</v>
          </cell>
        </row>
        <row r="8269">
          <cell r="AD8269">
            <v>21</v>
          </cell>
          <cell r="AF8269">
            <v>100</v>
          </cell>
          <cell r="AG8269" t="str">
            <v/>
          </cell>
          <cell r="AH8269">
            <v>-100</v>
          </cell>
        </row>
        <row r="8270">
          <cell r="AC8270" t="str">
            <v>Ntd</v>
          </cell>
          <cell r="AD8270">
            <v>3.8</v>
          </cell>
          <cell r="AF8270">
            <v>100</v>
          </cell>
          <cell r="AG8270" t="str">
            <v/>
          </cell>
          <cell r="AH8270">
            <v>-100</v>
          </cell>
        </row>
        <row r="8271">
          <cell r="AC8271" t="str">
            <v>2nd</v>
          </cell>
          <cell r="AD8271">
            <v>2.6</v>
          </cell>
          <cell r="AE8271">
            <v>1.3</v>
          </cell>
          <cell r="AF8271">
            <v>100</v>
          </cell>
          <cell r="AG8271" t="str">
            <v/>
          </cell>
          <cell r="AH8271">
            <v>-100</v>
          </cell>
        </row>
        <row r="8272">
          <cell r="AD8272">
            <v>7.5</v>
          </cell>
          <cell r="AF8272">
            <v>100</v>
          </cell>
          <cell r="AG8272" t="str">
            <v/>
          </cell>
          <cell r="AH8272">
            <v>-100</v>
          </cell>
        </row>
        <row r="8273">
          <cell r="AD8273">
            <v>8</v>
          </cell>
          <cell r="AF8273">
            <v>100</v>
          </cell>
          <cell r="AG8273" t="str">
            <v/>
          </cell>
          <cell r="AH8273">
            <v>-100</v>
          </cell>
        </row>
        <row r="8274">
          <cell r="AC8274" t="str">
            <v>Won</v>
          </cell>
          <cell r="AD8274">
            <v>8.5</v>
          </cell>
          <cell r="AE8274">
            <v>2.6</v>
          </cell>
          <cell r="AF8274">
            <v>100</v>
          </cell>
          <cell r="AG8274">
            <v>850</v>
          </cell>
          <cell r="AH8274">
            <v>750</v>
          </cell>
        </row>
        <row r="8275">
          <cell r="AC8275" t="str">
            <v>3rd</v>
          </cell>
          <cell r="AD8275">
            <v>4.4000000000000004</v>
          </cell>
          <cell r="AE8275">
            <v>1.6</v>
          </cell>
          <cell r="AF8275">
            <v>100</v>
          </cell>
          <cell r="AG8275" t="str">
            <v/>
          </cell>
          <cell r="AH8275">
            <v>-100</v>
          </cell>
        </row>
        <row r="8276">
          <cell r="AD8276">
            <v>19</v>
          </cell>
          <cell r="AF8276">
            <v>100</v>
          </cell>
          <cell r="AG8276" t="str">
            <v/>
          </cell>
          <cell r="AH8276">
            <v>-100</v>
          </cell>
        </row>
        <row r="8277">
          <cell r="AC8277" t="str">
            <v>2nd</v>
          </cell>
          <cell r="AD8277">
            <v>2.7</v>
          </cell>
          <cell r="AE8277">
            <v>1.3</v>
          </cell>
          <cell r="AF8277">
            <v>100</v>
          </cell>
          <cell r="AG8277" t="str">
            <v/>
          </cell>
          <cell r="AH8277">
            <v>-100</v>
          </cell>
        </row>
        <row r="8278">
          <cell r="AC8278" t="str">
            <v>Won</v>
          </cell>
          <cell r="AD8278">
            <v>9</v>
          </cell>
          <cell r="AE8278">
            <v>2</v>
          </cell>
          <cell r="AF8278">
            <v>100</v>
          </cell>
          <cell r="AG8278">
            <v>900</v>
          </cell>
          <cell r="AH8278">
            <v>800</v>
          </cell>
        </row>
        <row r="8279">
          <cell r="AD8279">
            <v>10</v>
          </cell>
          <cell r="AF8279">
            <v>100</v>
          </cell>
          <cell r="AG8279" t="str">
            <v/>
          </cell>
          <cell r="AH8279">
            <v>-100</v>
          </cell>
        </row>
        <row r="8280">
          <cell r="AD8280">
            <v>3.1</v>
          </cell>
          <cell r="AF8280">
            <v>100</v>
          </cell>
          <cell r="AG8280" t="str">
            <v/>
          </cell>
          <cell r="AH8280">
            <v>-100</v>
          </cell>
        </row>
        <row r="8281">
          <cell r="AC8281" t="str">
            <v>2nd</v>
          </cell>
          <cell r="AD8281">
            <v>7.5</v>
          </cell>
          <cell r="AE8281">
            <v>1.9</v>
          </cell>
          <cell r="AF8281">
            <v>100</v>
          </cell>
          <cell r="AG8281" t="str">
            <v/>
          </cell>
          <cell r="AH8281">
            <v>-100</v>
          </cell>
        </row>
        <row r="8282">
          <cell r="AD8282">
            <v>3.2</v>
          </cell>
          <cell r="AF8282">
            <v>100</v>
          </cell>
          <cell r="AG8282" t="str">
            <v/>
          </cell>
          <cell r="AH8282">
            <v>-100</v>
          </cell>
        </row>
        <row r="8283">
          <cell r="AD8283">
            <v>14</v>
          </cell>
          <cell r="AF8283">
            <v>100</v>
          </cell>
          <cell r="AG8283" t="str">
            <v/>
          </cell>
          <cell r="AH8283">
            <v>-100</v>
          </cell>
        </row>
        <row r="8284">
          <cell r="AC8284" t="str">
            <v>Won</v>
          </cell>
          <cell r="AD8284">
            <v>5.5</v>
          </cell>
          <cell r="AE8284">
            <v>1.7</v>
          </cell>
          <cell r="AF8284">
            <v>100</v>
          </cell>
          <cell r="AG8284">
            <v>550</v>
          </cell>
          <cell r="AH8284">
            <v>450</v>
          </cell>
        </row>
        <row r="8285">
          <cell r="AD8285">
            <v>7</v>
          </cell>
          <cell r="AF8285">
            <v>100</v>
          </cell>
          <cell r="AG8285" t="str">
            <v/>
          </cell>
          <cell r="AH8285">
            <v>-100</v>
          </cell>
        </row>
        <row r="8286">
          <cell r="AD8286">
            <v>4.4000000000000004</v>
          </cell>
          <cell r="AF8286">
            <v>100</v>
          </cell>
          <cell r="AG8286" t="str">
            <v/>
          </cell>
          <cell r="AH8286">
            <v>-100</v>
          </cell>
        </row>
        <row r="8287">
          <cell r="AD8287">
            <v>5.5</v>
          </cell>
          <cell r="AF8287">
            <v>100</v>
          </cell>
          <cell r="AG8287" t="str">
            <v/>
          </cell>
          <cell r="AH8287">
            <v>-100</v>
          </cell>
        </row>
        <row r="8288">
          <cell r="AC8288" t="str">
            <v>2nd</v>
          </cell>
          <cell r="AD8288">
            <v>6</v>
          </cell>
          <cell r="AE8288">
            <v>1.7</v>
          </cell>
          <cell r="AF8288">
            <v>100</v>
          </cell>
          <cell r="AG8288" t="str">
            <v/>
          </cell>
          <cell r="AH8288">
            <v>-100</v>
          </cell>
        </row>
        <row r="8289">
          <cell r="AC8289" t="str">
            <v>Won</v>
          </cell>
          <cell r="AD8289">
            <v>7</v>
          </cell>
          <cell r="AE8289">
            <v>2</v>
          </cell>
          <cell r="AF8289">
            <v>100</v>
          </cell>
          <cell r="AG8289">
            <v>700</v>
          </cell>
          <cell r="AH8289">
            <v>600</v>
          </cell>
        </row>
        <row r="8290">
          <cell r="AC8290" t="str">
            <v>3rd</v>
          </cell>
          <cell r="AD8290">
            <v>5.5</v>
          </cell>
          <cell r="AE8290">
            <v>1.8</v>
          </cell>
          <cell r="AF8290">
            <v>100</v>
          </cell>
          <cell r="AG8290" t="str">
            <v/>
          </cell>
          <cell r="AH8290">
            <v>-100</v>
          </cell>
        </row>
        <row r="8291">
          <cell r="AD8291">
            <v>6.5</v>
          </cell>
          <cell r="AF8291">
            <v>100</v>
          </cell>
          <cell r="AG8291" t="str">
            <v/>
          </cell>
          <cell r="AH8291">
            <v>-100</v>
          </cell>
        </row>
        <row r="8292">
          <cell r="AC8292" t="str">
            <v>Won</v>
          </cell>
          <cell r="AD8292">
            <v>3.1</v>
          </cell>
          <cell r="AE8292">
            <v>1.5</v>
          </cell>
          <cell r="AF8292">
            <v>100</v>
          </cell>
          <cell r="AG8292">
            <v>310</v>
          </cell>
          <cell r="AH8292">
            <v>210</v>
          </cell>
        </row>
        <row r="8293">
          <cell r="AC8293" t="str">
            <v>2nd</v>
          </cell>
          <cell r="AD8293">
            <v>15</v>
          </cell>
          <cell r="AE8293">
            <v>3.7</v>
          </cell>
          <cell r="AF8293">
            <v>100</v>
          </cell>
          <cell r="AG8293" t="str">
            <v/>
          </cell>
          <cell r="AH8293">
            <v>-100</v>
          </cell>
        </row>
        <row r="8294">
          <cell r="AD8294">
            <v>9.5</v>
          </cell>
          <cell r="AF8294">
            <v>100</v>
          </cell>
          <cell r="AG8294" t="str">
            <v/>
          </cell>
          <cell r="AH8294">
            <v>-100</v>
          </cell>
        </row>
        <row r="8295">
          <cell r="AC8295" t="str">
            <v>Won</v>
          </cell>
          <cell r="AD8295">
            <v>5.5</v>
          </cell>
          <cell r="AE8295">
            <v>2</v>
          </cell>
          <cell r="AF8295">
            <v>100</v>
          </cell>
          <cell r="AG8295">
            <v>550</v>
          </cell>
          <cell r="AH8295">
            <v>450</v>
          </cell>
        </row>
        <row r="8296">
          <cell r="AD8296">
            <v>15</v>
          </cell>
          <cell r="AF8296">
            <v>100</v>
          </cell>
          <cell r="AG8296" t="str">
            <v/>
          </cell>
          <cell r="AH8296">
            <v>-100</v>
          </cell>
        </row>
        <row r="8297">
          <cell r="AC8297" t="str">
            <v>2nd</v>
          </cell>
          <cell r="AD8297">
            <v>8.5</v>
          </cell>
          <cell r="AE8297">
            <v>2.6</v>
          </cell>
          <cell r="AF8297">
            <v>100</v>
          </cell>
          <cell r="AG8297" t="str">
            <v/>
          </cell>
          <cell r="AH8297">
            <v>-100</v>
          </cell>
        </row>
        <row r="8298">
          <cell r="AD8298">
            <v>4.4000000000000004</v>
          </cell>
          <cell r="AF8298">
            <v>100</v>
          </cell>
          <cell r="AG8298" t="str">
            <v/>
          </cell>
          <cell r="AH8298">
            <v>-100</v>
          </cell>
        </row>
        <row r="8299">
          <cell r="AC8299" t="str">
            <v>3rd</v>
          </cell>
          <cell r="AD8299">
            <v>7</v>
          </cell>
          <cell r="AE8299">
            <v>2.2000000000000002</v>
          </cell>
          <cell r="AF8299">
            <v>100</v>
          </cell>
          <cell r="AG8299" t="str">
            <v/>
          </cell>
          <cell r="AH8299">
            <v>-100</v>
          </cell>
        </row>
        <row r="8300">
          <cell r="AC8300" t="str">
            <v>Won</v>
          </cell>
          <cell r="AD8300">
            <v>12.7</v>
          </cell>
          <cell r="AE8300">
            <v>3.3</v>
          </cell>
          <cell r="AF8300">
            <v>100</v>
          </cell>
          <cell r="AG8300">
            <v>1270</v>
          </cell>
          <cell r="AH8300">
            <v>1170</v>
          </cell>
        </row>
        <row r="8301">
          <cell r="AD8301">
            <v>8</v>
          </cell>
          <cell r="AF8301">
            <v>100</v>
          </cell>
          <cell r="AG8301" t="str">
            <v/>
          </cell>
          <cell r="AH8301">
            <v>-100</v>
          </cell>
        </row>
        <row r="8302">
          <cell r="AD8302">
            <v>4.4000000000000004</v>
          </cell>
          <cell r="AF8302">
            <v>100</v>
          </cell>
          <cell r="AG8302" t="str">
            <v/>
          </cell>
          <cell r="AH8302">
            <v>-100</v>
          </cell>
        </row>
        <row r="8303">
          <cell r="AD8303">
            <v>18</v>
          </cell>
          <cell r="AF8303">
            <v>100</v>
          </cell>
          <cell r="AG8303" t="str">
            <v/>
          </cell>
          <cell r="AH8303">
            <v>-100</v>
          </cell>
        </row>
        <row r="8304">
          <cell r="AD8304">
            <v>8</v>
          </cell>
          <cell r="AF8304">
            <v>100</v>
          </cell>
          <cell r="AG8304" t="str">
            <v/>
          </cell>
          <cell r="AH8304">
            <v>-100</v>
          </cell>
        </row>
        <row r="8305">
          <cell r="AC8305" t="str">
            <v>Won</v>
          </cell>
          <cell r="AD8305">
            <v>1.7</v>
          </cell>
          <cell r="AE8305">
            <v>1.1000000000000001</v>
          </cell>
          <cell r="AF8305">
            <v>100</v>
          </cell>
          <cell r="AG8305">
            <v>170</v>
          </cell>
          <cell r="AH8305">
            <v>70</v>
          </cell>
        </row>
        <row r="8306">
          <cell r="AD8306">
            <v>5.5</v>
          </cell>
          <cell r="AF8306">
            <v>100</v>
          </cell>
          <cell r="AG8306" t="str">
            <v/>
          </cell>
          <cell r="AH8306">
            <v>-100</v>
          </cell>
        </row>
        <row r="8307">
          <cell r="AC8307" t="str">
            <v>Ntd</v>
          </cell>
          <cell r="AD8307">
            <v>7.5</v>
          </cell>
          <cell r="AF8307">
            <v>100</v>
          </cell>
          <cell r="AG8307" t="str">
            <v/>
          </cell>
          <cell r="AH8307">
            <v>-100</v>
          </cell>
        </row>
        <row r="8308">
          <cell r="AD8308">
            <v>21</v>
          </cell>
          <cell r="AF8308">
            <v>100</v>
          </cell>
          <cell r="AG8308" t="str">
            <v/>
          </cell>
          <cell r="AH8308">
            <v>-100</v>
          </cell>
        </row>
        <row r="8309">
          <cell r="AD8309">
            <v>13</v>
          </cell>
          <cell r="AF8309">
            <v>100</v>
          </cell>
          <cell r="AG8309" t="str">
            <v/>
          </cell>
          <cell r="AH8309">
            <v>-100</v>
          </cell>
        </row>
        <row r="8310">
          <cell r="AD8310">
            <v>11</v>
          </cell>
          <cell r="AF8310">
            <v>100</v>
          </cell>
          <cell r="AG8310" t="str">
            <v/>
          </cell>
          <cell r="AH8310">
            <v>-100</v>
          </cell>
        </row>
        <row r="8311">
          <cell r="AC8311" t="str">
            <v>Won</v>
          </cell>
          <cell r="AD8311">
            <v>3.7</v>
          </cell>
          <cell r="AE8311">
            <v>1.6</v>
          </cell>
          <cell r="AF8311">
            <v>100</v>
          </cell>
          <cell r="AG8311">
            <v>370</v>
          </cell>
          <cell r="AH8311">
            <v>270</v>
          </cell>
        </row>
        <row r="8312">
          <cell r="AC8312" t="str">
            <v>3rd</v>
          </cell>
          <cell r="AD8312">
            <v>7</v>
          </cell>
          <cell r="AE8312">
            <v>1.7</v>
          </cell>
          <cell r="AF8312">
            <v>100</v>
          </cell>
          <cell r="AG8312" t="str">
            <v/>
          </cell>
          <cell r="AH8312">
            <v>-100</v>
          </cell>
        </row>
        <row r="8313">
          <cell r="AD8313">
            <v>17</v>
          </cell>
          <cell r="AF8313">
            <v>100</v>
          </cell>
          <cell r="AG8313" t="str">
            <v/>
          </cell>
          <cell r="AH8313">
            <v>-100</v>
          </cell>
        </row>
        <row r="8314">
          <cell r="AD8314">
            <v>4.5999999999999996</v>
          </cell>
          <cell r="AF8314">
            <v>100</v>
          </cell>
          <cell r="AG8314" t="str">
            <v/>
          </cell>
          <cell r="AH8314">
            <v>-100</v>
          </cell>
        </row>
        <row r="8315">
          <cell r="AD8315">
            <v>5.5</v>
          </cell>
          <cell r="AF8315">
            <v>100</v>
          </cell>
          <cell r="AG8315" t="str">
            <v/>
          </cell>
          <cell r="AH8315">
            <v>-100</v>
          </cell>
        </row>
        <row r="8316">
          <cell r="AC8316" t="str">
            <v>2nd</v>
          </cell>
          <cell r="AD8316">
            <v>31</v>
          </cell>
          <cell r="AE8316">
            <v>6.3</v>
          </cell>
          <cell r="AF8316">
            <v>100</v>
          </cell>
          <cell r="AG8316" t="str">
            <v/>
          </cell>
          <cell r="AH8316">
            <v>-100</v>
          </cell>
        </row>
        <row r="8317">
          <cell r="AD8317">
            <v>10</v>
          </cell>
          <cell r="AF8317">
            <v>100</v>
          </cell>
          <cell r="AG8317" t="str">
            <v/>
          </cell>
          <cell r="AH8317">
            <v>-100</v>
          </cell>
        </row>
        <row r="8318">
          <cell r="AC8318" t="str">
            <v>3rd</v>
          </cell>
          <cell r="AD8318">
            <v>3.7</v>
          </cell>
          <cell r="AF8318">
            <v>100</v>
          </cell>
          <cell r="AG8318" t="str">
            <v/>
          </cell>
          <cell r="AH8318">
            <v>-100</v>
          </cell>
        </row>
        <row r="8319">
          <cell r="AD8319">
            <v>6.5</v>
          </cell>
          <cell r="AF8319">
            <v>100</v>
          </cell>
          <cell r="AG8319" t="str">
            <v/>
          </cell>
          <cell r="AH8319">
            <v>-100</v>
          </cell>
        </row>
        <row r="8320">
          <cell r="AD8320">
            <v>2.9</v>
          </cell>
          <cell r="AF8320">
            <v>100</v>
          </cell>
          <cell r="AG8320" t="str">
            <v/>
          </cell>
          <cell r="AH8320">
            <v>-100</v>
          </cell>
        </row>
        <row r="8321">
          <cell r="AC8321" t="str">
            <v>Won</v>
          </cell>
          <cell r="AD8321">
            <v>2.2000000000000002</v>
          </cell>
          <cell r="AE8321">
            <v>1.3</v>
          </cell>
          <cell r="AF8321">
            <v>100</v>
          </cell>
          <cell r="AG8321">
            <v>220.00000000000003</v>
          </cell>
          <cell r="AH8321">
            <v>120.00000000000003</v>
          </cell>
        </row>
        <row r="8322">
          <cell r="AC8322" t="str">
            <v>L/Scr</v>
          </cell>
          <cell r="AD8322">
            <v>1</v>
          </cell>
          <cell r="AE8322">
            <v>1</v>
          </cell>
          <cell r="AF8322" t="str">
            <v/>
          </cell>
          <cell r="AG8322" t="str">
            <v/>
          </cell>
          <cell r="AH8322" t="str">
            <v/>
          </cell>
        </row>
        <row r="8323">
          <cell r="AC8323" t="str">
            <v>2nd</v>
          </cell>
          <cell r="AD8323">
            <v>11</v>
          </cell>
          <cell r="AE8323">
            <v>3.3</v>
          </cell>
          <cell r="AF8323">
            <v>100</v>
          </cell>
          <cell r="AG8323" t="str">
            <v/>
          </cell>
          <cell r="AH8323">
            <v>-100</v>
          </cell>
        </row>
        <row r="8324">
          <cell r="AC8324" t="str">
            <v>Ntd</v>
          </cell>
          <cell r="AD8324">
            <v>12</v>
          </cell>
          <cell r="AF8324">
            <v>100</v>
          </cell>
          <cell r="AG8324" t="str">
            <v/>
          </cell>
          <cell r="AH8324">
            <v>-100</v>
          </cell>
        </row>
        <row r="8325">
          <cell r="AD8325">
            <v>12</v>
          </cell>
          <cell r="AF8325">
            <v>100</v>
          </cell>
          <cell r="AG8325" t="str">
            <v/>
          </cell>
          <cell r="AH8325">
            <v>-100</v>
          </cell>
        </row>
        <row r="8326">
          <cell r="AC8326" t="str">
            <v>Won</v>
          </cell>
          <cell r="AD8326">
            <v>8.9</v>
          </cell>
          <cell r="AE8326">
            <v>2.7</v>
          </cell>
          <cell r="AF8326">
            <v>100</v>
          </cell>
          <cell r="AG8326">
            <v>890</v>
          </cell>
          <cell r="AH8326">
            <v>790</v>
          </cell>
        </row>
        <row r="8327">
          <cell r="AC8327" t="str">
            <v>3rd</v>
          </cell>
          <cell r="AD8327">
            <v>2.8</v>
          </cell>
          <cell r="AE8327">
            <v>1.4</v>
          </cell>
          <cell r="AF8327">
            <v>100</v>
          </cell>
          <cell r="AG8327" t="str">
            <v/>
          </cell>
          <cell r="AH8327">
            <v>-100</v>
          </cell>
        </row>
        <row r="8328">
          <cell r="AD8328">
            <v>10</v>
          </cell>
          <cell r="AF8328">
            <v>100</v>
          </cell>
          <cell r="AG8328" t="str">
            <v/>
          </cell>
          <cell r="AH8328">
            <v>-100</v>
          </cell>
        </row>
        <row r="8329">
          <cell r="AD8329">
            <v>21</v>
          </cell>
          <cell r="AF8329">
            <v>100</v>
          </cell>
          <cell r="AG8329" t="str">
            <v/>
          </cell>
          <cell r="AH8329">
            <v>-100</v>
          </cell>
        </row>
        <row r="8330">
          <cell r="AD8330">
            <v>5.5</v>
          </cell>
          <cell r="AF8330">
            <v>100</v>
          </cell>
          <cell r="AG8330" t="str">
            <v/>
          </cell>
          <cell r="AH8330">
            <v>-100</v>
          </cell>
        </row>
        <row r="8331">
          <cell r="AC8331" t="str">
            <v>3rd</v>
          </cell>
          <cell r="AD8331">
            <v>4</v>
          </cell>
          <cell r="AE8331">
            <v>1.4</v>
          </cell>
          <cell r="AF8331">
            <v>100</v>
          </cell>
          <cell r="AG8331" t="str">
            <v/>
          </cell>
          <cell r="AH8331">
            <v>-100</v>
          </cell>
        </row>
        <row r="8332">
          <cell r="AD8332">
            <v>4.8</v>
          </cell>
          <cell r="AF8332">
            <v>100</v>
          </cell>
          <cell r="AG8332" t="str">
            <v/>
          </cell>
          <cell r="AH8332">
            <v>-100</v>
          </cell>
        </row>
        <row r="8333">
          <cell r="AC8333" t="str">
            <v>2nd</v>
          </cell>
          <cell r="AD8333">
            <v>4.4000000000000004</v>
          </cell>
          <cell r="AE8333">
            <v>1.5</v>
          </cell>
          <cell r="AF8333">
            <v>100</v>
          </cell>
          <cell r="AG8333" t="str">
            <v/>
          </cell>
          <cell r="AH8333">
            <v>-100</v>
          </cell>
        </row>
        <row r="8334">
          <cell r="AD8334">
            <v>13</v>
          </cell>
          <cell r="AF8334">
            <v>100</v>
          </cell>
          <cell r="AG8334" t="str">
            <v/>
          </cell>
          <cell r="AH8334">
            <v>-100</v>
          </cell>
        </row>
        <row r="8335">
          <cell r="AD8335">
            <v>9.5</v>
          </cell>
          <cell r="AF8335">
            <v>100</v>
          </cell>
          <cell r="AG8335" t="str">
            <v/>
          </cell>
          <cell r="AH8335">
            <v>-100</v>
          </cell>
        </row>
        <row r="8336">
          <cell r="AD8336">
            <v>6.5</v>
          </cell>
          <cell r="AF8336">
            <v>100</v>
          </cell>
          <cell r="AG8336" t="str">
            <v/>
          </cell>
          <cell r="AH8336">
            <v>-100</v>
          </cell>
        </row>
        <row r="8337">
          <cell r="AC8337" t="str">
            <v>3rd</v>
          </cell>
          <cell r="AD8337">
            <v>6.5</v>
          </cell>
          <cell r="AE8337">
            <v>1.8</v>
          </cell>
          <cell r="AF8337">
            <v>100</v>
          </cell>
          <cell r="AG8337" t="str">
            <v/>
          </cell>
          <cell r="AH8337">
            <v>-100</v>
          </cell>
        </row>
        <row r="8338">
          <cell r="AD8338">
            <v>3.6</v>
          </cell>
          <cell r="AF8338">
            <v>100</v>
          </cell>
          <cell r="AG8338" t="str">
            <v/>
          </cell>
          <cell r="AH8338">
            <v>-100</v>
          </cell>
        </row>
        <row r="8339">
          <cell r="AC8339" t="str">
            <v>2nd</v>
          </cell>
          <cell r="AD8339">
            <v>7.5</v>
          </cell>
          <cell r="AE8339">
            <v>2.2999999999999998</v>
          </cell>
          <cell r="AF8339">
            <v>100</v>
          </cell>
          <cell r="AG8339" t="str">
            <v/>
          </cell>
          <cell r="AH8339">
            <v>-100</v>
          </cell>
        </row>
        <row r="8340">
          <cell r="AC8340" t="str">
            <v>2nd</v>
          </cell>
          <cell r="AD8340">
            <v>7.5</v>
          </cell>
          <cell r="AE8340">
            <v>2.8</v>
          </cell>
          <cell r="AF8340">
            <v>100</v>
          </cell>
          <cell r="AG8340" t="str">
            <v/>
          </cell>
          <cell r="AH8340">
            <v>-100</v>
          </cell>
        </row>
        <row r="8341">
          <cell r="AC8341" t="str">
            <v>Won</v>
          </cell>
          <cell r="AD8341">
            <v>6</v>
          </cell>
          <cell r="AE8341">
            <v>2</v>
          </cell>
          <cell r="AF8341">
            <v>100</v>
          </cell>
          <cell r="AG8341">
            <v>600</v>
          </cell>
          <cell r="AH8341">
            <v>500</v>
          </cell>
        </row>
        <row r="8342">
          <cell r="AC8342" t="str">
            <v>3rd</v>
          </cell>
          <cell r="AD8342">
            <v>7</v>
          </cell>
          <cell r="AE8342">
            <v>2.4</v>
          </cell>
          <cell r="AF8342">
            <v>100</v>
          </cell>
          <cell r="AG8342" t="str">
            <v/>
          </cell>
          <cell r="AH8342">
            <v>-100</v>
          </cell>
        </row>
        <row r="8343">
          <cell r="AD8343">
            <v>9</v>
          </cell>
          <cell r="AF8343">
            <v>100</v>
          </cell>
          <cell r="AG8343" t="str">
            <v/>
          </cell>
          <cell r="AH8343">
            <v>-100</v>
          </cell>
        </row>
        <row r="8344">
          <cell r="AD8344">
            <v>8.5</v>
          </cell>
          <cell r="AF8344">
            <v>100</v>
          </cell>
          <cell r="AG8344" t="str">
            <v/>
          </cell>
          <cell r="AH8344">
            <v>-100</v>
          </cell>
        </row>
        <row r="8345">
          <cell r="AD8345">
            <v>5</v>
          </cell>
          <cell r="AF8345">
            <v>100</v>
          </cell>
          <cell r="AG8345" t="str">
            <v/>
          </cell>
          <cell r="AH8345">
            <v>-100</v>
          </cell>
        </row>
        <row r="8346">
          <cell r="AC8346" t="str">
            <v>Won</v>
          </cell>
          <cell r="AD8346">
            <v>4.5999999999999996</v>
          </cell>
          <cell r="AE8346">
            <v>1.6</v>
          </cell>
          <cell r="AF8346">
            <v>100</v>
          </cell>
          <cell r="AG8346">
            <v>459.99999999999994</v>
          </cell>
          <cell r="AH8346">
            <v>359.99999999999994</v>
          </cell>
        </row>
        <row r="8347">
          <cell r="AD8347">
            <v>4.8</v>
          </cell>
          <cell r="AF8347">
            <v>100</v>
          </cell>
          <cell r="AG8347" t="str">
            <v/>
          </cell>
          <cell r="AH8347">
            <v>-100</v>
          </cell>
        </row>
        <row r="8348">
          <cell r="AD8348">
            <v>8</v>
          </cell>
          <cell r="AF8348">
            <v>100</v>
          </cell>
          <cell r="AG8348" t="str">
            <v/>
          </cell>
          <cell r="AH8348">
            <v>-100</v>
          </cell>
        </row>
        <row r="8349">
          <cell r="AC8349" t="str">
            <v>3rd</v>
          </cell>
          <cell r="AD8349">
            <v>2.4</v>
          </cell>
          <cell r="AF8349">
            <v>100</v>
          </cell>
          <cell r="AG8349" t="str">
            <v/>
          </cell>
          <cell r="AH8349">
            <v>-100</v>
          </cell>
        </row>
        <row r="8350">
          <cell r="AD8350">
            <v>7</v>
          </cell>
          <cell r="AF8350">
            <v>100</v>
          </cell>
          <cell r="AG8350" t="str">
            <v/>
          </cell>
          <cell r="AH8350">
            <v>-100</v>
          </cell>
        </row>
        <row r="8351">
          <cell r="AC8351" t="str">
            <v>Won</v>
          </cell>
          <cell r="AD8351">
            <v>2.7</v>
          </cell>
          <cell r="AE8351">
            <v>1.5</v>
          </cell>
          <cell r="AF8351">
            <v>100</v>
          </cell>
          <cell r="AG8351">
            <v>270</v>
          </cell>
          <cell r="AH8351">
            <v>170</v>
          </cell>
        </row>
        <row r="8352">
          <cell r="AC8352" t="str">
            <v>3rd</v>
          </cell>
          <cell r="AD8352">
            <v>4.8</v>
          </cell>
          <cell r="AE8352">
            <v>1.4</v>
          </cell>
          <cell r="AF8352">
            <v>100</v>
          </cell>
          <cell r="AG8352" t="str">
            <v/>
          </cell>
          <cell r="AH8352">
            <v>-100</v>
          </cell>
        </row>
        <row r="8353">
          <cell r="AC8353" t="str">
            <v>2nd</v>
          </cell>
          <cell r="AD8353">
            <v>16</v>
          </cell>
          <cell r="AE8353">
            <v>3.6</v>
          </cell>
          <cell r="AF8353">
            <v>100</v>
          </cell>
          <cell r="AG8353" t="str">
            <v/>
          </cell>
          <cell r="AH8353">
            <v>-100</v>
          </cell>
        </row>
        <row r="8354">
          <cell r="AD8354">
            <v>17</v>
          </cell>
          <cell r="AF8354">
            <v>100</v>
          </cell>
          <cell r="AG8354" t="str">
            <v/>
          </cell>
          <cell r="AH8354">
            <v>-100</v>
          </cell>
        </row>
        <row r="8355">
          <cell r="AD8355">
            <v>3.9</v>
          </cell>
          <cell r="AF8355">
            <v>100</v>
          </cell>
          <cell r="AG8355" t="str">
            <v/>
          </cell>
          <cell r="AH8355">
            <v>-100</v>
          </cell>
        </row>
        <row r="8356">
          <cell r="AC8356" t="str">
            <v>3rd</v>
          </cell>
          <cell r="AD8356">
            <v>4.2</v>
          </cell>
          <cell r="AE8356">
            <v>1.5</v>
          </cell>
          <cell r="AF8356">
            <v>100</v>
          </cell>
          <cell r="AG8356" t="str">
            <v/>
          </cell>
          <cell r="AH8356">
            <v>-100</v>
          </cell>
        </row>
        <row r="8357">
          <cell r="AC8357" t="str">
            <v>Won</v>
          </cell>
          <cell r="AD8357">
            <v>4.8</v>
          </cell>
          <cell r="AE8357">
            <v>1.5</v>
          </cell>
          <cell r="AF8357">
            <v>100</v>
          </cell>
          <cell r="AG8357">
            <v>480</v>
          </cell>
          <cell r="AH8357">
            <v>380</v>
          </cell>
        </row>
        <row r="8358">
          <cell r="AD8358">
            <v>13</v>
          </cell>
          <cell r="AF8358">
            <v>100</v>
          </cell>
          <cell r="AG8358" t="str">
            <v/>
          </cell>
          <cell r="AH8358">
            <v>-100</v>
          </cell>
        </row>
        <row r="8359">
          <cell r="AC8359" t="str">
            <v>3rd</v>
          </cell>
          <cell r="AD8359">
            <v>10</v>
          </cell>
          <cell r="AE8359">
            <v>2.2999999999999998</v>
          </cell>
          <cell r="AF8359">
            <v>100</v>
          </cell>
          <cell r="AG8359" t="str">
            <v/>
          </cell>
          <cell r="AH8359">
            <v>-100</v>
          </cell>
        </row>
        <row r="8360">
          <cell r="AC8360" t="str">
            <v>Won</v>
          </cell>
          <cell r="AD8360">
            <v>3.2</v>
          </cell>
          <cell r="AE8360">
            <v>1.4</v>
          </cell>
          <cell r="AF8360">
            <v>100</v>
          </cell>
          <cell r="AG8360">
            <v>320</v>
          </cell>
          <cell r="AH8360">
            <v>220</v>
          </cell>
        </row>
        <row r="8361">
          <cell r="AC8361" t="str">
            <v>2nd</v>
          </cell>
          <cell r="AD8361">
            <v>5</v>
          </cell>
          <cell r="AE8361">
            <v>1.9</v>
          </cell>
          <cell r="AF8361">
            <v>100</v>
          </cell>
          <cell r="AG8361" t="str">
            <v/>
          </cell>
          <cell r="AH8361">
            <v>-100</v>
          </cell>
        </row>
        <row r="8362">
          <cell r="AD8362">
            <v>3.4</v>
          </cell>
          <cell r="AF8362">
            <v>100</v>
          </cell>
          <cell r="AG8362" t="str">
            <v/>
          </cell>
          <cell r="AH8362">
            <v>-100</v>
          </cell>
        </row>
        <row r="8363">
          <cell r="AC8363" t="str">
            <v>3rd</v>
          </cell>
          <cell r="AD8363">
            <v>71</v>
          </cell>
          <cell r="AE8363">
            <v>10</v>
          </cell>
          <cell r="AF8363">
            <v>100</v>
          </cell>
          <cell r="AG8363" t="str">
            <v/>
          </cell>
          <cell r="AH8363">
            <v>-100</v>
          </cell>
        </row>
        <row r="8364">
          <cell r="AD8364">
            <v>8.5</v>
          </cell>
          <cell r="AF8364">
            <v>100</v>
          </cell>
          <cell r="AG8364" t="str">
            <v/>
          </cell>
          <cell r="AH8364">
            <v>-100</v>
          </cell>
        </row>
        <row r="8365">
          <cell r="AD8365">
            <v>4.5999999999999996</v>
          </cell>
          <cell r="AF8365">
            <v>100</v>
          </cell>
          <cell r="AG8365" t="str">
            <v/>
          </cell>
          <cell r="AH8365">
            <v>-100</v>
          </cell>
        </row>
        <row r="8366">
          <cell r="AC8366" t="str">
            <v>2nd</v>
          </cell>
          <cell r="AD8366">
            <v>3.6</v>
          </cell>
          <cell r="AE8366">
            <v>1.4</v>
          </cell>
          <cell r="AF8366">
            <v>100</v>
          </cell>
          <cell r="AG8366" t="str">
            <v/>
          </cell>
          <cell r="AH8366">
            <v>-100</v>
          </cell>
        </row>
        <row r="8367">
          <cell r="AD8367">
            <v>15</v>
          </cell>
          <cell r="AF8367">
            <v>100</v>
          </cell>
          <cell r="AG8367" t="str">
            <v/>
          </cell>
          <cell r="AH8367">
            <v>-100</v>
          </cell>
        </row>
        <row r="8368">
          <cell r="AD8368">
            <v>15</v>
          </cell>
          <cell r="AF8368">
            <v>100</v>
          </cell>
          <cell r="AG8368" t="str">
            <v/>
          </cell>
          <cell r="AH8368">
            <v>-100</v>
          </cell>
        </row>
        <row r="8369">
          <cell r="AC8369" t="str">
            <v>3rd</v>
          </cell>
          <cell r="AD8369">
            <v>7</v>
          </cell>
          <cell r="AE8369">
            <v>2.2000000000000002</v>
          </cell>
          <cell r="AF8369">
            <v>100</v>
          </cell>
          <cell r="AG8369" t="str">
            <v/>
          </cell>
          <cell r="AH8369">
            <v>-100</v>
          </cell>
        </row>
        <row r="8370">
          <cell r="AD8370">
            <v>7</v>
          </cell>
          <cell r="AF8370">
            <v>100</v>
          </cell>
          <cell r="AG8370" t="str">
            <v/>
          </cell>
          <cell r="AH8370">
            <v>-100</v>
          </cell>
        </row>
        <row r="8371">
          <cell r="AD8371">
            <v>7</v>
          </cell>
          <cell r="AF8371">
            <v>100</v>
          </cell>
          <cell r="AG8371" t="str">
            <v/>
          </cell>
          <cell r="AH8371">
            <v>-100</v>
          </cell>
        </row>
        <row r="8372">
          <cell r="AC8372" t="str">
            <v>3rd</v>
          </cell>
          <cell r="AD8372">
            <v>3.1</v>
          </cell>
          <cell r="AE8372">
            <v>1.4</v>
          </cell>
          <cell r="AF8372">
            <v>100</v>
          </cell>
          <cell r="AG8372" t="str">
            <v/>
          </cell>
          <cell r="AH8372">
            <v>-100</v>
          </cell>
        </row>
        <row r="8373">
          <cell r="AC8373" t="str">
            <v>2nd</v>
          </cell>
          <cell r="AD8373">
            <v>5</v>
          </cell>
          <cell r="AE8373">
            <v>1.9</v>
          </cell>
          <cell r="AF8373">
            <v>100</v>
          </cell>
          <cell r="AG8373" t="str">
            <v/>
          </cell>
          <cell r="AH8373">
            <v>-100</v>
          </cell>
        </row>
        <row r="8374">
          <cell r="AC8374" t="str">
            <v>Won</v>
          </cell>
          <cell r="AD8374">
            <v>7.7</v>
          </cell>
          <cell r="AE8374">
            <v>2.2999999999999998</v>
          </cell>
          <cell r="AF8374">
            <v>100</v>
          </cell>
          <cell r="AG8374">
            <v>770</v>
          </cell>
          <cell r="AH8374">
            <v>670</v>
          </cell>
        </row>
        <row r="8375">
          <cell r="AC8375" t="str">
            <v>Won</v>
          </cell>
          <cell r="AD8375">
            <v>1.65</v>
          </cell>
          <cell r="AE8375">
            <v>1.2</v>
          </cell>
          <cell r="AF8375">
            <v>100</v>
          </cell>
          <cell r="AG8375">
            <v>165</v>
          </cell>
          <cell r="AH8375">
            <v>65</v>
          </cell>
        </row>
        <row r="8376">
          <cell r="AD8376">
            <v>11</v>
          </cell>
          <cell r="AF8376">
            <v>100</v>
          </cell>
          <cell r="AG8376" t="str">
            <v/>
          </cell>
          <cell r="AH8376">
            <v>-100</v>
          </cell>
        </row>
        <row r="8377">
          <cell r="AD8377">
            <v>12</v>
          </cell>
          <cell r="AF8377">
            <v>100</v>
          </cell>
          <cell r="AG8377" t="str">
            <v/>
          </cell>
          <cell r="AH8377">
            <v>-100</v>
          </cell>
        </row>
        <row r="8378">
          <cell r="AD8378">
            <v>14</v>
          </cell>
          <cell r="AF8378">
            <v>100</v>
          </cell>
          <cell r="AG8378" t="str">
            <v/>
          </cell>
          <cell r="AH8378">
            <v>-100</v>
          </cell>
        </row>
        <row r="8379">
          <cell r="AD8379">
            <v>19</v>
          </cell>
          <cell r="AF8379">
            <v>100</v>
          </cell>
          <cell r="AG8379" t="str">
            <v/>
          </cell>
          <cell r="AH8379">
            <v>-100</v>
          </cell>
        </row>
        <row r="8380">
          <cell r="AC8380" t="str">
            <v>Won</v>
          </cell>
          <cell r="AD8380">
            <v>1.8</v>
          </cell>
          <cell r="AE8380">
            <v>1.1000000000000001</v>
          </cell>
          <cell r="AF8380">
            <v>100</v>
          </cell>
          <cell r="AG8380">
            <v>180</v>
          </cell>
          <cell r="AH8380">
            <v>80</v>
          </cell>
        </row>
        <row r="8381">
          <cell r="AC8381" t="str">
            <v>2nd</v>
          </cell>
          <cell r="AD8381">
            <v>10</v>
          </cell>
          <cell r="AE8381">
            <v>2.1</v>
          </cell>
          <cell r="AF8381">
            <v>100</v>
          </cell>
          <cell r="AG8381" t="str">
            <v/>
          </cell>
          <cell r="AH8381">
            <v>-100</v>
          </cell>
        </row>
        <row r="8382">
          <cell r="AD8382">
            <v>7.5</v>
          </cell>
          <cell r="AF8382">
            <v>100</v>
          </cell>
          <cell r="AG8382" t="str">
            <v/>
          </cell>
          <cell r="AH8382">
            <v>-100</v>
          </cell>
        </row>
        <row r="8383">
          <cell r="AC8383" t="str">
            <v>3rd</v>
          </cell>
          <cell r="AD8383">
            <v>6.5</v>
          </cell>
          <cell r="AE8383">
            <v>2</v>
          </cell>
          <cell r="AF8383">
            <v>100</v>
          </cell>
          <cell r="AG8383" t="str">
            <v/>
          </cell>
          <cell r="AH8383">
            <v>-100</v>
          </cell>
        </row>
        <row r="8384">
          <cell r="AD8384">
            <v>17</v>
          </cell>
          <cell r="AF8384">
            <v>100</v>
          </cell>
          <cell r="AG8384" t="str">
            <v/>
          </cell>
          <cell r="AH8384">
            <v>-100</v>
          </cell>
        </row>
        <row r="8385">
          <cell r="AC8385" t="str">
            <v>Won</v>
          </cell>
          <cell r="AD8385">
            <v>3.4</v>
          </cell>
          <cell r="AE8385">
            <v>1.4</v>
          </cell>
          <cell r="AF8385">
            <v>100</v>
          </cell>
          <cell r="AG8385">
            <v>340</v>
          </cell>
          <cell r="AH8385">
            <v>240</v>
          </cell>
        </row>
        <row r="8386">
          <cell r="AC8386" t="str">
            <v>3rd</v>
          </cell>
          <cell r="AD8386">
            <v>5.5</v>
          </cell>
          <cell r="AE8386">
            <v>2.2000000000000002</v>
          </cell>
          <cell r="AF8386">
            <v>100</v>
          </cell>
          <cell r="AG8386" t="str">
            <v/>
          </cell>
          <cell r="AH8386">
            <v>-100</v>
          </cell>
        </row>
        <row r="8387">
          <cell r="AD8387">
            <v>6.5</v>
          </cell>
          <cell r="AF8387">
            <v>100</v>
          </cell>
          <cell r="AG8387" t="str">
            <v/>
          </cell>
          <cell r="AH8387">
            <v>-100</v>
          </cell>
        </row>
        <row r="8388">
          <cell r="AC8388" t="str">
            <v>2nd</v>
          </cell>
          <cell r="AD8388">
            <v>6</v>
          </cell>
          <cell r="AE8388">
            <v>1.9</v>
          </cell>
          <cell r="AF8388">
            <v>100</v>
          </cell>
          <cell r="AG8388" t="str">
            <v/>
          </cell>
          <cell r="AH8388">
            <v>-100</v>
          </cell>
        </row>
        <row r="8389">
          <cell r="AD8389">
            <v>17</v>
          </cell>
          <cell r="AF8389">
            <v>100</v>
          </cell>
          <cell r="AG8389" t="str">
            <v/>
          </cell>
          <cell r="AH8389">
            <v>-100</v>
          </cell>
        </row>
        <row r="8390">
          <cell r="AC8390" t="str">
            <v>2nd</v>
          </cell>
          <cell r="AD8390">
            <v>1.95</v>
          </cell>
          <cell r="AE8390">
            <v>1.2</v>
          </cell>
          <cell r="AF8390">
            <v>100</v>
          </cell>
          <cell r="AG8390" t="str">
            <v/>
          </cell>
          <cell r="AH8390">
            <v>-100</v>
          </cell>
        </row>
        <row r="8391">
          <cell r="AC8391" t="str">
            <v>Won</v>
          </cell>
          <cell r="AD8391">
            <v>5</v>
          </cell>
          <cell r="AE8391">
            <v>1.5</v>
          </cell>
          <cell r="AF8391">
            <v>100</v>
          </cell>
          <cell r="AG8391">
            <v>500</v>
          </cell>
          <cell r="AH8391">
            <v>400</v>
          </cell>
        </row>
        <row r="8392">
          <cell r="AD8392">
            <v>21</v>
          </cell>
          <cell r="AF8392">
            <v>100</v>
          </cell>
          <cell r="AG8392" t="str">
            <v/>
          </cell>
          <cell r="AH8392">
            <v>-100</v>
          </cell>
        </row>
        <row r="8393">
          <cell r="AD8393">
            <v>9</v>
          </cell>
          <cell r="AF8393">
            <v>100</v>
          </cell>
          <cell r="AG8393" t="str">
            <v/>
          </cell>
          <cell r="AH8393">
            <v>-100</v>
          </cell>
        </row>
        <row r="8394">
          <cell r="AC8394" t="str">
            <v>3rd</v>
          </cell>
          <cell r="AD8394">
            <v>26</v>
          </cell>
          <cell r="AE8394">
            <v>4.5999999999999996</v>
          </cell>
          <cell r="AF8394">
            <v>100</v>
          </cell>
          <cell r="AG8394" t="str">
            <v/>
          </cell>
          <cell r="AH8394">
            <v>-100</v>
          </cell>
        </row>
        <row r="8395">
          <cell r="AC8395" t="str">
            <v>Won</v>
          </cell>
          <cell r="AD8395">
            <v>3</v>
          </cell>
          <cell r="AE8395">
            <v>1.6</v>
          </cell>
          <cell r="AF8395">
            <v>100</v>
          </cell>
          <cell r="AG8395">
            <v>300</v>
          </cell>
          <cell r="AH8395">
            <v>200</v>
          </cell>
        </row>
        <row r="8396">
          <cell r="AC8396" t="str">
            <v>2nd</v>
          </cell>
          <cell r="AD8396">
            <v>6</v>
          </cell>
          <cell r="AE8396">
            <v>2.1</v>
          </cell>
          <cell r="AF8396">
            <v>100</v>
          </cell>
          <cell r="AG8396" t="str">
            <v/>
          </cell>
          <cell r="AH8396">
            <v>-100</v>
          </cell>
        </row>
        <row r="8397">
          <cell r="AD8397">
            <v>26</v>
          </cell>
          <cell r="AF8397">
            <v>100</v>
          </cell>
          <cell r="AG8397" t="str">
            <v/>
          </cell>
          <cell r="AH8397">
            <v>-100</v>
          </cell>
        </row>
        <row r="8398">
          <cell r="AD8398">
            <v>6.5</v>
          </cell>
          <cell r="AF8398">
            <v>100</v>
          </cell>
          <cell r="AG8398" t="str">
            <v/>
          </cell>
          <cell r="AH8398">
            <v>-100</v>
          </cell>
        </row>
        <row r="8399">
          <cell r="AD8399">
            <v>6.5</v>
          </cell>
          <cell r="AF8399">
            <v>100</v>
          </cell>
          <cell r="AG8399" t="str">
            <v/>
          </cell>
          <cell r="AH8399">
            <v>-100</v>
          </cell>
        </row>
        <row r="8400">
          <cell r="AC8400" t="str">
            <v>3rd</v>
          </cell>
          <cell r="AD8400">
            <v>2.4</v>
          </cell>
          <cell r="AE8400">
            <v>1.2</v>
          </cell>
          <cell r="AF8400">
            <v>100</v>
          </cell>
          <cell r="AG8400" t="str">
            <v/>
          </cell>
          <cell r="AH8400">
            <v>-100</v>
          </cell>
        </row>
        <row r="8401">
          <cell r="AC8401" t="str">
            <v>Won</v>
          </cell>
          <cell r="AD8401">
            <v>3.1</v>
          </cell>
          <cell r="AE8401">
            <v>1.3</v>
          </cell>
          <cell r="AF8401">
            <v>100</v>
          </cell>
          <cell r="AG8401">
            <v>310</v>
          </cell>
          <cell r="AH8401">
            <v>210</v>
          </cell>
        </row>
        <row r="8402">
          <cell r="AD8402">
            <v>19</v>
          </cell>
          <cell r="AF8402">
            <v>100</v>
          </cell>
          <cell r="AG8402" t="str">
            <v/>
          </cell>
          <cell r="AH8402">
            <v>-100</v>
          </cell>
        </row>
        <row r="8403">
          <cell r="AC8403" t="str">
            <v>2nd</v>
          </cell>
          <cell r="AD8403">
            <v>9.5</v>
          </cell>
          <cell r="AE8403">
            <v>2</v>
          </cell>
          <cell r="AF8403">
            <v>100</v>
          </cell>
          <cell r="AG8403" t="str">
            <v/>
          </cell>
          <cell r="AH8403">
            <v>-100</v>
          </cell>
        </row>
        <row r="8404">
          <cell r="AD8404">
            <v>12</v>
          </cell>
          <cell r="AF8404">
            <v>100</v>
          </cell>
          <cell r="AG8404" t="str">
            <v/>
          </cell>
          <cell r="AH8404">
            <v>-100</v>
          </cell>
        </row>
        <row r="8405">
          <cell r="AC8405" t="str">
            <v>Won</v>
          </cell>
          <cell r="AD8405">
            <v>5.7</v>
          </cell>
          <cell r="AE8405">
            <v>2</v>
          </cell>
          <cell r="AF8405">
            <v>100</v>
          </cell>
          <cell r="AG8405">
            <v>570</v>
          </cell>
          <cell r="AH8405">
            <v>470</v>
          </cell>
        </row>
        <row r="8406">
          <cell r="AC8406" t="str">
            <v>3rd</v>
          </cell>
          <cell r="AD8406">
            <v>2.5</v>
          </cell>
          <cell r="AE8406">
            <v>1.3</v>
          </cell>
          <cell r="AF8406">
            <v>100</v>
          </cell>
          <cell r="AG8406" t="str">
            <v/>
          </cell>
          <cell r="AH8406">
            <v>-100</v>
          </cell>
        </row>
        <row r="8407">
          <cell r="AD8407">
            <v>10</v>
          </cell>
          <cell r="AF8407">
            <v>100</v>
          </cell>
          <cell r="AG8407" t="str">
            <v/>
          </cell>
          <cell r="AH8407">
            <v>-100</v>
          </cell>
        </row>
        <row r="8408">
          <cell r="AD8408">
            <v>8.5</v>
          </cell>
          <cell r="AF8408">
            <v>100</v>
          </cell>
          <cell r="AG8408" t="str">
            <v/>
          </cell>
          <cell r="AH8408">
            <v>-100</v>
          </cell>
        </row>
        <row r="8409">
          <cell r="AD8409">
            <v>21</v>
          </cell>
          <cell r="AF8409">
            <v>100</v>
          </cell>
          <cell r="AG8409" t="str">
            <v/>
          </cell>
          <cell r="AH8409">
            <v>-100</v>
          </cell>
        </row>
        <row r="8410">
          <cell r="AD8410">
            <v>14</v>
          </cell>
          <cell r="AF8410">
            <v>100</v>
          </cell>
          <cell r="AG8410" t="str">
            <v/>
          </cell>
          <cell r="AH8410">
            <v>-100</v>
          </cell>
        </row>
        <row r="8411">
          <cell r="AC8411" t="str">
            <v>3rd</v>
          </cell>
          <cell r="AD8411">
            <v>19</v>
          </cell>
          <cell r="AE8411">
            <v>4.5999999999999996</v>
          </cell>
          <cell r="AF8411">
            <v>100</v>
          </cell>
          <cell r="AG8411" t="str">
            <v/>
          </cell>
          <cell r="AH8411">
            <v>-100</v>
          </cell>
        </row>
        <row r="8412">
          <cell r="AD8412">
            <v>3.9</v>
          </cell>
          <cell r="AF8412">
            <v>100</v>
          </cell>
          <cell r="AG8412" t="str">
            <v/>
          </cell>
          <cell r="AH8412">
            <v>-100</v>
          </cell>
        </row>
        <row r="8413">
          <cell r="AD8413">
            <v>5.5</v>
          </cell>
          <cell r="AF8413">
            <v>100</v>
          </cell>
          <cell r="AG8413" t="str">
            <v/>
          </cell>
          <cell r="AH8413">
            <v>-100</v>
          </cell>
        </row>
        <row r="8414">
          <cell r="AD8414">
            <v>6.5</v>
          </cell>
          <cell r="AF8414">
            <v>100</v>
          </cell>
          <cell r="AG8414" t="str">
            <v/>
          </cell>
          <cell r="AH8414">
            <v>-100</v>
          </cell>
        </row>
        <row r="8415">
          <cell r="AC8415" t="str">
            <v>Won</v>
          </cell>
          <cell r="AD8415">
            <v>7.2</v>
          </cell>
          <cell r="AE8415">
            <v>3.2</v>
          </cell>
          <cell r="AF8415">
            <v>100</v>
          </cell>
          <cell r="AG8415">
            <v>720</v>
          </cell>
          <cell r="AH8415">
            <v>620</v>
          </cell>
        </row>
        <row r="8416">
          <cell r="AC8416" t="str">
            <v>Ntd</v>
          </cell>
          <cell r="AD8416">
            <v>2.6</v>
          </cell>
          <cell r="AF8416">
            <v>100</v>
          </cell>
          <cell r="AG8416" t="str">
            <v/>
          </cell>
          <cell r="AH8416">
            <v>-100</v>
          </cell>
        </row>
        <row r="8417">
          <cell r="AD8417">
            <v>5</v>
          </cell>
          <cell r="AF8417">
            <v>100</v>
          </cell>
          <cell r="AG8417" t="str">
            <v/>
          </cell>
          <cell r="AH8417">
            <v>-100</v>
          </cell>
        </row>
        <row r="8418">
          <cell r="AC8418" t="str">
            <v>2nd</v>
          </cell>
          <cell r="AD8418">
            <v>5.5</v>
          </cell>
          <cell r="AE8418">
            <v>2.2999999999999998</v>
          </cell>
          <cell r="AF8418">
            <v>100</v>
          </cell>
          <cell r="AG8418" t="str">
            <v/>
          </cell>
          <cell r="AH8418">
            <v>-100</v>
          </cell>
        </row>
        <row r="8419">
          <cell r="AD8419">
            <v>11</v>
          </cell>
          <cell r="AF8419">
            <v>100</v>
          </cell>
          <cell r="AG8419" t="str">
            <v/>
          </cell>
          <cell r="AH8419">
            <v>-100</v>
          </cell>
        </row>
        <row r="8420">
          <cell r="AD8420">
            <v>9</v>
          </cell>
          <cell r="AF8420">
            <v>100</v>
          </cell>
          <cell r="AG8420" t="str">
            <v/>
          </cell>
          <cell r="AH8420">
            <v>-100</v>
          </cell>
        </row>
        <row r="8421">
          <cell r="AC8421" t="str">
            <v>Won</v>
          </cell>
          <cell r="AD8421">
            <v>5.5</v>
          </cell>
          <cell r="AE8421">
            <v>1.9</v>
          </cell>
          <cell r="AF8421">
            <v>100</v>
          </cell>
          <cell r="AG8421">
            <v>550</v>
          </cell>
          <cell r="AH8421">
            <v>450</v>
          </cell>
        </row>
        <row r="8422">
          <cell r="AD8422">
            <v>11</v>
          </cell>
          <cell r="AF8422">
            <v>100</v>
          </cell>
          <cell r="AG8422" t="str">
            <v/>
          </cell>
          <cell r="AH8422">
            <v>-100</v>
          </cell>
        </row>
        <row r="8423">
          <cell r="AC8423" t="str">
            <v>2nd</v>
          </cell>
          <cell r="AD8423">
            <v>6.5</v>
          </cell>
          <cell r="AE8423">
            <v>2.2999999999999998</v>
          </cell>
          <cell r="AF8423">
            <v>100</v>
          </cell>
          <cell r="AG8423" t="str">
            <v/>
          </cell>
          <cell r="AH8423">
            <v>-100</v>
          </cell>
        </row>
        <row r="8424">
          <cell r="AD8424">
            <v>7</v>
          </cell>
          <cell r="AF8424">
            <v>100</v>
          </cell>
          <cell r="AG8424" t="str">
            <v/>
          </cell>
          <cell r="AH8424">
            <v>-100</v>
          </cell>
        </row>
        <row r="8425">
          <cell r="AD8425">
            <v>5</v>
          </cell>
          <cell r="AF8425">
            <v>100</v>
          </cell>
          <cell r="AG8425" t="str">
            <v/>
          </cell>
          <cell r="AH8425">
            <v>-100</v>
          </cell>
        </row>
        <row r="8426">
          <cell r="AD8426">
            <v>5.5</v>
          </cell>
          <cell r="AF8426">
            <v>100</v>
          </cell>
          <cell r="AG8426" t="str">
            <v/>
          </cell>
          <cell r="AH8426">
            <v>-100</v>
          </cell>
        </row>
        <row r="8427">
          <cell r="AD8427">
            <v>7</v>
          </cell>
          <cell r="AF8427">
            <v>100</v>
          </cell>
          <cell r="AG8427" t="str">
            <v/>
          </cell>
          <cell r="AH8427">
            <v>-100</v>
          </cell>
        </row>
        <row r="8428">
          <cell r="AC8428" t="str">
            <v>Won</v>
          </cell>
          <cell r="AD8428">
            <v>5</v>
          </cell>
          <cell r="AE8428">
            <v>1.7</v>
          </cell>
          <cell r="AF8428">
            <v>100</v>
          </cell>
          <cell r="AG8428">
            <v>500</v>
          </cell>
          <cell r="AH8428">
            <v>400</v>
          </cell>
        </row>
        <row r="8429">
          <cell r="AC8429" t="str">
            <v>3rd</v>
          </cell>
          <cell r="AD8429">
            <v>7</v>
          </cell>
          <cell r="AE8429">
            <v>2.2999999999999998</v>
          </cell>
          <cell r="AF8429">
            <v>100</v>
          </cell>
          <cell r="AG8429" t="str">
            <v/>
          </cell>
          <cell r="AH8429">
            <v>-100</v>
          </cell>
        </row>
        <row r="8430">
          <cell r="AD8430">
            <v>2.5</v>
          </cell>
          <cell r="AF8430">
            <v>100</v>
          </cell>
          <cell r="AG8430" t="str">
            <v/>
          </cell>
          <cell r="AH8430">
            <v>-100</v>
          </cell>
        </row>
        <row r="8431">
          <cell r="AD8431">
            <v>4.5999999999999996</v>
          </cell>
          <cell r="AF8431">
            <v>100</v>
          </cell>
          <cell r="AG8431" t="str">
            <v/>
          </cell>
          <cell r="AH8431">
            <v>-100</v>
          </cell>
        </row>
        <row r="8432">
          <cell r="AD8432">
            <v>4</v>
          </cell>
          <cell r="AF8432">
            <v>100</v>
          </cell>
          <cell r="AG8432" t="str">
            <v/>
          </cell>
          <cell r="AH8432">
            <v>-100</v>
          </cell>
        </row>
        <row r="8433">
          <cell r="AC8433" t="str">
            <v>2nd</v>
          </cell>
          <cell r="AD8433">
            <v>26</v>
          </cell>
          <cell r="AE8433">
            <v>6.5</v>
          </cell>
          <cell r="AF8433">
            <v>100</v>
          </cell>
          <cell r="AG8433" t="str">
            <v/>
          </cell>
          <cell r="AH8433">
            <v>-100</v>
          </cell>
        </row>
        <row r="8434">
          <cell r="AC8434" t="str">
            <v>Ntd</v>
          </cell>
          <cell r="AD8434">
            <v>9.5</v>
          </cell>
          <cell r="AF8434">
            <v>100</v>
          </cell>
          <cell r="AG8434" t="str">
            <v/>
          </cell>
          <cell r="AH8434">
            <v>-100</v>
          </cell>
        </row>
        <row r="8435">
          <cell r="AC8435" t="str">
            <v>Won</v>
          </cell>
          <cell r="AD8435">
            <v>3.3</v>
          </cell>
          <cell r="AE8435">
            <v>1.8</v>
          </cell>
          <cell r="AF8435">
            <v>100</v>
          </cell>
          <cell r="AG8435">
            <v>330</v>
          </cell>
          <cell r="AH8435">
            <v>230</v>
          </cell>
        </row>
        <row r="8436">
          <cell r="AC8436" t="str">
            <v>2nd</v>
          </cell>
          <cell r="AD8436">
            <v>4.8</v>
          </cell>
          <cell r="AE8436">
            <v>2.2999999999999998</v>
          </cell>
          <cell r="AF8436">
            <v>100</v>
          </cell>
          <cell r="AG8436" t="str">
            <v/>
          </cell>
          <cell r="AH8436">
            <v>-100</v>
          </cell>
        </row>
        <row r="8437">
          <cell r="AD8437">
            <v>3.1</v>
          </cell>
          <cell r="AF8437">
            <v>100</v>
          </cell>
          <cell r="AG8437" t="str">
            <v/>
          </cell>
          <cell r="AH8437">
            <v>-100</v>
          </cell>
        </row>
        <row r="8438">
          <cell r="AD8438">
            <v>10</v>
          </cell>
          <cell r="AF8438">
            <v>100</v>
          </cell>
          <cell r="AG8438" t="str">
            <v/>
          </cell>
          <cell r="AH8438">
            <v>-100</v>
          </cell>
        </row>
        <row r="8439">
          <cell r="AD8439">
            <v>15</v>
          </cell>
          <cell r="AF8439">
            <v>100</v>
          </cell>
          <cell r="AG8439" t="str">
            <v/>
          </cell>
          <cell r="AH8439">
            <v>-100</v>
          </cell>
        </row>
        <row r="8440">
          <cell r="AC8440" t="str">
            <v>3rd</v>
          </cell>
          <cell r="AD8440">
            <v>2.9</v>
          </cell>
          <cell r="AE8440">
            <v>1.5</v>
          </cell>
          <cell r="AF8440">
            <v>100</v>
          </cell>
          <cell r="AG8440" t="str">
            <v/>
          </cell>
          <cell r="AH8440">
            <v>-100</v>
          </cell>
        </row>
        <row r="8441">
          <cell r="AD8441">
            <v>4.5999999999999996</v>
          </cell>
          <cell r="AF8441">
            <v>100</v>
          </cell>
          <cell r="AG8441" t="str">
            <v/>
          </cell>
          <cell r="AH8441">
            <v>-100</v>
          </cell>
        </row>
        <row r="8442">
          <cell r="AC8442" t="str">
            <v>2nd</v>
          </cell>
          <cell r="AD8442">
            <v>13</v>
          </cell>
          <cell r="AE8442">
            <v>2.9</v>
          </cell>
          <cell r="AF8442">
            <v>100</v>
          </cell>
          <cell r="AG8442" t="str">
            <v/>
          </cell>
          <cell r="AH8442">
            <v>-100</v>
          </cell>
        </row>
        <row r="8443">
          <cell r="AD8443">
            <v>26</v>
          </cell>
          <cell r="AF8443">
            <v>100</v>
          </cell>
          <cell r="AG8443" t="str">
            <v/>
          </cell>
          <cell r="AH8443">
            <v>-100</v>
          </cell>
        </row>
        <row r="8444">
          <cell r="AC8444" t="str">
            <v>Won</v>
          </cell>
          <cell r="AD8444">
            <v>8.5</v>
          </cell>
          <cell r="AE8444">
            <v>2.2000000000000002</v>
          </cell>
          <cell r="AF8444">
            <v>100</v>
          </cell>
          <cell r="AG8444">
            <v>850</v>
          </cell>
          <cell r="AH8444">
            <v>750</v>
          </cell>
        </row>
        <row r="8445">
          <cell r="AC8445" t="str">
            <v>Won</v>
          </cell>
          <cell r="AD8445">
            <v>3</v>
          </cell>
          <cell r="AE8445">
            <v>1.36</v>
          </cell>
          <cell r="AF8445">
            <v>100</v>
          </cell>
          <cell r="AG8445">
            <v>300</v>
          </cell>
          <cell r="AH8445">
            <v>200</v>
          </cell>
        </row>
        <row r="8446">
          <cell r="AD8446">
            <v>7</v>
          </cell>
          <cell r="AF8446">
            <v>100</v>
          </cell>
          <cell r="AG8446" t="str">
            <v/>
          </cell>
          <cell r="AH8446">
            <v>-100</v>
          </cell>
        </row>
        <row r="8447">
          <cell r="AC8447" t="str">
            <v>3rd</v>
          </cell>
          <cell r="AD8447">
            <v>4.5999999999999996</v>
          </cell>
          <cell r="AE8447">
            <v>1.6</v>
          </cell>
          <cell r="AF8447">
            <v>100</v>
          </cell>
          <cell r="AG8447" t="str">
            <v/>
          </cell>
          <cell r="AH8447">
            <v>-100</v>
          </cell>
        </row>
        <row r="8448">
          <cell r="AC8448" t="str">
            <v>2nd</v>
          </cell>
          <cell r="AD8448">
            <v>7.5</v>
          </cell>
          <cell r="AE8448">
            <v>2.1</v>
          </cell>
          <cell r="AF8448">
            <v>100</v>
          </cell>
          <cell r="AG8448" t="str">
            <v/>
          </cell>
          <cell r="AH8448">
            <v>-100</v>
          </cell>
        </row>
        <row r="8449">
          <cell r="AD8449">
            <v>13</v>
          </cell>
          <cell r="AF8449">
            <v>100</v>
          </cell>
          <cell r="AG8449" t="str">
            <v/>
          </cell>
          <cell r="AH8449">
            <v>-100</v>
          </cell>
        </row>
        <row r="8450">
          <cell r="AD8450">
            <v>7</v>
          </cell>
          <cell r="AF8450">
            <v>100</v>
          </cell>
          <cell r="AG8450" t="str">
            <v/>
          </cell>
          <cell r="AH8450">
            <v>-100</v>
          </cell>
        </row>
        <row r="8451">
          <cell r="AD8451">
            <v>31</v>
          </cell>
          <cell r="AF8451">
            <v>100</v>
          </cell>
          <cell r="AG8451" t="str">
            <v/>
          </cell>
          <cell r="AH8451">
            <v>-100</v>
          </cell>
        </row>
        <row r="8452">
          <cell r="AC8452" t="str">
            <v>2nd</v>
          </cell>
          <cell r="AD8452">
            <v>3.5</v>
          </cell>
          <cell r="AE8452">
            <v>1.4</v>
          </cell>
          <cell r="AF8452">
            <v>100</v>
          </cell>
          <cell r="AG8452" t="str">
            <v/>
          </cell>
          <cell r="AH8452">
            <v>-100</v>
          </cell>
        </row>
        <row r="8453">
          <cell r="AD8453">
            <v>8.5</v>
          </cell>
          <cell r="AF8453">
            <v>100</v>
          </cell>
          <cell r="AG8453" t="str">
            <v/>
          </cell>
          <cell r="AH8453">
            <v>-100</v>
          </cell>
        </row>
        <row r="8454">
          <cell r="AD8454">
            <v>7</v>
          </cell>
          <cell r="AF8454">
            <v>100</v>
          </cell>
          <cell r="AG8454" t="str">
            <v/>
          </cell>
          <cell r="AH8454">
            <v>-100</v>
          </cell>
        </row>
        <row r="8455">
          <cell r="AD8455">
            <v>2.1</v>
          </cell>
          <cell r="AF8455">
            <v>100</v>
          </cell>
          <cell r="AG8455" t="str">
            <v/>
          </cell>
          <cell r="AH8455">
            <v>-100</v>
          </cell>
        </row>
        <row r="8456">
          <cell r="AC8456" t="str">
            <v>Won</v>
          </cell>
          <cell r="AD8456">
            <v>6.8</v>
          </cell>
          <cell r="AE8456">
            <v>1.8</v>
          </cell>
          <cell r="AF8456">
            <v>100</v>
          </cell>
          <cell r="AG8456">
            <v>680</v>
          </cell>
          <cell r="AH8456">
            <v>580</v>
          </cell>
        </row>
        <row r="8457">
          <cell r="AC8457" t="str">
            <v>3rd</v>
          </cell>
          <cell r="AD8457">
            <v>7</v>
          </cell>
          <cell r="AE8457">
            <v>2.1</v>
          </cell>
          <cell r="AF8457">
            <v>100</v>
          </cell>
          <cell r="AG8457" t="str">
            <v/>
          </cell>
          <cell r="AH8457">
            <v>-100</v>
          </cell>
        </row>
        <row r="8458">
          <cell r="AD8458">
            <v>12</v>
          </cell>
          <cell r="AF8458">
            <v>100</v>
          </cell>
          <cell r="AG8458" t="str">
            <v/>
          </cell>
          <cell r="AH8458">
            <v>-100</v>
          </cell>
        </row>
        <row r="8459">
          <cell r="AD8459">
            <v>21</v>
          </cell>
          <cell r="AF8459">
            <v>100</v>
          </cell>
          <cell r="AG8459" t="str">
            <v/>
          </cell>
          <cell r="AH8459">
            <v>-100</v>
          </cell>
        </row>
        <row r="8460">
          <cell r="AD8460">
            <v>11</v>
          </cell>
          <cell r="AF8460">
            <v>100</v>
          </cell>
          <cell r="AG8460" t="str">
            <v/>
          </cell>
          <cell r="AH8460">
            <v>-100</v>
          </cell>
        </row>
        <row r="8461">
          <cell r="AC8461" t="str">
            <v>3rd</v>
          </cell>
          <cell r="AD8461">
            <v>2.8</v>
          </cell>
          <cell r="AE8461">
            <v>1.4</v>
          </cell>
          <cell r="AF8461">
            <v>100</v>
          </cell>
          <cell r="AG8461" t="str">
            <v/>
          </cell>
          <cell r="AH8461">
            <v>-100</v>
          </cell>
        </row>
        <row r="8462">
          <cell r="AD8462">
            <v>3.2</v>
          </cell>
          <cell r="AF8462">
            <v>100</v>
          </cell>
          <cell r="AG8462" t="str">
            <v/>
          </cell>
          <cell r="AH8462">
            <v>-100</v>
          </cell>
        </row>
        <row r="8463">
          <cell r="AD8463">
            <v>11</v>
          </cell>
          <cell r="AF8463">
            <v>100</v>
          </cell>
          <cell r="AG8463" t="str">
            <v/>
          </cell>
          <cell r="AH8463">
            <v>-100</v>
          </cell>
        </row>
        <row r="8464">
          <cell r="AD8464">
            <v>91</v>
          </cell>
          <cell r="AF8464">
            <v>100</v>
          </cell>
          <cell r="AG8464" t="str">
            <v/>
          </cell>
          <cell r="AH8464">
            <v>-100</v>
          </cell>
        </row>
        <row r="8465">
          <cell r="AD8465">
            <v>6</v>
          </cell>
          <cell r="AF8465">
            <v>100</v>
          </cell>
          <cell r="AG8465" t="str">
            <v/>
          </cell>
          <cell r="AH8465">
            <v>-100</v>
          </cell>
        </row>
        <row r="8466">
          <cell r="AC8466" t="str">
            <v>3rd</v>
          </cell>
          <cell r="AD8466">
            <v>8.5</v>
          </cell>
          <cell r="AE8466">
            <v>2.6</v>
          </cell>
          <cell r="AF8466">
            <v>100</v>
          </cell>
          <cell r="AG8466" t="str">
            <v/>
          </cell>
          <cell r="AH8466">
            <v>-100</v>
          </cell>
        </row>
        <row r="8467">
          <cell r="AC8467" t="str">
            <v>2nd</v>
          </cell>
          <cell r="AD8467">
            <v>13</v>
          </cell>
          <cell r="AE8467">
            <v>3.4</v>
          </cell>
          <cell r="AF8467">
            <v>100</v>
          </cell>
          <cell r="AG8467" t="str">
            <v/>
          </cell>
          <cell r="AH8467">
            <v>-100</v>
          </cell>
        </row>
        <row r="8468">
          <cell r="AC8468" t="str">
            <v>Won</v>
          </cell>
          <cell r="AD8468">
            <v>5.5</v>
          </cell>
          <cell r="AE8468">
            <v>2</v>
          </cell>
          <cell r="AF8468">
            <v>100</v>
          </cell>
          <cell r="AG8468">
            <v>550</v>
          </cell>
          <cell r="AH8468">
            <v>450</v>
          </cell>
        </row>
        <row r="8469">
          <cell r="AD8469">
            <v>4</v>
          </cell>
          <cell r="AF8469">
            <v>100</v>
          </cell>
          <cell r="AG8469" t="str">
            <v/>
          </cell>
          <cell r="AH8469">
            <v>-100</v>
          </cell>
        </row>
        <row r="8470">
          <cell r="AC8470" t="str">
            <v>2nd</v>
          </cell>
          <cell r="AD8470">
            <v>8</v>
          </cell>
          <cell r="AE8470">
            <v>2.4</v>
          </cell>
          <cell r="AF8470">
            <v>100</v>
          </cell>
          <cell r="AG8470" t="str">
            <v/>
          </cell>
          <cell r="AH8470">
            <v>-100</v>
          </cell>
        </row>
        <row r="8471">
          <cell r="AC8471" t="str">
            <v>3rd</v>
          </cell>
          <cell r="AD8471">
            <v>4.4000000000000004</v>
          </cell>
          <cell r="AE8471">
            <v>1.8</v>
          </cell>
          <cell r="AF8471">
            <v>100</v>
          </cell>
          <cell r="AG8471" t="str">
            <v/>
          </cell>
          <cell r="AH8471">
            <v>-100</v>
          </cell>
        </row>
        <row r="8472">
          <cell r="AD8472">
            <v>4</v>
          </cell>
          <cell r="AF8472">
            <v>100</v>
          </cell>
          <cell r="AG8472" t="str">
            <v/>
          </cell>
          <cell r="AH8472">
            <v>-100</v>
          </cell>
        </row>
        <row r="8473">
          <cell r="AD8473">
            <v>14</v>
          </cell>
          <cell r="AF8473">
            <v>100</v>
          </cell>
          <cell r="AG8473" t="str">
            <v/>
          </cell>
          <cell r="AH8473">
            <v>-100</v>
          </cell>
        </row>
        <row r="8474">
          <cell r="AC8474" t="str">
            <v>Won</v>
          </cell>
          <cell r="AD8474">
            <v>6</v>
          </cell>
          <cell r="AE8474">
            <v>1.4</v>
          </cell>
          <cell r="AF8474">
            <v>100</v>
          </cell>
          <cell r="AG8474">
            <v>600</v>
          </cell>
          <cell r="AH8474">
            <v>500</v>
          </cell>
        </row>
        <row r="8475">
          <cell r="AD8475">
            <v>3.8</v>
          </cell>
          <cell r="AF8475">
            <v>100</v>
          </cell>
          <cell r="AG8475" t="str">
            <v/>
          </cell>
          <cell r="AH8475">
            <v>-100</v>
          </cell>
        </row>
        <row r="8476">
          <cell r="AD8476">
            <v>8</v>
          </cell>
          <cell r="AF8476">
            <v>100</v>
          </cell>
          <cell r="AG8476" t="str">
            <v/>
          </cell>
          <cell r="AH8476">
            <v>-100</v>
          </cell>
        </row>
        <row r="8477">
          <cell r="AC8477" t="str">
            <v>Won</v>
          </cell>
          <cell r="AD8477">
            <v>4.9000000000000004</v>
          </cell>
          <cell r="AE8477">
            <v>2</v>
          </cell>
          <cell r="AF8477">
            <v>100</v>
          </cell>
          <cell r="AG8477">
            <v>490.00000000000006</v>
          </cell>
          <cell r="AH8477">
            <v>390.00000000000006</v>
          </cell>
        </row>
        <row r="8478">
          <cell r="AC8478" t="str">
            <v>3rd</v>
          </cell>
          <cell r="AD8478">
            <v>8</v>
          </cell>
          <cell r="AE8478">
            <v>2.2000000000000002</v>
          </cell>
          <cell r="AF8478">
            <v>100</v>
          </cell>
          <cell r="AG8478" t="str">
            <v/>
          </cell>
          <cell r="AH8478">
            <v>-100</v>
          </cell>
        </row>
        <row r="8479">
          <cell r="AD8479">
            <v>9</v>
          </cell>
          <cell r="AF8479">
            <v>100</v>
          </cell>
          <cell r="AG8479" t="str">
            <v/>
          </cell>
          <cell r="AH8479">
            <v>-100</v>
          </cell>
        </row>
        <row r="8480">
          <cell r="AC8480" t="str">
            <v>3rd</v>
          </cell>
          <cell r="AD8480">
            <v>4.4000000000000004</v>
          </cell>
          <cell r="AE8480">
            <v>1.8</v>
          </cell>
          <cell r="AF8480">
            <v>100</v>
          </cell>
          <cell r="AG8480" t="str">
            <v/>
          </cell>
          <cell r="AH8480">
            <v>-100</v>
          </cell>
        </row>
        <row r="8481">
          <cell r="AD8481">
            <v>5</v>
          </cell>
          <cell r="AF8481">
            <v>100</v>
          </cell>
          <cell r="AG8481" t="str">
            <v/>
          </cell>
          <cell r="AH8481">
            <v>-100</v>
          </cell>
        </row>
        <row r="8482">
          <cell r="AC8482" t="str">
            <v>2nd</v>
          </cell>
          <cell r="AD8482">
            <v>6</v>
          </cell>
          <cell r="AE8482">
            <v>2.1</v>
          </cell>
          <cell r="AF8482">
            <v>100</v>
          </cell>
          <cell r="AG8482" t="str">
            <v/>
          </cell>
          <cell r="AH8482">
            <v>-100</v>
          </cell>
        </row>
        <row r="8483">
          <cell r="AD8483">
            <v>7</v>
          </cell>
          <cell r="AF8483">
            <v>100</v>
          </cell>
          <cell r="AG8483" t="str">
            <v/>
          </cell>
          <cell r="AH8483">
            <v>-100</v>
          </cell>
        </row>
        <row r="8484">
          <cell r="AC8484" t="str">
            <v>Won</v>
          </cell>
          <cell r="AD8484">
            <v>16</v>
          </cell>
          <cell r="AE8484">
            <v>4.0999999999999996</v>
          </cell>
          <cell r="AF8484">
            <v>100</v>
          </cell>
          <cell r="AG8484">
            <v>1600</v>
          </cell>
          <cell r="AH8484">
            <v>1500</v>
          </cell>
        </row>
        <row r="8485">
          <cell r="AC8485" t="str">
            <v>Won</v>
          </cell>
          <cell r="AD8485">
            <v>1.6</v>
          </cell>
          <cell r="AE8485">
            <v>1.2</v>
          </cell>
          <cell r="AF8485">
            <v>100</v>
          </cell>
          <cell r="AG8485">
            <v>160</v>
          </cell>
          <cell r="AH8485">
            <v>60</v>
          </cell>
        </row>
        <row r="8486">
          <cell r="AD8486">
            <v>12</v>
          </cell>
          <cell r="AF8486">
            <v>100</v>
          </cell>
          <cell r="AG8486" t="str">
            <v/>
          </cell>
          <cell r="AH8486">
            <v>-100</v>
          </cell>
        </row>
        <row r="8487">
          <cell r="AC8487" t="str">
            <v>2nd</v>
          </cell>
          <cell r="AD8487">
            <v>13</v>
          </cell>
          <cell r="AE8487">
            <v>2.4</v>
          </cell>
          <cell r="AF8487">
            <v>100</v>
          </cell>
          <cell r="AG8487" t="str">
            <v/>
          </cell>
          <cell r="AH8487">
            <v>-100</v>
          </cell>
        </row>
        <row r="8488">
          <cell r="AD8488">
            <v>11</v>
          </cell>
          <cell r="AF8488">
            <v>100</v>
          </cell>
          <cell r="AG8488" t="str">
            <v/>
          </cell>
          <cell r="AH8488">
            <v>-100</v>
          </cell>
        </row>
        <row r="8489">
          <cell r="AD8489">
            <v>12</v>
          </cell>
          <cell r="AF8489">
            <v>100</v>
          </cell>
          <cell r="AG8489" t="str">
            <v/>
          </cell>
          <cell r="AH8489">
            <v>-100</v>
          </cell>
        </row>
        <row r="8490">
          <cell r="AC8490" t="str">
            <v>Won</v>
          </cell>
          <cell r="AD8490">
            <v>1.75</v>
          </cell>
          <cell r="AE8490">
            <v>1.1000000000000001</v>
          </cell>
          <cell r="AF8490">
            <v>100</v>
          </cell>
          <cell r="AG8490">
            <v>175</v>
          </cell>
          <cell r="AH8490">
            <v>75</v>
          </cell>
        </row>
        <row r="8491">
          <cell r="AC8491" t="str">
            <v>2nd</v>
          </cell>
          <cell r="AD8491">
            <v>10</v>
          </cell>
          <cell r="AE8491">
            <v>2.2999999999999998</v>
          </cell>
          <cell r="AF8491">
            <v>100</v>
          </cell>
          <cell r="AG8491" t="str">
            <v/>
          </cell>
          <cell r="AH8491">
            <v>-100</v>
          </cell>
        </row>
        <row r="8492">
          <cell r="AD8492">
            <v>5</v>
          </cell>
          <cell r="AF8492">
            <v>100</v>
          </cell>
          <cell r="AG8492" t="str">
            <v/>
          </cell>
          <cell r="AH8492">
            <v>-100</v>
          </cell>
        </row>
        <row r="8493">
          <cell r="AD8493">
            <v>11</v>
          </cell>
          <cell r="AF8493">
            <v>100</v>
          </cell>
          <cell r="AG8493" t="str">
            <v/>
          </cell>
          <cell r="AH8493">
            <v>-100</v>
          </cell>
        </row>
        <row r="8494">
          <cell r="AD8494">
            <v>21</v>
          </cell>
          <cell r="AF8494">
            <v>100</v>
          </cell>
          <cell r="AG8494" t="str">
            <v/>
          </cell>
          <cell r="AH8494">
            <v>-100</v>
          </cell>
        </row>
        <row r="8495">
          <cell r="AC8495" t="str">
            <v>Won</v>
          </cell>
          <cell r="AD8495">
            <v>2.7</v>
          </cell>
          <cell r="AE8495">
            <v>1.2</v>
          </cell>
          <cell r="AF8495">
            <v>100</v>
          </cell>
          <cell r="AG8495">
            <v>270</v>
          </cell>
          <cell r="AH8495">
            <v>170</v>
          </cell>
        </row>
        <row r="8496">
          <cell r="AC8496" t="str">
            <v>2nd</v>
          </cell>
          <cell r="AD8496">
            <v>3.4</v>
          </cell>
          <cell r="AE8496">
            <v>1.6</v>
          </cell>
          <cell r="AF8496">
            <v>100</v>
          </cell>
          <cell r="AG8496" t="str">
            <v/>
          </cell>
          <cell r="AH8496">
            <v>-100</v>
          </cell>
        </row>
        <row r="8497">
          <cell r="AD8497">
            <v>8</v>
          </cell>
          <cell r="AF8497">
            <v>100</v>
          </cell>
          <cell r="AG8497" t="str">
            <v/>
          </cell>
          <cell r="AH8497">
            <v>-100</v>
          </cell>
        </row>
        <row r="8498">
          <cell r="AC8498" t="str">
            <v>3rd</v>
          </cell>
          <cell r="AD8498">
            <v>17</v>
          </cell>
          <cell r="AE8498">
            <v>3.1</v>
          </cell>
          <cell r="AF8498">
            <v>100</v>
          </cell>
          <cell r="AG8498" t="str">
            <v/>
          </cell>
          <cell r="AH8498">
            <v>-100</v>
          </cell>
        </row>
        <row r="8499">
          <cell r="AD8499">
            <v>31</v>
          </cell>
          <cell r="AF8499">
            <v>100</v>
          </cell>
          <cell r="AG8499" t="str">
            <v/>
          </cell>
          <cell r="AH8499">
            <v>-100</v>
          </cell>
        </row>
        <row r="8500">
          <cell r="AC8500" t="str">
            <v>Won</v>
          </cell>
          <cell r="AD8500">
            <v>8</v>
          </cell>
          <cell r="AE8500">
            <v>2.1</v>
          </cell>
          <cell r="AF8500">
            <v>100</v>
          </cell>
          <cell r="AG8500">
            <v>800</v>
          </cell>
          <cell r="AH8500">
            <v>700</v>
          </cell>
        </row>
        <row r="8501">
          <cell r="AC8501" t="str">
            <v>2nd</v>
          </cell>
          <cell r="AD8501">
            <v>6.5</v>
          </cell>
          <cell r="AE8501">
            <v>2</v>
          </cell>
          <cell r="AF8501">
            <v>100</v>
          </cell>
          <cell r="AG8501" t="str">
            <v/>
          </cell>
          <cell r="AH8501">
            <v>-100</v>
          </cell>
        </row>
        <row r="8502">
          <cell r="AD8502">
            <v>21</v>
          </cell>
          <cell r="AF8502">
            <v>100</v>
          </cell>
          <cell r="AG8502" t="str">
            <v/>
          </cell>
          <cell r="AH8502">
            <v>-100</v>
          </cell>
        </row>
        <row r="8503">
          <cell r="AD8503">
            <v>8.5</v>
          </cell>
          <cell r="AF8503">
            <v>100</v>
          </cell>
          <cell r="AG8503" t="str">
            <v/>
          </cell>
          <cell r="AH8503">
            <v>-100</v>
          </cell>
        </row>
        <row r="8504">
          <cell r="AD8504">
            <v>14</v>
          </cell>
          <cell r="AF8504">
            <v>100</v>
          </cell>
          <cell r="AG8504" t="str">
            <v/>
          </cell>
          <cell r="AH8504">
            <v>-100</v>
          </cell>
        </row>
        <row r="8505">
          <cell r="AC8505" t="str">
            <v>2nd</v>
          </cell>
          <cell r="AD8505">
            <v>4.2</v>
          </cell>
          <cell r="AE8505">
            <v>1.5</v>
          </cell>
          <cell r="AF8505">
            <v>100</v>
          </cell>
          <cell r="AG8505" t="str">
            <v/>
          </cell>
          <cell r="AH8505">
            <v>-100</v>
          </cell>
        </row>
        <row r="8506">
          <cell r="AD8506">
            <v>5.5</v>
          </cell>
          <cell r="AF8506">
            <v>100</v>
          </cell>
          <cell r="AG8506" t="str">
            <v/>
          </cell>
          <cell r="AH8506">
            <v>-100</v>
          </cell>
        </row>
        <row r="8507">
          <cell r="AC8507" t="str">
            <v>Won</v>
          </cell>
          <cell r="AD8507">
            <v>3.6</v>
          </cell>
          <cell r="AE8507">
            <v>1.3</v>
          </cell>
          <cell r="AF8507">
            <v>100</v>
          </cell>
          <cell r="AG8507">
            <v>360</v>
          </cell>
          <cell r="AH8507">
            <v>260</v>
          </cell>
        </row>
        <row r="8508">
          <cell r="AD8508">
            <v>6.5</v>
          </cell>
          <cell r="AF8508">
            <v>100</v>
          </cell>
          <cell r="AG8508" t="str">
            <v/>
          </cell>
          <cell r="AH8508">
            <v>-100</v>
          </cell>
        </row>
        <row r="8509">
          <cell r="AC8509" t="str">
            <v>3rd</v>
          </cell>
          <cell r="AD8509">
            <v>8.5</v>
          </cell>
          <cell r="AE8509">
            <v>2.1</v>
          </cell>
          <cell r="AF8509">
            <v>100</v>
          </cell>
          <cell r="AG8509" t="str">
            <v/>
          </cell>
          <cell r="AH8509">
            <v>-100</v>
          </cell>
        </row>
        <row r="8510">
          <cell r="AC8510" t="str">
            <v>3rd</v>
          </cell>
          <cell r="AD8510">
            <v>4.2</v>
          </cell>
          <cell r="AE8510">
            <v>1.7</v>
          </cell>
          <cell r="AF8510">
            <v>100</v>
          </cell>
          <cell r="AG8510" t="str">
            <v/>
          </cell>
          <cell r="AH8510">
            <v>-100</v>
          </cell>
        </row>
        <row r="8511">
          <cell r="AC8511" t="str">
            <v>2nd</v>
          </cell>
          <cell r="AD8511">
            <v>5.5</v>
          </cell>
          <cell r="AE8511">
            <v>1.7</v>
          </cell>
          <cell r="AF8511">
            <v>100</v>
          </cell>
          <cell r="AG8511" t="str">
            <v/>
          </cell>
          <cell r="AH8511">
            <v>-100</v>
          </cell>
        </row>
        <row r="8512">
          <cell r="AD8512">
            <v>7</v>
          </cell>
          <cell r="AF8512">
            <v>100</v>
          </cell>
          <cell r="AG8512" t="str">
            <v/>
          </cell>
          <cell r="AH8512">
            <v>-100</v>
          </cell>
        </row>
        <row r="8513">
          <cell r="AD8513">
            <v>5.5</v>
          </cell>
          <cell r="AF8513">
            <v>100</v>
          </cell>
          <cell r="AG8513" t="str">
            <v/>
          </cell>
          <cell r="AH8513">
            <v>-100</v>
          </cell>
        </row>
        <row r="8514">
          <cell r="AC8514" t="str">
            <v>Won</v>
          </cell>
          <cell r="AD8514">
            <v>5.3</v>
          </cell>
          <cell r="AE8514">
            <v>1.8</v>
          </cell>
          <cell r="AF8514">
            <v>100</v>
          </cell>
          <cell r="AG8514">
            <v>530</v>
          </cell>
          <cell r="AH8514">
            <v>430</v>
          </cell>
        </row>
        <row r="8515">
          <cell r="AC8515" t="str">
            <v>2nd</v>
          </cell>
          <cell r="AD8515">
            <v>2.7</v>
          </cell>
          <cell r="AE8515">
            <v>1.3</v>
          </cell>
          <cell r="AF8515">
            <v>100</v>
          </cell>
          <cell r="AG8515" t="str">
            <v/>
          </cell>
          <cell r="AH8515">
            <v>-100</v>
          </cell>
        </row>
        <row r="8516">
          <cell r="AD8516">
            <v>61</v>
          </cell>
          <cell r="AF8516">
            <v>100</v>
          </cell>
          <cell r="AG8516" t="str">
            <v/>
          </cell>
          <cell r="AH8516">
            <v>-100</v>
          </cell>
        </row>
        <row r="8517">
          <cell r="AD8517">
            <v>26</v>
          </cell>
          <cell r="AF8517">
            <v>100</v>
          </cell>
          <cell r="AG8517" t="str">
            <v/>
          </cell>
          <cell r="AH8517">
            <v>-100</v>
          </cell>
        </row>
        <row r="8518">
          <cell r="AD8518">
            <v>7</v>
          </cell>
          <cell r="AF8518">
            <v>100</v>
          </cell>
          <cell r="AG8518" t="str">
            <v/>
          </cell>
          <cell r="AH8518">
            <v>-100</v>
          </cell>
        </row>
        <row r="8519">
          <cell r="AD8519">
            <v>16</v>
          </cell>
          <cell r="AF8519">
            <v>100</v>
          </cell>
          <cell r="AG8519" t="str">
            <v/>
          </cell>
          <cell r="AH8519">
            <v>-100</v>
          </cell>
        </row>
        <row r="8520">
          <cell r="AD8520">
            <v>7</v>
          </cell>
          <cell r="AF8520">
            <v>100</v>
          </cell>
          <cell r="AG8520" t="str">
            <v/>
          </cell>
          <cell r="AH8520">
            <v>-100</v>
          </cell>
        </row>
        <row r="8521">
          <cell r="AD8521">
            <v>2.4</v>
          </cell>
          <cell r="AF8521">
            <v>100</v>
          </cell>
          <cell r="AG8521" t="str">
            <v/>
          </cell>
          <cell r="AH8521">
            <v>-100</v>
          </cell>
        </row>
        <row r="8522">
          <cell r="AD8522">
            <v>26</v>
          </cell>
          <cell r="AF8522">
            <v>100</v>
          </cell>
          <cell r="AG8522" t="str">
            <v/>
          </cell>
          <cell r="AH8522">
            <v>-100</v>
          </cell>
        </row>
        <row r="8523">
          <cell r="AD8523">
            <v>13</v>
          </cell>
          <cell r="AF8523">
            <v>100</v>
          </cell>
          <cell r="AG8523" t="str">
            <v/>
          </cell>
          <cell r="AH8523">
            <v>-100</v>
          </cell>
        </row>
        <row r="8524">
          <cell r="AD8524">
            <v>26</v>
          </cell>
          <cell r="AF8524">
            <v>100</v>
          </cell>
          <cell r="AG8524" t="str">
            <v/>
          </cell>
          <cell r="AH8524">
            <v>-100</v>
          </cell>
        </row>
        <row r="8525">
          <cell r="AC8525" t="str">
            <v>2nd</v>
          </cell>
          <cell r="AD8525">
            <v>5</v>
          </cell>
          <cell r="AE8525">
            <v>2</v>
          </cell>
          <cell r="AF8525">
            <v>100</v>
          </cell>
          <cell r="AG8525" t="str">
            <v/>
          </cell>
          <cell r="AH8525">
            <v>-100</v>
          </cell>
        </row>
        <row r="8526">
          <cell r="AD8526">
            <v>4</v>
          </cell>
          <cell r="AF8526">
            <v>100</v>
          </cell>
          <cell r="AG8526" t="str">
            <v/>
          </cell>
          <cell r="AH8526">
            <v>-100</v>
          </cell>
        </row>
        <row r="8527">
          <cell r="AD8527">
            <v>11</v>
          </cell>
          <cell r="AF8527">
            <v>100</v>
          </cell>
          <cell r="AG8527" t="str">
            <v/>
          </cell>
          <cell r="AH8527">
            <v>-100</v>
          </cell>
        </row>
        <row r="8528">
          <cell r="AD8528">
            <v>7</v>
          </cell>
          <cell r="AF8528">
            <v>100</v>
          </cell>
          <cell r="AG8528" t="str">
            <v/>
          </cell>
          <cell r="AH8528">
            <v>-100</v>
          </cell>
        </row>
        <row r="8529">
          <cell r="AC8529" t="str">
            <v>Won</v>
          </cell>
          <cell r="AD8529">
            <v>12</v>
          </cell>
          <cell r="AE8529">
            <v>2.8</v>
          </cell>
          <cell r="AF8529">
            <v>100</v>
          </cell>
          <cell r="AG8529">
            <v>1200</v>
          </cell>
          <cell r="AH8529">
            <v>1100</v>
          </cell>
        </row>
        <row r="8530">
          <cell r="AC8530" t="str">
            <v>Won</v>
          </cell>
          <cell r="AD8530">
            <v>1.95</v>
          </cell>
          <cell r="AE8530">
            <v>1.2</v>
          </cell>
          <cell r="AF8530">
            <v>100</v>
          </cell>
          <cell r="AG8530">
            <v>195</v>
          </cell>
          <cell r="AH8530">
            <v>95</v>
          </cell>
        </row>
        <row r="8531">
          <cell r="AD8531">
            <v>16</v>
          </cell>
          <cell r="AF8531">
            <v>100</v>
          </cell>
          <cell r="AG8531" t="str">
            <v/>
          </cell>
          <cell r="AH8531">
            <v>-100</v>
          </cell>
        </row>
        <row r="8532">
          <cell r="AC8532" t="str">
            <v>2nd</v>
          </cell>
          <cell r="AD8532">
            <v>7.5</v>
          </cell>
          <cell r="AE8532">
            <v>1.8</v>
          </cell>
          <cell r="AF8532">
            <v>100</v>
          </cell>
          <cell r="AG8532" t="str">
            <v/>
          </cell>
          <cell r="AH8532">
            <v>-100</v>
          </cell>
        </row>
        <row r="8533">
          <cell r="AD8533">
            <v>21</v>
          </cell>
          <cell r="AF8533">
            <v>100</v>
          </cell>
          <cell r="AG8533" t="str">
            <v/>
          </cell>
          <cell r="AH8533">
            <v>-100</v>
          </cell>
        </row>
        <row r="8534">
          <cell r="AC8534" t="str">
            <v>3rd</v>
          </cell>
          <cell r="AD8534">
            <v>15</v>
          </cell>
          <cell r="AE8534">
            <v>3.7</v>
          </cell>
          <cell r="AF8534">
            <v>100</v>
          </cell>
          <cell r="AG8534" t="str">
            <v/>
          </cell>
          <cell r="AH8534">
            <v>-100</v>
          </cell>
        </row>
        <row r="8535">
          <cell r="AC8535" t="str">
            <v>Ntd</v>
          </cell>
          <cell r="AD8535">
            <v>2.35</v>
          </cell>
          <cell r="AF8535">
            <v>100</v>
          </cell>
          <cell r="AG8535" t="str">
            <v/>
          </cell>
          <cell r="AH8535">
            <v>-100</v>
          </cell>
        </row>
        <row r="8536">
          <cell r="AD8536">
            <v>21</v>
          </cell>
          <cell r="AF8536">
            <v>100</v>
          </cell>
          <cell r="AG8536" t="str">
            <v/>
          </cell>
          <cell r="AH8536">
            <v>-100</v>
          </cell>
        </row>
        <row r="8537">
          <cell r="AC8537" t="str">
            <v>Won</v>
          </cell>
          <cell r="AD8537">
            <v>3.4</v>
          </cell>
          <cell r="AE8537">
            <v>1.5</v>
          </cell>
          <cell r="AF8537">
            <v>100</v>
          </cell>
          <cell r="AG8537">
            <v>340</v>
          </cell>
          <cell r="AH8537">
            <v>240</v>
          </cell>
        </row>
        <row r="8538">
          <cell r="AD8538">
            <v>13</v>
          </cell>
          <cell r="AF8538">
            <v>100</v>
          </cell>
          <cell r="AG8538" t="str">
            <v/>
          </cell>
          <cell r="AH8538">
            <v>-100</v>
          </cell>
        </row>
        <row r="8539">
          <cell r="AC8539" t="str">
            <v>2nd</v>
          </cell>
          <cell r="AD8539">
            <v>8</v>
          </cell>
          <cell r="AE8539">
            <v>2.7</v>
          </cell>
          <cell r="AF8539">
            <v>100</v>
          </cell>
          <cell r="AG8539" t="str">
            <v/>
          </cell>
          <cell r="AH8539">
            <v>-100</v>
          </cell>
        </row>
        <row r="8540">
          <cell r="AD8540">
            <v>6.5</v>
          </cell>
          <cell r="AF8540">
            <v>100</v>
          </cell>
          <cell r="AG8540" t="str">
            <v/>
          </cell>
          <cell r="AH8540">
            <v>-100</v>
          </cell>
        </row>
        <row r="8541">
          <cell r="AC8541" t="str">
            <v>2nd</v>
          </cell>
          <cell r="AD8541">
            <v>4</v>
          </cell>
          <cell r="AE8541">
            <v>1.7</v>
          </cell>
          <cell r="AF8541">
            <v>100</v>
          </cell>
          <cell r="AG8541" t="str">
            <v/>
          </cell>
          <cell r="AH8541">
            <v>-100</v>
          </cell>
        </row>
        <row r="8542">
          <cell r="AD8542">
            <v>5.5</v>
          </cell>
          <cell r="AF8542">
            <v>100</v>
          </cell>
          <cell r="AG8542" t="str">
            <v/>
          </cell>
          <cell r="AH8542">
            <v>-100</v>
          </cell>
        </row>
        <row r="8543">
          <cell r="AC8543" t="str">
            <v>3rd</v>
          </cell>
          <cell r="AD8543">
            <v>5</v>
          </cell>
          <cell r="AE8543">
            <v>1.9</v>
          </cell>
          <cell r="AF8543">
            <v>100</v>
          </cell>
          <cell r="AG8543" t="str">
            <v/>
          </cell>
          <cell r="AH8543">
            <v>-100</v>
          </cell>
        </row>
        <row r="8544">
          <cell r="AD8544">
            <v>11</v>
          </cell>
          <cell r="AF8544">
            <v>100</v>
          </cell>
          <cell r="AG8544" t="str">
            <v/>
          </cell>
          <cell r="AH8544">
            <v>-100</v>
          </cell>
        </row>
        <row r="8545">
          <cell r="AC8545" t="str">
            <v>2nd</v>
          </cell>
          <cell r="AD8545">
            <v>3.1</v>
          </cell>
          <cell r="AE8545">
            <v>1.4</v>
          </cell>
          <cell r="AF8545">
            <v>100</v>
          </cell>
          <cell r="AG8545" t="str">
            <v/>
          </cell>
          <cell r="AH8545">
            <v>-100</v>
          </cell>
        </row>
        <row r="8546">
          <cell r="AD8546" t="str">
            <v>1st</v>
          </cell>
          <cell r="AF8546">
            <v>100</v>
          </cell>
          <cell r="AG8546" t="str">
            <v/>
          </cell>
          <cell r="AH8546">
            <v>-100</v>
          </cell>
        </row>
        <row r="8547">
          <cell r="AC8547" t="str">
            <v>1st</v>
          </cell>
          <cell r="AD8547">
            <v>2.9</v>
          </cell>
          <cell r="AE8547">
            <v>1.3</v>
          </cell>
          <cell r="AF8547">
            <v>100</v>
          </cell>
          <cell r="AG8547" t="str">
            <v/>
          </cell>
          <cell r="AH8547">
            <v>-100</v>
          </cell>
        </row>
        <row r="8548">
          <cell r="AD8548">
            <v>15</v>
          </cell>
          <cell r="AF8548">
            <v>100</v>
          </cell>
          <cell r="AG8548" t="str">
            <v/>
          </cell>
          <cell r="AH8548">
            <v>-100</v>
          </cell>
        </row>
        <row r="8549">
          <cell r="AD8549">
            <v>21</v>
          </cell>
          <cell r="AF8549">
            <v>100</v>
          </cell>
          <cell r="AG8549" t="str">
            <v/>
          </cell>
          <cell r="AH8549">
            <v>-100</v>
          </cell>
        </row>
        <row r="8550">
          <cell r="AC8550" t="str">
            <v>1st</v>
          </cell>
          <cell r="AD8550">
            <v>4</v>
          </cell>
          <cell r="AE8550">
            <v>1.4</v>
          </cell>
          <cell r="AF8550">
            <v>100</v>
          </cell>
          <cell r="AG8550" t="str">
            <v/>
          </cell>
          <cell r="AH8550">
            <v>-100</v>
          </cell>
        </row>
        <row r="8551">
          <cell r="AC8551" t="str">
            <v>3rd</v>
          </cell>
          <cell r="AD8551">
            <v>2.1</v>
          </cell>
          <cell r="AE8551">
            <v>1.2</v>
          </cell>
          <cell r="AF8551">
            <v>100</v>
          </cell>
          <cell r="AG8551" t="str">
            <v/>
          </cell>
          <cell r="AH8551">
            <v>-100</v>
          </cell>
        </row>
        <row r="8552">
          <cell r="AD8552">
            <v>21</v>
          </cell>
          <cell r="AF8552">
            <v>100</v>
          </cell>
          <cell r="AG8552" t="str">
            <v/>
          </cell>
          <cell r="AH8552">
            <v>-100</v>
          </cell>
        </row>
        <row r="8553">
          <cell r="AD8553">
            <v>4.8</v>
          </cell>
          <cell r="AF8553">
            <v>100</v>
          </cell>
          <cell r="AG8553" t="str">
            <v/>
          </cell>
          <cell r="AH8553">
            <v>-100</v>
          </cell>
        </row>
        <row r="8554">
          <cell r="AC8554" t="str">
            <v>2nd</v>
          </cell>
          <cell r="AD8554">
            <v>17</v>
          </cell>
          <cell r="AE8554">
            <v>2.5</v>
          </cell>
          <cell r="AF8554">
            <v>100</v>
          </cell>
          <cell r="AG8554" t="str">
            <v/>
          </cell>
          <cell r="AH8554">
            <v>-100</v>
          </cell>
        </row>
        <row r="8555">
          <cell r="AD8555">
            <v>7</v>
          </cell>
          <cell r="AF8555">
            <v>100</v>
          </cell>
          <cell r="AG8555" t="str">
            <v/>
          </cell>
          <cell r="AH8555">
            <v>-100</v>
          </cell>
        </row>
        <row r="8556">
          <cell r="AC8556" t="str">
            <v>3rd</v>
          </cell>
          <cell r="AD8556">
            <v>4.4000000000000004</v>
          </cell>
          <cell r="AE8556">
            <v>1.7</v>
          </cell>
          <cell r="AF8556">
            <v>100</v>
          </cell>
          <cell r="AG8556" t="str">
            <v/>
          </cell>
          <cell r="AH8556">
            <v>-100</v>
          </cell>
        </row>
        <row r="8557">
          <cell r="AD8557">
            <v>11</v>
          </cell>
          <cell r="AF8557">
            <v>100</v>
          </cell>
          <cell r="AG8557" t="str">
            <v/>
          </cell>
          <cell r="AH8557">
            <v>-100</v>
          </cell>
        </row>
        <row r="8558">
          <cell r="AC8558" t="str">
            <v>2nd</v>
          </cell>
          <cell r="AD8558">
            <v>3.8</v>
          </cell>
          <cell r="AE8558">
            <v>1.5</v>
          </cell>
          <cell r="AF8558">
            <v>100</v>
          </cell>
          <cell r="AG8558" t="str">
            <v/>
          </cell>
          <cell r="AH8558">
            <v>-100</v>
          </cell>
        </row>
        <row r="8559">
          <cell r="AD8559">
            <v>9.5</v>
          </cell>
          <cell r="AF8559">
            <v>100</v>
          </cell>
          <cell r="AG8559" t="str">
            <v/>
          </cell>
          <cell r="AH8559">
            <v>-100</v>
          </cell>
        </row>
        <row r="8560">
          <cell r="AC8560" t="str">
            <v>2nd</v>
          </cell>
          <cell r="AD8560">
            <v>1.75</v>
          </cell>
          <cell r="AE8560">
            <v>1.2</v>
          </cell>
          <cell r="AF8560">
            <v>100</v>
          </cell>
          <cell r="AG8560" t="str">
            <v/>
          </cell>
          <cell r="AH8560">
            <v>-100</v>
          </cell>
        </row>
        <row r="8561">
          <cell r="AC8561" t="str">
            <v>1st</v>
          </cell>
          <cell r="AD8561">
            <v>7</v>
          </cell>
          <cell r="AE8561">
            <v>1.9</v>
          </cell>
          <cell r="AF8561">
            <v>100</v>
          </cell>
          <cell r="AG8561" t="str">
            <v/>
          </cell>
          <cell r="AH8561">
            <v>-100</v>
          </cell>
        </row>
        <row r="8562">
          <cell r="AD8562">
            <v>13</v>
          </cell>
          <cell r="AF8562">
            <v>100</v>
          </cell>
          <cell r="AG8562" t="str">
            <v/>
          </cell>
          <cell r="AH8562">
            <v>-100</v>
          </cell>
        </row>
        <row r="8563">
          <cell r="AD8563">
            <v>10</v>
          </cell>
          <cell r="AF8563">
            <v>100</v>
          </cell>
          <cell r="AG8563" t="str">
            <v/>
          </cell>
          <cell r="AH8563">
            <v>-100</v>
          </cell>
        </row>
        <row r="8564">
          <cell r="AD8564">
            <v>26</v>
          </cell>
          <cell r="AF8564">
            <v>100</v>
          </cell>
          <cell r="AG8564" t="str">
            <v/>
          </cell>
          <cell r="AH8564">
            <v>-100</v>
          </cell>
        </row>
        <row r="8565">
          <cell r="AC8565" t="str">
            <v>Won</v>
          </cell>
          <cell r="AD8565">
            <v>6.9</v>
          </cell>
          <cell r="AE8565">
            <v>2</v>
          </cell>
          <cell r="AF8565">
            <v>100</v>
          </cell>
          <cell r="AG8565">
            <v>690</v>
          </cell>
          <cell r="AH8565">
            <v>590</v>
          </cell>
        </row>
        <row r="8566">
          <cell r="AC8566" t="str">
            <v>2nd</v>
          </cell>
          <cell r="AD8566">
            <v>4.8</v>
          </cell>
          <cell r="AE8566">
            <v>1.9</v>
          </cell>
          <cell r="AF8566">
            <v>100</v>
          </cell>
          <cell r="AG8566" t="str">
            <v/>
          </cell>
          <cell r="AH8566">
            <v>-100</v>
          </cell>
        </row>
        <row r="8567">
          <cell r="AD8567">
            <v>9</v>
          </cell>
          <cell r="AF8567">
            <v>100</v>
          </cell>
          <cell r="AG8567" t="str">
            <v/>
          </cell>
          <cell r="AH8567">
            <v>-100</v>
          </cell>
        </row>
        <row r="8568">
          <cell r="AD8568">
            <v>8</v>
          </cell>
          <cell r="AF8568">
            <v>100</v>
          </cell>
          <cell r="AG8568" t="str">
            <v/>
          </cell>
          <cell r="AH8568">
            <v>-100</v>
          </cell>
        </row>
        <row r="8569">
          <cell r="AD8569">
            <v>6</v>
          </cell>
          <cell r="AF8569">
            <v>100</v>
          </cell>
          <cell r="AG8569" t="str">
            <v/>
          </cell>
          <cell r="AH8569">
            <v>-100</v>
          </cell>
        </row>
        <row r="8570">
          <cell r="AC8570" t="str">
            <v>2nd</v>
          </cell>
          <cell r="AD8570">
            <v>3.7</v>
          </cell>
          <cell r="AE8570">
            <v>1.5</v>
          </cell>
          <cell r="AF8570">
            <v>100</v>
          </cell>
          <cell r="AG8570" t="str">
            <v/>
          </cell>
          <cell r="AH8570">
            <v>-100</v>
          </cell>
        </row>
        <row r="8571">
          <cell r="AD8571">
            <v>6.5</v>
          </cell>
          <cell r="AF8571">
            <v>100</v>
          </cell>
          <cell r="AG8571" t="str">
            <v/>
          </cell>
          <cell r="AH8571">
            <v>-100</v>
          </cell>
        </row>
        <row r="8572">
          <cell r="AD8572">
            <v>5.5</v>
          </cell>
          <cell r="AF8572">
            <v>100</v>
          </cell>
          <cell r="AG8572" t="str">
            <v/>
          </cell>
          <cell r="AH8572">
            <v>-100</v>
          </cell>
        </row>
        <row r="8573">
          <cell r="AC8573" t="str">
            <v>Won</v>
          </cell>
          <cell r="AD8573">
            <v>4.5</v>
          </cell>
          <cell r="AE8573">
            <v>1.6</v>
          </cell>
          <cell r="AF8573">
            <v>100</v>
          </cell>
          <cell r="AG8573">
            <v>450</v>
          </cell>
          <cell r="AH8573">
            <v>350</v>
          </cell>
        </row>
        <row r="8574">
          <cell r="AD8574">
            <v>16</v>
          </cell>
          <cell r="AF8574">
            <v>100</v>
          </cell>
          <cell r="AG8574" t="str">
            <v/>
          </cell>
          <cell r="AH8574">
            <v>-100</v>
          </cell>
        </row>
        <row r="8575">
          <cell r="AD8575">
            <v>2.6</v>
          </cell>
          <cell r="AF8575">
            <v>100</v>
          </cell>
          <cell r="AG8575" t="str">
            <v/>
          </cell>
          <cell r="AH8575">
            <v>-100</v>
          </cell>
        </row>
        <row r="8576">
          <cell r="AD8576">
            <v>3.7</v>
          </cell>
          <cell r="AF8576">
            <v>100</v>
          </cell>
          <cell r="AG8576" t="str">
            <v/>
          </cell>
          <cell r="AH8576">
            <v>-100</v>
          </cell>
        </row>
        <row r="8577">
          <cell r="AC8577" t="str">
            <v>2nd</v>
          </cell>
          <cell r="AD8577">
            <v>8.5</v>
          </cell>
          <cell r="AE8577">
            <v>2.8</v>
          </cell>
          <cell r="AF8577">
            <v>100</v>
          </cell>
          <cell r="AG8577" t="str">
            <v/>
          </cell>
          <cell r="AH8577">
            <v>-100</v>
          </cell>
        </row>
        <row r="8578">
          <cell r="AD8578">
            <v>14</v>
          </cell>
          <cell r="AF8578">
            <v>100</v>
          </cell>
          <cell r="AG8578" t="str">
            <v/>
          </cell>
          <cell r="AH8578">
            <v>-100</v>
          </cell>
        </row>
        <row r="8579">
          <cell r="AC8579" t="str">
            <v>Ntd</v>
          </cell>
          <cell r="AD8579">
            <v>8.5</v>
          </cell>
          <cell r="AF8579">
            <v>100</v>
          </cell>
          <cell r="AG8579" t="str">
            <v/>
          </cell>
          <cell r="AH8579">
            <v>-100</v>
          </cell>
        </row>
        <row r="8580">
          <cell r="AD8580">
            <v>1.85</v>
          </cell>
          <cell r="AF8580">
            <v>100</v>
          </cell>
          <cell r="AG8580" t="str">
            <v/>
          </cell>
          <cell r="AH8580">
            <v>-100</v>
          </cell>
        </row>
        <row r="8581">
          <cell r="AC8581" t="str">
            <v>Won</v>
          </cell>
          <cell r="AD8581">
            <v>9</v>
          </cell>
          <cell r="AE8581">
            <v>1.9</v>
          </cell>
          <cell r="AF8581">
            <v>100</v>
          </cell>
          <cell r="AG8581">
            <v>900</v>
          </cell>
          <cell r="AH8581">
            <v>800</v>
          </cell>
        </row>
        <row r="8582">
          <cell r="AD8582">
            <v>8</v>
          </cell>
          <cell r="AF8582">
            <v>100</v>
          </cell>
          <cell r="AG8582" t="str">
            <v/>
          </cell>
          <cell r="AH8582">
            <v>-100</v>
          </cell>
        </row>
        <row r="8583">
          <cell r="AC8583" t="str">
            <v>3rd</v>
          </cell>
          <cell r="AD8583">
            <v>10</v>
          </cell>
          <cell r="AE8583">
            <v>2.4</v>
          </cell>
          <cell r="AF8583">
            <v>100</v>
          </cell>
          <cell r="AG8583" t="str">
            <v/>
          </cell>
          <cell r="AH8583">
            <v>-100</v>
          </cell>
        </row>
        <row r="8584">
          <cell r="AD8584">
            <v>11</v>
          </cell>
          <cell r="AF8584">
            <v>100</v>
          </cell>
          <cell r="AG8584" t="str">
            <v/>
          </cell>
          <cell r="AH8584">
            <v>-100</v>
          </cell>
        </row>
        <row r="8585">
          <cell r="AD8585">
            <v>11</v>
          </cell>
          <cell r="AF8585">
            <v>100</v>
          </cell>
          <cell r="AG8585" t="str">
            <v/>
          </cell>
          <cell r="AH8585">
            <v>-100</v>
          </cell>
        </row>
        <row r="8586">
          <cell r="AC8586" t="str">
            <v>Won</v>
          </cell>
          <cell r="AD8586">
            <v>3.3</v>
          </cell>
          <cell r="AE8586">
            <v>1.6</v>
          </cell>
          <cell r="AF8586">
            <v>100</v>
          </cell>
          <cell r="AG8586">
            <v>330</v>
          </cell>
          <cell r="AH8586">
            <v>230</v>
          </cell>
        </row>
        <row r="8587">
          <cell r="AC8587" t="str">
            <v>3rd</v>
          </cell>
          <cell r="AD8587">
            <v>8.5</v>
          </cell>
          <cell r="AE8587">
            <v>2.7</v>
          </cell>
          <cell r="AF8587">
            <v>100</v>
          </cell>
          <cell r="AG8587" t="str">
            <v/>
          </cell>
          <cell r="AH8587">
            <v>-100</v>
          </cell>
        </row>
        <row r="8588">
          <cell r="AD8588">
            <v>26</v>
          </cell>
          <cell r="AF8588">
            <v>100</v>
          </cell>
          <cell r="AG8588" t="str">
            <v/>
          </cell>
          <cell r="AH8588">
            <v>-100</v>
          </cell>
        </row>
        <row r="8589">
          <cell r="AD8589">
            <v>14</v>
          </cell>
          <cell r="AF8589">
            <v>100</v>
          </cell>
          <cell r="AG8589" t="str">
            <v/>
          </cell>
          <cell r="AH8589">
            <v>-100</v>
          </cell>
        </row>
        <row r="8590">
          <cell r="AC8590" t="str">
            <v>Won</v>
          </cell>
          <cell r="AD8590">
            <v>3</v>
          </cell>
          <cell r="AE8590">
            <v>1.2</v>
          </cell>
          <cell r="AF8590">
            <v>100</v>
          </cell>
          <cell r="AG8590">
            <v>300</v>
          </cell>
          <cell r="AH8590">
            <v>200</v>
          </cell>
        </row>
        <row r="8591">
          <cell r="AD8591">
            <v>4.4000000000000004</v>
          </cell>
          <cell r="AF8591">
            <v>100</v>
          </cell>
          <cell r="AG8591" t="str">
            <v/>
          </cell>
          <cell r="AH8591">
            <v>-100</v>
          </cell>
        </row>
        <row r="8592">
          <cell r="AD8592">
            <v>5.5</v>
          </cell>
          <cell r="AF8592">
            <v>100</v>
          </cell>
          <cell r="AG8592" t="str">
            <v/>
          </cell>
          <cell r="AH8592">
            <v>-100</v>
          </cell>
        </row>
        <row r="8593">
          <cell r="AC8593" t="str">
            <v>3rd</v>
          </cell>
          <cell r="AD8593">
            <v>9.5</v>
          </cell>
          <cell r="AE8593">
            <v>2.5</v>
          </cell>
          <cell r="AF8593">
            <v>100</v>
          </cell>
          <cell r="AG8593" t="str">
            <v/>
          </cell>
          <cell r="AH8593">
            <v>-100</v>
          </cell>
        </row>
        <row r="8594">
          <cell r="AD8594">
            <v>15</v>
          </cell>
          <cell r="AF8594">
            <v>100</v>
          </cell>
          <cell r="AG8594" t="str">
            <v/>
          </cell>
          <cell r="AH8594">
            <v>-100</v>
          </cell>
        </row>
        <row r="8595">
          <cell r="AC8595" t="str">
            <v>Won</v>
          </cell>
          <cell r="AD8595">
            <v>3.3</v>
          </cell>
          <cell r="AE8595">
            <v>1.3</v>
          </cell>
          <cell r="AF8595">
            <v>100</v>
          </cell>
          <cell r="AG8595">
            <v>330</v>
          </cell>
          <cell r="AH8595">
            <v>230</v>
          </cell>
        </row>
        <row r="8596">
          <cell r="AD8596">
            <v>6.5</v>
          </cell>
          <cell r="AF8596">
            <v>100</v>
          </cell>
          <cell r="AG8596" t="str">
            <v/>
          </cell>
          <cell r="AH8596">
            <v>-100</v>
          </cell>
        </row>
        <row r="8597">
          <cell r="AD8597">
            <v>5.5</v>
          </cell>
          <cell r="AF8597">
            <v>100</v>
          </cell>
          <cell r="AG8597" t="str">
            <v/>
          </cell>
          <cell r="AH8597">
            <v>-100</v>
          </cell>
        </row>
        <row r="8598">
          <cell r="AC8598" t="str">
            <v>Won</v>
          </cell>
          <cell r="AD8598">
            <v>5</v>
          </cell>
          <cell r="AE8598">
            <v>1.6</v>
          </cell>
          <cell r="AF8598">
            <v>100</v>
          </cell>
          <cell r="AG8598">
            <v>500</v>
          </cell>
          <cell r="AH8598">
            <v>400</v>
          </cell>
        </row>
        <row r="8599">
          <cell r="AD8599">
            <v>18</v>
          </cell>
          <cell r="AF8599">
            <v>100</v>
          </cell>
          <cell r="AG8599" t="str">
            <v/>
          </cell>
          <cell r="AH8599">
            <v>-100</v>
          </cell>
        </row>
        <row r="8600">
          <cell r="AD8600">
            <v>4.8</v>
          </cell>
          <cell r="AF8600">
            <v>100</v>
          </cell>
          <cell r="AG8600" t="str">
            <v/>
          </cell>
          <cell r="AH8600">
            <v>-100</v>
          </cell>
        </row>
        <row r="8601">
          <cell r="AC8601" t="str">
            <v>3rd</v>
          </cell>
          <cell r="AD8601">
            <v>3.3</v>
          </cell>
          <cell r="AE8601">
            <v>1.3</v>
          </cell>
          <cell r="AF8601">
            <v>100</v>
          </cell>
          <cell r="AG8601" t="str">
            <v/>
          </cell>
          <cell r="AH8601">
            <v>-100</v>
          </cell>
        </row>
        <row r="8602">
          <cell r="AD8602">
            <v>5.5</v>
          </cell>
          <cell r="AF8602">
            <v>100</v>
          </cell>
          <cell r="AG8602" t="str">
            <v/>
          </cell>
          <cell r="AH8602">
            <v>-100</v>
          </cell>
        </row>
        <row r="8603">
          <cell r="AD8603">
            <v>7.5</v>
          </cell>
          <cell r="AF8603">
            <v>100</v>
          </cell>
          <cell r="AG8603" t="str">
            <v/>
          </cell>
          <cell r="AH8603">
            <v>-100</v>
          </cell>
        </row>
        <row r="8604">
          <cell r="AC8604" t="str">
            <v>Won</v>
          </cell>
          <cell r="AD8604">
            <v>4.8</v>
          </cell>
          <cell r="AE8604">
            <v>1.6</v>
          </cell>
          <cell r="AF8604">
            <v>100</v>
          </cell>
          <cell r="AG8604">
            <v>480</v>
          </cell>
          <cell r="AH8604">
            <v>380</v>
          </cell>
        </row>
        <row r="8605">
          <cell r="AC8605" t="str">
            <v>2nd</v>
          </cell>
          <cell r="AD8605">
            <v>4.2</v>
          </cell>
          <cell r="AE8605">
            <v>1.7</v>
          </cell>
          <cell r="AF8605">
            <v>100</v>
          </cell>
          <cell r="AG8605" t="str">
            <v/>
          </cell>
          <cell r="AH8605">
            <v>-100</v>
          </cell>
        </row>
        <row r="8606">
          <cell r="AD8606">
            <v>7.5</v>
          </cell>
          <cell r="AF8606">
            <v>100</v>
          </cell>
          <cell r="AG8606" t="str">
            <v/>
          </cell>
          <cell r="AH8606">
            <v>-100</v>
          </cell>
        </row>
        <row r="8607">
          <cell r="AC8607" t="str">
            <v>3rd</v>
          </cell>
          <cell r="AD8607">
            <v>6.5</v>
          </cell>
          <cell r="AE8607">
            <v>2</v>
          </cell>
          <cell r="AF8607">
            <v>100</v>
          </cell>
          <cell r="AG8607" t="str">
            <v/>
          </cell>
          <cell r="AH8607">
            <v>-100</v>
          </cell>
        </row>
        <row r="8608">
          <cell r="AD8608">
            <v>19</v>
          </cell>
          <cell r="AF8608">
            <v>100</v>
          </cell>
          <cell r="AG8608" t="str">
            <v/>
          </cell>
          <cell r="AH8608">
            <v>-100</v>
          </cell>
        </row>
        <row r="8609">
          <cell r="AC8609" t="str">
            <v>3rd</v>
          </cell>
          <cell r="AD8609">
            <v>8</v>
          </cell>
          <cell r="AE8609">
            <v>2.4</v>
          </cell>
          <cell r="AF8609">
            <v>100</v>
          </cell>
          <cell r="AG8609" t="str">
            <v/>
          </cell>
          <cell r="AH8609">
            <v>-100</v>
          </cell>
        </row>
        <row r="8610">
          <cell r="AC8610" t="str">
            <v>Won</v>
          </cell>
          <cell r="AD8610">
            <v>2.6</v>
          </cell>
          <cell r="AE8610">
            <v>1.1000000000000001</v>
          </cell>
          <cell r="AF8610">
            <v>100</v>
          </cell>
          <cell r="AG8610">
            <v>260</v>
          </cell>
          <cell r="AH8610">
            <v>160</v>
          </cell>
        </row>
        <row r="8611">
          <cell r="AC8611" t="str">
            <v>3rd</v>
          </cell>
          <cell r="AD8611">
            <v>3.8</v>
          </cell>
          <cell r="AE8611">
            <v>1.5</v>
          </cell>
          <cell r="AF8611">
            <v>100</v>
          </cell>
          <cell r="AG8611" t="str">
            <v/>
          </cell>
          <cell r="AH8611">
            <v>-100</v>
          </cell>
        </row>
        <row r="8612">
          <cell r="AD8612">
            <v>4.5999999999999996</v>
          </cell>
          <cell r="AF8612">
            <v>100</v>
          </cell>
          <cell r="AG8612" t="str">
            <v/>
          </cell>
          <cell r="AH8612">
            <v>-100</v>
          </cell>
        </row>
        <row r="8613">
          <cell r="AC8613" t="str">
            <v>2nd</v>
          </cell>
          <cell r="AD8613">
            <v>26</v>
          </cell>
          <cell r="AE8613">
            <v>3.3</v>
          </cell>
          <cell r="AF8613">
            <v>100</v>
          </cell>
          <cell r="AG8613" t="str">
            <v/>
          </cell>
          <cell r="AH8613">
            <v>-100</v>
          </cell>
        </row>
        <row r="8614">
          <cell r="AD8614">
            <v>31</v>
          </cell>
          <cell r="AF8614">
            <v>100</v>
          </cell>
          <cell r="AG8614" t="str">
            <v/>
          </cell>
          <cell r="AH8614">
            <v>-100</v>
          </cell>
        </row>
        <row r="8615">
          <cell r="AC8615" t="str">
            <v>Won</v>
          </cell>
          <cell r="AD8615">
            <v>2.0499999999999998</v>
          </cell>
          <cell r="AE8615">
            <v>1.1000000000000001</v>
          </cell>
          <cell r="AF8615">
            <v>100</v>
          </cell>
          <cell r="AG8615">
            <v>204.99999999999997</v>
          </cell>
          <cell r="AH8615">
            <v>104.99999999999997</v>
          </cell>
        </row>
        <row r="8616">
          <cell r="AD8616">
            <v>5</v>
          </cell>
          <cell r="AF8616">
            <v>100</v>
          </cell>
          <cell r="AG8616" t="str">
            <v/>
          </cell>
          <cell r="AH8616">
            <v>-100</v>
          </cell>
        </row>
        <row r="8617">
          <cell r="AD8617">
            <v>9</v>
          </cell>
          <cell r="AF8617">
            <v>100</v>
          </cell>
          <cell r="AG8617" t="str">
            <v/>
          </cell>
          <cell r="AH8617">
            <v>-100</v>
          </cell>
        </row>
        <row r="8618">
          <cell r="AC8618" t="str">
            <v>3rd</v>
          </cell>
          <cell r="AD8618">
            <v>12</v>
          </cell>
          <cell r="AE8618">
            <v>2.4</v>
          </cell>
          <cell r="AF8618">
            <v>100</v>
          </cell>
          <cell r="AG8618" t="str">
            <v/>
          </cell>
          <cell r="AH8618">
            <v>-100</v>
          </cell>
        </row>
        <row r="8619">
          <cell r="AC8619" t="str">
            <v>2nd</v>
          </cell>
          <cell r="AD8619">
            <v>21</v>
          </cell>
          <cell r="AE8619">
            <v>5.7</v>
          </cell>
          <cell r="AF8619">
            <v>100</v>
          </cell>
          <cell r="AG8619" t="str">
            <v/>
          </cell>
          <cell r="AH8619">
            <v>-100</v>
          </cell>
        </row>
        <row r="8620">
          <cell r="AC8620" t="str">
            <v>Won</v>
          </cell>
          <cell r="AD8620">
            <v>1.35</v>
          </cell>
          <cell r="AE8620">
            <v>1.1000000000000001</v>
          </cell>
          <cell r="AF8620">
            <v>100</v>
          </cell>
          <cell r="AG8620">
            <v>135</v>
          </cell>
          <cell r="AH8620">
            <v>35</v>
          </cell>
        </row>
        <row r="8621">
          <cell r="AC8621" t="str">
            <v>2nd</v>
          </cell>
          <cell r="AD8621">
            <v>9.5</v>
          </cell>
          <cell r="AE8621">
            <v>1.8</v>
          </cell>
          <cell r="AF8621">
            <v>100</v>
          </cell>
          <cell r="AG8621" t="str">
            <v/>
          </cell>
          <cell r="AH8621">
            <v>-100</v>
          </cell>
        </row>
        <row r="8622">
          <cell r="AD8622">
            <v>26</v>
          </cell>
          <cell r="AF8622">
            <v>100</v>
          </cell>
          <cell r="AG8622" t="str">
            <v/>
          </cell>
          <cell r="AH8622">
            <v>-100</v>
          </cell>
        </row>
        <row r="8623">
          <cell r="AD8623">
            <v>41</v>
          </cell>
          <cell r="AF8623">
            <v>100</v>
          </cell>
          <cell r="AG8623" t="str">
            <v/>
          </cell>
          <cell r="AH8623">
            <v>-100</v>
          </cell>
        </row>
        <row r="8624">
          <cell r="AD8624">
            <v>21</v>
          </cell>
          <cell r="AF8624">
            <v>100</v>
          </cell>
          <cell r="AG8624" t="str">
            <v/>
          </cell>
          <cell r="AH8624">
            <v>-100</v>
          </cell>
        </row>
        <row r="8625">
          <cell r="AC8625" t="str">
            <v>Won</v>
          </cell>
          <cell r="AD8625">
            <v>1.65</v>
          </cell>
          <cell r="AE8625">
            <v>1.04</v>
          </cell>
          <cell r="AF8625">
            <v>100</v>
          </cell>
          <cell r="AG8625">
            <v>165</v>
          </cell>
          <cell r="AH8625">
            <v>65</v>
          </cell>
        </row>
        <row r="8626">
          <cell r="AC8626" t="str">
            <v>2nd</v>
          </cell>
          <cell r="AD8626">
            <v>3.3</v>
          </cell>
          <cell r="AE8626">
            <v>1.2</v>
          </cell>
          <cell r="AF8626">
            <v>100</v>
          </cell>
          <cell r="AG8626" t="str">
            <v/>
          </cell>
          <cell r="AH8626">
            <v>-100</v>
          </cell>
        </row>
        <row r="8627">
          <cell r="AC8627" t="str">
            <v>3rd</v>
          </cell>
          <cell r="AD8627">
            <v>11</v>
          </cell>
          <cell r="AE8627">
            <v>2.1</v>
          </cell>
          <cell r="AF8627">
            <v>100</v>
          </cell>
          <cell r="AG8627" t="str">
            <v/>
          </cell>
          <cell r="AH8627">
            <v>-100</v>
          </cell>
        </row>
        <row r="8628">
          <cell r="AD8628">
            <v>61</v>
          </cell>
          <cell r="AF8628">
            <v>100</v>
          </cell>
          <cell r="AG8628" t="str">
            <v/>
          </cell>
          <cell r="AH8628">
            <v>-100</v>
          </cell>
        </row>
        <row r="8629">
          <cell r="AD8629">
            <v>41</v>
          </cell>
          <cell r="AF8629">
            <v>100</v>
          </cell>
          <cell r="AG8629" t="str">
            <v/>
          </cell>
          <cell r="AH8629">
            <v>-100</v>
          </cell>
        </row>
        <row r="8630">
          <cell r="AC8630" t="str">
            <v>L/Scr</v>
          </cell>
          <cell r="AD8630">
            <v>1</v>
          </cell>
          <cell r="AE8630">
            <v>1</v>
          </cell>
          <cell r="AF8630" t="str">
            <v/>
          </cell>
          <cell r="AG8630" t="str">
            <v/>
          </cell>
          <cell r="AH8630" t="str">
            <v/>
          </cell>
        </row>
        <row r="8631">
          <cell r="AC8631" t="str">
            <v>Won</v>
          </cell>
          <cell r="AD8631">
            <v>4.2</v>
          </cell>
          <cell r="AE8631">
            <v>1.5</v>
          </cell>
          <cell r="AF8631">
            <v>100</v>
          </cell>
          <cell r="AG8631">
            <v>420</v>
          </cell>
          <cell r="AH8631">
            <v>320</v>
          </cell>
        </row>
        <row r="8632">
          <cell r="AD8632">
            <v>5.5</v>
          </cell>
          <cell r="AF8632">
            <v>100</v>
          </cell>
          <cell r="AG8632" t="str">
            <v/>
          </cell>
          <cell r="AH8632">
            <v>-100</v>
          </cell>
        </row>
        <row r="8633">
          <cell r="AC8633" t="str">
            <v>2nd</v>
          </cell>
          <cell r="AD8633">
            <v>4.8</v>
          </cell>
          <cell r="AE8633">
            <v>1.4</v>
          </cell>
          <cell r="AF8633">
            <v>100</v>
          </cell>
          <cell r="AG8633" t="str">
            <v/>
          </cell>
          <cell r="AH8633">
            <v>-100</v>
          </cell>
        </row>
        <row r="8634">
          <cell r="AC8634" t="str">
            <v>3rd</v>
          </cell>
          <cell r="AD8634">
            <v>5</v>
          </cell>
          <cell r="AE8634">
            <v>1.4</v>
          </cell>
          <cell r="AF8634">
            <v>100</v>
          </cell>
          <cell r="AG8634" t="str">
            <v/>
          </cell>
          <cell r="AH8634">
            <v>-100</v>
          </cell>
        </row>
        <row r="8635">
          <cell r="AD8635">
            <v>13</v>
          </cell>
          <cell r="AF8635">
            <v>100</v>
          </cell>
          <cell r="AG8635" t="str">
            <v/>
          </cell>
          <cell r="AH8635">
            <v>-100</v>
          </cell>
        </row>
        <row r="8636">
          <cell r="AC8636" t="str">
            <v>Won</v>
          </cell>
          <cell r="AD8636">
            <v>3.4</v>
          </cell>
          <cell r="AE8636">
            <v>1.5</v>
          </cell>
          <cell r="AF8636">
            <v>100</v>
          </cell>
          <cell r="AG8636">
            <v>340</v>
          </cell>
          <cell r="AH8636">
            <v>240</v>
          </cell>
        </row>
        <row r="8637">
          <cell r="AC8637" t="str">
            <v>2nd</v>
          </cell>
          <cell r="AD8637">
            <v>4</v>
          </cell>
          <cell r="AE8637">
            <v>1.4</v>
          </cell>
          <cell r="AF8637">
            <v>100</v>
          </cell>
          <cell r="AG8637" t="str">
            <v/>
          </cell>
          <cell r="AH8637">
            <v>-100</v>
          </cell>
        </row>
        <row r="8638">
          <cell r="AD8638">
            <v>16</v>
          </cell>
          <cell r="AF8638">
            <v>100</v>
          </cell>
          <cell r="AG8638" t="str">
            <v/>
          </cell>
          <cell r="AH8638">
            <v>-100</v>
          </cell>
        </row>
        <row r="8639">
          <cell r="AD8639">
            <v>8</v>
          </cell>
          <cell r="AF8639">
            <v>100</v>
          </cell>
          <cell r="AG8639" t="str">
            <v/>
          </cell>
          <cell r="AH8639">
            <v>-100</v>
          </cell>
        </row>
        <row r="8640">
          <cell r="AC8640" t="str">
            <v>Won</v>
          </cell>
          <cell r="AD8640">
            <v>2.9</v>
          </cell>
          <cell r="AE8640">
            <v>1.3</v>
          </cell>
          <cell r="AF8640">
            <v>100</v>
          </cell>
          <cell r="AG8640">
            <v>290</v>
          </cell>
          <cell r="AH8640">
            <v>190</v>
          </cell>
        </row>
        <row r="8641">
          <cell r="AC8641" t="str">
            <v>2nd</v>
          </cell>
          <cell r="AD8641">
            <v>4.8</v>
          </cell>
          <cell r="AE8641">
            <v>1.8</v>
          </cell>
          <cell r="AF8641">
            <v>100</v>
          </cell>
          <cell r="AG8641" t="str">
            <v/>
          </cell>
          <cell r="AH8641">
            <v>-100</v>
          </cell>
        </row>
        <row r="8642">
          <cell r="AD8642">
            <v>10</v>
          </cell>
          <cell r="AF8642">
            <v>100</v>
          </cell>
          <cell r="AG8642" t="str">
            <v/>
          </cell>
          <cell r="AH8642">
            <v>-100</v>
          </cell>
        </row>
        <row r="8643">
          <cell r="AD8643">
            <v>10</v>
          </cell>
          <cell r="AF8643">
            <v>100</v>
          </cell>
          <cell r="AG8643" t="str">
            <v/>
          </cell>
          <cell r="AH8643">
            <v>-100</v>
          </cell>
        </row>
        <row r="8644">
          <cell r="AD8644">
            <v>18</v>
          </cell>
          <cell r="AF8644">
            <v>100</v>
          </cell>
          <cell r="AG8644" t="str">
            <v/>
          </cell>
          <cell r="AH8644">
            <v>-100</v>
          </cell>
        </row>
        <row r="8645">
          <cell r="AD8645">
            <v>10</v>
          </cell>
          <cell r="AF8645">
            <v>100</v>
          </cell>
          <cell r="AG8645" t="str">
            <v/>
          </cell>
          <cell r="AH8645">
            <v>-100</v>
          </cell>
        </row>
        <row r="8646">
          <cell r="AD8646">
            <v>3</v>
          </cell>
          <cell r="AF8646">
            <v>100</v>
          </cell>
          <cell r="AG8646" t="str">
            <v/>
          </cell>
          <cell r="AH8646">
            <v>-100</v>
          </cell>
        </row>
        <row r="8647">
          <cell r="AC8647" t="str">
            <v>Ntd</v>
          </cell>
          <cell r="AD8647">
            <v>3.9</v>
          </cell>
          <cell r="AF8647">
            <v>100</v>
          </cell>
          <cell r="AG8647" t="str">
            <v/>
          </cell>
          <cell r="AH8647">
            <v>-100</v>
          </cell>
        </row>
        <row r="8648">
          <cell r="AC8648" t="str">
            <v>Won</v>
          </cell>
          <cell r="AD8648">
            <v>7.5</v>
          </cell>
          <cell r="AE8648">
            <v>3</v>
          </cell>
          <cell r="AF8648">
            <v>100</v>
          </cell>
          <cell r="AG8648">
            <v>750</v>
          </cell>
          <cell r="AH8648">
            <v>650</v>
          </cell>
        </row>
        <row r="8649">
          <cell r="AC8649" t="str">
            <v>2nd</v>
          </cell>
          <cell r="AD8649">
            <v>7.5</v>
          </cell>
          <cell r="AE8649">
            <v>3.9</v>
          </cell>
          <cell r="AF8649">
            <v>100</v>
          </cell>
          <cell r="AG8649" t="str">
            <v/>
          </cell>
          <cell r="AH8649">
            <v>-100</v>
          </cell>
        </row>
        <row r="8650">
          <cell r="AC8650" t="str">
            <v>3rd</v>
          </cell>
          <cell r="AD8650">
            <v>3.4</v>
          </cell>
          <cell r="AE8650">
            <v>1.4</v>
          </cell>
          <cell r="AF8650">
            <v>100</v>
          </cell>
          <cell r="AG8650" t="str">
            <v/>
          </cell>
          <cell r="AH8650">
            <v>-100</v>
          </cell>
        </row>
        <row r="8651">
          <cell r="AD8651">
            <v>21</v>
          </cell>
          <cell r="AF8651">
            <v>100</v>
          </cell>
          <cell r="AG8651" t="str">
            <v/>
          </cell>
          <cell r="AH8651">
            <v>-100</v>
          </cell>
        </row>
        <row r="8652">
          <cell r="AC8652" t="str">
            <v>2nd</v>
          </cell>
          <cell r="AD8652">
            <v>4.2</v>
          </cell>
          <cell r="AE8652">
            <v>1.5</v>
          </cell>
          <cell r="AF8652">
            <v>100</v>
          </cell>
          <cell r="AG8652" t="str">
            <v/>
          </cell>
          <cell r="AH8652">
            <v>-100</v>
          </cell>
        </row>
        <row r="8653">
          <cell r="AD8653">
            <v>5</v>
          </cell>
          <cell r="AF8653">
            <v>100</v>
          </cell>
          <cell r="AG8653" t="str">
            <v/>
          </cell>
          <cell r="AH8653">
            <v>-100</v>
          </cell>
        </row>
        <row r="8654">
          <cell r="AC8654" t="str">
            <v>Won</v>
          </cell>
          <cell r="AD8654">
            <v>11</v>
          </cell>
          <cell r="AE8654">
            <v>2.1</v>
          </cell>
          <cell r="AF8654">
            <v>100</v>
          </cell>
          <cell r="AG8654">
            <v>1100</v>
          </cell>
          <cell r="AH8654">
            <v>1000</v>
          </cell>
        </row>
        <row r="8655">
          <cell r="AC8655" t="str">
            <v>3rd</v>
          </cell>
          <cell r="AD8655">
            <v>3.2</v>
          </cell>
          <cell r="AE8655">
            <v>1.4</v>
          </cell>
          <cell r="AF8655">
            <v>100</v>
          </cell>
          <cell r="AG8655" t="str">
            <v/>
          </cell>
          <cell r="AH8655">
            <v>-100</v>
          </cell>
        </row>
        <row r="8656">
          <cell r="AC8656" t="str">
            <v>2nd</v>
          </cell>
          <cell r="AD8656">
            <v>4.2</v>
          </cell>
          <cell r="AE8656">
            <v>1.6</v>
          </cell>
          <cell r="AF8656">
            <v>100</v>
          </cell>
          <cell r="AG8656" t="str">
            <v/>
          </cell>
          <cell r="AH8656">
            <v>-100</v>
          </cell>
        </row>
        <row r="8657">
          <cell r="AD8657">
            <v>26</v>
          </cell>
          <cell r="AF8657">
            <v>100</v>
          </cell>
          <cell r="AG8657" t="str">
            <v/>
          </cell>
          <cell r="AH8657">
            <v>-100</v>
          </cell>
        </row>
        <row r="8658">
          <cell r="AD8658">
            <v>9.5</v>
          </cell>
          <cell r="AF8658">
            <v>100</v>
          </cell>
          <cell r="AG8658" t="str">
            <v/>
          </cell>
          <cell r="AH8658">
            <v>-100</v>
          </cell>
        </row>
        <row r="8659">
          <cell r="AD8659">
            <v>41</v>
          </cell>
          <cell r="AF8659">
            <v>100</v>
          </cell>
          <cell r="AG8659" t="str">
            <v/>
          </cell>
          <cell r="AH8659">
            <v>-100</v>
          </cell>
        </row>
        <row r="8660">
          <cell r="AC8660" t="str">
            <v>2nd</v>
          </cell>
          <cell r="AD8660">
            <v>1.6</v>
          </cell>
          <cell r="AE8660">
            <v>1.2</v>
          </cell>
          <cell r="AF8660">
            <v>100</v>
          </cell>
          <cell r="AG8660" t="str">
            <v/>
          </cell>
          <cell r="AH8660">
            <v>-100</v>
          </cell>
        </row>
        <row r="8661">
          <cell r="AC8661" t="str">
            <v>3rd</v>
          </cell>
          <cell r="AD8661">
            <v>5</v>
          </cell>
          <cell r="AE8661">
            <v>1.25</v>
          </cell>
          <cell r="AF8661">
            <v>100</v>
          </cell>
          <cell r="AG8661" t="str">
            <v/>
          </cell>
          <cell r="AH8661">
            <v>-100</v>
          </cell>
        </row>
        <row r="8662">
          <cell r="AD8662">
            <v>6</v>
          </cell>
          <cell r="AF8662">
            <v>100</v>
          </cell>
          <cell r="AG8662" t="str">
            <v/>
          </cell>
          <cell r="AH8662">
            <v>-100</v>
          </cell>
        </row>
        <row r="8663">
          <cell r="AC8663" t="str">
            <v>Won</v>
          </cell>
          <cell r="AD8663">
            <v>9</v>
          </cell>
          <cell r="AE8663">
            <v>1.75</v>
          </cell>
          <cell r="AF8663">
            <v>100</v>
          </cell>
          <cell r="AG8663">
            <v>900</v>
          </cell>
          <cell r="AH8663">
            <v>800</v>
          </cell>
        </row>
        <row r="8664">
          <cell r="AD8664">
            <v>51</v>
          </cell>
          <cell r="AF8664">
            <v>100</v>
          </cell>
          <cell r="AG8664" t="str">
            <v/>
          </cell>
          <cell r="AH8664">
            <v>-100</v>
          </cell>
        </row>
        <row r="8665">
          <cell r="AD8665">
            <v>5.5</v>
          </cell>
          <cell r="AF8665">
            <v>100</v>
          </cell>
          <cell r="AG8665" t="str">
            <v/>
          </cell>
          <cell r="AH8665">
            <v>-100</v>
          </cell>
        </row>
        <row r="8666">
          <cell r="AD8666">
            <v>7</v>
          </cell>
          <cell r="AF8666">
            <v>100</v>
          </cell>
          <cell r="AG8666" t="str">
            <v/>
          </cell>
          <cell r="AH8666">
            <v>-100</v>
          </cell>
        </row>
        <row r="8667">
          <cell r="AC8667" t="str">
            <v>3rd</v>
          </cell>
          <cell r="AD8667">
            <v>4.8</v>
          </cell>
          <cell r="AE8667">
            <v>1.45</v>
          </cell>
          <cell r="AF8667">
            <v>100</v>
          </cell>
          <cell r="AG8667" t="str">
            <v/>
          </cell>
          <cell r="AH8667">
            <v>-100</v>
          </cell>
        </row>
        <row r="8668">
          <cell r="AD8668">
            <v>6.5</v>
          </cell>
          <cell r="AF8668">
            <v>100</v>
          </cell>
          <cell r="AG8668" t="str">
            <v/>
          </cell>
          <cell r="AH8668">
            <v>-100</v>
          </cell>
        </row>
        <row r="8669">
          <cell r="AC8669" t="str">
            <v>2nd</v>
          </cell>
          <cell r="AD8669">
            <v>8.5</v>
          </cell>
          <cell r="AE8669">
            <v>2.15</v>
          </cell>
          <cell r="AF8669">
            <v>100</v>
          </cell>
          <cell r="AG8669" t="str">
            <v/>
          </cell>
          <cell r="AH8669">
            <v>-100</v>
          </cell>
        </row>
        <row r="8670">
          <cell r="AC8670" t="str">
            <v>Won</v>
          </cell>
          <cell r="AD8670">
            <v>3.5</v>
          </cell>
          <cell r="AE8670">
            <v>1.45</v>
          </cell>
          <cell r="AF8670">
            <v>100</v>
          </cell>
          <cell r="AG8670">
            <v>350</v>
          </cell>
          <cell r="AH8670">
            <v>250</v>
          </cell>
        </row>
        <row r="8671">
          <cell r="AD8671">
            <v>3.8</v>
          </cell>
          <cell r="AF8671">
            <v>100</v>
          </cell>
          <cell r="AG8671" t="str">
            <v/>
          </cell>
          <cell r="AH8671">
            <v>-100</v>
          </cell>
        </row>
        <row r="8672">
          <cell r="AD8672">
            <v>101</v>
          </cell>
          <cell r="AF8672">
            <v>100</v>
          </cell>
          <cell r="AG8672" t="str">
            <v/>
          </cell>
          <cell r="AH8672">
            <v>-100</v>
          </cell>
        </row>
        <row r="8673">
          <cell r="AD8673">
            <v>5</v>
          </cell>
          <cell r="AF8673">
            <v>100</v>
          </cell>
          <cell r="AG8673" t="str">
            <v/>
          </cell>
          <cell r="AH8673">
            <v>-100</v>
          </cell>
        </row>
        <row r="8674">
          <cell r="AC8674" t="str">
            <v>3rd</v>
          </cell>
          <cell r="AD8674">
            <v>19</v>
          </cell>
          <cell r="AE8674">
            <v>3.95</v>
          </cell>
          <cell r="AF8674">
            <v>100</v>
          </cell>
          <cell r="AG8674" t="str">
            <v/>
          </cell>
          <cell r="AH8674">
            <v>-100</v>
          </cell>
        </row>
        <row r="8675">
          <cell r="AD8675">
            <v>5.5</v>
          </cell>
          <cell r="AF8675">
            <v>100</v>
          </cell>
          <cell r="AG8675" t="str">
            <v/>
          </cell>
          <cell r="AH8675">
            <v>-100</v>
          </cell>
        </row>
        <row r="8676">
          <cell r="AD8676">
            <v>5</v>
          </cell>
          <cell r="AF8676">
            <v>100</v>
          </cell>
          <cell r="AG8676" t="str">
            <v/>
          </cell>
          <cell r="AH8676">
            <v>-100</v>
          </cell>
        </row>
        <row r="8677">
          <cell r="AD8677">
            <v>19</v>
          </cell>
          <cell r="AF8677">
            <v>100</v>
          </cell>
          <cell r="AG8677" t="str">
            <v/>
          </cell>
          <cell r="AH8677">
            <v>-100</v>
          </cell>
        </row>
        <row r="8678">
          <cell r="AC8678" t="str">
            <v>Won</v>
          </cell>
          <cell r="AD8678">
            <v>4.8</v>
          </cell>
          <cell r="AE8678">
            <v>1.35</v>
          </cell>
          <cell r="AF8678">
            <v>100</v>
          </cell>
          <cell r="AG8678">
            <v>480</v>
          </cell>
          <cell r="AH8678">
            <v>380</v>
          </cell>
        </row>
        <row r="8679">
          <cell r="AC8679" t="str">
            <v>2nd</v>
          </cell>
          <cell r="AD8679">
            <v>8</v>
          </cell>
          <cell r="AE8679">
            <v>2.2000000000000002</v>
          </cell>
          <cell r="AF8679">
            <v>100</v>
          </cell>
          <cell r="AG8679" t="str">
            <v/>
          </cell>
          <cell r="AH8679">
            <v>-100</v>
          </cell>
        </row>
        <row r="8680">
          <cell r="AD8680">
            <v>4.5999999999999996</v>
          </cell>
          <cell r="AF8680">
            <v>100</v>
          </cell>
          <cell r="AG8680" t="str">
            <v/>
          </cell>
          <cell r="AH8680">
            <v>-100</v>
          </cell>
        </row>
        <row r="8681">
          <cell r="AC8681" t="str">
            <v>3rd</v>
          </cell>
          <cell r="AD8681">
            <v>41</v>
          </cell>
          <cell r="AE8681">
            <v>7.4</v>
          </cell>
          <cell r="AF8681">
            <v>100</v>
          </cell>
          <cell r="AG8681" t="str">
            <v/>
          </cell>
          <cell r="AH8681">
            <v>-100</v>
          </cell>
        </row>
        <row r="8682">
          <cell r="AD8682">
            <v>4.4000000000000004</v>
          </cell>
          <cell r="AF8682">
            <v>100</v>
          </cell>
          <cell r="AG8682" t="str">
            <v/>
          </cell>
          <cell r="AH8682">
            <v>-100</v>
          </cell>
        </row>
        <row r="8683">
          <cell r="AD8683">
            <v>12</v>
          </cell>
          <cell r="AF8683">
            <v>100</v>
          </cell>
          <cell r="AG8683" t="str">
            <v/>
          </cell>
          <cell r="AH8683">
            <v>-100</v>
          </cell>
        </row>
        <row r="8684">
          <cell r="AC8684" t="str">
            <v>2nd</v>
          </cell>
          <cell r="AD8684">
            <v>7</v>
          </cell>
          <cell r="AE8684">
            <v>2</v>
          </cell>
          <cell r="AF8684">
            <v>100</v>
          </cell>
          <cell r="AG8684" t="str">
            <v/>
          </cell>
          <cell r="AH8684">
            <v>-100</v>
          </cell>
        </row>
        <row r="8685">
          <cell r="AD8685">
            <v>5</v>
          </cell>
          <cell r="AF8685">
            <v>100</v>
          </cell>
          <cell r="AG8685" t="str">
            <v/>
          </cell>
          <cell r="AH8685">
            <v>-100</v>
          </cell>
        </row>
        <row r="8686">
          <cell r="AC8686" t="str">
            <v>L/Scr</v>
          </cell>
          <cell r="AD8686">
            <v>1</v>
          </cell>
          <cell r="AE8686">
            <v>1</v>
          </cell>
          <cell r="AF8686" t="str">
            <v/>
          </cell>
          <cell r="AG8686" t="str">
            <v/>
          </cell>
          <cell r="AH8686" t="str">
            <v/>
          </cell>
        </row>
        <row r="8687">
          <cell r="AD8687">
            <v>6.5</v>
          </cell>
          <cell r="AF8687">
            <v>100</v>
          </cell>
          <cell r="AG8687" t="str">
            <v/>
          </cell>
          <cell r="AH8687">
            <v>-100</v>
          </cell>
        </row>
        <row r="8688">
          <cell r="AC8688" t="str">
            <v>2nd</v>
          </cell>
          <cell r="AD8688">
            <v>14</v>
          </cell>
          <cell r="AE8688">
            <v>3.1</v>
          </cell>
          <cell r="AF8688">
            <v>100</v>
          </cell>
          <cell r="AG8688" t="str">
            <v/>
          </cell>
          <cell r="AH8688">
            <v>-100</v>
          </cell>
        </row>
        <row r="8689">
          <cell r="AD8689">
            <v>31</v>
          </cell>
          <cell r="AF8689">
            <v>100</v>
          </cell>
          <cell r="AG8689" t="str">
            <v/>
          </cell>
          <cell r="AH8689">
            <v>-100</v>
          </cell>
        </row>
        <row r="8690">
          <cell r="AC8690" t="str">
            <v>Ntd</v>
          </cell>
          <cell r="AD8690">
            <v>1.85</v>
          </cell>
          <cell r="AF8690">
            <v>100</v>
          </cell>
          <cell r="AG8690" t="str">
            <v/>
          </cell>
          <cell r="AH8690">
            <v>-100</v>
          </cell>
        </row>
        <row r="8691">
          <cell r="AC8691" t="str">
            <v>2nd</v>
          </cell>
          <cell r="AD8691">
            <v>4.8</v>
          </cell>
          <cell r="AE8691">
            <v>2.2000000000000002</v>
          </cell>
          <cell r="AF8691">
            <v>100</v>
          </cell>
          <cell r="AG8691" t="str">
            <v/>
          </cell>
          <cell r="AH8691">
            <v>-100</v>
          </cell>
        </row>
        <row r="8692">
          <cell r="AD8692">
            <v>11</v>
          </cell>
          <cell r="AF8692">
            <v>100</v>
          </cell>
          <cell r="AG8692" t="str">
            <v/>
          </cell>
          <cell r="AH8692">
            <v>-100</v>
          </cell>
        </row>
        <row r="8693">
          <cell r="AD8693">
            <v>8.5</v>
          </cell>
          <cell r="AF8693">
            <v>100</v>
          </cell>
          <cell r="AG8693" t="str">
            <v/>
          </cell>
          <cell r="AH8693">
            <v>-100</v>
          </cell>
        </row>
        <row r="8694">
          <cell r="AC8694" t="str">
            <v>Won</v>
          </cell>
          <cell r="AD8694">
            <v>9</v>
          </cell>
          <cell r="AE8694">
            <v>2.7</v>
          </cell>
          <cell r="AF8694">
            <v>100</v>
          </cell>
          <cell r="AG8694">
            <v>900</v>
          </cell>
          <cell r="AH8694">
            <v>800</v>
          </cell>
        </row>
        <row r="8695">
          <cell r="AD8695">
            <v>12</v>
          </cell>
          <cell r="AF8695">
            <v>100</v>
          </cell>
          <cell r="AG8695" t="str">
            <v/>
          </cell>
          <cell r="AH8695">
            <v>-100</v>
          </cell>
        </row>
        <row r="8696">
          <cell r="AC8696" t="str">
            <v>Won</v>
          </cell>
          <cell r="AD8696">
            <v>4</v>
          </cell>
          <cell r="AE8696">
            <v>1.4</v>
          </cell>
          <cell r="AF8696">
            <v>100</v>
          </cell>
          <cell r="AG8696">
            <v>400</v>
          </cell>
          <cell r="AH8696">
            <v>300</v>
          </cell>
        </row>
        <row r="8697">
          <cell r="AC8697" t="str">
            <v>3rd</v>
          </cell>
          <cell r="AD8697">
            <v>2.9</v>
          </cell>
          <cell r="AE8697">
            <v>1.2</v>
          </cell>
          <cell r="AF8697">
            <v>100</v>
          </cell>
          <cell r="AG8697" t="str">
            <v/>
          </cell>
          <cell r="AH8697">
            <v>-100</v>
          </cell>
        </row>
        <row r="8698">
          <cell r="AC8698" t="str">
            <v>2nd</v>
          </cell>
          <cell r="AD8698">
            <v>6</v>
          </cell>
          <cell r="AE8698">
            <v>1.9</v>
          </cell>
          <cell r="AF8698">
            <v>100</v>
          </cell>
          <cell r="AG8698" t="str">
            <v/>
          </cell>
          <cell r="AH8698">
            <v>-100</v>
          </cell>
        </row>
        <row r="8699">
          <cell r="AD8699">
            <v>16</v>
          </cell>
          <cell r="AF8699">
            <v>100</v>
          </cell>
          <cell r="AG8699" t="str">
            <v/>
          </cell>
          <cell r="AH8699">
            <v>-100</v>
          </cell>
        </row>
        <row r="8700">
          <cell r="AC8700" t="str">
            <v>2nd</v>
          </cell>
          <cell r="AD8700">
            <v>4.8</v>
          </cell>
          <cell r="AE8700">
            <v>1.8</v>
          </cell>
          <cell r="AF8700">
            <v>100</v>
          </cell>
          <cell r="AG8700" t="str">
            <v/>
          </cell>
          <cell r="AH8700">
            <v>-100</v>
          </cell>
        </row>
        <row r="8701">
          <cell r="AD8701">
            <v>17</v>
          </cell>
          <cell r="AF8701">
            <v>100</v>
          </cell>
          <cell r="AG8701" t="str">
            <v/>
          </cell>
          <cell r="AH8701">
            <v>-100</v>
          </cell>
        </row>
        <row r="8702">
          <cell r="AC8702" t="str">
            <v>3rd</v>
          </cell>
          <cell r="AD8702">
            <v>3.5</v>
          </cell>
          <cell r="AE8702">
            <v>1.2</v>
          </cell>
          <cell r="AF8702">
            <v>100</v>
          </cell>
          <cell r="AG8702" t="str">
            <v/>
          </cell>
          <cell r="AH8702">
            <v>-100</v>
          </cell>
        </row>
        <row r="8703">
          <cell r="AD8703">
            <v>8</v>
          </cell>
          <cell r="AF8703">
            <v>100</v>
          </cell>
          <cell r="AG8703" t="str">
            <v/>
          </cell>
          <cell r="AH8703">
            <v>-100</v>
          </cell>
        </row>
        <row r="8704">
          <cell r="AC8704" t="str">
            <v>L/Scr</v>
          </cell>
          <cell r="AD8704">
            <v>1</v>
          </cell>
          <cell r="AE8704">
            <v>1</v>
          </cell>
          <cell r="AF8704" t="str">
            <v/>
          </cell>
          <cell r="AG8704" t="str">
            <v/>
          </cell>
          <cell r="AH8704" t="str">
            <v/>
          </cell>
        </row>
        <row r="8705">
          <cell r="AC8705" t="str">
            <v>Won</v>
          </cell>
          <cell r="AD8705">
            <v>3</v>
          </cell>
          <cell r="AE8705">
            <v>2.2999999999999998</v>
          </cell>
          <cell r="AF8705">
            <v>100</v>
          </cell>
          <cell r="AG8705">
            <v>300</v>
          </cell>
          <cell r="AH8705">
            <v>200</v>
          </cell>
        </row>
        <row r="8706">
          <cell r="AC8706" t="str">
            <v>2nd</v>
          </cell>
          <cell r="AD8706">
            <v>15</v>
          </cell>
          <cell r="AE8706">
            <v>4.4000000000000004</v>
          </cell>
          <cell r="AF8706">
            <v>100</v>
          </cell>
          <cell r="AG8706" t="str">
            <v/>
          </cell>
          <cell r="AH8706">
            <v>-100</v>
          </cell>
        </row>
        <row r="8707">
          <cell r="AC8707" t="str">
            <v>3rd</v>
          </cell>
          <cell r="AD8707">
            <v>6.5</v>
          </cell>
          <cell r="AE8707">
            <v>1.9</v>
          </cell>
          <cell r="AF8707">
            <v>100</v>
          </cell>
          <cell r="AG8707" t="str">
            <v/>
          </cell>
          <cell r="AH8707">
            <v>-100</v>
          </cell>
        </row>
        <row r="8708">
          <cell r="AD8708">
            <v>11</v>
          </cell>
          <cell r="AF8708">
            <v>100</v>
          </cell>
          <cell r="AG8708" t="str">
            <v/>
          </cell>
          <cell r="AH8708">
            <v>-100</v>
          </cell>
        </row>
        <row r="8709">
          <cell r="AD8709">
            <v>8.5</v>
          </cell>
          <cell r="AF8709">
            <v>100</v>
          </cell>
          <cell r="AG8709" t="str">
            <v/>
          </cell>
          <cell r="AH8709">
            <v>-100</v>
          </cell>
        </row>
        <row r="8710">
          <cell r="AD8710">
            <v>3.5</v>
          </cell>
          <cell r="AF8710">
            <v>100</v>
          </cell>
          <cell r="AG8710" t="str">
            <v/>
          </cell>
          <cell r="AH8710">
            <v>-100</v>
          </cell>
        </row>
        <row r="8711">
          <cell r="AC8711" t="str">
            <v>2nd</v>
          </cell>
          <cell r="AD8711">
            <v>8</v>
          </cell>
          <cell r="AE8711">
            <v>2.5</v>
          </cell>
          <cell r="AF8711">
            <v>100</v>
          </cell>
          <cell r="AG8711" t="str">
            <v/>
          </cell>
          <cell r="AH8711">
            <v>-100</v>
          </cell>
        </row>
        <row r="8712">
          <cell r="AC8712" t="str">
            <v>Won</v>
          </cell>
          <cell r="AD8712">
            <v>12</v>
          </cell>
          <cell r="AE8712">
            <v>3.2</v>
          </cell>
          <cell r="AF8712">
            <v>100</v>
          </cell>
          <cell r="AG8712">
            <v>1200</v>
          </cell>
          <cell r="AH8712">
            <v>1100</v>
          </cell>
        </row>
        <row r="8713">
          <cell r="AC8713" t="str">
            <v>3rd</v>
          </cell>
          <cell r="AD8713">
            <v>11</v>
          </cell>
          <cell r="AE8713">
            <v>3.1</v>
          </cell>
          <cell r="AF8713">
            <v>100</v>
          </cell>
          <cell r="AG8713" t="str">
            <v/>
          </cell>
          <cell r="AH8713">
            <v>-100</v>
          </cell>
        </row>
        <row r="8714">
          <cell r="AD8714">
            <v>5</v>
          </cell>
          <cell r="AF8714">
            <v>100</v>
          </cell>
          <cell r="AG8714" t="str">
            <v/>
          </cell>
          <cell r="AH8714">
            <v>-100</v>
          </cell>
        </row>
        <row r="8715">
          <cell r="AC8715" t="str">
            <v>2nd</v>
          </cell>
          <cell r="AD8715">
            <v>11</v>
          </cell>
          <cell r="AE8715">
            <v>2.6</v>
          </cell>
          <cell r="AF8715">
            <v>100</v>
          </cell>
          <cell r="AG8715" t="str">
            <v/>
          </cell>
          <cell r="AH8715">
            <v>-100</v>
          </cell>
        </row>
        <row r="8716">
          <cell r="AD8716">
            <v>6.5</v>
          </cell>
          <cell r="AF8716">
            <v>100</v>
          </cell>
          <cell r="AG8716" t="str">
            <v/>
          </cell>
          <cell r="AH8716">
            <v>-100</v>
          </cell>
        </row>
        <row r="8717">
          <cell r="AC8717" t="str">
            <v>Won</v>
          </cell>
          <cell r="AD8717">
            <v>3.6</v>
          </cell>
          <cell r="AE8717">
            <v>1.5</v>
          </cell>
          <cell r="AF8717">
            <v>100</v>
          </cell>
          <cell r="AG8717">
            <v>360</v>
          </cell>
          <cell r="AH8717">
            <v>260</v>
          </cell>
        </row>
        <row r="8718">
          <cell r="AC8718" t="str">
            <v>3rd</v>
          </cell>
          <cell r="AD8718">
            <v>3.5</v>
          </cell>
          <cell r="AE8718">
            <v>1.5</v>
          </cell>
          <cell r="AF8718">
            <v>100</v>
          </cell>
          <cell r="AG8718" t="str">
            <v/>
          </cell>
          <cell r="AH8718">
            <v>-100</v>
          </cell>
        </row>
        <row r="8719">
          <cell r="AD8719">
            <v>8</v>
          </cell>
          <cell r="AF8719">
            <v>100</v>
          </cell>
          <cell r="AG8719" t="str">
            <v/>
          </cell>
          <cell r="AH8719">
            <v>-100</v>
          </cell>
        </row>
        <row r="8720">
          <cell r="AC8720" t="str">
            <v>2nd</v>
          </cell>
          <cell r="AD8720">
            <v>4.2</v>
          </cell>
          <cell r="AE8720">
            <v>2</v>
          </cell>
          <cell r="AF8720">
            <v>100</v>
          </cell>
          <cell r="AG8720" t="str">
            <v/>
          </cell>
          <cell r="AH8720">
            <v>-100</v>
          </cell>
        </row>
        <row r="8721">
          <cell r="AD8721">
            <v>18</v>
          </cell>
          <cell r="AF8721">
            <v>100</v>
          </cell>
          <cell r="AG8721" t="str">
            <v/>
          </cell>
          <cell r="AH8721">
            <v>-100</v>
          </cell>
        </row>
        <row r="8722">
          <cell r="AC8722" t="str">
            <v>Won</v>
          </cell>
          <cell r="AD8722">
            <v>4</v>
          </cell>
          <cell r="AE8722">
            <v>1.6</v>
          </cell>
          <cell r="AF8722">
            <v>100</v>
          </cell>
          <cell r="AG8722">
            <v>400</v>
          </cell>
          <cell r="AH8722">
            <v>300</v>
          </cell>
        </row>
        <row r="8723">
          <cell r="AD8723">
            <v>6.5</v>
          </cell>
          <cell r="AF8723">
            <v>100</v>
          </cell>
          <cell r="AG8723" t="str">
            <v/>
          </cell>
          <cell r="AH8723">
            <v>-100</v>
          </cell>
        </row>
        <row r="8724">
          <cell r="AD8724">
            <v>8.5</v>
          </cell>
          <cell r="AF8724">
            <v>100</v>
          </cell>
          <cell r="AG8724" t="str">
            <v/>
          </cell>
          <cell r="AH8724">
            <v>-100</v>
          </cell>
        </row>
        <row r="8725">
          <cell r="AD8725">
            <v>4.4000000000000004</v>
          </cell>
          <cell r="AF8725">
            <v>100</v>
          </cell>
          <cell r="AG8725" t="str">
            <v/>
          </cell>
          <cell r="AH8725">
            <v>-100</v>
          </cell>
        </row>
        <row r="8726">
          <cell r="AC8726" t="str">
            <v>Won</v>
          </cell>
          <cell r="AD8726">
            <v>3.5</v>
          </cell>
          <cell r="AE8726">
            <v>1.4</v>
          </cell>
          <cell r="AF8726">
            <v>100</v>
          </cell>
          <cell r="AG8726">
            <v>350</v>
          </cell>
          <cell r="AH8726">
            <v>250</v>
          </cell>
        </row>
        <row r="8727">
          <cell r="AD8727">
            <v>12</v>
          </cell>
          <cell r="AF8727">
            <v>100</v>
          </cell>
          <cell r="AG8727" t="str">
            <v/>
          </cell>
          <cell r="AH8727">
            <v>-100</v>
          </cell>
        </row>
        <row r="8728">
          <cell r="AD8728">
            <v>11</v>
          </cell>
          <cell r="AF8728">
            <v>100</v>
          </cell>
          <cell r="AG8728" t="str">
            <v/>
          </cell>
          <cell r="AH8728">
            <v>-100</v>
          </cell>
        </row>
        <row r="8729">
          <cell r="AC8729" t="str">
            <v>2nd</v>
          </cell>
          <cell r="AD8729">
            <v>6</v>
          </cell>
          <cell r="AE8729">
            <v>2</v>
          </cell>
          <cell r="AF8729">
            <v>100</v>
          </cell>
          <cell r="AG8729" t="str">
            <v/>
          </cell>
          <cell r="AH8729">
            <v>-100</v>
          </cell>
        </row>
        <row r="8730">
          <cell r="AC8730" t="str">
            <v>Won</v>
          </cell>
          <cell r="AD8730">
            <v>1.95</v>
          </cell>
          <cell r="AE8730">
            <v>1.1000000000000001</v>
          </cell>
          <cell r="AF8730">
            <v>100</v>
          </cell>
          <cell r="AG8730">
            <v>195</v>
          </cell>
          <cell r="AH8730">
            <v>95</v>
          </cell>
        </row>
        <row r="8731">
          <cell r="AD8731">
            <v>51</v>
          </cell>
          <cell r="AF8731">
            <v>100</v>
          </cell>
          <cell r="AG8731" t="str">
            <v/>
          </cell>
          <cell r="AH8731">
            <v>-100</v>
          </cell>
        </row>
        <row r="8732">
          <cell r="AD8732">
            <v>196</v>
          </cell>
          <cell r="AF8732">
            <v>100</v>
          </cell>
          <cell r="AG8732" t="str">
            <v/>
          </cell>
          <cell r="AH8732">
            <v>-100</v>
          </cell>
        </row>
        <row r="8733">
          <cell r="AC8733" t="str">
            <v>3rd</v>
          </cell>
          <cell r="AD8733">
            <v>7</v>
          </cell>
          <cell r="AE8733">
            <v>1.7</v>
          </cell>
          <cell r="AF8733">
            <v>100</v>
          </cell>
          <cell r="AG8733" t="str">
            <v/>
          </cell>
          <cell r="AH8733">
            <v>-100</v>
          </cell>
        </row>
        <row r="8734">
          <cell r="AC8734" t="str">
            <v>2nd</v>
          </cell>
          <cell r="AD8734">
            <v>14</v>
          </cell>
          <cell r="AE8734">
            <v>3.1</v>
          </cell>
          <cell r="AF8734">
            <v>100</v>
          </cell>
          <cell r="AG8734" t="str">
            <v/>
          </cell>
          <cell r="AH8734">
            <v>-100</v>
          </cell>
        </row>
        <row r="8735">
          <cell r="AC8735" t="str">
            <v>Won</v>
          </cell>
          <cell r="AD8735">
            <v>1.3</v>
          </cell>
          <cell r="AE8735">
            <v>1.04</v>
          </cell>
          <cell r="AF8735">
            <v>100</v>
          </cell>
          <cell r="AG8735">
            <v>130</v>
          </cell>
          <cell r="AH8735">
            <v>30</v>
          </cell>
        </row>
        <row r="8736">
          <cell r="AC8736" t="str">
            <v>Ntd</v>
          </cell>
          <cell r="AD8736">
            <v>15</v>
          </cell>
          <cell r="AF8736">
            <v>100</v>
          </cell>
          <cell r="AG8736" t="str">
            <v/>
          </cell>
          <cell r="AH8736">
            <v>-100</v>
          </cell>
        </row>
        <row r="8737">
          <cell r="AD8737">
            <v>31</v>
          </cell>
          <cell r="AF8737">
            <v>100</v>
          </cell>
          <cell r="AG8737" t="str">
            <v/>
          </cell>
          <cell r="AH8737">
            <v>-100</v>
          </cell>
        </row>
        <row r="8738">
          <cell r="AC8738" t="str">
            <v>2nd</v>
          </cell>
          <cell r="AD8738">
            <v>11</v>
          </cell>
          <cell r="AE8738">
            <v>2.5</v>
          </cell>
          <cell r="AF8738">
            <v>100</v>
          </cell>
          <cell r="AG8738" t="str">
            <v/>
          </cell>
          <cell r="AH8738">
            <v>-100</v>
          </cell>
        </row>
        <row r="8739">
          <cell r="AD8739">
            <v>14</v>
          </cell>
          <cell r="AF8739">
            <v>100</v>
          </cell>
          <cell r="AG8739" t="str">
            <v/>
          </cell>
          <cell r="AH8739">
            <v>-100</v>
          </cell>
        </row>
        <row r="8740">
          <cell r="AC8740" t="str">
            <v>Won</v>
          </cell>
          <cell r="AD8740">
            <v>2.9</v>
          </cell>
          <cell r="AE8740">
            <v>1.2</v>
          </cell>
          <cell r="AF8740">
            <v>100</v>
          </cell>
          <cell r="AG8740">
            <v>290</v>
          </cell>
          <cell r="AH8740">
            <v>190</v>
          </cell>
        </row>
        <row r="8741">
          <cell r="AC8741" t="str">
            <v>3rd</v>
          </cell>
          <cell r="AD8741">
            <v>5.5</v>
          </cell>
          <cell r="AE8741">
            <v>1.4</v>
          </cell>
          <cell r="AF8741">
            <v>100</v>
          </cell>
          <cell r="AG8741" t="str">
            <v/>
          </cell>
          <cell r="AH8741">
            <v>-100</v>
          </cell>
        </row>
        <row r="8742">
          <cell r="AC8742" t="str">
            <v>2nd</v>
          </cell>
          <cell r="AD8742">
            <v>7.5</v>
          </cell>
          <cell r="AE8742">
            <v>1.7</v>
          </cell>
          <cell r="AF8742">
            <v>100</v>
          </cell>
          <cell r="AG8742" t="str">
            <v/>
          </cell>
          <cell r="AH8742">
            <v>-100</v>
          </cell>
        </row>
        <row r="8743">
          <cell r="AD8743">
            <v>5.5</v>
          </cell>
          <cell r="AF8743">
            <v>100</v>
          </cell>
          <cell r="AG8743" t="str">
            <v/>
          </cell>
          <cell r="AH8743">
            <v>-100</v>
          </cell>
        </row>
        <row r="8744">
          <cell r="AD8744">
            <v>12</v>
          </cell>
          <cell r="AF8744">
            <v>100</v>
          </cell>
          <cell r="AG8744" t="str">
            <v/>
          </cell>
          <cell r="AH8744">
            <v>-100</v>
          </cell>
        </row>
        <row r="8745">
          <cell r="AC8745" t="str">
            <v>2nd</v>
          </cell>
          <cell r="AD8745">
            <v>5</v>
          </cell>
          <cell r="AE8745">
            <v>1.5</v>
          </cell>
          <cell r="AF8745">
            <v>100</v>
          </cell>
          <cell r="AG8745" t="str">
            <v/>
          </cell>
          <cell r="AH8745">
            <v>-100</v>
          </cell>
        </row>
        <row r="8746">
          <cell r="AD8746">
            <v>4</v>
          </cell>
          <cell r="AF8746">
            <v>100</v>
          </cell>
          <cell r="AG8746" t="str">
            <v/>
          </cell>
          <cell r="AH8746">
            <v>-100</v>
          </cell>
        </row>
        <row r="8747">
          <cell r="AC8747" t="str">
            <v>Won</v>
          </cell>
          <cell r="AD8747">
            <v>7.5</v>
          </cell>
          <cell r="AE8747">
            <v>2</v>
          </cell>
          <cell r="AF8747">
            <v>100</v>
          </cell>
          <cell r="AG8747">
            <v>750</v>
          </cell>
          <cell r="AH8747">
            <v>650</v>
          </cell>
        </row>
        <row r="8748">
          <cell r="AC8748" t="str">
            <v>3rd</v>
          </cell>
          <cell r="AD8748">
            <v>4.2</v>
          </cell>
          <cell r="AE8748">
            <v>1.6</v>
          </cell>
          <cell r="AF8748">
            <v>100</v>
          </cell>
          <cell r="AG8748" t="str">
            <v/>
          </cell>
          <cell r="AH8748">
            <v>-100</v>
          </cell>
        </row>
        <row r="8749">
          <cell r="AD8749">
            <v>71</v>
          </cell>
          <cell r="AF8749">
            <v>100</v>
          </cell>
          <cell r="AG8749" t="str">
            <v/>
          </cell>
          <cell r="AH8749">
            <v>-100</v>
          </cell>
        </row>
        <row r="8750">
          <cell r="AD8750">
            <v>21</v>
          </cell>
          <cell r="AF8750">
            <v>100</v>
          </cell>
          <cell r="AG8750" t="str">
            <v/>
          </cell>
          <cell r="AH8750">
            <v>-100</v>
          </cell>
        </row>
        <row r="8751">
          <cell r="AD8751">
            <v>4.2</v>
          </cell>
          <cell r="AF8751">
            <v>100</v>
          </cell>
          <cell r="AG8751" t="str">
            <v/>
          </cell>
          <cell r="AH8751">
            <v>-100</v>
          </cell>
        </row>
        <row r="8752">
          <cell r="AC8752" t="str">
            <v>Won</v>
          </cell>
          <cell r="AD8752">
            <v>4</v>
          </cell>
          <cell r="AE8752">
            <v>1.7</v>
          </cell>
          <cell r="AF8752">
            <v>100</v>
          </cell>
          <cell r="AG8752">
            <v>400</v>
          </cell>
          <cell r="AH8752">
            <v>300</v>
          </cell>
        </row>
        <row r="8753">
          <cell r="AD8753">
            <v>5.5</v>
          </cell>
          <cell r="AF8753">
            <v>100</v>
          </cell>
          <cell r="AG8753" t="str">
            <v/>
          </cell>
          <cell r="AH8753">
            <v>-100</v>
          </cell>
        </row>
        <row r="8754">
          <cell r="AD8754">
            <v>5.5</v>
          </cell>
          <cell r="AF8754">
            <v>100</v>
          </cell>
          <cell r="AG8754" t="str">
            <v/>
          </cell>
          <cell r="AH8754">
            <v>-100</v>
          </cell>
        </row>
        <row r="8755">
          <cell r="AD8755">
            <v>2.4500000000000002</v>
          </cell>
          <cell r="AF8755">
            <v>100</v>
          </cell>
          <cell r="AG8755" t="str">
            <v/>
          </cell>
          <cell r="AH8755">
            <v>-100</v>
          </cell>
        </row>
        <row r="8756">
          <cell r="AD8756">
            <v>6.5</v>
          </cell>
          <cell r="AF8756">
            <v>100</v>
          </cell>
          <cell r="AG8756" t="str">
            <v/>
          </cell>
          <cell r="AH8756">
            <v>-100</v>
          </cell>
        </row>
        <row r="8757">
          <cell r="AC8757" t="str">
            <v>Won</v>
          </cell>
          <cell r="AD8757">
            <v>17.100000000000001</v>
          </cell>
          <cell r="AE8757">
            <v>3.8</v>
          </cell>
          <cell r="AF8757">
            <v>100</v>
          </cell>
          <cell r="AG8757">
            <v>1710.0000000000002</v>
          </cell>
          <cell r="AH8757">
            <v>1610.0000000000002</v>
          </cell>
        </row>
        <row r="8758">
          <cell r="AC8758" t="str">
            <v>2nd</v>
          </cell>
          <cell r="AD8758">
            <v>7.5</v>
          </cell>
          <cell r="AE8758">
            <v>1.6</v>
          </cell>
          <cell r="AF8758">
            <v>100</v>
          </cell>
          <cell r="AG8758" t="str">
            <v/>
          </cell>
          <cell r="AH8758">
            <v>-100</v>
          </cell>
        </row>
        <row r="8759">
          <cell r="AD8759">
            <v>7</v>
          </cell>
          <cell r="AF8759">
            <v>100</v>
          </cell>
          <cell r="AG8759" t="str">
            <v/>
          </cell>
          <cell r="AH8759">
            <v>-100</v>
          </cell>
        </row>
        <row r="8760">
          <cell r="AD8760">
            <v>11</v>
          </cell>
          <cell r="AF8760">
            <v>100</v>
          </cell>
          <cell r="AG8760" t="str">
            <v/>
          </cell>
          <cell r="AH8760">
            <v>-100</v>
          </cell>
        </row>
        <row r="8761">
          <cell r="AC8761" t="str">
            <v>2nd</v>
          </cell>
          <cell r="AD8761">
            <v>3.1</v>
          </cell>
          <cell r="AE8761">
            <v>1.4</v>
          </cell>
          <cell r="AF8761">
            <v>100</v>
          </cell>
          <cell r="AG8761" t="str">
            <v/>
          </cell>
          <cell r="AH8761">
            <v>-100</v>
          </cell>
        </row>
        <row r="8762">
          <cell r="AD8762">
            <v>21</v>
          </cell>
          <cell r="AF8762">
            <v>100</v>
          </cell>
          <cell r="AG8762" t="str">
            <v/>
          </cell>
          <cell r="AH8762">
            <v>-100</v>
          </cell>
        </row>
        <row r="8763">
          <cell r="AD8763">
            <v>10</v>
          </cell>
          <cell r="AF8763">
            <v>100</v>
          </cell>
          <cell r="AG8763" t="str">
            <v/>
          </cell>
          <cell r="AH8763">
            <v>-100</v>
          </cell>
        </row>
        <row r="8764">
          <cell r="AD8764">
            <v>10</v>
          </cell>
          <cell r="AF8764">
            <v>100</v>
          </cell>
          <cell r="AG8764" t="str">
            <v/>
          </cell>
          <cell r="AH8764">
            <v>-100</v>
          </cell>
        </row>
        <row r="8765">
          <cell r="AC8765" t="str">
            <v>Won</v>
          </cell>
          <cell r="AD8765">
            <v>3</v>
          </cell>
          <cell r="AE8765">
            <v>1.5</v>
          </cell>
          <cell r="AF8765">
            <v>100</v>
          </cell>
          <cell r="AG8765">
            <v>300</v>
          </cell>
          <cell r="AH8765">
            <v>200</v>
          </cell>
        </row>
        <row r="8766">
          <cell r="AD8766">
            <v>20</v>
          </cell>
          <cell r="AF8766">
            <v>100</v>
          </cell>
          <cell r="AG8766" t="str">
            <v/>
          </cell>
          <cell r="AH8766">
            <v>-100</v>
          </cell>
        </row>
        <row r="8767">
          <cell r="AC8767" t="str">
            <v>2nd</v>
          </cell>
          <cell r="AD8767">
            <v>10</v>
          </cell>
          <cell r="AE8767">
            <v>2.5</v>
          </cell>
          <cell r="AF8767">
            <v>100</v>
          </cell>
          <cell r="AG8767" t="str">
            <v/>
          </cell>
          <cell r="AH8767">
            <v>-100</v>
          </cell>
        </row>
        <row r="8768">
          <cell r="AD8768">
            <v>8.5</v>
          </cell>
          <cell r="AF8768">
            <v>100</v>
          </cell>
          <cell r="AG8768" t="str">
            <v/>
          </cell>
          <cell r="AH8768">
            <v>-100</v>
          </cell>
        </row>
        <row r="8769">
          <cell r="AD8769">
            <v>8.5</v>
          </cell>
          <cell r="AF8769">
            <v>100</v>
          </cell>
          <cell r="AG8769" t="str">
            <v/>
          </cell>
          <cell r="AH8769">
            <v>-100</v>
          </cell>
        </row>
        <row r="8770">
          <cell r="AC8770" t="str">
            <v>2nd</v>
          </cell>
          <cell r="AD8770">
            <v>2.15</v>
          </cell>
          <cell r="AE8770">
            <v>1.1499999999999999</v>
          </cell>
          <cell r="AF8770">
            <v>100</v>
          </cell>
          <cell r="AG8770" t="str">
            <v/>
          </cell>
          <cell r="AH8770">
            <v>-100</v>
          </cell>
        </row>
        <row r="8771">
          <cell r="AC8771" t="str">
            <v>Won</v>
          </cell>
          <cell r="AD8771">
            <v>3.2</v>
          </cell>
          <cell r="AE8771">
            <v>1.1000000000000001</v>
          </cell>
          <cell r="AF8771">
            <v>100</v>
          </cell>
          <cell r="AG8771">
            <v>320</v>
          </cell>
          <cell r="AH8771">
            <v>220</v>
          </cell>
        </row>
        <row r="8772">
          <cell r="AD8772">
            <v>10</v>
          </cell>
          <cell r="AF8772">
            <v>100</v>
          </cell>
          <cell r="AG8772" t="str">
            <v/>
          </cell>
          <cell r="AH8772">
            <v>-100</v>
          </cell>
        </row>
        <row r="8773">
          <cell r="AD8773">
            <v>10</v>
          </cell>
          <cell r="AF8773">
            <v>100</v>
          </cell>
          <cell r="AG8773" t="str">
            <v/>
          </cell>
          <cell r="AH8773">
            <v>-100</v>
          </cell>
        </row>
        <row r="8774">
          <cell r="AD8774">
            <v>41</v>
          </cell>
          <cell r="AF8774">
            <v>100</v>
          </cell>
          <cell r="AG8774" t="str">
            <v/>
          </cell>
          <cell r="AH8774">
            <v>-100</v>
          </cell>
        </row>
        <row r="8775">
          <cell r="AC8775" t="str">
            <v>Won</v>
          </cell>
          <cell r="AD8775">
            <v>5.5</v>
          </cell>
          <cell r="AE8775">
            <v>1.9</v>
          </cell>
          <cell r="AF8775">
            <v>100</v>
          </cell>
          <cell r="AG8775">
            <v>550</v>
          </cell>
          <cell r="AH8775">
            <v>450</v>
          </cell>
        </row>
        <row r="8776">
          <cell r="AD8776">
            <v>2.9</v>
          </cell>
          <cell r="AF8776">
            <v>100</v>
          </cell>
          <cell r="AG8776" t="str">
            <v/>
          </cell>
          <cell r="AH8776">
            <v>-100</v>
          </cell>
        </row>
        <row r="8777">
          <cell r="AD8777">
            <v>7</v>
          </cell>
          <cell r="AF8777">
            <v>100</v>
          </cell>
          <cell r="AG8777" t="str">
            <v/>
          </cell>
          <cell r="AH8777">
            <v>-100</v>
          </cell>
        </row>
        <row r="8778">
          <cell r="AC8778" t="str">
            <v>3rd</v>
          </cell>
          <cell r="AD8778">
            <v>11</v>
          </cell>
          <cell r="AE8778">
            <v>3.5</v>
          </cell>
          <cell r="AF8778">
            <v>100</v>
          </cell>
          <cell r="AG8778" t="str">
            <v/>
          </cell>
          <cell r="AH8778">
            <v>-100</v>
          </cell>
        </row>
        <row r="8779">
          <cell r="AD8779">
            <v>11</v>
          </cell>
          <cell r="AF8779">
            <v>100</v>
          </cell>
          <cell r="AG8779" t="str">
            <v/>
          </cell>
          <cell r="AH8779">
            <v>-100</v>
          </cell>
        </row>
        <row r="8780">
          <cell r="AD8780">
            <v>3.7</v>
          </cell>
          <cell r="AF8780">
            <v>100</v>
          </cell>
          <cell r="AG8780" t="str">
            <v/>
          </cell>
          <cell r="AH8780">
            <v>-100</v>
          </cell>
        </row>
        <row r="8781">
          <cell r="AC8781" t="str">
            <v>2nd</v>
          </cell>
          <cell r="AD8781">
            <v>5.5</v>
          </cell>
          <cell r="AE8781">
            <v>1.8</v>
          </cell>
          <cell r="AF8781">
            <v>100</v>
          </cell>
          <cell r="AG8781" t="str">
            <v/>
          </cell>
          <cell r="AH8781">
            <v>-100</v>
          </cell>
        </row>
        <row r="8782">
          <cell r="AC8782" t="str">
            <v>Won</v>
          </cell>
          <cell r="AD8782">
            <v>7</v>
          </cell>
          <cell r="AE8782">
            <v>2.0499999999999998</v>
          </cell>
          <cell r="AF8782">
            <v>100</v>
          </cell>
          <cell r="AG8782">
            <v>700</v>
          </cell>
          <cell r="AH8782">
            <v>600</v>
          </cell>
        </row>
        <row r="8783">
          <cell r="AD8783">
            <v>11</v>
          </cell>
          <cell r="AF8783">
            <v>100</v>
          </cell>
          <cell r="AG8783" t="str">
            <v/>
          </cell>
          <cell r="AH8783">
            <v>-100</v>
          </cell>
        </row>
        <row r="8784">
          <cell r="AD8784">
            <v>11</v>
          </cell>
          <cell r="AF8784">
            <v>100</v>
          </cell>
          <cell r="AG8784" t="str">
            <v/>
          </cell>
          <cell r="AH8784">
            <v>-100</v>
          </cell>
        </row>
        <row r="8785">
          <cell r="AD8785">
            <v>6</v>
          </cell>
          <cell r="AF8785">
            <v>100</v>
          </cell>
          <cell r="AG8785" t="str">
            <v/>
          </cell>
          <cell r="AH8785">
            <v>-100</v>
          </cell>
        </row>
        <row r="8786">
          <cell r="AD8786">
            <v>8</v>
          </cell>
          <cell r="AF8786">
            <v>100</v>
          </cell>
          <cell r="AG8786" t="str">
            <v/>
          </cell>
          <cell r="AH8786">
            <v>-100</v>
          </cell>
        </row>
        <row r="8787">
          <cell r="AD8787">
            <v>9</v>
          </cell>
          <cell r="AF8787">
            <v>100</v>
          </cell>
          <cell r="AG8787" t="str">
            <v/>
          </cell>
          <cell r="AH8787">
            <v>-100</v>
          </cell>
        </row>
        <row r="8788">
          <cell r="AD8788">
            <v>10</v>
          </cell>
          <cell r="AF8788">
            <v>100</v>
          </cell>
          <cell r="AG8788" t="str">
            <v/>
          </cell>
          <cell r="AH8788">
            <v>-100</v>
          </cell>
        </row>
        <row r="8789">
          <cell r="AD8789">
            <v>7</v>
          </cell>
          <cell r="AF8789">
            <v>100</v>
          </cell>
          <cell r="AG8789" t="str">
            <v/>
          </cell>
          <cell r="AH8789">
            <v>-100</v>
          </cell>
        </row>
        <row r="8790">
          <cell r="AC8790" t="str">
            <v>Won</v>
          </cell>
          <cell r="AD8790">
            <v>2.4500000000000002</v>
          </cell>
          <cell r="AE8790" t="str">
            <v>`1.45</v>
          </cell>
          <cell r="AF8790">
            <v>100</v>
          </cell>
          <cell r="AG8790">
            <v>245.00000000000003</v>
          </cell>
          <cell r="AH8790">
            <v>145.00000000000003</v>
          </cell>
        </row>
        <row r="8791">
          <cell r="AD8791">
            <v>5</v>
          </cell>
          <cell r="AF8791">
            <v>100</v>
          </cell>
          <cell r="AG8791" t="str">
            <v/>
          </cell>
          <cell r="AH8791">
            <v>-100</v>
          </cell>
        </row>
        <row r="8792">
          <cell r="AD8792">
            <v>31</v>
          </cell>
          <cell r="AF8792">
            <v>100</v>
          </cell>
          <cell r="AG8792" t="str">
            <v/>
          </cell>
          <cell r="AH8792">
            <v>-100</v>
          </cell>
        </row>
        <row r="8793">
          <cell r="AD8793">
            <v>15</v>
          </cell>
          <cell r="AF8793">
            <v>100</v>
          </cell>
          <cell r="AG8793" t="str">
            <v/>
          </cell>
          <cell r="AH8793">
            <v>-100</v>
          </cell>
        </row>
        <row r="8794">
          <cell r="AC8794" t="str">
            <v>2nd</v>
          </cell>
          <cell r="AD8794">
            <v>21</v>
          </cell>
          <cell r="AE8794">
            <v>4.75</v>
          </cell>
          <cell r="AF8794">
            <v>100</v>
          </cell>
          <cell r="AG8794" t="str">
            <v/>
          </cell>
          <cell r="AH8794">
            <v>-100</v>
          </cell>
        </row>
        <row r="8795">
          <cell r="AD8795">
            <v>2.7</v>
          </cell>
          <cell r="AF8795">
            <v>100</v>
          </cell>
          <cell r="AG8795" t="str">
            <v/>
          </cell>
          <cell r="AH8795">
            <v>-100</v>
          </cell>
        </row>
        <row r="8796">
          <cell r="AD8796">
            <v>21</v>
          </cell>
          <cell r="AF8796">
            <v>100</v>
          </cell>
          <cell r="AG8796" t="str">
            <v/>
          </cell>
          <cell r="AH8796">
            <v>-100</v>
          </cell>
        </row>
        <row r="8797">
          <cell r="AC8797" t="str">
            <v>3rd</v>
          </cell>
          <cell r="AD8797">
            <v>5</v>
          </cell>
          <cell r="AE8797">
            <v>1.9</v>
          </cell>
          <cell r="AF8797">
            <v>100</v>
          </cell>
          <cell r="AG8797" t="str">
            <v/>
          </cell>
          <cell r="AH8797">
            <v>-100</v>
          </cell>
        </row>
        <row r="8798">
          <cell r="AD8798">
            <v>19</v>
          </cell>
          <cell r="AF8798">
            <v>100</v>
          </cell>
          <cell r="AG8798" t="str">
            <v/>
          </cell>
          <cell r="AH8798">
            <v>-100</v>
          </cell>
        </row>
        <row r="8799">
          <cell r="AC8799" t="str">
            <v>2nd</v>
          </cell>
          <cell r="AD8799">
            <v>16</v>
          </cell>
          <cell r="AE8799">
            <v>2.8</v>
          </cell>
          <cell r="AF8799">
            <v>100</v>
          </cell>
          <cell r="AG8799" t="str">
            <v/>
          </cell>
          <cell r="AH8799">
            <v>-100</v>
          </cell>
        </row>
        <row r="8800">
          <cell r="AD8800">
            <v>18</v>
          </cell>
          <cell r="AF8800">
            <v>100</v>
          </cell>
          <cell r="AG8800" t="str">
            <v/>
          </cell>
          <cell r="AH8800">
            <v>-100</v>
          </cell>
        </row>
        <row r="8801">
          <cell r="AC8801" t="str">
            <v>Won</v>
          </cell>
          <cell r="AD8801">
            <v>6.5</v>
          </cell>
          <cell r="AE8801">
            <v>2.25</v>
          </cell>
          <cell r="AF8801">
            <v>100</v>
          </cell>
          <cell r="AG8801">
            <v>650</v>
          </cell>
          <cell r="AH8801">
            <v>550</v>
          </cell>
        </row>
        <row r="8802">
          <cell r="AC8802" t="str">
            <v>2nd</v>
          </cell>
          <cell r="AD8802">
            <v>3.8</v>
          </cell>
          <cell r="AE8802">
            <v>1.7</v>
          </cell>
          <cell r="AF8802">
            <v>100</v>
          </cell>
          <cell r="AG8802" t="str">
            <v/>
          </cell>
          <cell r="AH8802">
            <v>-100</v>
          </cell>
        </row>
        <row r="8803">
          <cell r="AD8803">
            <v>6</v>
          </cell>
          <cell r="AF8803">
            <v>100</v>
          </cell>
          <cell r="AG8803" t="str">
            <v/>
          </cell>
          <cell r="AH8803">
            <v>-100</v>
          </cell>
        </row>
        <row r="8804">
          <cell r="AD8804">
            <v>5.5</v>
          </cell>
          <cell r="AF8804">
            <v>100</v>
          </cell>
          <cell r="AG8804" t="str">
            <v/>
          </cell>
          <cell r="AH8804">
            <v>-100</v>
          </cell>
        </row>
        <row r="8805">
          <cell r="AC8805" t="str">
            <v>Won</v>
          </cell>
          <cell r="AD8805">
            <v>4.4000000000000004</v>
          </cell>
          <cell r="AE8805">
            <v>1.6</v>
          </cell>
          <cell r="AF8805">
            <v>100</v>
          </cell>
          <cell r="AG8805">
            <v>440.00000000000006</v>
          </cell>
          <cell r="AH8805">
            <v>340.00000000000006</v>
          </cell>
        </row>
        <row r="8806">
          <cell r="AC8806" t="str">
            <v>3rd</v>
          </cell>
          <cell r="AD8806">
            <v>3.1</v>
          </cell>
          <cell r="AE8806">
            <v>1.5</v>
          </cell>
          <cell r="AF8806">
            <v>100</v>
          </cell>
          <cell r="AG8806" t="str">
            <v/>
          </cell>
          <cell r="AH8806">
            <v>-100</v>
          </cell>
        </row>
        <row r="8807">
          <cell r="AD8807">
            <v>15</v>
          </cell>
          <cell r="AF8807">
            <v>100</v>
          </cell>
          <cell r="AG8807" t="str">
            <v/>
          </cell>
          <cell r="AH8807">
            <v>-100</v>
          </cell>
        </row>
        <row r="8808">
          <cell r="AD8808">
            <v>21</v>
          </cell>
          <cell r="AF8808">
            <v>100</v>
          </cell>
          <cell r="AG8808" t="str">
            <v/>
          </cell>
          <cell r="AH8808">
            <v>-100</v>
          </cell>
        </row>
        <row r="8809">
          <cell r="AD8809">
            <v>9</v>
          </cell>
          <cell r="AF8809">
            <v>100</v>
          </cell>
          <cell r="AG8809" t="str">
            <v/>
          </cell>
          <cell r="AH8809">
            <v>-100</v>
          </cell>
        </row>
        <row r="8810">
          <cell r="AD8810">
            <v>3.8</v>
          </cell>
          <cell r="AF8810">
            <v>100</v>
          </cell>
          <cell r="AG8810" t="str">
            <v/>
          </cell>
          <cell r="AH8810">
            <v>-100</v>
          </cell>
        </row>
        <row r="8811">
          <cell r="AC8811" t="str">
            <v>3rd</v>
          </cell>
          <cell r="AD8811">
            <v>5.5</v>
          </cell>
          <cell r="AE8811">
            <v>1.4</v>
          </cell>
          <cell r="AF8811">
            <v>100</v>
          </cell>
          <cell r="AG8811" t="str">
            <v/>
          </cell>
          <cell r="AH8811">
            <v>-100</v>
          </cell>
        </row>
        <row r="8812">
          <cell r="AD8812">
            <v>6.5</v>
          </cell>
          <cell r="AF8812">
            <v>100</v>
          </cell>
          <cell r="AG8812" t="str">
            <v/>
          </cell>
          <cell r="AH8812">
            <v>-100</v>
          </cell>
        </row>
        <row r="8813">
          <cell r="AC8813" t="str">
            <v>Won</v>
          </cell>
          <cell r="AD8813">
            <v>5</v>
          </cell>
          <cell r="AE8813">
            <v>1.5</v>
          </cell>
          <cell r="AF8813">
            <v>100</v>
          </cell>
          <cell r="AG8813">
            <v>500</v>
          </cell>
          <cell r="AH8813">
            <v>400</v>
          </cell>
        </row>
        <row r="8814">
          <cell r="AC8814" t="str">
            <v>2nd</v>
          </cell>
          <cell r="AD8814">
            <v>7.5</v>
          </cell>
          <cell r="AE8814">
            <v>1.6</v>
          </cell>
          <cell r="AF8814">
            <v>100</v>
          </cell>
          <cell r="AG8814" t="str">
            <v/>
          </cell>
          <cell r="AH8814">
            <v>-100</v>
          </cell>
        </row>
        <row r="8815">
          <cell r="AC8815" t="str">
            <v>Won</v>
          </cell>
          <cell r="AD8815">
            <v>1.6</v>
          </cell>
          <cell r="AE8815">
            <v>1.01</v>
          </cell>
          <cell r="AF8815">
            <v>100</v>
          </cell>
          <cell r="AG8815">
            <v>160</v>
          </cell>
          <cell r="AH8815">
            <v>60</v>
          </cell>
        </row>
        <row r="8816">
          <cell r="AD8816">
            <v>4.2</v>
          </cell>
          <cell r="AF8816">
            <v>100</v>
          </cell>
          <cell r="AG8816" t="str">
            <v/>
          </cell>
          <cell r="AH8816">
            <v>-100</v>
          </cell>
        </row>
        <row r="8817">
          <cell r="AD8817">
            <v>19</v>
          </cell>
          <cell r="AF8817">
            <v>100</v>
          </cell>
          <cell r="AG8817" t="str">
            <v/>
          </cell>
          <cell r="AH8817">
            <v>-100</v>
          </cell>
        </row>
        <row r="8818">
          <cell r="AD8818">
            <v>9</v>
          </cell>
          <cell r="AF8818">
            <v>100</v>
          </cell>
          <cell r="AG8818" t="str">
            <v/>
          </cell>
          <cell r="AH8818">
            <v>-100</v>
          </cell>
        </row>
        <row r="8819">
          <cell r="AD8819">
            <v>31</v>
          </cell>
          <cell r="AF8819">
            <v>100</v>
          </cell>
          <cell r="AG8819" t="str">
            <v/>
          </cell>
          <cell r="AH8819">
            <v>-100</v>
          </cell>
        </row>
        <row r="8820">
          <cell r="AD8820">
            <v>3.5</v>
          </cell>
          <cell r="AF8820">
            <v>100</v>
          </cell>
          <cell r="AG8820" t="str">
            <v/>
          </cell>
          <cell r="AH8820">
            <v>-100</v>
          </cell>
        </row>
        <row r="8821">
          <cell r="AD8821">
            <v>7</v>
          </cell>
          <cell r="AF8821">
            <v>100</v>
          </cell>
          <cell r="AG8821" t="str">
            <v/>
          </cell>
          <cell r="AH8821">
            <v>-100</v>
          </cell>
        </row>
        <row r="8822">
          <cell r="AD8822">
            <v>9</v>
          </cell>
          <cell r="AF8822">
            <v>100</v>
          </cell>
          <cell r="AG8822" t="str">
            <v/>
          </cell>
          <cell r="AH8822">
            <v>-100</v>
          </cell>
        </row>
        <row r="8823">
          <cell r="AC8823" t="str">
            <v>2nd</v>
          </cell>
          <cell r="AD8823">
            <v>61</v>
          </cell>
          <cell r="AE8823">
            <v>13</v>
          </cell>
          <cell r="AF8823">
            <v>100</v>
          </cell>
          <cell r="AG8823" t="str">
            <v/>
          </cell>
          <cell r="AH8823">
            <v>-100</v>
          </cell>
        </row>
        <row r="8824">
          <cell r="AD8824">
            <v>21</v>
          </cell>
          <cell r="AF8824">
            <v>100</v>
          </cell>
          <cell r="AG8824" t="str">
            <v/>
          </cell>
          <cell r="AH8824">
            <v>-100</v>
          </cell>
        </row>
        <row r="8825">
          <cell r="AC8825" t="str">
            <v>Won</v>
          </cell>
          <cell r="AD8825">
            <v>2.1</v>
          </cell>
          <cell r="AE8825">
            <v>1.01</v>
          </cell>
          <cell r="AF8825">
            <v>100</v>
          </cell>
          <cell r="AG8825">
            <v>210</v>
          </cell>
          <cell r="AH8825">
            <v>110</v>
          </cell>
        </row>
        <row r="8826">
          <cell r="AC8826" t="str">
            <v>2nd</v>
          </cell>
          <cell r="AD8826">
            <v>8</v>
          </cell>
          <cell r="AE8826">
            <v>2.4500000000000002</v>
          </cell>
          <cell r="AF8826">
            <v>100</v>
          </cell>
          <cell r="AG8826" t="str">
            <v/>
          </cell>
          <cell r="AH8826">
            <v>-100</v>
          </cell>
        </row>
        <row r="8827">
          <cell r="AD8827">
            <v>26</v>
          </cell>
          <cell r="AF8827">
            <v>100</v>
          </cell>
          <cell r="AG8827" t="str">
            <v/>
          </cell>
          <cell r="AH8827">
            <v>-100</v>
          </cell>
        </row>
        <row r="8828">
          <cell r="AD8828">
            <v>18</v>
          </cell>
          <cell r="AF8828">
            <v>100</v>
          </cell>
          <cell r="AG8828" t="str">
            <v/>
          </cell>
          <cell r="AH8828">
            <v>-100</v>
          </cell>
        </row>
        <row r="8829">
          <cell r="AD8829">
            <v>21</v>
          </cell>
          <cell r="AF8829">
            <v>100</v>
          </cell>
          <cell r="AG8829" t="str">
            <v/>
          </cell>
          <cell r="AH8829">
            <v>-100</v>
          </cell>
        </row>
        <row r="8830">
          <cell r="AC8830" t="str">
            <v>Won</v>
          </cell>
          <cell r="AD8830">
            <v>1.75</v>
          </cell>
          <cell r="AE8830">
            <v>1.1499999999999999</v>
          </cell>
          <cell r="AF8830">
            <v>100</v>
          </cell>
          <cell r="AG8830">
            <v>175</v>
          </cell>
          <cell r="AH8830">
            <v>75</v>
          </cell>
        </row>
        <row r="8831">
          <cell r="AC8831" t="str">
            <v>2nd</v>
          </cell>
          <cell r="AD8831">
            <v>6.5</v>
          </cell>
          <cell r="AE8831">
            <v>1.45</v>
          </cell>
          <cell r="AF8831">
            <v>100</v>
          </cell>
          <cell r="AG8831" t="str">
            <v/>
          </cell>
          <cell r="AH8831">
            <v>-100</v>
          </cell>
        </row>
        <row r="8832">
          <cell r="AC8832" t="str">
            <v>3rd</v>
          </cell>
          <cell r="AD8832">
            <v>10</v>
          </cell>
          <cell r="AE8832">
            <v>2.65</v>
          </cell>
          <cell r="AF8832">
            <v>100</v>
          </cell>
          <cell r="AG8832" t="str">
            <v/>
          </cell>
          <cell r="AH8832">
            <v>-100</v>
          </cell>
        </row>
        <row r="8833">
          <cell r="AD8833">
            <v>16</v>
          </cell>
          <cell r="AF8833">
            <v>100</v>
          </cell>
          <cell r="AG8833" t="str">
            <v/>
          </cell>
          <cell r="AH8833">
            <v>-100</v>
          </cell>
        </row>
        <row r="8834">
          <cell r="AD8834">
            <v>19</v>
          </cell>
          <cell r="AF8834">
            <v>100</v>
          </cell>
          <cell r="AG8834" t="str">
            <v/>
          </cell>
          <cell r="AH8834">
            <v>-100</v>
          </cell>
        </row>
        <row r="8835">
          <cell r="AC8835" t="str">
            <v>2nd</v>
          </cell>
          <cell r="AD8835">
            <v>2.5</v>
          </cell>
          <cell r="AE8835">
            <v>1.3</v>
          </cell>
          <cell r="AF8835">
            <v>100</v>
          </cell>
          <cell r="AG8835" t="str">
            <v/>
          </cell>
          <cell r="AH8835">
            <v>-100</v>
          </cell>
        </row>
        <row r="8836">
          <cell r="AD8836">
            <v>4.2</v>
          </cell>
          <cell r="AF8836">
            <v>100</v>
          </cell>
          <cell r="AG8836" t="str">
            <v/>
          </cell>
          <cell r="AH8836">
            <v>-100</v>
          </cell>
        </row>
        <row r="8837">
          <cell r="AC8837" t="str">
            <v>3rd</v>
          </cell>
          <cell r="AD8837">
            <v>7</v>
          </cell>
          <cell r="AE8837">
            <v>2.35</v>
          </cell>
          <cell r="AF8837">
            <v>100</v>
          </cell>
          <cell r="AG8837" t="str">
            <v/>
          </cell>
          <cell r="AH8837">
            <v>-100</v>
          </cell>
        </row>
        <row r="8838">
          <cell r="AD8838">
            <v>21</v>
          </cell>
          <cell r="AF8838">
            <v>100</v>
          </cell>
          <cell r="AG8838" t="str">
            <v/>
          </cell>
          <cell r="AH8838">
            <v>-100</v>
          </cell>
        </row>
        <row r="8839">
          <cell r="AD8839">
            <v>15</v>
          </cell>
          <cell r="AF8839">
            <v>100</v>
          </cell>
          <cell r="AG8839" t="str">
            <v/>
          </cell>
          <cell r="AH8839">
            <v>-100</v>
          </cell>
        </row>
        <row r="8840">
          <cell r="AD8840">
            <v>4.4000000000000004</v>
          </cell>
          <cell r="AF8840">
            <v>100</v>
          </cell>
          <cell r="AG8840" t="str">
            <v/>
          </cell>
          <cell r="AH8840">
            <v>-100</v>
          </cell>
        </row>
        <row r="8841">
          <cell r="AD8841">
            <v>14</v>
          </cell>
          <cell r="AF8841">
            <v>100</v>
          </cell>
          <cell r="AG8841" t="str">
            <v/>
          </cell>
          <cell r="AH8841">
            <v>-100</v>
          </cell>
        </row>
        <row r="8842">
          <cell r="AD8842">
            <v>17</v>
          </cell>
          <cell r="AF8842">
            <v>100</v>
          </cell>
          <cell r="AG8842" t="str">
            <v/>
          </cell>
          <cell r="AH8842">
            <v>-100</v>
          </cell>
        </row>
        <row r="8843">
          <cell r="AD8843">
            <v>11</v>
          </cell>
          <cell r="AF8843">
            <v>100</v>
          </cell>
          <cell r="AG8843" t="str">
            <v/>
          </cell>
          <cell r="AH8843">
            <v>-100</v>
          </cell>
        </row>
        <row r="8844">
          <cell r="AC8844" t="str">
            <v>2nd</v>
          </cell>
          <cell r="AD8844">
            <v>14</v>
          </cell>
          <cell r="AE8844">
            <v>4.4000000000000004</v>
          </cell>
          <cell r="AF8844">
            <v>100</v>
          </cell>
          <cell r="AG8844" t="str">
            <v/>
          </cell>
          <cell r="AH8844">
            <v>-100</v>
          </cell>
        </row>
        <row r="8845">
          <cell r="AD8845">
            <v>1.95</v>
          </cell>
          <cell r="AF8845">
            <v>100</v>
          </cell>
          <cell r="AG8845" t="str">
            <v/>
          </cell>
          <cell r="AH8845">
            <v>-100</v>
          </cell>
        </row>
        <row r="8846">
          <cell r="AC8846" t="str">
            <v>2nd</v>
          </cell>
          <cell r="AD8846">
            <v>4.4000000000000004</v>
          </cell>
          <cell r="AE8846">
            <v>1.3</v>
          </cell>
          <cell r="AF8846">
            <v>100</v>
          </cell>
          <cell r="AG8846" t="str">
            <v/>
          </cell>
          <cell r="AH8846">
            <v>-100</v>
          </cell>
        </row>
        <row r="8847">
          <cell r="AC8847" t="str">
            <v>3rd</v>
          </cell>
          <cell r="AD8847">
            <v>7.5</v>
          </cell>
          <cell r="AE8847">
            <v>2.1</v>
          </cell>
          <cell r="AF8847">
            <v>100</v>
          </cell>
          <cell r="AG8847" t="str">
            <v/>
          </cell>
          <cell r="AH8847">
            <v>-100</v>
          </cell>
        </row>
        <row r="8848">
          <cell r="AC8848" t="str">
            <v>Won</v>
          </cell>
          <cell r="AD8848">
            <v>16</v>
          </cell>
          <cell r="AE8848">
            <v>3</v>
          </cell>
          <cell r="AF8848">
            <v>100</v>
          </cell>
          <cell r="AG8848">
            <v>1600</v>
          </cell>
          <cell r="AH8848">
            <v>1500</v>
          </cell>
        </row>
        <row r="8849">
          <cell r="AD8849">
            <v>13</v>
          </cell>
          <cell r="AF8849">
            <v>100</v>
          </cell>
          <cell r="AG8849" t="str">
            <v/>
          </cell>
          <cell r="AH8849">
            <v>-100</v>
          </cell>
        </row>
        <row r="8850">
          <cell r="AC8850" t="str">
            <v>3rd</v>
          </cell>
          <cell r="AD8850">
            <v>2.8</v>
          </cell>
          <cell r="AE8850">
            <v>1.4</v>
          </cell>
          <cell r="AF8850">
            <v>100</v>
          </cell>
          <cell r="AG8850" t="str">
            <v/>
          </cell>
          <cell r="AH8850">
            <v>-100</v>
          </cell>
        </row>
        <row r="8851">
          <cell r="AC8851" t="str">
            <v>Won</v>
          </cell>
          <cell r="AD8851">
            <v>3.7</v>
          </cell>
          <cell r="AE8851">
            <v>1.6</v>
          </cell>
          <cell r="AF8851">
            <v>100</v>
          </cell>
          <cell r="AG8851">
            <v>370</v>
          </cell>
          <cell r="AH8851">
            <v>270</v>
          </cell>
        </row>
        <row r="8852">
          <cell r="AD8852">
            <v>6.5</v>
          </cell>
          <cell r="AF8852">
            <v>100</v>
          </cell>
          <cell r="AG8852" t="str">
            <v/>
          </cell>
          <cell r="AH8852">
            <v>-100</v>
          </cell>
        </row>
        <row r="8853">
          <cell r="AD8853">
            <v>11</v>
          </cell>
          <cell r="AF8853">
            <v>100</v>
          </cell>
          <cell r="AG8853" t="str">
            <v/>
          </cell>
          <cell r="AH8853">
            <v>-100</v>
          </cell>
        </row>
        <row r="8854">
          <cell r="AC8854" t="str">
            <v>2nd</v>
          </cell>
          <cell r="AD8854">
            <v>21</v>
          </cell>
          <cell r="AE8854">
            <v>5</v>
          </cell>
          <cell r="AF8854">
            <v>100</v>
          </cell>
          <cell r="AG8854" t="str">
            <v/>
          </cell>
          <cell r="AH8854">
            <v>-100</v>
          </cell>
        </row>
        <row r="8855">
          <cell r="AD8855">
            <v>13</v>
          </cell>
          <cell r="AF8855">
            <v>100</v>
          </cell>
          <cell r="AG8855" t="str">
            <v/>
          </cell>
          <cell r="AH8855">
            <v>-100</v>
          </cell>
        </row>
        <row r="8856">
          <cell r="AC8856" t="str">
            <v>Won</v>
          </cell>
          <cell r="AD8856">
            <v>5.5</v>
          </cell>
          <cell r="AE8856">
            <v>2.2000000000000002</v>
          </cell>
          <cell r="AF8856">
            <v>100</v>
          </cell>
          <cell r="AG8856">
            <v>550</v>
          </cell>
          <cell r="AH8856">
            <v>450</v>
          </cell>
        </row>
        <row r="8857">
          <cell r="AC8857" t="str">
            <v>3rd</v>
          </cell>
          <cell r="AD8857">
            <v>5.5</v>
          </cell>
          <cell r="AE8857">
            <v>2.2000000000000002</v>
          </cell>
          <cell r="AF8857">
            <v>100</v>
          </cell>
          <cell r="AG8857" t="str">
            <v/>
          </cell>
          <cell r="AH8857">
            <v>-100</v>
          </cell>
        </row>
        <row r="8858">
          <cell r="AD8858">
            <v>15</v>
          </cell>
          <cell r="AF8858">
            <v>100</v>
          </cell>
          <cell r="AG8858" t="str">
            <v/>
          </cell>
          <cell r="AH8858">
            <v>-100</v>
          </cell>
        </row>
        <row r="8859">
          <cell r="AD8859">
            <v>7</v>
          </cell>
          <cell r="AF8859">
            <v>100</v>
          </cell>
          <cell r="AG8859" t="str">
            <v/>
          </cell>
          <cell r="AH8859">
            <v>-100</v>
          </cell>
        </row>
        <row r="8860">
          <cell r="AD8860">
            <v>26</v>
          </cell>
          <cell r="AF8860">
            <v>100</v>
          </cell>
          <cell r="AG8860" t="str">
            <v/>
          </cell>
          <cell r="AH8860">
            <v>-100</v>
          </cell>
        </row>
        <row r="8861">
          <cell r="AC8861" t="str">
            <v>3rd</v>
          </cell>
          <cell r="AD8861">
            <v>4.5999999999999996</v>
          </cell>
          <cell r="AE8861">
            <v>1.8</v>
          </cell>
          <cell r="AF8861">
            <v>100</v>
          </cell>
          <cell r="AG8861" t="str">
            <v/>
          </cell>
          <cell r="AH8861">
            <v>-100</v>
          </cell>
        </row>
        <row r="8862">
          <cell r="AD8862">
            <v>17</v>
          </cell>
          <cell r="AF8862">
            <v>100</v>
          </cell>
          <cell r="AG8862" t="str">
            <v/>
          </cell>
          <cell r="AH8862">
            <v>-100</v>
          </cell>
        </row>
        <row r="8863">
          <cell r="AD8863">
            <v>18</v>
          </cell>
          <cell r="AF8863">
            <v>100</v>
          </cell>
          <cell r="AG8863" t="str">
            <v/>
          </cell>
          <cell r="AH8863">
            <v>-100</v>
          </cell>
        </row>
        <row r="8864">
          <cell r="AD8864">
            <v>6</v>
          </cell>
          <cell r="AF8864">
            <v>100</v>
          </cell>
          <cell r="AG8864" t="str">
            <v/>
          </cell>
          <cell r="AH8864">
            <v>-100</v>
          </cell>
        </row>
        <row r="8865">
          <cell r="AD8865">
            <v>4</v>
          </cell>
          <cell r="AF8865">
            <v>100</v>
          </cell>
          <cell r="AG8865" t="str">
            <v/>
          </cell>
          <cell r="AH8865">
            <v>-100</v>
          </cell>
        </row>
        <row r="8866">
          <cell r="AC8866" t="str">
            <v>2nd</v>
          </cell>
          <cell r="AD8866">
            <v>9</v>
          </cell>
          <cell r="AE8866">
            <v>3.2</v>
          </cell>
          <cell r="AF8866">
            <v>100</v>
          </cell>
          <cell r="AG8866" t="str">
            <v/>
          </cell>
          <cell r="AH8866">
            <v>-100</v>
          </cell>
        </row>
        <row r="8867">
          <cell r="AD8867">
            <v>5</v>
          </cell>
          <cell r="AF8867">
            <v>100</v>
          </cell>
          <cell r="AG8867" t="str">
            <v/>
          </cell>
          <cell r="AH8867">
            <v>-100</v>
          </cell>
        </row>
        <row r="8868">
          <cell r="AC8868" t="str">
            <v>Won</v>
          </cell>
          <cell r="AD8868">
            <v>6</v>
          </cell>
          <cell r="AE8868">
            <v>2.2999999999999998</v>
          </cell>
          <cell r="AF8868">
            <v>100</v>
          </cell>
          <cell r="AG8868">
            <v>600</v>
          </cell>
          <cell r="AH8868">
            <v>500</v>
          </cell>
        </row>
        <row r="8869">
          <cell r="AD8869">
            <v>12</v>
          </cell>
          <cell r="AF8869">
            <v>100</v>
          </cell>
          <cell r="AG8869" t="str">
            <v/>
          </cell>
          <cell r="AH8869">
            <v>-100</v>
          </cell>
        </row>
        <row r="8870">
          <cell r="AC8870" t="str">
            <v>3rd</v>
          </cell>
          <cell r="AD8870">
            <v>20</v>
          </cell>
          <cell r="AE8870">
            <v>4.5</v>
          </cell>
          <cell r="AF8870">
            <v>100</v>
          </cell>
          <cell r="AG8870" t="str">
            <v/>
          </cell>
          <cell r="AH8870">
            <v>-100</v>
          </cell>
        </row>
        <row r="8871">
          <cell r="AC8871" t="str">
            <v>Won</v>
          </cell>
          <cell r="AD8871">
            <v>4.4000000000000004</v>
          </cell>
          <cell r="AE8871">
            <v>1.5</v>
          </cell>
          <cell r="AF8871">
            <v>100</v>
          </cell>
          <cell r="AG8871">
            <v>440.00000000000006</v>
          </cell>
          <cell r="AH8871">
            <v>340.00000000000006</v>
          </cell>
        </row>
        <row r="8872">
          <cell r="AD8872">
            <v>3.8</v>
          </cell>
          <cell r="AF8872">
            <v>100</v>
          </cell>
          <cell r="AG8872" t="str">
            <v/>
          </cell>
          <cell r="AH8872">
            <v>-100</v>
          </cell>
        </row>
        <row r="8873">
          <cell r="AD8873">
            <v>4.4000000000000004</v>
          </cell>
          <cell r="AF8873">
            <v>100</v>
          </cell>
          <cell r="AG8873" t="str">
            <v/>
          </cell>
          <cell r="AH8873">
            <v>-100</v>
          </cell>
        </row>
        <row r="8874">
          <cell r="AC8874" t="str">
            <v>2nd</v>
          </cell>
          <cell r="AD8874">
            <v>9.5</v>
          </cell>
          <cell r="AE8874">
            <v>2.8</v>
          </cell>
          <cell r="AF8874">
            <v>100</v>
          </cell>
          <cell r="AG8874" t="str">
            <v/>
          </cell>
          <cell r="AH8874">
            <v>-100</v>
          </cell>
        </row>
        <row r="8875">
          <cell r="AC8875" t="str">
            <v>3rd</v>
          </cell>
          <cell r="AD8875">
            <v>4</v>
          </cell>
          <cell r="AE8875">
            <v>1.8</v>
          </cell>
          <cell r="AF8875">
            <v>100</v>
          </cell>
          <cell r="AG8875" t="str">
            <v/>
          </cell>
          <cell r="AH8875">
            <v>-100</v>
          </cell>
        </row>
        <row r="8876">
          <cell r="AC8876" t="str">
            <v>2nd</v>
          </cell>
          <cell r="AD8876">
            <v>4.8</v>
          </cell>
          <cell r="AE8876">
            <v>1.7</v>
          </cell>
          <cell r="AF8876">
            <v>100</v>
          </cell>
          <cell r="AG8876" t="str">
            <v/>
          </cell>
          <cell r="AH8876">
            <v>-100</v>
          </cell>
        </row>
        <row r="8877">
          <cell r="AD8877">
            <v>21</v>
          </cell>
          <cell r="AF8877">
            <v>100</v>
          </cell>
          <cell r="AG8877" t="str">
            <v/>
          </cell>
          <cell r="AH8877">
            <v>-100</v>
          </cell>
        </row>
        <row r="8878">
          <cell r="AD8878">
            <v>10</v>
          </cell>
          <cell r="AF8878">
            <v>100</v>
          </cell>
          <cell r="AG8878" t="str">
            <v/>
          </cell>
          <cell r="AH8878">
            <v>-100</v>
          </cell>
        </row>
        <row r="8879">
          <cell r="AD8879">
            <v>81</v>
          </cell>
          <cell r="AF8879">
            <v>100</v>
          </cell>
          <cell r="AG8879" t="str">
            <v/>
          </cell>
          <cell r="AH8879">
            <v>-100</v>
          </cell>
        </row>
        <row r="8880">
          <cell r="AC8880" t="str">
            <v>2nd</v>
          </cell>
          <cell r="AD8880">
            <v>8.5</v>
          </cell>
          <cell r="AE8880">
            <v>1.7</v>
          </cell>
          <cell r="AF8880">
            <v>100</v>
          </cell>
          <cell r="AG8880" t="str">
            <v/>
          </cell>
          <cell r="AH8880">
            <v>-100</v>
          </cell>
        </row>
        <row r="8881">
          <cell r="AC8881" t="str">
            <v>Won</v>
          </cell>
          <cell r="AD8881">
            <v>1.85</v>
          </cell>
          <cell r="AE8881">
            <v>1.1000000000000001</v>
          </cell>
          <cell r="AF8881">
            <v>100</v>
          </cell>
          <cell r="AG8881">
            <v>185</v>
          </cell>
          <cell r="AH8881">
            <v>85</v>
          </cell>
        </row>
        <row r="8882">
          <cell r="AC8882" t="str">
            <v>3rd</v>
          </cell>
          <cell r="AD8882">
            <v>6</v>
          </cell>
          <cell r="AE8882">
            <v>1.5</v>
          </cell>
          <cell r="AF8882">
            <v>100</v>
          </cell>
          <cell r="AG8882" t="str">
            <v/>
          </cell>
          <cell r="AH8882">
            <v>-100</v>
          </cell>
        </row>
        <row r="8883">
          <cell r="AD8883">
            <v>20</v>
          </cell>
          <cell r="AF8883">
            <v>100</v>
          </cell>
          <cell r="AG8883" t="str">
            <v/>
          </cell>
          <cell r="AH8883">
            <v>-100</v>
          </cell>
        </row>
        <row r="8884">
          <cell r="AD8884">
            <v>13</v>
          </cell>
          <cell r="AF8884">
            <v>100</v>
          </cell>
          <cell r="AG8884" t="str">
            <v/>
          </cell>
          <cell r="AH8884">
            <v>-100</v>
          </cell>
        </row>
        <row r="8885">
          <cell r="AC8885" t="str">
            <v>3rd</v>
          </cell>
          <cell r="AD8885">
            <v>2.35</v>
          </cell>
          <cell r="AE8885">
            <v>1.1000000000000001</v>
          </cell>
          <cell r="AF8885">
            <v>100</v>
          </cell>
          <cell r="AG8885" t="str">
            <v/>
          </cell>
          <cell r="AH8885">
            <v>-100</v>
          </cell>
        </row>
        <row r="8886">
          <cell r="AC8886" t="str">
            <v>2nd</v>
          </cell>
          <cell r="AD8886">
            <v>3.5</v>
          </cell>
          <cell r="AE8886">
            <v>1.3</v>
          </cell>
          <cell r="AF8886">
            <v>100</v>
          </cell>
          <cell r="AG8886" t="str">
            <v/>
          </cell>
          <cell r="AH8886">
            <v>-100</v>
          </cell>
        </row>
        <row r="8887">
          <cell r="AD8887">
            <v>9</v>
          </cell>
          <cell r="AF8887">
            <v>100</v>
          </cell>
          <cell r="AG8887" t="str">
            <v/>
          </cell>
          <cell r="AH8887">
            <v>-100</v>
          </cell>
        </row>
        <row r="8888">
          <cell r="AC8888" t="str">
            <v>Won</v>
          </cell>
          <cell r="AD8888">
            <v>10</v>
          </cell>
          <cell r="AE8888">
            <v>2.5</v>
          </cell>
          <cell r="AF8888">
            <v>100</v>
          </cell>
          <cell r="AG8888">
            <v>1000</v>
          </cell>
          <cell r="AH8888">
            <v>900</v>
          </cell>
        </row>
        <row r="8889">
          <cell r="AD8889">
            <v>21</v>
          </cell>
          <cell r="AF8889">
            <v>100</v>
          </cell>
          <cell r="AG8889" t="str">
            <v/>
          </cell>
          <cell r="AH8889">
            <v>-100</v>
          </cell>
        </row>
        <row r="8890">
          <cell r="AD8890">
            <v>3.3</v>
          </cell>
          <cell r="AF8890">
            <v>100</v>
          </cell>
          <cell r="AG8890" t="str">
            <v/>
          </cell>
          <cell r="AH8890">
            <v>-100</v>
          </cell>
        </row>
        <row r="8891">
          <cell r="AD8891">
            <v>3.9</v>
          </cell>
          <cell r="AF8891">
            <v>100</v>
          </cell>
          <cell r="AG8891" t="str">
            <v/>
          </cell>
          <cell r="AH8891">
            <v>-100</v>
          </cell>
        </row>
        <row r="8892">
          <cell r="AC8892" t="str">
            <v>Won</v>
          </cell>
          <cell r="AD8892">
            <v>6</v>
          </cell>
          <cell r="AE8892">
            <v>2.2999999999999998</v>
          </cell>
          <cell r="AF8892">
            <v>100</v>
          </cell>
          <cell r="AG8892">
            <v>600</v>
          </cell>
          <cell r="AH8892">
            <v>500</v>
          </cell>
        </row>
        <row r="8893">
          <cell r="AC8893" t="str">
            <v>2nd</v>
          </cell>
          <cell r="AD8893">
            <v>9</v>
          </cell>
          <cell r="AE8893">
            <v>2.2000000000000002</v>
          </cell>
          <cell r="AF8893">
            <v>100</v>
          </cell>
          <cell r="AG8893" t="str">
            <v/>
          </cell>
          <cell r="AH8893">
            <v>-100</v>
          </cell>
        </row>
        <row r="8894">
          <cell r="AD8894">
            <v>18</v>
          </cell>
          <cell r="AF8894">
            <v>100</v>
          </cell>
          <cell r="AG8894" t="str">
            <v/>
          </cell>
          <cell r="AH8894">
            <v>-100</v>
          </cell>
        </row>
        <row r="8895">
          <cell r="AD8895">
            <v>4.8</v>
          </cell>
          <cell r="AF8895">
            <v>100</v>
          </cell>
          <cell r="AG8895" t="str">
            <v/>
          </cell>
          <cell r="AH8895">
            <v>-100</v>
          </cell>
        </row>
        <row r="8896">
          <cell r="AC8896" t="str">
            <v>2nd</v>
          </cell>
          <cell r="AD8896">
            <v>4.5999999999999996</v>
          </cell>
          <cell r="AE8896">
            <v>1.8</v>
          </cell>
          <cell r="AF8896">
            <v>100</v>
          </cell>
          <cell r="AG8896" t="str">
            <v/>
          </cell>
          <cell r="AH8896">
            <v>-100</v>
          </cell>
        </row>
        <row r="8897">
          <cell r="AC8897" t="str">
            <v>Won</v>
          </cell>
          <cell r="AD8897">
            <v>3.4</v>
          </cell>
          <cell r="AE8897">
            <v>1.4</v>
          </cell>
          <cell r="AF8897">
            <v>100</v>
          </cell>
          <cell r="AG8897">
            <v>340</v>
          </cell>
          <cell r="AH8897">
            <v>240</v>
          </cell>
        </row>
        <row r="8898">
          <cell r="AC8898" t="str">
            <v>3rd</v>
          </cell>
          <cell r="AD8898">
            <v>12</v>
          </cell>
          <cell r="AE8898">
            <v>2.6</v>
          </cell>
          <cell r="AF8898">
            <v>100</v>
          </cell>
          <cell r="AG8898" t="str">
            <v/>
          </cell>
          <cell r="AH8898">
            <v>-100</v>
          </cell>
        </row>
        <row r="8899">
          <cell r="AD8899">
            <v>11</v>
          </cell>
          <cell r="AF8899">
            <v>100</v>
          </cell>
          <cell r="AG8899" t="str">
            <v/>
          </cell>
          <cell r="AH8899">
            <v>-100</v>
          </cell>
        </row>
        <row r="8900">
          <cell r="AD8900">
            <v>9.5</v>
          </cell>
          <cell r="AF8900">
            <v>100</v>
          </cell>
          <cell r="AG8900" t="str">
            <v/>
          </cell>
          <cell r="AH8900">
            <v>-100</v>
          </cell>
        </row>
        <row r="8901">
          <cell r="AD8901">
            <v>11</v>
          </cell>
          <cell r="AF8901">
            <v>100</v>
          </cell>
          <cell r="AG8901" t="str">
            <v/>
          </cell>
          <cell r="AH8901">
            <v>-100</v>
          </cell>
        </row>
        <row r="8902">
          <cell r="AD8902">
            <v>6</v>
          </cell>
          <cell r="AF8902">
            <v>100</v>
          </cell>
          <cell r="AG8902" t="str">
            <v/>
          </cell>
          <cell r="AH8902">
            <v>-100</v>
          </cell>
        </row>
        <row r="8903">
          <cell r="AD8903">
            <v>5.5</v>
          </cell>
          <cell r="AF8903">
            <v>100</v>
          </cell>
          <cell r="AG8903" t="str">
            <v/>
          </cell>
          <cell r="AH8903">
            <v>-100</v>
          </cell>
        </row>
        <row r="8904">
          <cell r="AD8904">
            <v>7.5</v>
          </cell>
          <cell r="AF8904">
            <v>100</v>
          </cell>
          <cell r="AG8904" t="str">
            <v/>
          </cell>
          <cell r="AH8904">
            <v>-100</v>
          </cell>
        </row>
        <row r="8905">
          <cell r="AD8905">
            <v>6.5</v>
          </cell>
          <cell r="AF8905">
            <v>100</v>
          </cell>
          <cell r="AG8905" t="str">
            <v/>
          </cell>
          <cell r="AH8905">
            <v>-100</v>
          </cell>
        </row>
        <row r="8906">
          <cell r="AD8906">
            <v>4.4000000000000004</v>
          </cell>
          <cell r="AF8906">
            <v>100</v>
          </cell>
          <cell r="AG8906" t="str">
            <v/>
          </cell>
          <cell r="AH8906">
            <v>-100</v>
          </cell>
        </row>
        <row r="8907">
          <cell r="AD8907">
            <v>26</v>
          </cell>
          <cell r="AF8907">
            <v>100</v>
          </cell>
          <cell r="AG8907" t="str">
            <v/>
          </cell>
          <cell r="AH8907">
            <v>-100</v>
          </cell>
        </row>
        <row r="8908">
          <cell r="AD8908">
            <v>6</v>
          </cell>
          <cell r="AF8908">
            <v>100</v>
          </cell>
          <cell r="AG8908" t="str">
            <v/>
          </cell>
          <cell r="AH8908">
            <v>-100</v>
          </cell>
        </row>
        <row r="8909">
          <cell r="AD8909">
            <v>18</v>
          </cell>
          <cell r="AF8909">
            <v>100</v>
          </cell>
          <cell r="AG8909" t="str">
            <v/>
          </cell>
          <cell r="AH8909">
            <v>-100</v>
          </cell>
        </row>
        <row r="8910">
          <cell r="AD8910">
            <v>4.2</v>
          </cell>
          <cell r="AF8910">
            <v>100</v>
          </cell>
          <cell r="AG8910" t="str">
            <v/>
          </cell>
          <cell r="AH8910">
            <v>-100</v>
          </cell>
        </row>
        <row r="8911">
          <cell r="AD8911">
            <v>18</v>
          </cell>
          <cell r="AF8911">
            <v>100</v>
          </cell>
          <cell r="AG8911" t="str">
            <v/>
          </cell>
          <cell r="AH8911">
            <v>-100</v>
          </cell>
        </row>
        <row r="8912">
          <cell r="AD8912">
            <v>14</v>
          </cell>
          <cell r="AF8912">
            <v>100</v>
          </cell>
          <cell r="AG8912" t="str">
            <v/>
          </cell>
          <cell r="AH8912">
            <v>-100</v>
          </cell>
        </row>
        <row r="8913">
          <cell r="AD8913">
            <v>6</v>
          </cell>
          <cell r="AF8913">
            <v>100</v>
          </cell>
          <cell r="AG8913" t="str">
            <v/>
          </cell>
          <cell r="AH8913">
            <v>-100</v>
          </cell>
        </row>
        <row r="8914">
          <cell r="AC8914" t="str">
            <v>2nd</v>
          </cell>
          <cell r="AD8914">
            <v>13</v>
          </cell>
          <cell r="AE8914">
            <v>3</v>
          </cell>
          <cell r="AF8914">
            <v>100</v>
          </cell>
          <cell r="AG8914" t="str">
            <v/>
          </cell>
          <cell r="AH8914">
            <v>-100</v>
          </cell>
        </row>
        <row r="8915">
          <cell r="AC8915" t="str">
            <v>Won</v>
          </cell>
          <cell r="AD8915">
            <v>2.4</v>
          </cell>
          <cell r="AE8915">
            <v>1.3</v>
          </cell>
          <cell r="AF8915">
            <v>100</v>
          </cell>
          <cell r="AG8915">
            <v>240</v>
          </cell>
          <cell r="AH8915">
            <v>140</v>
          </cell>
        </row>
        <row r="8916">
          <cell r="AC8916" t="str">
            <v>2nd</v>
          </cell>
          <cell r="AD8916">
            <v>6.5</v>
          </cell>
          <cell r="AE8916">
            <v>2.2000000000000002</v>
          </cell>
          <cell r="AF8916">
            <v>100</v>
          </cell>
          <cell r="AG8916" t="str">
            <v/>
          </cell>
          <cell r="AH8916">
            <v>-100</v>
          </cell>
        </row>
        <row r="8917">
          <cell r="AD8917">
            <v>7.5</v>
          </cell>
          <cell r="AF8917">
            <v>100</v>
          </cell>
          <cell r="AG8917" t="str">
            <v/>
          </cell>
          <cell r="AH8917">
            <v>-100</v>
          </cell>
        </row>
        <row r="8918">
          <cell r="AD8918">
            <v>61</v>
          </cell>
          <cell r="AF8918">
            <v>100</v>
          </cell>
          <cell r="AG8918" t="str">
            <v/>
          </cell>
          <cell r="AH8918">
            <v>-100</v>
          </cell>
        </row>
        <row r="8919">
          <cell r="AD8919">
            <v>151</v>
          </cell>
          <cell r="AF8919">
            <v>100</v>
          </cell>
          <cell r="AG8919" t="str">
            <v/>
          </cell>
          <cell r="AH8919">
            <v>-100</v>
          </cell>
        </row>
        <row r="8920">
          <cell r="AD8920">
            <v>4.2</v>
          </cell>
          <cell r="AF8920">
            <v>100</v>
          </cell>
          <cell r="AG8920" t="str">
            <v/>
          </cell>
          <cell r="AH8920">
            <v>-100</v>
          </cell>
        </row>
        <row r="8921">
          <cell r="AC8921" t="str">
            <v>2nd</v>
          </cell>
          <cell r="AD8921">
            <v>11</v>
          </cell>
          <cell r="AE8921">
            <v>3.2</v>
          </cell>
          <cell r="AF8921">
            <v>100</v>
          </cell>
          <cell r="AG8921" t="str">
            <v/>
          </cell>
          <cell r="AH8921">
            <v>-100</v>
          </cell>
        </row>
        <row r="8922">
          <cell r="AD8922">
            <v>6</v>
          </cell>
          <cell r="AF8922">
            <v>100</v>
          </cell>
          <cell r="AG8922" t="str">
            <v/>
          </cell>
          <cell r="AH8922">
            <v>-100</v>
          </cell>
        </row>
        <row r="8923">
          <cell r="AD8923">
            <v>12</v>
          </cell>
          <cell r="AF8923">
            <v>100</v>
          </cell>
          <cell r="AG8923" t="str">
            <v/>
          </cell>
          <cell r="AH8923">
            <v>-100</v>
          </cell>
        </row>
        <row r="8924">
          <cell r="AC8924" t="str">
            <v>Won</v>
          </cell>
          <cell r="AD8924">
            <v>6</v>
          </cell>
          <cell r="AE8924">
            <v>2.2000000000000002</v>
          </cell>
          <cell r="AF8924">
            <v>100</v>
          </cell>
          <cell r="AG8924">
            <v>600</v>
          </cell>
          <cell r="AH8924">
            <v>500</v>
          </cell>
        </row>
        <row r="8925">
          <cell r="AD8925">
            <v>4.4000000000000004</v>
          </cell>
          <cell r="AF8925">
            <v>100</v>
          </cell>
          <cell r="AG8925" t="str">
            <v/>
          </cell>
          <cell r="AH8925">
            <v>-100</v>
          </cell>
        </row>
        <row r="8926">
          <cell r="AD8926">
            <v>3.3</v>
          </cell>
          <cell r="AF8926">
            <v>100</v>
          </cell>
          <cell r="AG8926" t="str">
            <v/>
          </cell>
          <cell r="AH8926">
            <v>-100</v>
          </cell>
        </row>
        <row r="8927">
          <cell r="AD8927">
            <v>8</v>
          </cell>
          <cell r="AF8927">
            <v>100</v>
          </cell>
          <cell r="AG8927" t="str">
            <v/>
          </cell>
          <cell r="AH8927">
            <v>-100</v>
          </cell>
        </row>
        <row r="8928">
          <cell r="AD8928">
            <v>8.5</v>
          </cell>
          <cell r="AF8928">
            <v>100</v>
          </cell>
          <cell r="AG8928" t="str">
            <v/>
          </cell>
          <cell r="AH8928">
            <v>-100</v>
          </cell>
        </row>
        <row r="8929">
          <cell r="AC8929" t="str">
            <v>2nd</v>
          </cell>
          <cell r="AD8929">
            <v>15</v>
          </cell>
          <cell r="AE8929">
            <v>3.6</v>
          </cell>
          <cell r="AF8929">
            <v>100</v>
          </cell>
          <cell r="AG8929" t="str">
            <v/>
          </cell>
          <cell r="AH8929">
            <v>-100</v>
          </cell>
        </row>
        <row r="8930">
          <cell r="AC8930" t="str">
            <v>Won</v>
          </cell>
          <cell r="AD8930">
            <v>3.6</v>
          </cell>
          <cell r="AE8930">
            <v>1.6</v>
          </cell>
          <cell r="AF8930">
            <v>100</v>
          </cell>
          <cell r="AG8930">
            <v>360</v>
          </cell>
          <cell r="AH8930">
            <v>260</v>
          </cell>
        </row>
        <row r="8931">
          <cell r="AC8931" t="str">
            <v>3rd</v>
          </cell>
          <cell r="AD8931">
            <v>5.5</v>
          </cell>
          <cell r="AE8931">
            <v>1.9</v>
          </cell>
          <cell r="AF8931">
            <v>100</v>
          </cell>
          <cell r="AG8931" t="str">
            <v/>
          </cell>
          <cell r="AH8931">
            <v>-100</v>
          </cell>
        </row>
        <row r="8932">
          <cell r="AD8932">
            <v>8</v>
          </cell>
          <cell r="AF8932">
            <v>100</v>
          </cell>
          <cell r="AG8932" t="str">
            <v/>
          </cell>
          <cell r="AH8932">
            <v>-100</v>
          </cell>
        </row>
        <row r="8933">
          <cell r="AC8933" t="str">
            <v>2nd</v>
          </cell>
          <cell r="AD8933">
            <v>1.5</v>
          </cell>
          <cell r="AF8933">
            <v>100</v>
          </cell>
          <cell r="AG8933" t="str">
            <v/>
          </cell>
          <cell r="AH8933">
            <v>-100</v>
          </cell>
        </row>
        <row r="8934">
          <cell r="AD8934">
            <v>13</v>
          </cell>
          <cell r="AF8934">
            <v>100</v>
          </cell>
          <cell r="AG8934" t="str">
            <v/>
          </cell>
          <cell r="AH8934">
            <v>-100</v>
          </cell>
        </row>
        <row r="8935">
          <cell r="AD8935">
            <v>11</v>
          </cell>
          <cell r="AF8935">
            <v>100</v>
          </cell>
          <cell r="AG8935" t="str">
            <v/>
          </cell>
          <cell r="AH8935">
            <v>-100</v>
          </cell>
        </row>
        <row r="8936">
          <cell r="AC8936" t="str">
            <v>Won</v>
          </cell>
          <cell r="AD8936">
            <v>10</v>
          </cell>
          <cell r="AE8936">
            <v>3.4</v>
          </cell>
          <cell r="AF8936">
            <v>100</v>
          </cell>
          <cell r="AG8936">
            <v>1000</v>
          </cell>
          <cell r="AH8936">
            <v>900</v>
          </cell>
        </row>
        <row r="8937">
          <cell r="AD8937">
            <v>5.5</v>
          </cell>
          <cell r="AF8937">
            <v>100</v>
          </cell>
          <cell r="AG8937" t="str">
            <v/>
          </cell>
          <cell r="AH8937">
            <v>-100</v>
          </cell>
        </row>
        <row r="8938">
          <cell r="AC8938" t="str">
            <v>2nd</v>
          </cell>
          <cell r="AD8938">
            <v>6</v>
          </cell>
          <cell r="AE8938">
            <v>2</v>
          </cell>
          <cell r="AF8938">
            <v>100</v>
          </cell>
          <cell r="AG8938" t="str">
            <v/>
          </cell>
          <cell r="AH8938">
            <v>-100</v>
          </cell>
        </row>
        <row r="8939">
          <cell r="AD8939">
            <v>12</v>
          </cell>
          <cell r="AF8939">
            <v>100</v>
          </cell>
          <cell r="AG8939" t="str">
            <v/>
          </cell>
          <cell r="AH8939">
            <v>-100</v>
          </cell>
        </row>
        <row r="8940">
          <cell r="AC8940" t="str">
            <v>Won</v>
          </cell>
          <cell r="AD8940">
            <v>6.5</v>
          </cell>
          <cell r="AE8940">
            <v>2</v>
          </cell>
          <cell r="AF8940">
            <v>100</v>
          </cell>
          <cell r="AG8940">
            <v>650</v>
          </cell>
          <cell r="AH8940">
            <v>550</v>
          </cell>
        </row>
        <row r="8941">
          <cell r="AC8941" t="str">
            <v>3rd</v>
          </cell>
          <cell r="AD8941">
            <v>3.2</v>
          </cell>
          <cell r="AE8941">
            <v>1.4</v>
          </cell>
          <cell r="AF8941">
            <v>100</v>
          </cell>
          <cell r="AG8941" t="str">
            <v/>
          </cell>
          <cell r="AH8941">
            <v>-100</v>
          </cell>
        </row>
        <row r="8942">
          <cell r="AD8942">
            <v>151</v>
          </cell>
          <cell r="AF8942">
            <v>100</v>
          </cell>
          <cell r="AG8942" t="str">
            <v/>
          </cell>
          <cell r="AH8942">
            <v>-100</v>
          </cell>
        </row>
        <row r="8943">
          <cell r="AC8943" t="str">
            <v>2nd</v>
          </cell>
          <cell r="AD8943">
            <v>6</v>
          </cell>
          <cell r="AE8943">
            <v>1.6</v>
          </cell>
          <cell r="AF8943">
            <v>100</v>
          </cell>
          <cell r="AG8943" t="str">
            <v/>
          </cell>
          <cell r="AH8943">
            <v>-100</v>
          </cell>
        </row>
        <row r="8944">
          <cell r="AD8944">
            <v>4.8</v>
          </cell>
          <cell r="AF8944">
            <v>100</v>
          </cell>
          <cell r="AG8944" t="str">
            <v/>
          </cell>
          <cell r="AH8944">
            <v>-100</v>
          </cell>
        </row>
        <row r="8945">
          <cell r="AD8945">
            <v>4.8</v>
          </cell>
          <cell r="AF8945">
            <v>100</v>
          </cell>
          <cell r="AG8945" t="str">
            <v/>
          </cell>
          <cell r="AH8945">
            <v>-100</v>
          </cell>
        </row>
        <row r="8946">
          <cell r="AC8946" t="str">
            <v>1S</v>
          </cell>
          <cell r="AD8946">
            <v>2.4</v>
          </cell>
          <cell r="AE8946">
            <v>1.4</v>
          </cell>
          <cell r="AF8946">
            <v>100</v>
          </cell>
          <cell r="AG8946" t="str">
            <v/>
          </cell>
          <cell r="AH8946">
            <v>-100</v>
          </cell>
        </row>
        <row r="8947">
          <cell r="AD8947">
            <v>8</v>
          </cell>
          <cell r="AF8947">
            <v>100</v>
          </cell>
          <cell r="AG8947" t="str">
            <v/>
          </cell>
          <cell r="AH8947">
            <v>-100</v>
          </cell>
        </row>
        <row r="8948">
          <cell r="AC8948" t="str">
            <v>2nd</v>
          </cell>
          <cell r="AD8948">
            <v>10</v>
          </cell>
          <cell r="AE8948">
            <v>2.4</v>
          </cell>
          <cell r="AF8948">
            <v>100</v>
          </cell>
          <cell r="AG8948" t="str">
            <v/>
          </cell>
          <cell r="AH8948">
            <v>-100</v>
          </cell>
        </row>
        <row r="8949">
          <cell r="AC8949" t="str">
            <v>3rd</v>
          </cell>
          <cell r="AD8949">
            <v>14</v>
          </cell>
          <cell r="AE8949">
            <v>3.2</v>
          </cell>
          <cell r="AF8949">
            <v>100</v>
          </cell>
          <cell r="AG8949" t="str">
            <v/>
          </cell>
          <cell r="AH8949">
            <v>-100</v>
          </cell>
        </row>
        <row r="8950">
          <cell r="AD8950">
            <v>7</v>
          </cell>
          <cell r="AF8950">
            <v>100</v>
          </cell>
          <cell r="AG8950" t="str">
            <v/>
          </cell>
          <cell r="AH8950">
            <v>-100</v>
          </cell>
        </row>
        <row r="8951">
          <cell r="AD8951">
            <v>3.1</v>
          </cell>
          <cell r="AF8951">
            <v>100</v>
          </cell>
          <cell r="AG8951" t="str">
            <v/>
          </cell>
          <cell r="AH8951">
            <v>-100</v>
          </cell>
        </row>
        <row r="8952">
          <cell r="AC8952" t="str">
            <v>2nd</v>
          </cell>
          <cell r="AD8952">
            <v>7</v>
          </cell>
          <cell r="AE8952">
            <v>2.2000000000000002</v>
          </cell>
          <cell r="AF8952">
            <v>100</v>
          </cell>
          <cell r="AG8952" t="str">
            <v/>
          </cell>
          <cell r="AH8952">
            <v>-100</v>
          </cell>
        </row>
        <row r="8953">
          <cell r="AC8953" t="str">
            <v>Won</v>
          </cell>
          <cell r="AD8953">
            <v>8.5</v>
          </cell>
          <cell r="AE8953">
            <v>2.6</v>
          </cell>
          <cell r="AF8953">
            <v>100</v>
          </cell>
          <cell r="AG8953">
            <v>850</v>
          </cell>
          <cell r="AH8953">
            <v>750</v>
          </cell>
        </row>
        <row r="8954">
          <cell r="AC8954" t="str">
            <v>3rd</v>
          </cell>
          <cell r="AD8954">
            <v>11</v>
          </cell>
          <cell r="AE8954">
            <v>2.5</v>
          </cell>
          <cell r="AF8954">
            <v>100</v>
          </cell>
          <cell r="AG8954" t="str">
            <v/>
          </cell>
          <cell r="AH8954">
            <v>-100</v>
          </cell>
        </row>
        <row r="8955">
          <cell r="AC8955" t="str">
            <v>2nd</v>
          </cell>
          <cell r="AD8955">
            <v>2.4500000000000002</v>
          </cell>
          <cell r="AE8955">
            <v>1.3</v>
          </cell>
          <cell r="AF8955">
            <v>100</v>
          </cell>
          <cell r="AG8955" t="str">
            <v/>
          </cell>
          <cell r="AH8955">
            <v>-100</v>
          </cell>
        </row>
        <row r="8956">
          <cell r="AC8956" t="str">
            <v>Won</v>
          </cell>
          <cell r="AD8956">
            <v>5</v>
          </cell>
          <cell r="AE8956">
            <v>1.4</v>
          </cell>
          <cell r="AF8956">
            <v>100</v>
          </cell>
          <cell r="AG8956">
            <v>500</v>
          </cell>
          <cell r="AH8956">
            <v>400</v>
          </cell>
        </row>
        <row r="8957">
          <cell r="AD8957">
            <v>26</v>
          </cell>
          <cell r="AF8957">
            <v>100</v>
          </cell>
          <cell r="AG8957" t="str">
            <v/>
          </cell>
          <cell r="AH8957">
            <v>-100</v>
          </cell>
        </row>
        <row r="8958">
          <cell r="AD8958">
            <v>8</v>
          </cell>
          <cell r="AF8958">
            <v>100</v>
          </cell>
          <cell r="AG8958" t="str">
            <v/>
          </cell>
          <cell r="AH8958">
            <v>-100</v>
          </cell>
        </row>
        <row r="8959">
          <cell r="AD8959">
            <v>9.5</v>
          </cell>
          <cell r="AF8959">
            <v>100</v>
          </cell>
          <cell r="AG8959" t="str">
            <v/>
          </cell>
          <cell r="AH8959">
            <v>-100</v>
          </cell>
        </row>
        <row r="8960">
          <cell r="AC8960" t="str">
            <v>2nd</v>
          </cell>
          <cell r="AD8960">
            <v>4</v>
          </cell>
          <cell r="AE8960">
            <v>1.7</v>
          </cell>
          <cell r="AF8960">
            <v>100</v>
          </cell>
          <cell r="AG8960" t="str">
            <v/>
          </cell>
          <cell r="AH8960">
            <v>-100</v>
          </cell>
        </row>
        <row r="8961">
          <cell r="AD8961">
            <v>5.5</v>
          </cell>
          <cell r="AF8961">
            <v>100</v>
          </cell>
          <cell r="AG8961" t="str">
            <v/>
          </cell>
          <cell r="AH8961">
            <v>-100</v>
          </cell>
        </row>
        <row r="8962">
          <cell r="AD8962">
            <v>20</v>
          </cell>
          <cell r="AF8962">
            <v>100</v>
          </cell>
          <cell r="AG8962" t="str">
            <v/>
          </cell>
          <cell r="AH8962">
            <v>-100</v>
          </cell>
        </row>
        <row r="8963">
          <cell r="AC8963" t="str">
            <v>3rd</v>
          </cell>
          <cell r="AD8963">
            <v>4</v>
          </cell>
          <cell r="AE8963">
            <v>1.8</v>
          </cell>
          <cell r="AF8963">
            <v>100</v>
          </cell>
          <cell r="AG8963" t="str">
            <v/>
          </cell>
          <cell r="AH8963">
            <v>-100</v>
          </cell>
        </row>
        <row r="8964">
          <cell r="AD8964">
            <v>16</v>
          </cell>
          <cell r="AF8964">
            <v>100</v>
          </cell>
          <cell r="AG8964" t="str">
            <v/>
          </cell>
          <cell r="AH8964">
            <v>-100</v>
          </cell>
        </row>
        <row r="8965">
          <cell r="AC8965" t="str">
            <v>Won</v>
          </cell>
          <cell r="AD8965">
            <v>11</v>
          </cell>
          <cell r="AE8965">
            <v>2.7</v>
          </cell>
          <cell r="AF8965">
            <v>100</v>
          </cell>
          <cell r="AG8965">
            <v>1100</v>
          </cell>
          <cell r="AH8965">
            <v>1000</v>
          </cell>
        </row>
        <row r="8966">
          <cell r="AD8966">
            <v>10</v>
          </cell>
          <cell r="AF8966">
            <v>100</v>
          </cell>
          <cell r="AG8966" t="str">
            <v/>
          </cell>
          <cell r="AH8966">
            <v>-100</v>
          </cell>
        </row>
        <row r="8967">
          <cell r="AD8967">
            <v>4.2</v>
          </cell>
          <cell r="AF8967">
            <v>100</v>
          </cell>
          <cell r="AG8967" t="str">
            <v/>
          </cell>
          <cell r="AH8967">
            <v>-100</v>
          </cell>
        </row>
        <row r="8968">
          <cell r="AD8968">
            <v>6</v>
          </cell>
          <cell r="AF8968">
            <v>100</v>
          </cell>
          <cell r="AG8968" t="str">
            <v/>
          </cell>
          <cell r="AH8968">
            <v>-100</v>
          </cell>
        </row>
        <row r="8969">
          <cell r="AD8969">
            <v>7.5</v>
          </cell>
          <cell r="AF8969">
            <v>100</v>
          </cell>
          <cell r="AG8969" t="str">
            <v/>
          </cell>
          <cell r="AH8969">
            <v>-100</v>
          </cell>
        </row>
        <row r="8970">
          <cell r="AD8970">
            <v>6.5</v>
          </cell>
          <cell r="AF8970">
            <v>100</v>
          </cell>
          <cell r="AG8970" t="str">
            <v/>
          </cell>
          <cell r="AH8970">
            <v>-100</v>
          </cell>
        </row>
        <row r="8971">
          <cell r="AC8971" t="str">
            <v>L/Scr</v>
          </cell>
          <cell r="AD8971">
            <v>1</v>
          </cell>
          <cell r="AE8971">
            <v>1</v>
          </cell>
          <cell r="AF8971" t="str">
            <v/>
          </cell>
          <cell r="AG8971" t="str">
            <v/>
          </cell>
          <cell r="AH8971" t="str">
            <v/>
          </cell>
        </row>
        <row r="8972">
          <cell r="AC8972" t="str">
            <v>Won</v>
          </cell>
          <cell r="AD8972">
            <v>13</v>
          </cell>
          <cell r="AE8972">
            <v>2.8</v>
          </cell>
          <cell r="AF8972">
            <v>100</v>
          </cell>
          <cell r="AG8972">
            <v>1300</v>
          </cell>
          <cell r="AH8972">
            <v>1200</v>
          </cell>
        </row>
        <row r="8973">
          <cell r="AD8973">
            <v>6.5</v>
          </cell>
          <cell r="AF8973">
            <v>100</v>
          </cell>
          <cell r="AG8973" t="str">
            <v/>
          </cell>
          <cell r="AH8973">
            <v>-100</v>
          </cell>
        </row>
        <row r="8974">
          <cell r="AD8974">
            <v>12</v>
          </cell>
          <cell r="AF8974">
            <v>100</v>
          </cell>
          <cell r="AG8974" t="str">
            <v/>
          </cell>
          <cell r="AH8974">
            <v>-100</v>
          </cell>
        </row>
        <row r="8975">
          <cell r="AD8975">
            <v>6</v>
          </cell>
          <cell r="AF8975">
            <v>100</v>
          </cell>
          <cell r="AG8975" t="str">
            <v/>
          </cell>
          <cell r="AH8975">
            <v>-100</v>
          </cell>
        </row>
        <row r="8976">
          <cell r="AD8976">
            <v>6</v>
          </cell>
          <cell r="AF8976">
            <v>100</v>
          </cell>
          <cell r="AG8976" t="str">
            <v/>
          </cell>
          <cell r="AH8976">
            <v>-100</v>
          </cell>
        </row>
        <row r="8977">
          <cell r="AD8977">
            <v>8</v>
          </cell>
          <cell r="AF8977">
            <v>100</v>
          </cell>
          <cell r="AG8977" t="str">
            <v/>
          </cell>
          <cell r="AH8977">
            <v>-100</v>
          </cell>
        </row>
        <row r="8978">
          <cell r="AC8978" t="str">
            <v>3rd</v>
          </cell>
          <cell r="AD8978">
            <v>7.5</v>
          </cell>
          <cell r="AE8978">
            <v>2.4</v>
          </cell>
          <cell r="AF8978">
            <v>100</v>
          </cell>
          <cell r="AG8978" t="str">
            <v/>
          </cell>
          <cell r="AH8978">
            <v>-100</v>
          </cell>
        </row>
        <row r="8979">
          <cell r="AC8979" t="str">
            <v>2nd</v>
          </cell>
          <cell r="AD8979">
            <v>8.5</v>
          </cell>
          <cell r="AE8979">
            <v>2.5</v>
          </cell>
          <cell r="AF8979">
            <v>100</v>
          </cell>
          <cell r="AG8979" t="str">
            <v/>
          </cell>
          <cell r="AH8979">
            <v>-100</v>
          </cell>
        </row>
        <row r="8980">
          <cell r="AC8980" t="str">
            <v>Won</v>
          </cell>
          <cell r="AD8980">
            <v>3.7</v>
          </cell>
          <cell r="AE8980">
            <v>1.6</v>
          </cell>
          <cell r="AF8980">
            <v>100</v>
          </cell>
          <cell r="AG8980">
            <v>370</v>
          </cell>
          <cell r="AH8980">
            <v>270</v>
          </cell>
        </row>
        <row r="8981">
          <cell r="AD8981">
            <v>16</v>
          </cell>
          <cell r="AF8981">
            <v>100</v>
          </cell>
          <cell r="AG8981" t="str">
            <v/>
          </cell>
          <cell r="AH8981">
            <v>-100</v>
          </cell>
        </row>
        <row r="8982">
          <cell r="AD8982">
            <v>6</v>
          </cell>
          <cell r="AF8982">
            <v>100</v>
          </cell>
          <cell r="AG8982" t="str">
            <v/>
          </cell>
          <cell r="AH8982">
            <v>-100</v>
          </cell>
        </row>
        <row r="8983">
          <cell r="AD8983">
            <v>7</v>
          </cell>
          <cell r="AF8983">
            <v>100</v>
          </cell>
          <cell r="AG8983" t="str">
            <v/>
          </cell>
          <cell r="AH8983">
            <v>-100</v>
          </cell>
        </row>
        <row r="8984">
          <cell r="AD8984">
            <v>4.5999999999999996</v>
          </cell>
          <cell r="AF8984">
            <v>100</v>
          </cell>
          <cell r="AG8984" t="str">
            <v/>
          </cell>
          <cell r="AH8984">
            <v>-100</v>
          </cell>
        </row>
        <row r="8985">
          <cell r="AC8985" t="str">
            <v>Won</v>
          </cell>
          <cell r="AD8985">
            <v>3</v>
          </cell>
          <cell r="AE8985">
            <v>1.5</v>
          </cell>
          <cell r="AF8985">
            <v>100</v>
          </cell>
          <cell r="AG8985">
            <v>300</v>
          </cell>
          <cell r="AH8985">
            <v>200</v>
          </cell>
        </row>
        <row r="8986">
          <cell r="AC8986" t="str">
            <v>2nd</v>
          </cell>
          <cell r="AD8986">
            <v>4.5999999999999996</v>
          </cell>
          <cell r="AE8986">
            <v>1.7</v>
          </cell>
          <cell r="AF8986">
            <v>100</v>
          </cell>
          <cell r="AG8986" t="str">
            <v/>
          </cell>
          <cell r="AH8986">
            <v>-100</v>
          </cell>
        </row>
        <row r="8987">
          <cell r="AC8987" t="str">
            <v>3rd</v>
          </cell>
          <cell r="AD8987">
            <v>9</v>
          </cell>
          <cell r="AE8987">
            <v>2.6</v>
          </cell>
          <cell r="AF8987">
            <v>100</v>
          </cell>
          <cell r="AG8987" t="str">
            <v/>
          </cell>
          <cell r="AH8987">
            <v>-100</v>
          </cell>
        </row>
        <row r="8988">
          <cell r="AD8988">
            <v>7.5</v>
          </cell>
          <cell r="AF8988">
            <v>100</v>
          </cell>
          <cell r="AG8988" t="str">
            <v/>
          </cell>
          <cell r="AH8988">
            <v>-100</v>
          </cell>
        </row>
        <row r="8989">
          <cell r="AD8989">
            <v>31</v>
          </cell>
          <cell r="AF8989">
            <v>100</v>
          </cell>
          <cell r="AG8989" t="str">
            <v/>
          </cell>
          <cell r="AH8989">
            <v>-100</v>
          </cell>
        </row>
        <row r="8990">
          <cell r="AD8990">
            <v>6.5</v>
          </cell>
          <cell r="AF8990">
            <v>100</v>
          </cell>
          <cell r="AG8990" t="str">
            <v/>
          </cell>
          <cell r="AH8990">
            <v>-100</v>
          </cell>
        </row>
        <row r="8991">
          <cell r="AC8991" t="str">
            <v>2nd</v>
          </cell>
          <cell r="AD8991">
            <v>13</v>
          </cell>
          <cell r="AE8991">
            <v>3.8</v>
          </cell>
          <cell r="AF8991">
            <v>100</v>
          </cell>
          <cell r="AG8991" t="str">
            <v/>
          </cell>
          <cell r="AH8991">
            <v>-100</v>
          </cell>
        </row>
        <row r="8992">
          <cell r="AD8992">
            <v>8</v>
          </cell>
          <cell r="AF8992">
            <v>100</v>
          </cell>
          <cell r="AG8992" t="str">
            <v/>
          </cell>
          <cell r="AH8992">
            <v>-100</v>
          </cell>
        </row>
        <row r="8993">
          <cell r="AD8993">
            <v>9.5</v>
          </cell>
          <cell r="AF8993">
            <v>100</v>
          </cell>
          <cell r="AG8993" t="str">
            <v/>
          </cell>
          <cell r="AH8993">
            <v>-100</v>
          </cell>
        </row>
        <row r="8994">
          <cell r="AD8994">
            <v>8</v>
          </cell>
          <cell r="AF8994">
            <v>100</v>
          </cell>
          <cell r="AG8994" t="str">
            <v/>
          </cell>
          <cell r="AH8994">
            <v>-100</v>
          </cell>
        </row>
        <row r="8995">
          <cell r="AC8995" t="str">
            <v>Won</v>
          </cell>
          <cell r="AD8995">
            <v>2.8</v>
          </cell>
          <cell r="AE8995">
            <v>1.6</v>
          </cell>
          <cell r="AF8995">
            <v>100</v>
          </cell>
          <cell r="AG8995">
            <v>280</v>
          </cell>
          <cell r="AH8995">
            <v>180</v>
          </cell>
        </row>
        <row r="8996">
          <cell r="AD8996">
            <v>17</v>
          </cell>
          <cell r="AF8996">
            <v>100</v>
          </cell>
          <cell r="AG8996" t="str">
            <v/>
          </cell>
          <cell r="AH8996">
            <v>-100</v>
          </cell>
        </row>
        <row r="8997">
          <cell r="AC8997" t="str">
            <v>2nd</v>
          </cell>
          <cell r="AD8997">
            <v>3.9</v>
          </cell>
          <cell r="AE8997">
            <v>1.5</v>
          </cell>
          <cell r="AF8997">
            <v>100</v>
          </cell>
          <cell r="AG8997" t="str">
            <v/>
          </cell>
          <cell r="AH8997">
            <v>-100</v>
          </cell>
        </row>
        <row r="8998">
          <cell r="AC8998" t="str">
            <v>3rd</v>
          </cell>
          <cell r="AD8998">
            <v>8.5</v>
          </cell>
          <cell r="AE8998">
            <v>2.1</v>
          </cell>
          <cell r="AF8998">
            <v>100</v>
          </cell>
          <cell r="AG8998" t="str">
            <v/>
          </cell>
          <cell r="AH8998">
            <v>-100</v>
          </cell>
        </row>
        <row r="8999">
          <cell r="AD8999">
            <v>12</v>
          </cell>
          <cell r="AF8999">
            <v>100</v>
          </cell>
          <cell r="AG8999" t="str">
            <v/>
          </cell>
          <cell r="AH8999">
            <v>-100</v>
          </cell>
        </row>
        <row r="9000">
          <cell r="AC9000" t="str">
            <v>2nd</v>
          </cell>
          <cell r="AD9000">
            <v>6.5</v>
          </cell>
          <cell r="AE9000">
            <v>2.5</v>
          </cell>
          <cell r="AF9000">
            <v>100</v>
          </cell>
          <cell r="AG9000" t="str">
            <v/>
          </cell>
          <cell r="AH9000">
            <v>-100</v>
          </cell>
        </row>
        <row r="9001">
          <cell r="AD9001">
            <v>4.4000000000000004</v>
          </cell>
          <cell r="AF9001">
            <v>100</v>
          </cell>
          <cell r="AG9001" t="str">
            <v/>
          </cell>
          <cell r="AH9001">
            <v>-100</v>
          </cell>
        </row>
        <row r="9002">
          <cell r="AD9002">
            <v>10</v>
          </cell>
          <cell r="AF9002">
            <v>100</v>
          </cell>
          <cell r="AG9002" t="str">
            <v/>
          </cell>
          <cell r="AH9002">
            <v>-100</v>
          </cell>
        </row>
        <row r="9003">
          <cell r="AC9003" t="str">
            <v>3rd</v>
          </cell>
          <cell r="AD9003">
            <v>9</v>
          </cell>
          <cell r="AE9003">
            <v>2.2999999999999998</v>
          </cell>
          <cell r="AF9003">
            <v>100</v>
          </cell>
          <cell r="AG9003" t="str">
            <v/>
          </cell>
          <cell r="AH9003">
            <v>-100</v>
          </cell>
        </row>
        <row r="9004">
          <cell r="AD9004">
            <v>8.5</v>
          </cell>
          <cell r="AF9004">
            <v>100</v>
          </cell>
          <cell r="AG9004" t="str">
            <v/>
          </cell>
          <cell r="AH9004">
            <v>-100</v>
          </cell>
        </row>
        <row r="9005">
          <cell r="AD9005">
            <v>13</v>
          </cell>
          <cell r="AF9005">
            <v>100</v>
          </cell>
          <cell r="AG9005" t="str">
            <v/>
          </cell>
          <cell r="AH9005">
            <v>-100</v>
          </cell>
        </row>
        <row r="9006">
          <cell r="AC9006" t="str">
            <v>Won</v>
          </cell>
          <cell r="AD9006">
            <v>2.9</v>
          </cell>
          <cell r="AE9006">
            <v>1.5</v>
          </cell>
          <cell r="AF9006">
            <v>100</v>
          </cell>
          <cell r="AG9006">
            <v>290</v>
          </cell>
          <cell r="AH9006">
            <v>190</v>
          </cell>
        </row>
        <row r="9007">
          <cell r="AD9007">
            <v>6</v>
          </cell>
          <cell r="AF9007">
            <v>100</v>
          </cell>
          <cell r="AG9007" t="str">
            <v/>
          </cell>
          <cell r="AH9007">
            <v>-100</v>
          </cell>
        </row>
        <row r="9008">
          <cell r="AD9008">
            <v>9</v>
          </cell>
          <cell r="AF9008">
            <v>100</v>
          </cell>
          <cell r="AG9008" t="str">
            <v/>
          </cell>
          <cell r="AH9008">
            <v>-100</v>
          </cell>
        </row>
        <row r="9009">
          <cell r="AC9009" t="str">
            <v>3rd</v>
          </cell>
          <cell r="AD9009">
            <v>3</v>
          </cell>
          <cell r="AF9009">
            <v>100</v>
          </cell>
          <cell r="AG9009" t="str">
            <v/>
          </cell>
          <cell r="AH9009">
            <v>-100</v>
          </cell>
        </row>
        <row r="9010">
          <cell r="AC9010" t="str">
            <v>3rd</v>
          </cell>
          <cell r="AD9010">
            <v>14</v>
          </cell>
          <cell r="AE9010">
            <v>4.2</v>
          </cell>
          <cell r="AF9010">
            <v>100</v>
          </cell>
          <cell r="AG9010" t="str">
            <v/>
          </cell>
          <cell r="AH9010">
            <v>-100</v>
          </cell>
        </row>
        <row r="9011">
          <cell r="AD9011">
            <v>9</v>
          </cell>
          <cell r="AF9011">
            <v>100</v>
          </cell>
          <cell r="AG9011" t="str">
            <v/>
          </cell>
          <cell r="AH9011">
            <v>-100</v>
          </cell>
        </row>
        <row r="9012">
          <cell r="AD9012">
            <v>26</v>
          </cell>
          <cell r="AF9012">
            <v>100</v>
          </cell>
          <cell r="AG9012" t="str">
            <v/>
          </cell>
          <cell r="AH9012">
            <v>-100</v>
          </cell>
        </row>
        <row r="9013">
          <cell r="AD9013">
            <v>11</v>
          </cell>
          <cell r="AF9013">
            <v>100</v>
          </cell>
          <cell r="AG9013" t="str">
            <v/>
          </cell>
          <cell r="AH9013">
            <v>-100</v>
          </cell>
        </row>
        <row r="9014">
          <cell r="AD9014">
            <v>7</v>
          </cell>
          <cell r="AF9014">
            <v>100</v>
          </cell>
          <cell r="AG9014" t="str">
            <v/>
          </cell>
          <cell r="AH9014">
            <v>-100</v>
          </cell>
        </row>
        <row r="9015">
          <cell r="AC9015" t="str">
            <v>Won</v>
          </cell>
          <cell r="AD9015">
            <v>3.9</v>
          </cell>
          <cell r="AE9015">
            <v>1.7</v>
          </cell>
          <cell r="AF9015">
            <v>100</v>
          </cell>
          <cell r="AG9015">
            <v>390</v>
          </cell>
          <cell r="AH9015">
            <v>290</v>
          </cell>
        </row>
        <row r="9016">
          <cell r="AD9016">
            <v>9</v>
          </cell>
          <cell r="AF9016">
            <v>100</v>
          </cell>
          <cell r="AG9016" t="str">
            <v/>
          </cell>
          <cell r="AH9016">
            <v>-100</v>
          </cell>
        </row>
        <row r="9017">
          <cell r="AD9017">
            <v>6.5</v>
          </cell>
          <cell r="AF9017">
            <v>100</v>
          </cell>
          <cell r="AG9017" t="str">
            <v/>
          </cell>
          <cell r="AH9017">
            <v>-100</v>
          </cell>
        </row>
        <row r="9018">
          <cell r="AD9018">
            <v>12</v>
          </cell>
          <cell r="AF9018">
            <v>100</v>
          </cell>
          <cell r="AG9018" t="str">
            <v/>
          </cell>
          <cell r="AH9018">
            <v>-100</v>
          </cell>
        </row>
        <row r="9019">
          <cell r="AD9019">
            <v>101</v>
          </cell>
          <cell r="AF9019">
            <v>100</v>
          </cell>
          <cell r="AG9019" t="str">
            <v/>
          </cell>
          <cell r="AH9019">
            <v>-100</v>
          </cell>
        </row>
        <row r="9020">
          <cell r="AC9020" t="str">
            <v>3rd</v>
          </cell>
          <cell r="AD9020">
            <v>4.8</v>
          </cell>
          <cell r="AE9020">
            <v>2</v>
          </cell>
          <cell r="AF9020">
            <v>100</v>
          </cell>
          <cell r="AG9020" t="str">
            <v/>
          </cell>
          <cell r="AH9020">
            <v>-100</v>
          </cell>
        </row>
        <row r="9021">
          <cell r="AD9021">
            <v>31</v>
          </cell>
          <cell r="AF9021">
            <v>100</v>
          </cell>
          <cell r="AG9021" t="str">
            <v/>
          </cell>
          <cell r="AH9021">
            <v>-100</v>
          </cell>
        </row>
        <row r="9022">
          <cell r="AD9022">
            <v>4.8</v>
          </cell>
          <cell r="AF9022">
            <v>100</v>
          </cell>
          <cell r="AG9022" t="str">
            <v/>
          </cell>
          <cell r="AH9022">
            <v>-100</v>
          </cell>
        </row>
        <row r="9023">
          <cell r="AC9023" t="str">
            <v>2nd</v>
          </cell>
          <cell r="AD9023">
            <v>5.5</v>
          </cell>
          <cell r="AE9023">
            <v>2.2000000000000002</v>
          </cell>
          <cell r="AF9023">
            <v>100</v>
          </cell>
          <cell r="AG9023" t="str">
            <v/>
          </cell>
          <cell r="AH9023">
            <v>-100</v>
          </cell>
        </row>
        <row r="9024">
          <cell r="AC9024" t="str">
            <v>Won</v>
          </cell>
          <cell r="AD9024">
            <v>61</v>
          </cell>
          <cell r="AE9024">
            <v>10.5</v>
          </cell>
          <cell r="AF9024">
            <v>100</v>
          </cell>
          <cell r="AG9024">
            <v>6100</v>
          </cell>
          <cell r="AH9024">
            <v>6000</v>
          </cell>
        </row>
        <row r="9025">
          <cell r="AC9025" t="str">
            <v>2nd</v>
          </cell>
          <cell r="AD9025">
            <v>14</v>
          </cell>
          <cell r="AE9025">
            <v>4.0999999999999996</v>
          </cell>
          <cell r="AF9025">
            <v>100</v>
          </cell>
          <cell r="AG9025" t="str">
            <v/>
          </cell>
          <cell r="AH9025">
            <v>-100</v>
          </cell>
        </row>
        <row r="9026">
          <cell r="AD9026">
            <v>10</v>
          </cell>
          <cell r="AF9026">
            <v>100</v>
          </cell>
          <cell r="AG9026" t="str">
            <v/>
          </cell>
          <cell r="AH9026">
            <v>-100</v>
          </cell>
        </row>
        <row r="9027">
          <cell r="AD9027">
            <v>11</v>
          </cell>
          <cell r="AF9027">
            <v>100</v>
          </cell>
          <cell r="AG9027" t="str">
            <v/>
          </cell>
          <cell r="AH9027">
            <v>-100</v>
          </cell>
        </row>
        <row r="9028">
          <cell r="AD9028">
            <v>5.5</v>
          </cell>
          <cell r="AF9028">
            <v>100</v>
          </cell>
          <cell r="AG9028" t="str">
            <v/>
          </cell>
          <cell r="AH9028">
            <v>-100</v>
          </cell>
        </row>
        <row r="9029">
          <cell r="AC9029" t="str">
            <v>Won</v>
          </cell>
          <cell r="AD9029">
            <v>7.5</v>
          </cell>
          <cell r="AE9029">
            <v>2.4</v>
          </cell>
          <cell r="AF9029">
            <v>100</v>
          </cell>
          <cell r="AG9029">
            <v>750</v>
          </cell>
          <cell r="AH9029">
            <v>650</v>
          </cell>
        </row>
        <row r="9030">
          <cell r="AD9030">
            <v>31</v>
          </cell>
          <cell r="AF9030">
            <v>100</v>
          </cell>
          <cell r="AG9030" t="str">
            <v/>
          </cell>
          <cell r="AH9030">
            <v>-100</v>
          </cell>
        </row>
        <row r="9031">
          <cell r="AD9031">
            <v>8.5</v>
          </cell>
          <cell r="AF9031">
            <v>100</v>
          </cell>
          <cell r="AG9031" t="str">
            <v/>
          </cell>
          <cell r="AH9031">
            <v>-100</v>
          </cell>
        </row>
        <row r="9032">
          <cell r="AD9032">
            <v>5.5</v>
          </cell>
          <cell r="AF9032">
            <v>100</v>
          </cell>
          <cell r="AG9032" t="str">
            <v/>
          </cell>
          <cell r="AH9032">
            <v>-100</v>
          </cell>
        </row>
        <row r="9033">
          <cell r="AC9033" t="str">
            <v>2nd</v>
          </cell>
          <cell r="AD9033">
            <v>4.2</v>
          </cell>
          <cell r="AE9033">
            <v>1.6</v>
          </cell>
          <cell r="AF9033">
            <v>100</v>
          </cell>
          <cell r="AG9033" t="str">
            <v/>
          </cell>
          <cell r="AH9033">
            <v>-100</v>
          </cell>
        </row>
        <row r="9034">
          <cell r="AD9034">
            <v>11</v>
          </cell>
          <cell r="AF9034">
            <v>100</v>
          </cell>
          <cell r="AG9034" t="str">
            <v/>
          </cell>
          <cell r="AH9034">
            <v>-100</v>
          </cell>
        </row>
        <row r="9035">
          <cell r="AD9035">
            <v>3.7</v>
          </cell>
          <cell r="AF9035">
            <v>100</v>
          </cell>
          <cell r="AG9035" t="str">
            <v/>
          </cell>
          <cell r="AH9035">
            <v>-100</v>
          </cell>
        </row>
        <row r="9036">
          <cell r="AC9036" t="str">
            <v>Won</v>
          </cell>
          <cell r="AD9036">
            <v>6.5</v>
          </cell>
          <cell r="AE9036">
            <v>2.1</v>
          </cell>
          <cell r="AF9036">
            <v>100</v>
          </cell>
          <cell r="AG9036">
            <v>650</v>
          </cell>
          <cell r="AH9036">
            <v>550</v>
          </cell>
        </row>
        <row r="9037">
          <cell r="AC9037" t="str">
            <v>2nd</v>
          </cell>
          <cell r="AD9037">
            <v>9</v>
          </cell>
          <cell r="AE9037">
            <v>3.3</v>
          </cell>
          <cell r="AF9037">
            <v>100</v>
          </cell>
          <cell r="AG9037" t="str">
            <v/>
          </cell>
          <cell r="AH9037">
            <v>-100</v>
          </cell>
        </row>
        <row r="9038">
          <cell r="AD9038">
            <v>13</v>
          </cell>
          <cell r="AF9038">
            <v>100</v>
          </cell>
          <cell r="AG9038" t="str">
            <v/>
          </cell>
          <cell r="AH9038">
            <v>-100</v>
          </cell>
        </row>
        <row r="9039">
          <cell r="AD9039">
            <v>13</v>
          </cell>
          <cell r="AF9039">
            <v>100</v>
          </cell>
          <cell r="AG9039" t="str">
            <v/>
          </cell>
          <cell r="AH9039">
            <v>-100</v>
          </cell>
        </row>
        <row r="9040">
          <cell r="AD9040">
            <v>3.9</v>
          </cell>
          <cell r="AF9040">
            <v>100</v>
          </cell>
          <cell r="AG9040" t="str">
            <v/>
          </cell>
          <cell r="AH9040">
            <v>-100</v>
          </cell>
        </row>
        <row r="9041">
          <cell r="AC9041" t="str">
            <v>Won</v>
          </cell>
          <cell r="AD9041">
            <v>3.4</v>
          </cell>
          <cell r="AE9041">
            <v>1.6</v>
          </cell>
          <cell r="AF9041">
            <v>100</v>
          </cell>
          <cell r="AG9041">
            <v>340</v>
          </cell>
          <cell r="AH9041">
            <v>240</v>
          </cell>
        </row>
        <row r="9042">
          <cell r="AD9042">
            <v>7.5</v>
          </cell>
          <cell r="AF9042">
            <v>100</v>
          </cell>
          <cell r="AG9042" t="str">
            <v/>
          </cell>
          <cell r="AH9042">
            <v>-100</v>
          </cell>
        </row>
        <row r="9043">
          <cell r="AC9043" t="str">
            <v>2nd</v>
          </cell>
          <cell r="AD9043">
            <v>13</v>
          </cell>
          <cell r="AE9043">
            <v>3.6</v>
          </cell>
          <cell r="AF9043">
            <v>100</v>
          </cell>
          <cell r="AG9043" t="str">
            <v/>
          </cell>
          <cell r="AH9043">
            <v>-100</v>
          </cell>
        </row>
        <row r="9044">
          <cell r="AD9044">
            <v>19</v>
          </cell>
          <cell r="AF9044">
            <v>100</v>
          </cell>
          <cell r="AG9044" t="str">
            <v/>
          </cell>
          <cell r="AH9044">
            <v>-100</v>
          </cell>
        </row>
        <row r="9045">
          <cell r="AD9045">
            <v>6</v>
          </cell>
          <cell r="AF9045">
            <v>100</v>
          </cell>
          <cell r="AG9045" t="str">
            <v/>
          </cell>
          <cell r="AH9045">
            <v>-100</v>
          </cell>
        </row>
        <row r="9046">
          <cell r="AD9046">
            <v>13</v>
          </cell>
          <cell r="AF9046">
            <v>100</v>
          </cell>
          <cell r="AG9046" t="str">
            <v/>
          </cell>
          <cell r="AH9046">
            <v>-100</v>
          </cell>
        </row>
        <row r="9047">
          <cell r="AC9047" t="str">
            <v>3rd</v>
          </cell>
          <cell r="AD9047">
            <v>8</v>
          </cell>
          <cell r="AE9047">
            <v>3.4</v>
          </cell>
          <cell r="AF9047">
            <v>100</v>
          </cell>
          <cell r="AG9047" t="str">
            <v/>
          </cell>
          <cell r="AH9047">
            <v>-100</v>
          </cell>
        </row>
        <row r="9048">
          <cell r="AD9048">
            <v>14</v>
          </cell>
          <cell r="AF9048">
            <v>100</v>
          </cell>
          <cell r="AG9048" t="str">
            <v/>
          </cell>
          <cell r="AH9048">
            <v>-100</v>
          </cell>
        </row>
        <row r="9049">
          <cell r="AD9049">
            <v>9</v>
          </cell>
          <cell r="AF9049">
            <v>100</v>
          </cell>
          <cell r="AG9049" t="str">
            <v/>
          </cell>
          <cell r="AH9049">
            <v>-100</v>
          </cell>
        </row>
        <row r="9050">
          <cell r="AC9050" t="str">
            <v>Won</v>
          </cell>
          <cell r="AD9050">
            <v>7.5</v>
          </cell>
          <cell r="AE9050">
            <v>2.2999999999999998</v>
          </cell>
          <cell r="AF9050">
            <v>100</v>
          </cell>
          <cell r="AG9050">
            <v>750</v>
          </cell>
          <cell r="AH9050">
            <v>650</v>
          </cell>
        </row>
        <row r="9051">
          <cell r="AC9051" t="str">
            <v>2nd</v>
          </cell>
          <cell r="AD9051">
            <v>5</v>
          </cell>
          <cell r="AE9051">
            <v>2.1</v>
          </cell>
          <cell r="AF9051">
            <v>100</v>
          </cell>
          <cell r="AG9051" t="str">
            <v/>
          </cell>
          <cell r="AH9051">
            <v>-100</v>
          </cell>
        </row>
        <row r="9052">
          <cell r="AD9052">
            <v>8</v>
          </cell>
          <cell r="AF9052">
            <v>100</v>
          </cell>
          <cell r="AG9052" t="str">
            <v/>
          </cell>
          <cell r="AH9052">
            <v>-100</v>
          </cell>
        </row>
        <row r="9053">
          <cell r="AD9053">
            <v>4.8</v>
          </cell>
          <cell r="AF9053">
            <v>100</v>
          </cell>
          <cell r="AG9053" t="str">
            <v/>
          </cell>
          <cell r="AH9053">
            <v>-100</v>
          </cell>
        </row>
        <row r="9054">
          <cell r="AC9054" t="str">
            <v>3rd</v>
          </cell>
          <cell r="AD9054">
            <v>11</v>
          </cell>
          <cell r="AE9054">
            <v>3</v>
          </cell>
          <cell r="AF9054">
            <v>100</v>
          </cell>
          <cell r="AG9054" t="str">
            <v/>
          </cell>
          <cell r="AH9054">
            <v>-100</v>
          </cell>
        </row>
        <row r="9055">
          <cell r="AD9055">
            <v>10</v>
          </cell>
          <cell r="AF9055">
            <v>100</v>
          </cell>
          <cell r="AG9055" t="str">
            <v/>
          </cell>
          <cell r="AH9055">
            <v>-100</v>
          </cell>
        </row>
        <row r="9056">
          <cell r="AD9056">
            <v>4</v>
          </cell>
          <cell r="AF9056">
            <v>100</v>
          </cell>
          <cell r="AG9056" t="str">
            <v/>
          </cell>
          <cell r="AH9056">
            <v>-100</v>
          </cell>
        </row>
        <row r="9057">
          <cell r="AC9057" t="str">
            <v>3rd</v>
          </cell>
          <cell r="AD9057">
            <v>4</v>
          </cell>
          <cell r="AE9057">
            <v>1.6</v>
          </cell>
          <cell r="AF9057">
            <v>100</v>
          </cell>
          <cell r="AG9057" t="str">
            <v/>
          </cell>
          <cell r="AH9057">
            <v>-100</v>
          </cell>
        </row>
        <row r="9058">
          <cell r="AD9058">
            <v>8.5</v>
          </cell>
          <cell r="AF9058">
            <v>100</v>
          </cell>
          <cell r="AG9058" t="str">
            <v/>
          </cell>
          <cell r="AH9058">
            <v>-100</v>
          </cell>
        </row>
        <row r="9059">
          <cell r="AC9059" t="str">
            <v>2nd</v>
          </cell>
          <cell r="AD9059">
            <v>8</v>
          </cell>
          <cell r="AE9059">
            <v>2.4</v>
          </cell>
          <cell r="AF9059">
            <v>100</v>
          </cell>
          <cell r="AG9059" t="str">
            <v/>
          </cell>
          <cell r="AH9059">
            <v>-100</v>
          </cell>
        </row>
        <row r="9060">
          <cell r="AD9060">
            <v>9.5</v>
          </cell>
          <cell r="AF9060">
            <v>100</v>
          </cell>
          <cell r="AG9060" t="str">
            <v/>
          </cell>
          <cell r="AH9060">
            <v>-100</v>
          </cell>
        </row>
        <row r="9061">
          <cell r="AC9061" t="str">
            <v>2nd</v>
          </cell>
          <cell r="AD9061">
            <v>3.5</v>
          </cell>
          <cell r="AE9061">
            <v>1.6</v>
          </cell>
          <cell r="AF9061">
            <v>100</v>
          </cell>
          <cell r="AG9061" t="str">
            <v/>
          </cell>
          <cell r="AH9061">
            <v>-100</v>
          </cell>
        </row>
        <row r="9062">
          <cell r="AD9062">
            <v>16</v>
          </cell>
          <cell r="AF9062">
            <v>100</v>
          </cell>
          <cell r="AG9062" t="str">
            <v/>
          </cell>
          <cell r="AH9062">
            <v>-100</v>
          </cell>
        </row>
        <row r="9063">
          <cell r="AD9063">
            <v>5</v>
          </cell>
          <cell r="AF9063">
            <v>100</v>
          </cell>
          <cell r="AG9063" t="str">
            <v/>
          </cell>
          <cell r="AH9063">
            <v>-100</v>
          </cell>
        </row>
        <row r="9064">
          <cell r="AC9064" t="str">
            <v>Won</v>
          </cell>
          <cell r="AD9064">
            <v>8.5</v>
          </cell>
          <cell r="AE9064">
            <v>1.9</v>
          </cell>
          <cell r="AF9064">
            <v>100</v>
          </cell>
          <cell r="AG9064">
            <v>850</v>
          </cell>
          <cell r="AH9064">
            <v>750</v>
          </cell>
        </row>
        <row r="9065">
          <cell r="AC9065" t="str">
            <v>2nd</v>
          </cell>
          <cell r="AD9065">
            <v>4</v>
          </cell>
          <cell r="AE9065">
            <v>1.9</v>
          </cell>
          <cell r="AF9065">
            <v>100</v>
          </cell>
          <cell r="AG9065" t="str">
            <v/>
          </cell>
          <cell r="AH9065">
            <v>-100</v>
          </cell>
        </row>
        <row r="9066">
          <cell r="AD9066">
            <v>6.5</v>
          </cell>
          <cell r="AF9066">
            <v>100</v>
          </cell>
          <cell r="AG9066" t="str">
            <v/>
          </cell>
          <cell r="AH9066">
            <v>-100</v>
          </cell>
        </row>
        <row r="9067">
          <cell r="AC9067" t="str">
            <v>Won</v>
          </cell>
          <cell r="AD9067">
            <v>5.5</v>
          </cell>
          <cell r="AE9067">
            <v>1.6</v>
          </cell>
          <cell r="AF9067">
            <v>100</v>
          </cell>
          <cell r="AG9067">
            <v>550</v>
          </cell>
          <cell r="AH9067">
            <v>450</v>
          </cell>
        </row>
        <row r="9068">
          <cell r="AD9068">
            <v>16</v>
          </cell>
          <cell r="AF9068">
            <v>100</v>
          </cell>
          <cell r="AG9068" t="str">
            <v/>
          </cell>
          <cell r="AH9068">
            <v>-100</v>
          </cell>
        </row>
        <row r="9069">
          <cell r="AC9069" t="str">
            <v>3rd</v>
          </cell>
          <cell r="AD9069">
            <v>8</v>
          </cell>
          <cell r="AE9069">
            <v>2.5</v>
          </cell>
          <cell r="AF9069">
            <v>100</v>
          </cell>
          <cell r="AG9069" t="str">
            <v/>
          </cell>
          <cell r="AH9069">
            <v>-100</v>
          </cell>
        </row>
        <row r="9070">
          <cell r="AC9070" t="str">
            <v>3rd</v>
          </cell>
          <cell r="AD9070">
            <v>4.8</v>
          </cell>
          <cell r="AE9070">
            <v>1.5</v>
          </cell>
          <cell r="AF9070">
            <v>100</v>
          </cell>
          <cell r="AG9070" t="str">
            <v/>
          </cell>
          <cell r="AH9070">
            <v>-100</v>
          </cell>
        </row>
        <row r="9071">
          <cell r="AC9071" t="str">
            <v>2nd</v>
          </cell>
          <cell r="AD9071">
            <v>10</v>
          </cell>
          <cell r="AE9071">
            <v>2.5</v>
          </cell>
          <cell r="AF9071">
            <v>100</v>
          </cell>
          <cell r="AG9071" t="str">
            <v/>
          </cell>
          <cell r="AH9071">
            <v>-100</v>
          </cell>
        </row>
        <row r="9072">
          <cell r="AC9072" t="str">
            <v>Won</v>
          </cell>
          <cell r="AD9072">
            <v>4.8</v>
          </cell>
          <cell r="AE9072">
            <v>1.7</v>
          </cell>
          <cell r="AF9072">
            <v>100</v>
          </cell>
          <cell r="AG9072">
            <v>480</v>
          </cell>
          <cell r="AH9072">
            <v>380</v>
          </cell>
        </row>
        <row r="9073">
          <cell r="AD9073">
            <v>5</v>
          </cell>
          <cell r="AF9073">
            <v>100</v>
          </cell>
          <cell r="AG9073" t="str">
            <v/>
          </cell>
          <cell r="AH9073">
            <v>-100</v>
          </cell>
        </row>
        <row r="9074">
          <cell r="AD9074">
            <v>14</v>
          </cell>
          <cell r="AF9074">
            <v>100</v>
          </cell>
          <cell r="AG9074" t="str">
            <v/>
          </cell>
          <cell r="AH9074">
            <v>-100</v>
          </cell>
        </row>
        <row r="9075">
          <cell r="AD9075">
            <v>10</v>
          </cell>
          <cell r="AF9075">
            <v>100</v>
          </cell>
          <cell r="AG9075" t="str">
            <v/>
          </cell>
          <cell r="AH9075">
            <v>-100</v>
          </cell>
        </row>
        <row r="9076">
          <cell r="AC9076" t="str">
            <v>3rd</v>
          </cell>
          <cell r="AD9076">
            <v>4.8</v>
          </cell>
          <cell r="AE9076">
            <v>2</v>
          </cell>
          <cell r="AF9076">
            <v>100</v>
          </cell>
          <cell r="AG9076" t="str">
            <v/>
          </cell>
          <cell r="AH9076">
            <v>-100</v>
          </cell>
        </row>
        <row r="9077">
          <cell r="AC9077" t="str">
            <v>Won</v>
          </cell>
          <cell r="AD9077">
            <v>4.8</v>
          </cell>
          <cell r="AE9077">
            <v>1.7</v>
          </cell>
          <cell r="AF9077">
            <v>100</v>
          </cell>
          <cell r="AG9077">
            <v>480</v>
          </cell>
          <cell r="AH9077">
            <v>380</v>
          </cell>
        </row>
        <row r="9078">
          <cell r="AD9078">
            <v>6</v>
          </cell>
          <cell r="AF9078">
            <v>100</v>
          </cell>
          <cell r="AG9078" t="str">
            <v/>
          </cell>
          <cell r="AH9078">
            <v>-100</v>
          </cell>
        </row>
        <row r="9079">
          <cell r="AD9079">
            <v>4.8</v>
          </cell>
          <cell r="AF9079">
            <v>100</v>
          </cell>
          <cell r="AG9079" t="str">
            <v/>
          </cell>
          <cell r="AH9079">
            <v>-100</v>
          </cell>
        </row>
        <row r="9080">
          <cell r="AD9080">
            <v>5</v>
          </cell>
          <cell r="AF9080">
            <v>100</v>
          </cell>
          <cell r="AG9080" t="str">
            <v/>
          </cell>
          <cell r="AH9080">
            <v>-100</v>
          </cell>
        </row>
        <row r="9081">
          <cell r="AD9081">
            <v>5</v>
          </cell>
          <cell r="AF9081">
            <v>100</v>
          </cell>
          <cell r="AG9081" t="str">
            <v/>
          </cell>
          <cell r="AH9081">
            <v>-100</v>
          </cell>
        </row>
        <row r="9082">
          <cell r="AC9082" t="str">
            <v>3rd</v>
          </cell>
          <cell r="AD9082">
            <v>19</v>
          </cell>
          <cell r="AE9082">
            <v>4</v>
          </cell>
          <cell r="AF9082">
            <v>100</v>
          </cell>
          <cell r="AG9082" t="str">
            <v/>
          </cell>
          <cell r="AH9082">
            <v>-100</v>
          </cell>
        </row>
        <row r="9083">
          <cell r="AD9083">
            <v>12</v>
          </cell>
          <cell r="AF9083">
            <v>100</v>
          </cell>
          <cell r="AG9083" t="str">
            <v/>
          </cell>
          <cell r="AH9083">
            <v>-100</v>
          </cell>
        </row>
        <row r="9084">
          <cell r="AC9084" t="str">
            <v>2nd</v>
          </cell>
          <cell r="AD9084">
            <v>8.5</v>
          </cell>
          <cell r="AE9084">
            <v>2.7</v>
          </cell>
          <cell r="AF9084">
            <v>100</v>
          </cell>
          <cell r="AG9084" t="str">
            <v/>
          </cell>
          <cell r="AH9084">
            <v>-100</v>
          </cell>
        </row>
        <row r="9085">
          <cell r="AD9085">
            <v>19</v>
          </cell>
          <cell r="AF9085">
            <v>100</v>
          </cell>
          <cell r="AG9085" t="str">
            <v/>
          </cell>
          <cell r="AH9085">
            <v>-100</v>
          </cell>
        </row>
        <row r="9086">
          <cell r="AC9086" t="str">
            <v>3rd</v>
          </cell>
          <cell r="AD9086">
            <v>4.8</v>
          </cell>
          <cell r="AE9086">
            <v>1.9</v>
          </cell>
          <cell r="AF9086">
            <v>100</v>
          </cell>
          <cell r="AG9086" t="str">
            <v/>
          </cell>
          <cell r="AH9086">
            <v>-100</v>
          </cell>
        </row>
        <row r="9087">
          <cell r="AC9087" t="str">
            <v>2nd</v>
          </cell>
          <cell r="AD9087">
            <v>9</v>
          </cell>
          <cell r="AE9087">
            <v>2</v>
          </cell>
          <cell r="AF9087">
            <v>100</v>
          </cell>
          <cell r="AG9087" t="str">
            <v/>
          </cell>
          <cell r="AH9087">
            <v>-100</v>
          </cell>
        </row>
        <row r="9088">
          <cell r="AD9088">
            <v>4.4000000000000004</v>
          </cell>
          <cell r="AF9088">
            <v>100</v>
          </cell>
          <cell r="AG9088" t="str">
            <v/>
          </cell>
          <cell r="AH9088">
            <v>-100</v>
          </cell>
        </row>
        <row r="9089">
          <cell r="AD9089">
            <v>16</v>
          </cell>
          <cell r="AF9089">
            <v>100</v>
          </cell>
          <cell r="AG9089" t="str">
            <v/>
          </cell>
          <cell r="AH9089">
            <v>-100</v>
          </cell>
        </row>
        <row r="9090">
          <cell r="AD9090">
            <v>4.5999999999999996</v>
          </cell>
          <cell r="AF9090">
            <v>100</v>
          </cell>
          <cell r="AG9090" t="str">
            <v/>
          </cell>
          <cell r="AH9090">
            <v>-100</v>
          </cell>
        </row>
        <row r="9091">
          <cell r="AD9091">
            <v>17</v>
          </cell>
          <cell r="AF9091">
            <v>100</v>
          </cell>
          <cell r="AG9091" t="str">
            <v/>
          </cell>
          <cell r="AH9091">
            <v>-100</v>
          </cell>
        </row>
        <row r="9092">
          <cell r="AC9092" t="str">
            <v>3rd</v>
          </cell>
          <cell r="AD9092">
            <v>6.5</v>
          </cell>
          <cell r="AE9092">
            <v>1.7</v>
          </cell>
          <cell r="AF9092">
            <v>100</v>
          </cell>
          <cell r="AG9092" t="str">
            <v/>
          </cell>
          <cell r="AH9092">
            <v>-100</v>
          </cell>
        </row>
        <row r="9093">
          <cell r="AC9093" t="str">
            <v>2nd</v>
          </cell>
          <cell r="AD9093">
            <v>5.5</v>
          </cell>
          <cell r="AE9093">
            <v>2.1</v>
          </cell>
          <cell r="AF9093">
            <v>100</v>
          </cell>
          <cell r="AG9093" t="str">
            <v/>
          </cell>
          <cell r="AH9093">
            <v>-100</v>
          </cell>
        </row>
        <row r="9094">
          <cell r="AD9094">
            <v>6</v>
          </cell>
          <cell r="AF9094">
            <v>100</v>
          </cell>
          <cell r="AG9094" t="str">
            <v/>
          </cell>
          <cell r="AH9094">
            <v>-100</v>
          </cell>
        </row>
        <row r="9095">
          <cell r="AC9095" t="str">
            <v>2nd</v>
          </cell>
          <cell r="AD9095">
            <v>4.5999999999999996</v>
          </cell>
          <cell r="AE9095">
            <v>1.6</v>
          </cell>
          <cell r="AF9095">
            <v>100</v>
          </cell>
          <cell r="AG9095" t="str">
            <v/>
          </cell>
          <cell r="AH9095">
            <v>-100</v>
          </cell>
        </row>
        <row r="9096">
          <cell r="AC9096" t="str">
            <v>Won</v>
          </cell>
          <cell r="AD9096">
            <v>2.6</v>
          </cell>
          <cell r="AE9096">
            <v>1.4</v>
          </cell>
          <cell r="AF9096">
            <v>100</v>
          </cell>
          <cell r="AG9096">
            <v>260</v>
          </cell>
          <cell r="AH9096">
            <v>160</v>
          </cell>
        </row>
        <row r="9097">
          <cell r="AC9097" t="str">
            <v>3rd</v>
          </cell>
          <cell r="AD9097">
            <v>6.5</v>
          </cell>
          <cell r="AE9097">
            <v>1.6</v>
          </cell>
          <cell r="AF9097">
            <v>100</v>
          </cell>
          <cell r="AG9097" t="str">
            <v/>
          </cell>
          <cell r="AH9097">
            <v>-100</v>
          </cell>
        </row>
        <row r="9098">
          <cell r="AD9098">
            <v>6</v>
          </cell>
          <cell r="AF9098">
            <v>100</v>
          </cell>
          <cell r="AG9098" t="str">
            <v/>
          </cell>
          <cell r="AH9098">
            <v>-100</v>
          </cell>
        </row>
        <row r="9099">
          <cell r="AD9099">
            <v>16</v>
          </cell>
          <cell r="AF9099">
            <v>100</v>
          </cell>
          <cell r="AG9099" t="str">
            <v/>
          </cell>
          <cell r="AH9099">
            <v>-100</v>
          </cell>
        </row>
        <row r="9100">
          <cell r="AD9100">
            <v>8</v>
          </cell>
          <cell r="AF9100">
            <v>100</v>
          </cell>
          <cell r="AG9100" t="str">
            <v/>
          </cell>
          <cell r="AH9100">
            <v>-100</v>
          </cell>
        </row>
        <row r="9101">
          <cell r="AD9101">
            <v>10</v>
          </cell>
          <cell r="AF9101">
            <v>100</v>
          </cell>
          <cell r="AG9101" t="str">
            <v/>
          </cell>
          <cell r="AH9101">
            <v>-100</v>
          </cell>
        </row>
        <row r="9102">
          <cell r="AC9102" t="str">
            <v>Won</v>
          </cell>
          <cell r="AD9102">
            <v>10</v>
          </cell>
          <cell r="AE9102">
            <v>3.1</v>
          </cell>
          <cell r="AF9102">
            <v>100</v>
          </cell>
          <cell r="AG9102">
            <v>1000</v>
          </cell>
          <cell r="AH9102">
            <v>900</v>
          </cell>
        </row>
        <row r="9103">
          <cell r="AC9103" t="str">
            <v>3rd</v>
          </cell>
          <cell r="AD9103">
            <v>4.4000000000000004</v>
          </cell>
          <cell r="AE9103">
            <v>1.5</v>
          </cell>
          <cell r="AF9103">
            <v>100</v>
          </cell>
          <cell r="AG9103" t="str">
            <v/>
          </cell>
          <cell r="AH9103">
            <v>-100</v>
          </cell>
        </row>
        <row r="9104">
          <cell r="AD9104">
            <v>71</v>
          </cell>
          <cell r="AF9104">
            <v>100</v>
          </cell>
          <cell r="AG9104" t="str">
            <v/>
          </cell>
          <cell r="AH9104">
            <v>-100</v>
          </cell>
        </row>
        <row r="9105">
          <cell r="AD9105">
            <v>13</v>
          </cell>
          <cell r="AF9105">
            <v>100</v>
          </cell>
          <cell r="AG9105" t="str">
            <v/>
          </cell>
          <cell r="AH9105">
            <v>-100</v>
          </cell>
        </row>
        <row r="9106">
          <cell r="AC9106" t="str">
            <v>Won</v>
          </cell>
          <cell r="AD9106">
            <v>11</v>
          </cell>
          <cell r="AE9106">
            <v>3.3</v>
          </cell>
          <cell r="AF9106">
            <v>100</v>
          </cell>
          <cell r="AG9106">
            <v>1100</v>
          </cell>
          <cell r="AH9106">
            <v>1000</v>
          </cell>
        </row>
        <row r="9107">
          <cell r="AD9107">
            <v>7</v>
          </cell>
          <cell r="AF9107">
            <v>100</v>
          </cell>
          <cell r="AG9107" t="str">
            <v/>
          </cell>
          <cell r="AH9107">
            <v>-100</v>
          </cell>
        </row>
        <row r="9108">
          <cell r="AD9108">
            <v>6.5</v>
          </cell>
          <cell r="AF9108">
            <v>100</v>
          </cell>
          <cell r="AG9108" t="str">
            <v/>
          </cell>
          <cell r="AH9108">
            <v>-100</v>
          </cell>
        </row>
        <row r="9109">
          <cell r="AD9109">
            <v>31</v>
          </cell>
          <cell r="AF9109">
            <v>100</v>
          </cell>
          <cell r="AG9109" t="str">
            <v/>
          </cell>
          <cell r="AH9109">
            <v>-100</v>
          </cell>
        </row>
        <row r="9110">
          <cell r="AD9110">
            <v>4.5999999999999996</v>
          </cell>
          <cell r="AF9110">
            <v>100</v>
          </cell>
          <cell r="AG9110" t="str">
            <v/>
          </cell>
          <cell r="AH9110">
            <v>-100</v>
          </cell>
        </row>
        <row r="9111">
          <cell r="AC9111" t="str">
            <v>3rd</v>
          </cell>
          <cell r="AD9111">
            <v>3.7</v>
          </cell>
          <cell r="AE9111">
            <v>1.5</v>
          </cell>
          <cell r="AF9111">
            <v>100</v>
          </cell>
          <cell r="AG9111" t="str">
            <v/>
          </cell>
          <cell r="AH9111">
            <v>-100</v>
          </cell>
        </row>
        <row r="9112">
          <cell r="AD9112">
            <v>11</v>
          </cell>
          <cell r="AF9112">
            <v>100</v>
          </cell>
          <cell r="AG9112" t="str">
            <v/>
          </cell>
          <cell r="AH9112">
            <v>-100</v>
          </cell>
        </row>
        <row r="9113">
          <cell r="AD9113">
            <v>26</v>
          </cell>
          <cell r="AF9113">
            <v>100</v>
          </cell>
          <cell r="AG9113" t="str">
            <v/>
          </cell>
          <cell r="AH9113">
            <v>-100</v>
          </cell>
        </row>
        <row r="9114">
          <cell r="AD9114">
            <v>12</v>
          </cell>
          <cell r="AF9114">
            <v>100</v>
          </cell>
          <cell r="AG9114" t="str">
            <v/>
          </cell>
          <cell r="AH9114">
            <v>-100</v>
          </cell>
        </row>
        <row r="9115">
          <cell r="AD9115">
            <v>11</v>
          </cell>
          <cell r="AF9115">
            <v>100</v>
          </cell>
          <cell r="AG9115" t="str">
            <v/>
          </cell>
          <cell r="AH9115">
            <v>-100</v>
          </cell>
        </row>
        <row r="9116">
          <cell r="AD9116">
            <v>11</v>
          </cell>
          <cell r="AF9116">
            <v>100</v>
          </cell>
          <cell r="AG9116" t="str">
            <v/>
          </cell>
          <cell r="AH9116">
            <v>-100</v>
          </cell>
        </row>
        <row r="9117">
          <cell r="AD9117">
            <v>6.5</v>
          </cell>
          <cell r="AF9117">
            <v>100</v>
          </cell>
          <cell r="AG9117" t="str">
            <v/>
          </cell>
          <cell r="AH9117">
            <v>-100</v>
          </cell>
        </row>
        <row r="9118">
          <cell r="AD9118">
            <v>6</v>
          </cell>
          <cell r="AF9118">
            <v>100</v>
          </cell>
          <cell r="AG9118" t="str">
            <v/>
          </cell>
          <cell r="AH9118">
            <v>-100</v>
          </cell>
        </row>
        <row r="9119">
          <cell r="AD9119">
            <v>5</v>
          </cell>
          <cell r="AF9119">
            <v>100</v>
          </cell>
          <cell r="AG9119" t="str">
            <v/>
          </cell>
          <cell r="AH9119">
            <v>-100</v>
          </cell>
        </row>
        <row r="9120">
          <cell r="AC9120" t="str">
            <v>Ntd</v>
          </cell>
          <cell r="AD9120">
            <v>5.5</v>
          </cell>
          <cell r="AF9120">
            <v>100</v>
          </cell>
          <cell r="AG9120" t="str">
            <v/>
          </cell>
          <cell r="AH9120">
            <v>-100</v>
          </cell>
        </row>
        <row r="9121">
          <cell r="AD9121">
            <v>2.6</v>
          </cell>
          <cell r="AF9121">
            <v>100</v>
          </cell>
          <cell r="AG9121" t="str">
            <v/>
          </cell>
          <cell r="AH9121">
            <v>-100</v>
          </cell>
        </row>
        <row r="9122">
          <cell r="AD9122">
            <v>9.5</v>
          </cell>
          <cell r="AF9122">
            <v>100</v>
          </cell>
          <cell r="AG9122" t="str">
            <v/>
          </cell>
          <cell r="AH9122">
            <v>-100</v>
          </cell>
        </row>
        <row r="9123">
          <cell r="AC9123" t="str">
            <v>2nd</v>
          </cell>
          <cell r="AD9123">
            <v>14</v>
          </cell>
          <cell r="AE9123">
            <v>5.0999999999999996</v>
          </cell>
          <cell r="AF9123">
            <v>100</v>
          </cell>
          <cell r="AG9123" t="str">
            <v/>
          </cell>
          <cell r="AH9123">
            <v>-100</v>
          </cell>
        </row>
        <row r="9124">
          <cell r="AD9124">
            <v>9</v>
          </cell>
          <cell r="AF9124">
            <v>100</v>
          </cell>
          <cell r="AG9124" t="str">
            <v/>
          </cell>
          <cell r="AH9124">
            <v>-100</v>
          </cell>
        </row>
        <row r="9125">
          <cell r="AC9125" t="str">
            <v>3rd</v>
          </cell>
          <cell r="AD9125">
            <v>6.5</v>
          </cell>
          <cell r="AE9125">
            <v>2.2999999999999998</v>
          </cell>
          <cell r="AF9125">
            <v>100</v>
          </cell>
          <cell r="AG9125" t="str">
            <v/>
          </cell>
          <cell r="AH9125">
            <v>-100</v>
          </cell>
        </row>
        <row r="9126">
          <cell r="AC9126" t="str">
            <v>2nd</v>
          </cell>
          <cell r="AD9126">
            <v>3.7</v>
          </cell>
          <cell r="AE9126">
            <v>1.8</v>
          </cell>
          <cell r="AF9126">
            <v>100</v>
          </cell>
          <cell r="AG9126" t="str">
            <v/>
          </cell>
          <cell r="AH9126">
            <v>-100</v>
          </cell>
        </row>
        <row r="9127">
          <cell r="AD9127">
            <v>9.5</v>
          </cell>
          <cell r="AF9127">
            <v>100</v>
          </cell>
          <cell r="AG9127" t="str">
            <v/>
          </cell>
          <cell r="AH9127">
            <v>-100</v>
          </cell>
        </row>
        <row r="9128">
          <cell r="AD9128">
            <v>19</v>
          </cell>
          <cell r="AF9128">
            <v>100</v>
          </cell>
          <cell r="AG9128" t="str">
            <v/>
          </cell>
          <cell r="AH9128">
            <v>-100</v>
          </cell>
        </row>
        <row r="9129">
          <cell r="AC9129" t="str">
            <v>Won</v>
          </cell>
          <cell r="AD9129">
            <v>13</v>
          </cell>
          <cell r="AE9129">
            <v>3</v>
          </cell>
          <cell r="AF9129">
            <v>100</v>
          </cell>
          <cell r="AG9129">
            <v>1300</v>
          </cell>
          <cell r="AH9129">
            <v>1200</v>
          </cell>
        </row>
        <row r="9130">
          <cell r="AD9130">
            <v>6.5</v>
          </cell>
          <cell r="AF9130">
            <v>100</v>
          </cell>
          <cell r="AG9130" t="str">
            <v/>
          </cell>
          <cell r="AH9130">
            <v>-100</v>
          </cell>
        </row>
        <row r="9131">
          <cell r="AD9131">
            <v>4.4000000000000004</v>
          </cell>
          <cell r="AF9131">
            <v>100</v>
          </cell>
          <cell r="AG9131" t="str">
            <v/>
          </cell>
          <cell r="AH9131">
            <v>-100</v>
          </cell>
        </row>
        <row r="9132">
          <cell r="AD9132">
            <v>4.5999999999999996</v>
          </cell>
          <cell r="AF9132">
            <v>100</v>
          </cell>
          <cell r="AG9132" t="str">
            <v/>
          </cell>
          <cell r="AH9132">
            <v>-100</v>
          </cell>
        </row>
        <row r="9133">
          <cell r="AD9133">
            <v>13</v>
          </cell>
          <cell r="AF9133">
            <v>100</v>
          </cell>
          <cell r="AG9133" t="str">
            <v/>
          </cell>
          <cell r="AH9133">
            <v>-100</v>
          </cell>
        </row>
        <row r="9134">
          <cell r="AC9134" t="str">
            <v>Won</v>
          </cell>
          <cell r="AD9134">
            <v>7</v>
          </cell>
          <cell r="AE9134">
            <v>1.8</v>
          </cell>
          <cell r="AF9134">
            <v>100</v>
          </cell>
          <cell r="AG9134">
            <v>700</v>
          </cell>
          <cell r="AH9134">
            <v>600</v>
          </cell>
        </row>
        <row r="9135">
          <cell r="AD9135">
            <v>2.6</v>
          </cell>
          <cell r="AF9135">
            <v>100</v>
          </cell>
          <cell r="AG9135" t="str">
            <v/>
          </cell>
          <cell r="AH9135">
            <v>-100</v>
          </cell>
        </row>
        <row r="9136">
          <cell r="AD9136">
            <v>9.5</v>
          </cell>
          <cell r="AF9136">
            <v>100</v>
          </cell>
          <cell r="AG9136" t="str">
            <v/>
          </cell>
          <cell r="AH9136">
            <v>-100</v>
          </cell>
        </row>
        <row r="9137">
          <cell r="AC9137" t="str">
            <v>2nd</v>
          </cell>
          <cell r="AD9137">
            <v>9</v>
          </cell>
          <cell r="AE9137">
            <v>2.4</v>
          </cell>
          <cell r="AF9137">
            <v>100</v>
          </cell>
          <cell r="AG9137" t="str">
            <v/>
          </cell>
          <cell r="AH9137">
            <v>-100</v>
          </cell>
        </row>
        <row r="9138">
          <cell r="AD9138">
            <v>7</v>
          </cell>
          <cell r="AF9138">
            <v>100</v>
          </cell>
          <cell r="AG9138" t="str">
            <v/>
          </cell>
          <cell r="AH9138">
            <v>-100</v>
          </cell>
        </row>
        <row r="9139">
          <cell r="AD9139">
            <v>11</v>
          </cell>
          <cell r="AF9139">
            <v>100</v>
          </cell>
          <cell r="AG9139" t="str">
            <v/>
          </cell>
          <cell r="AH9139">
            <v>-100</v>
          </cell>
        </row>
        <row r="9140">
          <cell r="AD9140">
            <v>7</v>
          </cell>
          <cell r="AF9140">
            <v>100</v>
          </cell>
          <cell r="AG9140" t="str">
            <v/>
          </cell>
          <cell r="AH9140">
            <v>-100</v>
          </cell>
        </row>
        <row r="9141">
          <cell r="AC9141" t="str">
            <v>Won</v>
          </cell>
          <cell r="AD9141">
            <v>2.6</v>
          </cell>
          <cell r="AE9141">
            <v>1.4</v>
          </cell>
          <cell r="AF9141">
            <v>100</v>
          </cell>
          <cell r="AG9141">
            <v>260</v>
          </cell>
          <cell r="AH9141">
            <v>160</v>
          </cell>
        </row>
        <row r="9142">
          <cell r="AD9142">
            <v>16</v>
          </cell>
          <cell r="AF9142">
            <v>100</v>
          </cell>
          <cell r="AG9142" t="str">
            <v/>
          </cell>
          <cell r="AH9142">
            <v>-100</v>
          </cell>
        </row>
        <row r="9143">
          <cell r="AD9143">
            <v>11</v>
          </cell>
          <cell r="AF9143">
            <v>100</v>
          </cell>
          <cell r="AG9143" t="str">
            <v/>
          </cell>
          <cell r="AH9143">
            <v>-100</v>
          </cell>
        </row>
        <row r="9144">
          <cell r="AD9144">
            <v>11</v>
          </cell>
          <cell r="AF9144">
            <v>100</v>
          </cell>
          <cell r="AG9144" t="str">
            <v/>
          </cell>
          <cell r="AH9144">
            <v>-100</v>
          </cell>
        </row>
        <row r="9145">
          <cell r="AD9145">
            <v>3.4</v>
          </cell>
          <cell r="AF9145">
            <v>100</v>
          </cell>
          <cell r="AG9145" t="str">
            <v/>
          </cell>
          <cell r="AH9145">
            <v>-100</v>
          </cell>
        </row>
        <row r="9146">
          <cell r="AD9146">
            <v>19</v>
          </cell>
          <cell r="AF9146">
            <v>100</v>
          </cell>
          <cell r="AG9146" t="str">
            <v/>
          </cell>
          <cell r="AH9146">
            <v>-100</v>
          </cell>
        </row>
        <row r="9147">
          <cell r="AC9147" t="str">
            <v>2nd</v>
          </cell>
          <cell r="AD9147">
            <v>16</v>
          </cell>
          <cell r="AE9147">
            <v>4.8</v>
          </cell>
          <cell r="AF9147">
            <v>100</v>
          </cell>
          <cell r="AG9147" t="str">
            <v/>
          </cell>
          <cell r="AH9147">
            <v>-100</v>
          </cell>
        </row>
        <row r="9148">
          <cell r="AC9148" t="str">
            <v>Won</v>
          </cell>
          <cell r="AD9148">
            <v>5</v>
          </cell>
          <cell r="AE9148">
            <v>1.5</v>
          </cell>
          <cell r="AF9148">
            <v>100</v>
          </cell>
          <cell r="AG9148">
            <v>500</v>
          </cell>
          <cell r="AH9148">
            <v>400</v>
          </cell>
        </row>
        <row r="9149">
          <cell r="AD9149">
            <v>11</v>
          </cell>
          <cell r="AF9149">
            <v>100</v>
          </cell>
          <cell r="AG9149" t="str">
            <v/>
          </cell>
          <cell r="AH9149">
            <v>-100</v>
          </cell>
        </row>
        <row r="9150">
          <cell r="AC9150" t="str">
            <v>Won</v>
          </cell>
          <cell r="AD9150">
            <v>3.7</v>
          </cell>
          <cell r="AE9150">
            <v>1.6</v>
          </cell>
          <cell r="AF9150">
            <v>100</v>
          </cell>
          <cell r="AG9150">
            <v>370</v>
          </cell>
          <cell r="AH9150">
            <v>270</v>
          </cell>
        </row>
        <row r="9151">
          <cell r="AD9151">
            <v>20</v>
          </cell>
          <cell r="AF9151">
            <v>100</v>
          </cell>
          <cell r="AG9151" t="str">
            <v/>
          </cell>
          <cell r="AH9151">
            <v>-100</v>
          </cell>
        </row>
        <row r="9152">
          <cell r="AD9152">
            <v>19</v>
          </cell>
          <cell r="AF9152">
            <v>100</v>
          </cell>
          <cell r="AG9152" t="str">
            <v/>
          </cell>
          <cell r="AH9152">
            <v>-100</v>
          </cell>
        </row>
        <row r="9153">
          <cell r="AC9153" t="str">
            <v>2nd</v>
          </cell>
          <cell r="AD9153">
            <v>6</v>
          </cell>
          <cell r="AE9153">
            <v>1.8</v>
          </cell>
          <cell r="AF9153">
            <v>100</v>
          </cell>
          <cell r="AG9153" t="str">
            <v/>
          </cell>
          <cell r="AH9153">
            <v>-100</v>
          </cell>
        </row>
        <row r="9154">
          <cell r="AD9154">
            <v>11</v>
          </cell>
          <cell r="AF9154">
            <v>100</v>
          </cell>
          <cell r="AG9154" t="str">
            <v/>
          </cell>
          <cell r="AH9154">
            <v>-100</v>
          </cell>
        </row>
        <row r="9155">
          <cell r="AC9155" t="str">
            <v>2nd</v>
          </cell>
          <cell r="AD9155">
            <v>8</v>
          </cell>
          <cell r="AE9155">
            <v>2.5</v>
          </cell>
          <cell r="AF9155">
            <v>100</v>
          </cell>
          <cell r="AG9155" t="str">
            <v/>
          </cell>
          <cell r="AH9155">
            <v>-100</v>
          </cell>
        </row>
        <row r="9156">
          <cell r="AD9156">
            <v>21</v>
          </cell>
          <cell r="AF9156">
            <v>100</v>
          </cell>
          <cell r="AG9156" t="str">
            <v/>
          </cell>
          <cell r="AH9156">
            <v>-100</v>
          </cell>
        </row>
        <row r="9157">
          <cell r="AD9157">
            <v>17</v>
          </cell>
          <cell r="AF9157">
            <v>100</v>
          </cell>
          <cell r="AG9157" t="str">
            <v/>
          </cell>
          <cell r="AH9157">
            <v>-100</v>
          </cell>
        </row>
        <row r="9158">
          <cell r="AD9158">
            <v>5</v>
          </cell>
          <cell r="AF9158">
            <v>100</v>
          </cell>
          <cell r="AG9158" t="str">
            <v/>
          </cell>
          <cell r="AH9158">
            <v>-100</v>
          </cell>
        </row>
        <row r="9159">
          <cell r="AD9159">
            <v>8</v>
          </cell>
          <cell r="AF9159">
            <v>100</v>
          </cell>
          <cell r="AG9159" t="str">
            <v/>
          </cell>
          <cell r="AH9159">
            <v>-100</v>
          </cell>
        </row>
        <row r="9160">
          <cell r="AD9160">
            <v>7.5</v>
          </cell>
          <cell r="AF9160">
            <v>100</v>
          </cell>
          <cell r="AG9160" t="str">
            <v/>
          </cell>
          <cell r="AH9160">
            <v>-100</v>
          </cell>
        </row>
        <row r="9161">
          <cell r="AC9161" t="str">
            <v>2nd</v>
          </cell>
          <cell r="AD9161">
            <v>4.2</v>
          </cell>
          <cell r="AE9161">
            <v>1.7</v>
          </cell>
          <cell r="AF9161">
            <v>100</v>
          </cell>
          <cell r="AG9161" t="str">
            <v/>
          </cell>
          <cell r="AH9161">
            <v>-100</v>
          </cell>
        </row>
        <row r="9162">
          <cell r="AC9162" t="str">
            <v>3rd</v>
          </cell>
          <cell r="AD9162">
            <v>3.4</v>
          </cell>
          <cell r="AE9162">
            <v>1.4</v>
          </cell>
          <cell r="AF9162">
            <v>100</v>
          </cell>
          <cell r="AG9162" t="str">
            <v/>
          </cell>
          <cell r="AH9162">
            <v>-100</v>
          </cell>
        </row>
        <row r="9163">
          <cell r="AC9163" t="str">
            <v>Won</v>
          </cell>
          <cell r="AD9163">
            <v>7</v>
          </cell>
          <cell r="AE9163">
            <v>2</v>
          </cell>
          <cell r="AF9163">
            <v>100</v>
          </cell>
          <cell r="AG9163">
            <v>700</v>
          </cell>
          <cell r="AH9163">
            <v>600</v>
          </cell>
        </row>
        <row r="9164">
          <cell r="AD9164">
            <v>8.5</v>
          </cell>
          <cell r="AF9164">
            <v>100</v>
          </cell>
          <cell r="AG9164" t="str">
            <v/>
          </cell>
          <cell r="AH9164">
            <v>-100</v>
          </cell>
        </row>
        <row r="9165">
          <cell r="AC9165" t="str">
            <v>3rd</v>
          </cell>
          <cell r="AD9165">
            <v>3.2</v>
          </cell>
          <cell r="AE9165">
            <v>1.4</v>
          </cell>
          <cell r="AF9165">
            <v>100</v>
          </cell>
          <cell r="AG9165" t="str">
            <v/>
          </cell>
          <cell r="AH9165">
            <v>-100</v>
          </cell>
        </row>
        <row r="9166">
          <cell r="AC9166" t="str">
            <v>Won</v>
          </cell>
          <cell r="AD9166">
            <v>10</v>
          </cell>
          <cell r="AE9166">
            <v>2.7</v>
          </cell>
          <cell r="AF9166">
            <v>100</v>
          </cell>
          <cell r="AG9166">
            <v>1000</v>
          </cell>
          <cell r="AH9166">
            <v>900</v>
          </cell>
        </row>
        <row r="9167">
          <cell r="AD9167">
            <v>10</v>
          </cell>
          <cell r="AF9167">
            <v>100</v>
          </cell>
          <cell r="AG9167" t="str">
            <v/>
          </cell>
          <cell r="AH9167">
            <v>-100</v>
          </cell>
        </row>
        <row r="9168">
          <cell r="AD9168">
            <v>14</v>
          </cell>
          <cell r="AF9168">
            <v>100</v>
          </cell>
          <cell r="AG9168" t="str">
            <v/>
          </cell>
          <cell r="AH9168">
            <v>-100</v>
          </cell>
        </row>
        <row r="9169">
          <cell r="AD9169">
            <v>4.2</v>
          </cell>
          <cell r="AF9169">
            <v>100</v>
          </cell>
          <cell r="AG9169" t="str">
            <v/>
          </cell>
          <cell r="AH9169">
            <v>-100</v>
          </cell>
        </row>
        <row r="9170">
          <cell r="AD9170">
            <v>4.5999999999999996</v>
          </cell>
          <cell r="AF9170">
            <v>100</v>
          </cell>
          <cell r="AG9170" t="str">
            <v/>
          </cell>
          <cell r="AH9170">
            <v>-100</v>
          </cell>
        </row>
        <row r="9171">
          <cell r="AC9171" t="str">
            <v>Won</v>
          </cell>
          <cell r="AD9171">
            <v>3.4</v>
          </cell>
          <cell r="AE9171">
            <v>1.3</v>
          </cell>
          <cell r="AF9171">
            <v>100</v>
          </cell>
          <cell r="AG9171">
            <v>340</v>
          </cell>
          <cell r="AH9171">
            <v>240</v>
          </cell>
        </row>
        <row r="9172">
          <cell r="AC9172" t="str">
            <v>3rd</v>
          </cell>
          <cell r="AD9172">
            <v>4</v>
          </cell>
          <cell r="AE9172">
            <v>1.5</v>
          </cell>
          <cell r="AF9172">
            <v>100</v>
          </cell>
          <cell r="AG9172" t="str">
            <v/>
          </cell>
          <cell r="AH9172">
            <v>-100</v>
          </cell>
        </row>
        <row r="9173">
          <cell r="AC9173" t="str">
            <v>2nd</v>
          </cell>
          <cell r="AD9173">
            <v>10</v>
          </cell>
          <cell r="AE9173">
            <v>2.7</v>
          </cell>
          <cell r="AF9173">
            <v>100</v>
          </cell>
          <cell r="AG9173" t="str">
            <v/>
          </cell>
          <cell r="AH9173">
            <v>-100</v>
          </cell>
        </row>
        <row r="9174">
          <cell r="AD9174">
            <v>7.5</v>
          </cell>
          <cell r="AF9174">
            <v>100</v>
          </cell>
          <cell r="AG9174" t="str">
            <v/>
          </cell>
          <cell r="AH9174">
            <v>-100</v>
          </cell>
        </row>
        <row r="9175">
          <cell r="AC9175" t="str">
            <v>2nd</v>
          </cell>
          <cell r="AD9175">
            <v>3.6</v>
          </cell>
          <cell r="AE9175">
            <v>1.2</v>
          </cell>
          <cell r="AF9175">
            <v>100</v>
          </cell>
          <cell r="AG9175" t="str">
            <v/>
          </cell>
          <cell r="AH9175">
            <v>-100</v>
          </cell>
        </row>
        <row r="9176">
          <cell r="AD9176">
            <v>10</v>
          </cell>
          <cell r="AF9176">
            <v>100</v>
          </cell>
          <cell r="AG9176" t="str">
            <v/>
          </cell>
          <cell r="AH9176">
            <v>-100</v>
          </cell>
        </row>
        <row r="9177">
          <cell r="AD9177">
            <v>7.5</v>
          </cell>
          <cell r="AF9177">
            <v>100</v>
          </cell>
          <cell r="AG9177" t="str">
            <v/>
          </cell>
          <cell r="AH9177">
            <v>-100</v>
          </cell>
        </row>
        <row r="9178">
          <cell r="AD9178">
            <v>8</v>
          </cell>
          <cell r="AF9178">
            <v>100</v>
          </cell>
          <cell r="AG9178" t="str">
            <v/>
          </cell>
          <cell r="AH9178">
            <v>-100</v>
          </cell>
        </row>
        <row r="9179">
          <cell r="AC9179" t="str">
            <v>L/Scr</v>
          </cell>
          <cell r="AD9179">
            <v>1</v>
          </cell>
          <cell r="AE9179">
            <v>1</v>
          </cell>
          <cell r="AF9179" t="str">
            <v/>
          </cell>
          <cell r="AG9179" t="str">
            <v/>
          </cell>
          <cell r="AH9179" t="str">
            <v/>
          </cell>
        </row>
        <row r="9180">
          <cell r="AD9180">
            <v>5.5</v>
          </cell>
          <cell r="AF9180">
            <v>100</v>
          </cell>
          <cell r="AG9180" t="str">
            <v/>
          </cell>
          <cell r="AH9180">
            <v>-100</v>
          </cell>
        </row>
        <row r="9181">
          <cell r="AC9181" t="str">
            <v>2nd</v>
          </cell>
          <cell r="AD9181">
            <v>3.5</v>
          </cell>
          <cell r="AE9181">
            <v>1.6</v>
          </cell>
          <cell r="AF9181">
            <v>100</v>
          </cell>
          <cell r="AG9181" t="str">
            <v/>
          </cell>
          <cell r="AH9181">
            <v>-100</v>
          </cell>
        </row>
        <row r="9182">
          <cell r="AD9182">
            <v>4.4000000000000004</v>
          </cell>
          <cell r="AF9182">
            <v>100</v>
          </cell>
          <cell r="AG9182" t="str">
            <v/>
          </cell>
          <cell r="AH9182">
            <v>-100</v>
          </cell>
        </row>
        <row r="9183">
          <cell r="AD9183">
            <v>31</v>
          </cell>
          <cell r="AF9183">
            <v>100</v>
          </cell>
          <cell r="AG9183" t="str">
            <v/>
          </cell>
          <cell r="AH9183">
            <v>-100</v>
          </cell>
        </row>
        <row r="9184">
          <cell r="AD9184">
            <v>21</v>
          </cell>
          <cell r="AF9184">
            <v>100</v>
          </cell>
          <cell r="AG9184" t="str">
            <v/>
          </cell>
          <cell r="AH9184">
            <v>-100</v>
          </cell>
        </row>
        <row r="9185">
          <cell r="AC9185" t="str">
            <v>2nd</v>
          </cell>
          <cell r="AD9185">
            <v>4.2</v>
          </cell>
          <cell r="AE9185">
            <v>1.7</v>
          </cell>
          <cell r="AF9185">
            <v>100</v>
          </cell>
          <cell r="AG9185" t="str">
            <v/>
          </cell>
          <cell r="AH9185">
            <v>-100</v>
          </cell>
        </row>
        <row r="9186">
          <cell r="AD9186">
            <v>5.5</v>
          </cell>
          <cell r="AF9186">
            <v>100</v>
          </cell>
          <cell r="AG9186" t="str">
            <v/>
          </cell>
          <cell r="AH9186">
            <v>-100</v>
          </cell>
        </row>
        <row r="9187">
          <cell r="AC9187" t="str">
            <v>3rd</v>
          </cell>
          <cell r="AD9187">
            <v>5</v>
          </cell>
          <cell r="AE9187">
            <v>1.8</v>
          </cell>
          <cell r="AF9187">
            <v>100</v>
          </cell>
          <cell r="AG9187" t="str">
            <v/>
          </cell>
          <cell r="AH9187">
            <v>-100</v>
          </cell>
        </row>
        <row r="9188">
          <cell r="AD9188">
            <v>6</v>
          </cell>
          <cell r="AF9188">
            <v>100</v>
          </cell>
          <cell r="AG9188" t="str">
            <v/>
          </cell>
          <cell r="AH9188">
            <v>-100</v>
          </cell>
        </row>
        <row r="9189">
          <cell r="AD9189">
            <v>16</v>
          </cell>
          <cell r="AF9189">
            <v>100</v>
          </cell>
          <cell r="AG9189" t="str">
            <v/>
          </cell>
          <cell r="AH9189">
            <v>-100</v>
          </cell>
        </row>
        <row r="9190">
          <cell r="AC9190" t="str">
            <v>Won</v>
          </cell>
          <cell r="AD9190">
            <v>3.1</v>
          </cell>
          <cell r="AE9190">
            <v>1.5</v>
          </cell>
          <cell r="AF9190">
            <v>100</v>
          </cell>
          <cell r="AG9190">
            <v>310</v>
          </cell>
          <cell r="AH9190">
            <v>210</v>
          </cell>
        </row>
        <row r="9191">
          <cell r="AD9191">
            <v>26</v>
          </cell>
          <cell r="AF9191">
            <v>100</v>
          </cell>
          <cell r="AG9191" t="str">
            <v/>
          </cell>
          <cell r="AH9191">
            <v>-100</v>
          </cell>
        </row>
        <row r="9192">
          <cell r="AC9192" t="str">
            <v>2nd</v>
          </cell>
          <cell r="AD9192">
            <v>3.7</v>
          </cell>
          <cell r="AE9192">
            <v>1.5</v>
          </cell>
          <cell r="AF9192">
            <v>100</v>
          </cell>
          <cell r="AG9192" t="str">
            <v/>
          </cell>
          <cell r="AH9192">
            <v>-100</v>
          </cell>
        </row>
        <row r="9193">
          <cell r="AD9193">
            <v>17</v>
          </cell>
          <cell r="AF9193">
            <v>100</v>
          </cell>
          <cell r="AG9193" t="str">
            <v/>
          </cell>
          <cell r="AH9193">
            <v>-100</v>
          </cell>
        </row>
        <row r="9194">
          <cell r="AC9194" t="str">
            <v>3rd</v>
          </cell>
          <cell r="AD9194">
            <v>8.5</v>
          </cell>
          <cell r="AE9194">
            <v>2.1</v>
          </cell>
          <cell r="AF9194">
            <v>100</v>
          </cell>
          <cell r="AG9194" t="str">
            <v/>
          </cell>
          <cell r="AH9194">
            <v>-100</v>
          </cell>
        </row>
        <row r="9195">
          <cell r="AD9195">
            <v>6.5</v>
          </cell>
          <cell r="AF9195">
            <v>100</v>
          </cell>
          <cell r="AG9195" t="str">
            <v/>
          </cell>
          <cell r="AH9195">
            <v>-100</v>
          </cell>
        </row>
        <row r="9196">
          <cell r="AC9196" t="str">
            <v>Won</v>
          </cell>
          <cell r="AD9196">
            <v>3.4</v>
          </cell>
          <cell r="AE9196">
            <v>1.5</v>
          </cell>
          <cell r="AF9196">
            <v>100</v>
          </cell>
          <cell r="AG9196">
            <v>340</v>
          </cell>
          <cell r="AH9196">
            <v>240</v>
          </cell>
        </row>
        <row r="9197">
          <cell r="AC9197" t="str">
            <v>3rd</v>
          </cell>
          <cell r="AD9197">
            <v>5.5</v>
          </cell>
          <cell r="AE9197">
            <v>2</v>
          </cell>
          <cell r="AF9197">
            <v>100</v>
          </cell>
          <cell r="AG9197" t="str">
            <v/>
          </cell>
          <cell r="AH9197">
            <v>-100</v>
          </cell>
        </row>
        <row r="9198">
          <cell r="AD9198">
            <v>9</v>
          </cell>
          <cell r="AF9198">
            <v>100</v>
          </cell>
          <cell r="AG9198" t="str">
            <v/>
          </cell>
          <cell r="AH9198">
            <v>-100</v>
          </cell>
        </row>
        <row r="9199">
          <cell r="AD9199">
            <v>4.8</v>
          </cell>
          <cell r="AF9199">
            <v>100</v>
          </cell>
          <cell r="AG9199" t="str">
            <v/>
          </cell>
          <cell r="AH9199">
            <v>-100</v>
          </cell>
        </row>
        <row r="9200">
          <cell r="AD9200">
            <v>4.8</v>
          </cell>
          <cell r="AF9200">
            <v>100</v>
          </cell>
          <cell r="AG9200" t="str">
            <v/>
          </cell>
          <cell r="AH9200">
            <v>-100</v>
          </cell>
        </row>
        <row r="9201">
          <cell r="AC9201" t="str">
            <v>Won</v>
          </cell>
          <cell r="AD9201">
            <v>5.5</v>
          </cell>
          <cell r="AE9201">
            <v>1.5</v>
          </cell>
          <cell r="AF9201">
            <v>100</v>
          </cell>
          <cell r="AG9201">
            <v>550</v>
          </cell>
          <cell r="AH9201">
            <v>450</v>
          </cell>
        </row>
        <row r="9202">
          <cell r="AD9202">
            <v>15</v>
          </cell>
          <cell r="AF9202">
            <v>100</v>
          </cell>
          <cell r="AG9202" t="str">
            <v/>
          </cell>
          <cell r="AH9202">
            <v>-100</v>
          </cell>
        </row>
        <row r="9203">
          <cell r="AD9203">
            <v>61</v>
          </cell>
          <cell r="AF9203">
            <v>100</v>
          </cell>
          <cell r="AG9203" t="str">
            <v/>
          </cell>
          <cell r="AH9203">
            <v>-100</v>
          </cell>
        </row>
        <row r="9204">
          <cell r="AD9204">
            <v>31</v>
          </cell>
          <cell r="AF9204">
            <v>100</v>
          </cell>
          <cell r="AG9204" t="str">
            <v/>
          </cell>
          <cell r="AH9204">
            <v>-100</v>
          </cell>
        </row>
        <row r="9205">
          <cell r="AD9205">
            <v>41</v>
          </cell>
          <cell r="AF9205">
            <v>100</v>
          </cell>
          <cell r="AG9205" t="str">
            <v/>
          </cell>
          <cell r="AH9205">
            <v>-100</v>
          </cell>
        </row>
        <row r="9206">
          <cell r="AD9206">
            <v>5</v>
          </cell>
          <cell r="AF9206">
            <v>100</v>
          </cell>
          <cell r="AG9206" t="str">
            <v/>
          </cell>
          <cell r="AH9206">
            <v>-100</v>
          </cell>
        </row>
        <row r="9207">
          <cell r="AC9207" t="str">
            <v>2nd</v>
          </cell>
          <cell r="AD9207">
            <v>20</v>
          </cell>
          <cell r="AE9207">
            <v>4.9000000000000004</v>
          </cell>
          <cell r="AF9207">
            <v>100</v>
          </cell>
          <cell r="AG9207" t="str">
            <v/>
          </cell>
          <cell r="AH9207">
            <v>-100</v>
          </cell>
        </row>
        <row r="9208">
          <cell r="AC9208" t="str">
            <v>Won</v>
          </cell>
          <cell r="AD9208">
            <v>7</v>
          </cell>
          <cell r="AE9208">
            <v>2.7</v>
          </cell>
          <cell r="AF9208">
            <v>100</v>
          </cell>
          <cell r="AG9208">
            <v>700</v>
          </cell>
          <cell r="AH9208">
            <v>600</v>
          </cell>
        </row>
        <row r="9209">
          <cell r="AD9209">
            <v>5</v>
          </cell>
          <cell r="AF9209">
            <v>100</v>
          </cell>
          <cell r="AG9209" t="str">
            <v/>
          </cell>
          <cell r="AH9209">
            <v>-100</v>
          </cell>
        </row>
        <row r="9210">
          <cell r="AC9210" t="str">
            <v>Won</v>
          </cell>
          <cell r="AD9210">
            <v>3.4</v>
          </cell>
          <cell r="AE9210">
            <v>1.4</v>
          </cell>
          <cell r="AF9210">
            <v>100</v>
          </cell>
          <cell r="AG9210">
            <v>340</v>
          </cell>
          <cell r="AH9210">
            <v>240</v>
          </cell>
        </row>
        <row r="9211">
          <cell r="AD9211">
            <v>3.7</v>
          </cell>
          <cell r="AF9211">
            <v>100</v>
          </cell>
          <cell r="AG9211" t="str">
            <v/>
          </cell>
          <cell r="AH9211">
            <v>-100</v>
          </cell>
        </row>
        <row r="9212">
          <cell r="AD9212">
            <v>7.5</v>
          </cell>
          <cell r="AF9212">
            <v>100</v>
          </cell>
          <cell r="AG9212" t="str">
            <v/>
          </cell>
          <cell r="AH9212">
            <v>-100</v>
          </cell>
        </row>
        <row r="9213">
          <cell r="AD9213">
            <v>41</v>
          </cell>
          <cell r="AF9213">
            <v>100</v>
          </cell>
          <cell r="AG9213" t="str">
            <v/>
          </cell>
          <cell r="AH9213">
            <v>-100</v>
          </cell>
        </row>
        <row r="9214">
          <cell r="AC9214" t="str">
            <v>2nd</v>
          </cell>
          <cell r="AD9214">
            <v>12</v>
          </cell>
          <cell r="AE9214">
            <v>3.2</v>
          </cell>
          <cell r="AF9214">
            <v>100</v>
          </cell>
          <cell r="AG9214" t="str">
            <v/>
          </cell>
          <cell r="AH9214">
            <v>-100</v>
          </cell>
        </row>
        <row r="9215">
          <cell r="AC9215" t="str">
            <v>2nd</v>
          </cell>
          <cell r="AD9215">
            <v>7</v>
          </cell>
          <cell r="AE9215">
            <v>2.5</v>
          </cell>
          <cell r="AF9215">
            <v>100</v>
          </cell>
          <cell r="AG9215" t="str">
            <v/>
          </cell>
          <cell r="AH9215">
            <v>-100</v>
          </cell>
        </row>
        <row r="9216">
          <cell r="AD9216">
            <v>3.3</v>
          </cell>
          <cell r="AF9216">
            <v>100</v>
          </cell>
          <cell r="AG9216" t="str">
            <v/>
          </cell>
          <cell r="AH9216">
            <v>-100</v>
          </cell>
        </row>
        <row r="9217">
          <cell r="AC9217" t="str">
            <v>3rd</v>
          </cell>
          <cell r="AD9217">
            <v>7</v>
          </cell>
          <cell r="AE9217">
            <v>2.1</v>
          </cell>
          <cell r="AF9217">
            <v>100</v>
          </cell>
          <cell r="AG9217" t="str">
            <v/>
          </cell>
          <cell r="AH9217">
            <v>-100</v>
          </cell>
        </row>
        <row r="9218">
          <cell r="AC9218" t="str">
            <v>Won</v>
          </cell>
          <cell r="AD9218">
            <v>5.5</v>
          </cell>
          <cell r="AE9218">
            <v>1.7</v>
          </cell>
          <cell r="AF9218">
            <v>100</v>
          </cell>
          <cell r="AG9218">
            <v>550</v>
          </cell>
          <cell r="AH9218">
            <v>450</v>
          </cell>
        </row>
        <row r="9219">
          <cell r="AD9219">
            <v>12</v>
          </cell>
          <cell r="AF9219">
            <v>100</v>
          </cell>
          <cell r="AG9219" t="str">
            <v/>
          </cell>
          <cell r="AH9219">
            <v>-100</v>
          </cell>
        </row>
        <row r="9220">
          <cell r="AC9220" t="str">
            <v>Won</v>
          </cell>
          <cell r="AD9220">
            <v>6</v>
          </cell>
          <cell r="AE9220">
            <v>2.5</v>
          </cell>
          <cell r="AF9220">
            <v>100</v>
          </cell>
          <cell r="AG9220">
            <v>600</v>
          </cell>
          <cell r="AH9220">
            <v>500</v>
          </cell>
        </row>
        <row r="9221">
          <cell r="AC9221" t="str">
            <v>2nd</v>
          </cell>
          <cell r="AD9221">
            <v>4.8</v>
          </cell>
          <cell r="AE9221">
            <v>1.8</v>
          </cell>
          <cell r="AF9221">
            <v>100</v>
          </cell>
          <cell r="AG9221" t="str">
            <v/>
          </cell>
          <cell r="AH9221">
            <v>-100</v>
          </cell>
        </row>
        <row r="9222">
          <cell r="AD9222">
            <v>15</v>
          </cell>
          <cell r="AF9222">
            <v>100</v>
          </cell>
          <cell r="AG9222" t="str">
            <v/>
          </cell>
          <cell r="AH9222">
            <v>-100</v>
          </cell>
        </row>
        <row r="9223">
          <cell r="AD9223">
            <v>12</v>
          </cell>
          <cell r="AF9223">
            <v>100</v>
          </cell>
          <cell r="AG9223" t="str">
            <v/>
          </cell>
          <cell r="AH9223">
            <v>-100</v>
          </cell>
        </row>
        <row r="9224">
          <cell r="AD9224">
            <v>4.8</v>
          </cell>
          <cell r="AF9224">
            <v>100</v>
          </cell>
          <cell r="AG9224" t="str">
            <v/>
          </cell>
          <cell r="AH9224">
            <v>-100</v>
          </cell>
        </row>
        <row r="9225">
          <cell r="AC9225" t="str">
            <v>Won</v>
          </cell>
          <cell r="AD9225">
            <v>2.8</v>
          </cell>
          <cell r="AE9225">
            <v>1.3</v>
          </cell>
          <cell r="AF9225">
            <v>100</v>
          </cell>
          <cell r="AG9225">
            <v>280</v>
          </cell>
          <cell r="AH9225">
            <v>180</v>
          </cell>
        </row>
        <row r="9226">
          <cell r="AD9226">
            <v>6</v>
          </cell>
          <cell r="AF9226">
            <v>100</v>
          </cell>
          <cell r="AG9226" t="str">
            <v/>
          </cell>
          <cell r="AH9226">
            <v>-100</v>
          </cell>
        </row>
        <row r="9227">
          <cell r="AD9227">
            <v>18</v>
          </cell>
          <cell r="AF9227">
            <v>100</v>
          </cell>
          <cell r="AG9227" t="str">
            <v/>
          </cell>
          <cell r="AH9227">
            <v>-100</v>
          </cell>
        </row>
        <row r="9228">
          <cell r="AD9228">
            <v>18</v>
          </cell>
          <cell r="AF9228">
            <v>100</v>
          </cell>
          <cell r="AG9228" t="str">
            <v/>
          </cell>
          <cell r="AH9228">
            <v>-100</v>
          </cell>
        </row>
        <row r="9229">
          <cell r="AD9229">
            <v>14</v>
          </cell>
          <cell r="AF9229">
            <v>100</v>
          </cell>
          <cell r="AG9229" t="str">
            <v/>
          </cell>
          <cell r="AH9229">
            <v>-100</v>
          </cell>
        </row>
        <row r="9230">
          <cell r="AD9230">
            <v>2.35</v>
          </cell>
          <cell r="AF9230">
            <v>100</v>
          </cell>
          <cell r="AG9230" t="str">
            <v/>
          </cell>
          <cell r="AH9230">
            <v>-100</v>
          </cell>
        </row>
        <row r="9231">
          <cell r="AC9231" t="str">
            <v>3rd</v>
          </cell>
          <cell r="AD9231">
            <v>26</v>
          </cell>
          <cell r="AE9231">
            <v>4.7</v>
          </cell>
          <cell r="AF9231">
            <v>100</v>
          </cell>
          <cell r="AG9231" t="str">
            <v/>
          </cell>
          <cell r="AH9231">
            <v>-100</v>
          </cell>
        </row>
        <row r="9232">
          <cell r="AC9232" t="str">
            <v>Won</v>
          </cell>
          <cell r="AD9232">
            <v>6.5</v>
          </cell>
          <cell r="AE9232">
            <v>2.2000000000000002</v>
          </cell>
          <cell r="AF9232">
            <v>100</v>
          </cell>
          <cell r="AG9232">
            <v>650</v>
          </cell>
          <cell r="AH9232">
            <v>550</v>
          </cell>
        </row>
        <row r="9233">
          <cell r="AD9233">
            <v>10</v>
          </cell>
          <cell r="AF9233">
            <v>100</v>
          </cell>
          <cell r="AG9233" t="str">
            <v/>
          </cell>
          <cell r="AH9233">
            <v>-100</v>
          </cell>
        </row>
        <row r="9234">
          <cell r="AD9234">
            <v>10</v>
          </cell>
          <cell r="AF9234">
            <v>100</v>
          </cell>
          <cell r="AG9234" t="str">
            <v/>
          </cell>
          <cell r="AH9234">
            <v>-100</v>
          </cell>
        </row>
        <row r="9235">
          <cell r="AC9235" t="str">
            <v>Won</v>
          </cell>
          <cell r="AD9235">
            <v>8</v>
          </cell>
          <cell r="AE9235">
            <v>2.6</v>
          </cell>
          <cell r="AF9235">
            <v>100</v>
          </cell>
          <cell r="AG9235">
            <v>800</v>
          </cell>
          <cell r="AH9235">
            <v>700</v>
          </cell>
        </row>
        <row r="9236">
          <cell r="AC9236" t="str">
            <v>3rd</v>
          </cell>
          <cell r="AD9236">
            <v>9.5</v>
          </cell>
          <cell r="AE9236">
            <v>3.1</v>
          </cell>
          <cell r="AF9236">
            <v>100</v>
          </cell>
          <cell r="AG9236" t="str">
            <v/>
          </cell>
          <cell r="AH9236">
            <v>-100</v>
          </cell>
        </row>
        <row r="9237">
          <cell r="AD9237">
            <v>5</v>
          </cell>
          <cell r="AF9237">
            <v>100</v>
          </cell>
          <cell r="AG9237" t="str">
            <v/>
          </cell>
          <cell r="AH9237">
            <v>-100</v>
          </cell>
        </row>
        <row r="9238">
          <cell r="AD9238">
            <v>7.5</v>
          </cell>
          <cell r="AF9238">
            <v>100</v>
          </cell>
          <cell r="AG9238" t="str">
            <v/>
          </cell>
          <cell r="AH9238">
            <v>-100</v>
          </cell>
        </row>
        <row r="9239">
          <cell r="AD9239">
            <v>8.5</v>
          </cell>
          <cell r="AF9239">
            <v>100</v>
          </cell>
          <cell r="AG9239" t="str">
            <v/>
          </cell>
          <cell r="AH9239">
            <v>-100</v>
          </cell>
        </row>
        <row r="9240">
          <cell r="AD9240">
            <v>3.5</v>
          </cell>
          <cell r="AF9240">
            <v>100</v>
          </cell>
          <cell r="AG9240" t="str">
            <v/>
          </cell>
          <cell r="AH9240">
            <v>-100</v>
          </cell>
        </row>
        <row r="9241">
          <cell r="AC9241" t="str">
            <v>Won</v>
          </cell>
          <cell r="AD9241">
            <v>4.4000000000000004</v>
          </cell>
          <cell r="AE9241">
            <v>1.6</v>
          </cell>
          <cell r="AF9241">
            <v>100</v>
          </cell>
          <cell r="AG9241">
            <v>440.00000000000006</v>
          </cell>
          <cell r="AH9241">
            <v>340.00000000000006</v>
          </cell>
        </row>
        <row r="9242">
          <cell r="AC9242" t="str">
            <v>2nd</v>
          </cell>
          <cell r="AD9242">
            <v>3.9</v>
          </cell>
          <cell r="AE9242">
            <v>1.7</v>
          </cell>
          <cell r="AF9242">
            <v>100</v>
          </cell>
          <cell r="AG9242" t="str">
            <v/>
          </cell>
          <cell r="AH9242">
            <v>-100</v>
          </cell>
        </row>
        <row r="9243">
          <cell r="AD9243">
            <v>17</v>
          </cell>
          <cell r="AF9243">
            <v>100</v>
          </cell>
          <cell r="AG9243" t="str">
            <v/>
          </cell>
          <cell r="AH9243">
            <v>-100</v>
          </cell>
        </row>
        <row r="9244">
          <cell r="AD9244">
            <v>16</v>
          </cell>
          <cell r="AF9244">
            <v>100</v>
          </cell>
          <cell r="AG9244" t="str">
            <v/>
          </cell>
          <cell r="AH9244">
            <v>-100</v>
          </cell>
        </row>
        <row r="9245">
          <cell r="AD9245">
            <v>8.5</v>
          </cell>
          <cell r="AF9245">
            <v>100</v>
          </cell>
          <cell r="AG9245" t="str">
            <v/>
          </cell>
          <cell r="AH9245">
            <v>-100</v>
          </cell>
        </row>
        <row r="9246">
          <cell r="AD9246">
            <v>3.4</v>
          </cell>
          <cell r="AF9246">
            <v>100</v>
          </cell>
          <cell r="AG9246" t="str">
            <v/>
          </cell>
          <cell r="AH9246">
            <v>-100</v>
          </cell>
        </row>
        <row r="9247">
          <cell r="AC9247" t="str">
            <v>Won</v>
          </cell>
          <cell r="AD9247">
            <v>6.5</v>
          </cell>
          <cell r="AE9247">
            <v>2.2000000000000002</v>
          </cell>
          <cell r="AF9247">
            <v>100</v>
          </cell>
          <cell r="AG9247">
            <v>650</v>
          </cell>
          <cell r="AH9247">
            <v>550</v>
          </cell>
        </row>
        <row r="9248">
          <cell r="AD9248">
            <v>5.5</v>
          </cell>
          <cell r="AF9248">
            <v>100</v>
          </cell>
          <cell r="AG9248" t="str">
            <v/>
          </cell>
          <cell r="AH9248">
            <v>-100</v>
          </cell>
        </row>
        <row r="9249">
          <cell r="AC9249" t="str">
            <v>2nd</v>
          </cell>
          <cell r="AD9249">
            <v>17</v>
          </cell>
          <cell r="AE9249">
            <v>3.5</v>
          </cell>
          <cell r="AF9249">
            <v>100</v>
          </cell>
          <cell r="AG9249" t="str">
            <v/>
          </cell>
          <cell r="AH9249">
            <v>-100</v>
          </cell>
        </row>
        <row r="9250">
          <cell r="AD9250">
            <v>3</v>
          </cell>
          <cell r="AF9250">
            <v>100</v>
          </cell>
          <cell r="AG9250" t="str">
            <v/>
          </cell>
          <cell r="AH9250">
            <v>-100</v>
          </cell>
        </row>
        <row r="9251">
          <cell r="AD9251">
            <v>41</v>
          </cell>
          <cell r="AF9251">
            <v>100</v>
          </cell>
          <cell r="AG9251" t="str">
            <v/>
          </cell>
          <cell r="AH9251">
            <v>-100</v>
          </cell>
        </row>
        <row r="9252">
          <cell r="AC9252" t="str">
            <v>Won</v>
          </cell>
          <cell r="AD9252">
            <v>3.7</v>
          </cell>
          <cell r="AE9252">
            <v>1.6</v>
          </cell>
          <cell r="AF9252">
            <v>100</v>
          </cell>
          <cell r="AG9252">
            <v>370</v>
          </cell>
          <cell r="AH9252">
            <v>270</v>
          </cell>
        </row>
        <row r="9253">
          <cell r="AD9253">
            <v>12</v>
          </cell>
          <cell r="AF9253">
            <v>100</v>
          </cell>
          <cell r="AG9253" t="str">
            <v/>
          </cell>
          <cell r="AH9253">
            <v>-100</v>
          </cell>
        </row>
        <row r="9254">
          <cell r="AD9254">
            <v>8</v>
          </cell>
          <cell r="AF9254">
            <v>100</v>
          </cell>
          <cell r="AG9254" t="str">
            <v/>
          </cell>
          <cell r="AH9254">
            <v>-100</v>
          </cell>
        </row>
        <row r="9255">
          <cell r="AC9255" t="str">
            <v>3rd</v>
          </cell>
          <cell r="AD9255">
            <v>4.2</v>
          </cell>
          <cell r="AE9255">
            <v>1.7</v>
          </cell>
          <cell r="AF9255">
            <v>100</v>
          </cell>
          <cell r="AG9255" t="str">
            <v/>
          </cell>
          <cell r="AH9255">
            <v>-100</v>
          </cell>
        </row>
        <row r="9256">
          <cell r="AC9256" t="str">
            <v>Won</v>
          </cell>
          <cell r="AD9256">
            <v>7.5</v>
          </cell>
          <cell r="AE9256">
            <v>2</v>
          </cell>
          <cell r="AF9256">
            <v>100</v>
          </cell>
          <cell r="AG9256">
            <v>750</v>
          </cell>
          <cell r="AH9256">
            <v>650</v>
          </cell>
        </row>
        <row r="9257">
          <cell r="AC9257" t="str">
            <v>2nd</v>
          </cell>
          <cell r="AD9257">
            <v>4.4000000000000004</v>
          </cell>
          <cell r="AE9257">
            <v>1.7</v>
          </cell>
          <cell r="AF9257">
            <v>100</v>
          </cell>
          <cell r="AG9257" t="str">
            <v/>
          </cell>
          <cell r="AH9257">
            <v>-100</v>
          </cell>
        </row>
        <row r="9258">
          <cell r="AD9258">
            <v>7</v>
          </cell>
          <cell r="AF9258">
            <v>100</v>
          </cell>
          <cell r="AG9258" t="str">
            <v/>
          </cell>
          <cell r="AH9258">
            <v>-100</v>
          </cell>
        </row>
        <row r="9259">
          <cell r="AD9259">
            <v>7.5</v>
          </cell>
          <cell r="AF9259">
            <v>100</v>
          </cell>
          <cell r="AG9259" t="str">
            <v/>
          </cell>
          <cell r="AH9259">
            <v>-100</v>
          </cell>
        </row>
        <row r="9260">
          <cell r="AD9260">
            <v>4.4000000000000004</v>
          </cell>
          <cell r="AF9260">
            <v>100</v>
          </cell>
          <cell r="AG9260" t="str">
            <v/>
          </cell>
          <cell r="AH9260">
            <v>-100</v>
          </cell>
        </row>
        <row r="9261">
          <cell r="AC9261" t="str">
            <v>Won</v>
          </cell>
          <cell r="AD9261">
            <v>7.5</v>
          </cell>
          <cell r="AE9261">
            <v>2.1</v>
          </cell>
          <cell r="AF9261">
            <v>100</v>
          </cell>
          <cell r="AG9261">
            <v>750</v>
          </cell>
          <cell r="AH9261">
            <v>650</v>
          </cell>
        </row>
        <row r="9262">
          <cell r="AC9262" t="str">
            <v>2nd</v>
          </cell>
          <cell r="AD9262">
            <v>5</v>
          </cell>
          <cell r="AE9262">
            <v>1.6</v>
          </cell>
          <cell r="AF9262">
            <v>100</v>
          </cell>
          <cell r="AG9262" t="str">
            <v/>
          </cell>
          <cell r="AH9262">
            <v>-100</v>
          </cell>
        </row>
        <row r="9263">
          <cell r="AC9263" t="str">
            <v>3rd</v>
          </cell>
          <cell r="AD9263">
            <v>3.2</v>
          </cell>
          <cell r="AE9263">
            <v>1.6</v>
          </cell>
          <cell r="AF9263">
            <v>100</v>
          </cell>
          <cell r="AG9263" t="str">
            <v/>
          </cell>
          <cell r="AH9263">
            <v>-100</v>
          </cell>
        </row>
        <row r="9264">
          <cell r="AD9264">
            <v>21</v>
          </cell>
          <cell r="AF9264">
            <v>100</v>
          </cell>
          <cell r="AG9264" t="str">
            <v/>
          </cell>
          <cell r="AH9264">
            <v>-100</v>
          </cell>
        </row>
        <row r="9265">
          <cell r="AC9265" t="str">
            <v>2nd</v>
          </cell>
          <cell r="AD9265">
            <v>6.5</v>
          </cell>
          <cell r="AE9265">
            <v>1.9</v>
          </cell>
          <cell r="AF9265">
            <v>100</v>
          </cell>
          <cell r="AG9265" t="str">
            <v/>
          </cell>
          <cell r="AH9265">
            <v>-100</v>
          </cell>
        </row>
        <row r="9266">
          <cell r="AD9266">
            <v>7</v>
          </cell>
          <cell r="AF9266">
            <v>100</v>
          </cell>
          <cell r="AG9266" t="str">
            <v/>
          </cell>
          <cell r="AH9266">
            <v>-100</v>
          </cell>
        </row>
        <row r="9267">
          <cell r="AC9267" t="str">
            <v>3rd</v>
          </cell>
          <cell r="AD9267">
            <v>5.5</v>
          </cell>
          <cell r="AE9267">
            <v>1.9</v>
          </cell>
          <cell r="AF9267">
            <v>100</v>
          </cell>
          <cell r="AG9267" t="str">
            <v/>
          </cell>
          <cell r="AH9267">
            <v>-100</v>
          </cell>
        </row>
        <row r="9268">
          <cell r="AC9268" t="str">
            <v>Won</v>
          </cell>
          <cell r="AD9268">
            <v>3.2</v>
          </cell>
          <cell r="AE9268">
            <v>1.4</v>
          </cell>
          <cell r="AF9268">
            <v>100</v>
          </cell>
          <cell r="AG9268">
            <v>320</v>
          </cell>
          <cell r="AH9268">
            <v>220</v>
          </cell>
        </row>
        <row r="9269">
          <cell r="AD9269">
            <v>11</v>
          </cell>
          <cell r="AF9269">
            <v>100</v>
          </cell>
          <cell r="AG9269" t="str">
            <v/>
          </cell>
          <cell r="AH9269">
            <v>-100</v>
          </cell>
        </row>
        <row r="9270">
          <cell r="AC9270" t="str">
            <v>3rd</v>
          </cell>
          <cell r="AD9270">
            <v>6</v>
          </cell>
          <cell r="AE9270">
            <v>1.6</v>
          </cell>
          <cell r="AF9270">
            <v>100</v>
          </cell>
          <cell r="AG9270" t="str">
            <v/>
          </cell>
          <cell r="AH9270">
            <v>-100</v>
          </cell>
        </row>
        <row r="9271">
          <cell r="AC9271" t="str">
            <v>Won</v>
          </cell>
          <cell r="AD9271">
            <v>6</v>
          </cell>
          <cell r="AE9271">
            <v>5.3</v>
          </cell>
          <cell r="AF9271">
            <v>100</v>
          </cell>
          <cell r="AG9271">
            <v>600</v>
          </cell>
          <cell r="AH9271">
            <v>500</v>
          </cell>
        </row>
        <row r="9272">
          <cell r="AD9272">
            <v>4.2</v>
          </cell>
          <cell r="AF9272">
            <v>100</v>
          </cell>
          <cell r="AG9272" t="str">
            <v/>
          </cell>
          <cell r="AH9272">
            <v>-100</v>
          </cell>
        </row>
        <row r="9273">
          <cell r="AD9273">
            <v>41</v>
          </cell>
          <cell r="AF9273">
            <v>100</v>
          </cell>
          <cell r="AG9273" t="str">
            <v/>
          </cell>
          <cell r="AH9273">
            <v>-100</v>
          </cell>
        </row>
        <row r="9274">
          <cell r="AD9274">
            <v>6.5</v>
          </cell>
          <cell r="AF9274">
            <v>100</v>
          </cell>
          <cell r="AG9274" t="str">
            <v/>
          </cell>
          <cell r="AH9274">
            <v>-100</v>
          </cell>
        </row>
        <row r="9275">
          <cell r="AD9275">
            <v>3.1</v>
          </cell>
          <cell r="AF9275">
            <v>100</v>
          </cell>
          <cell r="AG9275" t="str">
            <v/>
          </cell>
          <cell r="AH9275">
            <v>-100</v>
          </cell>
        </row>
        <row r="9276">
          <cell r="AC9276" t="str">
            <v>3rd</v>
          </cell>
          <cell r="AD9276">
            <v>17</v>
          </cell>
          <cell r="AE9276">
            <v>4.2</v>
          </cell>
          <cell r="AF9276">
            <v>100</v>
          </cell>
          <cell r="AG9276" t="str">
            <v/>
          </cell>
          <cell r="AH9276">
            <v>-100</v>
          </cell>
        </row>
        <row r="9277">
          <cell r="AD9277">
            <v>3.9</v>
          </cell>
          <cell r="AF9277">
            <v>100</v>
          </cell>
          <cell r="AG9277" t="str">
            <v/>
          </cell>
          <cell r="AH9277">
            <v>-100</v>
          </cell>
        </row>
        <row r="9278">
          <cell r="AD9278">
            <v>10</v>
          </cell>
          <cell r="AF9278">
            <v>100</v>
          </cell>
          <cell r="AG9278" t="str">
            <v/>
          </cell>
          <cell r="AH9278">
            <v>-100</v>
          </cell>
        </row>
        <row r="9279">
          <cell r="AD9279">
            <v>15</v>
          </cell>
          <cell r="AF9279">
            <v>100</v>
          </cell>
          <cell r="AG9279" t="str">
            <v/>
          </cell>
          <cell r="AH9279">
            <v>-100</v>
          </cell>
        </row>
        <row r="9280">
          <cell r="AC9280" t="str">
            <v>Won</v>
          </cell>
          <cell r="AD9280">
            <v>4</v>
          </cell>
          <cell r="AE9280">
            <v>1.8</v>
          </cell>
          <cell r="AF9280">
            <v>100</v>
          </cell>
          <cell r="AG9280">
            <v>400</v>
          </cell>
          <cell r="AH9280">
            <v>300</v>
          </cell>
        </row>
        <row r="9281">
          <cell r="AD9281">
            <v>2.1</v>
          </cell>
          <cell r="AF9281">
            <v>100</v>
          </cell>
          <cell r="AG9281" t="str">
            <v/>
          </cell>
          <cell r="AH9281">
            <v>-100</v>
          </cell>
        </row>
        <row r="9282">
          <cell r="AC9282" t="str">
            <v>2nd</v>
          </cell>
          <cell r="AD9282">
            <v>11</v>
          </cell>
          <cell r="AE9282">
            <v>4</v>
          </cell>
          <cell r="AF9282">
            <v>100</v>
          </cell>
          <cell r="AG9282" t="str">
            <v/>
          </cell>
          <cell r="AH9282">
            <v>-100</v>
          </cell>
        </row>
        <row r="9283">
          <cell r="AC9283" t="str">
            <v>Ntd</v>
          </cell>
          <cell r="AD9283">
            <v>13</v>
          </cell>
          <cell r="AF9283">
            <v>100</v>
          </cell>
          <cell r="AG9283" t="str">
            <v/>
          </cell>
          <cell r="AH9283">
            <v>-100</v>
          </cell>
        </row>
        <row r="9284">
          <cell r="AD9284">
            <v>11</v>
          </cell>
          <cell r="AF9284">
            <v>100</v>
          </cell>
          <cell r="AG9284" t="str">
            <v/>
          </cell>
          <cell r="AH9284">
            <v>-100</v>
          </cell>
        </row>
        <row r="9285">
          <cell r="AC9285" t="str">
            <v>Won</v>
          </cell>
          <cell r="AD9285">
            <v>3.6</v>
          </cell>
          <cell r="AE9285">
            <v>1.4</v>
          </cell>
          <cell r="AF9285">
            <v>100</v>
          </cell>
          <cell r="AG9285">
            <v>360</v>
          </cell>
          <cell r="AH9285">
            <v>260</v>
          </cell>
        </row>
        <row r="9286">
          <cell r="AD9286">
            <v>10</v>
          </cell>
          <cell r="AF9286">
            <v>100</v>
          </cell>
          <cell r="AG9286" t="str">
            <v/>
          </cell>
          <cell r="AH9286">
            <v>-100</v>
          </cell>
        </row>
        <row r="9287">
          <cell r="AC9287" t="str">
            <v>2nd</v>
          </cell>
          <cell r="AD9287">
            <v>3.7</v>
          </cell>
          <cell r="AE9287">
            <v>1.6</v>
          </cell>
          <cell r="AF9287">
            <v>100</v>
          </cell>
          <cell r="AG9287" t="str">
            <v/>
          </cell>
          <cell r="AH9287">
            <v>-100</v>
          </cell>
        </row>
        <row r="9288">
          <cell r="AD9288">
            <v>7</v>
          </cell>
          <cell r="AF9288">
            <v>100</v>
          </cell>
          <cell r="AG9288" t="str">
            <v/>
          </cell>
          <cell r="AH9288">
            <v>-100</v>
          </cell>
        </row>
        <row r="9289">
          <cell r="AD9289">
            <v>15</v>
          </cell>
          <cell r="AF9289">
            <v>100</v>
          </cell>
          <cell r="AG9289" t="str">
            <v/>
          </cell>
          <cell r="AH9289">
            <v>-100</v>
          </cell>
        </row>
        <row r="9290">
          <cell r="AD9290">
            <v>4.8</v>
          </cell>
          <cell r="AF9290">
            <v>100</v>
          </cell>
          <cell r="AG9290" t="str">
            <v/>
          </cell>
          <cell r="AH9290">
            <v>-100</v>
          </cell>
        </row>
        <row r="9291">
          <cell r="AD9291">
            <v>19</v>
          </cell>
          <cell r="AF9291">
            <v>100</v>
          </cell>
          <cell r="AG9291" t="str">
            <v/>
          </cell>
          <cell r="AH9291">
            <v>-100</v>
          </cell>
        </row>
        <row r="9292">
          <cell r="AC9292" t="str">
            <v>3rd</v>
          </cell>
          <cell r="AD9292">
            <v>9.5</v>
          </cell>
          <cell r="AE9292">
            <v>3.1</v>
          </cell>
          <cell r="AF9292">
            <v>100</v>
          </cell>
          <cell r="AG9292" t="str">
            <v/>
          </cell>
          <cell r="AH9292">
            <v>-100</v>
          </cell>
        </row>
        <row r="9293">
          <cell r="AD9293">
            <v>26</v>
          </cell>
          <cell r="AF9293">
            <v>100</v>
          </cell>
          <cell r="AG9293" t="str">
            <v/>
          </cell>
          <cell r="AH9293">
            <v>-100</v>
          </cell>
        </row>
        <row r="9294">
          <cell r="AD9294">
            <v>16</v>
          </cell>
          <cell r="AF9294">
            <v>100</v>
          </cell>
          <cell r="AG9294" t="str">
            <v/>
          </cell>
          <cell r="AH9294">
            <v>-100</v>
          </cell>
        </row>
        <row r="9295">
          <cell r="AD9295">
            <v>6.5</v>
          </cell>
          <cell r="AF9295">
            <v>100</v>
          </cell>
          <cell r="AG9295" t="str">
            <v/>
          </cell>
          <cell r="AH9295">
            <v>-100</v>
          </cell>
        </row>
        <row r="9296">
          <cell r="AD9296">
            <v>7.5</v>
          </cell>
          <cell r="AF9296">
            <v>100</v>
          </cell>
          <cell r="AG9296" t="str">
            <v/>
          </cell>
          <cell r="AH9296">
            <v>-100</v>
          </cell>
        </row>
        <row r="9297">
          <cell r="AC9297" t="str">
            <v>2nd</v>
          </cell>
          <cell r="AD9297">
            <v>13</v>
          </cell>
          <cell r="AE9297">
            <v>3.6</v>
          </cell>
          <cell r="AF9297">
            <v>100</v>
          </cell>
          <cell r="AG9297" t="str">
            <v/>
          </cell>
          <cell r="AH9297">
            <v>-100</v>
          </cell>
        </row>
        <row r="9298">
          <cell r="AD9298">
            <v>7</v>
          </cell>
          <cell r="AF9298">
            <v>100</v>
          </cell>
          <cell r="AG9298" t="str">
            <v/>
          </cell>
          <cell r="AH9298">
            <v>-100</v>
          </cell>
        </row>
        <row r="9299">
          <cell r="AD9299">
            <v>9.5</v>
          </cell>
          <cell r="AF9299">
            <v>100</v>
          </cell>
          <cell r="AG9299" t="str">
            <v/>
          </cell>
          <cell r="AH9299">
            <v>-100</v>
          </cell>
        </row>
        <row r="9300">
          <cell r="AD9300">
            <v>4.5999999999999996</v>
          </cell>
          <cell r="AF9300">
            <v>100</v>
          </cell>
          <cell r="AG9300" t="str">
            <v/>
          </cell>
          <cell r="AH9300">
            <v>-100</v>
          </cell>
        </row>
        <row r="9301">
          <cell r="AD9301">
            <v>4.4000000000000004</v>
          </cell>
          <cell r="AF9301">
            <v>100</v>
          </cell>
          <cell r="AG9301" t="str">
            <v/>
          </cell>
          <cell r="AH9301">
            <v>-100</v>
          </cell>
        </row>
        <row r="9302">
          <cell r="AD9302">
            <v>7</v>
          </cell>
          <cell r="AF9302">
            <v>100</v>
          </cell>
          <cell r="AG9302" t="str">
            <v/>
          </cell>
          <cell r="AH9302">
            <v>-100</v>
          </cell>
        </row>
        <row r="9303">
          <cell r="AC9303" t="str">
            <v>3rd</v>
          </cell>
          <cell r="AD9303">
            <v>7</v>
          </cell>
          <cell r="AE9303">
            <v>2.2000000000000002</v>
          </cell>
          <cell r="AF9303">
            <v>100</v>
          </cell>
          <cell r="AG9303" t="str">
            <v/>
          </cell>
          <cell r="AH9303">
            <v>-100</v>
          </cell>
        </row>
        <row r="9304">
          <cell r="AD9304">
            <v>51</v>
          </cell>
          <cell r="AF9304">
            <v>100</v>
          </cell>
          <cell r="AG9304" t="str">
            <v/>
          </cell>
          <cell r="AH9304">
            <v>-100</v>
          </cell>
        </row>
        <row r="9305">
          <cell r="AD9305">
            <v>7.5</v>
          </cell>
          <cell r="AF9305">
            <v>100</v>
          </cell>
          <cell r="AG9305" t="str">
            <v/>
          </cell>
          <cell r="AH9305">
            <v>-100</v>
          </cell>
        </row>
        <row r="9306">
          <cell r="AC9306" t="str">
            <v>2nd</v>
          </cell>
          <cell r="AD9306">
            <v>4</v>
          </cell>
          <cell r="AE9306">
            <v>1.6</v>
          </cell>
          <cell r="AF9306">
            <v>100</v>
          </cell>
          <cell r="AG9306" t="str">
            <v/>
          </cell>
          <cell r="AH9306">
            <v>-100</v>
          </cell>
        </row>
        <row r="9307">
          <cell r="AD9307">
            <v>3</v>
          </cell>
          <cell r="AF9307">
            <v>100</v>
          </cell>
          <cell r="AG9307" t="str">
            <v/>
          </cell>
          <cell r="AH9307">
            <v>-100</v>
          </cell>
        </row>
        <row r="9308">
          <cell r="AC9308" t="str">
            <v>Won</v>
          </cell>
          <cell r="AD9308">
            <v>5</v>
          </cell>
          <cell r="AE9308">
            <v>1.8</v>
          </cell>
          <cell r="AF9308">
            <v>100</v>
          </cell>
          <cell r="AG9308">
            <v>500</v>
          </cell>
          <cell r="AH9308">
            <v>400</v>
          </cell>
        </row>
        <row r="9309">
          <cell r="AD9309">
            <v>18</v>
          </cell>
          <cell r="AF9309">
            <v>100</v>
          </cell>
          <cell r="AG9309" t="str">
            <v/>
          </cell>
          <cell r="AH9309">
            <v>-100</v>
          </cell>
        </row>
        <row r="9310">
          <cell r="AD9310">
            <v>2.6</v>
          </cell>
          <cell r="AF9310">
            <v>100</v>
          </cell>
          <cell r="AG9310" t="str">
            <v/>
          </cell>
          <cell r="AH9310">
            <v>-100</v>
          </cell>
        </row>
        <row r="9311">
          <cell r="AD9311">
            <v>71</v>
          </cell>
          <cell r="AF9311">
            <v>100</v>
          </cell>
          <cell r="AG9311" t="str">
            <v/>
          </cell>
          <cell r="AH9311">
            <v>-100</v>
          </cell>
        </row>
        <row r="9312">
          <cell r="AC9312" t="str">
            <v>Won</v>
          </cell>
          <cell r="AD9312">
            <v>11</v>
          </cell>
          <cell r="AE9312">
            <v>3.3</v>
          </cell>
          <cell r="AF9312">
            <v>100</v>
          </cell>
          <cell r="AG9312">
            <v>1100</v>
          </cell>
          <cell r="AH9312">
            <v>1000</v>
          </cell>
        </row>
        <row r="9313">
          <cell r="AC9313" t="str">
            <v>3rd</v>
          </cell>
          <cell r="AD9313">
            <v>41</v>
          </cell>
          <cell r="AE9313">
            <v>8.8000000000000007</v>
          </cell>
          <cell r="AF9313">
            <v>100</v>
          </cell>
          <cell r="AG9313" t="str">
            <v/>
          </cell>
          <cell r="AH9313">
            <v>-100</v>
          </cell>
        </row>
        <row r="9314">
          <cell r="AD9314">
            <v>14</v>
          </cell>
          <cell r="AF9314">
            <v>100</v>
          </cell>
          <cell r="AG9314" t="str">
            <v/>
          </cell>
          <cell r="AH9314">
            <v>-100</v>
          </cell>
        </row>
        <row r="9315">
          <cell r="AC9315" t="str">
            <v>3rd</v>
          </cell>
          <cell r="AD9315">
            <v>2.9</v>
          </cell>
          <cell r="AE9315">
            <v>1.3</v>
          </cell>
          <cell r="AF9315">
            <v>100</v>
          </cell>
          <cell r="AG9315" t="str">
            <v/>
          </cell>
          <cell r="AH9315">
            <v>-100</v>
          </cell>
        </row>
        <row r="9316">
          <cell r="AD9316">
            <v>3.6</v>
          </cell>
          <cell r="AF9316">
            <v>100</v>
          </cell>
          <cell r="AG9316" t="str">
            <v/>
          </cell>
          <cell r="AH9316">
            <v>-100</v>
          </cell>
        </row>
        <row r="9317">
          <cell r="AD9317">
            <v>11</v>
          </cell>
          <cell r="AF9317">
            <v>100</v>
          </cell>
          <cell r="AG9317" t="str">
            <v/>
          </cell>
          <cell r="AH9317">
            <v>-100</v>
          </cell>
        </row>
        <row r="9318">
          <cell r="AD9318">
            <v>8</v>
          </cell>
          <cell r="AF9318">
            <v>100</v>
          </cell>
          <cell r="AG9318" t="str">
            <v/>
          </cell>
          <cell r="AH9318">
            <v>-100</v>
          </cell>
        </row>
        <row r="9319">
          <cell r="AC9319" t="str">
            <v>2nd</v>
          </cell>
          <cell r="AD9319">
            <v>8</v>
          </cell>
          <cell r="AE9319">
            <v>2</v>
          </cell>
          <cell r="AF9319">
            <v>100</v>
          </cell>
          <cell r="AG9319" t="str">
            <v/>
          </cell>
          <cell r="AH9319">
            <v>-100</v>
          </cell>
        </row>
        <row r="9320">
          <cell r="AC9320" t="str">
            <v>3rd</v>
          </cell>
          <cell r="AD9320">
            <v>3.6</v>
          </cell>
          <cell r="AE9320">
            <v>1.5</v>
          </cell>
          <cell r="AF9320">
            <v>100</v>
          </cell>
          <cell r="AG9320" t="str">
            <v/>
          </cell>
          <cell r="AH9320">
            <v>-100</v>
          </cell>
        </row>
        <row r="9321">
          <cell r="AD9321">
            <v>12</v>
          </cell>
          <cell r="AF9321">
            <v>100</v>
          </cell>
          <cell r="AG9321" t="str">
            <v/>
          </cell>
          <cell r="AH9321">
            <v>-100</v>
          </cell>
        </row>
        <row r="9322">
          <cell r="AD9322">
            <v>3.3</v>
          </cell>
          <cell r="AF9322">
            <v>100</v>
          </cell>
          <cell r="AG9322" t="str">
            <v/>
          </cell>
          <cell r="AH9322">
            <v>-100</v>
          </cell>
        </row>
        <row r="9323">
          <cell r="AD9323">
            <v>9.5</v>
          </cell>
          <cell r="AF9323">
            <v>100</v>
          </cell>
          <cell r="AG9323" t="str">
            <v/>
          </cell>
          <cell r="AH9323">
            <v>-100</v>
          </cell>
        </row>
        <row r="9324">
          <cell r="AD9324">
            <v>9.5</v>
          </cell>
          <cell r="AF9324">
            <v>100</v>
          </cell>
          <cell r="AG9324" t="str">
            <v/>
          </cell>
          <cell r="AH9324">
            <v>-100</v>
          </cell>
        </row>
        <row r="9325">
          <cell r="AD9325">
            <v>10</v>
          </cell>
          <cell r="AF9325">
            <v>100</v>
          </cell>
          <cell r="AG9325" t="str">
            <v/>
          </cell>
          <cell r="AH9325">
            <v>-100</v>
          </cell>
        </row>
        <row r="9326">
          <cell r="AC9326" t="str">
            <v>2nd</v>
          </cell>
          <cell r="AD9326">
            <v>3.6</v>
          </cell>
          <cell r="AE9326">
            <v>1.6</v>
          </cell>
          <cell r="AF9326">
            <v>100</v>
          </cell>
          <cell r="AG9326" t="str">
            <v/>
          </cell>
          <cell r="AH9326">
            <v>-100</v>
          </cell>
        </row>
        <row r="9327">
          <cell r="AC9327" t="str">
            <v>3rd</v>
          </cell>
          <cell r="AD9327">
            <v>3.8</v>
          </cell>
          <cell r="AE9327">
            <v>1.6</v>
          </cell>
          <cell r="AF9327">
            <v>100</v>
          </cell>
          <cell r="AG9327" t="str">
            <v/>
          </cell>
          <cell r="AH9327">
            <v>-100</v>
          </cell>
        </row>
        <row r="9328">
          <cell r="AD9328">
            <v>6</v>
          </cell>
          <cell r="AF9328">
            <v>100</v>
          </cell>
          <cell r="AG9328" t="str">
            <v/>
          </cell>
          <cell r="AH9328">
            <v>-100</v>
          </cell>
        </row>
        <row r="9329">
          <cell r="AD9329">
            <v>31</v>
          </cell>
          <cell r="AF9329">
            <v>100</v>
          </cell>
          <cell r="AG9329" t="str">
            <v/>
          </cell>
          <cell r="AH9329">
            <v>-100</v>
          </cell>
        </row>
        <row r="9330">
          <cell r="AC9330" t="str">
            <v>2nd</v>
          </cell>
          <cell r="AD9330">
            <v>4.2</v>
          </cell>
          <cell r="AE9330">
            <v>1.6</v>
          </cell>
          <cell r="AF9330">
            <v>100</v>
          </cell>
          <cell r="AG9330" t="str">
            <v/>
          </cell>
          <cell r="AH9330">
            <v>-100</v>
          </cell>
        </row>
        <row r="9331">
          <cell r="AC9331" t="str">
            <v>Won</v>
          </cell>
          <cell r="AD9331">
            <v>4</v>
          </cell>
          <cell r="AE9331">
            <v>1.7</v>
          </cell>
          <cell r="AF9331">
            <v>100</v>
          </cell>
          <cell r="AG9331">
            <v>400</v>
          </cell>
          <cell r="AH9331">
            <v>300</v>
          </cell>
        </row>
        <row r="9332">
          <cell r="AD9332">
            <v>6.5</v>
          </cell>
          <cell r="AF9332">
            <v>100</v>
          </cell>
          <cell r="AG9332" t="str">
            <v/>
          </cell>
          <cell r="AH9332">
            <v>-100</v>
          </cell>
        </row>
        <row r="9333">
          <cell r="AD9333">
            <v>5.5</v>
          </cell>
          <cell r="AF9333">
            <v>100</v>
          </cell>
          <cell r="AG9333" t="str">
            <v/>
          </cell>
          <cell r="AH9333">
            <v>-100</v>
          </cell>
        </row>
        <row r="9334">
          <cell r="AD9334">
            <v>21</v>
          </cell>
          <cell r="AF9334">
            <v>100</v>
          </cell>
          <cell r="AG9334" t="str">
            <v/>
          </cell>
          <cell r="AH9334">
            <v>-100</v>
          </cell>
        </row>
        <row r="9335">
          <cell r="AC9335" t="str">
            <v>3rd</v>
          </cell>
          <cell r="AD9335">
            <v>2.1</v>
          </cell>
          <cell r="AE9335">
            <v>1.2</v>
          </cell>
          <cell r="AF9335">
            <v>100</v>
          </cell>
          <cell r="AG9335" t="str">
            <v/>
          </cell>
          <cell r="AH9335">
            <v>-100</v>
          </cell>
        </row>
        <row r="9336">
          <cell r="AC9336" t="str">
            <v>Won</v>
          </cell>
          <cell r="AD9336">
            <v>4.4000000000000004</v>
          </cell>
          <cell r="AE9336">
            <v>1.5</v>
          </cell>
          <cell r="AF9336">
            <v>100</v>
          </cell>
          <cell r="AG9336">
            <v>440.00000000000006</v>
          </cell>
          <cell r="AH9336">
            <v>340.00000000000006</v>
          </cell>
        </row>
        <row r="9337">
          <cell r="AD9337">
            <v>19</v>
          </cell>
          <cell r="AF9337">
            <v>100</v>
          </cell>
          <cell r="AG9337" t="str">
            <v/>
          </cell>
          <cell r="AH9337">
            <v>-100</v>
          </cell>
        </row>
        <row r="9338">
          <cell r="AD9338">
            <v>41</v>
          </cell>
          <cell r="AF9338">
            <v>100</v>
          </cell>
          <cell r="AG9338" t="str">
            <v/>
          </cell>
          <cell r="AH9338">
            <v>-100</v>
          </cell>
        </row>
        <row r="9339">
          <cell r="AC9339" t="str">
            <v>2nd</v>
          </cell>
          <cell r="AD9339">
            <v>8</v>
          </cell>
          <cell r="AE9339">
            <v>2.2000000000000002</v>
          </cell>
          <cell r="AF9339">
            <v>100</v>
          </cell>
          <cell r="AG9339" t="str">
            <v/>
          </cell>
          <cell r="AH9339">
            <v>-100</v>
          </cell>
        </row>
        <row r="9340">
          <cell r="AD9340">
            <v>3.1</v>
          </cell>
          <cell r="AF9340">
            <v>100</v>
          </cell>
          <cell r="AG9340" t="str">
            <v/>
          </cell>
          <cell r="AH9340">
            <v>-100</v>
          </cell>
        </row>
        <row r="9341">
          <cell r="AD9341">
            <v>14</v>
          </cell>
          <cell r="AF9341">
            <v>100</v>
          </cell>
          <cell r="AG9341" t="str">
            <v/>
          </cell>
          <cell r="AH9341">
            <v>-100</v>
          </cell>
        </row>
        <row r="9342">
          <cell r="AD9342">
            <v>5.5</v>
          </cell>
          <cell r="AF9342">
            <v>100</v>
          </cell>
          <cell r="AG9342" t="str">
            <v/>
          </cell>
          <cell r="AH9342">
            <v>-100</v>
          </cell>
        </row>
        <row r="9343">
          <cell r="AD9343">
            <v>6.5</v>
          </cell>
          <cell r="AF9343">
            <v>100</v>
          </cell>
          <cell r="AG9343" t="str">
            <v/>
          </cell>
          <cell r="AH9343">
            <v>-100</v>
          </cell>
        </row>
        <row r="9344">
          <cell r="AD9344">
            <v>14</v>
          </cell>
          <cell r="AF9344">
            <v>100</v>
          </cell>
          <cell r="AG9344" t="str">
            <v/>
          </cell>
          <cell r="AH9344">
            <v>-100</v>
          </cell>
        </row>
        <row r="9345">
          <cell r="AD9345">
            <v>8.5</v>
          </cell>
          <cell r="AF9345">
            <v>100</v>
          </cell>
          <cell r="AG9345" t="str">
            <v/>
          </cell>
          <cell r="AH9345">
            <v>-100</v>
          </cell>
        </row>
        <row r="9346">
          <cell r="AC9346" t="str">
            <v>Won</v>
          </cell>
          <cell r="AD9346">
            <v>3.6</v>
          </cell>
          <cell r="AE9346">
            <v>1.7</v>
          </cell>
          <cell r="AF9346">
            <v>100</v>
          </cell>
          <cell r="AG9346">
            <v>360</v>
          </cell>
          <cell r="AH9346">
            <v>260</v>
          </cell>
        </row>
        <row r="9347">
          <cell r="AC9347" t="str">
            <v>3rd</v>
          </cell>
          <cell r="AD9347">
            <v>4.8</v>
          </cell>
          <cell r="AE9347">
            <v>1.7</v>
          </cell>
          <cell r="AF9347">
            <v>100</v>
          </cell>
          <cell r="AG9347" t="str">
            <v/>
          </cell>
          <cell r="AH9347">
            <v>-100</v>
          </cell>
        </row>
        <row r="9348">
          <cell r="AC9348" t="str">
            <v>2nd</v>
          </cell>
          <cell r="AD9348">
            <v>4</v>
          </cell>
          <cell r="AE9348">
            <v>1.6</v>
          </cell>
          <cell r="AF9348">
            <v>100</v>
          </cell>
          <cell r="AG9348" t="str">
            <v/>
          </cell>
          <cell r="AH9348">
            <v>-100</v>
          </cell>
        </row>
        <row r="9349">
          <cell r="AD9349">
            <v>12</v>
          </cell>
          <cell r="AF9349">
            <v>100</v>
          </cell>
          <cell r="AG9349" t="str">
            <v/>
          </cell>
          <cell r="AH9349">
            <v>-100</v>
          </cell>
        </row>
        <row r="9350">
          <cell r="AD9350">
            <v>9</v>
          </cell>
          <cell r="AF9350">
            <v>100</v>
          </cell>
          <cell r="AG9350" t="str">
            <v/>
          </cell>
          <cell r="AH9350">
            <v>-100</v>
          </cell>
        </row>
        <row r="9351">
          <cell r="AD9351">
            <v>11</v>
          </cell>
          <cell r="AF9351">
            <v>100</v>
          </cell>
          <cell r="AG9351" t="str">
            <v/>
          </cell>
          <cell r="AH9351">
            <v>-100</v>
          </cell>
        </row>
        <row r="9352">
          <cell r="AC9352" t="str">
            <v>2nd</v>
          </cell>
          <cell r="AD9352">
            <v>4.8</v>
          </cell>
          <cell r="AE9352">
            <v>1.9</v>
          </cell>
          <cell r="AF9352">
            <v>100</v>
          </cell>
          <cell r="AG9352" t="str">
            <v/>
          </cell>
          <cell r="AH9352">
            <v>-100</v>
          </cell>
        </row>
        <row r="9353">
          <cell r="AC9353" t="str">
            <v>3rd</v>
          </cell>
          <cell r="AD9353">
            <v>7.5</v>
          </cell>
          <cell r="AE9353">
            <v>2.8</v>
          </cell>
          <cell r="AF9353">
            <v>100</v>
          </cell>
          <cell r="AG9353" t="str">
            <v/>
          </cell>
          <cell r="AH9353">
            <v>-100</v>
          </cell>
        </row>
        <row r="9354">
          <cell r="AD9354">
            <v>6.5</v>
          </cell>
          <cell r="AF9354">
            <v>100</v>
          </cell>
          <cell r="AG9354" t="str">
            <v/>
          </cell>
          <cell r="AH9354">
            <v>-100</v>
          </cell>
        </row>
        <row r="9355">
          <cell r="AD9355">
            <v>4.2</v>
          </cell>
          <cell r="AF9355">
            <v>100</v>
          </cell>
          <cell r="AG9355" t="str">
            <v/>
          </cell>
          <cell r="AH9355">
            <v>-100</v>
          </cell>
        </row>
        <row r="9356">
          <cell r="AD9356">
            <v>5.5</v>
          </cell>
          <cell r="AF9356">
            <v>100</v>
          </cell>
          <cell r="AG9356" t="str">
            <v/>
          </cell>
          <cell r="AH9356">
            <v>-100</v>
          </cell>
        </row>
        <row r="9357">
          <cell r="AC9357" t="str">
            <v>3rd</v>
          </cell>
          <cell r="AD9357">
            <v>2.8</v>
          </cell>
          <cell r="AE9357">
            <v>1.4</v>
          </cell>
          <cell r="AF9357">
            <v>100</v>
          </cell>
          <cell r="AG9357" t="str">
            <v/>
          </cell>
          <cell r="AH9357">
            <v>-100</v>
          </cell>
        </row>
        <row r="9358">
          <cell r="AD9358">
            <v>41</v>
          </cell>
          <cell r="AF9358">
            <v>100</v>
          </cell>
          <cell r="AG9358" t="str">
            <v/>
          </cell>
          <cell r="AH9358">
            <v>-100</v>
          </cell>
        </row>
        <row r="9359">
          <cell r="AC9359" t="str">
            <v>Won</v>
          </cell>
          <cell r="AD9359">
            <v>6.5</v>
          </cell>
          <cell r="AE9359">
            <v>2</v>
          </cell>
          <cell r="AF9359">
            <v>100</v>
          </cell>
          <cell r="AG9359">
            <v>650</v>
          </cell>
          <cell r="AH9359">
            <v>550</v>
          </cell>
        </row>
        <row r="9360">
          <cell r="AD9360">
            <v>1.9</v>
          </cell>
          <cell r="AF9360">
            <v>100</v>
          </cell>
          <cell r="AG9360" t="str">
            <v/>
          </cell>
          <cell r="AH9360">
            <v>-100</v>
          </cell>
        </row>
        <row r="9361">
          <cell r="AC9361" t="str">
            <v>Won</v>
          </cell>
          <cell r="AD9361">
            <v>7</v>
          </cell>
          <cell r="AE9361">
            <v>1.7</v>
          </cell>
          <cell r="AF9361">
            <v>100</v>
          </cell>
          <cell r="AG9361">
            <v>700</v>
          </cell>
          <cell r="AH9361">
            <v>600</v>
          </cell>
        </row>
        <row r="9362">
          <cell r="AD9362">
            <v>17</v>
          </cell>
          <cell r="AF9362">
            <v>100</v>
          </cell>
          <cell r="AG9362" t="str">
            <v/>
          </cell>
          <cell r="AH9362">
            <v>-100</v>
          </cell>
        </row>
        <row r="9363">
          <cell r="AC9363" t="str">
            <v>3rd</v>
          </cell>
          <cell r="AD9363">
            <v>12</v>
          </cell>
          <cell r="AE9363">
            <v>2.4</v>
          </cell>
          <cell r="AF9363">
            <v>100</v>
          </cell>
          <cell r="AG9363" t="str">
            <v/>
          </cell>
          <cell r="AH9363">
            <v>-100</v>
          </cell>
        </row>
        <row r="9364">
          <cell r="AC9364" t="str">
            <v>2nd</v>
          </cell>
          <cell r="AD9364">
            <v>6.5</v>
          </cell>
          <cell r="AE9364">
            <v>1.6</v>
          </cell>
          <cell r="AF9364">
            <v>100</v>
          </cell>
          <cell r="AG9364" t="str">
            <v/>
          </cell>
          <cell r="AH9364">
            <v>-100</v>
          </cell>
        </row>
        <row r="9365">
          <cell r="AC9365" t="str">
            <v>3rd</v>
          </cell>
          <cell r="AD9365">
            <v>9</v>
          </cell>
          <cell r="AE9365">
            <v>2.2000000000000002</v>
          </cell>
          <cell r="AF9365">
            <v>100</v>
          </cell>
          <cell r="AG9365" t="str">
            <v/>
          </cell>
          <cell r="AH9365">
            <v>-100</v>
          </cell>
        </row>
        <row r="9366">
          <cell r="AD9366">
            <v>9</v>
          </cell>
          <cell r="AF9366">
            <v>100</v>
          </cell>
          <cell r="AG9366" t="str">
            <v/>
          </cell>
          <cell r="AH9366">
            <v>-100</v>
          </cell>
        </row>
        <row r="9367">
          <cell r="AC9367" t="str">
            <v>2nd</v>
          </cell>
          <cell r="AD9367">
            <v>5</v>
          </cell>
          <cell r="AE9367">
            <v>2.36</v>
          </cell>
          <cell r="AF9367">
            <v>100</v>
          </cell>
          <cell r="AG9367" t="str">
            <v/>
          </cell>
          <cell r="AH9367">
            <v>-100</v>
          </cell>
        </row>
        <row r="9368">
          <cell r="AD9368">
            <v>7</v>
          </cell>
          <cell r="AF9368">
            <v>100</v>
          </cell>
          <cell r="AG9368" t="str">
            <v/>
          </cell>
          <cell r="AH9368">
            <v>-100</v>
          </cell>
        </row>
        <row r="9369">
          <cell r="AD9369">
            <v>6</v>
          </cell>
          <cell r="AF9369">
            <v>100</v>
          </cell>
          <cell r="AG9369" t="str">
            <v/>
          </cell>
          <cell r="AH9369">
            <v>-100</v>
          </cell>
        </row>
        <row r="9370">
          <cell r="AD9370">
            <v>4.8</v>
          </cell>
          <cell r="AF9370">
            <v>100</v>
          </cell>
          <cell r="AG9370" t="str">
            <v/>
          </cell>
          <cell r="AH9370">
            <v>-100</v>
          </cell>
        </row>
        <row r="9371">
          <cell r="AC9371" t="str">
            <v>2nd</v>
          </cell>
          <cell r="AD9371">
            <v>4</v>
          </cell>
          <cell r="AE9371">
            <v>1.5</v>
          </cell>
          <cell r="AF9371">
            <v>100</v>
          </cell>
          <cell r="AG9371" t="str">
            <v/>
          </cell>
          <cell r="AH9371">
            <v>-100</v>
          </cell>
        </row>
        <row r="9372">
          <cell r="AD9372">
            <v>21</v>
          </cell>
          <cell r="AF9372">
            <v>100</v>
          </cell>
          <cell r="AG9372" t="str">
            <v/>
          </cell>
          <cell r="AH9372">
            <v>-100</v>
          </cell>
        </row>
        <row r="9373">
          <cell r="AD9373">
            <v>6.5</v>
          </cell>
          <cell r="AF9373">
            <v>100</v>
          </cell>
          <cell r="AG9373" t="str">
            <v/>
          </cell>
          <cell r="AH9373">
            <v>-100</v>
          </cell>
        </row>
        <row r="9374">
          <cell r="AD9374">
            <v>10</v>
          </cell>
          <cell r="AF9374">
            <v>100</v>
          </cell>
          <cell r="AG9374" t="str">
            <v/>
          </cell>
          <cell r="AH9374">
            <v>-100</v>
          </cell>
        </row>
        <row r="9375">
          <cell r="AC9375" t="str">
            <v>3rd</v>
          </cell>
          <cell r="AD9375">
            <v>7</v>
          </cell>
          <cell r="AE9375">
            <v>2</v>
          </cell>
          <cell r="AF9375">
            <v>100</v>
          </cell>
          <cell r="AG9375" t="str">
            <v/>
          </cell>
          <cell r="AH9375">
            <v>-100</v>
          </cell>
        </row>
        <row r="9376">
          <cell r="AD9376">
            <v>6</v>
          </cell>
          <cell r="AF9376">
            <v>100</v>
          </cell>
          <cell r="AG9376" t="str">
            <v/>
          </cell>
          <cell r="AH9376">
            <v>-100</v>
          </cell>
        </row>
        <row r="9377">
          <cell r="AC9377" t="str">
            <v>Won</v>
          </cell>
          <cell r="AD9377">
            <v>3.1</v>
          </cell>
          <cell r="AE9377">
            <v>1.5</v>
          </cell>
          <cell r="AF9377">
            <v>100</v>
          </cell>
          <cell r="AG9377">
            <v>310</v>
          </cell>
          <cell r="AH9377">
            <v>210</v>
          </cell>
        </row>
        <row r="9378">
          <cell r="AC9378" t="str">
            <v>2nd</v>
          </cell>
          <cell r="AD9378">
            <v>6</v>
          </cell>
          <cell r="AE9378">
            <v>1.6</v>
          </cell>
          <cell r="AF9378">
            <v>100</v>
          </cell>
          <cell r="AG9378" t="str">
            <v/>
          </cell>
          <cell r="AH9378">
            <v>-100</v>
          </cell>
        </row>
        <row r="9379">
          <cell r="AD9379">
            <v>15</v>
          </cell>
          <cell r="AF9379">
            <v>100</v>
          </cell>
          <cell r="AG9379" t="str">
            <v/>
          </cell>
          <cell r="AH9379">
            <v>-100</v>
          </cell>
        </row>
        <row r="9380">
          <cell r="AD9380">
            <v>10</v>
          </cell>
          <cell r="AF9380">
            <v>100</v>
          </cell>
          <cell r="AG9380" t="str">
            <v/>
          </cell>
          <cell r="AH9380">
            <v>-100</v>
          </cell>
        </row>
        <row r="9381">
          <cell r="AC9381" t="str">
            <v>Won</v>
          </cell>
          <cell r="AD9381">
            <v>3.7</v>
          </cell>
          <cell r="AE9381">
            <v>1.7</v>
          </cell>
          <cell r="AF9381">
            <v>100</v>
          </cell>
          <cell r="AG9381">
            <v>370</v>
          </cell>
          <cell r="AH9381">
            <v>270</v>
          </cell>
        </row>
        <row r="9382">
          <cell r="AC9382" t="str">
            <v>3rd</v>
          </cell>
          <cell r="AD9382">
            <v>5.5</v>
          </cell>
          <cell r="AE9382">
            <v>1.9</v>
          </cell>
          <cell r="AF9382">
            <v>100</v>
          </cell>
          <cell r="AG9382" t="str">
            <v/>
          </cell>
          <cell r="AH9382">
            <v>-100</v>
          </cell>
        </row>
        <row r="9383">
          <cell r="AC9383" t="str">
            <v>2nd</v>
          </cell>
          <cell r="AD9383">
            <v>4</v>
          </cell>
          <cell r="AE9383">
            <v>1.8</v>
          </cell>
          <cell r="AF9383">
            <v>100</v>
          </cell>
          <cell r="AG9383" t="str">
            <v/>
          </cell>
          <cell r="AH9383">
            <v>-100</v>
          </cell>
        </row>
        <row r="9384">
          <cell r="AD9384">
            <v>41</v>
          </cell>
          <cell r="AF9384">
            <v>100</v>
          </cell>
          <cell r="AG9384" t="str">
            <v/>
          </cell>
          <cell r="AH9384">
            <v>-100</v>
          </cell>
        </row>
        <row r="9385">
          <cell r="AD9385">
            <v>10</v>
          </cell>
          <cell r="AF9385">
            <v>100</v>
          </cell>
          <cell r="AG9385" t="str">
            <v/>
          </cell>
          <cell r="AH9385">
            <v>-100</v>
          </cell>
        </row>
        <row r="9386">
          <cell r="AD9386">
            <v>4.5999999999999996</v>
          </cell>
          <cell r="AF9386">
            <v>100</v>
          </cell>
          <cell r="AG9386" t="str">
            <v/>
          </cell>
          <cell r="AH9386">
            <v>-100</v>
          </cell>
        </row>
        <row r="9387">
          <cell r="AC9387" t="str">
            <v>3rd</v>
          </cell>
          <cell r="AD9387">
            <v>5.5</v>
          </cell>
          <cell r="AE9387">
            <v>2</v>
          </cell>
          <cell r="AF9387">
            <v>100</v>
          </cell>
          <cell r="AG9387" t="str">
            <v/>
          </cell>
          <cell r="AH9387">
            <v>-100</v>
          </cell>
        </row>
        <row r="9388">
          <cell r="AD9388">
            <v>7</v>
          </cell>
          <cell r="AF9388">
            <v>100</v>
          </cell>
          <cell r="AG9388" t="str">
            <v/>
          </cell>
          <cell r="AH9388">
            <v>-100</v>
          </cell>
        </row>
        <row r="9389">
          <cell r="AC9389" t="str">
            <v>Won</v>
          </cell>
          <cell r="AD9389">
            <v>7</v>
          </cell>
          <cell r="AE9389">
            <v>2.4</v>
          </cell>
          <cell r="AF9389">
            <v>100</v>
          </cell>
          <cell r="AG9389">
            <v>700</v>
          </cell>
          <cell r="AH9389">
            <v>600</v>
          </cell>
        </row>
        <row r="9390">
          <cell r="AC9390" t="str">
            <v>2nd</v>
          </cell>
          <cell r="AD9390">
            <v>5.5</v>
          </cell>
          <cell r="AE9390">
            <v>1.6</v>
          </cell>
          <cell r="AF9390">
            <v>100</v>
          </cell>
          <cell r="AG9390" t="str">
            <v/>
          </cell>
          <cell r="AH9390">
            <v>-100</v>
          </cell>
        </row>
        <row r="9391">
          <cell r="AD9391">
            <v>9</v>
          </cell>
          <cell r="AF9391">
            <v>100</v>
          </cell>
          <cell r="AG9391" t="str">
            <v/>
          </cell>
          <cell r="AH9391">
            <v>-100</v>
          </cell>
        </row>
        <row r="9392">
          <cell r="AD9392">
            <v>4</v>
          </cell>
          <cell r="AF9392">
            <v>100</v>
          </cell>
          <cell r="AG9392" t="str">
            <v/>
          </cell>
          <cell r="AH9392">
            <v>-100</v>
          </cell>
        </row>
        <row r="9393">
          <cell r="AC9393" t="str">
            <v>Won</v>
          </cell>
          <cell r="AD9393">
            <v>4.2</v>
          </cell>
          <cell r="AE9393">
            <v>1.8</v>
          </cell>
          <cell r="AF9393">
            <v>100</v>
          </cell>
          <cell r="AG9393">
            <v>420</v>
          </cell>
          <cell r="AH9393">
            <v>320</v>
          </cell>
        </row>
        <row r="9394">
          <cell r="AC9394" t="str">
            <v>3rd</v>
          </cell>
          <cell r="AD9394">
            <v>5.5</v>
          </cell>
          <cell r="AE9394">
            <v>1.8</v>
          </cell>
          <cell r="AF9394">
            <v>100</v>
          </cell>
          <cell r="AG9394" t="str">
            <v/>
          </cell>
          <cell r="AH9394">
            <v>-100</v>
          </cell>
        </row>
        <row r="9395">
          <cell r="AC9395" t="str">
            <v>Won</v>
          </cell>
          <cell r="AD9395">
            <v>2.7</v>
          </cell>
          <cell r="AE9395">
            <v>1.3</v>
          </cell>
          <cell r="AF9395">
            <v>100</v>
          </cell>
          <cell r="AG9395">
            <v>270</v>
          </cell>
          <cell r="AH9395">
            <v>170</v>
          </cell>
        </row>
        <row r="9396">
          <cell r="AD9396">
            <v>31</v>
          </cell>
          <cell r="AF9396">
            <v>100</v>
          </cell>
          <cell r="AG9396" t="str">
            <v/>
          </cell>
          <cell r="AH9396">
            <v>-100</v>
          </cell>
        </row>
        <row r="9397">
          <cell r="AC9397" t="str">
            <v>2nd</v>
          </cell>
          <cell r="AD9397">
            <v>4.5999999999999996</v>
          </cell>
          <cell r="AE9397">
            <v>1.8</v>
          </cell>
          <cell r="AF9397">
            <v>100</v>
          </cell>
          <cell r="AG9397" t="str">
            <v/>
          </cell>
          <cell r="AH9397">
            <v>-100</v>
          </cell>
        </row>
        <row r="9398">
          <cell r="AC9398" t="str">
            <v>3rd</v>
          </cell>
          <cell r="AD9398">
            <v>9</v>
          </cell>
          <cell r="AE9398">
            <v>2.6</v>
          </cell>
          <cell r="AF9398">
            <v>100</v>
          </cell>
          <cell r="AG9398" t="str">
            <v/>
          </cell>
          <cell r="AH9398">
            <v>-100</v>
          </cell>
        </row>
        <row r="9399">
          <cell r="AD9399">
            <v>8</v>
          </cell>
          <cell r="AF9399">
            <v>100</v>
          </cell>
          <cell r="AG9399" t="str">
            <v/>
          </cell>
          <cell r="AH9399">
            <v>-100</v>
          </cell>
        </row>
        <row r="9400">
          <cell r="AD9400">
            <v>2.7</v>
          </cell>
          <cell r="AF9400">
            <v>100</v>
          </cell>
          <cell r="AG9400" t="str">
            <v/>
          </cell>
          <cell r="AH9400">
            <v>-100</v>
          </cell>
        </row>
        <row r="9401">
          <cell r="AC9401" t="str">
            <v>2nd</v>
          </cell>
          <cell r="AD9401">
            <v>13</v>
          </cell>
          <cell r="AE9401">
            <v>2.4</v>
          </cell>
          <cell r="AF9401">
            <v>100</v>
          </cell>
          <cell r="AG9401" t="str">
            <v/>
          </cell>
          <cell r="AH9401">
            <v>-100</v>
          </cell>
        </row>
        <row r="9402">
          <cell r="AD9402">
            <v>7.5</v>
          </cell>
          <cell r="AF9402">
            <v>100</v>
          </cell>
          <cell r="AG9402" t="str">
            <v/>
          </cell>
          <cell r="AH9402">
            <v>-100</v>
          </cell>
        </row>
        <row r="9403">
          <cell r="AC9403" t="str">
            <v>3rd</v>
          </cell>
          <cell r="AD9403">
            <v>5.5</v>
          </cell>
          <cell r="AE9403">
            <v>1.7</v>
          </cell>
          <cell r="AF9403">
            <v>100</v>
          </cell>
          <cell r="AG9403" t="str">
            <v/>
          </cell>
          <cell r="AH9403">
            <v>-100</v>
          </cell>
        </row>
        <row r="9404">
          <cell r="AD9404">
            <v>4.5999999999999996</v>
          </cell>
          <cell r="AF9404">
            <v>100</v>
          </cell>
          <cell r="AG9404" t="str">
            <v/>
          </cell>
          <cell r="AH9404">
            <v>-100</v>
          </cell>
        </row>
        <row r="9405">
          <cell r="AC9405" t="str">
            <v>Won</v>
          </cell>
          <cell r="AD9405">
            <v>10</v>
          </cell>
          <cell r="AE9405">
            <v>2.9</v>
          </cell>
          <cell r="AF9405">
            <v>100</v>
          </cell>
          <cell r="AG9405">
            <v>1000</v>
          </cell>
          <cell r="AH9405">
            <v>900</v>
          </cell>
        </row>
        <row r="9406">
          <cell r="AD9406">
            <v>3.4</v>
          </cell>
          <cell r="AF9406">
            <v>100</v>
          </cell>
          <cell r="AG9406" t="str">
            <v/>
          </cell>
          <cell r="AH9406">
            <v>-100</v>
          </cell>
        </row>
        <row r="9407">
          <cell r="AD9407">
            <v>4.8</v>
          </cell>
          <cell r="AF9407">
            <v>100</v>
          </cell>
          <cell r="AG9407" t="str">
            <v/>
          </cell>
          <cell r="AH9407">
            <v>-100</v>
          </cell>
        </row>
        <row r="9408">
          <cell r="AD9408">
            <v>6</v>
          </cell>
          <cell r="AF9408">
            <v>100</v>
          </cell>
          <cell r="AG9408" t="str">
            <v/>
          </cell>
          <cell r="AH9408">
            <v>-100</v>
          </cell>
        </row>
        <row r="9409">
          <cell r="AD9409">
            <v>9.5</v>
          </cell>
          <cell r="AF9409">
            <v>100</v>
          </cell>
          <cell r="AG9409" t="str">
            <v/>
          </cell>
          <cell r="AH9409">
            <v>-100</v>
          </cell>
        </row>
        <row r="9410">
          <cell r="AD9410">
            <v>9.5</v>
          </cell>
          <cell r="AF9410">
            <v>100</v>
          </cell>
          <cell r="AG9410" t="str">
            <v/>
          </cell>
          <cell r="AH9410">
            <v>-100</v>
          </cell>
        </row>
        <row r="9411">
          <cell r="AD9411">
            <v>3.9</v>
          </cell>
          <cell r="AF9411">
            <v>100</v>
          </cell>
          <cell r="AG9411" t="str">
            <v/>
          </cell>
          <cell r="AH9411">
            <v>-100</v>
          </cell>
        </row>
        <row r="9412">
          <cell r="AD9412">
            <v>13</v>
          </cell>
          <cell r="AF9412">
            <v>100</v>
          </cell>
          <cell r="AG9412" t="str">
            <v/>
          </cell>
          <cell r="AH9412">
            <v>-100</v>
          </cell>
        </row>
        <row r="9413">
          <cell r="AC9413" t="str">
            <v>2nd</v>
          </cell>
          <cell r="AD9413">
            <v>13</v>
          </cell>
          <cell r="AE9413">
            <v>2.9</v>
          </cell>
          <cell r="AF9413">
            <v>100</v>
          </cell>
          <cell r="AG9413" t="str">
            <v/>
          </cell>
          <cell r="AH9413">
            <v>-100</v>
          </cell>
        </row>
        <row r="9414">
          <cell r="AD9414">
            <v>5.5</v>
          </cell>
          <cell r="AF9414">
            <v>100</v>
          </cell>
          <cell r="AG9414" t="str">
            <v/>
          </cell>
          <cell r="AH9414">
            <v>-100</v>
          </cell>
        </row>
        <row r="9415">
          <cell r="AD9415">
            <v>26</v>
          </cell>
          <cell r="AF9415">
            <v>100</v>
          </cell>
          <cell r="AG9415" t="str">
            <v/>
          </cell>
          <cell r="AH9415">
            <v>-100</v>
          </cell>
        </row>
        <row r="9416">
          <cell r="AC9416" t="str">
            <v>L/Scr</v>
          </cell>
          <cell r="AD9416">
            <v>1</v>
          </cell>
          <cell r="AE9416">
            <v>1</v>
          </cell>
          <cell r="AF9416" t="str">
            <v/>
          </cell>
          <cell r="AG9416" t="str">
            <v/>
          </cell>
          <cell r="AH9416" t="str">
            <v/>
          </cell>
        </row>
        <row r="9417">
          <cell r="AC9417" t="str">
            <v>3rd</v>
          </cell>
          <cell r="AD9417">
            <v>4.5999999999999996</v>
          </cell>
          <cell r="AE9417">
            <v>1.8</v>
          </cell>
          <cell r="AF9417">
            <v>100</v>
          </cell>
          <cell r="AG9417" t="str">
            <v/>
          </cell>
          <cell r="AH9417">
            <v>-100</v>
          </cell>
        </row>
        <row r="9418">
          <cell r="AC9418" t="str">
            <v>Won</v>
          </cell>
          <cell r="AD9418">
            <v>4.4000000000000004</v>
          </cell>
          <cell r="AE9418">
            <v>1.7</v>
          </cell>
          <cell r="AF9418">
            <v>100</v>
          </cell>
          <cell r="AG9418">
            <v>440.00000000000006</v>
          </cell>
          <cell r="AH9418">
            <v>340.00000000000006</v>
          </cell>
        </row>
        <row r="9419">
          <cell r="AD9419">
            <v>13</v>
          </cell>
          <cell r="AF9419">
            <v>100</v>
          </cell>
          <cell r="AG9419" t="str">
            <v/>
          </cell>
          <cell r="AH9419">
            <v>-100</v>
          </cell>
        </row>
        <row r="9420">
          <cell r="AD9420">
            <v>2.25</v>
          </cell>
          <cell r="AF9420">
            <v>100</v>
          </cell>
          <cell r="AG9420" t="str">
            <v/>
          </cell>
          <cell r="AH9420">
            <v>-100</v>
          </cell>
        </row>
        <row r="9421">
          <cell r="AD9421">
            <v>7.5</v>
          </cell>
          <cell r="AF9421">
            <v>100</v>
          </cell>
          <cell r="AG9421" t="str">
            <v/>
          </cell>
          <cell r="AH9421">
            <v>-100</v>
          </cell>
        </row>
        <row r="9422">
          <cell r="AC9422" t="str">
            <v>2nd</v>
          </cell>
          <cell r="AD9422">
            <v>8</v>
          </cell>
          <cell r="AE9422">
            <v>2.1</v>
          </cell>
          <cell r="AF9422">
            <v>100</v>
          </cell>
          <cell r="AG9422" t="str">
            <v/>
          </cell>
          <cell r="AH9422">
            <v>-100</v>
          </cell>
        </row>
        <row r="9423">
          <cell r="AD9423">
            <v>31</v>
          </cell>
          <cell r="AF9423">
            <v>100</v>
          </cell>
          <cell r="AG9423" t="str">
            <v/>
          </cell>
          <cell r="AH9423">
            <v>-100</v>
          </cell>
        </row>
        <row r="9424">
          <cell r="AC9424" t="str">
            <v>L/Scr</v>
          </cell>
          <cell r="AD9424">
            <v>1</v>
          </cell>
          <cell r="AE9424">
            <v>1</v>
          </cell>
          <cell r="AF9424" t="str">
            <v/>
          </cell>
          <cell r="AG9424" t="str">
            <v/>
          </cell>
          <cell r="AH9424" t="str">
            <v/>
          </cell>
        </row>
        <row r="9425">
          <cell r="AC9425" t="str">
            <v>2nd</v>
          </cell>
          <cell r="AD9425">
            <v>11</v>
          </cell>
          <cell r="AE9425">
            <v>2.8</v>
          </cell>
          <cell r="AF9425">
            <v>100</v>
          </cell>
          <cell r="AG9425" t="str">
            <v/>
          </cell>
          <cell r="AH9425">
            <v>-100</v>
          </cell>
        </row>
        <row r="9426">
          <cell r="AC9426" t="str">
            <v>Won</v>
          </cell>
          <cell r="AD9426">
            <v>4.8</v>
          </cell>
          <cell r="AE9426">
            <v>1.6</v>
          </cell>
          <cell r="AF9426">
            <v>100</v>
          </cell>
          <cell r="AG9426">
            <v>480</v>
          </cell>
          <cell r="AH9426">
            <v>380</v>
          </cell>
        </row>
        <row r="9427">
          <cell r="AD9427">
            <v>16</v>
          </cell>
          <cell r="AF9427">
            <v>100</v>
          </cell>
          <cell r="AG9427" t="str">
            <v/>
          </cell>
          <cell r="AH9427">
            <v>-100</v>
          </cell>
        </row>
        <row r="9428">
          <cell r="AD9428">
            <v>5.5</v>
          </cell>
          <cell r="AF9428">
            <v>100</v>
          </cell>
          <cell r="AG9428" t="str">
            <v/>
          </cell>
          <cell r="AH9428">
            <v>-100</v>
          </cell>
        </row>
        <row r="9429">
          <cell r="AD9429">
            <v>7</v>
          </cell>
          <cell r="AF9429">
            <v>100</v>
          </cell>
          <cell r="AG9429" t="str">
            <v/>
          </cell>
          <cell r="AH9429">
            <v>-100</v>
          </cell>
        </row>
        <row r="9430">
          <cell r="AD9430">
            <v>2.9</v>
          </cell>
          <cell r="AF9430">
            <v>100</v>
          </cell>
          <cell r="AG9430" t="str">
            <v/>
          </cell>
          <cell r="AH9430">
            <v>-100</v>
          </cell>
        </row>
        <row r="9431">
          <cell r="AC9431" t="str">
            <v>Won</v>
          </cell>
          <cell r="AD9431">
            <v>6</v>
          </cell>
          <cell r="AE9431">
            <v>2.4</v>
          </cell>
          <cell r="AF9431">
            <v>100</v>
          </cell>
          <cell r="AG9431">
            <v>600</v>
          </cell>
          <cell r="AH9431">
            <v>500</v>
          </cell>
        </row>
        <row r="9432">
          <cell r="AC9432" t="str">
            <v>Ntd</v>
          </cell>
          <cell r="AD9432">
            <v>5</v>
          </cell>
          <cell r="AF9432">
            <v>100</v>
          </cell>
          <cell r="AG9432" t="str">
            <v/>
          </cell>
          <cell r="AH9432">
            <v>-100</v>
          </cell>
        </row>
        <row r="9433">
          <cell r="AD9433">
            <v>6.5</v>
          </cell>
          <cell r="AF9433">
            <v>100</v>
          </cell>
          <cell r="AG9433" t="str">
            <v/>
          </cell>
          <cell r="AH9433">
            <v>-100</v>
          </cell>
        </row>
        <row r="9434">
          <cell r="AC9434" t="str">
            <v>2nd</v>
          </cell>
          <cell r="AD9434">
            <v>7.5</v>
          </cell>
          <cell r="AE9434">
            <v>3.3</v>
          </cell>
          <cell r="AF9434">
            <v>100</v>
          </cell>
          <cell r="AG9434" t="str">
            <v/>
          </cell>
          <cell r="AH9434">
            <v>-100</v>
          </cell>
        </row>
        <row r="9435">
          <cell r="AC9435" t="str">
            <v>Won</v>
          </cell>
          <cell r="AD9435">
            <v>3.7</v>
          </cell>
          <cell r="AE9435">
            <v>1.9</v>
          </cell>
          <cell r="AF9435">
            <v>100</v>
          </cell>
          <cell r="AG9435">
            <v>370</v>
          </cell>
          <cell r="AH9435">
            <v>270</v>
          </cell>
        </row>
        <row r="9436">
          <cell r="AC9436" t="str">
            <v>Ntd</v>
          </cell>
          <cell r="AD9436">
            <v>5</v>
          </cell>
          <cell r="AF9436">
            <v>100</v>
          </cell>
          <cell r="AG9436" t="str">
            <v/>
          </cell>
          <cell r="AH9436">
            <v>-100</v>
          </cell>
        </row>
        <row r="9437">
          <cell r="AD9437">
            <v>5</v>
          </cell>
          <cell r="AF9437">
            <v>100</v>
          </cell>
          <cell r="AG9437" t="str">
            <v/>
          </cell>
          <cell r="AH9437">
            <v>-100</v>
          </cell>
        </row>
        <row r="9438">
          <cell r="AD9438">
            <v>7.5</v>
          </cell>
          <cell r="AF9438">
            <v>100</v>
          </cell>
          <cell r="AG9438" t="str">
            <v/>
          </cell>
          <cell r="AH9438">
            <v>-100</v>
          </cell>
        </row>
        <row r="9439">
          <cell r="AD9439">
            <v>4.4000000000000004</v>
          </cell>
          <cell r="AF9439">
            <v>100</v>
          </cell>
          <cell r="AG9439" t="str">
            <v/>
          </cell>
          <cell r="AH9439">
            <v>-100</v>
          </cell>
        </row>
        <row r="9440">
          <cell r="AC9440" t="str">
            <v>3rd</v>
          </cell>
          <cell r="AD9440">
            <v>5</v>
          </cell>
          <cell r="AE9440">
            <v>1.7</v>
          </cell>
          <cell r="AF9440">
            <v>100</v>
          </cell>
          <cell r="AG9440" t="str">
            <v/>
          </cell>
          <cell r="AH9440">
            <v>-100</v>
          </cell>
        </row>
        <row r="9441">
          <cell r="AC9441" t="str">
            <v>Won</v>
          </cell>
          <cell r="AD9441">
            <v>2.35</v>
          </cell>
          <cell r="AE9441">
            <v>1.3</v>
          </cell>
          <cell r="AF9441">
            <v>100</v>
          </cell>
          <cell r="AG9441">
            <v>235</v>
          </cell>
          <cell r="AH9441">
            <v>135</v>
          </cell>
        </row>
        <row r="9442">
          <cell r="AC9442" t="str">
            <v>2nd</v>
          </cell>
          <cell r="AD9442">
            <v>7.5</v>
          </cell>
          <cell r="AE9442">
            <v>1.8</v>
          </cell>
          <cell r="AF9442">
            <v>100</v>
          </cell>
          <cell r="AG9442" t="str">
            <v/>
          </cell>
          <cell r="AH9442">
            <v>-100</v>
          </cell>
        </row>
        <row r="9443">
          <cell r="AD9443">
            <v>12</v>
          </cell>
          <cell r="AF9443">
            <v>100</v>
          </cell>
          <cell r="AG9443" t="str">
            <v/>
          </cell>
          <cell r="AH9443">
            <v>-100</v>
          </cell>
        </row>
        <row r="9444">
          <cell r="AD9444">
            <v>8</v>
          </cell>
          <cell r="AF9444">
            <v>100</v>
          </cell>
          <cell r="AG9444" t="str">
            <v/>
          </cell>
          <cell r="AH9444">
            <v>-100</v>
          </cell>
        </row>
        <row r="9445">
          <cell r="AC9445" t="str">
            <v>3rd</v>
          </cell>
          <cell r="AD9445">
            <v>8</v>
          </cell>
          <cell r="AE9445">
            <v>2.2999999999999998</v>
          </cell>
          <cell r="AF9445">
            <v>100</v>
          </cell>
          <cell r="AG9445" t="str">
            <v/>
          </cell>
          <cell r="AH9445">
            <v>-100</v>
          </cell>
        </row>
        <row r="9446">
          <cell r="AD9446">
            <v>5.5</v>
          </cell>
          <cell r="AF9446">
            <v>100</v>
          </cell>
          <cell r="AG9446" t="str">
            <v/>
          </cell>
          <cell r="AH9446">
            <v>-100</v>
          </cell>
        </row>
        <row r="9447">
          <cell r="AC9447" t="str">
            <v>Won</v>
          </cell>
          <cell r="AD9447">
            <v>20</v>
          </cell>
          <cell r="AE9447">
            <v>2.7</v>
          </cell>
          <cell r="AF9447">
            <v>100</v>
          </cell>
          <cell r="AG9447">
            <v>2000</v>
          </cell>
          <cell r="AH9447">
            <v>1900</v>
          </cell>
        </row>
        <row r="9448">
          <cell r="AD9448">
            <v>8.5</v>
          </cell>
          <cell r="AF9448">
            <v>100</v>
          </cell>
          <cell r="AG9448" t="str">
            <v/>
          </cell>
          <cell r="AH9448">
            <v>-100</v>
          </cell>
        </row>
        <row r="9449">
          <cell r="AC9449" t="str">
            <v>2nd</v>
          </cell>
          <cell r="AD9449">
            <v>4.5999999999999996</v>
          </cell>
          <cell r="AE9449">
            <v>1.6</v>
          </cell>
          <cell r="AF9449">
            <v>100</v>
          </cell>
          <cell r="AG9449" t="str">
            <v/>
          </cell>
          <cell r="AH9449">
            <v>-100</v>
          </cell>
        </row>
        <row r="9450">
          <cell r="AC9450" t="str">
            <v>2nd</v>
          </cell>
          <cell r="AD9450">
            <v>5.5</v>
          </cell>
          <cell r="AE9450">
            <v>2.8</v>
          </cell>
          <cell r="AF9450">
            <v>100</v>
          </cell>
          <cell r="AG9450" t="str">
            <v/>
          </cell>
          <cell r="AH9450">
            <v>-100</v>
          </cell>
        </row>
        <row r="9451">
          <cell r="AD9451">
            <v>9.5</v>
          </cell>
          <cell r="AF9451">
            <v>100</v>
          </cell>
          <cell r="AG9451" t="str">
            <v/>
          </cell>
          <cell r="AH9451">
            <v>-100</v>
          </cell>
        </row>
        <row r="9452">
          <cell r="AD9452">
            <v>3.7</v>
          </cell>
          <cell r="AF9452">
            <v>100</v>
          </cell>
          <cell r="AG9452" t="str">
            <v/>
          </cell>
          <cell r="AH9452">
            <v>-100</v>
          </cell>
        </row>
        <row r="9453">
          <cell r="AD9453">
            <v>5</v>
          </cell>
          <cell r="AF9453">
            <v>100</v>
          </cell>
          <cell r="AG9453" t="str">
            <v/>
          </cell>
          <cell r="AH9453">
            <v>-100</v>
          </cell>
        </row>
        <row r="9454">
          <cell r="AD9454">
            <v>5.5</v>
          </cell>
          <cell r="AF9454">
            <v>100</v>
          </cell>
          <cell r="AG9454" t="str">
            <v/>
          </cell>
          <cell r="AH9454">
            <v>-100</v>
          </cell>
        </row>
        <row r="9455">
          <cell r="AC9455" t="str">
            <v>Won</v>
          </cell>
          <cell r="AD9455">
            <v>4</v>
          </cell>
          <cell r="AE9455">
            <v>1.5</v>
          </cell>
          <cell r="AF9455">
            <v>100</v>
          </cell>
          <cell r="AG9455">
            <v>400</v>
          </cell>
          <cell r="AH9455">
            <v>300</v>
          </cell>
        </row>
        <row r="9456">
          <cell r="AD9456">
            <v>18</v>
          </cell>
          <cell r="AF9456">
            <v>100</v>
          </cell>
          <cell r="AG9456" t="str">
            <v/>
          </cell>
          <cell r="AH9456">
            <v>-100</v>
          </cell>
        </row>
        <row r="9457">
          <cell r="AC9457" t="str">
            <v>3rd</v>
          </cell>
          <cell r="AD9457">
            <v>5.5</v>
          </cell>
          <cell r="AE9457">
            <v>2.1</v>
          </cell>
          <cell r="AF9457">
            <v>100</v>
          </cell>
          <cell r="AG9457" t="str">
            <v/>
          </cell>
          <cell r="AH9457">
            <v>-100</v>
          </cell>
        </row>
        <row r="9458">
          <cell r="AC9458" t="str">
            <v>2nd</v>
          </cell>
          <cell r="AD9458">
            <v>12</v>
          </cell>
          <cell r="AE9458">
            <v>3</v>
          </cell>
          <cell r="AF9458">
            <v>100</v>
          </cell>
          <cell r="AG9458" t="str">
            <v/>
          </cell>
          <cell r="AH9458">
            <v>-100</v>
          </cell>
        </row>
        <row r="9459">
          <cell r="AD9459">
            <v>7</v>
          </cell>
          <cell r="AF9459">
            <v>100</v>
          </cell>
          <cell r="AG9459" t="str">
            <v/>
          </cell>
          <cell r="AH9459">
            <v>-100</v>
          </cell>
        </row>
        <row r="9460">
          <cell r="AD9460">
            <v>3.5</v>
          </cell>
          <cell r="AF9460">
            <v>100</v>
          </cell>
          <cell r="AG9460" t="str">
            <v/>
          </cell>
          <cell r="AH9460">
            <v>-100</v>
          </cell>
        </row>
        <row r="9461">
          <cell r="AC9461" t="str">
            <v>3rd</v>
          </cell>
          <cell r="AD9461">
            <v>6</v>
          </cell>
          <cell r="AE9461">
            <v>1.6</v>
          </cell>
          <cell r="AF9461">
            <v>100</v>
          </cell>
          <cell r="AG9461" t="str">
            <v/>
          </cell>
          <cell r="AH9461">
            <v>-100</v>
          </cell>
        </row>
        <row r="9462">
          <cell r="AD9462">
            <v>10</v>
          </cell>
          <cell r="AF9462">
            <v>100</v>
          </cell>
          <cell r="AG9462" t="str">
            <v/>
          </cell>
          <cell r="AH9462">
            <v>-100</v>
          </cell>
        </row>
        <row r="9463">
          <cell r="AC9463" t="str">
            <v>2nd</v>
          </cell>
          <cell r="AD9463">
            <v>10</v>
          </cell>
          <cell r="AE9463">
            <v>2.5</v>
          </cell>
          <cell r="AF9463">
            <v>100</v>
          </cell>
          <cell r="AG9463" t="str">
            <v/>
          </cell>
          <cell r="AH9463">
            <v>-100</v>
          </cell>
        </row>
        <row r="9464">
          <cell r="AD9464">
            <v>4.8</v>
          </cell>
          <cell r="AF9464">
            <v>100</v>
          </cell>
          <cell r="AG9464" t="str">
            <v/>
          </cell>
          <cell r="AH9464">
            <v>-100</v>
          </cell>
        </row>
        <row r="9465">
          <cell r="AC9465" t="str">
            <v>3rd</v>
          </cell>
          <cell r="AD9465">
            <v>10</v>
          </cell>
          <cell r="AE9465">
            <v>2.8</v>
          </cell>
          <cell r="AF9465">
            <v>100</v>
          </cell>
          <cell r="AG9465" t="str">
            <v/>
          </cell>
          <cell r="AH9465">
            <v>-100</v>
          </cell>
        </row>
        <row r="9466">
          <cell r="AD9466">
            <v>4.2</v>
          </cell>
          <cell r="AF9466">
            <v>100</v>
          </cell>
          <cell r="AG9466" t="str">
            <v/>
          </cell>
          <cell r="AH9466">
            <v>-100</v>
          </cell>
        </row>
        <row r="9467">
          <cell r="AC9467" t="str">
            <v>2nd</v>
          </cell>
          <cell r="AD9467">
            <v>4.2</v>
          </cell>
          <cell r="AE9467">
            <v>1.9</v>
          </cell>
          <cell r="AF9467">
            <v>100</v>
          </cell>
          <cell r="AG9467" t="str">
            <v/>
          </cell>
          <cell r="AH9467">
            <v>-100</v>
          </cell>
        </row>
        <row r="9468">
          <cell r="AC9468" t="str">
            <v>Won</v>
          </cell>
          <cell r="AD9468">
            <v>4.2</v>
          </cell>
          <cell r="AE9468">
            <v>1.4</v>
          </cell>
          <cell r="AF9468">
            <v>100</v>
          </cell>
          <cell r="AG9468">
            <v>420</v>
          </cell>
          <cell r="AH9468">
            <v>320</v>
          </cell>
        </row>
        <row r="9469">
          <cell r="AD9469">
            <v>7</v>
          </cell>
          <cell r="AF9469">
            <v>100</v>
          </cell>
          <cell r="AG9469" t="str">
            <v/>
          </cell>
          <cell r="AH9469">
            <v>-100</v>
          </cell>
        </row>
        <row r="9470">
          <cell r="AC9470" t="str">
            <v>2nd</v>
          </cell>
          <cell r="AD9470">
            <v>6</v>
          </cell>
          <cell r="AE9470">
            <v>2.1</v>
          </cell>
          <cell r="AF9470">
            <v>100</v>
          </cell>
          <cell r="AG9470" t="str">
            <v/>
          </cell>
          <cell r="AH9470">
            <v>-100</v>
          </cell>
        </row>
        <row r="9471">
          <cell r="AD9471">
            <v>9.5</v>
          </cell>
          <cell r="AF9471">
            <v>100</v>
          </cell>
          <cell r="AG9471" t="str">
            <v/>
          </cell>
          <cell r="AH9471">
            <v>-100</v>
          </cell>
        </row>
        <row r="9472">
          <cell r="AD9472">
            <v>34</v>
          </cell>
          <cell r="AF9472">
            <v>100</v>
          </cell>
          <cell r="AG9472" t="str">
            <v/>
          </cell>
          <cell r="AH9472">
            <v>-100</v>
          </cell>
        </row>
        <row r="9473">
          <cell r="AC9473" t="str">
            <v>Won</v>
          </cell>
          <cell r="AD9473">
            <v>3.2</v>
          </cell>
          <cell r="AE9473">
            <v>1.4</v>
          </cell>
          <cell r="AF9473">
            <v>100</v>
          </cell>
          <cell r="AG9473">
            <v>320</v>
          </cell>
          <cell r="AH9473">
            <v>220</v>
          </cell>
        </row>
        <row r="9474">
          <cell r="AD9474">
            <v>13</v>
          </cell>
          <cell r="AF9474">
            <v>100</v>
          </cell>
          <cell r="AG9474" t="str">
            <v/>
          </cell>
          <cell r="AH9474">
            <v>-100</v>
          </cell>
        </row>
        <row r="9475">
          <cell r="AD9475">
            <v>2.6</v>
          </cell>
          <cell r="AF9475">
            <v>100</v>
          </cell>
          <cell r="AG9475" t="str">
            <v/>
          </cell>
          <cell r="AH9475">
            <v>-100</v>
          </cell>
        </row>
        <row r="9476">
          <cell r="AC9476" t="str">
            <v>3rd</v>
          </cell>
          <cell r="AD9476">
            <v>6</v>
          </cell>
          <cell r="AE9476">
            <v>2.2000000000000002</v>
          </cell>
          <cell r="AF9476">
            <v>100</v>
          </cell>
          <cell r="AG9476" t="str">
            <v/>
          </cell>
          <cell r="AH9476">
            <v>-100</v>
          </cell>
        </row>
        <row r="9477">
          <cell r="AD9477">
            <v>6.5</v>
          </cell>
          <cell r="AF9477">
            <v>100</v>
          </cell>
          <cell r="AG9477" t="str">
            <v/>
          </cell>
          <cell r="AH9477">
            <v>-100</v>
          </cell>
        </row>
        <row r="9478">
          <cell r="AD9478">
            <v>6</v>
          </cell>
          <cell r="AF9478">
            <v>100</v>
          </cell>
          <cell r="AG9478" t="str">
            <v/>
          </cell>
          <cell r="AH9478">
            <v>-100</v>
          </cell>
        </row>
        <row r="9479">
          <cell r="AC9479" t="str">
            <v>Won</v>
          </cell>
          <cell r="AD9479">
            <v>12</v>
          </cell>
          <cell r="AE9479">
            <v>2.9</v>
          </cell>
          <cell r="AF9479">
            <v>100</v>
          </cell>
          <cell r="AG9479">
            <v>1200</v>
          </cell>
          <cell r="AH9479">
            <v>1100</v>
          </cell>
        </row>
        <row r="9480">
          <cell r="AC9480" t="str">
            <v>Won</v>
          </cell>
          <cell r="AD9480">
            <v>19</v>
          </cell>
          <cell r="AE9480">
            <v>3.4</v>
          </cell>
          <cell r="AF9480">
            <v>100</v>
          </cell>
          <cell r="AG9480">
            <v>1900</v>
          </cell>
          <cell r="AH9480">
            <v>1800</v>
          </cell>
        </row>
        <row r="9481">
          <cell r="AC9481" t="str">
            <v>2nd</v>
          </cell>
          <cell r="AD9481">
            <v>3.2</v>
          </cell>
          <cell r="AE9481">
            <v>1.3</v>
          </cell>
          <cell r="AF9481">
            <v>100</v>
          </cell>
          <cell r="AG9481" t="str">
            <v/>
          </cell>
          <cell r="AH9481">
            <v>-100</v>
          </cell>
        </row>
        <row r="9482">
          <cell r="AD9482">
            <v>20</v>
          </cell>
          <cell r="AF9482">
            <v>100</v>
          </cell>
          <cell r="AG9482" t="str">
            <v/>
          </cell>
          <cell r="AH9482">
            <v>-100</v>
          </cell>
        </row>
        <row r="9483">
          <cell r="AD9483">
            <v>8.5</v>
          </cell>
          <cell r="AF9483">
            <v>100</v>
          </cell>
          <cell r="AG9483" t="str">
            <v/>
          </cell>
          <cell r="AH9483">
            <v>-100</v>
          </cell>
        </row>
        <row r="9484">
          <cell r="AD9484">
            <v>10</v>
          </cell>
          <cell r="AF9484">
            <v>100</v>
          </cell>
          <cell r="AG9484" t="str">
            <v/>
          </cell>
          <cell r="AH9484">
            <v>-100</v>
          </cell>
        </row>
        <row r="9485">
          <cell r="AD9485">
            <v>5.5</v>
          </cell>
          <cell r="AF9485">
            <v>100</v>
          </cell>
          <cell r="AG9485" t="str">
            <v/>
          </cell>
          <cell r="AH9485">
            <v>-100</v>
          </cell>
        </row>
        <row r="9486">
          <cell r="AC9486" t="str">
            <v>Won</v>
          </cell>
          <cell r="AD9486">
            <v>9</v>
          </cell>
          <cell r="AE9486">
            <v>2.2000000000000002</v>
          </cell>
          <cell r="AF9486">
            <v>100</v>
          </cell>
          <cell r="AG9486">
            <v>900</v>
          </cell>
          <cell r="AH9486">
            <v>800</v>
          </cell>
        </row>
        <row r="9487">
          <cell r="AC9487" t="str">
            <v>3rd</v>
          </cell>
          <cell r="AD9487">
            <v>4.5999999999999996</v>
          </cell>
          <cell r="AE9487">
            <v>1.5</v>
          </cell>
          <cell r="AF9487">
            <v>100</v>
          </cell>
          <cell r="AG9487" t="str">
            <v/>
          </cell>
          <cell r="AH9487">
            <v>-100</v>
          </cell>
        </row>
        <row r="9488">
          <cell r="AD9488">
            <v>3.6</v>
          </cell>
          <cell r="AF9488">
            <v>100</v>
          </cell>
          <cell r="AG9488" t="str">
            <v/>
          </cell>
          <cell r="AH9488">
            <v>-100</v>
          </cell>
        </row>
        <row r="9489">
          <cell r="AD9489">
            <v>15</v>
          </cell>
          <cell r="AF9489">
            <v>100</v>
          </cell>
          <cell r="AG9489" t="str">
            <v/>
          </cell>
          <cell r="AH9489">
            <v>-100</v>
          </cell>
        </row>
        <row r="9490">
          <cell r="AC9490" t="str">
            <v>Won</v>
          </cell>
          <cell r="AD9490">
            <v>3</v>
          </cell>
          <cell r="AE9490">
            <v>1.4</v>
          </cell>
          <cell r="AF9490">
            <v>100</v>
          </cell>
          <cell r="AG9490">
            <v>300</v>
          </cell>
          <cell r="AH9490">
            <v>200</v>
          </cell>
        </row>
        <row r="9491">
          <cell r="AC9491" t="str">
            <v>3rd</v>
          </cell>
          <cell r="AD9491">
            <v>4.8</v>
          </cell>
          <cell r="AE9491">
            <v>2</v>
          </cell>
          <cell r="AF9491">
            <v>100</v>
          </cell>
          <cell r="AG9491" t="str">
            <v/>
          </cell>
          <cell r="AH9491">
            <v>-100</v>
          </cell>
        </row>
        <row r="9492">
          <cell r="AD9492">
            <v>7</v>
          </cell>
          <cell r="AF9492">
            <v>100</v>
          </cell>
          <cell r="AG9492" t="str">
            <v/>
          </cell>
          <cell r="AH9492">
            <v>-100</v>
          </cell>
        </row>
        <row r="9493">
          <cell r="AD9493">
            <v>12</v>
          </cell>
          <cell r="AF9493">
            <v>100</v>
          </cell>
          <cell r="AG9493" t="str">
            <v/>
          </cell>
          <cell r="AH9493">
            <v>-100</v>
          </cell>
        </row>
        <row r="9494">
          <cell r="AC9494" t="str">
            <v>2nd</v>
          </cell>
          <cell r="AD9494">
            <v>13</v>
          </cell>
          <cell r="AE9494">
            <v>3.3</v>
          </cell>
          <cell r="AF9494">
            <v>100</v>
          </cell>
          <cell r="AG9494" t="str">
            <v/>
          </cell>
          <cell r="AH9494">
            <v>-100</v>
          </cell>
        </row>
        <row r="9495">
          <cell r="AD9495">
            <v>5.5</v>
          </cell>
          <cell r="AF9495">
            <v>100</v>
          </cell>
          <cell r="AG9495" t="str">
            <v/>
          </cell>
          <cell r="AH9495">
            <v>-100</v>
          </cell>
        </row>
        <row r="9496">
          <cell r="AD9496">
            <v>3</v>
          </cell>
          <cell r="AF9496">
            <v>100</v>
          </cell>
          <cell r="AG9496" t="str">
            <v/>
          </cell>
          <cell r="AH9496">
            <v>-100</v>
          </cell>
        </row>
        <row r="9497">
          <cell r="AC9497" t="str">
            <v>3rd</v>
          </cell>
          <cell r="AD9497">
            <v>3.8</v>
          </cell>
          <cell r="AE9497">
            <v>1.6</v>
          </cell>
          <cell r="AF9497">
            <v>100</v>
          </cell>
          <cell r="AG9497" t="str">
            <v/>
          </cell>
          <cell r="AH9497">
            <v>-100</v>
          </cell>
        </row>
        <row r="9498">
          <cell r="AD9498">
            <v>21</v>
          </cell>
          <cell r="AF9498">
            <v>100</v>
          </cell>
          <cell r="AG9498" t="str">
            <v/>
          </cell>
          <cell r="AH9498">
            <v>-100</v>
          </cell>
        </row>
        <row r="9499">
          <cell r="AD9499">
            <v>21</v>
          </cell>
          <cell r="AF9499">
            <v>100</v>
          </cell>
          <cell r="AG9499" t="str">
            <v/>
          </cell>
          <cell r="AH9499">
            <v>-100</v>
          </cell>
        </row>
        <row r="9500">
          <cell r="AC9500" t="str">
            <v>3rd</v>
          </cell>
          <cell r="AD9500">
            <v>5</v>
          </cell>
          <cell r="AE9500">
            <v>1.7</v>
          </cell>
          <cell r="AF9500">
            <v>100</v>
          </cell>
          <cell r="AG9500" t="str">
            <v/>
          </cell>
          <cell r="AH9500">
            <v>-100</v>
          </cell>
        </row>
        <row r="9501">
          <cell r="AC9501" t="str">
            <v>Won</v>
          </cell>
          <cell r="AD9501">
            <v>3.9</v>
          </cell>
          <cell r="AE9501">
            <v>1.6</v>
          </cell>
          <cell r="AF9501">
            <v>100</v>
          </cell>
          <cell r="AG9501">
            <v>390</v>
          </cell>
          <cell r="AH9501">
            <v>290</v>
          </cell>
        </row>
        <row r="9502">
          <cell r="AD9502">
            <v>5</v>
          </cell>
          <cell r="AF9502">
            <v>100</v>
          </cell>
          <cell r="AG9502" t="str">
            <v/>
          </cell>
          <cell r="AH9502">
            <v>-100</v>
          </cell>
        </row>
        <row r="9503">
          <cell r="AD9503">
            <v>5.5</v>
          </cell>
          <cell r="AF9503">
            <v>100</v>
          </cell>
          <cell r="AG9503" t="str">
            <v/>
          </cell>
          <cell r="AH9503">
            <v>-100</v>
          </cell>
        </row>
        <row r="9504">
          <cell r="AD9504">
            <v>12</v>
          </cell>
          <cell r="AF9504">
            <v>100</v>
          </cell>
          <cell r="AG9504" t="str">
            <v/>
          </cell>
          <cell r="AH9504">
            <v>-100</v>
          </cell>
        </row>
        <row r="9505">
          <cell r="AC9505" t="str">
            <v>Won</v>
          </cell>
          <cell r="AD9505">
            <v>5.5</v>
          </cell>
          <cell r="AE9505">
            <v>2.5</v>
          </cell>
          <cell r="AF9505">
            <v>100</v>
          </cell>
          <cell r="AG9505">
            <v>550</v>
          </cell>
          <cell r="AH9505">
            <v>450</v>
          </cell>
        </row>
        <row r="9506">
          <cell r="AC9506" t="str">
            <v>2nd</v>
          </cell>
          <cell r="AD9506">
            <v>9.5</v>
          </cell>
          <cell r="AE9506">
            <v>3.6</v>
          </cell>
          <cell r="AF9506">
            <v>100</v>
          </cell>
          <cell r="AG9506" t="str">
            <v/>
          </cell>
          <cell r="AH9506">
            <v>-100</v>
          </cell>
        </row>
        <row r="9507">
          <cell r="AD9507">
            <v>1.75</v>
          </cell>
          <cell r="AF9507">
            <v>100</v>
          </cell>
          <cell r="AG9507" t="str">
            <v/>
          </cell>
          <cell r="AH9507">
            <v>-100</v>
          </cell>
        </row>
        <row r="9508">
          <cell r="AD9508">
            <v>9</v>
          </cell>
          <cell r="AF9508">
            <v>100</v>
          </cell>
          <cell r="AG9508" t="str">
            <v/>
          </cell>
          <cell r="AH9508">
            <v>-100</v>
          </cell>
        </row>
        <row r="9509">
          <cell r="AC9509" t="str">
            <v>Ntd</v>
          </cell>
          <cell r="AD9509">
            <v>14</v>
          </cell>
          <cell r="AF9509">
            <v>100</v>
          </cell>
          <cell r="AG9509" t="str">
            <v/>
          </cell>
          <cell r="AH9509">
            <v>-100</v>
          </cell>
        </row>
        <row r="9510">
          <cell r="AC9510" t="str">
            <v>Won</v>
          </cell>
          <cell r="AD9510">
            <v>1.6</v>
          </cell>
          <cell r="AE9510">
            <v>1.04</v>
          </cell>
          <cell r="AF9510">
            <v>100</v>
          </cell>
          <cell r="AG9510">
            <v>160</v>
          </cell>
          <cell r="AH9510">
            <v>60</v>
          </cell>
        </row>
        <row r="9511">
          <cell r="AD9511">
            <v>9</v>
          </cell>
          <cell r="AF9511">
            <v>100</v>
          </cell>
          <cell r="AG9511" t="str">
            <v/>
          </cell>
          <cell r="AH9511">
            <v>-100</v>
          </cell>
        </row>
        <row r="9512">
          <cell r="AD9512">
            <v>7</v>
          </cell>
          <cell r="AF9512">
            <v>100</v>
          </cell>
          <cell r="AG9512" t="str">
            <v/>
          </cell>
          <cell r="AH9512">
            <v>-100</v>
          </cell>
        </row>
        <row r="9513">
          <cell r="AC9513" t="str">
            <v>2nd</v>
          </cell>
          <cell r="AD9513">
            <v>10</v>
          </cell>
          <cell r="AE9513">
            <v>2</v>
          </cell>
          <cell r="AF9513">
            <v>100</v>
          </cell>
          <cell r="AG9513" t="str">
            <v/>
          </cell>
          <cell r="AH9513">
            <v>-100</v>
          </cell>
        </row>
        <row r="9514">
          <cell r="AC9514" t="str">
            <v>3rd</v>
          </cell>
          <cell r="AD9514">
            <v>21</v>
          </cell>
          <cell r="AE9514">
            <v>2.8</v>
          </cell>
          <cell r="AF9514">
            <v>100</v>
          </cell>
          <cell r="AG9514" t="str">
            <v/>
          </cell>
          <cell r="AH9514">
            <v>-100</v>
          </cell>
        </row>
        <row r="9515">
          <cell r="AD9515">
            <v>5.5</v>
          </cell>
          <cell r="AF9515">
            <v>100</v>
          </cell>
          <cell r="AG9515" t="str">
            <v/>
          </cell>
          <cell r="AH9515">
            <v>-100</v>
          </cell>
        </row>
        <row r="9516">
          <cell r="AC9516" t="str">
            <v>2nd</v>
          </cell>
          <cell r="AD9516">
            <v>6.5</v>
          </cell>
          <cell r="AE9516">
            <v>2.1</v>
          </cell>
          <cell r="AF9516">
            <v>100</v>
          </cell>
          <cell r="AG9516" t="str">
            <v/>
          </cell>
          <cell r="AH9516">
            <v>-100</v>
          </cell>
        </row>
        <row r="9517">
          <cell r="AC9517" t="str">
            <v>Won</v>
          </cell>
          <cell r="AD9517">
            <v>2.9</v>
          </cell>
          <cell r="AE9517">
            <v>1.4</v>
          </cell>
          <cell r="AF9517">
            <v>100</v>
          </cell>
          <cell r="AG9517">
            <v>290</v>
          </cell>
          <cell r="AH9517">
            <v>190</v>
          </cell>
        </row>
        <row r="9518">
          <cell r="AD9518">
            <v>12</v>
          </cell>
          <cell r="AF9518">
            <v>100</v>
          </cell>
          <cell r="AG9518" t="str">
            <v/>
          </cell>
          <cell r="AH9518">
            <v>-100</v>
          </cell>
        </row>
        <row r="9519">
          <cell r="AD9519">
            <v>8.5</v>
          </cell>
          <cell r="AF9519">
            <v>100</v>
          </cell>
          <cell r="AG9519" t="str">
            <v/>
          </cell>
          <cell r="AH9519">
            <v>-100</v>
          </cell>
        </row>
        <row r="9520">
          <cell r="AC9520" t="str">
            <v>3rd</v>
          </cell>
          <cell r="AD9520">
            <v>4.5999999999999996</v>
          </cell>
          <cell r="AE9520">
            <v>1.6</v>
          </cell>
          <cell r="AF9520">
            <v>100</v>
          </cell>
          <cell r="AG9520" t="str">
            <v/>
          </cell>
          <cell r="AH9520">
            <v>-100</v>
          </cell>
        </row>
        <row r="9521">
          <cell r="AD9521">
            <v>6.5</v>
          </cell>
          <cell r="AF9521">
            <v>100</v>
          </cell>
          <cell r="AG9521" t="str">
            <v/>
          </cell>
          <cell r="AH9521">
            <v>-100</v>
          </cell>
        </row>
        <row r="9522">
          <cell r="AD9522">
            <v>15</v>
          </cell>
          <cell r="AF9522">
            <v>100</v>
          </cell>
          <cell r="AG9522" t="str">
            <v/>
          </cell>
          <cell r="AH9522">
            <v>-100</v>
          </cell>
        </row>
        <row r="9523">
          <cell r="AD9523">
            <v>9.5</v>
          </cell>
          <cell r="AF9523">
            <v>100</v>
          </cell>
          <cell r="AG9523" t="str">
            <v/>
          </cell>
          <cell r="AH9523">
            <v>-100</v>
          </cell>
        </row>
        <row r="9524">
          <cell r="AD9524">
            <v>5.5</v>
          </cell>
          <cell r="AF9524">
            <v>100</v>
          </cell>
          <cell r="AG9524" t="str">
            <v/>
          </cell>
          <cell r="AH9524">
            <v>-100</v>
          </cell>
        </row>
        <row r="9525">
          <cell r="AC9525" t="str">
            <v>3rd</v>
          </cell>
          <cell r="AD9525">
            <v>6</v>
          </cell>
          <cell r="AE9525">
            <v>2.1</v>
          </cell>
          <cell r="AF9525">
            <v>100</v>
          </cell>
          <cell r="AG9525" t="str">
            <v/>
          </cell>
          <cell r="AH9525">
            <v>-100</v>
          </cell>
        </row>
        <row r="9526">
          <cell r="AC9526" t="str">
            <v>Won</v>
          </cell>
          <cell r="AD9526">
            <v>3.2</v>
          </cell>
          <cell r="AE9526">
            <v>1.5</v>
          </cell>
          <cell r="AF9526">
            <v>100</v>
          </cell>
          <cell r="AG9526">
            <v>320</v>
          </cell>
          <cell r="AH9526">
            <v>220</v>
          </cell>
        </row>
        <row r="9527">
          <cell r="AD9527">
            <v>21</v>
          </cell>
          <cell r="AF9527">
            <v>100</v>
          </cell>
          <cell r="AG9527" t="str">
            <v/>
          </cell>
          <cell r="AH9527">
            <v>-100</v>
          </cell>
        </row>
        <row r="9528">
          <cell r="AC9528" t="str">
            <v>2nd</v>
          </cell>
          <cell r="AD9528">
            <v>5</v>
          </cell>
          <cell r="AE9528">
            <v>1.5</v>
          </cell>
          <cell r="AF9528">
            <v>100</v>
          </cell>
          <cell r="AG9528" t="str">
            <v/>
          </cell>
          <cell r="AH9528">
            <v>-100</v>
          </cell>
        </row>
        <row r="9529">
          <cell r="AD9529">
            <v>8</v>
          </cell>
          <cell r="AF9529">
            <v>100</v>
          </cell>
          <cell r="AG9529" t="str">
            <v/>
          </cell>
          <cell r="AH9529">
            <v>-100</v>
          </cell>
        </row>
        <row r="9530">
          <cell r="AD9530">
            <v>3.7</v>
          </cell>
          <cell r="AF9530">
            <v>100</v>
          </cell>
          <cell r="AG9530" t="str">
            <v/>
          </cell>
          <cell r="AH9530">
            <v>-100</v>
          </cell>
        </row>
        <row r="9531">
          <cell r="AC9531" t="str">
            <v>Won</v>
          </cell>
          <cell r="AD9531">
            <v>5</v>
          </cell>
          <cell r="AE9531">
            <v>1.9</v>
          </cell>
          <cell r="AF9531">
            <v>100</v>
          </cell>
          <cell r="AG9531">
            <v>500</v>
          </cell>
          <cell r="AH9531">
            <v>400</v>
          </cell>
        </row>
        <row r="9532">
          <cell r="AC9532" t="str">
            <v>3rd</v>
          </cell>
          <cell r="AD9532">
            <v>7</v>
          </cell>
          <cell r="AE9532">
            <v>2.6</v>
          </cell>
          <cell r="AF9532">
            <v>100</v>
          </cell>
          <cell r="AG9532" t="str">
            <v/>
          </cell>
          <cell r="AH9532">
            <v>-100</v>
          </cell>
        </row>
        <row r="9533">
          <cell r="AD9533">
            <v>14</v>
          </cell>
          <cell r="AF9533">
            <v>100</v>
          </cell>
          <cell r="AG9533" t="str">
            <v/>
          </cell>
          <cell r="AH9533">
            <v>-100</v>
          </cell>
        </row>
        <row r="9534">
          <cell r="AD9534">
            <v>26</v>
          </cell>
          <cell r="AF9534">
            <v>100</v>
          </cell>
          <cell r="AG9534" t="str">
            <v/>
          </cell>
          <cell r="AH9534">
            <v>-100</v>
          </cell>
        </row>
        <row r="9535">
          <cell r="AD9535">
            <v>2.5</v>
          </cell>
          <cell r="AF9535">
            <v>100</v>
          </cell>
          <cell r="AG9535" t="str">
            <v/>
          </cell>
          <cell r="AH9535">
            <v>-100</v>
          </cell>
        </row>
        <row r="9536">
          <cell r="AD9536">
            <v>3.3</v>
          </cell>
          <cell r="AF9536">
            <v>100</v>
          </cell>
          <cell r="AG9536" t="str">
            <v/>
          </cell>
          <cell r="AH9536">
            <v>-100</v>
          </cell>
        </row>
        <row r="9537">
          <cell r="AD9537">
            <v>4.4000000000000004</v>
          </cell>
          <cell r="AF9537">
            <v>100</v>
          </cell>
          <cell r="AG9537" t="str">
            <v/>
          </cell>
          <cell r="AH9537">
            <v>-100</v>
          </cell>
        </row>
        <row r="9538">
          <cell r="AC9538" t="str">
            <v>Won</v>
          </cell>
          <cell r="AD9538">
            <v>12</v>
          </cell>
          <cell r="AE9538">
            <v>2.2999999999999998</v>
          </cell>
          <cell r="AF9538">
            <v>100</v>
          </cell>
          <cell r="AG9538">
            <v>1200</v>
          </cell>
          <cell r="AH9538">
            <v>1100</v>
          </cell>
        </row>
        <row r="9539">
          <cell r="AC9539" t="str">
            <v>3rd</v>
          </cell>
          <cell r="AD9539">
            <v>19</v>
          </cell>
          <cell r="AE9539">
            <v>3.1</v>
          </cell>
          <cell r="AF9539">
            <v>100</v>
          </cell>
          <cell r="AG9539" t="str">
            <v/>
          </cell>
          <cell r="AH9539">
            <v>-100</v>
          </cell>
        </row>
        <row r="9540">
          <cell r="AD9540">
            <v>8</v>
          </cell>
          <cell r="AF9540">
            <v>100</v>
          </cell>
          <cell r="AG9540" t="str">
            <v/>
          </cell>
          <cell r="AH9540">
            <v>-100</v>
          </cell>
        </row>
        <row r="9541">
          <cell r="AC9541" t="str">
            <v>3rd</v>
          </cell>
          <cell r="AD9541">
            <v>3.5</v>
          </cell>
          <cell r="AE9541">
            <v>1.4</v>
          </cell>
          <cell r="AF9541">
            <v>100</v>
          </cell>
          <cell r="AG9541" t="str">
            <v/>
          </cell>
          <cell r="AH9541">
            <v>-100</v>
          </cell>
        </row>
        <row r="9542">
          <cell r="AD9542">
            <v>3.6</v>
          </cell>
          <cell r="AF9542">
            <v>100</v>
          </cell>
          <cell r="AG9542" t="str">
            <v/>
          </cell>
          <cell r="AH9542">
            <v>-100</v>
          </cell>
        </row>
        <row r="9543">
          <cell r="AC9543" t="str">
            <v>2nd</v>
          </cell>
          <cell r="AD9543">
            <v>10</v>
          </cell>
          <cell r="AE9543">
            <v>2.5</v>
          </cell>
          <cell r="AF9543">
            <v>100</v>
          </cell>
          <cell r="AG9543" t="str">
            <v/>
          </cell>
          <cell r="AH9543">
            <v>-100</v>
          </cell>
        </row>
        <row r="9544">
          <cell r="AC9544" t="str">
            <v>Won</v>
          </cell>
          <cell r="AD9544">
            <v>9</v>
          </cell>
          <cell r="AE9544">
            <v>2.5</v>
          </cell>
          <cell r="AF9544">
            <v>100</v>
          </cell>
          <cell r="AG9544">
            <v>900</v>
          </cell>
          <cell r="AH9544">
            <v>800</v>
          </cell>
        </row>
        <row r="9545">
          <cell r="AC9545" t="str">
            <v>Won</v>
          </cell>
          <cell r="AD9545">
            <v>6.5</v>
          </cell>
          <cell r="AE9545">
            <v>1.8</v>
          </cell>
          <cell r="AF9545">
            <v>100</v>
          </cell>
          <cell r="AG9545">
            <v>650</v>
          </cell>
          <cell r="AH9545">
            <v>550</v>
          </cell>
        </row>
        <row r="9546">
          <cell r="AC9546" t="str">
            <v>3rd</v>
          </cell>
          <cell r="AD9546">
            <v>2.7</v>
          </cell>
          <cell r="AE9546">
            <v>1.3</v>
          </cell>
          <cell r="AF9546">
            <v>100</v>
          </cell>
          <cell r="AG9546" t="str">
            <v/>
          </cell>
          <cell r="AH9546">
            <v>-100</v>
          </cell>
        </row>
        <row r="9547">
          <cell r="AD9547">
            <v>3.9</v>
          </cell>
          <cell r="AF9547">
            <v>100</v>
          </cell>
          <cell r="AG9547" t="str">
            <v/>
          </cell>
          <cell r="AH9547">
            <v>-100</v>
          </cell>
        </row>
        <row r="9548">
          <cell r="AD9548">
            <v>9.5</v>
          </cell>
          <cell r="AF9548">
            <v>100</v>
          </cell>
          <cell r="AG9548" t="str">
            <v/>
          </cell>
          <cell r="AH9548">
            <v>-100</v>
          </cell>
        </row>
        <row r="9549">
          <cell r="AC9549" t="str">
            <v>2nd</v>
          </cell>
          <cell r="AD9549">
            <v>11</v>
          </cell>
          <cell r="AE9549">
            <v>2.4</v>
          </cell>
          <cell r="AF9549">
            <v>100</v>
          </cell>
          <cell r="AG9549" t="str">
            <v/>
          </cell>
          <cell r="AH9549">
            <v>-100</v>
          </cell>
        </row>
        <row r="9550">
          <cell r="AC9550" t="str">
            <v>2nd</v>
          </cell>
          <cell r="AD9550">
            <v>3.9</v>
          </cell>
          <cell r="AE9550">
            <v>1.5</v>
          </cell>
          <cell r="AF9550">
            <v>100</v>
          </cell>
          <cell r="AG9550" t="str">
            <v/>
          </cell>
          <cell r="AH9550">
            <v>-100</v>
          </cell>
        </row>
        <row r="9551">
          <cell r="AD9551">
            <v>3.2</v>
          </cell>
          <cell r="AF9551">
            <v>100</v>
          </cell>
          <cell r="AG9551" t="str">
            <v/>
          </cell>
          <cell r="AH9551">
            <v>-100</v>
          </cell>
        </row>
        <row r="9552">
          <cell r="AD9552">
            <v>31</v>
          </cell>
          <cell r="AF9552">
            <v>100</v>
          </cell>
          <cell r="AG9552" t="str">
            <v/>
          </cell>
          <cell r="AH9552">
            <v>-100</v>
          </cell>
        </row>
        <row r="9553">
          <cell r="AD9553">
            <v>4.8</v>
          </cell>
          <cell r="AF9553">
            <v>100</v>
          </cell>
          <cell r="AG9553" t="str">
            <v/>
          </cell>
          <cell r="AH9553">
            <v>-100</v>
          </cell>
        </row>
        <row r="9554">
          <cell r="AC9554" t="str">
            <v>Won</v>
          </cell>
          <cell r="AD9554">
            <v>17</v>
          </cell>
          <cell r="AE9554">
            <v>3.2</v>
          </cell>
          <cell r="AF9554">
            <v>100</v>
          </cell>
          <cell r="AG9554">
            <v>1700</v>
          </cell>
          <cell r="AH9554">
            <v>1600</v>
          </cell>
        </row>
        <row r="9555">
          <cell r="AD9555">
            <v>6</v>
          </cell>
          <cell r="AF9555">
            <v>100</v>
          </cell>
          <cell r="AG9555" t="str">
            <v/>
          </cell>
          <cell r="AH9555">
            <v>-100</v>
          </cell>
        </row>
        <row r="9556">
          <cell r="AD9556">
            <v>12</v>
          </cell>
          <cell r="AF9556">
            <v>100</v>
          </cell>
          <cell r="AG9556" t="str">
            <v/>
          </cell>
          <cell r="AH9556">
            <v>-100</v>
          </cell>
        </row>
        <row r="9557">
          <cell r="AD9557">
            <v>151</v>
          </cell>
          <cell r="AF9557">
            <v>100</v>
          </cell>
          <cell r="AG9557" t="str">
            <v/>
          </cell>
          <cell r="AH9557">
            <v>-100</v>
          </cell>
        </row>
        <row r="9558">
          <cell r="AC9558" t="str">
            <v>Won</v>
          </cell>
          <cell r="AD9558">
            <v>5</v>
          </cell>
          <cell r="AE9558">
            <v>1.7</v>
          </cell>
          <cell r="AF9558">
            <v>100</v>
          </cell>
          <cell r="AG9558">
            <v>500</v>
          </cell>
          <cell r="AH9558">
            <v>400</v>
          </cell>
        </row>
        <row r="9559">
          <cell r="AC9559" t="str">
            <v>2nd</v>
          </cell>
          <cell r="AD9559">
            <v>8.5</v>
          </cell>
          <cell r="AE9559">
            <v>2.8</v>
          </cell>
          <cell r="AF9559">
            <v>100</v>
          </cell>
          <cell r="AG9559" t="str">
            <v/>
          </cell>
          <cell r="AH9559">
            <v>-100</v>
          </cell>
        </row>
        <row r="9560">
          <cell r="AD9560">
            <v>6.5</v>
          </cell>
          <cell r="AF9560">
            <v>100</v>
          </cell>
          <cell r="AG9560" t="str">
            <v/>
          </cell>
          <cell r="AH9560">
            <v>-100</v>
          </cell>
        </row>
        <row r="9561">
          <cell r="AD9561">
            <v>7.5</v>
          </cell>
          <cell r="AF9561">
            <v>100</v>
          </cell>
          <cell r="AG9561" t="str">
            <v/>
          </cell>
          <cell r="AH9561">
            <v>-100</v>
          </cell>
        </row>
        <row r="9562">
          <cell r="AD9562">
            <v>9.5</v>
          </cell>
          <cell r="AF9562">
            <v>100</v>
          </cell>
          <cell r="AG9562" t="str">
            <v/>
          </cell>
          <cell r="AH9562">
            <v>-100</v>
          </cell>
        </row>
        <row r="9563">
          <cell r="AD9563">
            <v>9.5</v>
          </cell>
          <cell r="AF9563">
            <v>100</v>
          </cell>
          <cell r="AG9563" t="str">
            <v/>
          </cell>
          <cell r="AH9563">
            <v>-100</v>
          </cell>
        </row>
        <row r="9564">
          <cell r="AD9564">
            <v>13</v>
          </cell>
          <cell r="AF9564">
            <v>100</v>
          </cell>
          <cell r="AG9564" t="str">
            <v/>
          </cell>
          <cell r="AH9564">
            <v>-100</v>
          </cell>
        </row>
        <row r="9565">
          <cell r="AC9565" t="str">
            <v>3rd</v>
          </cell>
          <cell r="AD9565">
            <v>6</v>
          </cell>
          <cell r="AE9565">
            <v>1.9</v>
          </cell>
          <cell r="AF9565">
            <v>100</v>
          </cell>
          <cell r="AG9565" t="str">
            <v/>
          </cell>
          <cell r="AH9565">
            <v>-100</v>
          </cell>
        </row>
        <row r="9566">
          <cell r="AC9566" t="str">
            <v>Won</v>
          </cell>
          <cell r="AD9566">
            <v>2.9</v>
          </cell>
          <cell r="AE9566">
            <v>1.3</v>
          </cell>
          <cell r="AF9566">
            <v>100</v>
          </cell>
          <cell r="AG9566">
            <v>290</v>
          </cell>
          <cell r="AH9566">
            <v>190</v>
          </cell>
        </row>
        <row r="9567">
          <cell r="AD9567">
            <v>7</v>
          </cell>
          <cell r="AF9567">
            <v>100</v>
          </cell>
          <cell r="AG9567" t="str">
            <v/>
          </cell>
          <cell r="AH9567">
            <v>-100</v>
          </cell>
        </row>
        <row r="9568">
          <cell r="AC9568" t="str">
            <v>2nd</v>
          </cell>
          <cell r="AD9568">
            <v>14</v>
          </cell>
          <cell r="AE9568">
            <v>3.3</v>
          </cell>
          <cell r="AF9568">
            <v>100</v>
          </cell>
          <cell r="AG9568" t="str">
            <v/>
          </cell>
          <cell r="AH9568">
            <v>-100</v>
          </cell>
        </row>
        <row r="9569">
          <cell r="AD9569">
            <v>8</v>
          </cell>
          <cell r="AF9569">
            <v>100</v>
          </cell>
          <cell r="AG9569" t="str">
            <v/>
          </cell>
          <cell r="AH9569">
            <v>-100</v>
          </cell>
        </row>
        <row r="9570">
          <cell r="AD9570">
            <v>1.7</v>
          </cell>
          <cell r="AF9570">
            <v>100</v>
          </cell>
          <cell r="AG9570" t="str">
            <v/>
          </cell>
          <cell r="AH9570">
            <v>-100</v>
          </cell>
        </row>
        <row r="9571">
          <cell r="AC9571" t="str">
            <v>2nd</v>
          </cell>
          <cell r="AD9571">
            <v>5.5</v>
          </cell>
          <cell r="AE9571">
            <v>1.4</v>
          </cell>
          <cell r="AF9571">
            <v>100</v>
          </cell>
          <cell r="AG9571" t="str">
            <v/>
          </cell>
          <cell r="AH9571">
            <v>-100</v>
          </cell>
        </row>
        <row r="9572">
          <cell r="AD9572">
            <v>21</v>
          </cell>
          <cell r="AF9572">
            <v>100</v>
          </cell>
          <cell r="AG9572" t="str">
            <v/>
          </cell>
          <cell r="AH9572">
            <v>-100</v>
          </cell>
        </row>
        <row r="9573">
          <cell r="AD9573">
            <v>13</v>
          </cell>
          <cell r="AF9573">
            <v>100</v>
          </cell>
          <cell r="AG9573" t="str">
            <v/>
          </cell>
          <cell r="AH9573">
            <v>-100</v>
          </cell>
        </row>
        <row r="9574">
          <cell r="AD9574">
            <v>12</v>
          </cell>
          <cell r="AF9574">
            <v>100</v>
          </cell>
          <cell r="AG9574" t="str">
            <v/>
          </cell>
          <cell r="AH9574">
            <v>-100</v>
          </cell>
        </row>
        <row r="9575">
          <cell r="AC9575" t="str">
            <v>2nd</v>
          </cell>
          <cell r="AD9575">
            <v>1.85</v>
          </cell>
          <cell r="AF9575">
            <v>100</v>
          </cell>
          <cell r="AG9575" t="str">
            <v/>
          </cell>
          <cell r="AH9575">
            <v>-100</v>
          </cell>
        </row>
        <row r="9576">
          <cell r="AC9576" t="str">
            <v>Won</v>
          </cell>
          <cell r="AD9576">
            <v>4.2</v>
          </cell>
          <cell r="AE9576">
            <v>1.7</v>
          </cell>
          <cell r="AF9576">
            <v>100</v>
          </cell>
          <cell r="AG9576">
            <v>420</v>
          </cell>
          <cell r="AH9576">
            <v>320</v>
          </cell>
        </row>
        <row r="9577">
          <cell r="AC9577" t="str">
            <v>Ntd</v>
          </cell>
          <cell r="AD9577">
            <v>6</v>
          </cell>
          <cell r="AF9577">
            <v>100</v>
          </cell>
          <cell r="AG9577" t="str">
            <v/>
          </cell>
          <cell r="AH9577">
            <v>-100</v>
          </cell>
        </row>
        <row r="9578">
          <cell r="AD9578">
            <v>21</v>
          </cell>
          <cell r="AF9578">
            <v>100</v>
          </cell>
          <cell r="AG9578" t="str">
            <v/>
          </cell>
          <cell r="AH9578">
            <v>-100</v>
          </cell>
        </row>
        <row r="9579">
          <cell r="AD9579">
            <v>10</v>
          </cell>
          <cell r="AF9579">
            <v>100</v>
          </cell>
          <cell r="AG9579" t="str">
            <v/>
          </cell>
          <cell r="AH9579">
            <v>-100</v>
          </cell>
        </row>
        <row r="9580">
          <cell r="AC9580" t="str">
            <v>2nd</v>
          </cell>
          <cell r="AD9580">
            <v>4.2</v>
          </cell>
          <cell r="AE9580">
            <v>1.8</v>
          </cell>
          <cell r="AF9580">
            <v>100</v>
          </cell>
          <cell r="AG9580" t="str">
            <v/>
          </cell>
          <cell r="AH9580">
            <v>-100</v>
          </cell>
        </row>
        <row r="9581">
          <cell r="AC9581" t="str">
            <v>Won</v>
          </cell>
          <cell r="AD9581">
            <v>3.9</v>
          </cell>
          <cell r="AE9581">
            <v>1.8</v>
          </cell>
          <cell r="AF9581">
            <v>100</v>
          </cell>
          <cell r="AG9581">
            <v>390</v>
          </cell>
          <cell r="AH9581">
            <v>290</v>
          </cell>
        </row>
        <row r="9582">
          <cell r="AD9582">
            <v>14</v>
          </cell>
          <cell r="AF9582">
            <v>100</v>
          </cell>
          <cell r="AG9582" t="str">
            <v/>
          </cell>
          <cell r="AH9582">
            <v>-100</v>
          </cell>
        </row>
        <row r="9583">
          <cell r="AC9583" t="str">
            <v>3rd</v>
          </cell>
          <cell r="AD9583">
            <v>4.8</v>
          </cell>
          <cell r="AE9583">
            <v>1.7</v>
          </cell>
          <cell r="AF9583">
            <v>100</v>
          </cell>
          <cell r="AG9583" t="str">
            <v/>
          </cell>
          <cell r="AH9583">
            <v>-100</v>
          </cell>
        </row>
        <row r="9584">
          <cell r="AD9584">
            <v>12</v>
          </cell>
          <cell r="AF9584">
            <v>100</v>
          </cell>
          <cell r="AG9584" t="str">
            <v/>
          </cell>
          <cell r="AH9584">
            <v>-100</v>
          </cell>
        </row>
        <row r="9585">
          <cell r="AD9585">
            <v>1.8</v>
          </cell>
          <cell r="AF9585">
            <v>100</v>
          </cell>
          <cell r="AG9585" t="str">
            <v/>
          </cell>
          <cell r="AH9585">
            <v>-100</v>
          </cell>
        </row>
        <row r="9586">
          <cell r="AD9586">
            <v>13</v>
          </cell>
          <cell r="AF9586">
            <v>100</v>
          </cell>
          <cell r="AG9586" t="str">
            <v/>
          </cell>
          <cell r="AH9586">
            <v>-100</v>
          </cell>
        </row>
        <row r="9587">
          <cell r="AC9587" t="str">
            <v>2nd</v>
          </cell>
          <cell r="AD9587">
            <v>6</v>
          </cell>
          <cell r="AE9587">
            <v>1.9</v>
          </cell>
          <cell r="AF9587">
            <v>100</v>
          </cell>
          <cell r="AG9587" t="str">
            <v/>
          </cell>
          <cell r="AH9587">
            <v>-100</v>
          </cell>
        </row>
        <row r="9588">
          <cell r="AC9588" t="str">
            <v>Won</v>
          </cell>
          <cell r="AD9588">
            <v>12</v>
          </cell>
          <cell r="AE9588">
            <v>2.7</v>
          </cell>
          <cell r="AF9588">
            <v>100</v>
          </cell>
          <cell r="AG9588">
            <v>1200</v>
          </cell>
          <cell r="AH9588">
            <v>1100</v>
          </cell>
        </row>
        <row r="9589">
          <cell r="AD9589">
            <v>14</v>
          </cell>
          <cell r="AF9589">
            <v>100</v>
          </cell>
          <cell r="AG9589" t="str">
            <v/>
          </cell>
          <cell r="AH9589">
            <v>-100</v>
          </cell>
        </row>
        <row r="9590">
          <cell r="AD9590">
            <v>5.5</v>
          </cell>
          <cell r="AF9590">
            <v>100</v>
          </cell>
          <cell r="AG9590" t="str">
            <v/>
          </cell>
          <cell r="AH9590">
            <v>-100</v>
          </cell>
        </row>
        <row r="9591">
          <cell r="AC9591" t="str">
            <v>2nd</v>
          </cell>
          <cell r="AD9591">
            <v>2.7</v>
          </cell>
          <cell r="AE9591">
            <v>1.5</v>
          </cell>
          <cell r="AF9591">
            <v>100</v>
          </cell>
          <cell r="AG9591" t="str">
            <v/>
          </cell>
          <cell r="AH9591">
            <v>-100</v>
          </cell>
        </row>
        <row r="9592">
          <cell r="AC9592" t="str">
            <v>Won</v>
          </cell>
          <cell r="AD9592">
            <v>5</v>
          </cell>
          <cell r="AE9592">
            <v>1.6</v>
          </cell>
          <cell r="AF9592">
            <v>100</v>
          </cell>
          <cell r="AG9592">
            <v>500</v>
          </cell>
          <cell r="AH9592">
            <v>400</v>
          </cell>
        </row>
        <row r="9593">
          <cell r="AD9593">
            <v>31</v>
          </cell>
          <cell r="AF9593">
            <v>100</v>
          </cell>
          <cell r="AG9593" t="str">
            <v/>
          </cell>
          <cell r="AH9593">
            <v>-100</v>
          </cell>
        </row>
        <row r="9594">
          <cell r="AD9594">
            <v>10</v>
          </cell>
          <cell r="AF9594">
            <v>100</v>
          </cell>
          <cell r="AG9594" t="str">
            <v/>
          </cell>
          <cell r="AH9594">
            <v>-100</v>
          </cell>
        </row>
        <row r="9595">
          <cell r="AD9595">
            <v>6</v>
          </cell>
          <cell r="AF9595">
            <v>100</v>
          </cell>
          <cell r="AG9595" t="str">
            <v/>
          </cell>
          <cell r="AH9595">
            <v>-100</v>
          </cell>
        </row>
        <row r="9596">
          <cell r="AC9596" t="str">
            <v>2nd</v>
          </cell>
          <cell r="AD9596">
            <v>2.9</v>
          </cell>
          <cell r="AE9596">
            <v>1.3</v>
          </cell>
          <cell r="AF9596">
            <v>100</v>
          </cell>
          <cell r="AG9596" t="str">
            <v/>
          </cell>
          <cell r="AH9596">
            <v>-100</v>
          </cell>
        </row>
        <row r="9597">
          <cell r="AD9597">
            <v>71</v>
          </cell>
          <cell r="AF9597">
            <v>100</v>
          </cell>
          <cell r="AG9597" t="str">
            <v/>
          </cell>
          <cell r="AH9597">
            <v>-100</v>
          </cell>
        </row>
        <row r="9598">
          <cell r="AD9598">
            <v>7</v>
          </cell>
          <cell r="AF9598">
            <v>100</v>
          </cell>
          <cell r="AG9598" t="str">
            <v/>
          </cell>
          <cell r="AH9598">
            <v>-100</v>
          </cell>
        </row>
        <row r="9599">
          <cell r="AC9599" t="str">
            <v>Won</v>
          </cell>
          <cell r="AD9599">
            <v>11</v>
          </cell>
          <cell r="AE9599">
            <v>2.7</v>
          </cell>
          <cell r="AF9599">
            <v>100</v>
          </cell>
          <cell r="AG9599">
            <v>1100</v>
          </cell>
          <cell r="AH9599">
            <v>1000</v>
          </cell>
        </row>
        <row r="9600">
          <cell r="AC9600" t="str">
            <v>3rd</v>
          </cell>
          <cell r="AD9600">
            <v>3.5</v>
          </cell>
          <cell r="AE9600">
            <v>1.6</v>
          </cell>
          <cell r="AF9600">
            <v>100</v>
          </cell>
          <cell r="AG9600" t="str">
            <v/>
          </cell>
          <cell r="AH9600">
            <v>-100</v>
          </cell>
        </row>
        <row r="9601">
          <cell r="AC9601" t="str">
            <v>2nd</v>
          </cell>
          <cell r="AD9601">
            <v>4.4000000000000004</v>
          </cell>
          <cell r="AE9601">
            <v>1.7</v>
          </cell>
          <cell r="AF9601">
            <v>100</v>
          </cell>
          <cell r="AG9601" t="str">
            <v/>
          </cell>
          <cell r="AH9601">
            <v>-100</v>
          </cell>
        </row>
        <row r="9602">
          <cell r="AD9602">
            <v>31</v>
          </cell>
          <cell r="AF9602">
            <v>100</v>
          </cell>
          <cell r="AG9602" t="str">
            <v/>
          </cell>
          <cell r="AH9602">
            <v>-100</v>
          </cell>
        </row>
        <row r="9603">
          <cell r="AD9603">
            <v>4.4000000000000004</v>
          </cell>
          <cell r="AF9603">
            <v>100</v>
          </cell>
          <cell r="AG9603" t="str">
            <v/>
          </cell>
          <cell r="AH9603">
            <v>-100</v>
          </cell>
        </row>
        <row r="9604">
          <cell r="AD9604">
            <v>10</v>
          </cell>
          <cell r="AF9604">
            <v>100</v>
          </cell>
          <cell r="AG9604" t="str">
            <v/>
          </cell>
          <cell r="AH9604">
            <v>-100</v>
          </cell>
        </row>
        <row r="9605">
          <cell r="AC9605" t="str">
            <v>3rd</v>
          </cell>
          <cell r="AD9605">
            <v>4.2</v>
          </cell>
          <cell r="AE9605">
            <v>1.8</v>
          </cell>
          <cell r="AF9605">
            <v>100</v>
          </cell>
          <cell r="AG9605" t="str">
            <v/>
          </cell>
          <cell r="AH9605">
            <v>-100</v>
          </cell>
        </row>
        <row r="9606">
          <cell r="AD9606">
            <v>12</v>
          </cell>
          <cell r="AF9606">
            <v>100</v>
          </cell>
          <cell r="AG9606" t="str">
            <v/>
          </cell>
          <cell r="AH9606">
            <v>-100</v>
          </cell>
        </row>
        <row r="9607">
          <cell r="AD9607">
            <v>18</v>
          </cell>
          <cell r="AF9607">
            <v>100</v>
          </cell>
          <cell r="AG9607" t="str">
            <v/>
          </cell>
          <cell r="AH9607">
            <v>-100</v>
          </cell>
        </row>
        <row r="9608">
          <cell r="AC9608" t="str">
            <v>2nd</v>
          </cell>
          <cell r="AD9608">
            <v>11</v>
          </cell>
          <cell r="AE9608">
            <v>2.6</v>
          </cell>
          <cell r="AF9608">
            <v>100</v>
          </cell>
          <cell r="AG9608" t="str">
            <v/>
          </cell>
          <cell r="AH9608">
            <v>-100</v>
          </cell>
        </row>
        <row r="9609">
          <cell r="AD9609">
            <v>5</v>
          </cell>
          <cell r="AF9609">
            <v>100</v>
          </cell>
          <cell r="AG9609" t="str">
            <v/>
          </cell>
          <cell r="AH9609">
            <v>-100</v>
          </cell>
        </row>
        <row r="9610">
          <cell r="AC9610" t="str">
            <v>3rd</v>
          </cell>
          <cell r="AD9610">
            <v>2.9</v>
          </cell>
          <cell r="AE9610">
            <v>1.5</v>
          </cell>
          <cell r="AF9610">
            <v>100</v>
          </cell>
          <cell r="AG9610" t="str">
            <v/>
          </cell>
          <cell r="AH9610">
            <v>-100</v>
          </cell>
        </row>
        <row r="9611">
          <cell r="AC9611" t="str">
            <v>Won</v>
          </cell>
          <cell r="AD9611">
            <v>3.7</v>
          </cell>
          <cell r="AE9611">
            <v>1.5</v>
          </cell>
          <cell r="AF9611">
            <v>100</v>
          </cell>
          <cell r="AG9611">
            <v>370</v>
          </cell>
          <cell r="AH9611">
            <v>270</v>
          </cell>
        </row>
        <row r="9612">
          <cell r="AC9612" t="str">
            <v>2nd</v>
          </cell>
          <cell r="AD9612">
            <v>5</v>
          </cell>
          <cell r="AE9612">
            <v>2</v>
          </cell>
          <cell r="AF9612">
            <v>100</v>
          </cell>
          <cell r="AG9612" t="str">
            <v/>
          </cell>
          <cell r="AH9612">
            <v>-100</v>
          </cell>
        </row>
        <row r="9613">
          <cell r="AD9613">
            <v>10</v>
          </cell>
          <cell r="AF9613">
            <v>100</v>
          </cell>
          <cell r="AG9613" t="str">
            <v/>
          </cell>
          <cell r="AH9613">
            <v>-100</v>
          </cell>
        </row>
        <row r="9614">
          <cell r="AD9614">
            <v>15</v>
          </cell>
          <cell r="AF9614">
            <v>100</v>
          </cell>
          <cell r="AG9614" t="str">
            <v/>
          </cell>
          <cell r="AH9614">
            <v>-100</v>
          </cell>
        </row>
        <row r="9615">
          <cell r="AD9615">
            <v>4.4000000000000004</v>
          </cell>
          <cell r="AF9615">
            <v>100</v>
          </cell>
          <cell r="AG9615" t="str">
            <v/>
          </cell>
          <cell r="AH9615">
            <v>-100</v>
          </cell>
        </row>
        <row r="9616">
          <cell r="AC9616" t="str">
            <v>3rd</v>
          </cell>
          <cell r="AD9616">
            <v>7</v>
          </cell>
          <cell r="AE9616">
            <v>2.1</v>
          </cell>
          <cell r="AF9616">
            <v>100</v>
          </cell>
          <cell r="AG9616" t="str">
            <v/>
          </cell>
          <cell r="AH9616">
            <v>-100</v>
          </cell>
        </row>
        <row r="9617">
          <cell r="AC9617" t="str">
            <v>2nd</v>
          </cell>
          <cell r="AD9617">
            <v>4.8</v>
          </cell>
          <cell r="AE9617">
            <v>1.7</v>
          </cell>
          <cell r="AF9617">
            <v>100</v>
          </cell>
          <cell r="AG9617" t="str">
            <v/>
          </cell>
          <cell r="AH9617">
            <v>-100</v>
          </cell>
        </row>
        <row r="9618">
          <cell r="AC9618" t="str">
            <v>Won</v>
          </cell>
          <cell r="AD9618">
            <v>8.5</v>
          </cell>
          <cell r="AE9618">
            <v>2.5</v>
          </cell>
          <cell r="AF9618">
            <v>100</v>
          </cell>
          <cell r="AG9618">
            <v>850</v>
          </cell>
          <cell r="AH9618">
            <v>750</v>
          </cell>
        </row>
        <row r="9619">
          <cell r="AD9619">
            <v>7.5</v>
          </cell>
          <cell r="AF9619">
            <v>100</v>
          </cell>
          <cell r="AG9619" t="str">
            <v/>
          </cell>
          <cell r="AH9619">
            <v>-100</v>
          </cell>
        </row>
        <row r="9620">
          <cell r="AC9620" t="str">
            <v>2nd</v>
          </cell>
          <cell r="AD9620">
            <v>4.5999999999999996</v>
          </cell>
          <cell r="AE9620">
            <v>1.6</v>
          </cell>
          <cell r="AF9620">
            <v>100</v>
          </cell>
          <cell r="AG9620" t="str">
            <v/>
          </cell>
          <cell r="AH9620">
            <v>-100</v>
          </cell>
        </row>
        <row r="9621">
          <cell r="AC9621" t="str">
            <v>3rd</v>
          </cell>
          <cell r="AD9621">
            <v>3.4</v>
          </cell>
          <cell r="AE9621">
            <v>1.5</v>
          </cell>
          <cell r="AF9621">
            <v>100</v>
          </cell>
          <cell r="AG9621" t="str">
            <v/>
          </cell>
          <cell r="AH9621">
            <v>-100</v>
          </cell>
        </row>
        <row r="9622">
          <cell r="AD9622">
            <v>9</v>
          </cell>
          <cell r="AF9622">
            <v>100</v>
          </cell>
          <cell r="AG9622" t="str">
            <v/>
          </cell>
          <cell r="AH9622">
            <v>-100</v>
          </cell>
        </row>
        <row r="9623">
          <cell r="AD9623">
            <v>11</v>
          </cell>
          <cell r="AF9623">
            <v>100</v>
          </cell>
          <cell r="AG9623" t="str">
            <v/>
          </cell>
          <cell r="AH9623">
            <v>-100</v>
          </cell>
        </row>
        <row r="9624">
          <cell r="AD9624">
            <v>7</v>
          </cell>
          <cell r="AF9624">
            <v>100</v>
          </cell>
          <cell r="AG9624" t="str">
            <v/>
          </cell>
          <cell r="AH9624">
            <v>-100</v>
          </cell>
        </row>
        <row r="9625">
          <cell r="AC9625" t="str">
            <v>3rd</v>
          </cell>
          <cell r="AD9625">
            <v>2</v>
          </cell>
          <cell r="AE9625">
            <v>1.1000000000000001</v>
          </cell>
          <cell r="AF9625">
            <v>100</v>
          </cell>
          <cell r="AG9625" t="str">
            <v/>
          </cell>
          <cell r="AH9625">
            <v>-100</v>
          </cell>
        </row>
        <row r="9626">
          <cell r="AD9626">
            <v>6.5</v>
          </cell>
          <cell r="AF9626">
            <v>100</v>
          </cell>
          <cell r="AG9626" t="str">
            <v/>
          </cell>
          <cell r="AH9626">
            <v>-100</v>
          </cell>
        </row>
        <row r="9627">
          <cell r="AD9627">
            <v>7.5</v>
          </cell>
          <cell r="AF9627">
            <v>100</v>
          </cell>
          <cell r="AG9627" t="str">
            <v/>
          </cell>
          <cell r="AH9627">
            <v>-100</v>
          </cell>
        </row>
        <row r="9628">
          <cell r="AC9628" t="str">
            <v>Won</v>
          </cell>
          <cell r="AD9628">
            <v>11</v>
          </cell>
          <cell r="AE9628">
            <v>1.9</v>
          </cell>
          <cell r="AF9628">
            <v>100</v>
          </cell>
          <cell r="AG9628">
            <v>1100</v>
          </cell>
          <cell r="AH9628">
            <v>1000</v>
          </cell>
        </row>
        <row r="9629">
          <cell r="AD9629">
            <v>7.5</v>
          </cell>
          <cell r="AF9629">
            <v>100</v>
          </cell>
          <cell r="AG9629" t="str">
            <v/>
          </cell>
          <cell r="AH9629">
            <v>-100</v>
          </cell>
        </row>
        <row r="9630">
          <cell r="AC9630" t="str">
            <v>Won</v>
          </cell>
          <cell r="AD9630">
            <v>1.35</v>
          </cell>
          <cell r="AE9630">
            <v>1.04</v>
          </cell>
          <cell r="AF9630">
            <v>100</v>
          </cell>
          <cell r="AG9630">
            <v>135</v>
          </cell>
          <cell r="AH9630">
            <v>35</v>
          </cell>
        </row>
        <row r="9631">
          <cell r="AC9631" t="str">
            <v>2nd</v>
          </cell>
          <cell r="AD9631">
            <v>9.5</v>
          </cell>
          <cell r="AE9631">
            <v>1.5</v>
          </cell>
          <cell r="AF9631">
            <v>100</v>
          </cell>
          <cell r="AG9631" t="str">
            <v/>
          </cell>
          <cell r="AH9631">
            <v>-100</v>
          </cell>
        </row>
        <row r="9632">
          <cell r="AC9632" t="str">
            <v>3rd</v>
          </cell>
          <cell r="AD9632">
            <v>7.5</v>
          </cell>
          <cell r="AE9632">
            <v>1.6</v>
          </cell>
          <cell r="AF9632">
            <v>100</v>
          </cell>
          <cell r="AG9632" t="str">
            <v/>
          </cell>
          <cell r="AH9632">
            <v>-100</v>
          </cell>
        </row>
        <row r="9633">
          <cell r="AD9633">
            <v>31</v>
          </cell>
          <cell r="AF9633">
            <v>100</v>
          </cell>
          <cell r="AG9633" t="str">
            <v/>
          </cell>
          <cell r="AH9633">
            <v>-100</v>
          </cell>
        </row>
        <row r="9634">
          <cell r="AD9634">
            <v>41</v>
          </cell>
          <cell r="AF9634">
            <v>100</v>
          </cell>
          <cell r="AG9634" t="str">
            <v/>
          </cell>
          <cell r="AH9634">
            <v>-100</v>
          </cell>
        </row>
        <row r="9635">
          <cell r="AC9635" t="str">
            <v>2nd</v>
          </cell>
          <cell r="AD9635">
            <v>3.4</v>
          </cell>
          <cell r="AE9635">
            <v>1.5</v>
          </cell>
          <cell r="AF9635">
            <v>100</v>
          </cell>
          <cell r="AG9635" t="str">
            <v/>
          </cell>
          <cell r="AH9635">
            <v>-100</v>
          </cell>
        </row>
        <row r="9636">
          <cell r="AC9636" t="str">
            <v>3rd</v>
          </cell>
          <cell r="AD9636">
            <v>3.7</v>
          </cell>
          <cell r="AE9636">
            <v>1.2</v>
          </cell>
          <cell r="AF9636">
            <v>100</v>
          </cell>
          <cell r="AG9636" t="str">
            <v/>
          </cell>
          <cell r="AH9636">
            <v>-100</v>
          </cell>
        </row>
        <row r="9637">
          <cell r="AC9637" t="str">
            <v>Won</v>
          </cell>
          <cell r="AD9637">
            <v>4.2</v>
          </cell>
          <cell r="AE9637">
            <v>1.5</v>
          </cell>
          <cell r="AF9637">
            <v>100</v>
          </cell>
          <cell r="AG9637">
            <v>420</v>
          </cell>
          <cell r="AH9637">
            <v>320</v>
          </cell>
        </row>
        <row r="9638">
          <cell r="AD9638">
            <v>41</v>
          </cell>
          <cell r="AF9638">
            <v>100</v>
          </cell>
          <cell r="AG9638" t="str">
            <v/>
          </cell>
          <cell r="AH9638">
            <v>-100</v>
          </cell>
        </row>
        <row r="9639">
          <cell r="AD9639">
            <v>13</v>
          </cell>
          <cell r="AF9639">
            <v>100</v>
          </cell>
          <cell r="AG9639" t="str">
            <v/>
          </cell>
          <cell r="AH9639">
            <v>-100</v>
          </cell>
        </row>
        <row r="9640">
          <cell r="AD9640">
            <v>4</v>
          </cell>
          <cell r="AF9640">
            <v>100</v>
          </cell>
          <cell r="AG9640" t="str">
            <v/>
          </cell>
          <cell r="AH9640">
            <v>-100</v>
          </cell>
        </row>
        <row r="9641">
          <cell r="AD9641">
            <v>5.5</v>
          </cell>
          <cell r="AF9641">
            <v>100</v>
          </cell>
          <cell r="AG9641" t="str">
            <v/>
          </cell>
          <cell r="AH9641">
            <v>-100</v>
          </cell>
        </row>
        <row r="9642">
          <cell r="AD9642">
            <v>13</v>
          </cell>
          <cell r="AF9642">
            <v>100</v>
          </cell>
          <cell r="AG9642" t="str">
            <v/>
          </cell>
          <cell r="AH9642">
            <v>-100</v>
          </cell>
        </row>
        <row r="9643">
          <cell r="AC9643" t="str">
            <v>3rd</v>
          </cell>
          <cell r="AD9643">
            <v>11</v>
          </cell>
          <cell r="AE9643">
            <v>3.1</v>
          </cell>
          <cell r="AF9643">
            <v>100</v>
          </cell>
          <cell r="AG9643" t="str">
            <v/>
          </cell>
          <cell r="AH9643">
            <v>-100</v>
          </cell>
        </row>
        <row r="9644">
          <cell r="AD9644">
            <v>6</v>
          </cell>
          <cell r="AF9644">
            <v>100</v>
          </cell>
          <cell r="AG9644" t="str">
            <v/>
          </cell>
          <cell r="AH9644">
            <v>-100</v>
          </cell>
        </row>
        <row r="9645">
          <cell r="AD9645">
            <v>11</v>
          </cell>
          <cell r="AF9645">
            <v>100</v>
          </cell>
          <cell r="AG9645" t="str">
            <v/>
          </cell>
          <cell r="AH9645">
            <v>-100</v>
          </cell>
        </row>
        <row r="9646">
          <cell r="AC9646" t="str">
            <v>Won</v>
          </cell>
          <cell r="AD9646">
            <v>6</v>
          </cell>
          <cell r="AE9646">
            <v>1.8</v>
          </cell>
          <cell r="AF9646">
            <v>100</v>
          </cell>
          <cell r="AG9646">
            <v>600</v>
          </cell>
          <cell r="AH9646">
            <v>500</v>
          </cell>
        </row>
        <row r="9647">
          <cell r="AD9647">
            <v>2.9</v>
          </cell>
          <cell r="AF9647">
            <v>100</v>
          </cell>
          <cell r="AG9647" t="str">
            <v/>
          </cell>
          <cell r="AH9647">
            <v>-100</v>
          </cell>
        </row>
        <row r="9648">
          <cell r="AD9648">
            <v>6</v>
          </cell>
          <cell r="AF9648">
            <v>100</v>
          </cell>
          <cell r="AG9648" t="str">
            <v/>
          </cell>
          <cell r="AH9648">
            <v>-100</v>
          </cell>
        </row>
        <row r="9649">
          <cell r="AD9649">
            <v>12</v>
          </cell>
          <cell r="AF9649">
            <v>100</v>
          </cell>
          <cell r="AG9649" t="str">
            <v/>
          </cell>
          <cell r="AH9649">
            <v>-100</v>
          </cell>
        </row>
        <row r="9650">
          <cell r="AC9650" t="str">
            <v>Won</v>
          </cell>
          <cell r="AD9650">
            <v>4.5999999999999996</v>
          </cell>
          <cell r="AE9650">
            <v>1.9</v>
          </cell>
          <cell r="AF9650">
            <v>100</v>
          </cell>
          <cell r="AG9650">
            <v>459.99999999999994</v>
          </cell>
          <cell r="AH9650">
            <v>359.99999999999994</v>
          </cell>
        </row>
        <row r="9651">
          <cell r="AD9651">
            <v>3.6</v>
          </cell>
          <cell r="AF9651">
            <v>100</v>
          </cell>
          <cell r="AG9651" t="str">
            <v/>
          </cell>
          <cell r="AH9651">
            <v>-100</v>
          </cell>
        </row>
        <row r="9652">
          <cell r="AD9652">
            <v>5</v>
          </cell>
          <cell r="AF9652">
            <v>100</v>
          </cell>
          <cell r="AG9652" t="str">
            <v/>
          </cell>
          <cell r="AH9652">
            <v>-100</v>
          </cell>
        </row>
        <row r="9653">
          <cell r="AD9653">
            <v>16</v>
          </cell>
          <cell r="AF9653">
            <v>100</v>
          </cell>
          <cell r="AG9653" t="str">
            <v/>
          </cell>
          <cell r="AH9653">
            <v>-100</v>
          </cell>
        </row>
        <row r="9654">
          <cell r="AD9654">
            <v>9</v>
          </cell>
          <cell r="AF9654">
            <v>100</v>
          </cell>
          <cell r="AG9654" t="str">
            <v/>
          </cell>
          <cell r="AH9654">
            <v>-100</v>
          </cell>
        </row>
        <row r="9655">
          <cell r="AD9655">
            <v>2.2999999999999998</v>
          </cell>
          <cell r="AF9655">
            <v>100</v>
          </cell>
          <cell r="AG9655" t="str">
            <v/>
          </cell>
          <cell r="AH9655">
            <v>-100</v>
          </cell>
        </row>
        <row r="9656">
          <cell r="AD9656">
            <v>4.4000000000000004</v>
          </cell>
          <cell r="AF9656">
            <v>100</v>
          </cell>
          <cell r="AG9656" t="str">
            <v/>
          </cell>
          <cell r="AH9656">
            <v>-100</v>
          </cell>
        </row>
        <row r="9657">
          <cell r="AC9657" t="str">
            <v>Won</v>
          </cell>
          <cell r="AD9657">
            <v>6</v>
          </cell>
          <cell r="AE9657">
            <v>1.8</v>
          </cell>
          <cell r="AF9657">
            <v>100</v>
          </cell>
          <cell r="AG9657">
            <v>600</v>
          </cell>
          <cell r="AH9657">
            <v>500</v>
          </cell>
        </row>
        <row r="9658">
          <cell r="AD9658">
            <v>71</v>
          </cell>
          <cell r="AF9658">
            <v>100</v>
          </cell>
          <cell r="AG9658" t="str">
            <v/>
          </cell>
          <cell r="AH9658">
            <v>-100</v>
          </cell>
        </row>
        <row r="9659">
          <cell r="AD9659">
            <v>8</v>
          </cell>
          <cell r="AF9659">
            <v>100</v>
          </cell>
          <cell r="AG9659" t="str">
            <v/>
          </cell>
          <cell r="AH9659">
            <v>-100</v>
          </cell>
        </row>
        <row r="9660">
          <cell r="AC9660" t="str">
            <v>3rd</v>
          </cell>
          <cell r="AD9660">
            <v>11</v>
          </cell>
          <cell r="AE9660">
            <v>2.8</v>
          </cell>
          <cell r="AF9660">
            <v>100</v>
          </cell>
          <cell r="AG9660" t="str">
            <v/>
          </cell>
          <cell r="AH9660">
            <v>-100</v>
          </cell>
        </row>
        <row r="9661">
          <cell r="AD9661">
            <v>3.5</v>
          </cell>
          <cell r="AF9661">
            <v>100</v>
          </cell>
          <cell r="AG9661" t="str">
            <v/>
          </cell>
          <cell r="AH9661">
            <v>-100</v>
          </cell>
        </row>
        <row r="9662">
          <cell r="AC9662" t="str">
            <v>Won</v>
          </cell>
          <cell r="AD9662">
            <v>5.5</v>
          </cell>
          <cell r="AE9662">
            <v>1.7</v>
          </cell>
          <cell r="AF9662">
            <v>100</v>
          </cell>
          <cell r="AG9662">
            <v>550</v>
          </cell>
          <cell r="AH9662">
            <v>450</v>
          </cell>
        </row>
        <row r="9663">
          <cell r="AD9663">
            <v>10</v>
          </cell>
          <cell r="AF9663">
            <v>100</v>
          </cell>
          <cell r="AG9663" t="str">
            <v/>
          </cell>
          <cell r="AH9663">
            <v>-100</v>
          </cell>
        </row>
        <row r="9664">
          <cell r="AC9664" t="str">
            <v>2nd</v>
          </cell>
          <cell r="AD9664">
            <v>9</v>
          </cell>
          <cell r="AE9664">
            <v>2.7</v>
          </cell>
          <cell r="AF9664">
            <v>100</v>
          </cell>
          <cell r="AG9664" t="str">
            <v/>
          </cell>
          <cell r="AH9664">
            <v>-100</v>
          </cell>
        </row>
        <row r="9665">
          <cell r="AC9665" t="str">
            <v>Won</v>
          </cell>
          <cell r="AD9665">
            <v>2.0499999999999998</v>
          </cell>
          <cell r="AE9665">
            <v>1.2</v>
          </cell>
          <cell r="AF9665">
            <v>100</v>
          </cell>
          <cell r="AG9665">
            <v>204.99999999999997</v>
          </cell>
          <cell r="AH9665">
            <v>104.99999999999997</v>
          </cell>
        </row>
        <row r="9666">
          <cell r="AC9666" t="str">
            <v>3rd</v>
          </cell>
          <cell r="AD9666">
            <v>4</v>
          </cell>
          <cell r="AE9666">
            <v>1.4</v>
          </cell>
          <cell r="AF9666">
            <v>100</v>
          </cell>
          <cell r="AG9666" t="str">
            <v/>
          </cell>
          <cell r="AH9666">
            <v>-100</v>
          </cell>
        </row>
        <row r="9667">
          <cell r="AD9667">
            <v>7.5</v>
          </cell>
          <cell r="AF9667">
            <v>100</v>
          </cell>
          <cell r="AG9667" t="str">
            <v/>
          </cell>
          <cell r="AH9667">
            <v>-100</v>
          </cell>
        </row>
        <row r="9668">
          <cell r="AC9668" t="str">
            <v>2nd</v>
          </cell>
          <cell r="AD9668">
            <v>6.5</v>
          </cell>
          <cell r="AE9668">
            <v>1.7</v>
          </cell>
          <cell r="AF9668">
            <v>100</v>
          </cell>
          <cell r="AG9668" t="str">
            <v/>
          </cell>
          <cell r="AH9668">
            <v>-100</v>
          </cell>
        </row>
        <row r="9669">
          <cell r="AD9669">
            <v>26</v>
          </cell>
          <cell r="AF9669">
            <v>100</v>
          </cell>
          <cell r="AG9669" t="str">
            <v/>
          </cell>
          <cell r="AH9669">
            <v>-100</v>
          </cell>
        </row>
        <row r="9670">
          <cell r="AC9670" t="str">
            <v>2nd</v>
          </cell>
          <cell r="AD9670">
            <v>3.4</v>
          </cell>
          <cell r="AE9670">
            <v>1.3</v>
          </cell>
          <cell r="AF9670">
            <v>100</v>
          </cell>
          <cell r="AG9670" t="str">
            <v/>
          </cell>
          <cell r="AH9670">
            <v>-100</v>
          </cell>
        </row>
        <row r="9671">
          <cell r="AD9671">
            <v>2.25</v>
          </cell>
          <cell r="AF9671">
            <v>100</v>
          </cell>
          <cell r="AG9671" t="str">
            <v/>
          </cell>
          <cell r="AH9671">
            <v>-100</v>
          </cell>
        </row>
        <row r="9672">
          <cell r="AD9672">
            <v>31</v>
          </cell>
          <cell r="AF9672">
            <v>100</v>
          </cell>
          <cell r="AG9672" t="str">
            <v/>
          </cell>
          <cell r="AH9672">
            <v>-100</v>
          </cell>
        </row>
        <row r="9673">
          <cell r="AC9673" t="str">
            <v>Won</v>
          </cell>
          <cell r="AD9673">
            <v>5.5</v>
          </cell>
          <cell r="AE9673">
            <v>1.6</v>
          </cell>
          <cell r="AF9673">
            <v>100</v>
          </cell>
          <cell r="AG9673">
            <v>550</v>
          </cell>
          <cell r="AH9673">
            <v>450</v>
          </cell>
        </row>
        <row r="9674">
          <cell r="AC9674" t="str">
            <v>3rd</v>
          </cell>
          <cell r="AD9674">
            <v>21</v>
          </cell>
          <cell r="AE9674">
            <v>3.3</v>
          </cell>
          <cell r="AF9674">
            <v>100</v>
          </cell>
          <cell r="AG9674" t="str">
            <v/>
          </cell>
          <cell r="AH9674">
            <v>-100</v>
          </cell>
        </row>
        <row r="9675">
          <cell r="AD9675">
            <v>13</v>
          </cell>
          <cell r="AF9675">
            <v>100</v>
          </cell>
          <cell r="AG9675" t="str">
            <v/>
          </cell>
          <cell r="AH9675">
            <v>-100</v>
          </cell>
        </row>
        <row r="9676">
          <cell r="AD9676">
            <v>2.4</v>
          </cell>
          <cell r="AF9676">
            <v>100</v>
          </cell>
          <cell r="AG9676" t="str">
            <v/>
          </cell>
          <cell r="AH9676">
            <v>-100</v>
          </cell>
        </row>
        <row r="9677">
          <cell r="AD9677">
            <v>21</v>
          </cell>
          <cell r="AF9677">
            <v>100</v>
          </cell>
          <cell r="AG9677" t="str">
            <v/>
          </cell>
          <cell r="AH9677">
            <v>-100</v>
          </cell>
        </row>
        <row r="9678">
          <cell r="AC9678" t="str">
            <v>2nd</v>
          </cell>
          <cell r="AD9678">
            <v>5.5</v>
          </cell>
          <cell r="AE9678">
            <v>1.7</v>
          </cell>
          <cell r="AF9678">
            <v>100</v>
          </cell>
          <cell r="AG9678" t="str">
            <v/>
          </cell>
          <cell r="AH9678">
            <v>-100</v>
          </cell>
        </row>
        <row r="9679">
          <cell r="AC9679" t="str">
            <v>3rd</v>
          </cell>
          <cell r="AD9679">
            <v>11</v>
          </cell>
          <cell r="AE9679">
            <v>2.5</v>
          </cell>
          <cell r="AF9679">
            <v>100</v>
          </cell>
          <cell r="AG9679" t="str">
            <v/>
          </cell>
          <cell r="AH9679">
            <v>-100</v>
          </cell>
        </row>
        <row r="9680">
          <cell r="AD9680">
            <v>7</v>
          </cell>
          <cell r="AF9680">
            <v>100</v>
          </cell>
          <cell r="AG9680" t="str">
            <v/>
          </cell>
          <cell r="AH9680">
            <v>-100</v>
          </cell>
        </row>
        <row r="9681">
          <cell r="AC9681" t="str">
            <v>2nd</v>
          </cell>
          <cell r="AD9681">
            <v>2.9</v>
          </cell>
          <cell r="AE9681">
            <v>1.3</v>
          </cell>
          <cell r="AF9681">
            <v>100</v>
          </cell>
          <cell r="AG9681" t="str">
            <v/>
          </cell>
          <cell r="AH9681">
            <v>-100</v>
          </cell>
        </row>
        <row r="9682">
          <cell r="AC9682" t="str">
            <v>3rd</v>
          </cell>
          <cell r="AD9682">
            <v>5</v>
          </cell>
          <cell r="AE9682">
            <v>1.5</v>
          </cell>
          <cell r="AF9682">
            <v>100</v>
          </cell>
          <cell r="AG9682" t="str">
            <v/>
          </cell>
          <cell r="AH9682">
            <v>-100</v>
          </cell>
        </row>
        <row r="9683">
          <cell r="AC9683" t="str">
            <v>Won</v>
          </cell>
          <cell r="AD9683">
            <v>5</v>
          </cell>
          <cell r="AE9683">
            <v>1.8</v>
          </cell>
          <cell r="AF9683">
            <v>100</v>
          </cell>
          <cell r="AG9683">
            <v>500</v>
          </cell>
          <cell r="AH9683">
            <v>400</v>
          </cell>
        </row>
        <row r="9684">
          <cell r="AD9684">
            <v>10</v>
          </cell>
          <cell r="AF9684">
            <v>100</v>
          </cell>
          <cell r="AG9684" t="str">
            <v/>
          </cell>
          <cell r="AH9684">
            <v>-100</v>
          </cell>
        </row>
        <row r="9685">
          <cell r="AC9685" t="str">
            <v>2nd</v>
          </cell>
          <cell r="AD9685">
            <v>2.15</v>
          </cell>
          <cell r="AE9685">
            <v>1.3</v>
          </cell>
          <cell r="AF9685">
            <v>100</v>
          </cell>
          <cell r="AG9685" t="str">
            <v/>
          </cell>
          <cell r="AH9685">
            <v>-100</v>
          </cell>
        </row>
        <row r="9686">
          <cell r="AC9686" t="str">
            <v>Won</v>
          </cell>
          <cell r="AD9686">
            <v>6</v>
          </cell>
          <cell r="AE9686">
            <v>1.8</v>
          </cell>
          <cell r="AF9686">
            <v>100</v>
          </cell>
          <cell r="AG9686">
            <v>600</v>
          </cell>
          <cell r="AH9686">
            <v>500</v>
          </cell>
        </row>
        <row r="9687">
          <cell r="AD9687">
            <v>10</v>
          </cell>
          <cell r="AF9687">
            <v>100</v>
          </cell>
          <cell r="AG9687" t="str">
            <v/>
          </cell>
          <cell r="AH9687">
            <v>-100</v>
          </cell>
        </row>
        <row r="9688">
          <cell r="AD9688">
            <v>8.5</v>
          </cell>
          <cell r="AF9688">
            <v>100</v>
          </cell>
          <cell r="AG9688" t="str">
            <v/>
          </cell>
          <cell r="AH9688">
            <v>-100</v>
          </cell>
        </row>
        <row r="9689">
          <cell r="AC9689" t="str">
            <v>3rd</v>
          </cell>
          <cell r="AD9689">
            <v>9</v>
          </cell>
          <cell r="AE9689">
            <v>2.1</v>
          </cell>
          <cell r="AF9689">
            <v>100</v>
          </cell>
          <cell r="AG9689" t="str">
            <v/>
          </cell>
          <cell r="AH9689">
            <v>-100</v>
          </cell>
        </row>
        <row r="9690">
          <cell r="AD9690">
            <v>6.5</v>
          </cell>
          <cell r="AF9690">
            <v>100</v>
          </cell>
          <cell r="AG9690" t="str">
            <v/>
          </cell>
          <cell r="AH9690">
            <v>-100</v>
          </cell>
        </row>
        <row r="9691">
          <cell r="AC9691" t="str">
            <v>Won</v>
          </cell>
          <cell r="AD9691">
            <v>3.5</v>
          </cell>
          <cell r="AE9691">
            <v>1.5</v>
          </cell>
          <cell r="AF9691">
            <v>100</v>
          </cell>
          <cell r="AG9691">
            <v>350</v>
          </cell>
          <cell r="AH9691">
            <v>250</v>
          </cell>
        </row>
        <row r="9692">
          <cell r="AC9692" t="str">
            <v>2nd</v>
          </cell>
          <cell r="AD9692">
            <v>6</v>
          </cell>
          <cell r="AE9692">
            <v>1.9</v>
          </cell>
          <cell r="AF9692">
            <v>100</v>
          </cell>
          <cell r="AG9692" t="str">
            <v/>
          </cell>
          <cell r="AH9692">
            <v>-100</v>
          </cell>
        </row>
        <row r="9693">
          <cell r="AD9693">
            <v>4.4000000000000004</v>
          </cell>
          <cell r="AF9693">
            <v>100</v>
          </cell>
          <cell r="AG9693" t="str">
            <v/>
          </cell>
          <cell r="AH9693">
            <v>-100</v>
          </cell>
        </row>
        <row r="9694">
          <cell r="AD9694">
            <v>8.5</v>
          </cell>
          <cell r="AF9694">
            <v>100</v>
          </cell>
          <cell r="AG9694" t="str">
            <v/>
          </cell>
          <cell r="AH9694">
            <v>-100</v>
          </cell>
        </row>
        <row r="9695">
          <cell r="AD9695">
            <v>2.7</v>
          </cell>
          <cell r="AF9695">
            <v>100</v>
          </cell>
          <cell r="AG9695" t="str">
            <v/>
          </cell>
          <cell r="AH9695">
            <v>-100</v>
          </cell>
        </row>
        <row r="9696">
          <cell r="AC9696" t="str">
            <v>2nd</v>
          </cell>
          <cell r="AD9696">
            <v>11</v>
          </cell>
          <cell r="AE9696">
            <v>2.4</v>
          </cell>
          <cell r="AF9696">
            <v>100</v>
          </cell>
          <cell r="AG9696" t="str">
            <v/>
          </cell>
          <cell r="AH9696">
            <v>-100</v>
          </cell>
        </row>
        <row r="9697">
          <cell r="AC9697" t="str">
            <v>3rd</v>
          </cell>
          <cell r="AD9697">
            <v>7</v>
          </cell>
          <cell r="AE9697">
            <v>1.8</v>
          </cell>
          <cell r="AF9697">
            <v>100</v>
          </cell>
          <cell r="AG9697" t="str">
            <v/>
          </cell>
          <cell r="AH9697">
            <v>-100</v>
          </cell>
        </row>
        <row r="9698">
          <cell r="AD9698">
            <v>7.5</v>
          </cell>
          <cell r="AF9698">
            <v>100</v>
          </cell>
          <cell r="AG9698" t="str">
            <v/>
          </cell>
          <cell r="AH9698">
            <v>-100</v>
          </cell>
        </row>
        <row r="9699">
          <cell r="AC9699" t="str">
            <v>Won</v>
          </cell>
          <cell r="AD9699">
            <v>12</v>
          </cell>
          <cell r="AE9699">
            <v>2.2999999999999998</v>
          </cell>
          <cell r="AF9699">
            <v>100</v>
          </cell>
          <cell r="AG9699">
            <v>1200</v>
          </cell>
          <cell r="AH9699">
            <v>1100</v>
          </cell>
        </row>
        <row r="9700">
          <cell r="AC9700" t="str">
            <v>2nd</v>
          </cell>
          <cell r="AD9700">
            <v>3.5</v>
          </cell>
          <cell r="AE9700">
            <v>1.4</v>
          </cell>
          <cell r="AF9700">
            <v>100</v>
          </cell>
          <cell r="AG9700" t="str">
            <v/>
          </cell>
          <cell r="AH9700">
            <v>-100</v>
          </cell>
        </row>
        <row r="9701">
          <cell r="AC9701" t="str">
            <v>Won</v>
          </cell>
          <cell r="AD9701">
            <v>3.5</v>
          </cell>
          <cell r="AE9701">
            <v>1.4</v>
          </cell>
          <cell r="AF9701">
            <v>100</v>
          </cell>
          <cell r="AG9701">
            <v>350</v>
          </cell>
          <cell r="AH9701">
            <v>250</v>
          </cell>
        </row>
        <row r="9702">
          <cell r="AC9702" t="str">
            <v>3rd</v>
          </cell>
          <cell r="AD9702">
            <v>3.8</v>
          </cell>
          <cell r="AE9702">
            <v>1.7</v>
          </cell>
          <cell r="AF9702">
            <v>100</v>
          </cell>
          <cell r="AG9702" t="str">
            <v/>
          </cell>
          <cell r="AH9702">
            <v>-100</v>
          </cell>
        </row>
        <row r="9703">
          <cell r="AD9703">
            <v>9.5</v>
          </cell>
          <cell r="AF9703">
            <v>100</v>
          </cell>
          <cell r="AG9703" t="str">
            <v/>
          </cell>
          <cell r="AH9703">
            <v>-100</v>
          </cell>
        </row>
        <row r="9704">
          <cell r="AD9704">
            <v>15</v>
          </cell>
          <cell r="AF9704">
            <v>100</v>
          </cell>
          <cell r="AG9704" t="str">
            <v/>
          </cell>
          <cell r="AH9704">
            <v>-100</v>
          </cell>
        </row>
        <row r="9705">
          <cell r="AC9705" t="str">
            <v>2nd</v>
          </cell>
          <cell r="AD9705">
            <v>2.4</v>
          </cell>
          <cell r="AE9705">
            <v>1.3</v>
          </cell>
          <cell r="AF9705">
            <v>100</v>
          </cell>
          <cell r="AG9705" t="str">
            <v/>
          </cell>
          <cell r="AH9705">
            <v>-100</v>
          </cell>
        </row>
        <row r="9706">
          <cell r="AD9706">
            <v>6.5</v>
          </cell>
          <cell r="AF9706">
            <v>100</v>
          </cell>
          <cell r="AG9706" t="str">
            <v/>
          </cell>
          <cell r="AH9706">
            <v>-100</v>
          </cell>
        </row>
        <row r="9707">
          <cell r="AC9707" t="str">
            <v>Won</v>
          </cell>
          <cell r="AD9707">
            <v>7</v>
          </cell>
          <cell r="AE9707">
            <v>2.1</v>
          </cell>
          <cell r="AF9707">
            <v>100</v>
          </cell>
          <cell r="AG9707">
            <v>700</v>
          </cell>
          <cell r="AH9707">
            <v>600</v>
          </cell>
        </row>
        <row r="9708">
          <cell r="AD9708">
            <v>9</v>
          </cell>
          <cell r="AF9708">
            <v>100</v>
          </cell>
          <cell r="AG9708" t="str">
            <v/>
          </cell>
          <cell r="AH9708">
            <v>-100</v>
          </cell>
        </row>
        <row r="9709">
          <cell r="AD9709">
            <v>21</v>
          </cell>
          <cell r="AF9709">
            <v>100</v>
          </cell>
          <cell r="AG9709" t="str">
            <v/>
          </cell>
          <cell r="AH9709">
            <v>-100</v>
          </cell>
        </row>
        <row r="9710">
          <cell r="AD9710">
            <v>4.8</v>
          </cell>
          <cell r="AF9710">
            <v>100</v>
          </cell>
          <cell r="AG9710" t="str">
            <v/>
          </cell>
          <cell r="AH9710">
            <v>-100</v>
          </cell>
        </row>
        <row r="9711">
          <cell r="AC9711" t="str">
            <v>3rd</v>
          </cell>
          <cell r="AD9711">
            <v>4.2</v>
          </cell>
          <cell r="AE9711">
            <v>1.7</v>
          </cell>
          <cell r="AF9711">
            <v>100</v>
          </cell>
          <cell r="AG9711" t="str">
            <v/>
          </cell>
          <cell r="AH9711">
            <v>-100</v>
          </cell>
        </row>
        <row r="9712">
          <cell r="AC9712" t="str">
            <v>2nd</v>
          </cell>
          <cell r="AD9712">
            <v>7</v>
          </cell>
          <cell r="AE9712">
            <v>2.1</v>
          </cell>
          <cell r="AF9712">
            <v>100</v>
          </cell>
          <cell r="AG9712" t="str">
            <v/>
          </cell>
          <cell r="AH9712">
            <v>-100</v>
          </cell>
        </row>
        <row r="9713">
          <cell r="AC9713" t="str">
            <v>Won</v>
          </cell>
          <cell r="AD9713">
            <v>6</v>
          </cell>
          <cell r="AE9713">
            <v>1.8</v>
          </cell>
          <cell r="AF9713">
            <v>100</v>
          </cell>
          <cell r="AG9713">
            <v>600</v>
          </cell>
          <cell r="AH9713">
            <v>500</v>
          </cell>
        </row>
        <row r="9714">
          <cell r="AD9714">
            <v>18</v>
          </cell>
          <cell r="AF9714">
            <v>100</v>
          </cell>
          <cell r="AG9714" t="str">
            <v/>
          </cell>
          <cell r="AH9714">
            <v>-100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lite Ratings TOP-5 Data"/>
      <sheetName val="Combo Pivot"/>
      <sheetName val="Elite-Filters"/>
      <sheetName val="Larrys Best"/>
      <sheetName val="Strategy Qualifiers"/>
      <sheetName val="Combo Bet Scale"/>
      <sheetName val="Calc Number of Races"/>
    </sheetNames>
    <sheetDataSet>
      <sheetData sheetId="0">
        <row r="7">
          <cell r="A7">
            <v>41951</v>
          </cell>
          <cell r="AB7" t="str">
            <v>WON</v>
          </cell>
          <cell r="AC7">
            <v>7.8</v>
          </cell>
          <cell r="AE7">
            <v>100</v>
          </cell>
          <cell r="AF7">
            <v>780</v>
          </cell>
        </row>
        <row r="8">
          <cell r="A8">
            <v>41951</v>
          </cell>
          <cell r="AC8">
            <v>9</v>
          </cell>
          <cell r="AE8">
            <v>100</v>
          </cell>
          <cell r="AF8" t="str">
            <v/>
          </cell>
        </row>
        <row r="9">
          <cell r="A9">
            <v>41951</v>
          </cell>
          <cell r="AC9">
            <v>5.5</v>
          </cell>
          <cell r="AE9">
            <v>100</v>
          </cell>
          <cell r="AF9" t="str">
            <v/>
          </cell>
        </row>
        <row r="10">
          <cell r="A10">
            <v>41951</v>
          </cell>
          <cell r="AC10">
            <v>7.5</v>
          </cell>
          <cell r="AE10">
            <v>100</v>
          </cell>
          <cell r="AF10" t="str">
            <v/>
          </cell>
        </row>
        <row r="11">
          <cell r="A11">
            <v>41951</v>
          </cell>
          <cell r="AC11">
            <v>12</v>
          </cell>
          <cell r="AE11">
            <v>100</v>
          </cell>
          <cell r="AF11" t="str">
            <v/>
          </cell>
        </row>
        <row r="12">
          <cell r="A12">
            <v>42736</v>
          </cell>
          <cell r="AB12" t="str">
            <v>WON</v>
          </cell>
          <cell r="AC12">
            <v>3.4</v>
          </cell>
          <cell r="AE12">
            <v>100</v>
          </cell>
          <cell r="AF12">
            <v>340</v>
          </cell>
        </row>
        <row r="13">
          <cell r="A13">
            <v>42736</v>
          </cell>
          <cell r="AB13" t="str">
            <v>3rd</v>
          </cell>
          <cell r="AC13">
            <v>7.5</v>
          </cell>
          <cell r="AE13">
            <v>100</v>
          </cell>
          <cell r="AF13" t="str">
            <v/>
          </cell>
        </row>
        <row r="14">
          <cell r="A14">
            <v>42736</v>
          </cell>
          <cell r="AB14" t="str">
            <v>2nd</v>
          </cell>
          <cell r="AC14">
            <v>3.8</v>
          </cell>
          <cell r="AE14">
            <v>100</v>
          </cell>
          <cell r="AF14" t="str">
            <v/>
          </cell>
        </row>
        <row r="15">
          <cell r="A15">
            <v>42736</v>
          </cell>
          <cell r="AC15">
            <v>19</v>
          </cell>
          <cell r="AE15">
            <v>100</v>
          </cell>
          <cell r="AF15" t="str">
            <v/>
          </cell>
        </row>
        <row r="16">
          <cell r="A16">
            <v>42736</v>
          </cell>
          <cell r="AC16">
            <v>17</v>
          </cell>
          <cell r="AE16">
            <v>100</v>
          </cell>
          <cell r="AF16" t="str">
            <v/>
          </cell>
        </row>
        <row r="17">
          <cell r="A17">
            <v>42736</v>
          </cell>
          <cell r="AB17" t="str">
            <v>2nd</v>
          </cell>
          <cell r="AC17">
            <v>2.9</v>
          </cell>
          <cell r="AE17">
            <v>100</v>
          </cell>
          <cell r="AF17" t="str">
            <v/>
          </cell>
        </row>
        <row r="18">
          <cell r="A18">
            <v>42736</v>
          </cell>
          <cell r="AC18">
            <v>5</v>
          </cell>
          <cell r="AE18">
            <v>100</v>
          </cell>
          <cell r="AF18" t="str">
            <v/>
          </cell>
        </row>
        <row r="19">
          <cell r="A19">
            <v>42736</v>
          </cell>
          <cell r="AC19">
            <v>10</v>
          </cell>
          <cell r="AE19">
            <v>100</v>
          </cell>
          <cell r="AF19" t="str">
            <v/>
          </cell>
        </row>
        <row r="20">
          <cell r="A20">
            <v>42736</v>
          </cell>
          <cell r="AB20" t="str">
            <v>3rd</v>
          </cell>
          <cell r="AC20">
            <v>8</v>
          </cell>
          <cell r="AE20">
            <v>100</v>
          </cell>
          <cell r="AF20" t="str">
            <v/>
          </cell>
        </row>
        <row r="21">
          <cell r="A21">
            <v>42736</v>
          </cell>
          <cell r="AC21">
            <v>18</v>
          </cell>
          <cell r="AE21">
            <v>100</v>
          </cell>
          <cell r="AF21" t="str">
            <v/>
          </cell>
        </row>
        <row r="22">
          <cell r="A22">
            <v>42736</v>
          </cell>
          <cell r="AB22" t="str">
            <v>WON</v>
          </cell>
          <cell r="AC22">
            <v>7</v>
          </cell>
          <cell r="AE22">
            <v>100</v>
          </cell>
          <cell r="AF22">
            <v>700</v>
          </cell>
        </row>
        <row r="23">
          <cell r="A23">
            <v>42736</v>
          </cell>
          <cell r="AC23">
            <v>7</v>
          </cell>
          <cell r="AE23">
            <v>100</v>
          </cell>
          <cell r="AF23" t="str">
            <v/>
          </cell>
        </row>
        <row r="24">
          <cell r="A24">
            <v>42736</v>
          </cell>
          <cell r="AC24">
            <v>5</v>
          </cell>
          <cell r="AE24">
            <v>100</v>
          </cell>
          <cell r="AF24" t="str">
            <v/>
          </cell>
        </row>
        <row r="25">
          <cell r="A25">
            <v>42736</v>
          </cell>
          <cell r="AC25">
            <v>11</v>
          </cell>
          <cell r="AE25">
            <v>100</v>
          </cell>
          <cell r="AF25" t="str">
            <v/>
          </cell>
        </row>
        <row r="26">
          <cell r="A26">
            <v>42736</v>
          </cell>
          <cell r="AB26" t="str">
            <v>2nd</v>
          </cell>
          <cell r="AC26">
            <v>11</v>
          </cell>
          <cell r="AE26">
            <v>100</v>
          </cell>
          <cell r="AF26" t="str">
            <v/>
          </cell>
        </row>
        <row r="27">
          <cell r="A27">
            <v>42736</v>
          </cell>
          <cell r="AB27" t="str">
            <v>WON</v>
          </cell>
          <cell r="AC27">
            <v>4</v>
          </cell>
          <cell r="AE27">
            <v>100</v>
          </cell>
          <cell r="AF27">
            <v>400</v>
          </cell>
        </row>
        <row r="28">
          <cell r="A28">
            <v>42736</v>
          </cell>
          <cell r="AC28">
            <v>14</v>
          </cell>
          <cell r="AE28">
            <v>100</v>
          </cell>
          <cell r="AF28" t="str">
            <v/>
          </cell>
        </row>
        <row r="29">
          <cell r="A29">
            <v>42736</v>
          </cell>
          <cell r="AC29">
            <v>10</v>
          </cell>
          <cell r="AE29">
            <v>100</v>
          </cell>
          <cell r="AF29" t="str">
            <v/>
          </cell>
        </row>
        <row r="30">
          <cell r="A30">
            <v>42736</v>
          </cell>
          <cell r="AB30" t="str">
            <v>2nd</v>
          </cell>
          <cell r="AC30">
            <v>7.5</v>
          </cell>
          <cell r="AE30">
            <v>100</v>
          </cell>
          <cell r="AF30" t="str">
            <v/>
          </cell>
        </row>
        <row r="31">
          <cell r="A31">
            <v>42736</v>
          </cell>
          <cell r="AC31">
            <v>5.5</v>
          </cell>
          <cell r="AE31">
            <v>100</v>
          </cell>
          <cell r="AF31" t="str">
            <v/>
          </cell>
        </row>
        <row r="32">
          <cell r="A32">
            <v>42736</v>
          </cell>
          <cell r="AC32">
            <v>6</v>
          </cell>
          <cell r="AE32">
            <v>100</v>
          </cell>
          <cell r="AF32" t="str">
            <v/>
          </cell>
        </row>
        <row r="33">
          <cell r="A33">
            <v>42736</v>
          </cell>
          <cell r="AC33">
            <v>2.8</v>
          </cell>
          <cell r="AE33">
            <v>100</v>
          </cell>
          <cell r="AF33" t="str">
            <v/>
          </cell>
        </row>
        <row r="34">
          <cell r="A34">
            <v>42736</v>
          </cell>
          <cell r="AC34">
            <v>6.5</v>
          </cell>
          <cell r="AE34">
            <v>100</v>
          </cell>
          <cell r="AF34" t="str">
            <v/>
          </cell>
        </row>
        <row r="35">
          <cell r="A35">
            <v>42736</v>
          </cell>
          <cell r="AB35" t="str">
            <v>2nd</v>
          </cell>
          <cell r="AC35">
            <v>9</v>
          </cell>
          <cell r="AE35">
            <v>100</v>
          </cell>
          <cell r="AF35" t="str">
            <v/>
          </cell>
        </row>
        <row r="36">
          <cell r="A36">
            <v>42736</v>
          </cell>
          <cell r="AB36" t="str">
            <v>WON</v>
          </cell>
          <cell r="AC36">
            <v>17.100000000000001</v>
          </cell>
          <cell r="AE36">
            <v>100</v>
          </cell>
          <cell r="AF36">
            <v>1710.0000000000002</v>
          </cell>
        </row>
        <row r="37">
          <cell r="A37">
            <v>42736</v>
          </cell>
          <cell r="AB37" t="str">
            <v>WON</v>
          </cell>
          <cell r="AC37">
            <v>3.9</v>
          </cell>
          <cell r="AE37">
            <v>100</v>
          </cell>
          <cell r="AF37">
            <v>390</v>
          </cell>
        </row>
        <row r="38">
          <cell r="A38">
            <v>42736</v>
          </cell>
          <cell r="AB38" t="str">
            <v>L/Scr</v>
          </cell>
          <cell r="AC38">
            <v>1</v>
          </cell>
          <cell r="AE38" t="str">
            <v/>
          </cell>
          <cell r="AF38" t="str">
            <v/>
          </cell>
        </row>
        <row r="39">
          <cell r="A39">
            <v>42736</v>
          </cell>
          <cell r="AC39">
            <v>4.2</v>
          </cell>
          <cell r="AE39">
            <v>100</v>
          </cell>
          <cell r="AF39" t="str">
            <v/>
          </cell>
        </row>
        <row r="40">
          <cell r="A40">
            <v>42736</v>
          </cell>
          <cell r="AC40">
            <v>7</v>
          </cell>
          <cell r="AE40">
            <v>100</v>
          </cell>
          <cell r="AF40" t="str">
            <v/>
          </cell>
        </row>
        <row r="41">
          <cell r="A41">
            <v>42736</v>
          </cell>
          <cell r="AB41" t="str">
            <v>3rd</v>
          </cell>
          <cell r="AC41">
            <v>11</v>
          </cell>
          <cell r="AE41">
            <v>100</v>
          </cell>
          <cell r="AF41" t="str">
            <v/>
          </cell>
        </row>
        <row r="42">
          <cell r="A42">
            <v>42736</v>
          </cell>
          <cell r="AB42" t="str">
            <v>WON</v>
          </cell>
          <cell r="AC42">
            <v>7.5</v>
          </cell>
          <cell r="AE42">
            <v>100</v>
          </cell>
          <cell r="AF42">
            <v>750</v>
          </cell>
        </row>
        <row r="43">
          <cell r="A43">
            <v>42736</v>
          </cell>
          <cell r="AC43">
            <v>5</v>
          </cell>
          <cell r="AE43">
            <v>100</v>
          </cell>
          <cell r="AF43" t="str">
            <v/>
          </cell>
        </row>
        <row r="44">
          <cell r="A44">
            <v>42736</v>
          </cell>
          <cell r="AC44">
            <v>11</v>
          </cell>
          <cell r="AE44">
            <v>100</v>
          </cell>
          <cell r="AF44" t="str">
            <v/>
          </cell>
        </row>
        <row r="45">
          <cell r="A45">
            <v>42736</v>
          </cell>
          <cell r="AB45" t="str">
            <v>2nd</v>
          </cell>
          <cell r="AC45">
            <v>14</v>
          </cell>
          <cell r="AE45">
            <v>100</v>
          </cell>
          <cell r="AF45" t="str">
            <v/>
          </cell>
        </row>
        <row r="46">
          <cell r="A46">
            <v>42736</v>
          </cell>
          <cell r="AC46">
            <v>11</v>
          </cell>
          <cell r="AE46">
            <v>100</v>
          </cell>
          <cell r="AF46" t="str">
            <v/>
          </cell>
        </row>
        <row r="47">
          <cell r="A47">
            <v>42742</v>
          </cell>
          <cell r="AB47" t="str">
            <v>3rd</v>
          </cell>
          <cell r="AC47">
            <v>8</v>
          </cell>
          <cell r="AE47">
            <v>100</v>
          </cell>
          <cell r="AF47" t="str">
            <v/>
          </cell>
        </row>
        <row r="48">
          <cell r="A48">
            <v>42742</v>
          </cell>
          <cell r="AC48">
            <v>11</v>
          </cell>
          <cell r="AE48">
            <v>100</v>
          </cell>
          <cell r="AF48" t="str">
            <v/>
          </cell>
        </row>
        <row r="49">
          <cell r="A49">
            <v>42742</v>
          </cell>
          <cell r="AC49">
            <v>26</v>
          </cell>
          <cell r="AE49">
            <v>100</v>
          </cell>
          <cell r="AF49" t="str">
            <v/>
          </cell>
        </row>
        <row r="50">
          <cell r="A50">
            <v>42742</v>
          </cell>
          <cell r="AC50">
            <v>17</v>
          </cell>
          <cell r="AE50">
            <v>100</v>
          </cell>
          <cell r="AF50" t="str">
            <v/>
          </cell>
        </row>
        <row r="51">
          <cell r="A51">
            <v>42742</v>
          </cell>
          <cell r="AC51">
            <v>7</v>
          </cell>
          <cell r="AE51">
            <v>100</v>
          </cell>
          <cell r="AF51" t="str">
            <v/>
          </cell>
        </row>
        <row r="52">
          <cell r="A52">
            <v>42742</v>
          </cell>
          <cell r="AC52">
            <v>6</v>
          </cell>
          <cell r="AE52">
            <v>100</v>
          </cell>
          <cell r="AF52" t="str">
            <v/>
          </cell>
        </row>
        <row r="53">
          <cell r="A53">
            <v>42742</v>
          </cell>
          <cell r="AC53">
            <v>3.9</v>
          </cell>
          <cell r="AE53">
            <v>100</v>
          </cell>
          <cell r="AF53" t="str">
            <v/>
          </cell>
        </row>
        <row r="54">
          <cell r="A54">
            <v>42742</v>
          </cell>
          <cell r="AB54" t="str">
            <v>WON</v>
          </cell>
          <cell r="AC54">
            <v>2.9</v>
          </cell>
          <cell r="AE54">
            <v>100</v>
          </cell>
          <cell r="AF54">
            <v>290</v>
          </cell>
        </row>
        <row r="55">
          <cell r="A55">
            <v>42742</v>
          </cell>
          <cell r="AB55" t="str">
            <v>ntd</v>
          </cell>
          <cell r="AC55">
            <v>6.5</v>
          </cell>
          <cell r="AE55">
            <v>100</v>
          </cell>
          <cell r="AF55" t="str">
            <v/>
          </cell>
        </row>
        <row r="56">
          <cell r="A56">
            <v>42742</v>
          </cell>
          <cell r="AC56">
            <v>9.5</v>
          </cell>
          <cell r="AE56">
            <v>100</v>
          </cell>
          <cell r="AF56" t="str">
            <v/>
          </cell>
        </row>
        <row r="57">
          <cell r="A57">
            <v>42742</v>
          </cell>
          <cell r="AC57">
            <v>3.9</v>
          </cell>
          <cell r="AE57">
            <v>100</v>
          </cell>
          <cell r="AF57" t="str">
            <v/>
          </cell>
        </row>
        <row r="58">
          <cell r="A58">
            <v>42742</v>
          </cell>
          <cell r="AB58" t="str">
            <v>2nd</v>
          </cell>
          <cell r="AC58">
            <v>8</v>
          </cell>
          <cell r="AE58">
            <v>100</v>
          </cell>
          <cell r="AF58" t="str">
            <v/>
          </cell>
        </row>
        <row r="59">
          <cell r="A59">
            <v>42742</v>
          </cell>
          <cell r="AC59">
            <v>4.8</v>
          </cell>
          <cell r="AE59">
            <v>100</v>
          </cell>
          <cell r="AF59" t="str">
            <v/>
          </cell>
        </row>
        <row r="60">
          <cell r="A60">
            <v>42742</v>
          </cell>
          <cell r="AB60" t="str">
            <v>WON</v>
          </cell>
          <cell r="AC60">
            <v>5.5</v>
          </cell>
          <cell r="AE60">
            <v>100</v>
          </cell>
          <cell r="AF60">
            <v>550</v>
          </cell>
        </row>
        <row r="61">
          <cell r="A61">
            <v>42742</v>
          </cell>
          <cell r="AB61" t="str">
            <v>ntd</v>
          </cell>
          <cell r="AC61">
            <v>6.5</v>
          </cell>
          <cell r="AE61">
            <v>100</v>
          </cell>
          <cell r="AF61" t="str">
            <v/>
          </cell>
        </row>
        <row r="62">
          <cell r="A62">
            <v>42742</v>
          </cell>
          <cell r="AC62">
            <v>4.8</v>
          </cell>
          <cell r="AE62">
            <v>100</v>
          </cell>
          <cell r="AF62" t="str">
            <v/>
          </cell>
        </row>
        <row r="63">
          <cell r="A63">
            <v>42742</v>
          </cell>
          <cell r="AC63">
            <v>9</v>
          </cell>
          <cell r="AE63">
            <v>100</v>
          </cell>
          <cell r="AF63" t="str">
            <v/>
          </cell>
        </row>
        <row r="64">
          <cell r="A64">
            <v>42742</v>
          </cell>
          <cell r="AB64" t="str">
            <v>2nd</v>
          </cell>
          <cell r="AC64">
            <v>7.5</v>
          </cell>
          <cell r="AE64">
            <v>100</v>
          </cell>
          <cell r="AF64" t="str">
            <v/>
          </cell>
        </row>
        <row r="65">
          <cell r="A65">
            <v>42742</v>
          </cell>
          <cell r="AB65" t="str">
            <v>WON</v>
          </cell>
          <cell r="AC65">
            <v>6.5</v>
          </cell>
          <cell r="AE65">
            <v>100</v>
          </cell>
          <cell r="AF65">
            <v>650</v>
          </cell>
        </row>
        <row r="66">
          <cell r="A66">
            <v>42742</v>
          </cell>
          <cell r="AC66">
            <v>7.5</v>
          </cell>
          <cell r="AE66">
            <v>100</v>
          </cell>
          <cell r="AF66" t="str">
            <v/>
          </cell>
        </row>
        <row r="67">
          <cell r="A67">
            <v>42742</v>
          </cell>
          <cell r="AB67" t="str">
            <v>2nd</v>
          </cell>
          <cell r="AC67">
            <v>4.8</v>
          </cell>
          <cell r="AE67">
            <v>100</v>
          </cell>
          <cell r="AF67" t="str">
            <v/>
          </cell>
        </row>
        <row r="68">
          <cell r="A68">
            <v>42742</v>
          </cell>
          <cell r="AB68" t="str">
            <v>3rd</v>
          </cell>
          <cell r="AC68">
            <v>2.2000000000000002</v>
          </cell>
          <cell r="AE68">
            <v>100</v>
          </cell>
          <cell r="AF68" t="str">
            <v/>
          </cell>
        </row>
        <row r="69">
          <cell r="A69">
            <v>42742</v>
          </cell>
          <cell r="AC69">
            <v>12</v>
          </cell>
          <cell r="AE69">
            <v>100</v>
          </cell>
          <cell r="AF69" t="str">
            <v/>
          </cell>
        </row>
        <row r="70">
          <cell r="A70">
            <v>42742</v>
          </cell>
          <cell r="AC70">
            <v>11</v>
          </cell>
          <cell r="AE70">
            <v>100</v>
          </cell>
          <cell r="AF70" t="str">
            <v/>
          </cell>
        </row>
        <row r="71">
          <cell r="A71">
            <v>42742</v>
          </cell>
          <cell r="AC71">
            <v>19</v>
          </cell>
          <cell r="AE71">
            <v>100</v>
          </cell>
          <cell r="AF71" t="str">
            <v/>
          </cell>
        </row>
        <row r="72">
          <cell r="A72">
            <v>42742</v>
          </cell>
          <cell r="AB72" t="str">
            <v>WON</v>
          </cell>
          <cell r="AC72">
            <v>2.1</v>
          </cell>
          <cell r="AE72">
            <v>100</v>
          </cell>
          <cell r="AF72">
            <v>210</v>
          </cell>
        </row>
        <row r="73">
          <cell r="A73">
            <v>42742</v>
          </cell>
          <cell r="AC73">
            <v>4.4000000000000004</v>
          </cell>
          <cell r="AE73">
            <v>100</v>
          </cell>
          <cell r="AF73" t="str">
            <v/>
          </cell>
        </row>
        <row r="74">
          <cell r="A74">
            <v>42742</v>
          </cell>
          <cell r="AB74" t="str">
            <v>2nd</v>
          </cell>
          <cell r="AC74">
            <v>7</v>
          </cell>
          <cell r="AE74">
            <v>100</v>
          </cell>
          <cell r="AF74" t="str">
            <v/>
          </cell>
        </row>
        <row r="75">
          <cell r="A75">
            <v>42742</v>
          </cell>
          <cell r="AC75">
            <v>10</v>
          </cell>
          <cell r="AE75">
            <v>100</v>
          </cell>
          <cell r="AF75" t="str">
            <v/>
          </cell>
        </row>
        <row r="76">
          <cell r="A76">
            <v>42742</v>
          </cell>
          <cell r="AC76">
            <v>71</v>
          </cell>
          <cell r="AE76">
            <v>100</v>
          </cell>
          <cell r="AF76" t="str">
            <v/>
          </cell>
        </row>
        <row r="77">
          <cell r="A77">
            <v>42742</v>
          </cell>
          <cell r="AC77">
            <v>5</v>
          </cell>
          <cell r="AE77">
            <v>100</v>
          </cell>
          <cell r="AF77" t="str">
            <v/>
          </cell>
        </row>
        <row r="78">
          <cell r="A78">
            <v>42742</v>
          </cell>
          <cell r="AB78" t="str">
            <v>WON</v>
          </cell>
          <cell r="AC78">
            <v>6.5</v>
          </cell>
          <cell r="AE78">
            <v>100</v>
          </cell>
          <cell r="AF78">
            <v>650</v>
          </cell>
        </row>
        <row r="79">
          <cell r="A79">
            <v>42742</v>
          </cell>
          <cell r="AC79">
            <v>8</v>
          </cell>
          <cell r="AE79">
            <v>100</v>
          </cell>
          <cell r="AF79" t="str">
            <v/>
          </cell>
        </row>
        <row r="80">
          <cell r="A80">
            <v>42742</v>
          </cell>
          <cell r="AC80">
            <v>8.5</v>
          </cell>
          <cell r="AE80">
            <v>100</v>
          </cell>
          <cell r="AF80" t="str">
            <v/>
          </cell>
        </row>
        <row r="81">
          <cell r="A81">
            <v>42742</v>
          </cell>
          <cell r="AB81" t="str">
            <v>2nd</v>
          </cell>
          <cell r="AC81">
            <v>4.8</v>
          </cell>
          <cell r="AE81">
            <v>100</v>
          </cell>
          <cell r="AF81" t="str">
            <v/>
          </cell>
        </row>
        <row r="82">
          <cell r="A82">
            <v>42742</v>
          </cell>
          <cell r="AB82" t="str">
            <v>WON</v>
          </cell>
          <cell r="AC82">
            <v>9</v>
          </cell>
          <cell r="AE82">
            <v>100</v>
          </cell>
          <cell r="AF82">
            <v>900</v>
          </cell>
        </row>
        <row r="83">
          <cell r="A83">
            <v>42742</v>
          </cell>
          <cell r="AC83">
            <v>3.6</v>
          </cell>
          <cell r="AE83">
            <v>100</v>
          </cell>
          <cell r="AF83" t="str">
            <v/>
          </cell>
        </row>
        <row r="84">
          <cell r="A84">
            <v>42742</v>
          </cell>
          <cell r="AB84" t="str">
            <v>2nd</v>
          </cell>
          <cell r="AC84">
            <v>11</v>
          </cell>
          <cell r="AE84">
            <v>100</v>
          </cell>
          <cell r="AF84" t="str">
            <v/>
          </cell>
        </row>
        <row r="85">
          <cell r="A85">
            <v>42742</v>
          </cell>
          <cell r="AC85">
            <v>11</v>
          </cell>
          <cell r="AE85">
            <v>100</v>
          </cell>
          <cell r="AF85" t="str">
            <v/>
          </cell>
        </row>
        <row r="86">
          <cell r="A86">
            <v>42742</v>
          </cell>
          <cell r="AC86">
            <v>8</v>
          </cell>
          <cell r="AE86">
            <v>100</v>
          </cell>
          <cell r="AF86" t="str">
            <v/>
          </cell>
        </row>
        <row r="87">
          <cell r="A87">
            <v>42749</v>
          </cell>
          <cell r="AB87" t="str">
            <v>2nd</v>
          </cell>
          <cell r="AC87">
            <v>2.4</v>
          </cell>
          <cell r="AE87">
            <v>100</v>
          </cell>
          <cell r="AF87" t="str">
            <v/>
          </cell>
        </row>
        <row r="88">
          <cell r="A88">
            <v>42749</v>
          </cell>
          <cell r="AC88">
            <v>4.2</v>
          </cell>
          <cell r="AE88">
            <v>100</v>
          </cell>
          <cell r="AF88" t="str">
            <v/>
          </cell>
        </row>
        <row r="89">
          <cell r="A89">
            <v>42749</v>
          </cell>
          <cell r="AB89" t="str">
            <v>WON</v>
          </cell>
          <cell r="AC89">
            <v>4.8</v>
          </cell>
          <cell r="AE89">
            <v>100</v>
          </cell>
          <cell r="AF89">
            <v>480</v>
          </cell>
        </row>
        <row r="90">
          <cell r="A90">
            <v>42749</v>
          </cell>
          <cell r="AC90">
            <v>31</v>
          </cell>
          <cell r="AE90">
            <v>100</v>
          </cell>
          <cell r="AF90" t="str">
            <v/>
          </cell>
        </row>
        <row r="91">
          <cell r="A91">
            <v>42749</v>
          </cell>
          <cell r="AB91" t="str">
            <v>3rd</v>
          </cell>
          <cell r="AC91">
            <v>31</v>
          </cell>
          <cell r="AE91">
            <v>100</v>
          </cell>
          <cell r="AF91" t="str">
            <v/>
          </cell>
        </row>
        <row r="92">
          <cell r="A92">
            <v>42749</v>
          </cell>
          <cell r="AB92" t="str">
            <v>2nd</v>
          </cell>
          <cell r="AC92">
            <v>3.1</v>
          </cell>
          <cell r="AE92">
            <v>100</v>
          </cell>
          <cell r="AF92" t="str">
            <v/>
          </cell>
        </row>
        <row r="93">
          <cell r="A93">
            <v>42749</v>
          </cell>
          <cell r="AB93" t="str">
            <v>3rd</v>
          </cell>
          <cell r="AC93">
            <v>6</v>
          </cell>
          <cell r="AE93">
            <v>100</v>
          </cell>
          <cell r="AF93" t="str">
            <v/>
          </cell>
        </row>
        <row r="94">
          <cell r="A94">
            <v>42749</v>
          </cell>
          <cell r="AB94" t="str">
            <v>WON</v>
          </cell>
          <cell r="AC94">
            <v>3.1</v>
          </cell>
          <cell r="AE94">
            <v>100</v>
          </cell>
          <cell r="AF94">
            <v>310</v>
          </cell>
        </row>
        <row r="95">
          <cell r="A95">
            <v>42749</v>
          </cell>
          <cell r="AC95">
            <v>7</v>
          </cell>
          <cell r="AE95">
            <v>100</v>
          </cell>
          <cell r="AF95" t="str">
            <v/>
          </cell>
        </row>
        <row r="96">
          <cell r="A96">
            <v>42749</v>
          </cell>
          <cell r="AC96">
            <v>13</v>
          </cell>
          <cell r="AE96">
            <v>100</v>
          </cell>
          <cell r="AF96" t="str">
            <v/>
          </cell>
        </row>
        <row r="97">
          <cell r="A97">
            <v>42749</v>
          </cell>
          <cell r="AC97">
            <v>5.5</v>
          </cell>
          <cell r="AE97">
            <v>100</v>
          </cell>
          <cell r="AF97" t="str">
            <v/>
          </cell>
        </row>
        <row r="98">
          <cell r="A98">
            <v>42749</v>
          </cell>
          <cell r="AC98">
            <v>6</v>
          </cell>
          <cell r="AE98">
            <v>100</v>
          </cell>
          <cell r="AF98" t="str">
            <v/>
          </cell>
        </row>
        <row r="99">
          <cell r="A99">
            <v>42749</v>
          </cell>
          <cell r="AB99" t="str">
            <v>WON</v>
          </cell>
          <cell r="AC99">
            <v>7.5</v>
          </cell>
          <cell r="AE99">
            <v>100</v>
          </cell>
          <cell r="AF99">
            <v>750</v>
          </cell>
        </row>
        <row r="100">
          <cell r="A100">
            <v>42749</v>
          </cell>
          <cell r="AB100" t="str">
            <v>2nd</v>
          </cell>
          <cell r="AC100">
            <v>6.5</v>
          </cell>
          <cell r="AE100">
            <v>100</v>
          </cell>
          <cell r="AF100" t="str">
            <v/>
          </cell>
        </row>
        <row r="101">
          <cell r="A101">
            <v>42749</v>
          </cell>
          <cell r="AB101" t="str">
            <v>3rd</v>
          </cell>
          <cell r="AC101">
            <v>6</v>
          </cell>
          <cell r="AE101">
            <v>100</v>
          </cell>
          <cell r="AF101" t="str">
            <v/>
          </cell>
        </row>
        <row r="102">
          <cell r="A102">
            <v>42749</v>
          </cell>
          <cell r="AC102">
            <v>9</v>
          </cell>
          <cell r="AE102">
            <v>100</v>
          </cell>
          <cell r="AF102" t="str">
            <v/>
          </cell>
        </row>
        <row r="103">
          <cell r="A103">
            <v>42749</v>
          </cell>
          <cell r="AB103" t="str">
            <v>3rd</v>
          </cell>
          <cell r="AC103">
            <v>3.7</v>
          </cell>
          <cell r="AE103">
            <v>100</v>
          </cell>
          <cell r="AF103" t="str">
            <v/>
          </cell>
        </row>
        <row r="104">
          <cell r="A104">
            <v>42749</v>
          </cell>
          <cell r="AB104" t="str">
            <v>2nd</v>
          </cell>
          <cell r="AC104">
            <v>4.2</v>
          </cell>
          <cell r="AE104">
            <v>100</v>
          </cell>
          <cell r="AF104" t="str">
            <v/>
          </cell>
        </row>
        <row r="105">
          <cell r="A105">
            <v>42749</v>
          </cell>
          <cell r="AB105" t="str">
            <v>WON</v>
          </cell>
          <cell r="AC105">
            <v>4.5999999999999996</v>
          </cell>
          <cell r="AE105">
            <v>100</v>
          </cell>
          <cell r="AF105">
            <v>459.99999999999994</v>
          </cell>
        </row>
        <row r="106">
          <cell r="A106">
            <v>42749</v>
          </cell>
          <cell r="AC106">
            <v>12</v>
          </cell>
          <cell r="AE106">
            <v>100</v>
          </cell>
          <cell r="AF106" t="str">
            <v/>
          </cell>
        </row>
        <row r="107">
          <cell r="A107">
            <v>42749</v>
          </cell>
          <cell r="AC107">
            <v>11</v>
          </cell>
          <cell r="AE107">
            <v>100</v>
          </cell>
          <cell r="AF107" t="str">
            <v/>
          </cell>
        </row>
        <row r="108">
          <cell r="A108">
            <v>42749</v>
          </cell>
          <cell r="AC108">
            <v>5.5</v>
          </cell>
          <cell r="AE108">
            <v>100</v>
          </cell>
          <cell r="AF108" t="str">
            <v/>
          </cell>
        </row>
        <row r="109">
          <cell r="A109">
            <v>42749</v>
          </cell>
          <cell r="AC109">
            <v>16</v>
          </cell>
          <cell r="AE109">
            <v>100</v>
          </cell>
          <cell r="AF109" t="str">
            <v/>
          </cell>
        </row>
        <row r="110">
          <cell r="A110">
            <v>42749</v>
          </cell>
          <cell r="AB110" t="str">
            <v>WON</v>
          </cell>
          <cell r="AC110">
            <v>22.2</v>
          </cell>
          <cell r="AE110">
            <v>100</v>
          </cell>
          <cell r="AF110">
            <v>2220</v>
          </cell>
        </row>
        <row r="111">
          <cell r="A111">
            <v>42749</v>
          </cell>
          <cell r="AC111">
            <v>3.8</v>
          </cell>
          <cell r="AE111">
            <v>100</v>
          </cell>
          <cell r="AF111" t="str">
            <v/>
          </cell>
        </row>
        <row r="112">
          <cell r="A112">
            <v>42749</v>
          </cell>
          <cell r="AC112">
            <v>4.5999999999999996</v>
          </cell>
          <cell r="AE112">
            <v>100</v>
          </cell>
          <cell r="AF112" t="str">
            <v/>
          </cell>
        </row>
        <row r="113">
          <cell r="A113">
            <v>42749</v>
          </cell>
          <cell r="AC113">
            <v>2.4500000000000002</v>
          </cell>
          <cell r="AE113">
            <v>100</v>
          </cell>
          <cell r="AF113" t="str">
            <v/>
          </cell>
        </row>
        <row r="114">
          <cell r="A114">
            <v>42749</v>
          </cell>
          <cell r="AB114" t="str">
            <v>2nd</v>
          </cell>
          <cell r="AC114">
            <v>8</v>
          </cell>
          <cell r="AE114">
            <v>100</v>
          </cell>
          <cell r="AF114" t="str">
            <v/>
          </cell>
        </row>
        <row r="115">
          <cell r="A115">
            <v>42749</v>
          </cell>
          <cell r="AC115">
            <v>13</v>
          </cell>
          <cell r="AE115">
            <v>100</v>
          </cell>
          <cell r="AF115" t="str">
            <v/>
          </cell>
        </row>
        <row r="116">
          <cell r="A116">
            <v>42749</v>
          </cell>
          <cell r="AB116" t="str">
            <v>3rd</v>
          </cell>
          <cell r="AC116">
            <v>12</v>
          </cell>
          <cell r="AE116">
            <v>100</v>
          </cell>
          <cell r="AF116" t="str">
            <v/>
          </cell>
        </row>
        <row r="117">
          <cell r="A117">
            <v>42749</v>
          </cell>
          <cell r="AB117" t="str">
            <v>WON</v>
          </cell>
          <cell r="AC117">
            <v>5</v>
          </cell>
          <cell r="AE117">
            <v>100</v>
          </cell>
          <cell r="AF117">
            <v>500</v>
          </cell>
        </row>
        <row r="118">
          <cell r="A118">
            <v>42749</v>
          </cell>
          <cell r="AC118">
            <v>8</v>
          </cell>
          <cell r="AE118">
            <v>100</v>
          </cell>
          <cell r="AF118" t="str">
            <v/>
          </cell>
        </row>
        <row r="119">
          <cell r="A119">
            <v>42749</v>
          </cell>
          <cell r="AC119">
            <v>5</v>
          </cell>
          <cell r="AE119">
            <v>100</v>
          </cell>
          <cell r="AF119" t="str">
            <v/>
          </cell>
        </row>
        <row r="120">
          <cell r="A120">
            <v>42749</v>
          </cell>
          <cell r="AC120">
            <v>6.5</v>
          </cell>
          <cell r="AE120">
            <v>100</v>
          </cell>
          <cell r="AF120" t="str">
            <v/>
          </cell>
        </row>
        <row r="121">
          <cell r="A121">
            <v>42749</v>
          </cell>
          <cell r="AC121">
            <v>10</v>
          </cell>
          <cell r="AE121">
            <v>100</v>
          </cell>
          <cell r="AF121" t="str">
            <v/>
          </cell>
        </row>
        <row r="122">
          <cell r="A122">
            <v>42749</v>
          </cell>
          <cell r="AC122">
            <v>5.5</v>
          </cell>
          <cell r="AE122">
            <v>100</v>
          </cell>
          <cell r="AF122" t="str">
            <v/>
          </cell>
        </row>
        <row r="123">
          <cell r="A123">
            <v>42749</v>
          </cell>
          <cell r="AC123">
            <v>4.5999999999999996</v>
          </cell>
          <cell r="AE123">
            <v>100</v>
          </cell>
          <cell r="AF123" t="str">
            <v/>
          </cell>
        </row>
        <row r="124">
          <cell r="A124">
            <v>42749</v>
          </cell>
          <cell r="AC124">
            <v>8</v>
          </cell>
          <cell r="AE124">
            <v>100</v>
          </cell>
          <cell r="AF124" t="str">
            <v/>
          </cell>
        </row>
        <row r="125">
          <cell r="A125">
            <v>42749</v>
          </cell>
          <cell r="AC125">
            <v>13</v>
          </cell>
          <cell r="AE125">
            <v>100</v>
          </cell>
          <cell r="AF125" t="str">
            <v/>
          </cell>
        </row>
        <row r="126">
          <cell r="A126">
            <v>42749</v>
          </cell>
          <cell r="AC126">
            <v>7.5</v>
          </cell>
          <cell r="AE126">
            <v>100</v>
          </cell>
          <cell r="AF126" t="str">
            <v/>
          </cell>
        </row>
        <row r="127">
          <cell r="A127">
            <v>42749</v>
          </cell>
          <cell r="AC127">
            <v>5</v>
          </cell>
          <cell r="AE127">
            <v>100</v>
          </cell>
          <cell r="AF127" t="str">
            <v/>
          </cell>
        </row>
        <row r="128">
          <cell r="A128">
            <v>42749</v>
          </cell>
          <cell r="AC128">
            <v>9</v>
          </cell>
          <cell r="AE128">
            <v>100</v>
          </cell>
          <cell r="AF128" t="str">
            <v/>
          </cell>
        </row>
        <row r="129">
          <cell r="A129">
            <v>42749</v>
          </cell>
          <cell r="AC129">
            <v>6.5</v>
          </cell>
          <cell r="AE129">
            <v>100</v>
          </cell>
          <cell r="AF129" t="str">
            <v/>
          </cell>
        </row>
        <row r="130">
          <cell r="A130">
            <v>42749</v>
          </cell>
          <cell r="AC130">
            <v>8</v>
          </cell>
          <cell r="AE130">
            <v>100</v>
          </cell>
          <cell r="AF130" t="str">
            <v/>
          </cell>
        </row>
        <row r="131">
          <cell r="A131">
            <v>42749</v>
          </cell>
          <cell r="AC131">
            <v>31</v>
          </cell>
          <cell r="AE131">
            <v>100</v>
          </cell>
          <cell r="AF131" t="str">
            <v/>
          </cell>
        </row>
        <row r="132">
          <cell r="A132">
            <v>42756</v>
          </cell>
          <cell r="AB132" t="str">
            <v>WON</v>
          </cell>
          <cell r="AC132">
            <v>6</v>
          </cell>
          <cell r="AE132">
            <v>100</v>
          </cell>
          <cell r="AF132">
            <v>600</v>
          </cell>
        </row>
        <row r="133">
          <cell r="A133">
            <v>42756</v>
          </cell>
          <cell r="AC133">
            <v>7</v>
          </cell>
          <cell r="AE133">
            <v>100</v>
          </cell>
          <cell r="AF133" t="str">
            <v/>
          </cell>
        </row>
        <row r="134">
          <cell r="A134">
            <v>42756</v>
          </cell>
          <cell r="AC134">
            <v>5</v>
          </cell>
          <cell r="AE134">
            <v>100</v>
          </cell>
          <cell r="AF134" t="str">
            <v/>
          </cell>
        </row>
        <row r="135">
          <cell r="A135">
            <v>42756</v>
          </cell>
          <cell r="AB135" t="str">
            <v>3rd</v>
          </cell>
          <cell r="AC135">
            <v>4.2</v>
          </cell>
          <cell r="AE135">
            <v>100</v>
          </cell>
          <cell r="AF135" t="str">
            <v/>
          </cell>
        </row>
        <row r="136">
          <cell r="A136">
            <v>42756</v>
          </cell>
          <cell r="AB136" t="str">
            <v>2nd</v>
          </cell>
          <cell r="AC136">
            <v>6.5</v>
          </cell>
          <cell r="AE136">
            <v>100</v>
          </cell>
          <cell r="AF136" t="str">
            <v/>
          </cell>
        </row>
        <row r="137">
          <cell r="A137">
            <v>42756</v>
          </cell>
          <cell r="AB137" t="str">
            <v>WON</v>
          </cell>
          <cell r="AC137">
            <v>6</v>
          </cell>
          <cell r="AE137">
            <v>100</v>
          </cell>
          <cell r="AF137">
            <v>600</v>
          </cell>
        </row>
        <row r="138">
          <cell r="A138">
            <v>42756</v>
          </cell>
          <cell r="AC138">
            <v>2.6</v>
          </cell>
          <cell r="AE138">
            <v>100</v>
          </cell>
          <cell r="AF138" t="str">
            <v/>
          </cell>
        </row>
        <row r="139">
          <cell r="A139">
            <v>42756</v>
          </cell>
          <cell r="AC139">
            <v>7.5</v>
          </cell>
          <cell r="AE139">
            <v>100</v>
          </cell>
          <cell r="AF139" t="str">
            <v/>
          </cell>
        </row>
        <row r="140">
          <cell r="A140">
            <v>42756</v>
          </cell>
          <cell r="AC140">
            <v>10</v>
          </cell>
          <cell r="AE140">
            <v>100</v>
          </cell>
          <cell r="AF140" t="str">
            <v/>
          </cell>
        </row>
        <row r="141">
          <cell r="A141">
            <v>42756</v>
          </cell>
          <cell r="AC141">
            <v>13</v>
          </cell>
          <cell r="AE141">
            <v>100</v>
          </cell>
          <cell r="AF141" t="str">
            <v/>
          </cell>
        </row>
        <row r="142">
          <cell r="A142">
            <v>42756</v>
          </cell>
          <cell r="AC142">
            <v>5.5</v>
          </cell>
          <cell r="AE142">
            <v>100</v>
          </cell>
          <cell r="AF142" t="str">
            <v/>
          </cell>
        </row>
        <row r="143">
          <cell r="A143">
            <v>42756</v>
          </cell>
          <cell r="AB143" t="str">
            <v>WON</v>
          </cell>
          <cell r="AC143">
            <v>5.6</v>
          </cell>
          <cell r="AE143">
            <v>100</v>
          </cell>
          <cell r="AF143">
            <v>560</v>
          </cell>
        </row>
        <row r="144">
          <cell r="A144">
            <v>42756</v>
          </cell>
          <cell r="AC144">
            <v>9.5</v>
          </cell>
          <cell r="AE144">
            <v>100</v>
          </cell>
          <cell r="AF144" t="str">
            <v/>
          </cell>
        </row>
        <row r="145">
          <cell r="A145">
            <v>42756</v>
          </cell>
          <cell r="AB145" t="str">
            <v>3rd</v>
          </cell>
          <cell r="AC145">
            <v>8</v>
          </cell>
          <cell r="AE145">
            <v>100</v>
          </cell>
          <cell r="AF145" t="str">
            <v/>
          </cell>
        </row>
        <row r="146">
          <cell r="A146">
            <v>42756</v>
          </cell>
          <cell r="AB146" t="str">
            <v>2nd</v>
          </cell>
          <cell r="AC146">
            <v>14</v>
          </cell>
          <cell r="AE146">
            <v>100</v>
          </cell>
          <cell r="AF146" t="str">
            <v/>
          </cell>
        </row>
        <row r="147">
          <cell r="A147">
            <v>42756</v>
          </cell>
          <cell r="AB147" t="str">
            <v>WON</v>
          </cell>
          <cell r="AC147">
            <v>1.6</v>
          </cell>
          <cell r="AE147">
            <v>100</v>
          </cell>
          <cell r="AF147">
            <v>160</v>
          </cell>
        </row>
        <row r="148">
          <cell r="A148">
            <v>42756</v>
          </cell>
          <cell r="AC148">
            <v>6.5</v>
          </cell>
          <cell r="AE148">
            <v>100</v>
          </cell>
          <cell r="AF148" t="str">
            <v/>
          </cell>
        </row>
        <row r="149">
          <cell r="A149">
            <v>42756</v>
          </cell>
          <cell r="AC149">
            <v>16</v>
          </cell>
          <cell r="AE149">
            <v>100</v>
          </cell>
          <cell r="AF149" t="str">
            <v/>
          </cell>
        </row>
        <row r="150">
          <cell r="A150">
            <v>42756</v>
          </cell>
          <cell r="AC150">
            <v>20</v>
          </cell>
          <cell r="AE150">
            <v>100</v>
          </cell>
          <cell r="AF150" t="str">
            <v/>
          </cell>
        </row>
        <row r="151">
          <cell r="A151">
            <v>42756</v>
          </cell>
          <cell r="AC151">
            <v>11</v>
          </cell>
          <cell r="AE151">
            <v>100</v>
          </cell>
          <cell r="AF151" t="str">
            <v/>
          </cell>
        </row>
        <row r="152">
          <cell r="A152">
            <v>42756</v>
          </cell>
          <cell r="AC152">
            <v>7.5</v>
          </cell>
          <cell r="AE152">
            <v>100</v>
          </cell>
          <cell r="AF152" t="str">
            <v/>
          </cell>
        </row>
        <row r="153">
          <cell r="A153">
            <v>42756</v>
          </cell>
          <cell r="AB153" t="str">
            <v>WON</v>
          </cell>
          <cell r="AC153">
            <v>2.7</v>
          </cell>
          <cell r="AE153">
            <v>100</v>
          </cell>
          <cell r="AF153">
            <v>270</v>
          </cell>
        </row>
        <row r="154">
          <cell r="A154">
            <v>42756</v>
          </cell>
          <cell r="AB154" t="str">
            <v>3rd</v>
          </cell>
          <cell r="AC154">
            <v>9</v>
          </cell>
          <cell r="AE154">
            <v>100</v>
          </cell>
          <cell r="AF154" t="str">
            <v/>
          </cell>
        </row>
        <row r="155">
          <cell r="A155">
            <v>42756</v>
          </cell>
          <cell r="AC155">
            <v>12</v>
          </cell>
          <cell r="AE155">
            <v>100</v>
          </cell>
          <cell r="AF155" t="str">
            <v/>
          </cell>
        </row>
        <row r="156">
          <cell r="A156">
            <v>42756</v>
          </cell>
          <cell r="AC156">
            <v>12</v>
          </cell>
          <cell r="AE156">
            <v>100</v>
          </cell>
          <cell r="AF156" t="str">
            <v/>
          </cell>
        </row>
        <row r="157">
          <cell r="A157">
            <v>42756</v>
          </cell>
          <cell r="AB157" t="str">
            <v>WON</v>
          </cell>
          <cell r="AC157">
            <v>2.0499999999999998</v>
          </cell>
          <cell r="AE157">
            <v>100</v>
          </cell>
          <cell r="AF157">
            <v>204.99999999999997</v>
          </cell>
        </row>
        <row r="158">
          <cell r="A158">
            <v>42756</v>
          </cell>
          <cell r="AB158" t="str">
            <v>2nd</v>
          </cell>
          <cell r="AC158">
            <v>6</v>
          </cell>
          <cell r="AE158">
            <v>100</v>
          </cell>
          <cell r="AF158" t="str">
            <v/>
          </cell>
        </row>
        <row r="159">
          <cell r="A159">
            <v>42756</v>
          </cell>
          <cell r="AC159">
            <v>8</v>
          </cell>
          <cell r="AE159">
            <v>100</v>
          </cell>
          <cell r="AF159" t="str">
            <v/>
          </cell>
        </row>
        <row r="160">
          <cell r="A160">
            <v>42756</v>
          </cell>
          <cell r="AC160">
            <v>12</v>
          </cell>
          <cell r="AE160">
            <v>100</v>
          </cell>
          <cell r="AF160" t="str">
            <v/>
          </cell>
        </row>
        <row r="161">
          <cell r="A161">
            <v>42756</v>
          </cell>
          <cell r="AB161" t="str">
            <v>3rd</v>
          </cell>
          <cell r="AC161">
            <v>26</v>
          </cell>
          <cell r="AE161">
            <v>100</v>
          </cell>
          <cell r="AF161" t="str">
            <v/>
          </cell>
        </row>
        <row r="162">
          <cell r="A162">
            <v>42756</v>
          </cell>
          <cell r="AC162">
            <v>10</v>
          </cell>
          <cell r="AE162">
            <v>100</v>
          </cell>
          <cell r="AF162" t="str">
            <v/>
          </cell>
        </row>
        <row r="163">
          <cell r="A163">
            <v>42756</v>
          </cell>
          <cell r="AC163">
            <v>18</v>
          </cell>
          <cell r="AE163">
            <v>100</v>
          </cell>
          <cell r="AF163" t="str">
            <v/>
          </cell>
        </row>
        <row r="164">
          <cell r="A164">
            <v>42756</v>
          </cell>
          <cell r="AC164">
            <v>5</v>
          </cell>
          <cell r="AE164">
            <v>100</v>
          </cell>
          <cell r="AF164" t="str">
            <v/>
          </cell>
        </row>
        <row r="165">
          <cell r="A165">
            <v>42756</v>
          </cell>
          <cell r="AB165" t="str">
            <v>2nd</v>
          </cell>
          <cell r="AC165">
            <v>16</v>
          </cell>
          <cell r="AE165">
            <v>100</v>
          </cell>
          <cell r="AF165" t="str">
            <v/>
          </cell>
        </row>
        <row r="166">
          <cell r="A166">
            <v>42756</v>
          </cell>
          <cell r="AB166" t="str">
            <v>WON</v>
          </cell>
          <cell r="AC166">
            <v>6</v>
          </cell>
          <cell r="AE166">
            <v>100</v>
          </cell>
          <cell r="AF166">
            <v>600</v>
          </cell>
        </row>
        <row r="167">
          <cell r="A167">
            <v>42756</v>
          </cell>
          <cell r="AB167" t="str">
            <v>WON</v>
          </cell>
          <cell r="AC167">
            <v>9</v>
          </cell>
          <cell r="AE167">
            <v>100</v>
          </cell>
          <cell r="AF167">
            <v>900</v>
          </cell>
        </row>
        <row r="168">
          <cell r="A168">
            <v>42756</v>
          </cell>
          <cell r="AB168" t="str">
            <v>2nd</v>
          </cell>
          <cell r="AC168">
            <v>5</v>
          </cell>
          <cell r="AE168">
            <v>100</v>
          </cell>
          <cell r="AF168" t="str">
            <v/>
          </cell>
        </row>
        <row r="169">
          <cell r="A169">
            <v>42756</v>
          </cell>
          <cell r="AC169">
            <v>7.5</v>
          </cell>
          <cell r="AE169">
            <v>100</v>
          </cell>
          <cell r="AF169" t="str">
            <v/>
          </cell>
        </row>
        <row r="170">
          <cell r="A170">
            <v>42756</v>
          </cell>
          <cell r="AC170">
            <v>7</v>
          </cell>
          <cell r="AE170">
            <v>100</v>
          </cell>
          <cell r="AF170" t="str">
            <v/>
          </cell>
        </row>
        <row r="171">
          <cell r="A171">
            <v>42756</v>
          </cell>
          <cell r="AC171">
            <v>10</v>
          </cell>
          <cell r="AE171">
            <v>100</v>
          </cell>
          <cell r="AF171" t="str">
            <v/>
          </cell>
        </row>
        <row r="172">
          <cell r="A172">
            <v>42756</v>
          </cell>
          <cell r="AB172" t="str">
            <v>WON</v>
          </cell>
          <cell r="AC172">
            <v>2.7</v>
          </cell>
          <cell r="AE172">
            <v>100</v>
          </cell>
          <cell r="AF172">
            <v>270</v>
          </cell>
        </row>
        <row r="173">
          <cell r="A173">
            <v>42756</v>
          </cell>
          <cell r="AC173">
            <v>20</v>
          </cell>
          <cell r="AE173">
            <v>100</v>
          </cell>
          <cell r="AF173" t="str">
            <v/>
          </cell>
        </row>
        <row r="174">
          <cell r="A174">
            <v>42756</v>
          </cell>
          <cell r="AC174">
            <v>13</v>
          </cell>
          <cell r="AE174">
            <v>100</v>
          </cell>
          <cell r="AF174" t="str">
            <v/>
          </cell>
        </row>
        <row r="175">
          <cell r="A175">
            <v>42756</v>
          </cell>
          <cell r="AC175">
            <v>4.2</v>
          </cell>
          <cell r="AE175">
            <v>100</v>
          </cell>
          <cell r="AF175" t="str">
            <v/>
          </cell>
        </row>
        <row r="176">
          <cell r="A176">
            <v>42756</v>
          </cell>
          <cell r="AC176">
            <v>16</v>
          </cell>
          <cell r="AE176">
            <v>100</v>
          </cell>
          <cell r="AF176" t="str">
            <v/>
          </cell>
        </row>
        <row r="177">
          <cell r="A177">
            <v>42761</v>
          </cell>
          <cell r="AC177">
            <v>19</v>
          </cell>
          <cell r="AE177">
            <v>100</v>
          </cell>
          <cell r="AF177" t="str">
            <v/>
          </cell>
        </row>
        <row r="178">
          <cell r="A178">
            <v>42761</v>
          </cell>
          <cell r="AB178" t="str">
            <v>WON</v>
          </cell>
          <cell r="AC178">
            <v>11</v>
          </cell>
          <cell r="AE178">
            <v>100</v>
          </cell>
          <cell r="AF178">
            <v>1100</v>
          </cell>
        </row>
        <row r="179">
          <cell r="A179">
            <v>42761</v>
          </cell>
          <cell r="AB179" t="str">
            <v>3rd</v>
          </cell>
          <cell r="AC179">
            <v>12</v>
          </cell>
          <cell r="AE179">
            <v>100</v>
          </cell>
          <cell r="AF179" t="str">
            <v/>
          </cell>
        </row>
        <row r="180">
          <cell r="A180">
            <v>42761</v>
          </cell>
          <cell r="AB180" t="str">
            <v>2nd</v>
          </cell>
          <cell r="AC180">
            <v>13</v>
          </cell>
          <cell r="AE180">
            <v>100</v>
          </cell>
          <cell r="AF180" t="str">
            <v/>
          </cell>
        </row>
        <row r="181">
          <cell r="A181">
            <v>42761</v>
          </cell>
          <cell r="AC181">
            <v>8.5</v>
          </cell>
          <cell r="AE181">
            <v>100</v>
          </cell>
          <cell r="AF181" t="str">
            <v/>
          </cell>
        </row>
        <row r="182">
          <cell r="A182">
            <v>42761</v>
          </cell>
          <cell r="AB182" t="str">
            <v>3rd</v>
          </cell>
          <cell r="AC182">
            <v>3.2</v>
          </cell>
          <cell r="AE182">
            <v>100</v>
          </cell>
          <cell r="AF182" t="str">
            <v/>
          </cell>
        </row>
        <row r="183">
          <cell r="A183">
            <v>42761</v>
          </cell>
          <cell r="AC183">
            <v>5</v>
          </cell>
          <cell r="AE183">
            <v>100</v>
          </cell>
          <cell r="AF183" t="str">
            <v/>
          </cell>
        </row>
        <row r="184">
          <cell r="A184">
            <v>42761</v>
          </cell>
          <cell r="AB184" t="str">
            <v>2nd</v>
          </cell>
          <cell r="AC184">
            <v>4.5999999999999996</v>
          </cell>
          <cell r="AE184">
            <v>100</v>
          </cell>
          <cell r="AF184" t="str">
            <v/>
          </cell>
        </row>
        <row r="185">
          <cell r="A185">
            <v>42761</v>
          </cell>
          <cell r="AB185" t="str">
            <v>WON</v>
          </cell>
          <cell r="AC185">
            <v>7</v>
          </cell>
          <cell r="AE185">
            <v>100</v>
          </cell>
          <cell r="AF185">
            <v>700</v>
          </cell>
        </row>
        <row r="186">
          <cell r="A186">
            <v>42761</v>
          </cell>
          <cell r="AC186">
            <v>15</v>
          </cell>
          <cell r="AE186">
            <v>100</v>
          </cell>
          <cell r="AF186" t="str">
            <v/>
          </cell>
        </row>
        <row r="187">
          <cell r="A187">
            <v>42761</v>
          </cell>
          <cell r="AB187" t="str">
            <v>WON</v>
          </cell>
          <cell r="AC187">
            <v>4</v>
          </cell>
          <cell r="AE187">
            <v>100</v>
          </cell>
          <cell r="AF187">
            <v>400</v>
          </cell>
        </row>
        <row r="188">
          <cell r="A188">
            <v>42761</v>
          </cell>
          <cell r="AC188">
            <v>3.8</v>
          </cell>
          <cell r="AE188">
            <v>100</v>
          </cell>
          <cell r="AF188" t="str">
            <v/>
          </cell>
        </row>
        <row r="189">
          <cell r="A189">
            <v>42761</v>
          </cell>
          <cell r="AB189" t="str">
            <v>3rd</v>
          </cell>
          <cell r="AC189">
            <v>5.5</v>
          </cell>
          <cell r="AE189">
            <v>100</v>
          </cell>
          <cell r="AF189" t="str">
            <v/>
          </cell>
        </row>
        <row r="190">
          <cell r="A190">
            <v>42761</v>
          </cell>
          <cell r="AB190" t="str">
            <v>2nd</v>
          </cell>
          <cell r="AC190">
            <v>4.4000000000000004</v>
          </cell>
          <cell r="AE190">
            <v>100</v>
          </cell>
          <cell r="AF190" t="str">
            <v/>
          </cell>
        </row>
        <row r="191">
          <cell r="A191">
            <v>42761</v>
          </cell>
          <cell r="AC191">
            <v>21</v>
          </cell>
          <cell r="AE191">
            <v>100</v>
          </cell>
          <cell r="AF191" t="str">
            <v/>
          </cell>
        </row>
        <row r="192">
          <cell r="A192">
            <v>42761</v>
          </cell>
          <cell r="AC192">
            <v>3.3</v>
          </cell>
          <cell r="AE192">
            <v>100</v>
          </cell>
          <cell r="AF192" t="str">
            <v/>
          </cell>
        </row>
        <row r="193">
          <cell r="A193">
            <v>42761</v>
          </cell>
          <cell r="AB193" t="str">
            <v>2nd</v>
          </cell>
          <cell r="AC193">
            <v>4.8</v>
          </cell>
          <cell r="AE193">
            <v>100</v>
          </cell>
          <cell r="AF193" t="str">
            <v/>
          </cell>
        </row>
        <row r="194">
          <cell r="A194">
            <v>42761</v>
          </cell>
          <cell r="AB194" t="str">
            <v>3rd</v>
          </cell>
          <cell r="AC194">
            <v>9</v>
          </cell>
          <cell r="AE194">
            <v>100</v>
          </cell>
          <cell r="AF194" t="str">
            <v/>
          </cell>
        </row>
        <row r="195">
          <cell r="A195">
            <v>42761</v>
          </cell>
          <cell r="AC195">
            <v>16</v>
          </cell>
          <cell r="AE195">
            <v>100</v>
          </cell>
          <cell r="AF195" t="str">
            <v/>
          </cell>
        </row>
        <row r="196">
          <cell r="A196">
            <v>42761</v>
          </cell>
          <cell r="AB196" t="str">
            <v>WON</v>
          </cell>
          <cell r="AC196">
            <v>8.5</v>
          </cell>
          <cell r="AE196">
            <v>100</v>
          </cell>
          <cell r="AF196">
            <v>850</v>
          </cell>
        </row>
        <row r="197">
          <cell r="A197">
            <v>42761</v>
          </cell>
          <cell r="AB197" t="str">
            <v>WON</v>
          </cell>
          <cell r="AC197">
            <v>3.2</v>
          </cell>
          <cell r="AE197">
            <v>100</v>
          </cell>
          <cell r="AF197">
            <v>320</v>
          </cell>
        </row>
        <row r="198">
          <cell r="A198">
            <v>42761</v>
          </cell>
          <cell r="AC198">
            <v>19</v>
          </cell>
          <cell r="AE198">
            <v>100</v>
          </cell>
          <cell r="AF198" t="str">
            <v/>
          </cell>
        </row>
        <row r="199">
          <cell r="A199">
            <v>42761</v>
          </cell>
          <cell r="AB199" t="str">
            <v>3rd</v>
          </cell>
          <cell r="AC199">
            <v>4.5999999999999996</v>
          </cell>
          <cell r="AE199">
            <v>100</v>
          </cell>
          <cell r="AF199" t="str">
            <v/>
          </cell>
        </row>
        <row r="200">
          <cell r="A200">
            <v>42761</v>
          </cell>
          <cell r="AB200" t="str">
            <v>2nd</v>
          </cell>
          <cell r="AC200">
            <v>10</v>
          </cell>
          <cell r="AE200">
            <v>100</v>
          </cell>
          <cell r="AF200" t="str">
            <v/>
          </cell>
        </row>
        <row r="201">
          <cell r="A201">
            <v>42761</v>
          </cell>
          <cell r="AC201">
            <v>7</v>
          </cell>
          <cell r="AE201">
            <v>100</v>
          </cell>
          <cell r="AF201" t="str">
            <v/>
          </cell>
        </row>
        <row r="202">
          <cell r="A202">
            <v>42761</v>
          </cell>
          <cell r="AC202">
            <v>4.2</v>
          </cell>
          <cell r="AE202">
            <v>100</v>
          </cell>
          <cell r="AF202" t="str">
            <v/>
          </cell>
        </row>
        <row r="203">
          <cell r="A203">
            <v>42761</v>
          </cell>
          <cell r="AC203">
            <v>6</v>
          </cell>
          <cell r="AE203">
            <v>100</v>
          </cell>
          <cell r="AF203" t="str">
            <v/>
          </cell>
        </row>
        <row r="204">
          <cell r="A204">
            <v>42761</v>
          </cell>
          <cell r="AC204">
            <v>16</v>
          </cell>
          <cell r="AE204">
            <v>100</v>
          </cell>
          <cell r="AF204" t="str">
            <v/>
          </cell>
        </row>
        <row r="205">
          <cell r="A205">
            <v>42761</v>
          </cell>
          <cell r="AC205">
            <v>14</v>
          </cell>
          <cell r="AE205">
            <v>100</v>
          </cell>
          <cell r="AF205" t="str">
            <v/>
          </cell>
        </row>
        <row r="206">
          <cell r="A206">
            <v>42761</v>
          </cell>
          <cell r="AC206">
            <v>8.5</v>
          </cell>
          <cell r="AE206">
            <v>100</v>
          </cell>
          <cell r="AF206" t="str">
            <v/>
          </cell>
        </row>
        <row r="207">
          <cell r="A207">
            <v>42763</v>
          </cell>
          <cell r="AC207">
            <v>4.5999999999999996</v>
          </cell>
          <cell r="AE207">
            <v>100</v>
          </cell>
          <cell r="AF207" t="str">
            <v/>
          </cell>
        </row>
        <row r="208">
          <cell r="A208">
            <v>42763</v>
          </cell>
          <cell r="AB208" t="str">
            <v>2nd</v>
          </cell>
          <cell r="AC208">
            <v>3</v>
          </cell>
          <cell r="AE208">
            <v>100</v>
          </cell>
          <cell r="AF208" t="str">
            <v/>
          </cell>
        </row>
        <row r="209">
          <cell r="A209">
            <v>42763</v>
          </cell>
          <cell r="AC209">
            <v>8.5</v>
          </cell>
          <cell r="AE209">
            <v>100</v>
          </cell>
          <cell r="AF209" t="str">
            <v/>
          </cell>
        </row>
        <row r="210">
          <cell r="A210">
            <v>42763</v>
          </cell>
          <cell r="AC210">
            <v>7.5</v>
          </cell>
          <cell r="AE210">
            <v>100</v>
          </cell>
          <cell r="AF210" t="str">
            <v/>
          </cell>
        </row>
        <row r="211">
          <cell r="A211">
            <v>42763</v>
          </cell>
          <cell r="AC211">
            <v>16</v>
          </cell>
          <cell r="AE211">
            <v>100</v>
          </cell>
          <cell r="AF211" t="str">
            <v/>
          </cell>
        </row>
        <row r="212">
          <cell r="A212">
            <v>42763</v>
          </cell>
          <cell r="AC212">
            <v>8.5</v>
          </cell>
          <cell r="AE212">
            <v>100</v>
          </cell>
          <cell r="AF212" t="str">
            <v/>
          </cell>
        </row>
        <row r="213">
          <cell r="A213">
            <v>42763</v>
          </cell>
          <cell r="AB213" t="str">
            <v>WON</v>
          </cell>
          <cell r="AC213">
            <v>2.7</v>
          </cell>
          <cell r="AE213">
            <v>100</v>
          </cell>
          <cell r="AF213">
            <v>270</v>
          </cell>
        </row>
        <row r="214">
          <cell r="A214">
            <v>42763</v>
          </cell>
          <cell r="AC214">
            <v>11</v>
          </cell>
          <cell r="AE214">
            <v>100</v>
          </cell>
          <cell r="AF214" t="str">
            <v/>
          </cell>
        </row>
        <row r="215">
          <cell r="A215">
            <v>42763</v>
          </cell>
          <cell r="AC215">
            <v>5</v>
          </cell>
          <cell r="AE215">
            <v>100</v>
          </cell>
          <cell r="AF215" t="str">
            <v/>
          </cell>
        </row>
        <row r="216">
          <cell r="A216">
            <v>42763</v>
          </cell>
          <cell r="AB216" t="str">
            <v>3rd</v>
          </cell>
          <cell r="AC216">
            <v>7.5</v>
          </cell>
          <cell r="AE216">
            <v>100</v>
          </cell>
          <cell r="AF216" t="str">
            <v/>
          </cell>
        </row>
        <row r="217">
          <cell r="A217">
            <v>42763</v>
          </cell>
          <cell r="AC217">
            <v>4.5999999999999996</v>
          </cell>
          <cell r="AE217">
            <v>100</v>
          </cell>
          <cell r="AF217" t="str">
            <v/>
          </cell>
        </row>
        <row r="218">
          <cell r="A218">
            <v>42763</v>
          </cell>
          <cell r="AB218" t="str">
            <v>3rd</v>
          </cell>
          <cell r="AC218">
            <v>3.4</v>
          </cell>
          <cell r="AE218">
            <v>100</v>
          </cell>
          <cell r="AF218" t="str">
            <v/>
          </cell>
        </row>
        <row r="219">
          <cell r="A219">
            <v>42763</v>
          </cell>
          <cell r="AB219" t="str">
            <v>2nd</v>
          </cell>
          <cell r="AC219">
            <v>3.2</v>
          </cell>
          <cell r="AE219">
            <v>100</v>
          </cell>
          <cell r="AF219" t="str">
            <v/>
          </cell>
        </row>
        <row r="220">
          <cell r="A220">
            <v>42763</v>
          </cell>
          <cell r="AC220">
            <v>16</v>
          </cell>
          <cell r="AE220">
            <v>100</v>
          </cell>
          <cell r="AF220" t="str">
            <v/>
          </cell>
        </row>
        <row r="221">
          <cell r="A221">
            <v>42763</v>
          </cell>
          <cell r="AC221">
            <v>31</v>
          </cell>
          <cell r="AE221">
            <v>100</v>
          </cell>
          <cell r="AF221" t="str">
            <v/>
          </cell>
        </row>
        <row r="222">
          <cell r="A222">
            <v>42763</v>
          </cell>
          <cell r="AB222" t="str">
            <v>WON</v>
          </cell>
          <cell r="AC222">
            <v>2.4</v>
          </cell>
          <cell r="AE222">
            <v>100</v>
          </cell>
          <cell r="AF222">
            <v>240</v>
          </cell>
        </row>
        <row r="223">
          <cell r="A223">
            <v>42763</v>
          </cell>
          <cell r="AB223" t="str">
            <v>3rd</v>
          </cell>
          <cell r="AC223">
            <v>7.5</v>
          </cell>
          <cell r="AE223">
            <v>100</v>
          </cell>
          <cell r="AF223" t="str">
            <v/>
          </cell>
        </row>
        <row r="224">
          <cell r="A224">
            <v>42763</v>
          </cell>
          <cell r="AB224" t="str">
            <v>2nd</v>
          </cell>
          <cell r="AC224">
            <v>6</v>
          </cell>
          <cell r="AE224">
            <v>100</v>
          </cell>
          <cell r="AF224" t="str">
            <v/>
          </cell>
        </row>
        <row r="225">
          <cell r="A225">
            <v>42763</v>
          </cell>
          <cell r="AC225">
            <v>18</v>
          </cell>
          <cell r="AE225">
            <v>100</v>
          </cell>
          <cell r="AF225" t="str">
            <v/>
          </cell>
        </row>
        <row r="226">
          <cell r="A226">
            <v>42763</v>
          </cell>
          <cell r="AC226">
            <v>12</v>
          </cell>
          <cell r="AE226">
            <v>100</v>
          </cell>
          <cell r="AF226" t="str">
            <v/>
          </cell>
        </row>
        <row r="227">
          <cell r="A227">
            <v>42763</v>
          </cell>
          <cell r="AB227" t="str">
            <v>WON</v>
          </cell>
          <cell r="AC227">
            <v>7</v>
          </cell>
          <cell r="AE227">
            <v>100</v>
          </cell>
          <cell r="AF227">
            <v>700</v>
          </cell>
        </row>
        <row r="228">
          <cell r="A228">
            <v>42763</v>
          </cell>
          <cell r="AB228" t="str">
            <v>2nd</v>
          </cell>
          <cell r="AC228">
            <v>10</v>
          </cell>
          <cell r="AE228">
            <v>100</v>
          </cell>
          <cell r="AF228" t="str">
            <v/>
          </cell>
        </row>
        <row r="229">
          <cell r="A229">
            <v>42763</v>
          </cell>
          <cell r="AB229" t="str">
            <v>3rd</v>
          </cell>
          <cell r="AC229">
            <v>6.5</v>
          </cell>
          <cell r="AE229">
            <v>100</v>
          </cell>
          <cell r="AF229" t="str">
            <v/>
          </cell>
        </row>
        <row r="230">
          <cell r="A230">
            <v>42763</v>
          </cell>
          <cell r="AC230">
            <v>21</v>
          </cell>
          <cell r="AE230">
            <v>100</v>
          </cell>
          <cell r="AF230" t="str">
            <v/>
          </cell>
        </row>
        <row r="231">
          <cell r="A231">
            <v>42763</v>
          </cell>
          <cell r="AC231">
            <v>8</v>
          </cell>
          <cell r="AE231">
            <v>100</v>
          </cell>
          <cell r="AF231" t="str">
            <v/>
          </cell>
        </row>
        <row r="232">
          <cell r="A232">
            <v>42763</v>
          </cell>
          <cell r="AC232">
            <v>5</v>
          </cell>
          <cell r="AE232">
            <v>100</v>
          </cell>
          <cell r="AF232" t="str">
            <v/>
          </cell>
        </row>
        <row r="233">
          <cell r="A233">
            <v>42763</v>
          </cell>
          <cell r="AC233">
            <v>7</v>
          </cell>
          <cell r="AE233">
            <v>100</v>
          </cell>
          <cell r="AF233" t="str">
            <v/>
          </cell>
        </row>
        <row r="234">
          <cell r="A234">
            <v>42763</v>
          </cell>
          <cell r="AC234">
            <v>31</v>
          </cell>
          <cell r="AE234">
            <v>100</v>
          </cell>
          <cell r="AF234" t="str">
            <v/>
          </cell>
        </row>
        <row r="235">
          <cell r="A235">
            <v>42763</v>
          </cell>
          <cell r="AC235">
            <v>6.5</v>
          </cell>
          <cell r="AE235">
            <v>100</v>
          </cell>
          <cell r="AF235" t="str">
            <v/>
          </cell>
        </row>
        <row r="236">
          <cell r="A236">
            <v>42763</v>
          </cell>
          <cell r="AC236">
            <v>8.5</v>
          </cell>
          <cell r="AE236">
            <v>100</v>
          </cell>
          <cell r="AF236" t="str">
            <v/>
          </cell>
        </row>
        <row r="237">
          <cell r="A237">
            <v>42763</v>
          </cell>
          <cell r="AB237" t="str">
            <v>3rd</v>
          </cell>
          <cell r="AC237">
            <v>2.35</v>
          </cell>
          <cell r="AE237">
            <v>100</v>
          </cell>
          <cell r="AF237" t="str">
            <v/>
          </cell>
        </row>
        <row r="238">
          <cell r="A238">
            <v>42763</v>
          </cell>
          <cell r="AC238">
            <v>19</v>
          </cell>
          <cell r="AE238">
            <v>100</v>
          </cell>
          <cell r="AF238" t="str">
            <v/>
          </cell>
        </row>
        <row r="239">
          <cell r="A239">
            <v>42763</v>
          </cell>
          <cell r="AC239">
            <v>26</v>
          </cell>
          <cell r="AE239">
            <v>100</v>
          </cell>
          <cell r="AF239" t="str">
            <v/>
          </cell>
        </row>
        <row r="240">
          <cell r="A240">
            <v>42763</v>
          </cell>
          <cell r="AC240">
            <v>4.8</v>
          </cell>
          <cell r="AE240">
            <v>100</v>
          </cell>
          <cell r="AF240" t="str">
            <v/>
          </cell>
        </row>
        <row r="241">
          <cell r="A241">
            <v>42763</v>
          </cell>
          <cell r="AC241">
            <v>13</v>
          </cell>
          <cell r="AE241">
            <v>100</v>
          </cell>
          <cell r="AF241" t="str">
            <v/>
          </cell>
        </row>
        <row r="242">
          <cell r="A242">
            <v>42763</v>
          </cell>
          <cell r="AC242">
            <v>12</v>
          </cell>
          <cell r="AE242">
            <v>100</v>
          </cell>
          <cell r="AF242" t="str">
            <v/>
          </cell>
        </row>
        <row r="243">
          <cell r="A243">
            <v>42763</v>
          </cell>
          <cell r="AB243" t="str">
            <v>3rd</v>
          </cell>
          <cell r="AC243">
            <v>4.8</v>
          </cell>
          <cell r="AE243">
            <v>100</v>
          </cell>
          <cell r="AF243" t="str">
            <v/>
          </cell>
        </row>
        <row r="244">
          <cell r="A244">
            <v>42763</v>
          </cell>
          <cell r="AC244">
            <v>18</v>
          </cell>
          <cell r="AE244">
            <v>100</v>
          </cell>
          <cell r="AF244" t="str">
            <v/>
          </cell>
        </row>
        <row r="245">
          <cell r="A245">
            <v>42763</v>
          </cell>
          <cell r="AC245">
            <v>13</v>
          </cell>
          <cell r="AE245">
            <v>100</v>
          </cell>
          <cell r="AF245" t="str">
            <v/>
          </cell>
        </row>
        <row r="246">
          <cell r="A246">
            <v>42763</v>
          </cell>
          <cell r="AC246">
            <v>4.5999999999999996</v>
          </cell>
          <cell r="AE246">
            <v>100</v>
          </cell>
          <cell r="AF246" t="str">
            <v/>
          </cell>
        </row>
        <row r="247">
          <cell r="A247">
            <v>42763</v>
          </cell>
          <cell r="AC247">
            <v>14</v>
          </cell>
          <cell r="AE247">
            <v>100</v>
          </cell>
          <cell r="AF247" t="str">
            <v/>
          </cell>
        </row>
        <row r="248">
          <cell r="A248">
            <v>42763</v>
          </cell>
          <cell r="AB248" t="str">
            <v>WON</v>
          </cell>
          <cell r="AC248">
            <v>3.7</v>
          </cell>
          <cell r="AE248">
            <v>100</v>
          </cell>
          <cell r="AF248">
            <v>370</v>
          </cell>
        </row>
        <row r="249">
          <cell r="A249">
            <v>42763</v>
          </cell>
          <cell r="AB249" t="str">
            <v>2nd</v>
          </cell>
          <cell r="AC249">
            <v>7</v>
          </cell>
          <cell r="AE249">
            <v>100</v>
          </cell>
          <cell r="AF249" t="str">
            <v/>
          </cell>
        </row>
        <row r="250">
          <cell r="A250">
            <v>42763</v>
          </cell>
          <cell r="AB250" t="str">
            <v>3rd</v>
          </cell>
          <cell r="AC250">
            <v>5.5</v>
          </cell>
          <cell r="AE250">
            <v>100</v>
          </cell>
          <cell r="AF250" t="str">
            <v/>
          </cell>
        </row>
        <row r="251">
          <cell r="A251">
            <v>42763</v>
          </cell>
          <cell r="AC251">
            <v>16</v>
          </cell>
          <cell r="AE251">
            <v>100</v>
          </cell>
          <cell r="AF251" t="str">
            <v/>
          </cell>
        </row>
        <row r="252">
          <cell r="A252">
            <v>42770</v>
          </cell>
          <cell r="AC252">
            <v>3.3</v>
          </cell>
          <cell r="AE252">
            <v>100</v>
          </cell>
          <cell r="AF252" t="str">
            <v/>
          </cell>
        </row>
        <row r="253">
          <cell r="A253">
            <v>42770</v>
          </cell>
          <cell r="AC253">
            <v>8.5</v>
          </cell>
          <cell r="AE253">
            <v>100</v>
          </cell>
          <cell r="AF253" t="str">
            <v/>
          </cell>
        </row>
        <row r="254">
          <cell r="A254">
            <v>42770</v>
          </cell>
          <cell r="AC254">
            <v>10</v>
          </cell>
          <cell r="AE254">
            <v>100</v>
          </cell>
          <cell r="AF254" t="str">
            <v/>
          </cell>
        </row>
        <row r="255">
          <cell r="A255">
            <v>42770</v>
          </cell>
          <cell r="AC255">
            <v>9</v>
          </cell>
          <cell r="AE255">
            <v>100</v>
          </cell>
          <cell r="AF255" t="str">
            <v/>
          </cell>
        </row>
        <row r="256">
          <cell r="A256">
            <v>42770</v>
          </cell>
          <cell r="AB256" t="str">
            <v>WON</v>
          </cell>
          <cell r="AC256">
            <v>6</v>
          </cell>
          <cell r="AE256">
            <v>100</v>
          </cell>
          <cell r="AF256">
            <v>600</v>
          </cell>
        </row>
        <row r="257">
          <cell r="A257">
            <v>42770</v>
          </cell>
          <cell r="AC257">
            <v>4.8</v>
          </cell>
          <cell r="AE257">
            <v>100</v>
          </cell>
          <cell r="AF257" t="str">
            <v/>
          </cell>
        </row>
        <row r="258">
          <cell r="A258">
            <v>42770</v>
          </cell>
          <cell r="AB258" t="str">
            <v>2nd</v>
          </cell>
          <cell r="AC258">
            <v>4.4000000000000004</v>
          </cell>
          <cell r="AE258">
            <v>100</v>
          </cell>
          <cell r="AF258" t="str">
            <v/>
          </cell>
        </row>
        <row r="259">
          <cell r="A259">
            <v>42770</v>
          </cell>
          <cell r="AC259">
            <v>2.6</v>
          </cell>
          <cell r="AE259">
            <v>100</v>
          </cell>
          <cell r="AF259" t="str">
            <v/>
          </cell>
        </row>
        <row r="260">
          <cell r="A260">
            <v>42770</v>
          </cell>
          <cell r="AC260">
            <v>14</v>
          </cell>
          <cell r="AE260">
            <v>100</v>
          </cell>
          <cell r="AF260" t="str">
            <v/>
          </cell>
        </row>
        <row r="261">
          <cell r="A261">
            <v>42770</v>
          </cell>
          <cell r="AB261" t="str">
            <v>3rd</v>
          </cell>
          <cell r="AC261">
            <v>8</v>
          </cell>
          <cell r="AE261">
            <v>100</v>
          </cell>
          <cell r="AF261" t="str">
            <v/>
          </cell>
        </row>
        <row r="262">
          <cell r="A262">
            <v>42770</v>
          </cell>
          <cell r="AC262">
            <v>17</v>
          </cell>
          <cell r="AE262">
            <v>100</v>
          </cell>
          <cell r="AF262" t="str">
            <v/>
          </cell>
        </row>
        <row r="263">
          <cell r="A263">
            <v>42770</v>
          </cell>
          <cell r="AB263" t="str">
            <v>Ntd</v>
          </cell>
          <cell r="AC263">
            <v>5</v>
          </cell>
          <cell r="AE263">
            <v>100</v>
          </cell>
          <cell r="AF263" t="str">
            <v/>
          </cell>
        </row>
        <row r="264">
          <cell r="A264">
            <v>42770</v>
          </cell>
          <cell r="AC264">
            <v>9.5</v>
          </cell>
          <cell r="AE264">
            <v>100</v>
          </cell>
          <cell r="AF264" t="str">
            <v/>
          </cell>
        </row>
        <row r="265">
          <cell r="A265">
            <v>42770</v>
          </cell>
          <cell r="AB265" t="str">
            <v>WON</v>
          </cell>
          <cell r="AC265">
            <v>3.1</v>
          </cell>
          <cell r="AE265">
            <v>100</v>
          </cell>
          <cell r="AF265">
            <v>310</v>
          </cell>
        </row>
        <row r="266">
          <cell r="A266">
            <v>42770</v>
          </cell>
          <cell r="AB266" t="str">
            <v>2nd</v>
          </cell>
          <cell r="AC266">
            <v>8</v>
          </cell>
          <cell r="AE266">
            <v>100</v>
          </cell>
          <cell r="AF266" t="str">
            <v/>
          </cell>
        </row>
        <row r="267">
          <cell r="A267">
            <v>42770</v>
          </cell>
          <cell r="AC267">
            <v>10</v>
          </cell>
          <cell r="AE267">
            <v>100</v>
          </cell>
          <cell r="AF267" t="str">
            <v/>
          </cell>
        </row>
        <row r="268">
          <cell r="A268">
            <v>42770</v>
          </cell>
          <cell r="AC268">
            <v>7</v>
          </cell>
          <cell r="AE268">
            <v>100</v>
          </cell>
          <cell r="AF268" t="str">
            <v/>
          </cell>
        </row>
        <row r="269">
          <cell r="A269">
            <v>42770</v>
          </cell>
          <cell r="AC269">
            <v>6.5</v>
          </cell>
          <cell r="AE269">
            <v>100</v>
          </cell>
          <cell r="AF269" t="str">
            <v/>
          </cell>
        </row>
        <row r="270">
          <cell r="A270">
            <v>42770</v>
          </cell>
          <cell r="AB270" t="str">
            <v>3rd</v>
          </cell>
          <cell r="AC270">
            <v>13</v>
          </cell>
          <cell r="AE270">
            <v>100</v>
          </cell>
          <cell r="AF270" t="str">
            <v/>
          </cell>
        </row>
        <row r="271">
          <cell r="A271">
            <v>42770</v>
          </cell>
          <cell r="AC271">
            <v>13</v>
          </cell>
          <cell r="AE271">
            <v>100</v>
          </cell>
          <cell r="AF271" t="str">
            <v/>
          </cell>
        </row>
        <row r="272">
          <cell r="A272">
            <v>42770</v>
          </cell>
          <cell r="AC272">
            <v>16</v>
          </cell>
          <cell r="AE272">
            <v>100</v>
          </cell>
          <cell r="AF272" t="str">
            <v/>
          </cell>
        </row>
        <row r="273">
          <cell r="A273">
            <v>42770</v>
          </cell>
          <cell r="AC273">
            <v>5</v>
          </cell>
          <cell r="AE273">
            <v>100</v>
          </cell>
          <cell r="AF273" t="str">
            <v/>
          </cell>
        </row>
        <row r="274">
          <cell r="A274">
            <v>42770</v>
          </cell>
          <cell r="AB274" t="str">
            <v>2nd</v>
          </cell>
          <cell r="AC274">
            <v>8.5</v>
          </cell>
          <cell r="AE274">
            <v>100</v>
          </cell>
          <cell r="AF274" t="str">
            <v/>
          </cell>
        </row>
        <row r="275">
          <cell r="A275">
            <v>42770</v>
          </cell>
          <cell r="AB275" t="str">
            <v>3rd</v>
          </cell>
          <cell r="AC275">
            <v>4.8</v>
          </cell>
          <cell r="AE275">
            <v>100</v>
          </cell>
          <cell r="AF275" t="str">
            <v/>
          </cell>
        </row>
        <row r="276">
          <cell r="A276">
            <v>42770</v>
          </cell>
          <cell r="AC276">
            <v>4.4000000000000004</v>
          </cell>
          <cell r="AE276">
            <v>100</v>
          </cell>
          <cell r="AF276" t="str">
            <v/>
          </cell>
        </row>
        <row r="277">
          <cell r="A277">
            <v>42770</v>
          </cell>
          <cell r="AB277" t="str">
            <v>WON</v>
          </cell>
          <cell r="AC277">
            <v>7.4</v>
          </cell>
          <cell r="AE277">
            <v>100</v>
          </cell>
          <cell r="AF277">
            <v>740</v>
          </cell>
        </row>
        <row r="278">
          <cell r="A278">
            <v>42770</v>
          </cell>
          <cell r="AB278" t="str">
            <v>L/Scr</v>
          </cell>
          <cell r="AC278">
            <v>1</v>
          </cell>
          <cell r="AE278" t="str">
            <v/>
          </cell>
          <cell r="AF278" t="str">
            <v/>
          </cell>
        </row>
        <row r="279">
          <cell r="A279">
            <v>42770</v>
          </cell>
          <cell r="AB279" t="str">
            <v>2nd</v>
          </cell>
          <cell r="AC279">
            <v>12</v>
          </cell>
          <cell r="AE279">
            <v>100</v>
          </cell>
          <cell r="AF279" t="str">
            <v/>
          </cell>
        </row>
        <row r="280">
          <cell r="A280">
            <v>42770</v>
          </cell>
          <cell r="AC280">
            <v>6.5</v>
          </cell>
          <cell r="AE280">
            <v>100</v>
          </cell>
          <cell r="AF280" t="str">
            <v/>
          </cell>
        </row>
        <row r="281">
          <cell r="A281">
            <v>42770</v>
          </cell>
          <cell r="AC281">
            <v>2.6</v>
          </cell>
          <cell r="AE281">
            <v>100</v>
          </cell>
          <cell r="AF281" t="str">
            <v/>
          </cell>
        </row>
        <row r="282">
          <cell r="A282">
            <v>42770</v>
          </cell>
          <cell r="AB282" t="str">
            <v>2nd</v>
          </cell>
          <cell r="AC282">
            <v>8.5</v>
          </cell>
          <cell r="AE282">
            <v>100</v>
          </cell>
          <cell r="AF282" t="str">
            <v/>
          </cell>
        </row>
        <row r="283">
          <cell r="A283">
            <v>42770</v>
          </cell>
          <cell r="AB283" t="str">
            <v>WON</v>
          </cell>
          <cell r="AC283">
            <v>2.7</v>
          </cell>
          <cell r="AE283">
            <v>100</v>
          </cell>
          <cell r="AF283">
            <v>270</v>
          </cell>
        </row>
        <row r="284">
          <cell r="A284">
            <v>42770</v>
          </cell>
          <cell r="AC284">
            <v>7</v>
          </cell>
          <cell r="AE284">
            <v>100</v>
          </cell>
          <cell r="AF284" t="str">
            <v/>
          </cell>
        </row>
        <row r="285">
          <cell r="A285">
            <v>42770</v>
          </cell>
          <cell r="AC285">
            <v>12</v>
          </cell>
          <cell r="AE285">
            <v>100</v>
          </cell>
          <cell r="AF285" t="str">
            <v/>
          </cell>
        </row>
        <row r="286">
          <cell r="A286">
            <v>42770</v>
          </cell>
          <cell r="AB286" t="str">
            <v>3rd</v>
          </cell>
          <cell r="AC286">
            <v>17</v>
          </cell>
          <cell r="AE286">
            <v>100</v>
          </cell>
          <cell r="AF286" t="str">
            <v/>
          </cell>
        </row>
        <row r="287">
          <cell r="A287">
            <v>42777</v>
          </cell>
          <cell r="AC287">
            <v>2.9</v>
          </cell>
          <cell r="AE287">
            <v>100</v>
          </cell>
          <cell r="AF287" t="str">
            <v/>
          </cell>
        </row>
        <row r="288">
          <cell r="A288">
            <v>42777</v>
          </cell>
          <cell r="AC288">
            <v>9.5</v>
          </cell>
          <cell r="AE288">
            <v>100</v>
          </cell>
          <cell r="AF288" t="str">
            <v/>
          </cell>
        </row>
        <row r="289">
          <cell r="A289">
            <v>42777</v>
          </cell>
          <cell r="AB289" t="str">
            <v>3rd</v>
          </cell>
          <cell r="AC289">
            <v>8</v>
          </cell>
          <cell r="AE289">
            <v>100</v>
          </cell>
          <cell r="AF289" t="str">
            <v/>
          </cell>
        </row>
        <row r="290">
          <cell r="A290">
            <v>42777</v>
          </cell>
          <cell r="AC290">
            <v>11</v>
          </cell>
          <cell r="AE290">
            <v>100</v>
          </cell>
          <cell r="AF290" t="str">
            <v/>
          </cell>
        </row>
        <row r="291">
          <cell r="A291">
            <v>42777</v>
          </cell>
          <cell r="AC291">
            <v>26</v>
          </cell>
          <cell r="AE291">
            <v>100</v>
          </cell>
          <cell r="AF291" t="str">
            <v/>
          </cell>
        </row>
        <row r="292">
          <cell r="A292">
            <v>42777</v>
          </cell>
          <cell r="AB292" t="str">
            <v>2nd</v>
          </cell>
          <cell r="AC292">
            <v>7</v>
          </cell>
          <cell r="AE292">
            <v>100</v>
          </cell>
          <cell r="AF292" t="str">
            <v/>
          </cell>
        </row>
        <row r="293">
          <cell r="A293">
            <v>42777</v>
          </cell>
          <cell r="AC293">
            <v>4.8</v>
          </cell>
          <cell r="AE293">
            <v>100</v>
          </cell>
          <cell r="AF293" t="str">
            <v/>
          </cell>
        </row>
        <row r="294">
          <cell r="A294">
            <v>42777</v>
          </cell>
          <cell r="AC294">
            <v>5.5</v>
          </cell>
          <cell r="AE294">
            <v>100</v>
          </cell>
          <cell r="AF294" t="str">
            <v/>
          </cell>
        </row>
        <row r="295">
          <cell r="A295">
            <v>42777</v>
          </cell>
          <cell r="AC295">
            <v>6</v>
          </cell>
          <cell r="AE295">
            <v>100</v>
          </cell>
          <cell r="AF295" t="str">
            <v/>
          </cell>
        </row>
        <row r="296">
          <cell r="A296">
            <v>42777</v>
          </cell>
          <cell r="AC296">
            <v>8</v>
          </cell>
          <cell r="AE296">
            <v>100</v>
          </cell>
          <cell r="AF296" t="str">
            <v/>
          </cell>
        </row>
        <row r="297">
          <cell r="A297">
            <v>42777</v>
          </cell>
          <cell r="AC297">
            <v>5</v>
          </cell>
          <cell r="AE297">
            <v>100</v>
          </cell>
          <cell r="AF297" t="str">
            <v/>
          </cell>
        </row>
        <row r="298">
          <cell r="A298">
            <v>42777</v>
          </cell>
          <cell r="AB298" t="str">
            <v>WON</v>
          </cell>
          <cell r="AC298">
            <v>2.6</v>
          </cell>
          <cell r="AE298">
            <v>100</v>
          </cell>
          <cell r="AF298">
            <v>260</v>
          </cell>
        </row>
        <row r="299">
          <cell r="A299">
            <v>42777</v>
          </cell>
          <cell r="AC299">
            <v>19</v>
          </cell>
          <cell r="AE299">
            <v>100</v>
          </cell>
          <cell r="AF299" t="str">
            <v/>
          </cell>
        </row>
        <row r="300">
          <cell r="A300">
            <v>42777</v>
          </cell>
          <cell r="AC300">
            <v>20</v>
          </cell>
          <cell r="AE300">
            <v>100</v>
          </cell>
          <cell r="AF300" t="str">
            <v/>
          </cell>
        </row>
        <row r="301">
          <cell r="A301">
            <v>42777</v>
          </cell>
          <cell r="AC301">
            <v>19</v>
          </cell>
          <cell r="AE301">
            <v>100</v>
          </cell>
          <cell r="AF301" t="str">
            <v/>
          </cell>
        </row>
        <row r="302">
          <cell r="A302">
            <v>42777</v>
          </cell>
          <cell r="AB302" t="str">
            <v>ntd</v>
          </cell>
          <cell r="AC302">
            <v>2.7</v>
          </cell>
          <cell r="AE302">
            <v>100</v>
          </cell>
          <cell r="AF302" t="str">
            <v/>
          </cell>
        </row>
        <row r="303">
          <cell r="A303">
            <v>42777</v>
          </cell>
          <cell r="AC303">
            <v>6</v>
          </cell>
          <cell r="AE303">
            <v>100</v>
          </cell>
          <cell r="AF303" t="str">
            <v/>
          </cell>
        </row>
        <row r="304">
          <cell r="A304">
            <v>42777</v>
          </cell>
          <cell r="AC304">
            <v>7</v>
          </cell>
          <cell r="AE304">
            <v>100</v>
          </cell>
          <cell r="AF304" t="str">
            <v/>
          </cell>
        </row>
        <row r="305">
          <cell r="A305">
            <v>42777</v>
          </cell>
          <cell r="AC305">
            <v>5</v>
          </cell>
          <cell r="AE305">
            <v>100</v>
          </cell>
          <cell r="AF305" t="str">
            <v/>
          </cell>
        </row>
        <row r="306">
          <cell r="A306">
            <v>42777</v>
          </cell>
          <cell r="AB306" t="str">
            <v>2nd</v>
          </cell>
          <cell r="AC306">
            <v>10</v>
          </cell>
          <cell r="AE306">
            <v>100</v>
          </cell>
          <cell r="AF306" t="str">
            <v/>
          </cell>
        </row>
        <row r="307">
          <cell r="A307">
            <v>42777</v>
          </cell>
          <cell r="AB307" t="str">
            <v>WON</v>
          </cell>
          <cell r="AC307">
            <v>3.7</v>
          </cell>
          <cell r="AE307">
            <v>100</v>
          </cell>
          <cell r="AF307">
            <v>370</v>
          </cell>
        </row>
        <row r="308">
          <cell r="A308">
            <v>42777</v>
          </cell>
          <cell r="AC308">
            <v>3.8</v>
          </cell>
          <cell r="AE308">
            <v>100</v>
          </cell>
          <cell r="AF308" t="str">
            <v/>
          </cell>
        </row>
        <row r="309">
          <cell r="A309">
            <v>42777</v>
          </cell>
          <cell r="AC309">
            <v>8</v>
          </cell>
          <cell r="AE309">
            <v>100</v>
          </cell>
          <cell r="AF309" t="str">
            <v/>
          </cell>
        </row>
        <row r="310">
          <cell r="A310">
            <v>42777</v>
          </cell>
          <cell r="AC310">
            <v>20</v>
          </cell>
          <cell r="AE310">
            <v>100</v>
          </cell>
          <cell r="AF310" t="str">
            <v/>
          </cell>
        </row>
        <row r="311">
          <cell r="A311">
            <v>42777</v>
          </cell>
          <cell r="AC311">
            <v>13</v>
          </cell>
          <cell r="AE311">
            <v>100</v>
          </cell>
          <cell r="AF311" t="str">
            <v/>
          </cell>
        </row>
        <row r="312">
          <cell r="A312">
            <v>42777</v>
          </cell>
          <cell r="AB312" t="str">
            <v>2nd</v>
          </cell>
          <cell r="AC312">
            <v>5.5</v>
          </cell>
          <cell r="AE312">
            <v>100</v>
          </cell>
          <cell r="AF312" t="str">
            <v/>
          </cell>
        </row>
        <row r="313">
          <cell r="A313">
            <v>42777</v>
          </cell>
          <cell r="AC313">
            <v>9</v>
          </cell>
          <cell r="AE313">
            <v>100</v>
          </cell>
          <cell r="AF313" t="str">
            <v/>
          </cell>
        </row>
        <row r="314">
          <cell r="A314">
            <v>42777</v>
          </cell>
          <cell r="AB314" t="str">
            <v>3rd</v>
          </cell>
          <cell r="AC314">
            <v>26</v>
          </cell>
          <cell r="AE314">
            <v>100</v>
          </cell>
          <cell r="AF314" t="str">
            <v/>
          </cell>
        </row>
        <row r="315">
          <cell r="A315">
            <v>42777</v>
          </cell>
          <cell r="AC315">
            <v>19</v>
          </cell>
          <cell r="AE315">
            <v>100</v>
          </cell>
          <cell r="AF315" t="str">
            <v/>
          </cell>
        </row>
        <row r="316">
          <cell r="A316">
            <v>42777</v>
          </cell>
          <cell r="AB316" t="str">
            <v>WON</v>
          </cell>
          <cell r="AC316">
            <v>3.9</v>
          </cell>
          <cell r="AE316">
            <v>100</v>
          </cell>
          <cell r="AF316">
            <v>390</v>
          </cell>
        </row>
        <row r="317">
          <cell r="A317">
            <v>42777</v>
          </cell>
          <cell r="AB317" t="str">
            <v>2nd</v>
          </cell>
          <cell r="AC317">
            <v>3</v>
          </cell>
          <cell r="AE317">
            <v>100</v>
          </cell>
          <cell r="AF317" t="str">
            <v/>
          </cell>
        </row>
        <row r="318">
          <cell r="A318">
            <v>42777</v>
          </cell>
          <cell r="AC318">
            <v>6</v>
          </cell>
          <cell r="AE318">
            <v>100</v>
          </cell>
          <cell r="AF318" t="str">
            <v/>
          </cell>
        </row>
        <row r="319">
          <cell r="A319">
            <v>42777</v>
          </cell>
          <cell r="AC319">
            <v>13</v>
          </cell>
          <cell r="AE319">
            <v>100</v>
          </cell>
          <cell r="AF319" t="str">
            <v/>
          </cell>
        </row>
        <row r="320">
          <cell r="A320">
            <v>42777</v>
          </cell>
          <cell r="AB320" t="str">
            <v>3rd</v>
          </cell>
          <cell r="AC320">
            <v>6.5</v>
          </cell>
          <cell r="AE320">
            <v>100</v>
          </cell>
          <cell r="AF320" t="str">
            <v/>
          </cell>
        </row>
        <row r="321">
          <cell r="A321">
            <v>42777</v>
          </cell>
          <cell r="AC321">
            <v>14</v>
          </cell>
          <cell r="AE321">
            <v>100</v>
          </cell>
          <cell r="AF321" t="str">
            <v/>
          </cell>
        </row>
        <row r="322">
          <cell r="A322">
            <v>42784</v>
          </cell>
          <cell r="AB322" t="str">
            <v>WON</v>
          </cell>
          <cell r="AC322">
            <v>9</v>
          </cell>
          <cell r="AE322">
            <v>100</v>
          </cell>
          <cell r="AF322">
            <v>900</v>
          </cell>
        </row>
        <row r="323">
          <cell r="A323">
            <v>42784</v>
          </cell>
          <cell r="AC323">
            <v>8</v>
          </cell>
          <cell r="AE323">
            <v>100</v>
          </cell>
          <cell r="AF323" t="str">
            <v/>
          </cell>
        </row>
        <row r="324">
          <cell r="A324">
            <v>42784</v>
          </cell>
          <cell r="AC324">
            <v>13</v>
          </cell>
          <cell r="AE324">
            <v>100</v>
          </cell>
          <cell r="AF324" t="str">
            <v/>
          </cell>
        </row>
        <row r="325">
          <cell r="A325">
            <v>42784</v>
          </cell>
          <cell r="AB325" t="str">
            <v>2nd</v>
          </cell>
          <cell r="AC325">
            <v>3.4</v>
          </cell>
          <cell r="AE325">
            <v>100</v>
          </cell>
          <cell r="AF325" t="str">
            <v/>
          </cell>
        </row>
        <row r="326">
          <cell r="A326">
            <v>42784</v>
          </cell>
          <cell r="AB326" t="str">
            <v>3rd</v>
          </cell>
          <cell r="AC326">
            <v>4.8</v>
          </cell>
          <cell r="AE326">
            <v>100</v>
          </cell>
          <cell r="AF326" t="str">
            <v/>
          </cell>
        </row>
        <row r="327">
          <cell r="A327">
            <v>42784</v>
          </cell>
          <cell r="AB327" t="str">
            <v>3rd</v>
          </cell>
          <cell r="AC327">
            <v>2.4</v>
          </cell>
          <cell r="AE327">
            <v>100</v>
          </cell>
          <cell r="AF327" t="str">
            <v/>
          </cell>
        </row>
        <row r="328">
          <cell r="A328">
            <v>42784</v>
          </cell>
          <cell r="AC328">
            <v>9</v>
          </cell>
          <cell r="AE328">
            <v>100</v>
          </cell>
          <cell r="AF328" t="str">
            <v/>
          </cell>
        </row>
        <row r="329">
          <cell r="A329">
            <v>42784</v>
          </cell>
          <cell r="AC329">
            <v>12</v>
          </cell>
          <cell r="AE329">
            <v>100</v>
          </cell>
          <cell r="AF329" t="str">
            <v/>
          </cell>
        </row>
        <row r="330">
          <cell r="A330">
            <v>42784</v>
          </cell>
          <cell r="AB330" t="str">
            <v>2nd</v>
          </cell>
          <cell r="AC330">
            <v>9.5</v>
          </cell>
          <cell r="AE330">
            <v>100</v>
          </cell>
          <cell r="AF330" t="str">
            <v/>
          </cell>
        </row>
        <row r="331">
          <cell r="A331">
            <v>42784</v>
          </cell>
          <cell r="AC331">
            <v>10</v>
          </cell>
          <cell r="AE331">
            <v>100</v>
          </cell>
          <cell r="AF331" t="str">
            <v/>
          </cell>
        </row>
        <row r="332">
          <cell r="A332">
            <v>42784</v>
          </cell>
          <cell r="AC332">
            <v>4.2</v>
          </cell>
          <cell r="AE332">
            <v>100</v>
          </cell>
          <cell r="AF332" t="str">
            <v/>
          </cell>
        </row>
        <row r="333">
          <cell r="A333">
            <v>42784</v>
          </cell>
          <cell r="AC333">
            <v>9</v>
          </cell>
          <cell r="AE333">
            <v>100</v>
          </cell>
          <cell r="AF333" t="str">
            <v/>
          </cell>
        </row>
        <row r="334">
          <cell r="A334">
            <v>42784</v>
          </cell>
          <cell r="AC334">
            <v>16</v>
          </cell>
          <cell r="AE334">
            <v>100</v>
          </cell>
          <cell r="AF334" t="str">
            <v/>
          </cell>
        </row>
        <row r="335">
          <cell r="A335">
            <v>42784</v>
          </cell>
          <cell r="AB335" t="str">
            <v>3rd</v>
          </cell>
          <cell r="AC335">
            <v>9.5</v>
          </cell>
          <cell r="AE335">
            <v>100</v>
          </cell>
          <cell r="AF335" t="str">
            <v/>
          </cell>
        </row>
        <row r="336">
          <cell r="A336">
            <v>42784</v>
          </cell>
          <cell r="AC336">
            <v>4.8</v>
          </cell>
          <cell r="AE336">
            <v>100</v>
          </cell>
          <cell r="AF336" t="str">
            <v/>
          </cell>
        </row>
        <row r="337">
          <cell r="A337">
            <v>42784</v>
          </cell>
          <cell r="AC337">
            <v>3.6</v>
          </cell>
          <cell r="AE337">
            <v>100</v>
          </cell>
          <cell r="AF337" t="str">
            <v/>
          </cell>
        </row>
        <row r="338">
          <cell r="A338">
            <v>42784</v>
          </cell>
          <cell r="AC338">
            <v>8</v>
          </cell>
          <cell r="AE338">
            <v>100</v>
          </cell>
          <cell r="AF338" t="str">
            <v/>
          </cell>
        </row>
        <row r="339">
          <cell r="A339">
            <v>42784</v>
          </cell>
          <cell r="AB339" t="str">
            <v>3rd</v>
          </cell>
          <cell r="AC339">
            <v>4.2</v>
          </cell>
          <cell r="AE339">
            <v>100</v>
          </cell>
          <cell r="AF339" t="str">
            <v/>
          </cell>
        </row>
        <row r="340">
          <cell r="A340">
            <v>42784</v>
          </cell>
          <cell r="AB340" t="str">
            <v>WON</v>
          </cell>
          <cell r="AC340">
            <v>11</v>
          </cell>
          <cell r="AE340">
            <v>100</v>
          </cell>
          <cell r="AF340">
            <v>1100</v>
          </cell>
        </row>
        <row r="341">
          <cell r="A341">
            <v>42784</v>
          </cell>
          <cell r="AB341" t="str">
            <v>2nd</v>
          </cell>
          <cell r="AC341">
            <v>4.8</v>
          </cell>
          <cell r="AE341">
            <v>100</v>
          </cell>
          <cell r="AF341" t="str">
            <v/>
          </cell>
        </row>
        <row r="342">
          <cell r="A342">
            <v>42784</v>
          </cell>
          <cell r="AB342" t="str">
            <v>WON</v>
          </cell>
          <cell r="AC342">
            <v>3.7</v>
          </cell>
          <cell r="AE342">
            <v>100</v>
          </cell>
          <cell r="AF342">
            <v>370</v>
          </cell>
        </row>
        <row r="343">
          <cell r="A343">
            <v>42784</v>
          </cell>
          <cell r="AC343">
            <v>6</v>
          </cell>
          <cell r="AE343">
            <v>100</v>
          </cell>
          <cell r="AF343" t="str">
            <v/>
          </cell>
        </row>
        <row r="344">
          <cell r="A344">
            <v>42784</v>
          </cell>
          <cell r="AC344">
            <v>5.5</v>
          </cell>
          <cell r="AE344">
            <v>100</v>
          </cell>
          <cell r="AF344" t="str">
            <v/>
          </cell>
        </row>
        <row r="345">
          <cell r="A345">
            <v>42784</v>
          </cell>
          <cell r="AC345">
            <v>13</v>
          </cell>
          <cell r="AE345">
            <v>100</v>
          </cell>
          <cell r="AF345" t="str">
            <v/>
          </cell>
        </row>
        <row r="346">
          <cell r="A346">
            <v>42784</v>
          </cell>
          <cell r="AB346" t="str">
            <v>3rd</v>
          </cell>
          <cell r="AC346">
            <v>11</v>
          </cell>
          <cell r="AE346">
            <v>100</v>
          </cell>
          <cell r="AF346" t="str">
            <v/>
          </cell>
        </row>
        <row r="347">
          <cell r="A347">
            <v>42784</v>
          </cell>
          <cell r="AB347" t="str">
            <v>WON</v>
          </cell>
          <cell r="AC347">
            <v>7.5</v>
          </cell>
          <cell r="AE347">
            <v>100</v>
          </cell>
          <cell r="AF347">
            <v>750</v>
          </cell>
        </row>
        <row r="348">
          <cell r="A348">
            <v>42784</v>
          </cell>
          <cell r="AC348">
            <v>5</v>
          </cell>
          <cell r="AE348">
            <v>100</v>
          </cell>
          <cell r="AF348" t="str">
            <v/>
          </cell>
        </row>
        <row r="349">
          <cell r="A349">
            <v>42784</v>
          </cell>
          <cell r="AB349" t="str">
            <v>2nd</v>
          </cell>
          <cell r="AC349">
            <v>3.1</v>
          </cell>
          <cell r="AE349">
            <v>100</v>
          </cell>
          <cell r="AF349" t="str">
            <v/>
          </cell>
        </row>
        <row r="350">
          <cell r="A350">
            <v>42784</v>
          </cell>
          <cell r="AC350">
            <v>10</v>
          </cell>
          <cell r="AE350">
            <v>100</v>
          </cell>
          <cell r="AF350" t="str">
            <v/>
          </cell>
        </row>
        <row r="351">
          <cell r="A351">
            <v>42784</v>
          </cell>
          <cell r="AC351">
            <v>12</v>
          </cell>
          <cell r="AE351">
            <v>100</v>
          </cell>
          <cell r="AF351" t="str">
            <v/>
          </cell>
        </row>
        <row r="352">
          <cell r="A352">
            <v>42784</v>
          </cell>
          <cell r="AB352" t="str">
            <v>WON</v>
          </cell>
          <cell r="AC352">
            <v>15</v>
          </cell>
          <cell r="AE352">
            <v>100</v>
          </cell>
          <cell r="AF352">
            <v>1500</v>
          </cell>
        </row>
        <row r="353">
          <cell r="A353">
            <v>42784</v>
          </cell>
          <cell r="AC353">
            <v>10</v>
          </cell>
          <cell r="AE353">
            <v>100</v>
          </cell>
          <cell r="AF353" t="str">
            <v/>
          </cell>
        </row>
        <row r="354">
          <cell r="A354">
            <v>42784</v>
          </cell>
          <cell r="AB354" t="str">
            <v>2nd</v>
          </cell>
          <cell r="AC354">
            <v>6</v>
          </cell>
          <cell r="AE354">
            <v>100</v>
          </cell>
          <cell r="AF354" t="str">
            <v/>
          </cell>
        </row>
        <row r="355">
          <cell r="A355">
            <v>42784</v>
          </cell>
          <cell r="AC355">
            <v>4</v>
          </cell>
          <cell r="AE355">
            <v>100</v>
          </cell>
          <cell r="AF355" t="str">
            <v/>
          </cell>
        </row>
        <row r="356">
          <cell r="A356">
            <v>42784</v>
          </cell>
          <cell r="AB356" t="str">
            <v>3rd</v>
          </cell>
          <cell r="AC356">
            <v>4.8</v>
          </cell>
          <cell r="AE356">
            <v>100</v>
          </cell>
          <cell r="AF356" t="str">
            <v/>
          </cell>
        </row>
        <row r="357">
          <cell r="A357">
            <v>42784</v>
          </cell>
          <cell r="AC357">
            <v>10</v>
          </cell>
          <cell r="AE357">
            <v>100</v>
          </cell>
          <cell r="AF357" t="str">
            <v/>
          </cell>
        </row>
        <row r="358">
          <cell r="A358">
            <v>42784</v>
          </cell>
          <cell r="AB358" t="str">
            <v>3rd</v>
          </cell>
          <cell r="AC358">
            <v>6</v>
          </cell>
          <cell r="AE358">
            <v>100</v>
          </cell>
          <cell r="AF358" t="str">
            <v/>
          </cell>
        </row>
        <row r="359">
          <cell r="A359">
            <v>42784</v>
          </cell>
          <cell r="AC359">
            <v>14</v>
          </cell>
          <cell r="AE359">
            <v>100</v>
          </cell>
          <cell r="AF359" t="str">
            <v/>
          </cell>
        </row>
        <row r="360">
          <cell r="A360">
            <v>42784</v>
          </cell>
          <cell r="AC360">
            <v>9</v>
          </cell>
          <cell r="AE360">
            <v>100</v>
          </cell>
          <cell r="AF360" t="str">
            <v/>
          </cell>
        </row>
        <row r="361">
          <cell r="A361">
            <v>42784</v>
          </cell>
          <cell r="AB361" t="str">
            <v>WON</v>
          </cell>
          <cell r="AC361">
            <v>12</v>
          </cell>
          <cell r="AE361">
            <v>100</v>
          </cell>
          <cell r="AF361">
            <v>1200</v>
          </cell>
        </row>
        <row r="362">
          <cell r="A362">
            <v>42791</v>
          </cell>
          <cell r="AC362">
            <v>2.7</v>
          </cell>
          <cell r="AE362">
            <v>100</v>
          </cell>
          <cell r="AF362" t="str">
            <v/>
          </cell>
        </row>
        <row r="363">
          <cell r="A363">
            <v>42791</v>
          </cell>
          <cell r="AC363">
            <v>13</v>
          </cell>
          <cell r="AE363">
            <v>100</v>
          </cell>
          <cell r="AF363" t="str">
            <v/>
          </cell>
        </row>
        <row r="364">
          <cell r="A364">
            <v>42791</v>
          </cell>
          <cell r="AB364" t="str">
            <v>WON</v>
          </cell>
          <cell r="AC364">
            <v>9</v>
          </cell>
          <cell r="AE364">
            <v>100</v>
          </cell>
          <cell r="AF364">
            <v>900</v>
          </cell>
        </row>
        <row r="365">
          <cell r="A365">
            <v>42791</v>
          </cell>
          <cell r="AB365" t="str">
            <v>ntd</v>
          </cell>
          <cell r="AC365">
            <v>5</v>
          </cell>
          <cell r="AE365">
            <v>100</v>
          </cell>
          <cell r="AF365" t="str">
            <v/>
          </cell>
        </row>
        <row r="366">
          <cell r="A366">
            <v>42791</v>
          </cell>
          <cell r="AB366" t="str">
            <v>2nd</v>
          </cell>
          <cell r="AC366">
            <v>5</v>
          </cell>
          <cell r="AE366">
            <v>100</v>
          </cell>
          <cell r="AF366" t="str">
            <v/>
          </cell>
        </row>
        <row r="367">
          <cell r="A367">
            <v>42791</v>
          </cell>
          <cell r="AC367">
            <v>5</v>
          </cell>
          <cell r="AE367">
            <v>100</v>
          </cell>
          <cell r="AF367" t="str">
            <v/>
          </cell>
        </row>
        <row r="368">
          <cell r="A368">
            <v>42791</v>
          </cell>
          <cell r="AB368" t="str">
            <v>3rd</v>
          </cell>
          <cell r="AC368">
            <v>3.8</v>
          </cell>
          <cell r="AE368">
            <v>100</v>
          </cell>
          <cell r="AF368" t="str">
            <v/>
          </cell>
        </row>
        <row r="369">
          <cell r="A369">
            <v>42791</v>
          </cell>
          <cell r="AB369" t="str">
            <v>WON</v>
          </cell>
          <cell r="AC369">
            <v>5</v>
          </cell>
          <cell r="AE369">
            <v>100</v>
          </cell>
          <cell r="AF369">
            <v>500</v>
          </cell>
        </row>
        <row r="370">
          <cell r="A370">
            <v>42791</v>
          </cell>
          <cell r="AC370">
            <v>7.5</v>
          </cell>
          <cell r="AE370">
            <v>100</v>
          </cell>
          <cell r="AF370" t="str">
            <v/>
          </cell>
        </row>
        <row r="371">
          <cell r="A371">
            <v>42791</v>
          </cell>
          <cell r="AC371">
            <v>8</v>
          </cell>
          <cell r="AE371">
            <v>100</v>
          </cell>
          <cell r="AF371" t="str">
            <v/>
          </cell>
        </row>
        <row r="372">
          <cell r="A372">
            <v>42791</v>
          </cell>
          <cell r="AB372" t="str">
            <v>WON</v>
          </cell>
          <cell r="AC372">
            <v>2.35</v>
          </cell>
          <cell r="AE372">
            <v>100</v>
          </cell>
          <cell r="AF372">
            <v>235</v>
          </cell>
        </row>
        <row r="373">
          <cell r="A373">
            <v>42791</v>
          </cell>
          <cell r="AC373">
            <v>12</v>
          </cell>
          <cell r="AE373">
            <v>100</v>
          </cell>
          <cell r="AF373" t="str">
            <v/>
          </cell>
        </row>
        <row r="374">
          <cell r="A374">
            <v>42791</v>
          </cell>
          <cell r="AB374" t="str">
            <v>2nd</v>
          </cell>
          <cell r="AC374">
            <v>6.5</v>
          </cell>
          <cell r="AE374">
            <v>100</v>
          </cell>
          <cell r="AF374" t="str">
            <v/>
          </cell>
        </row>
        <row r="375">
          <cell r="A375">
            <v>42791</v>
          </cell>
          <cell r="AC375">
            <v>9</v>
          </cell>
          <cell r="AE375">
            <v>100</v>
          </cell>
          <cell r="AF375" t="str">
            <v/>
          </cell>
        </row>
        <row r="376">
          <cell r="A376">
            <v>42791</v>
          </cell>
          <cell r="AC376">
            <v>11</v>
          </cell>
          <cell r="AE376">
            <v>100</v>
          </cell>
          <cell r="AF376" t="str">
            <v/>
          </cell>
        </row>
        <row r="377">
          <cell r="A377">
            <v>42791</v>
          </cell>
          <cell r="AB377" t="str">
            <v>3rd</v>
          </cell>
          <cell r="AC377">
            <v>5.6</v>
          </cell>
          <cell r="AE377">
            <v>100</v>
          </cell>
          <cell r="AF377" t="str">
            <v/>
          </cell>
        </row>
        <row r="378">
          <cell r="A378">
            <v>42791</v>
          </cell>
          <cell r="AB378" t="str">
            <v>WON</v>
          </cell>
          <cell r="AC378">
            <v>4.9000000000000004</v>
          </cell>
          <cell r="AE378">
            <v>100</v>
          </cell>
          <cell r="AF378">
            <v>490.00000000000006</v>
          </cell>
        </row>
        <row r="379">
          <cell r="A379">
            <v>42791</v>
          </cell>
          <cell r="AC379">
            <v>5.6</v>
          </cell>
          <cell r="AE379">
            <v>100</v>
          </cell>
          <cell r="AF379" t="str">
            <v/>
          </cell>
        </row>
        <row r="380">
          <cell r="A380">
            <v>42791</v>
          </cell>
          <cell r="AB380" t="str">
            <v>L/Scr</v>
          </cell>
          <cell r="AC380">
            <v>1</v>
          </cell>
          <cell r="AE380" t="str">
            <v/>
          </cell>
          <cell r="AF380" t="str">
            <v/>
          </cell>
        </row>
        <row r="381">
          <cell r="A381">
            <v>42791</v>
          </cell>
          <cell r="AC381">
            <v>6.65</v>
          </cell>
          <cell r="AE381">
            <v>100</v>
          </cell>
          <cell r="AF381" t="str">
            <v/>
          </cell>
        </row>
        <row r="382">
          <cell r="A382">
            <v>42791</v>
          </cell>
          <cell r="AB382" t="str">
            <v>WON</v>
          </cell>
          <cell r="AC382">
            <v>1.95</v>
          </cell>
          <cell r="AE382">
            <v>100</v>
          </cell>
          <cell r="AF382">
            <v>195</v>
          </cell>
        </row>
        <row r="383">
          <cell r="A383">
            <v>42791</v>
          </cell>
          <cell r="AC383">
            <v>6.5</v>
          </cell>
          <cell r="AE383">
            <v>100</v>
          </cell>
          <cell r="AF383" t="str">
            <v/>
          </cell>
        </row>
        <row r="384">
          <cell r="A384">
            <v>42791</v>
          </cell>
          <cell r="AC384">
            <v>8</v>
          </cell>
          <cell r="AE384">
            <v>100</v>
          </cell>
          <cell r="AF384" t="str">
            <v/>
          </cell>
        </row>
        <row r="385">
          <cell r="A385">
            <v>42791</v>
          </cell>
          <cell r="AB385" t="str">
            <v>2nd</v>
          </cell>
          <cell r="AC385">
            <v>17</v>
          </cell>
          <cell r="AE385">
            <v>100</v>
          </cell>
          <cell r="AF385" t="str">
            <v/>
          </cell>
        </row>
        <row r="386">
          <cell r="A386">
            <v>42791</v>
          </cell>
          <cell r="AB386" t="str">
            <v>3rd</v>
          </cell>
          <cell r="AC386">
            <v>12</v>
          </cell>
          <cell r="AE386">
            <v>100</v>
          </cell>
          <cell r="AF386" t="str">
            <v/>
          </cell>
        </row>
        <row r="387">
          <cell r="A387">
            <v>42791</v>
          </cell>
          <cell r="AB387" t="str">
            <v>WON</v>
          </cell>
          <cell r="AC387">
            <v>6.2</v>
          </cell>
          <cell r="AE387">
            <v>100</v>
          </cell>
          <cell r="AF387">
            <v>620</v>
          </cell>
        </row>
        <row r="388">
          <cell r="A388">
            <v>42791</v>
          </cell>
          <cell r="AC388">
            <v>12</v>
          </cell>
          <cell r="AE388">
            <v>100</v>
          </cell>
          <cell r="AF388" t="str">
            <v/>
          </cell>
        </row>
        <row r="389">
          <cell r="A389">
            <v>42791</v>
          </cell>
          <cell r="AB389" t="str">
            <v>2nd</v>
          </cell>
          <cell r="AC389">
            <v>6</v>
          </cell>
          <cell r="AE389">
            <v>100</v>
          </cell>
          <cell r="AF389" t="str">
            <v/>
          </cell>
        </row>
        <row r="390">
          <cell r="A390">
            <v>42791</v>
          </cell>
          <cell r="AC390">
            <v>3.7</v>
          </cell>
          <cell r="AE390">
            <v>100</v>
          </cell>
          <cell r="AF390" t="str">
            <v/>
          </cell>
        </row>
        <row r="391">
          <cell r="A391">
            <v>42791</v>
          </cell>
          <cell r="AB391" t="str">
            <v>3rd</v>
          </cell>
          <cell r="AC391">
            <v>8.5</v>
          </cell>
          <cell r="AE391">
            <v>100</v>
          </cell>
          <cell r="AF391" t="str">
            <v/>
          </cell>
        </row>
        <row r="392">
          <cell r="A392">
            <v>42791</v>
          </cell>
          <cell r="AC392">
            <v>10</v>
          </cell>
          <cell r="AE392">
            <v>100</v>
          </cell>
          <cell r="AF392" t="str">
            <v/>
          </cell>
        </row>
        <row r="393">
          <cell r="A393">
            <v>42791</v>
          </cell>
          <cell r="AB393" t="str">
            <v>3rd</v>
          </cell>
          <cell r="AC393">
            <v>4</v>
          </cell>
          <cell r="AE393">
            <v>100</v>
          </cell>
          <cell r="AF393" t="str">
            <v/>
          </cell>
        </row>
        <row r="394">
          <cell r="A394">
            <v>42791</v>
          </cell>
          <cell r="AC394">
            <v>10</v>
          </cell>
          <cell r="AE394">
            <v>100</v>
          </cell>
          <cell r="AF394" t="str">
            <v/>
          </cell>
        </row>
        <row r="395">
          <cell r="A395">
            <v>42791</v>
          </cell>
          <cell r="AB395" t="str">
            <v>WON</v>
          </cell>
          <cell r="AC395">
            <v>8</v>
          </cell>
          <cell r="AE395">
            <v>100</v>
          </cell>
          <cell r="AF395">
            <v>800</v>
          </cell>
        </row>
        <row r="396">
          <cell r="A396">
            <v>42791</v>
          </cell>
          <cell r="AC396">
            <v>21</v>
          </cell>
          <cell r="AE396">
            <v>100</v>
          </cell>
          <cell r="AF396" t="str">
            <v/>
          </cell>
        </row>
        <row r="397">
          <cell r="A397">
            <v>42791</v>
          </cell>
          <cell r="AB397" t="str">
            <v>WON</v>
          </cell>
          <cell r="AC397">
            <v>2.0499999999999998</v>
          </cell>
          <cell r="AE397">
            <v>100</v>
          </cell>
          <cell r="AF397">
            <v>204.99999999999997</v>
          </cell>
        </row>
        <row r="398">
          <cell r="A398">
            <v>42791</v>
          </cell>
          <cell r="AC398">
            <v>9.5</v>
          </cell>
          <cell r="AE398">
            <v>100</v>
          </cell>
          <cell r="AF398" t="str">
            <v/>
          </cell>
        </row>
        <row r="399">
          <cell r="A399">
            <v>42791</v>
          </cell>
          <cell r="AB399" t="str">
            <v>2nd</v>
          </cell>
          <cell r="AC399">
            <v>9</v>
          </cell>
          <cell r="AE399">
            <v>100</v>
          </cell>
          <cell r="AF399" t="str">
            <v/>
          </cell>
        </row>
        <row r="400">
          <cell r="A400">
            <v>42791</v>
          </cell>
          <cell r="AB400" t="str">
            <v>3rd</v>
          </cell>
          <cell r="AC400">
            <v>9.5</v>
          </cell>
          <cell r="AE400">
            <v>100</v>
          </cell>
          <cell r="AF400" t="str">
            <v/>
          </cell>
        </row>
        <row r="401">
          <cell r="A401">
            <v>42791</v>
          </cell>
          <cell r="AC401">
            <v>21</v>
          </cell>
          <cell r="AE401">
            <v>100</v>
          </cell>
          <cell r="AF401" t="str">
            <v/>
          </cell>
        </row>
        <row r="402">
          <cell r="A402">
            <v>42798</v>
          </cell>
          <cell r="AB402" t="str">
            <v>Ntd</v>
          </cell>
          <cell r="AC402">
            <v>3.9</v>
          </cell>
          <cell r="AE402">
            <v>100</v>
          </cell>
          <cell r="AF402" t="str">
            <v/>
          </cell>
        </row>
        <row r="403">
          <cell r="A403">
            <v>42798</v>
          </cell>
          <cell r="AC403">
            <v>10</v>
          </cell>
          <cell r="AE403">
            <v>100</v>
          </cell>
          <cell r="AF403" t="str">
            <v/>
          </cell>
        </row>
        <row r="404">
          <cell r="A404">
            <v>42798</v>
          </cell>
          <cell r="AC404">
            <v>7.5</v>
          </cell>
          <cell r="AE404">
            <v>100</v>
          </cell>
          <cell r="AF404" t="str">
            <v/>
          </cell>
        </row>
        <row r="405">
          <cell r="A405">
            <v>42798</v>
          </cell>
          <cell r="AC405">
            <v>5</v>
          </cell>
          <cell r="AE405">
            <v>100</v>
          </cell>
          <cell r="AF405" t="str">
            <v/>
          </cell>
        </row>
        <row r="406">
          <cell r="A406">
            <v>42798</v>
          </cell>
          <cell r="AB406" t="str">
            <v>WON</v>
          </cell>
          <cell r="AC406">
            <v>4.8</v>
          </cell>
          <cell r="AE406">
            <v>100</v>
          </cell>
          <cell r="AF406">
            <v>480</v>
          </cell>
        </row>
        <row r="407">
          <cell r="A407">
            <v>42798</v>
          </cell>
          <cell r="AB407" t="str">
            <v>WON</v>
          </cell>
          <cell r="AC407">
            <v>1.85</v>
          </cell>
          <cell r="AE407">
            <v>100</v>
          </cell>
          <cell r="AF407">
            <v>185</v>
          </cell>
        </row>
        <row r="408">
          <cell r="A408">
            <v>42798</v>
          </cell>
          <cell r="AC408">
            <v>6</v>
          </cell>
          <cell r="AE408">
            <v>100</v>
          </cell>
          <cell r="AF408" t="str">
            <v/>
          </cell>
        </row>
        <row r="409">
          <cell r="A409">
            <v>42798</v>
          </cell>
          <cell r="AC409">
            <v>12</v>
          </cell>
          <cell r="AE409">
            <v>100</v>
          </cell>
          <cell r="AF409" t="str">
            <v/>
          </cell>
        </row>
        <row r="410">
          <cell r="A410">
            <v>42798</v>
          </cell>
          <cell r="AB410" t="str">
            <v>2nd</v>
          </cell>
          <cell r="AC410">
            <v>8</v>
          </cell>
          <cell r="AE410">
            <v>100</v>
          </cell>
          <cell r="AF410" t="str">
            <v/>
          </cell>
        </row>
        <row r="411">
          <cell r="A411">
            <v>42798</v>
          </cell>
          <cell r="AC411">
            <v>13</v>
          </cell>
          <cell r="AE411">
            <v>100</v>
          </cell>
          <cell r="AF411" t="str">
            <v/>
          </cell>
        </row>
        <row r="412">
          <cell r="A412">
            <v>42798</v>
          </cell>
          <cell r="AC412">
            <v>6</v>
          </cell>
          <cell r="AE412">
            <v>100</v>
          </cell>
          <cell r="AF412" t="str">
            <v/>
          </cell>
        </row>
        <row r="413">
          <cell r="A413">
            <v>42798</v>
          </cell>
          <cell r="AB413" t="str">
            <v>2nd</v>
          </cell>
          <cell r="AC413">
            <v>2.2999999999999998</v>
          </cell>
          <cell r="AE413">
            <v>100</v>
          </cell>
          <cell r="AF413" t="str">
            <v/>
          </cell>
        </row>
        <row r="414">
          <cell r="A414">
            <v>42798</v>
          </cell>
          <cell r="AB414" t="str">
            <v>3rd</v>
          </cell>
          <cell r="AC414">
            <v>7</v>
          </cell>
          <cell r="AE414">
            <v>100</v>
          </cell>
          <cell r="AF414" t="str">
            <v/>
          </cell>
        </row>
        <row r="415">
          <cell r="A415">
            <v>42798</v>
          </cell>
          <cell r="AC415">
            <v>7</v>
          </cell>
          <cell r="AE415">
            <v>100</v>
          </cell>
          <cell r="AF415" t="str">
            <v/>
          </cell>
        </row>
        <row r="416">
          <cell r="A416">
            <v>42798</v>
          </cell>
          <cell r="AB416" t="str">
            <v>WON</v>
          </cell>
          <cell r="AC416">
            <v>12</v>
          </cell>
          <cell r="AE416">
            <v>100</v>
          </cell>
          <cell r="AF416">
            <v>1200</v>
          </cell>
        </row>
        <row r="417">
          <cell r="A417">
            <v>42798</v>
          </cell>
          <cell r="AC417">
            <v>41</v>
          </cell>
          <cell r="AE417">
            <v>100</v>
          </cell>
          <cell r="AF417" t="str">
            <v/>
          </cell>
        </row>
        <row r="418">
          <cell r="A418">
            <v>42798</v>
          </cell>
          <cell r="AC418">
            <v>5</v>
          </cell>
          <cell r="AE418">
            <v>100</v>
          </cell>
          <cell r="AF418" t="str">
            <v/>
          </cell>
        </row>
        <row r="419">
          <cell r="A419">
            <v>42798</v>
          </cell>
          <cell r="AB419" t="str">
            <v>2nd</v>
          </cell>
          <cell r="AC419">
            <v>6</v>
          </cell>
          <cell r="AE419">
            <v>100</v>
          </cell>
          <cell r="AF419" t="str">
            <v/>
          </cell>
        </row>
        <row r="420">
          <cell r="A420">
            <v>42798</v>
          </cell>
          <cell r="AC420">
            <v>12</v>
          </cell>
          <cell r="AE420">
            <v>100</v>
          </cell>
          <cell r="AF420" t="str">
            <v/>
          </cell>
        </row>
        <row r="421">
          <cell r="A421">
            <v>42798</v>
          </cell>
          <cell r="AB421" t="str">
            <v>WON</v>
          </cell>
          <cell r="AC421">
            <v>8.6</v>
          </cell>
          <cell r="AE421">
            <v>100</v>
          </cell>
          <cell r="AF421">
            <v>860</v>
          </cell>
        </row>
        <row r="422">
          <cell r="A422">
            <v>42798</v>
          </cell>
          <cell r="AC422">
            <v>4.4000000000000004</v>
          </cell>
          <cell r="AE422">
            <v>100</v>
          </cell>
          <cell r="AF422" t="str">
            <v/>
          </cell>
        </row>
        <row r="423">
          <cell r="A423">
            <v>42798</v>
          </cell>
          <cell r="AB423" t="str">
            <v>WON</v>
          </cell>
          <cell r="AC423">
            <v>4.8</v>
          </cell>
          <cell r="AE423">
            <v>100</v>
          </cell>
          <cell r="AF423">
            <v>480</v>
          </cell>
        </row>
        <row r="424">
          <cell r="A424">
            <v>42798</v>
          </cell>
          <cell r="AC424">
            <v>13</v>
          </cell>
          <cell r="AE424">
            <v>100</v>
          </cell>
          <cell r="AF424" t="str">
            <v/>
          </cell>
        </row>
        <row r="425">
          <cell r="A425">
            <v>42798</v>
          </cell>
          <cell r="AB425" t="str">
            <v>3rd</v>
          </cell>
          <cell r="AC425">
            <v>5.5</v>
          </cell>
          <cell r="AE425">
            <v>100</v>
          </cell>
          <cell r="AF425" t="str">
            <v/>
          </cell>
        </row>
        <row r="426">
          <cell r="A426">
            <v>42798</v>
          </cell>
          <cell r="AC426">
            <v>14</v>
          </cell>
          <cell r="AE426">
            <v>100</v>
          </cell>
          <cell r="AF426" t="str">
            <v/>
          </cell>
        </row>
        <row r="427">
          <cell r="A427">
            <v>42798</v>
          </cell>
          <cell r="AB427" t="str">
            <v>WON</v>
          </cell>
          <cell r="AC427">
            <v>3.4</v>
          </cell>
          <cell r="AE427">
            <v>100</v>
          </cell>
          <cell r="AF427">
            <v>340</v>
          </cell>
        </row>
        <row r="428">
          <cell r="A428">
            <v>42798</v>
          </cell>
          <cell r="AC428">
            <v>9.5</v>
          </cell>
          <cell r="AE428">
            <v>100</v>
          </cell>
          <cell r="AF428" t="str">
            <v/>
          </cell>
        </row>
        <row r="429">
          <cell r="A429">
            <v>42798</v>
          </cell>
          <cell r="AB429" t="str">
            <v>2nd</v>
          </cell>
          <cell r="AC429">
            <v>9</v>
          </cell>
          <cell r="AE429">
            <v>100</v>
          </cell>
          <cell r="AF429" t="str">
            <v/>
          </cell>
        </row>
        <row r="430">
          <cell r="A430">
            <v>42798</v>
          </cell>
          <cell r="AC430">
            <v>21</v>
          </cell>
          <cell r="AE430">
            <v>100</v>
          </cell>
          <cell r="AF430" t="str">
            <v/>
          </cell>
        </row>
        <row r="431">
          <cell r="A431">
            <v>42798</v>
          </cell>
          <cell r="AC431">
            <v>17</v>
          </cell>
          <cell r="AE431">
            <v>100</v>
          </cell>
          <cell r="AF431" t="str">
            <v/>
          </cell>
        </row>
        <row r="432">
          <cell r="A432">
            <v>42798</v>
          </cell>
          <cell r="AC432">
            <v>5.5</v>
          </cell>
          <cell r="AE432">
            <v>100</v>
          </cell>
          <cell r="AF432" t="str">
            <v/>
          </cell>
        </row>
        <row r="433">
          <cell r="A433">
            <v>42798</v>
          </cell>
          <cell r="AC433">
            <v>6.5</v>
          </cell>
          <cell r="AE433">
            <v>100</v>
          </cell>
          <cell r="AF433" t="str">
            <v/>
          </cell>
        </row>
        <row r="434">
          <cell r="A434">
            <v>42798</v>
          </cell>
          <cell r="AB434" t="str">
            <v>2nd</v>
          </cell>
          <cell r="AC434">
            <v>12</v>
          </cell>
          <cell r="AE434">
            <v>100</v>
          </cell>
          <cell r="AF434" t="str">
            <v/>
          </cell>
        </row>
        <row r="435">
          <cell r="A435">
            <v>42798</v>
          </cell>
          <cell r="AB435" t="str">
            <v>WON</v>
          </cell>
          <cell r="AC435">
            <v>6</v>
          </cell>
          <cell r="AE435">
            <v>100</v>
          </cell>
          <cell r="AF435">
            <v>600</v>
          </cell>
        </row>
        <row r="436">
          <cell r="A436">
            <v>42798</v>
          </cell>
          <cell r="AC436">
            <v>20</v>
          </cell>
          <cell r="AE436">
            <v>100</v>
          </cell>
          <cell r="AF436" t="str">
            <v/>
          </cell>
        </row>
        <row r="437">
          <cell r="A437">
            <v>42798</v>
          </cell>
          <cell r="AC437">
            <v>7.5</v>
          </cell>
          <cell r="AE437">
            <v>100</v>
          </cell>
          <cell r="AF437" t="str">
            <v/>
          </cell>
        </row>
        <row r="438">
          <cell r="A438">
            <v>42798</v>
          </cell>
          <cell r="AB438" t="str">
            <v>2nd</v>
          </cell>
          <cell r="AC438">
            <v>3.8</v>
          </cell>
          <cell r="AE438">
            <v>100</v>
          </cell>
          <cell r="AF438" t="str">
            <v/>
          </cell>
        </row>
        <row r="439">
          <cell r="A439">
            <v>42798</v>
          </cell>
          <cell r="AC439">
            <v>9</v>
          </cell>
          <cell r="AE439">
            <v>100</v>
          </cell>
          <cell r="AF439" t="str">
            <v/>
          </cell>
        </row>
        <row r="440">
          <cell r="A440">
            <v>42798</v>
          </cell>
          <cell r="AB440" t="str">
            <v>WON</v>
          </cell>
          <cell r="AC440">
            <v>6.5</v>
          </cell>
          <cell r="AE440">
            <v>100</v>
          </cell>
          <cell r="AF440">
            <v>650</v>
          </cell>
        </row>
        <row r="441">
          <cell r="A441">
            <v>42798</v>
          </cell>
          <cell r="AC441">
            <v>31</v>
          </cell>
          <cell r="AE441">
            <v>100</v>
          </cell>
          <cell r="AF441" t="str">
            <v/>
          </cell>
        </row>
        <row r="442">
          <cell r="A442">
            <v>42805</v>
          </cell>
          <cell r="AC442">
            <v>5</v>
          </cell>
          <cell r="AE442">
            <v>100</v>
          </cell>
          <cell r="AF442" t="str">
            <v/>
          </cell>
        </row>
        <row r="443">
          <cell r="A443">
            <v>42805</v>
          </cell>
          <cell r="AB443" t="str">
            <v>WON</v>
          </cell>
          <cell r="AC443">
            <v>11.4</v>
          </cell>
          <cell r="AE443">
            <v>100</v>
          </cell>
          <cell r="AF443">
            <v>1140</v>
          </cell>
        </row>
        <row r="444">
          <cell r="A444">
            <v>42805</v>
          </cell>
          <cell r="AC444">
            <v>3.7</v>
          </cell>
          <cell r="AE444">
            <v>100</v>
          </cell>
          <cell r="AF444" t="str">
            <v/>
          </cell>
        </row>
        <row r="445">
          <cell r="A445">
            <v>42805</v>
          </cell>
          <cell r="AC445">
            <v>3</v>
          </cell>
          <cell r="AE445">
            <v>100</v>
          </cell>
          <cell r="AF445" t="str">
            <v/>
          </cell>
        </row>
        <row r="446">
          <cell r="A446">
            <v>42805</v>
          </cell>
          <cell r="AC446">
            <v>21</v>
          </cell>
          <cell r="AE446">
            <v>100</v>
          </cell>
          <cell r="AF446" t="str">
            <v/>
          </cell>
        </row>
        <row r="447">
          <cell r="A447">
            <v>42805</v>
          </cell>
          <cell r="AB447" t="str">
            <v>2nd</v>
          </cell>
          <cell r="AC447">
            <v>3.1</v>
          </cell>
          <cell r="AE447">
            <v>100</v>
          </cell>
          <cell r="AF447" t="str">
            <v/>
          </cell>
        </row>
        <row r="448">
          <cell r="A448">
            <v>42805</v>
          </cell>
          <cell r="AB448" t="str">
            <v>3rd</v>
          </cell>
          <cell r="AC448">
            <v>8.5</v>
          </cell>
          <cell r="AE448">
            <v>100</v>
          </cell>
          <cell r="AF448" t="str">
            <v/>
          </cell>
        </row>
        <row r="449">
          <cell r="A449">
            <v>42805</v>
          </cell>
          <cell r="AC449">
            <v>6</v>
          </cell>
          <cell r="AE449">
            <v>100</v>
          </cell>
          <cell r="AF449" t="str">
            <v/>
          </cell>
        </row>
        <row r="450">
          <cell r="A450">
            <v>42805</v>
          </cell>
          <cell r="AC450">
            <v>6.5</v>
          </cell>
          <cell r="AE450">
            <v>100</v>
          </cell>
          <cell r="AF450" t="str">
            <v/>
          </cell>
        </row>
        <row r="451">
          <cell r="A451">
            <v>42805</v>
          </cell>
          <cell r="AC451">
            <v>7.5</v>
          </cell>
          <cell r="AE451">
            <v>100</v>
          </cell>
          <cell r="AF451" t="str">
            <v/>
          </cell>
        </row>
        <row r="452">
          <cell r="A452">
            <v>42805</v>
          </cell>
          <cell r="AC452">
            <v>12</v>
          </cell>
          <cell r="AE452">
            <v>100</v>
          </cell>
          <cell r="AF452" t="str">
            <v/>
          </cell>
        </row>
        <row r="453">
          <cell r="A453">
            <v>42805</v>
          </cell>
          <cell r="AC453">
            <v>5</v>
          </cell>
          <cell r="AE453">
            <v>100</v>
          </cell>
          <cell r="AF453" t="str">
            <v/>
          </cell>
        </row>
        <row r="454">
          <cell r="A454">
            <v>42805</v>
          </cell>
          <cell r="AC454">
            <v>17</v>
          </cell>
          <cell r="AE454">
            <v>100</v>
          </cell>
          <cell r="AF454" t="str">
            <v/>
          </cell>
        </row>
        <row r="455">
          <cell r="A455">
            <v>42805</v>
          </cell>
          <cell r="AC455">
            <v>21</v>
          </cell>
          <cell r="AE455">
            <v>100</v>
          </cell>
          <cell r="AF455" t="str">
            <v/>
          </cell>
        </row>
        <row r="456">
          <cell r="A456">
            <v>42805</v>
          </cell>
          <cell r="AC456">
            <v>13</v>
          </cell>
          <cell r="AE456">
            <v>100</v>
          </cell>
          <cell r="AF456" t="str">
            <v/>
          </cell>
        </row>
        <row r="457">
          <cell r="A457">
            <v>42805</v>
          </cell>
          <cell r="AB457" t="str">
            <v>2nd</v>
          </cell>
          <cell r="AC457">
            <v>7.5</v>
          </cell>
          <cell r="AE457">
            <v>100</v>
          </cell>
          <cell r="AF457" t="str">
            <v/>
          </cell>
        </row>
        <row r="458">
          <cell r="A458">
            <v>42805</v>
          </cell>
          <cell r="AB458" t="str">
            <v>3rd</v>
          </cell>
          <cell r="AC458">
            <v>10</v>
          </cell>
          <cell r="AE458">
            <v>100</v>
          </cell>
          <cell r="AF458" t="str">
            <v/>
          </cell>
        </row>
        <row r="459">
          <cell r="A459">
            <v>42805</v>
          </cell>
          <cell r="AB459" t="str">
            <v>WON</v>
          </cell>
          <cell r="AC459">
            <v>1.9</v>
          </cell>
          <cell r="AE459">
            <v>100</v>
          </cell>
          <cell r="AF459">
            <v>190</v>
          </cell>
        </row>
        <row r="460">
          <cell r="A460">
            <v>42805</v>
          </cell>
          <cell r="AC460">
            <v>10</v>
          </cell>
          <cell r="AE460">
            <v>100</v>
          </cell>
          <cell r="AF460" t="str">
            <v/>
          </cell>
        </row>
        <row r="461">
          <cell r="A461">
            <v>42805</v>
          </cell>
          <cell r="AC461">
            <v>13</v>
          </cell>
          <cell r="AE461">
            <v>100</v>
          </cell>
          <cell r="AF461" t="str">
            <v/>
          </cell>
        </row>
        <row r="462">
          <cell r="A462">
            <v>42805</v>
          </cell>
          <cell r="AB462" t="str">
            <v>WON</v>
          </cell>
          <cell r="AC462">
            <v>3.8</v>
          </cell>
          <cell r="AE462">
            <v>100</v>
          </cell>
          <cell r="AF462">
            <v>380</v>
          </cell>
        </row>
        <row r="463">
          <cell r="A463">
            <v>42805</v>
          </cell>
          <cell r="AC463">
            <v>7</v>
          </cell>
          <cell r="AE463">
            <v>100</v>
          </cell>
          <cell r="AF463" t="str">
            <v/>
          </cell>
        </row>
        <row r="464">
          <cell r="A464">
            <v>42805</v>
          </cell>
          <cell r="AB464" t="str">
            <v>3rd</v>
          </cell>
          <cell r="AC464">
            <v>5.5</v>
          </cell>
          <cell r="AE464">
            <v>100</v>
          </cell>
          <cell r="AF464" t="str">
            <v/>
          </cell>
        </row>
        <row r="465">
          <cell r="A465">
            <v>42805</v>
          </cell>
          <cell r="AC465">
            <v>17</v>
          </cell>
          <cell r="AE465">
            <v>100</v>
          </cell>
          <cell r="AF465" t="str">
            <v/>
          </cell>
        </row>
        <row r="466">
          <cell r="A466">
            <v>42805</v>
          </cell>
          <cell r="AB466" t="str">
            <v>2nd</v>
          </cell>
          <cell r="AC466">
            <v>17</v>
          </cell>
          <cell r="AE466">
            <v>100</v>
          </cell>
          <cell r="AF466" t="str">
            <v/>
          </cell>
        </row>
        <row r="467">
          <cell r="A467">
            <v>42805</v>
          </cell>
          <cell r="AC467">
            <v>16</v>
          </cell>
          <cell r="AE467">
            <v>100</v>
          </cell>
          <cell r="AF467" t="str">
            <v/>
          </cell>
        </row>
        <row r="468">
          <cell r="A468">
            <v>42805</v>
          </cell>
          <cell r="AC468">
            <v>4.4000000000000004</v>
          </cell>
          <cell r="AE468">
            <v>100</v>
          </cell>
          <cell r="AF468" t="str">
            <v/>
          </cell>
        </row>
        <row r="469">
          <cell r="A469">
            <v>42805</v>
          </cell>
          <cell r="AC469">
            <v>4.2</v>
          </cell>
          <cell r="AE469">
            <v>100</v>
          </cell>
          <cell r="AF469" t="str">
            <v/>
          </cell>
        </row>
        <row r="470">
          <cell r="A470">
            <v>42805</v>
          </cell>
          <cell r="AC470">
            <v>41</v>
          </cell>
          <cell r="AE470">
            <v>100</v>
          </cell>
          <cell r="AF470" t="str">
            <v/>
          </cell>
        </row>
        <row r="471">
          <cell r="A471">
            <v>42805</v>
          </cell>
          <cell r="AC471">
            <v>8.5</v>
          </cell>
          <cell r="AE471">
            <v>100</v>
          </cell>
          <cell r="AF471" t="str">
            <v/>
          </cell>
        </row>
        <row r="472">
          <cell r="A472">
            <v>42805</v>
          </cell>
          <cell r="AC472">
            <v>11</v>
          </cell>
          <cell r="AE472">
            <v>100</v>
          </cell>
          <cell r="AF472" t="str">
            <v/>
          </cell>
        </row>
        <row r="473">
          <cell r="A473">
            <v>42805</v>
          </cell>
          <cell r="AB473" t="str">
            <v>3rd</v>
          </cell>
          <cell r="AC473">
            <v>10</v>
          </cell>
          <cell r="AE473">
            <v>100</v>
          </cell>
          <cell r="AF473" t="str">
            <v/>
          </cell>
        </row>
        <row r="474">
          <cell r="A474">
            <v>42805</v>
          </cell>
          <cell r="AB474" t="str">
            <v>2nd</v>
          </cell>
          <cell r="AC474">
            <v>4.5999999999999996</v>
          </cell>
          <cell r="AE474">
            <v>100</v>
          </cell>
          <cell r="AF474" t="str">
            <v/>
          </cell>
        </row>
        <row r="475">
          <cell r="A475">
            <v>42805</v>
          </cell>
          <cell r="AB475" t="str">
            <v>WON</v>
          </cell>
          <cell r="AC475">
            <v>4.5999999999999996</v>
          </cell>
          <cell r="AE475">
            <v>100</v>
          </cell>
          <cell r="AF475">
            <v>459.99999999999994</v>
          </cell>
        </row>
        <row r="476">
          <cell r="A476">
            <v>42805</v>
          </cell>
          <cell r="AC476">
            <v>6</v>
          </cell>
          <cell r="AE476">
            <v>100</v>
          </cell>
          <cell r="AF476" t="str">
            <v/>
          </cell>
        </row>
        <row r="477">
          <cell r="A477">
            <v>42805</v>
          </cell>
          <cell r="AB477" t="str">
            <v>WON</v>
          </cell>
          <cell r="AC477">
            <v>3.8</v>
          </cell>
          <cell r="AE477">
            <v>100</v>
          </cell>
          <cell r="AF477">
            <v>380</v>
          </cell>
        </row>
        <row r="478">
          <cell r="A478">
            <v>42805</v>
          </cell>
          <cell r="AC478">
            <v>10</v>
          </cell>
          <cell r="AE478">
            <v>100</v>
          </cell>
          <cell r="AF478" t="str">
            <v/>
          </cell>
        </row>
        <row r="479">
          <cell r="A479">
            <v>42805</v>
          </cell>
          <cell r="AC479">
            <v>6.5</v>
          </cell>
          <cell r="AE479">
            <v>100</v>
          </cell>
          <cell r="AF479" t="str">
            <v/>
          </cell>
        </row>
        <row r="480">
          <cell r="A480">
            <v>42805</v>
          </cell>
          <cell r="AC480">
            <v>10</v>
          </cell>
          <cell r="AE480">
            <v>100</v>
          </cell>
          <cell r="AF480" t="str">
            <v/>
          </cell>
        </row>
        <row r="481">
          <cell r="A481">
            <v>42805</v>
          </cell>
          <cell r="AC481">
            <v>12</v>
          </cell>
          <cell r="AE481">
            <v>100</v>
          </cell>
          <cell r="AF481" t="str">
            <v/>
          </cell>
        </row>
        <row r="482">
          <cell r="A482">
            <v>42812</v>
          </cell>
          <cell r="AB482" t="str">
            <v>3rd</v>
          </cell>
          <cell r="AC482">
            <v>4.8</v>
          </cell>
          <cell r="AE482">
            <v>100</v>
          </cell>
          <cell r="AF482" t="str">
            <v/>
          </cell>
        </row>
        <row r="483">
          <cell r="A483">
            <v>42812</v>
          </cell>
          <cell r="AC483">
            <v>6</v>
          </cell>
          <cell r="AE483">
            <v>100</v>
          </cell>
          <cell r="AF483" t="str">
            <v/>
          </cell>
        </row>
        <row r="484">
          <cell r="A484">
            <v>42812</v>
          </cell>
          <cell r="AC484">
            <v>9</v>
          </cell>
          <cell r="AE484">
            <v>100</v>
          </cell>
          <cell r="AF484" t="str">
            <v/>
          </cell>
        </row>
        <row r="485">
          <cell r="A485">
            <v>42812</v>
          </cell>
          <cell r="AC485">
            <v>11</v>
          </cell>
          <cell r="AE485">
            <v>100</v>
          </cell>
          <cell r="AF485" t="str">
            <v/>
          </cell>
        </row>
        <row r="486">
          <cell r="A486">
            <v>42812</v>
          </cell>
          <cell r="AC486">
            <v>26</v>
          </cell>
          <cell r="AE486">
            <v>100</v>
          </cell>
          <cell r="AF486" t="str">
            <v/>
          </cell>
        </row>
        <row r="487">
          <cell r="A487">
            <v>42812</v>
          </cell>
          <cell r="AB487" t="str">
            <v>WON</v>
          </cell>
          <cell r="AC487">
            <v>2</v>
          </cell>
          <cell r="AE487">
            <v>100</v>
          </cell>
          <cell r="AF487">
            <v>200</v>
          </cell>
        </row>
        <row r="488">
          <cell r="A488">
            <v>42812</v>
          </cell>
          <cell r="AC488">
            <v>11</v>
          </cell>
          <cell r="AE488">
            <v>100</v>
          </cell>
          <cell r="AF488" t="str">
            <v/>
          </cell>
        </row>
        <row r="489">
          <cell r="A489">
            <v>42812</v>
          </cell>
          <cell r="AC489">
            <v>8.5</v>
          </cell>
          <cell r="AE489">
            <v>100</v>
          </cell>
          <cell r="AF489" t="str">
            <v/>
          </cell>
        </row>
        <row r="490">
          <cell r="A490">
            <v>42812</v>
          </cell>
          <cell r="AB490" t="str">
            <v>2nd</v>
          </cell>
          <cell r="AC490">
            <v>3.7</v>
          </cell>
          <cell r="AE490">
            <v>100</v>
          </cell>
          <cell r="AF490" t="str">
            <v/>
          </cell>
        </row>
        <row r="491">
          <cell r="A491">
            <v>42812</v>
          </cell>
          <cell r="AC491">
            <v>51</v>
          </cell>
          <cell r="AE491">
            <v>100</v>
          </cell>
          <cell r="AF491" t="str">
            <v/>
          </cell>
        </row>
        <row r="492">
          <cell r="A492">
            <v>42812</v>
          </cell>
          <cell r="AC492">
            <v>8</v>
          </cell>
          <cell r="AE492">
            <v>100</v>
          </cell>
          <cell r="AF492" t="str">
            <v/>
          </cell>
        </row>
        <row r="493">
          <cell r="A493">
            <v>42812</v>
          </cell>
          <cell r="AC493">
            <v>4.8</v>
          </cell>
          <cell r="AE493">
            <v>100</v>
          </cell>
          <cell r="AF493" t="str">
            <v/>
          </cell>
        </row>
        <row r="494">
          <cell r="A494">
            <v>42812</v>
          </cell>
          <cell r="AC494">
            <v>6</v>
          </cell>
          <cell r="AE494">
            <v>100</v>
          </cell>
          <cell r="AF494" t="str">
            <v/>
          </cell>
        </row>
        <row r="495">
          <cell r="A495">
            <v>42812</v>
          </cell>
          <cell r="AC495">
            <v>15</v>
          </cell>
          <cell r="AE495">
            <v>100</v>
          </cell>
          <cell r="AF495" t="str">
            <v/>
          </cell>
        </row>
        <row r="496">
          <cell r="A496">
            <v>42812</v>
          </cell>
          <cell r="AB496" t="str">
            <v>WON</v>
          </cell>
          <cell r="AC496">
            <v>8.6999999999999993</v>
          </cell>
          <cell r="AE496">
            <v>100</v>
          </cell>
          <cell r="AF496">
            <v>869.99999999999989</v>
          </cell>
        </row>
        <row r="497">
          <cell r="A497">
            <v>42812</v>
          </cell>
          <cell r="AB497" t="str">
            <v>2nd</v>
          </cell>
          <cell r="AC497">
            <v>1.85</v>
          </cell>
          <cell r="AE497">
            <v>100</v>
          </cell>
          <cell r="AF497" t="str">
            <v/>
          </cell>
        </row>
        <row r="498">
          <cell r="A498">
            <v>42812</v>
          </cell>
          <cell r="AB498" t="str">
            <v>WON</v>
          </cell>
          <cell r="AC498">
            <v>6</v>
          </cell>
          <cell r="AE498">
            <v>100</v>
          </cell>
          <cell r="AF498">
            <v>600</v>
          </cell>
        </row>
        <row r="499">
          <cell r="A499">
            <v>42812</v>
          </cell>
          <cell r="AC499">
            <v>8</v>
          </cell>
          <cell r="AE499">
            <v>100</v>
          </cell>
          <cell r="AF499" t="str">
            <v/>
          </cell>
        </row>
        <row r="500">
          <cell r="A500">
            <v>42812</v>
          </cell>
          <cell r="AC500">
            <v>17</v>
          </cell>
          <cell r="AE500">
            <v>100</v>
          </cell>
          <cell r="AF500" t="str">
            <v/>
          </cell>
        </row>
        <row r="501">
          <cell r="A501">
            <v>42812</v>
          </cell>
          <cell r="AC501">
            <v>11</v>
          </cell>
          <cell r="AE501">
            <v>100</v>
          </cell>
          <cell r="AF501" t="str">
            <v/>
          </cell>
        </row>
        <row r="502">
          <cell r="A502">
            <v>42812</v>
          </cell>
          <cell r="AC502">
            <v>5.5</v>
          </cell>
          <cell r="AE502">
            <v>100</v>
          </cell>
          <cell r="AF502" t="str">
            <v/>
          </cell>
        </row>
        <row r="503">
          <cell r="A503">
            <v>42812</v>
          </cell>
          <cell r="AB503" t="str">
            <v>3rd</v>
          </cell>
          <cell r="AC503">
            <v>8.5</v>
          </cell>
          <cell r="AE503">
            <v>100</v>
          </cell>
          <cell r="AF503" t="str">
            <v/>
          </cell>
        </row>
        <row r="504">
          <cell r="A504">
            <v>42812</v>
          </cell>
          <cell r="AC504">
            <v>18</v>
          </cell>
          <cell r="AE504">
            <v>100</v>
          </cell>
          <cell r="AF504" t="str">
            <v/>
          </cell>
        </row>
        <row r="505">
          <cell r="A505">
            <v>42812</v>
          </cell>
          <cell r="AB505" t="str">
            <v>2nd</v>
          </cell>
          <cell r="AC505">
            <v>3</v>
          </cell>
          <cell r="AE505">
            <v>100</v>
          </cell>
          <cell r="AF505" t="str">
            <v/>
          </cell>
        </row>
        <row r="506">
          <cell r="A506">
            <v>42812</v>
          </cell>
          <cell r="AC506">
            <v>7</v>
          </cell>
          <cell r="AE506">
            <v>100</v>
          </cell>
          <cell r="AF506" t="str">
            <v/>
          </cell>
        </row>
        <row r="507">
          <cell r="A507">
            <v>42812</v>
          </cell>
          <cell r="AB507" t="str">
            <v>3rd</v>
          </cell>
          <cell r="AC507">
            <v>3.6</v>
          </cell>
          <cell r="AE507">
            <v>100</v>
          </cell>
          <cell r="AF507" t="str">
            <v/>
          </cell>
        </row>
        <row r="508">
          <cell r="A508">
            <v>42812</v>
          </cell>
          <cell r="AC508">
            <v>21</v>
          </cell>
          <cell r="AE508">
            <v>100</v>
          </cell>
          <cell r="AF508" t="str">
            <v/>
          </cell>
        </row>
        <row r="509">
          <cell r="A509">
            <v>42812</v>
          </cell>
          <cell r="AC509">
            <v>13</v>
          </cell>
          <cell r="AE509">
            <v>100</v>
          </cell>
          <cell r="AF509" t="str">
            <v/>
          </cell>
        </row>
        <row r="510">
          <cell r="A510">
            <v>42812</v>
          </cell>
          <cell r="AB510" t="str">
            <v>WON</v>
          </cell>
          <cell r="AC510">
            <v>6</v>
          </cell>
          <cell r="AE510">
            <v>100</v>
          </cell>
          <cell r="AF510">
            <v>600</v>
          </cell>
        </row>
        <row r="511">
          <cell r="A511">
            <v>42812</v>
          </cell>
          <cell r="AC511">
            <v>11</v>
          </cell>
          <cell r="AE511">
            <v>100</v>
          </cell>
          <cell r="AF511" t="str">
            <v/>
          </cell>
        </row>
        <row r="512">
          <cell r="A512">
            <v>42812</v>
          </cell>
          <cell r="AB512" t="str">
            <v>WON</v>
          </cell>
          <cell r="AC512">
            <v>5</v>
          </cell>
          <cell r="AE512">
            <v>100</v>
          </cell>
          <cell r="AF512">
            <v>500</v>
          </cell>
        </row>
        <row r="513">
          <cell r="A513">
            <v>42812</v>
          </cell>
          <cell r="AC513">
            <v>13</v>
          </cell>
          <cell r="AE513">
            <v>100</v>
          </cell>
          <cell r="AF513" t="str">
            <v/>
          </cell>
        </row>
        <row r="514">
          <cell r="A514">
            <v>42812</v>
          </cell>
          <cell r="AB514" t="str">
            <v>3rd</v>
          </cell>
          <cell r="AC514">
            <v>9</v>
          </cell>
          <cell r="AE514">
            <v>100</v>
          </cell>
          <cell r="AF514" t="str">
            <v/>
          </cell>
        </row>
        <row r="515">
          <cell r="A515">
            <v>42812</v>
          </cell>
          <cell r="AB515" t="str">
            <v>2nd</v>
          </cell>
          <cell r="AC515">
            <v>21</v>
          </cell>
          <cell r="AE515">
            <v>100</v>
          </cell>
          <cell r="AF515" t="str">
            <v/>
          </cell>
        </row>
        <row r="516">
          <cell r="A516">
            <v>42812</v>
          </cell>
          <cell r="AC516">
            <v>13</v>
          </cell>
          <cell r="AE516">
            <v>100</v>
          </cell>
          <cell r="AF516" t="str">
            <v/>
          </cell>
        </row>
        <row r="517">
          <cell r="A517">
            <v>42812</v>
          </cell>
          <cell r="AC517">
            <v>26</v>
          </cell>
          <cell r="AE517">
            <v>100</v>
          </cell>
          <cell r="AF517" t="str">
            <v/>
          </cell>
        </row>
        <row r="518">
          <cell r="A518">
            <v>42812</v>
          </cell>
          <cell r="AB518" t="str">
            <v>3rd</v>
          </cell>
          <cell r="AC518">
            <v>2.9</v>
          </cell>
          <cell r="AE518">
            <v>100</v>
          </cell>
          <cell r="AF518" t="str">
            <v/>
          </cell>
        </row>
        <row r="519">
          <cell r="A519">
            <v>42812</v>
          </cell>
          <cell r="AC519">
            <v>8</v>
          </cell>
          <cell r="AE519">
            <v>100</v>
          </cell>
          <cell r="AF519" t="str">
            <v/>
          </cell>
        </row>
        <row r="520">
          <cell r="A520">
            <v>42812</v>
          </cell>
          <cell r="AC520">
            <v>19</v>
          </cell>
          <cell r="AE520">
            <v>100</v>
          </cell>
          <cell r="AF520" t="str">
            <v/>
          </cell>
        </row>
        <row r="521">
          <cell r="A521">
            <v>42812</v>
          </cell>
          <cell r="AB521" t="str">
            <v>2nd</v>
          </cell>
          <cell r="AC521">
            <v>9.5</v>
          </cell>
          <cell r="AE521">
            <v>100</v>
          </cell>
          <cell r="AF521" t="str">
            <v/>
          </cell>
        </row>
        <row r="522">
          <cell r="A522">
            <v>42818</v>
          </cell>
          <cell r="AC522">
            <v>7</v>
          </cell>
          <cell r="AE522">
            <v>100</v>
          </cell>
          <cell r="AF522" t="str">
            <v/>
          </cell>
        </row>
        <row r="523">
          <cell r="A523">
            <v>42818</v>
          </cell>
          <cell r="AC523">
            <v>5</v>
          </cell>
          <cell r="AE523">
            <v>100</v>
          </cell>
          <cell r="AF523" t="str">
            <v/>
          </cell>
        </row>
        <row r="524">
          <cell r="A524">
            <v>42818</v>
          </cell>
          <cell r="AB524" t="str">
            <v>WON</v>
          </cell>
          <cell r="AC524">
            <v>1.9</v>
          </cell>
          <cell r="AE524">
            <v>100</v>
          </cell>
          <cell r="AF524">
            <v>190</v>
          </cell>
        </row>
        <row r="525">
          <cell r="A525">
            <v>42818</v>
          </cell>
          <cell r="AB525" t="str">
            <v>2nd</v>
          </cell>
          <cell r="AC525">
            <v>9.5</v>
          </cell>
          <cell r="AE525">
            <v>100</v>
          </cell>
          <cell r="AF525" t="str">
            <v/>
          </cell>
        </row>
        <row r="526">
          <cell r="A526">
            <v>42818</v>
          </cell>
          <cell r="AC526">
            <v>41</v>
          </cell>
          <cell r="AE526">
            <v>100</v>
          </cell>
          <cell r="AF526" t="str">
            <v/>
          </cell>
        </row>
        <row r="527">
          <cell r="A527">
            <v>42818</v>
          </cell>
          <cell r="AB527" t="str">
            <v>2nd</v>
          </cell>
          <cell r="AC527">
            <v>2.25</v>
          </cell>
          <cell r="AE527">
            <v>100</v>
          </cell>
          <cell r="AF527" t="str">
            <v/>
          </cell>
        </row>
        <row r="528">
          <cell r="A528">
            <v>42818</v>
          </cell>
          <cell r="AC528">
            <v>26</v>
          </cell>
          <cell r="AE528">
            <v>100</v>
          </cell>
          <cell r="AF528" t="str">
            <v/>
          </cell>
        </row>
        <row r="529">
          <cell r="A529">
            <v>42818</v>
          </cell>
          <cell r="AB529" t="str">
            <v>3rd</v>
          </cell>
          <cell r="AC529">
            <v>7</v>
          </cell>
          <cell r="AE529">
            <v>100</v>
          </cell>
          <cell r="AF529" t="str">
            <v/>
          </cell>
        </row>
        <row r="530">
          <cell r="A530">
            <v>42818</v>
          </cell>
          <cell r="AC530">
            <v>5.5</v>
          </cell>
          <cell r="AE530">
            <v>100</v>
          </cell>
          <cell r="AF530" t="str">
            <v/>
          </cell>
        </row>
        <row r="531">
          <cell r="A531">
            <v>42818</v>
          </cell>
          <cell r="AB531" t="str">
            <v>WON</v>
          </cell>
          <cell r="AC531">
            <v>8.9</v>
          </cell>
          <cell r="AE531">
            <v>100</v>
          </cell>
          <cell r="AF531">
            <v>890</v>
          </cell>
        </row>
        <row r="532">
          <cell r="A532">
            <v>42818</v>
          </cell>
          <cell r="AB532" t="str">
            <v>3rd</v>
          </cell>
          <cell r="AC532">
            <v>6</v>
          </cell>
          <cell r="AE532">
            <v>100</v>
          </cell>
          <cell r="AF532" t="str">
            <v/>
          </cell>
        </row>
        <row r="533">
          <cell r="A533">
            <v>42818</v>
          </cell>
          <cell r="AC533">
            <v>3.2</v>
          </cell>
          <cell r="AE533">
            <v>100</v>
          </cell>
          <cell r="AF533" t="str">
            <v/>
          </cell>
        </row>
        <row r="534">
          <cell r="A534">
            <v>42818</v>
          </cell>
          <cell r="AC534">
            <v>17</v>
          </cell>
          <cell r="AE534">
            <v>100</v>
          </cell>
          <cell r="AF534" t="str">
            <v/>
          </cell>
        </row>
        <row r="535">
          <cell r="A535">
            <v>42818</v>
          </cell>
          <cell r="AC535">
            <v>11</v>
          </cell>
          <cell r="AE535">
            <v>100</v>
          </cell>
          <cell r="AF535" t="str">
            <v/>
          </cell>
        </row>
        <row r="536">
          <cell r="A536">
            <v>42818</v>
          </cell>
          <cell r="AC536">
            <v>6.5</v>
          </cell>
          <cell r="AE536">
            <v>100</v>
          </cell>
          <cell r="AF536" t="str">
            <v/>
          </cell>
        </row>
        <row r="537">
          <cell r="A537">
            <v>42818</v>
          </cell>
          <cell r="AC537">
            <v>3</v>
          </cell>
          <cell r="AE537">
            <v>100</v>
          </cell>
          <cell r="AF537" t="str">
            <v/>
          </cell>
        </row>
        <row r="538">
          <cell r="A538">
            <v>42818</v>
          </cell>
          <cell r="AB538" t="str">
            <v>WON</v>
          </cell>
          <cell r="AC538">
            <v>5.2</v>
          </cell>
          <cell r="AE538">
            <v>100</v>
          </cell>
          <cell r="AF538">
            <v>520</v>
          </cell>
        </row>
        <row r="539">
          <cell r="A539">
            <v>42818</v>
          </cell>
          <cell r="AC539">
            <v>4.8</v>
          </cell>
          <cell r="AE539">
            <v>100</v>
          </cell>
          <cell r="AF539" t="str">
            <v/>
          </cell>
        </row>
        <row r="540">
          <cell r="A540">
            <v>42818</v>
          </cell>
          <cell r="AB540" t="str">
            <v>2nd</v>
          </cell>
          <cell r="AC540">
            <v>12</v>
          </cell>
          <cell r="AE540">
            <v>100</v>
          </cell>
          <cell r="AF540" t="str">
            <v/>
          </cell>
        </row>
        <row r="541">
          <cell r="A541">
            <v>42818</v>
          </cell>
          <cell r="AC541">
            <v>61</v>
          </cell>
          <cell r="AE541">
            <v>100</v>
          </cell>
          <cell r="AF541" t="str">
            <v/>
          </cell>
        </row>
        <row r="542">
          <cell r="A542">
            <v>42818</v>
          </cell>
          <cell r="AB542" t="str">
            <v>2nd</v>
          </cell>
          <cell r="AC542">
            <v>9</v>
          </cell>
          <cell r="AE542">
            <v>100</v>
          </cell>
          <cell r="AF542" t="str">
            <v/>
          </cell>
        </row>
        <row r="543">
          <cell r="A543">
            <v>42818</v>
          </cell>
          <cell r="AB543" t="str">
            <v>WON</v>
          </cell>
          <cell r="AC543">
            <v>2.4</v>
          </cell>
          <cell r="AE543">
            <v>100</v>
          </cell>
          <cell r="AF543">
            <v>240</v>
          </cell>
        </row>
        <row r="544">
          <cell r="A544">
            <v>42818</v>
          </cell>
          <cell r="AC544">
            <v>9.5</v>
          </cell>
          <cell r="AE544">
            <v>100</v>
          </cell>
          <cell r="AF544" t="str">
            <v/>
          </cell>
        </row>
        <row r="545">
          <cell r="A545">
            <v>42818</v>
          </cell>
          <cell r="AB545" t="str">
            <v>3rd</v>
          </cell>
          <cell r="AC545">
            <v>4.8</v>
          </cell>
          <cell r="AE545">
            <v>100</v>
          </cell>
          <cell r="AF545" t="str">
            <v/>
          </cell>
        </row>
        <row r="546">
          <cell r="A546">
            <v>42818</v>
          </cell>
          <cell r="AC546">
            <v>11</v>
          </cell>
          <cell r="AE546">
            <v>100</v>
          </cell>
          <cell r="AF546" t="str">
            <v/>
          </cell>
        </row>
        <row r="547">
          <cell r="A547">
            <v>42818</v>
          </cell>
          <cell r="AC547">
            <v>17</v>
          </cell>
          <cell r="AE547">
            <v>100</v>
          </cell>
          <cell r="AF547" t="str">
            <v/>
          </cell>
        </row>
        <row r="548">
          <cell r="A548">
            <v>42818</v>
          </cell>
          <cell r="AC548">
            <v>19</v>
          </cell>
          <cell r="AE548">
            <v>100</v>
          </cell>
          <cell r="AF548" t="str">
            <v/>
          </cell>
        </row>
        <row r="549">
          <cell r="A549">
            <v>42818</v>
          </cell>
          <cell r="AB549" t="str">
            <v>3rd</v>
          </cell>
          <cell r="AC549">
            <v>4.4000000000000004</v>
          </cell>
          <cell r="AE549">
            <v>100</v>
          </cell>
          <cell r="AF549" t="str">
            <v/>
          </cell>
        </row>
        <row r="550">
          <cell r="A550">
            <v>42818</v>
          </cell>
          <cell r="AC550">
            <v>20</v>
          </cell>
          <cell r="AE550">
            <v>100</v>
          </cell>
          <cell r="AF550" t="str">
            <v/>
          </cell>
        </row>
        <row r="551">
          <cell r="A551">
            <v>42818</v>
          </cell>
          <cell r="AB551" t="str">
            <v>2nd</v>
          </cell>
          <cell r="AC551">
            <v>8</v>
          </cell>
          <cell r="AE551">
            <v>100</v>
          </cell>
          <cell r="AF551" t="str">
            <v/>
          </cell>
        </row>
        <row r="552">
          <cell r="A552">
            <v>42818</v>
          </cell>
          <cell r="AB552" t="str">
            <v>WON</v>
          </cell>
          <cell r="AC552">
            <v>1.3</v>
          </cell>
          <cell r="AE552">
            <v>100</v>
          </cell>
          <cell r="AF552">
            <v>130</v>
          </cell>
        </row>
        <row r="553">
          <cell r="A553">
            <v>42818</v>
          </cell>
          <cell r="AB553" t="str">
            <v>3rd</v>
          </cell>
          <cell r="AC553">
            <v>12</v>
          </cell>
          <cell r="AE553">
            <v>100</v>
          </cell>
          <cell r="AF553" t="str">
            <v/>
          </cell>
        </row>
        <row r="554">
          <cell r="A554">
            <v>42818</v>
          </cell>
          <cell r="AC554">
            <v>31</v>
          </cell>
          <cell r="AE554">
            <v>100</v>
          </cell>
          <cell r="AF554" t="str">
            <v/>
          </cell>
        </row>
        <row r="555">
          <cell r="A555">
            <v>42818</v>
          </cell>
          <cell r="AC555">
            <v>26</v>
          </cell>
          <cell r="AE555">
            <v>100</v>
          </cell>
          <cell r="AF555" t="str">
            <v/>
          </cell>
        </row>
        <row r="556">
          <cell r="A556">
            <v>42818</v>
          </cell>
          <cell r="AC556">
            <v>41</v>
          </cell>
          <cell r="AE556">
            <v>100</v>
          </cell>
          <cell r="AF556" t="str">
            <v/>
          </cell>
        </row>
        <row r="557">
          <cell r="A557">
            <v>42819</v>
          </cell>
          <cell r="AC557">
            <v>3.6</v>
          </cell>
          <cell r="AE557">
            <v>100</v>
          </cell>
          <cell r="AF557" t="str">
            <v/>
          </cell>
        </row>
        <row r="558">
          <cell r="A558">
            <v>42819</v>
          </cell>
          <cell r="AC558">
            <v>14</v>
          </cell>
          <cell r="AE558">
            <v>100</v>
          </cell>
          <cell r="AF558" t="str">
            <v/>
          </cell>
        </row>
        <row r="559">
          <cell r="A559">
            <v>42819</v>
          </cell>
          <cell r="AB559" t="str">
            <v>WON</v>
          </cell>
          <cell r="AC559">
            <v>4.4000000000000004</v>
          </cell>
          <cell r="AE559">
            <v>100</v>
          </cell>
          <cell r="AF559">
            <v>440.00000000000006</v>
          </cell>
        </row>
        <row r="560">
          <cell r="A560">
            <v>42819</v>
          </cell>
          <cell r="AB560" t="str">
            <v>2nd</v>
          </cell>
          <cell r="AC560">
            <v>7</v>
          </cell>
          <cell r="AE560">
            <v>100</v>
          </cell>
          <cell r="AF560" t="str">
            <v/>
          </cell>
        </row>
        <row r="561">
          <cell r="A561">
            <v>42819</v>
          </cell>
          <cell r="AC561">
            <v>19</v>
          </cell>
          <cell r="AE561">
            <v>100</v>
          </cell>
          <cell r="AF561" t="str">
            <v/>
          </cell>
        </row>
        <row r="562">
          <cell r="A562">
            <v>42819</v>
          </cell>
          <cell r="AC562">
            <v>7</v>
          </cell>
          <cell r="AE562">
            <v>100</v>
          </cell>
          <cell r="AF562" t="str">
            <v/>
          </cell>
        </row>
        <row r="563">
          <cell r="A563">
            <v>42819</v>
          </cell>
          <cell r="AC563">
            <v>15</v>
          </cell>
          <cell r="AE563">
            <v>100</v>
          </cell>
          <cell r="AF563" t="str">
            <v/>
          </cell>
        </row>
        <row r="564">
          <cell r="A564">
            <v>42819</v>
          </cell>
          <cell r="AB564" t="str">
            <v>3rd</v>
          </cell>
          <cell r="AC564">
            <v>9</v>
          </cell>
          <cell r="AE564">
            <v>100</v>
          </cell>
          <cell r="AF564" t="str">
            <v/>
          </cell>
        </row>
        <row r="565">
          <cell r="A565">
            <v>42819</v>
          </cell>
          <cell r="AC565">
            <v>5.5</v>
          </cell>
          <cell r="AE565">
            <v>100</v>
          </cell>
          <cell r="AF565" t="str">
            <v/>
          </cell>
        </row>
        <row r="566">
          <cell r="A566">
            <v>42819</v>
          </cell>
          <cell r="AC566">
            <v>20</v>
          </cell>
          <cell r="AE566">
            <v>100</v>
          </cell>
          <cell r="AF566" t="str">
            <v/>
          </cell>
        </row>
        <row r="567">
          <cell r="A567">
            <v>42819</v>
          </cell>
          <cell r="AB567" t="str">
            <v>WON</v>
          </cell>
          <cell r="AC567">
            <v>3.8</v>
          </cell>
          <cell r="AE567">
            <v>100</v>
          </cell>
          <cell r="AF567">
            <v>380</v>
          </cell>
        </row>
        <row r="568">
          <cell r="A568">
            <v>42819</v>
          </cell>
          <cell r="AC568">
            <v>3.2</v>
          </cell>
          <cell r="AE568">
            <v>100</v>
          </cell>
          <cell r="AF568" t="str">
            <v/>
          </cell>
        </row>
        <row r="569">
          <cell r="A569">
            <v>42819</v>
          </cell>
          <cell r="AB569" t="str">
            <v>2nd</v>
          </cell>
          <cell r="AC569">
            <v>21</v>
          </cell>
          <cell r="AE569">
            <v>100</v>
          </cell>
          <cell r="AF569" t="str">
            <v/>
          </cell>
        </row>
        <row r="570">
          <cell r="A570">
            <v>42819</v>
          </cell>
          <cell r="AC570">
            <v>5.5</v>
          </cell>
          <cell r="AE570">
            <v>100</v>
          </cell>
          <cell r="AF570" t="str">
            <v/>
          </cell>
        </row>
        <row r="571">
          <cell r="A571">
            <v>42819</v>
          </cell>
          <cell r="AC571">
            <v>9</v>
          </cell>
          <cell r="AE571">
            <v>100</v>
          </cell>
          <cell r="AF571" t="str">
            <v/>
          </cell>
        </row>
        <row r="572">
          <cell r="A572">
            <v>42819</v>
          </cell>
          <cell r="AC572">
            <v>6</v>
          </cell>
          <cell r="AE572">
            <v>100</v>
          </cell>
          <cell r="AF572" t="str">
            <v/>
          </cell>
        </row>
        <row r="573">
          <cell r="A573">
            <v>42819</v>
          </cell>
          <cell r="AC573">
            <v>9.5</v>
          </cell>
          <cell r="AE573">
            <v>100</v>
          </cell>
          <cell r="AF573" t="str">
            <v/>
          </cell>
        </row>
        <row r="574">
          <cell r="A574">
            <v>42819</v>
          </cell>
          <cell r="AB574" t="str">
            <v>2nd</v>
          </cell>
          <cell r="AC574">
            <v>2.6</v>
          </cell>
          <cell r="AE574">
            <v>100</v>
          </cell>
          <cell r="AF574" t="str">
            <v/>
          </cell>
        </row>
        <row r="575">
          <cell r="A575">
            <v>42819</v>
          </cell>
          <cell r="AC575">
            <v>7</v>
          </cell>
          <cell r="AE575">
            <v>100</v>
          </cell>
          <cell r="AF575" t="str">
            <v/>
          </cell>
        </row>
        <row r="576">
          <cell r="A576">
            <v>42819</v>
          </cell>
          <cell r="AB576" t="str">
            <v>WON</v>
          </cell>
          <cell r="AC576">
            <v>4.8</v>
          </cell>
          <cell r="AE576">
            <v>100</v>
          </cell>
          <cell r="AF576">
            <v>480</v>
          </cell>
        </row>
        <row r="577">
          <cell r="A577">
            <v>42819</v>
          </cell>
          <cell r="AC577">
            <v>17</v>
          </cell>
          <cell r="AE577">
            <v>100</v>
          </cell>
          <cell r="AF577" t="str">
            <v/>
          </cell>
        </row>
        <row r="578">
          <cell r="A578">
            <v>42819</v>
          </cell>
          <cell r="AB578" t="str">
            <v>2nd</v>
          </cell>
          <cell r="AC578">
            <v>7.5</v>
          </cell>
          <cell r="AE578">
            <v>100</v>
          </cell>
          <cell r="AF578" t="str">
            <v/>
          </cell>
        </row>
        <row r="579">
          <cell r="A579">
            <v>42819</v>
          </cell>
          <cell r="AB579" t="str">
            <v>3rd</v>
          </cell>
          <cell r="AC579">
            <v>9</v>
          </cell>
          <cell r="AE579">
            <v>100</v>
          </cell>
          <cell r="AF579" t="str">
            <v/>
          </cell>
        </row>
        <row r="580">
          <cell r="A580">
            <v>42819</v>
          </cell>
          <cell r="AC580">
            <v>21</v>
          </cell>
          <cell r="AE580">
            <v>100</v>
          </cell>
          <cell r="AF580" t="str">
            <v/>
          </cell>
        </row>
        <row r="581">
          <cell r="A581">
            <v>42819</v>
          </cell>
          <cell r="AC581">
            <v>11</v>
          </cell>
          <cell r="AE581">
            <v>100</v>
          </cell>
          <cell r="AF581" t="str">
            <v/>
          </cell>
        </row>
        <row r="582">
          <cell r="A582">
            <v>42819</v>
          </cell>
          <cell r="AC582">
            <v>2.2000000000000002</v>
          </cell>
          <cell r="AE582">
            <v>100</v>
          </cell>
          <cell r="AF582" t="str">
            <v/>
          </cell>
        </row>
        <row r="583">
          <cell r="A583">
            <v>42819</v>
          </cell>
          <cell r="AC583">
            <v>16</v>
          </cell>
          <cell r="AE583">
            <v>100</v>
          </cell>
          <cell r="AF583" t="str">
            <v/>
          </cell>
        </row>
        <row r="584">
          <cell r="A584">
            <v>42819</v>
          </cell>
          <cell r="AC584">
            <v>9</v>
          </cell>
          <cell r="AE584">
            <v>100</v>
          </cell>
          <cell r="AF584" t="str">
            <v/>
          </cell>
        </row>
        <row r="585">
          <cell r="A585">
            <v>42819</v>
          </cell>
          <cell r="AC585">
            <v>12</v>
          </cell>
          <cell r="AE585">
            <v>100</v>
          </cell>
          <cell r="AF585" t="str">
            <v/>
          </cell>
        </row>
        <row r="586">
          <cell r="A586">
            <v>42819</v>
          </cell>
          <cell r="AC586">
            <v>19</v>
          </cell>
          <cell r="AE586">
            <v>100</v>
          </cell>
          <cell r="AF586" t="str">
            <v/>
          </cell>
        </row>
        <row r="587">
          <cell r="A587">
            <v>42819</v>
          </cell>
          <cell r="AB587" t="str">
            <v>3rd</v>
          </cell>
          <cell r="AC587">
            <v>3.7</v>
          </cell>
          <cell r="AE587">
            <v>100</v>
          </cell>
          <cell r="AF587" t="str">
            <v/>
          </cell>
        </row>
        <row r="588">
          <cell r="A588">
            <v>42819</v>
          </cell>
          <cell r="AC588">
            <v>5.5</v>
          </cell>
          <cell r="AE588">
            <v>100</v>
          </cell>
          <cell r="AF588" t="str">
            <v/>
          </cell>
        </row>
        <row r="589">
          <cell r="A589">
            <v>42819</v>
          </cell>
          <cell r="AB589" t="str">
            <v>WON</v>
          </cell>
          <cell r="AC589">
            <v>4.5999999999999996</v>
          </cell>
          <cell r="AE589">
            <v>100</v>
          </cell>
          <cell r="AF589">
            <v>459.99999999999994</v>
          </cell>
        </row>
        <row r="590">
          <cell r="A590">
            <v>42819</v>
          </cell>
          <cell r="AC590">
            <v>7</v>
          </cell>
          <cell r="AE590">
            <v>100</v>
          </cell>
          <cell r="AF590" t="str">
            <v/>
          </cell>
        </row>
        <row r="591">
          <cell r="A591">
            <v>42819</v>
          </cell>
          <cell r="AC591">
            <v>8.5</v>
          </cell>
          <cell r="AE591">
            <v>100</v>
          </cell>
          <cell r="AF591" t="str">
            <v/>
          </cell>
        </row>
        <row r="592">
          <cell r="A592">
            <v>42819</v>
          </cell>
          <cell r="AC592">
            <v>11</v>
          </cell>
          <cell r="AE592">
            <v>100</v>
          </cell>
          <cell r="AF592" t="str">
            <v/>
          </cell>
        </row>
        <row r="593">
          <cell r="A593">
            <v>42819</v>
          </cell>
          <cell r="AC593">
            <v>3.3</v>
          </cell>
          <cell r="AE593">
            <v>100</v>
          </cell>
          <cell r="AF593" t="str">
            <v/>
          </cell>
        </row>
        <row r="594">
          <cell r="A594">
            <v>42819</v>
          </cell>
          <cell r="AC594">
            <v>10</v>
          </cell>
          <cell r="AE594">
            <v>100</v>
          </cell>
          <cell r="AF594" t="str">
            <v/>
          </cell>
        </row>
        <row r="595">
          <cell r="A595">
            <v>42819</v>
          </cell>
          <cell r="AC595">
            <v>4.5999999999999996</v>
          </cell>
          <cell r="AE595">
            <v>100</v>
          </cell>
          <cell r="AF595" t="str">
            <v/>
          </cell>
        </row>
        <row r="596">
          <cell r="A596">
            <v>42819</v>
          </cell>
          <cell r="AC596">
            <v>9</v>
          </cell>
          <cell r="AE596">
            <v>100</v>
          </cell>
          <cell r="AF596" t="str">
            <v/>
          </cell>
        </row>
        <row r="597">
          <cell r="A597">
            <v>42826</v>
          </cell>
          <cell r="AC597">
            <v>6</v>
          </cell>
          <cell r="AE597">
            <v>100</v>
          </cell>
          <cell r="AF597" t="str">
            <v/>
          </cell>
        </row>
        <row r="598">
          <cell r="A598">
            <v>42826</v>
          </cell>
          <cell r="AB598" t="str">
            <v>2nd</v>
          </cell>
          <cell r="AC598">
            <v>11</v>
          </cell>
          <cell r="AE598">
            <v>100</v>
          </cell>
          <cell r="AF598" t="str">
            <v/>
          </cell>
        </row>
        <row r="599">
          <cell r="A599">
            <v>42826</v>
          </cell>
          <cell r="AC599">
            <v>12</v>
          </cell>
          <cell r="AE599">
            <v>100</v>
          </cell>
          <cell r="AF599" t="str">
            <v/>
          </cell>
        </row>
        <row r="600">
          <cell r="A600">
            <v>42826</v>
          </cell>
          <cell r="AB600" t="str">
            <v>WON</v>
          </cell>
          <cell r="AC600">
            <v>4.8</v>
          </cell>
          <cell r="AE600">
            <v>100</v>
          </cell>
          <cell r="AF600">
            <v>480</v>
          </cell>
        </row>
        <row r="601">
          <cell r="A601">
            <v>42826</v>
          </cell>
          <cell r="AC601">
            <v>9</v>
          </cell>
          <cell r="AE601">
            <v>100</v>
          </cell>
          <cell r="AF601" t="str">
            <v/>
          </cell>
        </row>
        <row r="602">
          <cell r="A602">
            <v>42826</v>
          </cell>
          <cell r="AB602" t="str">
            <v>3rd</v>
          </cell>
          <cell r="AC602">
            <v>2.4</v>
          </cell>
          <cell r="AE602">
            <v>100</v>
          </cell>
          <cell r="AF602" t="str">
            <v/>
          </cell>
        </row>
        <row r="603">
          <cell r="A603">
            <v>42826</v>
          </cell>
          <cell r="AC603">
            <v>5</v>
          </cell>
          <cell r="AE603">
            <v>100</v>
          </cell>
          <cell r="AF603" t="str">
            <v/>
          </cell>
        </row>
        <row r="604">
          <cell r="A604">
            <v>42826</v>
          </cell>
          <cell r="AC604">
            <v>8.5</v>
          </cell>
          <cell r="AE604">
            <v>100</v>
          </cell>
          <cell r="AF604" t="str">
            <v/>
          </cell>
        </row>
        <row r="605">
          <cell r="A605">
            <v>42826</v>
          </cell>
          <cell r="AC605">
            <v>18</v>
          </cell>
          <cell r="AE605">
            <v>100</v>
          </cell>
          <cell r="AF605" t="str">
            <v/>
          </cell>
        </row>
        <row r="606">
          <cell r="A606">
            <v>42826</v>
          </cell>
          <cell r="AB606" t="str">
            <v>2nd</v>
          </cell>
          <cell r="AC606">
            <v>12</v>
          </cell>
          <cell r="AE606">
            <v>100</v>
          </cell>
          <cell r="AF606" t="str">
            <v/>
          </cell>
        </row>
        <row r="607">
          <cell r="A607">
            <v>42826</v>
          </cell>
          <cell r="AB607" t="str">
            <v>2nd</v>
          </cell>
          <cell r="AC607">
            <v>4</v>
          </cell>
          <cell r="AE607">
            <v>100</v>
          </cell>
          <cell r="AF607" t="str">
            <v/>
          </cell>
        </row>
        <row r="608">
          <cell r="A608">
            <v>42826</v>
          </cell>
          <cell r="AC608">
            <v>7.5</v>
          </cell>
          <cell r="AE608">
            <v>100</v>
          </cell>
          <cell r="AF608" t="str">
            <v/>
          </cell>
        </row>
        <row r="609">
          <cell r="A609">
            <v>42826</v>
          </cell>
          <cell r="AB609" t="str">
            <v>3rd</v>
          </cell>
          <cell r="AC609">
            <v>5</v>
          </cell>
          <cell r="AE609">
            <v>100</v>
          </cell>
          <cell r="AF609" t="str">
            <v/>
          </cell>
        </row>
        <row r="610">
          <cell r="A610">
            <v>42826</v>
          </cell>
          <cell r="AC610">
            <v>9.5</v>
          </cell>
          <cell r="AE610">
            <v>100</v>
          </cell>
          <cell r="AF610" t="str">
            <v/>
          </cell>
        </row>
        <row r="611">
          <cell r="A611">
            <v>42826</v>
          </cell>
          <cell r="AC611">
            <v>10</v>
          </cell>
          <cell r="AE611">
            <v>100</v>
          </cell>
          <cell r="AF611" t="str">
            <v/>
          </cell>
        </row>
        <row r="612">
          <cell r="A612">
            <v>42826</v>
          </cell>
          <cell r="AB612" t="str">
            <v>2nd</v>
          </cell>
          <cell r="AC612">
            <v>6</v>
          </cell>
          <cell r="AE612">
            <v>100</v>
          </cell>
          <cell r="AF612" t="str">
            <v/>
          </cell>
        </row>
        <row r="613">
          <cell r="A613">
            <v>42826</v>
          </cell>
          <cell r="AC613">
            <v>4.4000000000000004</v>
          </cell>
          <cell r="AE613">
            <v>100</v>
          </cell>
          <cell r="AF613" t="str">
            <v/>
          </cell>
        </row>
        <row r="614">
          <cell r="A614">
            <v>42826</v>
          </cell>
          <cell r="AC614">
            <v>6.5</v>
          </cell>
          <cell r="AE614">
            <v>100</v>
          </cell>
          <cell r="AF614" t="str">
            <v/>
          </cell>
        </row>
        <row r="615">
          <cell r="A615">
            <v>42826</v>
          </cell>
          <cell r="AC615">
            <v>31</v>
          </cell>
          <cell r="AE615">
            <v>100</v>
          </cell>
          <cell r="AF615" t="str">
            <v/>
          </cell>
        </row>
        <row r="616">
          <cell r="A616">
            <v>42826</v>
          </cell>
          <cell r="AB616" t="str">
            <v>WON</v>
          </cell>
          <cell r="AC616">
            <v>5.5</v>
          </cell>
          <cell r="AE616">
            <v>100</v>
          </cell>
          <cell r="AF616">
            <v>550</v>
          </cell>
        </row>
        <row r="617">
          <cell r="A617">
            <v>42826</v>
          </cell>
          <cell r="AB617" t="str">
            <v>WON</v>
          </cell>
          <cell r="AC617">
            <v>19</v>
          </cell>
          <cell r="AE617">
            <v>100</v>
          </cell>
          <cell r="AF617">
            <v>1900</v>
          </cell>
        </row>
        <row r="618">
          <cell r="A618">
            <v>42826</v>
          </cell>
          <cell r="AB618" t="str">
            <v>2nd</v>
          </cell>
          <cell r="AC618">
            <v>3.6</v>
          </cell>
          <cell r="AE618">
            <v>100</v>
          </cell>
          <cell r="AF618" t="str">
            <v/>
          </cell>
        </row>
        <row r="619">
          <cell r="A619">
            <v>42826</v>
          </cell>
          <cell r="AC619">
            <v>4.4000000000000004</v>
          </cell>
          <cell r="AE619">
            <v>100</v>
          </cell>
          <cell r="AF619" t="str">
            <v/>
          </cell>
        </row>
        <row r="620">
          <cell r="A620">
            <v>42826</v>
          </cell>
          <cell r="AB620" t="str">
            <v>3rd</v>
          </cell>
          <cell r="AC620">
            <v>7.5</v>
          </cell>
          <cell r="AE620">
            <v>100</v>
          </cell>
          <cell r="AF620" t="str">
            <v/>
          </cell>
        </row>
        <row r="621">
          <cell r="A621">
            <v>42826</v>
          </cell>
          <cell r="AC621">
            <v>10</v>
          </cell>
          <cell r="AE621">
            <v>100</v>
          </cell>
          <cell r="AF621" t="str">
            <v/>
          </cell>
        </row>
        <row r="622">
          <cell r="A622">
            <v>42826</v>
          </cell>
          <cell r="AC622">
            <v>3.7</v>
          </cell>
          <cell r="AE622">
            <v>100</v>
          </cell>
          <cell r="AF622" t="str">
            <v/>
          </cell>
        </row>
        <row r="623">
          <cell r="A623">
            <v>42826</v>
          </cell>
          <cell r="AC623">
            <v>8.5</v>
          </cell>
          <cell r="AE623">
            <v>100</v>
          </cell>
          <cell r="AF623" t="str">
            <v/>
          </cell>
        </row>
        <row r="624">
          <cell r="A624">
            <v>42826</v>
          </cell>
          <cell r="AC624">
            <v>9</v>
          </cell>
          <cell r="AE624">
            <v>100</v>
          </cell>
          <cell r="AF624" t="str">
            <v/>
          </cell>
        </row>
        <row r="625">
          <cell r="A625">
            <v>42826</v>
          </cell>
          <cell r="AB625" t="str">
            <v>WON</v>
          </cell>
          <cell r="AC625">
            <v>18</v>
          </cell>
          <cell r="AE625">
            <v>100</v>
          </cell>
          <cell r="AF625">
            <v>1800</v>
          </cell>
        </row>
        <row r="626">
          <cell r="A626">
            <v>42826</v>
          </cell>
          <cell r="AB626" t="str">
            <v>3rd</v>
          </cell>
          <cell r="AC626">
            <v>9</v>
          </cell>
          <cell r="AE626">
            <v>100</v>
          </cell>
          <cell r="AF626" t="str">
            <v/>
          </cell>
        </row>
        <row r="627">
          <cell r="A627">
            <v>42826</v>
          </cell>
          <cell r="AC627">
            <v>9.5</v>
          </cell>
          <cell r="AE627">
            <v>100</v>
          </cell>
          <cell r="AF627" t="str">
            <v/>
          </cell>
        </row>
        <row r="628">
          <cell r="A628">
            <v>42826</v>
          </cell>
          <cell r="AB628" t="str">
            <v>3rd</v>
          </cell>
          <cell r="AC628">
            <v>8</v>
          </cell>
          <cell r="AE628">
            <v>100</v>
          </cell>
          <cell r="AF628" t="str">
            <v/>
          </cell>
        </row>
        <row r="629">
          <cell r="A629">
            <v>42826</v>
          </cell>
          <cell r="AC629">
            <v>7</v>
          </cell>
          <cell r="AE629">
            <v>100</v>
          </cell>
          <cell r="AF629" t="str">
            <v/>
          </cell>
        </row>
        <row r="630">
          <cell r="A630">
            <v>42826</v>
          </cell>
          <cell r="AC630">
            <v>31</v>
          </cell>
          <cell r="AE630">
            <v>100</v>
          </cell>
          <cell r="AF630" t="str">
            <v/>
          </cell>
        </row>
        <row r="631">
          <cell r="A631">
            <v>42826</v>
          </cell>
          <cell r="AC631">
            <v>6</v>
          </cell>
          <cell r="AE631">
            <v>100</v>
          </cell>
          <cell r="AF631" t="str">
            <v/>
          </cell>
        </row>
        <row r="632">
          <cell r="A632">
            <v>42826</v>
          </cell>
          <cell r="AC632">
            <v>6</v>
          </cell>
          <cell r="AE632">
            <v>100</v>
          </cell>
          <cell r="AF632" t="str">
            <v/>
          </cell>
        </row>
        <row r="633">
          <cell r="A633">
            <v>42826</v>
          </cell>
          <cell r="AB633" t="str">
            <v>WON</v>
          </cell>
          <cell r="AC633">
            <v>5</v>
          </cell>
          <cell r="AE633">
            <v>100</v>
          </cell>
          <cell r="AF633">
            <v>500</v>
          </cell>
        </row>
        <row r="634">
          <cell r="A634">
            <v>42826</v>
          </cell>
          <cell r="AC634">
            <v>7</v>
          </cell>
          <cell r="AE634">
            <v>100</v>
          </cell>
          <cell r="AF634" t="str">
            <v/>
          </cell>
        </row>
        <row r="635">
          <cell r="A635">
            <v>42826</v>
          </cell>
          <cell r="AC635">
            <v>9.5</v>
          </cell>
          <cell r="AE635">
            <v>100</v>
          </cell>
          <cell r="AF635" t="str">
            <v/>
          </cell>
        </row>
        <row r="636">
          <cell r="A636">
            <v>42826</v>
          </cell>
          <cell r="AB636" t="str">
            <v>2nd</v>
          </cell>
          <cell r="AC636">
            <v>5</v>
          </cell>
          <cell r="AE636">
            <v>100</v>
          </cell>
          <cell r="AF636" t="str">
            <v/>
          </cell>
        </row>
        <row r="637">
          <cell r="A637">
            <v>42833</v>
          </cell>
          <cell r="AC637">
            <v>3.1</v>
          </cell>
          <cell r="AE637">
            <v>100</v>
          </cell>
          <cell r="AF637" t="str">
            <v/>
          </cell>
        </row>
        <row r="638">
          <cell r="A638">
            <v>42833</v>
          </cell>
          <cell r="AB638" t="str">
            <v>2nd</v>
          </cell>
          <cell r="AC638">
            <v>8</v>
          </cell>
          <cell r="AE638">
            <v>100</v>
          </cell>
          <cell r="AF638" t="str">
            <v/>
          </cell>
        </row>
        <row r="639">
          <cell r="A639">
            <v>42833</v>
          </cell>
          <cell r="AC639">
            <v>9</v>
          </cell>
          <cell r="AE639">
            <v>100</v>
          </cell>
          <cell r="AF639" t="str">
            <v/>
          </cell>
        </row>
        <row r="640">
          <cell r="A640">
            <v>42833</v>
          </cell>
          <cell r="AC640">
            <v>6</v>
          </cell>
          <cell r="AE640">
            <v>100</v>
          </cell>
          <cell r="AF640" t="str">
            <v/>
          </cell>
        </row>
        <row r="641">
          <cell r="A641">
            <v>42833</v>
          </cell>
          <cell r="AB641" t="str">
            <v>WON</v>
          </cell>
          <cell r="AC641">
            <v>11.6</v>
          </cell>
          <cell r="AE641">
            <v>100</v>
          </cell>
          <cell r="AF641">
            <v>1160</v>
          </cell>
        </row>
        <row r="642">
          <cell r="A642">
            <v>42833</v>
          </cell>
          <cell r="AB642" t="str">
            <v>3rd</v>
          </cell>
          <cell r="AC642">
            <v>3.5</v>
          </cell>
          <cell r="AE642">
            <v>100</v>
          </cell>
          <cell r="AF642" t="str">
            <v/>
          </cell>
        </row>
        <row r="643">
          <cell r="A643">
            <v>42833</v>
          </cell>
          <cell r="AC643">
            <v>8.5</v>
          </cell>
          <cell r="AE643">
            <v>100</v>
          </cell>
          <cell r="AF643" t="str">
            <v/>
          </cell>
        </row>
        <row r="644">
          <cell r="A644">
            <v>42833</v>
          </cell>
          <cell r="AB644" t="str">
            <v>WON</v>
          </cell>
          <cell r="AC644">
            <v>5.9</v>
          </cell>
          <cell r="AE644">
            <v>100</v>
          </cell>
          <cell r="AF644">
            <v>590</v>
          </cell>
        </row>
        <row r="645">
          <cell r="A645">
            <v>42833</v>
          </cell>
          <cell r="AC645">
            <v>41</v>
          </cell>
          <cell r="AE645">
            <v>100</v>
          </cell>
          <cell r="AF645" t="str">
            <v/>
          </cell>
        </row>
        <row r="646">
          <cell r="A646">
            <v>42833</v>
          </cell>
          <cell r="AC646">
            <v>10</v>
          </cell>
          <cell r="AE646">
            <v>100</v>
          </cell>
          <cell r="AF646" t="str">
            <v/>
          </cell>
        </row>
        <row r="647">
          <cell r="A647">
            <v>42833</v>
          </cell>
          <cell r="AC647">
            <v>3.5</v>
          </cell>
          <cell r="AE647">
            <v>100</v>
          </cell>
          <cell r="AF647" t="str">
            <v/>
          </cell>
        </row>
        <row r="648">
          <cell r="A648">
            <v>42833</v>
          </cell>
          <cell r="AB648" t="str">
            <v>2nd</v>
          </cell>
          <cell r="AC648">
            <v>4</v>
          </cell>
          <cell r="AE648">
            <v>100</v>
          </cell>
          <cell r="AF648" t="str">
            <v/>
          </cell>
        </row>
        <row r="649">
          <cell r="A649">
            <v>42833</v>
          </cell>
          <cell r="AB649" t="str">
            <v>3rd</v>
          </cell>
          <cell r="AC649">
            <v>18</v>
          </cell>
          <cell r="AE649">
            <v>100</v>
          </cell>
          <cell r="AF649" t="str">
            <v/>
          </cell>
        </row>
        <row r="650">
          <cell r="A650">
            <v>42833</v>
          </cell>
          <cell r="AC650">
            <v>8</v>
          </cell>
          <cell r="AE650">
            <v>100</v>
          </cell>
          <cell r="AF650" t="str">
            <v/>
          </cell>
        </row>
        <row r="651">
          <cell r="A651">
            <v>42833</v>
          </cell>
          <cell r="AC651">
            <v>12</v>
          </cell>
          <cell r="AE651">
            <v>100</v>
          </cell>
          <cell r="AF651" t="str">
            <v/>
          </cell>
        </row>
        <row r="652">
          <cell r="A652">
            <v>42833</v>
          </cell>
          <cell r="AB652" t="str">
            <v>WON</v>
          </cell>
          <cell r="AC652">
            <v>3.9</v>
          </cell>
          <cell r="AE652">
            <v>100</v>
          </cell>
          <cell r="AF652">
            <v>390</v>
          </cell>
        </row>
        <row r="653">
          <cell r="A653">
            <v>42833</v>
          </cell>
          <cell r="AC653">
            <v>5</v>
          </cell>
          <cell r="AE653">
            <v>100</v>
          </cell>
          <cell r="AF653" t="str">
            <v/>
          </cell>
        </row>
        <row r="654">
          <cell r="A654">
            <v>42833</v>
          </cell>
          <cell r="AC654">
            <v>5.5</v>
          </cell>
          <cell r="AE654">
            <v>100</v>
          </cell>
          <cell r="AF654" t="str">
            <v/>
          </cell>
        </row>
        <row r="655">
          <cell r="A655">
            <v>42833</v>
          </cell>
          <cell r="AB655" t="str">
            <v>3rd</v>
          </cell>
          <cell r="AC655">
            <v>14</v>
          </cell>
          <cell r="AE655">
            <v>100</v>
          </cell>
          <cell r="AF655" t="str">
            <v/>
          </cell>
        </row>
        <row r="656">
          <cell r="A656">
            <v>42833</v>
          </cell>
          <cell r="AB656" t="str">
            <v>2nd</v>
          </cell>
          <cell r="AC656">
            <v>12</v>
          </cell>
          <cell r="AE656">
            <v>100</v>
          </cell>
          <cell r="AF656" t="str">
            <v/>
          </cell>
        </row>
        <row r="657">
          <cell r="A657">
            <v>42833</v>
          </cell>
          <cell r="AC657">
            <v>19</v>
          </cell>
          <cell r="AE657">
            <v>100</v>
          </cell>
          <cell r="AF657" t="str">
            <v/>
          </cell>
        </row>
        <row r="658">
          <cell r="A658">
            <v>42833</v>
          </cell>
          <cell r="AC658">
            <v>11</v>
          </cell>
          <cell r="AE658">
            <v>100</v>
          </cell>
          <cell r="AF658" t="str">
            <v/>
          </cell>
        </row>
        <row r="659">
          <cell r="A659">
            <v>42833</v>
          </cell>
          <cell r="AB659" t="str">
            <v>WON</v>
          </cell>
          <cell r="AC659">
            <v>3.6</v>
          </cell>
          <cell r="AE659">
            <v>100</v>
          </cell>
          <cell r="AF659">
            <v>360</v>
          </cell>
        </row>
        <row r="660">
          <cell r="A660">
            <v>42833</v>
          </cell>
          <cell r="AC660">
            <v>16</v>
          </cell>
          <cell r="AE660">
            <v>100</v>
          </cell>
          <cell r="AF660" t="str">
            <v/>
          </cell>
        </row>
        <row r="661">
          <cell r="A661">
            <v>42833</v>
          </cell>
          <cell r="AC661">
            <v>8</v>
          </cell>
          <cell r="AE661">
            <v>100</v>
          </cell>
          <cell r="AF661" t="str">
            <v/>
          </cell>
        </row>
        <row r="662">
          <cell r="A662">
            <v>42840</v>
          </cell>
          <cell r="AB662" t="str">
            <v>WON</v>
          </cell>
          <cell r="AC662">
            <v>4.5999999999999996</v>
          </cell>
          <cell r="AE662">
            <v>100</v>
          </cell>
          <cell r="AF662">
            <v>459.99999999999994</v>
          </cell>
        </row>
        <row r="663">
          <cell r="A663">
            <v>42840</v>
          </cell>
          <cell r="AC663">
            <v>6.5</v>
          </cell>
          <cell r="AE663">
            <v>100</v>
          </cell>
          <cell r="AF663" t="str">
            <v/>
          </cell>
        </row>
        <row r="664">
          <cell r="A664">
            <v>42840</v>
          </cell>
          <cell r="AC664">
            <v>21</v>
          </cell>
          <cell r="AE664">
            <v>100</v>
          </cell>
          <cell r="AF664" t="str">
            <v/>
          </cell>
        </row>
        <row r="665">
          <cell r="A665">
            <v>42840</v>
          </cell>
          <cell r="AC665">
            <v>14</v>
          </cell>
          <cell r="AE665">
            <v>100</v>
          </cell>
          <cell r="AF665" t="str">
            <v/>
          </cell>
        </row>
        <row r="666">
          <cell r="A666">
            <v>42840</v>
          </cell>
          <cell r="AB666" t="str">
            <v>3rd</v>
          </cell>
          <cell r="AC666">
            <v>6.5</v>
          </cell>
          <cell r="AE666">
            <v>100</v>
          </cell>
          <cell r="AF666" t="str">
            <v/>
          </cell>
        </row>
        <row r="667">
          <cell r="A667">
            <v>42840</v>
          </cell>
          <cell r="AC667">
            <v>7</v>
          </cell>
          <cell r="AE667">
            <v>100</v>
          </cell>
          <cell r="AF667" t="str">
            <v/>
          </cell>
        </row>
        <row r="668">
          <cell r="A668">
            <v>42840</v>
          </cell>
          <cell r="AC668">
            <v>5</v>
          </cell>
          <cell r="AE668">
            <v>100</v>
          </cell>
          <cell r="AF668" t="str">
            <v/>
          </cell>
        </row>
        <row r="669">
          <cell r="A669">
            <v>42840</v>
          </cell>
          <cell r="AB669" t="str">
            <v>2nd</v>
          </cell>
          <cell r="AC669">
            <v>13</v>
          </cell>
          <cell r="AE669">
            <v>100</v>
          </cell>
          <cell r="AF669" t="str">
            <v/>
          </cell>
        </row>
        <row r="670">
          <cell r="A670">
            <v>42840</v>
          </cell>
          <cell r="AB670" t="str">
            <v>3rd</v>
          </cell>
          <cell r="AC670">
            <v>9.5</v>
          </cell>
          <cell r="AE670">
            <v>100</v>
          </cell>
          <cell r="AF670" t="str">
            <v/>
          </cell>
        </row>
        <row r="671">
          <cell r="A671">
            <v>42840</v>
          </cell>
          <cell r="AC671">
            <v>9</v>
          </cell>
          <cell r="AE671">
            <v>100</v>
          </cell>
          <cell r="AF671" t="str">
            <v/>
          </cell>
        </row>
        <row r="672">
          <cell r="A672">
            <v>42840</v>
          </cell>
          <cell r="AB672" t="str">
            <v>WON</v>
          </cell>
          <cell r="AC672">
            <v>2.75</v>
          </cell>
          <cell r="AE672">
            <v>100</v>
          </cell>
          <cell r="AF672">
            <v>275</v>
          </cell>
        </row>
        <row r="673">
          <cell r="A673">
            <v>42840</v>
          </cell>
          <cell r="AC673">
            <v>9.5</v>
          </cell>
          <cell r="AE673">
            <v>100</v>
          </cell>
          <cell r="AF673" t="str">
            <v/>
          </cell>
        </row>
        <row r="674">
          <cell r="A674">
            <v>42840</v>
          </cell>
          <cell r="AC674">
            <v>8</v>
          </cell>
          <cell r="AE674">
            <v>100</v>
          </cell>
          <cell r="AF674" t="str">
            <v/>
          </cell>
        </row>
        <row r="675">
          <cell r="A675">
            <v>42840</v>
          </cell>
          <cell r="AC675">
            <v>5</v>
          </cell>
          <cell r="AE675">
            <v>100</v>
          </cell>
          <cell r="AF675" t="str">
            <v/>
          </cell>
        </row>
        <row r="676">
          <cell r="A676">
            <v>42840</v>
          </cell>
          <cell r="AC676">
            <v>8.5</v>
          </cell>
          <cell r="AE676">
            <v>100</v>
          </cell>
          <cell r="AF676" t="str">
            <v/>
          </cell>
        </row>
        <row r="677">
          <cell r="A677">
            <v>42840</v>
          </cell>
          <cell r="AC677">
            <v>21</v>
          </cell>
          <cell r="AE677">
            <v>100</v>
          </cell>
          <cell r="AF677" t="str">
            <v/>
          </cell>
        </row>
        <row r="678">
          <cell r="A678">
            <v>42840</v>
          </cell>
          <cell r="AC678">
            <v>7</v>
          </cell>
          <cell r="AE678">
            <v>100</v>
          </cell>
          <cell r="AF678" t="str">
            <v/>
          </cell>
        </row>
        <row r="679">
          <cell r="A679">
            <v>42840</v>
          </cell>
          <cell r="AB679" t="str">
            <v>3rd</v>
          </cell>
          <cell r="AC679">
            <v>9.5</v>
          </cell>
          <cell r="AE679">
            <v>100</v>
          </cell>
          <cell r="AF679" t="str">
            <v/>
          </cell>
        </row>
        <row r="680">
          <cell r="A680">
            <v>42840</v>
          </cell>
          <cell r="AC680">
            <v>9.5</v>
          </cell>
          <cell r="AE680">
            <v>100</v>
          </cell>
          <cell r="AF680" t="str">
            <v/>
          </cell>
        </row>
        <row r="681">
          <cell r="A681">
            <v>42840</v>
          </cell>
          <cell r="AC681">
            <v>51</v>
          </cell>
          <cell r="AE681">
            <v>100</v>
          </cell>
          <cell r="AF681" t="str">
            <v/>
          </cell>
        </row>
        <row r="682">
          <cell r="A682">
            <v>42840</v>
          </cell>
          <cell r="AB682" t="str">
            <v>3rd</v>
          </cell>
          <cell r="AC682">
            <v>1.9</v>
          </cell>
          <cell r="AE682">
            <v>100</v>
          </cell>
          <cell r="AF682" t="str">
            <v/>
          </cell>
        </row>
        <row r="683">
          <cell r="A683">
            <v>42840</v>
          </cell>
          <cell r="AB683" t="str">
            <v>WON</v>
          </cell>
          <cell r="AC683">
            <v>6</v>
          </cell>
          <cell r="AE683">
            <v>100</v>
          </cell>
          <cell r="AF683">
            <v>600</v>
          </cell>
        </row>
        <row r="684">
          <cell r="A684">
            <v>42840</v>
          </cell>
          <cell r="AC684">
            <v>31</v>
          </cell>
          <cell r="AE684">
            <v>100</v>
          </cell>
          <cell r="AF684" t="str">
            <v/>
          </cell>
        </row>
        <row r="685">
          <cell r="A685">
            <v>42840</v>
          </cell>
          <cell r="AB685" t="str">
            <v>2nd</v>
          </cell>
          <cell r="AC685">
            <v>12</v>
          </cell>
          <cell r="AE685">
            <v>100</v>
          </cell>
          <cell r="AF685" t="str">
            <v/>
          </cell>
        </row>
        <row r="686">
          <cell r="A686">
            <v>42840</v>
          </cell>
          <cell r="AC686">
            <v>41</v>
          </cell>
          <cell r="AE686">
            <v>100</v>
          </cell>
          <cell r="AF686" t="str">
            <v/>
          </cell>
        </row>
        <row r="687">
          <cell r="A687">
            <v>42840</v>
          </cell>
          <cell r="AB687" t="str">
            <v>WON</v>
          </cell>
          <cell r="AC687">
            <v>5.5</v>
          </cell>
          <cell r="AE687">
            <v>100</v>
          </cell>
          <cell r="AF687">
            <v>550</v>
          </cell>
        </row>
        <row r="688">
          <cell r="A688">
            <v>42840</v>
          </cell>
          <cell r="AC688">
            <v>10</v>
          </cell>
          <cell r="AE688">
            <v>100</v>
          </cell>
          <cell r="AF688" t="str">
            <v/>
          </cell>
        </row>
        <row r="689">
          <cell r="A689">
            <v>42840</v>
          </cell>
          <cell r="AC689">
            <v>9</v>
          </cell>
          <cell r="AE689">
            <v>100</v>
          </cell>
          <cell r="AF689" t="str">
            <v/>
          </cell>
        </row>
        <row r="690">
          <cell r="A690">
            <v>42840</v>
          </cell>
          <cell r="AC690">
            <v>21</v>
          </cell>
          <cell r="AE690">
            <v>100</v>
          </cell>
          <cell r="AF690" t="str">
            <v/>
          </cell>
        </row>
        <row r="691">
          <cell r="A691">
            <v>42840</v>
          </cell>
          <cell r="AC691">
            <v>4.5999999999999996</v>
          </cell>
          <cell r="AE691">
            <v>100</v>
          </cell>
          <cell r="AF691" t="str">
            <v/>
          </cell>
        </row>
        <row r="692">
          <cell r="A692">
            <v>42840</v>
          </cell>
          <cell r="AC692">
            <v>3.7</v>
          </cell>
          <cell r="AE692">
            <v>100</v>
          </cell>
          <cell r="AF692" t="str">
            <v/>
          </cell>
        </row>
        <row r="693">
          <cell r="A693">
            <v>42840</v>
          </cell>
          <cell r="AB693" t="str">
            <v>3rd</v>
          </cell>
          <cell r="AC693">
            <v>18</v>
          </cell>
          <cell r="AE693">
            <v>100</v>
          </cell>
          <cell r="AF693" t="str">
            <v/>
          </cell>
        </row>
        <row r="694">
          <cell r="A694">
            <v>42840</v>
          </cell>
          <cell r="AC694">
            <v>15</v>
          </cell>
          <cell r="AE694">
            <v>100</v>
          </cell>
          <cell r="AF694" t="str">
            <v/>
          </cell>
        </row>
        <row r="695">
          <cell r="A695">
            <v>42840</v>
          </cell>
          <cell r="AB695" t="str">
            <v>WON</v>
          </cell>
          <cell r="AC695">
            <v>6.5</v>
          </cell>
          <cell r="AE695">
            <v>100</v>
          </cell>
          <cell r="AF695">
            <v>650</v>
          </cell>
        </row>
        <row r="696">
          <cell r="A696">
            <v>42840</v>
          </cell>
          <cell r="AC696">
            <v>18</v>
          </cell>
          <cell r="AE696">
            <v>100</v>
          </cell>
          <cell r="AF696" t="str">
            <v/>
          </cell>
        </row>
        <row r="697">
          <cell r="A697">
            <v>42840</v>
          </cell>
          <cell r="AC697">
            <v>7.5</v>
          </cell>
          <cell r="AE697">
            <v>100</v>
          </cell>
          <cell r="AF697" t="str">
            <v/>
          </cell>
        </row>
        <row r="698">
          <cell r="A698">
            <v>42840</v>
          </cell>
          <cell r="AC698">
            <v>8.5</v>
          </cell>
          <cell r="AE698">
            <v>100</v>
          </cell>
          <cell r="AF698" t="str">
            <v/>
          </cell>
        </row>
        <row r="699">
          <cell r="A699">
            <v>42840</v>
          </cell>
          <cell r="AC699">
            <v>26</v>
          </cell>
          <cell r="AE699">
            <v>100</v>
          </cell>
          <cell r="AF699" t="str">
            <v/>
          </cell>
        </row>
        <row r="700">
          <cell r="A700">
            <v>42840</v>
          </cell>
          <cell r="AC700">
            <v>11</v>
          </cell>
          <cell r="AE700">
            <v>100</v>
          </cell>
          <cell r="AF700" t="str">
            <v/>
          </cell>
        </row>
        <row r="701">
          <cell r="A701">
            <v>42840</v>
          </cell>
          <cell r="AC701">
            <v>31</v>
          </cell>
          <cell r="AE701">
            <v>100</v>
          </cell>
          <cell r="AF701" t="str">
            <v/>
          </cell>
        </row>
        <row r="702">
          <cell r="A702">
            <v>42840</v>
          </cell>
          <cell r="AB702" t="str">
            <v>3rd</v>
          </cell>
          <cell r="AC702">
            <v>9.5</v>
          </cell>
          <cell r="AE702">
            <v>100</v>
          </cell>
          <cell r="AF702" t="str">
            <v/>
          </cell>
        </row>
        <row r="703">
          <cell r="A703">
            <v>42840</v>
          </cell>
          <cell r="AC703">
            <v>19</v>
          </cell>
          <cell r="AE703">
            <v>100</v>
          </cell>
          <cell r="AF703" t="str">
            <v/>
          </cell>
        </row>
        <row r="704">
          <cell r="A704">
            <v>42840</v>
          </cell>
          <cell r="AC704">
            <v>10</v>
          </cell>
          <cell r="AE704">
            <v>100</v>
          </cell>
          <cell r="AF704" t="str">
            <v/>
          </cell>
        </row>
        <row r="705">
          <cell r="A705">
            <v>42840</v>
          </cell>
          <cell r="AC705">
            <v>5</v>
          </cell>
          <cell r="AE705">
            <v>100</v>
          </cell>
          <cell r="AF705" t="str">
            <v/>
          </cell>
        </row>
        <row r="706">
          <cell r="A706">
            <v>42840</v>
          </cell>
          <cell r="AC706">
            <v>41</v>
          </cell>
          <cell r="AE706">
            <v>100</v>
          </cell>
          <cell r="AF706" t="str">
            <v/>
          </cell>
        </row>
        <row r="707">
          <cell r="A707">
            <v>42847</v>
          </cell>
          <cell r="AC707">
            <v>5.5</v>
          </cell>
          <cell r="AE707">
            <v>100</v>
          </cell>
          <cell r="AF707" t="str">
            <v/>
          </cell>
        </row>
        <row r="708">
          <cell r="A708">
            <v>42847</v>
          </cell>
          <cell r="AB708" t="str">
            <v>3rd</v>
          </cell>
          <cell r="AC708">
            <v>6.5</v>
          </cell>
          <cell r="AE708">
            <v>100</v>
          </cell>
          <cell r="AF708" t="str">
            <v/>
          </cell>
        </row>
        <row r="709">
          <cell r="A709">
            <v>42847</v>
          </cell>
          <cell r="AC709">
            <v>8</v>
          </cell>
          <cell r="AE709">
            <v>100</v>
          </cell>
          <cell r="AF709" t="str">
            <v/>
          </cell>
        </row>
        <row r="710">
          <cell r="A710">
            <v>42847</v>
          </cell>
          <cell r="AC710">
            <v>3.2</v>
          </cell>
          <cell r="AE710">
            <v>100</v>
          </cell>
          <cell r="AF710" t="str">
            <v/>
          </cell>
        </row>
        <row r="711">
          <cell r="A711">
            <v>42847</v>
          </cell>
          <cell r="AB711" t="str">
            <v>2nd</v>
          </cell>
          <cell r="AC711">
            <v>10</v>
          </cell>
          <cell r="AE711">
            <v>100</v>
          </cell>
          <cell r="AF711" t="str">
            <v/>
          </cell>
        </row>
        <row r="712">
          <cell r="A712">
            <v>42847</v>
          </cell>
          <cell r="AB712" t="str">
            <v>WON</v>
          </cell>
          <cell r="AC712">
            <v>1.6</v>
          </cell>
          <cell r="AE712">
            <v>100</v>
          </cell>
          <cell r="AF712">
            <v>160</v>
          </cell>
        </row>
        <row r="713">
          <cell r="A713">
            <v>42847</v>
          </cell>
          <cell r="AC713">
            <v>9</v>
          </cell>
          <cell r="AE713">
            <v>100</v>
          </cell>
          <cell r="AF713" t="str">
            <v/>
          </cell>
        </row>
        <row r="714">
          <cell r="A714">
            <v>42847</v>
          </cell>
          <cell r="AC714">
            <v>12</v>
          </cell>
          <cell r="AE714">
            <v>100</v>
          </cell>
          <cell r="AF714" t="str">
            <v/>
          </cell>
        </row>
        <row r="715">
          <cell r="A715">
            <v>42847</v>
          </cell>
          <cell r="AC715">
            <v>17</v>
          </cell>
          <cell r="AE715">
            <v>100</v>
          </cell>
          <cell r="AF715" t="str">
            <v/>
          </cell>
        </row>
        <row r="716">
          <cell r="A716">
            <v>42847</v>
          </cell>
          <cell r="AB716" t="str">
            <v>3rd</v>
          </cell>
          <cell r="AC716">
            <v>19</v>
          </cell>
          <cell r="AE716">
            <v>100</v>
          </cell>
          <cell r="AF716" t="str">
            <v/>
          </cell>
        </row>
        <row r="717">
          <cell r="A717">
            <v>42847</v>
          </cell>
          <cell r="AB717" t="str">
            <v>2nd</v>
          </cell>
          <cell r="AC717">
            <v>2.8</v>
          </cell>
          <cell r="AE717">
            <v>100</v>
          </cell>
          <cell r="AF717" t="str">
            <v/>
          </cell>
        </row>
        <row r="718">
          <cell r="A718">
            <v>42847</v>
          </cell>
          <cell r="AC718">
            <v>21</v>
          </cell>
          <cell r="AE718">
            <v>100</v>
          </cell>
          <cell r="AF718" t="str">
            <v/>
          </cell>
        </row>
        <row r="719">
          <cell r="A719">
            <v>42847</v>
          </cell>
          <cell r="AC719">
            <v>7</v>
          </cell>
          <cell r="AE719">
            <v>100</v>
          </cell>
          <cell r="AF719" t="str">
            <v/>
          </cell>
        </row>
        <row r="720">
          <cell r="A720">
            <v>42847</v>
          </cell>
          <cell r="AC720">
            <v>6</v>
          </cell>
          <cell r="AE720">
            <v>100</v>
          </cell>
          <cell r="AF720" t="str">
            <v/>
          </cell>
        </row>
        <row r="721">
          <cell r="A721">
            <v>42847</v>
          </cell>
          <cell r="AB721" t="str">
            <v>WON</v>
          </cell>
          <cell r="AC721">
            <v>6</v>
          </cell>
          <cell r="AE721">
            <v>100</v>
          </cell>
          <cell r="AF721">
            <v>600</v>
          </cell>
        </row>
        <row r="722">
          <cell r="A722">
            <v>42847</v>
          </cell>
          <cell r="AB722" t="str">
            <v>WON</v>
          </cell>
          <cell r="AC722">
            <v>2.8</v>
          </cell>
          <cell r="AE722">
            <v>100</v>
          </cell>
          <cell r="AF722">
            <v>280</v>
          </cell>
        </row>
        <row r="723">
          <cell r="A723">
            <v>42847</v>
          </cell>
          <cell r="AC723">
            <v>13</v>
          </cell>
          <cell r="AE723">
            <v>100</v>
          </cell>
          <cell r="AF723" t="str">
            <v/>
          </cell>
        </row>
        <row r="724">
          <cell r="A724">
            <v>42847</v>
          </cell>
          <cell r="AC724">
            <v>21</v>
          </cell>
          <cell r="AE724">
            <v>100</v>
          </cell>
          <cell r="AF724" t="str">
            <v/>
          </cell>
        </row>
        <row r="725">
          <cell r="A725">
            <v>42847</v>
          </cell>
          <cell r="AB725" t="str">
            <v>2nd</v>
          </cell>
          <cell r="AC725">
            <v>4.8</v>
          </cell>
          <cell r="AE725">
            <v>100</v>
          </cell>
          <cell r="AF725" t="str">
            <v/>
          </cell>
        </row>
        <row r="726">
          <cell r="A726">
            <v>42847</v>
          </cell>
          <cell r="AB726" t="str">
            <v>3rd</v>
          </cell>
          <cell r="AC726">
            <v>26</v>
          </cell>
          <cell r="AE726">
            <v>100</v>
          </cell>
          <cell r="AF726" t="str">
            <v/>
          </cell>
        </row>
        <row r="727">
          <cell r="A727">
            <v>42847</v>
          </cell>
          <cell r="AB727" t="str">
            <v>3rd</v>
          </cell>
          <cell r="AC727">
            <v>31</v>
          </cell>
          <cell r="AE727">
            <v>100</v>
          </cell>
          <cell r="AF727" t="str">
            <v/>
          </cell>
        </row>
        <row r="728">
          <cell r="A728">
            <v>42847</v>
          </cell>
          <cell r="AC728">
            <v>10</v>
          </cell>
          <cell r="AE728">
            <v>100</v>
          </cell>
          <cell r="AF728" t="str">
            <v/>
          </cell>
        </row>
        <row r="729">
          <cell r="A729">
            <v>42847</v>
          </cell>
          <cell r="AC729">
            <v>4.8</v>
          </cell>
          <cell r="AE729">
            <v>100</v>
          </cell>
          <cell r="AF729" t="str">
            <v/>
          </cell>
        </row>
        <row r="730">
          <cell r="A730">
            <v>42847</v>
          </cell>
          <cell r="AC730">
            <v>7</v>
          </cell>
          <cell r="AE730">
            <v>100</v>
          </cell>
          <cell r="AF730" t="str">
            <v/>
          </cell>
        </row>
        <row r="731">
          <cell r="A731">
            <v>42847</v>
          </cell>
          <cell r="AB731" t="str">
            <v>2nd</v>
          </cell>
          <cell r="AC731">
            <v>5.5</v>
          </cell>
          <cell r="AE731">
            <v>100</v>
          </cell>
          <cell r="AF731" t="str">
            <v/>
          </cell>
        </row>
        <row r="732">
          <cell r="A732">
            <v>42847</v>
          </cell>
          <cell r="AB732" t="str">
            <v>3rd</v>
          </cell>
          <cell r="AC732">
            <v>8</v>
          </cell>
          <cell r="AE732">
            <v>100</v>
          </cell>
          <cell r="AF732" t="str">
            <v/>
          </cell>
        </row>
        <row r="733">
          <cell r="A733">
            <v>42847</v>
          </cell>
          <cell r="AC733">
            <v>26</v>
          </cell>
          <cell r="AE733">
            <v>100</v>
          </cell>
          <cell r="AF733" t="str">
            <v/>
          </cell>
        </row>
        <row r="734">
          <cell r="A734">
            <v>42847</v>
          </cell>
          <cell r="AB734" t="str">
            <v>WON</v>
          </cell>
          <cell r="AC734">
            <v>5.5</v>
          </cell>
          <cell r="AE734">
            <v>100</v>
          </cell>
          <cell r="AF734">
            <v>550</v>
          </cell>
        </row>
        <row r="735">
          <cell r="A735">
            <v>42847</v>
          </cell>
          <cell r="AC735">
            <v>5.5</v>
          </cell>
          <cell r="AE735">
            <v>100</v>
          </cell>
          <cell r="AF735" t="str">
            <v/>
          </cell>
        </row>
        <row r="736">
          <cell r="A736">
            <v>42847</v>
          </cell>
          <cell r="AC736">
            <v>14</v>
          </cell>
          <cell r="AE736">
            <v>100</v>
          </cell>
          <cell r="AF736" t="str">
            <v/>
          </cell>
        </row>
        <row r="737">
          <cell r="A737">
            <v>42847</v>
          </cell>
          <cell r="AB737" t="str">
            <v>WON</v>
          </cell>
          <cell r="AC737">
            <v>2.9</v>
          </cell>
          <cell r="AE737">
            <v>100</v>
          </cell>
          <cell r="AF737">
            <v>290</v>
          </cell>
        </row>
        <row r="738">
          <cell r="A738">
            <v>42847</v>
          </cell>
          <cell r="AC738">
            <v>4.8</v>
          </cell>
          <cell r="AE738">
            <v>100</v>
          </cell>
          <cell r="AF738" t="str">
            <v/>
          </cell>
        </row>
        <row r="739">
          <cell r="A739">
            <v>42847</v>
          </cell>
          <cell r="AC739">
            <v>11</v>
          </cell>
          <cell r="AE739">
            <v>100</v>
          </cell>
          <cell r="AF739" t="str">
            <v/>
          </cell>
        </row>
        <row r="740">
          <cell r="A740">
            <v>42847</v>
          </cell>
          <cell r="AB740" t="str">
            <v>2nd</v>
          </cell>
          <cell r="AC740">
            <v>5.5</v>
          </cell>
          <cell r="AE740">
            <v>100</v>
          </cell>
          <cell r="AF740" t="str">
            <v/>
          </cell>
        </row>
        <row r="741">
          <cell r="A741">
            <v>42847</v>
          </cell>
          <cell r="AC741">
            <v>15</v>
          </cell>
          <cell r="AE741">
            <v>100</v>
          </cell>
          <cell r="AF741" t="str">
            <v/>
          </cell>
        </row>
        <row r="742">
          <cell r="A742">
            <v>42850</v>
          </cell>
          <cell r="AB742" t="str">
            <v>2nd</v>
          </cell>
          <cell r="AC742">
            <v>6.5</v>
          </cell>
          <cell r="AE742">
            <v>100</v>
          </cell>
          <cell r="AF742" t="str">
            <v/>
          </cell>
        </row>
        <row r="743">
          <cell r="A743">
            <v>42850</v>
          </cell>
          <cell r="AC743">
            <v>3.9</v>
          </cell>
          <cell r="AE743">
            <v>100</v>
          </cell>
          <cell r="AF743" t="str">
            <v/>
          </cell>
        </row>
        <row r="744">
          <cell r="A744">
            <v>42850</v>
          </cell>
          <cell r="AC744">
            <v>16</v>
          </cell>
          <cell r="AE744">
            <v>100</v>
          </cell>
          <cell r="AF744" t="str">
            <v/>
          </cell>
        </row>
        <row r="745">
          <cell r="A745">
            <v>42850</v>
          </cell>
          <cell r="AC745">
            <v>6</v>
          </cell>
          <cell r="AE745">
            <v>100</v>
          </cell>
          <cell r="AF745" t="str">
            <v/>
          </cell>
        </row>
        <row r="746">
          <cell r="A746">
            <v>42850</v>
          </cell>
          <cell r="AB746" t="str">
            <v>3rd</v>
          </cell>
          <cell r="AC746">
            <v>4.4000000000000004</v>
          </cell>
          <cell r="AE746">
            <v>100</v>
          </cell>
          <cell r="AF746" t="str">
            <v/>
          </cell>
        </row>
        <row r="747">
          <cell r="A747">
            <v>42850</v>
          </cell>
          <cell r="AB747" t="str">
            <v>WON</v>
          </cell>
          <cell r="AC747">
            <v>2</v>
          </cell>
          <cell r="AE747">
            <v>100</v>
          </cell>
          <cell r="AF747">
            <v>200</v>
          </cell>
        </row>
        <row r="748">
          <cell r="A748">
            <v>42850</v>
          </cell>
          <cell r="AB748" t="str">
            <v>ntd</v>
          </cell>
          <cell r="AC748">
            <v>3.6</v>
          </cell>
          <cell r="AE748">
            <v>100</v>
          </cell>
          <cell r="AF748" t="str">
            <v/>
          </cell>
        </row>
        <row r="749">
          <cell r="A749">
            <v>42850</v>
          </cell>
          <cell r="AC749">
            <v>13</v>
          </cell>
          <cell r="AE749">
            <v>100</v>
          </cell>
          <cell r="AF749" t="str">
            <v/>
          </cell>
        </row>
        <row r="750">
          <cell r="A750">
            <v>42850</v>
          </cell>
          <cell r="AC750">
            <v>31</v>
          </cell>
          <cell r="AE750">
            <v>100</v>
          </cell>
          <cell r="AF750" t="str">
            <v/>
          </cell>
        </row>
        <row r="751">
          <cell r="A751">
            <v>42850</v>
          </cell>
          <cell r="AB751" t="str">
            <v>2nd</v>
          </cell>
          <cell r="AC751">
            <v>8</v>
          </cell>
          <cell r="AE751">
            <v>100</v>
          </cell>
          <cell r="AF751" t="str">
            <v/>
          </cell>
        </row>
        <row r="752">
          <cell r="A752">
            <v>42850</v>
          </cell>
          <cell r="AB752" t="str">
            <v>WON</v>
          </cell>
          <cell r="AC752">
            <v>1.95</v>
          </cell>
          <cell r="AE752">
            <v>100</v>
          </cell>
          <cell r="AF752">
            <v>195</v>
          </cell>
        </row>
        <row r="753">
          <cell r="A753">
            <v>42850</v>
          </cell>
          <cell r="AB753" t="str">
            <v>3rd</v>
          </cell>
          <cell r="AC753">
            <v>10</v>
          </cell>
          <cell r="AE753">
            <v>100</v>
          </cell>
          <cell r="AF753" t="str">
            <v/>
          </cell>
        </row>
        <row r="754">
          <cell r="A754">
            <v>42850</v>
          </cell>
          <cell r="AC754">
            <v>31</v>
          </cell>
          <cell r="AE754">
            <v>100</v>
          </cell>
          <cell r="AF754" t="str">
            <v/>
          </cell>
        </row>
        <row r="755">
          <cell r="A755">
            <v>42850</v>
          </cell>
          <cell r="AC755">
            <v>10</v>
          </cell>
          <cell r="AE755">
            <v>100</v>
          </cell>
          <cell r="AF755" t="str">
            <v/>
          </cell>
        </row>
        <row r="756">
          <cell r="A756">
            <v>42850</v>
          </cell>
          <cell r="AC756">
            <v>16</v>
          </cell>
          <cell r="AE756">
            <v>100</v>
          </cell>
          <cell r="AF756" t="str">
            <v/>
          </cell>
        </row>
        <row r="757">
          <cell r="A757">
            <v>42850</v>
          </cell>
          <cell r="AB757" t="str">
            <v>WON</v>
          </cell>
          <cell r="AC757">
            <v>4.4000000000000004</v>
          </cell>
          <cell r="AE757">
            <v>100</v>
          </cell>
          <cell r="AF757">
            <v>440.00000000000006</v>
          </cell>
        </row>
        <row r="758">
          <cell r="A758">
            <v>42850</v>
          </cell>
          <cell r="AC758">
            <v>7</v>
          </cell>
          <cell r="AE758">
            <v>100</v>
          </cell>
          <cell r="AF758" t="str">
            <v/>
          </cell>
        </row>
        <row r="759">
          <cell r="A759">
            <v>42850</v>
          </cell>
          <cell r="AC759">
            <v>5.5</v>
          </cell>
          <cell r="AE759">
            <v>100</v>
          </cell>
          <cell r="AF759" t="str">
            <v/>
          </cell>
        </row>
        <row r="760">
          <cell r="A760">
            <v>42850</v>
          </cell>
          <cell r="AC760">
            <v>4.4000000000000004</v>
          </cell>
          <cell r="AE760">
            <v>100</v>
          </cell>
          <cell r="AF760" t="str">
            <v/>
          </cell>
        </row>
        <row r="761">
          <cell r="A761">
            <v>42850</v>
          </cell>
          <cell r="AC761">
            <v>20</v>
          </cell>
          <cell r="AE761">
            <v>100</v>
          </cell>
          <cell r="AF761" t="str">
            <v/>
          </cell>
        </row>
        <row r="762">
          <cell r="A762">
            <v>42850</v>
          </cell>
          <cell r="AB762" t="str">
            <v>2nd</v>
          </cell>
          <cell r="AC762">
            <v>5</v>
          </cell>
          <cell r="AE762">
            <v>100</v>
          </cell>
          <cell r="AF762" t="str">
            <v/>
          </cell>
        </row>
        <row r="763">
          <cell r="A763">
            <v>42850</v>
          </cell>
          <cell r="AC763">
            <v>6</v>
          </cell>
          <cell r="AE763">
            <v>100</v>
          </cell>
          <cell r="AF763" t="str">
            <v/>
          </cell>
        </row>
        <row r="764">
          <cell r="A764">
            <v>42850</v>
          </cell>
          <cell r="AC764">
            <v>6.5</v>
          </cell>
          <cell r="AE764">
            <v>100</v>
          </cell>
          <cell r="AF764" t="str">
            <v/>
          </cell>
        </row>
        <row r="765">
          <cell r="A765">
            <v>42850</v>
          </cell>
          <cell r="AC765">
            <v>5.5</v>
          </cell>
          <cell r="AE765">
            <v>100</v>
          </cell>
          <cell r="AF765" t="str">
            <v/>
          </cell>
        </row>
        <row r="766">
          <cell r="A766">
            <v>42850</v>
          </cell>
          <cell r="AC766">
            <v>15</v>
          </cell>
          <cell r="AE766">
            <v>100</v>
          </cell>
          <cell r="AF766" t="str">
            <v/>
          </cell>
        </row>
        <row r="767">
          <cell r="A767">
            <v>42850</v>
          </cell>
          <cell r="AC767">
            <v>11</v>
          </cell>
          <cell r="AE767">
            <v>100</v>
          </cell>
          <cell r="AF767" t="str">
            <v/>
          </cell>
        </row>
        <row r="768">
          <cell r="A768">
            <v>42850</v>
          </cell>
          <cell r="AC768">
            <v>5</v>
          </cell>
          <cell r="AE768">
            <v>100</v>
          </cell>
          <cell r="AF768" t="str">
            <v/>
          </cell>
        </row>
        <row r="769">
          <cell r="A769">
            <v>42850</v>
          </cell>
          <cell r="AB769" t="str">
            <v>WON</v>
          </cell>
          <cell r="AC769">
            <v>3</v>
          </cell>
          <cell r="AE769">
            <v>100</v>
          </cell>
          <cell r="AF769">
            <v>300</v>
          </cell>
        </row>
        <row r="770">
          <cell r="A770">
            <v>42850</v>
          </cell>
          <cell r="AB770" t="str">
            <v>2nd</v>
          </cell>
          <cell r="AC770">
            <v>12</v>
          </cell>
          <cell r="AE770">
            <v>100</v>
          </cell>
          <cell r="AF770" t="str">
            <v/>
          </cell>
        </row>
        <row r="771">
          <cell r="A771">
            <v>42850</v>
          </cell>
          <cell r="AB771" t="str">
            <v>3rd</v>
          </cell>
          <cell r="AC771">
            <v>20</v>
          </cell>
          <cell r="AE771">
            <v>100</v>
          </cell>
          <cell r="AF771" t="str">
            <v/>
          </cell>
        </row>
        <row r="772">
          <cell r="A772">
            <v>42850</v>
          </cell>
          <cell r="AC772">
            <v>9</v>
          </cell>
          <cell r="AE772">
            <v>100</v>
          </cell>
          <cell r="AF772" t="str">
            <v/>
          </cell>
        </row>
        <row r="773">
          <cell r="A773">
            <v>42850</v>
          </cell>
          <cell r="AB773" t="str">
            <v>3rd</v>
          </cell>
          <cell r="AC773">
            <v>6.5</v>
          </cell>
          <cell r="AE773">
            <v>100</v>
          </cell>
          <cell r="AF773" t="str">
            <v/>
          </cell>
        </row>
        <row r="774">
          <cell r="A774">
            <v>42850</v>
          </cell>
          <cell r="AC774">
            <v>16</v>
          </cell>
          <cell r="AE774">
            <v>100</v>
          </cell>
          <cell r="AF774" t="str">
            <v/>
          </cell>
        </row>
        <row r="775">
          <cell r="A775">
            <v>42850</v>
          </cell>
          <cell r="AB775" t="str">
            <v>WON</v>
          </cell>
          <cell r="AC775">
            <v>8</v>
          </cell>
          <cell r="AE775">
            <v>100</v>
          </cell>
          <cell r="AF775">
            <v>800</v>
          </cell>
        </row>
        <row r="776">
          <cell r="A776">
            <v>42850</v>
          </cell>
          <cell r="AC776">
            <v>15</v>
          </cell>
          <cell r="AE776">
            <v>100</v>
          </cell>
          <cell r="AF776" t="str">
            <v/>
          </cell>
        </row>
        <row r="777">
          <cell r="A777">
            <v>42854</v>
          </cell>
          <cell r="AC777">
            <v>3.8</v>
          </cell>
          <cell r="AE777">
            <v>100</v>
          </cell>
          <cell r="AF777" t="str">
            <v/>
          </cell>
        </row>
        <row r="778">
          <cell r="A778">
            <v>42854</v>
          </cell>
          <cell r="AC778">
            <v>12</v>
          </cell>
          <cell r="AE778">
            <v>100</v>
          </cell>
          <cell r="AF778" t="str">
            <v/>
          </cell>
        </row>
        <row r="779">
          <cell r="A779">
            <v>42854</v>
          </cell>
          <cell r="AB779" t="str">
            <v>3rd</v>
          </cell>
          <cell r="AC779">
            <v>5.5</v>
          </cell>
          <cell r="AE779">
            <v>100</v>
          </cell>
          <cell r="AF779" t="str">
            <v/>
          </cell>
        </row>
        <row r="780">
          <cell r="A780">
            <v>42854</v>
          </cell>
          <cell r="AC780">
            <v>16</v>
          </cell>
          <cell r="AE780">
            <v>100</v>
          </cell>
          <cell r="AF780" t="str">
            <v/>
          </cell>
        </row>
        <row r="781">
          <cell r="A781">
            <v>42854</v>
          </cell>
          <cell r="AC781">
            <v>9</v>
          </cell>
          <cell r="AE781">
            <v>100</v>
          </cell>
          <cell r="AF781" t="str">
            <v/>
          </cell>
        </row>
        <row r="782">
          <cell r="A782">
            <v>42854</v>
          </cell>
          <cell r="AC782">
            <v>15</v>
          </cell>
          <cell r="AE782">
            <v>100</v>
          </cell>
          <cell r="AF782" t="str">
            <v/>
          </cell>
        </row>
        <row r="783">
          <cell r="A783">
            <v>42854</v>
          </cell>
          <cell r="AB783" t="str">
            <v>2nd</v>
          </cell>
          <cell r="AC783">
            <v>7</v>
          </cell>
          <cell r="AE783">
            <v>100</v>
          </cell>
          <cell r="AF783" t="str">
            <v/>
          </cell>
        </row>
        <row r="784">
          <cell r="A784">
            <v>42854</v>
          </cell>
          <cell r="AB784" t="str">
            <v>WON</v>
          </cell>
          <cell r="AC784">
            <v>4.8</v>
          </cell>
          <cell r="AE784">
            <v>100</v>
          </cell>
          <cell r="AF784">
            <v>480</v>
          </cell>
        </row>
        <row r="785">
          <cell r="A785">
            <v>42854</v>
          </cell>
          <cell r="AB785" t="str">
            <v>3rd</v>
          </cell>
          <cell r="AC785">
            <v>8.5</v>
          </cell>
          <cell r="AE785">
            <v>100</v>
          </cell>
          <cell r="AF785" t="str">
            <v/>
          </cell>
        </row>
        <row r="786">
          <cell r="A786">
            <v>42854</v>
          </cell>
          <cell r="AC786">
            <v>6.5</v>
          </cell>
          <cell r="AE786">
            <v>100</v>
          </cell>
          <cell r="AF786" t="str">
            <v/>
          </cell>
        </row>
        <row r="787">
          <cell r="A787">
            <v>42854</v>
          </cell>
          <cell r="AB787" t="str">
            <v>WON</v>
          </cell>
          <cell r="AC787">
            <v>2.5</v>
          </cell>
          <cell r="AE787">
            <v>100</v>
          </cell>
          <cell r="AF787">
            <v>250</v>
          </cell>
        </row>
        <row r="788">
          <cell r="A788">
            <v>42854</v>
          </cell>
          <cell r="AC788">
            <v>21</v>
          </cell>
          <cell r="AE788">
            <v>100</v>
          </cell>
          <cell r="AF788" t="str">
            <v/>
          </cell>
        </row>
        <row r="789">
          <cell r="A789">
            <v>42854</v>
          </cell>
          <cell r="AC789">
            <v>14</v>
          </cell>
          <cell r="AE789">
            <v>100</v>
          </cell>
          <cell r="AF789" t="str">
            <v/>
          </cell>
        </row>
        <row r="790">
          <cell r="A790">
            <v>42854</v>
          </cell>
          <cell r="AB790" t="str">
            <v>3rd</v>
          </cell>
          <cell r="AC790">
            <v>10</v>
          </cell>
          <cell r="AE790">
            <v>100</v>
          </cell>
          <cell r="AF790" t="str">
            <v/>
          </cell>
        </row>
        <row r="791">
          <cell r="A791">
            <v>42854</v>
          </cell>
          <cell r="AC791">
            <v>10</v>
          </cell>
          <cell r="AE791">
            <v>100</v>
          </cell>
          <cell r="AF791" t="str">
            <v/>
          </cell>
        </row>
        <row r="792">
          <cell r="A792">
            <v>42854</v>
          </cell>
          <cell r="AB792" t="str">
            <v>WON</v>
          </cell>
          <cell r="AC792">
            <v>4.2</v>
          </cell>
          <cell r="AE792">
            <v>100</v>
          </cell>
          <cell r="AF792">
            <v>420</v>
          </cell>
        </row>
        <row r="793">
          <cell r="A793">
            <v>42854</v>
          </cell>
          <cell r="AC793">
            <v>3.8</v>
          </cell>
          <cell r="AE793">
            <v>100</v>
          </cell>
          <cell r="AF793" t="str">
            <v/>
          </cell>
        </row>
        <row r="794">
          <cell r="A794">
            <v>42854</v>
          </cell>
          <cell r="AB794" t="str">
            <v>3rd</v>
          </cell>
          <cell r="AC794">
            <v>4.5999999999999996</v>
          </cell>
          <cell r="AE794">
            <v>100</v>
          </cell>
          <cell r="AF794" t="str">
            <v/>
          </cell>
        </row>
        <row r="795">
          <cell r="A795">
            <v>42854</v>
          </cell>
          <cell r="AC795">
            <v>12</v>
          </cell>
          <cell r="AE795">
            <v>100</v>
          </cell>
          <cell r="AF795" t="str">
            <v/>
          </cell>
        </row>
        <row r="796">
          <cell r="A796">
            <v>42854</v>
          </cell>
          <cell r="AC796">
            <v>12</v>
          </cell>
          <cell r="AE796">
            <v>100</v>
          </cell>
          <cell r="AF796" t="str">
            <v/>
          </cell>
        </row>
        <row r="797">
          <cell r="A797">
            <v>42854</v>
          </cell>
          <cell r="AC797">
            <v>7.5</v>
          </cell>
          <cell r="AE797">
            <v>100</v>
          </cell>
          <cell r="AF797" t="str">
            <v/>
          </cell>
        </row>
        <row r="798">
          <cell r="A798">
            <v>42854</v>
          </cell>
          <cell r="AC798">
            <v>4.2</v>
          </cell>
          <cell r="AE798">
            <v>100</v>
          </cell>
          <cell r="AF798" t="str">
            <v/>
          </cell>
        </row>
        <row r="799">
          <cell r="A799">
            <v>42854</v>
          </cell>
          <cell r="AB799" t="str">
            <v>WON</v>
          </cell>
          <cell r="AC799">
            <v>5</v>
          </cell>
          <cell r="AE799">
            <v>100</v>
          </cell>
          <cell r="AF799">
            <v>500</v>
          </cell>
        </row>
        <row r="800">
          <cell r="A800">
            <v>42854</v>
          </cell>
          <cell r="AC800">
            <v>19</v>
          </cell>
          <cell r="AE800">
            <v>100</v>
          </cell>
          <cell r="AF800" t="str">
            <v/>
          </cell>
        </row>
        <row r="801">
          <cell r="A801">
            <v>42854</v>
          </cell>
          <cell r="AC801">
            <v>17</v>
          </cell>
          <cell r="AE801">
            <v>100</v>
          </cell>
          <cell r="AF801" t="str">
            <v/>
          </cell>
        </row>
        <row r="802">
          <cell r="A802">
            <v>42854</v>
          </cell>
          <cell r="AB802" t="str">
            <v>WON</v>
          </cell>
          <cell r="AC802">
            <v>4</v>
          </cell>
          <cell r="AE802">
            <v>100</v>
          </cell>
          <cell r="AF802">
            <v>400</v>
          </cell>
        </row>
        <row r="803">
          <cell r="A803">
            <v>42854</v>
          </cell>
          <cell r="AB803" t="str">
            <v>2nd</v>
          </cell>
          <cell r="AC803">
            <v>2.5</v>
          </cell>
          <cell r="AE803">
            <v>100</v>
          </cell>
          <cell r="AF803" t="str">
            <v/>
          </cell>
        </row>
        <row r="804">
          <cell r="A804">
            <v>42854</v>
          </cell>
          <cell r="AC804">
            <v>7.5</v>
          </cell>
          <cell r="AE804">
            <v>100</v>
          </cell>
          <cell r="AF804" t="str">
            <v/>
          </cell>
        </row>
        <row r="805">
          <cell r="A805">
            <v>42854</v>
          </cell>
          <cell r="AC805">
            <v>18</v>
          </cell>
          <cell r="AE805">
            <v>100</v>
          </cell>
          <cell r="AF805" t="str">
            <v/>
          </cell>
        </row>
        <row r="806">
          <cell r="A806">
            <v>42854</v>
          </cell>
          <cell r="AC806">
            <v>19</v>
          </cell>
          <cell r="AE806">
            <v>100</v>
          </cell>
          <cell r="AF806" t="str">
            <v/>
          </cell>
        </row>
        <row r="807">
          <cell r="A807">
            <v>42854</v>
          </cell>
          <cell r="AC807">
            <v>6.5</v>
          </cell>
          <cell r="AE807">
            <v>100</v>
          </cell>
          <cell r="AF807" t="str">
            <v/>
          </cell>
        </row>
        <row r="808">
          <cell r="A808">
            <v>42854</v>
          </cell>
          <cell r="AB808" t="str">
            <v>2nd</v>
          </cell>
          <cell r="AC808">
            <v>3.7</v>
          </cell>
          <cell r="AE808">
            <v>100</v>
          </cell>
          <cell r="AF808" t="str">
            <v/>
          </cell>
        </row>
        <row r="809">
          <cell r="A809">
            <v>42854</v>
          </cell>
          <cell r="AB809" t="str">
            <v>WON</v>
          </cell>
          <cell r="AC809">
            <v>6</v>
          </cell>
          <cell r="AE809">
            <v>100</v>
          </cell>
          <cell r="AF809">
            <v>600</v>
          </cell>
        </row>
        <row r="810">
          <cell r="A810">
            <v>42854</v>
          </cell>
          <cell r="AC810">
            <v>12</v>
          </cell>
          <cell r="AE810">
            <v>100</v>
          </cell>
          <cell r="AF810" t="str">
            <v/>
          </cell>
        </row>
        <row r="811">
          <cell r="A811">
            <v>42854</v>
          </cell>
          <cell r="AC811">
            <v>7.5</v>
          </cell>
          <cell r="AE811">
            <v>100</v>
          </cell>
          <cell r="AF811" t="str">
            <v/>
          </cell>
        </row>
        <row r="812">
          <cell r="A812">
            <v>42854</v>
          </cell>
          <cell r="AC812">
            <v>3.8</v>
          </cell>
          <cell r="AE812">
            <v>100</v>
          </cell>
          <cell r="AF812" t="str">
            <v/>
          </cell>
        </row>
        <row r="813">
          <cell r="A813">
            <v>42854</v>
          </cell>
          <cell r="AB813" t="str">
            <v>3rd</v>
          </cell>
          <cell r="AC813">
            <v>7.5</v>
          </cell>
          <cell r="AE813">
            <v>100</v>
          </cell>
          <cell r="AF813" t="str">
            <v/>
          </cell>
        </row>
        <row r="814">
          <cell r="A814">
            <v>42854</v>
          </cell>
          <cell r="AB814" t="str">
            <v>2nd</v>
          </cell>
          <cell r="AC814">
            <v>2.7</v>
          </cell>
          <cell r="AE814">
            <v>100</v>
          </cell>
          <cell r="AF814" t="str">
            <v/>
          </cell>
        </row>
        <row r="815">
          <cell r="A815">
            <v>42854</v>
          </cell>
          <cell r="AC815">
            <v>21</v>
          </cell>
          <cell r="AE815">
            <v>100</v>
          </cell>
          <cell r="AF815" t="str">
            <v/>
          </cell>
        </row>
        <row r="816">
          <cell r="A816">
            <v>42854</v>
          </cell>
          <cell r="AC816">
            <v>31</v>
          </cell>
          <cell r="AE816">
            <v>100</v>
          </cell>
          <cell r="AF816" t="str">
            <v/>
          </cell>
        </row>
        <row r="817">
          <cell r="A817">
            <v>42861</v>
          </cell>
          <cell r="AC817">
            <v>5.5</v>
          </cell>
          <cell r="AE817">
            <v>100</v>
          </cell>
          <cell r="AF817" t="str">
            <v/>
          </cell>
        </row>
        <row r="818">
          <cell r="A818">
            <v>42861</v>
          </cell>
          <cell r="AC818">
            <v>4.5999999999999996</v>
          </cell>
          <cell r="AE818">
            <v>100</v>
          </cell>
          <cell r="AF818" t="str">
            <v/>
          </cell>
        </row>
        <row r="819">
          <cell r="A819">
            <v>42861</v>
          </cell>
          <cell r="AC819">
            <v>41</v>
          </cell>
          <cell r="AE819">
            <v>100</v>
          </cell>
          <cell r="AF819" t="str">
            <v/>
          </cell>
        </row>
        <row r="820">
          <cell r="A820">
            <v>42861</v>
          </cell>
          <cell r="AB820" t="str">
            <v>3rd</v>
          </cell>
          <cell r="AC820">
            <v>10</v>
          </cell>
          <cell r="AE820">
            <v>100</v>
          </cell>
          <cell r="AF820" t="str">
            <v/>
          </cell>
        </row>
        <row r="821">
          <cell r="A821">
            <v>42861</v>
          </cell>
          <cell r="AB821" t="str">
            <v>2nd</v>
          </cell>
          <cell r="AC821">
            <v>5</v>
          </cell>
          <cell r="AE821">
            <v>100</v>
          </cell>
          <cell r="AF821" t="str">
            <v/>
          </cell>
        </row>
        <row r="822">
          <cell r="A822">
            <v>42861</v>
          </cell>
          <cell r="AB822" t="str">
            <v>WON</v>
          </cell>
          <cell r="AC822">
            <v>2.4</v>
          </cell>
          <cell r="AE822">
            <v>100</v>
          </cell>
          <cell r="AF822">
            <v>240</v>
          </cell>
        </row>
        <row r="823">
          <cell r="A823">
            <v>42861</v>
          </cell>
          <cell r="AB823" t="str">
            <v>3rd</v>
          </cell>
          <cell r="AC823">
            <v>7</v>
          </cell>
          <cell r="AE823">
            <v>100</v>
          </cell>
          <cell r="AF823" t="str">
            <v/>
          </cell>
        </row>
        <row r="824">
          <cell r="A824">
            <v>42861</v>
          </cell>
          <cell r="AC824">
            <v>16</v>
          </cell>
          <cell r="AE824">
            <v>100</v>
          </cell>
          <cell r="AF824" t="str">
            <v/>
          </cell>
        </row>
        <row r="825">
          <cell r="A825">
            <v>42861</v>
          </cell>
          <cell r="AC825">
            <v>4.4000000000000004</v>
          </cell>
          <cell r="AE825">
            <v>100</v>
          </cell>
          <cell r="AF825" t="str">
            <v/>
          </cell>
        </row>
        <row r="826">
          <cell r="A826">
            <v>42861</v>
          </cell>
          <cell r="AB826" t="str">
            <v>2nd</v>
          </cell>
          <cell r="AC826">
            <v>15</v>
          </cell>
          <cell r="AE826">
            <v>100</v>
          </cell>
          <cell r="AF826" t="str">
            <v/>
          </cell>
        </row>
        <row r="827">
          <cell r="A827">
            <v>42861</v>
          </cell>
          <cell r="AB827" t="str">
            <v>3rd</v>
          </cell>
          <cell r="AC827">
            <v>14</v>
          </cell>
          <cell r="AE827">
            <v>100</v>
          </cell>
          <cell r="AF827" t="str">
            <v/>
          </cell>
        </row>
        <row r="828">
          <cell r="A828">
            <v>42861</v>
          </cell>
          <cell r="AB828" t="str">
            <v>WON</v>
          </cell>
          <cell r="AC828">
            <v>10</v>
          </cell>
          <cell r="AE828">
            <v>100</v>
          </cell>
          <cell r="AF828">
            <v>1000</v>
          </cell>
        </row>
        <row r="829">
          <cell r="A829">
            <v>42861</v>
          </cell>
          <cell r="AC829">
            <v>8</v>
          </cell>
          <cell r="AE829">
            <v>100</v>
          </cell>
          <cell r="AF829" t="str">
            <v/>
          </cell>
        </row>
        <row r="830">
          <cell r="A830">
            <v>42861</v>
          </cell>
          <cell r="AC830">
            <v>11</v>
          </cell>
          <cell r="AE830">
            <v>100</v>
          </cell>
          <cell r="AF830" t="str">
            <v/>
          </cell>
        </row>
        <row r="831">
          <cell r="A831">
            <v>42861</v>
          </cell>
          <cell r="AC831">
            <v>9</v>
          </cell>
          <cell r="AE831">
            <v>100</v>
          </cell>
          <cell r="AF831" t="str">
            <v/>
          </cell>
        </row>
        <row r="832">
          <cell r="A832">
            <v>42861</v>
          </cell>
          <cell r="AC832">
            <v>15</v>
          </cell>
          <cell r="AE832">
            <v>100</v>
          </cell>
          <cell r="AF832" t="str">
            <v/>
          </cell>
        </row>
        <row r="833">
          <cell r="A833">
            <v>42861</v>
          </cell>
          <cell r="AC833">
            <v>5.5</v>
          </cell>
          <cell r="AE833">
            <v>100</v>
          </cell>
          <cell r="AF833" t="str">
            <v/>
          </cell>
        </row>
        <row r="834">
          <cell r="A834">
            <v>42861</v>
          </cell>
          <cell r="AB834" t="str">
            <v>WON</v>
          </cell>
          <cell r="AC834">
            <v>2.4500000000000002</v>
          </cell>
          <cell r="AE834">
            <v>100</v>
          </cell>
          <cell r="AF834">
            <v>245.00000000000003</v>
          </cell>
        </row>
        <row r="835">
          <cell r="A835">
            <v>42861</v>
          </cell>
          <cell r="AB835" t="str">
            <v>2nd</v>
          </cell>
          <cell r="AC835">
            <v>15</v>
          </cell>
          <cell r="AE835">
            <v>100</v>
          </cell>
          <cell r="AF835" t="str">
            <v/>
          </cell>
        </row>
        <row r="836">
          <cell r="A836">
            <v>42861</v>
          </cell>
          <cell r="AB836" t="str">
            <v>3rd</v>
          </cell>
          <cell r="AC836">
            <v>14</v>
          </cell>
          <cell r="AE836">
            <v>100</v>
          </cell>
          <cell r="AF836" t="str">
            <v/>
          </cell>
        </row>
        <row r="837">
          <cell r="A837">
            <v>42861</v>
          </cell>
          <cell r="AC837">
            <v>3.5</v>
          </cell>
          <cell r="AE837">
            <v>100</v>
          </cell>
          <cell r="AF837" t="str">
            <v/>
          </cell>
        </row>
        <row r="838">
          <cell r="A838">
            <v>42861</v>
          </cell>
          <cell r="AC838">
            <v>21</v>
          </cell>
          <cell r="AE838">
            <v>100</v>
          </cell>
          <cell r="AF838" t="str">
            <v/>
          </cell>
        </row>
        <row r="839">
          <cell r="A839">
            <v>42861</v>
          </cell>
          <cell r="AB839" t="str">
            <v>WON</v>
          </cell>
          <cell r="AC839">
            <v>4.8</v>
          </cell>
          <cell r="AE839">
            <v>100</v>
          </cell>
          <cell r="AF839">
            <v>480</v>
          </cell>
        </row>
        <row r="840">
          <cell r="A840">
            <v>42861</v>
          </cell>
          <cell r="AC840">
            <v>26</v>
          </cell>
          <cell r="AE840">
            <v>100</v>
          </cell>
          <cell r="AF840" t="str">
            <v/>
          </cell>
        </row>
        <row r="841">
          <cell r="A841">
            <v>42861</v>
          </cell>
          <cell r="AB841" t="str">
            <v>L/Scr</v>
          </cell>
          <cell r="AC841">
            <v>1</v>
          </cell>
          <cell r="AE841" t="str">
            <v/>
          </cell>
          <cell r="AF841" t="str">
            <v/>
          </cell>
        </row>
        <row r="842">
          <cell r="A842">
            <v>42861</v>
          </cell>
          <cell r="AC842">
            <v>3.5</v>
          </cell>
          <cell r="AE842">
            <v>100</v>
          </cell>
          <cell r="AF842" t="str">
            <v/>
          </cell>
        </row>
        <row r="843">
          <cell r="A843">
            <v>42861</v>
          </cell>
          <cell r="AB843" t="str">
            <v>2nd</v>
          </cell>
          <cell r="AC843">
            <v>5</v>
          </cell>
          <cell r="AE843">
            <v>100</v>
          </cell>
          <cell r="AF843" t="str">
            <v/>
          </cell>
        </row>
        <row r="844">
          <cell r="A844">
            <v>42861</v>
          </cell>
          <cell r="AC844">
            <v>9</v>
          </cell>
          <cell r="AE844">
            <v>100</v>
          </cell>
          <cell r="AF844" t="str">
            <v/>
          </cell>
        </row>
        <row r="845">
          <cell r="A845">
            <v>42861</v>
          </cell>
          <cell r="AB845" t="str">
            <v>3rd</v>
          </cell>
          <cell r="AC845">
            <v>10</v>
          </cell>
          <cell r="AE845">
            <v>100</v>
          </cell>
          <cell r="AF845" t="str">
            <v/>
          </cell>
        </row>
        <row r="846">
          <cell r="A846">
            <v>42861</v>
          </cell>
          <cell r="AC846">
            <v>20</v>
          </cell>
          <cell r="AE846">
            <v>100</v>
          </cell>
          <cell r="AF846" t="str">
            <v/>
          </cell>
        </row>
        <row r="847">
          <cell r="A847">
            <v>42861</v>
          </cell>
          <cell r="AB847" t="str">
            <v>WON</v>
          </cell>
          <cell r="AC847">
            <v>4.5999999999999996</v>
          </cell>
          <cell r="AE847">
            <v>100</v>
          </cell>
          <cell r="AF847">
            <v>459.99999999999994</v>
          </cell>
        </row>
        <row r="848">
          <cell r="A848">
            <v>42861</v>
          </cell>
          <cell r="AC848">
            <v>7</v>
          </cell>
          <cell r="AE848">
            <v>100</v>
          </cell>
          <cell r="AF848" t="str">
            <v/>
          </cell>
        </row>
        <row r="849">
          <cell r="A849">
            <v>42861</v>
          </cell>
          <cell r="AB849" t="str">
            <v>2nd</v>
          </cell>
          <cell r="AC849">
            <v>5.5</v>
          </cell>
          <cell r="AE849">
            <v>100</v>
          </cell>
          <cell r="AF849" t="str">
            <v/>
          </cell>
        </row>
        <row r="850">
          <cell r="A850">
            <v>42861</v>
          </cell>
          <cell r="AC850">
            <v>21</v>
          </cell>
          <cell r="AE850">
            <v>100</v>
          </cell>
          <cell r="AF850" t="str">
            <v/>
          </cell>
        </row>
        <row r="851">
          <cell r="A851">
            <v>42861</v>
          </cell>
          <cell r="AC851">
            <v>10</v>
          </cell>
          <cell r="AE851">
            <v>100</v>
          </cell>
          <cell r="AF851" t="str">
            <v/>
          </cell>
        </row>
        <row r="852">
          <cell r="A852">
            <v>42861</v>
          </cell>
          <cell r="AB852" t="str">
            <v>WON</v>
          </cell>
          <cell r="AC852">
            <v>4.5999999999999996</v>
          </cell>
          <cell r="AE852">
            <v>100</v>
          </cell>
          <cell r="AF852">
            <v>459.99999999999994</v>
          </cell>
        </row>
        <row r="853">
          <cell r="A853">
            <v>42861</v>
          </cell>
          <cell r="AB853" t="str">
            <v>3rd</v>
          </cell>
          <cell r="AC853">
            <v>9</v>
          </cell>
          <cell r="AE853">
            <v>100</v>
          </cell>
          <cell r="AF853" t="str">
            <v/>
          </cell>
        </row>
        <row r="854">
          <cell r="A854">
            <v>42861</v>
          </cell>
          <cell r="AC854">
            <v>31</v>
          </cell>
          <cell r="AE854">
            <v>100</v>
          </cell>
          <cell r="AF854" t="str">
            <v/>
          </cell>
        </row>
        <row r="855">
          <cell r="A855">
            <v>42861</v>
          </cell>
          <cell r="AC855">
            <v>10</v>
          </cell>
          <cell r="AE855">
            <v>100</v>
          </cell>
          <cell r="AF855" t="str">
            <v/>
          </cell>
        </row>
        <row r="856">
          <cell r="A856">
            <v>42861</v>
          </cell>
          <cell r="AC856">
            <v>1</v>
          </cell>
          <cell r="AE856">
            <v>100</v>
          </cell>
          <cell r="AF856" t="str">
            <v/>
          </cell>
        </row>
        <row r="857">
          <cell r="A857">
            <v>42868</v>
          </cell>
          <cell r="AB857" t="str">
            <v>2nd</v>
          </cell>
          <cell r="AC857">
            <v>5</v>
          </cell>
          <cell r="AE857">
            <v>100</v>
          </cell>
          <cell r="AF857" t="str">
            <v/>
          </cell>
        </row>
        <row r="858">
          <cell r="A858">
            <v>42868</v>
          </cell>
          <cell r="AC858">
            <v>8</v>
          </cell>
          <cell r="AE858">
            <v>100</v>
          </cell>
          <cell r="AF858" t="str">
            <v/>
          </cell>
        </row>
        <row r="859">
          <cell r="A859">
            <v>42868</v>
          </cell>
          <cell r="AB859" t="str">
            <v>WON</v>
          </cell>
          <cell r="AC859">
            <v>5</v>
          </cell>
          <cell r="AE859">
            <v>100</v>
          </cell>
          <cell r="AF859">
            <v>500</v>
          </cell>
        </row>
        <row r="860">
          <cell r="A860">
            <v>42868</v>
          </cell>
          <cell r="AC860">
            <v>21</v>
          </cell>
          <cell r="AE860">
            <v>100</v>
          </cell>
          <cell r="AF860" t="str">
            <v/>
          </cell>
        </row>
        <row r="861">
          <cell r="A861">
            <v>42868</v>
          </cell>
          <cell r="AC861">
            <v>12</v>
          </cell>
          <cell r="AE861">
            <v>100</v>
          </cell>
          <cell r="AF861" t="str">
            <v/>
          </cell>
        </row>
        <row r="862">
          <cell r="A862">
            <v>42868</v>
          </cell>
          <cell r="AC862">
            <v>5.5</v>
          </cell>
          <cell r="AE862">
            <v>100</v>
          </cell>
          <cell r="AF862" t="str">
            <v/>
          </cell>
        </row>
        <row r="863">
          <cell r="A863">
            <v>42868</v>
          </cell>
          <cell r="AC863">
            <v>9.5</v>
          </cell>
          <cell r="AE863">
            <v>100</v>
          </cell>
          <cell r="AF863" t="str">
            <v/>
          </cell>
        </row>
        <row r="864">
          <cell r="A864">
            <v>42868</v>
          </cell>
          <cell r="AB864" t="str">
            <v>2nd</v>
          </cell>
          <cell r="AC864">
            <v>4.4000000000000004</v>
          </cell>
          <cell r="AE864">
            <v>100</v>
          </cell>
          <cell r="AF864" t="str">
            <v/>
          </cell>
        </row>
        <row r="865">
          <cell r="A865">
            <v>42868</v>
          </cell>
          <cell r="AC865">
            <v>12</v>
          </cell>
          <cell r="AE865">
            <v>100</v>
          </cell>
          <cell r="AF865" t="str">
            <v/>
          </cell>
        </row>
        <row r="866">
          <cell r="A866">
            <v>42868</v>
          </cell>
          <cell r="AB866" t="str">
            <v>3rd</v>
          </cell>
          <cell r="AC866">
            <v>17</v>
          </cell>
          <cell r="AE866">
            <v>100</v>
          </cell>
          <cell r="AF866" t="str">
            <v/>
          </cell>
        </row>
        <row r="867">
          <cell r="A867">
            <v>42868</v>
          </cell>
          <cell r="AC867">
            <v>7.5</v>
          </cell>
          <cell r="AE867">
            <v>100</v>
          </cell>
          <cell r="AF867" t="str">
            <v/>
          </cell>
        </row>
        <row r="868">
          <cell r="A868">
            <v>42868</v>
          </cell>
          <cell r="AB868" t="str">
            <v>3rd</v>
          </cell>
          <cell r="AC868">
            <v>9.5</v>
          </cell>
          <cell r="AE868">
            <v>100</v>
          </cell>
          <cell r="AF868" t="str">
            <v/>
          </cell>
        </row>
        <row r="869">
          <cell r="A869">
            <v>42868</v>
          </cell>
          <cell r="AB869" t="str">
            <v>WON</v>
          </cell>
          <cell r="AC869">
            <v>3.8</v>
          </cell>
          <cell r="AE869">
            <v>100</v>
          </cell>
          <cell r="AF869">
            <v>380</v>
          </cell>
        </row>
        <row r="870">
          <cell r="A870">
            <v>42868</v>
          </cell>
          <cell r="AC870">
            <v>7.5</v>
          </cell>
          <cell r="AE870">
            <v>100</v>
          </cell>
          <cell r="AF870" t="str">
            <v/>
          </cell>
        </row>
        <row r="871">
          <cell r="A871">
            <v>42868</v>
          </cell>
          <cell r="AC871">
            <v>6.5</v>
          </cell>
          <cell r="AE871">
            <v>100</v>
          </cell>
          <cell r="AF871" t="str">
            <v/>
          </cell>
        </row>
        <row r="872">
          <cell r="A872">
            <v>42868</v>
          </cell>
          <cell r="AB872" t="str">
            <v>2nd</v>
          </cell>
          <cell r="AC872">
            <v>7</v>
          </cell>
          <cell r="AE872">
            <v>100</v>
          </cell>
          <cell r="AF872" t="str">
            <v/>
          </cell>
        </row>
        <row r="873">
          <cell r="A873">
            <v>42868</v>
          </cell>
          <cell r="AC873">
            <v>3.1</v>
          </cell>
          <cell r="AE873">
            <v>100</v>
          </cell>
          <cell r="AF873" t="str">
            <v/>
          </cell>
        </row>
        <row r="874">
          <cell r="A874">
            <v>42868</v>
          </cell>
          <cell r="AC874">
            <v>14</v>
          </cell>
          <cell r="AE874">
            <v>100</v>
          </cell>
          <cell r="AF874" t="str">
            <v/>
          </cell>
        </row>
        <row r="875">
          <cell r="A875">
            <v>42868</v>
          </cell>
          <cell r="AB875" t="str">
            <v>3rd</v>
          </cell>
          <cell r="AC875">
            <v>13</v>
          </cell>
          <cell r="AE875">
            <v>100</v>
          </cell>
          <cell r="AF875" t="str">
            <v/>
          </cell>
        </row>
        <row r="876">
          <cell r="A876">
            <v>42868</v>
          </cell>
          <cell r="AC876">
            <v>31</v>
          </cell>
          <cell r="AE876">
            <v>100</v>
          </cell>
          <cell r="AF876" t="str">
            <v/>
          </cell>
        </row>
        <row r="877">
          <cell r="A877">
            <v>42868</v>
          </cell>
          <cell r="AB877" t="str">
            <v>2nd</v>
          </cell>
          <cell r="AC877">
            <v>5</v>
          </cell>
          <cell r="AE877">
            <v>100</v>
          </cell>
          <cell r="AF877" t="str">
            <v/>
          </cell>
        </row>
        <row r="878">
          <cell r="A878">
            <v>42868</v>
          </cell>
          <cell r="AC878">
            <v>17</v>
          </cell>
          <cell r="AE878">
            <v>100</v>
          </cell>
          <cell r="AF878" t="str">
            <v/>
          </cell>
        </row>
        <row r="879">
          <cell r="A879">
            <v>42868</v>
          </cell>
          <cell r="AB879" t="str">
            <v>WON</v>
          </cell>
          <cell r="AC879">
            <v>5.5</v>
          </cell>
          <cell r="AE879">
            <v>100</v>
          </cell>
          <cell r="AF879">
            <v>550</v>
          </cell>
        </row>
        <row r="880">
          <cell r="A880">
            <v>42868</v>
          </cell>
          <cell r="AC880">
            <v>6</v>
          </cell>
          <cell r="AE880">
            <v>100</v>
          </cell>
          <cell r="AF880" t="str">
            <v/>
          </cell>
        </row>
        <row r="881">
          <cell r="A881">
            <v>42868</v>
          </cell>
          <cell r="AC881">
            <v>14</v>
          </cell>
          <cell r="AE881">
            <v>100</v>
          </cell>
          <cell r="AF881" t="str">
            <v/>
          </cell>
        </row>
        <row r="882">
          <cell r="A882">
            <v>42868</v>
          </cell>
          <cell r="AC882">
            <v>3.3</v>
          </cell>
          <cell r="AE882">
            <v>100</v>
          </cell>
          <cell r="AF882" t="str">
            <v/>
          </cell>
        </row>
        <row r="883">
          <cell r="A883">
            <v>42868</v>
          </cell>
          <cell r="AC883">
            <v>6.5</v>
          </cell>
          <cell r="AE883">
            <v>100</v>
          </cell>
          <cell r="AF883" t="str">
            <v/>
          </cell>
        </row>
        <row r="884">
          <cell r="A884">
            <v>42868</v>
          </cell>
          <cell r="AC884">
            <v>12</v>
          </cell>
          <cell r="AE884">
            <v>100</v>
          </cell>
          <cell r="AF884" t="str">
            <v/>
          </cell>
        </row>
        <row r="885">
          <cell r="A885">
            <v>42868</v>
          </cell>
          <cell r="AB885" t="str">
            <v>WON</v>
          </cell>
          <cell r="AC885">
            <v>19.399999999999999</v>
          </cell>
          <cell r="AE885">
            <v>100</v>
          </cell>
          <cell r="AF885">
            <v>1939.9999999999998</v>
          </cell>
        </row>
        <row r="886">
          <cell r="A886">
            <v>42868</v>
          </cell>
          <cell r="AB886" t="str">
            <v>3rd</v>
          </cell>
          <cell r="AC886">
            <v>21</v>
          </cell>
          <cell r="AE886">
            <v>100</v>
          </cell>
          <cell r="AF886" t="str">
            <v/>
          </cell>
        </row>
        <row r="887">
          <cell r="A887">
            <v>42868</v>
          </cell>
          <cell r="AC887">
            <v>26</v>
          </cell>
          <cell r="AE887">
            <v>100</v>
          </cell>
          <cell r="AF887" t="str">
            <v/>
          </cell>
        </row>
        <row r="888">
          <cell r="A888">
            <v>42868</v>
          </cell>
          <cell r="AC888">
            <v>3.9</v>
          </cell>
          <cell r="AE888">
            <v>100</v>
          </cell>
          <cell r="AF888" t="str">
            <v/>
          </cell>
        </row>
        <row r="889">
          <cell r="A889">
            <v>42868</v>
          </cell>
          <cell r="AC889">
            <v>14</v>
          </cell>
          <cell r="AE889">
            <v>100</v>
          </cell>
          <cell r="AF889" t="str">
            <v/>
          </cell>
        </row>
        <row r="890">
          <cell r="A890">
            <v>42868</v>
          </cell>
          <cell r="AC890">
            <v>6</v>
          </cell>
          <cell r="AE890">
            <v>100</v>
          </cell>
          <cell r="AF890" t="str">
            <v/>
          </cell>
        </row>
        <row r="891">
          <cell r="A891">
            <v>42868</v>
          </cell>
          <cell r="AC891">
            <v>8.5</v>
          </cell>
          <cell r="AE891">
            <v>100</v>
          </cell>
          <cell r="AF891" t="str">
            <v/>
          </cell>
        </row>
        <row r="892">
          <cell r="A892">
            <v>42868</v>
          </cell>
          <cell r="AC892">
            <v>7.5</v>
          </cell>
          <cell r="AE892">
            <v>100</v>
          </cell>
          <cell r="AF892" t="str">
            <v/>
          </cell>
        </row>
        <row r="893">
          <cell r="A893">
            <v>42868</v>
          </cell>
          <cell r="AB893" t="str">
            <v>2nd</v>
          </cell>
          <cell r="AC893">
            <v>3.9</v>
          </cell>
          <cell r="AE893">
            <v>100</v>
          </cell>
          <cell r="AF893" t="str">
            <v/>
          </cell>
        </row>
        <row r="894">
          <cell r="A894">
            <v>42868</v>
          </cell>
          <cell r="AC894">
            <v>6</v>
          </cell>
          <cell r="AE894">
            <v>100</v>
          </cell>
          <cell r="AF894" t="str">
            <v/>
          </cell>
        </row>
        <row r="895">
          <cell r="A895">
            <v>42868</v>
          </cell>
          <cell r="AC895">
            <v>11</v>
          </cell>
          <cell r="AE895">
            <v>100</v>
          </cell>
          <cell r="AF895" t="str">
            <v/>
          </cell>
        </row>
        <row r="896">
          <cell r="A896">
            <v>42868</v>
          </cell>
          <cell r="AB896" t="str">
            <v>WON</v>
          </cell>
          <cell r="AC896">
            <v>27.3</v>
          </cell>
          <cell r="AE896">
            <v>100</v>
          </cell>
          <cell r="AF896">
            <v>2730</v>
          </cell>
        </row>
        <row r="897">
          <cell r="A897">
            <v>42875</v>
          </cell>
          <cell r="AB897" t="str">
            <v>3rd</v>
          </cell>
          <cell r="AC897">
            <v>2.2999999999999998</v>
          </cell>
          <cell r="AE897">
            <v>100</v>
          </cell>
          <cell r="AF897" t="str">
            <v/>
          </cell>
        </row>
        <row r="898">
          <cell r="A898">
            <v>42875</v>
          </cell>
          <cell r="AC898">
            <v>15</v>
          </cell>
          <cell r="AE898">
            <v>100</v>
          </cell>
          <cell r="AF898" t="str">
            <v/>
          </cell>
        </row>
        <row r="899">
          <cell r="A899">
            <v>42875</v>
          </cell>
          <cell r="AB899" t="str">
            <v>WON</v>
          </cell>
          <cell r="AC899">
            <v>10.9</v>
          </cell>
          <cell r="AE899">
            <v>100</v>
          </cell>
          <cell r="AF899">
            <v>1090</v>
          </cell>
        </row>
        <row r="900">
          <cell r="A900">
            <v>42875</v>
          </cell>
          <cell r="AC900">
            <v>8.5</v>
          </cell>
          <cell r="AE900">
            <v>100</v>
          </cell>
          <cell r="AF900" t="str">
            <v/>
          </cell>
        </row>
        <row r="901">
          <cell r="A901">
            <v>42875</v>
          </cell>
          <cell r="AC901">
            <v>21</v>
          </cell>
          <cell r="AE901">
            <v>100</v>
          </cell>
          <cell r="AF901" t="str">
            <v/>
          </cell>
        </row>
        <row r="902">
          <cell r="A902">
            <v>42875</v>
          </cell>
          <cell r="AB902" t="str">
            <v>2nd</v>
          </cell>
          <cell r="AC902">
            <v>8.5</v>
          </cell>
          <cell r="AE902">
            <v>100</v>
          </cell>
          <cell r="AF902" t="str">
            <v/>
          </cell>
        </row>
        <row r="903">
          <cell r="A903">
            <v>42875</v>
          </cell>
          <cell r="AC903">
            <v>3.8</v>
          </cell>
          <cell r="AE903">
            <v>100</v>
          </cell>
          <cell r="AF903" t="str">
            <v/>
          </cell>
        </row>
        <row r="904">
          <cell r="A904">
            <v>42875</v>
          </cell>
          <cell r="AC904">
            <v>7</v>
          </cell>
          <cell r="AE904">
            <v>100</v>
          </cell>
          <cell r="AF904" t="str">
            <v/>
          </cell>
        </row>
        <row r="905">
          <cell r="A905">
            <v>42875</v>
          </cell>
          <cell r="AC905">
            <v>15</v>
          </cell>
          <cell r="AE905">
            <v>100</v>
          </cell>
          <cell r="AF905" t="str">
            <v/>
          </cell>
        </row>
        <row r="906">
          <cell r="A906">
            <v>42875</v>
          </cell>
          <cell r="AC906">
            <v>8.5</v>
          </cell>
          <cell r="AE906">
            <v>100</v>
          </cell>
          <cell r="AF906" t="str">
            <v/>
          </cell>
        </row>
        <row r="907">
          <cell r="A907">
            <v>42875</v>
          </cell>
          <cell r="AC907">
            <v>4.8</v>
          </cell>
          <cell r="AE907">
            <v>100</v>
          </cell>
          <cell r="AF907" t="str">
            <v/>
          </cell>
        </row>
        <row r="908">
          <cell r="A908">
            <v>42875</v>
          </cell>
          <cell r="AC908">
            <v>3.4</v>
          </cell>
          <cell r="AE908">
            <v>100</v>
          </cell>
          <cell r="AF908" t="str">
            <v/>
          </cell>
        </row>
        <row r="909">
          <cell r="A909">
            <v>42875</v>
          </cell>
          <cell r="AB909" t="str">
            <v>3rd</v>
          </cell>
          <cell r="AC909">
            <v>15</v>
          </cell>
          <cell r="AE909">
            <v>100</v>
          </cell>
          <cell r="AF909" t="str">
            <v/>
          </cell>
        </row>
        <row r="910">
          <cell r="A910">
            <v>42875</v>
          </cell>
          <cell r="AC910">
            <v>7.5</v>
          </cell>
          <cell r="AE910">
            <v>100</v>
          </cell>
          <cell r="AF910" t="str">
            <v/>
          </cell>
        </row>
        <row r="911">
          <cell r="A911">
            <v>42875</v>
          </cell>
          <cell r="AB911" t="str">
            <v>WON</v>
          </cell>
          <cell r="AC911">
            <v>15</v>
          </cell>
          <cell r="AE911">
            <v>100</v>
          </cell>
          <cell r="AF911">
            <v>1500</v>
          </cell>
        </row>
        <row r="912">
          <cell r="A912">
            <v>42875</v>
          </cell>
          <cell r="AC912">
            <v>5.5</v>
          </cell>
          <cell r="AE912">
            <v>100</v>
          </cell>
          <cell r="AF912" t="str">
            <v/>
          </cell>
        </row>
        <row r="913">
          <cell r="A913">
            <v>42875</v>
          </cell>
          <cell r="AC913">
            <v>13</v>
          </cell>
          <cell r="AE913">
            <v>100</v>
          </cell>
          <cell r="AF913" t="str">
            <v/>
          </cell>
        </row>
        <row r="914">
          <cell r="A914">
            <v>42875</v>
          </cell>
          <cell r="AC914">
            <v>8.5</v>
          </cell>
          <cell r="AE914">
            <v>100</v>
          </cell>
          <cell r="AF914" t="str">
            <v/>
          </cell>
        </row>
        <row r="915">
          <cell r="A915">
            <v>42875</v>
          </cell>
          <cell r="AC915">
            <v>16</v>
          </cell>
          <cell r="AE915">
            <v>100</v>
          </cell>
          <cell r="AF915" t="str">
            <v/>
          </cell>
        </row>
        <row r="916">
          <cell r="A916">
            <v>42875</v>
          </cell>
          <cell r="AC916">
            <v>8</v>
          </cell>
          <cell r="AE916">
            <v>100</v>
          </cell>
          <cell r="AF916" t="str">
            <v/>
          </cell>
        </row>
        <row r="917">
          <cell r="A917">
            <v>42875</v>
          </cell>
          <cell r="AC917">
            <v>8</v>
          </cell>
          <cell r="AE917">
            <v>100</v>
          </cell>
          <cell r="AF917" t="str">
            <v/>
          </cell>
        </row>
        <row r="918">
          <cell r="A918">
            <v>42875</v>
          </cell>
          <cell r="AB918" t="str">
            <v>WON</v>
          </cell>
          <cell r="AC918">
            <v>3.5</v>
          </cell>
          <cell r="AE918">
            <v>100</v>
          </cell>
          <cell r="AF918">
            <v>350</v>
          </cell>
        </row>
        <row r="919">
          <cell r="A919">
            <v>42875</v>
          </cell>
          <cell r="AC919">
            <v>7.5</v>
          </cell>
          <cell r="AE919">
            <v>100</v>
          </cell>
          <cell r="AF919" t="str">
            <v/>
          </cell>
        </row>
        <row r="920">
          <cell r="A920">
            <v>42875</v>
          </cell>
          <cell r="AC920">
            <v>4</v>
          </cell>
          <cell r="AE920">
            <v>100</v>
          </cell>
          <cell r="AF920" t="str">
            <v/>
          </cell>
        </row>
        <row r="921">
          <cell r="A921">
            <v>42875</v>
          </cell>
          <cell r="AC921">
            <v>26</v>
          </cell>
          <cell r="AE921">
            <v>100</v>
          </cell>
          <cell r="AF921" t="str">
            <v/>
          </cell>
        </row>
        <row r="922">
          <cell r="A922">
            <v>42875</v>
          </cell>
          <cell r="AC922">
            <v>9</v>
          </cell>
          <cell r="AE922">
            <v>100</v>
          </cell>
          <cell r="AF922" t="str">
            <v/>
          </cell>
        </row>
        <row r="923">
          <cell r="A923">
            <v>42875</v>
          </cell>
          <cell r="AB923" t="str">
            <v>WON</v>
          </cell>
          <cell r="AC923">
            <v>21</v>
          </cell>
          <cell r="AE923">
            <v>100</v>
          </cell>
          <cell r="AF923">
            <v>2100</v>
          </cell>
        </row>
        <row r="924">
          <cell r="A924">
            <v>42875</v>
          </cell>
          <cell r="AC924">
            <v>5.5</v>
          </cell>
          <cell r="AE924">
            <v>100</v>
          </cell>
          <cell r="AF924" t="str">
            <v/>
          </cell>
        </row>
        <row r="925">
          <cell r="A925">
            <v>42875</v>
          </cell>
          <cell r="AC925">
            <v>9</v>
          </cell>
          <cell r="AE925">
            <v>100</v>
          </cell>
          <cell r="AF925" t="str">
            <v/>
          </cell>
        </row>
        <row r="926">
          <cell r="A926">
            <v>42875</v>
          </cell>
          <cell r="AC926">
            <v>7</v>
          </cell>
          <cell r="AE926">
            <v>100</v>
          </cell>
          <cell r="AF926" t="str">
            <v/>
          </cell>
        </row>
        <row r="927">
          <cell r="A927">
            <v>42875</v>
          </cell>
          <cell r="AB927" t="str">
            <v>2nd</v>
          </cell>
          <cell r="AC927">
            <v>5</v>
          </cell>
          <cell r="AE927">
            <v>100</v>
          </cell>
          <cell r="AF927" t="str">
            <v/>
          </cell>
        </row>
        <row r="928">
          <cell r="A928">
            <v>42875</v>
          </cell>
          <cell r="AC928">
            <v>5</v>
          </cell>
          <cell r="AE928">
            <v>100</v>
          </cell>
          <cell r="AF928" t="str">
            <v/>
          </cell>
        </row>
        <row r="929">
          <cell r="A929">
            <v>42875</v>
          </cell>
          <cell r="AC929">
            <v>5</v>
          </cell>
          <cell r="AE929">
            <v>100</v>
          </cell>
          <cell r="AF929" t="str">
            <v/>
          </cell>
        </row>
        <row r="930">
          <cell r="A930">
            <v>42875</v>
          </cell>
          <cell r="AC930">
            <v>11</v>
          </cell>
          <cell r="AE930">
            <v>100</v>
          </cell>
          <cell r="AF930" t="str">
            <v/>
          </cell>
        </row>
        <row r="931">
          <cell r="A931">
            <v>42875</v>
          </cell>
          <cell r="AC931">
            <v>15</v>
          </cell>
          <cell r="AE931">
            <v>100</v>
          </cell>
          <cell r="AF931" t="str">
            <v/>
          </cell>
        </row>
        <row r="932">
          <cell r="A932">
            <v>42875</v>
          </cell>
          <cell r="AB932" t="str">
            <v>3rd</v>
          </cell>
          <cell r="AC932">
            <v>4</v>
          </cell>
          <cell r="AE932">
            <v>100</v>
          </cell>
          <cell r="AF932" t="str">
            <v/>
          </cell>
        </row>
        <row r="933">
          <cell r="A933">
            <v>42875</v>
          </cell>
          <cell r="AC933">
            <v>10</v>
          </cell>
          <cell r="AE933">
            <v>100</v>
          </cell>
          <cell r="AF933" t="str">
            <v/>
          </cell>
        </row>
        <row r="934">
          <cell r="A934">
            <v>42875</v>
          </cell>
          <cell r="AC934">
            <v>11</v>
          </cell>
          <cell r="AE934">
            <v>100</v>
          </cell>
          <cell r="AF934" t="str">
            <v/>
          </cell>
        </row>
        <row r="935">
          <cell r="A935">
            <v>42875</v>
          </cell>
          <cell r="AC935">
            <v>9</v>
          </cell>
          <cell r="AE935">
            <v>100</v>
          </cell>
          <cell r="AF935" t="str">
            <v/>
          </cell>
        </row>
        <row r="936">
          <cell r="A936">
            <v>42875</v>
          </cell>
          <cell r="AC936">
            <v>5</v>
          </cell>
          <cell r="AE936">
            <v>100</v>
          </cell>
          <cell r="AF936" t="str">
            <v/>
          </cell>
        </row>
        <row r="937">
          <cell r="A937">
            <v>42882</v>
          </cell>
          <cell r="AB937" t="str">
            <v>WON</v>
          </cell>
          <cell r="AC937">
            <v>6.8</v>
          </cell>
          <cell r="AE937">
            <v>100</v>
          </cell>
          <cell r="AF937">
            <v>680</v>
          </cell>
        </row>
        <row r="938">
          <cell r="A938">
            <v>42882</v>
          </cell>
          <cell r="AC938">
            <v>10</v>
          </cell>
          <cell r="AE938">
            <v>100</v>
          </cell>
          <cell r="AF938" t="str">
            <v/>
          </cell>
        </row>
        <row r="939">
          <cell r="A939">
            <v>42882</v>
          </cell>
          <cell r="AC939">
            <v>5.5</v>
          </cell>
          <cell r="AE939">
            <v>100</v>
          </cell>
          <cell r="AF939" t="str">
            <v/>
          </cell>
        </row>
        <row r="940">
          <cell r="A940">
            <v>42882</v>
          </cell>
          <cell r="AC940">
            <v>7.5</v>
          </cell>
          <cell r="AE940">
            <v>100</v>
          </cell>
          <cell r="AF940" t="str">
            <v/>
          </cell>
        </row>
        <row r="941">
          <cell r="A941">
            <v>42882</v>
          </cell>
          <cell r="AB941" t="str">
            <v>2nd</v>
          </cell>
          <cell r="AC941">
            <v>8</v>
          </cell>
          <cell r="AE941">
            <v>100</v>
          </cell>
          <cell r="AF941" t="str">
            <v/>
          </cell>
        </row>
        <row r="942">
          <cell r="A942">
            <v>42882</v>
          </cell>
          <cell r="AB942" t="str">
            <v>WON</v>
          </cell>
          <cell r="AC942">
            <v>6.3</v>
          </cell>
          <cell r="AE942">
            <v>100</v>
          </cell>
          <cell r="AF942">
            <v>630</v>
          </cell>
        </row>
        <row r="943">
          <cell r="A943">
            <v>42882</v>
          </cell>
          <cell r="AB943" t="str">
            <v>3rd</v>
          </cell>
          <cell r="AC943">
            <v>2.2999999999999998</v>
          </cell>
          <cell r="AE943">
            <v>100</v>
          </cell>
          <cell r="AF943" t="str">
            <v/>
          </cell>
        </row>
        <row r="944">
          <cell r="A944">
            <v>42882</v>
          </cell>
          <cell r="AC944">
            <v>26</v>
          </cell>
          <cell r="AE944">
            <v>100</v>
          </cell>
          <cell r="AF944" t="str">
            <v/>
          </cell>
        </row>
        <row r="945">
          <cell r="A945">
            <v>42882</v>
          </cell>
          <cell r="AC945">
            <v>6</v>
          </cell>
          <cell r="AE945">
            <v>100</v>
          </cell>
          <cell r="AF945" t="str">
            <v/>
          </cell>
        </row>
        <row r="946">
          <cell r="A946">
            <v>42882</v>
          </cell>
          <cell r="AC946">
            <v>14</v>
          </cell>
          <cell r="AE946">
            <v>100</v>
          </cell>
          <cell r="AF946" t="str">
            <v/>
          </cell>
        </row>
        <row r="947">
          <cell r="A947">
            <v>42882</v>
          </cell>
          <cell r="AB947" t="str">
            <v>2nd</v>
          </cell>
          <cell r="AC947">
            <v>10</v>
          </cell>
          <cell r="AE947">
            <v>100</v>
          </cell>
          <cell r="AF947" t="str">
            <v/>
          </cell>
        </row>
        <row r="948">
          <cell r="A948">
            <v>42882</v>
          </cell>
          <cell r="AB948" t="str">
            <v>WON</v>
          </cell>
          <cell r="AC948">
            <v>2.5</v>
          </cell>
          <cell r="AE948">
            <v>100</v>
          </cell>
          <cell r="AF948">
            <v>250</v>
          </cell>
        </row>
        <row r="949">
          <cell r="A949">
            <v>42882</v>
          </cell>
          <cell r="AB949" t="str">
            <v>3rd</v>
          </cell>
          <cell r="AC949">
            <v>14</v>
          </cell>
          <cell r="AE949">
            <v>100</v>
          </cell>
          <cell r="AF949" t="str">
            <v/>
          </cell>
        </row>
        <row r="950">
          <cell r="A950">
            <v>42882</v>
          </cell>
          <cell r="AC950">
            <v>7.5</v>
          </cell>
          <cell r="AE950">
            <v>100</v>
          </cell>
          <cell r="AF950" t="str">
            <v/>
          </cell>
        </row>
        <row r="951">
          <cell r="A951">
            <v>42882</v>
          </cell>
          <cell r="AC951">
            <v>9</v>
          </cell>
          <cell r="AE951">
            <v>100</v>
          </cell>
          <cell r="AF951" t="str">
            <v/>
          </cell>
        </row>
        <row r="952">
          <cell r="A952">
            <v>42882</v>
          </cell>
          <cell r="AB952" t="str">
            <v>WON</v>
          </cell>
          <cell r="AC952">
            <v>6.3</v>
          </cell>
          <cell r="AE952">
            <v>100</v>
          </cell>
          <cell r="AF952">
            <v>630</v>
          </cell>
        </row>
        <row r="953">
          <cell r="A953">
            <v>42882</v>
          </cell>
          <cell r="AB953" t="str">
            <v>2nd</v>
          </cell>
          <cell r="AC953">
            <v>3</v>
          </cell>
          <cell r="AE953">
            <v>100</v>
          </cell>
          <cell r="AF953" t="str">
            <v/>
          </cell>
        </row>
        <row r="954">
          <cell r="A954">
            <v>42882</v>
          </cell>
          <cell r="AC954">
            <v>8</v>
          </cell>
          <cell r="AE954">
            <v>100</v>
          </cell>
          <cell r="AF954" t="str">
            <v/>
          </cell>
        </row>
        <row r="955">
          <cell r="A955">
            <v>42882</v>
          </cell>
          <cell r="AC955">
            <v>7</v>
          </cell>
          <cell r="AE955">
            <v>100</v>
          </cell>
          <cell r="AF955" t="str">
            <v/>
          </cell>
        </row>
        <row r="956">
          <cell r="A956">
            <v>42882</v>
          </cell>
          <cell r="AB956" t="str">
            <v>3rd</v>
          </cell>
          <cell r="AC956">
            <v>14</v>
          </cell>
          <cell r="AE956">
            <v>100</v>
          </cell>
          <cell r="AF956" t="str">
            <v/>
          </cell>
        </row>
        <row r="957">
          <cell r="A957">
            <v>42882</v>
          </cell>
          <cell r="AC957">
            <v>4.5999999999999996</v>
          </cell>
          <cell r="AE957">
            <v>100</v>
          </cell>
          <cell r="AF957" t="str">
            <v/>
          </cell>
        </row>
        <row r="958">
          <cell r="A958">
            <v>42882</v>
          </cell>
          <cell r="AC958">
            <v>8</v>
          </cell>
          <cell r="AE958">
            <v>100</v>
          </cell>
          <cell r="AF958" t="str">
            <v/>
          </cell>
        </row>
        <row r="959">
          <cell r="A959">
            <v>42882</v>
          </cell>
          <cell r="AB959" t="str">
            <v>WON</v>
          </cell>
          <cell r="AC959">
            <v>3.5</v>
          </cell>
          <cell r="AE959">
            <v>100</v>
          </cell>
          <cell r="AF959">
            <v>350</v>
          </cell>
        </row>
        <row r="960">
          <cell r="A960">
            <v>42882</v>
          </cell>
          <cell r="AC960">
            <v>10</v>
          </cell>
          <cell r="AE960">
            <v>100</v>
          </cell>
          <cell r="AF960" t="str">
            <v/>
          </cell>
        </row>
        <row r="961">
          <cell r="A961">
            <v>42882</v>
          </cell>
          <cell r="AB961" t="str">
            <v>3rd</v>
          </cell>
          <cell r="AC961">
            <v>10</v>
          </cell>
          <cell r="AE961">
            <v>100</v>
          </cell>
          <cell r="AF961" t="str">
            <v/>
          </cell>
        </row>
        <row r="962">
          <cell r="A962">
            <v>42882</v>
          </cell>
          <cell r="AB962" t="str">
            <v>2nd</v>
          </cell>
          <cell r="AC962">
            <v>4.2</v>
          </cell>
          <cell r="AE962">
            <v>100</v>
          </cell>
          <cell r="AF962" t="str">
            <v/>
          </cell>
        </row>
        <row r="963">
          <cell r="A963">
            <v>42882</v>
          </cell>
          <cell r="AC963">
            <v>26</v>
          </cell>
          <cell r="AE963">
            <v>100</v>
          </cell>
          <cell r="AF963" t="str">
            <v/>
          </cell>
        </row>
        <row r="964">
          <cell r="A964">
            <v>42882</v>
          </cell>
          <cell r="AB964" t="str">
            <v>WON</v>
          </cell>
          <cell r="AC964">
            <v>6</v>
          </cell>
          <cell r="AE964">
            <v>100</v>
          </cell>
          <cell r="AF964">
            <v>600</v>
          </cell>
        </row>
        <row r="965">
          <cell r="A965">
            <v>42882</v>
          </cell>
          <cell r="AC965">
            <v>16</v>
          </cell>
          <cell r="AE965">
            <v>100</v>
          </cell>
          <cell r="AF965" t="str">
            <v/>
          </cell>
        </row>
        <row r="966">
          <cell r="A966">
            <v>42882</v>
          </cell>
          <cell r="AB966" t="str">
            <v>3rd</v>
          </cell>
          <cell r="AC966">
            <v>4.4000000000000004</v>
          </cell>
          <cell r="AE966">
            <v>100</v>
          </cell>
          <cell r="AF966" t="str">
            <v/>
          </cell>
        </row>
        <row r="967">
          <cell r="A967">
            <v>42889</v>
          </cell>
          <cell r="AB967" t="str">
            <v>WON</v>
          </cell>
          <cell r="AC967">
            <v>6</v>
          </cell>
          <cell r="AE967">
            <v>100</v>
          </cell>
          <cell r="AF967">
            <v>600</v>
          </cell>
        </row>
        <row r="968">
          <cell r="A968">
            <v>42889</v>
          </cell>
          <cell r="AC968">
            <v>10</v>
          </cell>
          <cell r="AE968">
            <v>100</v>
          </cell>
          <cell r="AF968" t="str">
            <v/>
          </cell>
        </row>
        <row r="969">
          <cell r="A969">
            <v>42889</v>
          </cell>
          <cell r="AB969" t="str">
            <v>2nd</v>
          </cell>
          <cell r="AC969">
            <v>5</v>
          </cell>
          <cell r="AE969">
            <v>100</v>
          </cell>
          <cell r="AF969" t="str">
            <v/>
          </cell>
        </row>
        <row r="970">
          <cell r="A970">
            <v>42889</v>
          </cell>
          <cell r="AC970">
            <v>4.5999999999999996</v>
          </cell>
          <cell r="AE970">
            <v>100</v>
          </cell>
          <cell r="AF970" t="str">
            <v/>
          </cell>
        </row>
        <row r="971">
          <cell r="A971">
            <v>42889</v>
          </cell>
          <cell r="AC971">
            <v>8.5</v>
          </cell>
          <cell r="AE971">
            <v>100</v>
          </cell>
          <cell r="AF971" t="str">
            <v/>
          </cell>
        </row>
        <row r="972">
          <cell r="A972">
            <v>42889</v>
          </cell>
          <cell r="AC972">
            <v>4</v>
          </cell>
          <cell r="AE972">
            <v>100</v>
          </cell>
          <cell r="AF972" t="str">
            <v/>
          </cell>
        </row>
        <row r="973">
          <cell r="A973">
            <v>42889</v>
          </cell>
          <cell r="AC973">
            <v>4.4000000000000004</v>
          </cell>
          <cell r="AE973">
            <v>100</v>
          </cell>
          <cell r="AF973" t="str">
            <v/>
          </cell>
        </row>
        <row r="974">
          <cell r="A974">
            <v>42889</v>
          </cell>
          <cell r="AC974">
            <v>19</v>
          </cell>
          <cell r="AE974">
            <v>100</v>
          </cell>
          <cell r="AF974" t="str">
            <v/>
          </cell>
        </row>
        <row r="975">
          <cell r="A975">
            <v>42889</v>
          </cell>
          <cell r="AC975">
            <v>15</v>
          </cell>
          <cell r="AE975">
            <v>100</v>
          </cell>
          <cell r="AF975" t="str">
            <v/>
          </cell>
        </row>
        <row r="976">
          <cell r="A976">
            <v>42889</v>
          </cell>
          <cell r="AB976" t="str">
            <v>3rd</v>
          </cell>
          <cell r="AC976">
            <v>13</v>
          </cell>
          <cell r="AE976">
            <v>100</v>
          </cell>
          <cell r="AF976" t="str">
            <v/>
          </cell>
        </row>
        <row r="977">
          <cell r="A977">
            <v>42889</v>
          </cell>
          <cell r="AB977" t="str">
            <v>WON</v>
          </cell>
          <cell r="AC977">
            <v>4.5</v>
          </cell>
          <cell r="AE977">
            <v>100</v>
          </cell>
          <cell r="AF977">
            <v>450</v>
          </cell>
        </row>
        <row r="978">
          <cell r="A978">
            <v>42889</v>
          </cell>
          <cell r="AC978">
            <v>9</v>
          </cell>
          <cell r="AE978">
            <v>100</v>
          </cell>
          <cell r="AF978" t="str">
            <v/>
          </cell>
        </row>
        <row r="979">
          <cell r="A979">
            <v>42889</v>
          </cell>
          <cell r="AB979" t="str">
            <v>2nd</v>
          </cell>
          <cell r="AC979">
            <v>3</v>
          </cell>
          <cell r="AE979">
            <v>100</v>
          </cell>
          <cell r="AF979" t="str">
            <v/>
          </cell>
        </row>
        <row r="980">
          <cell r="A980">
            <v>42889</v>
          </cell>
          <cell r="AC980">
            <v>10</v>
          </cell>
          <cell r="AE980">
            <v>100</v>
          </cell>
          <cell r="AF980" t="str">
            <v/>
          </cell>
        </row>
        <row r="981">
          <cell r="A981">
            <v>42889</v>
          </cell>
          <cell r="AC981">
            <v>7</v>
          </cell>
          <cell r="AE981">
            <v>100</v>
          </cell>
          <cell r="AF981" t="str">
            <v/>
          </cell>
        </row>
        <row r="982">
          <cell r="A982">
            <v>42889</v>
          </cell>
          <cell r="AC982">
            <v>13</v>
          </cell>
          <cell r="AE982">
            <v>100</v>
          </cell>
          <cell r="AF982" t="str">
            <v/>
          </cell>
        </row>
        <row r="983">
          <cell r="A983">
            <v>42889</v>
          </cell>
          <cell r="AC983">
            <v>6.5</v>
          </cell>
          <cell r="AE983">
            <v>100</v>
          </cell>
          <cell r="AF983" t="str">
            <v/>
          </cell>
        </row>
        <row r="984">
          <cell r="A984">
            <v>42889</v>
          </cell>
          <cell r="AC984">
            <v>7</v>
          </cell>
          <cell r="AE984">
            <v>100</v>
          </cell>
          <cell r="AF984" t="str">
            <v/>
          </cell>
        </row>
        <row r="985">
          <cell r="A985">
            <v>42889</v>
          </cell>
          <cell r="AB985" t="str">
            <v>3rd</v>
          </cell>
          <cell r="AC985">
            <v>4.4000000000000004</v>
          </cell>
          <cell r="AE985">
            <v>100</v>
          </cell>
          <cell r="AF985" t="str">
            <v/>
          </cell>
        </row>
        <row r="986">
          <cell r="A986">
            <v>42889</v>
          </cell>
          <cell r="AC986">
            <v>14</v>
          </cell>
          <cell r="AE986">
            <v>100</v>
          </cell>
          <cell r="AF986" t="str">
            <v/>
          </cell>
        </row>
        <row r="987">
          <cell r="A987">
            <v>42889</v>
          </cell>
          <cell r="AC987">
            <v>3.8</v>
          </cell>
          <cell r="AE987">
            <v>100</v>
          </cell>
          <cell r="AF987" t="str">
            <v/>
          </cell>
        </row>
        <row r="988">
          <cell r="A988">
            <v>42889</v>
          </cell>
          <cell r="AC988">
            <v>15</v>
          </cell>
          <cell r="AE988">
            <v>100</v>
          </cell>
          <cell r="AF988" t="str">
            <v/>
          </cell>
        </row>
        <row r="989">
          <cell r="A989">
            <v>42889</v>
          </cell>
          <cell r="AC989">
            <v>4.5999999999999996</v>
          </cell>
          <cell r="AE989">
            <v>100</v>
          </cell>
          <cell r="AF989" t="str">
            <v/>
          </cell>
        </row>
        <row r="990">
          <cell r="A990">
            <v>42889</v>
          </cell>
          <cell r="AC990">
            <v>14</v>
          </cell>
          <cell r="AE990">
            <v>100</v>
          </cell>
          <cell r="AF990" t="str">
            <v/>
          </cell>
        </row>
        <row r="991">
          <cell r="A991">
            <v>42889</v>
          </cell>
          <cell r="AC991">
            <v>10</v>
          </cell>
          <cell r="AE991">
            <v>100</v>
          </cell>
          <cell r="AF991" t="str">
            <v/>
          </cell>
        </row>
        <row r="992">
          <cell r="A992">
            <v>42889</v>
          </cell>
          <cell r="AC992">
            <v>8</v>
          </cell>
          <cell r="AE992">
            <v>100</v>
          </cell>
          <cell r="AF992" t="str">
            <v/>
          </cell>
        </row>
        <row r="993">
          <cell r="A993">
            <v>42889</v>
          </cell>
          <cell r="AB993" t="str">
            <v>WON</v>
          </cell>
          <cell r="AC993">
            <v>3.8</v>
          </cell>
          <cell r="AE993">
            <v>100</v>
          </cell>
          <cell r="AF993">
            <v>380</v>
          </cell>
        </row>
        <row r="994">
          <cell r="A994">
            <v>42889</v>
          </cell>
          <cell r="AC994">
            <v>6</v>
          </cell>
          <cell r="AE994">
            <v>100</v>
          </cell>
          <cell r="AF994" t="str">
            <v/>
          </cell>
        </row>
        <row r="995">
          <cell r="A995">
            <v>42889</v>
          </cell>
          <cell r="AC995">
            <v>41</v>
          </cell>
          <cell r="AE995">
            <v>100</v>
          </cell>
          <cell r="AF995" t="str">
            <v/>
          </cell>
        </row>
        <row r="996">
          <cell r="A996">
            <v>42889</v>
          </cell>
          <cell r="AC996">
            <v>21</v>
          </cell>
          <cell r="AE996">
            <v>100</v>
          </cell>
          <cell r="AF996" t="str">
            <v/>
          </cell>
        </row>
        <row r="997">
          <cell r="A997">
            <v>42889</v>
          </cell>
          <cell r="AB997" t="str">
            <v>WON</v>
          </cell>
          <cell r="AC997">
            <v>3.6</v>
          </cell>
          <cell r="AE997">
            <v>100</v>
          </cell>
          <cell r="AF997">
            <v>360</v>
          </cell>
        </row>
        <row r="998">
          <cell r="A998">
            <v>42889</v>
          </cell>
          <cell r="AB998" t="str">
            <v>3rd</v>
          </cell>
          <cell r="AC998">
            <v>6</v>
          </cell>
          <cell r="AE998">
            <v>100</v>
          </cell>
          <cell r="AF998" t="str">
            <v/>
          </cell>
        </row>
        <row r="999">
          <cell r="A999">
            <v>42889</v>
          </cell>
          <cell r="AC999">
            <v>4.8</v>
          </cell>
          <cell r="AE999">
            <v>100</v>
          </cell>
          <cell r="AF999" t="str">
            <v/>
          </cell>
        </row>
        <row r="1000">
          <cell r="A1000">
            <v>42889</v>
          </cell>
          <cell r="AC1000">
            <v>21</v>
          </cell>
          <cell r="AE1000">
            <v>100</v>
          </cell>
          <cell r="AF1000" t="str">
            <v/>
          </cell>
        </row>
        <row r="1001">
          <cell r="A1001">
            <v>42889</v>
          </cell>
          <cell r="AC1001">
            <v>14</v>
          </cell>
          <cell r="AE1001">
            <v>100</v>
          </cell>
          <cell r="AF1001" t="str">
            <v/>
          </cell>
        </row>
        <row r="1002">
          <cell r="A1002">
            <v>42889</v>
          </cell>
          <cell r="AC1002">
            <v>8.5</v>
          </cell>
          <cell r="AE1002">
            <v>100</v>
          </cell>
          <cell r="AF1002" t="str">
            <v/>
          </cell>
        </row>
        <row r="1003">
          <cell r="A1003">
            <v>42889</v>
          </cell>
          <cell r="AC1003">
            <v>6.5</v>
          </cell>
          <cell r="AE1003">
            <v>100</v>
          </cell>
          <cell r="AF1003" t="str">
            <v/>
          </cell>
        </row>
        <row r="1004">
          <cell r="A1004">
            <v>42889</v>
          </cell>
          <cell r="AB1004" t="str">
            <v>WON</v>
          </cell>
          <cell r="AC1004">
            <v>4.4000000000000004</v>
          </cell>
          <cell r="AE1004">
            <v>100</v>
          </cell>
          <cell r="AF1004">
            <v>440.00000000000006</v>
          </cell>
        </row>
        <row r="1005">
          <cell r="A1005">
            <v>42889</v>
          </cell>
          <cell r="AC1005">
            <v>8</v>
          </cell>
          <cell r="AE1005">
            <v>100</v>
          </cell>
          <cell r="AF1005" t="str">
            <v/>
          </cell>
        </row>
        <row r="1006">
          <cell r="A1006">
            <v>42889</v>
          </cell>
          <cell r="AC1006">
            <v>14</v>
          </cell>
          <cell r="AE1006">
            <v>100</v>
          </cell>
          <cell r="AF1006" t="str">
            <v/>
          </cell>
        </row>
        <row r="1007">
          <cell r="A1007">
            <v>42896</v>
          </cell>
          <cell r="AB1007" t="str">
            <v>2nd</v>
          </cell>
          <cell r="AC1007">
            <v>2.9</v>
          </cell>
          <cell r="AE1007">
            <v>100</v>
          </cell>
          <cell r="AF1007" t="str">
            <v/>
          </cell>
        </row>
        <row r="1008">
          <cell r="A1008">
            <v>42896</v>
          </cell>
          <cell r="AB1008" t="str">
            <v>WON</v>
          </cell>
          <cell r="AC1008">
            <v>3.5</v>
          </cell>
          <cell r="AE1008">
            <v>100</v>
          </cell>
          <cell r="AF1008">
            <v>350</v>
          </cell>
        </row>
        <row r="1009">
          <cell r="A1009">
            <v>42896</v>
          </cell>
          <cell r="AC1009">
            <v>18</v>
          </cell>
          <cell r="AE1009">
            <v>100</v>
          </cell>
          <cell r="AF1009" t="str">
            <v/>
          </cell>
        </row>
        <row r="1010">
          <cell r="A1010">
            <v>42896</v>
          </cell>
          <cell r="AC1010">
            <v>10</v>
          </cell>
          <cell r="AE1010">
            <v>100</v>
          </cell>
          <cell r="AF1010" t="str">
            <v/>
          </cell>
        </row>
        <row r="1011">
          <cell r="A1011">
            <v>42896</v>
          </cell>
          <cell r="AC1011">
            <v>7</v>
          </cell>
          <cell r="AE1011">
            <v>100</v>
          </cell>
          <cell r="AF1011" t="str">
            <v/>
          </cell>
        </row>
        <row r="1012">
          <cell r="A1012">
            <v>42896</v>
          </cell>
          <cell r="AC1012">
            <v>15</v>
          </cell>
          <cell r="AE1012">
            <v>100</v>
          </cell>
          <cell r="AF1012" t="str">
            <v/>
          </cell>
        </row>
        <row r="1013">
          <cell r="A1013">
            <v>42896</v>
          </cell>
          <cell r="AC1013">
            <v>4.4000000000000004</v>
          </cell>
          <cell r="AE1013">
            <v>100</v>
          </cell>
          <cell r="AF1013" t="str">
            <v/>
          </cell>
        </row>
        <row r="1014">
          <cell r="A1014">
            <v>42896</v>
          </cell>
          <cell r="AC1014">
            <v>12</v>
          </cell>
          <cell r="AE1014">
            <v>100</v>
          </cell>
          <cell r="AF1014" t="str">
            <v/>
          </cell>
        </row>
        <row r="1015">
          <cell r="A1015">
            <v>42896</v>
          </cell>
          <cell r="AB1015" t="str">
            <v>WON</v>
          </cell>
          <cell r="AC1015">
            <v>5.5</v>
          </cell>
          <cell r="AE1015">
            <v>100</v>
          </cell>
          <cell r="AF1015">
            <v>550</v>
          </cell>
        </row>
        <row r="1016">
          <cell r="A1016">
            <v>42896</v>
          </cell>
          <cell r="AC1016">
            <v>4.8</v>
          </cell>
          <cell r="AE1016">
            <v>100</v>
          </cell>
          <cell r="AF1016" t="str">
            <v/>
          </cell>
        </row>
        <row r="1017">
          <cell r="A1017">
            <v>42896</v>
          </cell>
          <cell r="AC1017">
            <v>1.7</v>
          </cell>
          <cell r="AE1017">
            <v>100</v>
          </cell>
          <cell r="AF1017" t="str">
            <v/>
          </cell>
        </row>
        <row r="1018">
          <cell r="A1018">
            <v>42896</v>
          </cell>
          <cell r="AC1018">
            <v>4.8</v>
          </cell>
          <cell r="AE1018">
            <v>100</v>
          </cell>
          <cell r="AF1018" t="str">
            <v/>
          </cell>
        </row>
        <row r="1019">
          <cell r="A1019">
            <v>42896</v>
          </cell>
          <cell r="AC1019">
            <v>12</v>
          </cell>
          <cell r="AE1019">
            <v>100</v>
          </cell>
          <cell r="AF1019" t="str">
            <v/>
          </cell>
        </row>
        <row r="1020">
          <cell r="A1020">
            <v>42896</v>
          </cell>
          <cell r="AC1020">
            <v>15</v>
          </cell>
          <cell r="AE1020">
            <v>100</v>
          </cell>
          <cell r="AF1020" t="str">
            <v/>
          </cell>
        </row>
        <row r="1021">
          <cell r="A1021">
            <v>42896</v>
          </cell>
          <cell r="AB1021" t="str">
            <v>WON</v>
          </cell>
          <cell r="AC1021">
            <v>22.3</v>
          </cell>
          <cell r="AE1021">
            <v>100</v>
          </cell>
          <cell r="AF1021">
            <v>2230</v>
          </cell>
        </row>
        <row r="1022">
          <cell r="A1022">
            <v>42896</v>
          </cell>
          <cell r="AB1022" t="str">
            <v>2nd</v>
          </cell>
          <cell r="AC1022">
            <v>4.4000000000000004</v>
          </cell>
          <cell r="AE1022">
            <v>100</v>
          </cell>
          <cell r="AF1022" t="str">
            <v/>
          </cell>
        </row>
        <row r="1023">
          <cell r="A1023">
            <v>42896</v>
          </cell>
          <cell r="AC1023">
            <v>9</v>
          </cell>
          <cell r="AE1023">
            <v>100</v>
          </cell>
          <cell r="AF1023" t="str">
            <v/>
          </cell>
        </row>
        <row r="1024">
          <cell r="A1024">
            <v>42896</v>
          </cell>
          <cell r="AC1024">
            <v>7</v>
          </cell>
          <cell r="AE1024">
            <v>100</v>
          </cell>
          <cell r="AF1024" t="str">
            <v/>
          </cell>
        </row>
        <row r="1025">
          <cell r="A1025">
            <v>42896</v>
          </cell>
          <cell r="AC1025">
            <v>12</v>
          </cell>
          <cell r="AE1025">
            <v>100</v>
          </cell>
          <cell r="AF1025" t="str">
            <v/>
          </cell>
        </row>
        <row r="1026">
          <cell r="A1026">
            <v>42896</v>
          </cell>
          <cell r="AB1026" t="str">
            <v>3rd</v>
          </cell>
          <cell r="AC1026">
            <v>7</v>
          </cell>
          <cell r="AE1026">
            <v>100</v>
          </cell>
          <cell r="AF1026" t="str">
            <v/>
          </cell>
        </row>
        <row r="1027">
          <cell r="A1027">
            <v>42896</v>
          </cell>
          <cell r="AC1027">
            <v>15</v>
          </cell>
          <cell r="AE1027">
            <v>100</v>
          </cell>
          <cell r="AF1027" t="str">
            <v/>
          </cell>
        </row>
        <row r="1028">
          <cell r="A1028">
            <v>42896</v>
          </cell>
          <cell r="AB1028" t="str">
            <v>2nd</v>
          </cell>
          <cell r="AC1028">
            <v>2.9</v>
          </cell>
          <cell r="AE1028">
            <v>100</v>
          </cell>
          <cell r="AF1028" t="str">
            <v/>
          </cell>
        </row>
        <row r="1029">
          <cell r="A1029">
            <v>42896</v>
          </cell>
          <cell r="AB1029" t="str">
            <v>WON</v>
          </cell>
          <cell r="AC1029">
            <v>8.5</v>
          </cell>
          <cell r="AE1029">
            <v>100</v>
          </cell>
          <cell r="AF1029">
            <v>850</v>
          </cell>
        </row>
        <row r="1030">
          <cell r="A1030">
            <v>42896</v>
          </cell>
          <cell r="AC1030">
            <v>9</v>
          </cell>
          <cell r="AE1030">
            <v>100</v>
          </cell>
          <cell r="AF1030" t="str">
            <v/>
          </cell>
        </row>
        <row r="1031">
          <cell r="A1031">
            <v>42896</v>
          </cell>
          <cell r="AC1031">
            <v>18</v>
          </cell>
          <cell r="AE1031">
            <v>100</v>
          </cell>
          <cell r="AF1031" t="str">
            <v/>
          </cell>
        </row>
        <row r="1032">
          <cell r="A1032">
            <v>42896</v>
          </cell>
          <cell r="AC1032">
            <v>4</v>
          </cell>
          <cell r="AE1032">
            <v>100</v>
          </cell>
          <cell r="AF1032" t="str">
            <v/>
          </cell>
        </row>
        <row r="1033">
          <cell r="A1033">
            <v>42896</v>
          </cell>
          <cell r="AC1033">
            <v>17</v>
          </cell>
          <cell r="AE1033">
            <v>100</v>
          </cell>
          <cell r="AF1033" t="str">
            <v/>
          </cell>
        </row>
        <row r="1034">
          <cell r="A1034">
            <v>42896</v>
          </cell>
          <cell r="AC1034">
            <v>9</v>
          </cell>
          <cell r="AE1034">
            <v>100</v>
          </cell>
          <cell r="AF1034" t="str">
            <v/>
          </cell>
        </row>
        <row r="1035">
          <cell r="A1035">
            <v>42896</v>
          </cell>
          <cell r="AB1035" t="str">
            <v>WON</v>
          </cell>
          <cell r="AC1035">
            <v>6</v>
          </cell>
          <cell r="AE1035">
            <v>100</v>
          </cell>
          <cell r="AF1035">
            <v>600</v>
          </cell>
        </row>
        <row r="1036">
          <cell r="A1036">
            <v>42896</v>
          </cell>
          <cell r="AC1036">
            <v>13</v>
          </cell>
          <cell r="AE1036">
            <v>100</v>
          </cell>
          <cell r="AF1036" t="str">
            <v/>
          </cell>
        </row>
        <row r="1037">
          <cell r="A1037">
            <v>42896</v>
          </cell>
          <cell r="AC1037">
            <v>3.9</v>
          </cell>
          <cell r="AE1037">
            <v>100</v>
          </cell>
          <cell r="AF1037" t="str">
            <v/>
          </cell>
        </row>
        <row r="1038">
          <cell r="A1038">
            <v>42896</v>
          </cell>
          <cell r="AC1038">
            <v>11</v>
          </cell>
          <cell r="AE1038">
            <v>100</v>
          </cell>
          <cell r="AF1038" t="str">
            <v/>
          </cell>
        </row>
        <row r="1039">
          <cell r="A1039">
            <v>42896</v>
          </cell>
          <cell r="AB1039" t="str">
            <v>WON</v>
          </cell>
          <cell r="AC1039">
            <v>10</v>
          </cell>
          <cell r="AE1039">
            <v>100</v>
          </cell>
          <cell r="AF1039">
            <v>1000</v>
          </cell>
        </row>
        <row r="1040">
          <cell r="A1040">
            <v>42896</v>
          </cell>
          <cell r="AC1040">
            <v>5</v>
          </cell>
          <cell r="AE1040">
            <v>100</v>
          </cell>
          <cell r="AF1040" t="str">
            <v/>
          </cell>
        </row>
        <row r="1041">
          <cell r="A1041">
            <v>42896</v>
          </cell>
          <cell r="AC1041">
            <v>101</v>
          </cell>
          <cell r="AE1041">
            <v>100</v>
          </cell>
          <cell r="AF1041" t="str">
            <v/>
          </cell>
        </row>
        <row r="1042">
          <cell r="A1042">
            <v>42896</v>
          </cell>
          <cell r="AC1042">
            <v>13</v>
          </cell>
          <cell r="AE1042">
            <v>100</v>
          </cell>
          <cell r="AF1042" t="str">
            <v/>
          </cell>
        </row>
        <row r="1043">
          <cell r="A1043">
            <v>42896</v>
          </cell>
          <cell r="AB1043" t="str">
            <v>2nd</v>
          </cell>
          <cell r="AC1043">
            <v>5</v>
          </cell>
          <cell r="AE1043">
            <v>100</v>
          </cell>
          <cell r="AF1043" t="str">
            <v/>
          </cell>
        </row>
        <row r="1044">
          <cell r="A1044">
            <v>42896</v>
          </cell>
          <cell r="AC1044">
            <v>15</v>
          </cell>
          <cell r="AE1044">
            <v>100</v>
          </cell>
          <cell r="AF1044" t="str">
            <v/>
          </cell>
        </row>
        <row r="1045">
          <cell r="A1045">
            <v>42896</v>
          </cell>
          <cell r="AB1045" t="str">
            <v>3rd</v>
          </cell>
          <cell r="AC1045">
            <v>6</v>
          </cell>
          <cell r="AE1045">
            <v>100</v>
          </cell>
          <cell r="AF1045" t="str">
            <v/>
          </cell>
        </row>
        <row r="1046">
          <cell r="A1046">
            <v>42896</v>
          </cell>
          <cell r="AC1046">
            <v>26</v>
          </cell>
          <cell r="AE1046">
            <v>100</v>
          </cell>
          <cell r="AF1046" t="str">
            <v/>
          </cell>
        </row>
        <row r="1047">
          <cell r="A1047">
            <v>42903</v>
          </cell>
          <cell r="AB1047" t="str">
            <v>3rd</v>
          </cell>
          <cell r="AC1047">
            <v>4.8</v>
          </cell>
          <cell r="AE1047">
            <v>100</v>
          </cell>
          <cell r="AF1047" t="str">
            <v/>
          </cell>
        </row>
        <row r="1048">
          <cell r="A1048">
            <v>42903</v>
          </cell>
          <cell r="AC1048">
            <v>3.7</v>
          </cell>
          <cell r="AE1048">
            <v>100</v>
          </cell>
          <cell r="AF1048" t="str">
            <v/>
          </cell>
        </row>
        <row r="1049">
          <cell r="A1049">
            <v>42903</v>
          </cell>
          <cell r="AB1049" t="str">
            <v>WON</v>
          </cell>
          <cell r="AC1049">
            <v>6.5</v>
          </cell>
          <cell r="AE1049">
            <v>100</v>
          </cell>
          <cell r="AF1049">
            <v>650</v>
          </cell>
        </row>
        <row r="1050">
          <cell r="A1050">
            <v>42903</v>
          </cell>
          <cell r="AC1050">
            <v>18</v>
          </cell>
          <cell r="AE1050">
            <v>100</v>
          </cell>
          <cell r="AF1050" t="str">
            <v/>
          </cell>
        </row>
        <row r="1051">
          <cell r="A1051">
            <v>42903</v>
          </cell>
          <cell r="AC1051">
            <v>10</v>
          </cell>
          <cell r="AE1051">
            <v>100</v>
          </cell>
          <cell r="AF1051" t="str">
            <v/>
          </cell>
        </row>
        <row r="1052">
          <cell r="A1052">
            <v>42903</v>
          </cell>
          <cell r="AB1052" t="str">
            <v>2nd</v>
          </cell>
          <cell r="AC1052">
            <v>3.4</v>
          </cell>
          <cell r="AE1052">
            <v>100</v>
          </cell>
          <cell r="AF1052" t="str">
            <v/>
          </cell>
        </row>
        <row r="1053">
          <cell r="A1053">
            <v>42903</v>
          </cell>
          <cell r="AC1053">
            <v>3.3</v>
          </cell>
          <cell r="AE1053">
            <v>100</v>
          </cell>
          <cell r="AF1053" t="str">
            <v/>
          </cell>
        </row>
        <row r="1054">
          <cell r="A1054">
            <v>42903</v>
          </cell>
          <cell r="AC1054">
            <v>17</v>
          </cell>
          <cell r="AE1054">
            <v>100</v>
          </cell>
          <cell r="AF1054" t="str">
            <v/>
          </cell>
        </row>
        <row r="1055">
          <cell r="A1055">
            <v>42903</v>
          </cell>
          <cell r="AC1055">
            <v>6</v>
          </cell>
          <cell r="AE1055">
            <v>100</v>
          </cell>
          <cell r="AF1055" t="str">
            <v/>
          </cell>
        </row>
        <row r="1056">
          <cell r="A1056">
            <v>42903</v>
          </cell>
          <cell r="AB1056" t="str">
            <v>3rd</v>
          </cell>
          <cell r="AC1056">
            <v>15</v>
          </cell>
          <cell r="AE1056">
            <v>100</v>
          </cell>
          <cell r="AF1056" t="str">
            <v/>
          </cell>
        </row>
        <row r="1057">
          <cell r="A1057">
            <v>42903</v>
          </cell>
          <cell r="AC1057">
            <v>4.2</v>
          </cell>
          <cell r="AE1057">
            <v>100</v>
          </cell>
          <cell r="AF1057" t="str">
            <v/>
          </cell>
        </row>
        <row r="1058">
          <cell r="A1058">
            <v>42903</v>
          </cell>
          <cell r="AC1058">
            <v>11</v>
          </cell>
          <cell r="AE1058">
            <v>100</v>
          </cell>
          <cell r="AF1058" t="str">
            <v/>
          </cell>
        </row>
        <row r="1059">
          <cell r="A1059">
            <v>42903</v>
          </cell>
          <cell r="AB1059" t="str">
            <v>2nd</v>
          </cell>
          <cell r="AC1059">
            <v>9.5</v>
          </cell>
          <cell r="AE1059">
            <v>100</v>
          </cell>
          <cell r="AF1059" t="str">
            <v/>
          </cell>
        </row>
        <row r="1060">
          <cell r="A1060">
            <v>42903</v>
          </cell>
          <cell r="AC1060">
            <v>7</v>
          </cell>
          <cell r="AE1060">
            <v>100</v>
          </cell>
          <cell r="AF1060" t="str">
            <v/>
          </cell>
        </row>
        <row r="1061">
          <cell r="A1061">
            <v>42903</v>
          </cell>
          <cell r="AC1061">
            <v>18</v>
          </cell>
          <cell r="AE1061">
            <v>100</v>
          </cell>
          <cell r="AF1061" t="str">
            <v/>
          </cell>
        </row>
        <row r="1062">
          <cell r="A1062">
            <v>42903</v>
          </cell>
          <cell r="AB1062" t="str">
            <v>WON</v>
          </cell>
          <cell r="AC1062">
            <v>4.8</v>
          </cell>
          <cell r="AE1062">
            <v>100</v>
          </cell>
          <cell r="AF1062">
            <v>480</v>
          </cell>
        </row>
        <row r="1063">
          <cell r="A1063">
            <v>42903</v>
          </cell>
          <cell r="AC1063">
            <v>7.5</v>
          </cell>
          <cell r="AE1063">
            <v>100</v>
          </cell>
          <cell r="AF1063" t="str">
            <v/>
          </cell>
        </row>
        <row r="1064">
          <cell r="A1064">
            <v>42903</v>
          </cell>
          <cell r="AC1064">
            <v>13</v>
          </cell>
          <cell r="AE1064">
            <v>100</v>
          </cell>
          <cell r="AF1064" t="str">
            <v/>
          </cell>
        </row>
        <row r="1065">
          <cell r="A1065">
            <v>42903</v>
          </cell>
          <cell r="AB1065" t="str">
            <v>2nd</v>
          </cell>
          <cell r="AC1065">
            <v>8.5</v>
          </cell>
          <cell r="AE1065">
            <v>100</v>
          </cell>
          <cell r="AF1065" t="str">
            <v/>
          </cell>
        </row>
        <row r="1066">
          <cell r="A1066">
            <v>42903</v>
          </cell>
          <cell r="AC1066">
            <v>4.8</v>
          </cell>
          <cell r="AE1066">
            <v>100</v>
          </cell>
          <cell r="AF1066" t="str">
            <v/>
          </cell>
        </row>
        <row r="1067">
          <cell r="A1067">
            <v>42903</v>
          </cell>
          <cell r="AC1067">
            <v>7.5</v>
          </cell>
          <cell r="AE1067">
            <v>100</v>
          </cell>
          <cell r="AF1067" t="str">
            <v/>
          </cell>
        </row>
        <row r="1068">
          <cell r="A1068">
            <v>42903</v>
          </cell>
          <cell r="AC1068">
            <v>15</v>
          </cell>
          <cell r="AE1068">
            <v>100</v>
          </cell>
          <cell r="AF1068" t="str">
            <v/>
          </cell>
        </row>
        <row r="1069">
          <cell r="A1069">
            <v>42903</v>
          </cell>
          <cell r="AB1069" t="str">
            <v>3rd</v>
          </cell>
          <cell r="AC1069">
            <v>4.5999999999999996</v>
          </cell>
          <cell r="AE1069">
            <v>100</v>
          </cell>
          <cell r="AF1069" t="str">
            <v/>
          </cell>
        </row>
        <row r="1070">
          <cell r="A1070">
            <v>42903</v>
          </cell>
          <cell r="AB1070" t="str">
            <v>2nd</v>
          </cell>
          <cell r="AC1070">
            <v>10</v>
          </cell>
          <cell r="AE1070">
            <v>100</v>
          </cell>
          <cell r="AF1070" t="str">
            <v/>
          </cell>
        </row>
        <row r="1071">
          <cell r="A1071">
            <v>42903</v>
          </cell>
          <cell r="AC1071">
            <v>10</v>
          </cell>
          <cell r="AE1071">
            <v>100</v>
          </cell>
          <cell r="AF1071" t="str">
            <v/>
          </cell>
        </row>
        <row r="1072">
          <cell r="A1072">
            <v>42903</v>
          </cell>
          <cell r="AC1072">
            <v>4.8</v>
          </cell>
          <cell r="AE1072">
            <v>100</v>
          </cell>
          <cell r="AF1072" t="str">
            <v/>
          </cell>
        </row>
        <row r="1073">
          <cell r="A1073">
            <v>42903</v>
          </cell>
          <cell r="AB1073" t="str">
            <v>3rd</v>
          </cell>
          <cell r="AC1073">
            <v>9</v>
          </cell>
          <cell r="AE1073">
            <v>100</v>
          </cell>
          <cell r="AF1073" t="str">
            <v/>
          </cell>
        </row>
        <row r="1074">
          <cell r="A1074">
            <v>42903</v>
          </cell>
          <cell r="AC1074">
            <v>5</v>
          </cell>
          <cell r="AE1074">
            <v>100</v>
          </cell>
          <cell r="AF1074" t="str">
            <v/>
          </cell>
        </row>
        <row r="1075">
          <cell r="A1075">
            <v>42903</v>
          </cell>
          <cell r="AC1075">
            <v>9.5</v>
          </cell>
          <cell r="AE1075">
            <v>100</v>
          </cell>
          <cell r="AF1075" t="str">
            <v/>
          </cell>
        </row>
        <row r="1076">
          <cell r="A1076">
            <v>42903</v>
          </cell>
          <cell r="AB1076" t="str">
            <v>2nd</v>
          </cell>
          <cell r="AC1076">
            <v>5.5</v>
          </cell>
          <cell r="AE1076">
            <v>100</v>
          </cell>
          <cell r="AF1076" t="str">
            <v/>
          </cell>
        </row>
        <row r="1077">
          <cell r="A1077">
            <v>42903</v>
          </cell>
          <cell r="AC1077">
            <v>8</v>
          </cell>
          <cell r="AE1077">
            <v>100</v>
          </cell>
          <cell r="AF1077" t="str">
            <v/>
          </cell>
        </row>
        <row r="1078">
          <cell r="A1078">
            <v>42903</v>
          </cell>
          <cell r="AC1078">
            <v>31</v>
          </cell>
          <cell r="AE1078">
            <v>100</v>
          </cell>
          <cell r="AF1078" t="str">
            <v/>
          </cell>
        </row>
        <row r="1079">
          <cell r="A1079">
            <v>42903</v>
          </cell>
          <cell r="AC1079">
            <v>4.5999999999999996</v>
          </cell>
          <cell r="AE1079">
            <v>100</v>
          </cell>
          <cell r="AF1079" t="str">
            <v/>
          </cell>
        </row>
        <row r="1080">
          <cell r="A1080">
            <v>42903</v>
          </cell>
          <cell r="AB1080" t="str">
            <v>3rd</v>
          </cell>
          <cell r="AC1080">
            <v>5.5</v>
          </cell>
          <cell r="AE1080">
            <v>100</v>
          </cell>
          <cell r="AF1080" t="str">
            <v/>
          </cell>
        </row>
        <row r="1081">
          <cell r="A1081">
            <v>42903</v>
          </cell>
          <cell r="AC1081">
            <v>13</v>
          </cell>
          <cell r="AE1081">
            <v>100</v>
          </cell>
          <cell r="AF1081" t="str">
            <v/>
          </cell>
        </row>
        <row r="1082">
          <cell r="A1082">
            <v>42903</v>
          </cell>
          <cell r="AC1082">
            <v>3.1</v>
          </cell>
          <cell r="AE1082">
            <v>100</v>
          </cell>
          <cell r="AF1082" t="str">
            <v/>
          </cell>
        </row>
        <row r="1083">
          <cell r="A1083">
            <v>42903</v>
          </cell>
          <cell r="AB1083" t="str">
            <v>3rd</v>
          </cell>
          <cell r="AC1083">
            <v>12</v>
          </cell>
          <cell r="AE1083">
            <v>100</v>
          </cell>
          <cell r="AF1083" t="str">
            <v/>
          </cell>
        </row>
        <row r="1084">
          <cell r="A1084">
            <v>42903</v>
          </cell>
          <cell r="AB1084" t="str">
            <v>WON</v>
          </cell>
          <cell r="AC1084">
            <v>17</v>
          </cell>
          <cell r="AE1084">
            <v>100</v>
          </cell>
          <cell r="AF1084">
            <v>1700</v>
          </cell>
        </row>
        <row r="1085">
          <cell r="A1085">
            <v>42903</v>
          </cell>
          <cell r="AC1085">
            <v>12</v>
          </cell>
          <cell r="AE1085">
            <v>100</v>
          </cell>
          <cell r="AF1085" t="str">
            <v/>
          </cell>
        </row>
        <row r="1086">
          <cell r="A1086">
            <v>42903</v>
          </cell>
          <cell r="AC1086">
            <v>10</v>
          </cell>
          <cell r="AE1086">
            <v>100</v>
          </cell>
          <cell r="AF1086" t="str">
            <v/>
          </cell>
        </row>
        <row r="1087">
          <cell r="A1087">
            <v>42910</v>
          </cell>
          <cell r="AB1087" t="str">
            <v>2nd</v>
          </cell>
          <cell r="AC1087">
            <v>5.5</v>
          </cell>
          <cell r="AE1087">
            <v>100</v>
          </cell>
          <cell r="AF1087" t="str">
            <v/>
          </cell>
        </row>
        <row r="1088">
          <cell r="A1088">
            <v>42910</v>
          </cell>
          <cell r="AB1088" t="str">
            <v>WON</v>
          </cell>
          <cell r="AC1088">
            <v>6.5</v>
          </cell>
          <cell r="AE1088">
            <v>100</v>
          </cell>
          <cell r="AF1088">
            <v>650</v>
          </cell>
        </row>
        <row r="1089">
          <cell r="A1089">
            <v>42910</v>
          </cell>
          <cell r="AC1089">
            <v>6</v>
          </cell>
          <cell r="AE1089">
            <v>100</v>
          </cell>
          <cell r="AF1089" t="str">
            <v/>
          </cell>
        </row>
        <row r="1090">
          <cell r="A1090">
            <v>42910</v>
          </cell>
          <cell r="AC1090">
            <v>6.5</v>
          </cell>
          <cell r="AE1090">
            <v>100</v>
          </cell>
          <cell r="AF1090" t="str">
            <v/>
          </cell>
        </row>
        <row r="1091">
          <cell r="A1091">
            <v>42910</v>
          </cell>
          <cell r="AC1091">
            <v>11</v>
          </cell>
          <cell r="AE1091">
            <v>100</v>
          </cell>
          <cell r="AF1091" t="str">
            <v/>
          </cell>
        </row>
        <row r="1092">
          <cell r="A1092">
            <v>42910</v>
          </cell>
          <cell r="AC1092">
            <v>8.5</v>
          </cell>
          <cell r="AE1092">
            <v>100</v>
          </cell>
          <cell r="AF1092" t="str">
            <v/>
          </cell>
        </row>
        <row r="1093">
          <cell r="A1093">
            <v>42910</v>
          </cell>
          <cell r="AC1093">
            <v>18</v>
          </cell>
          <cell r="AE1093">
            <v>100</v>
          </cell>
          <cell r="AF1093" t="str">
            <v/>
          </cell>
        </row>
        <row r="1094">
          <cell r="A1094">
            <v>42910</v>
          </cell>
          <cell r="AC1094">
            <v>19</v>
          </cell>
          <cell r="AE1094">
            <v>100</v>
          </cell>
          <cell r="AF1094" t="str">
            <v/>
          </cell>
        </row>
        <row r="1095">
          <cell r="A1095">
            <v>42910</v>
          </cell>
          <cell r="AB1095" t="str">
            <v>3rd</v>
          </cell>
          <cell r="AC1095">
            <v>6</v>
          </cell>
          <cell r="AE1095">
            <v>100</v>
          </cell>
          <cell r="AF1095" t="str">
            <v/>
          </cell>
        </row>
        <row r="1096">
          <cell r="A1096">
            <v>42910</v>
          </cell>
          <cell r="AB1096" t="str">
            <v>2nd</v>
          </cell>
          <cell r="AC1096">
            <v>10</v>
          </cell>
          <cell r="AE1096">
            <v>100</v>
          </cell>
          <cell r="AF1096" t="str">
            <v/>
          </cell>
        </row>
        <row r="1097">
          <cell r="A1097">
            <v>42910</v>
          </cell>
          <cell r="AC1097">
            <v>8.5</v>
          </cell>
          <cell r="AE1097">
            <v>100</v>
          </cell>
          <cell r="AF1097" t="str">
            <v/>
          </cell>
        </row>
        <row r="1098">
          <cell r="A1098">
            <v>42910</v>
          </cell>
          <cell r="AC1098">
            <v>7</v>
          </cell>
          <cell r="AE1098">
            <v>100</v>
          </cell>
          <cell r="AF1098" t="str">
            <v/>
          </cell>
        </row>
        <row r="1099">
          <cell r="A1099">
            <v>42910</v>
          </cell>
          <cell r="AC1099">
            <v>21</v>
          </cell>
          <cell r="AE1099">
            <v>100</v>
          </cell>
          <cell r="AF1099" t="str">
            <v/>
          </cell>
        </row>
        <row r="1100">
          <cell r="A1100">
            <v>42910</v>
          </cell>
          <cell r="AC1100">
            <v>7</v>
          </cell>
          <cell r="AE1100">
            <v>100</v>
          </cell>
          <cell r="AF1100" t="str">
            <v/>
          </cell>
        </row>
        <row r="1101">
          <cell r="A1101">
            <v>42910</v>
          </cell>
          <cell r="AC1101">
            <v>26</v>
          </cell>
          <cell r="AE1101">
            <v>100</v>
          </cell>
          <cell r="AF1101" t="str">
            <v/>
          </cell>
        </row>
        <row r="1102">
          <cell r="A1102">
            <v>42910</v>
          </cell>
          <cell r="AC1102">
            <v>9.5</v>
          </cell>
          <cell r="AE1102">
            <v>100</v>
          </cell>
          <cell r="AF1102" t="str">
            <v/>
          </cell>
        </row>
        <row r="1103">
          <cell r="A1103">
            <v>42910</v>
          </cell>
          <cell r="AB1103" t="str">
            <v>3rd</v>
          </cell>
          <cell r="AC1103">
            <v>9.5</v>
          </cell>
          <cell r="AE1103">
            <v>100</v>
          </cell>
          <cell r="AF1103" t="str">
            <v/>
          </cell>
        </row>
        <row r="1104">
          <cell r="A1104">
            <v>42910</v>
          </cell>
          <cell r="AC1104">
            <v>4.5999999999999996</v>
          </cell>
          <cell r="AE1104">
            <v>100</v>
          </cell>
          <cell r="AF1104" t="str">
            <v/>
          </cell>
        </row>
        <row r="1105">
          <cell r="A1105">
            <v>42910</v>
          </cell>
          <cell r="AC1105">
            <v>14</v>
          </cell>
          <cell r="AE1105">
            <v>100</v>
          </cell>
          <cell r="AF1105" t="str">
            <v/>
          </cell>
        </row>
        <row r="1106">
          <cell r="A1106">
            <v>42910</v>
          </cell>
          <cell r="AB1106" t="str">
            <v>2nd</v>
          </cell>
          <cell r="AC1106">
            <v>7.5</v>
          </cell>
          <cell r="AE1106">
            <v>100</v>
          </cell>
          <cell r="AF1106" t="str">
            <v/>
          </cell>
        </row>
        <row r="1107">
          <cell r="A1107">
            <v>42910</v>
          </cell>
          <cell r="AB1107" t="str">
            <v>2nd</v>
          </cell>
          <cell r="AC1107">
            <v>13</v>
          </cell>
          <cell r="AE1107">
            <v>100</v>
          </cell>
          <cell r="AF1107" t="str">
            <v/>
          </cell>
        </row>
        <row r="1108">
          <cell r="A1108">
            <v>42910</v>
          </cell>
          <cell r="AB1108" t="str">
            <v>WON</v>
          </cell>
          <cell r="AC1108">
            <v>3.7</v>
          </cell>
          <cell r="AE1108">
            <v>100</v>
          </cell>
          <cell r="AF1108">
            <v>370</v>
          </cell>
        </row>
        <row r="1109">
          <cell r="A1109">
            <v>42910</v>
          </cell>
          <cell r="AB1109" t="str">
            <v>3rd</v>
          </cell>
          <cell r="AC1109">
            <v>14</v>
          </cell>
          <cell r="AE1109">
            <v>100</v>
          </cell>
          <cell r="AF1109" t="str">
            <v/>
          </cell>
        </row>
        <row r="1110">
          <cell r="A1110">
            <v>42910</v>
          </cell>
          <cell r="AC1110">
            <v>11</v>
          </cell>
          <cell r="AE1110">
            <v>100</v>
          </cell>
          <cell r="AF1110" t="str">
            <v/>
          </cell>
        </row>
        <row r="1111">
          <cell r="A1111">
            <v>42910</v>
          </cell>
          <cell r="AC1111">
            <v>16</v>
          </cell>
          <cell r="AE1111">
            <v>100</v>
          </cell>
          <cell r="AF1111" t="str">
            <v/>
          </cell>
        </row>
        <row r="1112">
          <cell r="A1112">
            <v>42910</v>
          </cell>
          <cell r="AB1112" t="str">
            <v>3rd</v>
          </cell>
          <cell r="AC1112">
            <v>2.9</v>
          </cell>
          <cell r="AE1112">
            <v>100</v>
          </cell>
          <cell r="AF1112" t="str">
            <v/>
          </cell>
        </row>
        <row r="1113">
          <cell r="A1113">
            <v>42910</v>
          </cell>
          <cell r="AC1113">
            <v>11</v>
          </cell>
          <cell r="AE1113">
            <v>100</v>
          </cell>
          <cell r="AF1113" t="str">
            <v/>
          </cell>
        </row>
        <row r="1114">
          <cell r="A1114">
            <v>42910</v>
          </cell>
          <cell r="AC1114">
            <v>8.5</v>
          </cell>
          <cell r="AE1114">
            <v>100</v>
          </cell>
          <cell r="AF1114" t="str">
            <v/>
          </cell>
        </row>
        <row r="1115">
          <cell r="A1115">
            <v>42910</v>
          </cell>
          <cell r="AC1115">
            <v>9</v>
          </cell>
          <cell r="AE1115">
            <v>100</v>
          </cell>
          <cell r="AF1115" t="str">
            <v/>
          </cell>
        </row>
        <row r="1116">
          <cell r="A1116">
            <v>42910</v>
          </cell>
          <cell r="AC1116">
            <v>17</v>
          </cell>
          <cell r="AE1116">
            <v>100</v>
          </cell>
          <cell r="AF1116" t="str">
            <v/>
          </cell>
        </row>
        <row r="1117">
          <cell r="A1117">
            <v>42910</v>
          </cell>
          <cell r="AB1117" t="str">
            <v>WON</v>
          </cell>
          <cell r="AC1117">
            <v>3</v>
          </cell>
          <cell r="AE1117">
            <v>100</v>
          </cell>
          <cell r="AF1117">
            <v>300</v>
          </cell>
        </row>
        <row r="1118">
          <cell r="A1118">
            <v>42910</v>
          </cell>
          <cell r="AC1118">
            <v>9.5</v>
          </cell>
          <cell r="AE1118">
            <v>100</v>
          </cell>
          <cell r="AF1118" t="str">
            <v/>
          </cell>
        </row>
        <row r="1119">
          <cell r="A1119">
            <v>42910</v>
          </cell>
          <cell r="AB1119" t="str">
            <v>3rd</v>
          </cell>
          <cell r="AC1119">
            <v>4</v>
          </cell>
          <cell r="AE1119">
            <v>100</v>
          </cell>
          <cell r="AF1119" t="str">
            <v/>
          </cell>
        </row>
        <row r="1120">
          <cell r="A1120">
            <v>42910</v>
          </cell>
          <cell r="AC1120">
            <v>9</v>
          </cell>
          <cell r="AE1120">
            <v>100</v>
          </cell>
          <cell r="AF1120" t="str">
            <v/>
          </cell>
        </row>
        <row r="1121">
          <cell r="A1121">
            <v>42910</v>
          </cell>
          <cell r="AC1121">
            <v>15</v>
          </cell>
          <cell r="AE1121">
            <v>100</v>
          </cell>
          <cell r="AF1121" t="str">
            <v/>
          </cell>
        </row>
        <row r="1122">
          <cell r="A1122">
            <v>42910</v>
          </cell>
          <cell r="AB1122" t="str">
            <v>L/Scr</v>
          </cell>
          <cell r="AC1122">
            <v>1</v>
          </cell>
          <cell r="AE1122" t="str">
            <v/>
          </cell>
          <cell r="AF1122" t="str">
            <v/>
          </cell>
        </row>
        <row r="1123">
          <cell r="A1123">
            <v>42910</v>
          </cell>
          <cell r="AC1123">
            <v>7</v>
          </cell>
          <cell r="AE1123">
            <v>100</v>
          </cell>
          <cell r="AF1123" t="str">
            <v/>
          </cell>
        </row>
        <row r="1124">
          <cell r="A1124">
            <v>42910</v>
          </cell>
          <cell r="AC1124">
            <v>4.5999999999999996</v>
          </cell>
          <cell r="AE1124">
            <v>100</v>
          </cell>
          <cell r="AF1124" t="str">
            <v/>
          </cell>
        </row>
        <row r="1125">
          <cell r="A1125">
            <v>42910</v>
          </cell>
          <cell r="AC1125">
            <v>5.5</v>
          </cell>
          <cell r="AE1125">
            <v>100</v>
          </cell>
          <cell r="AF1125" t="str">
            <v/>
          </cell>
        </row>
        <row r="1126">
          <cell r="A1126">
            <v>42910</v>
          </cell>
          <cell r="AC1126">
            <v>26</v>
          </cell>
          <cell r="AE1126">
            <v>100</v>
          </cell>
          <cell r="AF1126" t="str">
            <v/>
          </cell>
        </row>
        <row r="1127">
          <cell r="A1127">
            <v>42917</v>
          </cell>
          <cell r="AC1127">
            <v>5</v>
          </cell>
          <cell r="AE1127">
            <v>100</v>
          </cell>
          <cell r="AF1127" t="str">
            <v/>
          </cell>
        </row>
        <row r="1128">
          <cell r="A1128">
            <v>42917</v>
          </cell>
          <cell r="AB1128" t="str">
            <v>WON</v>
          </cell>
          <cell r="AC1128">
            <v>2.7</v>
          </cell>
          <cell r="AE1128">
            <v>100</v>
          </cell>
          <cell r="AF1128">
            <v>270</v>
          </cell>
        </row>
        <row r="1129">
          <cell r="A1129">
            <v>42917</v>
          </cell>
          <cell r="AC1129">
            <v>15</v>
          </cell>
          <cell r="AE1129">
            <v>100</v>
          </cell>
          <cell r="AF1129" t="str">
            <v/>
          </cell>
        </row>
        <row r="1130">
          <cell r="A1130">
            <v>42917</v>
          </cell>
          <cell r="AB1130" t="str">
            <v>3rd</v>
          </cell>
          <cell r="AC1130">
            <v>26</v>
          </cell>
          <cell r="AE1130">
            <v>100</v>
          </cell>
          <cell r="AF1130" t="str">
            <v/>
          </cell>
        </row>
        <row r="1131">
          <cell r="A1131">
            <v>42917</v>
          </cell>
          <cell r="AB1131" t="str">
            <v>2nd</v>
          </cell>
          <cell r="AC1131">
            <v>14</v>
          </cell>
          <cell r="AE1131">
            <v>100</v>
          </cell>
          <cell r="AF1131" t="str">
            <v/>
          </cell>
        </row>
        <row r="1132">
          <cell r="A1132">
            <v>42917</v>
          </cell>
          <cell r="AC1132">
            <v>6</v>
          </cell>
          <cell r="AE1132">
            <v>100</v>
          </cell>
          <cell r="AF1132" t="str">
            <v/>
          </cell>
        </row>
        <row r="1133">
          <cell r="A1133">
            <v>42917</v>
          </cell>
          <cell r="AC1133">
            <v>8.5</v>
          </cell>
          <cell r="AE1133">
            <v>100</v>
          </cell>
          <cell r="AF1133" t="str">
            <v/>
          </cell>
        </row>
        <row r="1134">
          <cell r="A1134">
            <v>42917</v>
          </cell>
          <cell r="AC1134">
            <v>14</v>
          </cell>
          <cell r="AE1134">
            <v>100</v>
          </cell>
          <cell r="AF1134" t="str">
            <v/>
          </cell>
        </row>
        <row r="1135">
          <cell r="A1135">
            <v>42917</v>
          </cell>
          <cell r="AC1135">
            <v>11</v>
          </cell>
          <cell r="AE1135">
            <v>100</v>
          </cell>
          <cell r="AF1135" t="str">
            <v/>
          </cell>
        </row>
        <row r="1136">
          <cell r="A1136">
            <v>42917</v>
          </cell>
          <cell r="AB1136" t="str">
            <v>3rd</v>
          </cell>
          <cell r="AC1136">
            <v>4.5999999999999996</v>
          </cell>
          <cell r="AE1136">
            <v>100</v>
          </cell>
          <cell r="AF1136" t="str">
            <v/>
          </cell>
        </row>
        <row r="1137">
          <cell r="A1137">
            <v>42917</v>
          </cell>
          <cell r="AC1137">
            <v>18</v>
          </cell>
          <cell r="AE1137">
            <v>100</v>
          </cell>
          <cell r="AF1137" t="str">
            <v/>
          </cell>
        </row>
        <row r="1138">
          <cell r="A1138">
            <v>42917</v>
          </cell>
          <cell r="AB1138" t="str">
            <v>WON</v>
          </cell>
          <cell r="AC1138">
            <v>11</v>
          </cell>
          <cell r="AE1138">
            <v>100</v>
          </cell>
          <cell r="AF1138">
            <v>1100</v>
          </cell>
        </row>
        <row r="1139">
          <cell r="A1139">
            <v>42917</v>
          </cell>
          <cell r="AB1139" t="str">
            <v>3rd</v>
          </cell>
          <cell r="AC1139">
            <v>3.8</v>
          </cell>
          <cell r="AE1139">
            <v>100</v>
          </cell>
          <cell r="AF1139" t="str">
            <v/>
          </cell>
        </row>
        <row r="1140">
          <cell r="A1140">
            <v>42917</v>
          </cell>
          <cell r="AC1140">
            <v>8.5</v>
          </cell>
          <cell r="AE1140">
            <v>100</v>
          </cell>
          <cell r="AF1140" t="str">
            <v/>
          </cell>
        </row>
        <row r="1141">
          <cell r="A1141">
            <v>42917</v>
          </cell>
          <cell r="AC1141">
            <v>8.5</v>
          </cell>
          <cell r="AE1141">
            <v>100</v>
          </cell>
          <cell r="AF1141" t="str">
            <v/>
          </cell>
        </row>
        <row r="1142">
          <cell r="A1142">
            <v>42917</v>
          </cell>
          <cell r="AC1142">
            <v>8.5</v>
          </cell>
          <cell r="AE1142">
            <v>100</v>
          </cell>
          <cell r="AF1142" t="str">
            <v/>
          </cell>
        </row>
        <row r="1143">
          <cell r="A1143">
            <v>42917</v>
          </cell>
          <cell r="AC1143">
            <v>4.5999999999999996</v>
          </cell>
          <cell r="AE1143">
            <v>100</v>
          </cell>
          <cell r="AF1143" t="str">
            <v/>
          </cell>
        </row>
        <row r="1144">
          <cell r="A1144">
            <v>42917</v>
          </cell>
          <cell r="AB1144" t="str">
            <v>2nd</v>
          </cell>
          <cell r="AC1144">
            <v>7.5</v>
          </cell>
          <cell r="AE1144">
            <v>100</v>
          </cell>
          <cell r="AF1144" t="str">
            <v/>
          </cell>
        </row>
        <row r="1145">
          <cell r="A1145">
            <v>42917</v>
          </cell>
          <cell r="AB1145" t="str">
            <v>WON</v>
          </cell>
          <cell r="AC1145">
            <v>10</v>
          </cell>
          <cell r="AE1145">
            <v>100</v>
          </cell>
          <cell r="AF1145">
            <v>1000</v>
          </cell>
        </row>
        <row r="1146">
          <cell r="A1146">
            <v>42917</v>
          </cell>
          <cell r="AC1146">
            <v>7.5</v>
          </cell>
          <cell r="AE1146">
            <v>100</v>
          </cell>
          <cell r="AF1146" t="str">
            <v/>
          </cell>
        </row>
        <row r="1147">
          <cell r="A1147">
            <v>42917</v>
          </cell>
          <cell r="AC1147">
            <v>10</v>
          </cell>
          <cell r="AE1147">
            <v>100</v>
          </cell>
          <cell r="AF1147" t="str">
            <v/>
          </cell>
        </row>
        <row r="1148">
          <cell r="A1148">
            <v>42917</v>
          </cell>
          <cell r="AB1148" t="str">
            <v>2nd</v>
          </cell>
          <cell r="AC1148">
            <v>5</v>
          </cell>
          <cell r="AE1148">
            <v>100</v>
          </cell>
          <cell r="AF1148" t="str">
            <v/>
          </cell>
        </row>
        <row r="1149">
          <cell r="A1149">
            <v>42917</v>
          </cell>
          <cell r="AC1149">
            <v>14</v>
          </cell>
          <cell r="AE1149">
            <v>100</v>
          </cell>
          <cell r="AF1149" t="str">
            <v/>
          </cell>
        </row>
        <row r="1150">
          <cell r="A1150">
            <v>42917</v>
          </cell>
          <cell r="AB1150" t="str">
            <v>3rd</v>
          </cell>
          <cell r="AC1150">
            <v>4.4000000000000004</v>
          </cell>
          <cell r="AE1150">
            <v>100</v>
          </cell>
          <cell r="AF1150" t="str">
            <v/>
          </cell>
        </row>
        <row r="1151">
          <cell r="A1151">
            <v>42917</v>
          </cell>
          <cell r="AC1151">
            <v>6.5</v>
          </cell>
          <cell r="AE1151">
            <v>100</v>
          </cell>
          <cell r="AF1151" t="str">
            <v/>
          </cell>
        </row>
        <row r="1152">
          <cell r="A1152">
            <v>42917</v>
          </cell>
          <cell r="AC1152">
            <v>7.5</v>
          </cell>
          <cell r="AE1152">
            <v>100</v>
          </cell>
          <cell r="AF1152" t="str">
            <v/>
          </cell>
        </row>
        <row r="1153">
          <cell r="A1153">
            <v>42917</v>
          </cell>
          <cell r="AC1153">
            <v>12</v>
          </cell>
          <cell r="AE1153">
            <v>100</v>
          </cell>
          <cell r="AF1153" t="str">
            <v/>
          </cell>
        </row>
        <row r="1154">
          <cell r="A1154">
            <v>42917</v>
          </cell>
          <cell r="AC1154">
            <v>6.5</v>
          </cell>
          <cell r="AE1154">
            <v>100</v>
          </cell>
          <cell r="AF1154" t="str">
            <v/>
          </cell>
        </row>
        <row r="1155">
          <cell r="A1155">
            <v>42917</v>
          </cell>
          <cell r="AC1155">
            <v>12</v>
          </cell>
          <cell r="AE1155">
            <v>100</v>
          </cell>
          <cell r="AF1155" t="str">
            <v/>
          </cell>
        </row>
        <row r="1156">
          <cell r="A1156">
            <v>42917</v>
          </cell>
          <cell r="AB1156" t="str">
            <v>2nd</v>
          </cell>
          <cell r="AC1156">
            <v>7.5</v>
          </cell>
          <cell r="AE1156">
            <v>100</v>
          </cell>
          <cell r="AF1156" t="str">
            <v/>
          </cell>
        </row>
        <row r="1157">
          <cell r="A1157">
            <v>42917</v>
          </cell>
          <cell r="AC1157">
            <v>7</v>
          </cell>
          <cell r="AE1157">
            <v>100</v>
          </cell>
          <cell r="AF1157" t="str">
            <v/>
          </cell>
        </row>
        <row r="1158">
          <cell r="A1158">
            <v>42917</v>
          </cell>
          <cell r="AC1158">
            <v>8</v>
          </cell>
          <cell r="AE1158">
            <v>100</v>
          </cell>
          <cell r="AF1158" t="str">
            <v/>
          </cell>
        </row>
        <row r="1159">
          <cell r="A1159">
            <v>42917</v>
          </cell>
          <cell r="AB1159" t="str">
            <v>WON</v>
          </cell>
          <cell r="AC1159">
            <v>7</v>
          </cell>
          <cell r="AE1159">
            <v>100</v>
          </cell>
          <cell r="AF1159">
            <v>700</v>
          </cell>
        </row>
        <row r="1160">
          <cell r="A1160">
            <v>42917</v>
          </cell>
          <cell r="AB1160" t="str">
            <v>2nd</v>
          </cell>
          <cell r="AC1160">
            <v>21</v>
          </cell>
          <cell r="AE1160">
            <v>100</v>
          </cell>
          <cell r="AF1160" t="str">
            <v/>
          </cell>
        </row>
        <row r="1161">
          <cell r="A1161">
            <v>42917</v>
          </cell>
          <cell r="AC1161">
            <v>6</v>
          </cell>
          <cell r="AE1161">
            <v>100</v>
          </cell>
          <cell r="AF1161" t="str">
            <v/>
          </cell>
        </row>
        <row r="1162">
          <cell r="A1162">
            <v>42917</v>
          </cell>
          <cell r="AC1162">
            <v>9.35</v>
          </cell>
          <cell r="AE1162">
            <v>100</v>
          </cell>
          <cell r="AF1162" t="str">
            <v/>
          </cell>
        </row>
        <row r="1163">
          <cell r="A1163">
            <v>42917</v>
          </cell>
          <cell r="AC1163">
            <v>9.5</v>
          </cell>
          <cell r="AE1163">
            <v>100</v>
          </cell>
          <cell r="AF1163" t="str">
            <v/>
          </cell>
        </row>
        <row r="1164">
          <cell r="A1164">
            <v>42917</v>
          </cell>
          <cell r="AB1164" t="str">
            <v>2nd</v>
          </cell>
          <cell r="AC1164">
            <v>5</v>
          </cell>
          <cell r="AE1164">
            <v>100</v>
          </cell>
          <cell r="AF1164" t="str">
            <v/>
          </cell>
        </row>
        <row r="1165">
          <cell r="A1165">
            <v>42917</v>
          </cell>
          <cell r="AC1165">
            <v>17</v>
          </cell>
          <cell r="AE1165">
            <v>100</v>
          </cell>
          <cell r="AF1165" t="str">
            <v/>
          </cell>
        </row>
        <row r="1166">
          <cell r="A1166">
            <v>42917</v>
          </cell>
          <cell r="AC1166">
            <v>8</v>
          </cell>
          <cell r="AE1166">
            <v>100</v>
          </cell>
          <cell r="AF1166" t="str">
            <v/>
          </cell>
        </row>
        <row r="1167">
          <cell r="A1167">
            <v>42924</v>
          </cell>
          <cell r="AB1167" t="str">
            <v>WON</v>
          </cell>
          <cell r="AC1167">
            <v>7.5</v>
          </cell>
          <cell r="AE1167">
            <v>100</v>
          </cell>
          <cell r="AF1167">
            <v>750</v>
          </cell>
        </row>
        <row r="1168">
          <cell r="A1168">
            <v>42924</v>
          </cell>
          <cell r="AC1168">
            <v>8</v>
          </cell>
          <cell r="AE1168">
            <v>100</v>
          </cell>
          <cell r="AF1168" t="str">
            <v/>
          </cell>
        </row>
        <row r="1169">
          <cell r="A1169">
            <v>42924</v>
          </cell>
          <cell r="AB1169" t="str">
            <v>2nd</v>
          </cell>
          <cell r="AC1169">
            <v>2.6</v>
          </cell>
          <cell r="AE1169">
            <v>100</v>
          </cell>
          <cell r="AF1169" t="str">
            <v/>
          </cell>
        </row>
        <row r="1170">
          <cell r="A1170">
            <v>42924</v>
          </cell>
          <cell r="AC1170">
            <v>14</v>
          </cell>
          <cell r="AE1170">
            <v>100</v>
          </cell>
          <cell r="AF1170" t="str">
            <v/>
          </cell>
        </row>
        <row r="1171">
          <cell r="A1171">
            <v>42924</v>
          </cell>
          <cell r="AC1171">
            <v>8</v>
          </cell>
          <cell r="AE1171">
            <v>100</v>
          </cell>
          <cell r="AF1171" t="str">
            <v/>
          </cell>
        </row>
        <row r="1172">
          <cell r="A1172">
            <v>42924</v>
          </cell>
          <cell r="AC1172">
            <v>6</v>
          </cell>
          <cell r="AE1172">
            <v>100</v>
          </cell>
          <cell r="AF1172" t="str">
            <v/>
          </cell>
        </row>
        <row r="1173">
          <cell r="A1173">
            <v>42924</v>
          </cell>
          <cell r="AB1173" t="str">
            <v>2nd</v>
          </cell>
          <cell r="AC1173">
            <v>3.5</v>
          </cell>
          <cell r="AE1173">
            <v>100</v>
          </cell>
          <cell r="AF1173" t="str">
            <v/>
          </cell>
        </row>
        <row r="1174">
          <cell r="A1174">
            <v>42924</v>
          </cell>
          <cell r="AB1174" t="str">
            <v>L/Scr</v>
          </cell>
          <cell r="AC1174">
            <v>1</v>
          </cell>
          <cell r="AE1174" t="str">
            <v/>
          </cell>
          <cell r="AF1174" t="str">
            <v/>
          </cell>
        </row>
        <row r="1175">
          <cell r="A1175">
            <v>42924</v>
          </cell>
          <cell r="AB1175" t="str">
            <v>L/Scr</v>
          </cell>
          <cell r="AC1175">
            <v>1</v>
          </cell>
          <cell r="AE1175" t="str">
            <v/>
          </cell>
          <cell r="AF1175" t="str">
            <v/>
          </cell>
        </row>
        <row r="1176">
          <cell r="A1176">
            <v>42924</v>
          </cell>
          <cell r="AC1176">
            <v>8.5</v>
          </cell>
          <cell r="AE1176">
            <v>100</v>
          </cell>
          <cell r="AF1176" t="str">
            <v/>
          </cell>
        </row>
        <row r="1177">
          <cell r="A1177">
            <v>42924</v>
          </cell>
          <cell r="AC1177">
            <v>6</v>
          </cell>
          <cell r="AE1177">
            <v>100</v>
          </cell>
          <cell r="AF1177" t="str">
            <v/>
          </cell>
        </row>
        <row r="1178">
          <cell r="A1178">
            <v>42924</v>
          </cell>
          <cell r="AB1178" t="str">
            <v>WON</v>
          </cell>
          <cell r="AC1178">
            <v>3.4</v>
          </cell>
          <cell r="AE1178">
            <v>100</v>
          </cell>
          <cell r="AF1178">
            <v>340</v>
          </cell>
        </row>
        <row r="1179">
          <cell r="A1179">
            <v>42924</v>
          </cell>
          <cell r="AC1179">
            <v>15</v>
          </cell>
          <cell r="AE1179">
            <v>100</v>
          </cell>
          <cell r="AF1179" t="str">
            <v/>
          </cell>
        </row>
        <row r="1180">
          <cell r="A1180">
            <v>42924</v>
          </cell>
          <cell r="AC1180">
            <v>6.5</v>
          </cell>
          <cell r="AE1180">
            <v>100</v>
          </cell>
          <cell r="AF1180" t="str">
            <v/>
          </cell>
        </row>
        <row r="1181">
          <cell r="A1181">
            <v>42924</v>
          </cell>
          <cell r="AC1181">
            <v>61</v>
          </cell>
          <cell r="AE1181">
            <v>100</v>
          </cell>
          <cell r="AF1181" t="str">
            <v/>
          </cell>
        </row>
        <row r="1182">
          <cell r="A1182">
            <v>42924</v>
          </cell>
          <cell r="AC1182">
            <v>4.5999999999999996</v>
          </cell>
          <cell r="AE1182">
            <v>100</v>
          </cell>
          <cell r="AF1182" t="str">
            <v/>
          </cell>
        </row>
        <row r="1183">
          <cell r="A1183">
            <v>42924</v>
          </cell>
          <cell r="AC1183">
            <v>7</v>
          </cell>
          <cell r="AE1183">
            <v>100</v>
          </cell>
          <cell r="AF1183" t="str">
            <v/>
          </cell>
        </row>
        <row r="1184">
          <cell r="A1184">
            <v>42924</v>
          </cell>
          <cell r="AC1184">
            <v>17</v>
          </cell>
          <cell r="AE1184">
            <v>100</v>
          </cell>
          <cell r="AF1184" t="str">
            <v/>
          </cell>
        </row>
        <row r="1185">
          <cell r="A1185">
            <v>42924</v>
          </cell>
          <cell r="AB1185" t="str">
            <v>2nd</v>
          </cell>
          <cell r="AC1185">
            <v>31</v>
          </cell>
          <cell r="AE1185">
            <v>100</v>
          </cell>
          <cell r="AF1185" t="str">
            <v/>
          </cell>
        </row>
        <row r="1186">
          <cell r="A1186">
            <v>42924</v>
          </cell>
          <cell r="AB1186" t="str">
            <v>WON</v>
          </cell>
          <cell r="AC1186">
            <v>14</v>
          </cell>
          <cell r="AE1186">
            <v>100</v>
          </cell>
          <cell r="AF1186">
            <v>1400</v>
          </cell>
        </row>
        <row r="1187">
          <cell r="A1187">
            <v>42924</v>
          </cell>
          <cell r="AB1187" t="str">
            <v>3rd</v>
          </cell>
          <cell r="AC1187">
            <v>4.2</v>
          </cell>
          <cell r="AE1187">
            <v>100</v>
          </cell>
          <cell r="AF1187" t="str">
            <v/>
          </cell>
        </row>
        <row r="1188">
          <cell r="A1188">
            <v>42924</v>
          </cell>
          <cell r="AC1188">
            <v>6</v>
          </cell>
          <cell r="AE1188">
            <v>100</v>
          </cell>
          <cell r="AF1188" t="str">
            <v/>
          </cell>
        </row>
        <row r="1189">
          <cell r="A1189">
            <v>42924</v>
          </cell>
          <cell r="AC1189">
            <v>15</v>
          </cell>
          <cell r="AE1189">
            <v>100</v>
          </cell>
          <cell r="AF1189" t="str">
            <v/>
          </cell>
        </row>
        <row r="1190">
          <cell r="A1190">
            <v>42924</v>
          </cell>
          <cell r="AC1190">
            <v>8</v>
          </cell>
          <cell r="AE1190">
            <v>100</v>
          </cell>
          <cell r="AF1190" t="str">
            <v/>
          </cell>
        </row>
        <row r="1191">
          <cell r="A1191">
            <v>42924</v>
          </cell>
          <cell r="AB1191" t="str">
            <v>WON</v>
          </cell>
          <cell r="AC1191">
            <v>11</v>
          </cell>
          <cell r="AE1191">
            <v>100</v>
          </cell>
          <cell r="AF1191">
            <v>1100</v>
          </cell>
        </row>
        <row r="1192">
          <cell r="A1192">
            <v>42924</v>
          </cell>
          <cell r="AC1192">
            <v>13</v>
          </cell>
          <cell r="AE1192">
            <v>100</v>
          </cell>
          <cell r="AF1192" t="str">
            <v/>
          </cell>
        </row>
        <row r="1193">
          <cell r="A1193">
            <v>42924</v>
          </cell>
          <cell r="AC1193">
            <v>12</v>
          </cell>
          <cell r="AE1193">
            <v>100</v>
          </cell>
          <cell r="AF1193" t="str">
            <v/>
          </cell>
        </row>
        <row r="1194">
          <cell r="A1194">
            <v>42924</v>
          </cell>
          <cell r="AC1194">
            <v>11</v>
          </cell>
          <cell r="AE1194">
            <v>100</v>
          </cell>
          <cell r="AF1194" t="str">
            <v/>
          </cell>
        </row>
        <row r="1195">
          <cell r="A1195">
            <v>42924</v>
          </cell>
          <cell r="AB1195" t="str">
            <v>WON</v>
          </cell>
          <cell r="AC1195">
            <v>7.5</v>
          </cell>
          <cell r="AE1195">
            <v>100</v>
          </cell>
          <cell r="AF1195">
            <v>750</v>
          </cell>
        </row>
        <row r="1196">
          <cell r="A1196">
            <v>42924</v>
          </cell>
          <cell r="AC1196">
            <v>13</v>
          </cell>
          <cell r="AE1196">
            <v>100</v>
          </cell>
          <cell r="AF1196" t="str">
            <v/>
          </cell>
        </row>
        <row r="1197">
          <cell r="A1197">
            <v>42924</v>
          </cell>
          <cell r="AB1197" t="str">
            <v>WON</v>
          </cell>
          <cell r="AC1197">
            <v>3.2</v>
          </cell>
          <cell r="AE1197">
            <v>100</v>
          </cell>
          <cell r="AF1197">
            <v>320</v>
          </cell>
        </row>
        <row r="1198">
          <cell r="A1198">
            <v>42924</v>
          </cell>
          <cell r="AC1198">
            <v>9</v>
          </cell>
          <cell r="AE1198">
            <v>100</v>
          </cell>
          <cell r="AF1198" t="str">
            <v/>
          </cell>
        </row>
        <row r="1199">
          <cell r="A1199">
            <v>42924</v>
          </cell>
          <cell r="AC1199">
            <v>10</v>
          </cell>
          <cell r="AE1199">
            <v>100</v>
          </cell>
          <cell r="AF1199" t="str">
            <v/>
          </cell>
        </row>
        <row r="1200">
          <cell r="A1200">
            <v>42924</v>
          </cell>
          <cell r="AC1200">
            <v>10</v>
          </cell>
          <cell r="AE1200">
            <v>100</v>
          </cell>
          <cell r="AF1200" t="str">
            <v/>
          </cell>
        </row>
        <row r="1201">
          <cell r="A1201">
            <v>42924</v>
          </cell>
          <cell r="AB1201" t="str">
            <v>2nd</v>
          </cell>
          <cell r="AC1201">
            <v>11</v>
          </cell>
          <cell r="AE1201">
            <v>100</v>
          </cell>
          <cell r="AF1201" t="str">
            <v/>
          </cell>
        </row>
        <row r="1202">
          <cell r="A1202">
            <v>42924</v>
          </cell>
          <cell r="AB1202" t="str">
            <v>2nd</v>
          </cell>
          <cell r="AC1202">
            <v>4.2</v>
          </cell>
          <cell r="AE1202">
            <v>100</v>
          </cell>
          <cell r="AF1202" t="str">
            <v/>
          </cell>
        </row>
        <row r="1203">
          <cell r="A1203">
            <v>42924</v>
          </cell>
          <cell r="AB1203" t="str">
            <v>3rd</v>
          </cell>
          <cell r="AC1203">
            <v>9.5</v>
          </cell>
          <cell r="AE1203">
            <v>100</v>
          </cell>
          <cell r="AF1203" t="str">
            <v/>
          </cell>
        </row>
        <row r="1204">
          <cell r="A1204">
            <v>42924</v>
          </cell>
          <cell r="AC1204">
            <v>13</v>
          </cell>
          <cell r="AE1204">
            <v>100</v>
          </cell>
          <cell r="AF1204" t="str">
            <v/>
          </cell>
        </row>
        <row r="1205">
          <cell r="A1205">
            <v>42924</v>
          </cell>
          <cell r="AC1205">
            <v>19</v>
          </cell>
          <cell r="AE1205">
            <v>100</v>
          </cell>
          <cell r="AF1205" t="str">
            <v/>
          </cell>
        </row>
        <row r="1206">
          <cell r="A1206">
            <v>42924</v>
          </cell>
          <cell r="AC1206">
            <v>12</v>
          </cell>
          <cell r="AE1206">
            <v>100</v>
          </cell>
          <cell r="AF1206" t="str">
            <v/>
          </cell>
        </row>
        <row r="1207">
          <cell r="A1207">
            <v>42931</v>
          </cell>
          <cell r="AC1207">
            <v>3</v>
          </cell>
          <cell r="AE1207">
            <v>100</v>
          </cell>
          <cell r="AF1207" t="str">
            <v/>
          </cell>
        </row>
        <row r="1208">
          <cell r="A1208">
            <v>42931</v>
          </cell>
          <cell r="AC1208">
            <v>20</v>
          </cell>
          <cell r="AE1208">
            <v>100</v>
          </cell>
          <cell r="AF1208" t="str">
            <v/>
          </cell>
        </row>
        <row r="1209">
          <cell r="A1209">
            <v>42931</v>
          </cell>
          <cell r="AC1209">
            <v>7</v>
          </cell>
          <cell r="AE1209">
            <v>100</v>
          </cell>
          <cell r="AF1209" t="str">
            <v/>
          </cell>
        </row>
        <row r="1210">
          <cell r="A1210">
            <v>42931</v>
          </cell>
          <cell r="AB1210" t="str">
            <v>3rd</v>
          </cell>
          <cell r="AC1210">
            <v>11</v>
          </cell>
          <cell r="AE1210">
            <v>100</v>
          </cell>
          <cell r="AF1210" t="str">
            <v/>
          </cell>
        </row>
        <row r="1211">
          <cell r="A1211">
            <v>42931</v>
          </cell>
          <cell r="AB1211" t="str">
            <v>2nd</v>
          </cell>
          <cell r="AC1211">
            <v>12</v>
          </cell>
          <cell r="AE1211">
            <v>100</v>
          </cell>
          <cell r="AF1211" t="str">
            <v/>
          </cell>
        </row>
        <row r="1212">
          <cell r="A1212">
            <v>42931</v>
          </cell>
          <cell r="AB1212" t="str">
            <v>WON</v>
          </cell>
          <cell r="AC1212">
            <v>3.6</v>
          </cell>
          <cell r="AE1212">
            <v>100</v>
          </cell>
          <cell r="AF1212">
            <v>360</v>
          </cell>
        </row>
        <row r="1213">
          <cell r="A1213">
            <v>42931</v>
          </cell>
          <cell r="AC1213">
            <v>17</v>
          </cell>
          <cell r="AE1213">
            <v>100</v>
          </cell>
          <cell r="AF1213" t="str">
            <v/>
          </cell>
        </row>
        <row r="1214">
          <cell r="A1214">
            <v>42931</v>
          </cell>
          <cell r="AB1214" t="str">
            <v>3rd</v>
          </cell>
          <cell r="AC1214">
            <v>7.5</v>
          </cell>
          <cell r="AE1214">
            <v>100</v>
          </cell>
          <cell r="AF1214" t="str">
            <v/>
          </cell>
        </row>
        <row r="1215">
          <cell r="A1215">
            <v>42931</v>
          </cell>
          <cell r="AB1215" t="str">
            <v>2nd</v>
          </cell>
          <cell r="AC1215">
            <v>7.5</v>
          </cell>
          <cell r="AE1215">
            <v>100</v>
          </cell>
          <cell r="AF1215" t="str">
            <v/>
          </cell>
        </row>
        <row r="1216">
          <cell r="A1216">
            <v>42931</v>
          </cell>
          <cell r="AC1216">
            <v>11</v>
          </cell>
          <cell r="AE1216">
            <v>100</v>
          </cell>
          <cell r="AF1216" t="str">
            <v/>
          </cell>
        </row>
        <row r="1217">
          <cell r="A1217">
            <v>42931</v>
          </cell>
          <cell r="AC1217">
            <v>2.25</v>
          </cell>
          <cell r="AE1217">
            <v>100</v>
          </cell>
          <cell r="AF1217" t="str">
            <v/>
          </cell>
        </row>
        <row r="1218">
          <cell r="A1218">
            <v>42931</v>
          </cell>
          <cell r="AC1218">
            <v>7</v>
          </cell>
          <cell r="AE1218">
            <v>100</v>
          </cell>
          <cell r="AF1218" t="str">
            <v/>
          </cell>
        </row>
        <row r="1219">
          <cell r="A1219">
            <v>42931</v>
          </cell>
          <cell r="AC1219">
            <v>15</v>
          </cell>
          <cell r="AE1219">
            <v>100</v>
          </cell>
          <cell r="AF1219" t="str">
            <v/>
          </cell>
        </row>
        <row r="1220">
          <cell r="A1220">
            <v>42931</v>
          </cell>
          <cell r="AC1220">
            <v>19</v>
          </cell>
          <cell r="AE1220">
            <v>100</v>
          </cell>
          <cell r="AF1220" t="str">
            <v/>
          </cell>
        </row>
        <row r="1221">
          <cell r="A1221">
            <v>42931</v>
          </cell>
          <cell r="AC1221">
            <v>14</v>
          </cell>
          <cell r="AE1221">
            <v>100</v>
          </cell>
          <cell r="AF1221" t="str">
            <v/>
          </cell>
        </row>
        <row r="1222">
          <cell r="A1222">
            <v>42931</v>
          </cell>
          <cell r="AB1222" t="str">
            <v>3rd</v>
          </cell>
          <cell r="AC1222">
            <v>5</v>
          </cell>
          <cell r="AE1222">
            <v>100</v>
          </cell>
          <cell r="AF1222" t="str">
            <v/>
          </cell>
        </row>
        <row r="1223">
          <cell r="A1223">
            <v>42931</v>
          </cell>
          <cell r="AB1223" t="str">
            <v>2nd</v>
          </cell>
          <cell r="AC1223">
            <v>3.5</v>
          </cell>
          <cell r="AE1223">
            <v>100</v>
          </cell>
          <cell r="AF1223" t="str">
            <v/>
          </cell>
        </row>
        <row r="1224">
          <cell r="A1224">
            <v>42931</v>
          </cell>
          <cell r="AC1224">
            <v>5.5</v>
          </cell>
          <cell r="AE1224">
            <v>100</v>
          </cell>
          <cell r="AF1224" t="str">
            <v/>
          </cell>
        </row>
        <row r="1225">
          <cell r="A1225">
            <v>42931</v>
          </cell>
          <cell r="AC1225">
            <v>10</v>
          </cell>
          <cell r="AE1225">
            <v>100</v>
          </cell>
          <cell r="AF1225" t="str">
            <v/>
          </cell>
        </row>
        <row r="1226">
          <cell r="A1226">
            <v>42931</v>
          </cell>
          <cell r="AB1226" t="str">
            <v>WON</v>
          </cell>
          <cell r="AC1226">
            <v>10</v>
          </cell>
          <cell r="AE1226">
            <v>100</v>
          </cell>
          <cell r="AF1226">
            <v>1000</v>
          </cell>
        </row>
        <row r="1227">
          <cell r="A1227">
            <v>42931</v>
          </cell>
          <cell r="AB1227" t="str">
            <v>2nd</v>
          </cell>
          <cell r="AC1227">
            <v>4.2</v>
          </cell>
          <cell r="AE1227">
            <v>100</v>
          </cell>
          <cell r="AF1227" t="str">
            <v/>
          </cell>
        </row>
        <row r="1228">
          <cell r="A1228">
            <v>42931</v>
          </cell>
          <cell r="AB1228" t="str">
            <v>3rd</v>
          </cell>
          <cell r="AC1228">
            <v>10</v>
          </cell>
          <cell r="AE1228">
            <v>100</v>
          </cell>
          <cell r="AF1228" t="str">
            <v/>
          </cell>
        </row>
        <row r="1229">
          <cell r="A1229">
            <v>42931</v>
          </cell>
          <cell r="AC1229">
            <v>5</v>
          </cell>
          <cell r="AE1229">
            <v>100</v>
          </cell>
          <cell r="AF1229" t="str">
            <v/>
          </cell>
        </row>
        <row r="1230">
          <cell r="A1230">
            <v>42931</v>
          </cell>
          <cell r="AC1230">
            <v>8.5</v>
          </cell>
          <cell r="AE1230">
            <v>100</v>
          </cell>
          <cell r="AF1230" t="str">
            <v/>
          </cell>
        </row>
        <row r="1231">
          <cell r="A1231">
            <v>42931</v>
          </cell>
          <cell r="AB1231" t="str">
            <v>WON</v>
          </cell>
          <cell r="AC1231">
            <v>8.8000000000000007</v>
          </cell>
          <cell r="AE1231">
            <v>100</v>
          </cell>
          <cell r="AF1231">
            <v>880.00000000000011</v>
          </cell>
        </row>
        <row r="1232">
          <cell r="A1232">
            <v>42931</v>
          </cell>
          <cell r="AB1232" t="str">
            <v>3rd</v>
          </cell>
          <cell r="AC1232">
            <v>9</v>
          </cell>
          <cell r="AE1232">
            <v>100</v>
          </cell>
          <cell r="AF1232" t="str">
            <v/>
          </cell>
        </row>
        <row r="1233">
          <cell r="A1233">
            <v>42931</v>
          </cell>
          <cell r="AB1233" t="str">
            <v>WON</v>
          </cell>
          <cell r="AC1233">
            <v>1.85</v>
          </cell>
          <cell r="AE1233">
            <v>100</v>
          </cell>
          <cell r="AF1233">
            <v>185</v>
          </cell>
        </row>
        <row r="1234">
          <cell r="A1234">
            <v>42931</v>
          </cell>
          <cell r="AC1234">
            <v>5.5</v>
          </cell>
          <cell r="AE1234">
            <v>100</v>
          </cell>
          <cell r="AF1234" t="str">
            <v/>
          </cell>
        </row>
        <row r="1235">
          <cell r="A1235">
            <v>42931</v>
          </cell>
          <cell r="AC1235">
            <v>31</v>
          </cell>
          <cell r="AE1235">
            <v>100</v>
          </cell>
          <cell r="AF1235" t="str">
            <v/>
          </cell>
        </row>
        <row r="1236">
          <cell r="A1236">
            <v>42931</v>
          </cell>
          <cell r="AC1236">
            <v>11</v>
          </cell>
          <cell r="AE1236">
            <v>100</v>
          </cell>
          <cell r="AF1236" t="str">
            <v/>
          </cell>
        </row>
        <row r="1237">
          <cell r="A1237">
            <v>42931</v>
          </cell>
          <cell r="AB1237" t="str">
            <v>2nd</v>
          </cell>
          <cell r="AC1237">
            <v>2.8</v>
          </cell>
          <cell r="AE1237">
            <v>100</v>
          </cell>
          <cell r="AF1237" t="str">
            <v/>
          </cell>
        </row>
        <row r="1238">
          <cell r="A1238">
            <v>42931</v>
          </cell>
          <cell r="AB1238" t="str">
            <v>3rd</v>
          </cell>
          <cell r="AC1238">
            <v>7.5</v>
          </cell>
          <cell r="AE1238">
            <v>100</v>
          </cell>
          <cell r="AF1238" t="str">
            <v/>
          </cell>
        </row>
        <row r="1239">
          <cell r="A1239">
            <v>42931</v>
          </cell>
          <cell r="AC1239">
            <v>6.5</v>
          </cell>
          <cell r="AE1239">
            <v>100</v>
          </cell>
          <cell r="AF1239" t="str">
            <v/>
          </cell>
        </row>
        <row r="1240">
          <cell r="A1240">
            <v>42931</v>
          </cell>
          <cell r="AB1240" t="str">
            <v>L/Scr</v>
          </cell>
          <cell r="AC1240">
            <v>1</v>
          </cell>
          <cell r="AE1240" t="str">
            <v/>
          </cell>
          <cell r="AF1240" t="str">
            <v/>
          </cell>
        </row>
        <row r="1241">
          <cell r="A1241">
            <v>42931</v>
          </cell>
          <cell r="AC1241">
            <v>21</v>
          </cell>
          <cell r="AE1241">
            <v>100</v>
          </cell>
          <cell r="AF1241" t="str">
            <v/>
          </cell>
        </row>
        <row r="1242">
          <cell r="A1242">
            <v>42931</v>
          </cell>
          <cell r="AB1242" t="str">
            <v>3rd</v>
          </cell>
          <cell r="AC1242">
            <v>10</v>
          </cell>
          <cell r="AE1242">
            <v>100</v>
          </cell>
          <cell r="AF1242" t="str">
            <v/>
          </cell>
        </row>
        <row r="1243">
          <cell r="A1243">
            <v>42931</v>
          </cell>
          <cell r="AB1243" t="str">
            <v>WON</v>
          </cell>
          <cell r="AC1243">
            <v>2.9</v>
          </cell>
          <cell r="AE1243">
            <v>100</v>
          </cell>
          <cell r="AF1243">
            <v>290</v>
          </cell>
        </row>
        <row r="1244">
          <cell r="A1244">
            <v>42931</v>
          </cell>
          <cell r="AC1244">
            <v>11</v>
          </cell>
          <cell r="AE1244">
            <v>100</v>
          </cell>
          <cell r="AF1244" t="str">
            <v/>
          </cell>
        </row>
        <row r="1245">
          <cell r="A1245">
            <v>42931</v>
          </cell>
          <cell r="AC1245">
            <v>11</v>
          </cell>
          <cell r="AE1245">
            <v>100</v>
          </cell>
          <cell r="AF1245" t="str">
            <v/>
          </cell>
        </row>
        <row r="1246">
          <cell r="A1246">
            <v>42931</v>
          </cell>
          <cell r="AC1246">
            <v>31</v>
          </cell>
          <cell r="AE1246">
            <v>100</v>
          </cell>
          <cell r="AF1246" t="str">
            <v/>
          </cell>
        </row>
        <row r="1247">
          <cell r="A1247">
            <v>42938</v>
          </cell>
          <cell r="AC1247">
            <v>3.6</v>
          </cell>
          <cell r="AE1247">
            <v>100</v>
          </cell>
          <cell r="AF1247" t="str">
            <v/>
          </cell>
        </row>
        <row r="1248">
          <cell r="A1248">
            <v>42938</v>
          </cell>
          <cell r="AC1248">
            <v>4</v>
          </cell>
          <cell r="AE1248">
            <v>100</v>
          </cell>
          <cell r="AF1248" t="str">
            <v/>
          </cell>
        </row>
        <row r="1249">
          <cell r="A1249">
            <v>42938</v>
          </cell>
          <cell r="AB1249" t="str">
            <v>WON</v>
          </cell>
          <cell r="AC1249">
            <v>14</v>
          </cell>
          <cell r="AE1249">
            <v>100</v>
          </cell>
          <cell r="AF1249">
            <v>1400</v>
          </cell>
        </row>
        <row r="1250">
          <cell r="A1250">
            <v>42938</v>
          </cell>
          <cell r="AB1250" t="str">
            <v>2nd</v>
          </cell>
          <cell r="AC1250">
            <v>8</v>
          </cell>
          <cell r="AE1250">
            <v>100</v>
          </cell>
          <cell r="AF1250" t="str">
            <v/>
          </cell>
        </row>
        <row r="1251">
          <cell r="A1251">
            <v>42938</v>
          </cell>
          <cell r="AC1251">
            <v>7.5</v>
          </cell>
          <cell r="AE1251">
            <v>100</v>
          </cell>
          <cell r="AF1251" t="str">
            <v/>
          </cell>
        </row>
        <row r="1252">
          <cell r="A1252">
            <v>42938</v>
          </cell>
          <cell r="AB1252" t="str">
            <v>Ntd</v>
          </cell>
          <cell r="AC1252">
            <v>7</v>
          </cell>
          <cell r="AE1252">
            <v>100</v>
          </cell>
          <cell r="AF1252" t="str">
            <v/>
          </cell>
        </row>
        <row r="1253">
          <cell r="A1253">
            <v>42938</v>
          </cell>
          <cell r="AC1253">
            <v>31</v>
          </cell>
          <cell r="AE1253">
            <v>100</v>
          </cell>
          <cell r="AF1253" t="str">
            <v/>
          </cell>
        </row>
        <row r="1254">
          <cell r="A1254">
            <v>42938</v>
          </cell>
          <cell r="AB1254" t="str">
            <v>WON</v>
          </cell>
          <cell r="AC1254">
            <v>6</v>
          </cell>
          <cell r="AE1254">
            <v>100</v>
          </cell>
          <cell r="AF1254">
            <v>600</v>
          </cell>
        </row>
        <row r="1255">
          <cell r="A1255">
            <v>42938</v>
          </cell>
          <cell r="AB1255" t="str">
            <v>2nd</v>
          </cell>
          <cell r="AC1255">
            <v>3.9</v>
          </cell>
          <cell r="AE1255">
            <v>100</v>
          </cell>
          <cell r="AF1255" t="str">
            <v/>
          </cell>
        </row>
        <row r="1256">
          <cell r="A1256">
            <v>42938</v>
          </cell>
          <cell r="AC1256">
            <v>3</v>
          </cell>
          <cell r="AE1256">
            <v>100</v>
          </cell>
          <cell r="AF1256" t="str">
            <v/>
          </cell>
        </row>
        <row r="1257">
          <cell r="A1257">
            <v>42938</v>
          </cell>
          <cell r="AB1257" t="str">
            <v>WON</v>
          </cell>
          <cell r="AC1257">
            <v>2.2999999999999998</v>
          </cell>
          <cell r="AE1257">
            <v>100</v>
          </cell>
          <cell r="AF1257">
            <v>229.99999999999997</v>
          </cell>
        </row>
        <row r="1258">
          <cell r="A1258">
            <v>42938</v>
          </cell>
          <cell r="AB1258" t="str">
            <v>2nd</v>
          </cell>
          <cell r="AC1258">
            <v>7</v>
          </cell>
          <cell r="AE1258">
            <v>100</v>
          </cell>
          <cell r="AF1258" t="str">
            <v/>
          </cell>
        </row>
        <row r="1259">
          <cell r="A1259">
            <v>42938</v>
          </cell>
          <cell r="AC1259">
            <v>6.5</v>
          </cell>
          <cell r="AE1259">
            <v>100</v>
          </cell>
          <cell r="AF1259" t="str">
            <v/>
          </cell>
        </row>
        <row r="1260">
          <cell r="A1260">
            <v>42938</v>
          </cell>
          <cell r="AC1260">
            <v>18</v>
          </cell>
          <cell r="AE1260">
            <v>100</v>
          </cell>
          <cell r="AF1260" t="str">
            <v/>
          </cell>
        </row>
        <row r="1261">
          <cell r="A1261">
            <v>42938</v>
          </cell>
          <cell r="AB1261" t="str">
            <v>3rd</v>
          </cell>
          <cell r="AC1261">
            <v>8</v>
          </cell>
          <cell r="AE1261">
            <v>100</v>
          </cell>
          <cell r="AF1261" t="str">
            <v/>
          </cell>
        </row>
        <row r="1262">
          <cell r="A1262">
            <v>42938</v>
          </cell>
          <cell r="AB1262" t="str">
            <v>WON</v>
          </cell>
          <cell r="AC1262">
            <v>8</v>
          </cell>
          <cell r="AE1262">
            <v>100</v>
          </cell>
          <cell r="AF1262">
            <v>800</v>
          </cell>
        </row>
        <row r="1263">
          <cell r="A1263">
            <v>42938</v>
          </cell>
          <cell r="AC1263">
            <v>7.5</v>
          </cell>
          <cell r="AE1263">
            <v>100</v>
          </cell>
          <cell r="AF1263" t="str">
            <v/>
          </cell>
        </row>
        <row r="1264">
          <cell r="A1264">
            <v>42938</v>
          </cell>
          <cell r="AC1264">
            <v>21</v>
          </cell>
          <cell r="AE1264">
            <v>100</v>
          </cell>
          <cell r="AF1264" t="str">
            <v/>
          </cell>
        </row>
        <row r="1265">
          <cell r="A1265">
            <v>42938</v>
          </cell>
          <cell r="AC1265">
            <v>26</v>
          </cell>
          <cell r="AE1265">
            <v>100</v>
          </cell>
          <cell r="AF1265" t="str">
            <v/>
          </cell>
        </row>
        <row r="1266">
          <cell r="A1266">
            <v>42938</v>
          </cell>
          <cell r="AC1266">
            <v>3.9</v>
          </cell>
          <cell r="AE1266">
            <v>100</v>
          </cell>
          <cell r="AF1266" t="str">
            <v/>
          </cell>
        </row>
        <row r="1267">
          <cell r="A1267">
            <v>42938</v>
          </cell>
          <cell r="AC1267">
            <v>6.5</v>
          </cell>
          <cell r="AE1267">
            <v>100</v>
          </cell>
          <cell r="AF1267" t="str">
            <v/>
          </cell>
        </row>
        <row r="1268">
          <cell r="A1268">
            <v>42938</v>
          </cell>
          <cell r="AC1268">
            <v>9</v>
          </cell>
          <cell r="AE1268">
            <v>100</v>
          </cell>
          <cell r="AF1268" t="str">
            <v/>
          </cell>
        </row>
        <row r="1269">
          <cell r="A1269">
            <v>42938</v>
          </cell>
          <cell r="AB1269" t="str">
            <v>3rd</v>
          </cell>
          <cell r="AC1269">
            <v>3.8</v>
          </cell>
          <cell r="AE1269">
            <v>100</v>
          </cell>
          <cell r="AF1269" t="str">
            <v/>
          </cell>
        </row>
        <row r="1270">
          <cell r="A1270">
            <v>42938</v>
          </cell>
          <cell r="AC1270">
            <v>26</v>
          </cell>
          <cell r="AE1270">
            <v>100</v>
          </cell>
          <cell r="AF1270" t="str">
            <v/>
          </cell>
        </row>
        <row r="1271">
          <cell r="A1271">
            <v>42938</v>
          </cell>
          <cell r="AC1271">
            <v>9</v>
          </cell>
          <cell r="AE1271">
            <v>100</v>
          </cell>
          <cell r="AF1271" t="str">
            <v/>
          </cell>
        </row>
        <row r="1272">
          <cell r="A1272">
            <v>42938</v>
          </cell>
          <cell r="AB1272" t="str">
            <v>3rd</v>
          </cell>
          <cell r="AC1272">
            <v>11</v>
          </cell>
          <cell r="AE1272">
            <v>100</v>
          </cell>
          <cell r="AF1272" t="str">
            <v/>
          </cell>
        </row>
        <row r="1273">
          <cell r="A1273">
            <v>42938</v>
          </cell>
          <cell r="AC1273">
            <v>12</v>
          </cell>
          <cell r="AE1273">
            <v>100</v>
          </cell>
          <cell r="AF1273" t="str">
            <v/>
          </cell>
        </row>
        <row r="1274">
          <cell r="A1274">
            <v>42938</v>
          </cell>
          <cell r="AC1274">
            <v>3</v>
          </cell>
          <cell r="AE1274">
            <v>100</v>
          </cell>
          <cell r="AF1274" t="str">
            <v/>
          </cell>
        </row>
        <row r="1275">
          <cell r="A1275">
            <v>42938</v>
          </cell>
          <cell r="AB1275" t="str">
            <v>WON</v>
          </cell>
          <cell r="AC1275">
            <v>4.8</v>
          </cell>
          <cell r="AE1275">
            <v>100</v>
          </cell>
          <cell r="AF1275">
            <v>480</v>
          </cell>
        </row>
        <row r="1276">
          <cell r="A1276">
            <v>42938</v>
          </cell>
          <cell r="AC1276">
            <v>15</v>
          </cell>
          <cell r="AE1276">
            <v>100</v>
          </cell>
          <cell r="AF1276" t="str">
            <v/>
          </cell>
        </row>
        <row r="1277">
          <cell r="A1277">
            <v>42938</v>
          </cell>
          <cell r="AB1277" t="str">
            <v>3rd</v>
          </cell>
          <cell r="AC1277">
            <v>8</v>
          </cell>
          <cell r="AE1277">
            <v>100</v>
          </cell>
          <cell r="AF1277" t="str">
            <v/>
          </cell>
        </row>
        <row r="1278">
          <cell r="A1278">
            <v>42938</v>
          </cell>
          <cell r="AB1278" t="str">
            <v>WON</v>
          </cell>
          <cell r="AC1278">
            <v>13</v>
          </cell>
          <cell r="AE1278">
            <v>100</v>
          </cell>
          <cell r="AF1278">
            <v>1300</v>
          </cell>
        </row>
        <row r="1279">
          <cell r="A1279">
            <v>42938</v>
          </cell>
          <cell r="AB1279" t="str">
            <v>2nd</v>
          </cell>
          <cell r="AC1279">
            <v>3.9</v>
          </cell>
          <cell r="AE1279">
            <v>100</v>
          </cell>
          <cell r="AF1279" t="str">
            <v/>
          </cell>
        </row>
        <row r="1280">
          <cell r="A1280">
            <v>42938</v>
          </cell>
          <cell r="AC1280">
            <v>6</v>
          </cell>
          <cell r="AE1280">
            <v>100</v>
          </cell>
          <cell r="AF1280" t="str">
            <v/>
          </cell>
        </row>
        <row r="1281">
          <cell r="A1281">
            <v>42938</v>
          </cell>
          <cell r="AC1281">
            <v>21</v>
          </cell>
          <cell r="AE1281">
            <v>100</v>
          </cell>
          <cell r="AF1281" t="str">
            <v/>
          </cell>
        </row>
        <row r="1282">
          <cell r="A1282">
            <v>42938</v>
          </cell>
          <cell r="AB1282" t="str">
            <v>WON</v>
          </cell>
          <cell r="AC1282">
            <v>9</v>
          </cell>
          <cell r="AE1282">
            <v>100</v>
          </cell>
          <cell r="AF1282">
            <v>900</v>
          </cell>
        </row>
        <row r="1283">
          <cell r="A1283">
            <v>42938</v>
          </cell>
          <cell r="AC1283">
            <v>8.5</v>
          </cell>
          <cell r="AE1283">
            <v>100</v>
          </cell>
          <cell r="AF1283" t="str">
            <v/>
          </cell>
        </row>
        <row r="1284">
          <cell r="A1284">
            <v>42938</v>
          </cell>
          <cell r="AC1284">
            <v>6</v>
          </cell>
          <cell r="AE1284">
            <v>100</v>
          </cell>
          <cell r="AF1284" t="str">
            <v/>
          </cell>
        </row>
        <row r="1285">
          <cell r="A1285">
            <v>42938</v>
          </cell>
          <cell r="AB1285" t="str">
            <v>3rd</v>
          </cell>
          <cell r="AC1285">
            <v>21</v>
          </cell>
          <cell r="AE1285">
            <v>100</v>
          </cell>
          <cell r="AF1285" t="str">
            <v/>
          </cell>
        </row>
        <row r="1286">
          <cell r="A1286">
            <v>42938</v>
          </cell>
          <cell r="AC1286">
            <v>5.5</v>
          </cell>
          <cell r="AE1286">
            <v>100</v>
          </cell>
          <cell r="AF1286" t="str">
            <v/>
          </cell>
        </row>
        <row r="1287">
          <cell r="A1287">
            <v>42945</v>
          </cell>
          <cell r="AC1287">
            <v>5.5</v>
          </cell>
          <cell r="AE1287">
            <v>100</v>
          </cell>
          <cell r="AF1287" t="str">
            <v/>
          </cell>
        </row>
        <row r="1288">
          <cell r="A1288">
            <v>42945</v>
          </cell>
          <cell r="AB1288" t="str">
            <v>WON</v>
          </cell>
          <cell r="AC1288">
            <v>7</v>
          </cell>
          <cell r="AE1288">
            <v>100</v>
          </cell>
          <cell r="AF1288">
            <v>700</v>
          </cell>
        </row>
        <row r="1289">
          <cell r="A1289">
            <v>42945</v>
          </cell>
          <cell r="AC1289">
            <v>6</v>
          </cell>
          <cell r="AE1289">
            <v>100</v>
          </cell>
          <cell r="AF1289" t="str">
            <v/>
          </cell>
        </row>
        <row r="1290">
          <cell r="A1290">
            <v>42945</v>
          </cell>
          <cell r="AB1290" t="str">
            <v>3rd</v>
          </cell>
          <cell r="AC1290">
            <v>3.7</v>
          </cell>
          <cell r="AE1290">
            <v>100</v>
          </cell>
          <cell r="AF1290" t="str">
            <v/>
          </cell>
        </row>
        <row r="1291">
          <cell r="A1291">
            <v>42945</v>
          </cell>
          <cell r="AB1291" t="str">
            <v>2nd</v>
          </cell>
          <cell r="AC1291">
            <v>4</v>
          </cell>
          <cell r="AE1291">
            <v>100</v>
          </cell>
          <cell r="AF1291" t="str">
            <v/>
          </cell>
        </row>
        <row r="1292">
          <cell r="A1292">
            <v>42945</v>
          </cell>
          <cell r="AB1292" t="str">
            <v>WON</v>
          </cell>
          <cell r="AC1292">
            <v>1.95</v>
          </cell>
          <cell r="AE1292">
            <v>100</v>
          </cell>
          <cell r="AF1292">
            <v>195</v>
          </cell>
        </row>
        <row r="1293">
          <cell r="A1293">
            <v>42945</v>
          </cell>
          <cell r="AC1293">
            <v>4.2</v>
          </cell>
          <cell r="AE1293">
            <v>100</v>
          </cell>
          <cell r="AF1293" t="str">
            <v/>
          </cell>
        </row>
        <row r="1294">
          <cell r="A1294">
            <v>42945</v>
          </cell>
          <cell r="AB1294" t="str">
            <v>3rd</v>
          </cell>
          <cell r="AC1294">
            <v>14</v>
          </cell>
          <cell r="AE1294">
            <v>100</v>
          </cell>
          <cell r="AF1294" t="str">
            <v/>
          </cell>
        </row>
        <row r="1295">
          <cell r="A1295">
            <v>42945</v>
          </cell>
          <cell r="AC1295">
            <v>14</v>
          </cell>
          <cell r="AE1295">
            <v>100</v>
          </cell>
          <cell r="AF1295" t="str">
            <v/>
          </cell>
        </row>
        <row r="1296">
          <cell r="A1296">
            <v>42945</v>
          </cell>
          <cell r="AC1296">
            <v>26</v>
          </cell>
          <cell r="AE1296">
            <v>100</v>
          </cell>
          <cell r="AF1296" t="str">
            <v/>
          </cell>
        </row>
        <row r="1297">
          <cell r="A1297">
            <v>42945</v>
          </cell>
          <cell r="AB1297" t="str">
            <v>WON</v>
          </cell>
          <cell r="AC1297">
            <v>10</v>
          </cell>
          <cell r="AE1297">
            <v>100</v>
          </cell>
          <cell r="AF1297">
            <v>1000</v>
          </cell>
        </row>
        <row r="1298">
          <cell r="A1298">
            <v>42945</v>
          </cell>
          <cell r="AC1298">
            <v>6</v>
          </cell>
          <cell r="AE1298">
            <v>100</v>
          </cell>
          <cell r="AF1298" t="str">
            <v/>
          </cell>
        </row>
        <row r="1299">
          <cell r="A1299">
            <v>42945</v>
          </cell>
          <cell r="AC1299">
            <v>20</v>
          </cell>
          <cell r="AE1299">
            <v>100</v>
          </cell>
          <cell r="AF1299" t="str">
            <v/>
          </cell>
        </row>
        <row r="1300">
          <cell r="A1300">
            <v>42945</v>
          </cell>
          <cell r="AC1300">
            <v>8.5</v>
          </cell>
          <cell r="AE1300">
            <v>100</v>
          </cell>
          <cell r="AF1300" t="str">
            <v/>
          </cell>
        </row>
        <row r="1301">
          <cell r="A1301">
            <v>42945</v>
          </cell>
          <cell r="AB1301" t="str">
            <v>L/Scr</v>
          </cell>
          <cell r="AC1301">
            <v>1</v>
          </cell>
          <cell r="AE1301" t="str">
            <v/>
          </cell>
          <cell r="AF1301" t="str">
            <v/>
          </cell>
        </row>
        <row r="1302">
          <cell r="A1302">
            <v>42952</v>
          </cell>
          <cell r="AC1302">
            <v>4</v>
          </cell>
          <cell r="AE1302">
            <v>100</v>
          </cell>
          <cell r="AF1302" t="str">
            <v/>
          </cell>
        </row>
        <row r="1303">
          <cell r="A1303">
            <v>42952</v>
          </cell>
          <cell r="AC1303">
            <v>5.5</v>
          </cell>
          <cell r="AE1303">
            <v>100</v>
          </cell>
          <cell r="AF1303" t="str">
            <v/>
          </cell>
        </row>
        <row r="1304">
          <cell r="A1304">
            <v>42952</v>
          </cell>
          <cell r="AC1304">
            <v>8</v>
          </cell>
          <cell r="AE1304">
            <v>100</v>
          </cell>
          <cell r="AF1304" t="str">
            <v/>
          </cell>
        </row>
        <row r="1305">
          <cell r="A1305">
            <v>42952</v>
          </cell>
          <cell r="AB1305" t="str">
            <v>WON</v>
          </cell>
          <cell r="AC1305">
            <v>6</v>
          </cell>
          <cell r="AE1305">
            <v>100</v>
          </cell>
          <cell r="AF1305">
            <v>600</v>
          </cell>
        </row>
        <row r="1306">
          <cell r="A1306">
            <v>42952</v>
          </cell>
          <cell r="AB1306" t="str">
            <v>3rd</v>
          </cell>
          <cell r="AC1306">
            <v>9</v>
          </cell>
          <cell r="AE1306">
            <v>100</v>
          </cell>
          <cell r="AF1306" t="str">
            <v/>
          </cell>
        </row>
        <row r="1307">
          <cell r="A1307">
            <v>42952</v>
          </cell>
          <cell r="AB1307" t="str">
            <v>WON</v>
          </cell>
          <cell r="AC1307">
            <v>4.5999999999999996</v>
          </cell>
          <cell r="AE1307">
            <v>100</v>
          </cell>
          <cell r="AF1307">
            <v>459.99999999999994</v>
          </cell>
        </row>
        <row r="1308">
          <cell r="A1308">
            <v>42952</v>
          </cell>
          <cell r="AC1308">
            <v>3.7</v>
          </cell>
          <cell r="AE1308">
            <v>100</v>
          </cell>
          <cell r="AF1308" t="str">
            <v/>
          </cell>
        </row>
        <row r="1309">
          <cell r="A1309">
            <v>42952</v>
          </cell>
          <cell r="AB1309" t="str">
            <v>2nd</v>
          </cell>
          <cell r="AC1309">
            <v>6</v>
          </cell>
          <cell r="AE1309">
            <v>100</v>
          </cell>
          <cell r="AF1309" t="str">
            <v/>
          </cell>
        </row>
        <row r="1310">
          <cell r="A1310">
            <v>42952</v>
          </cell>
          <cell r="AC1310">
            <v>14</v>
          </cell>
          <cell r="AE1310">
            <v>100</v>
          </cell>
          <cell r="AF1310" t="str">
            <v/>
          </cell>
        </row>
        <row r="1311">
          <cell r="A1311">
            <v>42952</v>
          </cell>
          <cell r="AC1311">
            <v>14</v>
          </cell>
          <cell r="AE1311">
            <v>100</v>
          </cell>
          <cell r="AF1311" t="str">
            <v/>
          </cell>
        </row>
        <row r="1312">
          <cell r="A1312">
            <v>42952</v>
          </cell>
          <cell r="AB1312" t="str">
            <v>Ntd</v>
          </cell>
          <cell r="AC1312">
            <v>2.9</v>
          </cell>
          <cell r="AE1312">
            <v>100</v>
          </cell>
          <cell r="AF1312" t="str">
            <v/>
          </cell>
        </row>
        <row r="1313">
          <cell r="A1313">
            <v>42952</v>
          </cell>
          <cell r="AC1313">
            <v>9.5</v>
          </cell>
          <cell r="AE1313">
            <v>100</v>
          </cell>
          <cell r="AF1313" t="str">
            <v/>
          </cell>
        </row>
        <row r="1314">
          <cell r="A1314">
            <v>42952</v>
          </cell>
          <cell r="AC1314">
            <v>12</v>
          </cell>
          <cell r="AE1314">
            <v>100</v>
          </cell>
          <cell r="AF1314" t="str">
            <v/>
          </cell>
        </row>
        <row r="1315">
          <cell r="A1315">
            <v>42952</v>
          </cell>
          <cell r="AC1315">
            <v>3.1</v>
          </cell>
          <cell r="AE1315">
            <v>100</v>
          </cell>
          <cell r="AF1315" t="str">
            <v/>
          </cell>
        </row>
        <row r="1316">
          <cell r="A1316">
            <v>42952</v>
          </cell>
          <cell r="AB1316" t="str">
            <v>2nd</v>
          </cell>
          <cell r="AC1316">
            <v>6.5</v>
          </cell>
          <cell r="AE1316">
            <v>100</v>
          </cell>
          <cell r="AF1316" t="str">
            <v/>
          </cell>
        </row>
        <row r="1317">
          <cell r="A1317">
            <v>42952</v>
          </cell>
          <cell r="AB1317" t="str">
            <v>2nd</v>
          </cell>
          <cell r="AC1317">
            <v>3.7</v>
          </cell>
          <cell r="AE1317">
            <v>100</v>
          </cell>
          <cell r="AF1317" t="str">
            <v/>
          </cell>
        </row>
        <row r="1318">
          <cell r="A1318">
            <v>42952</v>
          </cell>
          <cell r="AC1318">
            <v>17</v>
          </cell>
          <cell r="AE1318">
            <v>100</v>
          </cell>
          <cell r="AF1318" t="str">
            <v/>
          </cell>
        </row>
        <row r="1319">
          <cell r="A1319">
            <v>42952</v>
          </cell>
          <cell r="AB1319" t="str">
            <v>WON</v>
          </cell>
          <cell r="AC1319">
            <v>3.3</v>
          </cell>
          <cell r="AE1319">
            <v>100</v>
          </cell>
          <cell r="AF1319">
            <v>330</v>
          </cell>
        </row>
        <row r="1320">
          <cell r="A1320">
            <v>42952</v>
          </cell>
          <cell r="AC1320">
            <v>26</v>
          </cell>
          <cell r="AE1320">
            <v>100</v>
          </cell>
          <cell r="AF1320" t="str">
            <v/>
          </cell>
        </row>
        <row r="1321">
          <cell r="A1321">
            <v>42952</v>
          </cell>
          <cell r="AC1321">
            <v>12</v>
          </cell>
          <cell r="AE1321">
            <v>100</v>
          </cell>
          <cell r="AF1321" t="str">
            <v/>
          </cell>
        </row>
        <row r="1322">
          <cell r="A1322">
            <v>42952</v>
          </cell>
          <cell r="AC1322">
            <v>10</v>
          </cell>
          <cell r="AE1322">
            <v>100</v>
          </cell>
          <cell r="AF1322" t="str">
            <v/>
          </cell>
        </row>
        <row r="1323">
          <cell r="A1323">
            <v>42952</v>
          </cell>
          <cell r="AC1323">
            <v>6.5</v>
          </cell>
          <cell r="AE1323">
            <v>100</v>
          </cell>
          <cell r="AF1323" t="str">
            <v/>
          </cell>
        </row>
        <row r="1324">
          <cell r="A1324">
            <v>42952</v>
          </cell>
          <cell r="AB1324" t="str">
            <v>2nd</v>
          </cell>
          <cell r="AC1324">
            <v>3.7</v>
          </cell>
          <cell r="AE1324">
            <v>100</v>
          </cell>
          <cell r="AF1324" t="str">
            <v/>
          </cell>
        </row>
        <row r="1325">
          <cell r="A1325">
            <v>42952</v>
          </cell>
          <cell r="AB1325" t="str">
            <v>WON</v>
          </cell>
          <cell r="AC1325">
            <v>7.5</v>
          </cell>
          <cell r="AE1325">
            <v>100</v>
          </cell>
          <cell r="AF1325">
            <v>750</v>
          </cell>
        </row>
        <row r="1326">
          <cell r="A1326">
            <v>42952</v>
          </cell>
          <cell r="AC1326">
            <v>15</v>
          </cell>
          <cell r="AE1326">
            <v>100</v>
          </cell>
          <cell r="AF1326" t="str">
            <v/>
          </cell>
        </row>
        <row r="1327">
          <cell r="A1327">
            <v>42952</v>
          </cell>
          <cell r="AB1327" t="str">
            <v>2nd</v>
          </cell>
          <cell r="AC1327">
            <v>5</v>
          </cell>
          <cell r="AE1327">
            <v>100</v>
          </cell>
          <cell r="AF1327" t="str">
            <v/>
          </cell>
        </row>
        <row r="1328">
          <cell r="A1328">
            <v>42952</v>
          </cell>
          <cell r="AC1328">
            <v>3.8</v>
          </cell>
          <cell r="AE1328">
            <v>100</v>
          </cell>
          <cell r="AF1328" t="str">
            <v/>
          </cell>
        </row>
        <row r="1329">
          <cell r="A1329">
            <v>42952</v>
          </cell>
          <cell r="AB1329" t="str">
            <v>L/Scr</v>
          </cell>
          <cell r="AC1329">
            <v>1</v>
          </cell>
          <cell r="AE1329" t="str">
            <v/>
          </cell>
          <cell r="AF1329" t="str">
            <v/>
          </cell>
        </row>
        <row r="1330">
          <cell r="A1330">
            <v>42952</v>
          </cell>
          <cell r="AB1330" t="str">
            <v>WON</v>
          </cell>
          <cell r="AC1330">
            <v>9</v>
          </cell>
          <cell r="AE1330">
            <v>100</v>
          </cell>
          <cell r="AF1330">
            <v>900</v>
          </cell>
        </row>
        <row r="1331">
          <cell r="A1331">
            <v>42952</v>
          </cell>
          <cell r="AC1331">
            <v>14</v>
          </cell>
          <cell r="AE1331">
            <v>100</v>
          </cell>
          <cell r="AF1331" t="str">
            <v/>
          </cell>
        </row>
        <row r="1332">
          <cell r="A1332">
            <v>42952</v>
          </cell>
          <cell r="AC1332">
            <v>4</v>
          </cell>
          <cell r="AE1332">
            <v>100</v>
          </cell>
          <cell r="AF1332" t="str">
            <v/>
          </cell>
        </row>
        <row r="1333">
          <cell r="A1333">
            <v>42952</v>
          </cell>
          <cell r="AC1333">
            <v>3.8</v>
          </cell>
          <cell r="AE1333">
            <v>100</v>
          </cell>
          <cell r="AF1333" t="str">
            <v/>
          </cell>
        </row>
        <row r="1334">
          <cell r="A1334">
            <v>42952</v>
          </cell>
          <cell r="AB1334" t="str">
            <v>2nd</v>
          </cell>
          <cell r="AC1334">
            <v>15</v>
          </cell>
          <cell r="AE1334">
            <v>100</v>
          </cell>
          <cell r="AF1334" t="str">
            <v/>
          </cell>
        </row>
        <row r="1335">
          <cell r="A1335">
            <v>42952</v>
          </cell>
          <cell r="AB1335" t="str">
            <v>L/Scr</v>
          </cell>
          <cell r="AC1335">
            <v>1</v>
          </cell>
          <cell r="AE1335" t="str">
            <v/>
          </cell>
          <cell r="AF1335" t="str">
            <v/>
          </cell>
        </row>
        <row r="1336">
          <cell r="A1336">
            <v>42952</v>
          </cell>
          <cell r="AB1336" t="str">
            <v>3rd</v>
          </cell>
          <cell r="AC1336">
            <v>6</v>
          </cell>
          <cell r="AE1336">
            <v>100</v>
          </cell>
          <cell r="AF1336" t="str">
            <v/>
          </cell>
        </row>
        <row r="1337">
          <cell r="A1337">
            <v>42952</v>
          </cell>
          <cell r="AB1337" t="str">
            <v>WON</v>
          </cell>
          <cell r="AC1337">
            <v>4.8</v>
          </cell>
          <cell r="AE1337">
            <v>100</v>
          </cell>
          <cell r="AF1337">
            <v>480</v>
          </cell>
        </row>
        <row r="1338">
          <cell r="A1338">
            <v>42952</v>
          </cell>
          <cell r="AB1338" t="str">
            <v>3rd</v>
          </cell>
          <cell r="AC1338">
            <v>17</v>
          </cell>
          <cell r="AE1338">
            <v>100</v>
          </cell>
          <cell r="AF1338" t="str">
            <v/>
          </cell>
        </row>
        <row r="1339">
          <cell r="A1339">
            <v>42952</v>
          </cell>
          <cell r="AC1339">
            <v>19</v>
          </cell>
          <cell r="AE1339">
            <v>100</v>
          </cell>
          <cell r="AF1339" t="str">
            <v/>
          </cell>
        </row>
        <row r="1340">
          <cell r="A1340">
            <v>42952</v>
          </cell>
          <cell r="AB1340" t="str">
            <v>2nd</v>
          </cell>
          <cell r="AC1340">
            <v>5.5</v>
          </cell>
          <cell r="AE1340">
            <v>100</v>
          </cell>
          <cell r="AF1340" t="str">
            <v/>
          </cell>
        </row>
        <row r="1341">
          <cell r="A1341">
            <v>42952</v>
          </cell>
          <cell r="AC1341">
            <v>17</v>
          </cell>
          <cell r="AE1341">
            <v>100</v>
          </cell>
          <cell r="AF1341" t="str">
            <v/>
          </cell>
        </row>
        <row r="1342">
          <cell r="A1342">
            <v>42959</v>
          </cell>
          <cell r="AC1342">
            <v>4.2</v>
          </cell>
          <cell r="AE1342">
            <v>100</v>
          </cell>
          <cell r="AF1342" t="str">
            <v/>
          </cell>
        </row>
        <row r="1343">
          <cell r="A1343">
            <v>42959</v>
          </cell>
          <cell r="AB1343" t="str">
            <v>WON</v>
          </cell>
          <cell r="AC1343">
            <v>3.6</v>
          </cell>
          <cell r="AE1343">
            <v>100</v>
          </cell>
          <cell r="AF1343">
            <v>360</v>
          </cell>
        </row>
        <row r="1344">
          <cell r="A1344">
            <v>42959</v>
          </cell>
          <cell r="AC1344">
            <v>10</v>
          </cell>
          <cell r="AE1344">
            <v>100</v>
          </cell>
          <cell r="AF1344" t="str">
            <v/>
          </cell>
        </row>
        <row r="1345">
          <cell r="A1345">
            <v>42959</v>
          </cell>
          <cell r="AB1345" t="str">
            <v>2nd</v>
          </cell>
          <cell r="AC1345">
            <v>3.7</v>
          </cell>
          <cell r="AE1345">
            <v>100</v>
          </cell>
          <cell r="AF1345" t="str">
            <v/>
          </cell>
        </row>
        <row r="1346">
          <cell r="A1346">
            <v>42959</v>
          </cell>
          <cell r="AC1346">
            <v>12</v>
          </cell>
          <cell r="AE1346">
            <v>100</v>
          </cell>
          <cell r="AF1346" t="str">
            <v/>
          </cell>
        </row>
        <row r="1347">
          <cell r="A1347">
            <v>42959</v>
          </cell>
          <cell r="AB1347" t="str">
            <v>ntd</v>
          </cell>
          <cell r="AC1347">
            <v>8.5</v>
          </cell>
          <cell r="AE1347">
            <v>100</v>
          </cell>
          <cell r="AF1347" t="str">
            <v/>
          </cell>
        </row>
        <row r="1348">
          <cell r="A1348">
            <v>42959</v>
          </cell>
          <cell r="AB1348" t="str">
            <v>WON</v>
          </cell>
          <cell r="AC1348">
            <v>2.35</v>
          </cell>
          <cell r="AE1348">
            <v>100</v>
          </cell>
          <cell r="AF1348">
            <v>235</v>
          </cell>
        </row>
        <row r="1349">
          <cell r="A1349">
            <v>42959</v>
          </cell>
          <cell r="AC1349">
            <v>3.5</v>
          </cell>
          <cell r="AE1349">
            <v>100</v>
          </cell>
          <cell r="AF1349" t="str">
            <v/>
          </cell>
        </row>
        <row r="1350">
          <cell r="A1350">
            <v>42959</v>
          </cell>
          <cell r="AB1350" t="str">
            <v>2nd</v>
          </cell>
          <cell r="AC1350">
            <v>8</v>
          </cell>
          <cell r="AE1350">
            <v>100</v>
          </cell>
          <cell r="AF1350" t="str">
            <v/>
          </cell>
        </row>
        <row r="1351">
          <cell r="A1351">
            <v>42959</v>
          </cell>
          <cell r="AC1351">
            <v>12</v>
          </cell>
          <cell r="AE1351">
            <v>100</v>
          </cell>
          <cell r="AF1351" t="str">
            <v/>
          </cell>
        </row>
        <row r="1352">
          <cell r="A1352">
            <v>42959</v>
          </cell>
          <cell r="AC1352">
            <v>8.5</v>
          </cell>
          <cell r="AE1352">
            <v>100</v>
          </cell>
          <cell r="AF1352" t="str">
            <v/>
          </cell>
        </row>
        <row r="1353">
          <cell r="A1353">
            <v>42959</v>
          </cell>
          <cell r="AC1353">
            <v>6.5</v>
          </cell>
          <cell r="AE1353">
            <v>100</v>
          </cell>
          <cell r="AF1353" t="str">
            <v/>
          </cell>
        </row>
        <row r="1354">
          <cell r="A1354">
            <v>42959</v>
          </cell>
          <cell r="AB1354" t="str">
            <v>WON</v>
          </cell>
          <cell r="AC1354">
            <v>4.4000000000000004</v>
          </cell>
          <cell r="AE1354">
            <v>100</v>
          </cell>
          <cell r="AF1354">
            <v>440.00000000000006</v>
          </cell>
        </row>
        <row r="1355">
          <cell r="A1355">
            <v>42959</v>
          </cell>
          <cell r="AB1355" t="str">
            <v>2nd</v>
          </cell>
          <cell r="AC1355">
            <v>4.2</v>
          </cell>
          <cell r="AE1355">
            <v>100</v>
          </cell>
          <cell r="AF1355" t="str">
            <v/>
          </cell>
        </row>
        <row r="1356">
          <cell r="A1356">
            <v>42959</v>
          </cell>
          <cell r="AC1356">
            <v>14</v>
          </cell>
          <cell r="AE1356">
            <v>100</v>
          </cell>
          <cell r="AF1356" t="str">
            <v/>
          </cell>
        </row>
        <row r="1357">
          <cell r="A1357">
            <v>42959</v>
          </cell>
          <cell r="AB1357" t="str">
            <v>WON</v>
          </cell>
          <cell r="AC1357">
            <v>5.5</v>
          </cell>
          <cell r="AE1357">
            <v>100</v>
          </cell>
          <cell r="AF1357">
            <v>550</v>
          </cell>
        </row>
        <row r="1358">
          <cell r="A1358">
            <v>42959</v>
          </cell>
          <cell r="AC1358">
            <v>4.8</v>
          </cell>
          <cell r="AE1358">
            <v>100</v>
          </cell>
          <cell r="AF1358" t="str">
            <v/>
          </cell>
        </row>
        <row r="1359">
          <cell r="A1359">
            <v>42959</v>
          </cell>
          <cell r="AB1359" t="str">
            <v>2nd</v>
          </cell>
          <cell r="AC1359">
            <v>2.25</v>
          </cell>
          <cell r="AE1359">
            <v>100</v>
          </cell>
          <cell r="AF1359" t="str">
            <v/>
          </cell>
        </row>
        <row r="1360">
          <cell r="A1360">
            <v>42959</v>
          </cell>
          <cell r="AC1360">
            <v>41</v>
          </cell>
          <cell r="AE1360">
            <v>100</v>
          </cell>
          <cell r="AF1360" t="str">
            <v/>
          </cell>
        </row>
        <row r="1361">
          <cell r="A1361">
            <v>42959</v>
          </cell>
          <cell r="AC1361">
            <v>10</v>
          </cell>
          <cell r="AE1361">
            <v>100</v>
          </cell>
          <cell r="AF1361" t="str">
            <v/>
          </cell>
        </row>
        <row r="1362">
          <cell r="A1362">
            <v>42959</v>
          </cell>
          <cell r="AB1362" t="str">
            <v>3rd</v>
          </cell>
          <cell r="AC1362">
            <v>4.4000000000000004</v>
          </cell>
          <cell r="AE1362">
            <v>100</v>
          </cell>
          <cell r="AF1362" t="str">
            <v/>
          </cell>
        </row>
        <row r="1363">
          <cell r="A1363">
            <v>42959</v>
          </cell>
          <cell r="AC1363">
            <v>7</v>
          </cell>
          <cell r="AE1363">
            <v>100</v>
          </cell>
          <cell r="AF1363" t="str">
            <v/>
          </cell>
        </row>
        <row r="1364">
          <cell r="A1364">
            <v>42959</v>
          </cell>
          <cell r="AC1364">
            <v>5.5</v>
          </cell>
          <cell r="AE1364">
            <v>100</v>
          </cell>
          <cell r="AF1364" t="str">
            <v/>
          </cell>
        </row>
        <row r="1365">
          <cell r="A1365">
            <v>42959</v>
          </cell>
          <cell r="AC1365">
            <v>15</v>
          </cell>
          <cell r="AE1365">
            <v>100</v>
          </cell>
          <cell r="AF1365" t="str">
            <v/>
          </cell>
        </row>
        <row r="1366">
          <cell r="A1366">
            <v>42959</v>
          </cell>
          <cell r="AB1366" t="str">
            <v>WON</v>
          </cell>
          <cell r="AC1366">
            <v>6</v>
          </cell>
          <cell r="AE1366">
            <v>100</v>
          </cell>
          <cell r="AF1366">
            <v>600</v>
          </cell>
        </row>
        <row r="1367">
          <cell r="A1367">
            <v>42959</v>
          </cell>
          <cell r="AC1367">
            <v>7</v>
          </cell>
          <cell r="AE1367">
            <v>100</v>
          </cell>
          <cell r="AF1367" t="str">
            <v/>
          </cell>
        </row>
        <row r="1368">
          <cell r="A1368">
            <v>42959</v>
          </cell>
          <cell r="AB1368" t="str">
            <v>2nd</v>
          </cell>
          <cell r="AC1368">
            <v>4.8</v>
          </cell>
          <cell r="AE1368">
            <v>100</v>
          </cell>
          <cell r="AF1368" t="str">
            <v/>
          </cell>
        </row>
        <row r="1369">
          <cell r="A1369">
            <v>42959</v>
          </cell>
          <cell r="AC1369">
            <v>6.5</v>
          </cell>
          <cell r="AE1369">
            <v>100</v>
          </cell>
          <cell r="AF1369" t="str">
            <v/>
          </cell>
        </row>
        <row r="1370">
          <cell r="A1370">
            <v>42959</v>
          </cell>
          <cell r="AB1370" t="str">
            <v>WON</v>
          </cell>
          <cell r="AC1370">
            <v>6</v>
          </cell>
          <cell r="AE1370">
            <v>100</v>
          </cell>
          <cell r="AF1370">
            <v>600</v>
          </cell>
        </row>
        <row r="1371">
          <cell r="A1371">
            <v>42959</v>
          </cell>
          <cell r="AC1371">
            <v>31</v>
          </cell>
          <cell r="AE1371">
            <v>100</v>
          </cell>
          <cell r="AF1371" t="str">
            <v/>
          </cell>
        </row>
        <row r="1372">
          <cell r="A1372">
            <v>42959</v>
          </cell>
          <cell r="AC1372">
            <v>4.8</v>
          </cell>
          <cell r="AE1372">
            <v>100</v>
          </cell>
          <cell r="AF1372" t="str">
            <v/>
          </cell>
        </row>
        <row r="1373">
          <cell r="A1373">
            <v>42959</v>
          </cell>
          <cell r="AB1373" t="str">
            <v>3rd</v>
          </cell>
          <cell r="AC1373">
            <v>3</v>
          </cell>
          <cell r="AE1373">
            <v>100</v>
          </cell>
          <cell r="AF1373" t="str">
            <v/>
          </cell>
        </row>
        <row r="1374">
          <cell r="A1374">
            <v>42959</v>
          </cell>
          <cell r="AB1374" t="str">
            <v>WON</v>
          </cell>
          <cell r="AC1374">
            <v>7</v>
          </cell>
          <cell r="AE1374">
            <v>100</v>
          </cell>
          <cell r="AF1374">
            <v>700</v>
          </cell>
        </row>
        <row r="1375">
          <cell r="A1375">
            <v>42959</v>
          </cell>
          <cell r="AC1375">
            <v>10</v>
          </cell>
          <cell r="AE1375">
            <v>100</v>
          </cell>
          <cell r="AF1375" t="str">
            <v/>
          </cell>
        </row>
        <row r="1376">
          <cell r="A1376">
            <v>42959</v>
          </cell>
          <cell r="AB1376" t="str">
            <v>2nd</v>
          </cell>
          <cell r="AC1376">
            <v>61</v>
          </cell>
          <cell r="AE1376">
            <v>100</v>
          </cell>
          <cell r="AF1376" t="str">
            <v/>
          </cell>
        </row>
        <row r="1377">
          <cell r="A1377">
            <v>42959</v>
          </cell>
          <cell r="AC1377">
            <v>21</v>
          </cell>
          <cell r="AE1377">
            <v>100</v>
          </cell>
          <cell r="AF1377" t="str">
            <v/>
          </cell>
        </row>
        <row r="1378">
          <cell r="A1378">
            <v>42959</v>
          </cell>
          <cell r="AC1378">
            <v>6.5</v>
          </cell>
          <cell r="AE1378">
            <v>100</v>
          </cell>
          <cell r="AF1378" t="str">
            <v/>
          </cell>
        </row>
        <row r="1379">
          <cell r="A1379">
            <v>42959</v>
          </cell>
          <cell r="AC1379">
            <v>18</v>
          </cell>
          <cell r="AE1379">
            <v>100</v>
          </cell>
          <cell r="AF1379" t="str">
            <v/>
          </cell>
        </row>
        <row r="1380">
          <cell r="A1380">
            <v>42959</v>
          </cell>
          <cell r="AC1380">
            <v>31</v>
          </cell>
          <cell r="AE1380">
            <v>100</v>
          </cell>
          <cell r="AF1380" t="str">
            <v/>
          </cell>
        </row>
        <row r="1381">
          <cell r="A1381">
            <v>42959</v>
          </cell>
          <cell r="AC1381">
            <v>4</v>
          </cell>
          <cell r="AE1381">
            <v>100</v>
          </cell>
          <cell r="AF1381" t="str">
            <v/>
          </cell>
        </row>
        <row r="1382">
          <cell r="A1382">
            <v>42966</v>
          </cell>
          <cell r="AB1382" t="str">
            <v>WON</v>
          </cell>
          <cell r="AC1382">
            <v>7</v>
          </cell>
          <cell r="AE1382">
            <v>100</v>
          </cell>
          <cell r="AF1382">
            <v>700</v>
          </cell>
        </row>
        <row r="1383">
          <cell r="A1383">
            <v>42966</v>
          </cell>
          <cell r="AB1383" t="str">
            <v>3rd</v>
          </cell>
          <cell r="AC1383">
            <v>5</v>
          </cell>
          <cell r="AE1383">
            <v>100</v>
          </cell>
          <cell r="AF1383" t="str">
            <v/>
          </cell>
        </row>
        <row r="1384">
          <cell r="A1384">
            <v>42966</v>
          </cell>
          <cell r="AC1384">
            <v>7</v>
          </cell>
          <cell r="AE1384">
            <v>100</v>
          </cell>
          <cell r="AF1384" t="str">
            <v/>
          </cell>
        </row>
        <row r="1385">
          <cell r="A1385">
            <v>42966</v>
          </cell>
          <cell r="AC1385">
            <v>14</v>
          </cell>
          <cell r="AE1385">
            <v>100</v>
          </cell>
          <cell r="AF1385" t="str">
            <v/>
          </cell>
        </row>
        <row r="1386">
          <cell r="A1386">
            <v>42966</v>
          </cell>
          <cell r="AB1386" t="str">
            <v>2nd</v>
          </cell>
          <cell r="AC1386">
            <v>5</v>
          </cell>
          <cell r="AE1386">
            <v>100</v>
          </cell>
          <cell r="AF1386" t="str">
            <v/>
          </cell>
        </row>
        <row r="1387">
          <cell r="A1387">
            <v>42966</v>
          </cell>
          <cell r="AC1387">
            <v>18</v>
          </cell>
          <cell r="AE1387">
            <v>100</v>
          </cell>
          <cell r="AF1387" t="str">
            <v/>
          </cell>
        </row>
        <row r="1388">
          <cell r="A1388">
            <v>42966</v>
          </cell>
          <cell r="AB1388" t="str">
            <v>WON</v>
          </cell>
          <cell r="AC1388">
            <v>8</v>
          </cell>
          <cell r="AE1388">
            <v>100</v>
          </cell>
          <cell r="AF1388">
            <v>800</v>
          </cell>
        </row>
        <row r="1389">
          <cell r="A1389">
            <v>42966</v>
          </cell>
          <cell r="AC1389">
            <v>4</v>
          </cell>
          <cell r="AE1389">
            <v>100</v>
          </cell>
          <cell r="AF1389" t="str">
            <v/>
          </cell>
        </row>
        <row r="1390">
          <cell r="A1390">
            <v>42966</v>
          </cell>
          <cell r="AB1390" t="str">
            <v>2nd</v>
          </cell>
          <cell r="AC1390">
            <v>5</v>
          </cell>
          <cell r="AE1390">
            <v>100</v>
          </cell>
          <cell r="AF1390" t="str">
            <v/>
          </cell>
        </row>
        <row r="1391">
          <cell r="A1391">
            <v>42966</v>
          </cell>
          <cell r="AC1391">
            <v>21</v>
          </cell>
          <cell r="AE1391">
            <v>100</v>
          </cell>
          <cell r="AF1391" t="str">
            <v/>
          </cell>
        </row>
        <row r="1392">
          <cell r="A1392">
            <v>42966</v>
          </cell>
          <cell r="AB1392" t="str">
            <v>WON</v>
          </cell>
          <cell r="AC1392">
            <v>5.5</v>
          </cell>
          <cell r="AE1392">
            <v>100</v>
          </cell>
          <cell r="AF1392">
            <v>550</v>
          </cell>
        </row>
        <row r="1393">
          <cell r="A1393">
            <v>42966</v>
          </cell>
          <cell r="AC1393">
            <v>17</v>
          </cell>
          <cell r="AE1393">
            <v>100</v>
          </cell>
          <cell r="AF1393" t="str">
            <v/>
          </cell>
        </row>
        <row r="1394">
          <cell r="A1394">
            <v>42966</v>
          </cell>
          <cell r="AB1394" t="str">
            <v>2nd</v>
          </cell>
          <cell r="AC1394">
            <v>8</v>
          </cell>
          <cell r="AE1394">
            <v>100</v>
          </cell>
          <cell r="AF1394" t="str">
            <v/>
          </cell>
        </row>
        <row r="1395">
          <cell r="A1395">
            <v>42966</v>
          </cell>
          <cell r="AC1395">
            <v>21</v>
          </cell>
          <cell r="AE1395">
            <v>100</v>
          </cell>
          <cell r="AF1395" t="str">
            <v/>
          </cell>
        </row>
        <row r="1396">
          <cell r="A1396">
            <v>42966</v>
          </cell>
          <cell r="AB1396" t="str">
            <v>L/Scr</v>
          </cell>
          <cell r="AC1396">
            <v>1</v>
          </cell>
          <cell r="AE1396" t="str">
            <v/>
          </cell>
          <cell r="AF1396" t="str">
            <v/>
          </cell>
        </row>
        <row r="1397">
          <cell r="A1397">
            <v>42966</v>
          </cell>
          <cell r="AB1397" t="str">
            <v>WON</v>
          </cell>
          <cell r="AC1397">
            <v>4.8</v>
          </cell>
          <cell r="AE1397">
            <v>100</v>
          </cell>
          <cell r="AF1397">
            <v>480</v>
          </cell>
        </row>
        <row r="1398">
          <cell r="A1398">
            <v>42966</v>
          </cell>
          <cell r="AC1398">
            <v>9.5</v>
          </cell>
          <cell r="AE1398">
            <v>100</v>
          </cell>
          <cell r="AF1398" t="str">
            <v/>
          </cell>
        </row>
        <row r="1399">
          <cell r="A1399">
            <v>42966</v>
          </cell>
          <cell r="AC1399">
            <v>11</v>
          </cell>
          <cell r="AE1399">
            <v>100</v>
          </cell>
          <cell r="AF1399" t="str">
            <v/>
          </cell>
        </row>
        <row r="1400">
          <cell r="A1400">
            <v>42966</v>
          </cell>
          <cell r="AC1400">
            <v>5</v>
          </cell>
          <cell r="AE1400">
            <v>100</v>
          </cell>
          <cell r="AF1400" t="str">
            <v/>
          </cell>
        </row>
        <row r="1401">
          <cell r="A1401">
            <v>42966</v>
          </cell>
          <cell r="AC1401">
            <v>20</v>
          </cell>
          <cell r="AE1401">
            <v>100</v>
          </cell>
          <cell r="AF1401" t="str">
            <v/>
          </cell>
        </row>
        <row r="1402">
          <cell r="A1402">
            <v>42966</v>
          </cell>
          <cell r="AB1402" t="str">
            <v>2nd</v>
          </cell>
          <cell r="AC1402">
            <v>2.4</v>
          </cell>
          <cell r="AE1402">
            <v>100</v>
          </cell>
          <cell r="AF1402" t="str">
            <v/>
          </cell>
        </row>
        <row r="1403">
          <cell r="A1403">
            <v>42966</v>
          </cell>
          <cell r="AB1403" t="str">
            <v>WON</v>
          </cell>
          <cell r="AC1403">
            <v>6</v>
          </cell>
          <cell r="AE1403">
            <v>100</v>
          </cell>
          <cell r="AF1403">
            <v>600</v>
          </cell>
        </row>
        <row r="1404">
          <cell r="A1404">
            <v>42966</v>
          </cell>
          <cell r="AC1404">
            <v>15</v>
          </cell>
          <cell r="AE1404">
            <v>100</v>
          </cell>
          <cell r="AF1404" t="str">
            <v/>
          </cell>
        </row>
        <row r="1405">
          <cell r="A1405">
            <v>42966</v>
          </cell>
          <cell r="AB1405" t="str">
            <v>3rd</v>
          </cell>
          <cell r="AC1405">
            <v>15</v>
          </cell>
          <cell r="AE1405">
            <v>100</v>
          </cell>
          <cell r="AF1405" t="str">
            <v/>
          </cell>
        </row>
        <row r="1406">
          <cell r="A1406">
            <v>42966</v>
          </cell>
          <cell r="AC1406">
            <v>51</v>
          </cell>
          <cell r="AE1406">
            <v>100</v>
          </cell>
          <cell r="AF1406" t="str">
            <v/>
          </cell>
        </row>
        <row r="1407">
          <cell r="A1407">
            <v>42966</v>
          </cell>
          <cell r="AB1407" t="str">
            <v>WON</v>
          </cell>
          <cell r="AC1407">
            <v>3.6</v>
          </cell>
          <cell r="AE1407">
            <v>100</v>
          </cell>
          <cell r="AF1407">
            <v>360</v>
          </cell>
        </row>
        <row r="1408">
          <cell r="A1408">
            <v>42966</v>
          </cell>
          <cell r="AC1408">
            <v>12</v>
          </cell>
          <cell r="AE1408">
            <v>100</v>
          </cell>
          <cell r="AF1408" t="str">
            <v/>
          </cell>
        </row>
        <row r="1409">
          <cell r="A1409">
            <v>42966</v>
          </cell>
          <cell r="AC1409">
            <v>5</v>
          </cell>
          <cell r="AE1409">
            <v>100</v>
          </cell>
          <cell r="AF1409" t="str">
            <v/>
          </cell>
        </row>
        <row r="1410">
          <cell r="A1410">
            <v>42966</v>
          </cell>
          <cell r="AC1410">
            <v>5.5</v>
          </cell>
          <cell r="AE1410">
            <v>100</v>
          </cell>
          <cell r="AF1410" t="str">
            <v/>
          </cell>
        </row>
        <row r="1411">
          <cell r="A1411">
            <v>42966</v>
          </cell>
          <cell r="AB1411" t="str">
            <v>2nd</v>
          </cell>
          <cell r="AC1411">
            <v>21</v>
          </cell>
          <cell r="AE1411">
            <v>100</v>
          </cell>
          <cell r="AF1411" t="str">
            <v/>
          </cell>
        </row>
        <row r="1412">
          <cell r="A1412">
            <v>42966</v>
          </cell>
          <cell r="AB1412" t="str">
            <v>WON</v>
          </cell>
          <cell r="AC1412">
            <v>2.8</v>
          </cell>
          <cell r="AE1412">
            <v>100</v>
          </cell>
          <cell r="AF1412">
            <v>280</v>
          </cell>
        </row>
        <row r="1413">
          <cell r="A1413">
            <v>42966</v>
          </cell>
          <cell r="AC1413">
            <v>10</v>
          </cell>
          <cell r="AE1413">
            <v>100</v>
          </cell>
          <cell r="AF1413" t="str">
            <v/>
          </cell>
        </row>
        <row r="1414">
          <cell r="A1414">
            <v>42966</v>
          </cell>
          <cell r="AB1414" t="str">
            <v>3rd</v>
          </cell>
          <cell r="AC1414">
            <v>4.8</v>
          </cell>
          <cell r="AE1414">
            <v>100</v>
          </cell>
          <cell r="AF1414" t="str">
            <v/>
          </cell>
        </row>
        <row r="1415">
          <cell r="A1415">
            <v>42966</v>
          </cell>
          <cell r="AC1415">
            <v>10</v>
          </cell>
          <cell r="AE1415">
            <v>100</v>
          </cell>
          <cell r="AF1415" t="str">
            <v/>
          </cell>
        </row>
        <row r="1416">
          <cell r="A1416">
            <v>42966</v>
          </cell>
          <cell r="AB1416" t="str">
            <v>2nd</v>
          </cell>
          <cell r="AC1416">
            <v>26</v>
          </cell>
          <cell r="AE1416">
            <v>100</v>
          </cell>
          <cell r="AF1416" t="str">
            <v/>
          </cell>
        </row>
        <row r="1417">
          <cell r="A1417">
            <v>42966</v>
          </cell>
          <cell r="AB1417" t="str">
            <v>2nd</v>
          </cell>
          <cell r="AC1417">
            <v>3.5</v>
          </cell>
          <cell r="AE1417">
            <v>100</v>
          </cell>
          <cell r="AF1417" t="str">
            <v/>
          </cell>
        </row>
        <row r="1418">
          <cell r="A1418">
            <v>42966</v>
          </cell>
          <cell r="AB1418" t="str">
            <v>3rd</v>
          </cell>
          <cell r="AC1418">
            <v>15</v>
          </cell>
          <cell r="AE1418">
            <v>100</v>
          </cell>
          <cell r="AF1418" t="str">
            <v/>
          </cell>
        </row>
        <row r="1419">
          <cell r="A1419">
            <v>42966</v>
          </cell>
          <cell r="AB1419" t="str">
            <v>WON</v>
          </cell>
          <cell r="AC1419">
            <v>3.3</v>
          </cell>
          <cell r="AE1419">
            <v>100</v>
          </cell>
          <cell r="AF1419">
            <v>330</v>
          </cell>
        </row>
        <row r="1420">
          <cell r="A1420">
            <v>42966</v>
          </cell>
          <cell r="AC1420">
            <v>18</v>
          </cell>
          <cell r="AE1420">
            <v>100</v>
          </cell>
          <cell r="AF1420" t="str">
            <v/>
          </cell>
        </row>
        <row r="1421">
          <cell r="A1421">
            <v>42966</v>
          </cell>
          <cell r="AC1421">
            <v>11</v>
          </cell>
          <cell r="AE1421">
            <v>100</v>
          </cell>
          <cell r="AF1421" t="str">
            <v/>
          </cell>
        </row>
        <row r="1422">
          <cell r="A1422">
            <v>42966</v>
          </cell>
          <cell r="AB1422" t="str">
            <v>L/Scr</v>
          </cell>
          <cell r="AC1422">
            <v>1</v>
          </cell>
          <cell r="AE1422" t="str">
            <v/>
          </cell>
          <cell r="AF1422" t="str">
            <v/>
          </cell>
        </row>
        <row r="1423">
          <cell r="A1423">
            <v>42966</v>
          </cell>
          <cell r="AB1423" t="str">
            <v>3rd</v>
          </cell>
          <cell r="AC1423">
            <v>4.5999999999999996</v>
          </cell>
          <cell r="AE1423">
            <v>100</v>
          </cell>
          <cell r="AF1423" t="str">
            <v/>
          </cell>
        </row>
        <row r="1424">
          <cell r="A1424">
            <v>42966</v>
          </cell>
          <cell r="AC1424">
            <v>5.5</v>
          </cell>
          <cell r="AE1424">
            <v>100</v>
          </cell>
          <cell r="AF1424" t="str">
            <v/>
          </cell>
        </row>
        <row r="1425">
          <cell r="A1425">
            <v>42966</v>
          </cell>
          <cell r="AB1425" t="str">
            <v>WON</v>
          </cell>
          <cell r="AC1425">
            <v>10</v>
          </cell>
          <cell r="AE1425">
            <v>100</v>
          </cell>
          <cell r="AF1425">
            <v>1000</v>
          </cell>
        </row>
        <row r="1426">
          <cell r="A1426">
            <v>42966</v>
          </cell>
          <cell r="AC1426">
            <v>9</v>
          </cell>
          <cell r="AE1426">
            <v>100</v>
          </cell>
          <cell r="AF1426" t="str">
            <v/>
          </cell>
        </row>
        <row r="1427">
          <cell r="A1427">
            <v>42973</v>
          </cell>
          <cell r="AB1427" t="str">
            <v>3rd</v>
          </cell>
          <cell r="AC1427">
            <v>4.2</v>
          </cell>
          <cell r="AE1427">
            <v>100</v>
          </cell>
          <cell r="AF1427" t="str">
            <v/>
          </cell>
        </row>
        <row r="1428">
          <cell r="A1428">
            <v>42973</v>
          </cell>
          <cell r="AC1428">
            <v>3.5</v>
          </cell>
          <cell r="AE1428">
            <v>100</v>
          </cell>
          <cell r="AF1428" t="str">
            <v/>
          </cell>
        </row>
        <row r="1429">
          <cell r="A1429">
            <v>42973</v>
          </cell>
          <cell r="AC1429">
            <v>31</v>
          </cell>
          <cell r="AE1429">
            <v>100</v>
          </cell>
          <cell r="AF1429" t="str">
            <v/>
          </cell>
        </row>
        <row r="1430">
          <cell r="A1430">
            <v>42973</v>
          </cell>
          <cell r="AB1430" t="str">
            <v>WON</v>
          </cell>
          <cell r="AC1430">
            <v>3.8</v>
          </cell>
          <cell r="AE1430">
            <v>100</v>
          </cell>
          <cell r="AF1430">
            <v>380</v>
          </cell>
        </row>
        <row r="1431">
          <cell r="A1431">
            <v>42973</v>
          </cell>
          <cell r="AB1431" t="str">
            <v>2nd</v>
          </cell>
          <cell r="AC1431">
            <v>5.5</v>
          </cell>
          <cell r="AE1431">
            <v>100</v>
          </cell>
          <cell r="AF1431" t="str">
            <v/>
          </cell>
        </row>
        <row r="1432">
          <cell r="A1432">
            <v>42973</v>
          </cell>
          <cell r="AC1432">
            <v>9.5</v>
          </cell>
          <cell r="AE1432">
            <v>100</v>
          </cell>
          <cell r="AF1432" t="str">
            <v/>
          </cell>
        </row>
        <row r="1433">
          <cell r="A1433">
            <v>42973</v>
          </cell>
          <cell r="AC1433">
            <v>5.5</v>
          </cell>
          <cell r="AE1433">
            <v>100</v>
          </cell>
          <cell r="AF1433" t="str">
            <v/>
          </cell>
        </row>
        <row r="1434">
          <cell r="A1434">
            <v>42973</v>
          </cell>
          <cell r="AB1434" t="str">
            <v>WON</v>
          </cell>
          <cell r="AC1434">
            <v>4.5999999999999996</v>
          </cell>
          <cell r="AE1434">
            <v>100</v>
          </cell>
          <cell r="AF1434">
            <v>459.99999999999994</v>
          </cell>
        </row>
        <row r="1435">
          <cell r="A1435">
            <v>42973</v>
          </cell>
          <cell r="AB1435" t="str">
            <v>3rd</v>
          </cell>
          <cell r="AC1435">
            <v>11</v>
          </cell>
          <cell r="AE1435">
            <v>100</v>
          </cell>
          <cell r="AF1435" t="str">
            <v/>
          </cell>
        </row>
        <row r="1436">
          <cell r="A1436">
            <v>42973</v>
          </cell>
          <cell r="AC1436">
            <v>14</v>
          </cell>
          <cell r="AE1436">
            <v>100</v>
          </cell>
          <cell r="AF1436" t="str">
            <v/>
          </cell>
        </row>
        <row r="1437">
          <cell r="A1437">
            <v>42973</v>
          </cell>
          <cell r="AB1437" t="str">
            <v>2nd</v>
          </cell>
          <cell r="AC1437">
            <v>2.2999999999999998</v>
          </cell>
          <cell r="AE1437">
            <v>100</v>
          </cell>
          <cell r="AF1437" t="str">
            <v/>
          </cell>
        </row>
        <row r="1438">
          <cell r="A1438">
            <v>42973</v>
          </cell>
          <cell r="AC1438">
            <v>6</v>
          </cell>
          <cell r="AE1438">
            <v>100</v>
          </cell>
          <cell r="AF1438" t="str">
            <v/>
          </cell>
        </row>
        <row r="1439">
          <cell r="A1439">
            <v>42973</v>
          </cell>
          <cell r="AC1439">
            <v>4.5999999999999996</v>
          </cell>
          <cell r="AE1439">
            <v>100</v>
          </cell>
          <cell r="AF1439" t="str">
            <v/>
          </cell>
        </row>
        <row r="1440">
          <cell r="A1440">
            <v>42973</v>
          </cell>
          <cell r="AB1440" t="str">
            <v>WON</v>
          </cell>
          <cell r="AC1440">
            <v>8</v>
          </cell>
          <cell r="AE1440">
            <v>100</v>
          </cell>
          <cell r="AF1440">
            <v>800</v>
          </cell>
        </row>
        <row r="1441">
          <cell r="A1441">
            <v>42973</v>
          </cell>
          <cell r="AC1441">
            <v>26</v>
          </cell>
          <cell r="AE1441">
            <v>100</v>
          </cell>
          <cell r="AF1441" t="str">
            <v/>
          </cell>
        </row>
        <row r="1442">
          <cell r="A1442">
            <v>42973</v>
          </cell>
          <cell r="AB1442" t="str">
            <v>2nd</v>
          </cell>
          <cell r="AC1442">
            <v>2.8</v>
          </cell>
          <cell r="AE1442">
            <v>100</v>
          </cell>
          <cell r="AF1442" t="str">
            <v/>
          </cell>
        </row>
        <row r="1443">
          <cell r="A1443">
            <v>42973</v>
          </cell>
          <cell r="AC1443">
            <v>4</v>
          </cell>
          <cell r="AE1443">
            <v>100</v>
          </cell>
          <cell r="AF1443" t="str">
            <v/>
          </cell>
        </row>
        <row r="1444">
          <cell r="A1444">
            <v>42973</v>
          </cell>
          <cell r="AB1444" t="str">
            <v>WON</v>
          </cell>
          <cell r="AC1444">
            <v>7.5</v>
          </cell>
          <cell r="AE1444">
            <v>100</v>
          </cell>
          <cell r="AF1444">
            <v>750</v>
          </cell>
        </row>
        <row r="1445">
          <cell r="A1445">
            <v>42973</v>
          </cell>
          <cell r="AC1445">
            <v>13</v>
          </cell>
          <cell r="AE1445">
            <v>100</v>
          </cell>
          <cell r="AF1445" t="str">
            <v/>
          </cell>
        </row>
        <row r="1446">
          <cell r="A1446">
            <v>42973</v>
          </cell>
          <cell r="AB1446" t="str">
            <v>3rd</v>
          </cell>
          <cell r="AC1446">
            <v>16</v>
          </cell>
          <cell r="AE1446">
            <v>100</v>
          </cell>
          <cell r="AF1446" t="str">
            <v/>
          </cell>
        </row>
        <row r="1447">
          <cell r="A1447">
            <v>42973</v>
          </cell>
          <cell r="AB1447" t="str">
            <v>WON</v>
          </cell>
          <cell r="AC1447">
            <v>3.3</v>
          </cell>
          <cell r="AE1447">
            <v>100</v>
          </cell>
          <cell r="AF1447">
            <v>330</v>
          </cell>
        </row>
        <row r="1448">
          <cell r="A1448">
            <v>42973</v>
          </cell>
          <cell r="AC1448">
            <v>4.5999999999999996</v>
          </cell>
          <cell r="AE1448">
            <v>100</v>
          </cell>
          <cell r="AF1448" t="str">
            <v/>
          </cell>
        </row>
        <row r="1449">
          <cell r="A1449">
            <v>42973</v>
          </cell>
          <cell r="AC1449">
            <v>9</v>
          </cell>
          <cell r="AE1449">
            <v>100</v>
          </cell>
          <cell r="AF1449" t="str">
            <v/>
          </cell>
        </row>
        <row r="1450">
          <cell r="A1450">
            <v>42973</v>
          </cell>
          <cell r="AC1450">
            <v>12</v>
          </cell>
          <cell r="AE1450">
            <v>100</v>
          </cell>
          <cell r="AF1450" t="str">
            <v/>
          </cell>
        </row>
        <row r="1451">
          <cell r="A1451">
            <v>42973</v>
          </cell>
          <cell r="AC1451">
            <v>16</v>
          </cell>
          <cell r="AE1451">
            <v>100</v>
          </cell>
          <cell r="AF1451" t="str">
            <v/>
          </cell>
        </row>
        <row r="1452">
          <cell r="A1452">
            <v>42973</v>
          </cell>
          <cell r="AB1452" t="str">
            <v>2nd</v>
          </cell>
          <cell r="AC1452">
            <v>3.6</v>
          </cell>
          <cell r="AE1452">
            <v>100</v>
          </cell>
          <cell r="AF1452" t="str">
            <v/>
          </cell>
        </row>
        <row r="1453">
          <cell r="A1453">
            <v>42973</v>
          </cell>
          <cell r="AC1453">
            <v>19</v>
          </cell>
          <cell r="AE1453">
            <v>100</v>
          </cell>
          <cell r="AF1453" t="str">
            <v/>
          </cell>
        </row>
        <row r="1454">
          <cell r="A1454">
            <v>42973</v>
          </cell>
          <cell r="AC1454">
            <v>8.5</v>
          </cell>
          <cell r="AE1454">
            <v>100</v>
          </cell>
          <cell r="AF1454" t="str">
            <v/>
          </cell>
        </row>
        <row r="1455">
          <cell r="A1455">
            <v>42973</v>
          </cell>
          <cell r="AC1455">
            <v>7.5</v>
          </cell>
          <cell r="AE1455">
            <v>100</v>
          </cell>
          <cell r="AF1455" t="str">
            <v/>
          </cell>
        </row>
        <row r="1456">
          <cell r="A1456">
            <v>42973</v>
          </cell>
          <cell r="AC1456">
            <v>8</v>
          </cell>
          <cell r="AE1456">
            <v>100</v>
          </cell>
          <cell r="AF1456" t="str">
            <v/>
          </cell>
        </row>
        <row r="1457">
          <cell r="A1457">
            <v>42973</v>
          </cell>
          <cell r="AB1457" t="str">
            <v>2nd</v>
          </cell>
          <cell r="AC1457">
            <v>2.5</v>
          </cell>
          <cell r="AE1457">
            <v>100</v>
          </cell>
          <cell r="AF1457" t="str">
            <v/>
          </cell>
        </row>
        <row r="1458">
          <cell r="A1458">
            <v>42973</v>
          </cell>
          <cell r="AC1458">
            <v>8</v>
          </cell>
          <cell r="AE1458">
            <v>100</v>
          </cell>
          <cell r="AF1458" t="str">
            <v/>
          </cell>
        </row>
        <row r="1459">
          <cell r="A1459">
            <v>42973</v>
          </cell>
          <cell r="AC1459">
            <v>19</v>
          </cell>
          <cell r="AE1459">
            <v>100</v>
          </cell>
          <cell r="AF1459" t="str">
            <v/>
          </cell>
        </row>
        <row r="1460">
          <cell r="A1460">
            <v>42973</v>
          </cell>
          <cell r="AC1460">
            <v>26</v>
          </cell>
          <cell r="AE1460">
            <v>100</v>
          </cell>
          <cell r="AF1460" t="str">
            <v/>
          </cell>
        </row>
        <row r="1461">
          <cell r="A1461">
            <v>42973</v>
          </cell>
          <cell r="AB1461" t="str">
            <v>WON</v>
          </cell>
          <cell r="AC1461">
            <v>8.5</v>
          </cell>
          <cell r="AE1461">
            <v>100</v>
          </cell>
          <cell r="AF1461">
            <v>850</v>
          </cell>
        </row>
        <row r="1462">
          <cell r="A1462">
            <v>42973</v>
          </cell>
          <cell r="AB1462" t="str">
            <v>WON</v>
          </cell>
          <cell r="AC1462">
            <v>7.5</v>
          </cell>
          <cell r="AE1462">
            <v>100</v>
          </cell>
          <cell r="AF1462">
            <v>750</v>
          </cell>
        </row>
        <row r="1463">
          <cell r="A1463">
            <v>42973</v>
          </cell>
          <cell r="AC1463">
            <v>5</v>
          </cell>
          <cell r="AE1463">
            <v>100</v>
          </cell>
          <cell r="AF1463" t="str">
            <v/>
          </cell>
        </row>
        <row r="1464">
          <cell r="A1464">
            <v>42973</v>
          </cell>
          <cell r="AB1464" t="str">
            <v>3rd</v>
          </cell>
          <cell r="AC1464">
            <v>12</v>
          </cell>
          <cell r="AE1464">
            <v>100</v>
          </cell>
          <cell r="AF1464" t="str">
            <v/>
          </cell>
        </row>
        <row r="1465">
          <cell r="A1465">
            <v>42973</v>
          </cell>
          <cell r="AC1465">
            <v>12</v>
          </cell>
          <cell r="AE1465">
            <v>100</v>
          </cell>
          <cell r="AF1465" t="str">
            <v/>
          </cell>
        </row>
        <row r="1466">
          <cell r="A1466">
            <v>42973</v>
          </cell>
          <cell r="AC1466">
            <v>14</v>
          </cell>
          <cell r="AE1466">
            <v>100</v>
          </cell>
          <cell r="AF1466" t="str">
            <v/>
          </cell>
        </row>
        <row r="1467">
          <cell r="A1467">
            <v>42973</v>
          </cell>
          <cell r="AB1467" t="str">
            <v>2nd</v>
          </cell>
          <cell r="AC1467">
            <v>5</v>
          </cell>
          <cell r="AE1467">
            <v>100</v>
          </cell>
          <cell r="AF1467" t="str">
            <v/>
          </cell>
        </row>
        <row r="1468">
          <cell r="A1468">
            <v>42973</v>
          </cell>
          <cell r="AC1468">
            <v>10</v>
          </cell>
          <cell r="AE1468">
            <v>100</v>
          </cell>
          <cell r="AF1468" t="str">
            <v/>
          </cell>
        </row>
        <row r="1469">
          <cell r="A1469">
            <v>42973</v>
          </cell>
          <cell r="AB1469" t="str">
            <v>3rd</v>
          </cell>
          <cell r="AC1469">
            <v>19</v>
          </cell>
          <cell r="AE1469">
            <v>100</v>
          </cell>
          <cell r="AF1469" t="str">
            <v/>
          </cell>
        </row>
        <row r="1470">
          <cell r="A1470">
            <v>42973</v>
          </cell>
          <cell r="AB1470" t="str">
            <v>WON</v>
          </cell>
          <cell r="AC1470">
            <v>3.8</v>
          </cell>
          <cell r="AE1470">
            <v>100</v>
          </cell>
          <cell r="AF1470">
            <v>380</v>
          </cell>
        </row>
        <row r="1471">
          <cell r="A1471">
            <v>42973</v>
          </cell>
          <cell r="AC1471">
            <v>2.6</v>
          </cell>
          <cell r="AE1471">
            <v>100</v>
          </cell>
          <cell r="AF1471" t="str">
            <v/>
          </cell>
        </row>
        <row r="1472">
          <cell r="A1472">
            <v>42980</v>
          </cell>
          <cell r="AC1472">
            <v>4.4000000000000004</v>
          </cell>
          <cell r="AE1472">
            <v>100</v>
          </cell>
          <cell r="AF1472" t="str">
            <v/>
          </cell>
        </row>
        <row r="1473">
          <cell r="A1473">
            <v>42980</v>
          </cell>
          <cell r="AC1473">
            <v>4.5999999999999996</v>
          </cell>
          <cell r="AE1473">
            <v>100</v>
          </cell>
          <cell r="AF1473" t="str">
            <v/>
          </cell>
        </row>
        <row r="1474">
          <cell r="A1474">
            <v>42980</v>
          </cell>
          <cell r="AB1474" t="str">
            <v>2nd</v>
          </cell>
          <cell r="AC1474">
            <v>3.6</v>
          </cell>
          <cell r="AE1474">
            <v>100</v>
          </cell>
          <cell r="AF1474" t="str">
            <v/>
          </cell>
        </row>
        <row r="1475">
          <cell r="A1475">
            <v>42980</v>
          </cell>
          <cell r="AC1475">
            <v>7.5</v>
          </cell>
          <cell r="AE1475">
            <v>100</v>
          </cell>
          <cell r="AF1475" t="str">
            <v/>
          </cell>
        </row>
        <row r="1476">
          <cell r="A1476">
            <v>42980</v>
          </cell>
          <cell r="AB1476" t="str">
            <v>L/Scr</v>
          </cell>
          <cell r="AC1476">
            <v>1</v>
          </cell>
          <cell r="AE1476" t="str">
            <v/>
          </cell>
          <cell r="AF1476" t="str">
            <v/>
          </cell>
        </row>
        <row r="1477">
          <cell r="A1477">
            <v>42980</v>
          </cell>
          <cell r="AB1477" t="str">
            <v>WON</v>
          </cell>
          <cell r="AC1477">
            <v>4.5999999999999996</v>
          </cell>
          <cell r="AE1477">
            <v>100</v>
          </cell>
          <cell r="AF1477">
            <v>459.99999999999994</v>
          </cell>
        </row>
        <row r="1478">
          <cell r="A1478">
            <v>42980</v>
          </cell>
          <cell r="AC1478">
            <v>10</v>
          </cell>
          <cell r="AE1478">
            <v>100</v>
          </cell>
          <cell r="AF1478" t="str">
            <v/>
          </cell>
        </row>
        <row r="1479">
          <cell r="A1479">
            <v>42980</v>
          </cell>
          <cell r="AC1479">
            <v>31</v>
          </cell>
          <cell r="AE1479">
            <v>100</v>
          </cell>
          <cell r="AF1479" t="str">
            <v/>
          </cell>
        </row>
        <row r="1480">
          <cell r="A1480">
            <v>42980</v>
          </cell>
          <cell r="AC1480">
            <v>5</v>
          </cell>
          <cell r="AE1480">
            <v>100</v>
          </cell>
          <cell r="AF1480" t="str">
            <v/>
          </cell>
        </row>
        <row r="1481">
          <cell r="A1481">
            <v>42980</v>
          </cell>
          <cell r="AC1481">
            <v>14</v>
          </cell>
          <cell r="AE1481">
            <v>100</v>
          </cell>
          <cell r="AF1481" t="str">
            <v/>
          </cell>
        </row>
        <row r="1482">
          <cell r="A1482">
            <v>42980</v>
          </cell>
          <cell r="AB1482" t="str">
            <v>3rd</v>
          </cell>
          <cell r="AC1482">
            <v>6.5</v>
          </cell>
          <cell r="AE1482">
            <v>100</v>
          </cell>
          <cell r="AF1482" t="str">
            <v/>
          </cell>
        </row>
        <row r="1483">
          <cell r="A1483">
            <v>42980</v>
          </cell>
          <cell r="AB1483" t="str">
            <v>WON</v>
          </cell>
          <cell r="AC1483">
            <v>11.7</v>
          </cell>
          <cell r="AE1483">
            <v>100</v>
          </cell>
          <cell r="AF1483">
            <v>1170</v>
          </cell>
        </row>
        <row r="1484">
          <cell r="A1484">
            <v>42980</v>
          </cell>
          <cell r="AC1484">
            <v>26</v>
          </cell>
          <cell r="AE1484">
            <v>100</v>
          </cell>
          <cell r="AF1484" t="str">
            <v/>
          </cell>
        </row>
        <row r="1485">
          <cell r="A1485">
            <v>42980</v>
          </cell>
          <cell r="AB1485" t="str">
            <v>2nd</v>
          </cell>
          <cell r="AC1485">
            <v>5</v>
          </cell>
          <cell r="AE1485">
            <v>100</v>
          </cell>
          <cell r="AF1485" t="str">
            <v/>
          </cell>
        </row>
        <row r="1486">
          <cell r="A1486">
            <v>42980</v>
          </cell>
          <cell r="AC1486">
            <v>7</v>
          </cell>
          <cell r="AE1486">
            <v>100</v>
          </cell>
          <cell r="AF1486" t="str">
            <v/>
          </cell>
        </row>
        <row r="1487">
          <cell r="A1487">
            <v>42980</v>
          </cell>
          <cell r="AB1487" t="str">
            <v>WON</v>
          </cell>
          <cell r="AC1487">
            <v>3.5</v>
          </cell>
          <cell r="AE1487">
            <v>100</v>
          </cell>
          <cell r="AF1487">
            <v>350</v>
          </cell>
        </row>
        <row r="1488">
          <cell r="A1488">
            <v>42980</v>
          </cell>
          <cell r="AC1488">
            <v>3.8</v>
          </cell>
          <cell r="AE1488">
            <v>100</v>
          </cell>
          <cell r="AF1488" t="str">
            <v/>
          </cell>
        </row>
        <row r="1489">
          <cell r="A1489">
            <v>42980</v>
          </cell>
          <cell r="AC1489">
            <v>11</v>
          </cell>
          <cell r="AE1489">
            <v>100</v>
          </cell>
          <cell r="AF1489" t="str">
            <v/>
          </cell>
        </row>
        <row r="1490">
          <cell r="A1490">
            <v>42980</v>
          </cell>
          <cell r="AB1490" t="str">
            <v>2nd</v>
          </cell>
          <cell r="AC1490">
            <v>6.5</v>
          </cell>
          <cell r="AE1490">
            <v>100</v>
          </cell>
          <cell r="AF1490" t="str">
            <v/>
          </cell>
        </row>
        <row r="1491">
          <cell r="A1491">
            <v>42980</v>
          </cell>
          <cell r="AC1491">
            <v>17</v>
          </cell>
          <cell r="AE1491">
            <v>100</v>
          </cell>
          <cell r="AF1491" t="str">
            <v/>
          </cell>
        </row>
        <row r="1492">
          <cell r="A1492">
            <v>42980</v>
          </cell>
          <cell r="AC1492">
            <v>2.25</v>
          </cell>
          <cell r="AE1492">
            <v>100</v>
          </cell>
          <cell r="AF1492" t="str">
            <v/>
          </cell>
        </row>
        <row r="1493">
          <cell r="A1493">
            <v>42980</v>
          </cell>
          <cell r="AB1493" t="str">
            <v>WON</v>
          </cell>
          <cell r="AC1493">
            <v>15</v>
          </cell>
          <cell r="AE1493">
            <v>100</v>
          </cell>
          <cell r="AF1493">
            <v>1500</v>
          </cell>
        </row>
        <row r="1494">
          <cell r="A1494">
            <v>42980</v>
          </cell>
          <cell r="AC1494">
            <v>13</v>
          </cell>
          <cell r="AE1494">
            <v>100</v>
          </cell>
          <cell r="AF1494" t="str">
            <v/>
          </cell>
        </row>
        <row r="1495">
          <cell r="A1495">
            <v>42980</v>
          </cell>
          <cell r="AC1495">
            <v>13</v>
          </cell>
          <cell r="AE1495">
            <v>100</v>
          </cell>
          <cell r="AF1495" t="str">
            <v/>
          </cell>
        </row>
        <row r="1496">
          <cell r="A1496">
            <v>42980</v>
          </cell>
          <cell r="AC1496">
            <v>21</v>
          </cell>
          <cell r="AE1496">
            <v>100</v>
          </cell>
          <cell r="AF1496" t="str">
            <v/>
          </cell>
        </row>
        <row r="1497">
          <cell r="A1497">
            <v>42980</v>
          </cell>
          <cell r="AC1497">
            <v>2.4500000000000002</v>
          </cell>
          <cell r="AE1497">
            <v>100</v>
          </cell>
          <cell r="AF1497" t="str">
            <v/>
          </cell>
        </row>
        <row r="1498">
          <cell r="A1498">
            <v>42980</v>
          </cell>
          <cell r="AB1498" t="str">
            <v>WON</v>
          </cell>
          <cell r="AC1498">
            <v>3.8</v>
          </cell>
          <cell r="AE1498">
            <v>100</v>
          </cell>
          <cell r="AF1498">
            <v>380</v>
          </cell>
        </row>
        <row r="1499">
          <cell r="A1499">
            <v>42980</v>
          </cell>
          <cell r="AB1499" t="str">
            <v>3rd</v>
          </cell>
          <cell r="AC1499">
            <v>11</v>
          </cell>
          <cell r="AE1499">
            <v>100</v>
          </cell>
          <cell r="AF1499" t="str">
            <v/>
          </cell>
        </row>
        <row r="1500">
          <cell r="A1500">
            <v>42980</v>
          </cell>
          <cell r="AC1500">
            <v>18</v>
          </cell>
          <cell r="AE1500">
            <v>100</v>
          </cell>
          <cell r="AF1500" t="str">
            <v/>
          </cell>
        </row>
        <row r="1501">
          <cell r="A1501">
            <v>42980</v>
          </cell>
          <cell r="AB1501" t="str">
            <v>3rd</v>
          </cell>
          <cell r="AC1501">
            <v>13</v>
          </cell>
          <cell r="AE1501">
            <v>100</v>
          </cell>
          <cell r="AF1501" t="str">
            <v/>
          </cell>
        </row>
        <row r="1502">
          <cell r="A1502">
            <v>42980</v>
          </cell>
          <cell r="AB1502" t="str">
            <v>WON</v>
          </cell>
          <cell r="AC1502">
            <v>2.4500000000000002</v>
          </cell>
          <cell r="AE1502">
            <v>100</v>
          </cell>
          <cell r="AF1502">
            <v>245.00000000000003</v>
          </cell>
        </row>
        <row r="1503">
          <cell r="A1503">
            <v>42980</v>
          </cell>
          <cell r="AB1503" t="str">
            <v>3rd</v>
          </cell>
          <cell r="AC1503">
            <v>16</v>
          </cell>
          <cell r="AE1503">
            <v>100</v>
          </cell>
          <cell r="AF1503" t="str">
            <v/>
          </cell>
        </row>
        <row r="1504">
          <cell r="A1504">
            <v>42980</v>
          </cell>
          <cell r="AB1504" t="str">
            <v>2nd</v>
          </cell>
          <cell r="AC1504">
            <v>7</v>
          </cell>
          <cell r="AE1504">
            <v>100</v>
          </cell>
          <cell r="AF1504" t="str">
            <v/>
          </cell>
        </row>
        <row r="1505">
          <cell r="A1505">
            <v>42980</v>
          </cell>
          <cell r="AC1505">
            <v>6.5</v>
          </cell>
          <cell r="AE1505">
            <v>100</v>
          </cell>
          <cell r="AF1505" t="str">
            <v/>
          </cell>
        </row>
        <row r="1506">
          <cell r="A1506">
            <v>42980</v>
          </cell>
          <cell r="AC1506">
            <v>8.5</v>
          </cell>
          <cell r="AE1506">
            <v>100</v>
          </cell>
          <cell r="AF1506" t="str">
            <v/>
          </cell>
        </row>
        <row r="1507">
          <cell r="A1507">
            <v>42980</v>
          </cell>
          <cell r="AB1507" t="str">
            <v>WON</v>
          </cell>
          <cell r="AC1507">
            <v>6</v>
          </cell>
          <cell r="AE1507">
            <v>100</v>
          </cell>
          <cell r="AF1507">
            <v>600</v>
          </cell>
        </row>
        <row r="1508">
          <cell r="A1508">
            <v>42980</v>
          </cell>
          <cell r="AC1508">
            <v>12</v>
          </cell>
          <cell r="AE1508">
            <v>100</v>
          </cell>
          <cell r="AF1508" t="str">
            <v/>
          </cell>
        </row>
        <row r="1509">
          <cell r="A1509">
            <v>42980</v>
          </cell>
          <cell r="AC1509">
            <v>13</v>
          </cell>
          <cell r="AE1509">
            <v>100</v>
          </cell>
          <cell r="AF1509" t="str">
            <v/>
          </cell>
        </row>
        <row r="1510">
          <cell r="A1510">
            <v>42980</v>
          </cell>
          <cell r="AC1510">
            <v>12</v>
          </cell>
          <cell r="AE1510">
            <v>100</v>
          </cell>
          <cell r="AF1510" t="str">
            <v/>
          </cell>
        </row>
        <row r="1511">
          <cell r="A1511">
            <v>42980</v>
          </cell>
          <cell r="AC1511">
            <v>21</v>
          </cell>
          <cell r="AE1511">
            <v>100</v>
          </cell>
          <cell r="AF1511" t="str">
            <v/>
          </cell>
        </row>
        <row r="1512">
          <cell r="A1512">
            <v>42980</v>
          </cell>
          <cell r="AB1512" t="str">
            <v>WON</v>
          </cell>
          <cell r="AC1512">
            <v>3.78</v>
          </cell>
          <cell r="AE1512">
            <v>100</v>
          </cell>
          <cell r="AF1512">
            <v>378</v>
          </cell>
        </row>
        <row r="1513">
          <cell r="A1513">
            <v>42980</v>
          </cell>
          <cell r="AC1513">
            <v>12</v>
          </cell>
          <cell r="AE1513">
            <v>100</v>
          </cell>
          <cell r="AF1513" t="str">
            <v/>
          </cell>
        </row>
        <row r="1514">
          <cell r="A1514">
            <v>42980</v>
          </cell>
          <cell r="AC1514">
            <v>9</v>
          </cell>
          <cell r="AE1514">
            <v>100</v>
          </cell>
          <cell r="AF1514" t="str">
            <v/>
          </cell>
        </row>
        <row r="1515">
          <cell r="A1515">
            <v>42980</v>
          </cell>
          <cell r="AB1515" t="str">
            <v>L/Scr</v>
          </cell>
          <cell r="AC1515">
            <v>1</v>
          </cell>
          <cell r="AE1515" t="str">
            <v/>
          </cell>
          <cell r="AF1515" t="str">
            <v/>
          </cell>
        </row>
        <row r="1516">
          <cell r="A1516">
            <v>42980</v>
          </cell>
          <cell r="AB1516" t="str">
            <v>3rd</v>
          </cell>
          <cell r="AC1516">
            <v>51</v>
          </cell>
          <cell r="AE1516">
            <v>100</v>
          </cell>
          <cell r="AF1516" t="str">
            <v/>
          </cell>
        </row>
        <row r="1517">
          <cell r="A1517">
            <v>42987</v>
          </cell>
          <cell r="AB1517" t="str">
            <v>2nd</v>
          </cell>
          <cell r="AC1517">
            <v>4.2</v>
          </cell>
          <cell r="AE1517">
            <v>100</v>
          </cell>
          <cell r="AF1517" t="str">
            <v/>
          </cell>
        </row>
        <row r="1518">
          <cell r="A1518">
            <v>42987</v>
          </cell>
          <cell r="AC1518">
            <v>5</v>
          </cell>
          <cell r="AE1518">
            <v>100</v>
          </cell>
          <cell r="AF1518" t="str">
            <v/>
          </cell>
        </row>
        <row r="1519">
          <cell r="A1519">
            <v>42987</v>
          </cell>
          <cell r="AB1519" t="str">
            <v>WON</v>
          </cell>
          <cell r="AC1519">
            <v>3.6</v>
          </cell>
          <cell r="AE1519">
            <v>100</v>
          </cell>
          <cell r="AF1519">
            <v>360</v>
          </cell>
        </row>
        <row r="1520">
          <cell r="A1520">
            <v>42987</v>
          </cell>
          <cell r="AC1520">
            <v>15</v>
          </cell>
          <cell r="AE1520">
            <v>100</v>
          </cell>
          <cell r="AF1520" t="str">
            <v/>
          </cell>
        </row>
        <row r="1521">
          <cell r="A1521">
            <v>42987</v>
          </cell>
          <cell r="AC1521">
            <v>15</v>
          </cell>
          <cell r="AE1521">
            <v>100</v>
          </cell>
          <cell r="AF1521" t="str">
            <v/>
          </cell>
        </row>
        <row r="1522">
          <cell r="A1522">
            <v>42987</v>
          </cell>
          <cell r="AB1522" t="str">
            <v>2nd</v>
          </cell>
          <cell r="AC1522">
            <v>5</v>
          </cell>
          <cell r="AE1522">
            <v>100</v>
          </cell>
          <cell r="AF1522" t="str">
            <v/>
          </cell>
        </row>
        <row r="1523">
          <cell r="A1523">
            <v>42987</v>
          </cell>
          <cell r="AB1523" t="str">
            <v>ntd</v>
          </cell>
          <cell r="AC1523">
            <v>5</v>
          </cell>
          <cell r="AE1523">
            <v>100</v>
          </cell>
          <cell r="AF1523" t="str">
            <v/>
          </cell>
        </row>
        <row r="1524">
          <cell r="A1524">
            <v>42987</v>
          </cell>
          <cell r="AC1524">
            <v>3.7</v>
          </cell>
          <cell r="AE1524">
            <v>100</v>
          </cell>
          <cell r="AF1524" t="str">
            <v/>
          </cell>
        </row>
        <row r="1525">
          <cell r="A1525">
            <v>42987</v>
          </cell>
          <cell r="AB1525" t="str">
            <v>WON</v>
          </cell>
          <cell r="AC1525">
            <v>5</v>
          </cell>
          <cell r="AE1525">
            <v>100</v>
          </cell>
          <cell r="AF1525">
            <v>500</v>
          </cell>
        </row>
        <row r="1526">
          <cell r="A1526">
            <v>42987</v>
          </cell>
          <cell r="AC1526">
            <v>13</v>
          </cell>
          <cell r="AE1526">
            <v>100</v>
          </cell>
          <cell r="AF1526" t="str">
            <v/>
          </cell>
        </row>
        <row r="1527">
          <cell r="A1527">
            <v>42987</v>
          </cell>
          <cell r="AB1527" t="str">
            <v>WON</v>
          </cell>
          <cell r="AC1527">
            <v>10.5</v>
          </cell>
          <cell r="AE1527">
            <v>100</v>
          </cell>
          <cell r="AF1527">
            <v>1050</v>
          </cell>
        </row>
        <row r="1528">
          <cell r="A1528">
            <v>42987</v>
          </cell>
          <cell r="AC1528">
            <v>2.8</v>
          </cell>
          <cell r="AE1528">
            <v>100</v>
          </cell>
          <cell r="AF1528" t="str">
            <v/>
          </cell>
        </row>
        <row r="1529">
          <cell r="A1529">
            <v>42987</v>
          </cell>
          <cell r="AC1529">
            <v>26</v>
          </cell>
          <cell r="AE1529">
            <v>100</v>
          </cell>
          <cell r="AF1529" t="str">
            <v/>
          </cell>
        </row>
        <row r="1530">
          <cell r="A1530">
            <v>42987</v>
          </cell>
          <cell r="AB1530" t="str">
            <v>2nd</v>
          </cell>
          <cell r="AC1530">
            <v>8</v>
          </cell>
          <cell r="AE1530">
            <v>100</v>
          </cell>
          <cell r="AF1530" t="str">
            <v/>
          </cell>
        </row>
        <row r="1531">
          <cell r="A1531">
            <v>42987</v>
          </cell>
          <cell r="AC1531">
            <v>13</v>
          </cell>
          <cell r="AE1531">
            <v>100</v>
          </cell>
          <cell r="AF1531" t="str">
            <v/>
          </cell>
        </row>
        <row r="1532">
          <cell r="A1532">
            <v>42987</v>
          </cell>
          <cell r="AC1532">
            <v>6.5</v>
          </cell>
          <cell r="AE1532">
            <v>100</v>
          </cell>
          <cell r="AF1532" t="str">
            <v/>
          </cell>
        </row>
        <row r="1533">
          <cell r="A1533">
            <v>42987</v>
          </cell>
          <cell r="AC1533">
            <v>14</v>
          </cell>
          <cell r="AE1533">
            <v>100</v>
          </cell>
          <cell r="AF1533" t="str">
            <v/>
          </cell>
        </row>
        <row r="1534">
          <cell r="A1534">
            <v>42987</v>
          </cell>
          <cell r="AB1534" t="str">
            <v>3rd</v>
          </cell>
          <cell r="AC1534">
            <v>5</v>
          </cell>
          <cell r="AE1534">
            <v>100</v>
          </cell>
          <cell r="AF1534" t="str">
            <v/>
          </cell>
        </row>
        <row r="1535">
          <cell r="A1535">
            <v>42987</v>
          </cell>
          <cell r="AC1535">
            <v>6.5</v>
          </cell>
          <cell r="AE1535">
            <v>100</v>
          </cell>
          <cell r="AF1535" t="str">
            <v/>
          </cell>
        </row>
        <row r="1536">
          <cell r="A1536">
            <v>42987</v>
          </cell>
          <cell r="AC1536">
            <v>4.8</v>
          </cell>
          <cell r="AE1536">
            <v>100</v>
          </cell>
          <cell r="AF1536" t="str">
            <v/>
          </cell>
        </row>
        <row r="1537">
          <cell r="A1537">
            <v>42987</v>
          </cell>
          <cell r="AB1537" t="str">
            <v>Ntd</v>
          </cell>
          <cell r="AC1537">
            <v>2.6</v>
          </cell>
          <cell r="AE1537">
            <v>100</v>
          </cell>
          <cell r="AF1537" t="str">
            <v/>
          </cell>
        </row>
        <row r="1538">
          <cell r="A1538">
            <v>42987</v>
          </cell>
          <cell r="AC1538">
            <v>14</v>
          </cell>
          <cell r="AE1538">
            <v>100</v>
          </cell>
          <cell r="AF1538" t="str">
            <v/>
          </cell>
        </row>
        <row r="1539">
          <cell r="A1539">
            <v>42987</v>
          </cell>
          <cell r="AC1539">
            <v>5</v>
          </cell>
          <cell r="AE1539">
            <v>100</v>
          </cell>
          <cell r="AF1539" t="str">
            <v/>
          </cell>
        </row>
        <row r="1540">
          <cell r="A1540">
            <v>42987</v>
          </cell>
          <cell r="AC1540">
            <v>6.5</v>
          </cell>
          <cell r="AE1540">
            <v>100</v>
          </cell>
          <cell r="AF1540" t="str">
            <v/>
          </cell>
        </row>
        <row r="1541">
          <cell r="A1541">
            <v>42987</v>
          </cell>
          <cell r="AB1541" t="str">
            <v>2nd</v>
          </cell>
          <cell r="AC1541">
            <v>4.8</v>
          </cell>
          <cell r="AE1541">
            <v>100</v>
          </cell>
          <cell r="AF1541" t="str">
            <v/>
          </cell>
        </row>
        <row r="1542">
          <cell r="A1542">
            <v>42987</v>
          </cell>
          <cell r="AC1542">
            <v>3.3</v>
          </cell>
          <cell r="AE1542">
            <v>100</v>
          </cell>
          <cell r="AF1542" t="str">
            <v/>
          </cell>
        </row>
        <row r="1543">
          <cell r="A1543">
            <v>42987</v>
          </cell>
          <cell r="AB1543" t="str">
            <v>WON</v>
          </cell>
          <cell r="AC1543">
            <v>4.8</v>
          </cell>
          <cell r="AE1543">
            <v>100</v>
          </cell>
          <cell r="AF1543">
            <v>480</v>
          </cell>
        </row>
        <row r="1544">
          <cell r="A1544">
            <v>42987</v>
          </cell>
          <cell r="AB1544" t="str">
            <v>3rd</v>
          </cell>
          <cell r="AC1544">
            <v>12</v>
          </cell>
          <cell r="AE1544">
            <v>100</v>
          </cell>
          <cell r="AF1544" t="str">
            <v/>
          </cell>
        </row>
        <row r="1545">
          <cell r="A1545">
            <v>42987</v>
          </cell>
          <cell r="AC1545">
            <v>17</v>
          </cell>
          <cell r="AE1545">
            <v>100</v>
          </cell>
          <cell r="AF1545" t="str">
            <v/>
          </cell>
        </row>
        <row r="1546">
          <cell r="A1546">
            <v>42987</v>
          </cell>
          <cell r="AB1546" t="str">
            <v>2nd</v>
          </cell>
          <cell r="AC1546">
            <v>16</v>
          </cell>
          <cell r="AE1546">
            <v>100</v>
          </cell>
          <cell r="AF1546" t="str">
            <v/>
          </cell>
        </row>
        <row r="1547">
          <cell r="A1547">
            <v>42987</v>
          </cell>
          <cell r="AC1547">
            <v>17</v>
          </cell>
          <cell r="AE1547">
            <v>100</v>
          </cell>
          <cell r="AF1547" t="str">
            <v/>
          </cell>
        </row>
        <row r="1548">
          <cell r="A1548">
            <v>42987</v>
          </cell>
          <cell r="AB1548" t="str">
            <v>WON</v>
          </cell>
          <cell r="AC1548">
            <v>1.65</v>
          </cell>
          <cell r="AE1548">
            <v>100</v>
          </cell>
          <cell r="AF1548">
            <v>165</v>
          </cell>
        </row>
        <row r="1549">
          <cell r="A1549">
            <v>42987</v>
          </cell>
          <cell r="AB1549" t="str">
            <v>3rd</v>
          </cell>
          <cell r="AC1549">
            <v>41</v>
          </cell>
          <cell r="AE1549">
            <v>100</v>
          </cell>
          <cell r="AF1549" t="str">
            <v/>
          </cell>
        </row>
        <row r="1550">
          <cell r="A1550">
            <v>42987</v>
          </cell>
          <cell r="AC1550">
            <v>8</v>
          </cell>
          <cell r="AE1550">
            <v>100</v>
          </cell>
          <cell r="AF1550" t="str">
            <v/>
          </cell>
        </row>
        <row r="1551">
          <cell r="A1551">
            <v>42987</v>
          </cell>
          <cell r="AC1551">
            <v>91</v>
          </cell>
          <cell r="AE1551">
            <v>100</v>
          </cell>
          <cell r="AF1551" t="str">
            <v/>
          </cell>
        </row>
        <row r="1552">
          <cell r="A1552">
            <v>42987</v>
          </cell>
          <cell r="AB1552" t="str">
            <v>3rd</v>
          </cell>
          <cell r="AC1552">
            <v>16</v>
          </cell>
          <cell r="AE1552">
            <v>100</v>
          </cell>
          <cell r="AF1552" t="str">
            <v/>
          </cell>
        </row>
        <row r="1553">
          <cell r="A1553">
            <v>42987</v>
          </cell>
          <cell r="AC1553">
            <v>5</v>
          </cell>
          <cell r="AE1553">
            <v>100</v>
          </cell>
          <cell r="AF1553" t="str">
            <v/>
          </cell>
        </row>
        <row r="1554">
          <cell r="A1554">
            <v>42987</v>
          </cell>
          <cell r="AC1554">
            <v>9</v>
          </cell>
          <cell r="AE1554">
            <v>100</v>
          </cell>
          <cell r="AF1554" t="str">
            <v/>
          </cell>
        </row>
        <row r="1555">
          <cell r="A1555">
            <v>42987</v>
          </cell>
          <cell r="AC1555">
            <v>12</v>
          </cell>
          <cell r="AE1555">
            <v>100</v>
          </cell>
          <cell r="AF1555" t="str">
            <v/>
          </cell>
        </row>
        <row r="1556">
          <cell r="A1556">
            <v>42987</v>
          </cell>
          <cell r="AC1556">
            <v>4.5999999999999996</v>
          </cell>
          <cell r="AE1556">
            <v>100</v>
          </cell>
          <cell r="AF1556" t="str">
            <v/>
          </cell>
        </row>
        <row r="1557">
          <cell r="A1557">
            <v>42987</v>
          </cell>
          <cell r="AB1557" t="str">
            <v>2nd</v>
          </cell>
          <cell r="AC1557">
            <v>14</v>
          </cell>
          <cell r="AE1557">
            <v>100</v>
          </cell>
          <cell r="AF1557" t="str">
            <v/>
          </cell>
        </row>
        <row r="1558">
          <cell r="A1558">
            <v>42987</v>
          </cell>
          <cell r="AC1558">
            <v>12</v>
          </cell>
          <cell r="AE1558">
            <v>100</v>
          </cell>
          <cell r="AF1558" t="str">
            <v/>
          </cell>
        </row>
        <row r="1559">
          <cell r="A1559">
            <v>42987</v>
          </cell>
          <cell r="AC1559">
            <v>5.5</v>
          </cell>
          <cell r="AE1559">
            <v>100</v>
          </cell>
          <cell r="AF1559" t="str">
            <v/>
          </cell>
        </row>
        <row r="1560">
          <cell r="A1560">
            <v>42987</v>
          </cell>
          <cell r="AC1560">
            <v>17</v>
          </cell>
          <cell r="AE1560">
            <v>100</v>
          </cell>
          <cell r="AF1560" t="str">
            <v/>
          </cell>
        </row>
        <row r="1561">
          <cell r="A1561">
            <v>42987</v>
          </cell>
          <cell r="AC1561">
            <v>7</v>
          </cell>
          <cell r="AE1561">
            <v>100</v>
          </cell>
          <cell r="AF1561" t="str">
            <v/>
          </cell>
        </row>
        <row r="1562">
          <cell r="A1562">
            <v>42994</v>
          </cell>
          <cell r="AC1562">
            <v>2.7</v>
          </cell>
          <cell r="AE1562">
            <v>100</v>
          </cell>
          <cell r="AF1562" t="str">
            <v/>
          </cell>
        </row>
        <row r="1563">
          <cell r="A1563">
            <v>42994</v>
          </cell>
          <cell r="AC1563">
            <v>4</v>
          </cell>
          <cell r="AE1563">
            <v>100</v>
          </cell>
          <cell r="AF1563" t="str">
            <v/>
          </cell>
        </row>
        <row r="1564">
          <cell r="A1564">
            <v>42994</v>
          </cell>
          <cell r="AC1564">
            <v>14</v>
          </cell>
          <cell r="AE1564">
            <v>100</v>
          </cell>
          <cell r="AF1564" t="str">
            <v/>
          </cell>
        </row>
        <row r="1565">
          <cell r="A1565">
            <v>42994</v>
          </cell>
          <cell r="AC1565">
            <v>21</v>
          </cell>
          <cell r="AE1565">
            <v>100</v>
          </cell>
          <cell r="AF1565" t="str">
            <v/>
          </cell>
        </row>
        <row r="1566">
          <cell r="A1566">
            <v>42994</v>
          </cell>
          <cell r="AB1566" t="str">
            <v>WON</v>
          </cell>
          <cell r="AC1566">
            <v>19.399999999999999</v>
          </cell>
          <cell r="AE1566">
            <v>100</v>
          </cell>
          <cell r="AF1566">
            <v>1939.9999999999998</v>
          </cell>
        </row>
        <row r="1567">
          <cell r="A1567">
            <v>42994</v>
          </cell>
          <cell r="AB1567" t="str">
            <v>WON</v>
          </cell>
          <cell r="AC1567">
            <v>2.2000000000000002</v>
          </cell>
          <cell r="AE1567">
            <v>100</v>
          </cell>
          <cell r="AF1567">
            <v>220.00000000000003</v>
          </cell>
        </row>
        <row r="1568">
          <cell r="A1568">
            <v>42994</v>
          </cell>
          <cell r="AC1568">
            <v>10</v>
          </cell>
          <cell r="AE1568">
            <v>100</v>
          </cell>
          <cell r="AF1568" t="str">
            <v/>
          </cell>
        </row>
        <row r="1569">
          <cell r="A1569">
            <v>42994</v>
          </cell>
          <cell r="AC1569">
            <v>10</v>
          </cell>
          <cell r="AE1569">
            <v>100</v>
          </cell>
          <cell r="AF1569" t="str">
            <v/>
          </cell>
        </row>
        <row r="1570">
          <cell r="A1570">
            <v>42994</v>
          </cell>
          <cell r="AC1570">
            <v>14</v>
          </cell>
          <cell r="AE1570">
            <v>100</v>
          </cell>
          <cell r="AF1570" t="str">
            <v/>
          </cell>
        </row>
        <row r="1571">
          <cell r="A1571">
            <v>42994</v>
          </cell>
          <cell r="AC1571">
            <v>41</v>
          </cell>
          <cell r="AE1571">
            <v>100</v>
          </cell>
          <cell r="AF1571" t="str">
            <v/>
          </cell>
        </row>
        <row r="1572">
          <cell r="A1572">
            <v>42994</v>
          </cell>
          <cell r="AB1572" t="str">
            <v>WON</v>
          </cell>
          <cell r="AC1572">
            <v>3.4</v>
          </cell>
          <cell r="AE1572">
            <v>100</v>
          </cell>
          <cell r="AF1572">
            <v>340</v>
          </cell>
        </row>
        <row r="1573">
          <cell r="A1573">
            <v>42994</v>
          </cell>
          <cell r="AB1573" t="str">
            <v>2nd</v>
          </cell>
          <cell r="AC1573">
            <v>3.5</v>
          </cell>
          <cell r="AE1573">
            <v>100</v>
          </cell>
          <cell r="AF1573" t="str">
            <v/>
          </cell>
        </row>
        <row r="1574">
          <cell r="A1574">
            <v>42994</v>
          </cell>
          <cell r="AC1574">
            <v>7</v>
          </cell>
          <cell r="AE1574">
            <v>100</v>
          </cell>
          <cell r="AF1574" t="str">
            <v/>
          </cell>
        </row>
        <row r="1575">
          <cell r="A1575">
            <v>42994</v>
          </cell>
          <cell r="AC1575">
            <v>10</v>
          </cell>
          <cell r="AE1575">
            <v>100</v>
          </cell>
          <cell r="AF1575" t="str">
            <v/>
          </cell>
        </row>
        <row r="1576">
          <cell r="A1576">
            <v>42994</v>
          </cell>
          <cell r="AC1576">
            <v>31</v>
          </cell>
          <cell r="AE1576">
            <v>100</v>
          </cell>
          <cell r="AF1576" t="str">
            <v/>
          </cell>
        </row>
        <row r="1577">
          <cell r="A1577">
            <v>42994</v>
          </cell>
          <cell r="AC1577">
            <v>8</v>
          </cell>
          <cell r="AE1577">
            <v>100</v>
          </cell>
          <cell r="AF1577" t="str">
            <v/>
          </cell>
        </row>
        <row r="1578">
          <cell r="A1578">
            <v>42994</v>
          </cell>
          <cell r="AC1578">
            <v>4.8</v>
          </cell>
          <cell r="AE1578">
            <v>100</v>
          </cell>
          <cell r="AF1578" t="str">
            <v/>
          </cell>
        </row>
        <row r="1579">
          <cell r="A1579">
            <v>42994</v>
          </cell>
          <cell r="AB1579" t="str">
            <v>WON</v>
          </cell>
          <cell r="AC1579">
            <v>4.5</v>
          </cell>
          <cell r="AE1579">
            <v>100</v>
          </cell>
          <cell r="AF1579">
            <v>450</v>
          </cell>
        </row>
        <row r="1580">
          <cell r="A1580">
            <v>42994</v>
          </cell>
          <cell r="AB1580" t="str">
            <v>2nd</v>
          </cell>
          <cell r="AC1580">
            <v>5</v>
          </cell>
          <cell r="AE1580">
            <v>100</v>
          </cell>
          <cell r="AF1580" t="str">
            <v/>
          </cell>
        </row>
        <row r="1581">
          <cell r="A1581">
            <v>42994</v>
          </cell>
          <cell r="AC1581">
            <v>26</v>
          </cell>
          <cell r="AE1581">
            <v>100</v>
          </cell>
          <cell r="AF1581" t="str">
            <v/>
          </cell>
        </row>
        <row r="1582">
          <cell r="A1582">
            <v>42994</v>
          </cell>
          <cell r="AB1582" t="str">
            <v>WON</v>
          </cell>
          <cell r="AC1582">
            <v>3.7</v>
          </cell>
          <cell r="AE1582">
            <v>100</v>
          </cell>
          <cell r="AF1582">
            <v>370</v>
          </cell>
        </row>
        <row r="1583">
          <cell r="A1583">
            <v>42994</v>
          </cell>
          <cell r="AB1583" t="str">
            <v>2nd</v>
          </cell>
          <cell r="AC1583">
            <v>9</v>
          </cell>
          <cell r="AE1583">
            <v>100</v>
          </cell>
          <cell r="AF1583" t="str">
            <v/>
          </cell>
        </row>
        <row r="1584">
          <cell r="A1584">
            <v>42994</v>
          </cell>
          <cell r="AC1584">
            <v>6.5</v>
          </cell>
          <cell r="AE1584">
            <v>100</v>
          </cell>
          <cell r="AF1584" t="str">
            <v/>
          </cell>
        </row>
        <row r="1585">
          <cell r="A1585">
            <v>42994</v>
          </cell>
          <cell r="AC1585">
            <v>18</v>
          </cell>
          <cell r="AE1585">
            <v>100</v>
          </cell>
          <cell r="AF1585" t="str">
            <v/>
          </cell>
        </row>
        <row r="1586">
          <cell r="A1586">
            <v>42994</v>
          </cell>
          <cell r="AB1586" t="str">
            <v>3rd</v>
          </cell>
          <cell r="AC1586">
            <v>7.5</v>
          </cell>
          <cell r="AE1586">
            <v>100</v>
          </cell>
          <cell r="AF1586" t="str">
            <v/>
          </cell>
        </row>
        <row r="1587">
          <cell r="A1587">
            <v>42994</v>
          </cell>
          <cell r="AB1587" t="str">
            <v>2nd</v>
          </cell>
          <cell r="AC1587">
            <v>6.5</v>
          </cell>
          <cell r="AE1587">
            <v>100</v>
          </cell>
          <cell r="AF1587" t="str">
            <v/>
          </cell>
        </row>
        <row r="1588">
          <cell r="A1588">
            <v>42994</v>
          </cell>
          <cell r="AC1588">
            <v>14</v>
          </cell>
          <cell r="AE1588">
            <v>100</v>
          </cell>
          <cell r="AF1588" t="str">
            <v/>
          </cell>
        </row>
        <row r="1589">
          <cell r="A1589">
            <v>42994</v>
          </cell>
          <cell r="AC1589">
            <v>6</v>
          </cell>
          <cell r="AE1589">
            <v>100</v>
          </cell>
          <cell r="AF1589" t="str">
            <v/>
          </cell>
        </row>
        <row r="1590">
          <cell r="A1590">
            <v>42994</v>
          </cell>
          <cell r="AC1590">
            <v>4.2</v>
          </cell>
          <cell r="AE1590">
            <v>100</v>
          </cell>
          <cell r="AF1590" t="str">
            <v/>
          </cell>
        </row>
        <row r="1591">
          <cell r="A1591">
            <v>42994</v>
          </cell>
          <cell r="AC1591">
            <v>26</v>
          </cell>
          <cell r="AE1591">
            <v>100</v>
          </cell>
          <cell r="AF1591" t="str">
            <v/>
          </cell>
        </row>
        <row r="1592">
          <cell r="A1592">
            <v>42994</v>
          </cell>
          <cell r="AB1592" t="str">
            <v>2nd</v>
          </cell>
          <cell r="AC1592">
            <v>1.75</v>
          </cell>
          <cell r="AE1592">
            <v>100</v>
          </cell>
          <cell r="AF1592" t="str">
            <v/>
          </cell>
        </row>
        <row r="1593">
          <cell r="A1593">
            <v>42994</v>
          </cell>
          <cell r="AB1593" t="str">
            <v>3rd</v>
          </cell>
          <cell r="AC1593">
            <v>8.5</v>
          </cell>
          <cell r="AE1593">
            <v>100</v>
          </cell>
          <cell r="AF1593" t="str">
            <v/>
          </cell>
        </row>
        <row r="1594">
          <cell r="A1594">
            <v>42994</v>
          </cell>
          <cell r="AC1594">
            <v>14</v>
          </cell>
          <cell r="AE1594">
            <v>100</v>
          </cell>
          <cell r="AF1594" t="str">
            <v/>
          </cell>
        </row>
        <row r="1595">
          <cell r="A1595">
            <v>42994</v>
          </cell>
          <cell r="AB1595" t="str">
            <v>WON</v>
          </cell>
          <cell r="AC1595">
            <v>17</v>
          </cell>
          <cell r="AE1595">
            <v>100</v>
          </cell>
          <cell r="AF1595">
            <v>1700</v>
          </cell>
        </row>
        <row r="1596">
          <cell r="A1596">
            <v>42994</v>
          </cell>
          <cell r="AC1596">
            <v>9</v>
          </cell>
          <cell r="AE1596">
            <v>100</v>
          </cell>
          <cell r="AF1596" t="str">
            <v/>
          </cell>
        </row>
        <row r="1597">
          <cell r="A1597">
            <v>42994</v>
          </cell>
          <cell r="AB1597" t="str">
            <v>WON</v>
          </cell>
          <cell r="AC1597">
            <v>5.3</v>
          </cell>
          <cell r="AE1597">
            <v>100</v>
          </cell>
          <cell r="AF1597">
            <v>530</v>
          </cell>
        </row>
        <row r="1598">
          <cell r="A1598">
            <v>42994</v>
          </cell>
          <cell r="AB1598" t="str">
            <v>3rd</v>
          </cell>
          <cell r="AC1598">
            <v>10</v>
          </cell>
          <cell r="AE1598">
            <v>100</v>
          </cell>
          <cell r="AF1598" t="str">
            <v/>
          </cell>
        </row>
        <row r="1599">
          <cell r="A1599">
            <v>42994</v>
          </cell>
          <cell r="AC1599">
            <v>31</v>
          </cell>
          <cell r="AE1599">
            <v>100</v>
          </cell>
          <cell r="AF1599" t="str">
            <v/>
          </cell>
        </row>
        <row r="1600">
          <cell r="A1600">
            <v>42994</v>
          </cell>
          <cell r="AC1600">
            <v>9</v>
          </cell>
          <cell r="AE1600">
            <v>100</v>
          </cell>
          <cell r="AF1600" t="str">
            <v/>
          </cell>
        </row>
        <row r="1601">
          <cell r="A1601">
            <v>42994</v>
          </cell>
          <cell r="AB1601" t="str">
            <v>2nd</v>
          </cell>
          <cell r="AC1601">
            <v>3.9</v>
          </cell>
          <cell r="AE1601">
            <v>100</v>
          </cell>
          <cell r="AF1601" t="str">
            <v/>
          </cell>
        </row>
        <row r="1602">
          <cell r="A1602">
            <v>42994</v>
          </cell>
          <cell r="AB1602" t="str">
            <v>3rd</v>
          </cell>
          <cell r="AC1602">
            <v>8.5</v>
          </cell>
          <cell r="AE1602">
            <v>100</v>
          </cell>
          <cell r="AF1602" t="str">
            <v/>
          </cell>
        </row>
        <row r="1603">
          <cell r="A1603">
            <v>42994</v>
          </cell>
          <cell r="AC1603">
            <v>13</v>
          </cell>
          <cell r="AE1603">
            <v>100</v>
          </cell>
          <cell r="AF1603" t="str">
            <v/>
          </cell>
        </row>
        <row r="1604">
          <cell r="A1604">
            <v>42994</v>
          </cell>
          <cell r="AC1604">
            <v>31</v>
          </cell>
          <cell r="AE1604">
            <v>100</v>
          </cell>
          <cell r="AF1604" t="str">
            <v/>
          </cell>
        </row>
        <row r="1605">
          <cell r="A1605">
            <v>42994</v>
          </cell>
          <cell r="AC1605">
            <v>5.5</v>
          </cell>
          <cell r="AE1605">
            <v>100</v>
          </cell>
          <cell r="AF1605" t="str">
            <v/>
          </cell>
        </row>
        <row r="1606">
          <cell r="A1606">
            <v>42994</v>
          </cell>
          <cell r="AB1606" t="str">
            <v>WON</v>
          </cell>
          <cell r="AC1606">
            <v>9</v>
          </cell>
          <cell r="AE1606">
            <v>100</v>
          </cell>
          <cell r="AF1606">
            <v>900</v>
          </cell>
        </row>
        <row r="1607">
          <cell r="A1607">
            <v>43001</v>
          </cell>
          <cell r="AB1607" t="str">
            <v>WON</v>
          </cell>
          <cell r="AC1607">
            <v>4.4000000000000004</v>
          </cell>
          <cell r="AE1607">
            <v>100</v>
          </cell>
          <cell r="AF1607">
            <v>440.00000000000006</v>
          </cell>
        </row>
        <row r="1608">
          <cell r="A1608">
            <v>43001</v>
          </cell>
          <cell r="AC1608">
            <v>6</v>
          </cell>
          <cell r="AE1608">
            <v>100</v>
          </cell>
          <cell r="AF1608" t="str">
            <v/>
          </cell>
        </row>
        <row r="1609">
          <cell r="A1609">
            <v>43001</v>
          </cell>
          <cell r="AC1609">
            <v>3.9</v>
          </cell>
          <cell r="AE1609">
            <v>100</v>
          </cell>
          <cell r="AF1609" t="str">
            <v/>
          </cell>
        </row>
        <row r="1610">
          <cell r="A1610">
            <v>43001</v>
          </cell>
          <cell r="AC1610">
            <v>5.5</v>
          </cell>
          <cell r="AE1610">
            <v>100</v>
          </cell>
          <cell r="AF1610" t="str">
            <v/>
          </cell>
        </row>
        <row r="1611">
          <cell r="A1611">
            <v>43001</v>
          </cell>
          <cell r="AC1611">
            <v>13</v>
          </cell>
          <cell r="AE1611">
            <v>100</v>
          </cell>
          <cell r="AF1611" t="str">
            <v/>
          </cell>
        </row>
        <row r="1612">
          <cell r="A1612">
            <v>43001</v>
          </cell>
          <cell r="AC1612">
            <v>2.8</v>
          </cell>
          <cell r="AE1612">
            <v>100</v>
          </cell>
          <cell r="AF1612" t="str">
            <v/>
          </cell>
        </row>
        <row r="1613">
          <cell r="A1613">
            <v>43001</v>
          </cell>
          <cell r="AB1613" t="str">
            <v>WON</v>
          </cell>
          <cell r="AC1613">
            <v>4.4000000000000004</v>
          </cell>
          <cell r="AE1613">
            <v>100</v>
          </cell>
          <cell r="AF1613">
            <v>440.00000000000006</v>
          </cell>
        </row>
        <row r="1614">
          <cell r="A1614">
            <v>43001</v>
          </cell>
          <cell r="AB1614" t="str">
            <v>2nd</v>
          </cell>
          <cell r="AC1614">
            <v>9</v>
          </cell>
          <cell r="AE1614">
            <v>100</v>
          </cell>
          <cell r="AF1614" t="str">
            <v/>
          </cell>
        </row>
        <row r="1615">
          <cell r="A1615">
            <v>43001</v>
          </cell>
          <cell r="AC1615">
            <v>15</v>
          </cell>
          <cell r="AE1615">
            <v>100</v>
          </cell>
          <cell r="AF1615" t="str">
            <v/>
          </cell>
        </row>
        <row r="1616">
          <cell r="A1616">
            <v>43001</v>
          </cell>
          <cell r="AC1616">
            <v>9.5</v>
          </cell>
          <cell r="AE1616">
            <v>100</v>
          </cell>
          <cell r="AF1616" t="str">
            <v/>
          </cell>
        </row>
        <row r="1617">
          <cell r="A1617">
            <v>43001</v>
          </cell>
          <cell r="AB1617" t="str">
            <v>2nd</v>
          </cell>
          <cell r="AC1617">
            <v>2.9</v>
          </cell>
          <cell r="AE1617">
            <v>100</v>
          </cell>
          <cell r="AF1617" t="str">
            <v/>
          </cell>
        </row>
        <row r="1618">
          <cell r="A1618">
            <v>43001</v>
          </cell>
          <cell r="AB1618" t="str">
            <v>3rd</v>
          </cell>
          <cell r="AC1618">
            <v>7.5</v>
          </cell>
          <cell r="AE1618">
            <v>100</v>
          </cell>
          <cell r="AF1618" t="str">
            <v/>
          </cell>
        </row>
        <row r="1619">
          <cell r="A1619">
            <v>43001</v>
          </cell>
          <cell r="AC1619">
            <v>20</v>
          </cell>
          <cell r="AE1619">
            <v>100</v>
          </cell>
          <cell r="AF1619" t="str">
            <v/>
          </cell>
        </row>
        <row r="1620">
          <cell r="A1620">
            <v>43001</v>
          </cell>
          <cell r="AC1620">
            <v>19</v>
          </cell>
          <cell r="AE1620">
            <v>100</v>
          </cell>
          <cell r="AF1620" t="str">
            <v/>
          </cell>
        </row>
        <row r="1621">
          <cell r="A1621">
            <v>43001</v>
          </cell>
          <cell r="AB1621" t="str">
            <v>WON</v>
          </cell>
          <cell r="AC1621">
            <v>9</v>
          </cell>
          <cell r="AE1621">
            <v>100</v>
          </cell>
          <cell r="AF1621">
            <v>900</v>
          </cell>
        </row>
        <row r="1622">
          <cell r="A1622">
            <v>43001</v>
          </cell>
          <cell r="AC1622">
            <v>4.8</v>
          </cell>
          <cell r="AE1622">
            <v>100</v>
          </cell>
          <cell r="AF1622" t="str">
            <v/>
          </cell>
        </row>
        <row r="1623">
          <cell r="A1623">
            <v>43001</v>
          </cell>
          <cell r="AB1623" t="str">
            <v>2nd</v>
          </cell>
          <cell r="AC1623">
            <v>2.5</v>
          </cell>
          <cell r="AE1623">
            <v>100</v>
          </cell>
          <cell r="AF1623" t="str">
            <v/>
          </cell>
        </row>
        <row r="1624">
          <cell r="A1624">
            <v>43001</v>
          </cell>
          <cell r="AC1624">
            <v>14</v>
          </cell>
          <cell r="AE1624">
            <v>100</v>
          </cell>
          <cell r="AF1624" t="str">
            <v/>
          </cell>
        </row>
        <row r="1625">
          <cell r="A1625">
            <v>43001</v>
          </cell>
          <cell r="AB1625" t="str">
            <v>WON</v>
          </cell>
          <cell r="AC1625">
            <v>6.5</v>
          </cell>
          <cell r="AE1625">
            <v>100</v>
          </cell>
          <cell r="AF1625">
            <v>650</v>
          </cell>
        </row>
        <row r="1626">
          <cell r="A1626">
            <v>43001</v>
          </cell>
          <cell r="AB1626" t="str">
            <v>3rd</v>
          </cell>
          <cell r="AC1626">
            <v>16</v>
          </cell>
          <cell r="AE1626">
            <v>100</v>
          </cell>
          <cell r="AF1626" t="str">
            <v/>
          </cell>
        </row>
        <row r="1627">
          <cell r="A1627">
            <v>43001</v>
          </cell>
          <cell r="AC1627">
            <v>4.4000000000000004</v>
          </cell>
          <cell r="AE1627">
            <v>100</v>
          </cell>
          <cell r="AF1627" t="str">
            <v/>
          </cell>
        </row>
        <row r="1628">
          <cell r="A1628">
            <v>43001</v>
          </cell>
          <cell r="AC1628">
            <v>17</v>
          </cell>
          <cell r="AE1628">
            <v>100</v>
          </cell>
          <cell r="AF1628" t="str">
            <v/>
          </cell>
        </row>
        <row r="1629">
          <cell r="A1629">
            <v>43001</v>
          </cell>
          <cell r="AC1629">
            <v>11</v>
          </cell>
          <cell r="AE1629">
            <v>100</v>
          </cell>
          <cell r="AF1629" t="str">
            <v/>
          </cell>
        </row>
        <row r="1630">
          <cell r="A1630">
            <v>43001</v>
          </cell>
          <cell r="AC1630">
            <v>6</v>
          </cell>
          <cell r="AE1630">
            <v>100</v>
          </cell>
          <cell r="AF1630" t="str">
            <v/>
          </cell>
        </row>
        <row r="1631">
          <cell r="A1631">
            <v>43001</v>
          </cell>
          <cell r="AB1631" t="str">
            <v>3rd</v>
          </cell>
          <cell r="AC1631">
            <v>5</v>
          </cell>
          <cell r="AE1631">
            <v>100</v>
          </cell>
          <cell r="AF1631" t="str">
            <v/>
          </cell>
        </row>
        <row r="1632">
          <cell r="A1632">
            <v>43001</v>
          </cell>
          <cell r="AC1632">
            <v>8.5</v>
          </cell>
          <cell r="AE1632">
            <v>100</v>
          </cell>
          <cell r="AF1632" t="str">
            <v/>
          </cell>
        </row>
        <row r="1633">
          <cell r="A1633">
            <v>43001</v>
          </cell>
          <cell r="AB1633" t="str">
            <v>2nd</v>
          </cell>
          <cell r="AC1633">
            <v>1.85</v>
          </cell>
          <cell r="AE1633">
            <v>100</v>
          </cell>
          <cell r="AF1633" t="str">
            <v/>
          </cell>
        </row>
        <row r="1634">
          <cell r="A1634">
            <v>43001</v>
          </cell>
          <cell r="AC1634">
            <v>10</v>
          </cell>
          <cell r="AE1634">
            <v>100</v>
          </cell>
          <cell r="AF1634" t="str">
            <v/>
          </cell>
        </row>
        <row r="1635">
          <cell r="A1635">
            <v>43001</v>
          </cell>
          <cell r="AC1635">
            <v>21</v>
          </cell>
          <cell r="AE1635">
            <v>100</v>
          </cell>
          <cell r="AF1635" t="str">
            <v/>
          </cell>
        </row>
        <row r="1636">
          <cell r="A1636">
            <v>43001</v>
          </cell>
          <cell r="AC1636">
            <v>19</v>
          </cell>
          <cell r="AE1636">
            <v>100</v>
          </cell>
          <cell r="AF1636" t="str">
            <v/>
          </cell>
        </row>
        <row r="1637">
          <cell r="A1637">
            <v>43001</v>
          </cell>
          <cell r="AB1637" t="str">
            <v>3rd</v>
          </cell>
          <cell r="AC1637">
            <v>4.4000000000000004</v>
          </cell>
          <cell r="AE1637">
            <v>100</v>
          </cell>
          <cell r="AF1637" t="str">
            <v/>
          </cell>
        </row>
        <row r="1638">
          <cell r="A1638">
            <v>43001</v>
          </cell>
          <cell r="AC1638">
            <v>6</v>
          </cell>
          <cell r="AE1638">
            <v>100</v>
          </cell>
          <cell r="AF1638" t="str">
            <v/>
          </cell>
        </row>
        <row r="1639">
          <cell r="A1639">
            <v>43001</v>
          </cell>
          <cell r="AC1639">
            <v>5</v>
          </cell>
          <cell r="AE1639">
            <v>100</v>
          </cell>
          <cell r="AF1639" t="str">
            <v/>
          </cell>
        </row>
        <row r="1640">
          <cell r="A1640">
            <v>43001</v>
          </cell>
          <cell r="AC1640">
            <v>19</v>
          </cell>
          <cell r="AE1640">
            <v>100</v>
          </cell>
          <cell r="AF1640" t="str">
            <v/>
          </cell>
        </row>
        <row r="1641">
          <cell r="A1641">
            <v>43001</v>
          </cell>
          <cell r="AB1641" t="str">
            <v>2nd</v>
          </cell>
          <cell r="AC1641">
            <v>8</v>
          </cell>
          <cell r="AE1641">
            <v>100</v>
          </cell>
          <cell r="AF1641" t="str">
            <v/>
          </cell>
        </row>
        <row r="1642">
          <cell r="A1642">
            <v>43001</v>
          </cell>
          <cell r="AB1642" t="str">
            <v>3rd</v>
          </cell>
          <cell r="AC1642">
            <v>3.2</v>
          </cell>
          <cell r="AE1642">
            <v>100</v>
          </cell>
          <cell r="AF1642" t="str">
            <v/>
          </cell>
        </row>
        <row r="1643">
          <cell r="A1643">
            <v>43001</v>
          </cell>
          <cell r="AC1643">
            <v>10</v>
          </cell>
          <cell r="AE1643">
            <v>100</v>
          </cell>
          <cell r="AF1643" t="str">
            <v/>
          </cell>
        </row>
        <row r="1644">
          <cell r="A1644">
            <v>43001</v>
          </cell>
          <cell r="AC1644">
            <v>4.5999999999999996</v>
          </cell>
          <cell r="AE1644">
            <v>100</v>
          </cell>
          <cell r="AF1644" t="str">
            <v/>
          </cell>
        </row>
        <row r="1645">
          <cell r="A1645">
            <v>43001</v>
          </cell>
          <cell r="AC1645">
            <v>13</v>
          </cell>
          <cell r="AE1645">
            <v>100</v>
          </cell>
          <cell r="AF1645" t="str">
            <v/>
          </cell>
        </row>
        <row r="1646">
          <cell r="A1646">
            <v>43001</v>
          </cell>
          <cell r="AB1646" t="str">
            <v>2nd</v>
          </cell>
          <cell r="AC1646">
            <v>17</v>
          </cell>
          <cell r="AE1646">
            <v>100</v>
          </cell>
          <cell r="AF1646" t="str">
            <v/>
          </cell>
        </row>
        <row r="1647">
          <cell r="A1647">
            <v>43001</v>
          </cell>
          <cell r="AB1647" t="str">
            <v>3rd</v>
          </cell>
          <cell r="AC1647">
            <v>9.5</v>
          </cell>
          <cell r="AE1647">
            <v>100</v>
          </cell>
          <cell r="AF1647" t="str">
            <v/>
          </cell>
        </row>
        <row r="1648">
          <cell r="A1648">
            <v>43001</v>
          </cell>
          <cell r="AC1648">
            <v>2.8</v>
          </cell>
          <cell r="AE1648">
            <v>100</v>
          </cell>
          <cell r="AF1648" t="str">
            <v/>
          </cell>
        </row>
        <row r="1649">
          <cell r="A1649">
            <v>43001</v>
          </cell>
          <cell r="AC1649">
            <v>19</v>
          </cell>
          <cell r="AE1649">
            <v>100</v>
          </cell>
          <cell r="AF1649" t="str">
            <v/>
          </cell>
        </row>
        <row r="1650">
          <cell r="A1650">
            <v>43001</v>
          </cell>
          <cell r="AB1650" t="str">
            <v>2nd</v>
          </cell>
          <cell r="AC1650">
            <v>4.5999999999999996</v>
          </cell>
          <cell r="AE1650">
            <v>100</v>
          </cell>
          <cell r="AF1650" t="str">
            <v/>
          </cell>
        </row>
        <row r="1651">
          <cell r="A1651">
            <v>43001</v>
          </cell>
          <cell r="AB1651" t="str">
            <v>WON</v>
          </cell>
          <cell r="AC1651">
            <v>5.5</v>
          </cell>
          <cell r="AE1651">
            <v>100</v>
          </cell>
          <cell r="AF1651">
            <v>550</v>
          </cell>
        </row>
        <row r="1652">
          <cell r="A1652">
            <v>43009</v>
          </cell>
          <cell r="AC1652">
            <v>7</v>
          </cell>
          <cell r="AE1652">
            <v>100</v>
          </cell>
          <cell r="AF1652" t="str">
            <v/>
          </cell>
        </row>
        <row r="1653">
          <cell r="A1653">
            <v>43009</v>
          </cell>
          <cell r="AC1653">
            <v>19</v>
          </cell>
          <cell r="AE1653">
            <v>100</v>
          </cell>
          <cell r="AF1653" t="str">
            <v/>
          </cell>
        </row>
        <row r="1654">
          <cell r="A1654">
            <v>43009</v>
          </cell>
          <cell r="AC1654">
            <v>12</v>
          </cell>
          <cell r="AE1654">
            <v>100</v>
          </cell>
          <cell r="AF1654" t="str">
            <v/>
          </cell>
        </row>
        <row r="1655">
          <cell r="A1655">
            <v>43009</v>
          </cell>
          <cell r="AB1655" t="str">
            <v>WON</v>
          </cell>
          <cell r="AC1655">
            <v>3.4</v>
          </cell>
          <cell r="AE1655">
            <v>100</v>
          </cell>
          <cell r="AF1655">
            <v>340</v>
          </cell>
        </row>
        <row r="1656">
          <cell r="A1656">
            <v>43009</v>
          </cell>
          <cell r="AC1656">
            <v>14</v>
          </cell>
          <cell r="AE1656">
            <v>100</v>
          </cell>
          <cell r="AF1656" t="str">
            <v/>
          </cell>
        </row>
        <row r="1657">
          <cell r="A1657">
            <v>43009</v>
          </cell>
          <cell r="AC1657">
            <v>9.5</v>
          </cell>
          <cell r="AE1657">
            <v>100</v>
          </cell>
          <cell r="AF1657" t="str">
            <v/>
          </cell>
        </row>
        <row r="1658">
          <cell r="A1658">
            <v>43009</v>
          </cell>
          <cell r="AC1658">
            <v>5.5</v>
          </cell>
          <cell r="AE1658">
            <v>100</v>
          </cell>
          <cell r="AF1658" t="str">
            <v/>
          </cell>
        </row>
        <row r="1659">
          <cell r="A1659">
            <v>43009</v>
          </cell>
          <cell r="AB1659" t="str">
            <v>2nd</v>
          </cell>
          <cell r="AC1659">
            <v>26</v>
          </cell>
          <cell r="AE1659">
            <v>100</v>
          </cell>
          <cell r="AF1659" t="str">
            <v/>
          </cell>
        </row>
        <row r="1660">
          <cell r="A1660">
            <v>43009</v>
          </cell>
          <cell r="AC1660">
            <v>18</v>
          </cell>
          <cell r="AE1660">
            <v>100</v>
          </cell>
          <cell r="AF1660" t="str">
            <v/>
          </cell>
        </row>
        <row r="1661">
          <cell r="A1661">
            <v>43009</v>
          </cell>
          <cell r="AB1661" t="str">
            <v>WON</v>
          </cell>
          <cell r="AC1661">
            <v>5</v>
          </cell>
          <cell r="AE1661">
            <v>100</v>
          </cell>
          <cell r="AF1661">
            <v>500</v>
          </cell>
        </row>
        <row r="1662">
          <cell r="A1662">
            <v>43009</v>
          </cell>
          <cell r="AB1662" t="str">
            <v>2nd</v>
          </cell>
          <cell r="AC1662">
            <v>1.55</v>
          </cell>
          <cell r="AE1662">
            <v>100</v>
          </cell>
          <cell r="AF1662" t="str">
            <v/>
          </cell>
        </row>
        <row r="1663">
          <cell r="A1663">
            <v>43009</v>
          </cell>
          <cell r="AC1663">
            <v>10</v>
          </cell>
          <cell r="AE1663">
            <v>100</v>
          </cell>
          <cell r="AF1663" t="str">
            <v/>
          </cell>
        </row>
        <row r="1664">
          <cell r="A1664">
            <v>43009</v>
          </cell>
          <cell r="AC1664">
            <v>18</v>
          </cell>
          <cell r="AE1664">
            <v>100</v>
          </cell>
          <cell r="AF1664" t="str">
            <v/>
          </cell>
        </row>
        <row r="1665">
          <cell r="A1665">
            <v>43009</v>
          </cell>
          <cell r="AB1665" t="str">
            <v>WON</v>
          </cell>
          <cell r="AC1665">
            <v>7</v>
          </cell>
          <cell r="AE1665">
            <v>100</v>
          </cell>
          <cell r="AF1665">
            <v>700</v>
          </cell>
        </row>
        <row r="1666">
          <cell r="A1666">
            <v>43009</v>
          </cell>
          <cell r="AB1666" t="str">
            <v>ntd</v>
          </cell>
          <cell r="AC1666">
            <v>12</v>
          </cell>
          <cell r="AE1666">
            <v>100</v>
          </cell>
          <cell r="AF1666" t="str">
            <v/>
          </cell>
        </row>
        <row r="1667">
          <cell r="A1667">
            <v>43009</v>
          </cell>
          <cell r="AC1667">
            <v>8</v>
          </cell>
          <cell r="AE1667">
            <v>100</v>
          </cell>
          <cell r="AF1667" t="str">
            <v/>
          </cell>
        </row>
        <row r="1668">
          <cell r="A1668">
            <v>43009</v>
          </cell>
          <cell r="AB1668" t="str">
            <v>2nd</v>
          </cell>
          <cell r="AC1668">
            <v>11</v>
          </cell>
          <cell r="AE1668">
            <v>100</v>
          </cell>
          <cell r="AF1668" t="str">
            <v/>
          </cell>
        </row>
        <row r="1669">
          <cell r="A1669">
            <v>43009</v>
          </cell>
          <cell r="AC1669">
            <v>13</v>
          </cell>
          <cell r="AE1669">
            <v>100</v>
          </cell>
          <cell r="AF1669" t="str">
            <v/>
          </cell>
        </row>
        <row r="1670">
          <cell r="A1670">
            <v>43009</v>
          </cell>
          <cell r="AB1670" t="str">
            <v>WON</v>
          </cell>
          <cell r="AC1670">
            <v>7.5</v>
          </cell>
          <cell r="AE1670">
            <v>100</v>
          </cell>
          <cell r="AF1670">
            <v>750</v>
          </cell>
        </row>
        <row r="1671">
          <cell r="A1671">
            <v>43009</v>
          </cell>
          <cell r="AC1671">
            <v>31</v>
          </cell>
          <cell r="AE1671">
            <v>100</v>
          </cell>
          <cell r="AF1671" t="str">
            <v/>
          </cell>
        </row>
        <row r="1672">
          <cell r="A1672">
            <v>43009</v>
          </cell>
          <cell r="AB1672" t="str">
            <v>3rd</v>
          </cell>
          <cell r="AC1672">
            <v>2</v>
          </cell>
          <cell r="AE1672">
            <v>100</v>
          </cell>
          <cell r="AF1672" t="str">
            <v/>
          </cell>
        </row>
        <row r="1673">
          <cell r="A1673">
            <v>43009</v>
          </cell>
          <cell r="AB1673" t="str">
            <v>WON</v>
          </cell>
          <cell r="AC1673">
            <v>6.5</v>
          </cell>
          <cell r="AE1673">
            <v>100</v>
          </cell>
          <cell r="AF1673">
            <v>650</v>
          </cell>
        </row>
        <row r="1674">
          <cell r="A1674">
            <v>43009</v>
          </cell>
          <cell r="AB1674" t="str">
            <v>2nd</v>
          </cell>
          <cell r="AC1674">
            <v>5</v>
          </cell>
          <cell r="AE1674">
            <v>100</v>
          </cell>
          <cell r="AF1674" t="str">
            <v/>
          </cell>
        </row>
        <row r="1675">
          <cell r="A1675">
            <v>43009</v>
          </cell>
          <cell r="AC1675">
            <v>9.5</v>
          </cell>
          <cell r="AE1675">
            <v>100</v>
          </cell>
          <cell r="AF1675" t="str">
            <v/>
          </cell>
        </row>
        <row r="1676">
          <cell r="A1676">
            <v>43009</v>
          </cell>
          <cell r="AC1676">
            <v>13</v>
          </cell>
          <cell r="AE1676">
            <v>100</v>
          </cell>
          <cell r="AF1676" t="str">
            <v/>
          </cell>
        </row>
        <row r="1677">
          <cell r="A1677">
            <v>43009</v>
          </cell>
          <cell r="AC1677">
            <v>2.4</v>
          </cell>
          <cell r="AE1677">
            <v>100</v>
          </cell>
          <cell r="AF1677" t="str">
            <v/>
          </cell>
        </row>
        <row r="1678">
          <cell r="A1678">
            <v>43009</v>
          </cell>
          <cell r="AB1678" t="str">
            <v>3rd</v>
          </cell>
          <cell r="AC1678">
            <v>3.8</v>
          </cell>
          <cell r="AE1678">
            <v>100</v>
          </cell>
          <cell r="AF1678" t="str">
            <v/>
          </cell>
        </row>
        <row r="1679">
          <cell r="A1679">
            <v>43009</v>
          </cell>
          <cell r="AC1679">
            <v>11</v>
          </cell>
          <cell r="AE1679">
            <v>100</v>
          </cell>
          <cell r="AF1679" t="str">
            <v/>
          </cell>
        </row>
        <row r="1680">
          <cell r="A1680">
            <v>43009</v>
          </cell>
          <cell r="AB1680" t="str">
            <v>2nd</v>
          </cell>
          <cell r="AC1680">
            <v>18</v>
          </cell>
          <cell r="AE1680">
            <v>100</v>
          </cell>
          <cell r="AF1680" t="str">
            <v/>
          </cell>
        </row>
        <row r="1681">
          <cell r="A1681">
            <v>43009</v>
          </cell>
          <cell r="AC1681">
            <v>21</v>
          </cell>
          <cell r="AE1681">
            <v>100</v>
          </cell>
          <cell r="AF1681" t="str">
            <v/>
          </cell>
        </row>
        <row r="1682">
          <cell r="A1682">
            <v>43009</v>
          </cell>
          <cell r="AB1682" t="str">
            <v>2nd</v>
          </cell>
          <cell r="AC1682">
            <v>2.2000000000000002</v>
          </cell>
          <cell r="AE1682">
            <v>100</v>
          </cell>
          <cell r="AF1682" t="str">
            <v/>
          </cell>
        </row>
        <row r="1683">
          <cell r="A1683">
            <v>43009</v>
          </cell>
          <cell r="AB1683" t="str">
            <v>WON</v>
          </cell>
          <cell r="AC1683">
            <v>4.4000000000000004</v>
          </cell>
          <cell r="AE1683">
            <v>100</v>
          </cell>
          <cell r="AF1683">
            <v>440.00000000000006</v>
          </cell>
        </row>
        <row r="1684">
          <cell r="A1684">
            <v>43009</v>
          </cell>
          <cell r="AC1684">
            <v>6.5</v>
          </cell>
          <cell r="AE1684">
            <v>100</v>
          </cell>
          <cell r="AF1684" t="str">
            <v/>
          </cell>
        </row>
        <row r="1685">
          <cell r="A1685">
            <v>43009</v>
          </cell>
          <cell r="AB1685" t="str">
            <v>3rd</v>
          </cell>
          <cell r="AC1685">
            <v>12</v>
          </cell>
          <cell r="AE1685">
            <v>100</v>
          </cell>
          <cell r="AF1685" t="str">
            <v/>
          </cell>
        </row>
        <row r="1686">
          <cell r="A1686">
            <v>43009</v>
          </cell>
          <cell r="AC1686">
            <v>51</v>
          </cell>
          <cell r="AE1686">
            <v>100</v>
          </cell>
          <cell r="AF1686" t="str">
            <v/>
          </cell>
        </row>
        <row r="1687">
          <cell r="A1687">
            <v>43009</v>
          </cell>
          <cell r="AC1687">
            <v>3.6</v>
          </cell>
          <cell r="AE1687">
            <v>100</v>
          </cell>
          <cell r="AF1687" t="str">
            <v/>
          </cell>
        </row>
        <row r="1688">
          <cell r="A1688">
            <v>43009</v>
          </cell>
          <cell r="AC1688">
            <v>41</v>
          </cell>
          <cell r="AE1688">
            <v>100</v>
          </cell>
          <cell r="AF1688" t="str">
            <v/>
          </cell>
        </row>
        <row r="1689">
          <cell r="A1689">
            <v>43009</v>
          </cell>
          <cell r="AB1689" t="str">
            <v>2nd</v>
          </cell>
          <cell r="AC1689">
            <v>8.5</v>
          </cell>
          <cell r="AE1689">
            <v>100</v>
          </cell>
          <cell r="AF1689" t="str">
            <v/>
          </cell>
        </row>
        <row r="1690">
          <cell r="A1690">
            <v>43009</v>
          </cell>
          <cell r="AC1690">
            <v>4.5999999999999996</v>
          </cell>
          <cell r="AE1690">
            <v>100</v>
          </cell>
          <cell r="AF1690" t="str">
            <v/>
          </cell>
        </row>
        <row r="1691">
          <cell r="A1691">
            <v>43009</v>
          </cell>
          <cell r="AC1691">
            <v>26</v>
          </cell>
          <cell r="AE1691">
            <v>100</v>
          </cell>
          <cell r="AF1691" t="str">
            <v/>
          </cell>
        </row>
        <row r="1692">
          <cell r="A1692">
            <v>43009</v>
          </cell>
          <cell r="AC1692">
            <v>10</v>
          </cell>
          <cell r="AE1692">
            <v>100</v>
          </cell>
          <cell r="AF1692" t="str">
            <v/>
          </cell>
        </row>
        <row r="1693">
          <cell r="A1693">
            <v>43009</v>
          </cell>
          <cell r="AC1693">
            <v>4.8</v>
          </cell>
          <cell r="AE1693">
            <v>100</v>
          </cell>
          <cell r="AF1693" t="str">
            <v/>
          </cell>
        </row>
        <row r="1694">
          <cell r="A1694">
            <v>43009</v>
          </cell>
          <cell r="AB1694" t="str">
            <v>2nd</v>
          </cell>
          <cell r="AC1694">
            <v>18</v>
          </cell>
          <cell r="AE1694">
            <v>100</v>
          </cell>
          <cell r="AF1694" t="str">
            <v/>
          </cell>
        </row>
        <row r="1695">
          <cell r="A1695">
            <v>43009</v>
          </cell>
          <cell r="AC1695">
            <v>7.5</v>
          </cell>
          <cell r="AE1695">
            <v>100</v>
          </cell>
          <cell r="AF1695" t="str">
            <v/>
          </cell>
        </row>
        <row r="1696">
          <cell r="A1696">
            <v>43009</v>
          </cell>
          <cell r="AC1696">
            <v>4.8</v>
          </cell>
          <cell r="AE1696">
            <v>100</v>
          </cell>
          <cell r="AF1696" t="str">
            <v/>
          </cell>
        </row>
        <row r="1697">
          <cell r="A1697">
            <v>43015</v>
          </cell>
          <cell r="AB1697" t="str">
            <v>3rd</v>
          </cell>
          <cell r="AC1697">
            <v>8</v>
          </cell>
          <cell r="AE1697">
            <v>100</v>
          </cell>
          <cell r="AF1697" t="str">
            <v/>
          </cell>
        </row>
        <row r="1698">
          <cell r="A1698">
            <v>43015</v>
          </cell>
          <cell r="AC1698">
            <v>3.9</v>
          </cell>
          <cell r="AE1698">
            <v>100</v>
          </cell>
          <cell r="AF1698" t="str">
            <v/>
          </cell>
        </row>
        <row r="1699">
          <cell r="A1699">
            <v>43015</v>
          </cell>
          <cell r="AC1699">
            <v>4.2</v>
          </cell>
          <cell r="AE1699">
            <v>100</v>
          </cell>
          <cell r="AF1699" t="str">
            <v/>
          </cell>
        </row>
        <row r="1700">
          <cell r="A1700">
            <v>43015</v>
          </cell>
          <cell r="AC1700">
            <v>7</v>
          </cell>
          <cell r="AE1700">
            <v>100</v>
          </cell>
          <cell r="AF1700" t="str">
            <v/>
          </cell>
        </row>
        <row r="1701">
          <cell r="A1701">
            <v>43015</v>
          </cell>
          <cell r="AC1701">
            <v>9</v>
          </cell>
          <cell r="AE1701">
            <v>100</v>
          </cell>
          <cell r="AF1701" t="str">
            <v/>
          </cell>
        </row>
        <row r="1702">
          <cell r="A1702">
            <v>43015</v>
          </cell>
          <cell r="AB1702" t="str">
            <v>2nd</v>
          </cell>
          <cell r="AC1702">
            <v>5.5</v>
          </cell>
          <cell r="AE1702">
            <v>100</v>
          </cell>
          <cell r="AF1702" t="str">
            <v/>
          </cell>
        </row>
        <row r="1703">
          <cell r="A1703">
            <v>43015</v>
          </cell>
          <cell r="AB1703" t="str">
            <v>WON</v>
          </cell>
          <cell r="AC1703">
            <v>8.5</v>
          </cell>
          <cell r="AE1703">
            <v>100</v>
          </cell>
          <cell r="AF1703">
            <v>850</v>
          </cell>
        </row>
        <row r="1704">
          <cell r="A1704">
            <v>43015</v>
          </cell>
          <cell r="AC1704">
            <v>4.5999999999999996</v>
          </cell>
          <cell r="AE1704">
            <v>100</v>
          </cell>
          <cell r="AF1704" t="str">
            <v/>
          </cell>
        </row>
        <row r="1705">
          <cell r="A1705">
            <v>43015</v>
          </cell>
          <cell r="AC1705">
            <v>31</v>
          </cell>
          <cell r="AE1705">
            <v>100</v>
          </cell>
          <cell r="AF1705" t="str">
            <v/>
          </cell>
        </row>
        <row r="1706">
          <cell r="A1706">
            <v>43015</v>
          </cell>
          <cell r="AC1706">
            <v>6.5</v>
          </cell>
          <cell r="AE1706">
            <v>100</v>
          </cell>
          <cell r="AF1706" t="str">
            <v/>
          </cell>
        </row>
        <row r="1707">
          <cell r="A1707">
            <v>43015</v>
          </cell>
          <cell r="AC1707">
            <v>2.8</v>
          </cell>
          <cell r="AE1707">
            <v>100</v>
          </cell>
          <cell r="AF1707" t="str">
            <v/>
          </cell>
        </row>
        <row r="1708">
          <cell r="A1708">
            <v>43015</v>
          </cell>
          <cell r="AC1708">
            <v>4.4000000000000004</v>
          </cell>
          <cell r="AE1708">
            <v>100</v>
          </cell>
          <cell r="AF1708" t="str">
            <v/>
          </cell>
        </row>
        <row r="1709">
          <cell r="A1709">
            <v>43015</v>
          </cell>
          <cell r="AC1709">
            <v>10</v>
          </cell>
          <cell r="AE1709">
            <v>100</v>
          </cell>
          <cell r="AF1709" t="str">
            <v/>
          </cell>
        </row>
        <row r="1710">
          <cell r="A1710">
            <v>43015</v>
          </cell>
          <cell r="AB1710" t="str">
            <v>3rd</v>
          </cell>
          <cell r="AC1710">
            <v>26</v>
          </cell>
          <cell r="AE1710">
            <v>100</v>
          </cell>
          <cell r="AF1710" t="str">
            <v/>
          </cell>
        </row>
        <row r="1711">
          <cell r="A1711">
            <v>43015</v>
          </cell>
          <cell r="AC1711">
            <v>21</v>
          </cell>
          <cell r="AE1711">
            <v>100</v>
          </cell>
          <cell r="AF1711" t="str">
            <v/>
          </cell>
        </row>
        <row r="1712">
          <cell r="A1712">
            <v>43015</v>
          </cell>
          <cell r="AB1712" t="str">
            <v>WON</v>
          </cell>
          <cell r="AC1712">
            <v>1.22</v>
          </cell>
          <cell r="AE1712">
            <v>100</v>
          </cell>
          <cell r="AF1712">
            <v>122</v>
          </cell>
        </row>
        <row r="1713">
          <cell r="A1713">
            <v>43015</v>
          </cell>
          <cell r="AB1713" t="str">
            <v>ntd</v>
          </cell>
          <cell r="AC1713">
            <v>7.5</v>
          </cell>
          <cell r="AE1713">
            <v>100</v>
          </cell>
          <cell r="AF1713" t="str">
            <v/>
          </cell>
        </row>
        <row r="1714">
          <cell r="A1714">
            <v>43015</v>
          </cell>
          <cell r="AB1714" t="str">
            <v>2nd</v>
          </cell>
          <cell r="AC1714">
            <v>26</v>
          </cell>
          <cell r="AE1714">
            <v>100</v>
          </cell>
          <cell r="AF1714" t="str">
            <v/>
          </cell>
        </row>
        <row r="1715">
          <cell r="A1715">
            <v>43015</v>
          </cell>
          <cell r="AC1715">
            <v>61</v>
          </cell>
          <cell r="AE1715">
            <v>100</v>
          </cell>
          <cell r="AF1715" t="str">
            <v/>
          </cell>
        </row>
        <row r="1716">
          <cell r="A1716">
            <v>43015</v>
          </cell>
          <cell r="AC1716">
            <v>41</v>
          </cell>
          <cell r="AE1716">
            <v>100</v>
          </cell>
          <cell r="AF1716" t="str">
            <v/>
          </cell>
        </row>
        <row r="1717">
          <cell r="A1717">
            <v>43015</v>
          </cell>
          <cell r="AB1717" t="str">
            <v>3rd</v>
          </cell>
          <cell r="AC1717">
            <v>2.7</v>
          </cell>
          <cell r="AE1717">
            <v>100</v>
          </cell>
          <cell r="AF1717" t="str">
            <v/>
          </cell>
        </row>
        <row r="1718">
          <cell r="A1718">
            <v>43015</v>
          </cell>
          <cell r="AB1718" t="str">
            <v>WON</v>
          </cell>
          <cell r="AC1718">
            <v>17</v>
          </cell>
          <cell r="AE1718">
            <v>100</v>
          </cell>
          <cell r="AF1718">
            <v>1700</v>
          </cell>
        </row>
        <row r="1719">
          <cell r="A1719">
            <v>43015</v>
          </cell>
          <cell r="AC1719">
            <v>51</v>
          </cell>
          <cell r="AE1719">
            <v>100</v>
          </cell>
          <cell r="AF1719" t="str">
            <v/>
          </cell>
        </row>
        <row r="1720">
          <cell r="A1720">
            <v>43015</v>
          </cell>
          <cell r="AC1720">
            <v>31</v>
          </cell>
          <cell r="AE1720">
            <v>100</v>
          </cell>
          <cell r="AF1720" t="str">
            <v/>
          </cell>
        </row>
        <row r="1721">
          <cell r="A1721">
            <v>43015</v>
          </cell>
          <cell r="AC1721">
            <v>7.5</v>
          </cell>
          <cell r="AE1721">
            <v>100</v>
          </cell>
          <cell r="AF1721" t="str">
            <v/>
          </cell>
        </row>
        <row r="1722">
          <cell r="A1722">
            <v>43015</v>
          </cell>
          <cell r="AC1722">
            <v>2.2000000000000002</v>
          </cell>
          <cell r="AE1722">
            <v>100</v>
          </cell>
          <cell r="AF1722" t="str">
            <v/>
          </cell>
        </row>
        <row r="1723">
          <cell r="A1723">
            <v>43015</v>
          </cell>
          <cell r="AC1723">
            <v>5</v>
          </cell>
          <cell r="AE1723">
            <v>100</v>
          </cell>
          <cell r="AF1723" t="str">
            <v/>
          </cell>
        </row>
        <row r="1724">
          <cell r="A1724">
            <v>43015</v>
          </cell>
          <cell r="AB1724" t="str">
            <v>WON</v>
          </cell>
          <cell r="AC1724">
            <v>5.5</v>
          </cell>
          <cell r="AE1724">
            <v>100</v>
          </cell>
          <cell r="AF1724">
            <v>550</v>
          </cell>
        </row>
        <row r="1725">
          <cell r="A1725">
            <v>43015</v>
          </cell>
          <cell r="AC1725">
            <v>26</v>
          </cell>
          <cell r="AE1725">
            <v>100</v>
          </cell>
          <cell r="AF1725" t="str">
            <v/>
          </cell>
        </row>
        <row r="1726">
          <cell r="A1726">
            <v>43015</v>
          </cell>
          <cell r="AC1726">
            <v>26</v>
          </cell>
          <cell r="AE1726">
            <v>100</v>
          </cell>
          <cell r="AF1726" t="str">
            <v/>
          </cell>
        </row>
        <row r="1727">
          <cell r="A1727">
            <v>43015</v>
          </cell>
          <cell r="AC1727">
            <v>11</v>
          </cell>
          <cell r="AE1727">
            <v>100</v>
          </cell>
          <cell r="AF1727" t="str">
            <v/>
          </cell>
        </row>
        <row r="1728">
          <cell r="A1728">
            <v>43015</v>
          </cell>
          <cell r="AC1728">
            <v>11</v>
          </cell>
          <cell r="AE1728">
            <v>100</v>
          </cell>
          <cell r="AF1728" t="str">
            <v/>
          </cell>
        </row>
        <row r="1729">
          <cell r="A1729">
            <v>43015</v>
          </cell>
          <cell r="AC1729">
            <v>9</v>
          </cell>
          <cell r="AE1729">
            <v>100</v>
          </cell>
          <cell r="AF1729" t="str">
            <v/>
          </cell>
        </row>
        <row r="1730">
          <cell r="A1730">
            <v>43015</v>
          </cell>
          <cell r="AC1730">
            <v>6.5</v>
          </cell>
          <cell r="AE1730">
            <v>100</v>
          </cell>
          <cell r="AF1730" t="str">
            <v/>
          </cell>
        </row>
        <row r="1731">
          <cell r="A1731">
            <v>43015</v>
          </cell>
          <cell r="AB1731" t="str">
            <v>WON</v>
          </cell>
          <cell r="AC1731">
            <v>13</v>
          </cell>
          <cell r="AE1731">
            <v>100</v>
          </cell>
          <cell r="AF1731">
            <v>1300</v>
          </cell>
        </row>
        <row r="1732">
          <cell r="A1732">
            <v>43015</v>
          </cell>
          <cell r="AB1732" t="str">
            <v>L/Scr</v>
          </cell>
          <cell r="AC1732">
            <v>1</v>
          </cell>
          <cell r="AE1732" t="str">
            <v/>
          </cell>
          <cell r="AF1732" t="str">
            <v/>
          </cell>
        </row>
        <row r="1733">
          <cell r="A1733">
            <v>43015</v>
          </cell>
          <cell r="AC1733">
            <v>20</v>
          </cell>
          <cell r="AE1733">
            <v>100</v>
          </cell>
          <cell r="AF1733" t="str">
            <v/>
          </cell>
        </row>
        <row r="1734">
          <cell r="A1734">
            <v>43015</v>
          </cell>
          <cell r="AC1734">
            <v>4.8</v>
          </cell>
          <cell r="AE1734">
            <v>100</v>
          </cell>
          <cell r="AF1734" t="str">
            <v/>
          </cell>
        </row>
        <row r="1735">
          <cell r="A1735">
            <v>43015</v>
          </cell>
          <cell r="AB1735" t="str">
            <v>2nd</v>
          </cell>
          <cell r="AC1735">
            <v>8</v>
          </cell>
          <cell r="AE1735">
            <v>100</v>
          </cell>
          <cell r="AF1735" t="str">
            <v/>
          </cell>
        </row>
        <row r="1736">
          <cell r="A1736">
            <v>43015</v>
          </cell>
          <cell r="AB1736" t="str">
            <v>WON</v>
          </cell>
          <cell r="AC1736">
            <v>18</v>
          </cell>
          <cell r="AE1736">
            <v>100</v>
          </cell>
          <cell r="AF1736">
            <v>1800</v>
          </cell>
        </row>
        <row r="1737">
          <cell r="A1737">
            <v>43022</v>
          </cell>
          <cell r="AC1737">
            <v>9.5</v>
          </cell>
          <cell r="AE1737">
            <v>100</v>
          </cell>
          <cell r="AF1737" t="str">
            <v/>
          </cell>
        </row>
        <row r="1738">
          <cell r="A1738">
            <v>43022</v>
          </cell>
          <cell r="AB1738" t="str">
            <v>2nd</v>
          </cell>
          <cell r="AC1738">
            <v>16</v>
          </cell>
          <cell r="AE1738">
            <v>100</v>
          </cell>
          <cell r="AF1738" t="str">
            <v/>
          </cell>
        </row>
        <row r="1739">
          <cell r="A1739">
            <v>43022</v>
          </cell>
          <cell r="AC1739">
            <v>18</v>
          </cell>
          <cell r="AE1739">
            <v>100</v>
          </cell>
          <cell r="AF1739" t="str">
            <v/>
          </cell>
        </row>
        <row r="1740">
          <cell r="A1740">
            <v>43022</v>
          </cell>
          <cell r="AB1740" t="str">
            <v>3rd</v>
          </cell>
          <cell r="AC1740">
            <v>5</v>
          </cell>
          <cell r="AE1740">
            <v>100</v>
          </cell>
          <cell r="AF1740" t="str">
            <v/>
          </cell>
        </row>
        <row r="1741">
          <cell r="A1741">
            <v>43022</v>
          </cell>
          <cell r="AC1741">
            <v>10</v>
          </cell>
          <cell r="AE1741">
            <v>100</v>
          </cell>
          <cell r="AF1741" t="str">
            <v/>
          </cell>
        </row>
        <row r="1742">
          <cell r="A1742">
            <v>43022</v>
          </cell>
          <cell r="AC1742">
            <v>3.2</v>
          </cell>
          <cell r="AE1742">
            <v>100</v>
          </cell>
          <cell r="AF1742" t="str">
            <v/>
          </cell>
        </row>
        <row r="1743">
          <cell r="A1743">
            <v>43022</v>
          </cell>
          <cell r="AC1743">
            <v>16</v>
          </cell>
          <cell r="AE1743">
            <v>100</v>
          </cell>
          <cell r="AF1743" t="str">
            <v/>
          </cell>
        </row>
        <row r="1744">
          <cell r="A1744">
            <v>43022</v>
          </cell>
          <cell r="AC1744">
            <v>7.5</v>
          </cell>
          <cell r="AE1744">
            <v>100</v>
          </cell>
          <cell r="AF1744" t="str">
            <v/>
          </cell>
        </row>
        <row r="1745">
          <cell r="A1745">
            <v>43022</v>
          </cell>
          <cell r="AB1745" t="str">
            <v>3rd</v>
          </cell>
          <cell r="AC1745">
            <v>9.5</v>
          </cell>
          <cell r="AE1745">
            <v>100</v>
          </cell>
          <cell r="AF1745" t="str">
            <v/>
          </cell>
        </row>
        <row r="1746">
          <cell r="A1746">
            <v>43022</v>
          </cell>
          <cell r="AC1746">
            <v>7</v>
          </cell>
          <cell r="AE1746">
            <v>100</v>
          </cell>
          <cell r="AF1746" t="str">
            <v/>
          </cell>
        </row>
        <row r="1747">
          <cell r="A1747">
            <v>43022</v>
          </cell>
          <cell r="AB1747" t="str">
            <v>3rd</v>
          </cell>
          <cell r="AC1747">
            <v>5</v>
          </cell>
          <cell r="AE1747">
            <v>100</v>
          </cell>
          <cell r="AF1747" t="str">
            <v/>
          </cell>
        </row>
        <row r="1748">
          <cell r="A1748">
            <v>43022</v>
          </cell>
          <cell r="AC1748">
            <v>8</v>
          </cell>
          <cell r="AE1748">
            <v>100</v>
          </cell>
          <cell r="AF1748" t="str">
            <v/>
          </cell>
        </row>
        <row r="1749">
          <cell r="A1749">
            <v>43022</v>
          </cell>
          <cell r="AC1749">
            <v>4.2</v>
          </cell>
          <cell r="AE1749">
            <v>100</v>
          </cell>
          <cell r="AF1749" t="str">
            <v/>
          </cell>
        </row>
        <row r="1750">
          <cell r="A1750">
            <v>43022</v>
          </cell>
          <cell r="AC1750">
            <v>8.5</v>
          </cell>
          <cell r="AE1750">
            <v>100</v>
          </cell>
          <cell r="AF1750" t="str">
            <v/>
          </cell>
        </row>
        <row r="1751">
          <cell r="A1751">
            <v>43022</v>
          </cell>
          <cell r="AC1751">
            <v>20</v>
          </cell>
          <cell r="AE1751">
            <v>100</v>
          </cell>
          <cell r="AF1751" t="str">
            <v/>
          </cell>
        </row>
        <row r="1752">
          <cell r="A1752">
            <v>43022</v>
          </cell>
          <cell r="AB1752" t="str">
            <v>2nd</v>
          </cell>
          <cell r="AC1752">
            <v>5</v>
          </cell>
          <cell r="AE1752">
            <v>100</v>
          </cell>
          <cell r="AF1752" t="str">
            <v/>
          </cell>
        </row>
        <row r="1753">
          <cell r="A1753">
            <v>43022</v>
          </cell>
          <cell r="AC1753">
            <v>10</v>
          </cell>
          <cell r="AE1753">
            <v>100</v>
          </cell>
          <cell r="AF1753" t="str">
            <v/>
          </cell>
        </row>
        <row r="1754">
          <cell r="A1754">
            <v>43022</v>
          </cell>
          <cell r="AC1754">
            <v>8</v>
          </cell>
          <cell r="AE1754">
            <v>100</v>
          </cell>
          <cell r="AF1754" t="str">
            <v/>
          </cell>
        </row>
        <row r="1755">
          <cell r="A1755">
            <v>43022</v>
          </cell>
          <cell r="AC1755">
            <v>5</v>
          </cell>
          <cell r="AE1755">
            <v>100</v>
          </cell>
          <cell r="AF1755" t="str">
            <v/>
          </cell>
        </row>
        <row r="1756">
          <cell r="A1756">
            <v>43022</v>
          </cell>
          <cell r="AC1756">
            <v>7</v>
          </cell>
          <cell r="AE1756">
            <v>100</v>
          </cell>
          <cell r="AF1756" t="str">
            <v/>
          </cell>
        </row>
        <row r="1757">
          <cell r="A1757">
            <v>43022</v>
          </cell>
          <cell r="AB1757" t="str">
            <v>3rd</v>
          </cell>
          <cell r="AC1757">
            <v>2.15</v>
          </cell>
          <cell r="AE1757">
            <v>100</v>
          </cell>
          <cell r="AF1757" t="str">
            <v/>
          </cell>
        </row>
        <row r="1758">
          <cell r="A1758">
            <v>43022</v>
          </cell>
          <cell r="AB1758" t="str">
            <v>WON</v>
          </cell>
          <cell r="AC1758">
            <v>14</v>
          </cell>
          <cell r="AE1758">
            <v>100</v>
          </cell>
          <cell r="AF1758">
            <v>1400</v>
          </cell>
        </row>
        <row r="1759">
          <cell r="A1759">
            <v>43022</v>
          </cell>
          <cell r="AB1759" t="str">
            <v>2nd</v>
          </cell>
          <cell r="AC1759">
            <v>4.8</v>
          </cell>
          <cell r="AE1759">
            <v>100</v>
          </cell>
          <cell r="AF1759" t="str">
            <v/>
          </cell>
        </row>
        <row r="1760">
          <cell r="A1760">
            <v>43022</v>
          </cell>
          <cell r="AC1760">
            <v>17</v>
          </cell>
          <cell r="AE1760">
            <v>100</v>
          </cell>
          <cell r="AF1760" t="str">
            <v/>
          </cell>
        </row>
        <row r="1761">
          <cell r="A1761">
            <v>43022</v>
          </cell>
          <cell r="AC1761">
            <v>9.5</v>
          </cell>
          <cell r="AE1761">
            <v>100</v>
          </cell>
          <cell r="AF1761" t="str">
            <v/>
          </cell>
        </row>
        <row r="1762">
          <cell r="A1762">
            <v>43022</v>
          </cell>
          <cell r="AC1762">
            <v>4.2</v>
          </cell>
          <cell r="AE1762">
            <v>100</v>
          </cell>
          <cell r="AF1762" t="str">
            <v/>
          </cell>
        </row>
        <row r="1763">
          <cell r="A1763">
            <v>43022</v>
          </cell>
          <cell r="AC1763">
            <v>3.7</v>
          </cell>
          <cell r="AE1763">
            <v>100</v>
          </cell>
          <cell r="AF1763" t="str">
            <v/>
          </cell>
        </row>
        <row r="1764">
          <cell r="A1764">
            <v>43022</v>
          </cell>
          <cell r="AB1764" t="str">
            <v>3rd</v>
          </cell>
          <cell r="AC1764">
            <v>10</v>
          </cell>
          <cell r="AE1764">
            <v>100</v>
          </cell>
          <cell r="AF1764" t="str">
            <v/>
          </cell>
        </row>
        <row r="1765">
          <cell r="A1765">
            <v>43022</v>
          </cell>
          <cell r="AB1765" t="str">
            <v>WON</v>
          </cell>
          <cell r="AC1765">
            <v>8.5</v>
          </cell>
          <cell r="AE1765">
            <v>100</v>
          </cell>
          <cell r="AF1765">
            <v>850</v>
          </cell>
        </row>
        <row r="1766">
          <cell r="A1766">
            <v>43022</v>
          </cell>
          <cell r="AC1766">
            <v>21</v>
          </cell>
          <cell r="AE1766">
            <v>100</v>
          </cell>
          <cell r="AF1766" t="str">
            <v/>
          </cell>
        </row>
        <row r="1767">
          <cell r="A1767">
            <v>43022</v>
          </cell>
          <cell r="AC1767">
            <v>4.8</v>
          </cell>
          <cell r="AE1767">
            <v>100</v>
          </cell>
          <cell r="AF1767" t="str">
            <v/>
          </cell>
        </row>
        <row r="1768">
          <cell r="A1768">
            <v>43022</v>
          </cell>
          <cell r="AC1768">
            <v>13</v>
          </cell>
          <cell r="AE1768">
            <v>100</v>
          </cell>
          <cell r="AF1768" t="str">
            <v/>
          </cell>
        </row>
        <row r="1769">
          <cell r="A1769">
            <v>43022</v>
          </cell>
          <cell r="AB1769" t="str">
            <v>3rd</v>
          </cell>
          <cell r="AC1769">
            <v>4.5999999999999996</v>
          </cell>
          <cell r="AE1769">
            <v>100</v>
          </cell>
          <cell r="AF1769" t="str">
            <v/>
          </cell>
        </row>
        <row r="1770">
          <cell r="A1770">
            <v>43022</v>
          </cell>
          <cell r="AB1770" t="str">
            <v>2nd</v>
          </cell>
          <cell r="AC1770">
            <v>5.5</v>
          </cell>
          <cell r="AE1770">
            <v>100</v>
          </cell>
          <cell r="AF1770" t="str">
            <v/>
          </cell>
        </row>
        <row r="1771">
          <cell r="A1771">
            <v>43022</v>
          </cell>
          <cell r="AC1771">
            <v>8</v>
          </cell>
          <cell r="AE1771">
            <v>100</v>
          </cell>
          <cell r="AF1771" t="str">
            <v/>
          </cell>
        </row>
        <row r="1772">
          <cell r="A1772">
            <v>43022</v>
          </cell>
          <cell r="AC1772">
            <v>7.5</v>
          </cell>
          <cell r="AE1772">
            <v>100</v>
          </cell>
          <cell r="AF1772" t="str">
            <v/>
          </cell>
        </row>
        <row r="1773">
          <cell r="A1773">
            <v>43022</v>
          </cell>
          <cell r="AC1773">
            <v>7</v>
          </cell>
          <cell r="AE1773">
            <v>100</v>
          </cell>
          <cell r="AF1773" t="str">
            <v/>
          </cell>
        </row>
        <row r="1774">
          <cell r="A1774">
            <v>43022</v>
          </cell>
          <cell r="AC1774">
            <v>21</v>
          </cell>
          <cell r="AE1774">
            <v>100</v>
          </cell>
          <cell r="AF1774" t="str">
            <v/>
          </cell>
        </row>
        <row r="1775">
          <cell r="A1775">
            <v>43022</v>
          </cell>
          <cell r="AC1775">
            <v>8</v>
          </cell>
          <cell r="AE1775">
            <v>100</v>
          </cell>
          <cell r="AF1775" t="str">
            <v/>
          </cell>
        </row>
        <row r="1776">
          <cell r="A1776">
            <v>43022</v>
          </cell>
          <cell r="AC1776">
            <v>11</v>
          </cell>
          <cell r="AE1776">
            <v>100</v>
          </cell>
          <cell r="AF1776" t="str">
            <v/>
          </cell>
        </row>
        <row r="1777">
          <cell r="A1777">
            <v>43022</v>
          </cell>
          <cell r="AB1777" t="str">
            <v>WON</v>
          </cell>
          <cell r="AC1777">
            <v>5.5</v>
          </cell>
          <cell r="AE1777">
            <v>100</v>
          </cell>
          <cell r="AF1777">
            <v>550</v>
          </cell>
        </row>
        <row r="1778">
          <cell r="A1778">
            <v>43022</v>
          </cell>
          <cell r="AC1778">
            <v>3.3</v>
          </cell>
          <cell r="AE1778">
            <v>100</v>
          </cell>
          <cell r="AF1778" t="str">
            <v/>
          </cell>
        </row>
        <row r="1779">
          <cell r="A1779">
            <v>43022</v>
          </cell>
          <cell r="AB1779" t="str">
            <v>3rd</v>
          </cell>
          <cell r="AC1779">
            <v>6.5</v>
          </cell>
          <cell r="AE1779">
            <v>100</v>
          </cell>
          <cell r="AF1779" t="str">
            <v/>
          </cell>
        </row>
        <row r="1780">
          <cell r="A1780">
            <v>43022</v>
          </cell>
          <cell r="AC1780">
            <v>7</v>
          </cell>
          <cell r="AE1780">
            <v>100</v>
          </cell>
          <cell r="AF1780" t="str">
            <v/>
          </cell>
        </row>
        <row r="1781">
          <cell r="A1781">
            <v>43022</v>
          </cell>
          <cell r="AC1781">
            <v>16</v>
          </cell>
          <cell r="AE1781">
            <v>100</v>
          </cell>
          <cell r="AF1781" t="str">
            <v/>
          </cell>
        </row>
        <row r="1782">
          <cell r="A1782">
            <v>43026</v>
          </cell>
          <cell r="AC1782">
            <v>15</v>
          </cell>
          <cell r="AE1782">
            <v>100</v>
          </cell>
          <cell r="AF1782" t="str">
            <v/>
          </cell>
        </row>
        <row r="1783">
          <cell r="A1783">
            <v>43026</v>
          </cell>
          <cell r="AC1783">
            <v>2.35</v>
          </cell>
          <cell r="AE1783">
            <v>100</v>
          </cell>
          <cell r="AF1783" t="str">
            <v/>
          </cell>
        </row>
        <row r="1784">
          <cell r="A1784">
            <v>43026</v>
          </cell>
          <cell r="AB1784" t="str">
            <v>2nd</v>
          </cell>
          <cell r="AC1784">
            <v>10</v>
          </cell>
          <cell r="AE1784">
            <v>100</v>
          </cell>
          <cell r="AF1784" t="str">
            <v/>
          </cell>
        </row>
        <row r="1785">
          <cell r="A1785">
            <v>43026</v>
          </cell>
          <cell r="AB1785" t="str">
            <v>WON</v>
          </cell>
          <cell r="AC1785">
            <v>4.5</v>
          </cell>
          <cell r="AE1785">
            <v>100</v>
          </cell>
          <cell r="AF1785">
            <v>450</v>
          </cell>
        </row>
        <row r="1786">
          <cell r="A1786">
            <v>43026</v>
          </cell>
          <cell r="AB1786" t="str">
            <v>3rd</v>
          </cell>
          <cell r="AC1786">
            <v>15</v>
          </cell>
          <cell r="AE1786">
            <v>100</v>
          </cell>
          <cell r="AF1786" t="str">
            <v/>
          </cell>
        </row>
        <row r="1787">
          <cell r="A1787">
            <v>43026</v>
          </cell>
          <cell r="AB1787" t="str">
            <v>WON</v>
          </cell>
          <cell r="AC1787">
            <v>5.3</v>
          </cell>
          <cell r="AE1787">
            <v>100</v>
          </cell>
          <cell r="AF1787">
            <v>530</v>
          </cell>
        </row>
        <row r="1788">
          <cell r="A1788">
            <v>43026</v>
          </cell>
          <cell r="AB1788" t="str">
            <v>3rd</v>
          </cell>
          <cell r="AC1788">
            <v>6</v>
          </cell>
          <cell r="AE1788">
            <v>100</v>
          </cell>
          <cell r="AF1788" t="str">
            <v/>
          </cell>
        </row>
        <row r="1789">
          <cell r="A1789">
            <v>43026</v>
          </cell>
          <cell r="AC1789">
            <v>10</v>
          </cell>
          <cell r="AE1789">
            <v>100</v>
          </cell>
          <cell r="AF1789" t="str">
            <v/>
          </cell>
        </row>
        <row r="1790">
          <cell r="A1790">
            <v>43026</v>
          </cell>
          <cell r="AB1790" t="str">
            <v>2nd</v>
          </cell>
          <cell r="AC1790">
            <v>8.5</v>
          </cell>
          <cell r="AE1790">
            <v>100</v>
          </cell>
          <cell r="AF1790" t="str">
            <v/>
          </cell>
        </row>
        <row r="1791">
          <cell r="A1791">
            <v>43026</v>
          </cell>
          <cell r="AC1791">
            <v>4.4000000000000004</v>
          </cell>
          <cell r="AE1791">
            <v>100</v>
          </cell>
          <cell r="AF1791" t="str">
            <v/>
          </cell>
        </row>
        <row r="1792">
          <cell r="A1792">
            <v>43026</v>
          </cell>
          <cell r="AC1792">
            <v>5.5</v>
          </cell>
          <cell r="AE1792">
            <v>100</v>
          </cell>
          <cell r="AF1792" t="str">
            <v/>
          </cell>
        </row>
        <row r="1793">
          <cell r="A1793">
            <v>43026</v>
          </cell>
          <cell r="AB1793" t="str">
            <v>WON</v>
          </cell>
          <cell r="AC1793">
            <v>4.8</v>
          </cell>
          <cell r="AE1793">
            <v>100</v>
          </cell>
          <cell r="AF1793">
            <v>480</v>
          </cell>
        </row>
        <row r="1794">
          <cell r="A1794">
            <v>43026</v>
          </cell>
          <cell r="AC1794">
            <v>7</v>
          </cell>
          <cell r="AE1794">
            <v>100</v>
          </cell>
          <cell r="AF1794" t="str">
            <v/>
          </cell>
        </row>
        <row r="1795">
          <cell r="A1795">
            <v>43026</v>
          </cell>
          <cell r="AB1795" t="str">
            <v>2nd</v>
          </cell>
          <cell r="AC1795">
            <v>13</v>
          </cell>
          <cell r="AE1795">
            <v>100</v>
          </cell>
          <cell r="AF1795" t="str">
            <v/>
          </cell>
        </row>
        <row r="1796">
          <cell r="A1796">
            <v>43026</v>
          </cell>
          <cell r="AC1796">
            <v>6</v>
          </cell>
          <cell r="AE1796">
            <v>100</v>
          </cell>
          <cell r="AF1796" t="str">
            <v/>
          </cell>
        </row>
        <row r="1797">
          <cell r="A1797">
            <v>43026</v>
          </cell>
          <cell r="AB1797" t="str">
            <v>2nd</v>
          </cell>
          <cell r="AC1797">
            <v>5</v>
          </cell>
          <cell r="AE1797">
            <v>100</v>
          </cell>
          <cell r="AF1797" t="str">
            <v/>
          </cell>
        </row>
        <row r="1798">
          <cell r="A1798">
            <v>43026</v>
          </cell>
          <cell r="AB1798" t="str">
            <v>3rd</v>
          </cell>
          <cell r="AC1798">
            <v>4.2</v>
          </cell>
          <cell r="AE1798">
            <v>100</v>
          </cell>
          <cell r="AF1798" t="str">
            <v/>
          </cell>
        </row>
        <row r="1799">
          <cell r="A1799">
            <v>43026</v>
          </cell>
          <cell r="AC1799">
            <v>15</v>
          </cell>
          <cell r="AE1799">
            <v>100</v>
          </cell>
          <cell r="AF1799" t="str">
            <v/>
          </cell>
        </row>
        <row r="1800">
          <cell r="A1800">
            <v>43026</v>
          </cell>
          <cell r="AC1800">
            <v>4.5999999999999996</v>
          </cell>
          <cell r="AE1800">
            <v>100</v>
          </cell>
          <cell r="AF1800" t="str">
            <v/>
          </cell>
        </row>
        <row r="1801">
          <cell r="A1801">
            <v>43026</v>
          </cell>
          <cell r="AC1801">
            <v>9.5</v>
          </cell>
          <cell r="AE1801">
            <v>100</v>
          </cell>
          <cell r="AF1801" t="str">
            <v/>
          </cell>
        </row>
        <row r="1802">
          <cell r="A1802">
            <v>43026</v>
          </cell>
          <cell r="AC1802">
            <v>5.5</v>
          </cell>
          <cell r="AE1802">
            <v>100</v>
          </cell>
          <cell r="AF1802" t="str">
            <v/>
          </cell>
        </row>
        <row r="1803">
          <cell r="A1803">
            <v>43026</v>
          </cell>
          <cell r="AB1803" t="str">
            <v>WON</v>
          </cell>
          <cell r="AC1803">
            <v>5.5</v>
          </cell>
          <cell r="AE1803">
            <v>100</v>
          </cell>
          <cell r="AF1803">
            <v>550</v>
          </cell>
        </row>
        <row r="1804">
          <cell r="A1804">
            <v>43026</v>
          </cell>
          <cell r="AB1804" t="str">
            <v>2nd</v>
          </cell>
          <cell r="AC1804">
            <v>4.2</v>
          </cell>
          <cell r="AE1804">
            <v>100</v>
          </cell>
          <cell r="AF1804" t="str">
            <v/>
          </cell>
        </row>
        <row r="1805">
          <cell r="A1805">
            <v>43026</v>
          </cell>
          <cell r="AC1805">
            <v>4.4000000000000004</v>
          </cell>
          <cell r="AE1805">
            <v>100</v>
          </cell>
          <cell r="AF1805" t="str">
            <v/>
          </cell>
        </row>
        <row r="1806">
          <cell r="A1806">
            <v>43026</v>
          </cell>
          <cell r="AC1806">
            <v>19</v>
          </cell>
          <cell r="AE1806">
            <v>100</v>
          </cell>
          <cell r="AF1806" t="str">
            <v/>
          </cell>
        </row>
        <row r="1807">
          <cell r="A1807">
            <v>43026</v>
          </cell>
          <cell r="AB1807" t="str">
            <v>WON</v>
          </cell>
          <cell r="AC1807">
            <v>5.5</v>
          </cell>
          <cell r="AE1807">
            <v>100</v>
          </cell>
          <cell r="AF1807">
            <v>550</v>
          </cell>
        </row>
        <row r="1808">
          <cell r="A1808">
            <v>43026</v>
          </cell>
          <cell r="AC1808">
            <v>12</v>
          </cell>
          <cell r="AE1808">
            <v>100</v>
          </cell>
          <cell r="AF1808" t="str">
            <v/>
          </cell>
        </row>
        <row r="1809">
          <cell r="A1809">
            <v>43026</v>
          </cell>
          <cell r="AC1809">
            <v>5</v>
          </cell>
          <cell r="AE1809">
            <v>100</v>
          </cell>
          <cell r="AF1809" t="str">
            <v/>
          </cell>
        </row>
        <row r="1810">
          <cell r="A1810">
            <v>43026</v>
          </cell>
          <cell r="AB1810" t="str">
            <v>2nd</v>
          </cell>
          <cell r="AC1810">
            <v>6</v>
          </cell>
          <cell r="AE1810">
            <v>100</v>
          </cell>
          <cell r="AF1810" t="str">
            <v/>
          </cell>
        </row>
        <row r="1811">
          <cell r="A1811">
            <v>43026</v>
          </cell>
          <cell r="AB1811" t="str">
            <v>3rd</v>
          </cell>
          <cell r="AC1811">
            <v>9.5</v>
          </cell>
          <cell r="AE1811">
            <v>100</v>
          </cell>
          <cell r="AF1811" t="str">
            <v/>
          </cell>
        </row>
        <row r="1812">
          <cell r="A1812">
            <v>43026</v>
          </cell>
          <cell r="AC1812">
            <v>13</v>
          </cell>
          <cell r="AE1812">
            <v>100</v>
          </cell>
          <cell r="AF1812" t="str">
            <v/>
          </cell>
        </row>
        <row r="1813">
          <cell r="A1813">
            <v>43026</v>
          </cell>
          <cell r="AB1813" t="str">
            <v>2nd</v>
          </cell>
          <cell r="AC1813">
            <v>6.5</v>
          </cell>
          <cell r="AE1813">
            <v>100</v>
          </cell>
          <cell r="AF1813" t="str">
            <v/>
          </cell>
        </row>
        <row r="1814">
          <cell r="A1814">
            <v>43026</v>
          </cell>
          <cell r="AC1814">
            <v>5.5</v>
          </cell>
          <cell r="AE1814">
            <v>100</v>
          </cell>
          <cell r="AF1814" t="str">
            <v/>
          </cell>
        </row>
        <row r="1815">
          <cell r="A1815">
            <v>43026</v>
          </cell>
          <cell r="AC1815">
            <v>19</v>
          </cell>
          <cell r="AE1815">
            <v>100</v>
          </cell>
          <cell r="AF1815" t="str">
            <v/>
          </cell>
        </row>
        <row r="1816">
          <cell r="A1816">
            <v>43026</v>
          </cell>
          <cell r="AB1816" t="str">
            <v>3rd</v>
          </cell>
          <cell r="AC1816">
            <v>4.8</v>
          </cell>
          <cell r="AE1816">
            <v>100</v>
          </cell>
          <cell r="AF1816" t="str">
            <v/>
          </cell>
        </row>
        <row r="1817">
          <cell r="A1817">
            <v>43029</v>
          </cell>
          <cell r="AC1817">
            <v>7</v>
          </cell>
          <cell r="AE1817">
            <v>100</v>
          </cell>
          <cell r="AF1817" t="str">
            <v/>
          </cell>
        </row>
        <row r="1818">
          <cell r="A1818">
            <v>43029</v>
          </cell>
          <cell r="AB1818" t="str">
            <v>2nd</v>
          </cell>
          <cell r="AC1818">
            <v>7</v>
          </cell>
          <cell r="AE1818">
            <v>100</v>
          </cell>
          <cell r="AF1818" t="str">
            <v/>
          </cell>
        </row>
        <row r="1819">
          <cell r="A1819">
            <v>43029</v>
          </cell>
          <cell r="AB1819" t="str">
            <v>WON</v>
          </cell>
          <cell r="AC1819">
            <v>2.4</v>
          </cell>
          <cell r="AE1819">
            <v>100</v>
          </cell>
          <cell r="AF1819">
            <v>240</v>
          </cell>
        </row>
        <row r="1820">
          <cell r="A1820">
            <v>43029</v>
          </cell>
          <cell r="AB1820" t="str">
            <v>3rd</v>
          </cell>
          <cell r="AC1820">
            <v>6.5</v>
          </cell>
          <cell r="AE1820">
            <v>100</v>
          </cell>
          <cell r="AF1820" t="str">
            <v/>
          </cell>
        </row>
        <row r="1821">
          <cell r="A1821">
            <v>43029</v>
          </cell>
          <cell r="AC1821">
            <v>13</v>
          </cell>
          <cell r="AE1821">
            <v>100</v>
          </cell>
          <cell r="AF1821" t="str">
            <v/>
          </cell>
        </row>
        <row r="1822">
          <cell r="A1822">
            <v>43029</v>
          </cell>
          <cell r="AC1822">
            <v>5.5</v>
          </cell>
          <cell r="AE1822">
            <v>100</v>
          </cell>
          <cell r="AF1822" t="str">
            <v/>
          </cell>
        </row>
        <row r="1823">
          <cell r="A1823">
            <v>43029</v>
          </cell>
          <cell r="AB1823" t="str">
            <v>2nd</v>
          </cell>
          <cell r="AC1823">
            <v>5.5</v>
          </cell>
          <cell r="AE1823">
            <v>100</v>
          </cell>
          <cell r="AF1823" t="str">
            <v/>
          </cell>
        </row>
        <row r="1824">
          <cell r="A1824">
            <v>43029</v>
          </cell>
          <cell r="AC1824">
            <v>10</v>
          </cell>
          <cell r="AE1824">
            <v>100</v>
          </cell>
          <cell r="AF1824" t="str">
            <v/>
          </cell>
        </row>
        <row r="1825">
          <cell r="A1825">
            <v>43029</v>
          </cell>
          <cell r="AC1825">
            <v>4.5999999999999996</v>
          </cell>
          <cell r="AE1825">
            <v>100</v>
          </cell>
          <cell r="AF1825" t="str">
            <v/>
          </cell>
        </row>
        <row r="1826">
          <cell r="A1826">
            <v>43029</v>
          </cell>
          <cell r="AB1826" t="str">
            <v>WON</v>
          </cell>
          <cell r="AC1826">
            <v>12</v>
          </cell>
          <cell r="AE1826">
            <v>100</v>
          </cell>
          <cell r="AF1826">
            <v>1200</v>
          </cell>
        </row>
        <row r="1827">
          <cell r="A1827">
            <v>43029</v>
          </cell>
          <cell r="AB1827" t="str">
            <v>WON</v>
          </cell>
          <cell r="AC1827">
            <v>4.4000000000000004</v>
          </cell>
          <cell r="AE1827">
            <v>100</v>
          </cell>
          <cell r="AF1827">
            <v>440.00000000000006</v>
          </cell>
        </row>
        <row r="1828">
          <cell r="A1828">
            <v>43029</v>
          </cell>
          <cell r="AB1828" t="str">
            <v>3rd</v>
          </cell>
          <cell r="AC1828">
            <v>4</v>
          </cell>
          <cell r="AE1828">
            <v>100</v>
          </cell>
          <cell r="AF1828" t="str">
            <v/>
          </cell>
        </row>
        <row r="1829">
          <cell r="A1829">
            <v>43029</v>
          </cell>
          <cell r="AB1829" t="str">
            <v>2nd</v>
          </cell>
          <cell r="AC1829">
            <v>5</v>
          </cell>
          <cell r="AE1829">
            <v>100</v>
          </cell>
          <cell r="AF1829" t="str">
            <v/>
          </cell>
        </row>
        <row r="1830">
          <cell r="A1830">
            <v>43029</v>
          </cell>
          <cell r="AC1830">
            <v>6.5</v>
          </cell>
          <cell r="AE1830">
            <v>100</v>
          </cell>
          <cell r="AF1830" t="str">
            <v/>
          </cell>
        </row>
        <row r="1831">
          <cell r="A1831">
            <v>43029</v>
          </cell>
          <cell r="AC1831">
            <v>10</v>
          </cell>
          <cell r="AE1831">
            <v>100</v>
          </cell>
          <cell r="AF1831" t="str">
            <v/>
          </cell>
        </row>
        <row r="1832">
          <cell r="A1832">
            <v>43029</v>
          </cell>
          <cell r="AB1832" t="str">
            <v>ntd</v>
          </cell>
          <cell r="AC1832">
            <v>17</v>
          </cell>
          <cell r="AE1832">
            <v>100</v>
          </cell>
          <cell r="AF1832" t="str">
            <v/>
          </cell>
        </row>
        <row r="1833">
          <cell r="A1833">
            <v>43029</v>
          </cell>
          <cell r="AB1833" t="str">
            <v>2nd</v>
          </cell>
          <cell r="AC1833">
            <v>3</v>
          </cell>
          <cell r="AE1833">
            <v>100</v>
          </cell>
          <cell r="AF1833" t="str">
            <v/>
          </cell>
        </row>
        <row r="1834">
          <cell r="A1834">
            <v>43029</v>
          </cell>
          <cell r="AC1834">
            <v>8</v>
          </cell>
          <cell r="AE1834">
            <v>100</v>
          </cell>
          <cell r="AF1834" t="str">
            <v/>
          </cell>
        </row>
        <row r="1835">
          <cell r="A1835">
            <v>43029</v>
          </cell>
          <cell r="AC1835">
            <v>4.4000000000000004</v>
          </cell>
          <cell r="AE1835">
            <v>100</v>
          </cell>
          <cell r="AF1835" t="str">
            <v/>
          </cell>
        </row>
        <row r="1836">
          <cell r="A1836">
            <v>43029</v>
          </cell>
          <cell r="AB1836" t="str">
            <v>WON</v>
          </cell>
          <cell r="AC1836">
            <v>6</v>
          </cell>
          <cell r="AE1836">
            <v>100</v>
          </cell>
          <cell r="AF1836">
            <v>600</v>
          </cell>
        </row>
        <row r="1837">
          <cell r="A1837">
            <v>43029</v>
          </cell>
          <cell r="AC1837">
            <v>4.8</v>
          </cell>
          <cell r="AE1837">
            <v>100</v>
          </cell>
          <cell r="AF1837" t="str">
            <v/>
          </cell>
        </row>
        <row r="1838">
          <cell r="A1838">
            <v>43029</v>
          </cell>
          <cell r="AB1838" t="str">
            <v>WON</v>
          </cell>
          <cell r="AC1838">
            <v>9.9</v>
          </cell>
          <cell r="AE1838">
            <v>100</v>
          </cell>
          <cell r="AF1838">
            <v>990</v>
          </cell>
        </row>
        <row r="1839">
          <cell r="A1839">
            <v>43029</v>
          </cell>
          <cell r="AC1839">
            <v>9</v>
          </cell>
          <cell r="AE1839">
            <v>100</v>
          </cell>
          <cell r="AF1839" t="str">
            <v/>
          </cell>
        </row>
        <row r="1840">
          <cell r="A1840">
            <v>43029</v>
          </cell>
          <cell r="AC1840">
            <v>7</v>
          </cell>
          <cell r="AE1840">
            <v>100</v>
          </cell>
          <cell r="AF1840" t="str">
            <v/>
          </cell>
        </row>
        <row r="1841">
          <cell r="A1841">
            <v>43029</v>
          </cell>
          <cell r="AC1841">
            <v>21</v>
          </cell>
          <cell r="AE1841">
            <v>100</v>
          </cell>
          <cell r="AF1841" t="str">
            <v/>
          </cell>
        </row>
        <row r="1842">
          <cell r="A1842">
            <v>43029</v>
          </cell>
          <cell r="AC1842">
            <v>4.5999999999999996</v>
          </cell>
          <cell r="AE1842">
            <v>100</v>
          </cell>
          <cell r="AF1842" t="str">
            <v/>
          </cell>
        </row>
        <row r="1843">
          <cell r="A1843">
            <v>43029</v>
          </cell>
          <cell r="AB1843" t="str">
            <v>WON</v>
          </cell>
          <cell r="AC1843">
            <v>3.8</v>
          </cell>
          <cell r="AE1843">
            <v>100</v>
          </cell>
          <cell r="AF1843">
            <v>380</v>
          </cell>
        </row>
        <row r="1844">
          <cell r="A1844">
            <v>43029</v>
          </cell>
          <cell r="AC1844">
            <v>15</v>
          </cell>
          <cell r="AE1844">
            <v>100</v>
          </cell>
          <cell r="AF1844" t="str">
            <v/>
          </cell>
        </row>
        <row r="1845">
          <cell r="A1845">
            <v>43029</v>
          </cell>
          <cell r="AB1845" t="str">
            <v>2nd</v>
          </cell>
          <cell r="AC1845">
            <v>7.5</v>
          </cell>
          <cell r="AE1845">
            <v>100</v>
          </cell>
          <cell r="AF1845" t="str">
            <v/>
          </cell>
        </row>
        <row r="1846">
          <cell r="A1846">
            <v>43029</v>
          </cell>
          <cell r="AB1846" t="str">
            <v>3rd</v>
          </cell>
          <cell r="AC1846">
            <v>7</v>
          </cell>
          <cell r="AE1846">
            <v>100</v>
          </cell>
          <cell r="AF1846" t="str">
            <v/>
          </cell>
        </row>
        <row r="1847">
          <cell r="A1847">
            <v>43029</v>
          </cell>
          <cell r="AC1847">
            <v>9</v>
          </cell>
          <cell r="AE1847">
            <v>100</v>
          </cell>
          <cell r="AF1847" t="str">
            <v/>
          </cell>
        </row>
        <row r="1848">
          <cell r="A1848">
            <v>43029</v>
          </cell>
          <cell r="AC1848">
            <v>8.5</v>
          </cell>
          <cell r="AE1848">
            <v>100</v>
          </cell>
          <cell r="AF1848" t="str">
            <v/>
          </cell>
        </row>
        <row r="1849">
          <cell r="A1849">
            <v>43029</v>
          </cell>
          <cell r="AB1849" t="str">
            <v>3rd</v>
          </cell>
          <cell r="AC1849">
            <v>5</v>
          </cell>
          <cell r="AE1849">
            <v>100</v>
          </cell>
          <cell r="AF1849" t="str">
            <v/>
          </cell>
        </row>
        <row r="1850">
          <cell r="A1850">
            <v>43029</v>
          </cell>
          <cell r="AC1850">
            <v>12</v>
          </cell>
          <cell r="AE1850">
            <v>100</v>
          </cell>
          <cell r="AF1850" t="str">
            <v/>
          </cell>
        </row>
        <row r="1851">
          <cell r="A1851">
            <v>43029</v>
          </cell>
          <cell r="AC1851">
            <v>10</v>
          </cell>
          <cell r="AE1851">
            <v>100</v>
          </cell>
          <cell r="AF1851" t="str">
            <v/>
          </cell>
        </row>
        <row r="1852">
          <cell r="A1852">
            <v>43029</v>
          </cell>
          <cell r="AC1852">
            <v>4.2</v>
          </cell>
          <cell r="AE1852">
            <v>100</v>
          </cell>
          <cell r="AF1852" t="str">
            <v/>
          </cell>
        </row>
        <row r="1853">
          <cell r="A1853">
            <v>43029</v>
          </cell>
          <cell r="AC1853">
            <v>17</v>
          </cell>
          <cell r="AE1853">
            <v>100</v>
          </cell>
          <cell r="AF1853" t="str">
            <v/>
          </cell>
        </row>
        <row r="1854">
          <cell r="A1854">
            <v>43029</v>
          </cell>
          <cell r="AC1854">
            <v>21</v>
          </cell>
          <cell r="AE1854">
            <v>100</v>
          </cell>
          <cell r="AF1854" t="str">
            <v/>
          </cell>
        </row>
        <row r="1855">
          <cell r="A1855">
            <v>43029</v>
          </cell>
          <cell r="AC1855">
            <v>17</v>
          </cell>
          <cell r="AE1855">
            <v>100</v>
          </cell>
          <cell r="AF1855" t="str">
            <v/>
          </cell>
        </row>
        <row r="1856">
          <cell r="A1856">
            <v>43029</v>
          </cell>
          <cell r="AC1856">
            <v>11</v>
          </cell>
          <cell r="AE1856">
            <v>100</v>
          </cell>
          <cell r="AF1856" t="str">
            <v/>
          </cell>
        </row>
        <row r="1857">
          <cell r="A1857">
            <v>43029</v>
          </cell>
          <cell r="AB1857" t="str">
            <v>3rd</v>
          </cell>
          <cell r="AC1857">
            <v>2.6</v>
          </cell>
          <cell r="AE1857">
            <v>100</v>
          </cell>
          <cell r="AF1857" t="str">
            <v/>
          </cell>
        </row>
        <row r="1858">
          <cell r="A1858">
            <v>43029</v>
          </cell>
          <cell r="AB1858" t="str">
            <v>WON</v>
          </cell>
          <cell r="AC1858">
            <v>5</v>
          </cell>
          <cell r="AE1858">
            <v>100</v>
          </cell>
          <cell r="AF1858">
            <v>500</v>
          </cell>
        </row>
        <row r="1859">
          <cell r="A1859">
            <v>43029</v>
          </cell>
          <cell r="AC1859">
            <v>12</v>
          </cell>
          <cell r="AE1859">
            <v>100</v>
          </cell>
          <cell r="AF1859" t="str">
            <v/>
          </cell>
        </row>
        <row r="1860">
          <cell r="A1860">
            <v>43029</v>
          </cell>
          <cell r="AB1860" t="str">
            <v>2nd</v>
          </cell>
          <cell r="AC1860">
            <v>12</v>
          </cell>
          <cell r="AE1860">
            <v>100</v>
          </cell>
          <cell r="AF1860" t="str">
            <v/>
          </cell>
        </row>
        <row r="1861">
          <cell r="A1861">
            <v>43029</v>
          </cell>
          <cell r="AC1861">
            <v>15</v>
          </cell>
          <cell r="AE1861">
            <v>100</v>
          </cell>
          <cell r="AF1861" t="str">
            <v/>
          </cell>
        </row>
        <row r="1862">
          <cell r="A1862">
            <v>43036</v>
          </cell>
          <cell r="AC1862">
            <v>7.5</v>
          </cell>
          <cell r="AE1862">
            <v>100</v>
          </cell>
          <cell r="AF1862" t="str">
            <v/>
          </cell>
        </row>
        <row r="1863">
          <cell r="A1863">
            <v>43036</v>
          </cell>
          <cell r="AB1863" t="str">
            <v>3rd</v>
          </cell>
          <cell r="AC1863">
            <v>3</v>
          </cell>
          <cell r="AE1863">
            <v>100</v>
          </cell>
          <cell r="AF1863" t="str">
            <v/>
          </cell>
        </row>
        <row r="1864">
          <cell r="A1864">
            <v>43036</v>
          </cell>
          <cell r="AB1864" t="str">
            <v>WON</v>
          </cell>
          <cell r="AC1864">
            <v>11</v>
          </cell>
          <cell r="AE1864">
            <v>100</v>
          </cell>
          <cell r="AF1864">
            <v>1100</v>
          </cell>
        </row>
        <row r="1865">
          <cell r="A1865">
            <v>43036</v>
          </cell>
          <cell r="AC1865">
            <v>6.5</v>
          </cell>
          <cell r="AE1865">
            <v>100</v>
          </cell>
          <cell r="AF1865" t="str">
            <v/>
          </cell>
        </row>
        <row r="1866">
          <cell r="A1866">
            <v>43036</v>
          </cell>
          <cell r="AC1866">
            <v>7.5</v>
          </cell>
          <cell r="AE1866">
            <v>100</v>
          </cell>
          <cell r="AF1866" t="str">
            <v/>
          </cell>
        </row>
        <row r="1867">
          <cell r="A1867">
            <v>43036</v>
          </cell>
          <cell r="AC1867">
            <v>6</v>
          </cell>
          <cell r="AE1867">
            <v>100</v>
          </cell>
          <cell r="AF1867" t="str">
            <v/>
          </cell>
        </row>
        <row r="1868">
          <cell r="A1868">
            <v>43036</v>
          </cell>
          <cell r="AB1868" t="str">
            <v>3rd</v>
          </cell>
          <cell r="AC1868">
            <v>3.8</v>
          </cell>
          <cell r="AE1868">
            <v>100</v>
          </cell>
          <cell r="AF1868" t="str">
            <v/>
          </cell>
        </row>
        <row r="1869">
          <cell r="A1869">
            <v>43036</v>
          </cell>
          <cell r="AC1869">
            <v>10</v>
          </cell>
          <cell r="AE1869">
            <v>100</v>
          </cell>
          <cell r="AF1869" t="str">
            <v/>
          </cell>
        </row>
        <row r="1870">
          <cell r="A1870">
            <v>43036</v>
          </cell>
          <cell r="AC1870">
            <v>7</v>
          </cell>
          <cell r="AE1870">
            <v>100</v>
          </cell>
          <cell r="AF1870" t="str">
            <v/>
          </cell>
        </row>
        <row r="1871">
          <cell r="A1871">
            <v>43036</v>
          </cell>
          <cell r="AC1871">
            <v>6</v>
          </cell>
          <cell r="AE1871">
            <v>100</v>
          </cell>
          <cell r="AF1871" t="str">
            <v/>
          </cell>
        </row>
        <row r="1872">
          <cell r="A1872">
            <v>43036</v>
          </cell>
          <cell r="AB1872" t="str">
            <v>WON</v>
          </cell>
          <cell r="AC1872">
            <v>21</v>
          </cell>
          <cell r="AE1872">
            <v>100</v>
          </cell>
          <cell r="AF1872">
            <v>2100</v>
          </cell>
        </row>
        <row r="1873">
          <cell r="A1873">
            <v>43036</v>
          </cell>
          <cell r="AC1873">
            <v>7.5</v>
          </cell>
          <cell r="AE1873">
            <v>100</v>
          </cell>
          <cell r="AF1873" t="str">
            <v/>
          </cell>
        </row>
        <row r="1874">
          <cell r="A1874">
            <v>43036</v>
          </cell>
          <cell r="AC1874">
            <v>26</v>
          </cell>
          <cell r="AE1874">
            <v>100</v>
          </cell>
          <cell r="AF1874" t="str">
            <v/>
          </cell>
        </row>
        <row r="1875">
          <cell r="A1875">
            <v>43036</v>
          </cell>
          <cell r="AB1875" t="str">
            <v>3rd</v>
          </cell>
          <cell r="AC1875">
            <v>2</v>
          </cell>
          <cell r="AE1875">
            <v>100</v>
          </cell>
          <cell r="AF1875" t="str">
            <v/>
          </cell>
        </row>
        <row r="1876">
          <cell r="A1876">
            <v>43036</v>
          </cell>
          <cell r="AC1876">
            <v>13</v>
          </cell>
          <cell r="AE1876">
            <v>100</v>
          </cell>
          <cell r="AF1876" t="str">
            <v/>
          </cell>
        </row>
        <row r="1877">
          <cell r="A1877">
            <v>43036</v>
          </cell>
          <cell r="AC1877">
            <v>13</v>
          </cell>
          <cell r="AE1877">
            <v>100</v>
          </cell>
          <cell r="AF1877" t="str">
            <v/>
          </cell>
        </row>
        <row r="1878">
          <cell r="A1878">
            <v>43036</v>
          </cell>
          <cell r="AB1878" t="str">
            <v>WON</v>
          </cell>
          <cell r="AC1878">
            <v>8.5</v>
          </cell>
          <cell r="AE1878">
            <v>100</v>
          </cell>
          <cell r="AF1878">
            <v>850</v>
          </cell>
        </row>
        <row r="1879">
          <cell r="A1879">
            <v>43036</v>
          </cell>
          <cell r="AC1879">
            <v>4.5999999999999996</v>
          </cell>
          <cell r="AE1879">
            <v>100</v>
          </cell>
          <cell r="AF1879" t="str">
            <v/>
          </cell>
        </row>
        <row r="1880">
          <cell r="A1880">
            <v>43036</v>
          </cell>
          <cell r="AC1880">
            <v>21</v>
          </cell>
          <cell r="AE1880">
            <v>100</v>
          </cell>
          <cell r="AF1880" t="str">
            <v/>
          </cell>
        </row>
        <row r="1881">
          <cell r="A1881">
            <v>43036</v>
          </cell>
          <cell r="AB1881" t="str">
            <v>3rd</v>
          </cell>
          <cell r="AC1881">
            <v>4.2</v>
          </cell>
          <cell r="AE1881">
            <v>100</v>
          </cell>
          <cell r="AF1881" t="str">
            <v/>
          </cell>
        </row>
        <row r="1882">
          <cell r="A1882">
            <v>43036</v>
          </cell>
          <cell r="AC1882">
            <v>2.0499999999999998</v>
          </cell>
          <cell r="AE1882">
            <v>100</v>
          </cell>
          <cell r="AF1882" t="str">
            <v/>
          </cell>
        </row>
        <row r="1883">
          <cell r="A1883">
            <v>43036</v>
          </cell>
          <cell r="AC1883">
            <v>6.5</v>
          </cell>
          <cell r="AE1883">
            <v>100</v>
          </cell>
          <cell r="AF1883" t="str">
            <v/>
          </cell>
        </row>
        <row r="1884">
          <cell r="A1884">
            <v>43036</v>
          </cell>
          <cell r="AB1884" t="str">
            <v>ntd</v>
          </cell>
          <cell r="AC1884">
            <v>9.5</v>
          </cell>
          <cell r="AE1884">
            <v>100</v>
          </cell>
          <cell r="AF1884" t="str">
            <v/>
          </cell>
        </row>
        <row r="1885">
          <cell r="A1885">
            <v>43036</v>
          </cell>
          <cell r="AB1885" t="str">
            <v>2nd</v>
          </cell>
          <cell r="AC1885">
            <v>10</v>
          </cell>
          <cell r="AE1885">
            <v>100</v>
          </cell>
          <cell r="AF1885" t="str">
            <v/>
          </cell>
        </row>
        <row r="1886">
          <cell r="A1886">
            <v>43036</v>
          </cell>
          <cell r="AC1886">
            <v>12</v>
          </cell>
          <cell r="AE1886">
            <v>100</v>
          </cell>
          <cell r="AF1886" t="str">
            <v/>
          </cell>
        </row>
        <row r="1887">
          <cell r="A1887">
            <v>43036</v>
          </cell>
          <cell r="AC1887">
            <v>6</v>
          </cell>
          <cell r="AE1887">
            <v>100</v>
          </cell>
          <cell r="AF1887" t="str">
            <v/>
          </cell>
        </row>
        <row r="1888">
          <cell r="A1888">
            <v>43036</v>
          </cell>
          <cell r="AB1888" t="str">
            <v>WON</v>
          </cell>
          <cell r="AC1888">
            <v>7.5</v>
          </cell>
          <cell r="AE1888">
            <v>100</v>
          </cell>
          <cell r="AF1888">
            <v>750</v>
          </cell>
        </row>
        <row r="1889">
          <cell r="A1889">
            <v>43036</v>
          </cell>
          <cell r="AC1889">
            <v>7</v>
          </cell>
          <cell r="AE1889">
            <v>100</v>
          </cell>
          <cell r="AF1889" t="str">
            <v/>
          </cell>
        </row>
        <row r="1890">
          <cell r="A1890">
            <v>43036</v>
          </cell>
          <cell r="AB1890" t="str">
            <v>2nd</v>
          </cell>
          <cell r="AC1890">
            <v>9</v>
          </cell>
          <cell r="AE1890">
            <v>100</v>
          </cell>
          <cell r="AF1890" t="str">
            <v/>
          </cell>
        </row>
        <row r="1891">
          <cell r="A1891">
            <v>43036</v>
          </cell>
          <cell r="AC1891">
            <v>9</v>
          </cell>
          <cell r="AE1891">
            <v>100</v>
          </cell>
          <cell r="AF1891" t="str">
            <v/>
          </cell>
        </row>
        <row r="1892">
          <cell r="A1892">
            <v>43036</v>
          </cell>
          <cell r="AB1892" t="str">
            <v>3rd</v>
          </cell>
          <cell r="AC1892">
            <v>4.5999999999999996</v>
          </cell>
          <cell r="AE1892">
            <v>100</v>
          </cell>
          <cell r="AF1892" t="str">
            <v/>
          </cell>
        </row>
        <row r="1893">
          <cell r="A1893">
            <v>43036</v>
          </cell>
          <cell r="AB1893" t="str">
            <v>2nd</v>
          </cell>
          <cell r="AC1893">
            <v>5</v>
          </cell>
          <cell r="AE1893">
            <v>100</v>
          </cell>
          <cell r="AF1893" t="str">
            <v/>
          </cell>
        </row>
        <row r="1894">
          <cell r="A1894">
            <v>43036</v>
          </cell>
          <cell r="AC1894">
            <v>6</v>
          </cell>
          <cell r="AE1894">
            <v>100</v>
          </cell>
          <cell r="AF1894" t="str">
            <v/>
          </cell>
        </row>
        <row r="1895">
          <cell r="A1895">
            <v>43036</v>
          </cell>
          <cell r="AC1895">
            <v>7.5</v>
          </cell>
          <cell r="AE1895">
            <v>100</v>
          </cell>
          <cell r="AF1895" t="str">
            <v/>
          </cell>
        </row>
        <row r="1896">
          <cell r="A1896">
            <v>43036</v>
          </cell>
          <cell r="AB1896" t="str">
            <v>WON</v>
          </cell>
          <cell r="AC1896">
            <v>9.5</v>
          </cell>
          <cell r="AE1896">
            <v>100</v>
          </cell>
          <cell r="AF1896">
            <v>950</v>
          </cell>
        </row>
        <row r="1897">
          <cell r="A1897">
            <v>43036</v>
          </cell>
          <cell r="AB1897" t="str">
            <v>WON</v>
          </cell>
          <cell r="AC1897">
            <v>1.18</v>
          </cell>
          <cell r="AE1897">
            <v>100</v>
          </cell>
          <cell r="AF1897">
            <v>118</v>
          </cell>
        </row>
        <row r="1898">
          <cell r="A1898">
            <v>43036</v>
          </cell>
          <cell r="AB1898" t="str">
            <v>3rd</v>
          </cell>
          <cell r="AC1898">
            <v>26</v>
          </cell>
          <cell r="AE1898">
            <v>100</v>
          </cell>
          <cell r="AF1898" t="str">
            <v/>
          </cell>
        </row>
        <row r="1899">
          <cell r="A1899">
            <v>43036</v>
          </cell>
          <cell r="AC1899">
            <v>31</v>
          </cell>
          <cell r="AE1899">
            <v>100</v>
          </cell>
          <cell r="AF1899" t="str">
            <v/>
          </cell>
        </row>
        <row r="1900">
          <cell r="A1900">
            <v>43036</v>
          </cell>
          <cell r="AC1900">
            <v>21</v>
          </cell>
          <cell r="AE1900">
            <v>100</v>
          </cell>
          <cell r="AF1900" t="str">
            <v/>
          </cell>
        </row>
        <row r="1901">
          <cell r="A1901">
            <v>43036</v>
          </cell>
          <cell r="AC1901">
            <v>19</v>
          </cell>
          <cell r="AE1901">
            <v>100</v>
          </cell>
          <cell r="AF1901" t="str">
            <v/>
          </cell>
        </row>
        <row r="1902">
          <cell r="A1902">
            <v>43036</v>
          </cell>
          <cell r="AB1902" t="str">
            <v>2nd</v>
          </cell>
          <cell r="AC1902">
            <v>2.6</v>
          </cell>
          <cell r="AE1902">
            <v>100</v>
          </cell>
          <cell r="AF1902" t="str">
            <v/>
          </cell>
        </row>
        <row r="1903">
          <cell r="A1903">
            <v>43036</v>
          </cell>
          <cell r="AB1903" t="str">
            <v>WON</v>
          </cell>
          <cell r="AC1903">
            <v>3.1</v>
          </cell>
          <cell r="AE1903">
            <v>100</v>
          </cell>
          <cell r="AF1903">
            <v>310</v>
          </cell>
        </row>
        <row r="1904">
          <cell r="A1904">
            <v>43036</v>
          </cell>
          <cell r="AB1904" t="str">
            <v>3rd</v>
          </cell>
          <cell r="AC1904">
            <v>10</v>
          </cell>
          <cell r="AE1904">
            <v>100</v>
          </cell>
          <cell r="AF1904" t="str">
            <v/>
          </cell>
        </row>
        <row r="1905">
          <cell r="A1905">
            <v>43036</v>
          </cell>
          <cell r="AC1905">
            <v>9</v>
          </cell>
          <cell r="AE1905">
            <v>100</v>
          </cell>
          <cell r="AF1905" t="str">
            <v/>
          </cell>
        </row>
        <row r="1906">
          <cell r="A1906">
            <v>43036</v>
          </cell>
          <cell r="AC1906">
            <v>15</v>
          </cell>
          <cell r="AE1906">
            <v>100</v>
          </cell>
          <cell r="AF1906" t="str">
            <v/>
          </cell>
        </row>
        <row r="1907">
          <cell r="A1907">
            <v>43043</v>
          </cell>
          <cell r="AC1907">
            <v>7.5</v>
          </cell>
          <cell r="AE1907">
            <v>100</v>
          </cell>
          <cell r="AF1907" t="str">
            <v/>
          </cell>
        </row>
        <row r="1908">
          <cell r="A1908">
            <v>43043</v>
          </cell>
          <cell r="AC1908">
            <v>12</v>
          </cell>
          <cell r="AE1908">
            <v>100</v>
          </cell>
          <cell r="AF1908" t="str">
            <v/>
          </cell>
        </row>
        <row r="1909">
          <cell r="A1909">
            <v>43043</v>
          </cell>
          <cell r="AC1909">
            <v>7.5</v>
          </cell>
          <cell r="AE1909">
            <v>100</v>
          </cell>
          <cell r="AF1909" t="str">
            <v/>
          </cell>
        </row>
        <row r="1910">
          <cell r="A1910">
            <v>43043</v>
          </cell>
          <cell r="AC1910">
            <v>12</v>
          </cell>
          <cell r="AE1910">
            <v>100</v>
          </cell>
          <cell r="AF1910" t="str">
            <v/>
          </cell>
        </row>
        <row r="1911">
          <cell r="A1911">
            <v>43043</v>
          </cell>
          <cell r="AC1911">
            <v>26</v>
          </cell>
          <cell r="AE1911">
            <v>100</v>
          </cell>
          <cell r="AF1911" t="str">
            <v/>
          </cell>
        </row>
        <row r="1912">
          <cell r="A1912">
            <v>43043</v>
          </cell>
          <cell r="AC1912">
            <v>4.8</v>
          </cell>
          <cell r="AE1912">
            <v>100</v>
          </cell>
          <cell r="AF1912" t="str">
            <v/>
          </cell>
        </row>
        <row r="1913">
          <cell r="A1913">
            <v>43043</v>
          </cell>
          <cell r="AB1913" t="str">
            <v>3rd</v>
          </cell>
          <cell r="AC1913">
            <v>9</v>
          </cell>
          <cell r="AE1913">
            <v>100</v>
          </cell>
          <cell r="AF1913" t="str">
            <v/>
          </cell>
        </row>
        <row r="1914">
          <cell r="A1914">
            <v>43043</v>
          </cell>
          <cell r="AC1914">
            <v>11</v>
          </cell>
          <cell r="AE1914">
            <v>100</v>
          </cell>
          <cell r="AF1914" t="str">
            <v/>
          </cell>
        </row>
        <row r="1915">
          <cell r="A1915">
            <v>43043</v>
          </cell>
          <cell r="AB1915" t="str">
            <v>WON</v>
          </cell>
          <cell r="AC1915">
            <v>6.5</v>
          </cell>
          <cell r="AE1915">
            <v>100</v>
          </cell>
          <cell r="AF1915">
            <v>650</v>
          </cell>
        </row>
        <row r="1916">
          <cell r="A1916">
            <v>43043</v>
          </cell>
          <cell r="AB1916" t="str">
            <v>2nd</v>
          </cell>
          <cell r="AC1916">
            <v>21</v>
          </cell>
          <cell r="AE1916">
            <v>100</v>
          </cell>
          <cell r="AF1916" t="str">
            <v/>
          </cell>
        </row>
        <row r="1917">
          <cell r="A1917">
            <v>43043</v>
          </cell>
          <cell r="AB1917" t="str">
            <v>WON</v>
          </cell>
          <cell r="AC1917">
            <v>7.5</v>
          </cell>
          <cell r="AE1917">
            <v>100</v>
          </cell>
          <cell r="AF1917">
            <v>750</v>
          </cell>
        </row>
        <row r="1918">
          <cell r="A1918">
            <v>43043</v>
          </cell>
          <cell r="AB1918" t="str">
            <v>2nd</v>
          </cell>
          <cell r="AC1918">
            <v>12</v>
          </cell>
          <cell r="AE1918">
            <v>100</v>
          </cell>
          <cell r="AF1918" t="str">
            <v/>
          </cell>
        </row>
        <row r="1919">
          <cell r="A1919">
            <v>43043</v>
          </cell>
          <cell r="AC1919">
            <v>10</v>
          </cell>
          <cell r="AE1919">
            <v>100</v>
          </cell>
          <cell r="AF1919" t="str">
            <v/>
          </cell>
        </row>
        <row r="1920">
          <cell r="A1920">
            <v>43043</v>
          </cell>
          <cell r="AC1920">
            <v>7</v>
          </cell>
          <cell r="AE1920">
            <v>100</v>
          </cell>
          <cell r="AF1920" t="str">
            <v/>
          </cell>
        </row>
        <row r="1921">
          <cell r="A1921">
            <v>43043</v>
          </cell>
          <cell r="AC1921">
            <v>9</v>
          </cell>
          <cell r="AE1921">
            <v>100</v>
          </cell>
          <cell r="AF1921" t="str">
            <v/>
          </cell>
        </row>
        <row r="1922">
          <cell r="A1922">
            <v>43043</v>
          </cell>
          <cell r="AC1922">
            <v>8</v>
          </cell>
          <cell r="AE1922">
            <v>100</v>
          </cell>
          <cell r="AF1922" t="str">
            <v/>
          </cell>
        </row>
        <row r="1923">
          <cell r="A1923">
            <v>43043</v>
          </cell>
          <cell r="AC1923">
            <v>8</v>
          </cell>
          <cell r="AE1923">
            <v>100</v>
          </cell>
          <cell r="AF1923" t="str">
            <v/>
          </cell>
        </row>
        <row r="1924">
          <cell r="A1924">
            <v>43043</v>
          </cell>
          <cell r="AC1924">
            <v>4</v>
          </cell>
          <cell r="AE1924">
            <v>100</v>
          </cell>
          <cell r="AF1924" t="str">
            <v/>
          </cell>
        </row>
        <row r="1925">
          <cell r="A1925">
            <v>43043</v>
          </cell>
          <cell r="AB1925" t="str">
            <v>2nd</v>
          </cell>
          <cell r="AC1925">
            <v>7</v>
          </cell>
          <cell r="AE1925">
            <v>100</v>
          </cell>
          <cell r="AF1925" t="str">
            <v/>
          </cell>
        </row>
        <row r="1926">
          <cell r="A1926">
            <v>43043</v>
          </cell>
          <cell r="AC1926">
            <v>7</v>
          </cell>
          <cell r="AE1926">
            <v>100</v>
          </cell>
          <cell r="AF1926" t="str">
            <v/>
          </cell>
        </row>
        <row r="1927">
          <cell r="A1927">
            <v>43043</v>
          </cell>
          <cell r="AC1927">
            <v>8</v>
          </cell>
          <cell r="AE1927">
            <v>100</v>
          </cell>
          <cell r="AF1927" t="str">
            <v/>
          </cell>
        </row>
        <row r="1928">
          <cell r="A1928">
            <v>43043</v>
          </cell>
          <cell r="AC1928">
            <v>10</v>
          </cell>
          <cell r="AE1928">
            <v>100</v>
          </cell>
          <cell r="AF1928" t="str">
            <v/>
          </cell>
        </row>
        <row r="1929">
          <cell r="A1929">
            <v>43043</v>
          </cell>
          <cell r="AC1929">
            <v>12</v>
          </cell>
          <cell r="AE1929">
            <v>100</v>
          </cell>
          <cell r="AF1929" t="str">
            <v/>
          </cell>
        </row>
        <row r="1930">
          <cell r="A1930">
            <v>43043</v>
          </cell>
          <cell r="AB1930" t="str">
            <v>WON</v>
          </cell>
          <cell r="AC1930">
            <v>19.7</v>
          </cell>
          <cell r="AE1930">
            <v>100</v>
          </cell>
          <cell r="AF1930">
            <v>1970</v>
          </cell>
        </row>
        <row r="1931">
          <cell r="A1931">
            <v>43043</v>
          </cell>
          <cell r="AC1931">
            <v>17</v>
          </cell>
          <cell r="AE1931">
            <v>100</v>
          </cell>
          <cell r="AF1931" t="str">
            <v/>
          </cell>
        </row>
        <row r="1932">
          <cell r="A1932">
            <v>43043</v>
          </cell>
          <cell r="AC1932">
            <v>16</v>
          </cell>
          <cell r="AE1932">
            <v>100</v>
          </cell>
          <cell r="AF1932" t="str">
            <v/>
          </cell>
        </row>
        <row r="1933">
          <cell r="A1933">
            <v>43043</v>
          </cell>
          <cell r="AC1933">
            <v>6</v>
          </cell>
          <cell r="AE1933">
            <v>100</v>
          </cell>
          <cell r="AF1933" t="str">
            <v/>
          </cell>
        </row>
        <row r="1934">
          <cell r="A1934">
            <v>43043</v>
          </cell>
          <cell r="AB1934" t="str">
            <v>3rd</v>
          </cell>
          <cell r="AC1934">
            <v>15</v>
          </cell>
          <cell r="AE1934">
            <v>100</v>
          </cell>
          <cell r="AF1934" t="str">
            <v/>
          </cell>
        </row>
        <row r="1935">
          <cell r="A1935">
            <v>43043</v>
          </cell>
          <cell r="AB1935" t="str">
            <v>WON</v>
          </cell>
          <cell r="AC1935">
            <v>4.8</v>
          </cell>
          <cell r="AE1935">
            <v>100</v>
          </cell>
          <cell r="AF1935">
            <v>480</v>
          </cell>
        </row>
        <row r="1936">
          <cell r="A1936">
            <v>43043</v>
          </cell>
          <cell r="AC1936">
            <v>8</v>
          </cell>
          <cell r="AE1936">
            <v>100</v>
          </cell>
          <cell r="AF1936" t="str">
            <v/>
          </cell>
        </row>
        <row r="1937">
          <cell r="A1937">
            <v>43043</v>
          </cell>
          <cell r="AB1937" t="str">
            <v>WON</v>
          </cell>
          <cell r="AC1937">
            <v>7.5</v>
          </cell>
          <cell r="AE1937">
            <v>100</v>
          </cell>
          <cell r="AF1937">
            <v>750</v>
          </cell>
        </row>
        <row r="1938">
          <cell r="A1938">
            <v>43043</v>
          </cell>
          <cell r="AC1938">
            <v>8.5</v>
          </cell>
          <cell r="AE1938">
            <v>100</v>
          </cell>
          <cell r="AF1938" t="str">
            <v/>
          </cell>
        </row>
        <row r="1939">
          <cell r="A1939">
            <v>43043</v>
          </cell>
          <cell r="AB1939" t="str">
            <v>3rd</v>
          </cell>
          <cell r="AC1939">
            <v>9</v>
          </cell>
          <cell r="AE1939">
            <v>100</v>
          </cell>
          <cell r="AF1939" t="str">
            <v/>
          </cell>
        </row>
        <row r="1940">
          <cell r="A1940">
            <v>43043</v>
          </cell>
          <cell r="AC1940">
            <v>12</v>
          </cell>
          <cell r="AE1940">
            <v>100</v>
          </cell>
          <cell r="AF1940" t="str">
            <v/>
          </cell>
        </row>
        <row r="1941">
          <cell r="A1941">
            <v>43043</v>
          </cell>
          <cell r="AB1941" t="str">
            <v>2nd</v>
          </cell>
          <cell r="AC1941">
            <v>8.5</v>
          </cell>
          <cell r="AE1941">
            <v>100</v>
          </cell>
          <cell r="AF1941" t="str">
            <v/>
          </cell>
        </row>
        <row r="1942">
          <cell r="A1942">
            <v>43043</v>
          </cell>
          <cell r="AC1942">
            <v>14</v>
          </cell>
          <cell r="AE1942">
            <v>100</v>
          </cell>
          <cell r="AF1942" t="str">
            <v/>
          </cell>
        </row>
        <row r="1943">
          <cell r="A1943">
            <v>43043</v>
          </cell>
          <cell r="AC1943">
            <v>10</v>
          </cell>
          <cell r="AE1943">
            <v>100</v>
          </cell>
          <cell r="AF1943" t="str">
            <v/>
          </cell>
        </row>
        <row r="1944">
          <cell r="A1944">
            <v>43043</v>
          </cell>
          <cell r="AC1944">
            <v>5</v>
          </cell>
          <cell r="AE1944">
            <v>100</v>
          </cell>
          <cell r="AF1944" t="str">
            <v/>
          </cell>
        </row>
        <row r="1945">
          <cell r="A1945">
            <v>43043</v>
          </cell>
          <cell r="AC1945">
            <v>31</v>
          </cell>
          <cell r="AE1945">
            <v>100</v>
          </cell>
          <cell r="AF1945" t="str">
            <v/>
          </cell>
        </row>
        <row r="1946">
          <cell r="A1946">
            <v>43043</v>
          </cell>
          <cell r="AC1946">
            <v>7.5</v>
          </cell>
          <cell r="AE1946">
            <v>100</v>
          </cell>
          <cell r="AF1946" t="str">
            <v/>
          </cell>
        </row>
        <row r="1947">
          <cell r="A1947">
            <v>43043</v>
          </cell>
          <cell r="AB1947" t="str">
            <v>WON</v>
          </cell>
          <cell r="AC1947">
            <v>5.5</v>
          </cell>
          <cell r="AE1947">
            <v>100</v>
          </cell>
          <cell r="AF1947">
            <v>550</v>
          </cell>
        </row>
        <row r="1948">
          <cell r="A1948">
            <v>43043</v>
          </cell>
          <cell r="AC1948">
            <v>10</v>
          </cell>
          <cell r="AE1948">
            <v>100</v>
          </cell>
          <cell r="AF1948" t="str">
            <v/>
          </cell>
        </row>
        <row r="1949">
          <cell r="A1949">
            <v>43043</v>
          </cell>
          <cell r="AC1949">
            <v>10</v>
          </cell>
          <cell r="AE1949">
            <v>100</v>
          </cell>
          <cell r="AF1949" t="str">
            <v/>
          </cell>
        </row>
        <row r="1950">
          <cell r="A1950">
            <v>43043</v>
          </cell>
          <cell r="AC1950">
            <v>11</v>
          </cell>
          <cell r="AE1950">
            <v>100</v>
          </cell>
          <cell r="AF1950" t="str">
            <v/>
          </cell>
        </row>
        <row r="1951">
          <cell r="A1951">
            <v>43043</v>
          </cell>
          <cell r="AC1951">
            <v>8.5</v>
          </cell>
          <cell r="AE1951">
            <v>100</v>
          </cell>
          <cell r="AF1951" t="str">
            <v/>
          </cell>
        </row>
        <row r="1952">
          <cell r="A1952">
            <v>43046</v>
          </cell>
          <cell r="AB1952" t="str">
            <v>2nd</v>
          </cell>
          <cell r="AC1952">
            <v>2.35</v>
          </cell>
          <cell r="AE1952">
            <v>100</v>
          </cell>
          <cell r="AF1952" t="str">
            <v/>
          </cell>
        </row>
        <row r="1953">
          <cell r="A1953">
            <v>43046</v>
          </cell>
          <cell r="AC1953">
            <v>18</v>
          </cell>
          <cell r="AE1953">
            <v>100</v>
          </cell>
          <cell r="AF1953" t="str">
            <v/>
          </cell>
        </row>
        <row r="1954">
          <cell r="A1954">
            <v>43046</v>
          </cell>
          <cell r="AC1954">
            <v>13</v>
          </cell>
          <cell r="AE1954">
            <v>100</v>
          </cell>
          <cell r="AF1954" t="str">
            <v/>
          </cell>
        </row>
        <row r="1955">
          <cell r="A1955">
            <v>43046</v>
          </cell>
          <cell r="AC1955">
            <v>21</v>
          </cell>
          <cell r="AE1955">
            <v>100</v>
          </cell>
          <cell r="AF1955" t="str">
            <v/>
          </cell>
        </row>
        <row r="1956">
          <cell r="A1956">
            <v>43046</v>
          </cell>
          <cell r="AC1956">
            <v>9</v>
          </cell>
          <cell r="AE1956">
            <v>100</v>
          </cell>
          <cell r="AF1956" t="str">
            <v/>
          </cell>
        </row>
        <row r="1957">
          <cell r="A1957">
            <v>43046</v>
          </cell>
          <cell r="AB1957" t="str">
            <v>3rd</v>
          </cell>
          <cell r="AC1957">
            <v>7.5</v>
          </cell>
          <cell r="AE1957">
            <v>100</v>
          </cell>
          <cell r="AF1957" t="str">
            <v/>
          </cell>
        </row>
        <row r="1958">
          <cell r="A1958">
            <v>43046</v>
          </cell>
          <cell r="AB1958" t="str">
            <v>WON</v>
          </cell>
          <cell r="AC1958">
            <v>6</v>
          </cell>
          <cell r="AE1958">
            <v>100</v>
          </cell>
          <cell r="AF1958">
            <v>600</v>
          </cell>
        </row>
        <row r="1959">
          <cell r="A1959">
            <v>43046</v>
          </cell>
          <cell r="AB1959" t="str">
            <v>3rd</v>
          </cell>
          <cell r="AC1959">
            <v>6</v>
          </cell>
          <cell r="AE1959">
            <v>100</v>
          </cell>
          <cell r="AF1959" t="str">
            <v/>
          </cell>
        </row>
        <row r="1960">
          <cell r="A1960">
            <v>43046</v>
          </cell>
          <cell r="AC1960">
            <v>11</v>
          </cell>
          <cell r="AE1960">
            <v>100</v>
          </cell>
          <cell r="AF1960" t="str">
            <v/>
          </cell>
        </row>
        <row r="1961">
          <cell r="A1961">
            <v>43046</v>
          </cell>
          <cell r="AC1961">
            <v>5.5</v>
          </cell>
          <cell r="AE1961">
            <v>100</v>
          </cell>
          <cell r="AF1961" t="str">
            <v/>
          </cell>
        </row>
        <row r="1962">
          <cell r="A1962">
            <v>43046</v>
          </cell>
          <cell r="AC1962">
            <v>5.5</v>
          </cell>
          <cell r="AE1962">
            <v>100</v>
          </cell>
          <cell r="AF1962" t="str">
            <v/>
          </cell>
        </row>
        <row r="1963">
          <cell r="A1963">
            <v>43046</v>
          </cell>
          <cell r="AB1963" t="str">
            <v>2nd</v>
          </cell>
          <cell r="AC1963">
            <v>8.5</v>
          </cell>
          <cell r="AE1963">
            <v>100</v>
          </cell>
          <cell r="AF1963" t="str">
            <v/>
          </cell>
        </row>
        <row r="1964">
          <cell r="A1964">
            <v>43046</v>
          </cell>
          <cell r="AC1964">
            <v>4.8</v>
          </cell>
          <cell r="AE1964">
            <v>100</v>
          </cell>
          <cell r="AF1964" t="str">
            <v/>
          </cell>
        </row>
        <row r="1965">
          <cell r="A1965">
            <v>43046</v>
          </cell>
          <cell r="AB1965" t="str">
            <v>3rd</v>
          </cell>
          <cell r="AC1965">
            <v>12</v>
          </cell>
          <cell r="AE1965">
            <v>100</v>
          </cell>
          <cell r="AF1965" t="str">
            <v/>
          </cell>
        </row>
        <row r="1966">
          <cell r="A1966">
            <v>43046</v>
          </cell>
          <cell r="AC1966">
            <v>61</v>
          </cell>
          <cell r="AE1966">
            <v>100</v>
          </cell>
          <cell r="AF1966" t="str">
            <v/>
          </cell>
        </row>
        <row r="1967">
          <cell r="A1967">
            <v>43046</v>
          </cell>
          <cell r="AC1967">
            <v>3.6</v>
          </cell>
          <cell r="AE1967">
            <v>100</v>
          </cell>
          <cell r="AF1967" t="str">
            <v/>
          </cell>
        </row>
        <row r="1968">
          <cell r="A1968">
            <v>43046</v>
          </cell>
          <cell r="AC1968">
            <v>7</v>
          </cell>
          <cell r="AE1968">
            <v>100</v>
          </cell>
          <cell r="AF1968" t="str">
            <v/>
          </cell>
        </row>
        <row r="1969">
          <cell r="A1969">
            <v>43046</v>
          </cell>
          <cell r="AC1969">
            <v>8</v>
          </cell>
          <cell r="AE1969">
            <v>100</v>
          </cell>
          <cell r="AF1969" t="str">
            <v/>
          </cell>
        </row>
        <row r="1970">
          <cell r="A1970">
            <v>43046</v>
          </cell>
          <cell r="AC1970">
            <v>14</v>
          </cell>
          <cell r="AE1970">
            <v>100</v>
          </cell>
          <cell r="AF1970" t="str">
            <v/>
          </cell>
        </row>
        <row r="1971">
          <cell r="A1971">
            <v>43046</v>
          </cell>
          <cell r="AB1971" t="str">
            <v>2nd</v>
          </cell>
          <cell r="AC1971">
            <v>10</v>
          </cell>
          <cell r="AE1971">
            <v>100</v>
          </cell>
          <cell r="AF1971" t="str">
            <v/>
          </cell>
        </row>
        <row r="1972">
          <cell r="A1972">
            <v>43046</v>
          </cell>
          <cell r="AB1972" t="str">
            <v>WON</v>
          </cell>
          <cell r="AC1972">
            <v>2.7</v>
          </cell>
          <cell r="AE1972">
            <v>100</v>
          </cell>
          <cell r="AF1972">
            <v>270</v>
          </cell>
        </row>
        <row r="1973">
          <cell r="A1973">
            <v>43046</v>
          </cell>
          <cell r="AC1973">
            <v>7</v>
          </cell>
          <cell r="AE1973">
            <v>100</v>
          </cell>
          <cell r="AF1973" t="str">
            <v/>
          </cell>
        </row>
        <row r="1974">
          <cell r="A1974">
            <v>43046</v>
          </cell>
          <cell r="AC1974">
            <v>17</v>
          </cell>
          <cell r="AE1974">
            <v>100</v>
          </cell>
          <cell r="AF1974" t="str">
            <v/>
          </cell>
        </row>
        <row r="1975">
          <cell r="A1975">
            <v>43046</v>
          </cell>
          <cell r="AB1975" t="str">
            <v>3rd</v>
          </cell>
          <cell r="AC1975">
            <v>9</v>
          </cell>
          <cell r="AE1975">
            <v>100</v>
          </cell>
          <cell r="AF1975" t="str">
            <v/>
          </cell>
        </row>
        <row r="1976">
          <cell r="A1976">
            <v>43046</v>
          </cell>
          <cell r="AC1976">
            <v>8</v>
          </cell>
          <cell r="AE1976">
            <v>100</v>
          </cell>
          <cell r="AF1976" t="str">
            <v/>
          </cell>
        </row>
        <row r="1977">
          <cell r="A1977">
            <v>43046</v>
          </cell>
          <cell r="AB1977" t="str">
            <v>2nd</v>
          </cell>
          <cell r="AC1977">
            <v>13</v>
          </cell>
          <cell r="AE1977">
            <v>100</v>
          </cell>
          <cell r="AF1977" t="str">
            <v/>
          </cell>
        </row>
        <row r="1978">
          <cell r="A1978">
            <v>43046</v>
          </cell>
          <cell r="AC1978">
            <v>7</v>
          </cell>
          <cell r="AE1978">
            <v>100</v>
          </cell>
          <cell r="AF1978" t="str">
            <v/>
          </cell>
        </row>
        <row r="1979">
          <cell r="A1979">
            <v>43046</v>
          </cell>
          <cell r="AC1979">
            <v>9</v>
          </cell>
          <cell r="AE1979">
            <v>100</v>
          </cell>
          <cell r="AF1979" t="str">
            <v/>
          </cell>
        </row>
        <row r="1980">
          <cell r="A1980">
            <v>43046</v>
          </cell>
          <cell r="AC1980">
            <v>23</v>
          </cell>
          <cell r="AE1980">
            <v>100</v>
          </cell>
          <cell r="AF1980" t="str">
            <v/>
          </cell>
        </row>
        <row r="1981">
          <cell r="A1981">
            <v>43046</v>
          </cell>
          <cell r="AC1981">
            <v>67</v>
          </cell>
          <cell r="AE1981">
            <v>100</v>
          </cell>
          <cell r="AF1981" t="str">
            <v/>
          </cell>
        </row>
        <row r="1982">
          <cell r="A1982">
            <v>43046</v>
          </cell>
          <cell r="AC1982">
            <v>5</v>
          </cell>
          <cell r="AE1982">
            <v>100</v>
          </cell>
          <cell r="AF1982" t="str">
            <v/>
          </cell>
        </row>
        <row r="1983">
          <cell r="A1983">
            <v>43046</v>
          </cell>
          <cell r="AC1983">
            <v>18</v>
          </cell>
          <cell r="AE1983">
            <v>100</v>
          </cell>
          <cell r="AF1983" t="str">
            <v/>
          </cell>
        </row>
        <row r="1984">
          <cell r="A1984">
            <v>43046</v>
          </cell>
          <cell r="AC1984">
            <v>14</v>
          </cell>
          <cell r="AE1984">
            <v>100</v>
          </cell>
          <cell r="AF1984" t="str">
            <v/>
          </cell>
        </row>
        <row r="1985">
          <cell r="A1985">
            <v>43046</v>
          </cell>
          <cell r="AB1985" t="str">
            <v>WON</v>
          </cell>
          <cell r="AC1985">
            <v>6.5</v>
          </cell>
          <cell r="AE1985">
            <v>100</v>
          </cell>
          <cell r="AF1985">
            <v>650</v>
          </cell>
        </row>
        <row r="1986">
          <cell r="A1986">
            <v>43046</v>
          </cell>
          <cell r="AB1986" t="str">
            <v>2nd</v>
          </cell>
          <cell r="AC1986">
            <v>9.5</v>
          </cell>
          <cell r="AE1986">
            <v>100</v>
          </cell>
          <cell r="AF1986" t="str">
            <v/>
          </cell>
        </row>
        <row r="1987">
          <cell r="A1987">
            <v>43046</v>
          </cell>
          <cell r="AB1987" t="str">
            <v>2nd</v>
          </cell>
          <cell r="AC1987">
            <v>5.5</v>
          </cell>
          <cell r="AE1987">
            <v>100</v>
          </cell>
          <cell r="AF1987" t="str">
            <v/>
          </cell>
        </row>
        <row r="1988">
          <cell r="A1988">
            <v>43046</v>
          </cell>
          <cell r="AC1988">
            <v>6.5</v>
          </cell>
          <cell r="AE1988">
            <v>100</v>
          </cell>
          <cell r="AF1988" t="str">
            <v/>
          </cell>
        </row>
        <row r="1989">
          <cell r="A1989">
            <v>43046</v>
          </cell>
          <cell r="AC1989">
            <v>26</v>
          </cell>
          <cell r="AE1989">
            <v>100</v>
          </cell>
          <cell r="AF1989" t="str">
            <v/>
          </cell>
        </row>
        <row r="1990">
          <cell r="A1990">
            <v>43046</v>
          </cell>
          <cell r="AB1990" t="str">
            <v>3rd</v>
          </cell>
          <cell r="AC1990">
            <v>3.9</v>
          </cell>
          <cell r="AE1990">
            <v>100</v>
          </cell>
          <cell r="AF1990" t="str">
            <v/>
          </cell>
        </row>
        <row r="1991">
          <cell r="A1991">
            <v>43046</v>
          </cell>
          <cell r="AC1991">
            <v>11</v>
          </cell>
          <cell r="AE1991">
            <v>100</v>
          </cell>
          <cell r="AF1991" t="str">
            <v/>
          </cell>
        </row>
        <row r="1992">
          <cell r="A1992">
            <v>43046</v>
          </cell>
          <cell r="AC1992">
            <v>5.5</v>
          </cell>
          <cell r="AE1992">
            <v>100</v>
          </cell>
          <cell r="AF1992" t="str">
            <v/>
          </cell>
        </row>
        <row r="1993">
          <cell r="A1993">
            <v>43046</v>
          </cell>
          <cell r="AB1993" t="str">
            <v>2nd</v>
          </cell>
          <cell r="AC1993">
            <v>11</v>
          </cell>
          <cell r="AE1993">
            <v>100</v>
          </cell>
          <cell r="AF1993" t="str">
            <v/>
          </cell>
        </row>
        <row r="1994">
          <cell r="A1994">
            <v>43046</v>
          </cell>
          <cell r="AC1994">
            <v>3.9</v>
          </cell>
          <cell r="AE1994">
            <v>100</v>
          </cell>
          <cell r="AF1994" t="str">
            <v/>
          </cell>
        </row>
        <row r="1995">
          <cell r="A1995">
            <v>43046</v>
          </cell>
          <cell r="AB1995" t="str">
            <v>WON</v>
          </cell>
          <cell r="AC1995">
            <v>9.5</v>
          </cell>
          <cell r="AE1995">
            <v>100</v>
          </cell>
          <cell r="AF1995">
            <v>950</v>
          </cell>
        </row>
        <row r="1996">
          <cell r="A1996">
            <v>43046</v>
          </cell>
          <cell r="AB1996" t="str">
            <v>3rd</v>
          </cell>
          <cell r="AC1996">
            <v>9.5</v>
          </cell>
          <cell r="AE1996">
            <v>100</v>
          </cell>
          <cell r="AF1996" t="str">
            <v/>
          </cell>
        </row>
        <row r="1997">
          <cell r="A1997">
            <v>43048</v>
          </cell>
          <cell r="AB1997" t="str">
            <v>2nd</v>
          </cell>
          <cell r="AC1997">
            <v>10</v>
          </cell>
          <cell r="AE1997">
            <v>100</v>
          </cell>
          <cell r="AF1997" t="str">
            <v/>
          </cell>
        </row>
        <row r="1998">
          <cell r="A1998">
            <v>43048</v>
          </cell>
          <cell r="AC1998">
            <v>51</v>
          </cell>
          <cell r="AE1998">
            <v>100</v>
          </cell>
          <cell r="AF1998" t="str">
            <v/>
          </cell>
        </row>
        <row r="1999">
          <cell r="A1999">
            <v>43048</v>
          </cell>
          <cell r="AB1999" t="str">
            <v>WON</v>
          </cell>
          <cell r="AC1999">
            <v>7</v>
          </cell>
          <cell r="AE1999">
            <v>100</v>
          </cell>
          <cell r="AF1999">
            <v>700</v>
          </cell>
        </row>
        <row r="2000">
          <cell r="A2000">
            <v>43048</v>
          </cell>
          <cell r="AC2000">
            <v>21</v>
          </cell>
          <cell r="AE2000">
            <v>100</v>
          </cell>
          <cell r="AF2000" t="str">
            <v/>
          </cell>
        </row>
        <row r="2001">
          <cell r="A2001">
            <v>43048</v>
          </cell>
          <cell r="AC2001">
            <v>13</v>
          </cell>
          <cell r="AE2001">
            <v>100</v>
          </cell>
          <cell r="AF2001" t="str">
            <v/>
          </cell>
        </row>
        <row r="2002">
          <cell r="A2002">
            <v>43048</v>
          </cell>
          <cell r="AB2002" t="str">
            <v>2nd</v>
          </cell>
          <cell r="AC2002">
            <v>7</v>
          </cell>
          <cell r="AE2002">
            <v>100</v>
          </cell>
          <cell r="AF2002" t="str">
            <v/>
          </cell>
        </row>
        <row r="2003">
          <cell r="A2003">
            <v>43048</v>
          </cell>
          <cell r="AB2003" t="str">
            <v>WON</v>
          </cell>
          <cell r="AC2003">
            <v>4.5999999999999996</v>
          </cell>
          <cell r="AE2003">
            <v>100</v>
          </cell>
          <cell r="AF2003">
            <v>459.99999999999994</v>
          </cell>
        </row>
        <row r="2004">
          <cell r="A2004">
            <v>43048</v>
          </cell>
          <cell r="AC2004">
            <v>19</v>
          </cell>
          <cell r="AE2004">
            <v>100</v>
          </cell>
          <cell r="AF2004" t="str">
            <v/>
          </cell>
        </row>
        <row r="2005">
          <cell r="A2005">
            <v>43048</v>
          </cell>
          <cell r="AC2005">
            <v>8.5</v>
          </cell>
          <cell r="AE2005">
            <v>100</v>
          </cell>
          <cell r="AF2005" t="str">
            <v/>
          </cell>
        </row>
        <row r="2006">
          <cell r="A2006">
            <v>43048</v>
          </cell>
          <cell r="AC2006">
            <v>17</v>
          </cell>
          <cell r="AE2006">
            <v>100</v>
          </cell>
          <cell r="AF2006" t="str">
            <v/>
          </cell>
        </row>
        <row r="2007">
          <cell r="A2007">
            <v>43048</v>
          </cell>
          <cell r="AC2007">
            <v>4</v>
          </cell>
          <cell r="AE2007">
            <v>100</v>
          </cell>
          <cell r="AF2007" t="str">
            <v/>
          </cell>
        </row>
        <row r="2008">
          <cell r="A2008">
            <v>43048</v>
          </cell>
          <cell r="AC2008">
            <v>4.8</v>
          </cell>
          <cell r="AE2008">
            <v>100</v>
          </cell>
          <cell r="AF2008" t="str">
            <v/>
          </cell>
        </row>
        <row r="2009">
          <cell r="A2009">
            <v>43048</v>
          </cell>
          <cell r="AC2009">
            <v>9.5</v>
          </cell>
          <cell r="AE2009">
            <v>100</v>
          </cell>
          <cell r="AF2009" t="str">
            <v/>
          </cell>
        </row>
        <row r="2010">
          <cell r="A2010">
            <v>43048</v>
          </cell>
          <cell r="AB2010" t="str">
            <v>2nd</v>
          </cell>
          <cell r="AC2010">
            <v>16</v>
          </cell>
          <cell r="AE2010">
            <v>100</v>
          </cell>
          <cell r="AF2010" t="str">
            <v/>
          </cell>
        </row>
        <row r="2011">
          <cell r="A2011">
            <v>43048</v>
          </cell>
          <cell r="AB2011" t="str">
            <v>WON</v>
          </cell>
          <cell r="AC2011">
            <v>19</v>
          </cell>
          <cell r="AE2011">
            <v>100</v>
          </cell>
          <cell r="AF2011">
            <v>1900</v>
          </cell>
        </row>
        <row r="2012">
          <cell r="A2012">
            <v>43048</v>
          </cell>
          <cell r="AC2012">
            <v>13</v>
          </cell>
          <cell r="AE2012">
            <v>100</v>
          </cell>
          <cell r="AF2012" t="str">
            <v/>
          </cell>
        </row>
        <row r="2013">
          <cell r="A2013">
            <v>43048</v>
          </cell>
          <cell r="AC2013">
            <v>9</v>
          </cell>
          <cell r="AE2013">
            <v>100</v>
          </cell>
          <cell r="AF2013" t="str">
            <v/>
          </cell>
        </row>
        <row r="2014">
          <cell r="A2014">
            <v>43048</v>
          </cell>
          <cell r="AB2014" t="str">
            <v>2nd</v>
          </cell>
          <cell r="AC2014">
            <v>3</v>
          </cell>
          <cell r="AE2014">
            <v>100</v>
          </cell>
          <cell r="AF2014" t="str">
            <v/>
          </cell>
        </row>
        <row r="2015">
          <cell r="A2015">
            <v>43048</v>
          </cell>
          <cell r="AB2015" t="str">
            <v>WON</v>
          </cell>
          <cell r="AC2015">
            <v>7.5</v>
          </cell>
          <cell r="AE2015">
            <v>100</v>
          </cell>
          <cell r="AF2015">
            <v>750</v>
          </cell>
        </row>
        <row r="2016">
          <cell r="A2016">
            <v>43048</v>
          </cell>
          <cell r="AC2016">
            <v>19</v>
          </cell>
          <cell r="AE2016">
            <v>100</v>
          </cell>
          <cell r="AF2016" t="str">
            <v/>
          </cell>
        </row>
        <row r="2017">
          <cell r="A2017">
            <v>43048</v>
          </cell>
          <cell r="AC2017">
            <v>5.5</v>
          </cell>
          <cell r="AE2017">
            <v>100</v>
          </cell>
          <cell r="AF2017" t="str">
            <v/>
          </cell>
        </row>
        <row r="2018">
          <cell r="A2018">
            <v>43048</v>
          </cell>
          <cell r="AB2018" t="str">
            <v>WON</v>
          </cell>
          <cell r="AC2018">
            <v>5</v>
          </cell>
          <cell r="AE2018">
            <v>100</v>
          </cell>
          <cell r="AF2018">
            <v>500</v>
          </cell>
        </row>
        <row r="2019">
          <cell r="A2019">
            <v>43048</v>
          </cell>
          <cell r="AC2019">
            <v>9.5</v>
          </cell>
          <cell r="AE2019">
            <v>100</v>
          </cell>
          <cell r="AF2019" t="str">
            <v/>
          </cell>
        </row>
        <row r="2020">
          <cell r="A2020">
            <v>43048</v>
          </cell>
          <cell r="AC2020">
            <v>5.5</v>
          </cell>
          <cell r="AE2020">
            <v>100</v>
          </cell>
          <cell r="AF2020" t="str">
            <v/>
          </cell>
        </row>
        <row r="2021">
          <cell r="A2021">
            <v>43048</v>
          </cell>
          <cell r="AC2021">
            <v>31</v>
          </cell>
          <cell r="AE2021">
            <v>100</v>
          </cell>
          <cell r="AF2021" t="str">
            <v/>
          </cell>
        </row>
        <row r="2022">
          <cell r="A2022">
            <v>43048</v>
          </cell>
          <cell r="AC2022">
            <v>5</v>
          </cell>
          <cell r="AE2022">
            <v>100</v>
          </cell>
          <cell r="AF2022" t="str">
            <v/>
          </cell>
        </row>
        <row r="2023">
          <cell r="A2023">
            <v>43048</v>
          </cell>
          <cell r="AC2023">
            <v>12</v>
          </cell>
          <cell r="AE2023">
            <v>100</v>
          </cell>
          <cell r="AF2023" t="str">
            <v/>
          </cell>
        </row>
        <row r="2024">
          <cell r="A2024">
            <v>43048</v>
          </cell>
          <cell r="AB2024" t="str">
            <v>WON</v>
          </cell>
          <cell r="AC2024">
            <v>2.6</v>
          </cell>
          <cell r="AE2024">
            <v>100</v>
          </cell>
          <cell r="AF2024">
            <v>260</v>
          </cell>
        </row>
        <row r="2025">
          <cell r="A2025">
            <v>43048</v>
          </cell>
          <cell r="AB2025" t="str">
            <v>2nd</v>
          </cell>
          <cell r="AC2025">
            <v>5.5</v>
          </cell>
          <cell r="AE2025">
            <v>100</v>
          </cell>
          <cell r="AF2025" t="str">
            <v/>
          </cell>
        </row>
        <row r="2026">
          <cell r="A2026">
            <v>43048</v>
          </cell>
          <cell r="AB2026" t="str">
            <v>L/Scr</v>
          </cell>
          <cell r="AC2026">
            <v>1</v>
          </cell>
          <cell r="AE2026" t="str">
            <v/>
          </cell>
          <cell r="AF2026" t="str">
            <v/>
          </cell>
        </row>
        <row r="2027">
          <cell r="A2027">
            <v>43048</v>
          </cell>
          <cell r="AC2027">
            <v>21</v>
          </cell>
          <cell r="AE2027">
            <v>100</v>
          </cell>
          <cell r="AF2027" t="str">
            <v/>
          </cell>
        </row>
        <row r="2028">
          <cell r="A2028">
            <v>43048</v>
          </cell>
          <cell r="AC2028">
            <v>2.8</v>
          </cell>
          <cell r="AE2028">
            <v>100</v>
          </cell>
          <cell r="AF2028" t="str">
            <v/>
          </cell>
        </row>
        <row r="2029">
          <cell r="A2029">
            <v>43048</v>
          </cell>
          <cell r="AB2029" t="str">
            <v>3rd</v>
          </cell>
          <cell r="AC2029">
            <v>7.5</v>
          </cell>
          <cell r="AE2029">
            <v>100</v>
          </cell>
          <cell r="AF2029" t="str">
            <v/>
          </cell>
        </row>
        <row r="2030">
          <cell r="A2030">
            <v>43048</v>
          </cell>
          <cell r="AC2030">
            <v>5.5</v>
          </cell>
          <cell r="AE2030">
            <v>100</v>
          </cell>
          <cell r="AF2030" t="str">
            <v/>
          </cell>
        </row>
        <row r="2031">
          <cell r="A2031">
            <v>43048</v>
          </cell>
          <cell r="AB2031" t="str">
            <v>2nd</v>
          </cell>
          <cell r="AC2031">
            <v>10</v>
          </cell>
          <cell r="AE2031">
            <v>100</v>
          </cell>
          <cell r="AF2031" t="str">
            <v/>
          </cell>
        </row>
        <row r="2032">
          <cell r="A2032">
            <v>43048</v>
          </cell>
          <cell r="AC2032">
            <v>1.8</v>
          </cell>
          <cell r="AE2032">
            <v>100</v>
          </cell>
          <cell r="AF2032" t="str">
            <v/>
          </cell>
        </row>
        <row r="2033">
          <cell r="A2033">
            <v>43048</v>
          </cell>
          <cell r="AC2033">
            <v>8.5</v>
          </cell>
          <cell r="AE2033">
            <v>100</v>
          </cell>
          <cell r="AF2033" t="str">
            <v/>
          </cell>
        </row>
        <row r="2034">
          <cell r="A2034">
            <v>43048</v>
          </cell>
          <cell r="AB2034" t="str">
            <v>WON</v>
          </cell>
          <cell r="AC2034">
            <v>6</v>
          </cell>
          <cell r="AE2034">
            <v>100</v>
          </cell>
          <cell r="AF2034">
            <v>600</v>
          </cell>
        </row>
        <row r="2035">
          <cell r="A2035">
            <v>43048</v>
          </cell>
          <cell r="AC2035">
            <v>16</v>
          </cell>
          <cell r="AE2035">
            <v>100</v>
          </cell>
          <cell r="AF2035" t="str">
            <v/>
          </cell>
        </row>
        <row r="2036">
          <cell r="A2036">
            <v>43048</v>
          </cell>
          <cell r="AB2036" t="str">
            <v>2nd</v>
          </cell>
          <cell r="AC2036">
            <v>41</v>
          </cell>
          <cell r="AE2036">
            <v>100</v>
          </cell>
          <cell r="AF2036" t="str">
            <v/>
          </cell>
        </row>
        <row r="2037">
          <cell r="A2037">
            <v>43048</v>
          </cell>
          <cell r="AC2037">
            <v>21</v>
          </cell>
          <cell r="AE2037">
            <v>100</v>
          </cell>
          <cell r="AF2037" t="str">
            <v/>
          </cell>
        </row>
        <row r="2038">
          <cell r="A2038">
            <v>43048</v>
          </cell>
          <cell r="AC2038">
            <v>5</v>
          </cell>
          <cell r="AE2038">
            <v>100</v>
          </cell>
          <cell r="AF2038" t="str">
            <v/>
          </cell>
        </row>
        <row r="2039">
          <cell r="A2039">
            <v>43048</v>
          </cell>
          <cell r="AC2039">
            <v>31</v>
          </cell>
          <cell r="AE2039">
            <v>100</v>
          </cell>
          <cell r="AF2039" t="str">
            <v/>
          </cell>
        </row>
        <row r="2040">
          <cell r="A2040">
            <v>43048</v>
          </cell>
          <cell r="AC2040">
            <v>21</v>
          </cell>
          <cell r="AE2040">
            <v>100</v>
          </cell>
          <cell r="AF2040" t="str">
            <v/>
          </cell>
        </row>
        <row r="2041">
          <cell r="A2041">
            <v>43048</v>
          </cell>
          <cell r="AB2041" t="str">
            <v>WON</v>
          </cell>
          <cell r="AC2041">
            <v>19</v>
          </cell>
          <cell r="AE2041">
            <v>100</v>
          </cell>
          <cell r="AF2041">
            <v>1900</v>
          </cell>
        </row>
        <row r="2042">
          <cell r="A2042">
            <v>43050</v>
          </cell>
          <cell r="AC2042">
            <v>5.5</v>
          </cell>
          <cell r="AE2042">
            <v>100</v>
          </cell>
          <cell r="AF2042" t="str">
            <v/>
          </cell>
        </row>
        <row r="2043">
          <cell r="A2043">
            <v>43050</v>
          </cell>
          <cell r="AB2043" t="str">
            <v>3rd</v>
          </cell>
          <cell r="AC2043">
            <v>10</v>
          </cell>
          <cell r="AE2043">
            <v>100</v>
          </cell>
          <cell r="AF2043" t="str">
            <v/>
          </cell>
        </row>
        <row r="2044">
          <cell r="A2044">
            <v>43050</v>
          </cell>
          <cell r="AC2044">
            <v>7</v>
          </cell>
          <cell r="AE2044">
            <v>100</v>
          </cell>
          <cell r="AF2044" t="str">
            <v/>
          </cell>
        </row>
        <row r="2045">
          <cell r="A2045">
            <v>43050</v>
          </cell>
          <cell r="AC2045">
            <v>10</v>
          </cell>
          <cell r="AE2045">
            <v>100</v>
          </cell>
          <cell r="AF2045" t="str">
            <v/>
          </cell>
        </row>
        <row r="2046">
          <cell r="A2046">
            <v>43050</v>
          </cell>
          <cell r="AC2046">
            <v>5</v>
          </cell>
          <cell r="AE2046">
            <v>100</v>
          </cell>
          <cell r="AF2046" t="str">
            <v/>
          </cell>
        </row>
        <row r="2047">
          <cell r="A2047">
            <v>43050</v>
          </cell>
          <cell r="AC2047">
            <v>6.5</v>
          </cell>
          <cell r="AE2047">
            <v>100</v>
          </cell>
          <cell r="AF2047" t="str">
            <v/>
          </cell>
        </row>
        <row r="2048">
          <cell r="A2048">
            <v>43050</v>
          </cell>
          <cell r="AB2048" t="str">
            <v>WON</v>
          </cell>
          <cell r="AC2048">
            <v>2.8</v>
          </cell>
          <cell r="AE2048">
            <v>100</v>
          </cell>
          <cell r="AF2048">
            <v>280</v>
          </cell>
        </row>
        <row r="2049">
          <cell r="A2049">
            <v>43050</v>
          </cell>
          <cell r="AB2049" t="str">
            <v>ntd</v>
          </cell>
          <cell r="AC2049">
            <v>5.5</v>
          </cell>
          <cell r="AE2049">
            <v>100</v>
          </cell>
          <cell r="AF2049" t="str">
            <v/>
          </cell>
        </row>
        <row r="2050">
          <cell r="A2050">
            <v>43050</v>
          </cell>
          <cell r="AB2050" t="str">
            <v>2nd</v>
          </cell>
          <cell r="AC2050">
            <v>7.5</v>
          </cell>
          <cell r="AE2050">
            <v>100</v>
          </cell>
          <cell r="AF2050" t="str">
            <v/>
          </cell>
        </row>
        <row r="2051">
          <cell r="A2051">
            <v>43050</v>
          </cell>
          <cell r="AC2051">
            <v>19</v>
          </cell>
          <cell r="AE2051">
            <v>100</v>
          </cell>
          <cell r="AF2051" t="str">
            <v/>
          </cell>
        </row>
        <row r="2052">
          <cell r="A2052">
            <v>43050</v>
          </cell>
          <cell r="AC2052">
            <v>5</v>
          </cell>
          <cell r="AE2052">
            <v>100</v>
          </cell>
          <cell r="AF2052" t="str">
            <v/>
          </cell>
        </row>
        <row r="2053">
          <cell r="A2053">
            <v>43050</v>
          </cell>
          <cell r="AC2053">
            <v>11</v>
          </cell>
          <cell r="AE2053">
            <v>100</v>
          </cell>
          <cell r="AF2053" t="str">
            <v/>
          </cell>
        </row>
        <row r="2054">
          <cell r="A2054">
            <v>43050</v>
          </cell>
          <cell r="AC2054">
            <v>16</v>
          </cell>
          <cell r="AE2054">
            <v>100</v>
          </cell>
          <cell r="AF2054" t="str">
            <v/>
          </cell>
        </row>
        <row r="2055">
          <cell r="A2055">
            <v>43050</v>
          </cell>
          <cell r="AC2055">
            <v>4.4000000000000004</v>
          </cell>
          <cell r="AE2055">
            <v>100</v>
          </cell>
          <cell r="AF2055" t="str">
            <v/>
          </cell>
        </row>
        <row r="2056">
          <cell r="A2056">
            <v>43050</v>
          </cell>
          <cell r="AB2056" t="str">
            <v>WON</v>
          </cell>
          <cell r="AC2056">
            <v>11</v>
          </cell>
          <cell r="AE2056">
            <v>100</v>
          </cell>
          <cell r="AF2056">
            <v>1100</v>
          </cell>
        </row>
        <row r="2057">
          <cell r="A2057">
            <v>43050</v>
          </cell>
          <cell r="AC2057">
            <v>3.1</v>
          </cell>
          <cell r="AE2057">
            <v>100</v>
          </cell>
          <cell r="AF2057" t="str">
            <v/>
          </cell>
        </row>
        <row r="2058">
          <cell r="A2058">
            <v>43050</v>
          </cell>
          <cell r="AB2058" t="str">
            <v>3rd</v>
          </cell>
          <cell r="AC2058">
            <v>10</v>
          </cell>
          <cell r="AE2058">
            <v>100</v>
          </cell>
          <cell r="AF2058" t="str">
            <v/>
          </cell>
        </row>
        <row r="2059">
          <cell r="A2059">
            <v>43050</v>
          </cell>
          <cell r="AC2059">
            <v>5.5</v>
          </cell>
          <cell r="AE2059">
            <v>100</v>
          </cell>
          <cell r="AF2059" t="str">
            <v/>
          </cell>
        </row>
        <row r="2060">
          <cell r="A2060">
            <v>43050</v>
          </cell>
          <cell r="AB2060" t="str">
            <v>WON</v>
          </cell>
          <cell r="AC2060">
            <v>8</v>
          </cell>
          <cell r="AE2060">
            <v>100</v>
          </cell>
          <cell r="AF2060">
            <v>800</v>
          </cell>
        </row>
        <row r="2061">
          <cell r="A2061">
            <v>43050</v>
          </cell>
          <cell r="AC2061">
            <v>5</v>
          </cell>
          <cell r="AE2061">
            <v>100</v>
          </cell>
          <cell r="AF2061" t="str">
            <v/>
          </cell>
        </row>
        <row r="2062">
          <cell r="A2062">
            <v>43050</v>
          </cell>
          <cell r="AC2062">
            <v>5.5</v>
          </cell>
          <cell r="AE2062">
            <v>100</v>
          </cell>
          <cell r="AF2062" t="str">
            <v/>
          </cell>
        </row>
        <row r="2063">
          <cell r="A2063">
            <v>43050</v>
          </cell>
          <cell r="AC2063">
            <v>5</v>
          </cell>
          <cell r="AE2063">
            <v>100</v>
          </cell>
          <cell r="AF2063" t="str">
            <v/>
          </cell>
        </row>
        <row r="2064">
          <cell r="A2064">
            <v>43050</v>
          </cell>
          <cell r="AB2064" t="str">
            <v>2nd</v>
          </cell>
          <cell r="AC2064">
            <v>10</v>
          </cell>
          <cell r="AE2064">
            <v>100</v>
          </cell>
          <cell r="AF2064" t="str">
            <v/>
          </cell>
        </row>
        <row r="2065">
          <cell r="A2065">
            <v>43050</v>
          </cell>
          <cell r="AC2065">
            <v>9</v>
          </cell>
          <cell r="AE2065">
            <v>100</v>
          </cell>
          <cell r="AF2065" t="str">
            <v/>
          </cell>
        </row>
        <row r="2066">
          <cell r="A2066">
            <v>43050</v>
          </cell>
          <cell r="AB2066" t="str">
            <v>ntd</v>
          </cell>
          <cell r="AC2066">
            <v>1</v>
          </cell>
          <cell r="AE2066">
            <v>100</v>
          </cell>
          <cell r="AF2066" t="str">
            <v/>
          </cell>
        </row>
        <row r="2067">
          <cell r="A2067">
            <v>43050</v>
          </cell>
          <cell r="AB2067" t="str">
            <v>WON</v>
          </cell>
          <cell r="AC2067">
            <v>4.2</v>
          </cell>
          <cell r="AE2067">
            <v>100</v>
          </cell>
          <cell r="AF2067">
            <v>420</v>
          </cell>
        </row>
        <row r="2068">
          <cell r="A2068">
            <v>43050</v>
          </cell>
          <cell r="AB2068" t="str">
            <v>3rd</v>
          </cell>
          <cell r="AC2068">
            <v>9</v>
          </cell>
          <cell r="AE2068">
            <v>100</v>
          </cell>
          <cell r="AF2068" t="str">
            <v/>
          </cell>
        </row>
        <row r="2069">
          <cell r="A2069">
            <v>43050</v>
          </cell>
          <cell r="AC2069">
            <v>7.5</v>
          </cell>
          <cell r="AE2069">
            <v>100</v>
          </cell>
          <cell r="AF2069" t="str">
            <v/>
          </cell>
        </row>
        <row r="2070">
          <cell r="A2070">
            <v>43050</v>
          </cell>
          <cell r="AC2070">
            <v>11</v>
          </cell>
          <cell r="AE2070">
            <v>100</v>
          </cell>
          <cell r="AF2070" t="str">
            <v/>
          </cell>
        </row>
        <row r="2071">
          <cell r="A2071">
            <v>43050</v>
          </cell>
          <cell r="AC2071">
            <v>9.5</v>
          </cell>
          <cell r="AE2071">
            <v>100</v>
          </cell>
          <cell r="AF2071" t="str">
            <v/>
          </cell>
        </row>
        <row r="2072">
          <cell r="A2072">
            <v>43050</v>
          </cell>
          <cell r="AC2072">
            <v>5</v>
          </cell>
          <cell r="AE2072">
            <v>100</v>
          </cell>
          <cell r="AF2072" t="str">
            <v/>
          </cell>
        </row>
        <row r="2073">
          <cell r="A2073">
            <v>43050</v>
          </cell>
          <cell r="AC2073">
            <v>8</v>
          </cell>
          <cell r="AE2073">
            <v>100</v>
          </cell>
          <cell r="AF2073" t="str">
            <v/>
          </cell>
        </row>
        <row r="2074">
          <cell r="A2074">
            <v>43050</v>
          </cell>
          <cell r="AB2074" t="str">
            <v>L/Scr</v>
          </cell>
          <cell r="AC2074">
            <v>1</v>
          </cell>
          <cell r="AE2074" t="str">
            <v/>
          </cell>
          <cell r="AF2074" t="str">
            <v/>
          </cell>
        </row>
        <row r="2075">
          <cell r="A2075">
            <v>43050</v>
          </cell>
          <cell r="AC2075">
            <v>9.5</v>
          </cell>
          <cell r="AE2075">
            <v>100</v>
          </cell>
          <cell r="AF2075" t="str">
            <v/>
          </cell>
        </row>
        <row r="2076">
          <cell r="A2076">
            <v>43050</v>
          </cell>
          <cell r="AC2076">
            <v>31</v>
          </cell>
          <cell r="AE2076">
            <v>100</v>
          </cell>
          <cell r="AF2076" t="str">
            <v/>
          </cell>
        </row>
        <row r="2077">
          <cell r="A2077">
            <v>43050</v>
          </cell>
          <cell r="AB2077" t="str">
            <v>2nd</v>
          </cell>
          <cell r="AC2077">
            <v>8.5</v>
          </cell>
          <cell r="AE2077">
            <v>100</v>
          </cell>
          <cell r="AF2077" t="str">
            <v/>
          </cell>
        </row>
        <row r="2078">
          <cell r="A2078">
            <v>43050</v>
          </cell>
          <cell r="AC2078">
            <v>3.5</v>
          </cell>
          <cell r="AE2078">
            <v>100</v>
          </cell>
          <cell r="AF2078" t="str">
            <v/>
          </cell>
        </row>
        <row r="2079">
          <cell r="A2079">
            <v>43050</v>
          </cell>
          <cell r="AC2079">
            <v>5.5</v>
          </cell>
          <cell r="AE2079">
            <v>100</v>
          </cell>
          <cell r="AF2079" t="str">
            <v/>
          </cell>
        </row>
        <row r="2080">
          <cell r="A2080">
            <v>43050</v>
          </cell>
          <cell r="AC2080">
            <v>26</v>
          </cell>
          <cell r="AE2080">
            <v>100</v>
          </cell>
          <cell r="AF2080" t="str">
            <v/>
          </cell>
        </row>
        <row r="2081">
          <cell r="A2081">
            <v>43050</v>
          </cell>
          <cell r="AC2081">
            <v>5</v>
          </cell>
          <cell r="AE2081">
            <v>100</v>
          </cell>
          <cell r="AF2081" t="str">
            <v/>
          </cell>
        </row>
        <row r="2082">
          <cell r="A2082">
            <v>43057</v>
          </cell>
          <cell r="AB2082" t="str">
            <v>3rd</v>
          </cell>
          <cell r="AC2082">
            <v>6.5</v>
          </cell>
          <cell r="AE2082">
            <v>100</v>
          </cell>
          <cell r="AF2082" t="str">
            <v/>
          </cell>
        </row>
        <row r="2083">
          <cell r="A2083">
            <v>43057</v>
          </cell>
          <cell r="AB2083" t="str">
            <v>2nd</v>
          </cell>
          <cell r="AC2083">
            <v>4.3</v>
          </cell>
          <cell r="AE2083">
            <v>100</v>
          </cell>
          <cell r="AF2083" t="str">
            <v/>
          </cell>
        </row>
        <row r="2084">
          <cell r="A2084">
            <v>43057</v>
          </cell>
          <cell r="AB2084" t="str">
            <v>WON</v>
          </cell>
          <cell r="AC2084">
            <v>6.5</v>
          </cell>
          <cell r="AE2084">
            <v>100</v>
          </cell>
          <cell r="AF2084">
            <v>650</v>
          </cell>
        </row>
        <row r="2085">
          <cell r="A2085">
            <v>43057</v>
          </cell>
          <cell r="AC2085">
            <v>6</v>
          </cell>
          <cell r="AE2085">
            <v>100</v>
          </cell>
          <cell r="AF2085" t="str">
            <v/>
          </cell>
        </row>
        <row r="2086">
          <cell r="A2086">
            <v>43057</v>
          </cell>
          <cell r="AC2086">
            <v>7.5</v>
          </cell>
          <cell r="AE2086">
            <v>100</v>
          </cell>
          <cell r="AF2086" t="str">
            <v/>
          </cell>
        </row>
        <row r="2087">
          <cell r="A2087">
            <v>43057</v>
          </cell>
          <cell r="AB2087" t="str">
            <v>ntd</v>
          </cell>
          <cell r="AC2087">
            <v>2.35</v>
          </cell>
          <cell r="AE2087">
            <v>100</v>
          </cell>
          <cell r="AF2087" t="str">
            <v/>
          </cell>
        </row>
        <row r="2088">
          <cell r="A2088">
            <v>43057</v>
          </cell>
          <cell r="AB2088" t="str">
            <v>WON</v>
          </cell>
          <cell r="AC2088">
            <v>4.2</v>
          </cell>
          <cell r="AE2088">
            <v>100</v>
          </cell>
          <cell r="AF2088">
            <v>420</v>
          </cell>
        </row>
        <row r="2089">
          <cell r="A2089">
            <v>43057</v>
          </cell>
          <cell r="AB2089" t="str">
            <v>2nd</v>
          </cell>
          <cell r="AC2089">
            <v>4.4000000000000004</v>
          </cell>
          <cell r="AE2089">
            <v>100</v>
          </cell>
          <cell r="AF2089" t="str">
            <v/>
          </cell>
        </row>
        <row r="2090">
          <cell r="A2090">
            <v>43057</v>
          </cell>
          <cell r="AC2090">
            <v>10</v>
          </cell>
          <cell r="AE2090">
            <v>100</v>
          </cell>
          <cell r="AF2090" t="str">
            <v/>
          </cell>
        </row>
        <row r="2091">
          <cell r="A2091">
            <v>43057</v>
          </cell>
          <cell r="AC2091">
            <v>51</v>
          </cell>
          <cell r="AE2091">
            <v>100</v>
          </cell>
          <cell r="AF2091" t="str">
            <v/>
          </cell>
        </row>
        <row r="2092">
          <cell r="A2092">
            <v>43057</v>
          </cell>
          <cell r="AC2092">
            <v>6</v>
          </cell>
          <cell r="AE2092">
            <v>100</v>
          </cell>
          <cell r="AF2092" t="str">
            <v/>
          </cell>
        </row>
        <row r="2093">
          <cell r="A2093">
            <v>43057</v>
          </cell>
          <cell r="AC2093">
            <v>8.5</v>
          </cell>
          <cell r="AE2093">
            <v>100</v>
          </cell>
          <cell r="AF2093" t="str">
            <v/>
          </cell>
        </row>
        <row r="2094">
          <cell r="A2094">
            <v>43057</v>
          </cell>
          <cell r="AC2094">
            <v>4</v>
          </cell>
          <cell r="AE2094">
            <v>100</v>
          </cell>
          <cell r="AF2094" t="str">
            <v/>
          </cell>
        </row>
        <row r="2095">
          <cell r="A2095">
            <v>43057</v>
          </cell>
          <cell r="AB2095" t="str">
            <v>3rd</v>
          </cell>
          <cell r="AC2095">
            <v>5</v>
          </cell>
          <cell r="AE2095">
            <v>100</v>
          </cell>
          <cell r="AF2095" t="str">
            <v/>
          </cell>
        </row>
        <row r="2096">
          <cell r="A2096">
            <v>43057</v>
          </cell>
          <cell r="AC2096">
            <v>8</v>
          </cell>
          <cell r="AE2096">
            <v>100</v>
          </cell>
          <cell r="AF2096" t="str">
            <v/>
          </cell>
        </row>
        <row r="2097">
          <cell r="A2097">
            <v>43057</v>
          </cell>
          <cell r="AC2097">
            <v>7.5</v>
          </cell>
          <cell r="AE2097">
            <v>100</v>
          </cell>
          <cell r="AF2097" t="str">
            <v/>
          </cell>
        </row>
        <row r="2098">
          <cell r="A2098">
            <v>43057</v>
          </cell>
          <cell r="AC2098">
            <v>16</v>
          </cell>
          <cell r="AE2098">
            <v>100</v>
          </cell>
          <cell r="AF2098" t="str">
            <v/>
          </cell>
        </row>
        <row r="2099">
          <cell r="A2099">
            <v>43057</v>
          </cell>
          <cell r="AB2099" t="str">
            <v>2nd</v>
          </cell>
          <cell r="AC2099">
            <v>6.5</v>
          </cell>
          <cell r="AE2099">
            <v>100</v>
          </cell>
          <cell r="AF2099" t="str">
            <v/>
          </cell>
        </row>
        <row r="2100">
          <cell r="A2100">
            <v>43057</v>
          </cell>
          <cell r="AB2100" t="str">
            <v>WON</v>
          </cell>
          <cell r="AC2100">
            <v>4.4000000000000004</v>
          </cell>
          <cell r="AE2100">
            <v>100</v>
          </cell>
          <cell r="AF2100">
            <v>440.00000000000006</v>
          </cell>
        </row>
        <row r="2101">
          <cell r="A2101">
            <v>43057</v>
          </cell>
          <cell r="AB2101" t="str">
            <v>3rd</v>
          </cell>
          <cell r="AC2101">
            <v>3.3</v>
          </cell>
          <cell r="AE2101">
            <v>100</v>
          </cell>
          <cell r="AF2101" t="str">
            <v/>
          </cell>
        </row>
        <row r="2102">
          <cell r="A2102">
            <v>43057</v>
          </cell>
          <cell r="AB2102" t="str">
            <v>WON</v>
          </cell>
          <cell r="AC2102">
            <v>3</v>
          </cell>
          <cell r="AE2102">
            <v>100</v>
          </cell>
          <cell r="AF2102">
            <v>300</v>
          </cell>
        </row>
        <row r="2103">
          <cell r="A2103">
            <v>43057</v>
          </cell>
          <cell r="AC2103">
            <v>9.5</v>
          </cell>
          <cell r="AE2103">
            <v>100</v>
          </cell>
          <cell r="AF2103" t="str">
            <v/>
          </cell>
        </row>
        <row r="2104">
          <cell r="A2104">
            <v>43057</v>
          </cell>
          <cell r="AB2104" t="str">
            <v>2nd</v>
          </cell>
          <cell r="AC2104">
            <v>18</v>
          </cell>
          <cell r="AE2104">
            <v>100</v>
          </cell>
          <cell r="AF2104" t="str">
            <v/>
          </cell>
        </row>
        <row r="2105">
          <cell r="A2105">
            <v>43057</v>
          </cell>
          <cell r="AB2105" t="str">
            <v>3rd</v>
          </cell>
          <cell r="AC2105">
            <v>7</v>
          </cell>
          <cell r="AE2105">
            <v>100</v>
          </cell>
          <cell r="AF2105" t="str">
            <v/>
          </cell>
        </row>
        <row r="2106">
          <cell r="A2106">
            <v>43057</v>
          </cell>
          <cell r="AC2106">
            <v>19</v>
          </cell>
          <cell r="AE2106">
            <v>100</v>
          </cell>
          <cell r="AF2106" t="str">
            <v/>
          </cell>
        </row>
        <row r="2107">
          <cell r="A2107">
            <v>43057</v>
          </cell>
          <cell r="AB2107" t="str">
            <v>2nd</v>
          </cell>
          <cell r="AC2107">
            <v>3.3</v>
          </cell>
          <cell r="AE2107">
            <v>100</v>
          </cell>
          <cell r="AF2107" t="str">
            <v/>
          </cell>
        </row>
        <row r="2108">
          <cell r="A2108">
            <v>43057</v>
          </cell>
          <cell r="AB2108" t="str">
            <v>WON</v>
          </cell>
          <cell r="AC2108">
            <v>5</v>
          </cell>
          <cell r="AE2108">
            <v>100</v>
          </cell>
          <cell r="AF2108">
            <v>500</v>
          </cell>
        </row>
        <row r="2109">
          <cell r="A2109">
            <v>43057</v>
          </cell>
          <cell r="AB2109" t="str">
            <v>3rd</v>
          </cell>
          <cell r="AC2109">
            <v>3</v>
          </cell>
          <cell r="AE2109">
            <v>100</v>
          </cell>
          <cell r="AF2109" t="str">
            <v/>
          </cell>
        </row>
        <row r="2110">
          <cell r="A2110">
            <v>43057</v>
          </cell>
          <cell r="AC2110">
            <v>18</v>
          </cell>
          <cell r="AE2110">
            <v>100</v>
          </cell>
          <cell r="AF2110" t="str">
            <v/>
          </cell>
        </row>
        <row r="2111">
          <cell r="A2111">
            <v>43057</v>
          </cell>
          <cell r="AC2111">
            <v>26</v>
          </cell>
          <cell r="AE2111">
            <v>100</v>
          </cell>
          <cell r="AF2111" t="str">
            <v/>
          </cell>
        </row>
        <row r="2112">
          <cell r="A2112">
            <v>43057</v>
          </cell>
          <cell r="AC2112">
            <v>5.5</v>
          </cell>
          <cell r="AE2112">
            <v>100</v>
          </cell>
          <cell r="AF2112" t="str">
            <v/>
          </cell>
        </row>
        <row r="2113">
          <cell r="A2113">
            <v>43057</v>
          </cell>
          <cell r="AC2113">
            <v>5.5</v>
          </cell>
          <cell r="AE2113">
            <v>100</v>
          </cell>
          <cell r="AF2113" t="str">
            <v/>
          </cell>
        </row>
        <row r="2114">
          <cell r="A2114">
            <v>43057</v>
          </cell>
          <cell r="AB2114" t="str">
            <v>3rd</v>
          </cell>
          <cell r="AC2114">
            <v>9.5</v>
          </cell>
          <cell r="AE2114">
            <v>100</v>
          </cell>
          <cell r="AF2114" t="str">
            <v/>
          </cell>
        </row>
        <row r="2115">
          <cell r="A2115">
            <v>43057</v>
          </cell>
          <cell r="AB2115" t="str">
            <v>WON</v>
          </cell>
          <cell r="AC2115">
            <v>8</v>
          </cell>
          <cell r="AE2115">
            <v>100</v>
          </cell>
          <cell r="AF2115">
            <v>800</v>
          </cell>
        </row>
        <row r="2116">
          <cell r="A2116">
            <v>43057</v>
          </cell>
          <cell r="AC2116">
            <v>11</v>
          </cell>
          <cell r="AE2116">
            <v>100</v>
          </cell>
          <cell r="AF2116" t="str">
            <v/>
          </cell>
        </row>
        <row r="2117">
          <cell r="A2117">
            <v>43057</v>
          </cell>
          <cell r="AB2117" t="str">
            <v>WON</v>
          </cell>
          <cell r="AC2117">
            <v>6.6</v>
          </cell>
          <cell r="AE2117">
            <v>100</v>
          </cell>
          <cell r="AF2117">
            <v>660</v>
          </cell>
        </row>
        <row r="2118">
          <cell r="A2118">
            <v>43057</v>
          </cell>
          <cell r="AC2118">
            <v>5.5</v>
          </cell>
          <cell r="AE2118">
            <v>100</v>
          </cell>
          <cell r="AF2118" t="str">
            <v/>
          </cell>
        </row>
        <row r="2119">
          <cell r="A2119">
            <v>43057</v>
          </cell>
          <cell r="AC2119">
            <v>12</v>
          </cell>
          <cell r="AE2119">
            <v>100</v>
          </cell>
          <cell r="AF2119" t="str">
            <v/>
          </cell>
        </row>
        <row r="2120">
          <cell r="A2120">
            <v>43057</v>
          </cell>
          <cell r="AC2120">
            <v>9</v>
          </cell>
          <cell r="AE2120">
            <v>100</v>
          </cell>
          <cell r="AF2120" t="str">
            <v/>
          </cell>
        </row>
        <row r="2121">
          <cell r="A2121">
            <v>43057</v>
          </cell>
          <cell r="AB2121" t="str">
            <v>L/Scr</v>
          </cell>
          <cell r="AC2121">
            <v>1</v>
          </cell>
          <cell r="AE2121" t="str">
            <v/>
          </cell>
          <cell r="AF2121" t="str">
            <v/>
          </cell>
        </row>
        <row r="2122">
          <cell r="A2122">
            <v>43057</v>
          </cell>
          <cell r="AC2122">
            <v>3.9</v>
          </cell>
          <cell r="AE2122">
            <v>100</v>
          </cell>
          <cell r="AF2122" t="str">
            <v/>
          </cell>
        </row>
        <row r="2123">
          <cell r="A2123">
            <v>43057</v>
          </cell>
          <cell r="AC2123">
            <v>18</v>
          </cell>
          <cell r="AE2123">
            <v>100</v>
          </cell>
          <cell r="AF2123" t="str">
            <v/>
          </cell>
        </row>
        <row r="2124">
          <cell r="A2124">
            <v>43057</v>
          </cell>
          <cell r="AC2124">
            <v>3.6</v>
          </cell>
          <cell r="AE2124">
            <v>100</v>
          </cell>
          <cell r="AF2124" t="str">
            <v/>
          </cell>
        </row>
        <row r="2125">
          <cell r="A2125">
            <v>43057</v>
          </cell>
          <cell r="AB2125" t="str">
            <v>3rd</v>
          </cell>
          <cell r="AC2125">
            <v>19</v>
          </cell>
          <cell r="AE2125">
            <v>100</v>
          </cell>
          <cell r="AF2125" t="str">
            <v/>
          </cell>
        </row>
        <row r="2126">
          <cell r="A2126">
            <v>43057</v>
          </cell>
          <cell r="AB2126" t="str">
            <v>2nd</v>
          </cell>
          <cell r="AC2126">
            <v>11</v>
          </cell>
          <cell r="AE2126">
            <v>100</v>
          </cell>
          <cell r="AF2126" t="str">
            <v/>
          </cell>
        </row>
        <row r="2127">
          <cell r="A2127">
            <v>43064</v>
          </cell>
          <cell r="AB2127" t="str">
            <v>2nd</v>
          </cell>
          <cell r="AC2127">
            <v>3.9</v>
          </cell>
          <cell r="AE2127">
            <v>100</v>
          </cell>
          <cell r="AF2127" t="str">
            <v/>
          </cell>
        </row>
        <row r="2128">
          <cell r="A2128">
            <v>43064</v>
          </cell>
          <cell r="AC2128">
            <v>5</v>
          </cell>
          <cell r="AE2128">
            <v>100</v>
          </cell>
          <cell r="AF2128" t="str">
            <v/>
          </cell>
        </row>
        <row r="2129">
          <cell r="A2129">
            <v>43064</v>
          </cell>
          <cell r="AB2129" t="str">
            <v>WON</v>
          </cell>
          <cell r="AC2129">
            <v>8.5</v>
          </cell>
          <cell r="AE2129">
            <v>100</v>
          </cell>
          <cell r="AF2129">
            <v>850</v>
          </cell>
        </row>
        <row r="2130">
          <cell r="A2130">
            <v>43064</v>
          </cell>
          <cell r="AB2130" t="str">
            <v>3rd</v>
          </cell>
          <cell r="AC2130">
            <v>6.5</v>
          </cell>
          <cell r="AE2130">
            <v>100</v>
          </cell>
          <cell r="AF2130" t="str">
            <v/>
          </cell>
        </row>
        <row r="2131">
          <cell r="A2131">
            <v>43064</v>
          </cell>
          <cell r="AC2131">
            <v>13</v>
          </cell>
          <cell r="AE2131">
            <v>100</v>
          </cell>
          <cell r="AF2131" t="str">
            <v/>
          </cell>
        </row>
        <row r="2132">
          <cell r="A2132">
            <v>43064</v>
          </cell>
          <cell r="AB2132" t="str">
            <v>WON</v>
          </cell>
          <cell r="AC2132">
            <v>7.5</v>
          </cell>
          <cell r="AE2132">
            <v>100</v>
          </cell>
          <cell r="AF2132">
            <v>750</v>
          </cell>
        </row>
        <row r="2133">
          <cell r="A2133">
            <v>43064</v>
          </cell>
          <cell r="AB2133" t="str">
            <v>2nd</v>
          </cell>
          <cell r="AC2133">
            <v>7</v>
          </cell>
          <cell r="AE2133">
            <v>100</v>
          </cell>
          <cell r="AF2133" t="str">
            <v/>
          </cell>
        </row>
        <row r="2134">
          <cell r="A2134">
            <v>43064</v>
          </cell>
          <cell r="AC2134">
            <v>16</v>
          </cell>
          <cell r="AE2134">
            <v>100</v>
          </cell>
          <cell r="AF2134" t="str">
            <v/>
          </cell>
        </row>
        <row r="2135">
          <cell r="A2135">
            <v>43064</v>
          </cell>
          <cell r="AC2135">
            <v>9</v>
          </cell>
          <cell r="AE2135">
            <v>100</v>
          </cell>
          <cell r="AF2135" t="str">
            <v/>
          </cell>
        </row>
        <row r="2136">
          <cell r="A2136">
            <v>43064</v>
          </cell>
          <cell r="AC2136">
            <v>5</v>
          </cell>
          <cell r="AE2136">
            <v>100</v>
          </cell>
          <cell r="AF2136" t="str">
            <v/>
          </cell>
        </row>
        <row r="2137">
          <cell r="A2137">
            <v>43064</v>
          </cell>
          <cell r="AC2137">
            <v>5</v>
          </cell>
          <cell r="AE2137">
            <v>100</v>
          </cell>
          <cell r="AF2137" t="str">
            <v/>
          </cell>
        </row>
        <row r="2138">
          <cell r="A2138">
            <v>43064</v>
          </cell>
          <cell r="AB2138" t="str">
            <v>WON</v>
          </cell>
          <cell r="AC2138">
            <v>5.0999999999999996</v>
          </cell>
          <cell r="AE2138">
            <v>100</v>
          </cell>
          <cell r="AF2138">
            <v>509.99999999999994</v>
          </cell>
        </row>
        <row r="2139">
          <cell r="A2139">
            <v>43064</v>
          </cell>
          <cell r="AC2139">
            <v>17</v>
          </cell>
          <cell r="AE2139">
            <v>100</v>
          </cell>
          <cell r="AF2139" t="str">
            <v/>
          </cell>
        </row>
        <row r="2140">
          <cell r="A2140">
            <v>43064</v>
          </cell>
          <cell r="AB2140" t="str">
            <v>3rd</v>
          </cell>
          <cell r="AC2140">
            <v>6.5</v>
          </cell>
          <cell r="AE2140">
            <v>100</v>
          </cell>
          <cell r="AF2140" t="str">
            <v/>
          </cell>
        </row>
        <row r="2141">
          <cell r="A2141">
            <v>43064</v>
          </cell>
          <cell r="AC2141">
            <v>10</v>
          </cell>
          <cell r="AE2141">
            <v>100</v>
          </cell>
          <cell r="AF2141" t="str">
            <v/>
          </cell>
        </row>
        <row r="2142">
          <cell r="A2142">
            <v>43064</v>
          </cell>
          <cell r="AC2142">
            <v>8</v>
          </cell>
          <cell r="AE2142">
            <v>100</v>
          </cell>
          <cell r="AF2142" t="str">
            <v/>
          </cell>
        </row>
        <row r="2143">
          <cell r="A2143">
            <v>43064</v>
          </cell>
          <cell r="AC2143">
            <v>13</v>
          </cell>
          <cell r="AE2143">
            <v>100</v>
          </cell>
          <cell r="AF2143" t="str">
            <v/>
          </cell>
        </row>
        <row r="2144">
          <cell r="A2144">
            <v>43064</v>
          </cell>
          <cell r="AB2144" t="str">
            <v>WON</v>
          </cell>
          <cell r="AC2144">
            <v>5.5</v>
          </cell>
          <cell r="AE2144">
            <v>100</v>
          </cell>
          <cell r="AF2144">
            <v>550</v>
          </cell>
        </row>
        <row r="2145">
          <cell r="A2145">
            <v>43064</v>
          </cell>
          <cell r="AC2145">
            <v>5.5</v>
          </cell>
          <cell r="AE2145">
            <v>100</v>
          </cell>
          <cell r="AF2145" t="str">
            <v/>
          </cell>
        </row>
        <row r="2146">
          <cell r="A2146">
            <v>43064</v>
          </cell>
          <cell r="AC2146">
            <v>7.5</v>
          </cell>
          <cell r="AE2146">
            <v>100</v>
          </cell>
          <cell r="AF2146" t="str">
            <v/>
          </cell>
        </row>
        <row r="2147">
          <cell r="A2147">
            <v>43064</v>
          </cell>
          <cell r="AB2147" t="str">
            <v>3rd</v>
          </cell>
          <cell r="AC2147">
            <v>17</v>
          </cell>
          <cell r="AE2147">
            <v>100</v>
          </cell>
          <cell r="AF2147" t="str">
            <v/>
          </cell>
        </row>
        <row r="2148">
          <cell r="A2148">
            <v>43064</v>
          </cell>
          <cell r="AC2148">
            <v>7.5</v>
          </cell>
          <cell r="AE2148">
            <v>100</v>
          </cell>
          <cell r="AF2148" t="str">
            <v/>
          </cell>
        </row>
        <row r="2149">
          <cell r="A2149">
            <v>43064</v>
          </cell>
          <cell r="AC2149">
            <v>7.5</v>
          </cell>
          <cell r="AE2149">
            <v>100</v>
          </cell>
          <cell r="AF2149" t="str">
            <v/>
          </cell>
        </row>
        <row r="2150">
          <cell r="A2150">
            <v>43064</v>
          </cell>
          <cell r="AC2150">
            <v>10</v>
          </cell>
          <cell r="AE2150">
            <v>100</v>
          </cell>
          <cell r="AF2150" t="str">
            <v/>
          </cell>
        </row>
        <row r="2151">
          <cell r="A2151">
            <v>43064</v>
          </cell>
          <cell r="AB2151" t="str">
            <v>WON</v>
          </cell>
          <cell r="AC2151">
            <v>4.4000000000000004</v>
          </cell>
          <cell r="AE2151">
            <v>100</v>
          </cell>
          <cell r="AF2151">
            <v>440.00000000000006</v>
          </cell>
        </row>
        <row r="2152">
          <cell r="A2152">
            <v>43064</v>
          </cell>
          <cell r="AB2152" t="str">
            <v>L/Scr</v>
          </cell>
          <cell r="AC2152">
            <v>1</v>
          </cell>
          <cell r="AE2152" t="str">
            <v/>
          </cell>
          <cell r="AF2152" t="str">
            <v/>
          </cell>
        </row>
        <row r="2153">
          <cell r="A2153">
            <v>43064</v>
          </cell>
          <cell r="AC2153">
            <v>4.8</v>
          </cell>
          <cell r="AE2153">
            <v>100</v>
          </cell>
          <cell r="AF2153" t="str">
            <v/>
          </cell>
        </row>
        <row r="2154">
          <cell r="A2154">
            <v>43064</v>
          </cell>
          <cell r="AC2154">
            <v>13</v>
          </cell>
          <cell r="AE2154">
            <v>100</v>
          </cell>
          <cell r="AF2154" t="str">
            <v/>
          </cell>
        </row>
        <row r="2155">
          <cell r="A2155">
            <v>43064</v>
          </cell>
          <cell r="AC2155">
            <v>8.5</v>
          </cell>
          <cell r="AE2155">
            <v>100</v>
          </cell>
          <cell r="AF2155" t="str">
            <v/>
          </cell>
        </row>
        <row r="2156">
          <cell r="A2156">
            <v>43064</v>
          </cell>
          <cell r="AC2156">
            <v>21</v>
          </cell>
          <cell r="AE2156">
            <v>100</v>
          </cell>
          <cell r="AF2156" t="str">
            <v/>
          </cell>
        </row>
        <row r="2157">
          <cell r="A2157">
            <v>43064</v>
          </cell>
          <cell r="AB2157" t="str">
            <v>3rd</v>
          </cell>
          <cell r="AC2157">
            <v>3.7</v>
          </cell>
          <cell r="AE2157">
            <v>100</v>
          </cell>
          <cell r="AF2157" t="str">
            <v/>
          </cell>
        </row>
        <row r="2158">
          <cell r="A2158">
            <v>43064</v>
          </cell>
          <cell r="AC2158">
            <v>7.5</v>
          </cell>
          <cell r="AE2158">
            <v>100</v>
          </cell>
          <cell r="AF2158" t="str">
            <v/>
          </cell>
        </row>
        <row r="2159">
          <cell r="A2159">
            <v>43064</v>
          </cell>
          <cell r="AC2159">
            <v>4</v>
          </cell>
          <cell r="AE2159">
            <v>100</v>
          </cell>
          <cell r="AF2159" t="str">
            <v/>
          </cell>
        </row>
        <row r="2160">
          <cell r="A2160">
            <v>43064</v>
          </cell>
          <cell r="AB2160" t="str">
            <v>2nd</v>
          </cell>
          <cell r="AC2160">
            <v>11</v>
          </cell>
          <cell r="AE2160">
            <v>100</v>
          </cell>
          <cell r="AF2160" t="str">
            <v/>
          </cell>
        </row>
        <row r="2161">
          <cell r="A2161">
            <v>43064</v>
          </cell>
          <cell r="AB2161" t="str">
            <v>WON</v>
          </cell>
          <cell r="AC2161">
            <v>8.5</v>
          </cell>
          <cell r="AE2161">
            <v>100</v>
          </cell>
          <cell r="AF2161">
            <v>850</v>
          </cell>
        </row>
        <row r="2162">
          <cell r="A2162">
            <v>43064</v>
          </cell>
          <cell r="AB2162" t="str">
            <v>WON</v>
          </cell>
          <cell r="AC2162">
            <v>5</v>
          </cell>
          <cell r="AE2162">
            <v>100</v>
          </cell>
          <cell r="AF2162">
            <v>500</v>
          </cell>
        </row>
        <row r="2163">
          <cell r="A2163">
            <v>43064</v>
          </cell>
          <cell r="AB2163" t="str">
            <v>2nd</v>
          </cell>
          <cell r="AC2163">
            <v>3.6</v>
          </cell>
          <cell r="AE2163">
            <v>100</v>
          </cell>
          <cell r="AF2163" t="str">
            <v/>
          </cell>
        </row>
        <row r="2164">
          <cell r="A2164">
            <v>43064</v>
          </cell>
          <cell r="AC2164">
            <v>4.4000000000000004</v>
          </cell>
          <cell r="AE2164">
            <v>100</v>
          </cell>
          <cell r="AF2164" t="str">
            <v/>
          </cell>
        </row>
        <row r="2165">
          <cell r="A2165">
            <v>43064</v>
          </cell>
          <cell r="AB2165" t="str">
            <v>3rd</v>
          </cell>
          <cell r="AC2165">
            <v>13</v>
          </cell>
          <cell r="AE2165">
            <v>100</v>
          </cell>
          <cell r="AF2165" t="str">
            <v/>
          </cell>
        </row>
        <row r="2166">
          <cell r="A2166">
            <v>43064</v>
          </cell>
          <cell r="AC2166">
            <v>12</v>
          </cell>
          <cell r="AE2166">
            <v>100</v>
          </cell>
          <cell r="AF2166" t="str">
            <v/>
          </cell>
        </row>
        <row r="2167">
          <cell r="A2167">
            <v>43064</v>
          </cell>
          <cell r="AC2167">
            <v>8</v>
          </cell>
          <cell r="AE2167">
            <v>100</v>
          </cell>
          <cell r="AF2167" t="str">
            <v/>
          </cell>
        </row>
        <row r="2168">
          <cell r="A2168">
            <v>43064</v>
          </cell>
          <cell r="AC2168">
            <v>3.8</v>
          </cell>
          <cell r="AE2168">
            <v>100</v>
          </cell>
          <cell r="AF2168" t="str">
            <v/>
          </cell>
        </row>
        <row r="2169">
          <cell r="A2169">
            <v>43064</v>
          </cell>
          <cell r="AC2169">
            <v>11</v>
          </cell>
          <cell r="AE2169">
            <v>100</v>
          </cell>
          <cell r="AF2169" t="str">
            <v/>
          </cell>
        </row>
        <row r="2170">
          <cell r="A2170">
            <v>43064</v>
          </cell>
          <cell r="AB2170" t="str">
            <v>L/Scr</v>
          </cell>
          <cell r="AC2170">
            <v>1</v>
          </cell>
          <cell r="AE2170" t="str">
            <v/>
          </cell>
          <cell r="AF2170" t="str">
            <v/>
          </cell>
        </row>
        <row r="2171">
          <cell r="A2171">
            <v>43064</v>
          </cell>
          <cell r="AB2171" t="str">
            <v>3rd</v>
          </cell>
          <cell r="AC2171">
            <v>3.8</v>
          </cell>
          <cell r="AE2171">
            <v>100</v>
          </cell>
          <cell r="AF2171" t="str">
            <v/>
          </cell>
        </row>
        <row r="2172">
          <cell r="A2172">
            <v>43071</v>
          </cell>
          <cell r="AC2172">
            <v>6</v>
          </cell>
          <cell r="AE2172">
            <v>100</v>
          </cell>
          <cell r="AF2172" t="str">
            <v/>
          </cell>
        </row>
        <row r="2173">
          <cell r="A2173">
            <v>43071</v>
          </cell>
          <cell r="AB2173" t="str">
            <v>ntd</v>
          </cell>
          <cell r="AC2173">
            <v>6</v>
          </cell>
          <cell r="AE2173">
            <v>100</v>
          </cell>
          <cell r="AF2173" t="str">
            <v/>
          </cell>
        </row>
        <row r="2174">
          <cell r="A2174">
            <v>43071</v>
          </cell>
          <cell r="AB2174" t="str">
            <v>WON</v>
          </cell>
          <cell r="AC2174">
            <v>2.4</v>
          </cell>
          <cell r="AE2174">
            <v>100</v>
          </cell>
          <cell r="AF2174">
            <v>240</v>
          </cell>
        </row>
        <row r="2175">
          <cell r="A2175">
            <v>43071</v>
          </cell>
          <cell r="AB2175" t="str">
            <v>2nd</v>
          </cell>
          <cell r="AC2175">
            <v>8</v>
          </cell>
          <cell r="AE2175">
            <v>100</v>
          </cell>
          <cell r="AF2175" t="str">
            <v/>
          </cell>
        </row>
        <row r="2176">
          <cell r="A2176">
            <v>43071</v>
          </cell>
          <cell r="AC2176">
            <v>7.5</v>
          </cell>
          <cell r="AE2176">
            <v>100</v>
          </cell>
          <cell r="AF2176" t="str">
            <v/>
          </cell>
        </row>
        <row r="2177">
          <cell r="A2177">
            <v>43071</v>
          </cell>
          <cell r="AC2177">
            <v>6</v>
          </cell>
          <cell r="AE2177">
            <v>100</v>
          </cell>
          <cell r="AF2177" t="str">
            <v/>
          </cell>
        </row>
        <row r="2178">
          <cell r="A2178">
            <v>43071</v>
          </cell>
          <cell r="AC2178">
            <v>6.5</v>
          </cell>
          <cell r="AE2178">
            <v>100</v>
          </cell>
          <cell r="AF2178" t="str">
            <v/>
          </cell>
        </row>
        <row r="2179">
          <cell r="A2179">
            <v>43071</v>
          </cell>
          <cell r="AB2179" t="str">
            <v>2nd</v>
          </cell>
          <cell r="AC2179">
            <v>2.1</v>
          </cell>
          <cell r="AE2179">
            <v>100</v>
          </cell>
          <cell r="AF2179" t="str">
            <v/>
          </cell>
        </row>
        <row r="2180">
          <cell r="A2180">
            <v>43071</v>
          </cell>
          <cell r="AB2180" t="str">
            <v>WON</v>
          </cell>
          <cell r="AC2180">
            <v>5</v>
          </cell>
          <cell r="AE2180">
            <v>100</v>
          </cell>
          <cell r="AF2180">
            <v>500</v>
          </cell>
        </row>
        <row r="2181">
          <cell r="A2181">
            <v>43071</v>
          </cell>
          <cell r="AB2181" t="str">
            <v>ntd</v>
          </cell>
          <cell r="AC2181">
            <v>31</v>
          </cell>
          <cell r="AE2181">
            <v>100</v>
          </cell>
          <cell r="AF2181" t="str">
            <v/>
          </cell>
        </row>
        <row r="2182">
          <cell r="A2182">
            <v>43071</v>
          </cell>
          <cell r="AB2182" t="str">
            <v>WON</v>
          </cell>
          <cell r="AC2182">
            <v>2.6</v>
          </cell>
          <cell r="AE2182">
            <v>100</v>
          </cell>
          <cell r="AF2182">
            <v>260</v>
          </cell>
        </row>
        <row r="2183">
          <cell r="A2183">
            <v>43071</v>
          </cell>
          <cell r="AB2183" t="str">
            <v>ntd</v>
          </cell>
          <cell r="AC2183">
            <v>3.3</v>
          </cell>
          <cell r="AE2183">
            <v>100</v>
          </cell>
          <cell r="AF2183" t="str">
            <v/>
          </cell>
        </row>
        <row r="2184">
          <cell r="A2184">
            <v>43071</v>
          </cell>
          <cell r="AC2184">
            <v>31</v>
          </cell>
          <cell r="AE2184">
            <v>100</v>
          </cell>
          <cell r="AF2184" t="str">
            <v/>
          </cell>
        </row>
        <row r="2185">
          <cell r="A2185">
            <v>43071</v>
          </cell>
          <cell r="AC2185">
            <v>9.5</v>
          </cell>
          <cell r="AE2185">
            <v>100</v>
          </cell>
          <cell r="AF2185" t="str">
            <v/>
          </cell>
        </row>
        <row r="2186">
          <cell r="A2186">
            <v>43071</v>
          </cell>
          <cell r="AB2186" t="str">
            <v>2nd</v>
          </cell>
          <cell r="AC2186">
            <v>15</v>
          </cell>
          <cell r="AE2186">
            <v>100</v>
          </cell>
          <cell r="AF2186" t="str">
            <v/>
          </cell>
        </row>
        <row r="2187">
          <cell r="A2187">
            <v>43071</v>
          </cell>
          <cell r="AC2187">
            <v>11</v>
          </cell>
          <cell r="AE2187">
            <v>100</v>
          </cell>
          <cell r="AF2187" t="str">
            <v/>
          </cell>
        </row>
        <row r="2188">
          <cell r="A2188">
            <v>43071</v>
          </cell>
          <cell r="AB2188" t="str">
            <v>WON</v>
          </cell>
          <cell r="AC2188">
            <v>3.9</v>
          </cell>
          <cell r="AE2188">
            <v>100</v>
          </cell>
          <cell r="AF2188">
            <v>390</v>
          </cell>
        </row>
        <row r="2189">
          <cell r="A2189">
            <v>43071</v>
          </cell>
          <cell r="AB2189" t="str">
            <v>3rd</v>
          </cell>
          <cell r="AC2189">
            <v>5</v>
          </cell>
          <cell r="AE2189">
            <v>100</v>
          </cell>
          <cell r="AF2189" t="str">
            <v/>
          </cell>
        </row>
        <row r="2190">
          <cell r="A2190">
            <v>43071</v>
          </cell>
          <cell r="AC2190">
            <v>7.5</v>
          </cell>
          <cell r="AE2190">
            <v>100</v>
          </cell>
          <cell r="AF2190" t="str">
            <v/>
          </cell>
        </row>
        <row r="2191">
          <cell r="A2191">
            <v>43071</v>
          </cell>
          <cell r="AB2191" t="str">
            <v>2nd</v>
          </cell>
          <cell r="AC2191">
            <v>9.5</v>
          </cell>
          <cell r="AE2191">
            <v>100</v>
          </cell>
          <cell r="AF2191" t="str">
            <v/>
          </cell>
        </row>
        <row r="2192">
          <cell r="A2192">
            <v>43071</v>
          </cell>
          <cell r="AC2192">
            <v>3.8</v>
          </cell>
          <cell r="AE2192">
            <v>100</v>
          </cell>
          <cell r="AF2192" t="str">
            <v/>
          </cell>
        </row>
        <row r="2193">
          <cell r="A2193">
            <v>43071</v>
          </cell>
          <cell r="AC2193">
            <v>12</v>
          </cell>
          <cell r="AE2193">
            <v>100</v>
          </cell>
          <cell r="AF2193" t="str">
            <v/>
          </cell>
        </row>
        <row r="2194">
          <cell r="A2194">
            <v>43071</v>
          </cell>
          <cell r="AB2194" t="str">
            <v>WON</v>
          </cell>
          <cell r="AC2194">
            <v>5</v>
          </cell>
          <cell r="AE2194">
            <v>100</v>
          </cell>
          <cell r="AF2194">
            <v>500</v>
          </cell>
        </row>
        <row r="2195">
          <cell r="A2195">
            <v>43071</v>
          </cell>
          <cell r="AB2195" t="str">
            <v>2nd</v>
          </cell>
          <cell r="AC2195">
            <v>9.5</v>
          </cell>
          <cell r="AE2195">
            <v>100</v>
          </cell>
          <cell r="AF2195" t="str">
            <v/>
          </cell>
        </row>
        <row r="2196">
          <cell r="A2196">
            <v>43071</v>
          </cell>
          <cell r="AC2196">
            <v>9</v>
          </cell>
          <cell r="AE2196">
            <v>100</v>
          </cell>
          <cell r="AF2196" t="str">
            <v/>
          </cell>
        </row>
        <row r="2197">
          <cell r="A2197">
            <v>43078</v>
          </cell>
          <cell r="AC2197">
            <v>5</v>
          </cell>
          <cell r="AE2197">
            <v>100</v>
          </cell>
          <cell r="AF2197" t="str">
            <v/>
          </cell>
        </row>
        <row r="2198">
          <cell r="A2198">
            <v>43078</v>
          </cell>
          <cell r="AC2198">
            <v>4.5999999999999996</v>
          </cell>
          <cell r="AE2198">
            <v>100</v>
          </cell>
          <cell r="AF2198" t="str">
            <v/>
          </cell>
        </row>
        <row r="2199">
          <cell r="A2199">
            <v>43078</v>
          </cell>
          <cell r="AC2199">
            <v>6</v>
          </cell>
          <cell r="AE2199">
            <v>100</v>
          </cell>
          <cell r="AF2199" t="str">
            <v/>
          </cell>
        </row>
        <row r="2200">
          <cell r="A2200">
            <v>43078</v>
          </cell>
          <cell r="AC2200">
            <v>7.5</v>
          </cell>
          <cell r="AE2200">
            <v>100</v>
          </cell>
          <cell r="AF2200" t="str">
            <v/>
          </cell>
        </row>
        <row r="2201">
          <cell r="A2201">
            <v>43078</v>
          </cell>
          <cell r="AC2201">
            <v>7</v>
          </cell>
          <cell r="AE2201">
            <v>100</v>
          </cell>
          <cell r="AF2201" t="str">
            <v/>
          </cell>
        </row>
        <row r="2202">
          <cell r="A2202">
            <v>43078</v>
          </cell>
          <cell r="AC2202">
            <v>10</v>
          </cell>
          <cell r="AE2202">
            <v>100</v>
          </cell>
          <cell r="AF2202" t="str">
            <v/>
          </cell>
        </row>
        <row r="2203">
          <cell r="A2203">
            <v>43078</v>
          </cell>
          <cell r="AB2203" t="str">
            <v>2nd</v>
          </cell>
          <cell r="AC2203">
            <v>4.5999999999999996</v>
          </cell>
          <cell r="AE2203">
            <v>100</v>
          </cell>
          <cell r="AF2203" t="str">
            <v/>
          </cell>
        </row>
        <row r="2204">
          <cell r="A2204">
            <v>43078</v>
          </cell>
          <cell r="AC2204">
            <v>7</v>
          </cell>
          <cell r="AE2204">
            <v>100</v>
          </cell>
          <cell r="AF2204" t="str">
            <v/>
          </cell>
        </row>
        <row r="2205">
          <cell r="A2205">
            <v>43078</v>
          </cell>
          <cell r="AC2205">
            <v>21</v>
          </cell>
          <cell r="AE2205">
            <v>100</v>
          </cell>
          <cell r="AF2205" t="str">
            <v/>
          </cell>
        </row>
        <row r="2206">
          <cell r="A2206">
            <v>43078</v>
          </cell>
          <cell r="AC2206">
            <v>4.5999999999999996</v>
          </cell>
          <cell r="AE2206">
            <v>100</v>
          </cell>
          <cell r="AF2206" t="str">
            <v/>
          </cell>
        </row>
        <row r="2207">
          <cell r="A2207">
            <v>43078</v>
          </cell>
          <cell r="AC2207">
            <v>11</v>
          </cell>
          <cell r="AE2207">
            <v>100</v>
          </cell>
          <cell r="AF2207" t="str">
            <v/>
          </cell>
        </row>
        <row r="2208">
          <cell r="A2208">
            <v>43078</v>
          </cell>
          <cell r="AB2208" t="str">
            <v>WON</v>
          </cell>
          <cell r="AC2208">
            <v>7.5</v>
          </cell>
          <cell r="AE2208">
            <v>100</v>
          </cell>
          <cell r="AF2208">
            <v>750</v>
          </cell>
        </row>
        <row r="2209">
          <cell r="A2209">
            <v>43078</v>
          </cell>
          <cell r="AB2209" t="str">
            <v>2nd</v>
          </cell>
          <cell r="AC2209">
            <v>3.7</v>
          </cell>
          <cell r="AE2209">
            <v>100</v>
          </cell>
          <cell r="AF2209" t="str">
            <v/>
          </cell>
        </row>
        <row r="2210">
          <cell r="A2210">
            <v>43078</v>
          </cell>
          <cell r="AC2210">
            <v>13</v>
          </cell>
          <cell r="AE2210">
            <v>100</v>
          </cell>
          <cell r="AF2210" t="str">
            <v/>
          </cell>
        </row>
        <row r="2211">
          <cell r="A2211">
            <v>43078</v>
          </cell>
          <cell r="AB2211" t="str">
            <v>3rd</v>
          </cell>
          <cell r="AC2211">
            <v>9.5</v>
          </cell>
          <cell r="AE2211">
            <v>100</v>
          </cell>
          <cell r="AF2211" t="str">
            <v/>
          </cell>
        </row>
        <row r="2212">
          <cell r="A2212">
            <v>43078</v>
          </cell>
          <cell r="AB2212" t="str">
            <v>3rd</v>
          </cell>
          <cell r="AC2212">
            <v>1.95</v>
          </cell>
          <cell r="AE2212">
            <v>100</v>
          </cell>
          <cell r="AF2212" t="str">
            <v/>
          </cell>
        </row>
        <row r="2213">
          <cell r="A2213">
            <v>43078</v>
          </cell>
          <cell r="AB2213" t="str">
            <v>2nd</v>
          </cell>
          <cell r="AC2213">
            <v>6.5</v>
          </cell>
          <cell r="AE2213">
            <v>100</v>
          </cell>
          <cell r="AF2213" t="str">
            <v/>
          </cell>
        </row>
        <row r="2214">
          <cell r="A2214">
            <v>43078</v>
          </cell>
          <cell r="AC2214">
            <v>7.5</v>
          </cell>
          <cell r="AE2214">
            <v>100</v>
          </cell>
          <cell r="AF2214" t="str">
            <v/>
          </cell>
        </row>
        <row r="2215">
          <cell r="A2215">
            <v>43078</v>
          </cell>
          <cell r="AB2215" t="str">
            <v>WON</v>
          </cell>
          <cell r="AC2215">
            <v>10</v>
          </cell>
          <cell r="AE2215">
            <v>100</v>
          </cell>
          <cell r="AF2215">
            <v>1000</v>
          </cell>
        </row>
        <row r="2216">
          <cell r="A2216">
            <v>43078</v>
          </cell>
          <cell r="AC2216">
            <v>15</v>
          </cell>
          <cell r="AE2216">
            <v>100</v>
          </cell>
          <cell r="AF2216" t="str">
            <v/>
          </cell>
        </row>
        <row r="2217">
          <cell r="A2217">
            <v>43078</v>
          </cell>
          <cell r="AC2217">
            <v>8.5</v>
          </cell>
          <cell r="AE2217">
            <v>100</v>
          </cell>
          <cell r="AF2217" t="str">
            <v/>
          </cell>
        </row>
        <row r="2218">
          <cell r="A2218">
            <v>43078</v>
          </cell>
          <cell r="AB2218" t="str">
            <v>2nd</v>
          </cell>
          <cell r="AC2218">
            <v>8</v>
          </cell>
          <cell r="AE2218">
            <v>100</v>
          </cell>
          <cell r="AF2218" t="str">
            <v/>
          </cell>
        </row>
        <row r="2219">
          <cell r="A2219">
            <v>43078</v>
          </cell>
          <cell r="AC2219">
            <v>41</v>
          </cell>
          <cell r="AE2219">
            <v>100</v>
          </cell>
          <cell r="AF2219" t="str">
            <v/>
          </cell>
        </row>
        <row r="2220">
          <cell r="A2220">
            <v>43078</v>
          </cell>
          <cell r="AC2220">
            <v>4</v>
          </cell>
          <cell r="AE2220">
            <v>100</v>
          </cell>
          <cell r="AF2220" t="str">
            <v/>
          </cell>
        </row>
        <row r="2221">
          <cell r="A2221">
            <v>43078</v>
          </cell>
          <cell r="AC2221">
            <v>12</v>
          </cell>
          <cell r="AE2221">
            <v>100</v>
          </cell>
          <cell r="AF2221" t="str">
            <v/>
          </cell>
        </row>
        <row r="2222">
          <cell r="A2222">
            <v>43078</v>
          </cell>
          <cell r="AB2222" t="str">
            <v>3rd</v>
          </cell>
          <cell r="AC2222">
            <v>4.2</v>
          </cell>
          <cell r="AE2222">
            <v>100</v>
          </cell>
          <cell r="AF2222" t="str">
            <v/>
          </cell>
        </row>
        <row r="2223">
          <cell r="A2223">
            <v>43078</v>
          </cell>
          <cell r="AC2223">
            <v>5.5</v>
          </cell>
          <cell r="AE2223">
            <v>100</v>
          </cell>
          <cell r="AF2223" t="str">
            <v/>
          </cell>
        </row>
        <row r="2224">
          <cell r="A2224">
            <v>43078</v>
          </cell>
          <cell r="AC2224">
            <v>101</v>
          </cell>
          <cell r="AE2224">
            <v>100</v>
          </cell>
          <cell r="AF2224" t="str">
            <v/>
          </cell>
        </row>
        <row r="2225">
          <cell r="A2225">
            <v>43078</v>
          </cell>
          <cell r="AC2225">
            <v>17</v>
          </cell>
          <cell r="AE2225">
            <v>100</v>
          </cell>
          <cell r="AF2225" t="str">
            <v/>
          </cell>
        </row>
        <row r="2226">
          <cell r="A2226">
            <v>43078</v>
          </cell>
          <cell r="AC2226">
            <v>8.5</v>
          </cell>
          <cell r="AE2226">
            <v>100</v>
          </cell>
          <cell r="AF2226" t="str">
            <v/>
          </cell>
        </row>
        <row r="2227">
          <cell r="A2227">
            <v>43078</v>
          </cell>
          <cell r="AB2227" t="str">
            <v>2nd</v>
          </cell>
          <cell r="AC2227">
            <v>7</v>
          </cell>
          <cell r="AE2227">
            <v>100</v>
          </cell>
          <cell r="AF2227" t="str">
            <v/>
          </cell>
        </row>
        <row r="2228">
          <cell r="A2228">
            <v>43078</v>
          </cell>
          <cell r="AB2228" t="str">
            <v>3rd</v>
          </cell>
          <cell r="AC2228">
            <v>4.2</v>
          </cell>
          <cell r="AE2228">
            <v>100</v>
          </cell>
          <cell r="AF2228" t="str">
            <v/>
          </cell>
        </row>
        <row r="2229">
          <cell r="A2229">
            <v>43078</v>
          </cell>
          <cell r="AC2229">
            <v>8</v>
          </cell>
          <cell r="AE2229">
            <v>100</v>
          </cell>
          <cell r="AF2229" t="str">
            <v/>
          </cell>
        </row>
        <row r="2230">
          <cell r="A2230">
            <v>43078</v>
          </cell>
          <cell r="AC2230">
            <v>71</v>
          </cell>
          <cell r="AE2230">
            <v>100</v>
          </cell>
          <cell r="AF2230" t="str">
            <v/>
          </cell>
        </row>
        <row r="2231">
          <cell r="A2231">
            <v>43078</v>
          </cell>
          <cell r="AB2231" t="str">
            <v>WON</v>
          </cell>
          <cell r="AC2231">
            <v>26</v>
          </cell>
          <cell r="AE2231">
            <v>100</v>
          </cell>
          <cell r="AF2231">
            <v>2600</v>
          </cell>
        </row>
        <row r="2232">
          <cell r="A2232">
            <v>43078</v>
          </cell>
          <cell r="AC2232">
            <v>31</v>
          </cell>
          <cell r="AE2232">
            <v>100</v>
          </cell>
          <cell r="AF2232" t="str">
            <v/>
          </cell>
        </row>
        <row r="2233">
          <cell r="A2233">
            <v>43078</v>
          </cell>
          <cell r="AC2233">
            <v>5.5</v>
          </cell>
          <cell r="AE2233">
            <v>100</v>
          </cell>
          <cell r="AF2233" t="str">
            <v/>
          </cell>
        </row>
        <row r="2234">
          <cell r="A2234">
            <v>43078</v>
          </cell>
          <cell r="AC2234">
            <v>11</v>
          </cell>
          <cell r="AE2234">
            <v>100</v>
          </cell>
          <cell r="AF2234" t="str">
            <v/>
          </cell>
        </row>
        <row r="2235">
          <cell r="A2235">
            <v>43078</v>
          </cell>
          <cell r="AC2235">
            <v>101</v>
          </cell>
          <cell r="AE2235">
            <v>100</v>
          </cell>
          <cell r="AF2235" t="str">
            <v/>
          </cell>
        </row>
        <row r="2236">
          <cell r="A2236">
            <v>43078</v>
          </cell>
          <cell r="AB2236" t="str">
            <v>3rd</v>
          </cell>
          <cell r="AC2236">
            <v>10</v>
          </cell>
          <cell r="AE2236">
            <v>100</v>
          </cell>
          <cell r="AF2236" t="str">
            <v/>
          </cell>
        </row>
        <row r="2237">
          <cell r="A2237">
            <v>43085</v>
          </cell>
          <cell r="AC2237">
            <v>5</v>
          </cell>
          <cell r="AE2237">
            <v>100</v>
          </cell>
          <cell r="AF2237" t="str">
            <v/>
          </cell>
        </row>
        <row r="2238">
          <cell r="A2238">
            <v>43085</v>
          </cell>
          <cell r="AC2238">
            <v>6.5</v>
          </cell>
          <cell r="AE2238">
            <v>100</v>
          </cell>
          <cell r="AF2238" t="str">
            <v/>
          </cell>
        </row>
        <row r="2239">
          <cell r="A2239">
            <v>43085</v>
          </cell>
          <cell r="AB2239" t="str">
            <v>3rd</v>
          </cell>
          <cell r="AC2239">
            <v>12</v>
          </cell>
          <cell r="AE2239">
            <v>100</v>
          </cell>
          <cell r="AF2239" t="str">
            <v/>
          </cell>
        </row>
        <row r="2240">
          <cell r="A2240">
            <v>43085</v>
          </cell>
          <cell r="AC2240">
            <v>19</v>
          </cell>
          <cell r="AE2240">
            <v>100</v>
          </cell>
          <cell r="AF2240" t="str">
            <v/>
          </cell>
        </row>
        <row r="2241">
          <cell r="A2241">
            <v>43085</v>
          </cell>
          <cell r="AC2241">
            <v>10</v>
          </cell>
          <cell r="AE2241">
            <v>100</v>
          </cell>
          <cell r="AF2241" t="str">
            <v/>
          </cell>
        </row>
        <row r="2242">
          <cell r="A2242">
            <v>43085</v>
          </cell>
          <cell r="AC2242">
            <v>2.0499999999999998</v>
          </cell>
          <cell r="AE2242">
            <v>100</v>
          </cell>
          <cell r="AF2242" t="str">
            <v/>
          </cell>
        </row>
        <row r="2243">
          <cell r="A2243">
            <v>43085</v>
          </cell>
          <cell r="AB2243" t="str">
            <v>3rd</v>
          </cell>
          <cell r="AC2243">
            <v>11</v>
          </cell>
          <cell r="AE2243">
            <v>100</v>
          </cell>
          <cell r="AF2243" t="str">
            <v/>
          </cell>
        </row>
        <row r="2244">
          <cell r="A2244">
            <v>43085</v>
          </cell>
          <cell r="AC2244">
            <v>14</v>
          </cell>
          <cell r="AE2244">
            <v>100</v>
          </cell>
          <cell r="AF2244" t="str">
            <v/>
          </cell>
        </row>
        <row r="2245">
          <cell r="A2245">
            <v>43085</v>
          </cell>
          <cell r="AC2245">
            <v>20</v>
          </cell>
          <cell r="AE2245">
            <v>100</v>
          </cell>
          <cell r="AF2245" t="str">
            <v/>
          </cell>
        </row>
        <row r="2246">
          <cell r="A2246">
            <v>43085</v>
          </cell>
          <cell r="AC2246">
            <v>7.5</v>
          </cell>
          <cell r="AE2246">
            <v>100</v>
          </cell>
          <cell r="AF2246" t="str">
            <v/>
          </cell>
        </row>
        <row r="2247">
          <cell r="A2247">
            <v>43085</v>
          </cell>
          <cell r="AC2247">
            <v>2.5</v>
          </cell>
          <cell r="AE2247">
            <v>100</v>
          </cell>
          <cell r="AF2247" t="str">
            <v/>
          </cell>
        </row>
        <row r="2248">
          <cell r="A2248">
            <v>43085</v>
          </cell>
          <cell r="AB2248" t="str">
            <v>3rd</v>
          </cell>
          <cell r="AC2248">
            <v>11</v>
          </cell>
          <cell r="AE2248">
            <v>100</v>
          </cell>
          <cell r="AF2248" t="str">
            <v/>
          </cell>
        </row>
        <row r="2249">
          <cell r="A2249">
            <v>43085</v>
          </cell>
          <cell r="AB2249" t="str">
            <v>2nd</v>
          </cell>
          <cell r="AC2249">
            <v>9</v>
          </cell>
          <cell r="AE2249">
            <v>100</v>
          </cell>
          <cell r="AF2249" t="str">
            <v/>
          </cell>
        </row>
        <row r="2250">
          <cell r="A2250">
            <v>43085</v>
          </cell>
          <cell r="AC2250">
            <v>13</v>
          </cell>
          <cell r="AE2250">
            <v>100</v>
          </cell>
          <cell r="AF2250" t="str">
            <v/>
          </cell>
        </row>
        <row r="2251">
          <cell r="A2251">
            <v>43085</v>
          </cell>
          <cell r="AC2251">
            <v>20</v>
          </cell>
          <cell r="AE2251">
            <v>100</v>
          </cell>
          <cell r="AF2251" t="str">
            <v/>
          </cell>
        </row>
        <row r="2252">
          <cell r="A2252">
            <v>43085</v>
          </cell>
          <cell r="AB2252" t="str">
            <v>3rd</v>
          </cell>
          <cell r="AC2252">
            <v>5.5</v>
          </cell>
          <cell r="AE2252">
            <v>100</v>
          </cell>
          <cell r="AF2252" t="str">
            <v/>
          </cell>
        </row>
        <row r="2253">
          <cell r="A2253">
            <v>43085</v>
          </cell>
          <cell r="AC2253">
            <v>10</v>
          </cell>
          <cell r="AE2253">
            <v>100</v>
          </cell>
          <cell r="AF2253" t="str">
            <v/>
          </cell>
        </row>
        <row r="2254">
          <cell r="A2254">
            <v>43085</v>
          </cell>
          <cell r="AB2254" t="str">
            <v>WON</v>
          </cell>
          <cell r="AC2254">
            <v>5.2</v>
          </cell>
          <cell r="AE2254">
            <v>100</v>
          </cell>
          <cell r="AF2254">
            <v>520</v>
          </cell>
        </row>
        <row r="2255">
          <cell r="A2255">
            <v>43085</v>
          </cell>
          <cell r="AC2255">
            <v>10</v>
          </cell>
          <cell r="AE2255">
            <v>100</v>
          </cell>
          <cell r="AF2255" t="str">
            <v/>
          </cell>
        </row>
        <row r="2256">
          <cell r="A2256">
            <v>43085</v>
          </cell>
          <cell r="AC2256">
            <v>6</v>
          </cell>
          <cell r="AE2256">
            <v>100</v>
          </cell>
          <cell r="AF2256" t="str">
            <v/>
          </cell>
        </row>
        <row r="2257">
          <cell r="A2257">
            <v>43085</v>
          </cell>
          <cell r="AC2257">
            <v>6.5</v>
          </cell>
          <cell r="AE2257">
            <v>100</v>
          </cell>
          <cell r="AF2257" t="str">
            <v/>
          </cell>
        </row>
        <row r="2258">
          <cell r="A2258">
            <v>43085</v>
          </cell>
          <cell r="AB2258" t="str">
            <v>2nd</v>
          </cell>
          <cell r="AC2258">
            <v>8</v>
          </cell>
          <cell r="AE2258">
            <v>100</v>
          </cell>
          <cell r="AF2258" t="str">
            <v/>
          </cell>
        </row>
        <row r="2259">
          <cell r="A2259">
            <v>43085</v>
          </cell>
          <cell r="AC2259">
            <v>13</v>
          </cell>
          <cell r="AE2259">
            <v>100</v>
          </cell>
          <cell r="AF2259" t="str">
            <v/>
          </cell>
        </row>
        <row r="2260">
          <cell r="A2260">
            <v>43085</v>
          </cell>
          <cell r="AC2260">
            <v>11</v>
          </cell>
          <cell r="AE2260">
            <v>100</v>
          </cell>
          <cell r="AF2260" t="str">
            <v/>
          </cell>
        </row>
        <row r="2261">
          <cell r="A2261">
            <v>43085</v>
          </cell>
          <cell r="AB2261" t="str">
            <v>WON</v>
          </cell>
          <cell r="AC2261">
            <v>3.6</v>
          </cell>
          <cell r="AE2261">
            <v>100</v>
          </cell>
          <cell r="AF2261">
            <v>360</v>
          </cell>
        </row>
        <row r="2262">
          <cell r="A2262">
            <v>43085</v>
          </cell>
          <cell r="AB2262" t="str">
            <v>WON</v>
          </cell>
          <cell r="AC2262">
            <v>3.5</v>
          </cell>
          <cell r="AE2262">
            <v>100</v>
          </cell>
          <cell r="AF2262">
            <v>350</v>
          </cell>
        </row>
        <row r="2263">
          <cell r="A2263">
            <v>43085</v>
          </cell>
          <cell r="AB2263" t="str">
            <v>3rd</v>
          </cell>
          <cell r="AC2263">
            <v>7</v>
          </cell>
          <cell r="AE2263">
            <v>100</v>
          </cell>
          <cell r="AF2263" t="str">
            <v/>
          </cell>
        </row>
        <row r="2264">
          <cell r="A2264">
            <v>43085</v>
          </cell>
          <cell r="AC2264">
            <v>6.5</v>
          </cell>
          <cell r="AE2264">
            <v>100</v>
          </cell>
          <cell r="AF2264" t="str">
            <v/>
          </cell>
        </row>
        <row r="2265">
          <cell r="A2265">
            <v>43085</v>
          </cell>
          <cell r="AC2265">
            <v>41</v>
          </cell>
          <cell r="AE2265">
            <v>100</v>
          </cell>
          <cell r="AF2265" t="str">
            <v/>
          </cell>
        </row>
        <row r="2266">
          <cell r="A2266">
            <v>43085</v>
          </cell>
          <cell r="AC2266">
            <v>11</v>
          </cell>
          <cell r="AE2266">
            <v>100</v>
          </cell>
          <cell r="AF2266" t="str">
            <v/>
          </cell>
        </row>
        <row r="2267">
          <cell r="A2267">
            <v>43085</v>
          </cell>
          <cell r="AB2267" t="str">
            <v>WON</v>
          </cell>
          <cell r="AC2267">
            <v>3.3</v>
          </cell>
          <cell r="AE2267">
            <v>100</v>
          </cell>
          <cell r="AF2267">
            <v>330</v>
          </cell>
        </row>
        <row r="2268">
          <cell r="A2268">
            <v>43085</v>
          </cell>
          <cell r="AC2268">
            <v>5.5</v>
          </cell>
          <cell r="AE2268">
            <v>100</v>
          </cell>
          <cell r="AF2268" t="str">
            <v/>
          </cell>
        </row>
        <row r="2269">
          <cell r="A2269">
            <v>43085</v>
          </cell>
          <cell r="AC2269">
            <v>11</v>
          </cell>
          <cell r="AE2269">
            <v>100</v>
          </cell>
          <cell r="AF2269" t="str">
            <v/>
          </cell>
        </row>
        <row r="2270">
          <cell r="A2270">
            <v>43085</v>
          </cell>
          <cell r="AC2270">
            <v>11</v>
          </cell>
          <cell r="AE2270">
            <v>100</v>
          </cell>
          <cell r="AF2270" t="str">
            <v/>
          </cell>
        </row>
        <row r="2271">
          <cell r="A2271">
            <v>43085</v>
          </cell>
          <cell r="AB2271" t="str">
            <v>2nd</v>
          </cell>
          <cell r="AC2271">
            <v>51</v>
          </cell>
          <cell r="AE2271">
            <v>100</v>
          </cell>
          <cell r="AF2271" t="str">
            <v/>
          </cell>
        </row>
        <row r="2272">
          <cell r="A2272">
            <v>43092</v>
          </cell>
          <cell r="AB2272" t="str">
            <v>WON</v>
          </cell>
          <cell r="AC2272">
            <v>9.5</v>
          </cell>
          <cell r="AE2272">
            <v>100</v>
          </cell>
          <cell r="AF2272">
            <v>950</v>
          </cell>
        </row>
        <row r="2273">
          <cell r="A2273">
            <v>43092</v>
          </cell>
          <cell r="AC2273">
            <v>7.5</v>
          </cell>
          <cell r="AE2273">
            <v>100</v>
          </cell>
          <cell r="AF2273" t="str">
            <v/>
          </cell>
        </row>
        <row r="2274">
          <cell r="A2274">
            <v>43092</v>
          </cell>
          <cell r="AB2274" t="str">
            <v>2nd</v>
          </cell>
          <cell r="AC2274">
            <v>3.6</v>
          </cell>
          <cell r="AE2274">
            <v>100</v>
          </cell>
          <cell r="AF2274" t="str">
            <v/>
          </cell>
        </row>
        <row r="2275">
          <cell r="A2275">
            <v>43092</v>
          </cell>
          <cell r="AC2275">
            <v>4.8</v>
          </cell>
          <cell r="AE2275">
            <v>100</v>
          </cell>
          <cell r="AF2275" t="str">
            <v/>
          </cell>
        </row>
        <row r="2276">
          <cell r="A2276">
            <v>43092</v>
          </cell>
          <cell r="AB2276" t="str">
            <v>ntd</v>
          </cell>
          <cell r="AC2276">
            <v>6</v>
          </cell>
          <cell r="AE2276">
            <v>100</v>
          </cell>
          <cell r="AF2276" t="str">
            <v/>
          </cell>
        </row>
        <row r="2277">
          <cell r="A2277">
            <v>43092</v>
          </cell>
          <cell r="AC2277">
            <v>12</v>
          </cell>
          <cell r="AE2277">
            <v>100</v>
          </cell>
          <cell r="AF2277" t="str">
            <v/>
          </cell>
        </row>
        <row r="2278">
          <cell r="A2278">
            <v>43092</v>
          </cell>
          <cell r="AB2278" t="str">
            <v>3rd</v>
          </cell>
          <cell r="AC2278">
            <v>3.7</v>
          </cell>
          <cell r="AE2278">
            <v>100</v>
          </cell>
          <cell r="AF2278" t="str">
            <v/>
          </cell>
        </row>
        <row r="2279">
          <cell r="A2279">
            <v>43092</v>
          </cell>
          <cell r="AB2279" t="str">
            <v>2nd</v>
          </cell>
          <cell r="AC2279">
            <v>4.5999999999999996</v>
          </cell>
          <cell r="AE2279">
            <v>100</v>
          </cell>
          <cell r="AF2279" t="str">
            <v/>
          </cell>
        </row>
        <row r="2280">
          <cell r="A2280">
            <v>43092</v>
          </cell>
          <cell r="AC2280">
            <v>11</v>
          </cell>
          <cell r="AE2280">
            <v>100</v>
          </cell>
          <cell r="AF2280" t="str">
            <v/>
          </cell>
        </row>
        <row r="2281">
          <cell r="A2281">
            <v>43092</v>
          </cell>
          <cell r="AC2281">
            <v>14</v>
          </cell>
          <cell r="AE2281">
            <v>100</v>
          </cell>
          <cell r="AF2281" t="str">
            <v/>
          </cell>
        </row>
        <row r="2282">
          <cell r="A2282">
            <v>43092</v>
          </cell>
          <cell r="AC2282">
            <v>5</v>
          </cell>
          <cell r="AE2282">
            <v>100</v>
          </cell>
          <cell r="AF2282" t="str">
            <v/>
          </cell>
        </row>
        <row r="2283">
          <cell r="A2283">
            <v>43092</v>
          </cell>
          <cell r="AB2283" t="str">
            <v>L/Scr</v>
          </cell>
          <cell r="AC2283">
            <v>1</v>
          </cell>
          <cell r="AE2283" t="str">
            <v/>
          </cell>
          <cell r="AF2283" t="str">
            <v/>
          </cell>
        </row>
        <row r="2284">
          <cell r="A2284">
            <v>43092</v>
          </cell>
          <cell r="AC2284">
            <v>5.5</v>
          </cell>
          <cell r="AE2284">
            <v>100</v>
          </cell>
          <cell r="AF2284" t="str">
            <v/>
          </cell>
        </row>
        <row r="2285">
          <cell r="A2285">
            <v>43092</v>
          </cell>
          <cell r="AB2285" t="str">
            <v>3rd</v>
          </cell>
          <cell r="AC2285">
            <v>14</v>
          </cell>
          <cell r="AE2285">
            <v>100</v>
          </cell>
          <cell r="AF2285" t="str">
            <v/>
          </cell>
        </row>
        <row r="2286">
          <cell r="A2286">
            <v>43092</v>
          </cell>
          <cell r="AC2286">
            <v>4.8</v>
          </cell>
          <cell r="AE2286">
            <v>100</v>
          </cell>
          <cell r="AF2286" t="str">
            <v/>
          </cell>
        </row>
        <row r="2287">
          <cell r="A2287">
            <v>43092</v>
          </cell>
          <cell r="AC2287">
            <v>4.4000000000000004</v>
          </cell>
          <cell r="AE2287">
            <v>100</v>
          </cell>
          <cell r="AF2287" t="str">
            <v/>
          </cell>
        </row>
        <row r="2288">
          <cell r="A2288">
            <v>43092</v>
          </cell>
          <cell r="AC2288">
            <v>2.5</v>
          </cell>
          <cell r="AE2288">
            <v>100</v>
          </cell>
          <cell r="AF2288" t="str">
            <v/>
          </cell>
        </row>
        <row r="2289">
          <cell r="A2289">
            <v>43092</v>
          </cell>
          <cell r="AB2289" t="str">
            <v>WON</v>
          </cell>
          <cell r="AC2289">
            <v>7</v>
          </cell>
          <cell r="AE2289">
            <v>100</v>
          </cell>
          <cell r="AF2289">
            <v>700</v>
          </cell>
        </row>
        <row r="2290">
          <cell r="A2290">
            <v>43092</v>
          </cell>
          <cell r="AC2290">
            <v>8</v>
          </cell>
          <cell r="AE2290">
            <v>100</v>
          </cell>
          <cell r="AF2290" t="str">
            <v/>
          </cell>
        </row>
        <row r="2291">
          <cell r="A2291">
            <v>43092</v>
          </cell>
          <cell r="AC2291">
            <v>16</v>
          </cell>
          <cell r="AE2291">
            <v>100</v>
          </cell>
          <cell r="AF2291" t="str">
            <v/>
          </cell>
        </row>
        <row r="2292">
          <cell r="A2292">
            <v>43092</v>
          </cell>
          <cell r="AB2292" t="str">
            <v>2nd</v>
          </cell>
          <cell r="AC2292">
            <v>6</v>
          </cell>
          <cell r="AE2292">
            <v>100</v>
          </cell>
          <cell r="AF2292" t="str">
            <v/>
          </cell>
        </row>
        <row r="2293">
          <cell r="A2293">
            <v>43092</v>
          </cell>
          <cell r="AB2293" t="str">
            <v>WON</v>
          </cell>
          <cell r="AC2293">
            <v>20</v>
          </cell>
          <cell r="AE2293">
            <v>100</v>
          </cell>
          <cell r="AF2293">
            <v>2000</v>
          </cell>
        </row>
        <row r="2294">
          <cell r="A2294">
            <v>43092</v>
          </cell>
          <cell r="AB2294" t="str">
            <v>3rd</v>
          </cell>
          <cell r="AC2294">
            <v>9.5</v>
          </cell>
          <cell r="AE2294">
            <v>100</v>
          </cell>
          <cell r="AF2294" t="str">
            <v/>
          </cell>
        </row>
        <row r="2295">
          <cell r="A2295">
            <v>43092</v>
          </cell>
          <cell r="AC2295">
            <v>8.5</v>
          </cell>
          <cell r="AE2295">
            <v>100</v>
          </cell>
          <cell r="AF2295" t="str">
            <v/>
          </cell>
        </row>
        <row r="2296">
          <cell r="A2296">
            <v>43092</v>
          </cell>
          <cell r="AC2296">
            <v>18</v>
          </cell>
          <cell r="AE2296">
            <v>100</v>
          </cell>
          <cell r="AF2296" t="str">
            <v/>
          </cell>
        </row>
        <row r="2297">
          <cell r="A2297">
            <v>43092</v>
          </cell>
          <cell r="AB2297" t="str">
            <v>2nd</v>
          </cell>
          <cell r="AC2297">
            <v>5.5</v>
          </cell>
          <cell r="AE2297">
            <v>100</v>
          </cell>
          <cell r="AF2297" t="str">
            <v/>
          </cell>
        </row>
        <row r="2298">
          <cell r="A2298">
            <v>43092</v>
          </cell>
          <cell r="AB2298" t="str">
            <v>WON</v>
          </cell>
          <cell r="AC2298">
            <v>6</v>
          </cell>
          <cell r="AE2298">
            <v>100</v>
          </cell>
          <cell r="AF2298">
            <v>600</v>
          </cell>
        </row>
        <row r="2299">
          <cell r="A2299">
            <v>43092</v>
          </cell>
          <cell r="AC2299">
            <v>5</v>
          </cell>
          <cell r="AE2299">
            <v>100</v>
          </cell>
          <cell r="AF2299" t="str">
            <v/>
          </cell>
        </row>
        <row r="2300">
          <cell r="A2300">
            <v>43092</v>
          </cell>
          <cell r="AB2300" t="str">
            <v>3rd</v>
          </cell>
          <cell r="AC2300">
            <v>9.5</v>
          </cell>
          <cell r="AE2300">
            <v>100</v>
          </cell>
          <cell r="AF2300" t="str">
            <v/>
          </cell>
        </row>
        <row r="2301">
          <cell r="A2301">
            <v>43092</v>
          </cell>
          <cell r="AC2301">
            <v>12</v>
          </cell>
          <cell r="AE2301">
            <v>100</v>
          </cell>
          <cell r="AF2301" t="str">
            <v/>
          </cell>
        </row>
        <row r="2302">
          <cell r="A2302">
            <v>43092</v>
          </cell>
          <cell r="AC2302">
            <v>11</v>
          </cell>
          <cell r="AE2302">
            <v>100</v>
          </cell>
          <cell r="AF2302" t="str">
            <v/>
          </cell>
        </row>
        <row r="2303">
          <cell r="A2303">
            <v>43092</v>
          </cell>
          <cell r="AB2303" t="str">
            <v>2nd</v>
          </cell>
          <cell r="AC2303">
            <v>3.6</v>
          </cell>
          <cell r="AE2303">
            <v>100</v>
          </cell>
          <cell r="AF2303" t="str">
            <v/>
          </cell>
        </row>
        <row r="2304">
          <cell r="A2304">
            <v>43092</v>
          </cell>
          <cell r="AC2304">
            <v>12</v>
          </cell>
          <cell r="AE2304">
            <v>100</v>
          </cell>
          <cell r="AF2304" t="str">
            <v/>
          </cell>
        </row>
        <row r="2305">
          <cell r="A2305">
            <v>43092</v>
          </cell>
          <cell r="AB2305" t="str">
            <v>3rd</v>
          </cell>
          <cell r="AC2305">
            <v>7</v>
          </cell>
          <cell r="AE2305">
            <v>100</v>
          </cell>
          <cell r="AF2305" t="str">
            <v/>
          </cell>
        </row>
        <row r="2306">
          <cell r="A2306">
            <v>43092</v>
          </cell>
          <cell r="AC2306">
            <v>17</v>
          </cell>
          <cell r="AE2306">
            <v>100</v>
          </cell>
          <cell r="AF2306" t="str">
            <v/>
          </cell>
        </row>
        <row r="2307">
          <cell r="A2307">
            <v>43092</v>
          </cell>
          <cell r="AC2307">
            <v>41</v>
          </cell>
          <cell r="AE2307">
            <v>100</v>
          </cell>
          <cell r="AF2307" t="str">
            <v/>
          </cell>
        </row>
        <row r="2308">
          <cell r="A2308">
            <v>43092</v>
          </cell>
          <cell r="AB2308" t="str">
            <v>2nd</v>
          </cell>
          <cell r="AC2308">
            <v>6.5</v>
          </cell>
          <cell r="AE2308">
            <v>100</v>
          </cell>
          <cell r="AF2308" t="str">
            <v/>
          </cell>
        </row>
        <row r="2309">
          <cell r="A2309">
            <v>43092</v>
          </cell>
          <cell r="AC2309">
            <v>8</v>
          </cell>
          <cell r="AE2309">
            <v>100</v>
          </cell>
          <cell r="AF2309" t="str">
            <v/>
          </cell>
        </row>
        <row r="2310">
          <cell r="A2310">
            <v>43092</v>
          </cell>
          <cell r="AB2310" t="str">
            <v>WON</v>
          </cell>
          <cell r="AC2310">
            <v>2.5</v>
          </cell>
          <cell r="AE2310">
            <v>100</v>
          </cell>
          <cell r="AF2310">
            <v>250</v>
          </cell>
        </row>
        <row r="2311">
          <cell r="A2311">
            <v>43092</v>
          </cell>
          <cell r="AC2311">
            <v>21</v>
          </cell>
          <cell r="AE2311">
            <v>100</v>
          </cell>
          <cell r="AF2311" t="str">
            <v/>
          </cell>
        </row>
        <row r="2312">
          <cell r="A2312">
            <v>43095</v>
          </cell>
          <cell r="AB2312" t="str">
            <v>2nd</v>
          </cell>
          <cell r="AC2312">
            <v>4.8</v>
          </cell>
          <cell r="AE2312">
            <v>100</v>
          </cell>
          <cell r="AF2312" t="str">
            <v/>
          </cell>
        </row>
        <row r="2313">
          <cell r="A2313">
            <v>43095</v>
          </cell>
          <cell r="AB2313" t="str">
            <v>ntd</v>
          </cell>
          <cell r="AC2313">
            <v>7.5</v>
          </cell>
          <cell r="AE2313">
            <v>100</v>
          </cell>
          <cell r="AF2313" t="str">
            <v/>
          </cell>
        </row>
        <row r="2314">
          <cell r="A2314">
            <v>43095</v>
          </cell>
          <cell r="AC2314">
            <v>5</v>
          </cell>
          <cell r="AE2314">
            <v>100</v>
          </cell>
          <cell r="AF2314" t="str">
            <v/>
          </cell>
        </row>
        <row r="2315">
          <cell r="A2315">
            <v>43095</v>
          </cell>
          <cell r="AB2315" t="str">
            <v>WON</v>
          </cell>
          <cell r="AC2315">
            <v>2.7</v>
          </cell>
          <cell r="AE2315">
            <v>100</v>
          </cell>
          <cell r="AF2315">
            <v>270</v>
          </cell>
        </row>
        <row r="2316">
          <cell r="A2316">
            <v>43095</v>
          </cell>
          <cell r="AC2316">
            <v>10</v>
          </cell>
          <cell r="AE2316">
            <v>100</v>
          </cell>
          <cell r="AF2316" t="str">
            <v/>
          </cell>
        </row>
        <row r="2317">
          <cell r="A2317">
            <v>43095</v>
          </cell>
          <cell r="AC2317">
            <v>10</v>
          </cell>
          <cell r="AE2317">
            <v>100</v>
          </cell>
          <cell r="AF2317" t="str">
            <v/>
          </cell>
        </row>
        <row r="2318">
          <cell r="A2318">
            <v>43095</v>
          </cell>
          <cell r="AB2318" t="str">
            <v>2nd</v>
          </cell>
          <cell r="AC2318">
            <v>3</v>
          </cell>
          <cell r="AE2318">
            <v>100</v>
          </cell>
          <cell r="AF2318" t="str">
            <v/>
          </cell>
        </row>
        <row r="2319">
          <cell r="A2319">
            <v>43095</v>
          </cell>
          <cell r="AC2319">
            <v>6</v>
          </cell>
          <cell r="AE2319">
            <v>100</v>
          </cell>
          <cell r="AF2319" t="str">
            <v/>
          </cell>
        </row>
        <row r="2320">
          <cell r="A2320">
            <v>43095</v>
          </cell>
          <cell r="AC2320">
            <v>5</v>
          </cell>
          <cell r="AE2320">
            <v>100</v>
          </cell>
          <cell r="AF2320" t="str">
            <v/>
          </cell>
        </row>
        <row r="2321">
          <cell r="A2321">
            <v>43095</v>
          </cell>
          <cell r="AB2321" t="str">
            <v>3rd</v>
          </cell>
          <cell r="AC2321">
            <v>14</v>
          </cell>
          <cell r="AE2321">
            <v>100</v>
          </cell>
          <cell r="AF2321" t="str">
            <v/>
          </cell>
        </row>
        <row r="2322">
          <cell r="A2322">
            <v>43095</v>
          </cell>
          <cell r="AB2322" t="str">
            <v>2nd</v>
          </cell>
          <cell r="AC2322">
            <v>5</v>
          </cell>
          <cell r="AE2322">
            <v>100</v>
          </cell>
          <cell r="AF2322" t="str">
            <v/>
          </cell>
        </row>
        <row r="2323">
          <cell r="A2323">
            <v>43095</v>
          </cell>
          <cell r="AC2323">
            <v>9.5</v>
          </cell>
          <cell r="AE2323">
            <v>100</v>
          </cell>
          <cell r="AF2323" t="str">
            <v/>
          </cell>
        </row>
        <row r="2324">
          <cell r="A2324">
            <v>43095</v>
          </cell>
          <cell r="AB2324" t="str">
            <v>3rd</v>
          </cell>
          <cell r="AC2324">
            <v>6.5</v>
          </cell>
          <cell r="AE2324">
            <v>100</v>
          </cell>
          <cell r="AF2324" t="str">
            <v/>
          </cell>
        </row>
        <row r="2325">
          <cell r="A2325">
            <v>43095</v>
          </cell>
          <cell r="AC2325">
            <v>8.5</v>
          </cell>
          <cell r="AE2325">
            <v>100</v>
          </cell>
          <cell r="AF2325" t="str">
            <v/>
          </cell>
        </row>
        <row r="2326">
          <cell r="A2326">
            <v>43095</v>
          </cell>
          <cell r="AC2326">
            <v>9.5</v>
          </cell>
          <cell r="AE2326">
            <v>100</v>
          </cell>
          <cell r="AF2326" t="str">
            <v/>
          </cell>
        </row>
        <row r="2327">
          <cell r="A2327">
            <v>43095</v>
          </cell>
          <cell r="AC2327">
            <v>9</v>
          </cell>
          <cell r="AE2327">
            <v>100</v>
          </cell>
          <cell r="AF2327" t="str">
            <v/>
          </cell>
        </row>
        <row r="2328">
          <cell r="A2328">
            <v>43095</v>
          </cell>
          <cell r="AB2328" t="str">
            <v>3rd</v>
          </cell>
          <cell r="AC2328">
            <v>12</v>
          </cell>
          <cell r="AE2328">
            <v>100</v>
          </cell>
          <cell r="AF2328" t="str">
            <v/>
          </cell>
        </row>
        <row r="2329">
          <cell r="A2329">
            <v>43095</v>
          </cell>
          <cell r="AB2329" t="str">
            <v>WON</v>
          </cell>
          <cell r="AC2329">
            <v>3.3</v>
          </cell>
          <cell r="AE2329">
            <v>100</v>
          </cell>
          <cell r="AF2329">
            <v>330</v>
          </cell>
        </row>
        <row r="2330">
          <cell r="A2330">
            <v>43095</v>
          </cell>
          <cell r="AC2330">
            <v>41</v>
          </cell>
          <cell r="AE2330">
            <v>100</v>
          </cell>
          <cell r="AF2330" t="str">
            <v/>
          </cell>
        </row>
        <row r="2331">
          <cell r="A2331">
            <v>43095</v>
          </cell>
          <cell r="AC2331">
            <v>15</v>
          </cell>
          <cell r="AE2331">
            <v>100</v>
          </cell>
          <cell r="AF2331" t="str">
            <v/>
          </cell>
        </row>
        <row r="2332">
          <cell r="A2332">
            <v>43095</v>
          </cell>
          <cell r="AB2332" t="str">
            <v>2nd</v>
          </cell>
          <cell r="AC2332">
            <v>6.5</v>
          </cell>
          <cell r="AE2332">
            <v>100</v>
          </cell>
          <cell r="AF2332" t="str">
            <v/>
          </cell>
        </row>
        <row r="2333">
          <cell r="A2333">
            <v>43095</v>
          </cell>
          <cell r="AB2333" t="str">
            <v>WON</v>
          </cell>
          <cell r="AC2333">
            <v>2.8</v>
          </cell>
          <cell r="AE2333">
            <v>100</v>
          </cell>
          <cell r="AF2333">
            <v>280</v>
          </cell>
        </row>
        <row r="2334">
          <cell r="A2334">
            <v>43095</v>
          </cell>
          <cell r="AC2334">
            <v>17</v>
          </cell>
          <cell r="AE2334">
            <v>100</v>
          </cell>
          <cell r="AF2334" t="str">
            <v/>
          </cell>
        </row>
        <row r="2335">
          <cell r="A2335">
            <v>43095</v>
          </cell>
          <cell r="AC2335">
            <v>16</v>
          </cell>
          <cell r="AE2335">
            <v>100</v>
          </cell>
          <cell r="AF2335" t="str">
            <v/>
          </cell>
        </row>
        <row r="2336">
          <cell r="A2336">
            <v>43095</v>
          </cell>
          <cell r="AC2336">
            <v>7</v>
          </cell>
          <cell r="AE2336">
            <v>100</v>
          </cell>
          <cell r="AF2336" t="str">
            <v/>
          </cell>
        </row>
        <row r="2337">
          <cell r="A2337">
            <v>43095</v>
          </cell>
          <cell r="AB2337" t="str">
            <v>3rd</v>
          </cell>
          <cell r="AC2337">
            <v>6.5</v>
          </cell>
          <cell r="AE2337">
            <v>100</v>
          </cell>
          <cell r="AF2337" t="str">
            <v/>
          </cell>
        </row>
        <row r="2338">
          <cell r="A2338">
            <v>43095</v>
          </cell>
          <cell r="AC2338">
            <v>6.5</v>
          </cell>
          <cell r="AE2338">
            <v>100</v>
          </cell>
          <cell r="AF2338" t="str">
            <v/>
          </cell>
        </row>
        <row r="2339">
          <cell r="A2339">
            <v>43095</v>
          </cell>
          <cell r="AB2339" t="str">
            <v>2nd</v>
          </cell>
          <cell r="AC2339">
            <v>5</v>
          </cell>
          <cell r="AE2339">
            <v>100</v>
          </cell>
          <cell r="AF2339" t="str">
            <v/>
          </cell>
        </row>
        <row r="2340">
          <cell r="A2340">
            <v>43095</v>
          </cell>
          <cell r="AC2340">
            <v>6.5</v>
          </cell>
          <cell r="AE2340">
            <v>100</v>
          </cell>
          <cell r="AF2340" t="str">
            <v/>
          </cell>
        </row>
        <row r="2341">
          <cell r="A2341">
            <v>43095</v>
          </cell>
          <cell r="AC2341">
            <v>4.5999999999999996</v>
          </cell>
          <cell r="AE2341">
            <v>100</v>
          </cell>
          <cell r="AF2341" t="str">
            <v/>
          </cell>
        </row>
        <row r="2342">
          <cell r="A2342">
            <v>43099</v>
          </cell>
          <cell r="AB2342" t="str">
            <v>2nd</v>
          </cell>
          <cell r="AC2342">
            <v>3.6</v>
          </cell>
          <cell r="AE2342">
            <v>100</v>
          </cell>
          <cell r="AF2342" t="str">
            <v/>
          </cell>
        </row>
        <row r="2343">
          <cell r="A2343">
            <v>43099</v>
          </cell>
          <cell r="AB2343" t="str">
            <v>WON</v>
          </cell>
          <cell r="AC2343">
            <v>2.9</v>
          </cell>
          <cell r="AE2343">
            <v>100</v>
          </cell>
          <cell r="AF2343">
            <v>290</v>
          </cell>
        </row>
        <row r="2344">
          <cell r="A2344">
            <v>43099</v>
          </cell>
          <cell r="AC2344">
            <v>12</v>
          </cell>
          <cell r="AE2344">
            <v>100</v>
          </cell>
          <cell r="AF2344" t="str">
            <v/>
          </cell>
        </row>
        <row r="2345">
          <cell r="A2345">
            <v>43099</v>
          </cell>
          <cell r="AC2345">
            <v>17</v>
          </cell>
          <cell r="AE2345">
            <v>100</v>
          </cell>
          <cell r="AF2345" t="str">
            <v/>
          </cell>
        </row>
        <row r="2346">
          <cell r="A2346">
            <v>43099</v>
          </cell>
          <cell r="AB2346" t="str">
            <v>3rd</v>
          </cell>
          <cell r="AC2346">
            <v>18</v>
          </cell>
          <cell r="AE2346">
            <v>100</v>
          </cell>
          <cell r="AF2346" t="str">
            <v/>
          </cell>
        </row>
        <row r="2347">
          <cell r="A2347">
            <v>43099</v>
          </cell>
          <cell r="AB2347" t="str">
            <v>2nd</v>
          </cell>
          <cell r="AC2347">
            <v>3.8</v>
          </cell>
          <cell r="AE2347">
            <v>100</v>
          </cell>
          <cell r="AF2347" t="str">
            <v/>
          </cell>
        </row>
        <row r="2348">
          <cell r="A2348">
            <v>43099</v>
          </cell>
          <cell r="AB2348" t="str">
            <v>3rd</v>
          </cell>
          <cell r="AC2348">
            <v>6</v>
          </cell>
          <cell r="AE2348">
            <v>100</v>
          </cell>
          <cell r="AF2348" t="str">
            <v/>
          </cell>
        </row>
        <row r="2349">
          <cell r="A2349">
            <v>43099</v>
          </cell>
          <cell r="AB2349" t="str">
            <v>WON</v>
          </cell>
          <cell r="AC2349">
            <v>10</v>
          </cell>
          <cell r="AE2349">
            <v>100</v>
          </cell>
          <cell r="AF2349">
            <v>1000</v>
          </cell>
        </row>
        <row r="2350">
          <cell r="A2350">
            <v>43099</v>
          </cell>
          <cell r="AC2350">
            <v>7.5</v>
          </cell>
          <cell r="AE2350">
            <v>100</v>
          </cell>
          <cell r="AF2350" t="str">
            <v/>
          </cell>
        </row>
        <row r="2351">
          <cell r="A2351">
            <v>43099</v>
          </cell>
          <cell r="AC2351">
            <v>6.5</v>
          </cell>
          <cell r="AE2351">
            <v>100</v>
          </cell>
          <cell r="AF2351" t="str">
            <v/>
          </cell>
        </row>
        <row r="2352">
          <cell r="A2352">
            <v>43099</v>
          </cell>
          <cell r="AC2352">
            <v>9</v>
          </cell>
          <cell r="AE2352">
            <v>100</v>
          </cell>
          <cell r="AF2352" t="str">
            <v/>
          </cell>
        </row>
        <row r="2353">
          <cell r="A2353">
            <v>43099</v>
          </cell>
          <cell r="AC2353">
            <v>10</v>
          </cell>
          <cell r="AE2353">
            <v>100</v>
          </cell>
          <cell r="AF2353" t="str">
            <v/>
          </cell>
        </row>
        <row r="2354">
          <cell r="A2354">
            <v>43099</v>
          </cell>
          <cell r="AC2354">
            <v>12</v>
          </cell>
          <cell r="AE2354">
            <v>100</v>
          </cell>
          <cell r="AF2354" t="str">
            <v/>
          </cell>
        </row>
        <row r="2355">
          <cell r="A2355">
            <v>43099</v>
          </cell>
          <cell r="AC2355">
            <v>31</v>
          </cell>
          <cell r="AE2355">
            <v>100</v>
          </cell>
          <cell r="AF2355" t="str">
            <v/>
          </cell>
        </row>
        <row r="2356">
          <cell r="A2356">
            <v>43099</v>
          </cell>
          <cell r="AB2356" t="str">
            <v>WON</v>
          </cell>
          <cell r="AC2356">
            <v>7.4</v>
          </cell>
          <cell r="AE2356">
            <v>100</v>
          </cell>
          <cell r="AF2356">
            <v>740</v>
          </cell>
        </row>
        <row r="2357">
          <cell r="A2357">
            <v>43099</v>
          </cell>
          <cell r="AC2357">
            <v>9.5</v>
          </cell>
          <cell r="AE2357">
            <v>100</v>
          </cell>
          <cell r="AF2357" t="str">
            <v/>
          </cell>
        </row>
        <row r="2358">
          <cell r="A2358">
            <v>43099</v>
          </cell>
          <cell r="AC2358">
            <v>8</v>
          </cell>
          <cell r="AE2358">
            <v>100</v>
          </cell>
          <cell r="AF2358" t="str">
            <v/>
          </cell>
        </row>
        <row r="2359">
          <cell r="A2359">
            <v>43099</v>
          </cell>
          <cell r="AB2359" t="str">
            <v>WON</v>
          </cell>
          <cell r="AC2359">
            <v>2.35</v>
          </cell>
          <cell r="AE2359">
            <v>100</v>
          </cell>
          <cell r="AF2359">
            <v>235</v>
          </cell>
        </row>
        <row r="2360">
          <cell r="A2360">
            <v>43099</v>
          </cell>
          <cell r="AC2360">
            <v>26</v>
          </cell>
          <cell r="AE2360">
            <v>100</v>
          </cell>
          <cell r="AF2360" t="str">
            <v/>
          </cell>
        </row>
        <row r="2361">
          <cell r="A2361">
            <v>43099</v>
          </cell>
          <cell r="AC2361">
            <v>8.5</v>
          </cell>
          <cell r="AE2361">
            <v>100</v>
          </cell>
          <cell r="AF2361" t="str">
            <v/>
          </cell>
        </row>
        <row r="2362">
          <cell r="A2362">
            <v>43099</v>
          </cell>
          <cell r="AC2362">
            <v>5.5</v>
          </cell>
          <cell r="AE2362">
            <v>100</v>
          </cell>
          <cell r="AF2362" t="str">
            <v/>
          </cell>
        </row>
        <row r="2363">
          <cell r="A2363">
            <v>43099</v>
          </cell>
          <cell r="AB2363" t="str">
            <v>3rd</v>
          </cell>
          <cell r="AC2363">
            <v>4.4000000000000004</v>
          </cell>
          <cell r="AE2363">
            <v>100</v>
          </cell>
          <cell r="AF2363" t="str">
            <v/>
          </cell>
        </row>
        <row r="2364">
          <cell r="A2364">
            <v>43099</v>
          </cell>
          <cell r="AB2364" t="str">
            <v>2nd</v>
          </cell>
          <cell r="AC2364">
            <v>7.5</v>
          </cell>
          <cell r="AE2364">
            <v>100</v>
          </cell>
          <cell r="AF2364" t="str">
            <v/>
          </cell>
        </row>
        <row r="2365">
          <cell r="A2365">
            <v>43099</v>
          </cell>
          <cell r="AC2365">
            <v>5</v>
          </cell>
          <cell r="AE2365">
            <v>100</v>
          </cell>
          <cell r="AF2365" t="str">
            <v/>
          </cell>
        </row>
        <row r="2366">
          <cell r="A2366">
            <v>43099</v>
          </cell>
          <cell r="AC2366">
            <v>6</v>
          </cell>
          <cell r="AE2366">
            <v>100</v>
          </cell>
          <cell r="AF2366" t="str">
            <v/>
          </cell>
        </row>
        <row r="2367">
          <cell r="A2367">
            <v>43099</v>
          </cell>
          <cell r="AC2367">
            <v>6</v>
          </cell>
          <cell r="AE2367">
            <v>100</v>
          </cell>
          <cell r="AF2367" t="str">
            <v/>
          </cell>
        </row>
        <row r="2368">
          <cell r="A2368">
            <v>43099</v>
          </cell>
          <cell r="AC2368">
            <v>5.5</v>
          </cell>
          <cell r="AE2368">
            <v>100</v>
          </cell>
          <cell r="AF2368" t="str">
            <v/>
          </cell>
        </row>
        <row r="2369">
          <cell r="A2369">
            <v>43099</v>
          </cell>
          <cell r="AC2369">
            <v>8.5</v>
          </cell>
          <cell r="AE2369">
            <v>100</v>
          </cell>
          <cell r="AF2369" t="str">
            <v/>
          </cell>
        </row>
        <row r="2370">
          <cell r="A2370">
            <v>43099</v>
          </cell>
          <cell r="AC2370">
            <v>12</v>
          </cell>
          <cell r="AE2370">
            <v>100</v>
          </cell>
          <cell r="AF2370" t="str">
            <v/>
          </cell>
        </row>
        <row r="2371">
          <cell r="A2371">
            <v>43099</v>
          </cell>
          <cell r="AC2371">
            <v>13</v>
          </cell>
          <cell r="AE2371">
            <v>100</v>
          </cell>
          <cell r="AF2371" t="str">
            <v/>
          </cell>
        </row>
        <row r="2372">
          <cell r="A2372">
            <v>43099</v>
          </cell>
          <cell r="AC2372">
            <v>17</v>
          </cell>
          <cell r="AE2372">
            <v>100</v>
          </cell>
          <cell r="AF2372" t="str">
            <v/>
          </cell>
        </row>
        <row r="2373">
          <cell r="A2373">
            <v>43099</v>
          </cell>
          <cell r="AB2373" t="str">
            <v>WON</v>
          </cell>
          <cell r="AC2373">
            <v>12</v>
          </cell>
          <cell r="AE2373">
            <v>100</v>
          </cell>
          <cell r="AF2373">
            <v>1200</v>
          </cell>
        </row>
        <row r="2374">
          <cell r="A2374">
            <v>43099</v>
          </cell>
          <cell r="AC2374">
            <v>8</v>
          </cell>
          <cell r="AE2374">
            <v>100</v>
          </cell>
          <cell r="AF2374" t="str">
            <v/>
          </cell>
        </row>
        <row r="2375">
          <cell r="A2375">
            <v>43099</v>
          </cell>
          <cell r="AC2375">
            <v>8</v>
          </cell>
          <cell r="AE2375">
            <v>100</v>
          </cell>
          <cell r="AF2375" t="str">
            <v/>
          </cell>
        </row>
        <row r="2376">
          <cell r="A2376">
            <v>43099</v>
          </cell>
          <cell r="AB2376" t="str">
            <v>3rd</v>
          </cell>
          <cell r="AC2376">
            <v>5</v>
          </cell>
          <cell r="AE2376">
            <v>100</v>
          </cell>
          <cell r="AF2376" t="str">
            <v/>
          </cell>
        </row>
        <row r="2377">
          <cell r="A2377">
            <v>43101</v>
          </cell>
          <cell r="AC2377">
            <v>5.5</v>
          </cell>
          <cell r="AE2377">
            <v>100</v>
          </cell>
          <cell r="AF2377" t="str">
            <v/>
          </cell>
        </row>
        <row r="2378">
          <cell r="A2378">
            <v>43101</v>
          </cell>
          <cell r="AB2378" t="str">
            <v>2nd</v>
          </cell>
          <cell r="AC2378">
            <v>6</v>
          </cell>
          <cell r="AE2378">
            <v>100</v>
          </cell>
          <cell r="AF2378" t="str">
            <v/>
          </cell>
        </row>
        <row r="2379">
          <cell r="A2379">
            <v>43101</v>
          </cell>
          <cell r="AC2379">
            <v>4.2</v>
          </cell>
          <cell r="AE2379">
            <v>100</v>
          </cell>
          <cell r="AF2379" t="str">
            <v/>
          </cell>
        </row>
        <row r="2380">
          <cell r="A2380">
            <v>43101</v>
          </cell>
          <cell r="AB2380" t="str">
            <v>L/Scr</v>
          </cell>
          <cell r="AC2380">
            <v>1</v>
          </cell>
          <cell r="AE2380" t="str">
            <v/>
          </cell>
          <cell r="AF2380" t="str">
            <v/>
          </cell>
        </row>
        <row r="2381">
          <cell r="A2381">
            <v>43101</v>
          </cell>
          <cell r="AC2381">
            <v>14</v>
          </cell>
          <cell r="AE2381">
            <v>100</v>
          </cell>
          <cell r="AF2381" t="str">
            <v/>
          </cell>
        </row>
        <row r="2382">
          <cell r="A2382">
            <v>43101</v>
          </cell>
          <cell r="AC2382">
            <v>8.5</v>
          </cell>
          <cell r="AE2382">
            <v>100</v>
          </cell>
          <cell r="AF2382" t="str">
            <v/>
          </cell>
        </row>
        <row r="2383">
          <cell r="A2383">
            <v>43101</v>
          </cell>
          <cell r="AB2383" t="str">
            <v>2nd</v>
          </cell>
          <cell r="AC2383">
            <v>5</v>
          </cell>
          <cell r="AE2383">
            <v>100</v>
          </cell>
          <cell r="AF2383" t="str">
            <v/>
          </cell>
        </row>
        <row r="2384">
          <cell r="A2384">
            <v>43101</v>
          </cell>
          <cell r="AB2384" t="str">
            <v>WON</v>
          </cell>
          <cell r="AC2384">
            <v>9</v>
          </cell>
          <cell r="AE2384">
            <v>100</v>
          </cell>
          <cell r="AF2384">
            <v>900</v>
          </cell>
        </row>
        <row r="2385">
          <cell r="A2385">
            <v>43101</v>
          </cell>
          <cell r="AB2385" t="str">
            <v>ntd</v>
          </cell>
          <cell r="AC2385">
            <v>4.8</v>
          </cell>
          <cell r="AE2385">
            <v>100</v>
          </cell>
          <cell r="AF2385" t="str">
            <v/>
          </cell>
        </row>
        <row r="2386">
          <cell r="A2386">
            <v>43101</v>
          </cell>
          <cell r="AC2386">
            <v>7</v>
          </cell>
          <cell r="AE2386">
            <v>100</v>
          </cell>
          <cell r="AF2386" t="str">
            <v/>
          </cell>
        </row>
        <row r="2387">
          <cell r="A2387">
            <v>43101</v>
          </cell>
          <cell r="AB2387" t="str">
            <v>WON</v>
          </cell>
          <cell r="AC2387">
            <v>3.3</v>
          </cell>
          <cell r="AE2387">
            <v>100</v>
          </cell>
          <cell r="AF2387">
            <v>330</v>
          </cell>
        </row>
        <row r="2388">
          <cell r="A2388">
            <v>43101</v>
          </cell>
          <cell r="AB2388" t="str">
            <v>2nd</v>
          </cell>
          <cell r="AC2388">
            <v>4.5999999999999996</v>
          </cell>
          <cell r="AE2388">
            <v>100</v>
          </cell>
          <cell r="AF2388" t="str">
            <v/>
          </cell>
        </row>
        <row r="2389">
          <cell r="A2389">
            <v>43101</v>
          </cell>
          <cell r="AC2389">
            <v>6.5</v>
          </cell>
          <cell r="AE2389">
            <v>100</v>
          </cell>
          <cell r="AF2389" t="str">
            <v/>
          </cell>
        </row>
        <row r="2390">
          <cell r="A2390">
            <v>43101</v>
          </cell>
          <cell r="AC2390">
            <v>10</v>
          </cell>
          <cell r="AE2390">
            <v>100</v>
          </cell>
          <cell r="AF2390" t="str">
            <v/>
          </cell>
        </row>
        <row r="2391">
          <cell r="A2391">
            <v>43101</v>
          </cell>
          <cell r="AC2391">
            <v>21</v>
          </cell>
          <cell r="AE2391">
            <v>100</v>
          </cell>
          <cell r="AF2391" t="str">
            <v/>
          </cell>
        </row>
        <row r="2392">
          <cell r="A2392">
            <v>43101</v>
          </cell>
          <cell r="AC2392">
            <v>6.5</v>
          </cell>
          <cell r="AE2392">
            <v>100</v>
          </cell>
          <cell r="AF2392" t="str">
            <v/>
          </cell>
        </row>
        <row r="2393">
          <cell r="A2393">
            <v>43101</v>
          </cell>
          <cell r="AC2393">
            <v>9.5</v>
          </cell>
          <cell r="AE2393">
            <v>100</v>
          </cell>
          <cell r="AF2393" t="str">
            <v/>
          </cell>
        </row>
        <row r="2394">
          <cell r="A2394">
            <v>43101</v>
          </cell>
          <cell r="AC2394">
            <v>13</v>
          </cell>
          <cell r="AE2394">
            <v>100</v>
          </cell>
          <cell r="AF2394" t="str">
            <v/>
          </cell>
        </row>
        <row r="2395">
          <cell r="A2395">
            <v>43101</v>
          </cell>
          <cell r="AC2395">
            <v>8.5</v>
          </cell>
          <cell r="AE2395">
            <v>100</v>
          </cell>
          <cell r="AF2395" t="str">
            <v/>
          </cell>
        </row>
        <row r="2396">
          <cell r="A2396">
            <v>43101</v>
          </cell>
          <cell r="AC2396">
            <v>13</v>
          </cell>
          <cell r="AE2396">
            <v>100</v>
          </cell>
          <cell r="AF2396" t="str">
            <v/>
          </cell>
        </row>
        <row r="2397">
          <cell r="A2397">
            <v>43101</v>
          </cell>
          <cell r="AB2397" t="str">
            <v>3rd</v>
          </cell>
          <cell r="AC2397">
            <v>6.5</v>
          </cell>
          <cell r="AE2397">
            <v>100</v>
          </cell>
          <cell r="AF2397" t="str">
            <v/>
          </cell>
        </row>
        <row r="2398">
          <cell r="A2398">
            <v>43101</v>
          </cell>
          <cell r="AC2398">
            <v>7.5</v>
          </cell>
          <cell r="AE2398">
            <v>100</v>
          </cell>
          <cell r="AF2398" t="str">
            <v/>
          </cell>
        </row>
        <row r="2399">
          <cell r="A2399">
            <v>43101</v>
          </cell>
          <cell r="AC2399">
            <v>6</v>
          </cell>
          <cell r="AE2399">
            <v>100</v>
          </cell>
          <cell r="AF2399" t="str">
            <v/>
          </cell>
        </row>
        <row r="2400">
          <cell r="A2400">
            <v>43101</v>
          </cell>
          <cell r="AB2400" t="str">
            <v>2nd</v>
          </cell>
          <cell r="AC2400">
            <v>5</v>
          </cell>
          <cell r="AE2400">
            <v>100</v>
          </cell>
          <cell r="AF2400" t="str">
            <v/>
          </cell>
        </row>
        <row r="2401">
          <cell r="A2401">
            <v>43101</v>
          </cell>
          <cell r="AC2401">
            <v>7.5</v>
          </cell>
          <cell r="AE2401">
            <v>100</v>
          </cell>
          <cell r="AF2401" t="str">
            <v/>
          </cell>
        </row>
        <row r="2402">
          <cell r="A2402">
            <v>43101</v>
          </cell>
          <cell r="AB2402" t="str">
            <v>2nd</v>
          </cell>
          <cell r="AC2402">
            <v>3.9</v>
          </cell>
          <cell r="AE2402">
            <v>100</v>
          </cell>
          <cell r="AF2402" t="str">
            <v/>
          </cell>
        </row>
        <row r="2403">
          <cell r="A2403">
            <v>43101</v>
          </cell>
          <cell r="AC2403">
            <v>10</v>
          </cell>
          <cell r="AE2403">
            <v>100</v>
          </cell>
          <cell r="AF2403" t="str">
            <v/>
          </cell>
        </row>
        <row r="2404">
          <cell r="A2404">
            <v>43101</v>
          </cell>
          <cell r="AB2404" t="str">
            <v>3rd</v>
          </cell>
          <cell r="AC2404">
            <v>11</v>
          </cell>
          <cell r="AE2404">
            <v>100</v>
          </cell>
          <cell r="AF2404" t="str">
            <v/>
          </cell>
        </row>
        <row r="2405">
          <cell r="A2405">
            <v>43101</v>
          </cell>
          <cell r="AC2405">
            <v>11</v>
          </cell>
          <cell r="AE2405">
            <v>100</v>
          </cell>
          <cell r="AF2405" t="str">
            <v/>
          </cell>
        </row>
        <row r="2406">
          <cell r="A2406">
            <v>43101</v>
          </cell>
          <cell r="AC2406">
            <v>13</v>
          </cell>
          <cell r="AE2406">
            <v>100</v>
          </cell>
          <cell r="AF2406" t="str">
            <v/>
          </cell>
        </row>
        <row r="2407">
          <cell r="A2407">
            <v>43101</v>
          </cell>
          <cell r="AC2407">
            <v>4.2</v>
          </cell>
          <cell r="AE2407">
            <v>100</v>
          </cell>
          <cell r="AF2407" t="str">
            <v/>
          </cell>
        </row>
        <row r="2408">
          <cell r="A2408">
            <v>43101</v>
          </cell>
          <cell r="AC2408">
            <v>10</v>
          </cell>
          <cell r="AE2408">
            <v>100</v>
          </cell>
          <cell r="AF2408" t="str">
            <v/>
          </cell>
        </row>
        <row r="2409">
          <cell r="A2409">
            <v>43101</v>
          </cell>
          <cell r="AB2409" t="str">
            <v>2nd</v>
          </cell>
          <cell r="AC2409">
            <v>26</v>
          </cell>
          <cell r="AE2409">
            <v>100</v>
          </cell>
          <cell r="AF2409" t="str">
            <v/>
          </cell>
        </row>
        <row r="2410">
          <cell r="A2410">
            <v>43101</v>
          </cell>
          <cell r="AC2410">
            <v>31</v>
          </cell>
          <cell r="AE2410">
            <v>100</v>
          </cell>
          <cell r="AF2410" t="str">
            <v/>
          </cell>
        </row>
        <row r="2411">
          <cell r="A2411">
            <v>43101</v>
          </cell>
          <cell r="AC2411">
            <v>12</v>
          </cell>
          <cell r="AE2411">
            <v>100</v>
          </cell>
          <cell r="AF2411" t="str">
            <v/>
          </cell>
        </row>
        <row r="2412">
          <cell r="A2412">
            <v>43107</v>
          </cell>
          <cell r="AB2412" t="str">
            <v>WON</v>
          </cell>
          <cell r="AC2412">
            <v>6.5</v>
          </cell>
          <cell r="AE2412">
            <v>100</v>
          </cell>
          <cell r="AF2412">
            <v>650</v>
          </cell>
        </row>
        <row r="2413">
          <cell r="A2413">
            <v>43107</v>
          </cell>
          <cell r="AB2413" t="str">
            <v>2nd</v>
          </cell>
          <cell r="AC2413">
            <v>5.5</v>
          </cell>
          <cell r="AE2413">
            <v>100</v>
          </cell>
          <cell r="AF2413" t="str">
            <v/>
          </cell>
        </row>
        <row r="2414">
          <cell r="A2414">
            <v>43107</v>
          </cell>
          <cell r="AB2414" t="str">
            <v>2nd</v>
          </cell>
          <cell r="AC2414">
            <v>5</v>
          </cell>
          <cell r="AE2414">
            <v>100</v>
          </cell>
          <cell r="AF2414" t="str">
            <v/>
          </cell>
        </row>
        <row r="2415">
          <cell r="A2415">
            <v>43107</v>
          </cell>
          <cell r="AC2415">
            <v>8</v>
          </cell>
          <cell r="AE2415">
            <v>100</v>
          </cell>
          <cell r="AF2415" t="str">
            <v/>
          </cell>
        </row>
        <row r="2416">
          <cell r="A2416">
            <v>43107</v>
          </cell>
          <cell r="AC2416">
            <v>12</v>
          </cell>
          <cell r="AE2416">
            <v>100</v>
          </cell>
          <cell r="AF2416" t="str">
            <v/>
          </cell>
        </row>
        <row r="2417">
          <cell r="A2417">
            <v>43107</v>
          </cell>
          <cell r="AC2417">
            <v>4.5999999999999996</v>
          </cell>
          <cell r="AE2417">
            <v>100</v>
          </cell>
          <cell r="AF2417" t="str">
            <v/>
          </cell>
        </row>
        <row r="2418">
          <cell r="A2418">
            <v>43107</v>
          </cell>
          <cell r="AC2418">
            <v>7</v>
          </cell>
          <cell r="AE2418">
            <v>100</v>
          </cell>
          <cell r="AF2418" t="str">
            <v/>
          </cell>
        </row>
        <row r="2419">
          <cell r="A2419">
            <v>43107</v>
          </cell>
          <cell r="AB2419" t="str">
            <v>2nd</v>
          </cell>
          <cell r="AC2419">
            <v>5.5</v>
          </cell>
          <cell r="AE2419">
            <v>100</v>
          </cell>
          <cell r="AF2419" t="str">
            <v/>
          </cell>
        </row>
        <row r="2420">
          <cell r="A2420">
            <v>43107</v>
          </cell>
          <cell r="AC2420">
            <v>7.5</v>
          </cell>
          <cell r="AE2420">
            <v>100</v>
          </cell>
          <cell r="AF2420" t="str">
            <v/>
          </cell>
        </row>
        <row r="2421">
          <cell r="A2421">
            <v>43107</v>
          </cell>
          <cell r="AB2421" t="str">
            <v>WON</v>
          </cell>
          <cell r="AC2421">
            <v>6</v>
          </cell>
          <cell r="AE2421">
            <v>100</v>
          </cell>
          <cell r="AF2421">
            <v>600</v>
          </cell>
        </row>
        <row r="2422">
          <cell r="A2422">
            <v>43107</v>
          </cell>
          <cell r="AC2422">
            <v>5</v>
          </cell>
          <cell r="AE2422">
            <v>100</v>
          </cell>
          <cell r="AF2422" t="str">
            <v/>
          </cell>
        </row>
        <row r="2423">
          <cell r="A2423">
            <v>43107</v>
          </cell>
          <cell r="AB2423" t="str">
            <v>WON</v>
          </cell>
          <cell r="AC2423">
            <v>4.8</v>
          </cell>
          <cell r="AE2423">
            <v>100</v>
          </cell>
          <cell r="AF2423">
            <v>480</v>
          </cell>
        </row>
        <row r="2424">
          <cell r="A2424">
            <v>43107</v>
          </cell>
          <cell r="AC2424">
            <v>6.5</v>
          </cell>
          <cell r="AE2424">
            <v>100</v>
          </cell>
          <cell r="AF2424" t="str">
            <v/>
          </cell>
        </row>
        <row r="2425">
          <cell r="A2425">
            <v>43107</v>
          </cell>
          <cell r="AB2425" t="str">
            <v>2nd</v>
          </cell>
          <cell r="AC2425">
            <v>7.5</v>
          </cell>
          <cell r="AE2425">
            <v>100</v>
          </cell>
          <cell r="AF2425" t="str">
            <v/>
          </cell>
        </row>
        <row r="2426">
          <cell r="A2426">
            <v>43107</v>
          </cell>
          <cell r="AB2426" t="str">
            <v>3rd</v>
          </cell>
          <cell r="AC2426">
            <v>7.5</v>
          </cell>
          <cell r="AE2426">
            <v>100</v>
          </cell>
          <cell r="AF2426" t="str">
            <v/>
          </cell>
        </row>
        <row r="2427">
          <cell r="A2427">
            <v>43107</v>
          </cell>
          <cell r="AB2427" t="str">
            <v>3rd</v>
          </cell>
          <cell r="AC2427">
            <v>5.5</v>
          </cell>
          <cell r="AE2427">
            <v>100</v>
          </cell>
          <cell r="AF2427" t="str">
            <v/>
          </cell>
        </row>
        <row r="2428">
          <cell r="A2428">
            <v>43107</v>
          </cell>
          <cell r="AB2428" t="str">
            <v>WON</v>
          </cell>
          <cell r="AC2428">
            <v>8</v>
          </cell>
          <cell r="AE2428">
            <v>100</v>
          </cell>
          <cell r="AF2428">
            <v>800</v>
          </cell>
        </row>
        <row r="2429">
          <cell r="A2429">
            <v>43107</v>
          </cell>
          <cell r="AC2429">
            <v>5</v>
          </cell>
          <cell r="AE2429">
            <v>100</v>
          </cell>
          <cell r="AF2429" t="str">
            <v/>
          </cell>
        </row>
        <row r="2430">
          <cell r="A2430">
            <v>43107</v>
          </cell>
          <cell r="AC2430">
            <v>6.5</v>
          </cell>
          <cell r="AE2430">
            <v>100</v>
          </cell>
          <cell r="AF2430" t="str">
            <v/>
          </cell>
        </row>
        <row r="2431">
          <cell r="A2431">
            <v>43107</v>
          </cell>
          <cell r="AB2431" t="str">
            <v>2nd</v>
          </cell>
          <cell r="AC2431">
            <v>5</v>
          </cell>
          <cell r="AE2431">
            <v>100</v>
          </cell>
          <cell r="AF2431" t="str">
            <v/>
          </cell>
        </row>
        <row r="2432">
          <cell r="A2432">
            <v>43107</v>
          </cell>
          <cell r="AB2432" t="str">
            <v>WON</v>
          </cell>
          <cell r="AC2432">
            <v>1.8</v>
          </cell>
          <cell r="AE2432">
            <v>100</v>
          </cell>
          <cell r="AF2432">
            <v>180</v>
          </cell>
        </row>
        <row r="2433">
          <cell r="A2433">
            <v>43107</v>
          </cell>
          <cell r="AC2433">
            <v>7</v>
          </cell>
          <cell r="AE2433">
            <v>100</v>
          </cell>
          <cell r="AF2433" t="str">
            <v/>
          </cell>
        </row>
        <row r="2434">
          <cell r="A2434">
            <v>43107</v>
          </cell>
          <cell r="AC2434">
            <v>14</v>
          </cell>
          <cell r="AE2434">
            <v>100</v>
          </cell>
          <cell r="AF2434" t="str">
            <v/>
          </cell>
        </row>
        <row r="2435">
          <cell r="A2435">
            <v>43107</v>
          </cell>
          <cell r="AC2435">
            <v>15</v>
          </cell>
          <cell r="AE2435">
            <v>100</v>
          </cell>
          <cell r="AF2435" t="str">
            <v/>
          </cell>
        </row>
        <row r="2436">
          <cell r="A2436">
            <v>43107</v>
          </cell>
          <cell r="AB2436" t="str">
            <v>2nd</v>
          </cell>
          <cell r="AC2436">
            <v>12</v>
          </cell>
          <cell r="AE2436">
            <v>100</v>
          </cell>
          <cell r="AF2436" t="str">
            <v/>
          </cell>
        </row>
        <row r="2437">
          <cell r="A2437">
            <v>43107</v>
          </cell>
          <cell r="AC2437">
            <v>4.5999999999999996</v>
          </cell>
          <cell r="AE2437">
            <v>100</v>
          </cell>
          <cell r="AF2437" t="str">
            <v/>
          </cell>
        </row>
        <row r="2438">
          <cell r="A2438">
            <v>43107</v>
          </cell>
          <cell r="AC2438">
            <v>6</v>
          </cell>
          <cell r="AE2438">
            <v>100</v>
          </cell>
          <cell r="AF2438" t="str">
            <v/>
          </cell>
        </row>
        <row r="2439">
          <cell r="A2439">
            <v>43107</v>
          </cell>
          <cell r="AB2439" t="str">
            <v>3rd</v>
          </cell>
          <cell r="AC2439">
            <v>4.5999999999999996</v>
          </cell>
          <cell r="AE2439">
            <v>100</v>
          </cell>
          <cell r="AF2439" t="str">
            <v/>
          </cell>
        </row>
        <row r="2440">
          <cell r="A2440">
            <v>43107</v>
          </cell>
          <cell r="AB2440" t="str">
            <v>2nd</v>
          </cell>
          <cell r="AC2440">
            <v>16</v>
          </cell>
          <cell r="AE2440">
            <v>100</v>
          </cell>
          <cell r="AF2440" t="str">
            <v/>
          </cell>
        </row>
        <row r="2441">
          <cell r="A2441">
            <v>43107</v>
          </cell>
          <cell r="AC2441">
            <v>14</v>
          </cell>
          <cell r="AE2441">
            <v>100</v>
          </cell>
          <cell r="AF2441" t="str">
            <v/>
          </cell>
        </row>
        <row r="2442">
          <cell r="A2442">
            <v>43107</v>
          </cell>
          <cell r="AC2442">
            <v>8</v>
          </cell>
          <cell r="AE2442">
            <v>100</v>
          </cell>
          <cell r="AF2442" t="str">
            <v/>
          </cell>
        </row>
        <row r="2443">
          <cell r="A2443">
            <v>43107</v>
          </cell>
          <cell r="AC2443">
            <v>9.5</v>
          </cell>
          <cell r="AE2443">
            <v>100</v>
          </cell>
          <cell r="AF2443" t="str">
            <v/>
          </cell>
        </row>
        <row r="2444">
          <cell r="A2444">
            <v>43107</v>
          </cell>
          <cell r="AC2444">
            <v>12</v>
          </cell>
          <cell r="AE2444">
            <v>100</v>
          </cell>
          <cell r="AF2444" t="str">
            <v/>
          </cell>
        </row>
        <row r="2445">
          <cell r="A2445">
            <v>43107</v>
          </cell>
          <cell r="AC2445">
            <v>13</v>
          </cell>
          <cell r="AE2445">
            <v>100</v>
          </cell>
          <cell r="AF2445" t="str">
            <v/>
          </cell>
        </row>
        <row r="2446">
          <cell r="A2446">
            <v>43107</v>
          </cell>
          <cell r="AB2446" t="str">
            <v>2nd</v>
          </cell>
          <cell r="AC2446">
            <v>5</v>
          </cell>
          <cell r="AE2446">
            <v>100</v>
          </cell>
          <cell r="AF2446" t="str">
            <v/>
          </cell>
        </row>
        <row r="2447">
          <cell r="A2447">
            <v>43107</v>
          </cell>
          <cell r="AC2447">
            <v>8.5</v>
          </cell>
          <cell r="AE2447">
            <v>100</v>
          </cell>
          <cell r="AF2447" t="str">
            <v/>
          </cell>
        </row>
        <row r="2448">
          <cell r="A2448">
            <v>43107</v>
          </cell>
          <cell r="AC2448">
            <v>9</v>
          </cell>
          <cell r="AE2448">
            <v>100</v>
          </cell>
          <cell r="AF2448" t="str">
            <v/>
          </cell>
        </row>
        <row r="2449">
          <cell r="A2449">
            <v>43107</v>
          </cell>
          <cell r="AB2449" t="str">
            <v>2nd</v>
          </cell>
          <cell r="AC2449">
            <v>13</v>
          </cell>
          <cell r="AE2449">
            <v>100</v>
          </cell>
          <cell r="AF2449" t="str">
            <v/>
          </cell>
        </row>
        <row r="2450">
          <cell r="A2450">
            <v>43107</v>
          </cell>
          <cell r="AC2450">
            <v>7.5</v>
          </cell>
          <cell r="AE2450">
            <v>100</v>
          </cell>
          <cell r="AF2450" t="str">
            <v/>
          </cell>
        </row>
        <row r="2451">
          <cell r="A2451">
            <v>43107</v>
          </cell>
          <cell r="AB2451" t="str">
            <v>WON</v>
          </cell>
          <cell r="AC2451">
            <v>5.5</v>
          </cell>
          <cell r="AE2451">
            <v>100</v>
          </cell>
          <cell r="AF2451">
            <v>550</v>
          </cell>
        </row>
        <row r="2452">
          <cell r="A2452">
            <v>43113</v>
          </cell>
          <cell r="AB2452" t="str">
            <v>ntd</v>
          </cell>
          <cell r="AC2452">
            <v>6</v>
          </cell>
          <cell r="AE2452">
            <v>100</v>
          </cell>
          <cell r="AF2452" t="str">
            <v/>
          </cell>
        </row>
        <row r="2453">
          <cell r="A2453">
            <v>43113</v>
          </cell>
          <cell r="AC2453">
            <v>6</v>
          </cell>
          <cell r="AE2453">
            <v>100</v>
          </cell>
          <cell r="AF2453" t="str">
            <v/>
          </cell>
        </row>
        <row r="2454">
          <cell r="A2454">
            <v>43113</v>
          </cell>
          <cell r="AB2454" t="str">
            <v>WON</v>
          </cell>
          <cell r="AC2454">
            <v>3.8</v>
          </cell>
          <cell r="AE2454">
            <v>100</v>
          </cell>
          <cell r="AF2454">
            <v>380</v>
          </cell>
        </row>
        <row r="2455">
          <cell r="A2455">
            <v>43113</v>
          </cell>
          <cell r="AC2455">
            <v>8.5</v>
          </cell>
          <cell r="AE2455">
            <v>100</v>
          </cell>
          <cell r="AF2455" t="str">
            <v/>
          </cell>
        </row>
        <row r="2456">
          <cell r="A2456">
            <v>43113</v>
          </cell>
          <cell r="AC2456">
            <v>6</v>
          </cell>
          <cell r="AE2456">
            <v>100</v>
          </cell>
          <cell r="AF2456" t="str">
            <v/>
          </cell>
        </row>
        <row r="2457">
          <cell r="A2457">
            <v>43113</v>
          </cell>
          <cell r="AB2457" t="str">
            <v>WON</v>
          </cell>
          <cell r="AC2457">
            <v>4.4000000000000004</v>
          </cell>
          <cell r="AE2457">
            <v>100</v>
          </cell>
          <cell r="AF2457">
            <v>440.00000000000006</v>
          </cell>
        </row>
        <row r="2458">
          <cell r="A2458">
            <v>43113</v>
          </cell>
          <cell r="AB2458" t="str">
            <v>3rd</v>
          </cell>
          <cell r="AC2458">
            <v>4.4000000000000004</v>
          </cell>
          <cell r="AE2458">
            <v>100</v>
          </cell>
          <cell r="AF2458" t="str">
            <v/>
          </cell>
        </row>
        <row r="2459">
          <cell r="A2459">
            <v>43113</v>
          </cell>
          <cell r="AC2459">
            <v>9</v>
          </cell>
          <cell r="AE2459">
            <v>100</v>
          </cell>
          <cell r="AF2459" t="str">
            <v/>
          </cell>
        </row>
        <row r="2460">
          <cell r="A2460">
            <v>43113</v>
          </cell>
          <cell r="AB2460" t="str">
            <v>2nd</v>
          </cell>
          <cell r="AC2460">
            <v>5.5</v>
          </cell>
          <cell r="AE2460">
            <v>100</v>
          </cell>
          <cell r="AF2460" t="str">
            <v/>
          </cell>
        </row>
        <row r="2461">
          <cell r="A2461">
            <v>43113</v>
          </cell>
          <cell r="AC2461">
            <v>8</v>
          </cell>
          <cell r="AE2461">
            <v>100</v>
          </cell>
          <cell r="AF2461" t="str">
            <v/>
          </cell>
        </row>
        <row r="2462">
          <cell r="A2462">
            <v>43113</v>
          </cell>
          <cell r="AB2462" t="str">
            <v>3rd</v>
          </cell>
          <cell r="AC2462">
            <v>7</v>
          </cell>
          <cell r="AE2462">
            <v>100</v>
          </cell>
          <cell r="AF2462" t="str">
            <v/>
          </cell>
        </row>
        <row r="2463">
          <cell r="A2463">
            <v>43113</v>
          </cell>
          <cell r="AC2463">
            <v>6.5</v>
          </cell>
          <cell r="AE2463">
            <v>100</v>
          </cell>
          <cell r="AF2463" t="str">
            <v/>
          </cell>
        </row>
        <row r="2464">
          <cell r="A2464">
            <v>43113</v>
          </cell>
          <cell r="AC2464">
            <v>11</v>
          </cell>
          <cell r="AE2464">
            <v>100</v>
          </cell>
          <cell r="AF2464" t="str">
            <v/>
          </cell>
        </row>
        <row r="2465">
          <cell r="A2465">
            <v>43113</v>
          </cell>
          <cell r="AB2465" t="str">
            <v>WON</v>
          </cell>
          <cell r="AC2465">
            <v>4.4000000000000004</v>
          </cell>
          <cell r="AE2465">
            <v>100</v>
          </cell>
          <cell r="AF2465">
            <v>440.00000000000006</v>
          </cell>
        </row>
        <row r="2466">
          <cell r="A2466">
            <v>43113</v>
          </cell>
          <cell r="AC2466">
            <v>17</v>
          </cell>
          <cell r="AE2466">
            <v>100</v>
          </cell>
          <cell r="AF2466" t="str">
            <v/>
          </cell>
        </row>
        <row r="2467">
          <cell r="A2467">
            <v>43113</v>
          </cell>
          <cell r="AB2467" t="str">
            <v>2nd</v>
          </cell>
          <cell r="AC2467">
            <v>3</v>
          </cell>
          <cell r="AE2467">
            <v>100</v>
          </cell>
          <cell r="AF2467" t="str">
            <v/>
          </cell>
        </row>
        <row r="2468">
          <cell r="A2468">
            <v>43113</v>
          </cell>
          <cell r="AB2468" t="str">
            <v>ntd</v>
          </cell>
          <cell r="AC2468">
            <v>3.2</v>
          </cell>
          <cell r="AE2468">
            <v>100</v>
          </cell>
          <cell r="AF2468" t="str">
            <v/>
          </cell>
        </row>
        <row r="2469">
          <cell r="A2469">
            <v>43113</v>
          </cell>
          <cell r="AC2469">
            <v>7</v>
          </cell>
          <cell r="AE2469">
            <v>100</v>
          </cell>
          <cell r="AF2469" t="str">
            <v/>
          </cell>
        </row>
        <row r="2470">
          <cell r="A2470">
            <v>43113</v>
          </cell>
          <cell r="AC2470">
            <v>17</v>
          </cell>
          <cell r="AE2470">
            <v>100</v>
          </cell>
          <cell r="AF2470" t="str">
            <v/>
          </cell>
        </row>
        <row r="2471">
          <cell r="A2471">
            <v>43113</v>
          </cell>
          <cell r="AB2471" t="str">
            <v>WON</v>
          </cell>
          <cell r="AC2471">
            <v>8.3000000000000007</v>
          </cell>
          <cell r="AE2471">
            <v>100</v>
          </cell>
          <cell r="AF2471">
            <v>830.00000000000011</v>
          </cell>
        </row>
        <row r="2472">
          <cell r="A2472">
            <v>43113</v>
          </cell>
          <cell r="AB2472" t="str">
            <v>3rd</v>
          </cell>
          <cell r="AC2472">
            <v>3.9</v>
          </cell>
          <cell r="AE2472">
            <v>100</v>
          </cell>
          <cell r="AF2472" t="str">
            <v/>
          </cell>
        </row>
        <row r="2473">
          <cell r="A2473">
            <v>43113</v>
          </cell>
          <cell r="AB2473" t="str">
            <v>2nd</v>
          </cell>
          <cell r="AC2473">
            <v>10</v>
          </cell>
          <cell r="AE2473">
            <v>100</v>
          </cell>
          <cell r="AF2473" t="str">
            <v/>
          </cell>
        </row>
        <row r="2474">
          <cell r="A2474">
            <v>43113</v>
          </cell>
          <cell r="AC2474">
            <v>11</v>
          </cell>
          <cell r="AE2474">
            <v>100</v>
          </cell>
          <cell r="AF2474" t="str">
            <v/>
          </cell>
        </row>
        <row r="2475">
          <cell r="A2475">
            <v>43113</v>
          </cell>
          <cell r="AC2475">
            <v>11</v>
          </cell>
          <cell r="AE2475">
            <v>100</v>
          </cell>
          <cell r="AF2475" t="str">
            <v/>
          </cell>
        </row>
        <row r="2476">
          <cell r="A2476">
            <v>43113</v>
          </cell>
          <cell r="AC2476">
            <v>5.5</v>
          </cell>
          <cell r="AE2476">
            <v>100</v>
          </cell>
          <cell r="AF2476" t="str">
            <v/>
          </cell>
        </row>
        <row r="2477">
          <cell r="A2477">
            <v>43113</v>
          </cell>
          <cell r="AB2477" t="str">
            <v>WON</v>
          </cell>
          <cell r="AC2477">
            <v>4.7</v>
          </cell>
          <cell r="AE2477">
            <v>100</v>
          </cell>
          <cell r="AF2477">
            <v>470</v>
          </cell>
        </row>
        <row r="2478">
          <cell r="A2478">
            <v>43113</v>
          </cell>
          <cell r="AB2478" t="str">
            <v>3rd</v>
          </cell>
          <cell r="AC2478">
            <v>8</v>
          </cell>
          <cell r="AE2478">
            <v>100</v>
          </cell>
          <cell r="AF2478" t="str">
            <v/>
          </cell>
        </row>
        <row r="2479">
          <cell r="A2479">
            <v>43113</v>
          </cell>
          <cell r="AC2479">
            <v>4.5999999999999996</v>
          </cell>
          <cell r="AE2479">
            <v>100</v>
          </cell>
          <cell r="AF2479" t="str">
            <v/>
          </cell>
        </row>
        <row r="2480">
          <cell r="A2480">
            <v>43113</v>
          </cell>
          <cell r="AC2480">
            <v>21</v>
          </cell>
          <cell r="AE2480">
            <v>100</v>
          </cell>
          <cell r="AF2480" t="str">
            <v/>
          </cell>
        </row>
        <row r="2481">
          <cell r="A2481">
            <v>43113</v>
          </cell>
          <cell r="AC2481">
            <v>18</v>
          </cell>
          <cell r="AE2481">
            <v>100</v>
          </cell>
          <cell r="AF2481" t="str">
            <v/>
          </cell>
        </row>
        <row r="2482">
          <cell r="A2482">
            <v>43113</v>
          </cell>
          <cell r="AC2482">
            <v>4.4000000000000004</v>
          </cell>
          <cell r="AE2482">
            <v>100</v>
          </cell>
          <cell r="AF2482" t="str">
            <v/>
          </cell>
        </row>
        <row r="2483">
          <cell r="A2483">
            <v>43113</v>
          </cell>
          <cell r="AC2483">
            <v>14</v>
          </cell>
          <cell r="AE2483">
            <v>100</v>
          </cell>
          <cell r="AF2483" t="str">
            <v/>
          </cell>
        </row>
        <row r="2484">
          <cell r="A2484">
            <v>43113</v>
          </cell>
          <cell r="AB2484" t="str">
            <v>WON</v>
          </cell>
          <cell r="AC2484">
            <v>13</v>
          </cell>
          <cell r="AE2484">
            <v>100</v>
          </cell>
          <cell r="AF2484">
            <v>1300</v>
          </cell>
        </row>
        <row r="2485">
          <cell r="A2485">
            <v>43113</v>
          </cell>
          <cell r="AC2485">
            <v>4.8</v>
          </cell>
          <cell r="AE2485">
            <v>100</v>
          </cell>
          <cell r="AF2485" t="str">
            <v/>
          </cell>
        </row>
        <row r="2486">
          <cell r="A2486">
            <v>43113</v>
          </cell>
          <cell r="AB2486" t="str">
            <v>2nd</v>
          </cell>
          <cell r="AC2486">
            <v>10</v>
          </cell>
          <cell r="AE2486">
            <v>100</v>
          </cell>
          <cell r="AF2486" t="str">
            <v/>
          </cell>
        </row>
        <row r="2487">
          <cell r="A2487">
            <v>43120</v>
          </cell>
          <cell r="AC2487">
            <v>6.5</v>
          </cell>
          <cell r="AE2487">
            <v>100</v>
          </cell>
          <cell r="AF2487" t="str">
            <v/>
          </cell>
        </row>
        <row r="2488">
          <cell r="A2488">
            <v>43120</v>
          </cell>
          <cell r="AB2488" t="str">
            <v>WON</v>
          </cell>
          <cell r="AC2488">
            <v>3.6</v>
          </cell>
          <cell r="AE2488">
            <v>100</v>
          </cell>
          <cell r="AF2488">
            <v>360</v>
          </cell>
        </row>
        <row r="2489">
          <cell r="A2489">
            <v>43120</v>
          </cell>
          <cell r="AC2489">
            <v>13</v>
          </cell>
          <cell r="AE2489">
            <v>100</v>
          </cell>
          <cell r="AF2489" t="str">
            <v/>
          </cell>
        </row>
        <row r="2490">
          <cell r="A2490">
            <v>43120</v>
          </cell>
          <cell r="AC2490">
            <v>10</v>
          </cell>
          <cell r="AE2490">
            <v>100</v>
          </cell>
          <cell r="AF2490" t="str">
            <v/>
          </cell>
        </row>
        <row r="2491">
          <cell r="A2491">
            <v>43120</v>
          </cell>
          <cell r="AB2491" t="str">
            <v>3rd</v>
          </cell>
          <cell r="AC2491">
            <v>6.5</v>
          </cell>
          <cell r="AE2491">
            <v>100</v>
          </cell>
          <cell r="AF2491" t="str">
            <v/>
          </cell>
        </row>
        <row r="2492">
          <cell r="A2492">
            <v>43120</v>
          </cell>
          <cell r="AC2492">
            <v>4.8</v>
          </cell>
          <cell r="AE2492">
            <v>100</v>
          </cell>
          <cell r="AF2492" t="str">
            <v/>
          </cell>
        </row>
        <row r="2493">
          <cell r="A2493">
            <v>43120</v>
          </cell>
          <cell r="AC2493">
            <v>6.5</v>
          </cell>
          <cell r="AE2493">
            <v>100</v>
          </cell>
          <cell r="AF2493" t="str">
            <v/>
          </cell>
        </row>
        <row r="2494">
          <cell r="A2494">
            <v>43120</v>
          </cell>
          <cell r="AB2494" t="str">
            <v>WON</v>
          </cell>
          <cell r="AC2494">
            <v>2.9</v>
          </cell>
          <cell r="AE2494">
            <v>100</v>
          </cell>
          <cell r="AF2494">
            <v>290</v>
          </cell>
        </row>
        <row r="2495">
          <cell r="A2495">
            <v>43120</v>
          </cell>
          <cell r="AB2495" t="str">
            <v>3rd</v>
          </cell>
          <cell r="AC2495">
            <v>9</v>
          </cell>
          <cell r="AE2495">
            <v>100</v>
          </cell>
          <cell r="AF2495" t="str">
            <v/>
          </cell>
        </row>
        <row r="2496">
          <cell r="A2496">
            <v>43120</v>
          </cell>
          <cell r="AB2496" t="str">
            <v>2nd</v>
          </cell>
          <cell r="AC2496">
            <v>7.5</v>
          </cell>
          <cell r="AE2496">
            <v>100</v>
          </cell>
          <cell r="AF2496" t="str">
            <v/>
          </cell>
        </row>
        <row r="2497">
          <cell r="A2497">
            <v>43120</v>
          </cell>
          <cell r="AB2497" t="str">
            <v>3rd</v>
          </cell>
          <cell r="AC2497">
            <v>2.2999999999999998</v>
          </cell>
          <cell r="AE2497">
            <v>100</v>
          </cell>
          <cell r="AF2497" t="str">
            <v/>
          </cell>
        </row>
        <row r="2498">
          <cell r="A2498">
            <v>43120</v>
          </cell>
          <cell r="AC2498">
            <v>11</v>
          </cell>
          <cell r="AE2498">
            <v>100</v>
          </cell>
          <cell r="AF2498" t="str">
            <v/>
          </cell>
        </row>
        <row r="2499">
          <cell r="A2499">
            <v>43120</v>
          </cell>
          <cell r="AB2499" t="str">
            <v>WON</v>
          </cell>
          <cell r="AC2499">
            <v>6</v>
          </cell>
          <cell r="AE2499">
            <v>100</v>
          </cell>
          <cell r="AF2499">
            <v>600</v>
          </cell>
        </row>
        <row r="2500">
          <cell r="A2500">
            <v>43120</v>
          </cell>
          <cell r="AC2500">
            <v>9.5</v>
          </cell>
          <cell r="AE2500">
            <v>100</v>
          </cell>
          <cell r="AF2500" t="str">
            <v/>
          </cell>
        </row>
        <row r="2501">
          <cell r="A2501">
            <v>43120</v>
          </cell>
          <cell r="AC2501">
            <v>10</v>
          </cell>
          <cell r="AE2501">
            <v>100</v>
          </cell>
          <cell r="AF2501" t="str">
            <v/>
          </cell>
        </row>
        <row r="2502">
          <cell r="A2502">
            <v>43120</v>
          </cell>
          <cell r="AC2502">
            <v>2.15</v>
          </cell>
          <cell r="AE2502">
            <v>100</v>
          </cell>
          <cell r="AF2502" t="str">
            <v/>
          </cell>
        </row>
        <row r="2503">
          <cell r="A2503">
            <v>43120</v>
          </cell>
          <cell r="AC2503">
            <v>9.5</v>
          </cell>
          <cell r="AE2503">
            <v>100</v>
          </cell>
          <cell r="AF2503" t="str">
            <v/>
          </cell>
        </row>
        <row r="2504">
          <cell r="A2504">
            <v>43120</v>
          </cell>
          <cell r="AC2504">
            <v>9</v>
          </cell>
          <cell r="AE2504">
            <v>100</v>
          </cell>
          <cell r="AF2504" t="str">
            <v/>
          </cell>
        </row>
        <row r="2505">
          <cell r="A2505">
            <v>43120</v>
          </cell>
          <cell r="AC2505">
            <v>7</v>
          </cell>
          <cell r="AE2505">
            <v>100</v>
          </cell>
          <cell r="AF2505" t="str">
            <v/>
          </cell>
        </row>
        <row r="2506">
          <cell r="A2506">
            <v>43120</v>
          </cell>
          <cell r="AB2506" t="str">
            <v>2nd</v>
          </cell>
          <cell r="AC2506">
            <v>26</v>
          </cell>
          <cell r="AE2506">
            <v>100</v>
          </cell>
          <cell r="AF2506" t="str">
            <v/>
          </cell>
        </row>
        <row r="2507">
          <cell r="A2507">
            <v>43120</v>
          </cell>
          <cell r="AB2507" t="str">
            <v>L/Scr</v>
          </cell>
          <cell r="AC2507">
            <v>1</v>
          </cell>
          <cell r="AE2507" t="str">
            <v/>
          </cell>
          <cell r="AF2507" t="str">
            <v/>
          </cell>
        </row>
        <row r="2508">
          <cell r="A2508">
            <v>43120</v>
          </cell>
          <cell r="AB2508" t="str">
            <v>WON</v>
          </cell>
          <cell r="AC2508">
            <v>3.7</v>
          </cell>
          <cell r="AE2508">
            <v>100</v>
          </cell>
          <cell r="AF2508">
            <v>370</v>
          </cell>
        </row>
        <row r="2509">
          <cell r="A2509">
            <v>43120</v>
          </cell>
          <cell r="AC2509">
            <v>5.5</v>
          </cell>
          <cell r="AE2509">
            <v>100</v>
          </cell>
          <cell r="AF2509" t="str">
            <v/>
          </cell>
        </row>
        <row r="2510">
          <cell r="A2510">
            <v>43120</v>
          </cell>
          <cell r="AB2510" t="str">
            <v>3rd</v>
          </cell>
          <cell r="AC2510">
            <v>11</v>
          </cell>
          <cell r="AE2510">
            <v>100</v>
          </cell>
          <cell r="AF2510" t="str">
            <v/>
          </cell>
        </row>
        <row r="2511">
          <cell r="A2511">
            <v>43120</v>
          </cell>
          <cell r="AC2511">
            <v>6.5</v>
          </cell>
          <cell r="AE2511">
            <v>100</v>
          </cell>
          <cell r="AF2511" t="str">
            <v/>
          </cell>
        </row>
        <row r="2512">
          <cell r="A2512">
            <v>43120</v>
          </cell>
          <cell r="AB2512" t="str">
            <v>WON</v>
          </cell>
          <cell r="AC2512">
            <v>1.5</v>
          </cell>
          <cell r="AE2512">
            <v>100</v>
          </cell>
          <cell r="AF2512">
            <v>150</v>
          </cell>
        </row>
        <row r="2513">
          <cell r="A2513">
            <v>43120</v>
          </cell>
          <cell r="AB2513" t="str">
            <v>3rd</v>
          </cell>
          <cell r="AC2513">
            <v>21</v>
          </cell>
          <cell r="AE2513">
            <v>100</v>
          </cell>
          <cell r="AF2513" t="str">
            <v/>
          </cell>
        </row>
        <row r="2514">
          <cell r="A2514">
            <v>43120</v>
          </cell>
          <cell r="AB2514" t="str">
            <v>2nd</v>
          </cell>
          <cell r="AC2514">
            <v>6.5</v>
          </cell>
          <cell r="AE2514">
            <v>100</v>
          </cell>
          <cell r="AF2514" t="str">
            <v/>
          </cell>
        </row>
        <row r="2515">
          <cell r="A2515">
            <v>43120</v>
          </cell>
          <cell r="AC2515">
            <v>17</v>
          </cell>
          <cell r="AE2515">
            <v>100</v>
          </cell>
          <cell r="AF2515" t="str">
            <v/>
          </cell>
        </row>
        <row r="2516">
          <cell r="A2516">
            <v>43120</v>
          </cell>
          <cell r="AC2516">
            <v>16</v>
          </cell>
          <cell r="AE2516">
            <v>100</v>
          </cell>
          <cell r="AF2516" t="str">
            <v/>
          </cell>
        </row>
        <row r="2517">
          <cell r="A2517">
            <v>43120</v>
          </cell>
          <cell r="AC2517">
            <v>9</v>
          </cell>
          <cell r="AE2517">
            <v>100</v>
          </cell>
          <cell r="AF2517" t="str">
            <v/>
          </cell>
        </row>
        <row r="2518">
          <cell r="A2518">
            <v>43120</v>
          </cell>
          <cell r="AC2518">
            <v>7</v>
          </cell>
          <cell r="AE2518">
            <v>100</v>
          </cell>
          <cell r="AF2518" t="str">
            <v/>
          </cell>
        </row>
        <row r="2519">
          <cell r="A2519">
            <v>43120</v>
          </cell>
          <cell r="AC2519">
            <v>4.5999999999999996</v>
          </cell>
          <cell r="AE2519">
            <v>100</v>
          </cell>
          <cell r="AF2519" t="str">
            <v/>
          </cell>
        </row>
        <row r="2520">
          <cell r="A2520">
            <v>43120</v>
          </cell>
          <cell r="AB2520" t="str">
            <v>2nd</v>
          </cell>
          <cell r="AC2520">
            <v>8</v>
          </cell>
          <cell r="AE2520">
            <v>100</v>
          </cell>
          <cell r="AF2520" t="str">
            <v/>
          </cell>
        </row>
        <row r="2521">
          <cell r="A2521">
            <v>43120</v>
          </cell>
          <cell r="AC2521">
            <v>8.5</v>
          </cell>
          <cell r="AE2521">
            <v>100</v>
          </cell>
          <cell r="AF2521" t="str">
            <v/>
          </cell>
        </row>
        <row r="2522">
          <cell r="A2522">
            <v>43120</v>
          </cell>
          <cell r="AB2522" t="str">
            <v>WON</v>
          </cell>
          <cell r="AC2522">
            <v>4.4000000000000004</v>
          </cell>
          <cell r="AE2522">
            <v>100</v>
          </cell>
          <cell r="AF2522">
            <v>440.00000000000006</v>
          </cell>
        </row>
        <row r="2523">
          <cell r="A2523">
            <v>43120</v>
          </cell>
          <cell r="AB2523" t="str">
            <v>2nd</v>
          </cell>
          <cell r="AC2523">
            <v>3</v>
          </cell>
          <cell r="AE2523">
            <v>100</v>
          </cell>
          <cell r="AF2523" t="str">
            <v/>
          </cell>
        </row>
        <row r="2524">
          <cell r="A2524">
            <v>43120</v>
          </cell>
          <cell r="AC2524">
            <v>9.5</v>
          </cell>
          <cell r="AE2524">
            <v>100</v>
          </cell>
          <cell r="AF2524" t="str">
            <v/>
          </cell>
        </row>
        <row r="2525">
          <cell r="A2525">
            <v>43120</v>
          </cell>
          <cell r="AB2525" t="str">
            <v>3rd</v>
          </cell>
          <cell r="AC2525">
            <v>12</v>
          </cell>
          <cell r="AE2525">
            <v>100</v>
          </cell>
          <cell r="AF2525" t="str">
            <v/>
          </cell>
        </row>
        <row r="2526">
          <cell r="A2526">
            <v>43120</v>
          </cell>
          <cell r="AC2526">
            <v>21</v>
          </cell>
          <cell r="AE2526">
            <v>100</v>
          </cell>
          <cell r="AF2526" t="str">
            <v/>
          </cell>
        </row>
        <row r="2527">
          <cell r="A2527">
            <v>43127</v>
          </cell>
          <cell r="AC2527">
            <v>5.5</v>
          </cell>
          <cell r="AE2527">
            <v>100</v>
          </cell>
          <cell r="AF2527" t="str">
            <v/>
          </cell>
        </row>
        <row r="2528">
          <cell r="A2528">
            <v>43127</v>
          </cell>
          <cell r="AB2528" t="str">
            <v>2nd</v>
          </cell>
          <cell r="AC2528">
            <v>5.5</v>
          </cell>
          <cell r="AE2528">
            <v>100</v>
          </cell>
          <cell r="AF2528" t="str">
            <v/>
          </cell>
        </row>
        <row r="2529">
          <cell r="A2529">
            <v>43127</v>
          </cell>
          <cell r="AC2529">
            <v>9</v>
          </cell>
          <cell r="AE2529">
            <v>100</v>
          </cell>
          <cell r="AF2529" t="str">
            <v/>
          </cell>
        </row>
        <row r="2530">
          <cell r="A2530">
            <v>43127</v>
          </cell>
          <cell r="AC2530">
            <v>8.5</v>
          </cell>
          <cell r="AE2530">
            <v>100</v>
          </cell>
          <cell r="AF2530" t="str">
            <v/>
          </cell>
        </row>
        <row r="2531">
          <cell r="A2531">
            <v>43127</v>
          </cell>
          <cell r="AB2531" t="str">
            <v>WON</v>
          </cell>
          <cell r="AC2531">
            <v>5</v>
          </cell>
          <cell r="AE2531">
            <v>100</v>
          </cell>
          <cell r="AF2531">
            <v>500</v>
          </cell>
        </row>
        <row r="2532">
          <cell r="A2532">
            <v>43127</v>
          </cell>
          <cell r="AC2532">
            <v>4.2</v>
          </cell>
          <cell r="AE2532">
            <v>100</v>
          </cell>
          <cell r="AF2532" t="str">
            <v/>
          </cell>
        </row>
        <row r="2533">
          <cell r="A2533">
            <v>43127</v>
          </cell>
          <cell r="AB2533" t="str">
            <v>2nd</v>
          </cell>
          <cell r="AC2533">
            <v>2.6</v>
          </cell>
          <cell r="AE2533">
            <v>100</v>
          </cell>
          <cell r="AF2533" t="str">
            <v/>
          </cell>
        </row>
        <row r="2534">
          <cell r="A2534">
            <v>43127</v>
          </cell>
          <cell r="AB2534" t="str">
            <v>WON</v>
          </cell>
          <cell r="AC2534">
            <v>4</v>
          </cell>
          <cell r="AE2534">
            <v>100</v>
          </cell>
          <cell r="AF2534">
            <v>400</v>
          </cell>
        </row>
        <row r="2535">
          <cell r="A2535">
            <v>43127</v>
          </cell>
          <cell r="AC2535">
            <v>26</v>
          </cell>
          <cell r="AE2535">
            <v>100</v>
          </cell>
          <cell r="AF2535" t="str">
            <v/>
          </cell>
        </row>
        <row r="2536">
          <cell r="A2536">
            <v>43127</v>
          </cell>
          <cell r="AB2536" t="str">
            <v>3rd</v>
          </cell>
          <cell r="AC2536">
            <v>11</v>
          </cell>
          <cell r="AE2536">
            <v>100</v>
          </cell>
          <cell r="AF2536" t="str">
            <v/>
          </cell>
        </row>
        <row r="2537">
          <cell r="A2537">
            <v>43127</v>
          </cell>
          <cell r="AB2537" t="str">
            <v>WON</v>
          </cell>
          <cell r="AC2537">
            <v>3.8</v>
          </cell>
          <cell r="AE2537">
            <v>100</v>
          </cell>
          <cell r="AF2537">
            <v>380</v>
          </cell>
        </row>
        <row r="2538">
          <cell r="A2538">
            <v>43127</v>
          </cell>
          <cell r="AB2538" t="str">
            <v>2nd</v>
          </cell>
          <cell r="AC2538">
            <v>4.8</v>
          </cell>
          <cell r="AE2538">
            <v>100</v>
          </cell>
          <cell r="AF2538" t="str">
            <v/>
          </cell>
        </row>
        <row r="2539">
          <cell r="A2539">
            <v>43127</v>
          </cell>
          <cell r="AB2539" t="str">
            <v>3rd</v>
          </cell>
          <cell r="AC2539">
            <v>6.5</v>
          </cell>
          <cell r="AE2539">
            <v>100</v>
          </cell>
          <cell r="AF2539" t="str">
            <v/>
          </cell>
        </row>
        <row r="2540">
          <cell r="A2540">
            <v>43127</v>
          </cell>
          <cell r="AC2540">
            <v>6.5</v>
          </cell>
          <cell r="AE2540">
            <v>100</v>
          </cell>
          <cell r="AF2540" t="str">
            <v/>
          </cell>
        </row>
        <row r="2541">
          <cell r="A2541">
            <v>43127</v>
          </cell>
          <cell r="AC2541">
            <v>21</v>
          </cell>
          <cell r="AE2541">
            <v>100</v>
          </cell>
          <cell r="AF2541" t="str">
            <v/>
          </cell>
        </row>
        <row r="2542">
          <cell r="A2542">
            <v>43127</v>
          </cell>
          <cell r="AC2542">
            <v>9.5</v>
          </cell>
          <cell r="AE2542">
            <v>100</v>
          </cell>
          <cell r="AF2542" t="str">
            <v/>
          </cell>
        </row>
        <row r="2543">
          <cell r="A2543">
            <v>43127</v>
          </cell>
          <cell r="AB2543" t="str">
            <v>ntd</v>
          </cell>
          <cell r="AC2543">
            <v>5.5</v>
          </cell>
          <cell r="AE2543">
            <v>100</v>
          </cell>
          <cell r="AF2543" t="str">
            <v/>
          </cell>
        </row>
        <row r="2544">
          <cell r="A2544">
            <v>43127</v>
          </cell>
          <cell r="AC2544">
            <v>4.2</v>
          </cell>
          <cell r="AE2544">
            <v>100</v>
          </cell>
          <cell r="AF2544" t="str">
            <v/>
          </cell>
        </row>
        <row r="2545">
          <cell r="A2545">
            <v>43127</v>
          </cell>
          <cell r="AB2545" t="str">
            <v>WON</v>
          </cell>
          <cell r="AC2545">
            <v>3.9</v>
          </cell>
          <cell r="AE2545">
            <v>100</v>
          </cell>
          <cell r="AF2545">
            <v>390</v>
          </cell>
        </row>
        <row r="2546">
          <cell r="A2546">
            <v>43127</v>
          </cell>
          <cell r="AB2546" t="str">
            <v>L/Scr</v>
          </cell>
          <cell r="AC2546">
            <v>1</v>
          </cell>
          <cell r="AE2546" t="str">
            <v/>
          </cell>
          <cell r="AF2546" t="str">
            <v/>
          </cell>
        </row>
        <row r="2547">
          <cell r="A2547">
            <v>43127</v>
          </cell>
          <cell r="AB2547" t="str">
            <v>2nd</v>
          </cell>
          <cell r="AC2547">
            <v>3.3</v>
          </cell>
          <cell r="AE2547">
            <v>100</v>
          </cell>
          <cell r="AF2547" t="str">
            <v/>
          </cell>
        </row>
        <row r="2548">
          <cell r="A2548">
            <v>43127</v>
          </cell>
          <cell r="AB2548" t="str">
            <v>WON</v>
          </cell>
          <cell r="AC2548">
            <v>4.2</v>
          </cell>
          <cell r="AE2548">
            <v>100</v>
          </cell>
          <cell r="AF2548">
            <v>420</v>
          </cell>
        </row>
        <row r="2549">
          <cell r="A2549">
            <v>43127</v>
          </cell>
          <cell r="AC2549">
            <v>8</v>
          </cell>
          <cell r="AE2549">
            <v>100</v>
          </cell>
          <cell r="AF2549" t="str">
            <v/>
          </cell>
        </row>
        <row r="2550">
          <cell r="A2550">
            <v>43127</v>
          </cell>
          <cell r="AC2550">
            <v>31</v>
          </cell>
          <cell r="AE2550">
            <v>100</v>
          </cell>
          <cell r="AF2550" t="str">
            <v/>
          </cell>
        </row>
        <row r="2551">
          <cell r="A2551">
            <v>43127</v>
          </cell>
          <cell r="AB2551" t="str">
            <v>3rd</v>
          </cell>
          <cell r="AC2551">
            <v>7</v>
          </cell>
          <cell r="AE2551">
            <v>100</v>
          </cell>
          <cell r="AF2551" t="str">
            <v/>
          </cell>
        </row>
        <row r="2552">
          <cell r="A2552">
            <v>43127</v>
          </cell>
          <cell r="AB2552" t="str">
            <v>WON</v>
          </cell>
          <cell r="AC2552">
            <v>2.5</v>
          </cell>
          <cell r="AE2552">
            <v>100</v>
          </cell>
          <cell r="AF2552">
            <v>250</v>
          </cell>
        </row>
        <row r="2553">
          <cell r="A2553">
            <v>43127</v>
          </cell>
          <cell r="AC2553">
            <v>5.5</v>
          </cell>
          <cell r="AE2553">
            <v>100</v>
          </cell>
          <cell r="AF2553" t="str">
            <v/>
          </cell>
        </row>
        <row r="2554">
          <cell r="A2554">
            <v>43127</v>
          </cell>
          <cell r="AC2554">
            <v>7</v>
          </cell>
          <cell r="AE2554">
            <v>100</v>
          </cell>
          <cell r="AF2554" t="str">
            <v/>
          </cell>
        </row>
        <row r="2555">
          <cell r="A2555">
            <v>43127</v>
          </cell>
          <cell r="AB2555" t="str">
            <v>2nd</v>
          </cell>
          <cell r="AC2555">
            <v>11</v>
          </cell>
          <cell r="AE2555">
            <v>100</v>
          </cell>
          <cell r="AF2555" t="str">
            <v/>
          </cell>
        </row>
        <row r="2556">
          <cell r="A2556">
            <v>43127</v>
          </cell>
          <cell r="AB2556" t="str">
            <v>3rd</v>
          </cell>
          <cell r="AC2556">
            <v>9.5</v>
          </cell>
          <cell r="AE2556">
            <v>100</v>
          </cell>
          <cell r="AF2556" t="str">
            <v/>
          </cell>
        </row>
        <row r="2557">
          <cell r="A2557">
            <v>43134</v>
          </cell>
          <cell r="AC2557">
            <v>2.5</v>
          </cell>
          <cell r="AE2557">
            <v>100</v>
          </cell>
          <cell r="AF2557" t="str">
            <v/>
          </cell>
        </row>
        <row r="2558">
          <cell r="A2558">
            <v>43134</v>
          </cell>
          <cell r="AB2558" t="str">
            <v>WON</v>
          </cell>
          <cell r="AC2558">
            <v>3.6</v>
          </cell>
          <cell r="AE2558">
            <v>100</v>
          </cell>
          <cell r="AF2558">
            <v>360</v>
          </cell>
        </row>
        <row r="2559">
          <cell r="A2559">
            <v>43134</v>
          </cell>
          <cell r="AB2559" t="str">
            <v>ntd</v>
          </cell>
          <cell r="AC2559">
            <v>7</v>
          </cell>
          <cell r="AE2559">
            <v>100</v>
          </cell>
          <cell r="AF2559" t="str">
            <v/>
          </cell>
        </row>
        <row r="2560">
          <cell r="A2560">
            <v>43134</v>
          </cell>
          <cell r="AB2560" t="str">
            <v>2nd</v>
          </cell>
          <cell r="AC2560">
            <v>9.5</v>
          </cell>
          <cell r="AE2560">
            <v>100</v>
          </cell>
          <cell r="AF2560" t="str">
            <v/>
          </cell>
        </row>
        <row r="2561">
          <cell r="A2561">
            <v>43134</v>
          </cell>
          <cell r="AC2561">
            <v>12</v>
          </cell>
          <cell r="AE2561">
            <v>100</v>
          </cell>
          <cell r="AF2561" t="str">
            <v/>
          </cell>
        </row>
        <row r="2562">
          <cell r="A2562">
            <v>43134</v>
          </cell>
          <cell r="AC2562">
            <v>2.35</v>
          </cell>
          <cell r="AE2562">
            <v>100</v>
          </cell>
          <cell r="AF2562" t="str">
            <v/>
          </cell>
        </row>
        <row r="2563">
          <cell r="A2563">
            <v>43134</v>
          </cell>
          <cell r="AC2563">
            <v>5.5</v>
          </cell>
          <cell r="AE2563">
            <v>100</v>
          </cell>
          <cell r="AF2563" t="str">
            <v/>
          </cell>
        </row>
        <row r="2564">
          <cell r="A2564">
            <v>43134</v>
          </cell>
          <cell r="AB2564" t="str">
            <v>3rd</v>
          </cell>
          <cell r="AC2564">
            <v>5</v>
          </cell>
          <cell r="AE2564">
            <v>100</v>
          </cell>
          <cell r="AF2564" t="str">
            <v/>
          </cell>
        </row>
        <row r="2565">
          <cell r="A2565">
            <v>43134</v>
          </cell>
          <cell r="AC2565">
            <v>8</v>
          </cell>
          <cell r="AE2565">
            <v>100</v>
          </cell>
          <cell r="AF2565" t="str">
            <v/>
          </cell>
        </row>
        <row r="2566">
          <cell r="A2566">
            <v>43134</v>
          </cell>
          <cell r="AB2566" t="str">
            <v>2nd</v>
          </cell>
          <cell r="AC2566">
            <v>26</v>
          </cell>
          <cell r="AE2566">
            <v>100</v>
          </cell>
          <cell r="AF2566" t="str">
            <v/>
          </cell>
        </row>
        <row r="2567">
          <cell r="A2567">
            <v>43134</v>
          </cell>
          <cell r="AB2567" t="str">
            <v>2nd</v>
          </cell>
          <cell r="AC2567">
            <v>1.75</v>
          </cell>
          <cell r="AE2567">
            <v>100</v>
          </cell>
          <cell r="AF2567" t="str">
            <v/>
          </cell>
        </row>
        <row r="2568">
          <cell r="A2568">
            <v>43134</v>
          </cell>
          <cell r="AB2568" t="str">
            <v>ntd</v>
          </cell>
          <cell r="AC2568">
            <v>7</v>
          </cell>
          <cell r="AE2568">
            <v>100</v>
          </cell>
          <cell r="AF2568" t="str">
            <v/>
          </cell>
        </row>
        <row r="2569">
          <cell r="A2569">
            <v>43134</v>
          </cell>
          <cell r="AC2569">
            <v>7.5</v>
          </cell>
          <cell r="AE2569">
            <v>100</v>
          </cell>
          <cell r="AF2569" t="str">
            <v/>
          </cell>
        </row>
        <row r="2570">
          <cell r="A2570">
            <v>43134</v>
          </cell>
          <cell r="AC2570">
            <v>14</v>
          </cell>
          <cell r="AE2570">
            <v>100</v>
          </cell>
          <cell r="AF2570" t="str">
            <v/>
          </cell>
        </row>
        <row r="2571">
          <cell r="A2571">
            <v>43134</v>
          </cell>
          <cell r="AC2571">
            <v>26</v>
          </cell>
          <cell r="AE2571">
            <v>100</v>
          </cell>
          <cell r="AF2571" t="str">
            <v/>
          </cell>
        </row>
        <row r="2572">
          <cell r="A2572">
            <v>43134</v>
          </cell>
          <cell r="AB2572" t="str">
            <v>2nd</v>
          </cell>
          <cell r="AC2572">
            <v>17</v>
          </cell>
          <cell r="AE2572">
            <v>100</v>
          </cell>
          <cell r="AF2572" t="str">
            <v/>
          </cell>
        </row>
        <row r="2573">
          <cell r="A2573">
            <v>43134</v>
          </cell>
          <cell r="AC2573">
            <v>3.4</v>
          </cell>
          <cell r="AE2573">
            <v>100</v>
          </cell>
          <cell r="AF2573" t="str">
            <v/>
          </cell>
        </row>
        <row r="2574">
          <cell r="A2574">
            <v>43134</v>
          </cell>
          <cell r="AB2574" t="str">
            <v>WON</v>
          </cell>
          <cell r="AC2574">
            <v>2.25</v>
          </cell>
          <cell r="AE2574">
            <v>100</v>
          </cell>
          <cell r="AF2574">
            <v>225</v>
          </cell>
        </row>
        <row r="2575">
          <cell r="A2575">
            <v>43134</v>
          </cell>
          <cell r="AC2575">
            <v>17</v>
          </cell>
          <cell r="AE2575">
            <v>100</v>
          </cell>
          <cell r="AF2575" t="str">
            <v/>
          </cell>
        </row>
        <row r="2576">
          <cell r="A2576">
            <v>43134</v>
          </cell>
          <cell r="AC2576">
            <v>13</v>
          </cell>
          <cell r="AE2576">
            <v>100</v>
          </cell>
          <cell r="AF2576" t="str">
            <v/>
          </cell>
        </row>
        <row r="2577">
          <cell r="A2577">
            <v>43134</v>
          </cell>
          <cell r="AB2577" t="str">
            <v>WON</v>
          </cell>
          <cell r="AC2577">
            <v>7.5</v>
          </cell>
          <cell r="AE2577">
            <v>100</v>
          </cell>
          <cell r="AF2577">
            <v>750</v>
          </cell>
        </row>
        <row r="2578">
          <cell r="A2578">
            <v>43134</v>
          </cell>
          <cell r="AC2578">
            <v>3.6</v>
          </cell>
          <cell r="AE2578">
            <v>100</v>
          </cell>
          <cell r="AF2578" t="str">
            <v/>
          </cell>
        </row>
        <row r="2579">
          <cell r="A2579">
            <v>43134</v>
          </cell>
          <cell r="AC2579">
            <v>5</v>
          </cell>
          <cell r="AE2579">
            <v>100</v>
          </cell>
          <cell r="AF2579" t="str">
            <v/>
          </cell>
        </row>
        <row r="2580">
          <cell r="A2580">
            <v>43134</v>
          </cell>
          <cell r="AB2580" t="str">
            <v>3rd</v>
          </cell>
          <cell r="AC2580">
            <v>7.5</v>
          </cell>
          <cell r="AE2580">
            <v>100</v>
          </cell>
          <cell r="AF2580" t="str">
            <v/>
          </cell>
        </row>
        <row r="2581">
          <cell r="A2581">
            <v>43134</v>
          </cell>
          <cell r="AB2581" t="str">
            <v>2nd</v>
          </cell>
          <cell r="AC2581">
            <v>13</v>
          </cell>
          <cell r="AE2581">
            <v>100</v>
          </cell>
          <cell r="AF2581" t="str">
            <v/>
          </cell>
        </row>
        <row r="2582">
          <cell r="A2582">
            <v>43134</v>
          </cell>
          <cell r="AC2582">
            <v>4.4000000000000004</v>
          </cell>
          <cell r="AE2582">
            <v>100</v>
          </cell>
          <cell r="AF2582" t="str">
            <v/>
          </cell>
        </row>
        <row r="2583">
          <cell r="A2583">
            <v>43134</v>
          </cell>
          <cell r="AC2583">
            <v>5</v>
          </cell>
          <cell r="AE2583">
            <v>100</v>
          </cell>
          <cell r="AF2583" t="str">
            <v/>
          </cell>
        </row>
        <row r="2584">
          <cell r="A2584">
            <v>43134</v>
          </cell>
          <cell r="AB2584" t="str">
            <v>WON</v>
          </cell>
          <cell r="AC2584">
            <v>6</v>
          </cell>
          <cell r="AE2584">
            <v>100</v>
          </cell>
          <cell r="AF2584">
            <v>600</v>
          </cell>
        </row>
        <row r="2585">
          <cell r="A2585">
            <v>43134</v>
          </cell>
          <cell r="AB2585" t="str">
            <v>3rd</v>
          </cell>
          <cell r="AC2585">
            <v>11</v>
          </cell>
          <cell r="AE2585">
            <v>100</v>
          </cell>
          <cell r="AF2585" t="str">
            <v/>
          </cell>
        </row>
        <row r="2586">
          <cell r="A2586">
            <v>43134</v>
          </cell>
          <cell r="AC2586">
            <v>8.5</v>
          </cell>
          <cell r="AE2586">
            <v>100</v>
          </cell>
          <cell r="AF2586" t="str">
            <v/>
          </cell>
        </row>
        <row r="2587">
          <cell r="A2587">
            <v>43141</v>
          </cell>
          <cell r="AB2587" t="str">
            <v>2nd</v>
          </cell>
          <cell r="AC2587">
            <v>4.2</v>
          </cell>
          <cell r="AE2587">
            <v>100</v>
          </cell>
          <cell r="AF2587" t="str">
            <v/>
          </cell>
        </row>
        <row r="2588">
          <cell r="A2588">
            <v>43141</v>
          </cell>
          <cell r="AB2588" t="str">
            <v>3rd</v>
          </cell>
          <cell r="AC2588">
            <v>4.5999999999999996</v>
          </cell>
          <cell r="AE2588">
            <v>100</v>
          </cell>
          <cell r="AF2588" t="str">
            <v/>
          </cell>
        </row>
        <row r="2589">
          <cell r="A2589">
            <v>43141</v>
          </cell>
          <cell r="AC2589">
            <v>4.8</v>
          </cell>
          <cell r="AE2589">
            <v>100</v>
          </cell>
          <cell r="AF2589" t="str">
            <v/>
          </cell>
        </row>
        <row r="2590">
          <cell r="A2590">
            <v>43141</v>
          </cell>
          <cell r="AB2590" t="str">
            <v>WON</v>
          </cell>
          <cell r="AC2590">
            <v>6.5</v>
          </cell>
          <cell r="AE2590">
            <v>100</v>
          </cell>
          <cell r="AF2590">
            <v>650</v>
          </cell>
        </row>
        <row r="2591">
          <cell r="A2591">
            <v>43141</v>
          </cell>
          <cell r="AC2591">
            <v>21</v>
          </cell>
          <cell r="AE2591">
            <v>100</v>
          </cell>
          <cell r="AF2591" t="str">
            <v/>
          </cell>
        </row>
        <row r="2592">
          <cell r="A2592">
            <v>43141</v>
          </cell>
          <cell r="AB2592" t="str">
            <v>WON</v>
          </cell>
          <cell r="AC2592">
            <v>2.5</v>
          </cell>
          <cell r="AE2592">
            <v>100</v>
          </cell>
          <cell r="AF2592">
            <v>250</v>
          </cell>
        </row>
        <row r="2593">
          <cell r="A2593">
            <v>43141</v>
          </cell>
          <cell r="AB2593" t="str">
            <v>2nd</v>
          </cell>
          <cell r="AC2593">
            <v>5.5</v>
          </cell>
          <cell r="AE2593">
            <v>100</v>
          </cell>
          <cell r="AF2593" t="str">
            <v/>
          </cell>
        </row>
        <row r="2594">
          <cell r="A2594">
            <v>43141</v>
          </cell>
          <cell r="AC2594">
            <v>5</v>
          </cell>
          <cell r="AE2594">
            <v>100</v>
          </cell>
          <cell r="AF2594" t="str">
            <v/>
          </cell>
        </row>
        <row r="2595">
          <cell r="A2595">
            <v>43141</v>
          </cell>
          <cell r="AB2595" t="str">
            <v>ntd</v>
          </cell>
          <cell r="AC2595">
            <v>11</v>
          </cell>
          <cell r="AE2595">
            <v>100</v>
          </cell>
          <cell r="AF2595" t="str">
            <v/>
          </cell>
        </row>
        <row r="2596">
          <cell r="A2596">
            <v>43141</v>
          </cell>
          <cell r="AC2596">
            <v>10</v>
          </cell>
          <cell r="AE2596">
            <v>100</v>
          </cell>
          <cell r="AF2596" t="str">
            <v/>
          </cell>
        </row>
        <row r="2597">
          <cell r="A2597">
            <v>43141</v>
          </cell>
          <cell r="AC2597">
            <v>3.6</v>
          </cell>
          <cell r="AE2597">
            <v>100</v>
          </cell>
          <cell r="AF2597" t="str">
            <v/>
          </cell>
        </row>
        <row r="2598">
          <cell r="A2598">
            <v>43141</v>
          </cell>
          <cell r="AB2598" t="str">
            <v>WON</v>
          </cell>
          <cell r="AC2598">
            <v>4.8</v>
          </cell>
          <cell r="AE2598">
            <v>100</v>
          </cell>
          <cell r="AF2598">
            <v>480</v>
          </cell>
        </row>
        <row r="2599">
          <cell r="A2599">
            <v>43141</v>
          </cell>
          <cell r="AC2599">
            <v>4.2</v>
          </cell>
          <cell r="AE2599">
            <v>100</v>
          </cell>
          <cell r="AF2599" t="str">
            <v/>
          </cell>
        </row>
        <row r="2600">
          <cell r="A2600">
            <v>43141</v>
          </cell>
          <cell r="AC2600">
            <v>41</v>
          </cell>
          <cell r="AE2600">
            <v>100</v>
          </cell>
          <cell r="AF2600" t="str">
            <v/>
          </cell>
        </row>
        <row r="2601">
          <cell r="A2601">
            <v>43141</v>
          </cell>
          <cell r="AC2601">
            <v>7</v>
          </cell>
          <cell r="AE2601">
            <v>100</v>
          </cell>
          <cell r="AF2601" t="str">
            <v/>
          </cell>
        </row>
        <row r="2602">
          <cell r="A2602">
            <v>43141</v>
          </cell>
          <cell r="AB2602" t="str">
            <v>WON</v>
          </cell>
          <cell r="AC2602">
            <v>5.5</v>
          </cell>
          <cell r="AE2602">
            <v>100</v>
          </cell>
          <cell r="AF2602">
            <v>550</v>
          </cell>
        </row>
        <row r="2603">
          <cell r="A2603">
            <v>43141</v>
          </cell>
          <cell r="AB2603" t="str">
            <v>3rd</v>
          </cell>
          <cell r="AC2603">
            <v>4.2</v>
          </cell>
          <cell r="AE2603">
            <v>100</v>
          </cell>
          <cell r="AF2603" t="str">
            <v/>
          </cell>
        </row>
        <row r="2604">
          <cell r="A2604">
            <v>43141</v>
          </cell>
          <cell r="AC2604">
            <v>11</v>
          </cell>
          <cell r="AE2604">
            <v>100</v>
          </cell>
          <cell r="AF2604" t="str">
            <v/>
          </cell>
        </row>
        <row r="2605">
          <cell r="A2605">
            <v>43141</v>
          </cell>
          <cell r="AC2605">
            <v>16</v>
          </cell>
          <cell r="AE2605">
            <v>100</v>
          </cell>
          <cell r="AF2605" t="str">
            <v/>
          </cell>
        </row>
        <row r="2606">
          <cell r="A2606">
            <v>43141</v>
          </cell>
          <cell r="AC2606">
            <v>7</v>
          </cell>
          <cell r="AE2606">
            <v>100</v>
          </cell>
          <cell r="AF2606" t="str">
            <v/>
          </cell>
        </row>
        <row r="2607">
          <cell r="A2607">
            <v>43141</v>
          </cell>
          <cell r="AC2607">
            <v>9</v>
          </cell>
          <cell r="AE2607">
            <v>100</v>
          </cell>
          <cell r="AF2607" t="str">
            <v/>
          </cell>
        </row>
        <row r="2608">
          <cell r="A2608">
            <v>43141</v>
          </cell>
          <cell r="AB2608" t="str">
            <v>L/Scr</v>
          </cell>
          <cell r="AC2608">
            <v>1</v>
          </cell>
          <cell r="AE2608" t="str">
            <v/>
          </cell>
          <cell r="AF2608" t="str">
            <v/>
          </cell>
        </row>
        <row r="2609">
          <cell r="A2609">
            <v>43141</v>
          </cell>
          <cell r="AC2609">
            <v>7</v>
          </cell>
          <cell r="AE2609">
            <v>100</v>
          </cell>
          <cell r="AF2609" t="str">
            <v/>
          </cell>
        </row>
        <row r="2610">
          <cell r="A2610">
            <v>43141</v>
          </cell>
          <cell r="AC2610">
            <v>6</v>
          </cell>
          <cell r="AE2610">
            <v>100</v>
          </cell>
          <cell r="AF2610" t="str">
            <v/>
          </cell>
        </row>
        <row r="2611">
          <cell r="A2611">
            <v>43141</v>
          </cell>
          <cell r="AC2611">
            <v>7</v>
          </cell>
          <cell r="AE2611">
            <v>100</v>
          </cell>
          <cell r="AF2611" t="str">
            <v/>
          </cell>
        </row>
        <row r="2612">
          <cell r="A2612">
            <v>43141</v>
          </cell>
          <cell r="AC2612">
            <v>9</v>
          </cell>
          <cell r="AE2612">
            <v>100</v>
          </cell>
          <cell r="AF2612" t="str">
            <v/>
          </cell>
        </row>
        <row r="2613">
          <cell r="A2613">
            <v>43141</v>
          </cell>
          <cell r="AB2613" t="str">
            <v>WON</v>
          </cell>
          <cell r="AC2613">
            <v>6.5</v>
          </cell>
          <cell r="AE2613">
            <v>100</v>
          </cell>
          <cell r="AF2613">
            <v>650</v>
          </cell>
        </row>
        <row r="2614">
          <cell r="A2614">
            <v>43141</v>
          </cell>
          <cell r="AC2614">
            <v>51</v>
          </cell>
          <cell r="AE2614">
            <v>100</v>
          </cell>
          <cell r="AF2614" t="str">
            <v/>
          </cell>
        </row>
        <row r="2615">
          <cell r="A2615">
            <v>43141</v>
          </cell>
          <cell r="AC2615">
            <v>17</v>
          </cell>
          <cell r="AE2615">
            <v>100</v>
          </cell>
          <cell r="AF2615" t="str">
            <v/>
          </cell>
        </row>
        <row r="2616">
          <cell r="A2616">
            <v>43141</v>
          </cell>
          <cell r="AC2616">
            <v>4.5999999999999996</v>
          </cell>
          <cell r="AE2616">
            <v>100</v>
          </cell>
          <cell r="AF2616" t="str">
            <v/>
          </cell>
        </row>
        <row r="2617">
          <cell r="A2617">
            <v>43141</v>
          </cell>
          <cell r="AB2617" t="str">
            <v>3rd</v>
          </cell>
          <cell r="AC2617">
            <v>5</v>
          </cell>
          <cell r="AE2617">
            <v>100</v>
          </cell>
          <cell r="AF2617" t="str">
            <v/>
          </cell>
        </row>
        <row r="2618">
          <cell r="A2618">
            <v>43141</v>
          </cell>
          <cell r="AC2618">
            <v>2.9</v>
          </cell>
          <cell r="AE2618">
            <v>100</v>
          </cell>
          <cell r="AF2618" t="str">
            <v/>
          </cell>
        </row>
        <row r="2619">
          <cell r="A2619">
            <v>43141</v>
          </cell>
          <cell r="AC2619">
            <v>15</v>
          </cell>
          <cell r="AE2619">
            <v>100</v>
          </cell>
          <cell r="AF2619" t="str">
            <v/>
          </cell>
        </row>
        <row r="2620">
          <cell r="A2620">
            <v>43141</v>
          </cell>
          <cell r="AC2620">
            <v>4.5999999999999996</v>
          </cell>
          <cell r="AE2620">
            <v>100</v>
          </cell>
          <cell r="AF2620" t="str">
            <v/>
          </cell>
        </row>
        <row r="2621">
          <cell r="A2621">
            <v>43141</v>
          </cell>
          <cell r="AB2621" t="str">
            <v>2nd</v>
          </cell>
          <cell r="AC2621">
            <v>8.5</v>
          </cell>
          <cell r="AE2621">
            <v>100</v>
          </cell>
          <cell r="AF2621" t="str">
            <v/>
          </cell>
        </row>
        <row r="2622">
          <cell r="A2622">
            <v>43148</v>
          </cell>
          <cell r="AC2622">
            <v>6.5</v>
          </cell>
          <cell r="AE2622">
            <v>100</v>
          </cell>
          <cell r="AF2622" t="str">
            <v/>
          </cell>
        </row>
        <row r="2623">
          <cell r="A2623">
            <v>43148</v>
          </cell>
          <cell r="AC2623">
            <v>17</v>
          </cell>
          <cell r="AE2623">
            <v>100</v>
          </cell>
          <cell r="AF2623" t="str">
            <v/>
          </cell>
        </row>
        <row r="2624">
          <cell r="A2624">
            <v>43148</v>
          </cell>
          <cell r="AC2624">
            <v>4.2</v>
          </cell>
          <cell r="AE2624">
            <v>100</v>
          </cell>
          <cell r="AF2624" t="str">
            <v/>
          </cell>
        </row>
        <row r="2625">
          <cell r="A2625">
            <v>43148</v>
          </cell>
          <cell r="AC2625">
            <v>19</v>
          </cell>
          <cell r="AE2625">
            <v>100</v>
          </cell>
          <cell r="AF2625" t="str">
            <v/>
          </cell>
        </row>
        <row r="2626">
          <cell r="A2626">
            <v>43148</v>
          </cell>
          <cell r="AB2626" t="str">
            <v>2nd</v>
          </cell>
          <cell r="AC2626">
            <v>10</v>
          </cell>
          <cell r="AE2626">
            <v>100</v>
          </cell>
          <cell r="AF2626" t="str">
            <v/>
          </cell>
        </row>
        <row r="2627">
          <cell r="A2627">
            <v>43148</v>
          </cell>
          <cell r="AC2627">
            <v>3.6</v>
          </cell>
          <cell r="AE2627">
            <v>100</v>
          </cell>
          <cell r="AF2627" t="str">
            <v/>
          </cell>
        </row>
        <row r="2628">
          <cell r="A2628">
            <v>43148</v>
          </cell>
          <cell r="AB2628" t="str">
            <v>WON</v>
          </cell>
          <cell r="AC2628">
            <v>6</v>
          </cell>
          <cell r="AE2628">
            <v>100</v>
          </cell>
          <cell r="AF2628">
            <v>600</v>
          </cell>
        </row>
        <row r="2629">
          <cell r="A2629">
            <v>43148</v>
          </cell>
          <cell r="AC2629">
            <v>17</v>
          </cell>
          <cell r="AE2629">
            <v>100</v>
          </cell>
          <cell r="AF2629" t="str">
            <v/>
          </cell>
        </row>
        <row r="2630">
          <cell r="A2630">
            <v>43148</v>
          </cell>
          <cell r="AC2630">
            <v>5</v>
          </cell>
          <cell r="AE2630">
            <v>100</v>
          </cell>
          <cell r="AF2630" t="str">
            <v/>
          </cell>
        </row>
        <row r="2631">
          <cell r="A2631">
            <v>43148</v>
          </cell>
          <cell r="AC2631">
            <v>16</v>
          </cell>
          <cell r="AE2631">
            <v>100</v>
          </cell>
          <cell r="AF2631" t="str">
            <v/>
          </cell>
        </row>
        <row r="2632">
          <cell r="A2632">
            <v>43148</v>
          </cell>
          <cell r="AC2632">
            <v>13</v>
          </cell>
          <cell r="AE2632">
            <v>100</v>
          </cell>
          <cell r="AF2632" t="str">
            <v/>
          </cell>
        </row>
        <row r="2633">
          <cell r="A2633">
            <v>43148</v>
          </cell>
          <cell r="AC2633">
            <v>9</v>
          </cell>
          <cell r="AE2633">
            <v>100</v>
          </cell>
          <cell r="AF2633" t="str">
            <v/>
          </cell>
        </row>
        <row r="2634">
          <cell r="A2634">
            <v>43148</v>
          </cell>
          <cell r="AB2634" t="str">
            <v>WON</v>
          </cell>
          <cell r="AC2634">
            <v>2.0499999999999998</v>
          </cell>
          <cell r="AE2634">
            <v>100</v>
          </cell>
          <cell r="AF2634">
            <v>204.99999999999997</v>
          </cell>
        </row>
        <row r="2635">
          <cell r="A2635">
            <v>43148</v>
          </cell>
          <cell r="AB2635" t="str">
            <v>2nd</v>
          </cell>
          <cell r="AC2635">
            <v>11</v>
          </cell>
          <cell r="AE2635">
            <v>100</v>
          </cell>
          <cell r="AF2635" t="str">
            <v/>
          </cell>
        </row>
        <row r="2636">
          <cell r="A2636">
            <v>43148</v>
          </cell>
          <cell r="AB2636" t="str">
            <v>2rd</v>
          </cell>
          <cell r="AC2636">
            <v>6.5</v>
          </cell>
          <cell r="AE2636">
            <v>100</v>
          </cell>
          <cell r="AF2636" t="str">
            <v/>
          </cell>
        </row>
        <row r="2637">
          <cell r="A2637">
            <v>43148</v>
          </cell>
          <cell r="AC2637">
            <v>8.5</v>
          </cell>
          <cell r="AE2637">
            <v>100</v>
          </cell>
          <cell r="AF2637" t="str">
            <v/>
          </cell>
        </row>
        <row r="2638">
          <cell r="A2638">
            <v>43148</v>
          </cell>
          <cell r="AC2638">
            <v>3</v>
          </cell>
          <cell r="AE2638">
            <v>100</v>
          </cell>
          <cell r="AF2638" t="str">
            <v/>
          </cell>
        </row>
        <row r="2639">
          <cell r="A2639">
            <v>43148</v>
          </cell>
          <cell r="AB2639" t="str">
            <v>WON</v>
          </cell>
          <cell r="AC2639">
            <v>4.4000000000000004</v>
          </cell>
          <cell r="AE2639">
            <v>100</v>
          </cell>
          <cell r="AF2639">
            <v>440.00000000000006</v>
          </cell>
        </row>
        <row r="2640">
          <cell r="A2640">
            <v>43148</v>
          </cell>
          <cell r="AB2640" t="str">
            <v>L/Scr</v>
          </cell>
          <cell r="AC2640">
            <v>1</v>
          </cell>
          <cell r="AE2640" t="str">
            <v/>
          </cell>
          <cell r="AF2640" t="str">
            <v/>
          </cell>
        </row>
        <row r="2641">
          <cell r="A2641">
            <v>43148</v>
          </cell>
          <cell r="AB2641" t="str">
            <v>2nd</v>
          </cell>
          <cell r="AC2641">
            <v>17</v>
          </cell>
          <cell r="AE2641">
            <v>100</v>
          </cell>
          <cell r="AF2641" t="str">
            <v/>
          </cell>
        </row>
        <row r="2642">
          <cell r="A2642">
            <v>43148</v>
          </cell>
          <cell r="AB2642" t="str">
            <v>2nd</v>
          </cell>
          <cell r="AC2642">
            <v>9</v>
          </cell>
          <cell r="AE2642">
            <v>100</v>
          </cell>
          <cell r="AF2642" t="str">
            <v/>
          </cell>
        </row>
        <row r="2643">
          <cell r="A2643">
            <v>43148</v>
          </cell>
          <cell r="AC2643">
            <v>4.4000000000000004</v>
          </cell>
          <cell r="AE2643">
            <v>100</v>
          </cell>
          <cell r="AF2643" t="str">
            <v/>
          </cell>
        </row>
        <row r="2644">
          <cell r="A2644">
            <v>43148</v>
          </cell>
          <cell r="AC2644">
            <v>4.8</v>
          </cell>
          <cell r="AE2644">
            <v>100</v>
          </cell>
          <cell r="AF2644" t="str">
            <v/>
          </cell>
        </row>
        <row r="2645">
          <cell r="A2645">
            <v>43148</v>
          </cell>
          <cell r="AC2645">
            <v>12</v>
          </cell>
          <cell r="AE2645">
            <v>100</v>
          </cell>
          <cell r="AF2645" t="str">
            <v/>
          </cell>
        </row>
        <row r="2646">
          <cell r="A2646">
            <v>43148</v>
          </cell>
          <cell r="AC2646">
            <v>41</v>
          </cell>
          <cell r="AE2646">
            <v>100</v>
          </cell>
          <cell r="AF2646" t="str">
            <v/>
          </cell>
        </row>
        <row r="2647">
          <cell r="A2647">
            <v>43148</v>
          </cell>
          <cell r="AC2647">
            <v>9.5</v>
          </cell>
          <cell r="AE2647">
            <v>100</v>
          </cell>
          <cell r="AF2647" t="str">
            <v/>
          </cell>
        </row>
        <row r="2648">
          <cell r="A2648">
            <v>43148</v>
          </cell>
          <cell r="AC2648">
            <v>5.5</v>
          </cell>
          <cell r="AE2648">
            <v>100</v>
          </cell>
          <cell r="AF2648" t="str">
            <v/>
          </cell>
        </row>
        <row r="2649">
          <cell r="A2649">
            <v>43148</v>
          </cell>
          <cell r="AB2649" t="str">
            <v>2nd</v>
          </cell>
          <cell r="AC2649">
            <v>6</v>
          </cell>
          <cell r="AE2649">
            <v>100</v>
          </cell>
          <cell r="AF2649" t="str">
            <v/>
          </cell>
        </row>
        <row r="2650">
          <cell r="A2650">
            <v>43148</v>
          </cell>
          <cell r="AC2650">
            <v>31</v>
          </cell>
          <cell r="AE2650">
            <v>100</v>
          </cell>
          <cell r="AF2650" t="str">
            <v/>
          </cell>
        </row>
        <row r="2651">
          <cell r="A2651">
            <v>43148</v>
          </cell>
          <cell r="AB2651" t="str">
            <v>WON</v>
          </cell>
          <cell r="AC2651">
            <v>9</v>
          </cell>
          <cell r="AE2651">
            <v>100</v>
          </cell>
          <cell r="AF2651">
            <v>900</v>
          </cell>
        </row>
        <row r="2652">
          <cell r="A2652">
            <v>43148</v>
          </cell>
          <cell r="AB2652" t="str">
            <v>2nd</v>
          </cell>
          <cell r="AC2652">
            <v>1.8</v>
          </cell>
          <cell r="AE2652">
            <v>100</v>
          </cell>
          <cell r="AF2652" t="str">
            <v/>
          </cell>
        </row>
        <row r="2653">
          <cell r="A2653">
            <v>43148</v>
          </cell>
          <cell r="AC2653">
            <v>13</v>
          </cell>
          <cell r="AE2653">
            <v>100</v>
          </cell>
          <cell r="AF2653" t="str">
            <v/>
          </cell>
        </row>
        <row r="2654">
          <cell r="A2654">
            <v>43148</v>
          </cell>
          <cell r="AC2654">
            <v>11</v>
          </cell>
          <cell r="AE2654">
            <v>100</v>
          </cell>
          <cell r="AF2654" t="str">
            <v/>
          </cell>
        </row>
        <row r="2655">
          <cell r="A2655">
            <v>43148</v>
          </cell>
          <cell r="AC2655">
            <v>31</v>
          </cell>
          <cell r="AE2655">
            <v>100</v>
          </cell>
          <cell r="AF2655" t="str">
            <v/>
          </cell>
        </row>
        <row r="2656">
          <cell r="A2656">
            <v>43148</v>
          </cell>
          <cell r="AB2656" t="str">
            <v>WON</v>
          </cell>
          <cell r="AC2656">
            <v>11</v>
          </cell>
          <cell r="AE2656">
            <v>100</v>
          </cell>
          <cell r="AF2656">
            <v>1100</v>
          </cell>
        </row>
        <row r="2657">
          <cell r="A2657">
            <v>43148</v>
          </cell>
          <cell r="AC2657">
            <v>13</v>
          </cell>
          <cell r="AE2657">
            <v>100</v>
          </cell>
          <cell r="AF2657" t="str">
            <v/>
          </cell>
        </row>
        <row r="2658">
          <cell r="A2658">
            <v>43148</v>
          </cell>
          <cell r="AB2658" t="str">
            <v>WON</v>
          </cell>
          <cell r="AC2658">
            <v>18</v>
          </cell>
          <cell r="AE2658">
            <v>100</v>
          </cell>
          <cell r="AF2658">
            <v>1800</v>
          </cell>
        </row>
        <row r="2659">
          <cell r="A2659">
            <v>43148</v>
          </cell>
          <cell r="AC2659">
            <v>3.4</v>
          </cell>
          <cell r="AE2659">
            <v>100</v>
          </cell>
          <cell r="AF2659" t="str">
            <v/>
          </cell>
        </row>
        <row r="2660">
          <cell r="A2660">
            <v>43148</v>
          </cell>
          <cell r="AC2660">
            <v>20</v>
          </cell>
          <cell r="AE2660">
            <v>100</v>
          </cell>
          <cell r="AF2660" t="str">
            <v/>
          </cell>
        </row>
        <row r="2661">
          <cell r="A2661">
            <v>43148</v>
          </cell>
          <cell r="AC2661">
            <v>26</v>
          </cell>
          <cell r="AE2661">
            <v>100</v>
          </cell>
          <cell r="AF2661" t="str">
            <v/>
          </cell>
        </row>
        <row r="2662">
          <cell r="A2662">
            <v>43155</v>
          </cell>
          <cell r="AB2662" t="str">
            <v>2nd</v>
          </cell>
          <cell r="AC2662">
            <v>4.5999999999999996</v>
          </cell>
          <cell r="AE2662">
            <v>100</v>
          </cell>
          <cell r="AF2662" t="str">
            <v/>
          </cell>
        </row>
        <row r="2663">
          <cell r="A2663">
            <v>43155</v>
          </cell>
          <cell r="AC2663">
            <v>8</v>
          </cell>
          <cell r="AE2663">
            <v>100</v>
          </cell>
          <cell r="AF2663" t="str">
            <v/>
          </cell>
        </row>
        <row r="2664">
          <cell r="A2664">
            <v>43155</v>
          </cell>
          <cell r="AC2664">
            <v>4.5999999999999996</v>
          </cell>
          <cell r="AE2664">
            <v>100</v>
          </cell>
          <cell r="AF2664" t="str">
            <v/>
          </cell>
        </row>
        <row r="2665">
          <cell r="A2665">
            <v>43155</v>
          </cell>
          <cell r="AC2665">
            <v>6</v>
          </cell>
          <cell r="AE2665">
            <v>100</v>
          </cell>
          <cell r="AF2665" t="str">
            <v/>
          </cell>
        </row>
        <row r="2666">
          <cell r="A2666">
            <v>43155</v>
          </cell>
          <cell r="AB2666" t="str">
            <v>3rd</v>
          </cell>
          <cell r="AC2666">
            <v>10</v>
          </cell>
          <cell r="AE2666">
            <v>100</v>
          </cell>
          <cell r="AF2666" t="str">
            <v/>
          </cell>
        </row>
        <row r="2667">
          <cell r="A2667">
            <v>43155</v>
          </cell>
          <cell r="AB2667" t="str">
            <v>3rd</v>
          </cell>
          <cell r="AC2667">
            <v>5</v>
          </cell>
          <cell r="AE2667">
            <v>100</v>
          </cell>
          <cell r="AF2667" t="str">
            <v/>
          </cell>
        </row>
        <row r="2668">
          <cell r="A2668">
            <v>43155</v>
          </cell>
          <cell r="AC2668">
            <v>10</v>
          </cell>
          <cell r="AE2668">
            <v>100</v>
          </cell>
          <cell r="AF2668" t="str">
            <v/>
          </cell>
        </row>
        <row r="2669">
          <cell r="A2669">
            <v>43155</v>
          </cell>
          <cell r="AB2669" t="str">
            <v>2nd</v>
          </cell>
          <cell r="AC2669">
            <v>3.4</v>
          </cell>
          <cell r="AE2669">
            <v>100</v>
          </cell>
          <cell r="AF2669" t="str">
            <v/>
          </cell>
        </row>
        <row r="2670">
          <cell r="A2670">
            <v>43155</v>
          </cell>
          <cell r="AB2670" t="str">
            <v>WON</v>
          </cell>
          <cell r="AC2670">
            <v>18.399999999999999</v>
          </cell>
          <cell r="AE2670">
            <v>100</v>
          </cell>
          <cell r="AF2670">
            <v>1839.9999999999998</v>
          </cell>
        </row>
        <row r="2671">
          <cell r="A2671">
            <v>43155</v>
          </cell>
          <cell r="AC2671">
            <v>9</v>
          </cell>
          <cell r="AE2671">
            <v>100</v>
          </cell>
          <cell r="AF2671" t="str">
            <v/>
          </cell>
        </row>
        <row r="2672">
          <cell r="A2672">
            <v>43155</v>
          </cell>
          <cell r="AB2672" t="str">
            <v>WON</v>
          </cell>
          <cell r="AC2672">
            <v>3.8</v>
          </cell>
          <cell r="AE2672">
            <v>100</v>
          </cell>
          <cell r="AF2672">
            <v>380</v>
          </cell>
        </row>
        <row r="2673">
          <cell r="A2673">
            <v>43155</v>
          </cell>
          <cell r="AC2673">
            <v>6.5</v>
          </cell>
          <cell r="AE2673">
            <v>100</v>
          </cell>
          <cell r="AF2673" t="str">
            <v/>
          </cell>
        </row>
        <row r="2674">
          <cell r="A2674">
            <v>43155</v>
          </cell>
          <cell r="AC2674">
            <v>6</v>
          </cell>
          <cell r="AE2674">
            <v>100</v>
          </cell>
          <cell r="AF2674" t="str">
            <v/>
          </cell>
        </row>
        <row r="2675">
          <cell r="A2675">
            <v>43155</v>
          </cell>
          <cell r="AC2675">
            <v>5</v>
          </cell>
          <cell r="AE2675">
            <v>100</v>
          </cell>
          <cell r="AF2675" t="str">
            <v/>
          </cell>
        </row>
        <row r="2676">
          <cell r="A2676">
            <v>43155</v>
          </cell>
          <cell r="AB2676" t="str">
            <v>2nd</v>
          </cell>
          <cell r="AC2676">
            <v>10</v>
          </cell>
          <cell r="AE2676">
            <v>100</v>
          </cell>
          <cell r="AF2676" t="str">
            <v/>
          </cell>
        </row>
        <row r="2677">
          <cell r="A2677">
            <v>43155</v>
          </cell>
          <cell r="AC2677">
            <v>6.5</v>
          </cell>
          <cell r="AE2677">
            <v>100</v>
          </cell>
          <cell r="AF2677" t="str">
            <v/>
          </cell>
        </row>
        <row r="2678">
          <cell r="A2678">
            <v>43155</v>
          </cell>
          <cell r="AB2678" t="str">
            <v>3rd</v>
          </cell>
          <cell r="AC2678">
            <v>8</v>
          </cell>
          <cell r="AE2678">
            <v>100</v>
          </cell>
          <cell r="AF2678" t="str">
            <v/>
          </cell>
        </row>
        <row r="2679">
          <cell r="A2679">
            <v>43155</v>
          </cell>
          <cell r="AC2679">
            <v>10</v>
          </cell>
          <cell r="AE2679">
            <v>100</v>
          </cell>
          <cell r="AF2679" t="str">
            <v/>
          </cell>
        </row>
        <row r="2680">
          <cell r="A2680">
            <v>43155</v>
          </cell>
          <cell r="AC2680">
            <v>4.8</v>
          </cell>
          <cell r="AE2680">
            <v>100</v>
          </cell>
          <cell r="AF2680" t="str">
            <v/>
          </cell>
        </row>
        <row r="2681">
          <cell r="A2681">
            <v>43155</v>
          </cell>
          <cell r="AB2681" t="str">
            <v>WON</v>
          </cell>
          <cell r="AC2681">
            <v>7</v>
          </cell>
          <cell r="AE2681">
            <v>100</v>
          </cell>
          <cell r="AF2681">
            <v>700</v>
          </cell>
        </row>
        <row r="2682">
          <cell r="A2682">
            <v>43155</v>
          </cell>
          <cell r="AC2682">
            <v>4.2</v>
          </cell>
          <cell r="AE2682">
            <v>100</v>
          </cell>
          <cell r="AF2682" t="str">
            <v/>
          </cell>
        </row>
        <row r="2683">
          <cell r="A2683">
            <v>43155</v>
          </cell>
          <cell r="AB2683" t="str">
            <v>2nd</v>
          </cell>
          <cell r="AC2683">
            <v>4</v>
          </cell>
          <cell r="AE2683">
            <v>100</v>
          </cell>
          <cell r="AF2683" t="str">
            <v/>
          </cell>
        </row>
        <row r="2684">
          <cell r="A2684">
            <v>43155</v>
          </cell>
          <cell r="AB2684" t="str">
            <v>WON</v>
          </cell>
          <cell r="AC2684">
            <v>4.2</v>
          </cell>
          <cell r="AE2684">
            <v>100</v>
          </cell>
          <cell r="AF2684">
            <v>420</v>
          </cell>
        </row>
        <row r="2685">
          <cell r="A2685">
            <v>43155</v>
          </cell>
          <cell r="AC2685">
            <v>8.5</v>
          </cell>
          <cell r="AE2685">
            <v>100</v>
          </cell>
          <cell r="AF2685" t="str">
            <v/>
          </cell>
        </row>
        <row r="2686">
          <cell r="A2686">
            <v>43155</v>
          </cell>
          <cell r="AC2686">
            <v>17</v>
          </cell>
          <cell r="AE2686">
            <v>100</v>
          </cell>
          <cell r="AF2686" t="str">
            <v/>
          </cell>
        </row>
        <row r="2687">
          <cell r="A2687">
            <v>43155</v>
          </cell>
          <cell r="AB2687" t="str">
            <v>WON</v>
          </cell>
          <cell r="AC2687">
            <v>4.8</v>
          </cell>
          <cell r="AE2687">
            <v>100</v>
          </cell>
          <cell r="AF2687">
            <v>480</v>
          </cell>
        </row>
        <row r="2688">
          <cell r="A2688">
            <v>43155</v>
          </cell>
          <cell r="AB2688" t="str">
            <v>2nd</v>
          </cell>
          <cell r="AC2688">
            <v>6</v>
          </cell>
          <cell r="AE2688">
            <v>100</v>
          </cell>
          <cell r="AF2688" t="str">
            <v/>
          </cell>
        </row>
        <row r="2689">
          <cell r="A2689">
            <v>43155</v>
          </cell>
          <cell r="AB2689" t="str">
            <v>3rd</v>
          </cell>
          <cell r="AC2689">
            <v>7</v>
          </cell>
          <cell r="AE2689">
            <v>100</v>
          </cell>
          <cell r="AF2689" t="str">
            <v/>
          </cell>
        </row>
        <row r="2690">
          <cell r="A2690">
            <v>43155</v>
          </cell>
          <cell r="AC2690">
            <v>15</v>
          </cell>
          <cell r="AE2690">
            <v>100</v>
          </cell>
          <cell r="AF2690" t="str">
            <v/>
          </cell>
        </row>
        <row r="2691">
          <cell r="A2691">
            <v>43155</v>
          </cell>
          <cell r="AC2691">
            <v>6</v>
          </cell>
          <cell r="AE2691">
            <v>100</v>
          </cell>
          <cell r="AF2691" t="str">
            <v/>
          </cell>
        </row>
        <row r="2692">
          <cell r="A2692">
            <v>43155</v>
          </cell>
          <cell r="AC2692">
            <v>17</v>
          </cell>
          <cell r="AE2692">
            <v>100</v>
          </cell>
          <cell r="AF2692" t="str">
            <v/>
          </cell>
        </row>
        <row r="2693">
          <cell r="A2693">
            <v>43155</v>
          </cell>
          <cell r="AC2693">
            <v>9</v>
          </cell>
          <cell r="AE2693">
            <v>100</v>
          </cell>
          <cell r="AF2693" t="str">
            <v/>
          </cell>
        </row>
        <row r="2694">
          <cell r="A2694">
            <v>43155</v>
          </cell>
          <cell r="AB2694" t="str">
            <v>3rd</v>
          </cell>
          <cell r="AC2694">
            <v>16</v>
          </cell>
          <cell r="AE2694">
            <v>100</v>
          </cell>
          <cell r="AF2694" t="str">
            <v/>
          </cell>
        </row>
        <row r="2695">
          <cell r="A2695">
            <v>43155</v>
          </cell>
          <cell r="AB2695" t="str">
            <v>WON</v>
          </cell>
          <cell r="AC2695">
            <v>4.5999999999999996</v>
          </cell>
          <cell r="AE2695">
            <v>100</v>
          </cell>
          <cell r="AF2695">
            <v>459.99999999999994</v>
          </cell>
        </row>
        <row r="2696">
          <cell r="A2696">
            <v>43155</v>
          </cell>
          <cell r="AC2696">
            <v>16</v>
          </cell>
          <cell r="AE2696">
            <v>100</v>
          </cell>
          <cell r="AF2696" t="str">
            <v/>
          </cell>
        </row>
        <row r="2697">
          <cell r="A2697">
            <v>43155</v>
          </cell>
          <cell r="AB2697" t="str">
            <v>3rd</v>
          </cell>
          <cell r="AC2697">
            <v>4.2</v>
          </cell>
          <cell r="AE2697">
            <v>100</v>
          </cell>
          <cell r="AF2697" t="str">
            <v/>
          </cell>
        </row>
        <row r="2698">
          <cell r="A2698">
            <v>43155</v>
          </cell>
          <cell r="AB2698" t="str">
            <v>WON</v>
          </cell>
          <cell r="AC2698">
            <v>2.6</v>
          </cell>
          <cell r="AE2698">
            <v>100</v>
          </cell>
          <cell r="AF2698">
            <v>260</v>
          </cell>
        </row>
        <row r="2699">
          <cell r="A2699">
            <v>43155</v>
          </cell>
          <cell r="AC2699">
            <v>9.5</v>
          </cell>
          <cell r="AE2699">
            <v>100</v>
          </cell>
          <cell r="AF2699" t="str">
            <v/>
          </cell>
        </row>
        <row r="2700">
          <cell r="A2700">
            <v>43155</v>
          </cell>
          <cell r="AB2700" t="str">
            <v>2nd</v>
          </cell>
          <cell r="AC2700">
            <v>6</v>
          </cell>
          <cell r="AE2700">
            <v>100</v>
          </cell>
          <cell r="AF2700" t="str">
            <v/>
          </cell>
        </row>
        <row r="2701">
          <cell r="A2701">
            <v>43155</v>
          </cell>
          <cell r="AC2701">
            <v>11</v>
          </cell>
          <cell r="AE2701">
            <v>100</v>
          </cell>
          <cell r="AF2701" t="str">
            <v/>
          </cell>
        </row>
        <row r="2702">
          <cell r="A2702">
            <v>43162</v>
          </cell>
          <cell r="AC2702">
            <v>4</v>
          </cell>
          <cell r="AE2702">
            <v>100</v>
          </cell>
          <cell r="AF2702" t="str">
            <v/>
          </cell>
        </row>
        <row r="2703">
          <cell r="A2703">
            <v>43162</v>
          </cell>
          <cell r="AB2703" t="str">
            <v>ntd</v>
          </cell>
          <cell r="AC2703">
            <v>5</v>
          </cell>
          <cell r="AE2703">
            <v>100</v>
          </cell>
          <cell r="AF2703" t="str">
            <v/>
          </cell>
        </row>
        <row r="2704">
          <cell r="A2704">
            <v>43162</v>
          </cell>
          <cell r="AB2704" t="str">
            <v>2nd</v>
          </cell>
          <cell r="AC2704">
            <v>4.8</v>
          </cell>
          <cell r="AE2704">
            <v>100</v>
          </cell>
          <cell r="AF2704" t="str">
            <v/>
          </cell>
        </row>
        <row r="2705">
          <cell r="A2705">
            <v>43162</v>
          </cell>
          <cell r="AB2705" t="str">
            <v>WON</v>
          </cell>
          <cell r="AC2705">
            <v>3.6</v>
          </cell>
          <cell r="AE2705">
            <v>100</v>
          </cell>
          <cell r="AF2705">
            <v>360</v>
          </cell>
        </row>
        <row r="2706">
          <cell r="A2706">
            <v>43162</v>
          </cell>
          <cell r="AC2706">
            <v>14</v>
          </cell>
          <cell r="AE2706">
            <v>100</v>
          </cell>
          <cell r="AF2706" t="str">
            <v/>
          </cell>
        </row>
        <row r="2707">
          <cell r="A2707">
            <v>43162</v>
          </cell>
          <cell r="AB2707" t="str">
            <v>WON</v>
          </cell>
          <cell r="AC2707">
            <v>3.3</v>
          </cell>
          <cell r="AE2707">
            <v>100</v>
          </cell>
          <cell r="AF2707">
            <v>330</v>
          </cell>
        </row>
        <row r="2708">
          <cell r="A2708">
            <v>43162</v>
          </cell>
          <cell r="AB2708" t="str">
            <v>2nd</v>
          </cell>
          <cell r="AC2708">
            <v>4.4000000000000004</v>
          </cell>
          <cell r="AE2708">
            <v>100</v>
          </cell>
          <cell r="AF2708" t="str">
            <v/>
          </cell>
        </row>
        <row r="2709">
          <cell r="A2709">
            <v>43162</v>
          </cell>
          <cell r="AC2709">
            <v>11</v>
          </cell>
          <cell r="AE2709">
            <v>100</v>
          </cell>
          <cell r="AF2709" t="str">
            <v/>
          </cell>
        </row>
        <row r="2710">
          <cell r="A2710">
            <v>43162</v>
          </cell>
          <cell r="AC2710">
            <v>9</v>
          </cell>
          <cell r="AE2710">
            <v>100</v>
          </cell>
          <cell r="AF2710" t="str">
            <v/>
          </cell>
        </row>
        <row r="2711">
          <cell r="A2711">
            <v>43162</v>
          </cell>
          <cell r="AB2711" t="str">
            <v>ntd</v>
          </cell>
          <cell r="AC2711">
            <v>7.5</v>
          </cell>
          <cell r="AE2711">
            <v>100</v>
          </cell>
          <cell r="AF2711" t="str">
            <v/>
          </cell>
        </row>
        <row r="2712">
          <cell r="A2712">
            <v>43162</v>
          </cell>
          <cell r="AB2712" t="str">
            <v>2nd</v>
          </cell>
          <cell r="AC2712">
            <v>2.8</v>
          </cell>
          <cell r="AE2712">
            <v>100</v>
          </cell>
          <cell r="AF2712" t="str">
            <v/>
          </cell>
        </row>
        <row r="2713">
          <cell r="A2713">
            <v>43162</v>
          </cell>
          <cell r="AC2713">
            <v>16</v>
          </cell>
          <cell r="AE2713">
            <v>100</v>
          </cell>
          <cell r="AF2713" t="str">
            <v/>
          </cell>
        </row>
        <row r="2714">
          <cell r="A2714">
            <v>43162</v>
          </cell>
          <cell r="AB2714" t="str">
            <v>3rd</v>
          </cell>
          <cell r="AC2714">
            <v>8.5</v>
          </cell>
          <cell r="AE2714">
            <v>100</v>
          </cell>
          <cell r="AF2714" t="str">
            <v/>
          </cell>
        </row>
        <row r="2715">
          <cell r="A2715">
            <v>43162</v>
          </cell>
          <cell r="AC2715">
            <v>15</v>
          </cell>
          <cell r="AE2715">
            <v>100</v>
          </cell>
          <cell r="AF2715" t="str">
            <v/>
          </cell>
        </row>
        <row r="2716">
          <cell r="A2716">
            <v>43162</v>
          </cell>
          <cell r="AC2716">
            <v>26</v>
          </cell>
          <cell r="AE2716">
            <v>100</v>
          </cell>
          <cell r="AF2716" t="str">
            <v/>
          </cell>
        </row>
        <row r="2717">
          <cell r="A2717">
            <v>43162</v>
          </cell>
          <cell r="AC2717">
            <v>5</v>
          </cell>
          <cell r="AE2717">
            <v>100</v>
          </cell>
          <cell r="AF2717" t="str">
            <v/>
          </cell>
        </row>
        <row r="2718">
          <cell r="A2718">
            <v>43162</v>
          </cell>
          <cell r="AC2718">
            <v>3.1</v>
          </cell>
          <cell r="AE2718">
            <v>100</v>
          </cell>
          <cell r="AF2718" t="str">
            <v/>
          </cell>
        </row>
        <row r="2719">
          <cell r="A2719">
            <v>43162</v>
          </cell>
          <cell r="AB2719" t="str">
            <v>2nd</v>
          </cell>
          <cell r="AC2719">
            <v>8.5</v>
          </cell>
          <cell r="AE2719">
            <v>100</v>
          </cell>
          <cell r="AF2719" t="str">
            <v/>
          </cell>
        </row>
        <row r="2720">
          <cell r="A2720">
            <v>43162</v>
          </cell>
          <cell r="AB2720" t="str">
            <v>WON</v>
          </cell>
          <cell r="AC2720">
            <v>20</v>
          </cell>
          <cell r="AE2720">
            <v>100</v>
          </cell>
          <cell r="AF2720">
            <v>2000</v>
          </cell>
        </row>
        <row r="2721">
          <cell r="A2721">
            <v>43162</v>
          </cell>
          <cell r="AB2721" t="str">
            <v>3rd</v>
          </cell>
          <cell r="AC2721">
            <v>14</v>
          </cell>
          <cell r="AE2721">
            <v>100</v>
          </cell>
          <cell r="AF2721" t="str">
            <v/>
          </cell>
        </row>
        <row r="2722">
          <cell r="A2722">
            <v>43162</v>
          </cell>
          <cell r="AB2722" t="str">
            <v>WON</v>
          </cell>
          <cell r="AC2722">
            <v>6</v>
          </cell>
          <cell r="AE2722">
            <v>100</v>
          </cell>
          <cell r="AF2722">
            <v>600</v>
          </cell>
        </row>
        <row r="2723">
          <cell r="A2723">
            <v>43162</v>
          </cell>
          <cell r="AC2723">
            <v>14</v>
          </cell>
          <cell r="AE2723">
            <v>100</v>
          </cell>
          <cell r="AF2723" t="str">
            <v/>
          </cell>
        </row>
        <row r="2724">
          <cell r="A2724">
            <v>43162</v>
          </cell>
          <cell r="AC2724">
            <v>11</v>
          </cell>
          <cell r="AE2724">
            <v>100</v>
          </cell>
          <cell r="AF2724" t="str">
            <v/>
          </cell>
        </row>
        <row r="2725">
          <cell r="A2725">
            <v>43162</v>
          </cell>
          <cell r="AB2725" t="str">
            <v>3rd</v>
          </cell>
          <cell r="AC2725">
            <v>21</v>
          </cell>
          <cell r="AE2725">
            <v>100</v>
          </cell>
          <cell r="AF2725" t="str">
            <v/>
          </cell>
        </row>
        <row r="2726">
          <cell r="A2726">
            <v>43162</v>
          </cell>
          <cell r="AC2726">
            <v>5</v>
          </cell>
          <cell r="AE2726">
            <v>100</v>
          </cell>
          <cell r="AF2726" t="str">
            <v/>
          </cell>
        </row>
        <row r="2727">
          <cell r="A2727">
            <v>43162</v>
          </cell>
          <cell r="AB2727" t="str">
            <v>2nd</v>
          </cell>
          <cell r="AC2727">
            <v>15</v>
          </cell>
          <cell r="AE2727">
            <v>100</v>
          </cell>
          <cell r="AF2727" t="str">
            <v/>
          </cell>
        </row>
        <row r="2728">
          <cell r="A2728">
            <v>43162</v>
          </cell>
          <cell r="AC2728">
            <v>4.4000000000000004</v>
          </cell>
          <cell r="AE2728">
            <v>100</v>
          </cell>
          <cell r="AF2728" t="str">
            <v/>
          </cell>
        </row>
        <row r="2729">
          <cell r="A2729">
            <v>43162</v>
          </cell>
          <cell r="AC2729">
            <v>9.5</v>
          </cell>
          <cell r="AE2729">
            <v>100</v>
          </cell>
          <cell r="AF2729" t="str">
            <v/>
          </cell>
        </row>
        <row r="2730">
          <cell r="A2730">
            <v>43162</v>
          </cell>
          <cell r="AB2730" t="str">
            <v>3rd</v>
          </cell>
          <cell r="AC2730">
            <v>5.5</v>
          </cell>
          <cell r="AE2730">
            <v>100</v>
          </cell>
          <cell r="AF2730" t="str">
            <v/>
          </cell>
        </row>
        <row r="2731">
          <cell r="A2731">
            <v>43162</v>
          </cell>
          <cell r="AC2731">
            <v>14</v>
          </cell>
          <cell r="AE2731">
            <v>100</v>
          </cell>
          <cell r="AF2731" t="str">
            <v/>
          </cell>
        </row>
        <row r="2732">
          <cell r="A2732">
            <v>43162</v>
          </cell>
          <cell r="AB2732" t="str">
            <v>WON</v>
          </cell>
          <cell r="AC2732">
            <v>4.2</v>
          </cell>
          <cell r="AE2732">
            <v>100</v>
          </cell>
          <cell r="AF2732">
            <v>420</v>
          </cell>
        </row>
        <row r="2733">
          <cell r="A2733">
            <v>43162</v>
          </cell>
          <cell r="AC2733">
            <v>26</v>
          </cell>
          <cell r="AE2733">
            <v>100</v>
          </cell>
          <cell r="AF2733" t="str">
            <v/>
          </cell>
        </row>
        <row r="2734">
          <cell r="A2734">
            <v>43162</v>
          </cell>
          <cell r="AC2734">
            <v>18</v>
          </cell>
          <cell r="AE2734">
            <v>100</v>
          </cell>
          <cell r="AF2734" t="str">
            <v/>
          </cell>
        </row>
        <row r="2735">
          <cell r="A2735">
            <v>43162</v>
          </cell>
          <cell r="AC2735">
            <v>11</v>
          </cell>
          <cell r="AE2735">
            <v>100</v>
          </cell>
          <cell r="AF2735" t="str">
            <v/>
          </cell>
        </row>
        <row r="2736">
          <cell r="A2736">
            <v>43162</v>
          </cell>
          <cell r="AC2736">
            <v>11</v>
          </cell>
          <cell r="AE2736">
            <v>100</v>
          </cell>
          <cell r="AF2736" t="str">
            <v/>
          </cell>
        </row>
        <row r="2737">
          <cell r="A2737">
            <v>43169</v>
          </cell>
          <cell r="AB2737" t="str">
            <v>2nd</v>
          </cell>
          <cell r="AC2737">
            <v>4.8</v>
          </cell>
          <cell r="AE2737">
            <v>100</v>
          </cell>
          <cell r="AF2737" t="str">
            <v/>
          </cell>
        </row>
        <row r="2738">
          <cell r="A2738">
            <v>43169</v>
          </cell>
          <cell r="AB2738" t="str">
            <v>WON</v>
          </cell>
          <cell r="AC2738">
            <v>7.6</v>
          </cell>
          <cell r="AE2738">
            <v>100</v>
          </cell>
          <cell r="AF2738">
            <v>760</v>
          </cell>
        </row>
        <row r="2739">
          <cell r="A2739">
            <v>43169</v>
          </cell>
          <cell r="AC2739">
            <v>10</v>
          </cell>
          <cell r="AE2739">
            <v>100</v>
          </cell>
          <cell r="AF2739" t="str">
            <v/>
          </cell>
        </row>
        <row r="2740">
          <cell r="A2740">
            <v>43169</v>
          </cell>
          <cell r="AC2740">
            <v>3.7</v>
          </cell>
          <cell r="AE2740">
            <v>100</v>
          </cell>
          <cell r="AF2740" t="str">
            <v/>
          </cell>
        </row>
        <row r="2741">
          <cell r="A2741">
            <v>43169</v>
          </cell>
          <cell r="AB2741" t="str">
            <v>3rd</v>
          </cell>
          <cell r="AC2741">
            <v>11</v>
          </cell>
          <cell r="AE2741">
            <v>100</v>
          </cell>
          <cell r="AF2741" t="str">
            <v/>
          </cell>
        </row>
        <row r="2742">
          <cell r="A2742">
            <v>43169</v>
          </cell>
          <cell r="AB2742" t="str">
            <v>WON</v>
          </cell>
          <cell r="AC2742">
            <v>1.8</v>
          </cell>
          <cell r="AE2742">
            <v>100</v>
          </cell>
          <cell r="AF2742">
            <v>180</v>
          </cell>
        </row>
        <row r="2743">
          <cell r="A2743">
            <v>43169</v>
          </cell>
          <cell r="AC2743">
            <v>21</v>
          </cell>
          <cell r="AE2743">
            <v>100</v>
          </cell>
          <cell r="AF2743" t="str">
            <v/>
          </cell>
        </row>
        <row r="2744">
          <cell r="A2744">
            <v>43169</v>
          </cell>
          <cell r="AB2744" t="str">
            <v>3rd</v>
          </cell>
          <cell r="AC2744">
            <v>9</v>
          </cell>
          <cell r="AE2744">
            <v>100</v>
          </cell>
          <cell r="AF2744" t="str">
            <v/>
          </cell>
        </row>
        <row r="2745">
          <cell r="A2745">
            <v>43169</v>
          </cell>
          <cell r="AC2745">
            <v>8</v>
          </cell>
          <cell r="AE2745">
            <v>100</v>
          </cell>
          <cell r="AF2745" t="str">
            <v/>
          </cell>
        </row>
        <row r="2746">
          <cell r="A2746">
            <v>43169</v>
          </cell>
          <cell r="AC2746">
            <v>8</v>
          </cell>
          <cell r="AE2746">
            <v>100</v>
          </cell>
          <cell r="AF2746" t="str">
            <v/>
          </cell>
        </row>
        <row r="2747">
          <cell r="A2747">
            <v>43169</v>
          </cell>
          <cell r="AB2747" t="str">
            <v>3rd</v>
          </cell>
          <cell r="AC2747">
            <v>4.8</v>
          </cell>
          <cell r="AE2747">
            <v>100</v>
          </cell>
          <cell r="AF2747" t="str">
            <v/>
          </cell>
        </row>
        <row r="2748">
          <cell r="A2748">
            <v>43169</v>
          </cell>
          <cell r="AC2748">
            <v>11</v>
          </cell>
          <cell r="AE2748">
            <v>100</v>
          </cell>
          <cell r="AF2748" t="str">
            <v/>
          </cell>
        </row>
        <row r="2749">
          <cell r="A2749">
            <v>43169</v>
          </cell>
          <cell r="AC2749">
            <v>3.8</v>
          </cell>
          <cell r="AE2749">
            <v>100</v>
          </cell>
          <cell r="AF2749" t="str">
            <v/>
          </cell>
        </row>
        <row r="2750">
          <cell r="A2750">
            <v>43169</v>
          </cell>
          <cell r="AB2750" t="str">
            <v>WON</v>
          </cell>
          <cell r="AC2750">
            <v>8.5</v>
          </cell>
          <cell r="AE2750">
            <v>100</v>
          </cell>
          <cell r="AF2750">
            <v>850</v>
          </cell>
        </row>
        <row r="2751">
          <cell r="A2751">
            <v>43169</v>
          </cell>
          <cell r="AC2751">
            <v>21</v>
          </cell>
          <cell r="AE2751">
            <v>100</v>
          </cell>
          <cell r="AF2751" t="str">
            <v/>
          </cell>
        </row>
        <row r="2752">
          <cell r="A2752">
            <v>43169</v>
          </cell>
          <cell r="AB2752" t="str">
            <v>2nd</v>
          </cell>
          <cell r="AC2752">
            <v>7</v>
          </cell>
          <cell r="AE2752">
            <v>100</v>
          </cell>
          <cell r="AF2752" t="str">
            <v/>
          </cell>
        </row>
        <row r="2753">
          <cell r="A2753">
            <v>43169</v>
          </cell>
          <cell r="AB2753" t="str">
            <v>3rd</v>
          </cell>
          <cell r="AC2753">
            <v>8</v>
          </cell>
          <cell r="AE2753">
            <v>100</v>
          </cell>
          <cell r="AF2753" t="str">
            <v/>
          </cell>
        </row>
        <row r="2754">
          <cell r="A2754">
            <v>43169</v>
          </cell>
          <cell r="AC2754">
            <v>8</v>
          </cell>
          <cell r="AE2754">
            <v>100</v>
          </cell>
          <cell r="AF2754" t="str">
            <v/>
          </cell>
        </row>
        <row r="2755">
          <cell r="A2755">
            <v>43169</v>
          </cell>
          <cell r="AB2755" t="str">
            <v>WON</v>
          </cell>
          <cell r="AC2755">
            <v>7</v>
          </cell>
          <cell r="AE2755">
            <v>100</v>
          </cell>
          <cell r="AF2755">
            <v>700</v>
          </cell>
        </row>
        <row r="2756">
          <cell r="A2756">
            <v>43169</v>
          </cell>
          <cell r="AC2756">
            <v>6.5</v>
          </cell>
          <cell r="AE2756">
            <v>100</v>
          </cell>
          <cell r="AF2756" t="str">
            <v/>
          </cell>
        </row>
        <row r="2757">
          <cell r="A2757">
            <v>43169</v>
          </cell>
          <cell r="AB2757" t="str">
            <v>2nd</v>
          </cell>
          <cell r="AC2757">
            <v>9</v>
          </cell>
          <cell r="AE2757">
            <v>100</v>
          </cell>
          <cell r="AF2757" t="str">
            <v/>
          </cell>
        </row>
        <row r="2758">
          <cell r="A2758">
            <v>43169</v>
          </cell>
          <cell r="AB2758" t="str">
            <v>WON</v>
          </cell>
          <cell r="AC2758">
            <v>7.5</v>
          </cell>
          <cell r="AE2758">
            <v>100</v>
          </cell>
          <cell r="AF2758">
            <v>750</v>
          </cell>
        </row>
        <row r="2759">
          <cell r="A2759">
            <v>43169</v>
          </cell>
          <cell r="AC2759">
            <v>9</v>
          </cell>
          <cell r="AE2759">
            <v>100</v>
          </cell>
          <cell r="AF2759" t="str">
            <v/>
          </cell>
        </row>
        <row r="2760">
          <cell r="A2760">
            <v>43169</v>
          </cell>
          <cell r="AC2760">
            <v>12</v>
          </cell>
          <cell r="AE2760">
            <v>100</v>
          </cell>
          <cell r="AF2760" t="str">
            <v/>
          </cell>
        </row>
        <row r="2761">
          <cell r="A2761">
            <v>43169</v>
          </cell>
          <cell r="AC2761">
            <v>16</v>
          </cell>
          <cell r="AE2761">
            <v>100</v>
          </cell>
          <cell r="AF2761" t="str">
            <v/>
          </cell>
        </row>
        <row r="2762">
          <cell r="A2762">
            <v>43169</v>
          </cell>
          <cell r="AB2762" t="str">
            <v>2nd</v>
          </cell>
          <cell r="AC2762">
            <v>3.1</v>
          </cell>
          <cell r="AE2762">
            <v>100</v>
          </cell>
          <cell r="AF2762" t="str">
            <v/>
          </cell>
        </row>
        <row r="2763">
          <cell r="A2763">
            <v>43169</v>
          </cell>
          <cell r="AC2763">
            <v>5.5</v>
          </cell>
          <cell r="AE2763">
            <v>100</v>
          </cell>
          <cell r="AF2763" t="str">
            <v/>
          </cell>
        </row>
        <row r="2764">
          <cell r="A2764">
            <v>43169</v>
          </cell>
          <cell r="AB2764" t="str">
            <v>WON</v>
          </cell>
          <cell r="AC2764">
            <v>2.7</v>
          </cell>
          <cell r="AE2764">
            <v>100</v>
          </cell>
          <cell r="AF2764">
            <v>270</v>
          </cell>
        </row>
        <row r="2765">
          <cell r="A2765">
            <v>43169</v>
          </cell>
          <cell r="AC2765">
            <v>51</v>
          </cell>
          <cell r="AE2765">
            <v>100</v>
          </cell>
          <cell r="AF2765" t="str">
            <v/>
          </cell>
        </row>
        <row r="2766">
          <cell r="A2766">
            <v>43169</v>
          </cell>
          <cell r="AC2766">
            <v>19</v>
          </cell>
          <cell r="AE2766">
            <v>100</v>
          </cell>
          <cell r="AF2766" t="str">
            <v/>
          </cell>
        </row>
        <row r="2767">
          <cell r="A2767">
            <v>43169</v>
          </cell>
          <cell r="AC2767">
            <v>9</v>
          </cell>
          <cell r="AE2767">
            <v>100</v>
          </cell>
          <cell r="AF2767" t="str">
            <v/>
          </cell>
        </row>
        <row r="2768">
          <cell r="A2768">
            <v>43169</v>
          </cell>
          <cell r="AB2768" t="str">
            <v>2nd</v>
          </cell>
          <cell r="AC2768">
            <v>3.2</v>
          </cell>
          <cell r="AE2768">
            <v>100</v>
          </cell>
          <cell r="AF2768" t="str">
            <v/>
          </cell>
        </row>
        <row r="2769">
          <cell r="A2769">
            <v>43169</v>
          </cell>
          <cell r="AC2769">
            <v>9</v>
          </cell>
          <cell r="AE2769">
            <v>100</v>
          </cell>
          <cell r="AF2769" t="str">
            <v/>
          </cell>
        </row>
        <row r="2770">
          <cell r="A2770">
            <v>43169</v>
          </cell>
          <cell r="AC2770">
            <v>5</v>
          </cell>
          <cell r="AE2770">
            <v>100</v>
          </cell>
          <cell r="AF2770" t="str">
            <v/>
          </cell>
        </row>
        <row r="2771">
          <cell r="A2771">
            <v>43169</v>
          </cell>
          <cell r="AC2771">
            <v>21</v>
          </cell>
          <cell r="AE2771">
            <v>100</v>
          </cell>
          <cell r="AF2771" t="str">
            <v/>
          </cell>
        </row>
        <row r="2772">
          <cell r="A2772">
            <v>43169</v>
          </cell>
          <cell r="AB2772" t="str">
            <v>2nd</v>
          </cell>
          <cell r="AC2772">
            <v>6</v>
          </cell>
          <cell r="AE2772">
            <v>100</v>
          </cell>
          <cell r="AF2772" t="str">
            <v/>
          </cell>
        </row>
        <row r="2773">
          <cell r="A2773">
            <v>43169</v>
          </cell>
          <cell r="AB2773" t="str">
            <v>3rd</v>
          </cell>
          <cell r="AC2773">
            <v>5</v>
          </cell>
          <cell r="AE2773">
            <v>100</v>
          </cell>
          <cell r="AF2773" t="str">
            <v/>
          </cell>
        </row>
        <row r="2774">
          <cell r="A2774">
            <v>43169</v>
          </cell>
          <cell r="AB2774" t="str">
            <v>WON</v>
          </cell>
          <cell r="AC2774">
            <v>4.2</v>
          </cell>
          <cell r="AE2774">
            <v>100</v>
          </cell>
          <cell r="AF2774">
            <v>420</v>
          </cell>
        </row>
        <row r="2775">
          <cell r="A2775">
            <v>43169</v>
          </cell>
          <cell r="AC2775">
            <v>8</v>
          </cell>
          <cell r="AE2775">
            <v>100</v>
          </cell>
          <cell r="AF2775" t="str">
            <v/>
          </cell>
        </row>
        <row r="2776">
          <cell r="A2776">
            <v>43169</v>
          </cell>
          <cell r="AC2776">
            <v>11</v>
          </cell>
          <cell r="AE2776">
            <v>100</v>
          </cell>
          <cell r="AF2776" t="str">
            <v/>
          </cell>
        </row>
        <row r="2777">
          <cell r="A2777">
            <v>43176</v>
          </cell>
          <cell r="AC2777">
            <v>8.5</v>
          </cell>
          <cell r="AE2777">
            <v>100</v>
          </cell>
          <cell r="AF2777" t="str">
            <v/>
          </cell>
        </row>
        <row r="2778">
          <cell r="A2778">
            <v>43176</v>
          </cell>
          <cell r="AB2778" t="str">
            <v>ntd</v>
          </cell>
          <cell r="AC2778">
            <v>3.1</v>
          </cell>
          <cell r="AE2778">
            <v>100</v>
          </cell>
          <cell r="AF2778" t="str">
            <v/>
          </cell>
        </row>
        <row r="2779">
          <cell r="A2779">
            <v>43176</v>
          </cell>
          <cell r="AB2779" t="str">
            <v>WON</v>
          </cell>
          <cell r="AC2779">
            <v>2.9</v>
          </cell>
          <cell r="AE2779">
            <v>100</v>
          </cell>
          <cell r="AF2779">
            <v>290</v>
          </cell>
        </row>
        <row r="2780">
          <cell r="A2780">
            <v>43176</v>
          </cell>
          <cell r="AB2780" t="str">
            <v>2nd</v>
          </cell>
          <cell r="AC2780">
            <v>5.5</v>
          </cell>
          <cell r="AE2780">
            <v>100</v>
          </cell>
          <cell r="AF2780" t="str">
            <v/>
          </cell>
        </row>
        <row r="2781">
          <cell r="A2781">
            <v>43176</v>
          </cell>
          <cell r="AC2781">
            <v>17</v>
          </cell>
          <cell r="AE2781">
            <v>100</v>
          </cell>
          <cell r="AF2781" t="str">
            <v/>
          </cell>
        </row>
        <row r="2782">
          <cell r="A2782">
            <v>43176</v>
          </cell>
          <cell r="AC2782">
            <v>7</v>
          </cell>
          <cell r="AE2782">
            <v>100</v>
          </cell>
          <cell r="AF2782" t="str">
            <v/>
          </cell>
        </row>
        <row r="2783">
          <cell r="A2783">
            <v>43176</v>
          </cell>
          <cell r="AC2783">
            <v>4</v>
          </cell>
          <cell r="AE2783">
            <v>100</v>
          </cell>
          <cell r="AF2783" t="str">
            <v/>
          </cell>
        </row>
        <row r="2784">
          <cell r="A2784">
            <v>43176</v>
          </cell>
          <cell r="AB2784" t="str">
            <v>3rd</v>
          </cell>
          <cell r="AC2784">
            <v>6</v>
          </cell>
          <cell r="AE2784">
            <v>100</v>
          </cell>
          <cell r="AF2784" t="str">
            <v/>
          </cell>
        </row>
        <row r="2785">
          <cell r="A2785">
            <v>43176</v>
          </cell>
          <cell r="AB2785" t="str">
            <v>WON</v>
          </cell>
          <cell r="AC2785">
            <v>5.5</v>
          </cell>
          <cell r="AE2785">
            <v>100</v>
          </cell>
          <cell r="AF2785">
            <v>550</v>
          </cell>
        </row>
        <row r="2786">
          <cell r="A2786">
            <v>43176</v>
          </cell>
          <cell r="AB2786" t="str">
            <v>L/Scr</v>
          </cell>
          <cell r="AC2786">
            <v>1</v>
          </cell>
          <cell r="AE2786" t="str">
            <v/>
          </cell>
          <cell r="AF2786" t="str">
            <v/>
          </cell>
        </row>
        <row r="2787">
          <cell r="A2787">
            <v>43176</v>
          </cell>
          <cell r="AC2787">
            <v>21</v>
          </cell>
          <cell r="AE2787">
            <v>100</v>
          </cell>
          <cell r="AF2787" t="str">
            <v/>
          </cell>
        </row>
        <row r="2788">
          <cell r="A2788">
            <v>43176</v>
          </cell>
          <cell r="AB2788" t="str">
            <v>WON</v>
          </cell>
          <cell r="AC2788">
            <v>1.9</v>
          </cell>
          <cell r="AE2788">
            <v>100</v>
          </cell>
          <cell r="AF2788">
            <v>190</v>
          </cell>
        </row>
        <row r="2789">
          <cell r="A2789">
            <v>43176</v>
          </cell>
          <cell r="AB2789" t="str">
            <v>L/Scr</v>
          </cell>
          <cell r="AC2789">
            <v>1</v>
          </cell>
          <cell r="AE2789" t="str">
            <v/>
          </cell>
          <cell r="AF2789" t="str">
            <v/>
          </cell>
        </row>
        <row r="2790">
          <cell r="A2790">
            <v>43176</v>
          </cell>
          <cell r="AC2790">
            <v>16</v>
          </cell>
          <cell r="AE2790">
            <v>100</v>
          </cell>
          <cell r="AF2790" t="str">
            <v/>
          </cell>
        </row>
        <row r="2791">
          <cell r="A2791">
            <v>43176</v>
          </cell>
          <cell r="AC2791">
            <v>11</v>
          </cell>
          <cell r="AE2791">
            <v>100</v>
          </cell>
          <cell r="AF2791" t="str">
            <v/>
          </cell>
        </row>
        <row r="2792">
          <cell r="A2792">
            <v>43176</v>
          </cell>
          <cell r="AB2792" t="str">
            <v>WON</v>
          </cell>
          <cell r="AC2792">
            <v>3</v>
          </cell>
          <cell r="AE2792">
            <v>100</v>
          </cell>
          <cell r="AF2792">
            <v>300</v>
          </cell>
        </row>
        <row r="2793">
          <cell r="A2793">
            <v>43176</v>
          </cell>
          <cell r="AC2793">
            <v>2.4</v>
          </cell>
          <cell r="AE2793">
            <v>100</v>
          </cell>
          <cell r="AF2793" t="str">
            <v/>
          </cell>
        </row>
        <row r="2794">
          <cell r="A2794">
            <v>43176</v>
          </cell>
          <cell r="AB2794" t="str">
            <v>ntd</v>
          </cell>
          <cell r="AC2794">
            <v>6</v>
          </cell>
          <cell r="AE2794">
            <v>100</v>
          </cell>
          <cell r="AF2794" t="str">
            <v/>
          </cell>
        </row>
        <row r="2795">
          <cell r="A2795">
            <v>43176</v>
          </cell>
          <cell r="AC2795">
            <v>13</v>
          </cell>
          <cell r="AE2795">
            <v>100</v>
          </cell>
          <cell r="AF2795" t="str">
            <v/>
          </cell>
        </row>
        <row r="2796">
          <cell r="A2796">
            <v>43176</v>
          </cell>
          <cell r="AB2796" t="str">
            <v>2nd</v>
          </cell>
          <cell r="AC2796">
            <v>18</v>
          </cell>
          <cell r="AE2796">
            <v>100</v>
          </cell>
          <cell r="AF2796" t="str">
            <v/>
          </cell>
        </row>
        <row r="2797">
          <cell r="A2797">
            <v>43176</v>
          </cell>
          <cell r="AC2797">
            <v>5</v>
          </cell>
          <cell r="AE2797">
            <v>100</v>
          </cell>
          <cell r="AF2797" t="str">
            <v/>
          </cell>
        </row>
        <row r="2798">
          <cell r="A2798">
            <v>43176</v>
          </cell>
          <cell r="AC2798">
            <v>4.4000000000000004</v>
          </cell>
          <cell r="AE2798">
            <v>100</v>
          </cell>
          <cell r="AF2798" t="str">
            <v/>
          </cell>
        </row>
        <row r="2799">
          <cell r="A2799">
            <v>43176</v>
          </cell>
          <cell r="AB2799" t="str">
            <v>3rd</v>
          </cell>
          <cell r="AC2799">
            <v>11</v>
          </cell>
          <cell r="AE2799">
            <v>100</v>
          </cell>
          <cell r="AF2799" t="str">
            <v/>
          </cell>
        </row>
        <row r="2800">
          <cell r="A2800">
            <v>43176</v>
          </cell>
          <cell r="AC2800">
            <v>10</v>
          </cell>
          <cell r="AE2800">
            <v>100</v>
          </cell>
          <cell r="AF2800" t="str">
            <v/>
          </cell>
        </row>
        <row r="2801">
          <cell r="A2801">
            <v>43176</v>
          </cell>
          <cell r="AC2801">
            <v>11</v>
          </cell>
          <cell r="AE2801">
            <v>100</v>
          </cell>
          <cell r="AF2801" t="str">
            <v/>
          </cell>
        </row>
        <row r="2802">
          <cell r="A2802">
            <v>43176</v>
          </cell>
          <cell r="AC2802">
            <v>5.5</v>
          </cell>
          <cell r="AE2802">
            <v>100</v>
          </cell>
          <cell r="AF2802" t="str">
            <v/>
          </cell>
        </row>
        <row r="2803">
          <cell r="A2803">
            <v>43176</v>
          </cell>
          <cell r="AC2803">
            <v>21</v>
          </cell>
          <cell r="AE2803">
            <v>100</v>
          </cell>
          <cell r="AF2803" t="str">
            <v/>
          </cell>
        </row>
        <row r="2804">
          <cell r="A2804">
            <v>43176</v>
          </cell>
          <cell r="AB2804" t="str">
            <v>2nd</v>
          </cell>
          <cell r="AC2804">
            <v>3.8</v>
          </cell>
          <cell r="AE2804">
            <v>100</v>
          </cell>
          <cell r="AF2804" t="str">
            <v/>
          </cell>
        </row>
        <row r="2805">
          <cell r="A2805">
            <v>43176</v>
          </cell>
          <cell r="AB2805" t="str">
            <v>WON</v>
          </cell>
          <cell r="AC2805">
            <v>16.899999999999999</v>
          </cell>
          <cell r="AE2805">
            <v>100</v>
          </cell>
          <cell r="AF2805">
            <v>1689.9999999999998</v>
          </cell>
        </row>
        <row r="2806">
          <cell r="A2806">
            <v>43176</v>
          </cell>
          <cell r="AC2806">
            <v>17</v>
          </cell>
          <cell r="AE2806">
            <v>100</v>
          </cell>
          <cell r="AF2806" t="str">
            <v/>
          </cell>
        </row>
        <row r="2807">
          <cell r="A2807">
            <v>43176</v>
          </cell>
          <cell r="AC2807">
            <v>5.5</v>
          </cell>
          <cell r="AE2807">
            <v>100</v>
          </cell>
          <cell r="AF2807" t="str">
            <v/>
          </cell>
        </row>
        <row r="2808">
          <cell r="A2808">
            <v>43176</v>
          </cell>
          <cell r="AC2808">
            <v>12</v>
          </cell>
          <cell r="AE2808">
            <v>100</v>
          </cell>
          <cell r="AF2808" t="str">
            <v/>
          </cell>
        </row>
        <row r="2809">
          <cell r="A2809">
            <v>43176</v>
          </cell>
          <cell r="AB2809" t="str">
            <v>WON</v>
          </cell>
          <cell r="AC2809">
            <v>6.5</v>
          </cell>
          <cell r="AE2809">
            <v>100</v>
          </cell>
          <cell r="AF2809">
            <v>650</v>
          </cell>
        </row>
        <row r="2810">
          <cell r="A2810">
            <v>43176</v>
          </cell>
          <cell r="AB2810" t="str">
            <v>2nd</v>
          </cell>
          <cell r="AC2810">
            <v>3.2</v>
          </cell>
          <cell r="AE2810">
            <v>100</v>
          </cell>
          <cell r="AF2810" t="str">
            <v/>
          </cell>
        </row>
        <row r="2811">
          <cell r="A2811">
            <v>43176</v>
          </cell>
          <cell r="AC2811">
            <v>41</v>
          </cell>
          <cell r="AE2811">
            <v>100</v>
          </cell>
          <cell r="AF2811" t="str">
            <v/>
          </cell>
        </row>
        <row r="2812">
          <cell r="A2812">
            <v>43176</v>
          </cell>
          <cell r="AB2812" t="str">
            <v>3rd</v>
          </cell>
          <cell r="AC2812">
            <v>6.5</v>
          </cell>
          <cell r="AE2812">
            <v>100</v>
          </cell>
          <cell r="AF2812" t="str">
            <v/>
          </cell>
        </row>
        <row r="2813">
          <cell r="A2813">
            <v>43176</v>
          </cell>
          <cell r="AC2813">
            <v>10</v>
          </cell>
          <cell r="AE2813">
            <v>100</v>
          </cell>
          <cell r="AF2813" t="str">
            <v/>
          </cell>
        </row>
        <row r="2814">
          <cell r="A2814">
            <v>43176</v>
          </cell>
          <cell r="AB2814" t="str">
            <v>2nd</v>
          </cell>
          <cell r="AC2814">
            <v>5</v>
          </cell>
          <cell r="AE2814">
            <v>100</v>
          </cell>
          <cell r="AF2814" t="str">
            <v/>
          </cell>
        </row>
        <row r="2815">
          <cell r="A2815">
            <v>43176</v>
          </cell>
          <cell r="AC2815">
            <v>10</v>
          </cell>
          <cell r="AE2815">
            <v>100</v>
          </cell>
          <cell r="AF2815" t="str">
            <v/>
          </cell>
        </row>
        <row r="2816">
          <cell r="A2816">
            <v>43176</v>
          </cell>
          <cell r="AC2816">
            <v>11</v>
          </cell>
          <cell r="AE2816">
            <v>100</v>
          </cell>
          <cell r="AF2816" t="str">
            <v/>
          </cell>
        </row>
        <row r="2817">
          <cell r="A2817">
            <v>43182</v>
          </cell>
          <cell r="AB2817" t="str">
            <v>ntd</v>
          </cell>
          <cell r="AC2817">
            <v>1.35</v>
          </cell>
          <cell r="AE2817">
            <v>100</v>
          </cell>
          <cell r="AF2817" t="str">
            <v/>
          </cell>
        </row>
        <row r="2818">
          <cell r="A2818">
            <v>43182</v>
          </cell>
          <cell r="AC2818">
            <v>20</v>
          </cell>
          <cell r="AE2818">
            <v>100</v>
          </cell>
          <cell r="AF2818" t="str">
            <v/>
          </cell>
        </row>
        <row r="2819">
          <cell r="A2819">
            <v>43182</v>
          </cell>
          <cell r="AB2819" t="str">
            <v>2nd</v>
          </cell>
          <cell r="AC2819">
            <v>12</v>
          </cell>
          <cell r="AE2819">
            <v>100</v>
          </cell>
          <cell r="AF2819" t="str">
            <v/>
          </cell>
        </row>
        <row r="2820">
          <cell r="A2820">
            <v>43182</v>
          </cell>
          <cell r="AB2820" t="str">
            <v>WON</v>
          </cell>
          <cell r="AC2820">
            <v>8.5</v>
          </cell>
          <cell r="AE2820">
            <v>100</v>
          </cell>
          <cell r="AF2820">
            <v>850</v>
          </cell>
        </row>
        <row r="2821">
          <cell r="A2821">
            <v>43182</v>
          </cell>
          <cell r="AC2821">
            <v>13</v>
          </cell>
          <cell r="AE2821">
            <v>100</v>
          </cell>
          <cell r="AF2821" t="str">
            <v/>
          </cell>
        </row>
        <row r="2822">
          <cell r="A2822">
            <v>43182</v>
          </cell>
          <cell r="AC2822">
            <v>5</v>
          </cell>
          <cell r="AE2822">
            <v>100</v>
          </cell>
          <cell r="AF2822" t="str">
            <v/>
          </cell>
        </row>
        <row r="2823">
          <cell r="A2823">
            <v>43182</v>
          </cell>
          <cell r="AC2823">
            <v>2.8</v>
          </cell>
          <cell r="AE2823">
            <v>100</v>
          </cell>
          <cell r="AF2823" t="str">
            <v/>
          </cell>
        </row>
        <row r="2824">
          <cell r="A2824">
            <v>43182</v>
          </cell>
          <cell r="AC2824">
            <v>7.5</v>
          </cell>
          <cell r="AE2824">
            <v>100</v>
          </cell>
          <cell r="AF2824" t="str">
            <v/>
          </cell>
        </row>
        <row r="2825">
          <cell r="A2825">
            <v>43182</v>
          </cell>
          <cell r="AB2825" t="str">
            <v>2nd</v>
          </cell>
          <cell r="AC2825">
            <v>11</v>
          </cell>
          <cell r="AE2825">
            <v>100</v>
          </cell>
          <cell r="AF2825" t="str">
            <v/>
          </cell>
        </row>
        <row r="2826">
          <cell r="A2826">
            <v>43182</v>
          </cell>
          <cell r="AB2826" t="str">
            <v>WON</v>
          </cell>
          <cell r="AC2826">
            <v>6.5</v>
          </cell>
          <cell r="AE2826">
            <v>100</v>
          </cell>
          <cell r="AF2826">
            <v>650</v>
          </cell>
        </row>
        <row r="2827">
          <cell r="A2827">
            <v>43182</v>
          </cell>
          <cell r="AB2827" t="str">
            <v>2nd</v>
          </cell>
          <cell r="AC2827">
            <v>2.9</v>
          </cell>
          <cell r="AE2827">
            <v>100</v>
          </cell>
          <cell r="AF2827" t="str">
            <v/>
          </cell>
        </row>
        <row r="2828">
          <cell r="A2828">
            <v>43182</v>
          </cell>
          <cell r="AB2828" t="str">
            <v>WON</v>
          </cell>
          <cell r="AC2828">
            <v>2.6</v>
          </cell>
          <cell r="AE2828">
            <v>100</v>
          </cell>
          <cell r="AF2828">
            <v>260</v>
          </cell>
        </row>
        <row r="2829">
          <cell r="A2829">
            <v>43182</v>
          </cell>
          <cell r="AC2829">
            <v>7</v>
          </cell>
          <cell r="AE2829">
            <v>100</v>
          </cell>
          <cell r="AF2829" t="str">
            <v/>
          </cell>
        </row>
        <row r="2830">
          <cell r="A2830">
            <v>43182</v>
          </cell>
          <cell r="AB2830" t="str">
            <v>3rd</v>
          </cell>
          <cell r="AC2830">
            <v>20</v>
          </cell>
          <cell r="AE2830">
            <v>100</v>
          </cell>
          <cell r="AF2830" t="str">
            <v/>
          </cell>
        </row>
        <row r="2831">
          <cell r="A2831">
            <v>43182</v>
          </cell>
          <cell r="AC2831">
            <v>15</v>
          </cell>
          <cell r="AE2831">
            <v>100</v>
          </cell>
          <cell r="AF2831" t="str">
            <v/>
          </cell>
        </row>
        <row r="2832">
          <cell r="A2832">
            <v>43182</v>
          </cell>
          <cell r="AB2832" t="str">
            <v>WON</v>
          </cell>
          <cell r="AC2832">
            <v>10</v>
          </cell>
          <cell r="AE2832">
            <v>100</v>
          </cell>
          <cell r="AF2832">
            <v>1000</v>
          </cell>
        </row>
        <row r="2833">
          <cell r="A2833">
            <v>43182</v>
          </cell>
          <cell r="AC2833">
            <v>5.5</v>
          </cell>
          <cell r="AE2833">
            <v>100</v>
          </cell>
          <cell r="AF2833" t="str">
            <v/>
          </cell>
        </row>
        <row r="2834">
          <cell r="A2834">
            <v>43182</v>
          </cell>
          <cell r="AC2834">
            <v>7.5</v>
          </cell>
          <cell r="AE2834">
            <v>100</v>
          </cell>
          <cell r="AF2834" t="str">
            <v/>
          </cell>
        </row>
        <row r="2835">
          <cell r="A2835">
            <v>43182</v>
          </cell>
          <cell r="AC2835">
            <v>9</v>
          </cell>
          <cell r="AE2835">
            <v>100</v>
          </cell>
          <cell r="AF2835" t="str">
            <v/>
          </cell>
        </row>
        <row r="2836">
          <cell r="A2836">
            <v>43182</v>
          </cell>
          <cell r="AB2836" t="str">
            <v>2nd</v>
          </cell>
          <cell r="AC2836">
            <v>9</v>
          </cell>
          <cell r="AE2836">
            <v>100</v>
          </cell>
          <cell r="AF2836" t="str">
            <v/>
          </cell>
        </row>
        <row r="2837">
          <cell r="A2837">
            <v>43182</v>
          </cell>
          <cell r="AB2837" t="str">
            <v>WON</v>
          </cell>
          <cell r="AC2837">
            <v>10</v>
          </cell>
          <cell r="AE2837">
            <v>100</v>
          </cell>
          <cell r="AF2837">
            <v>1000</v>
          </cell>
        </row>
        <row r="2838">
          <cell r="A2838">
            <v>43182</v>
          </cell>
          <cell r="AB2838" t="str">
            <v>2nd</v>
          </cell>
          <cell r="AC2838">
            <v>2.4</v>
          </cell>
          <cell r="AE2838">
            <v>100</v>
          </cell>
          <cell r="AF2838" t="str">
            <v/>
          </cell>
        </row>
        <row r="2839">
          <cell r="A2839">
            <v>43182</v>
          </cell>
          <cell r="AB2839" t="str">
            <v>3rd</v>
          </cell>
          <cell r="AC2839">
            <v>7</v>
          </cell>
          <cell r="AE2839">
            <v>100</v>
          </cell>
          <cell r="AF2839" t="str">
            <v/>
          </cell>
        </row>
        <row r="2840">
          <cell r="A2840">
            <v>43182</v>
          </cell>
          <cell r="AC2840">
            <v>8</v>
          </cell>
          <cell r="AE2840">
            <v>100</v>
          </cell>
          <cell r="AF2840" t="str">
            <v/>
          </cell>
        </row>
        <row r="2841">
          <cell r="A2841">
            <v>43182</v>
          </cell>
          <cell r="AC2841">
            <v>18</v>
          </cell>
          <cell r="AE2841">
            <v>100</v>
          </cell>
          <cell r="AF2841" t="str">
            <v/>
          </cell>
        </row>
        <row r="2842">
          <cell r="A2842">
            <v>43183</v>
          </cell>
          <cell r="AC2842">
            <v>2.2999999999999998</v>
          </cell>
          <cell r="AE2842">
            <v>100</v>
          </cell>
          <cell r="AF2842" t="str">
            <v/>
          </cell>
        </row>
        <row r="2843">
          <cell r="A2843">
            <v>43183</v>
          </cell>
          <cell r="AB2843" t="str">
            <v>ntd</v>
          </cell>
          <cell r="AC2843">
            <v>8.5</v>
          </cell>
          <cell r="AE2843">
            <v>100</v>
          </cell>
          <cell r="AF2843" t="str">
            <v/>
          </cell>
        </row>
        <row r="2844">
          <cell r="A2844">
            <v>43183</v>
          </cell>
          <cell r="AB2844" t="str">
            <v>WON</v>
          </cell>
          <cell r="AC2844">
            <v>4.4000000000000004</v>
          </cell>
          <cell r="AE2844">
            <v>100</v>
          </cell>
          <cell r="AF2844">
            <v>440.00000000000006</v>
          </cell>
        </row>
        <row r="2845">
          <cell r="A2845">
            <v>43183</v>
          </cell>
          <cell r="AB2845" t="str">
            <v>L/Scr</v>
          </cell>
          <cell r="AC2845">
            <v>1</v>
          </cell>
          <cell r="AE2845" t="str">
            <v/>
          </cell>
          <cell r="AF2845" t="str">
            <v/>
          </cell>
        </row>
        <row r="2846">
          <cell r="A2846">
            <v>43183</v>
          </cell>
          <cell r="AB2846" t="str">
            <v>2nd</v>
          </cell>
          <cell r="AC2846">
            <v>5</v>
          </cell>
          <cell r="AE2846">
            <v>100</v>
          </cell>
          <cell r="AF2846" t="str">
            <v/>
          </cell>
        </row>
        <row r="2847">
          <cell r="A2847">
            <v>43183</v>
          </cell>
          <cell r="AB2847" t="str">
            <v>2nd</v>
          </cell>
          <cell r="AC2847">
            <v>4.5999999999999996</v>
          </cell>
          <cell r="AE2847">
            <v>100</v>
          </cell>
          <cell r="AF2847" t="str">
            <v/>
          </cell>
        </row>
        <row r="2848">
          <cell r="A2848">
            <v>43183</v>
          </cell>
          <cell r="AC2848">
            <v>7.5</v>
          </cell>
          <cell r="AE2848">
            <v>100</v>
          </cell>
          <cell r="AF2848" t="str">
            <v/>
          </cell>
        </row>
        <row r="2849">
          <cell r="A2849">
            <v>43183</v>
          </cell>
          <cell r="AB2849" t="str">
            <v>WON</v>
          </cell>
          <cell r="AC2849">
            <v>11</v>
          </cell>
          <cell r="AE2849">
            <v>100</v>
          </cell>
          <cell r="AF2849">
            <v>1100</v>
          </cell>
        </row>
        <row r="2850">
          <cell r="A2850">
            <v>43183</v>
          </cell>
          <cell r="AB2850" t="str">
            <v>ntd</v>
          </cell>
          <cell r="AC2850">
            <v>5.5</v>
          </cell>
          <cell r="AE2850">
            <v>100</v>
          </cell>
          <cell r="AF2850" t="str">
            <v/>
          </cell>
        </row>
        <row r="2851">
          <cell r="A2851">
            <v>43183</v>
          </cell>
          <cell r="AC2851">
            <v>3.3</v>
          </cell>
          <cell r="AE2851">
            <v>100</v>
          </cell>
          <cell r="AF2851" t="str">
            <v/>
          </cell>
        </row>
        <row r="2852">
          <cell r="A2852">
            <v>43183</v>
          </cell>
          <cell r="AC2852">
            <v>3.6</v>
          </cell>
          <cell r="AE2852">
            <v>100</v>
          </cell>
          <cell r="AF2852" t="str">
            <v/>
          </cell>
        </row>
        <row r="2853">
          <cell r="A2853">
            <v>43183</v>
          </cell>
          <cell r="AB2853" t="str">
            <v>WON</v>
          </cell>
          <cell r="AC2853">
            <v>10</v>
          </cell>
          <cell r="AE2853">
            <v>100</v>
          </cell>
          <cell r="AF2853">
            <v>1000</v>
          </cell>
        </row>
        <row r="2854">
          <cell r="A2854">
            <v>43183</v>
          </cell>
          <cell r="AC2854">
            <v>31</v>
          </cell>
          <cell r="AE2854">
            <v>100</v>
          </cell>
          <cell r="AF2854" t="str">
            <v/>
          </cell>
        </row>
        <row r="2855">
          <cell r="A2855">
            <v>43183</v>
          </cell>
          <cell r="AC2855">
            <v>7</v>
          </cell>
          <cell r="AE2855">
            <v>100</v>
          </cell>
          <cell r="AF2855" t="str">
            <v/>
          </cell>
        </row>
        <row r="2856">
          <cell r="A2856">
            <v>43183</v>
          </cell>
          <cell r="AB2856" t="str">
            <v>3rd</v>
          </cell>
          <cell r="AC2856">
            <v>4.2</v>
          </cell>
          <cell r="AE2856">
            <v>100</v>
          </cell>
          <cell r="AF2856" t="str">
            <v/>
          </cell>
        </row>
        <row r="2857">
          <cell r="A2857">
            <v>43183</v>
          </cell>
          <cell r="AB2857" t="str">
            <v>WON</v>
          </cell>
          <cell r="AC2857">
            <v>3.5</v>
          </cell>
          <cell r="AE2857">
            <v>100</v>
          </cell>
          <cell r="AF2857">
            <v>350</v>
          </cell>
        </row>
        <row r="2858">
          <cell r="A2858">
            <v>43183</v>
          </cell>
          <cell r="AC2858">
            <v>8.5</v>
          </cell>
          <cell r="AE2858">
            <v>100</v>
          </cell>
          <cell r="AF2858" t="str">
            <v/>
          </cell>
        </row>
        <row r="2859">
          <cell r="A2859">
            <v>43183</v>
          </cell>
          <cell r="AC2859">
            <v>5.5</v>
          </cell>
          <cell r="AE2859">
            <v>100</v>
          </cell>
          <cell r="AF2859" t="str">
            <v/>
          </cell>
        </row>
        <row r="2860">
          <cell r="A2860">
            <v>43183</v>
          </cell>
          <cell r="AC2860">
            <v>16</v>
          </cell>
          <cell r="AE2860">
            <v>100</v>
          </cell>
          <cell r="AF2860" t="str">
            <v/>
          </cell>
        </row>
        <row r="2861">
          <cell r="A2861">
            <v>43183</v>
          </cell>
          <cell r="AB2861" t="str">
            <v>2nd</v>
          </cell>
          <cell r="AC2861">
            <v>6.5</v>
          </cell>
          <cell r="AE2861">
            <v>100</v>
          </cell>
          <cell r="AF2861" t="str">
            <v/>
          </cell>
        </row>
        <row r="2862">
          <cell r="A2862">
            <v>43183</v>
          </cell>
          <cell r="AB2862" t="str">
            <v>2nd</v>
          </cell>
          <cell r="AC2862">
            <v>5</v>
          </cell>
          <cell r="AE2862">
            <v>100</v>
          </cell>
          <cell r="AF2862" t="str">
            <v/>
          </cell>
        </row>
        <row r="2863">
          <cell r="A2863">
            <v>43183</v>
          </cell>
          <cell r="AC2863">
            <v>19</v>
          </cell>
          <cell r="AE2863">
            <v>100</v>
          </cell>
          <cell r="AF2863" t="str">
            <v/>
          </cell>
        </row>
        <row r="2864">
          <cell r="A2864">
            <v>43183</v>
          </cell>
          <cell r="AC2864">
            <v>6.5</v>
          </cell>
          <cell r="AE2864">
            <v>100</v>
          </cell>
          <cell r="AF2864" t="str">
            <v/>
          </cell>
        </row>
        <row r="2865">
          <cell r="A2865">
            <v>43183</v>
          </cell>
          <cell r="AB2865" t="str">
            <v>WON</v>
          </cell>
          <cell r="AC2865">
            <v>6</v>
          </cell>
          <cell r="AE2865">
            <v>100</v>
          </cell>
          <cell r="AF2865">
            <v>600</v>
          </cell>
        </row>
        <row r="2866">
          <cell r="A2866">
            <v>43183</v>
          </cell>
          <cell r="AC2866">
            <v>19</v>
          </cell>
          <cell r="AE2866">
            <v>100</v>
          </cell>
          <cell r="AF2866" t="str">
            <v/>
          </cell>
        </row>
        <row r="2867">
          <cell r="A2867">
            <v>43183</v>
          </cell>
          <cell r="AB2867" t="str">
            <v>WON</v>
          </cell>
          <cell r="AC2867">
            <v>2.1</v>
          </cell>
          <cell r="AE2867">
            <v>100</v>
          </cell>
          <cell r="AF2867">
            <v>210</v>
          </cell>
        </row>
        <row r="2868">
          <cell r="A2868">
            <v>43183</v>
          </cell>
          <cell r="AC2868">
            <v>12</v>
          </cell>
          <cell r="AE2868">
            <v>100</v>
          </cell>
          <cell r="AF2868" t="str">
            <v/>
          </cell>
        </row>
        <row r="2869">
          <cell r="A2869">
            <v>43183</v>
          </cell>
          <cell r="AC2869">
            <v>9.5</v>
          </cell>
          <cell r="AE2869">
            <v>100</v>
          </cell>
          <cell r="AF2869" t="str">
            <v/>
          </cell>
        </row>
        <row r="2870">
          <cell r="A2870">
            <v>43183</v>
          </cell>
          <cell r="AC2870">
            <v>9</v>
          </cell>
          <cell r="AE2870">
            <v>100</v>
          </cell>
          <cell r="AF2870" t="str">
            <v/>
          </cell>
        </row>
        <row r="2871">
          <cell r="A2871">
            <v>43183</v>
          </cell>
          <cell r="AB2871" t="str">
            <v>3rd</v>
          </cell>
          <cell r="AC2871">
            <v>15</v>
          </cell>
          <cell r="AE2871">
            <v>100</v>
          </cell>
          <cell r="AF2871" t="str">
            <v/>
          </cell>
        </row>
        <row r="2872">
          <cell r="A2872">
            <v>43183</v>
          </cell>
          <cell r="AC2872">
            <v>8</v>
          </cell>
          <cell r="AE2872">
            <v>100</v>
          </cell>
          <cell r="AF2872" t="str">
            <v/>
          </cell>
        </row>
        <row r="2873">
          <cell r="A2873">
            <v>43183</v>
          </cell>
          <cell r="AC2873">
            <v>11</v>
          </cell>
          <cell r="AE2873">
            <v>100</v>
          </cell>
          <cell r="AF2873" t="str">
            <v/>
          </cell>
        </row>
        <row r="2874">
          <cell r="A2874">
            <v>43183</v>
          </cell>
          <cell r="AC2874">
            <v>19</v>
          </cell>
          <cell r="AE2874">
            <v>100</v>
          </cell>
          <cell r="AF2874" t="str">
            <v/>
          </cell>
        </row>
        <row r="2875">
          <cell r="A2875">
            <v>43183</v>
          </cell>
          <cell r="AC2875">
            <v>18</v>
          </cell>
          <cell r="AE2875">
            <v>100</v>
          </cell>
          <cell r="AF2875" t="str">
            <v/>
          </cell>
        </row>
        <row r="2876">
          <cell r="A2876">
            <v>43183</v>
          </cell>
          <cell r="AC2876">
            <v>5</v>
          </cell>
          <cell r="AE2876">
            <v>100</v>
          </cell>
          <cell r="AF2876" t="str">
            <v/>
          </cell>
        </row>
        <row r="2877">
          <cell r="A2877">
            <v>43183</v>
          </cell>
          <cell r="AB2877" t="str">
            <v>2nd</v>
          </cell>
          <cell r="AC2877">
            <v>2.4</v>
          </cell>
          <cell r="AE2877">
            <v>100</v>
          </cell>
          <cell r="AF2877" t="str">
            <v/>
          </cell>
        </row>
        <row r="2878">
          <cell r="A2878">
            <v>43183</v>
          </cell>
          <cell r="AC2878">
            <v>7.5</v>
          </cell>
          <cell r="AE2878">
            <v>100</v>
          </cell>
          <cell r="AF2878" t="str">
            <v/>
          </cell>
        </row>
        <row r="2879">
          <cell r="A2879">
            <v>43183</v>
          </cell>
          <cell r="AB2879" t="str">
            <v>WON</v>
          </cell>
          <cell r="AC2879">
            <v>5.8</v>
          </cell>
          <cell r="AE2879">
            <v>100</v>
          </cell>
          <cell r="AF2879">
            <v>580</v>
          </cell>
        </row>
        <row r="2880">
          <cell r="A2880">
            <v>43183</v>
          </cell>
          <cell r="AC2880">
            <v>12</v>
          </cell>
          <cell r="AE2880">
            <v>100</v>
          </cell>
          <cell r="AF2880" t="str">
            <v/>
          </cell>
        </row>
        <row r="2881">
          <cell r="A2881">
            <v>43183</v>
          </cell>
          <cell r="AB2881" t="str">
            <v>3rd</v>
          </cell>
          <cell r="AC2881">
            <v>15</v>
          </cell>
          <cell r="AE2881">
            <v>100</v>
          </cell>
          <cell r="AF2881" t="str">
            <v/>
          </cell>
        </row>
        <row r="2882">
          <cell r="A2882">
            <v>43190</v>
          </cell>
          <cell r="AB2882" t="str">
            <v>WON</v>
          </cell>
          <cell r="AC2882">
            <v>5.0999999999999996</v>
          </cell>
          <cell r="AE2882">
            <v>100</v>
          </cell>
          <cell r="AF2882">
            <v>509.99999999999994</v>
          </cell>
        </row>
        <row r="2883">
          <cell r="A2883">
            <v>43190</v>
          </cell>
          <cell r="AC2883">
            <v>4</v>
          </cell>
          <cell r="AE2883">
            <v>100</v>
          </cell>
          <cell r="AF2883" t="str">
            <v/>
          </cell>
        </row>
        <row r="2884">
          <cell r="A2884">
            <v>43190</v>
          </cell>
          <cell r="AC2884">
            <v>31</v>
          </cell>
          <cell r="AE2884">
            <v>100</v>
          </cell>
          <cell r="AF2884" t="str">
            <v/>
          </cell>
        </row>
        <row r="2885">
          <cell r="A2885">
            <v>43190</v>
          </cell>
          <cell r="AC2885">
            <v>9</v>
          </cell>
          <cell r="AE2885">
            <v>100</v>
          </cell>
          <cell r="AF2885" t="str">
            <v/>
          </cell>
        </row>
        <row r="2886">
          <cell r="A2886">
            <v>43190</v>
          </cell>
          <cell r="AB2886" t="str">
            <v>2nd</v>
          </cell>
          <cell r="AC2886">
            <v>4.5999999999999996</v>
          </cell>
          <cell r="AE2886">
            <v>100</v>
          </cell>
          <cell r="AF2886" t="str">
            <v/>
          </cell>
        </row>
        <row r="2887">
          <cell r="A2887">
            <v>43190</v>
          </cell>
          <cell r="AC2887">
            <v>4.8</v>
          </cell>
          <cell r="AE2887">
            <v>100</v>
          </cell>
          <cell r="AF2887" t="str">
            <v/>
          </cell>
        </row>
        <row r="2888">
          <cell r="A2888">
            <v>43190</v>
          </cell>
          <cell r="AC2888">
            <v>9</v>
          </cell>
          <cell r="AE2888">
            <v>100</v>
          </cell>
          <cell r="AF2888" t="str">
            <v/>
          </cell>
        </row>
        <row r="2889">
          <cell r="A2889">
            <v>43190</v>
          </cell>
          <cell r="AC2889">
            <v>12</v>
          </cell>
          <cell r="AE2889">
            <v>100</v>
          </cell>
          <cell r="AF2889" t="str">
            <v/>
          </cell>
        </row>
        <row r="2890">
          <cell r="A2890">
            <v>43190</v>
          </cell>
          <cell r="AC2890">
            <v>7</v>
          </cell>
          <cell r="AE2890">
            <v>100</v>
          </cell>
          <cell r="AF2890" t="str">
            <v/>
          </cell>
        </row>
        <row r="2891">
          <cell r="A2891">
            <v>43190</v>
          </cell>
          <cell r="AB2891" t="str">
            <v>2nd</v>
          </cell>
          <cell r="AC2891">
            <v>12</v>
          </cell>
          <cell r="AE2891">
            <v>100</v>
          </cell>
          <cell r="AF2891" t="str">
            <v/>
          </cell>
        </row>
        <row r="2892">
          <cell r="A2892">
            <v>43190</v>
          </cell>
          <cell r="AC2892">
            <v>15</v>
          </cell>
          <cell r="AE2892">
            <v>100</v>
          </cell>
          <cell r="AF2892" t="str">
            <v/>
          </cell>
        </row>
        <row r="2893">
          <cell r="A2893">
            <v>43190</v>
          </cell>
          <cell r="AC2893">
            <v>2.8</v>
          </cell>
          <cell r="AE2893">
            <v>100</v>
          </cell>
          <cell r="AF2893" t="str">
            <v/>
          </cell>
        </row>
        <row r="2894">
          <cell r="A2894">
            <v>43190</v>
          </cell>
          <cell r="AC2894">
            <v>8.5</v>
          </cell>
          <cell r="AE2894">
            <v>100</v>
          </cell>
          <cell r="AF2894" t="str">
            <v/>
          </cell>
        </row>
        <row r="2895">
          <cell r="A2895">
            <v>43190</v>
          </cell>
          <cell r="AC2895">
            <v>21</v>
          </cell>
          <cell r="AE2895">
            <v>100</v>
          </cell>
          <cell r="AF2895" t="str">
            <v/>
          </cell>
        </row>
        <row r="2896">
          <cell r="A2896">
            <v>43190</v>
          </cell>
          <cell r="AC2896">
            <v>9.5</v>
          </cell>
          <cell r="AE2896">
            <v>100</v>
          </cell>
          <cell r="AF2896" t="str">
            <v/>
          </cell>
        </row>
        <row r="2897">
          <cell r="A2897">
            <v>43190</v>
          </cell>
          <cell r="AB2897" t="str">
            <v>2nd</v>
          </cell>
          <cell r="AC2897">
            <v>2.9</v>
          </cell>
          <cell r="AE2897">
            <v>100</v>
          </cell>
          <cell r="AF2897" t="str">
            <v/>
          </cell>
        </row>
        <row r="2898">
          <cell r="A2898">
            <v>43190</v>
          </cell>
          <cell r="AB2898" t="str">
            <v>3rd</v>
          </cell>
          <cell r="AC2898">
            <v>6.5</v>
          </cell>
          <cell r="AE2898">
            <v>100</v>
          </cell>
          <cell r="AF2898" t="str">
            <v/>
          </cell>
        </row>
        <row r="2899">
          <cell r="A2899">
            <v>43190</v>
          </cell>
          <cell r="AC2899">
            <v>6.5</v>
          </cell>
          <cell r="AE2899">
            <v>100</v>
          </cell>
          <cell r="AF2899" t="str">
            <v/>
          </cell>
        </row>
        <row r="2900">
          <cell r="A2900">
            <v>43190</v>
          </cell>
          <cell r="AC2900">
            <v>15</v>
          </cell>
          <cell r="AE2900">
            <v>100</v>
          </cell>
          <cell r="AF2900" t="str">
            <v/>
          </cell>
        </row>
        <row r="2901">
          <cell r="A2901">
            <v>43190</v>
          </cell>
          <cell r="AC2901">
            <v>12</v>
          </cell>
          <cell r="AE2901">
            <v>100</v>
          </cell>
          <cell r="AF2901" t="str">
            <v/>
          </cell>
        </row>
        <row r="2902">
          <cell r="A2902">
            <v>43190</v>
          </cell>
          <cell r="AC2902">
            <v>3.9</v>
          </cell>
          <cell r="AE2902">
            <v>100</v>
          </cell>
          <cell r="AF2902" t="str">
            <v/>
          </cell>
        </row>
        <row r="2903">
          <cell r="A2903">
            <v>43190</v>
          </cell>
          <cell r="AC2903">
            <v>5</v>
          </cell>
          <cell r="AE2903">
            <v>100</v>
          </cell>
          <cell r="AF2903" t="str">
            <v/>
          </cell>
        </row>
        <row r="2904">
          <cell r="A2904">
            <v>43190</v>
          </cell>
          <cell r="AC2904">
            <v>9.5</v>
          </cell>
          <cell r="AE2904">
            <v>100</v>
          </cell>
          <cell r="AF2904" t="str">
            <v/>
          </cell>
        </row>
        <row r="2905">
          <cell r="A2905">
            <v>43190</v>
          </cell>
          <cell r="AB2905" t="str">
            <v>3rd</v>
          </cell>
          <cell r="AC2905">
            <v>9.5</v>
          </cell>
          <cell r="AE2905">
            <v>100</v>
          </cell>
          <cell r="AF2905" t="str">
            <v/>
          </cell>
        </row>
        <row r="2906">
          <cell r="A2906">
            <v>43190</v>
          </cell>
          <cell r="AC2906">
            <v>18</v>
          </cell>
          <cell r="AE2906">
            <v>100</v>
          </cell>
          <cell r="AF2906" t="str">
            <v/>
          </cell>
        </row>
        <row r="2907">
          <cell r="A2907">
            <v>43190</v>
          </cell>
          <cell r="AB2907" t="str">
            <v>3rd</v>
          </cell>
          <cell r="AC2907">
            <v>4</v>
          </cell>
          <cell r="AE2907">
            <v>100</v>
          </cell>
          <cell r="AF2907" t="str">
            <v/>
          </cell>
        </row>
        <row r="2908">
          <cell r="A2908">
            <v>43190</v>
          </cell>
          <cell r="AC2908">
            <v>15</v>
          </cell>
          <cell r="AE2908">
            <v>100</v>
          </cell>
          <cell r="AF2908" t="str">
            <v/>
          </cell>
        </row>
        <row r="2909">
          <cell r="A2909">
            <v>43190</v>
          </cell>
          <cell r="AB2909" t="str">
            <v>WON</v>
          </cell>
          <cell r="AC2909">
            <v>2.9</v>
          </cell>
          <cell r="AE2909">
            <v>100</v>
          </cell>
          <cell r="AF2909">
            <v>290</v>
          </cell>
        </row>
        <row r="2910">
          <cell r="A2910">
            <v>43190</v>
          </cell>
          <cell r="AC2910">
            <v>21</v>
          </cell>
          <cell r="AE2910">
            <v>100</v>
          </cell>
          <cell r="AF2910" t="str">
            <v/>
          </cell>
        </row>
        <row r="2911">
          <cell r="A2911">
            <v>43190</v>
          </cell>
          <cell r="AC2911">
            <v>15</v>
          </cell>
          <cell r="AE2911">
            <v>100</v>
          </cell>
          <cell r="AF2911" t="str">
            <v/>
          </cell>
        </row>
        <row r="2912">
          <cell r="A2912">
            <v>43197</v>
          </cell>
          <cell r="AC2912">
            <v>19</v>
          </cell>
          <cell r="AE2912">
            <v>100</v>
          </cell>
          <cell r="AF2912" t="str">
            <v/>
          </cell>
        </row>
        <row r="2913">
          <cell r="A2913">
            <v>43197</v>
          </cell>
          <cell r="AB2913" t="str">
            <v>2nd</v>
          </cell>
          <cell r="AC2913">
            <v>6.5</v>
          </cell>
          <cell r="AE2913">
            <v>100</v>
          </cell>
          <cell r="AF2913" t="str">
            <v/>
          </cell>
        </row>
        <row r="2914">
          <cell r="A2914">
            <v>43197</v>
          </cell>
          <cell r="AC2914">
            <v>5.5</v>
          </cell>
          <cell r="AE2914">
            <v>100</v>
          </cell>
          <cell r="AF2914" t="str">
            <v/>
          </cell>
        </row>
        <row r="2915">
          <cell r="A2915">
            <v>43197</v>
          </cell>
          <cell r="AB2915" t="str">
            <v>3rd</v>
          </cell>
          <cell r="AC2915">
            <v>5</v>
          </cell>
          <cell r="AE2915">
            <v>100</v>
          </cell>
          <cell r="AF2915" t="str">
            <v/>
          </cell>
        </row>
        <row r="2916">
          <cell r="A2916">
            <v>43197</v>
          </cell>
          <cell r="AB2916" t="str">
            <v>WON</v>
          </cell>
          <cell r="AC2916">
            <v>2.5</v>
          </cell>
          <cell r="AE2916">
            <v>100</v>
          </cell>
          <cell r="AF2916">
            <v>250</v>
          </cell>
        </row>
        <row r="2917">
          <cell r="A2917">
            <v>43197</v>
          </cell>
          <cell r="AB2917" t="str">
            <v>2nd</v>
          </cell>
          <cell r="AC2917">
            <v>11</v>
          </cell>
          <cell r="AE2917">
            <v>100</v>
          </cell>
          <cell r="AF2917" t="str">
            <v/>
          </cell>
        </row>
        <row r="2918">
          <cell r="A2918">
            <v>43197</v>
          </cell>
          <cell r="AC2918">
            <v>4</v>
          </cell>
          <cell r="AE2918">
            <v>100</v>
          </cell>
          <cell r="AF2918" t="str">
            <v/>
          </cell>
        </row>
        <row r="2919">
          <cell r="A2919">
            <v>43197</v>
          </cell>
          <cell r="AB2919" t="str">
            <v>WON</v>
          </cell>
          <cell r="AC2919">
            <v>4</v>
          </cell>
          <cell r="AE2919">
            <v>100</v>
          </cell>
          <cell r="AF2919">
            <v>400</v>
          </cell>
        </row>
        <row r="2920">
          <cell r="A2920">
            <v>43197</v>
          </cell>
          <cell r="AC2920">
            <v>6.5</v>
          </cell>
          <cell r="AE2920">
            <v>100</v>
          </cell>
          <cell r="AF2920" t="str">
            <v/>
          </cell>
        </row>
        <row r="2921">
          <cell r="A2921">
            <v>43197</v>
          </cell>
          <cell r="AB2921" t="str">
            <v>3rd</v>
          </cell>
          <cell r="AC2921">
            <v>8.5</v>
          </cell>
          <cell r="AE2921">
            <v>100</v>
          </cell>
          <cell r="AF2921" t="str">
            <v/>
          </cell>
        </row>
        <row r="2922">
          <cell r="A2922">
            <v>43197</v>
          </cell>
          <cell r="AB2922" t="str">
            <v>WON</v>
          </cell>
          <cell r="AC2922">
            <v>5.2</v>
          </cell>
          <cell r="AE2922">
            <v>100</v>
          </cell>
          <cell r="AF2922">
            <v>520</v>
          </cell>
        </row>
        <row r="2923">
          <cell r="A2923">
            <v>43197</v>
          </cell>
          <cell r="AC2923">
            <v>7</v>
          </cell>
          <cell r="AE2923">
            <v>100</v>
          </cell>
          <cell r="AF2923" t="str">
            <v/>
          </cell>
        </row>
        <row r="2924">
          <cell r="A2924">
            <v>43197</v>
          </cell>
          <cell r="AC2924">
            <v>4.5999999999999996</v>
          </cell>
          <cell r="AE2924">
            <v>100</v>
          </cell>
          <cell r="AF2924" t="str">
            <v/>
          </cell>
        </row>
        <row r="2925">
          <cell r="A2925">
            <v>43197</v>
          </cell>
          <cell r="AB2925" t="str">
            <v>2nd</v>
          </cell>
          <cell r="AC2925">
            <v>12</v>
          </cell>
          <cell r="AE2925">
            <v>100</v>
          </cell>
          <cell r="AF2925" t="str">
            <v/>
          </cell>
        </row>
        <row r="2926">
          <cell r="A2926">
            <v>43197</v>
          </cell>
          <cell r="AC2926">
            <v>9</v>
          </cell>
          <cell r="AE2926">
            <v>100</v>
          </cell>
          <cell r="AF2926" t="str">
            <v/>
          </cell>
        </row>
        <row r="2927">
          <cell r="A2927">
            <v>43197</v>
          </cell>
          <cell r="AC2927">
            <v>14</v>
          </cell>
          <cell r="AE2927">
            <v>100</v>
          </cell>
          <cell r="AF2927" t="str">
            <v/>
          </cell>
        </row>
        <row r="2928">
          <cell r="A2928">
            <v>43197</v>
          </cell>
          <cell r="AB2928" t="str">
            <v>3rd</v>
          </cell>
          <cell r="AC2928">
            <v>21</v>
          </cell>
          <cell r="AE2928">
            <v>100</v>
          </cell>
          <cell r="AF2928" t="str">
            <v/>
          </cell>
        </row>
        <row r="2929">
          <cell r="A2929">
            <v>43197</v>
          </cell>
          <cell r="AB2929" t="str">
            <v>WON</v>
          </cell>
          <cell r="AC2929">
            <v>5.5</v>
          </cell>
          <cell r="AE2929">
            <v>100</v>
          </cell>
          <cell r="AF2929">
            <v>550</v>
          </cell>
        </row>
        <row r="2930">
          <cell r="A2930">
            <v>43197</v>
          </cell>
          <cell r="AC2930">
            <v>5.5</v>
          </cell>
          <cell r="AE2930">
            <v>100</v>
          </cell>
          <cell r="AF2930" t="str">
            <v/>
          </cell>
        </row>
        <row r="2931">
          <cell r="A2931">
            <v>43197</v>
          </cell>
          <cell r="AB2931" t="str">
            <v>2nd</v>
          </cell>
          <cell r="AC2931">
            <v>5</v>
          </cell>
          <cell r="AE2931">
            <v>100</v>
          </cell>
          <cell r="AF2931" t="str">
            <v/>
          </cell>
        </row>
        <row r="2932">
          <cell r="A2932">
            <v>43197</v>
          </cell>
          <cell r="AB2932" t="str">
            <v>WON</v>
          </cell>
          <cell r="AC2932">
            <v>10.6</v>
          </cell>
          <cell r="AE2932">
            <v>100</v>
          </cell>
          <cell r="AF2932">
            <v>1060</v>
          </cell>
        </row>
        <row r="2933">
          <cell r="A2933">
            <v>43197</v>
          </cell>
          <cell r="AC2933">
            <v>11</v>
          </cell>
          <cell r="AE2933">
            <v>100</v>
          </cell>
          <cell r="AF2933" t="str">
            <v/>
          </cell>
        </row>
        <row r="2934">
          <cell r="A2934">
            <v>43197</v>
          </cell>
          <cell r="AB2934" t="str">
            <v>3rd</v>
          </cell>
          <cell r="AC2934">
            <v>6.5</v>
          </cell>
          <cell r="AE2934">
            <v>100</v>
          </cell>
          <cell r="AF2934" t="str">
            <v/>
          </cell>
        </row>
        <row r="2935">
          <cell r="A2935">
            <v>43197</v>
          </cell>
          <cell r="AC2935">
            <v>1</v>
          </cell>
          <cell r="AE2935">
            <v>100</v>
          </cell>
          <cell r="AF2935" t="str">
            <v/>
          </cell>
        </row>
        <row r="2936">
          <cell r="A2936">
            <v>43197</v>
          </cell>
          <cell r="AC2936">
            <v>2.9</v>
          </cell>
          <cell r="AE2936">
            <v>100</v>
          </cell>
          <cell r="AF2936" t="str">
            <v/>
          </cell>
        </row>
        <row r="2937">
          <cell r="A2937">
            <v>43197</v>
          </cell>
          <cell r="AC2937">
            <v>17</v>
          </cell>
          <cell r="AE2937">
            <v>100</v>
          </cell>
          <cell r="AF2937" t="str">
            <v/>
          </cell>
        </row>
        <row r="2938">
          <cell r="A2938">
            <v>43197</v>
          </cell>
          <cell r="AB2938" t="str">
            <v>3rd</v>
          </cell>
          <cell r="AC2938">
            <v>8</v>
          </cell>
          <cell r="AE2938">
            <v>100</v>
          </cell>
          <cell r="AF2938" t="str">
            <v/>
          </cell>
        </row>
        <row r="2939">
          <cell r="A2939">
            <v>43197</v>
          </cell>
          <cell r="AC2939">
            <v>21</v>
          </cell>
          <cell r="AE2939">
            <v>100</v>
          </cell>
          <cell r="AF2939" t="str">
            <v/>
          </cell>
        </row>
        <row r="2940">
          <cell r="A2940">
            <v>43197</v>
          </cell>
          <cell r="AC2940">
            <v>7</v>
          </cell>
          <cell r="AE2940">
            <v>100</v>
          </cell>
          <cell r="AF2940" t="str">
            <v/>
          </cell>
        </row>
        <row r="2941">
          <cell r="A2941">
            <v>43197</v>
          </cell>
          <cell r="AC2941">
            <v>21</v>
          </cell>
          <cell r="AE2941">
            <v>100</v>
          </cell>
          <cell r="AF2941" t="str">
            <v/>
          </cell>
        </row>
        <row r="2942">
          <cell r="A2942">
            <v>43197</v>
          </cell>
          <cell r="AB2942" t="str">
            <v>2nd</v>
          </cell>
          <cell r="AC2942">
            <v>4.4000000000000004</v>
          </cell>
          <cell r="AE2942">
            <v>100</v>
          </cell>
          <cell r="AF2942" t="str">
            <v/>
          </cell>
        </row>
        <row r="2943">
          <cell r="A2943">
            <v>43197</v>
          </cell>
          <cell r="AC2943">
            <v>26</v>
          </cell>
          <cell r="AE2943">
            <v>100</v>
          </cell>
          <cell r="AF2943" t="str">
            <v/>
          </cell>
        </row>
        <row r="2944">
          <cell r="A2944">
            <v>43197</v>
          </cell>
          <cell r="AC2944">
            <v>8</v>
          </cell>
          <cell r="AE2944">
            <v>100</v>
          </cell>
          <cell r="AF2944" t="str">
            <v/>
          </cell>
        </row>
        <row r="2945">
          <cell r="A2945">
            <v>43197</v>
          </cell>
          <cell r="AC2945">
            <v>17</v>
          </cell>
          <cell r="AE2945">
            <v>100</v>
          </cell>
          <cell r="AF2945" t="str">
            <v/>
          </cell>
        </row>
        <row r="2946">
          <cell r="A2946">
            <v>43197</v>
          </cell>
          <cell r="AC2946">
            <v>14</v>
          </cell>
          <cell r="AE2946">
            <v>100</v>
          </cell>
          <cell r="AF2946" t="str">
            <v/>
          </cell>
        </row>
        <row r="2947">
          <cell r="A2947">
            <v>43197</v>
          </cell>
          <cell r="AB2947" t="str">
            <v>2nd</v>
          </cell>
          <cell r="AC2947">
            <v>7.5</v>
          </cell>
          <cell r="AE2947">
            <v>100</v>
          </cell>
          <cell r="AF2947" t="str">
            <v/>
          </cell>
        </row>
        <row r="2948">
          <cell r="A2948">
            <v>43197</v>
          </cell>
          <cell r="AB2948" t="str">
            <v>3rd</v>
          </cell>
          <cell r="AC2948">
            <v>3.6</v>
          </cell>
          <cell r="AE2948">
            <v>100</v>
          </cell>
          <cell r="AF2948" t="str">
            <v/>
          </cell>
        </row>
        <row r="2949">
          <cell r="A2949">
            <v>43197</v>
          </cell>
          <cell r="AC2949">
            <v>11</v>
          </cell>
          <cell r="AE2949">
            <v>100</v>
          </cell>
          <cell r="AF2949" t="str">
            <v/>
          </cell>
        </row>
        <row r="2950">
          <cell r="A2950">
            <v>43197</v>
          </cell>
          <cell r="AC2950">
            <v>16</v>
          </cell>
          <cell r="AE2950">
            <v>100</v>
          </cell>
          <cell r="AF2950" t="str">
            <v/>
          </cell>
        </row>
        <row r="2951">
          <cell r="A2951">
            <v>43197</v>
          </cell>
          <cell r="AB2951" t="str">
            <v>WON</v>
          </cell>
          <cell r="AC2951">
            <v>5</v>
          </cell>
          <cell r="AE2951">
            <v>100</v>
          </cell>
          <cell r="AF2951">
            <v>500</v>
          </cell>
        </row>
        <row r="2952">
          <cell r="A2952">
            <v>43204</v>
          </cell>
          <cell r="AC2952">
            <v>4.5</v>
          </cell>
          <cell r="AE2952">
            <v>100</v>
          </cell>
          <cell r="AF2952" t="str">
            <v/>
          </cell>
        </row>
        <row r="2953">
          <cell r="A2953">
            <v>43204</v>
          </cell>
          <cell r="AB2953" t="str">
            <v>WON</v>
          </cell>
          <cell r="AC2953">
            <v>5.0999999999999996</v>
          </cell>
          <cell r="AE2953">
            <v>100</v>
          </cell>
          <cell r="AF2953">
            <v>509.99999999999994</v>
          </cell>
        </row>
        <row r="2954">
          <cell r="A2954">
            <v>43204</v>
          </cell>
          <cell r="AC2954">
            <v>3.8</v>
          </cell>
          <cell r="AE2954">
            <v>100</v>
          </cell>
          <cell r="AF2954" t="str">
            <v/>
          </cell>
        </row>
        <row r="2955">
          <cell r="A2955">
            <v>43204</v>
          </cell>
          <cell r="AB2955" t="str">
            <v>3rd</v>
          </cell>
          <cell r="AC2955">
            <v>10</v>
          </cell>
          <cell r="AE2955">
            <v>100</v>
          </cell>
          <cell r="AF2955" t="str">
            <v/>
          </cell>
        </row>
        <row r="2956">
          <cell r="A2956">
            <v>43204</v>
          </cell>
          <cell r="AB2956" t="str">
            <v>2nd</v>
          </cell>
          <cell r="AC2956">
            <v>8</v>
          </cell>
          <cell r="AE2956">
            <v>100</v>
          </cell>
          <cell r="AF2956" t="str">
            <v/>
          </cell>
        </row>
        <row r="2957">
          <cell r="A2957">
            <v>43204</v>
          </cell>
          <cell r="AB2957" t="str">
            <v>WON</v>
          </cell>
          <cell r="AC2957">
            <v>7</v>
          </cell>
          <cell r="AE2957">
            <v>100</v>
          </cell>
          <cell r="AF2957">
            <v>700</v>
          </cell>
        </row>
        <row r="2958">
          <cell r="A2958">
            <v>43204</v>
          </cell>
          <cell r="AC2958">
            <v>5.5</v>
          </cell>
          <cell r="AE2958">
            <v>100</v>
          </cell>
          <cell r="AF2958" t="str">
            <v/>
          </cell>
        </row>
        <row r="2959">
          <cell r="A2959">
            <v>43204</v>
          </cell>
          <cell r="AB2959" t="str">
            <v>2nd</v>
          </cell>
          <cell r="AC2959">
            <v>5.5</v>
          </cell>
          <cell r="AE2959">
            <v>100</v>
          </cell>
          <cell r="AF2959" t="str">
            <v/>
          </cell>
        </row>
        <row r="2960">
          <cell r="A2960">
            <v>43204</v>
          </cell>
          <cell r="AC2960">
            <v>6</v>
          </cell>
          <cell r="AE2960">
            <v>100</v>
          </cell>
          <cell r="AF2960" t="str">
            <v/>
          </cell>
        </row>
        <row r="2961">
          <cell r="A2961">
            <v>43204</v>
          </cell>
          <cell r="AC2961">
            <v>8.5</v>
          </cell>
          <cell r="AE2961">
            <v>100</v>
          </cell>
          <cell r="AF2961" t="str">
            <v/>
          </cell>
        </row>
        <row r="2962">
          <cell r="A2962">
            <v>43204</v>
          </cell>
          <cell r="AC2962">
            <v>7</v>
          </cell>
          <cell r="AE2962">
            <v>100</v>
          </cell>
          <cell r="AF2962" t="str">
            <v/>
          </cell>
        </row>
        <row r="2963">
          <cell r="A2963">
            <v>43204</v>
          </cell>
          <cell r="AB2963" t="str">
            <v>2nd</v>
          </cell>
          <cell r="AC2963">
            <v>4.8</v>
          </cell>
          <cell r="AE2963">
            <v>100</v>
          </cell>
          <cell r="AF2963" t="str">
            <v/>
          </cell>
        </row>
        <row r="2964">
          <cell r="A2964">
            <v>43204</v>
          </cell>
          <cell r="AB2964" t="str">
            <v>L/Scr</v>
          </cell>
          <cell r="AC2964">
            <v>1</v>
          </cell>
          <cell r="AE2964" t="str">
            <v/>
          </cell>
          <cell r="AF2964" t="str">
            <v/>
          </cell>
        </row>
        <row r="2965">
          <cell r="A2965">
            <v>43204</v>
          </cell>
          <cell r="AB2965" t="str">
            <v>3rd</v>
          </cell>
          <cell r="AC2965">
            <v>4</v>
          </cell>
          <cell r="AE2965">
            <v>100</v>
          </cell>
          <cell r="AF2965" t="str">
            <v/>
          </cell>
        </row>
        <row r="2966">
          <cell r="A2966">
            <v>43204</v>
          </cell>
          <cell r="AC2966">
            <v>12</v>
          </cell>
          <cell r="AE2966">
            <v>100</v>
          </cell>
          <cell r="AF2966" t="str">
            <v/>
          </cell>
        </row>
        <row r="2967">
          <cell r="A2967">
            <v>43204</v>
          </cell>
          <cell r="AC2967">
            <v>14</v>
          </cell>
          <cell r="AE2967">
            <v>100</v>
          </cell>
          <cell r="AF2967" t="str">
            <v/>
          </cell>
        </row>
        <row r="2968">
          <cell r="A2968">
            <v>43204</v>
          </cell>
          <cell r="AB2968" t="str">
            <v>2nd</v>
          </cell>
          <cell r="AC2968">
            <v>7.5</v>
          </cell>
          <cell r="AE2968">
            <v>100</v>
          </cell>
          <cell r="AF2968" t="str">
            <v/>
          </cell>
        </row>
        <row r="2969">
          <cell r="A2969">
            <v>43204</v>
          </cell>
          <cell r="AC2969">
            <v>6.5</v>
          </cell>
          <cell r="AE2969">
            <v>100</v>
          </cell>
          <cell r="AF2969" t="str">
            <v/>
          </cell>
        </row>
        <row r="2970">
          <cell r="A2970">
            <v>43204</v>
          </cell>
          <cell r="AC2970">
            <v>9.5</v>
          </cell>
          <cell r="AE2970">
            <v>100</v>
          </cell>
          <cell r="AF2970" t="str">
            <v/>
          </cell>
        </row>
        <row r="2971">
          <cell r="A2971">
            <v>43204</v>
          </cell>
          <cell r="AC2971">
            <v>7.5</v>
          </cell>
          <cell r="AE2971">
            <v>100</v>
          </cell>
          <cell r="AF2971" t="str">
            <v/>
          </cell>
        </row>
        <row r="2972">
          <cell r="A2972">
            <v>43204</v>
          </cell>
          <cell r="AC2972">
            <v>4.2</v>
          </cell>
          <cell r="AE2972">
            <v>100</v>
          </cell>
          <cell r="AF2972" t="str">
            <v/>
          </cell>
        </row>
        <row r="2973">
          <cell r="A2973">
            <v>43204</v>
          </cell>
          <cell r="AB2973" t="str">
            <v>2nd</v>
          </cell>
          <cell r="AC2973">
            <v>4.5999999999999996</v>
          </cell>
          <cell r="AE2973">
            <v>100</v>
          </cell>
          <cell r="AF2973" t="str">
            <v/>
          </cell>
        </row>
        <row r="2974">
          <cell r="A2974">
            <v>43204</v>
          </cell>
          <cell r="AC2974">
            <v>8.5</v>
          </cell>
          <cell r="AE2974">
            <v>100</v>
          </cell>
          <cell r="AF2974" t="str">
            <v/>
          </cell>
        </row>
        <row r="2975">
          <cell r="A2975">
            <v>43204</v>
          </cell>
          <cell r="AC2975">
            <v>11</v>
          </cell>
          <cell r="AE2975">
            <v>100</v>
          </cell>
          <cell r="AF2975" t="str">
            <v/>
          </cell>
        </row>
        <row r="2976">
          <cell r="A2976">
            <v>43204</v>
          </cell>
          <cell r="AC2976">
            <v>21</v>
          </cell>
          <cell r="AE2976">
            <v>100</v>
          </cell>
          <cell r="AF2976" t="str">
            <v/>
          </cell>
        </row>
        <row r="2977">
          <cell r="A2977">
            <v>43204</v>
          </cell>
          <cell r="AC2977">
            <v>7.5</v>
          </cell>
          <cell r="AE2977">
            <v>100</v>
          </cell>
          <cell r="AF2977" t="str">
            <v/>
          </cell>
        </row>
        <row r="2978">
          <cell r="A2978">
            <v>43204</v>
          </cell>
          <cell r="AB2978" t="str">
            <v>3rd</v>
          </cell>
          <cell r="AC2978">
            <v>7.5</v>
          </cell>
          <cell r="AE2978">
            <v>100</v>
          </cell>
          <cell r="AF2978" t="str">
            <v/>
          </cell>
        </row>
        <row r="2979">
          <cell r="A2979">
            <v>43204</v>
          </cell>
          <cell r="AC2979">
            <v>12</v>
          </cell>
          <cell r="AE2979">
            <v>100</v>
          </cell>
          <cell r="AF2979" t="str">
            <v/>
          </cell>
        </row>
        <row r="2980">
          <cell r="A2980">
            <v>43204</v>
          </cell>
          <cell r="AC2980">
            <v>16</v>
          </cell>
          <cell r="AE2980">
            <v>100</v>
          </cell>
          <cell r="AF2980" t="str">
            <v/>
          </cell>
        </row>
        <row r="2981">
          <cell r="A2981">
            <v>43204</v>
          </cell>
          <cell r="AB2981" t="str">
            <v>WON</v>
          </cell>
          <cell r="AC2981">
            <v>13</v>
          </cell>
          <cell r="AE2981">
            <v>100</v>
          </cell>
          <cell r="AF2981">
            <v>1300</v>
          </cell>
        </row>
        <row r="2982">
          <cell r="A2982">
            <v>43211</v>
          </cell>
          <cell r="AC2982">
            <v>5</v>
          </cell>
          <cell r="AE2982">
            <v>100</v>
          </cell>
          <cell r="AF2982" t="str">
            <v/>
          </cell>
        </row>
        <row r="2983">
          <cell r="A2983">
            <v>43211</v>
          </cell>
          <cell r="AB2983" t="str">
            <v>WON</v>
          </cell>
          <cell r="AC2983">
            <v>2.6</v>
          </cell>
          <cell r="AE2983">
            <v>100</v>
          </cell>
          <cell r="AF2983">
            <v>260</v>
          </cell>
        </row>
        <row r="2984">
          <cell r="A2984">
            <v>43211</v>
          </cell>
          <cell r="AB2984" t="str">
            <v>2nd</v>
          </cell>
          <cell r="AC2984">
            <v>12</v>
          </cell>
          <cell r="AE2984">
            <v>100</v>
          </cell>
          <cell r="AF2984" t="str">
            <v/>
          </cell>
        </row>
        <row r="2985">
          <cell r="A2985">
            <v>43211</v>
          </cell>
          <cell r="AC2985">
            <v>7</v>
          </cell>
          <cell r="AE2985">
            <v>100</v>
          </cell>
          <cell r="AF2985" t="str">
            <v/>
          </cell>
        </row>
        <row r="2986">
          <cell r="A2986">
            <v>43211</v>
          </cell>
          <cell r="AC2986">
            <v>19</v>
          </cell>
          <cell r="AE2986">
            <v>100</v>
          </cell>
          <cell r="AF2986" t="str">
            <v/>
          </cell>
        </row>
        <row r="2987">
          <cell r="A2987">
            <v>43211</v>
          </cell>
          <cell r="AB2987" t="str">
            <v>2nd</v>
          </cell>
          <cell r="AC2987">
            <v>3.5</v>
          </cell>
          <cell r="AE2987">
            <v>100</v>
          </cell>
          <cell r="AF2987" t="str">
            <v/>
          </cell>
        </row>
        <row r="2988">
          <cell r="A2988">
            <v>43211</v>
          </cell>
          <cell r="AB2988" t="str">
            <v>ntd</v>
          </cell>
          <cell r="AC2988">
            <v>4.8</v>
          </cell>
          <cell r="AE2988">
            <v>100</v>
          </cell>
          <cell r="AF2988" t="str">
            <v/>
          </cell>
        </row>
        <row r="2989">
          <cell r="A2989">
            <v>43211</v>
          </cell>
          <cell r="AC2989">
            <v>6.5</v>
          </cell>
          <cell r="AE2989">
            <v>100</v>
          </cell>
          <cell r="AF2989" t="str">
            <v/>
          </cell>
        </row>
        <row r="2990">
          <cell r="A2990">
            <v>43211</v>
          </cell>
          <cell r="AC2990">
            <v>5.5</v>
          </cell>
          <cell r="AE2990">
            <v>100</v>
          </cell>
          <cell r="AF2990" t="str">
            <v/>
          </cell>
        </row>
        <row r="2991">
          <cell r="A2991">
            <v>43211</v>
          </cell>
          <cell r="AC2991">
            <v>6.5</v>
          </cell>
          <cell r="AE2991">
            <v>100</v>
          </cell>
          <cell r="AF2991" t="str">
            <v/>
          </cell>
        </row>
        <row r="2992">
          <cell r="A2992">
            <v>43211</v>
          </cell>
          <cell r="AB2992" t="str">
            <v>2nd</v>
          </cell>
          <cell r="AC2992">
            <v>1.95</v>
          </cell>
          <cell r="AE2992">
            <v>100</v>
          </cell>
          <cell r="AF2992" t="str">
            <v/>
          </cell>
        </row>
        <row r="2993">
          <cell r="A2993">
            <v>43211</v>
          </cell>
          <cell r="AC2993">
            <v>7</v>
          </cell>
          <cell r="AE2993">
            <v>100</v>
          </cell>
          <cell r="AF2993" t="str">
            <v/>
          </cell>
        </row>
        <row r="2994">
          <cell r="A2994">
            <v>43211</v>
          </cell>
          <cell r="AC2994">
            <v>6.5</v>
          </cell>
          <cell r="AE2994">
            <v>100</v>
          </cell>
          <cell r="AF2994" t="str">
            <v/>
          </cell>
        </row>
        <row r="2995">
          <cell r="A2995">
            <v>43211</v>
          </cell>
          <cell r="AC2995">
            <v>31</v>
          </cell>
          <cell r="AE2995">
            <v>100</v>
          </cell>
          <cell r="AF2995" t="str">
            <v/>
          </cell>
        </row>
        <row r="2996">
          <cell r="A2996">
            <v>43211</v>
          </cell>
          <cell r="AC2996">
            <v>7</v>
          </cell>
          <cell r="AE2996">
            <v>100</v>
          </cell>
          <cell r="AF2996" t="str">
            <v/>
          </cell>
        </row>
        <row r="2997">
          <cell r="A2997">
            <v>43211</v>
          </cell>
          <cell r="AB2997" t="str">
            <v>2nd</v>
          </cell>
          <cell r="AC2997">
            <v>1.85</v>
          </cell>
          <cell r="AE2997">
            <v>100</v>
          </cell>
          <cell r="AF2997" t="str">
            <v/>
          </cell>
        </row>
        <row r="2998">
          <cell r="A2998">
            <v>43211</v>
          </cell>
          <cell r="AC2998">
            <v>4.2</v>
          </cell>
          <cell r="AE2998">
            <v>100</v>
          </cell>
          <cell r="AF2998" t="str">
            <v/>
          </cell>
        </row>
        <row r="2999">
          <cell r="A2999">
            <v>43211</v>
          </cell>
          <cell r="AC2999">
            <v>21</v>
          </cell>
          <cell r="AE2999">
            <v>100</v>
          </cell>
          <cell r="AF2999" t="str">
            <v/>
          </cell>
        </row>
        <row r="3000">
          <cell r="A3000">
            <v>43211</v>
          </cell>
          <cell r="AC3000">
            <v>31</v>
          </cell>
          <cell r="AE3000">
            <v>100</v>
          </cell>
          <cell r="AF3000" t="str">
            <v/>
          </cell>
        </row>
        <row r="3001">
          <cell r="A3001">
            <v>43211</v>
          </cell>
          <cell r="AB3001" t="str">
            <v>3rd</v>
          </cell>
          <cell r="AC3001">
            <v>11</v>
          </cell>
          <cell r="AE3001">
            <v>100</v>
          </cell>
          <cell r="AF3001" t="str">
            <v/>
          </cell>
        </row>
        <row r="3002">
          <cell r="A3002">
            <v>43211</v>
          </cell>
          <cell r="AC3002">
            <v>1.55</v>
          </cell>
          <cell r="AE3002">
            <v>100</v>
          </cell>
          <cell r="AF3002" t="str">
            <v/>
          </cell>
        </row>
        <row r="3003">
          <cell r="A3003">
            <v>43211</v>
          </cell>
          <cell r="AB3003" t="str">
            <v>2nd</v>
          </cell>
          <cell r="AC3003">
            <v>15</v>
          </cell>
          <cell r="AE3003">
            <v>100</v>
          </cell>
          <cell r="AF3003" t="str">
            <v/>
          </cell>
        </row>
        <row r="3004">
          <cell r="A3004">
            <v>43211</v>
          </cell>
          <cell r="AC3004">
            <v>12</v>
          </cell>
          <cell r="AE3004">
            <v>100</v>
          </cell>
          <cell r="AF3004" t="str">
            <v/>
          </cell>
        </row>
        <row r="3005">
          <cell r="A3005">
            <v>43211</v>
          </cell>
          <cell r="AB3005" t="str">
            <v>3rd</v>
          </cell>
          <cell r="AC3005">
            <v>6</v>
          </cell>
          <cell r="AE3005">
            <v>100</v>
          </cell>
          <cell r="AF3005" t="str">
            <v/>
          </cell>
        </row>
        <row r="3006">
          <cell r="A3006">
            <v>43211</v>
          </cell>
          <cell r="AC3006">
            <v>21</v>
          </cell>
          <cell r="AE3006">
            <v>100</v>
          </cell>
          <cell r="AF3006" t="str">
            <v/>
          </cell>
        </row>
        <row r="3007">
          <cell r="A3007">
            <v>43211</v>
          </cell>
          <cell r="AB3007" t="str">
            <v>2nd</v>
          </cell>
          <cell r="AC3007">
            <v>4.4000000000000004</v>
          </cell>
          <cell r="AE3007">
            <v>100</v>
          </cell>
          <cell r="AF3007" t="str">
            <v/>
          </cell>
        </row>
        <row r="3008">
          <cell r="A3008">
            <v>43211</v>
          </cell>
          <cell r="AC3008">
            <v>19</v>
          </cell>
          <cell r="AE3008">
            <v>100</v>
          </cell>
          <cell r="AF3008" t="str">
            <v/>
          </cell>
        </row>
        <row r="3009">
          <cell r="A3009">
            <v>43211</v>
          </cell>
          <cell r="AC3009">
            <v>16</v>
          </cell>
          <cell r="AE3009">
            <v>100</v>
          </cell>
          <cell r="AF3009" t="str">
            <v/>
          </cell>
        </row>
        <row r="3010">
          <cell r="A3010">
            <v>43211</v>
          </cell>
          <cell r="AB3010" t="str">
            <v>WON</v>
          </cell>
          <cell r="AC3010">
            <v>3.5</v>
          </cell>
          <cell r="AE3010">
            <v>100</v>
          </cell>
          <cell r="AF3010">
            <v>350</v>
          </cell>
        </row>
        <row r="3011">
          <cell r="A3011">
            <v>43211</v>
          </cell>
          <cell r="AC3011">
            <v>9</v>
          </cell>
          <cell r="AE3011">
            <v>100</v>
          </cell>
          <cell r="AF3011" t="str">
            <v/>
          </cell>
        </row>
        <row r="3012">
          <cell r="A3012">
            <v>43211</v>
          </cell>
          <cell r="AB3012" t="str">
            <v>WON</v>
          </cell>
          <cell r="AC3012">
            <v>2.2999999999999998</v>
          </cell>
          <cell r="AE3012">
            <v>100</v>
          </cell>
          <cell r="AF3012">
            <v>229.99999999999997</v>
          </cell>
        </row>
        <row r="3013">
          <cell r="A3013">
            <v>43211</v>
          </cell>
          <cell r="AB3013" t="str">
            <v>2nd</v>
          </cell>
          <cell r="AC3013">
            <v>7</v>
          </cell>
          <cell r="AE3013">
            <v>100</v>
          </cell>
          <cell r="AF3013" t="str">
            <v/>
          </cell>
        </row>
        <row r="3014">
          <cell r="A3014">
            <v>43211</v>
          </cell>
          <cell r="AC3014">
            <v>10</v>
          </cell>
          <cell r="AE3014">
            <v>100</v>
          </cell>
          <cell r="AF3014" t="str">
            <v/>
          </cell>
        </row>
        <row r="3015">
          <cell r="A3015">
            <v>43211</v>
          </cell>
          <cell r="AB3015" t="str">
            <v>3rd</v>
          </cell>
          <cell r="AC3015">
            <v>6</v>
          </cell>
          <cell r="AE3015">
            <v>100</v>
          </cell>
          <cell r="AF3015" t="str">
            <v/>
          </cell>
        </row>
        <row r="3016">
          <cell r="A3016">
            <v>43211</v>
          </cell>
          <cell r="AC3016">
            <v>26</v>
          </cell>
          <cell r="AE3016">
            <v>100</v>
          </cell>
          <cell r="AF3016" t="str">
            <v/>
          </cell>
        </row>
        <row r="3017">
          <cell r="A3017">
            <v>43211</v>
          </cell>
          <cell r="AB3017" t="str">
            <v>WON</v>
          </cell>
          <cell r="AC3017">
            <v>11</v>
          </cell>
          <cell r="AE3017">
            <v>100</v>
          </cell>
          <cell r="AF3017">
            <v>1100</v>
          </cell>
        </row>
        <row r="3018">
          <cell r="A3018">
            <v>43211</v>
          </cell>
          <cell r="AB3018" t="str">
            <v>3rd</v>
          </cell>
          <cell r="AC3018">
            <v>2.6</v>
          </cell>
          <cell r="AE3018">
            <v>100</v>
          </cell>
          <cell r="AF3018" t="str">
            <v/>
          </cell>
        </row>
        <row r="3019">
          <cell r="A3019">
            <v>43211</v>
          </cell>
          <cell r="AC3019">
            <v>11</v>
          </cell>
          <cell r="AE3019">
            <v>100</v>
          </cell>
          <cell r="AF3019" t="str">
            <v/>
          </cell>
        </row>
        <row r="3020">
          <cell r="A3020">
            <v>43211</v>
          </cell>
          <cell r="AB3020" t="str">
            <v>2nd</v>
          </cell>
          <cell r="AC3020">
            <v>26</v>
          </cell>
          <cell r="AE3020">
            <v>100</v>
          </cell>
          <cell r="AF3020" t="str">
            <v/>
          </cell>
        </row>
        <row r="3021">
          <cell r="A3021">
            <v>43211</v>
          </cell>
          <cell r="AC3021">
            <v>5</v>
          </cell>
          <cell r="AE3021">
            <v>100</v>
          </cell>
          <cell r="AF3021" t="str">
            <v/>
          </cell>
        </row>
        <row r="3022">
          <cell r="A3022">
            <v>43215</v>
          </cell>
          <cell r="AC3022">
            <v>21</v>
          </cell>
          <cell r="AE3022">
            <v>100</v>
          </cell>
          <cell r="AF3022" t="str">
            <v/>
          </cell>
        </row>
        <row r="3023">
          <cell r="A3023">
            <v>43215</v>
          </cell>
          <cell r="AC3023">
            <v>2.6</v>
          </cell>
          <cell r="AE3023">
            <v>100</v>
          </cell>
          <cell r="AF3023" t="str">
            <v/>
          </cell>
        </row>
        <row r="3024">
          <cell r="A3024">
            <v>43215</v>
          </cell>
          <cell r="AB3024" t="str">
            <v>WON</v>
          </cell>
          <cell r="AC3024">
            <v>4.8</v>
          </cell>
          <cell r="AE3024">
            <v>100</v>
          </cell>
          <cell r="AF3024">
            <v>480</v>
          </cell>
        </row>
        <row r="3025">
          <cell r="A3025">
            <v>43215</v>
          </cell>
          <cell r="AB3025" t="str">
            <v>2nd</v>
          </cell>
          <cell r="AC3025">
            <v>5</v>
          </cell>
          <cell r="AE3025">
            <v>100</v>
          </cell>
          <cell r="AF3025" t="str">
            <v/>
          </cell>
        </row>
        <row r="3026">
          <cell r="A3026">
            <v>43215</v>
          </cell>
          <cell r="AB3026" t="str">
            <v>2nd</v>
          </cell>
          <cell r="AC3026">
            <v>10</v>
          </cell>
          <cell r="AE3026">
            <v>100</v>
          </cell>
          <cell r="AF3026" t="str">
            <v/>
          </cell>
        </row>
        <row r="3027">
          <cell r="A3027">
            <v>43215</v>
          </cell>
          <cell r="AB3027" t="str">
            <v>WON</v>
          </cell>
          <cell r="AC3027">
            <v>5.5</v>
          </cell>
          <cell r="AE3027">
            <v>100</v>
          </cell>
          <cell r="AF3027">
            <v>550</v>
          </cell>
        </row>
        <row r="3028">
          <cell r="A3028">
            <v>43215</v>
          </cell>
          <cell r="AB3028" t="str">
            <v>3rd</v>
          </cell>
          <cell r="AC3028">
            <v>3.2</v>
          </cell>
          <cell r="AE3028">
            <v>100</v>
          </cell>
          <cell r="AF3028" t="str">
            <v/>
          </cell>
        </row>
        <row r="3029">
          <cell r="A3029">
            <v>43215</v>
          </cell>
          <cell r="AC3029">
            <v>5</v>
          </cell>
          <cell r="AE3029">
            <v>100</v>
          </cell>
          <cell r="AF3029" t="str">
            <v/>
          </cell>
        </row>
        <row r="3030">
          <cell r="A3030">
            <v>43215</v>
          </cell>
          <cell r="AC3030">
            <v>16</v>
          </cell>
          <cell r="AE3030">
            <v>100</v>
          </cell>
          <cell r="AF3030" t="str">
            <v/>
          </cell>
        </row>
        <row r="3031">
          <cell r="A3031">
            <v>43215</v>
          </cell>
          <cell r="AB3031" t="str">
            <v>3rd</v>
          </cell>
          <cell r="AC3031">
            <v>15</v>
          </cell>
          <cell r="AE3031">
            <v>100</v>
          </cell>
          <cell r="AF3031" t="str">
            <v/>
          </cell>
        </row>
        <row r="3032">
          <cell r="A3032">
            <v>43215</v>
          </cell>
          <cell r="AC3032">
            <v>4.8</v>
          </cell>
          <cell r="AE3032">
            <v>100</v>
          </cell>
          <cell r="AF3032" t="str">
            <v/>
          </cell>
        </row>
        <row r="3033">
          <cell r="A3033">
            <v>43215</v>
          </cell>
          <cell r="AC3033">
            <v>6.5</v>
          </cell>
          <cell r="AE3033">
            <v>100</v>
          </cell>
          <cell r="AF3033" t="str">
            <v/>
          </cell>
        </row>
        <row r="3034">
          <cell r="A3034">
            <v>43215</v>
          </cell>
          <cell r="AB3034" t="str">
            <v>WON</v>
          </cell>
          <cell r="AC3034">
            <v>8.5</v>
          </cell>
          <cell r="AE3034">
            <v>100</v>
          </cell>
          <cell r="AF3034">
            <v>850</v>
          </cell>
        </row>
        <row r="3035">
          <cell r="A3035">
            <v>43215</v>
          </cell>
          <cell r="AC3035">
            <v>18</v>
          </cell>
          <cell r="AE3035">
            <v>100</v>
          </cell>
          <cell r="AF3035" t="str">
            <v/>
          </cell>
        </row>
        <row r="3036">
          <cell r="A3036">
            <v>43215</v>
          </cell>
          <cell r="AB3036" t="str">
            <v>2nd</v>
          </cell>
          <cell r="AC3036">
            <v>10</v>
          </cell>
          <cell r="AE3036">
            <v>100</v>
          </cell>
          <cell r="AF3036" t="str">
            <v/>
          </cell>
        </row>
        <row r="3037">
          <cell r="A3037">
            <v>43215</v>
          </cell>
          <cell r="AB3037" t="str">
            <v>2nd</v>
          </cell>
          <cell r="AC3037">
            <v>5.5</v>
          </cell>
          <cell r="AE3037">
            <v>100</v>
          </cell>
          <cell r="AF3037" t="str">
            <v/>
          </cell>
        </row>
        <row r="3038">
          <cell r="A3038">
            <v>43215</v>
          </cell>
          <cell r="AB3038" t="str">
            <v>WON</v>
          </cell>
          <cell r="AC3038">
            <v>3.1</v>
          </cell>
          <cell r="AE3038">
            <v>100</v>
          </cell>
          <cell r="AF3038">
            <v>310</v>
          </cell>
        </row>
        <row r="3039">
          <cell r="A3039">
            <v>43215</v>
          </cell>
          <cell r="AC3039">
            <v>9.5</v>
          </cell>
          <cell r="AE3039">
            <v>100</v>
          </cell>
          <cell r="AF3039" t="str">
            <v/>
          </cell>
        </row>
        <row r="3040">
          <cell r="A3040">
            <v>43215</v>
          </cell>
          <cell r="AC3040">
            <v>8.5</v>
          </cell>
          <cell r="AE3040">
            <v>100</v>
          </cell>
          <cell r="AF3040" t="str">
            <v/>
          </cell>
        </row>
        <row r="3041">
          <cell r="A3041">
            <v>43215</v>
          </cell>
          <cell r="AC3041">
            <v>13</v>
          </cell>
          <cell r="AE3041">
            <v>100</v>
          </cell>
          <cell r="AF3041" t="str">
            <v/>
          </cell>
        </row>
        <row r="3042">
          <cell r="A3042">
            <v>43215</v>
          </cell>
          <cell r="AB3042" t="str">
            <v>WON</v>
          </cell>
          <cell r="AC3042">
            <v>2.9</v>
          </cell>
          <cell r="AE3042">
            <v>100</v>
          </cell>
          <cell r="AF3042">
            <v>290</v>
          </cell>
        </row>
        <row r="3043">
          <cell r="A3043">
            <v>43215</v>
          </cell>
          <cell r="AC3043">
            <v>26</v>
          </cell>
          <cell r="AE3043">
            <v>100</v>
          </cell>
          <cell r="AF3043" t="str">
            <v/>
          </cell>
        </row>
        <row r="3044">
          <cell r="A3044">
            <v>43215</v>
          </cell>
          <cell r="AC3044">
            <v>6.5</v>
          </cell>
          <cell r="AE3044">
            <v>100</v>
          </cell>
          <cell r="AF3044" t="str">
            <v/>
          </cell>
        </row>
        <row r="3045">
          <cell r="A3045">
            <v>43215</v>
          </cell>
          <cell r="AC3045">
            <v>81</v>
          </cell>
          <cell r="AE3045">
            <v>100</v>
          </cell>
          <cell r="AF3045" t="str">
            <v/>
          </cell>
        </row>
        <row r="3046">
          <cell r="A3046">
            <v>43215</v>
          </cell>
          <cell r="AC3046">
            <v>26</v>
          </cell>
          <cell r="AE3046">
            <v>100</v>
          </cell>
          <cell r="AF3046" t="str">
            <v/>
          </cell>
        </row>
        <row r="3047">
          <cell r="A3047">
            <v>43215</v>
          </cell>
          <cell r="AB3047" t="str">
            <v>WON</v>
          </cell>
          <cell r="AC3047">
            <v>7.5</v>
          </cell>
          <cell r="AE3047">
            <v>100</v>
          </cell>
          <cell r="AF3047">
            <v>750</v>
          </cell>
        </row>
        <row r="3048">
          <cell r="A3048">
            <v>43215</v>
          </cell>
          <cell r="AC3048">
            <v>3.4</v>
          </cell>
          <cell r="AE3048">
            <v>100</v>
          </cell>
          <cell r="AF3048" t="str">
            <v/>
          </cell>
        </row>
        <row r="3049">
          <cell r="A3049">
            <v>43215</v>
          </cell>
          <cell r="AC3049">
            <v>8</v>
          </cell>
          <cell r="AE3049">
            <v>100</v>
          </cell>
          <cell r="AF3049" t="str">
            <v/>
          </cell>
        </row>
        <row r="3050">
          <cell r="A3050">
            <v>43215</v>
          </cell>
          <cell r="AC3050">
            <v>10</v>
          </cell>
          <cell r="AE3050">
            <v>100</v>
          </cell>
          <cell r="AF3050" t="str">
            <v/>
          </cell>
        </row>
        <row r="3051">
          <cell r="A3051">
            <v>43215</v>
          </cell>
          <cell r="AC3051">
            <v>26</v>
          </cell>
          <cell r="AE3051">
            <v>100</v>
          </cell>
          <cell r="AF3051" t="str">
            <v/>
          </cell>
        </row>
        <row r="3052">
          <cell r="A3052">
            <v>43218</v>
          </cell>
          <cell r="AC3052">
            <v>4.5999999999999996</v>
          </cell>
          <cell r="AE3052">
            <v>100</v>
          </cell>
          <cell r="AF3052" t="str">
            <v/>
          </cell>
        </row>
        <row r="3053">
          <cell r="A3053">
            <v>43218</v>
          </cell>
          <cell r="AB3053" t="str">
            <v>2nd</v>
          </cell>
          <cell r="AC3053">
            <v>9</v>
          </cell>
          <cell r="AE3053">
            <v>100</v>
          </cell>
          <cell r="AF3053" t="str">
            <v/>
          </cell>
        </row>
        <row r="3054">
          <cell r="A3054">
            <v>43218</v>
          </cell>
          <cell r="AC3054">
            <v>12</v>
          </cell>
          <cell r="AE3054">
            <v>100</v>
          </cell>
          <cell r="AF3054" t="str">
            <v/>
          </cell>
        </row>
        <row r="3055">
          <cell r="A3055">
            <v>43218</v>
          </cell>
          <cell r="AC3055">
            <v>6.5</v>
          </cell>
          <cell r="AE3055">
            <v>100</v>
          </cell>
          <cell r="AF3055" t="str">
            <v/>
          </cell>
        </row>
        <row r="3056">
          <cell r="A3056">
            <v>43218</v>
          </cell>
          <cell r="AB3056" t="str">
            <v>WON</v>
          </cell>
          <cell r="AC3056">
            <v>4</v>
          </cell>
          <cell r="AE3056">
            <v>100</v>
          </cell>
          <cell r="AF3056">
            <v>400</v>
          </cell>
        </row>
        <row r="3057">
          <cell r="A3057">
            <v>43218</v>
          </cell>
          <cell r="AB3057" t="str">
            <v>WON</v>
          </cell>
          <cell r="AC3057">
            <v>5</v>
          </cell>
          <cell r="AE3057">
            <v>100</v>
          </cell>
          <cell r="AF3057">
            <v>500</v>
          </cell>
        </row>
        <row r="3058">
          <cell r="A3058">
            <v>43218</v>
          </cell>
          <cell r="AB3058" t="str">
            <v>3rd</v>
          </cell>
          <cell r="AC3058">
            <v>10</v>
          </cell>
          <cell r="AE3058">
            <v>100</v>
          </cell>
          <cell r="AF3058" t="str">
            <v/>
          </cell>
        </row>
        <row r="3059">
          <cell r="A3059">
            <v>43218</v>
          </cell>
          <cell r="AC3059">
            <v>13</v>
          </cell>
          <cell r="AE3059">
            <v>100</v>
          </cell>
          <cell r="AF3059" t="str">
            <v/>
          </cell>
        </row>
        <row r="3060">
          <cell r="A3060">
            <v>43218</v>
          </cell>
          <cell r="AC3060">
            <v>3.8</v>
          </cell>
          <cell r="AE3060">
            <v>100</v>
          </cell>
          <cell r="AF3060" t="str">
            <v/>
          </cell>
        </row>
        <row r="3061">
          <cell r="A3061">
            <v>43218</v>
          </cell>
          <cell r="AB3061" t="str">
            <v>2nd</v>
          </cell>
          <cell r="AC3061">
            <v>4.2</v>
          </cell>
          <cell r="AE3061">
            <v>100</v>
          </cell>
          <cell r="AF3061" t="str">
            <v/>
          </cell>
        </row>
        <row r="3062">
          <cell r="A3062">
            <v>43218</v>
          </cell>
          <cell r="AC3062">
            <v>4.4000000000000004</v>
          </cell>
          <cell r="AE3062">
            <v>100</v>
          </cell>
          <cell r="AF3062" t="str">
            <v/>
          </cell>
        </row>
        <row r="3063">
          <cell r="A3063">
            <v>43218</v>
          </cell>
          <cell r="AB3063" t="str">
            <v>3rd</v>
          </cell>
          <cell r="AC3063">
            <v>6</v>
          </cell>
          <cell r="AE3063">
            <v>100</v>
          </cell>
          <cell r="AF3063" t="str">
            <v/>
          </cell>
        </row>
        <row r="3064">
          <cell r="A3064">
            <v>43218</v>
          </cell>
          <cell r="AC3064">
            <v>9</v>
          </cell>
          <cell r="AE3064">
            <v>100</v>
          </cell>
          <cell r="AF3064" t="str">
            <v/>
          </cell>
        </row>
        <row r="3065">
          <cell r="A3065">
            <v>43218</v>
          </cell>
          <cell r="AC3065">
            <v>7</v>
          </cell>
          <cell r="AE3065">
            <v>100</v>
          </cell>
          <cell r="AF3065" t="str">
            <v/>
          </cell>
        </row>
        <row r="3066">
          <cell r="A3066">
            <v>43218</v>
          </cell>
          <cell r="AB3066" t="str">
            <v>2nd</v>
          </cell>
          <cell r="AC3066">
            <v>6.5</v>
          </cell>
          <cell r="AE3066">
            <v>100</v>
          </cell>
          <cell r="AF3066" t="str">
            <v/>
          </cell>
        </row>
        <row r="3067">
          <cell r="A3067">
            <v>43218</v>
          </cell>
          <cell r="AC3067">
            <v>31</v>
          </cell>
          <cell r="AE3067">
            <v>100</v>
          </cell>
          <cell r="AF3067" t="str">
            <v/>
          </cell>
        </row>
        <row r="3068">
          <cell r="A3068">
            <v>43218</v>
          </cell>
          <cell r="AB3068" t="str">
            <v>WON</v>
          </cell>
          <cell r="AC3068">
            <v>3.2</v>
          </cell>
          <cell r="AE3068">
            <v>100</v>
          </cell>
          <cell r="AF3068">
            <v>320</v>
          </cell>
        </row>
        <row r="3069">
          <cell r="A3069">
            <v>43218</v>
          </cell>
          <cell r="AC3069">
            <v>4.8</v>
          </cell>
          <cell r="AE3069">
            <v>100</v>
          </cell>
          <cell r="AF3069" t="str">
            <v/>
          </cell>
        </row>
        <row r="3070">
          <cell r="A3070">
            <v>43218</v>
          </cell>
          <cell r="AC3070">
            <v>14</v>
          </cell>
          <cell r="AE3070">
            <v>100</v>
          </cell>
          <cell r="AF3070" t="str">
            <v/>
          </cell>
        </row>
        <row r="3071">
          <cell r="A3071">
            <v>43218</v>
          </cell>
          <cell r="AC3071">
            <v>19</v>
          </cell>
          <cell r="AE3071">
            <v>100</v>
          </cell>
          <cell r="AF3071" t="str">
            <v/>
          </cell>
        </row>
        <row r="3072">
          <cell r="A3072">
            <v>43218</v>
          </cell>
          <cell r="AB3072" t="str">
            <v>3rd</v>
          </cell>
          <cell r="AC3072">
            <v>5</v>
          </cell>
          <cell r="AE3072">
            <v>100</v>
          </cell>
          <cell r="AF3072" t="str">
            <v/>
          </cell>
        </row>
        <row r="3073">
          <cell r="A3073">
            <v>43218</v>
          </cell>
          <cell r="AB3073" t="str">
            <v>2nd</v>
          </cell>
          <cell r="AC3073">
            <v>26</v>
          </cell>
          <cell r="AE3073">
            <v>100</v>
          </cell>
          <cell r="AF3073" t="str">
            <v/>
          </cell>
        </row>
        <row r="3074">
          <cell r="A3074">
            <v>43218</v>
          </cell>
          <cell r="AC3074">
            <v>13</v>
          </cell>
          <cell r="AE3074">
            <v>100</v>
          </cell>
          <cell r="AF3074" t="str">
            <v/>
          </cell>
        </row>
        <row r="3075">
          <cell r="A3075">
            <v>43218</v>
          </cell>
          <cell r="AC3075">
            <v>4.2</v>
          </cell>
          <cell r="AE3075">
            <v>100</v>
          </cell>
          <cell r="AF3075" t="str">
            <v/>
          </cell>
        </row>
        <row r="3076">
          <cell r="A3076">
            <v>43218</v>
          </cell>
          <cell r="AC3076">
            <v>7</v>
          </cell>
          <cell r="AE3076">
            <v>100</v>
          </cell>
          <cell r="AF3076" t="str">
            <v/>
          </cell>
        </row>
        <row r="3077">
          <cell r="A3077">
            <v>43218</v>
          </cell>
          <cell r="AC3077">
            <v>13</v>
          </cell>
          <cell r="AE3077">
            <v>100</v>
          </cell>
          <cell r="AF3077" t="str">
            <v/>
          </cell>
        </row>
        <row r="3078">
          <cell r="A3078">
            <v>43218</v>
          </cell>
          <cell r="AC3078">
            <v>4.8</v>
          </cell>
          <cell r="AE3078">
            <v>100</v>
          </cell>
          <cell r="AF3078" t="str">
            <v/>
          </cell>
        </row>
        <row r="3079">
          <cell r="A3079">
            <v>43218</v>
          </cell>
          <cell r="AB3079" t="str">
            <v>3rd</v>
          </cell>
          <cell r="AC3079">
            <v>6</v>
          </cell>
          <cell r="AE3079">
            <v>100</v>
          </cell>
          <cell r="AF3079" t="str">
            <v/>
          </cell>
        </row>
        <row r="3080">
          <cell r="A3080">
            <v>43218</v>
          </cell>
          <cell r="AC3080">
            <v>12</v>
          </cell>
          <cell r="AE3080">
            <v>100</v>
          </cell>
          <cell r="AF3080" t="str">
            <v/>
          </cell>
        </row>
        <row r="3081">
          <cell r="A3081">
            <v>43218</v>
          </cell>
          <cell r="AB3081" t="str">
            <v>WON</v>
          </cell>
          <cell r="AC3081">
            <v>3.9</v>
          </cell>
          <cell r="AE3081">
            <v>100</v>
          </cell>
          <cell r="AF3081">
            <v>390</v>
          </cell>
        </row>
        <row r="3082">
          <cell r="A3082">
            <v>43218</v>
          </cell>
          <cell r="AB3082" t="str">
            <v>3rd</v>
          </cell>
          <cell r="AC3082">
            <v>7.5</v>
          </cell>
          <cell r="AE3082">
            <v>100</v>
          </cell>
          <cell r="AF3082" t="str">
            <v/>
          </cell>
        </row>
        <row r="3083">
          <cell r="A3083">
            <v>43218</v>
          </cell>
          <cell r="AC3083">
            <v>4.8</v>
          </cell>
          <cell r="AE3083">
            <v>100</v>
          </cell>
          <cell r="AF3083" t="str">
            <v/>
          </cell>
        </row>
        <row r="3084">
          <cell r="A3084">
            <v>43218</v>
          </cell>
          <cell r="AC3084">
            <v>7</v>
          </cell>
          <cell r="AE3084">
            <v>100</v>
          </cell>
          <cell r="AF3084" t="str">
            <v/>
          </cell>
        </row>
        <row r="3085">
          <cell r="A3085">
            <v>43218</v>
          </cell>
          <cell r="AC3085">
            <v>5</v>
          </cell>
          <cell r="AE3085">
            <v>100</v>
          </cell>
          <cell r="AF3085" t="str">
            <v/>
          </cell>
        </row>
        <row r="3086">
          <cell r="A3086">
            <v>43218</v>
          </cell>
          <cell r="AC3086">
            <v>19</v>
          </cell>
          <cell r="AE3086">
            <v>100</v>
          </cell>
          <cell r="AF3086" t="str">
            <v/>
          </cell>
        </row>
        <row r="3087">
          <cell r="A3087">
            <v>43225</v>
          </cell>
          <cell r="AB3087" t="str">
            <v>2nd</v>
          </cell>
          <cell r="AC3087">
            <v>9</v>
          </cell>
          <cell r="AE3087">
            <v>100</v>
          </cell>
          <cell r="AF3087" t="str">
            <v/>
          </cell>
        </row>
        <row r="3088">
          <cell r="A3088">
            <v>43225</v>
          </cell>
          <cell r="AC3088">
            <v>4.8</v>
          </cell>
          <cell r="AE3088">
            <v>100</v>
          </cell>
          <cell r="AF3088" t="str">
            <v/>
          </cell>
        </row>
        <row r="3089">
          <cell r="A3089">
            <v>43225</v>
          </cell>
          <cell r="AC3089">
            <v>6.5</v>
          </cell>
          <cell r="AE3089">
            <v>100</v>
          </cell>
          <cell r="AF3089" t="str">
            <v/>
          </cell>
        </row>
        <row r="3090">
          <cell r="A3090">
            <v>43225</v>
          </cell>
          <cell r="AC3090">
            <v>5</v>
          </cell>
          <cell r="AE3090">
            <v>100</v>
          </cell>
          <cell r="AF3090" t="str">
            <v/>
          </cell>
        </row>
        <row r="3091">
          <cell r="A3091">
            <v>43225</v>
          </cell>
          <cell r="AB3091" t="str">
            <v>WON</v>
          </cell>
          <cell r="AC3091">
            <v>5.2</v>
          </cell>
          <cell r="AE3091">
            <v>100</v>
          </cell>
          <cell r="AF3091">
            <v>520</v>
          </cell>
        </row>
        <row r="3092">
          <cell r="A3092">
            <v>43225</v>
          </cell>
          <cell r="AB3092" t="str">
            <v>WON</v>
          </cell>
          <cell r="AC3092">
            <v>4.4000000000000004</v>
          </cell>
          <cell r="AE3092">
            <v>100</v>
          </cell>
          <cell r="AF3092">
            <v>440.00000000000006</v>
          </cell>
        </row>
        <row r="3093">
          <cell r="A3093">
            <v>43225</v>
          </cell>
          <cell r="AC3093">
            <v>16</v>
          </cell>
          <cell r="AE3093">
            <v>100</v>
          </cell>
          <cell r="AF3093" t="str">
            <v/>
          </cell>
        </row>
        <row r="3094">
          <cell r="A3094">
            <v>43225</v>
          </cell>
          <cell r="AC3094">
            <v>6</v>
          </cell>
          <cell r="AE3094">
            <v>100</v>
          </cell>
          <cell r="AF3094" t="str">
            <v/>
          </cell>
        </row>
        <row r="3095">
          <cell r="A3095">
            <v>43225</v>
          </cell>
          <cell r="AB3095" t="str">
            <v>2nd</v>
          </cell>
          <cell r="AC3095">
            <v>8</v>
          </cell>
          <cell r="AE3095">
            <v>100</v>
          </cell>
          <cell r="AF3095" t="str">
            <v/>
          </cell>
        </row>
        <row r="3096">
          <cell r="A3096">
            <v>43225</v>
          </cell>
          <cell r="AC3096">
            <v>5.5</v>
          </cell>
          <cell r="AE3096">
            <v>100</v>
          </cell>
          <cell r="AF3096" t="str">
            <v/>
          </cell>
        </row>
        <row r="3097">
          <cell r="A3097">
            <v>43225</v>
          </cell>
          <cell r="AC3097">
            <v>6.5</v>
          </cell>
          <cell r="AE3097">
            <v>100</v>
          </cell>
          <cell r="AF3097" t="str">
            <v/>
          </cell>
        </row>
        <row r="3098">
          <cell r="A3098">
            <v>43225</v>
          </cell>
          <cell r="AC3098">
            <v>10</v>
          </cell>
          <cell r="AE3098">
            <v>100</v>
          </cell>
          <cell r="AF3098" t="str">
            <v/>
          </cell>
        </row>
        <row r="3099">
          <cell r="A3099">
            <v>43225</v>
          </cell>
          <cell r="AC3099">
            <v>4.5999999999999996</v>
          </cell>
          <cell r="AE3099">
            <v>100</v>
          </cell>
          <cell r="AF3099" t="str">
            <v/>
          </cell>
        </row>
        <row r="3100">
          <cell r="A3100">
            <v>43225</v>
          </cell>
          <cell r="AB3100" t="str">
            <v>WON</v>
          </cell>
          <cell r="AC3100">
            <v>9</v>
          </cell>
          <cell r="AE3100">
            <v>100</v>
          </cell>
          <cell r="AF3100">
            <v>900</v>
          </cell>
        </row>
        <row r="3101">
          <cell r="A3101">
            <v>43225</v>
          </cell>
          <cell r="AC3101">
            <v>6.5</v>
          </cell>
          <cell r="AE3101">
            <v>100</v>
          </cell>
          <cell r="AF3101" t="str">
            <v/>
          </cell>
        </row>
        <row r="3102">
          <cell r="A3102">
            <v>43225</v>
          </cell>
          <cell r="AB3102" t="str">
            <v>3rd</v>
          </cell>
          <cell r="AC3102">
            <v>6.5</v>
          </cell>
          <cell r="AE3102">
            <v>100</v>
          </cell>
          <cell r="AF3102" t="str">
            <v/>
          </cell>
        </row>
        <row r="3103">
          <cell r="A3103">
            <v>43225</v>
          </cell>
          <cell r="AB3103" t="str">
            <v>WON</v>
          </cell>
          <cell r="AC3103">
            <v>2.7</v>
          </cell>
          <cell r="AE3103">
            <v>100</v>
          </cell>
          <cell r="AF3103">
            <v>270</v>
          </cell>
        </row>
        <row r="3104">
          <cell r="A3104">
            <v>43225</v>
          </cell>
          <cell r="AC3104">
            <v>9</v>
          </cell>
          <cell r="AE3104">
            <v>100</v>
          </cell>
          <cell r="AF3104" t="str">
            <v/>
          </cell>
        </row>
        <row r="3105">
          <cell r="A3105">
            <v>43225</v>
          </cell>
          <cell r="AC3105">
            <v>6</v>
          </cell>
          <cell r="AE3105">
            <v>100</v>
          </cell>
          <cell r="AF3105" t="str">
            <v/>
          </cell>
        </row>
        <row r="3106">
          <cell r="A3106">
            <v>43225</v>
          </cell>
          <cell r="AC3106">
            <v>11</v>
          </cell>
          <cell r="AE3106">
            <v>100</v>
          </cell>
          <cell r="AF3106" t="str">
            <v/>
          </cell>
        </row>
        <row r="3107">
          <cell r="A3107">
            <v>43225</v>
          </cell>
          <cell r="AB3107" t="str">
            <v>WON</v>
          </cell>
          <cell r="AC3107">
            <v>2.2000000000000002</v>
          </cell>
          <cell r="AE3107">
            <v>100</v>
          </cell>
          <cell r="AF3107">
            <v>220.00000000000003</v>
          </cell>
        </row>
        <row r="3108">
          <cell r="A3108">
            <v>43225</v>
          </cell>
          <cell r="AB3108" t="str">
            <v>2nd</v>
          </cell>
          <cell r="AC3108">
            <v>10</v>
          </cell>
          <cell r="AE3108">
            <v>100</v>
          </cell>
          <cell r="AF3108" t="str">
            <v/>
          </cell>
        </row>
        <row r="3109">
          <cell r="A3109">
            <v>43225</v>
          </cell>
          <cell r="AB3109" t="str">
            <v>3rd</v>
          </cell>
          <cell r="AC3109">
            <v>20</v>
          </cell>
          <cell r="AE3109">
            <v>100</v>
          </cell>
          <cell r="AF3109" t="str">
            <v/>
          </cell>
        </row>
        <row r="3110">
          <cell r="A3110">
            <v>43225</v>
          </cell>
          <cell r="AC3110">
            <v>9</v>
          </cell>
          <cell r="AE3110">
            <v>100</v>
          </cell>
          <cell r="AF3110" t="str">
            <v/>
          </cell>
        </row>
        <row r="3111">
          <cell r="A3111">
            <v>43225</v>
          </cell>
          <cell r="AC3111">
            <v>7</v>
          </cell>
          <cell r="AE3111">
            <v>100</v>
          </cell>
          <cell r="AF3111" t="str">
            <v/>
          </cell>
        </row>
        <row r="3112">
          <cell r="A3112">
            <v>43225</v>
          </cell>
          <cell r="AC3112">
            <v>7</v>
          </cell>
          <cell r="AE3112">
            <v>100</v>
          </cell>
          <cell r="AF3112" t="str">
            <v/>
          </cell>
        </row>
        <row r="3113">
          <cell r="A3113">
            <v>43225</v>
          </cell>
          <cell r="AC3113">
            <v>8.5</v>
          </cell>
          <cell r="AE3113">
            <v>100</v>
          </cell>
          <cell r="AF3113" t="str">
            <v/>
          </cell>
        </row>
        <row r="3114">
          <cell r="A3114">
            <v>43225</v>
          </cell>
          <cell r="AB3114" t="str">
            <v>2nd</v>
          </cell>
          <cell r="AC3114">
            <v>5.5</v>
          </cell>
          <cell r="AE3114">
            <v>100</v>
          </cell>
          <cell r="AF3114" t="str">
            <v/>
          </cell>
        </row>
        <row r="3115">
          <cell r="A3115">
            <v>43225</v>
          </cell>
          <cell r="AC3115">
            <v>26</v>
          </cell>
          <cell r="AE3115">
            <v>100</v>
          </cell>
          <cell r="AF3115" t="str">
            <v/>
          </cell>
        </row>
        <row r="3116">
          <cell r="A3116">
            <v>43225</v>
          </cell>
          <cell r="AC3116">
            <v>3.4</v>
          </cell>
          <cell r="AE3116">
            <v>100</v>
          </cell>
          <cell r="AF3116" t="str">
            <v/>
          </cell>
        </row>
        <row r="3117">
          <cell r="A3117">
            <v>43225</v>
          </cell>
          <cell r="AC3117">
            <v>4.4000000000000004</v>
          </cell>
          <cell r="AE3117">
            <v>100</v>
          </cell>
          <cell r="AF3117" t="str">
            <v/>
          </cell>
        </row>
        <row r="3118">
          <cell r="A3118">
            <v>43225</v>
          </cell>
          <cell r="AB3118" t="str">
            <v>WON</v>
          </cell>
          <cell r="AC3118">
            <v>3</v>
          </cell>
          <cell r="AE3118">
            <v>100</v>
          </cell>
          <cell r="AF3118">
            <v>300</v>
          </cell>
        </row>
        <row r="3119">
          <cell r="A3119">
            <v>43225</v>
          </cell>
          <cell r="AB3119" t="str">
            <v>2nd</v>
          </cell>
          <cell r="AC3119">
            <v>9.5</v>
          </cell>
          <cell r="AE3119">
            <v>100</v>
          </cell>
          <cell r="AF3119" t="str">
            <v/>
          </cell>
        </row>
        <row r="3120">
          <cell r="A3120">
            <v>43225</v>
          </cell>
          <cell r="AC3120">
            <v>26</v>
          </cell>
          <cell r="AE3120">
            <v>100</v>
          </cell>
          <cell r="AF3120" t="str">
            <v/>
          </cell>
        </row>
        <row r="3121">
          <cell r="A3121">
            <v>43225</v>
          </cell>
          <cell r="AC3121">
            <v>11</v>
          </cell>
          <cell r="AE3121">
            <v>100</v>
          </cell>
          <cell r="AF3121" t="str">
            <v/>
          </cell>
        </row>
        <row r="3122">
          <cell r="A3122">
            <v>43232</v>
          </cell>
          <cell r="AC3122">
            <v>8.5</v>
          </cell>
          <cell r="AE3122">
            <v>100</v>
          </cell>
          <cell r="AF3122" t="str">
            <v/>
          </cell>
        </row>
        <row r="3123">
          <cell r="A3123">
            <v>43232</v>
          </cell>
          <cell r="AB3123" t="str">
            <v>3rd</v>
          </cell>
          <cell r="AC3123">
            <v>7</v>
          </cell>
          <cell r="AE3123">
            <v>100</v>
          </cell>
          <cell r="AF3123" t="str">
            <v/>
          </cell>
        </row>
        <row r="3124">
          <cell r="A3124">
            <v>43232</v>
          </cell>
          <cell r="AC3124">
            <v>11</v>
          </cell>
          <cell r="AE3124">
            <v>100</v>
          </cell>
          <cell r="AF3124" t="str">
            <v/>
          </cell>
        </row>
        <row r="3125">
          <cell r="A3125">
            <v>43232</v>
          </cell>
          <cell r="AB3125" t="str">
            <v>WON</v>
          </cell>
          <cell r="AC3125">
            <v>9</v>
          </cell>
          <cell r="AE3125">
            <v>100</v>
          </cell>
          <cell r="AF3125">
            <v>900</v>
          </cell>
        </row>
        <row r="3126">
          <cell r="A3126">
            <v>43232</v>
          </cell>
          <cell r="AC3126">
            <v>10</v>
          </cell>
          <cell r="AE3126">
            <v>100</v>
          </cell>
          <cell r="AF3126" t="str">
            <v/>
          </cell>
        </row>
        <row r="3127">
          <cell r="A3127">
            <v>43232</v>
          </cell>
          <cell r="AC3127">
            <v>6.5</v>
          </cell>
          <cell r="AE3127">
            <v>100</v>
          </cell>
          <cell r="AF3127" t="str">
            <v/>
          </cell>
        </row>
        <row r="3128">
          <cell r="A3128">
            <v>43232</v>
          </cell>
          <cell r="AB3128" t="str">
            <v>2nd</v>
          </cell>
          <cell r="AC3128">
            <v>5.5</v>
          </cell>
          <cell r="AE3128">
            <v>100</v>
          </cell>
          <cell r="AF3128" t="str">
            <v/>
          </cell>
        </row>
        <row r="3129">
          <cell r="A3129">
            <v>43232</v>
          </cell>
          <cell r="AC3129">
            <v>3.6</v>
          </cell>
          <cell r="AE3129">
            <v>100</v>
          </cell>
          <cell r="AF3129" t="str">
            <v/>
          </cell>
        </row>
        <row r="3130">
          <cell r="A3130">
            <v>43232</v>
          </cell>
          <cell r="AC3130">
            <v>4.5999999999999996</v>
          </cell>
          <cell r="AE3130">
            <v>100</v>
          </cell>
          <cell r="AF3130" t="str">
            <v/>
          </cell>
        </row>
        <row r="3131">
          <cell r="A3131">
            <v>43232</v>
          </cell>
          <cell r="AB3131" t="str">
            <v>WON</v>
          </cell>
          <cell r="AC3131">
            <v>9.5</v>
          </cell>
          <cell r="AE3131">
            <v>100</v>
          </cell>
          <cell r="AF3131">
            <v>950</v>
          </cell>
        </row>
        <row r="3132">
          <cell r="A3132">
            <v>43232</v>
          </cell>
          <cell r="AB3132" t="str">
            <v>WON</v>
          </cell>
          <cell r="AC3132">
            <v>3.2</v>
          </cell>
          <cell r="AE3132">
            <v>100</v>
          </cell>
          <cell r="AF3132">
            <v>320</v>
          </cell>
        </row>
        <row r="3133">
          <cell r="A3133">
            <v>43232</v>
          </cell>
          <cell r="AB3133" t="str">
            <v>2nd</v>
          </cell>
          <cell r="AC3133">
            <v>3.8</v>
          </cell>
          <cell r="AE3133">
            <v>100</v>
          </cell>
          <cell r="AF3133" t="str">
            <v/>
          </cell>
        </row>
        <row r="3134">
          <cell r="A3134">
            <v>43232</v>
          </cell>
          <cell r="AC3134">
            <v>14</v>
          </cell>
          <cell r="AE3134">
            <v>100</v>
          </cell>
          <cell r="AF3134" t="str">
            <v/>
          </cell>
        </row>
        <row r="3135">
          <cell r="A3135">
            <v>43232</v>
          </cell>
          <cell r="AC3135">
            <v>9.5</v>
          </cell>
          <cell r="AE3135">
            <v>100</v>
          </cell>
          <cell r="AF3135" t="str">
            <v/>
          </cell>
        </row>
        <row r="3136">
          <cell r="A3136">
            <v>43232</v>
          </cell>
          <cell r="AC3136">
            <v>11</v>
          </cell>
          <cell r="AE3136">
            <v>100</v>
          </cell>
          <cell r="AF3136" t="str">
            <v/>
          </cell>
        </row>
        <row r="3137">
          <cell r="A3137">
            <v>43232</v>
          </cell>
          <cell r="AB3137" t="str">
            <v>3rd</v>
          </cell>
          <cell r="AC3137">
            <v>3.7</v>
          </cell>
          <cell r="AE3137">
            <v>100</v>
          </cell>
          <cell r="AF3137" t="str">
            <v/>
          </cell>
        </row>
        <row r="3138">
          <cell r="A3138">
            <v>43232</v>
          </cell>
          <cell r="AB3138" t="str">
            <v>2nd</v>
          </cell>
          <cell r="AC3138">
            <v>10</v>
          </cell>
          <cell r="AE3138">
            <v>100</v>
          </cell>
          <cell r="AF3138" t="str">
            <v/>
          </cell>
        </row>
        <row r="3139">
          <cell r="A3139">
            <v>43232</v>
          </cell>
          <cell r="AC3139">
            <v>7</v>
          </cell>
          <cell r="AE3139">
            <v>100</v>
          </cell>
          <cell r="AF3139" t="str">
            <v/>
          </cell>
        </row>
        <row r="3140">
          <cell r="A3140">
            <v>43232</v>
          </cell>
          <cell r="AC3140">
            <v>9.5</v>
          </cell>
          <cell r="AE3140">
            <v>100</v>
          </cell>
          <cell r="AF3140" t="str">
            <v/>
          </cell>
        </row>
        <row r="3141">
          <cell r="A3141">
            <v>43232</v>
          </cell>
          <cell r="AC3141">
            <v>5</v>
          </cell>
          <cell r="AE3141">
            <v>100</v>
          </cell>
          <cell r="AF3141" t="str">
            <v/>
          </cell>
        </row>
        <row r="3142">
          <cell r="A3142">
            <v>43232</v>
          </cell>
          <cell r="AB3142" t="str">
            <v>WON</v>
          </cell>
          <cell r="AC3142">
            <v>2.4</v>
          </cell>
          <cell r="AE3142">
            <v>100</v>
          </cell>
          <cell r="AF3142">
            <v>240</v>
          </cell>
        </row>
        <row r="3143">
          <cell r="A3143">
            <v>43232</v>
          </cell>
          <cell r="AB3143" t="str">
            <v>2nd</v>
          </cell>
          <cell r="AC3143">
            <v>7.5</v>
          </cell>
          <cell r="AE3143">
            <v>100</v>
          </cell>
          <cell r="AF3143" t="str">
            <v/>
          </cell>
        </row>
        <row r="3144">
          <cell r="A3144">
            <v>43232</v>
          </cell>
          <cell r="AB3144" t="str">
            <v>3rd</v>
          </cell>
          <cell r="AC3144">
            <v>2.7</v>
          </cell>
          <cell r="AE3144">
            <v>100</v>
          </cell>
          <cell r="AF3144" t="str">
            <v/>
          </cell>
        </row>
        <row r="3145">
          <cell r="A3145">
            <v>43232</v>
          </cell>
          <cell r="AB3145" t="str">
            <v>L/Scr</v>
          </cell>
          <cell r="AC3145">
            <v>1</v>
          </cell>
          <cell r="AE3145" t="str">
            <v/>
          </cell>
          <cell r="AF3145" t="str">
            <v/>
          </cell>
        </row>
        <row r="3146">
          <cell r="A3146">
            <v>43232</v>
          </cell>
          <cell r="AC3146">
            <v>11</v>
          </cell>
          <cell r="AE3146">
            <v>100</v>
          </cell>
          <cell r="AF3146" t="str">
            <v/>
          </cell>
        </row>
        <row r="3147">
          <cell r="A3147">
            <v>43232</v>
          </cell>
          <cell r="AB3147" t="str">
            <v>2nd</v>
          </cell>
          <cell r="AC3147">
            <v>1.85</v>
          </cell>
          <cell r="AE3147">
            <v>100</v>
          </cell>
          <cell r="AF3147" t="str">
            <v/>
          </cell>
        </row>
        <row r="3148">
          <cell r="A3148">
            <v>43232</v>
          </cell>
          <cell r="AC3148">
            <v>11</v>
          </cell>
          <cell r="AE3148">
            <v>100</v>
          </cell>
          <cell r="AF3148" t="str">
            <v/>
          </cell>
        </row>
        <row r="3149">
          <cell r="A3149">
            <v>43232</v>
          </cell>
          <cell r="AB3149" t="str">
            <v>3rd</v>
          </cell>
          <cell r="AC3149">
            <v>12</v>
          </cell>
          <cell r="AE3149">
            <v>100</v>
          </cell>
          <cell r="AF3149" t="str">
            <v/>
          </cell>
        </row>
        <row r="3150">
          <cell r="A3150">
            <v>43232</v>
          </cell>
          <cell r="AB3150" t="str">
            <v>WON</v>
          </cell>
          <cell r="AC3150">
            <v>5.5</v>
          </cell>
          <cell r="AE3150">
            <v>100</v>
          </cell>
          <cell r="AF3150">
            <v>550</v>
          </cell>
        </row>
        <row r="3151">
          <cell r="A3151">
            <v>43232</v>
          </cell>
          <cell r="AC3151">
            <v>19</v>
          </cell>
          <cell r="AE3151">
            <v>100</v>
          </cell>
          <cell r="AF3151" t="str">
            <v/>
          </cell>
        </row>
        <row r="3152">
          <cell r="A3152">
            <v>43232</v>
          </cell>
          <cell r="AB3152" t="str">
            <v>3rd</v>
          </cell>
          <cell r="AC3152">
            <v>7</v>
          </cell>
          <cell r="AE3152">
            <v>100</v>
          </cell>
          <cell r="AF3152" t="str">
            <v/>
          </cell>
        </row>
        <row r="3153">
          <cell r="A3153">
            <v>43232</v>
          </cell>
          <cell r="AC3153">
            <v>10</v>
          </cell>
          <cell r="AE3153">
            <v>100</v>
          </cell>
          <cell r="AF3153" t="str">
            <v/>
          </cell>
        </row>
        <row r="3154">
          <cell r="A3154">
            <v>43232</v>
          </cell>
          <cell r="AC3154">
            <v>10</v>
          </cell>
          <cell r="AE3154">
            <v>100</v>
          </cell>
          <cell r="AF3154" t="str">
            <v/>
          </cell>
        </row>
        <row r="3155">
          <cell r="A3155">
            <v>43232</v>
          </cell>
          <cell r="AB3155" t="str">
            <v>WON</v>
          </cell>
          <cell r="AC3155">
            <v>2.4</v>
          </cell>
          <cell r="AE3155">
            <v>100</v>
          </cell>
          <cell r="AF3155">
            <v>240</v>
          </cell>
        </row>
        <row r="3156">
          <cell r="A3156">
            <v>43232</v>
          </cell>
          <cell r="AC3156">
            <v>20</v>
          </cell>
          <cell r="AE3156">
            <v>100</v>
          </cell>
          <cell r="AF3156" t="str">
            <v/>
          </cell>
        </row>
        <row r="3157">
          <cell r="A3157">
            <v>43239</v>
          </cell>
          <cell r="AB3157" t="str">
            <v>WON</v>
          </cell>
          <cell r="AC3157">
            <v>21.9</v>
          </cell>
          <cell r="AE3157">
            <v>100</v>
          </cell>
          <cell r="AF3157">
            <v>2190</v>
          </cell>
        </row>
        <row r="3158">
          <cell r="A3158">
            <v>43239</v>
          </cell>
          <cell r="AC3158">
            <v>12</v>
          </cell>
          <cell r="AE3158">
            <v>100</v>
          </cell>
          <cell r="AF3158" t="str">
            <v/>
          </cell>
        </row>
        <row r="3159">
          <cell r="A3159">
            <v>43239</v>
          </cell>
          <cell r="AC3159">
            <v>3.9</v>
          </cell>
          <cell r="AE3159">
            <v>100</v>
          </cell>
          <cell r="AF3159" t="str">
            <v/>
          </cell>
        </row>
        <row r="3160">
          <cell r="A3160">
            <v>43239</v>
          </cell>
          <cell r="AC3160">
            <v>6</v>
          </cell>
          <cell r="AE3160">
            <v>100</v>
          </cell>
          <cell r="AF3160" t="str">
            <v/>
          </cell>
        </row>
        <row r="3161">
          <cell r="A3161">
            <v>43239</v>
          </cell>
          <cell r="AC3161">
            <v>21</v>
          </cell>
          <cell r="AE3161">
            <v>100</v>
          </cell>
          <cell r="AF3161" t="str">
            <v/>
          </cell>
        </row>
        <row r="3162">
          <cell r="A3162">
            <v>43239</v>
          </cell>
          <cell r="AC3162">
            <v>6</v>
          </cell>
          <cell r="AE3162">
            <v>100</v>
          </cell>
          <cell r="AF3162" t="str">
            <v/>
          </cell>
        </row>
        <row r="3163">
          <cell r="A3163">
            <v>43239</v>
          </cell>
          <cell r="AC3163">
            <v>9.5</v>
          </cell>
          <cell r="AE3163">
            <v>100</v>
          </cell>
          <cell r="AF3163" t="str">
            <v/>
          </cell>
        </row>
        <row r="3164">
          <cell r="A3164">
            <v>43239</v>
          </cell>
          <cell r="AC3164">
            <v>18</v>
          </cell>
          <cell r="AE3164">
            <v>100</v>
          </cell>
          <cell r="AF3164" t="str">
            <v/>
          </cell>
        </row>
        <row r="3165">
          <cell r="A3165">
            <v>43239</v>
          </cell>
          <cell r="AC3165">
            <v>11</v>
          </cell>
          <cell r="AE3165">
            <v>100</v>
          </cell>
          <cell r="AF3165" t="str">
            <v/>
          </cell>
        </row>
        <row r="3166">
          <cell r="A3166">
            <v>43239</v>
          </cell>
          <cell r="AC3166">
            <v>5.5</v>
          </cell>
          <cell r="AE3166">
            <v>100</v>
          </cell>
          <cell r="AF3166" t="str">
            <v/>
          </cell>
        </row>
        <row r="3167">
          <cell r="A3167">
            <v>43239</v>
          </cell>
          <cell r="AB3167" t="str">
            <v>WON</v>
          </cell>
          <cell r="AC3167">
            <v>3.2</v>
          </cell>
          <cell r="AE3167">
            <v>100</v>
          </cell>
          <cell r="AF3167">
            <v>320</v>
          </cell>
        </row>
        <row r="3168">
          <cell r="A3168">
            <v>43239</v>
          </cell>
          <cell r="AC3168">
            <v>6</v>
          </cell>
          <cell r="AE3168">
            <v>100</v>
          </cell>
          <cell r="AF3168" t="str">
            <v/>
          </cell>
        </row>
        <row r="3169">
          <cell r="A3169">
            <v>43239</v>
          </cell>
          <cell r="AC3169">
            <v>19</v>
          </cell>
          <cell r="AE3169">
            <v>100</v>
          </cell>
          <cell r="AF3169" t="str">
            <v/>
          </cell>
        </row>
        <row r="3170">
          <cell r="A3170">
            <v>43239</v>
          </cell>
          <cell r="AB3170" t="str">
            <v>3rd</v>
          </cell>
          <cell r="AC3170">
            <v>10</v>
          </cell>
          <cell r="AE3170">
            <v>100</v>
          </cell>
          <cell r="AF3170" t="str">
            <v/>
          </cell>
        </row>
        <row r="3171">
          <cell r="A3171">
            <v>43239</v>
          </cell>
          <cell r="AC3171">
            <v>26</v>
          </cell>
          <cell r="AE3171">
            <v>100</v>
          </cell>
          <cell r="AF3171" t="str">
            <v/>
          </cell>
        </row>
        <row r="3172">
          <cell r="A3172">
            <v>43239</v>
          </cell>
          <cell r="AC3172">
            <v>3.5</v>
          </cell>
          <cell r="AE3172">
            <v>100</v>
          </cell>
          <cell r="AF3172" t="str">
            <v/>
          </cell>
        </row>
        <row r="3173">
          <cell r="A3173">
            <v>43239</v>
          </cell>
          <cell r="AC3173">
            <v>11</v>
          </cell>
          <cell r="AE3173">
            <v>100</v>
          </cell>
          <cell r="AF3173" t="str">
            <v/>
          </cell>
        </row>
        <row r="3174">
          <cell r="A3174">
            <v>43239</v>
          </cell>
          <cell r="AC3174">
            <v>13</v>
          </cell>
          <cell r="AE3174">
            <v>100</v>
          </cell>
          <cell r="AF3174" t="str">
            <v/>
          </cell>
        </row>
        <row r="3175">
          <cell r="A3175">
            <v>43239</v>
          </cell>
          <cell r="AC3175">
            <v>10</v>
          </cell>
          <cell r="AE3175">
            <v>100</v>
          </cell>
          <cell r="AF3175" t="str">
            <v/>
          </cell>
        </row>
        <row r="3176">
          <cell r="A3176">
            <v>43239</v>
          </cell>
          <cell r="AC3176">
            <v>26</v>
          </cell>
          <cell r="AE3176">
            <v>100</v>
          </cell>
          <cell r="AF3176" t="str">
            <v/>
          </cell>
        </row>
        <row r="3177">
          <cell r="A3177">
            <v>43239</v>
          </cell>
          <cell r="AC3177">
            <v>8</v>
          </cell>
          <cell r="AE3177">
            <v>100</v>
          </cell>
          <cell r="AF3177" t="str">
            <v/>
          </cell>
        </row>
        <row r="3178">
          <cell r="A3178">
            <v>43239</v>
          </cell>
          <cell r="AB3178" t="str">
            <v>2nd</v>
          </cell>
          <cell r="AC3178">
            <v>9.5</v>
          </cell>
          <cell r="AE3178">
            <v>100</v>
          </cell>
          <cell r="AF3178" t="str">
            <v/>
          </cell>
        </row>
        <row r="3179">
          <cell r="A3179">
            <v>43239</v>
          </cell>
          <cell r="AB3179" t="str">
            <v>WON</v>
          </cell>
          <cell r="AC3179">
            <v>13.5</v>
          </cell>
          <cell r="AE3179">
            <v>100</v>
          </cell>
          <cell r="AF3179">
            <v>1350</v>
          </cell>
        </row>
        <row r="3180">
          <cell r="A3180">
            <v>43239</v>
          </cell>
          <cell r="AC3180">
            <v>11</v>
          </cell>
          <cell r="AE3180">
            <v>100</v>
          </cell>
          <cell r="AF3180" t="str">
            <v/>
          </cell>
        </row>
        <row r="3181">
          <cell r="A3181">
            <v>43239</v>
          </cell>
          <cell r="AB3181" t="str">
            <v>3rd</v>
          </cell>
          <cell r="AC3181">
            <v>5.5</v>
          </cell>
          <cell r="AE3181">
            <v>100</v>
          </cell>
          <cell r="AF3181" t="str">
            <v/>
          </cell>
        </row>
        <row r="3182">
          <cell r="A3182">
            <v>43239</v>
          </cell>
          <cell r="AB3182" t="str">
            <v>WON</v>
          </cell>
          <cell r="AC3182">
            <v>4.4000000000000004</v>
          </cell>
          <cell r="AE3182">
            <v>100</v>
          </cell>
          <cell r="AF3182">
            <v>440.00000000000006</v>
          </cell>
        </row>
        <row r="3183">
          <cell r="A3183">
            <v>43239</v>
          </cell>
          <cell r="AC3183">
            <v>7</v>
          </cell>
          <cell r="AE3183">
            <v>100</v>
          </cell>
          <cell r="AF3183" t="str">
            <v/>
          </cell>
        </row>
        <row r="3184">
          <cell r="A3184">
            <v>43239</v>
          </cell>
          <cell r="AC3184">
            <v>4.2</v>
          </cell>
          <cell r="AE3184">
            <v>100</v>
          </cell>
          <cell r="AF3184" t="str">
            <v/>
          </cell>
        </row>
        <row r="3185">
          <cell r="A3185">
            <v>43239</v>
          </cell>
          <cell r="AB3185" t="str">
            <v>3rd</v>
          </cell>
          <cell r="AC3185">
            <v>6.5</v>
          </cell>
          <cell r="AE3185">
            <v>100</v>
          </cell>
          <cell r="AF3185" t="str">
            <v/>
          </cell>
        </row>
        <row r="3186">
          <cell r="A3186">
            <v>43239</v>
          </cell>
          <cell r="AC3186">
            <v>19</v>
          </cell>
          <cell r="AE3186">
            <v>100</v>
          </cell>
          <cell r="AF3186" t="str">
            <v/>
          </cell>
        </row>
        <row r="3187">
          <cell r="A3187">
            <v>43239</v>
          </cell>
          <cell r="AB3187" t="str">
            <v>WON</v>
          </cell>
          <cell r="AC3187">
            <v>2.2000000000000002</v>
          </cell>
          <cell r="AE3187">
            <v>100</v>
          </cell>
          <cell r="AF3187">
            <v>220.00000000000003</v>
          </cell>
        </row>
        <row r="3188">
          <cell r="A3188">
            <v>43239</v>
          </cell>
          <cell r="AC3188">
            <v>10</v>
          </cell>
          <cell r="AE3188">
            <v>100</v>
          </cell>
          <cell r="AF3188" t="str">
            <v/>
          </cell>
        </row>
        <row r="3189">
          <cell r="A3189">
            <v>43239</v>
          </cell>
          <cell r="AC3189">
            <v>7.5</v>
          </cell>
          <cell r="AE3189">
            <v>100</v>
          </cell>
          <cell r="AF3189" t="str">
            <v/>
          </cell>
        </row>
        <row r="3190">
          <cell r="A3190">
            <v>43239</v>
          </cell>
          <cell r="AC3190">
            <v>8.5</v>
          </cell>
          <cell r="AE3190">
            <v>100</v>
          </cell>
          <cell r="AF3190" t="str">
            <v/>
          </cell>
        </row>
        <row r="3191">
          <cell r="A3191">
            <v>43239</v>
          </cell>
          <cell r="AC3191">
            <v>15</v>
          </cell>
          <cell r="AE3191">
            <v>100</v>
          </cell>
          <cell r="AF3191" t="str">
            <v/>
          </cell>
        </row>
        <row r="3192">
          <cell r="A3192">
            <v>43246</v>
          </cell>
          <cell r="AB3192" t="str">
            <v>WON</v>
          </cell>
          <cell r="AC3192">
            <v>2.5</v>
          </cell>
          <cell r="AE3192">
            <v>100</v>
          </cell>
          <cell r="AF3192">
            <v>250</v>
          </cell>
        </row>
        <row r="3193">
          <cell r="A3193">
            <v>43246</v>
          </cell>
          <cell r="AC3193">
            <v>8.5</v>
          </cell>
          <cell r="AE3193">
            <v>100</v>
          </cell>
          <cell r="AF3193" t="str">
            <v/>
          </cell>
        </row>
        <row r="3194">
          <cell r="A3194">
            <v>43246</v>
          </cell>
          <cell r="AC3194">
            <v>6.5</v>
          </cell>
          <cell r="AE3194">
            <v>100</v>
          </cell>
          <cell r="AF3194" t="str">
            <v/>
          </cell>
        </row>
        <row r="3195">
          <cell r="A3195">
            <v>43246</v>
          </cell>
          <cell r="AC3195">
            <v>19</v>
          </cell>
          <cell r="AE3195">
            <v>100</v>
          </cell>
          <cell r="AF3195" t="str">
            <v/>
          </cell>
        </row>
        <row r="3196">
          <cell r="A3196">
            <v>43246</v>
          </cell>
          <cell r="AC3196">
            <v>15</v>
          </cell>
          <cell r="AE3196">
            <v>100</v>
          </cell>
          <cell r="AF3196" t="str">
            <v/>
          </cell>
        </row>
        <row r="3197">
          <cell r="A3197">
            <v>43246</v>
          </cell>
          <cell r="AC3197">
            <v>1.55</v>
          </cell>
          <cell r="AE3197">
            <v>100</v>
          </cell>
          <cell r="AF3197" t="str">
            <v/>
          </cell>
        </row>
        <row r="3198">
          <cell r="A3198">
            <v>43246</v>
          </cell>
          <cell r="AC3198">
            <v>26</v>
          </cell>
          <cell r="AE3198">
            <v>100</v>
          </cell>
          <cell r="AF3198" t="str">
            <v/>
          </cell>
        </row>
        <row r="3199">
          <cell r="A3199">
            <v>43246</v>
          </cell>
          <cell r="AC3199">
            <v>26</v>
          </cell>
          <cell r="AE3199">
            <v>100</v>
          </cell>
          <cell r="AF3199" t="str">
            <v/>
          </cell>
        </row>
        <row r="3200">
          <cell r="A3200">
            <v>43246</v>
          </cell>
          <cell r="AC3200">
            <v>31</v>
          </cell>
          <cell r="AE3200">
            <v>100</v>
          </cell>
          <cell r="AF3200" t="str">
            <v/>
          </cell>
        </row>
        <row r="3201">
          <cell r="A3201">
            <v>43246</v>
          </cell>
          <cell r="AB3201" t="str">
            <v>2nd</v>
          </cell>
          <cell r="AC3201">
            <v>26</v>
          </cell>
          <cell r="AE3201">
            <v>100</v>
          </cell>
          <cell r="AF3201" t="str">
            <v/>
          </cell>
        </row>
        <row r="3202">
          <cell r="A3202">
            <v>43246</v>
          </cell>
          <cell r="AC3202">
            <v>4.8</v>
          </cell>
          <cell r="AE3202">
            <v>100</v>
          </cell>
          <cell r="AF3202" t="str">
            <v/>
          </cell>
        </row>
        <row r="3203">
          <cell r="A3203">
            <v>43246</v>
          </cell>
          <cell r="AB3203" t="str">
            <v>WON</v>
          </cell>
          <cell r="AC3203">
            <v>5.5</v>
          </cell>
          <cell r="AE3203">
            <v>100</v>
          </cell>
          <cell r="AF3203">
            <v>550</v>
          </cell>
        </row>
        <row r="3204">
          <cell r="A3204">
            <v>43246</v>
          </cell>
          <cell r="AB3204" t="str">
            <v>2nd</v>
          </cell>
          <cell r="AC3204">
            <v>3.1</v>
          </cell>
          <cell r="AE3204">
            <v>100</v>
          </cell>
          <cell r="AF3204" t="str">
            <v/>
          </cell>
        </row>
        <row r="3205">
          <cell r="A3205">
            <v>43246</v>
          </cell>
          <cell r="AC3205">
            <v>13</v>
          </cell>
          <cell r="AE3205">
            <v>100</v>
          </cell>
          <cell r="AF3205" t="str">
            <v/>
          </cell>
        </row>
        <row r="3206">
          <cell r="A3206">
            <v>43246</v>
          </cell>
          <cell r="AC3206">
            <v>9</v>
          </cell>
          <cell r="AE3206">
            <v>100</v>
          </cell>
          <cell r="AF3206" t="str">
            <v/>
          </cell>
        </row>
        <row r="3207">
          <cell r="A3207">
            <v>43246</v>
          </cell>
          <cell r="AB3207" t="str">
            <v>2nd</v>
          </cell>
          <cell r="AC3207">
            <v>11</v>
          </cell>
          <cell r="AE3207">
            <v>100</v>
          </cell>
          <cell r="AF3207" t="str">
            <v/>
          </cell>
        </row>
        <row r="3208">
          <cell r="A3208">
            <v>43246</v>
          </cell>
          <cell r="AB3208" t="str">
            <v>WON</v>
          </cell>
          <cell r="AC3208">
            <v>13</v>
          </cell>
          <cell r="AE3208">
            <v>100</v>
          </cell>
          <cell r="AF3208">
            <v>1300</v>
          </cell>
        </row>
        <row r="3209">
          <cell r="A3209">
            <v>43246</v>
          </cell>
          <cell r="AC3209">
            <v>9</v>
          </cell>
          <cell r="AE3209">
            <v>100</v>
          </cell>
          <cell r="AF3209" t="str">
            <v/>
          </cell>
        </row>
        <row r="3210">
          <cell r="A3210">
            <v>43246</v>
          </cell>
          <cell r="AC3210">
            <v>16</v>
          </cell>
          <cell r="AE3210">
            <v>100</v>
          </cell>
          <cell r="AF3210" t="str">
            <v/>
          </cell>
        </row>
        <row r="3211">
          <cell r="A3211">
            <v>43246</v>
          </cell>
          <cell r="AC3211">
            <v>3</v>
          </cell>
          <cell r="AE3211">
            <v>100</v>
          </cell>
          <cell r="AF3211" t="str">
            <v/>
          </cell>
        </row>
        <row r="3212">
          <cell r="A3212">
            <v>43246</v>
          </cell>
          <cell r="AB3212" t="str">
            <v>2nd</v>
          </cell>
          <cell r="AC3212">
            <v>5.5</v>
          </cell>
          <cell r="AE3212">
            <v>100</v>
          </cell>
          <cell r="AF3212" t="str">
            <v/>
          </cell>
        </row>
        <row r="3213">
          <cell r="A3213">
            <v>43246</v>
          </cell>
          <cell r="AB3213" t="str">
            <v>WON</v>
          </cell>
          <cell r="AC3213">
            <v>2.6</v>
          </cell>
          <cell r="AE3213">
            <v>100</v>
          </cell>
          <cell r="AF3213">
            <v>260</v>
          </cell>
        </row>
        <row r="3214">
          <cell r="A3214">
            <v>43246</v>
          </cell>
          <cell r="AC3214">
            <v>11</v>
          </cell>
          <cell r="AE3214">
            <v>100</v>
          </cell>
          <cell r="AF3214" t="str">
            <v/>
          </cell>
        </row>
        <row r="3215">
          <cell r="A3215">
            <v>43246</v>
          </cell>
          <cell r="AC3215">
            <v>15</v>
          </cell>
          <cell r="AE3215">
            <v>100</v>
          </cell>
          <cell r="AF3215" t="str">
            <v/>
          </cell>
        </row>
        <row r="3216">
          <cell r="A3216">
            <v>43246</v>
          </cell>
          <cell r="AB3216" t="str">
            <v>3rd</v>
          </cell>
          <cell r="AC3216">
            <v>6</v>
          </cell>
          <cell r="AE3216">
            <v>100</v>
          </cell>
          <cell r="AF3216" t="str">
            <v/>
          </cell>
        </row>
        <row r="3217">
          <cell r="A3217">
            <v>43253</v>
          </cell>
          <cell r="AC3217">
            <v>2.5</v>
          </cell>
          <cell r="AE3217">
            <v>100</v>
          </cell>
          <cell r="AF3217" t="str">
            <v/>
          </cell>
        </row>
        <row r="3218">
          <cell r="A3218">
            <v>43253</v>
          </cell>
          <cell r="AB3218" t="str">
            <v>2nd</v>
          </cell>
          <cell r="AC3218">
            <v>5</v>
          </cell>
          <cell r="AE3218">
            <v>100</v>
          </cell>
          <cell r="AF3218" t="str">
            <v/>
          </cell>
        </row>
        <row r="3219">
          <cell r="A3219">
            <v>43253</v>
          </cell>
          <cell r="AB3219" t="str">
            <v>3rd</v>
          </cell>
          <cell r="AC3219">
            <v>16</v>
          </cell>
          <cell r="AE3219">
            <v>100</v>
          </cell>
          <cell r="AF3219" t="str">
            <v/>
          </cell>
        </row>
        <row r="3220">
          <cell r="A3220">
            <v>43253</v>
          </cell>
          <cell r="AC3220">
            <v>7.5</v>
          </cell>
          <cell r="AE3220">
            <v>100</v>
          </cell>
          <cell r="AF3220" t="str">
            <v/>
          </cell>
        </row>
        <row r="3221">
          <cell r="A3221">
            <v>43253</v>
          </cell>
          <cell r="AC3221">
            <v>13</v>
          </cell>
          <cell r="AE3221">
            <v>100</v>
          </cell>
          <cell r="AF3221" t="str">
            <v/>
          </cell>
        </row>
        <row r="3222">
          <cell r="A3222">
            <v>43253</v>
          </cell>
          <cell r="AB3222" t="str">
            <v>2nd</v>
          </cell>
          <cell r="AC3222">
            <v>4.4000000000000004</v>
          </cell>
          <cell r="AE3222">
            <v>100</v>
          </cell>
          <cell r="AF3222" t="str">
            <v/>
          </cell>
        </row>
        <row r="3223">
          <cell r="A3223">
            <v>43253</v>
          </cell>
          <cell r="AC3223">
            <v>19</v>
          </cell>
          <cell r="AE3223">
            <v>100</v>
          </cell>
          <cell r="AF3223" t="str">
            <v/>
          </cell>
        </row>
        <row r="3224">
          <cell r="A3224">
            <v>43253</v>
          </cell>
          <cell r="AB3224" t="str">
            <v>3rd</v>
          </cell>
          <cell r="AC3224">
            <v>3</v>
          </cell>
          <cell r="AE3224">
            <v>100</v>
          </cell>
          <cell r="AF3224" t="str">
            <v/>
          </cell>
        </row>
        <row r="3225">
          <cell r="A3225">
            <v>43253</v>
          </cell>
          <cell r="AC3225">
            <v>5.5</v>
          </cell>
          <cell r="AE3225">
            <v>100</v>
          </cell>
          <cell r="AF3225" t="str">
            <v/>
          </cell>
        </row>
        <row r="3226">
          <cell r="A3226">
            <v>43253</v>
          </cell>
          <cell r="AC3226">
            <v>21</v>
          </cell>
          <cell r="AE3226">
            <v>100</v>
          </cell>
          <cell r="AF3226" t="str">
            <v/>
          </cell>
        </row>
        <row r="3227">
          <cell r="A3227">
            <v>43253</v>
          </cell>
          <cell r="AB3227" t="str">
            <v>2nd</v>
          </cell>
          <cell r="AC3227">
            <v>9</v>
          </cell>
          <cell r="AE3227">
            <v>100</v>
          </cell>
          <cell r="AF3227" t="str">
            <v/>
          </cell>
        </row>
        <row r="3228">
          <cell r="A3228">
            <v>43253</v>
          </cell>
          <cell r="AB3228" t="str">
            <v>WON</v>
          </cell>
          <cell r="AC3228">
            <v>2.2000000000000002</v>
          </cell>
          <cell r="AE3228">
            <v>100</v>
          </cell>
          <cell r="AF3228">
            <v>220.00000000000003</v>
          </cell>
        </row>
        <row r="3229">
          <cell r="A3229">
            <v>43253</v>
          </cell>
          <cell r="AC3229">
            <v>12</v>
          </cell>
          <cell r="AE3229">
            <v>100</v>
          </cell>
          <cell r="AF3229" t="str">
            <v/>
          </cell>
        </row>
        <row r="3230">
          <cell r="A3230">
            <v>43253</v>
          </cell>
          <cell r="AC3230">
            <v>31</v>
          </cell>
          <cell r="AE3230">
            <v>100</v>
          </cell>
          <cell r="AF3230" t="str">
            <v/>
          </cell>
        </row>
        <row r="3231">
          <cell r="A3231">
            <v>43253</v>
          </cell>
          <cell r="AC3231">
            <v>21</v>
          </cell>
          <cell r="AE3231">
            <v>100</v>
          </cell>
          <cell r="AF3231" t="str">
            <v/>
          </cell>
        </row>
        <row r="3232">
          <cell r="A3232">
            <v>43253</v>
          </cell>
          <cell r="AC3232">
            <v>5.5</v>
          </cell>
          <cell r="AE3232">
            <v>100</v>
          </cell>
          <cell r="AF3232" t="str">
            <v/>
          </cell>
        </row>
        <row r="3233">
          <cell r="A3233">
            <v>43253</v>
          </cell>
          <cell r="AB3233" t="str">
            <v>3rd</v>
          </cell>
          <cell r="AC3233">
            <v>9.5</v>
          </cell>
          <cell r="AE3233">
            <v>100</v>
          </cell>
          <cell r="AF3233" t="str">
            <v/>
          </cell>
        </row>
        <row r="3234">
          <cell r="A3234">
            <v>43253</v>
          </cell>
          <cell r="AB3234" t="str">
            <v>L/Scr</v>
          </cell>
          <cell r="AC3234">
            <v>1</v>
          </cell>
          <cell r="AE3234" t="str">
            <v/>
          </cell>
          <cell r="AF3234" t="str">
            <v/>
          </cell>
        </row>
        <row r="3235">
          <cell r="A3235">
            <v>43253</v>
          </cell>
          <cell r="AB3235" t="str">
            <v>WON</v>
          </cell>
          <cell r="AC3235">
            <v>9</v>
          </cell>
          <cell r="AE3235">
            <v>100</v>
          </cell>
          <cell r="AF3235">
            <v>900</v>
          </cell>
        </row>
        <row r="3236">
          <cell r="A3236">
            <v>43253</v>
          </cell>
          <cell r="AC3236">
            <v>10</v>
          </cell>
          <cell r="AE3236">
            <v>100</v>
          </cell>
          <cell r="AF3236" t="str">
            <v/>
          </cell>
        </row>
        <row r="3237">
          <cell r="A3237">
            <v>43253</v>
          </cell>
          <cell r="AB3237" t="str">
            <v>3rd</v>
          </cell>
          <cell r="AC3237">
            <v>12</v>
          </cell>
          <cell r="AE3237">
            <v>100</v>
          </cell>
          <cell r="AF3237" t="str">
            <v/>
          </cell>
        </row>
        <row r="3238">
          <cell r="A3238">
            <v>43253</v>
          </cell>
          <cell r="AC3238">
            <v>10</v>
          </cell>
          <cell r="AE3238">
            <v>100</v>
          </cell>
          <cell r="AF3238" t="str">
            <v/>
          </cell>
        </row>
        <row r="3239">
          <cell r="A3239">
            <v>43253</v>
          </cell>
          <cell r="AB3239" t="str">
            <v>WON</v>
          </cell>
          <cell r="AC3239">
            <v>7.5</v>
          </cell>
          <cell r="AE3239">
            <v>100</v>
          </cell>
          <cell r="AF3239">
            <v>750</v>
          </cell>
        </row>
        <row r="3240">
          <cell r="A3240">
            <v>43253</v>
          </cell>
          <cell r="AC3240">
            <v>10</v>
          </cell>
          <cell r="AE3240">
            <v>100</v>
          </cell>
          <cell r="AF3240" t="str">
            <v/>
          </cell>
        </row>
        <row r="3241">
          <cell r="A3241">
            <v>43253</v>
          </cell>
          <cell r="AC3241">
            <v>17</v>
          </cell>
          <cell r="AE3241">
            <v>100</v>
          </cell>
          <cell r="AF3241" t="str">
            <v/>
          </cell>
        </row>
        <row r="3242">
          <cell r="A3242">
            <v>43253</v>
          </cell>
          <cell r="AB3242" t="str">
            <v>3rd</v>
          </cell>
          <cell r="AC3242">
            <v>2.2999999999999998</v>
          </cell>
          <cell r="AE3242">
            <v>100</v>
          </cell>
          <cell r="AF3242" t="str">
            <v/>
          </cell>
        </row>
        <row r="3243">
          <cell r="A3243">
            <v>43253</v>
          </cell>
          <cell r="AB3243" t="str">
            <v>WON</v>
          </cell>
          <cell r="AC3243">
            <v>10.1</v>
          </cell>
          <cell r="AE3243">
            <v>100</v>
          </cell>
          <cell r="AF3243">
            <v>1010</v>
          </cell>
        </row>
        <row r="3244">
          <cell r="A3244">
            <v>43253</v>
          </cell>
          <cell r="AC3244">
            <v>6.5</v>
          </cell>
          <cell r="AE3244">
            <v>100</v>
          </cell>
          <cell r="AF3244" t="str">
            <v/>
          </cell>
        </row>
        <row r="3245">
          <cell r="A3245">
            <v>43253</v>
          </cell>
          <cell r="AC3245">
            <v>20</v>
          </cell>
          <cell r="AE3245">
            <v>100</v>
          </cell>
          <cell r="AF3245" t="str">
            <v/>
          </cell>
        </row>
        <row r="3246">
          <cell r="A3246">
            <v>43253</v>
          </cell>
          <cell r="AB3246" t="str">
            <v>2nd</v>
          </cell>
          <cell r="AC3246">
            <v>13</v>
          </cell>
          <cell r="AE3246">
            <v>100</v>
          </cell>
          <cell r="AF3246" t="str">
            <v/>
          </cell>
        </row>
        <row r="3247">
          <cell r="A3247">
            <v>43253</v>
          </cell>
          <cell r="AC3247">
            <v>4.4000000000000004</v>
          </cell>
          <cell r="AE3247">
            <v>100</v>
          </cell>
          <cell r="AF3247" t="str">
            <v/>
          </cell>
        </row>
        <row r="3248">
          <cell r="A3248">
            <v>43253</v>
          </cell>
          <cell r="AC3248">
            <v>11</v>
          </cell>
          <cell r="AE3248">
            <v>100</v>
          </cell>
          <cell r="AF3248" t="str">
            <v/>
          </cell>
        </row>
        <row r="3249">
          <cell r="A3249">
            <v>43253</v>
          </cell>
          <cell r="AC3249">
            <v>16</v>
          </cell>
          <cell r="AE3249">
            <v>100</v>
          </cell>
          <cell r="AF3249" t="str">
            <v/>
          </cell>
        </row>
        <row r="3250">
          <cell r="A3250">
            <v>43253</v>
          </cell>
          <cell r="AB3250" t="str">
            <v>3rd</v>
          </cell>
          <cell r="AC3250">
            <v>3.3</v>
          </cell>
          <cell r="AE3250">
            <v>100</v>
          </cell>
          <cell r="AF3250" t="str">
            <v/>
          </cell>
        </row>
        <row r="3251">
          <cell r="A3251">
            <v>43253</v>
          </cell>
          <cell r="AC3251">
            <v>11</v>
          </cell>
          <cell r="AE3251">
            <v>100</v>
          </cell>
          <cell r="AF3251" t="str">
            <v/>
          </cell>
        </row>
        <row r="3252">
          <cell r="A3252">
            <v>43260</v>
          </cell>
          <cell r="AB3252" t="str">
            <v>2nd</v>
          </cell>
          <cell r="AC3252">
            <v>4.4000000000000004</v>
          </cell>
          <cell r="AE3252">
            <v>100</v>
          </cell>
          <cell r="AF3252" t="str">
            <v/>
          </cell>
        </row>
        <row r="3253">
          <cell r="A3253">
            <v>43260</v>
          </cell>
          <cell r="AC3253">
            <v>4.4000000000000004</v>
          </cell>
          <cell r="AE3253">
            <v>100</v>
          </cell>
          <cell r="AF3253" t="str">
            <v/>
          </cell>
        </row>
        <row r="3254">
          <cell r="A3254">
            <v>43260</v>
          </cell>
          <cell r="AB3254" t="str">
            <v>3rd</v>
          </cell>
          <cell r="AC3254">
            <v>7.5</v>
          </cell>
          <cell r="AE3254">
            <v>100</v>
          </cell>
          <cell r="AF3254" t="str">
            <v/>
          </cell>
        </row>
        <row r="3255">
          <cell r="A3255">
            <v>43260</v>
          </cell>
          <cell r="AC3255">
            <v>5.5</v>
          </cell>
          <cell r="AE3255">
            <v>100</v>
          </cell>
          <cell r="AF3255" t="str">
            <v/>
          </cell>
        </row>
        <row r="3256">
          <cell r="A3256">
            <v>43260</v>
          </cell>
          <cell r="AC3256">
            <v>10</v>
          </cell>
          <cell r="AE3256">
            <v>100</v>
          </cell>
          <cell r="AF3256" t="str">
            <v/>
          </cell>
        </row>
        <row r="3257">
          <cell r="A3257">
            <v>43260</v>
          </cell>
          <cell r="AC3257">
            <v>7.5</v>
          </cell>
          <cell r="AE3257">
            <v>100</v>
          </cell>
          <cell r="AF3257" t="str">
            <v/>
          </cell>
        </row>
        <row r="3258">
          <cell r="A3258">
            <v>43260</v>
          </cell>
          <cell r="AC3258">
            <v>10</v>
          </cell>
          <cell r="AE3258">
            <v>100</v>
          </cell>
          <cell r="AF3258" t="str">
            <v/>
          </cell>
        </row>
        <row r="3259">
          <cell r="A3259">
            <v>43260</v>
          </cell>
          <cell r="AC3259">
            <v>8</v>
          </cell>
          <cell r="AE3259">
            <v>100</v>
          </cell>
          <cell r="AF3259" t="str">
            <v/>
          </cell>
        </row>
        <row r="3260">
          <cell r="A3260">
            <v>43260</v>
          </cell>
          <cell r="AB3260" t="str">
            <v>3rd</v>
          </cell>
          <cell r="AC3260">
            <v>3.6</v>
          </cell>
          <cell r="AE3260">
            <v>100</v>
          </cell>
          <cell r="AF3260" t="str">
            <v/>
          </cell>
        </row>
        <row r="3261">
          <cell r="A3261">
            <v>43260</v>
          </cell>
          <cell r="AB3261" t="str">
            <v>WON</v>
          </cell>
          <cell r="AC3261">
            <v>8.5</v>
          </cell>
          <cell r="AE3261">
            <v>100</v>
          </cell>
          <cell r="AF3261">
            <v>850</v>
          </cell>
        </row>
        <row r="3262">
          <cell r="A3262">
            <v>43260</v>
          </cell>
          <cell r="AB3262" t="str">
            <v>WON</v>
          </cell>
          <cell r="AC3262">
            <v>3.75</v>
          </cell>
          <cell r="AE3262">
            <v>100</v>
          </cell>
          <cell r="AF3262">
            <v>375</v>
          </cell>
        </row>
        <row r="3263">
          <cell r="A3263">
            <v>43260</v>
          </cell>
          <cell r="AB3263" t="str">
            <v>WON</v>
          </cell>
          <cell r="AC3263">
            <v>4.4000000000000004</v>
          </cell>
          <cell r="AE3263">
            <v>100</v>
          </cell>
          <cell r="AF3263">
            <v>440.00000000000006</v>
          </cell>
        </row>
        <row r="3264">
          <cell r="A3264">
            <v>43260</v>
          </cell>
          <cell r="AB3264" t="str">
            <v>3rd</v>
          </cell>
          <cell r="AC3264">
            <v>9.5</v>
          </cell>
          <cell r="AE3264">
            <v>100</v>
          </cell>
          <cell r="AF3264" t="str">
            <v/>
          </cell>
        </row>
        <row r="3265">
          <cell r="A3265">
            <v>43260</v>
          </cell>
          <cell r="AC3265">
            <v>8.5</v>
          </cell>
          <cell r="AE3265">
            <v>100</v>
          </cell>
          <cell r="AF3265" t="str">
            <v/>
          </cell>
        </row>
        <row r="3266">
          <cell r="A3266">
            <v>43260</v>
          </cell>
          <cell r="AC3266">
            <v>3.6</v>
          </cell>
          <cell r="AE3266">
            <v>100</v>
          </cell>
          <cell r="AF3266" t="str">
            <v/>
          </cell>
        </row>
        <row r="3267">
          <cell r="A3267">
            <v>43260</v>
          </cell>
          <cell r="AC3267">
            <v>8</v>
          </cell>
          <cell r="AE3267">
            <v>100</v>
          </cell>
          <cell r="AF3267" t="str">
            <v/>
          </cell>
        </row>
        <row r="3268">
          <cell r="A3268">
            <v>43260</v>
          </cell>
          <cell r="AC3268">
            <v>4.2</v>
          </cell>
          <cell r="AE3268">
            <v>100</v>
          </cell>
          <cell r="AF3268" t="str">
            <v/>
          </cell>
        </row>
        <row r="3269">
          <cell r="A3269">
            <v>43260</v>
          </cell>
          <cell r="AC3269">
            <v>5.5</v>
          </cell>
          <cell r="AE3269">
            <v>100</v>
          </cell>
          <cell r="AF3269" t="str">
            <v/>
          </cell>
        </row>
        <row r="3270">
          <cell r="A3270">
            <v>43260</v>
          </cell>
          <cell r="AC3270">
            <v>10</v>
          </cell>
          <cell r="AE3270">
            <v>100</v>
          </cell>
          <cell r="AF3270" t="str">
            <v/>
          </cell>
        </row>
        <row r="3271">
          <cell r="A3271">
            <v>43260</v>
          </cell>
          <cell r="AB3271" t="str">
            <v>WON</v>
          </cell>
          <cell r="AC3271">
            <v>11.3</v>
          </cell>
          <cell r="AE3271">
            <v>100</v>
          </cell>
          <cell r="AF3271">
            <v>1130</v>
          </cell>
        </row>
        <row r="3272">
          <cell r="A3272">
            <v>43260</v>
          </cell>
          <cell r="AB3272" t="str">
            <v>2nd</v>
          </cell>
          <cell r="AC3272">
            <v>9</v>
          </cell>
          <cell r="AE3272">
            <v>100</v>
          </cell>
          <cell r="AF3272" t="str">
            <v/>
          </cell>
        </row>
        <row r="3273">
          <cell r="A3273">
            <v>43260</v>
          </cell>
          <cell r="AC3273">
            <v>12</v>
          </cell>
          <cell r="AE3273">
            <v>100</v>
          </cell>
          <cell r="AF3273" t="str">
            <v/>
          </cell>
        </row>
        <row r="3274">
          <cell r="A3274">
            <v>43260</v>
          </cell>
          <cell r="AC3274">
            <v>5.5</v>
          </cell>
          <cell r="AE3274">
            <v>100</v>
          </cell>
          <cell r="AF3274" t="str">
            <v/>
          </cell>
        </row>
        <row r="3275">
          <cell r="A3275">
            <v>43260</v>
          </cell>
          <cell r="AB3275" t="str">
            <v>3rd</v>
          </cell>
          <cell r="AC3275">
            <v>16</v>
          </cell>
          <cell r="AE3275">
            <v>100</v>
          </cell>
          <cell r="AF3275" t="str">
            <v/>
          </cell>
        </row>
        <row r="3276">
          <cell r="A3276">
            <v>43260</v>
          </cell>
          <cell r="AB3276" t="str">
            <v>WON</v>
          </cell>
          <cell r="AC3276">
            <v>3.5</v>
          </cell>
          <cell r="AE3276">
            <v>100</v>
          </cell>
          <cell r="AF3276">
            <v>350</v>
          </cell>
        </row>
        <row r="3277">
          <cell r="A3277">
            <v>43260</v>
          </cell>
          <cell r="AC3277">
            <v>13</v>
          </cell>
          <cell r="AE3277">
            <v>100</v>
          </cell>
          <cell r="AF3277" t="str">
            <v/>
          </cell>
        </row>
        <row r="3278">
          <cell r="A3278">
            <v>43260</v>
          </cell>
          <cell r="AB3278" t="str">
            <v>3rd</v>
          </cell>
          <cell r="AC3278">
            <v>8</v>
          </cell>
          <cell r="AE3278">
            <v>100</v>
          </cell>
          <cell r="AF3278" t="str">
            <v/>
          </cell>
        </row>
        <row r="3279">
          <cell r="A3279">
            <v>43260</v>
          </cell>
          <cell r="AC3279">
            <v>26</v>
          </cell>
          <cell r="AE3279">
            <v>100</v>
          </cell>
          <cell r="AF3279" t="str">
            <v/>
          </cell>
        </row>
        <row r="3280">
          <cell r="A3280">
            <v>43260</v>
          </cell>
          <cell r="AC3280">
            <v>9</v>
          </cell>
          <cell r="AE3280">
            <v>100</v>
          </cell>
          <cell r="AF3280" t="str">
            <v/>
          </cell>
        </row>
        <row r="3281">
          <cell r="A3281">
            <v>43260</v>
          </cell>
          <cell r="AB3281" t="str">
            <v>WON</v>
          </cell>
          <cell r="AC3281">
            <v>12.9</v>
          </cell>
          <cell r="AE3281">
            <v>100</v>
          </cell>
          <cell r="AF3281">
            <v>1290</v>
          </cell>
        </row>
        <row r="3282">
          <cell r="A3282">
            <v>43260</v>
          </cell>
          <cell r="AC3282">
            <v>3.3</v>
          </cell>
          <cell r="AE3282">
            <v>100</v>
          </cell>
          <cell r="AF3282" t="str">
            <v/>
          </cell>
        </row>
        <row r="3283">
          <cell r="A3283">
            <v>43260</v>
          </cell>
          <cell r="AC3283">
            <v>13</v>
          </cell>
          <cell r="AE3283">
            <v>100</v>
          </cell>
          <cell r="AF3283" t="str">
            <v/>
          </cell>
        </row>
        <row r="3284">
          <cell r="A3284">
            <v>43260</v>
          </cell>
          <cell r="AB3284" t="str">
            <v>2nd</v>
          </cell>
          <cell r="AC3284">
            <v>10</v>
          </cell>
          <cell r="AE3284">
            <v>100</v>
          </cell>
          <cell r="AF3284" t="str">
            <v/>
          </cell>
        </row>
        <row r="3285">
          <cell r="A3285">
            <v>43260</v>
          </cell>
          <cell r="AB3285" t="str">
            <v>3rd</v>
          </cell>
          <cell r="AC3285">
            <v>7</v>
          </cell>
          <cell r="AE3285">
            <v>100</v>
          </cell>
          <cell r="AF3285" t="str">
            <v/>
          </cell>
        </row>
        <row r="3286">
          <cell r="A3286">
            <v>43260</v>
          </cell>
          <cell r="AC3286">
            <v>14</v>
          </cell>
          <cell r="AE3286">
            <v>100</v>
          </cell>
          <cell r="AF3286" t="str">
            <v/>
          </cell>
        </row>
        <row r="3287">
          <cell r="A3287">
            <v>43267</v>
          </cell>
          <cell r="AC3287">
            <v>3.4</v>
          </cell>
          <cell r="AE3287">
            <v>100</v>
          </cell>
          <cell r="AF3287" t="str">
            <v/>
          </cell>
        </row>
        <row r="3288">
          <cell r="A3288">
            <v>43267</v>
          </cell>
          <cell r="AB3288" t="str">
            <v>2nd</v>
          </cell>
          <cell r="AC3288">
            <v>5.5</v>
          </cell>
          <cell r="AE3288">
            <v>100</v>
          </cell>
          <cell r="AF3288" t="str">
            <v/>
          </cell>
        </row>
        <row r="3289">
          <cell r="A3289">
            <v>43267</v>
          </cell>
          <cell r="AC3289">
            <v>8</v>
          </cell>
          <cell r="AE3289">
            <v>100</v>
          </cell>
          <cell r="AF3289" t="str">
            <v/>
          </cell>
        </row>
        <row r="3290">
          <cell r="A3290">
            <v>43267</v>
          </cell>
          <cell r="AC3290">
            <v>6</v>
          </cell>
          <cell r="AE3290">
            <v>100</v>
          </cell>
          <cell r="AF3290" t="str">
            <v/>
          </cell>
        </row>
        <row r="3291">
          <cell r="A3291">
            <v>43267</v>
          </cell>
          <cell r="AC3291">
            <v>31</v>
          </cell>
          <cell r="AE3291">
            <v>100</v>
          </cell>
          <cell r="AF3291" t="str">
            <v/>
          </cell>
        </row>
        <row r="3292">
          <cell r="A3292">
            <v>43267</v>
          </cell>
          <cell r="AB3292" t="str">
            <v>2nd</v>
          </cell>
          <cell r="AC3292">
            <v>4</v>
          </cell>
          <cell r="AE3292">
            <v>100</v>
          </cell>
          <cell r="AF3292" t="str">
            <v/>
          </cell>
        </row>
        <row r="3293">
          <cell r="A3293">
            <v>43267</v>
          </cell>
          <cell r="AB3293" t="str">
            <v>WON</v>
          </cell>
          <cell r="AC3293">
            <v>5.3</v>
          </cell>
          <cell r="AE3293">
            <v>100</v>
          </cell>
          <cell r="AF3293">
            <v>530</v>
          </cell>
        </row>
        <row r="3294">
          <cell r="A3294">
            <v>43267</v>
          </cell>
          <cell r="AB3294" t="str">
            <v>3rd</v>
          </cell>
          <cell r="AC3294">
            <v>9</v>
          </cell>
          <cell r="AE3294">
            <v>100</v>
          </cell>
          <cell r="AF3294" t="str">
            <v/>
          </cell>
        </row>
        <row r="3295">
          <cell r="A3295">
            <v>43267</v>
          </cell>
          <cell r="AC3295">
            <v>5.5</v>
          </cell>
          <cell r="AE3295">
            <v>100</v>
          </cell>
          <cell r="AF3295" t="str">
            <v/>
          </cell>
        </row>
        <row r="3296">
          <cell r="A3296">
            <v>43267</v>
          </cell>
          <cell r="AC3296">
            <v>10</v>
          </cell>
          <cell r="AE3296">
            <v>100</v>
          </cell>
          <cell r="AF3296" t="str">
            <v/>
          </cell>
        </row>
        <row r="3297">
          <cell r="A3297">
            <v>43267</v>
          </cell>
          <cell r="AC3297">
            <v>5.5</v>
          </cell>
          <cell r="AE3297">
            <v>100</v>
          </cell>
          <cell r="AF3297" t="str">
            <v/>
          </cell>
        </row>
        <row r="3298">
          <cell r="A3298">
            <v>43267</v>
          </cell>
          <cell r="AB3298" t="str">
            <v>2nd</v>
          </cell>
          <cell r="AC3298">
            <v>5</v>
          </cell>
          <cell r="AE3298">
            <v>100</v>
          </cell>
          <cell r="AF3298" t="str">
            <v/>
          </cell>
        </row>
        <row r="3299">
          <cell r="A3299">
            <v>43267</v>
          </cell>
          <cell r="AC3299">
            <v>15</v>
          </cell>
          <cell r="AE3299">
            <v>100</v>
          </cell>
          <cell r="AF3299" t="str">
            <v/>
          </cell>
        </row>
        <row r="3300">
          <cell r="A3300">
            <v>43267</v>
          </cell>
          <cell r="AC3300">
            <v>12</v>
          </cell>
          <cell r="AE3300">
            <v>100</v>
          </cell>
          <cell r="AF3300" t="str">
            <v/>
          </cell>
        </row>
        <row r="3301">
          <cell r="A3301">
            <v>43267</v>
          </cell>
          <cell r="AB3301" t="str">
            <v>WON</v>
          </cell>
          <cell r="AC3301">
            <v>3.6</v>
          </cell>
          <cell r="AE3301">
            <v>100</v>
          </cell>
          <cell r="AF3301">
            <v>360</v>
          </cell>
        </row>
        <row r="3302">
          <cell r="A3302">
            <v>43267</v>
          </cell>
          <cell r="AB3302" t="str">
            <v>2nd</v>
          </cell>
          <cell r="AC3302">
            <v>7</v>
          </cell>
          <cell r="AE3302">
            <v>100</v>
          </cell>
          <cell r="AF3302" t="str">
            <v/>
          </cell>
        </row>
        <row r="3303">
          <cell r="A3303">
            <v>43267</v>
          </cell>
          <cell r="AB3303" t="str">
            <v>WON</v>
          </cell>
          <cell r="AC3303">
            <v>3.1</v>
          </cell>
          <cell r="AE3303">
            <v>100</v>
          </cell>
          <cell r="AF3303">
            <v>310</v>
          </cell>
        </row>
        <row r="3304">
          <cell r="A3304">
            <v>43267</v>
          </cell>
          <cell r="AC3304">
            <v>13</v>
          </cell>
          <cell r="AE3304">
            <v>100</v>
          </cell>
          <cell r="AF3304" t="str">
            <v/>
          </cell>
        </row>
        <row r="3305">
          <cell r="A3305">
            <v>43267</v>
          </cell>
          <cell r="AC3305">
            <v>9</v>
          </cell>
          <cell r="AE3305">
            <v>100</v>
          </cell>
          <cell r="AF3305" t="str">
            <v/>
          </cell>
        </row>
        <row r="3306">
          <cell r="A3306">
            <v>43267</v>
          </cell>
          <cell r="AB3306" t="str">
            <v>3rd</v>
          </cell>
          <cell r="AC3306">
            <v>26</v>
          </cell>
          <cell r="AE3306">
            <v>100</v>
          </cell>
          <cell r="AF3306" t="str">
            <v/>
          </cell>
        </row>
        <row r="3307">
          <cell r="A3307">
            <v>43267</v>
          </cell>
          <cell r="AC3307">
            <v>4.5999999999999996</v>
          </cell>
          <cell r="AE3307">
            <v>100</v>
          </cell>
          <cell r="AF3307" t="str">
            <v/>
          </cell>
        </row>
        <row r="3308">
          <cell r="A3308">
            <v>43267</v>
          </cell>
          <cell r="AC3308">
            <v>11</v>
          </cell>
          <cell r="AE3308">
            <v>100</v>
          </cell>
          <cell r="AF3308" t="str">
            <v/>
          </cell>
        </row>
        <row r="3309">
          <cell r="A3309">
            <v>43267</v>
          </cell>
          <cell r="AB3309" t="str">
            <v>WON</v>
          </cell>
          <cell r="AC3309">
            <v>5</v>
          </cell>
          <cell r="AE3309">
            <v>100</v>
          </cell>
          <cell r="AF3309">
            <v>500</v>
          </cell>
        </row>
        <row r="3310">
          <cell r="A3310">
            <v>43267</v>
          </cell>
          <cell r="AC3310">
            <v>21</v>
          </cell>
          <cell r="AE3310">
            <v>100</v>
          </cell>
          <cell r="AF3310" t="str">
            <v/>
          </cell>
        </row>
        <row r="3311">
          <cell r="A3311">
            <v>43267</v>
          </cell>
          <cell r="AC3311">
            <v>18</v>
          </cell>
          <cell r="AE3311">
            <v>100</v>
          </cell>
          <cell r="AF3311" t="str">
            <v/>
          </cell>
        </row>
        <row r="3312">
          <cell r="A3312">
            <v>43267</v>
          </cell>
          <cell r="AB3312" t="str">
            <v>WON</v>
          </cell>
          <cell r="AC3312">
            <v>6.5</v>
          </cell>
          <cell r="AE3312">
            <v>100</v>
          </cell>
          <cell r="AF3312">
            <v>650</v>
          </cell>
        </row>
        <row r="3313">
          <cell r="A3313">
            <v>43267</v>
          </cell>
          <cell r="AC3313">
            <v>9</v>
          </cell>
          <cell r="AE3313">
            <v>100</v>
          </cell>
          <cell r="AF3313" t="str">
            <v/>
          </cell>
        </row>
        <row r="3314">
          <cell r="A3314">
            <v>43267</v>
          </cell>
          <cell r="AC3314">
            <v>7</v>
          </cell>
          <cell r="AE3314">
            <v>100</v>
          </cell>
          <cell r="AF3314" t="str">
            <v/>
          </cell>
        </row>
        <row r="3315">
          <cell r="A3315">
            <v>43267</v>
          </cell>
          <cell r="AC3315">
            <v>41</v>
          </cell>
          <cell r="AE3315">
            <v>100</v>
          </cell>
          <cell r="AF3315" t="str">
            <v/>
          </cell>
        </row>
        <row r="3316">
          <cell r="A3316">
            <v>43267</v>
          </cell>
          <cell r="AB3316" t="str">
            <v>3rd</v>
          </cell>
          <cell r="AC3316">
            <v>4.2</v>
          </cell>
          <cell r="AE3316">
            <v>100</v>
          </cell>
          <cell r="AF3316" t="str">
            <v/>
          </cell>
        </row>
        <row r="3317">
          <cell r="A3317">
            <v>43267</v>
          </cell>
          <cell r="AC3317">
            <v>10</v>
          </cell>
          <cell r="AE3317">
            <v>100</v>
          </cell>
          <cell r="AF3317" t="str">
            <v/>
          </cell>
        </row>
        <row r="3318">
          <cell r="A3318">
            <v>43267</v>
          </cell>
          <cell r="AC3318">
            <v>4.5999999999999996</v>
          </cell>
          <cell r="AE3318">
            <v>100</v>
          </cell>
          <cell r="AF3318" t="str">
            <v/>
          </cell>
        </row>
        <row r="3319">
          <cell r="A3319">
            <v>43267</v>
          </cell>
          <cell r="AB3319" t="str">
            <v>2nd</v>
          </cell>
          <cell r="AC3319">
            <v>3.9</v>
          </cell>
          <cell r="AE3319">
            <v>100</v>
          </cell>
          <cell r="AF3319" t="str">
            <v/>
          </cell>
        </row>
        <row r="3320">
          <cell r="A3320">
            <v>43267</v>
          </cell>
          <cell r="AB3320" t="str">
            <v>L/Scr</v>
          </cell>
          <cell r="AC3320">
            <v>1</v>
          </cell>
          <cell r="AE3320" t="str">
            <v/>
          </cell>
          <cell r="AF3320" t="str">
            <v/>
          </cell>
        </row>
        <row r="3321">
          <cell r="A3321">
            <v>43267</v>
          </cell>
          <cell r="AC3321">
            <v>20</v>
          </cell>
          <cell r="AE3321">
            <v>100</v>
          </cell>
          <cell r="AF3321" t="str">
            <v/>
          </cell>
        </row>
        <row r="3322">
          <cell r="A3322">
            <v>43274</v>
          </cell>
          <cell r="AC3322">
            <v>2.35</v>
          </cell>
          <cell r="AE3322">
            <v>100</v>
          </cell>
          <cell r="AF3322" t="str">
            <v/>
          </cell>
        </row>
        <row r="3323">
          <cell r="A3323">
            <v>43274</v>
          </cell>
          <cell r="AB3323" t="str">
            <v>2nd</v>
          </cell>
          <cell r="AC3323">
            <v>7.5</v>
          </cell>
          <cell r="AE3323">
            <v>100</v>
          </cell>
          <cell r="AF3323" t="str">
            <v/>
          </cell>
        </row>
        <row r="3324">
          <cell r="A3324">
            <v>43274</v>
          </cell>
          <cell r="AB3324" t="str">
            <v>WON</v>
          </cell>
          <cell r="AC3324">
            <v>4.5</v>
          </cell>
          <cell r="AE3324">
            <v>100</v>
          </cell>
          <cell r="AF3324">
            <v>450</v>
          </cell>
        </row>
        <row r="3325">
          <cell r="A3325">
            <v>43274</v>
          </cell>
          <cell r="AC3325">
            <v>13</v>
          </cell>
          <cell r="AE3325">
            <v>100</v>
          </cell>
          <cell r="AF3325" t="str">
            <v/>
          </cell>
        </row>
        <row r="3326">
          <cell r="A3326">
            <v>43274</v>
          </cell>
          <cell r="AB3326" t="str">
            <v>3rd</v>
          </cell>
          <cell r="AC3326">
            <v>21</v>
          </cell>
          <cell r="AE3326">
            <v>100</v>
          </cell>
          <cell r="AF3326" t="str">
            <v/>
          </cell>
        </row>
        <row r="3327">
          <cell r="A3327">
            <v>43274</v>
          </cell>
          <cell r="AC3327">
            <v>5</v>
          </cell>
          <cell r="AE3327">
            <v>100</v>
          </cell>
          <cell r="AF3327" t="str">
            <v/>
          </cell>
        </row>
        <row r="3328">
          <cell r="A3328">
            <v>43274</v>
          </cell>
          <cell r="AC3328">
            <v>5</v>
          </cell>
          <cell r="AE3328">
            <v>100</v>
          </cell>
          <cell r="AF3328" t="str">
            <v/>
          </cell>
        </row>
        <row r="3329">
          <cell r="A3329">
            <v>43274</v>
          </cell>
          <cell r="AB3329" t="str">
            <v>WON</v>
          </cell>
          <cell r="AC3329">
            <v>2.1</v>
          </cell>
          <cell r="AE3329">
            <v>100</v>
          </cell>
          <cell r="AF3329">
            <v>210</v>
          </cell>
        </row>
        <row r="3330">
          <cell r="A3330">
            <v>43274</v>
          </cell>
          <cell r="AC3330">
            <v>19</v>
          </cell>
          <cell r="AE3330">
            <v>100</v>
          </cell>
          <cell r="AF3330" t="str">
            <v/>
          </cell>
        </row>
        <row r="3331">
          <cell r="A3331">
            <v>43274</v>
          </cell>
          <cell r="AB3331" t="str">
            <v>3rd</v>
          </cell>
          <cell r="AC3331">
            <v>21</v>
          </cell>
          <cell r="AE3331">
            <v>100</v>
          </cell>
          <cell r="AF3331" t="str">
            <v/>
          </cell>
        </row>
        <row r="3332">
          <cell r="A3332">
            <v>43274</v>
          </cell>
          <cell r="AC3332">
            <v>7</v>
          </cell>
          <cell r="AE3332">
            <v>100</v>
          </cell>
          <cell r="AF3332" t="str">
            <v/>
          </cell>
        </row>
        <row r="3333">
          <cell r="A3333">
            <v>43274</v>
          </cell>
          <cell r="AB3333" t="str">
            <v>WON</v>
          </cell>
          <cell r="AC3333">
            <v>3.7</v>
          </cell>
          <cell r="AE3333">
            <v>100</v>
          </cell>
          <cell r="AF3333">
            <v>370</v>
          </cell>
        </row>
        <row r="3334">
          <cell r="A3334">
            <v>43274</v>
          </cell>
          <cell r="AC3334">
            <v>7.5</v>
          </cell>
          <cell r="AE3334">
            <v>100</v>
          </cell>
          <cell r="AF3334" t="str">
            <v/>
          </cell>
        </row>
        <row r="3335">
          <cell r="A3335">
            <v>43274</v>
          </cell>
          <cell r="AB3335" t="str">
            <v>2nd</v>
          </cell>
          <cell r="AC3335">
            <v>9.5</v>
          </cell>
          <cell r="AE3335">
            <v>100</v>
          </cell>
          <cell r="AF3335" t="str">
            <v/>
          </cell>
        </row>
        <row r="3336">
          <cell r="A3336">
            <v>43274</v>
          </cell>
          <cell r="AC3336">
            <v>7.5</v>
          </cell>
          <cell r="AE3336">
            <v>100</v>
          </cell>
          <cell r="AF3336" t="str">
            <v/>
          </cell>
        </row>
        <row r="3337">
          <cell r="A3337">
            <v>43274</v>
          </cell>
          <cell r="AB3337" t="str">
            <v>3rd</v>
          </cell>
          <cell r="AC3337">
            <v>6</v>
          </cell>
          <cell r="AE3337">
            <v>100</v>
          </cell>
          <cell r="AF3337" t="str">
            <v/>
          </cell>
        </row>
        <row r="3338">
          <cell r="A3338">
            <v>43274</v>
          </cell>
          <cell r="AC3338">
            <v>14</v>
          </cell>
          <cell r="AE3338">
            <v>100</v>
          </cell>
          <cell r="AF3338" t="str">
            <v/>
          </cell>
        </row>
        <row r="3339">
          <cell r="A3339">
            <v>43274</v>
          </cell>
          <cell r="AC3339">
            <v>18</v>
          </cell>
          <cell r="AE3339">
            <v>100</v>
          </cell>
          <cell r="AF3339" t="str">
            <v/>
          </cell>
        </row>
        <row r="3340">
          <cell r="A3340">
            <v>43274</v>
          </cell>
          <cell r="AC3340">
            <v>14</v>
          </cell>
          <cell r="AE3340">
            <v>100</v>
          </cell>
          <cell r="AF3340" t="str">
            <v/>
          </cell>
        </row>
        <row r="3341">
          <cell r="A3341">
            <v>43274</v>
          </cell>
          <cell r="AC3341">
            <v>19</v>
          </cell>
          <cell r="AE3341">
            <v>100</v>
          </cell>
          <cell r="AF3341" t="str">
            <v/>
          </cell>
        </row>
        <row r="3342">
          <cell r="A3342">
            <v>43274</v>
          </cell>
          <cell r="AB3342" t="str">
            <v>2nd</v>
          </cell>
          <cell r="AC3342">
            <v>2.1</v>
          </cell>
          <cell r="AE3342">
            <v>100</v>
          </cell>
          <cell r="AF3342" t="str">
            <v/>
          </cell>
        </row>
        <row r="3343">
          <cell r="A3343">
            <v>43274</v>
          </cell>
          <cell r="AC3343">
            <v>11</v>
          </cell>
          <cell r="AE3343">
            <v>100</v>
          </cell>
          <cell r="AF3343" t="str">
            <v/>
          </cell>
        </row>
        <row r="3344">
          <cell r="A3344">
            <v>43274</v>
          </cell>
          <cell r="AC3344">
            <v>8</v>
          </cell>
          <cell r="AE3344">
            <v>100</v>
          </cell>
          <cell r="AF3344" t="str">
            <v/>
          </cell>
        </row>
        <row r="3345">
          <cell r="A3345">
            <v>43274</v>
          </cell>
          <cell r="AB3345" t="str">
            <v>3rd</v>
          </cell>
          <cell r="AC3345">
            <v>17</v>
          </cell>
          <cell r="AE3345">
            <v>100</v>
          </cell>
          <cell r="AF3345" t="str">
            <v/>
          </cell>
        </row>
        <row r="3346">
          <cell r="A3346">
            <v>43274</v>
          </cell>
          <cell r="AC3346">
            <v>20</v>
          </cell>
          <cell r="AE3346">
            <v>100</v>
          </cell>
          <cell r="AF3346" t="str">
            <v/>
          </cell>
        </row>
        <row r="3347">
          <cell r="A3347">
            <v>43274</v>
          </cell>
          <cell r="AB3347" t="str">
            <v>3rd</v>
          </cell>
          <cell r="AC3347">
            <v>4.8</v>
          </cell>
          <cell r="AE3347">
            <v>100</v>
          </cell>
          <cell r="AF3347" t="str">
            <v/>
          </cell>
        </row>
        <row r="3348">
          <cell r="A3348">
            <v>43274</v>
          </cell>
          <cell r="AB3348" t="str">
            <v>WON</v>
          </cell>
          <cell r="AC3348">
            <v>2.8</v>
          </cell>
          <cell r="AE3348">
            <v>100</v>
          </cell>
          <cell r="AF3348">
            <v>280</v>
          </cell>
        </row>
        <row r="3349">
          <cell r="A3349">
            <v>43274</v>
          </cell>
          <cell r="AB3349" t="str">
            <v>2nd</v>
          </cell>
          <cell r="AC3349">
            <v>7</v>
          </cell>
          <cell r="AE3349">
            <v>100</v>
          </cell>
          <cell r="AF3349" t="str">
            <v/>
          </cell>
        </row>
        <row r="3350">
          <cell r="A3350">
            <v>43274</v>
          </cell>
          <cell r="AC3350">
            <v>16</v>
          </cell>
          <cell r="AE3350">
            <v>100</v>
          </cell>
          <cell r="AF3350" t="str">
            <v/>
          </cell>
        </row>
        <row r="3351">
          <cell r="A3351">
            <v>43274</v>
          </cell>
          <cell r="AC3351">
            <v>26</v>
          </cell>
          <cell r="AE3351">
            <v>100</v>
          </cell>
          <cell r="AF3351" t="str">
            <v/>
          </cell>
        </row>
        <row r="3352">
          <cell r="A3352">
            <v>43274</v>
          </cell>
          <cell r="AC3352">
            <v>3.4</v>
          </cell>
          <cell r="AE3352">
            <v>100</v>
          </cell>
          <cell r="AF3352" t="str">
            <v/>
          </cell>
        </row>
        <row r="3353">
          <cell r="A3353">
            <v>43274</v>
          </cell>
          <cell r="AC3353">
            <v>12</v>
          </cell>
          <cell r="AE3353">
            <v>100</v>
          </cell>
          <cell r="AF3353" t="str">
            <v/>
          </cell>
        </row>
        <row r="3354">
          <cell r="A3354">
            <v>43274</v>
          </cell>
          <cell r="AB3354" t="str">
            <v>3rd</v>
          </cell>
          <cell r="AC3354">
            <v>11</v>
          </cell>
          <cell r="AE3354">
            <v>100</v>
          </cell>
          <cell r="AF3354" t="str">
            <v/>
          </cell>
        </row>
        <row r="3355">
          <cell r="A3355">
            <v>43274</v>
          </cell>
          <cell r="AC3355">
            <v>9</v>
          </cell>
          <cell r="AE3355">
            <v>100</v>
          </cell>
          <cell r="AF3355" t="str">
            <v/>
          </cell>
        </row>
        <row r="3356">
          <cell r="A3356">
            <v>43274</v>
          </cell>
          <cell r="AB3356" t="str">
            <v>2nd</v>
          </cell>
          <cell r="AC3356">
            <v>10</v>
          </cell>
          <cell r="AE3356">
            <v>100</v>
          </cell>
          <cell r="AF3356" t="str">
            <v/>
          </cell>
        </row>
        <row r="3357">
          <cell r="A3357">
            <v>43281</v>
          </cell>
          <cell r="AB3357" t="str">
            <v>WON</v>
          </cell>
          <cell r="AC3357">
            <v>2.7</v>
          </cell>
          <cell r="AE3357">
            <v>100</v>
          </cell>
          <cell r="AF3357">
            <v>270</v>
          </cell>
        </row>
        <row r="3358">
          <cell r="A3358">
            <v>43281</v>
          </cell>
          <cell r="AC3358">
            <v>21</v>
          </cell>
          <cell r="AE3358">
            <v>100</v>
          </cell>
          <cell r="AF3358" t="str">
            <v/>
          </cell>
        </row>
        <row r="3359">
          <cell r="A3359">
            <v>43281</v>
          </cell>
          <cell r="AC3359">
            <v>14</v>
          </cell>
          <cell r="AE3359">
            <v>100</v>
          </cell>
          <cell r="AF3359" t="str">
            <v/>
          </cell>
        </row>
        <row r="3360">
          <cell r="A3360">
            <v>43281</v>
          </cell>
          <cell r="AC3360">
            <v>13</v>
          </cell>
          <cell r="AE3360">
            <v>100</v>
          </cell>
          <cell r="AF3360" t="str">
            <v/>
          </cell>
        </row>
        <row r="3361">
          <cell r="A3361">
            <v>43281</v>
          </cell>
          <cell r="AC3361">
            <v>10</v>
          </cell>
          <cell r="AE3361">
            <v>100</v>
          </cell>
          <cell r="AF3361" t="str">
            <v/>
          </cell>
        </row>
        <row r="3362">
          <cell r="A3362">
            <v>43281</v>
          </cell>
          <cell r="AC3362">
            <v>9</v>
          </cell>
          <cell r="AE3362">
            <v>100</v>
          </cell>
          <cell r="AF3362" t="str">
            <v/>
          </cell>
        </row>
        <row r="3363">
          <cell r="A3363">
            <v>43281</v>
          </cell>
          <cell r="AC3363">
            <v>17</v>
          </cell>
          <cell r="AE3363">
            <v>100</v>
          </cell>
          <cell r="AF3363" t="str">
            <v/>
          </cell>
        </row>
        <row r="3364">
          <cell r="A3364">
            <v>43281</v>
          </cell>
          <cell r="AB3364" t="str">
            <v>3rd</v>
          </cell>
          <cell r="AC3364">
            <v>5.5</v>
          </cell>
          <cell r="AE3364">
            <v>100</v>
          </cell>
          <cell r="AF3364" t="str">
            <v/>
          </cell>
        </row>
        <row r="3365">
          <cell r="A3365">
            <v>43281</v>
          </cell>
          <cell r="AC3365">
            <v>21</v>
          </cell>
          <cell r="AE3365">
            <v>100</v>
          </cell>
          <cell r="AF3365" t="str">
            <v/>
          </cell>
        </row>
        <row r="3366">
          <cell r="A3366">
            <v>43281</v>
          </cell>
          <cell r="AC3366">
            <v>16</v>
          </cell>
          <cell r="AE3366">
            <v>100</v>
          </cell>
          <cell r="AF3366" t="str">
            <v/>
          </cell>
        </row>
        <row r="3367">
          <cell r="A3367">
            <v>43281</v>
          </cell>
          <cell r="AB3367" t="str">
            <v>WON</v>
          </cell>
          <cell r="AC3367">
            <v>2.2999999999999998</v>
          </cell>
          <cell r="AE3367">
            <v>100</v>
          </cell>
          <cell r="AF3367">
            <v>229.99999999999997</v>
          </cell>
        </row>
        <row r="3368">
          <cell r="A3368">
            <v>43281</v>
          </cell>
          <cell r="AC3368">
            <v>15</v>
          </cell>
          <cell r="AE3368">
            <v>100</v>
          </cell>
          <cell r="AF3368" t="str">
            <v/>
          </cell>
        </row>
        <row r="3369">
          <cell r="A3369">
            <v>43281</v>
          </cell>
          <cell r="AB3369" t="str">
            <v>3rd</v>
          </cell>
          <cell r="AC3369">
            <v>6.5</v>
          </cell>
          <cell r="AE3369">
            <v>100</v>
          </cell>
          <cell r="AF3369" t="str">
            <v/>
          </cell>
        </row>
        <row r="3370">
          <cell r="A3370">
            <v>43281</v>
          </cell>
          <cell r="AC3370">
            <v>19</v>
          </cell>
          <cell r="AE3370">
            <v>100</v>
          </cell>
          <cell r="AF3370" t="str">
            <v/>
          </cell>
        </row>
        <row r="3371">
          <cell r="A3371">
            <v>43281</v>
          </cell>
          <cell r="AC3371">
            <v>16</v>
          </cell>
          <cell r="AE3371">
            <v>100</v>
          </cell>
          <cell r="AF3371" t="str">
            <v/>
          </cell>
        </row>
        <row r="3372">
          <cell r="A3372">
            <v>43281</v>
          </cell>
          <cell r="AB3372" t="str">
            <v>WON</v>
          </cell>
          <cell r="AC3372">
            <v>11</v>
          </cell>
          <cell r="AE3372">
            <v>100</v>
          </cell>
          <cell r="AF3372">
            <v>1100</v>
          </cell>
        </row>
        <row r="3373">
          <cell r="A3373">
            <v>43281</v>
          </cell>
          <cell r="AC3373">
            <v>4.5999999999999996</v>
          </cell>
          <cell r="AE3373">
            <v>100</v>
          </cell>
          <cell r="AF3373" t="str">
            <v/>
          </cell>
        </row>
        <row r="3374">
          <cell r="A3374">
            <v>43281</v>
          </cell>
          <cell r="AC3374">
            <v>13</v>
          </cell>
          <cell r="AE3374">
            <v>100</v>
          </cell>
          <cell r="AF3374" t="str">
            <v/>
          </cell>
        </row>
        <row r="3375">
          <cell r="A3375">
            <v>43281</v>
          </cell>
          <cell r="AC3375">
            <v>10</v>
          </cell>
          <cell r="AE3375">
            <v>100</v>
          </cell>
          <cell r="AF3375" t="str">
            <v/>
          </cell>
        </row>
        <row r="3376">
          <cell r="A3376">
            <v>43281</v>
          </cell>
          <cell r="AC3376">
            <v>11</v>
          </cell>
          <cell r="AE3376">
            <v>100</v>
          </cell>
          <cell r="AF3376" t="str">
            <v/>
          </cell>
        </row>
        <row r="3377">
          <cell r="A3377">
            <v>43281</v>
          </cell>
          <cell r="AC3377">
            <v>4.5999999999999996</v>
          </cell>
          <cell r="AE3377">
            <v>100</v>
          </cell>
          <cell r="AF3377" t="str">
            <v/>
          </cell>
        </row>
        <row r="3378">
          <cell r="A3378">
            <v>43281</v>
          </cell>
          <cell r="AC3378">
            <v>15</v>
          </cell>
          <cell r="AE3378">
            <v>100</v>
          </cell>
          <cell r="AF3378" t="str">
            <v/>
          </cell>
        </row>
        <row r="3379">
          <cell r="A3379">
            <v>43281</v>
          </cell>
          <cell r="AC3379">
            <v>21</v>
          </cell>
          <cell r="AE3379">
            <v>100</v>
          </cell>
          <cell r="AF3379" t="str">
            <v/>
          </cell>
        </row>
        <row r="3380">
          <cell r="A3380">
            <v>43281</v>
          </cell>
          <cell r="AB3380" t="str">
            <v>2nd</v>
          </cell>
          <cell r="AC3380">
            <v>5</v>
          </cell>
          <cell r="AE3380">
            <v>100</v>
          </cell>
          <cell r="AF3380" t="str">
            <v/>
          </cell>
        </row>
        <row r="3381">
          <cell r="A3381">
            <v>43281</v>
          </cell>
          <cell r="AC3381">
            <v>9.5</v>
          </cell>
          <cell r="AE3381">
            <v>100</v>
          </cell>
          <cell r="AF3381" t="str">
            <v/>
          </cell>
        </row>
        <row r="3382">
          <cell r="A3382">
            <v>43281</v>
          </cell>
          <cell r="AB3382" t="str">
            <v>2nd</v>
          </cell>
          <cell r="AC3382">
            <v>5.5</v>
          </cell>
          <cell r="AE3382">
            <v>100</v>
          </cell>
          <cell r="AF3382" t="str">
            <v/>
          </cell>
        </row>
        <row r="3383">
          <cell r="A3383">
            <v>43281</v>
          </cell>
          <cell r="AC3383">
            <v>10</v>
          </cell>
          <cell r="AE3383">
            <v>100</v>
          </cell>
          <cell r="AF3383" t="str">
            <v/>
          </cell>
        </row>
        <row r="3384">
          <cell r="A3384">
            <v>43281</v>
          </cell>
          <cell r="AC3384">
            <v>19</v>
          </cell>
          <cell r="AE3384">
            <v>100</v>
          </cell>
          <cell r="AF3384" t="str">
            <v/>
          </cell>
        </row>
        <row r="3385">
          <cell r="A3385">
            <v>43281</v>
          </cell>
          <cell r="AC3385">
            <v>11</v>
          </cell>
          <cell r="AE3385">
            <v>100</v>
          </cell>
          <cell r="AF3385" t="str">
            <v/>
          </cell>
        </row>
        <row r="3386">
          <cell r="A3386">
            <v>43281</v>
          </cell>
          <cell r="AB3386" t="str">
            <v>WON</v>
          </cell>
          <cell r="AC3386">
            <v>7.5</v>
          </cell>
          <cell r="AE3386">
            <v>100</v>
          </cell>
          <cell r="AF3386">
            <v>750</v>
          </cell>
        </row>
        <row r="3387">
          <cell r="A3387">
            <v>43281</v>
          </cell>
          <cell r="AC3387">
            <v>11</v>
          </cell>
          <cell r="AE3387">
            <v>100</v>
          </cell>
          <cell r="AF3387" t="str">
            <v/>
          </cell>
        </row>
        <row r="3388">
          <cell r="A3388">
            <v>43281</v>
          </cell>
          <cell r="AB3388" t="str">
            <v>2nd</v>
          </cell>
          <cell r="AC3388">
            <v>4.8</v>
          </cell>
          <cell r="AE3388">
            <v>100</v>
          </cell>
          <cell r="AF3388" t="str">
            <v/>
          </cell>
        </row>
        <row r="3389">
          <cell r="A3389">
            <v>43281</v>
          </cell>
          <cell r="AB3389" t="str">
            <v>L/Scr</v>
          </cell>
          <cell r="AC3389">
            <v>1</v>
          </cell>
          <cell r="AE3389" t="str">
            <v/>
          </cell>
          <cell r="AF3389" t="str">
            <v/>
          </cell>
        </row>
        <row r="3390">
          <cell r="A3390">
            <v>43281</v>
          </cell>
          <cell r="AB3390" t="str">
            <v>WON</v>
          </cell>
          <cell r="AC3390">
            <v>12</v>
          </cell>
          <cell r="AE3390">
            <v>100</v>
          </cell>
          <cell r="AF3390">
            <v>1200</v>
          </cell>
        </row>
        <row r="3391">
          <cell r="A3391">
            <v>43281</v>
          </cell>
          <cell r="AC3391">
            <v>4</v>
          </cell>
          <cell r="AE3391">
            <v>100</v>
          </cell>
          <cell r="AF3391" t="str">
            <v/>
          </cell>
        </row>
        <row r="3392">
          <cell r="A3392">
            <v>43288</v>
          </cell>
          <cell r="AB3392" t="str">
            <v>2nd</v>
          </cell>
          <cell r="AC3392">
            <v>13</v>
          </cell>
          <cell r="AE3392">
            <v>100</v>
          </cell>
          <cell r="AF3392" t="str">
            <v/>
          </cell>
        </row>
        <row r="3393">
          <cell r="A3393">
            <v>43288</v>
          </cell>
          <cell r="AB3393" t="str">
            <v>WON</v>
          </cell>
          <cell r="AC3393">
            <v>2.9</v>
          </cell>
          <cell r="AE3393">
            <v>100</v>
          </cell>
          <cell r="AF3393">
            <v>290</v>
          </cell>
        </row>
        <row r="3394">
          <cell r="A3394">
            <v>43288</v>
          </cell>
          <cell r="AC3394">
            <v>6.5</v>
          </cell>
          <cell r="AE3394">
            <v>100</v>
          </cell>
          <cell r="AF3394" t="str">
            <v/>
          </cell>
        </row>
        <row r="3395">
          <cell r="A3395">
            <v>43288</v>
          </cell>
          <cell r="AC3395">
            <v>6</v>
          </cell>
          <cell r="AE3395">
            <v>100</v>
          </cell>
          <cell r="AF3395" t="str">
            <v/>
          </cell>
        </row>
        <row r="3396">
          <cell r="A3396">
            <v>43288</v>
          </cell>
          <cell r="AC3396">
            <v>21</v>
          </cell>
          <cell r="AE3396">
            <v>100</v>
          </cell>
          <cell r="AF3396" t="str">
            <v/>
          </cell>
        </row>
        <row r="3397">
          <cell r="A3397">
            <v>43288</v>
          </cell>
          <cell r="AB3397" t="str">
            <v>WON</v>
          </cell>
          <cell r="AC3397">
            <v>1.7</v>
          </cell>
          <cell r="AE3397">
            <v>100</v>
          </cell>
          <cell r="AF3397">
            <v>170</v>
          </cell>
        </row>
        <row r="3398">
          <cell r="A3398">
            <v>43288</v>
          </cell>
          <cell r="AC3398">
            <v>7.5</v>
          </cell>
          <cell r="AE3398">
            <v>100</v>
          </cell>
          <cell r="AF3398" t="str">
            <v/>
          </cell>
        </row>
        <row r="3399">
          <cell r="A3399">
            <v>43288</v>
          </cell>
          <cell r="AC3399">
            <v>17</v>
          </cell>
          <cell r="AE3399">
            <v>100</v>
          </cell>
          <cell r="AF3399" t="str">
            <v/>
          </cell>
        </row>
        <row r="3400">
          <cell r="A3400">
            <v>43288</v>
          </cell>
          <cell r="AB3400" t="str">
            <v>3rd</v>
          </cell>
          <cell r="AC3400">
            <v>21</v>
          </cell>
          <cell r="AE3400">
            <v>100</v>
          </cell>
          <cell r="AF3400" t="str">
            <v/>
          </cell>
        </row>
        <row r="3401">
          <cell r="A3401">
            <v>43288</v>
          </cell>
          <cell r="AB3401" t="str">
            <v>2nd</v>
          </cell>
          <cell r="AC3401">
            <v>8</v>
          </cell>
          <cell r="AE3401">
            <v>100</v>
          </cell>
          <cell r="AF3401" t="str">
            <v/>
          </cell>
        </row>
        <row r="3402">
          <cell r="A3402">
            <v>43288</v>
          </cell>
          <cell r="AC3402">
            <v>4.4000000000000004</v>
          </cell>
          <cell r="AE3402">
            <v>100</v>
          </cell>
          <cell r="AF3402" t="str">
            <v/>
          </cell>
        </row>
        <row r="3403">
          <cell r="A3403">
            <v>43288</v>
          </cell>
          <cell r="AC3403">
            <v>3.3</v>
          </cell>
          <cell r="AE3403">
            <v>100</v>
          </cell>
          <cell r="AF3403" t="str">
            <v/>
          </cell>
        </row>
        <row r="3404">
          <cell r="A3404">
            <v>43288</v>
          </cell>
          <cell r="AB3404" t="str">
            <v>WON</v>
          </cell>
          <cell r="AC3404">
            <v>5.4</v>
          </cell>
          <cell r="AE3404">
            <v>100</v>
          </cell>
          <cell r="AF3404">
            <v>540</v>
          </cell>
        </row>
        <row r="3405">
          <cell r="A3405">
            <v>43288</v>
          </cell>
          <cell r="AB3405" t="str">
            <v>3rd</v>
          </cell>
          <cell r="AC3405">
            <v>9</v>
          </cell>
          <cell r="AE3405">
            <v>100</v>
          </cell>
          <cell r="AF3405" t="str">
            <v/>
          </cell>
        </row>
        <row r="3406">
          <cell r="A3406">
            <v>43288</v>
          </cell>
          <cell r="AC3406">
            <v>31</v>
          </cell>
          <cell r="AE3406">
            <v>100</v>
          </cell>
          <cell r="AF3406" t="str">
            <v/>
          </cell>
        </row>
        <row r="3407">
          <cell r="A3407">
            <v>43288</v>
          </cell>
          <cell r="AB3407" t="str">
            <v>2nd</v>
          </cell>
          <cell r="AC3407">
            <v>3.7</v>
          </cell>
          <cell r="AE3407">
            <v>100</v>
          </cell>
          <cell r="AF3407" t="str">
            <v/>
          </cell>
        </row>
        <row r="3408">
          <cell r="A3408">
            <v>43288</v>
          </cell>
          <cell r="AB3408" t="str">
            <v>3rd</v>
          </cell>
          <cell r="AC3408">
            <v>4.2</v>
          </cell>
          <cell r="AE3408">
            <v>100</v>
          </cell>
          <cell r="AF3408" t="str">
            <v/>
          </cell>
        </row>
        <row r="3409">
          <cell r="A3409">
            <v>43288</v>
          </cell>
          <cell r="AC3409">
            <v>5</v>
          </cell>
          <cell r="AE3409">
            <v>100</v>
          </cell>
          <cell r="AF3409" t="str">
            <v/>
          </cell>
        </row>
        <row r="3410">
          <cell r="A3410">
            <v>43288</v>
          </cell>
          <cell r="AC3410">
            <v>11</v>
          </cell>
          <cell r="AE3410">
            <v>100</v>
          </cell>
          <cell r="AF3410" t="str">
            <v/>
          </cell>
        </row>
        <row r="3411">
          <cell r="A3411">
            <v>43288</v>
          </cell>
          <cell r="AB3411" t="str">
            <v>WON</v>
          </cell>
          <cell r="AC3411">
            <v>9.5</v>
          </cell>
          <cell r="AE3411">
            <v>100</v>
          </cell>
          <cell r="AF3411">
            <v>950</v>
          </cell>
        </row>
        <row r="3412">
          <cell r="A3412">
            <v>43288</v>
          </cell>
          <cell r="AC3412">
            <v>11</v>
          </cell>
          <cell r="AE3412">
            <v>100</v>
          </cell>
          <cell r="AF3412" t="str">
            <v/>
          </cell>
        </row>
        <row r="3413">
          <cell r="A3413">
            <v>43288</v>
          </cell>
          <cell r="AC3413">
            <v>10</v>
          </cell>
          <cell r="AE3413">
            <v>100</v>
          </cell>
          <cell r="AF3413" t="str">
            <v/>
          </cell>
        </row>
        <row r="3414">
          <cell r="A3414">
            <v>43288</v>
          </cell>
          <cell r="AB3414" t="str">
            <v>3rd</v>
          </cell>
          <cell r="AC3414">
            <v>4.8</v>
          </cell>
          <cell r="AE3414">
            <v>100</v>
          </cell>
          <cell r="AF3414" t="str">
            <v/>
          </cell>
        </row>
        <row r="3415">
          <cell r="A3415">
            <v>43288</v>
          </cell>
          <cell r="AC3415">
            <v>12</v>
          </cell>
          <cell r="AE3415">
            <v>100</v>
          </cell>
          <cell r="AF3415" t="str">
            <v/>
          </cell>
        </row>
        <row r="3416">
          <cell r="A3416">
            <v>43288</v>
          </cell>
          <cell r="AC3416">
            <v>11</v>
          </cell>
          <cell r="AE3416">
            <v>100</v>
          </cell>
          <cell r="AF3416" t="str">
            <v/>
          </cell>
        </row>
        <row r="3417">
          <cell r="A3417">
            <v>43288</v>
          </cell>
          <cell r="AB3417" t="str">
            <v>WON</v>
          </cell>
          <cell r="AC3417">
            <v>1.3</v>
          </cell>
          <cell r="AE3417">
            <v>100</v>
          </cell>
          <cell r="AF3417">
            <v>130</v>
          </cell>
        </row>
        <row r="3418">
          <cell r="A3418">
            <v>43288</v>
          </cell>
          <cell r="AC3418">
            <v>19</v>
          </cell>
          <cell r="AE3418">
            <v>100</v>
          </cell>
          <cell r="AF3418" t="str">
            <v/>
          </cell>
        </row>
        <row r="3419">
          <cell r="A3419">
            <v>43288</v>
          </cell>
          <cell r="AC3419">
            <v>12</v>
          </cell>
          <cell r="AE3419">
            <v>100</v>
          </cell>
          <cell r="AF3419" t="str">
            <v/>
          </cell>
        </row>
        <row r="3420">
          <cell r="A3420">
            <v>43288</v>
          </cell>
          <cell r="AC3420">
            <v>31</v>
          </cell>
          <cell r="AE3420">
            <v>100</v>
          </cell>
          <cell r="AF3420" t="str">
            <v/>
          </cell>
        </row>
        <row r="3421">
          <cell r="A3421">
            <v>43288</v>
          </cell>
          <cell r="AC3421">
            <v>51</v>
          </cell>
          <cell r="AE3421">
            <v>100</v>
          </cell>
          <cell r="AF3421" t="str">
            <v/>
          </cell>
        </row>
        <row r="3422">
          <cell r="A3422">
            <v>43288</v>
          </cell>
          <cell r="AC3422">
            <v>8</v>
          </cell>
          <cell r="AE3422">
            <v>100</v>
          </cell>
          <cell r="AF3422" t="str">
            <v/>
          </cell>
        </row>
        <row r="3423">
          <cell r="A3423">
            <v>43288</v>
          </cell>
          <cell r="AC3423">
            <v>9</v>
          </cell>
          <cell r="AE3423">
            <v>100</v>
          </cell>
          <cell r="AF3423" t="str">
            <v/>
          </cell>
        </row>
        <row r="3424">
          <cell r="A3424">
            <v>43288</v>
          </cell>
          <cell r="AC3424">
            <v>8</v>
          </cell>
          <cell r="AE3424">
            <v>100</v>
          </cell>
          <cell r="AF3424" t="str">
            <v/>
          </cell>
        </row>
        <row r="3425">
          <cell r="A3425">
            <v>43288</v>
          </cell>
          <cell r="AC3425">
            <v>4.2</v>
          </cell>
          <cell r="AE3425">
            <v>100</v>
          </cell>
          <cell r="AF3425" t="str">
            <v/>
          </cell>
        </row>
        <row r="3426">
          <cell r="A3426">
            <v>43288</v>
          </cell>
          <cell r="AC3426">
            <v>21</v>
          </cell>
          <cell r="AE3426">
            <v>100</v>
          </cell>
          <cell r="AF3426" t="str">
            <v/>
          </cell>
        </row>
        <row r="3427">
          <cell r="A3427">
            <v>43288</v>
          </cell>
          <cell r="AC3427">
            <v>5</v>
          </cell>
          <cell r="AE3427">
            <v>100</v>
          </cell>
          <cell r="AF3427" t="str">
            <v/>
          </cell>
        </row>
        <row r="3428">
          <cell r="A3428">
            <v>43288</v>
          </cell>
          <cell r="AC3428">
            <v>8.5</v>
          </cell>
          <cell r="AE3428">
            <v>100</v>
          </cell>
          <cell r="AF3428" t="str">
            <v/>
          </cell>
        </row>
        <row r="3429">
          <cell r="A3429">
            <v>43288</v>
          </cell>
          <cell r="AB3429" t="str">
            <v>3rd</v>
          </cell>
          <cell r="AC3429">
            <v>4.8</v>
          </cell>
          <cell r="AE3429">
            <v>100</v>
          </cell>
          <cell r="AF3429" t="str">
            <v/>
          </cell>
        </row>
        <row r="3430">
          <cell r="A3430">
            <v>43288</v>
          </cell>
          <cell r="AC3430">
            <v>20</v>
          </cell>
          <cell r="AE3430">
            <v>100</v>
          </cell>
          <cell r="AF3430" t="str">
            <v/>
          </cell>
        </row>
        <row r="3431">
          <cell r="A3431">
            <v>43288</v>
          </cell>
          <cell r="AC3431">
            <v>5</v>
          </cell>
          <cell r="AE3431">
            <v>100</v>
          </cell>
          <cell r="AF3431" t="str">
            <v/>
          </cell>
        </row>
        <row r="3432">
          <cell r="A3432">
            <v>43295</v>
          </cell>
          <cell r="AB3432" t="str">
            <v>WON</v>
          </cell>
          <cell r="AC3432">
            <v>4</v>
          </cell>
          <cell r="AE3432">
            <v>100</v>
          </cell>
          <cell r="AF3432">
            <v>400</v>
          </cell>
        </row>
        <row r="3433">
          <cell r="A3433">
            <v>43295</v>
          </cell>
          <cell r="AB3433" t="str">
            <v>2nd</v>
          </cell>
          <cell r="AC3433">
            <v>5</v>
          </cell>
          <cell r="AE3433">
            <v>100</v>
          </cell>
          <cell r="AF3433" t="str">
            <v/>
          </cell>
        </row>
        <row r="3434">
          <cell r="A3434">
            <v>43295</v>
          </cell>
          <cell r="AC3434">
            <v>19</v>
          </cell>
          <cell r="AE3434">
            <v>100</v>
          </cell>
          <cell r="AF3434" t="str">
            <v/>
          </cell>
        </row>
        <row r="3435">
          <cell r="A3435">
            <v>43295</v>
          </cell>
          <cell r="AC3435">
            <v>5.5</v>
          </cell>
          <cell r="AE3435">
            <v>100</v>
          </cell>
          <cell r="AF3435" t="str">
            <v/>
          </cell>
        </row>
        <row r="3436">
          <cell r="A3436">
            <v>43295</v>
          </cell>
          <cell r="AC3436">
            <v>21</v>
          </cell>
          <cell r="AE3436">
            <v>100</v>
          </cell>
          <cell r="AF3436" t="str">
            <v/>
          </cell>
        </row>
        <row r="3437">
          <cell r="A3437">
            <v>43295</v>
          </cell>
          <cell r="AB3437" t="str">
            <v>3rd</v>
          </cell>
          <cell r="AC3437">
            <v>4.8</v>
          </cell>
          <cell r="AE3437">
            <v>100</v>
          </cell>
          <cell r="AF3437" t="str">
            <v/>
          </cell>
        </row>
        <row r="3438">
          <cell r="A3438">
            <v>43295</v>
          </cell>
          <cell r="AB3438" t="str">
            <v>2nd</v>
          </cell>
          <cell r="AC3438">
            <v>2.25</v>
          </cell>
          <cell r="AE3438">
            <v>100</v>
          </cell>
          <cell r="AF3438" t="str">
            <v/>
          </cell>
        </row>
        <row r="3439">
          <cell r="A3439">
            <v>43295</v>
          </cell>
          <cell r="AB3439" t="str">
            <v>WON</v>
          </cell>
          <cell r="AC3439">
            <v>10.199999999999999</v>
          </cell>
          <cell r="AE3439">
            <v>100</v>
          </cell>
          <cell r="AF3439">
            <v>1019.9999999999999</v>
          </cell>
        </row>
        <row r="3440">
          <cell r="A3440">
            <v>43295</v>
          </cell>
          <cell r="AC3440">
            <v>31</v>
          </cell>
          <cell r="AE3440">
            <v>100</v>
          </cell>
          <cell r="AF3440" t="str">
            <v/>
          </cell>
        </row>
        <row r="3441">
          <cell r="A3441">
            <v>43295</v>
          </cell>
          <cell r="AC3441">
            <v>14</v>
          </cell>
          <cell r="AE3441">
            <v>100</v>
          </cell>
          <cell r="AF3441" t="str">
            <v/>
          </cell>
        </row>
        <row r="3442">
          <cell r="A3442">
            <v>43295</v>
          </cell>
          <cell r="AB3442" t="str">
            <v>2nd</v>
          </cell>
          <cell r="AC3442">
            <v>1.9</v>
          </cell>
          <cell r="AE3442">
            <v>100</v>
          </cell>
          <cell r="AF3442" t="str">
            <v/>
          </cell>
        </row>
        <row r="3443">
          <cell r="A3443">
            <v>43295</v>
          </cell>
          <cell r="AC3443">
            <v>8</v>
          </cell>
          <cell r="AE3443">
            <v>100</v>
          </cell>
          <cell r="AF3443" t="str">
            <v/>
          </cell>
        </row>
        <row r="3444">
          <cell r="A3444">
            <v>43295</v>
          </cell>
          <cell r="AB3444" t="str">
            <v>3rd</v>
          </cell>
          <cell r="AC3444">
            <v>9</v>
          </cell>
          <cell r="AE3444">
            <v>100</v>
          </cell>
          <cell r="AF3444" t="str">
            <v/>
          </cell>
        </row>
        <row r="3445">
          <cell r="A3445">
            <v>43295</v>
          </cell>
          <cell r="AC3445">
            <v>9</v>
          </cell>
          <cell r="AE3445">
            <v>100</v>
          </cell>
          <cell r="AF3445" t="str">
            <v/>
          </cell>
        </row>
        <row r="3446">
          <cell r="A3446">
            <v>43295</v>
          </cell>
          <cell r="AC3446">
            <v>19</v>
          </cell>
          <cell r="AE3446">
            <v>100</v>
          </cell>
          <cell r="AF3446" t="str">
            <v/>
          </cell>
        </row>
        <row r="3447">
          <cell r="A3447">
            <v>43295</v>
          </cell>
          <cell r="AB3447" t="str">
            <v>2nd</v>
          </cell>
          <cell r="AC3447">
            <v>2.4</v>
          </cell>
          <cell r="AE3447">
            <v>100</v>
          </cell>
          <cell r="AF3447" t="str">
            <v/>
          </cell>
        </row>
        <row r="3448">
          <cell r="A3448">
            <v>43295</v>
          </cell>
          <cell r="AB3448" t="str">
            <v>WON</v>
          </cell>
          <cell r="AC3448">
            <v>3.6</v>
          </cell>
          <cell r="AE3448">
            <v>100</v>
          </cell>
          <cell r="AF3448">
            <v>360</v>
          </cell>
        </row>
        <row r="3449">
          <cell r="A3449">
            <v>43295</v>
          </cell>
          <cell r="AC3449">
            <v>8</v>
          </cell>
          <cell r="AE3449">
            <v>100</v>
          </cell>
          <cell r="AF3449" t="str">
            <v/>
          </cell>
        </row>
        <row r="3450">
          <cell r="A3450">
            <v>43295</v>
          </cell>
          <cell r="AC3450">
            <v>26</v>
          </cell>
          <cell r="AE3450">
            <v>100</v>
          </cell>
          <cell r="AF3450" t="str">
            <v/>
          </cell>
        </row>
        <row r="3451">
          <cell r="A3451">
            <v>43295</v>
          </cell>
          <cell r="AC3451">
            <v>16</v>
          </cell>
          <cell r="AE3451">
            <v>100</v>
          </cell>
          <cell r="AF3451" t="str">
            <v/>
          </cell>
        </row>
        <row r="3452">
          <cell r="A3452">
            <v>43295</v>
          </cell>
          <cell r="AB3452" t="str">
            <v>WON</v>
          </cell>
          <cell r="AC3452">
            <v>3.5</v>
          </cell>
          <cell r="AE3452">
            <v>100</v>
          </cell>
          <cell r="AF3452">
            <v>350</v>
          </cell>
        </row>
        <row r="3453">
          <cell r="A3453">
            <v>43295</v>
          </cell>
          <cell r="AB3453" t="str">
            <v>Ntd</v>
          </cell>
          <cell r="AC3453">
            <v>3.5</v>
          </cell>
          <cell r="AE3453">
            <v>100</v>
          </cell>
          <cell r="AF3453" t="str">
            <v/>
          </cell>
        </row>
        <row r="3454">
          <cell r="A3454">
            <v>43295</v>
          </cell>
          <cell r="AC3454">
            <v>6.5</v>
          </cell>
          <cell r="AE3454">
            <v>100</v>
          </cell>
          <cell r="AF3454" t="str">
            <v/>
          </cell>
        </row>
        <row r="3455">
          <cell r="A3455">
            <v>43295</v>
          </cell>
          <cell r="AC3455">
            <v>7</v>
          </cell>
          <cell r="AE3455">
            <v>100</v>
          </cell>
          <cell r="AF3455" t="str">
            <v/>
          </cell>
        </row>
        <row r="3456">
          <cell r="A3456">
            <v>43295</v>
          </cell>
          <cell r="AB3456" t="str">
            <v>2nd</v>
          </cell>
          <cell r="AC3456">
            <v>8.5</v>
          </cell>
          <cell r="AE3456">
            <v>100</v>
          </cell>
          <cell r="AF3456" t="str">
            <v/>
          </cell>
        </row>
        <row r="3457">
          <cell r="A3457">
            <v>43295</v>
          </cell>
          <cell r="AC3457">
            <v>10</v>
          </cell>
          <cell r="AE3457">
            <v>100</v>
          </cell>
          <cell r="AF3457" t="str">
            <v/>
          </cell>
        </row>
        <row r="3458">
          <cell r="A3458">
            <v>43295</v>
          </cell>
          <cell r="AC3458">
            <v>6.5</v>
          </cell>
          <cell r="AE3458">
            <v>100</v>
          </cell>
          <cell r="AF3458" t="str">
            <v/>
          </cell>
        </row>
        <row r="3459">
          <cell r="A3459">
            <v>43295</v>
          </cell>
          <cell r="AC3459">
            <v>20</v>
          </cell>
          <cell r="AE3459">
            <v>100</v>
          </cell>
          <cell r="AF3459" t="str">
            <v/>
          </cell>
        </row>
        <row r="3460">
          <cell r="A3460">
            <v>43295</v>
          </cell>
          <cell r="AC3460">
            <v>7.5</v>
          </cell>
          <cell r="AE3460">
            <v>100</v>
          </cell>
          <cell r="AF3460" t="str">
            <v/>
          </cell>
        </row>
        <row r="3461">
          <cell r="A3461">
            <v>43295</v>
          </cell>
          <cell r="AC3461">
            <v>13</v>
          </cell>
          <cell r="AE3461">
            <v>100</v>
          </cell>
          <cell r="AF3461" t="str">
            <v/>
          </cell>
        </row>
        <row r="3462">
          <cell r="A3462">
            <v>43295</v>
          </cell>
          <cell r="AC3462">
            <v>2.8</v>
          </cell>
          <cell r="AE3462">
            <v>100</v>
          </cell>
          <cell r="AF3462" t="str">
            <v/>
          </cell>
        </row>
        <row r="3463">
          <cell r="A3463">
            <v>43295</v>
          </cell>
          <cell r="AB3463" t="str">
            <v>3rd</v>
          </cell>
          <cell r="AC3463">
            <v>5.5</v>
          </cell>
          <cell r="AE3463">
            <v>100</v>
          </cell>
          <cell r="AF3463" t="str">
            <v/>
          </cell>
        </row>
        <row r="3464">
          <cell r="A3464">
            <v>43295</v>
          </cell>
          <cell r="AB3464" t="str">
            <v>WON</v>
          </cell>
          <cell r="AC3464">
            <v>7</v>
          </cell>
          <cell r="AE3464">
            <v>100</v>
          </cell>
          <cell r="AF3464">
            <v>700</v>
          </cell>
        </row>
        <row r="3465">
          <cell r="A3465">
            <v>43295</v>
          </cell>
          <cell r="AB3465" t="str">
            <v>2nd</v>
          </cell>
          <cell r="AC3465">
            <v>6.5</v>
          </cell>
          <cell r="AE3465">
            <v>100</v>
          </cell>
          <cell r="AF3465" t="str">
            <v/>
          </cell>
        </row>
        <row r="3466">
          <cell r="A3466">
            <v>43295</v>
          </cell>
          <cell r="AC3466">
            <v>6.5</v>
          </cell>
          <cell r="AE3466">
            <v>100</v>
          </cell>
          <cell r="AF3466" t="str">
            <v/>
          </cell>
        </row>
        <row r="3467">
          <cell r="A3467">
            <v>43302</v>
          </cell>
          <cell r="AB3467" t="str">
            <v>WON</v>
          </cell>
          <cell r="AC3467">
            <v>4</v>
          </cell>
          <cell r="AE3467">
            <v>100</v>
          </cell>
          <cell r="AF3467">
            <v>400</v>
          </cell>
        </row>
        <row r="3468">
          <cell r="A3468">
            <v>43302</v>
          </cell>
          <cell r="AC3468">
            <v>8</v>
          </cell>
          <cell r="AE3468">
            <v>100</v>
          </cell>
          <cell r="AF3468" t="str">
            <v/>
          </cell>
        </row>
        <row r="3469">
          <cell r="A3469">
            <v>43302</v>
          </cell>
          <cell r="AC3469">
            <v>2.9</v>
          </cell>
          <cell r="AE3469">
            <v>100</v>
          </cell>
          <cell r="AF3469" t="str">
            <v/>
          </cell>
        </row>
        <row r="3470">
          <cell r="A3470">
            <v>43302</v>
          </cell>
          <cell r="AC3470">
            <v>7.5</v>
          </cell>
          <cell r="AE3470">
            <v>100</v>
          </cell>
          <cell r="AF3470" t="str">
            <v/>
          </cell>
        </row>
        <row r="3471">
          <cell r="A3471">
            <v>43302</v>
          </cell>
          <cell r="AB3471" t="str">
            <v>2nd</v>
          </cell>
          <cell r="AC3471">
            <v>10</v>
          </cell>
          <cell r="AE3471">
            <v>100</v>
          </cell>
          <cell r="AF3471" t="str">
            <v/>
          </cell>
        </row>
        <row r="3472">
          <cell r="A3472">
            <v>43302</v>
          </cell>
          <cell r="AB3472" t="str">
            <v>2nd</v>
          </cell>
          <cell r="AC3472">
            <v>10</v>
          </cell>
          <cell r="AE3472">
            <v>100</v>
          </cell>
          <cell r="AF3472" t="str">
            <v/>
          </cell>
        </row>
        <row r="3473">
          <cell r="A3473">
            <v>43302</v>
          </cell>
          <cell r="AB3473" t="str">
            <v>3rd</v>
          </cell>
          <cell r="AC3473">
            <v>8.5</v>
          </cell>
          <cell r="AE3473">
            <v>100</v>
          </cell>
          <cell r="AF3473" t="str">
            <v/>
          </cell>
        </row>
        <row r="3474">
          <cell r="A3474">
            <v>43302</v>
          </cell>
          <cell r="AC3474">
            <v>4.4000000000000004</v>
          </cell>
          <cell r="AE3474">
            <v>100</v>
          </cell>
          <cell r="AF3474" t="str">
            <v/>
          </cell>
        </row>
        <row r="3475">
          <cell r="A3475">
            <v>43302</v>
          </cell>
          <cell r="AC3475">
            <v>9.5</v>
          </cell>
          <cell r="AE3475">
            <v>100</v>
          </cell>
          <cell r="AF3475" t="str">
            <v/>
          </cell>
        </row>
        <row r="3476">
          <cell r="A3476">
            <v>43302</v>
          </cell>
          <cell r="AC3476">
            <v>10</v>
          </cell>
          <cell r="AE3476">
            <v>100</v>
          </cell>
          <cell r="AF3476" t="str">
            <v/>
          </cell>
        </row>
        <row r="3477">
          <cell r="A3477">
            <v>43302</v>
          </cell>
          <cell r="AC3477">
            <v>9.5</v>
          </cell>
          <cell r="AE3477">
            <v>100</v>
          </cell>
          <cell r="AF3477" t="str">
            <v/>
          </cell>
        </row>
        <row r="3478">
          <cell r="A3478">
            <v>43302</v>
          </cell>
          <cell r="AB3478" t="str">
            <v>3rd</v>
          </cell>
          <cell r="AC3478">
            <v>3.2</v>
          </cell>
          <cell r="AE3478">
            <v>100</v>
          </cell>
          <cell r="AF3478" t="str">
            <v/>
          </cell>
        </row>
        <row r="3479">
          <cell r="A3479">
            <v>43302</v>
          </cell>
          <cell r="AC3479">
            <v>3</v>
          </cell>
          <cell r="AE3479">
            <v>100</v>
          </cell>
          <cell r="AF3479" t="str">
            <v/>
          </cell>
        </row>
        <row r="3480">
          <cell r="A3480">
            <v>43302</v>
          </cell>
          <cell r="AB3480" t="str">
            <v>WON</v>
          </cell>
          <cell r="AC3480">
            <v>14.9</v>
          </cell>
          <cell r="AE3480">
            <v>100</v>
          </cell>
          <cell r="AF3480">
            <v>1490</v>
          </cell>
        </row>
        <row r="3481">
          <cell r="A3481">
            <v>43302</v>
          </cell>
          <cell r="AC3481">
            <v>10</v>
          </cell>
          <cell r="AE3481">
            <v>100</v>
          </cell>
          <cell r="AF3481" t="str">
            <v/>
          </cell>
        </row>
        <row r="3482">
          <cell r="A3482">
            <v>43302</v>
          </cell>
          <cell r="AB3482" t="str">
            <v>WON</v>
          </cell>
          <cell r="AC3482">
            <v>3.2</v>
          </cell>
          <cell r="AE3482">
            <v>100</v>
          </cell>
          <cell r="AF3482">
            <v>320</v>
          </cell>
        </row>
        <row r="3483">
          <cell r="A3483">
            <v>43302</v>
          </cell>
          <cell r="AB3483" t="str">
            <v>2nd</v>
          </cell>
          <cell r="AC3483">
            <v>3.5</v>
          </cell>
          <cell r="AE3483">
            <v>100</v>
          </cell>
          <cell r="AF3483" t="str">
            <v/>
          </cell>
        </row>
        <row r="3484">
          <cell r="A3484">
            <v>43302</v>
          </cell>
          <cell r="AC3484">
            <v>8</v>
          </cell>
          <cell r="AE3484">
            <v>100</v>
          </cell>
          <cell r="AF3484" t="str">
            <v/>
          </cell>
        </row>
        <row r="3485">
          <cell r="A3485">
            <v>43302</v>
          </cell>
          <cell r="AC3485">
            <v>11</v>
          </cell>
          <cell r="AE3485">
            <v>100</v>
          </cell>
          <cell r="AF3485" t="str">
            <v/>
          </cell>
        </row>
        <row r="3486">
          <cell r="A3486">
            <v>43302</v>
          </cell>
          <cell r="AC3486">
            <v>9.5</v>
          </cell>
          <cell r="AE3486">
            <v>100</v>
          </cell>
          <cell r="AF3486" t="str">
            <v/>
          </cell>
        </row>
        <row r="3487">
          <cell r="A3487">
            <v>43302</v>
          </cell>
          <cell r="AC3487">
            <v>5</v>
          </cell>
          <cell r="AE3487">
            <v>100</v>
          </cell>
          <cell r="AF3487" t="str">
            <v/>
          </cell>
        </row>
        <row r="3488">
          <cell r="A3488">
            <v>43302</v>
          </cell>
          <cell r="AB3488" t="str">
            <v>2nd</v>
          </cell>
          <cell r="AC3488">
            <v>4.4000000000000004</v>
          </cell>
          <cell r="AE3488">
            <v>100</v>
          </cell>
          <cell r="AF3488" t="str">
            <v/>
          </cell>
        </row>
        <row r="3489">
          <cell r="A3489">
            <v>43302</v>
          </cell>
          <cell r="AC3489">
            <v>3.2</v>
          </cell>
          <cell r="AE3489">
            <v>100</v>
          </cell>
          <cell r="AF3489" t="str">
            <v/>
          </cell>
        </row>
        <row r="3490">
          <cell r="A3490">
            <v>43302</v>
          </cell>
          <cell r="AB3490" t="str">
            <v>WON</v>
          </cell>
          <cell r="AC3490">
            <v>10.5</v>
          </cell>
          <cell r="AE3490">
            <v>100</v>
          </cell>
          <cell r="AF3490">
            <v>1050</v>
          </cell>
        </row>
        <row r="3491">
          <cell r="A3491">
            <v>43302</v>
          </cell>
          <cell r="AB3491" t="str">
            <v>3rd</v>
          </cell>
          <cell r="AC3491">
            <v>7.5</v>
          </cell>
          <cell r="AE3491">
            <v>100</v>
          </cell>
          <cell r="AF3491" t="str">
            <v/>
          </cell>
        </row>
        <row r="3492">
          <cell r="A3492">
            <v>43302</v>
          </cell>
          <cell r="AB3492" t="str">
            <v>L/Scr</v>
          </cell>
          <cell r="AC3492">
            <v>1</v>
          </cell>
          <cell r="AE3492" t="str">
            <v/>
          </cell>
          <cell r="AF3492" t="str">
            <v/>
          </cell>
        </row>
        <row r="3493">
          <cell r="A3493">
            <v>43302</v>
          </cell>
          <cell r="AB3493" t="str">
            <v>WON</v>
          </cell>
          <cell r="AC3493">
            <v>1.85</v>
          </cell>
          <cell r="AE3493">
            <v>100</v>
          </cell>
          <cell r="AF3493">
            <v>185</v>
          </cell>
        </row>
        <row r="3494">
          <cell r="A3494">
            <v>43302</v>
          </cell>
          <cell r="AB3494" t="str">
            <v>2nd</v>
          </cell>
          <cell r="AC3494">
            <v>9</v>
          </cell>
          <cell r="AE3494">
            <v>100</v>
          </cell>
          <cell r="AF3494" t="str">
            <v/>
          </cell>
        </row>
        <row r="3495">
          <cell r="A3495">
            <v>43302</v>
          </cell>
          <cell r="AB3495" t="str">
            <v>3rd</v>
          </cell>
          <cell r="AC3495">
            <v>10</v>
          </cell>
          <cell r="AE3495">
            <v>100</v>
          </cell>
          <cell r="AF3495" t="str">
            <v/>
          </cell>
        </row>
        <row r="3496">
          <cell r="A3496">
            <v>43302</v>
          </cell>
          <cell r="AC3496">
            <v>17</v>
          </cell>
          <cell r="AE3496">
            <v>100</v>
          </cell>
          <cell r="AF3496" t="str">
            <v/>
          </cell>
        </row>
        <row r="3497">
          <cell r="A3497">
            <v>43302</v>
          </cell>
          <cell r="AB3497" t="str">
            <v>WON</v>
          </cell>
          <cell r="AC3497">
            <v>3.8</v>
          </cell>
          <cell r="AE3497">
            <v>100</v>
          </cell>
          <cell r="AF3497">
            <v>380</v>
          </cell>
        </row>
        <row r="3498">
          <cell r="A3498">
            <v>43302</v>
          </cell>
          <cell r="AC3498">
            <v>8.5</v>
          </cell>
          <cell r="AE3498">
            <v>100</v>
          </cell>
          <cell r="AF3498" t="str">
            <v/>
          </cell>
        </row>
        <row r="3499">
          <cell r="A3499">
            <v>43302</v>
          </cell>
          <cell r="AC3499">
            <v>4.4000000000000004</v>
          </cell>
          <cell r="AE3499">
            <v>100</v>
          </cell>
          <cell r="AF3499" t="str">
            <v/>
          </cell>
        </row>
        <row r="3500">
          <cell r="A3500">
            <v>43302</v>
          </cell>
          <cell r="AB3500" t="str">
            <v>3rd</v>
          </cell>
          <cell r="AC3500">
            <v>7</v>
          </cell>
          <cell r="AE3500">
            <v>100</v>
          </cell>
          <cell r="AF3500" t="str">
            <v/>
          </cell>
        </row>
        <row r="3501">
          <cell r="A3501">
            <v>43302</v>
          </cell>
          <cell r="AC3501">
            <v>21</v>
          </cell>
          <cell r="AE3501">
            <v>100</v>
          </cell>
          <cell r="AF3501" t="str">
            <v/>
          </cell>
        </row>
        <row r="3502">
          <cell r="A3502">
            <v>43309</v>
          </cell>
          <cell r="AB3502" t="str">
            <v>L/Scr</v>
          </cell>
          <cell r="AC3502">
            <v>1</v>
          </cell>
          <cell r="AE3502" t="str">
            <v/>
          </cell>
          <cell r="AF3502" t="str">
            <v/>
          </cell>
        </row>
        <row r="3503">
          <cell r="A3503">
            <v>43309</v>
          </cell>
          <cell r="AC3503">
            <v>12</v>
          </cell>
          <cell r="AE3503">
            <v>100</v>
          </cell>
          <cell r="AF3503" t="str">
            <v/>
          </cell>
        </row>
        <row r="3504">
          <cell r="A3504">
            <v>43309</v>
          </cell>
          <cell r="AB3504" t="str">
            <v>2nd</v>
          </cell>
          <cell r="AC3504">
            <v>5</v>
          </cell>
          <cell r="AE3504">
            <v>100</v>
          </cell>
          <cell r="AF3504" t="str">
            <v/>
          </cell>
        </row>
        <row r="3505">
          <cell r="A3505">
            <v>43309</v>
          </cell>
          <cell r="AB3505" t="str">
            <v>3rd</v>
          </cell>
          <cell r="AC3505">
            <v>13</v>
          </cell>
          <cell r="AE3505">
            <v>100</v>
          </cell>
          <cell r="AF3505" t="str">
            <v/>
          </cell>
        </row>
        <row r="3506">
          <cell r="A3506">
            <v>43309</v>
          </cell>
          <cell r="AC3506">
            <v>19</v>
          </cell>
          <cell r="AE3506">
            <v>100</v>
          </cell>
          <cell r="AF3506" t="str">
            <v/>
          </cell>
        </row>
        <row r="3507">
          <cell r="A3507">
            <v>43309</v>
          </cell>
          <cell r="AC3507">
            <v>3.4</v>
          </cell>
          <cell r="AE3507">
            <v>100</v>
          </cell>
          <cell r="AF3507" t="str">
            <v/>
          </cell>
        </row>
        <row r="3508">
          <cell r="A3508">
            <v>43309</v>
          </cell>
          <cell r="AB3508" t="str">
            <v>L/Scr</v>
          </cell>
          <cell r="AC3508">
            <v>1</v>
          </cell>
          <cell r="AE3508" t="str">
            <v/>
          </cell>
          <cell r="AF3508" t="str">
            <v/>
          </cell>
        </row>
        <row r="3509">
          <cell r="A3509">
            <v>43309</v>
          </cell>
          <cell r="AC3509">
            <v>5.5</v>
          </cell>
          <cell r="AE3509">
            <v>100</v>
          </cell>
          <cell r="AF3509" t="str">
            <v/>
          </cell>
        </row>
        <row r="3510">
          <cell r="A3510">
            <v>43309</v>
          </cell>
          <cell r="AB3510" t="str">
            <v>3rd</v>
          </cell>
          <cell r="AC3510">
            <v>9.5</v>
          </cell>
          <cell r="AE3510">
            <v>100</v>
          </cell>
          <cell r="AF3510" t="str">
            <v/>
          </cell>
        </row>
        <row r="3511">
          <cell r="A3511">
            <v>43309</v>
          </cell>
          <cell r="AC3511">
            <v>5</v>
          </cell>
          <cell r="AE3511">
            <v>100</v>
          </cell>
          <cell r="AF3511" t="str">
            <v/>
          </cell>
        </row>
        <row r="3512">
          <cell r="A3512">
            <v>43309</v>
          </cell>
          <cell r="AC3512">
            <v>2.15</v>
          </cell>
          <cell r="AE3512">
            <v>100</v>
          </cell>
          <cell r="AF3512" t="str">
            <v/>
          </cell>
        </row>
        <row r="3513">
          <cell r="A3513">
            <v>43309</v>
          </cell>
          <cell r="AB3513" t="str">
            <v>WON</v>
          </cell>
          <cell r="AC3513">
            <v>26</v>
          </cell>
          <cell r="AE3513">
            <v>100</v>
          </cell>
          <cell r="AF3513">
            <v>2600</v>
          </cell>
        </row>
        <row r="3514">
          <cell r="A3514">
            <v>43309</v>
          </cell>
          <cell r="AC3514">
            <v>10</v>
          </cell>
          <cell r="AE3514">
            <v>100</v>
          </cell>
          <cell r="AF3514" t="str">
            <v/>
          </cell>
        </row>
        <row r="3515">
          <cell r="A3515">
            <v>43309</v>
          </cell>
          <cell r="AC3515">
            <v>13</v>
          </cell>
          <cell r="AE3515">
            <v>100</v>
          </cell>
          <cell r="AF3515" t="str">
            <v/>
          </cell>
        </row>
        <row r="3516">
          <cell r="A3516">
            <v>43309</v>
          </cell>
          <cell r="AB3516" t="str">
            <v>3rd</v>
          </cell>
          <cell r="AC3516">
            <v>26</v>
          </cell>
          <cell r="AE3516">
            <v>100</v>
          </cell>
          <cell r="AF3516" t="str">
            <v/>
          </cell>
        </row>
        <row r="3517">
          <cell r="A3517">
            <v>43309</v>
          </cell>
          <cell r="AB3517" t="str">
            <v>3rd</v>
          </cell>
          <cell r="AC3517">
            <v>2.9</v>
          </cell>
          <cell r="AE3517">
            <v>100</v>
          </cell>
          <cell r="AF3517" t="str">
            <v/>
          </cell>
        </row>
        <row r="3518">
          <cell r="A3518">
            <v>43309</v>
          </cell>
          <cell r="AC3518">
            <v>15</v>
          </cell>
          <cell r="AE3518">
            <v>100</v>
          </cell>
          <cell r="AF3518" t="str">
            <v/>
          </cell>
        </row>
        <row r="3519">
          <cell r="A3519">
            <v>43309</v>
          </cell>
          <cell r="AC3519">
            <v>8</v>
          </cell>
          <cell r="AE3519">
            <v>100</v>
          </cell>
          <cell r="AF3519" t="str">
            <v/>
          </cell>
        </row>
        <row r="3520">
          <cell r="A3520">
            <v>43309</v>
          </cell>
          <cell r="AC3520">
            <v>10</v>
          </cell>
          <cell r="AE3520">
            <v>100</v>
          </cell>
          <cell r="AF3520" t="str">
            <v/>
          </cell>
        </row>
        <row r="3521">
          <cell r="A3521">
            <v>43309</v>
          </cell>
          <cell r="AC3521">
            <v>9</v>
          </cell>
          <cell r="AE3521">
            <v>100</v>
          </cell>
          <cell r="AF3521" t="str">
            <v/>
          </cell>
        </row>
        <row r="3522">
          <cell r="A3522">
            <v>43309</v>
          </cell>
          <cell r="AB3522" t="str">
            <v>WON</v>
          </cell>
          <cell r="AC3522">
            <v>2.2000000000000002</v>
          </cell>
          <cell r="AE3522">
            <v>100</v>
          </cell>
          <cell r="AF3522">
            <v>220.00000000000003</v>
          </cell>
        </row>
        <row r="3523">
          <cell r="A3523">
            <v>43309</v>
          </cell>
          <cell r="AB3523" t="str">
            <v>2nd</v>
          </cell>
          <cell r="AC3523">
            <v>2.8</v>
          </cell>
          <cell r="AE3523">
            <v>100</v>
          </cell>
          <cell r="AF3523" t="str">
            <v/>
          </cell>
        </row>
        <row r="3524">
          <cell r="A3524">
            <v>43309</v>
          </cell>
          <cell r="AC3524">
            <v>11</v>
          </cell>
          <cell r="AE3524">
            <v>100</v>
          </cell>
          <cell r="AF3524" t="str">
            <v/>
          </cell>
        </row>
        <row r="3525">
          <cell r="A3525">
            <v>43309</v>
          </cell>
          <cell r="AC3525">
            <v>9.5</v>
          </cell>
          <cell r="AE3525">
            <v>100</v>
          </cell>
          <cell r="AF3525" t="str">
            <v/>
          </cell>
        </row>
        <row r="3526">
          <cell r="A3526">
            <v>43309</v>
          </cell>
          <cell r="AC3526">
            <v>41</v>
          </cell>
          <cell r="AE3526">
            <v>100</v>
          </cell>
          <cell r="AF3526" t="str">
            <v/>
          </cell>
        </row>
        <row r="3527">
          <cell r="A3527">
            <v>43309</v>
          </cell>
          <cell r="AB3527" t="str">
            <v>WON</v>
          </cell>
          <cell r="AC3527">
            <v>5.0999999999999996</v>
          </cell>
          <cell r="AE3527">
            <v>100</v>
          </cell>
          <cell r="AF3527">
            <v>509.99999999999994</v>
          </cell>
        </row>
        <row r="3528">
          <cell r="A3528">
            <v>43309</v>
          </cell>
          <cell r="AC3528">
            <v>8.5</v>
          </cell>
          <cell r="AE3528">
            <v>100</v>
          </cell>
          <cell r="AF3528" t="str">
            <v/>
          </cell>
        </row>
        <row r="3529">
          <cell r="A3529">
            <v>43309</v>
          </cell>
          <cell r="AB3529" t="str">
            <v>3rd</v>
          </cell>
          <cell r="AC3529">
            <v>8.5</v>
          </cell>
          <cell r="AE3529">
            <v>100</v>
          </cell>
          <cell r="AF3529" t="str">
            <v/>
          </cell>
        </row>
        <row r="3530">
          <cell r="A3530">
            <v>43309</v>
          </cell>
          <cell r="AB3530" t="str">
            <v>2nd</v>
          </cell>
          <cell r="AC3530">
            <v>7.5</v>
          </cell>
          <cell r="AE3530">
            <v>100</v>
          </cell>
          <cell r="AF3530" t="str">
            <v/>
          </cell>
        </row>
        <row r="3531">
          <cell r="A3531">
            <v>43309</v>
          </cell>
          <cell r="AC3531">
            <v>17</v>
          </cell>
          <cell r="AE3531">
            <v>100</v>
          </cell>
          <cell r="AF3531" t="str">
            <v/>
          </cell>
        </row>
        <row r="3532">
          <cell r="A3532">
            <v>43309</v>
          </cell>
          <cell r="AB3532" t="str">
            <v>3rd</v>
          </cell>
          <cell r="AC3532">
            <v>4.2</v>
          </cell>
          <cell r="AE3532">
            <v>100</v>
          </cell>
          <cell r="AF3532" t="str">
            <v/>
          </cell>
        </row>
        <row r="3533">
          <cell r="A3533">
            <v>43309</v>
          </cell>
          <cell r="AC3533">
            <v>4.2</v>
          </cell>
          <cell r="AE3533">
            <v>100</v>
          </cell>
          <cell r="AF3533" t="str">
            <v/>
          </cell>
        </row>
        <row r="3534">
          <cell r="A3534">
            <v>43309</v>
          </cell>
          <cell r="AC3534">
            <v>10</v>
          </cell>
          <cell r="AE3534">
            <v>100</v>
          </cell>
          <cell r="AF3534" t="str">
            <v/>
          </cell>
        </row>
        <row r="3535">
          <cell r="A3535">
            <v>43309</v>
          </cell>
          <cell r="AB3535" t="str">
            <v>WON</v>
          </cell>
          <cell r="AC3535">
            <v>12</v>
          </cell>
          <cell r="AE3535">
            <v>100</v>
          </cell>
          <cell r="AF3535">
            <v>1200</v>
          </cell>
        </row>
        <row r="3536">
          <cell r="A3536">
            <v>43309</v>
          </cell>
          <cell r="AC3536">
            <v>6.5</v>
          </cell>
          <cell r="AE3536">
            <v>100</v>
          </cell>
          <cell r="AF3536" t="str">
            <v/>
          </cell>
        </row>
        <row r="3537">
          <cell r="A3537">
            <v>43316</v>
          </cell>
          <cell r="AB3537" t="str">
            <v>WON</v>
          </cell>
          <cell r="AC3537">
            <v>2.4</v>
          </cell>
          <cell r="AE3537">
            <v>100</v>
          </cell>
          <cell r="AF3537">
            <v>240</v>
          </cell>
        </row>
        <row r="3538">
          <cell r="A3538">
            <v>43316</v>
          </cell>
          <cell r="AC3538">
            <v>8.5</v>
          </cell>
          <cell r="AE3538">
            <v>100</v>
          </cell>
          <cell r="AF3538" t="str">
            <v/>
          </cell>
        </row>
        <row r="3539">
          <cell r="A3539">
            <v>43316</v>
          </cell>
          <cell r="AC3539">
            <v>8</v>
          </cell>
          <cell r="AE3539">
            <v>100</v>
          </cell>
          <cell r="AF3539" t="str">
            <v/>
          </cell>
        </row>
        <row r="3540">
          <cell r="A3540">
            <v>43316</v>
          </cell>
          <cell r="AC3540">
            <v>31</v>
          </cell>
          <cell r="AE3540">
            <v>100</v>
          </cell>
          <cell r="AF3540" t="str">
            <v/>
          </cell>
        </row>
        <row r="3541">
          <cell r="A3541">
            <v>43316</v>
          </cell>
          <cell r="AB3541" t="str">
            <v>L/Scr</v>
          </cell>
          <cell r="AC3541">
            <v>1</v>
          </cell>
          <cell r="AE3541" t="str">
            <v/>
          </cell>
          <cell r="AF3541" t="str">
            <v/>
          </cell>
        </row>
        <row r="3542">
          <cell r="A3542">
            <v>43316</v>
          </cell>
          <cell r="AC3542">
            <v>17</v>
          </cell>
          <cell r="AE3542">
            <v>100</v>
          </cell>
          <cell r="AF3542" t="str">
            <v/>
          </cell>
        </row>
        <row r="3543">
          <cell r="A3543">
            <v>43316</v>
          </cell>
          <cell r="AB3543" t="str">
            <v>WON</v>
          </cell>
          <cell r="AC3543">
            <v>2.7</v>
          </cell>
          <cell r="AE3543">
            <v>100</v>
          </cell>
          <cell r="AF3543">
            <v>270</v>
          </cell>
        </row>
        <row r="3544">
          <cell r="A3544">
            <v>43316</v>
          </cell>
          <cell r="AB3544" t="str">
            <v>2nd</v>
          </cell>
          <cell r="AC3544">
            <v>10</v>
          </cell>
          <cell r="AE3544">
            <v>100</v>
          </cell>
          <cell r="AF3544" t="str">
            <v/>
          </cell>
        </row>
        <row r="3545">
          <cell r="A3545">
            <v>43316</v>
          </cell>
          <cell r="AC3545">
            <v>12</v>
          </cell>
          <cell r="AE3545">
            <v>100</v>
          </cell>
          <cell r="AF3545" t="str">
            <v/>
          </cell>
        </row>
        <row r="3546">
          <cell r="A3546">
            <v>43316</v>
          </cell>
          <cell r="AC3546">
            <v>17</v>
          </cell>
          <cell r="AE3546">
            <v>100</v>
          </cell>
          <cell r="AF3546" t="str">
            <v/>
          </cell>
        </row>
        <row r="3547">
          <cell r="A3547">
            <v>43316</v>
          </cell>
          <cell r="AB3547" t="str">
            <v>WON</v>
          </cell>
          <cell r="AC3547">
            <v>8</v>
          </cell>
          <cell r="AE3547">
            <v>100</v>
          </cell>
          <cell r="AF3547">
            <v>800</v>
          </cell>
        </row>
        <row r="3548">
          <cell r="A3548">
            <v>43316</v>
          </cell>
          <cell r="AC3548">
            <v>4.5999999999999996</v>
          </cell>
          <cell r="AE3548">
            <v>100</v>
          </cell>
          <cell r="AF3548" t="str">
            <v/>
          </cell>
        </row>
        <row r="3549">
          <cell r="A3549">
            <v>43316</v>
          </cell>
          <cell r="AC3549">
            <v>5</v>
          </cell>
          <cell r="AE3549">
            <v>100</v>
          </cell>
          <cell r="AF3549" t="str">
            <v/>
          </cell>
        </row>
        <row r="3550">
          <cell r="A3550">
            <v>43316</v>
          </cell>
          <cell r="AC3550">
            <v>7</v>
          </cell>
          <cell r="AE3550">
            <v>100</v>
          </cell>
          <cell r="AF3550" t="str">
            <v/>
          </cell>
        </row>
        <row r="3551">
          <cell r="A3551">
            <v>43316</v>
          </cell>
          <cell r="AB3551" t="str">
            <v>2nd</v>
          </cell>
          <cell r="AC3551">
            <v>8</v>
          </cell>
          <cell r="AE3551">
            <v>100</v>
          </cell>
          <cell r="AF3551" t="str">
            <v/>
          </cell>
        </row>
        <row r="3552">
          <cell r="A3552">
            <v>43316</v>
          </cell>
          <cell r="AC3552">
            <v>3.1</v>
          </cell>
          <cell r="AE3552">
            <v>100</v>
          </cell>
          <cell r="AF3552" t="str">
            <v/>
          </cell>
        </row>
        <row r="3553">
          <cell r="A3553">
            <v>43316</v>
          </cell>
          <cell r="AB3553" t="str">
            <v>WON</v>
          </cell>
          <cell r="AC3553">
            <v>3.7</v>
          </cell>
          <cell r="AE3553">
            <v>100</v>
          </cell>
          <cell r="AF3553">
            <v>370</v>
          </cell>
        </row>
        <row r="3554">
          <cell r="A3554">
            <v>43316</v>
          </cell>
          <cell r="AB3554" t="str">
            <v>3rd</v>
          </cell>
          <cell r="AC3554">
            <v>5.5</v>
          </cell>
          <cell r="AE3554">
            <v>100</v>
          </cell>
          <cell r="AF3554" t="str">
            <v/>
          </cell>
        </row>
        <row r="3555">
          <cell r="A3555">
            <v>43316</v>
          </cell>
          <cell r="AC3555">
            <v>26</v>
          </cell>
          <cell r="AE3555">
            <v>100</v>
          </cell>
          <cell r="AF3555" t="str">
            <v/>
          </cell>
        </row>
        <row r="3556">
          <cell r="A3556">
            <v>43316</v>
          </cell>
          <cell r="AC3556">
            <v>51</v>
          </cell>
          <cell r="AE3556">
            <v>100</v>
          </cell>
          <cell r="AF3556" t="str">
            <v/>
          </cell>
        </row>
        <row r="3557">
          <cell r="A3557">
            <v>43316</v>
          </cell>
          <cell r="AB3557" t="str">
            <v>3rd</v>
          </cell>
          <cell r="AC3557">
            <v>2.6</v>
          </cell>
          <cell r="AE3557">
            <v>100</v>
          </cell>
          <cell r="AF3557" t="str">
            <v/>
          </cell>
        </row>
        <row r="3558">
          <cell r="A3558">
            <v>43316</v>
          </cell>
          <cell r="AB3558" t="str">
            <v>WON</v>
          </cell>
          <cell r="AC3558">
            <v>3.9</v>
          </cell>
          <cell r="AE3558">
            <v>100</v>
          </cell>
          <cell r="AF3558">
            <v>390</v>
          </cell>
        </row>
        <row r="3559">
          <cell r="A3559">
            <v>43316</v>
          </cell>
          <cell r="AC3559">
            <v>21</v>
          </cell>
          <cell r="AE3559">
            <v>100</v>
          </cell>
          <cell r="AF3559" t="str">
            <v/>
          </cell>
        </row>
        <row r="3560">
          <cell r="A3560">
            <v>43316</v>
          </cell>
          <cell r="AC3560">
            <v>11</v>
          </cell>
          <cell r="AE3560">
            <v>100</v>
          </cell>
          <cell r="AF3560" t="str">
            <v/>
          </cell>
        </row>
        <row r="3561">
          <cell r="A3561">
            <v>43316</v>
          </cell>
          <cell r="AC3561">
            <v>12</v>
          </cell>
          <cell r="AE3561">
            <v>100</v>
          </cell>
          <cell r="AF3561" t="str">
            <v/>
          </cell>
        </row>
        <row r="3562">
          <cell r="A3562">
            <v>43316</v>
          </cell>
          <cell r="AB3562" t="str">
            <v>WON</v>
          </cell>
          <cell r="AC3562">
            <v>5</v>
          </cell>
          <cell r="AE3562">
            <v>100</v>
          </cell>
          <cell r="AF3562">
            <v>500</v>
          </cell>
        </row>
        <row r="3563">
          <cell r="A3563">
            <v>43316</v>
          </cell>
          <cell r="AB3563" t="str">
            <v>2nd</v>
          </cell>
          <cell r="AC3563">
            <v>7.5</v>
          </cell>
          <cell r="AE3563">
            <v>100</v>
          </cell>
          <cell r="AF3563" t="str">
            <v/>
          </cell>
        </row>
        <row r="3564">
          <cell r="A3564">
            <v>43316</v>
          </cell>
          <cell r="AC3564">
            <v>11</v>
          </cell>
          <cell r="AE3564">
            <v>100</v>
          </cell>
          <cell r="AF3564" t="str">
            <v/>
          </cell>
        </row>
        <row r="3565">
          <cell r="A3565">
            <v>43316</v>
          </cell>
          <cell r="AC3565">
            <v>7.5</v>
          </cell>
          <cell r="AE3565">
            <v>100</v>
          </cell>
          <cell r="AF3565" t="str">
            <v/>
          </cell>
        </row>
        <row r="3566">
          <cell r="A3566">
            <v>43316</v>
          </cell>
          <cell r="AB3566" t="str">
            <v>3rd</v>
          </cell>
          <cell r="AC3566">
            <v>12</v>
          </cell>
          <cell r="AE3566">
            <v>100</v>
          </cell>
          <cell r="AF3566" t="str">
            <v/>
          </cell>
        </row>
        <row r="3567">
          <cell r="A3567">
            <v>43323</v>
          </cell>
          <cell r="AB3567" t="str">
            <v>WON</v>
          </cell>
          <cell r="AC3567">
            <v>5.5</v>
          </cell>
          <cell r="AE3567">
            <v>100</v>
          </cell>
          <cell r="AF3567">
            <v>550</v>
          </cell>
        </row>
        <row r="3568">
          <cell r="A3568">
            <v>43323</v>
          </cell>
          <cell r="AB3568" t="str">
            <v>Ntd</v>
          </cell>
          <cell r="AC3568">
            <v>4.8</v>
          </cell>
          <cell r="AE3568">
            <v>100</v>
          </cell>
          <cell r="AF3568" t="str">
            <v/>
          </cell>
        </row>
        <row r="3569">
          <cell r="A3569">
            <v>43323</v>
          </cell>
          <cell r="AB3569" t="str">
            <v>2nd</v>
          </cell>
          <cell r="AC3569">
            <v>6.5</v>
          </cell>
          <cell r="AE3569">
            <v>100</v>
          </cell>
          <cell r="AF3569" t="str">
            <v/>
          </cell>
        </row>
        <row r="3570">
          <cell r="A3570">
            <v>43323</v>
          </cell>
          <cell r="AC3570">
            <v>5.5</v>
          </cell>
          <cell r="AE3570">
            <v>100</v>
          </cell>
          <cell r="AF3570" t="str">
            <v/>
          </cell>
        </row>
        <row r="3571">
          <cell r="A3571">
            <v>43323</v>
          </cell>
          <cell r="AC3571">
            <v>4</v>
          </cell>
          <cell r="AE3571">
            <v>100</v>
          </cell>
          <cell r="AF3571" t="str">
            <v/>
          </cell>
        </row>
        <row r="3572">
          <cell r="A3572">
            <v>43323</v>
          </cell>
          <cell r="AB3572" t="str">
            <v>WON</v>
          </cell>
          <cell r="AC3572">
            <v>5</v>
          </cell>
          <cell r="AE3572">
            <v>100</v>
          </cell>
          <cell r="AF3572">
            <v>500</v>
          </cell>
        </row>
        <row r="3573">
          <cell r="A3573">
            <v>43323</v>
          </cell>
          <cell r="AB3573" t="str">
            <v>2nd</v>
          </cell>
          <cell r="AC3573">
            <v>2.2999999999999998</v>
          </cell>
          <cell r="AE3573">
            <v>100</v>
          </cell>
          <cell r="AF3573" t="str">
            <v/>
          </cell>
        </row>
        <row r="3574">
          <cell r="A3574">
            <v>43323</v>
          </cell>
          <cell r="AB3574" t="str">
            <v>3rd</v>
          </cell>
          <cell r="AC3574">
            <v>4.5999999999999996</v>
          </cell>
          <cell r="AE3574">
            <v>100</v>
          </cell>
          <cell r="AF3574" t="str">
            <v/>
          </cell>
        </row>
        <row r="3575">
          <cell r="A3575">
            <v>43323</v>
          </cell>
          <cell r="AC3575">
            <v>19</v>
          </cell>
          <cell r="AE3575">
            <v>100</v>
          </cell>
          <cell r="AF3575" t="str">
            <v/>
          </cell>
        </row>
        <row r="3576">
          <cell r="A3576">
            <v>43323</v>
          </cell>
          <cell r="AC3576">
            <v>26</v>
          </cell>
          <cell r="AE3576">
            <v>100</v>
          </cell>
          <cell r="AF3576" t="str">
            <v/>
          </cell>
        </row>
        <row r="3577">
          <cell r="A3577">
            <v>43323</v>
          </cell>
          <cell r="AC3577">
            <v>4</v>
          </cell>
          <cell r="AE3577">
            <v>100</v>
          </cell>
          <cell r="AF3577" t="str">
            <v/>
          </cell>
        </row>
        <row r="3578">
          <cell r="A3578">
            <v>43323</v>
          </cell>
          <cell r="AC3578">
            <v>18</v>
          </cell>
          <cell r="AE3578">
            <v>100</v>
          </cell>
          <cell r="AF3578" t="str">
            <v/>
          </cell>
        </row>
        <row r="3579">
          <cell r="A3579">
            <v>43323</v>
          </cell>
          <cell r="AC3579">
            <v>16</v>
          </cell>
          <cell r="AE3579">
            <v>100</v>
          </cell>
          <cell r="AF3579" t="str">
            <v/>
          </cell>
        </row>
        <row r="3580">
          <cell r="A3580">
            <v>43323</v>
          </cell>
          <cell r="AC3580">
            <v>7</v>
          </cell>
          <cell r="AE3580">
            <v>100</v>
          </cell>
          <cell r="AF3580" t="str">
            <v/>
          </cell>
        </row>
        <row r="3581">
          <cell r="A3581">
            <v>43323</v>
          </cell>
          <cell r="AC3581">
            <v>13</v>
          </cell>
          <cell r="AE3581">
            <v>100</v>
          </cell>
          <cell r="AF3581" t="str">
            <v/>
          </cell>
        </row>
        <row r="3582">
          <cell r="A3582">
            <v>43323</v>
          </cell>
          <cell r="AC3582">
            <v>10</v>
          </cell>
          <cell r="AE3582">
            <v>100</v>
          </cell>
          <cell r="AF3582" t="str">
            <v/>
          </cell>
        </row>
        <row r="3583">
          <cell r="A3583">
            <v>43323</v>
          </cell>
          <cell r="AC3583">
            <v>5.5</v>
          </cell>
          <cell r="AE3583">
            <v>100</v>
          </cell>
          <cell r="AF3583" t="str">
            <v/>
          </cell>
        </row>
        <row r="3584">
          <cell r="A3584">
            <v>43323</v>
          </cell>
          <cell r="AC3584">
            <v>8</v>
          </cell>
          <cell r="AE3584">
            <v>100</v>
          </cell>
          <cell r="AF3584" t="str">
            <v/>
          </cell>
        </row>
        <row r="3585">
          <cell r="A3585">
            <v>43323</v>
          </cell>
          <cell r="AB3585" t="str">
            <v>2nd</v>
          </cell>
          <cell r="AC3585">
            <v>13</v>
          </cell>
          <cell r="AE3585">
            <v>100</v>
          </cell>
          <cell r="AF3585" t="str">
            <v/>
          </cell>
        </row>
        <row r="3586">
          <cell r="A3586">
            <v>43323</v>
          </cell>
          <cell r="AC3586">
            <v>31</v>
          </cell>
          <cell r="AE3586">
            <v>100</v>
          </cell>
          <cell r="AF3586" t="str">
            <v/>
          </cell>
        </row>
        <row r="3587">
          <cell r="A3587">
            <v>43323</v>
          </cell>
          <cell r="AB3587" t="str">
            <v>WON</v>
          </cell>
          <cell r="AC3587">
            <v>4.5999999999999996</v>
          </cell>
          <cell r="AE3587">
            <v>100</v>
          </cell>
          <cell r="AF3587">
            <v>459.99999999999994</v>
          </cell>
        </row>
        <row r="3588">
          <cell r="A3588">
            <v>43323</v>
          </cell>
          <cell r="AC3588">
            <v>7</v>
          </cell>
          <cell r="AE3588">
            <v>100</v>
          </cell>
          <cell r="AF3588" t="str">
            <v/>
          </cell>
        </row>
        <row r="3589">
          <cell r="A3589">
            <v>43323</v>
          </cell>
          <cell r="AB3589" t="str">
            <v>2nd</v>
          </cell>
          <cell r="AC3589">
            <v>4</v>
          </cell>
          <cell r="AE3589">
            <v>100</v>
          </cell>
          <cell r="AF3589" t="str">
            <v/>
          </cell>
        </row>
        <row r="3590">
          <cell r="A3590">
            <v>43323</v>
          </cell>
          <cell r="AB3590" t="str">
            <v>3rd</v>
          </cell>
          <cell r="AC3590">
            <v>4.8</v>
          </cell>
          <cell r="AE3590">
            <v>100</v>
          </cell>
          <cell r="AF3590" t="str">
            <v/>
          </cell>
        </row>
        <row r="3591">
          <cell r="A3591">
            <v>43323</v>
          </cell>
          <cell r="AC3591">
            <v>14</v>
          </cell>
          <cell r="AE3591">
            <v>100</v>
          </cell>
          <cell r="AF3591" t="str">
            <v/>
          </cell>
        </row>
        <row r="3592">
          <cell r="A3592">
            <v>43323</v>
          </cell>
          <cell r="AC3592">
            <v>4.4000000000000004</v>
          </cell>
          <cell r="AE3592">
            <v>100</v>
          </cell>
          <cell r="AF3592" t="str">
            <v/>
          </cell>
        </row>
        <row r="3593">
          <cell r="A3593">
            <v>43323</v>
          </cell>
          <cell r="AC3593">
            <v>4.4000000000000004</v>
          </cell>
          <cell r="AE3593">
            <v>100</v>
          </cell>
          <cell r="AF3593" t="str">
            <v/>
          </cell>
        </row>
        <row r="3594">
          <cell r="A3594">
            <v>43323</v>
          </cell>
          <cell r="AB3594" t="str">
            <v>2nd</v>
          </cell>
          <cell r="AC3594">
            <v>11</v>
          </cell>
          <cell r="AE3594">
            <v>100</v>
          </cell>
          <cell r="AF3594" t="str">
            <v/>
          </cell>
        </row>
        <row r="3595">
          <cell r="A3595">
            <v>43323</v>
          </cell>
          <cell r="AC3595">
            <v>41</v>
          </cell>
          <cell r="AE3595">
            <v>100</v>
          </cell>
          <cell r="AF3595" t="str">
            <v/>
          </cell>
        </row>
        <row r="3596">
          <cell r="A3596">
            <v>43323</v>
          </cell>
          <cell r="AC3596">
            <v>21</v>
          </cell>
          <cell r="AE3596">
            <v>100</v>
          </cell>
          <cell r="AF3596" t="str">
            <v/>
          </cell>
        </row>
        <row r="3597">
          <cell r="A3597">
            <v>43323</v>
          </cell>
          <cell r="AB3597" t="str">
            <v>WON</v>
          </cell>
          <cell r="AC3597">
            <v>4.5999999999999996</v>
          </cell>
          <cell r="AE3597">
            <v>100</v>
          </cell>
          <cell r="AF3597">
            <v>459.99999999999994</v>
          </cell>
        </row>
        <row r="3598">
          <cell r="A3598">
            <v>43323</v>
          </cell>
          <cell r="AC3598">
            <v>31</v>
          </cell>
          <cell r="AE3598">
            <v>100</v>
          </cell>
          <cell r="AF3598" t="str">
            <v/>
          </cell>
        </row>
        <row r="3599">
          <cell r="A3599">
            <v>43323</v>
          </cell>
          <cell r="AB3599" t="str">
            <v>3rd</v>
          </cell>
          <cell r="AC3599">
            <v>3.2</v>
          </cell>
          <cell r="AE3599">
            <v>100</v>
          </cell>
          <cell r="AF3599" t="str">
            <v/>
          </cell>
        </row>
        <row r="3600">
          <cell r="A3600">
            <v>43323</v>
          </cell>
          <cell r="AB3600" t="str">
            <v>2nd</v>
          </cell>
          <cell r="AC3600">
            <v>4.4000000000000004</v>
          </cell>
          <cell r="AE3600">
            <v>100</v>
          </cell>
          <cell r="AF3600" t="str">
            <v/>
          </cell>
        </row>
        <row r="3601">
          <cell r="A3601">
            <v>43323</v>
          </cell>
          <cell r="AC3601">
            <v>9.5</v>
          </cell>
          <cell r="AE3601">
            <v>100</v>
          </cell>
          <cell r="AF3601" t="str">
            <v/>
          </cell>
        </row>
        <row r="3602">
          <cell r="A3602">
            <v>43330</v>
          </cell>
          <cell r="AC3602">
            <v>5.5</v>
          </cell>
          <cell r="AE3602">
            <v>100</v>
          </cell>
          <cell r="AF3602" t="str">
            <v/>
          </cell>
        </row>
        <row r="3603">
          <cell r="A3603">
            <v>43330</v>
          </cell>
          <cell r="AB3603" t="str">
            <v>2nd</v>
          </cell>
          <cell r="AC3603">
            <v>2.9</v>
          </cell>
          <cell r="AE3603">
            <v>100</v>
          </cell>
          <cell r="AF3603" t="str">
            <v/>
          </cell>
        </row>
        <row r="3604">
          <cell r="A3604">
            <v>43330</v>
          </cell>
          <cell r="AC3604">
            <v>15</v>
          </cell>
          <cell r="AE3604">
            <v>100</v>
          </cell>
          <cell r="AF3604" t="str">
            <v/>
          </cell>
        </row>
        <row r="3605">
          <cell r="A3605">
            <v>43330</v>
          </cell>
          <cell r="AC3605">
            <v>11</v>
          </cell>
          <cell r="AE3605">
            <v>100</v>
          </cell>
          <cell r="AF3605" t="str">
            <v/>
          </cell>
        </row>
        <row r="3606">
          <cell r="A3606">
            <v>43330</v>
          </cell>
          <cell r="AB3606" t="str">
            <v>WON</v>
          </cell>
          <cell r="AC3606">
            <v>5.6</v>
          </cell>
          <cell r="AE3606">
            <v>100</v>
          </cell>
          <cell r="AF3606">
            <v>560</v>
          </cell>
        </row>
        <row r="3607">
          <cell r="A3607">
            <v>43330</v>
          </cell>
          <cell r="AB3607" t="str">
            <v>2nd</v>
          </cell>
          <cell r="AC3607">
            <v>4.8</v>
          </cell>
          <cell r="AE3607">
            <v>100</v>
          </cell>
          <cell r="AF3607" t="str">
            <v/>
          </cell>
        </row>
        <row r="3608">
          <cell r="A3608">
            <v>43330</v>
          </cell>
          <cell r="AB3608" t="str">
            <v>3rd</v>
          </cell>
          <cell r="AC3608">
            <v>7.5</v>
          </cell>
          <cell r="AE3608">
            <v>100</v>
          </cell>
          <cell r="AF3608" t="str">
            <v/>
          </cell>
        </row>
        <row r="3609">
          <cell r="A3609">
            <v>43330</v>
          </cell>
          <cell r="AC3609">
            <v>3.3</v>
          </cell>
          <cell r="AE3609">
            <v>100</v>
          </cell>
          <cell r="AF3609" t="str">
            <v/>
          </cell>
        </row>
        <row r="3610">
          <cell r="A3610">
            <v>43330</v>
          </cell>
          <cell r="AC3610">
            <v>5.5</v>
          </cell>
          <cell r="AE3610">
            <v>100</v>
          </cell>
          <cell r="AF3610" t="str">
            <v/>
          </cell>
        </row>
        <row r="3611">
          <cell r="A3611">
            <v>43330</v>
          </cell>
          <cell r="AB3611" t="str">
            <v>WON</v>
          </cell>
          <cell r="AC3611">
            <v>18.8</v>
          </cell>
          <cell r="AE3611">
            <v>100</v>
          </cell>
          <cell r="AF3611">
            <v>1880</v>
          </cell>
        </row>
        <row r="3612">
          <cell r="A3612">
            <v>43330</v>
          </cell>
          <cell r="AC3612">
            <v>20</v>
          </cell>
          <cell r="AE3612">
            <v>100</v>
          </cell>
          <cell r="AF3612" t="str">
            <v/>
          </cell>
        </row>
        <row r="3613">
          <cell r="A3613">
            <v>43330</v>
          </cell>
          <cell r="AB3613" t="str">
            <v>2nd</v>
          </cell>
          <cell r="AC3613">
            <v>12</v>
          </cell>
          <cell r="AE3613">
            <v>100</v>
          </cell>
          <cell r="AF3613" t="str">
            <v/>
          </cell>
        </row>
        <row r="3614">
          <cell r="A3614">
            <v>43330</v>
          </cell>
          <cell r="AC3614">
            <v>21</v>
          </cell>
          <cell r="AE3614">
            <v>100</v>
          </cell>
          <cell r="AF3614" t="str">
            <v/>
          </cell>
        </row>
        <row r="3615">
          <cell r="A3615">
            <v>43330</v>
          </cell>
          <cell r="AB3615" t="str">
            <v>WON</v>
          </cell>
          <cell r="AC3615">
            <v>3.2</v>
          </cell>
          <cell r="AE3615">
            <v>100</v>
          </cell>
          <cell r="AF3615">
            <v>320</v>
          </cell>
        </row>
        <row r="3616">
          <cell r="A3616">
            <v>43330</v>
          </cell>
          <cell r="AC3616">
            <v>26</v>
          </cell>
          <cell r="AE3616">
            <v>100</v>
          </cell>
          <cell r="AF3616" t="str">
            <v/>
          </cell>
        </row>
        <row r="3617">
          <cell r="A3617">
            <v>43330</v>
          </cell>
          <cell r="AB3617" t="str">
            <v>2nd</v>
          </cell>
          <cell r="AC3617">
            <v>9.5</v>
          </cell>
          <cell r="AE3617">
            <v>100</v>
          </cell>
          <cell r="AF3617" t="str">
            <v/>
          </cell>
        </row>
        <row r="3618">
          <cell r="A3618">
            <v>43330</v>
          </cell>
          <cell r="AC3618">
            <v>9.5</v>
          </cell>
          <cell r="AE3618">
            <v>100</v>
          </cell>
          <cell r="AF3618" t="str">
            <v/>
          </cell>
        </row>
        <row r="3619">
          <cell r="A3619">
            <v>43330</v>
          </cell>
          <cell r="AC3619">
            <v>4.4000000000000004</v>
          </cell>
          <cell r="AE3619">
            <v>100</v>
          </cell>
          <cell r="AF3619" t="str">
            <v/>
          </cell>
        </row>
        <row r="3620">
          <cell r="A3620">
            <v>43330</v>
          </cell>
          <cell r="AB3620" t="str">
            <v>3rd</v>
          </cell>
          <cell r="AC3620">
            <v>13</v>
          </cell>
          <cell r="AE3620">
            <v>100</v>
          </cell>
          <cell r="AF3620" t="str">
            <v/>
          </cell>
        </row>
        <row r="3621">
          <cell r="A3621">
            <v>43330</v>
          </cell>
          <cell r="AC3621">
            <v>21</v>
          </cell>
          <cell r="AE3621">
            <v>100</v>
          </cell>
          <cell r="AF3621" t="str">
            <v/>
          </cell>
        </row>
        <row r="3622">
          <cell r="A3622">
            <v>43330</v>
          </cell>
          <cell r="AC3622">
            <v>6</v>
          </cell>
          <cell r="AE3622">
            <v>100</v>
          </cell>
          <cell r="AF3622" t="str">
            <v/>
          </cell>
        </row>
        <row r="3623">
          <cell r="A3623">
            <v>43330</v>
          </cell>
          <cell r="AC3623">
            <v>9</v>
          </cell>
          <cell r="AE3623">
            <v>100</v>
          </cell>
          <cell r="AF3623" t="str">
            <v/>
          </cell>
        </row>
        <row r="3624">
          <cell r="A3624">
            <v>43330</v>
          </cell>
          <cell r="AB3624" t="str">
            <v>3rd</v>
          </cell>
          <cell r="AC3624">
            <v>4.8</v>
          </cell>
          <cell r="AE3624">
            <v>100</v>
          </cell>
          <cell r="AF3624" t="str">
            <v/>
          </cell>
        </row>
        <row r="3625">
          <cell r="A3625">
            <v>43330</v>
          </cell>
          <cell r="AB3625" t="str">
            <v>WON</v>
          </cell>
          <cell r="AC3625">
            <v>3.4</v>
          </cell>
          <cell r="AE3625">
            <v>100</v>
          </cell>
          <cell r="AF3625">
            <v>340</v>
          </cell>
        </row>
        <row r="3626">
          <cell r="A3626">
            <v>43330</v>
          </cell>
          <cell r="AC3626">
            <v>18</v>
          </cell>
          <cell r="AE3626">
            <v>100</v>
          </cell>
          <cell r="AF3626" t="str">
            <v/>
          </cell>
        </row>
        <row r="3627">
          <cell r="A3627">
            <v>43330</v>
          </cell>
          <cell r="AC3627">
            <v>3.3</v>
          </cell>
          <cell r="AE3627">
            <v>100</v>
          </cell>
          <cell r="AF3627" t="str">
            <v/>
          </cell>
        </row>
        <row r="3628">
          <cell r="A3628">
            <v>43330</v>
          </cell>
          <cell r="AC3628">
            <v>10</v>
          </cell>
          <cell r="AE3628">
            <v>100</v>
          </cell>
          <cell r="AF3628" t="str">
            <v/>
          </cell>
        </row>
        <row r="3629">
          <cell r="A3629">
            <v>43330</v>
          </cell>
          <cell r="AB3629" t="str">
            <v>WON</v>
          </cell>
          <cell r="AC3629">
            <v>4.4000000000000004</v>
          </cell>
          <cell r="AE3629">
            <v>100</v>
          </cell>
          <cell r="AF3629">
            <v>440.00000000000006</v>
          </cell>
        </row>
        <row r="3630">
          <cell r="A3630">
            <v>43330</v>
          </cell>
          <cell r="AC3630">
            <v>5.5</v>
          </cell>
          <cell r="AE3630">
            <v>100</v>
          </cell>
          <cell r="AF3630" t="str">
            <v/>
          </cell>
        </row>
        <row r="3631">
          <cell r="A3631">
            <v>43330</v>
          </cell>
          <cell r="AC3631">
            <v>81</v>
          </cell>
          <cell r="AE3631">
            <v>100</v>
          </cell>
          <cell r="AF3631" t="str">
            <v/>
          </cell>
        </row>
        <row r="3632">
          <cell r="A3632">
            <v>43337</v>
          </cell>
          <cell r="AB3632" t="str">
            <v>WON</v>
          </cell>
          <cell r="AC3632">
            <v>5.5</v>
          </cell>
          <cell r="AE3632">
            <v>100</v>
          </cell>
          <cell r="AF3632">
            <v>550</v>
          </cell>
        </row>
        <row r="3633">
          <cell r="A3633">
            <v>43337</v>
          </cell>
          <cell r="AC3633">
            <v>12</v>
          </cell>
          <cell r="AE3633">
            <v>100</v>
          </cell>
          <cell r="AF3633" t="str">
            <v/>
          </cell>
        </row>
        <row r="3634">
          <cell r="A3634">
            <v>43337</v>
          </cell>
          <cell r="AC3634">
            <v>11</v>
          </cell>
          <cell r="AE3634">
            <v>100</v>
          </cell>
          <cell r="AF3634" t="str">
            <v/>
          </cell>
        </row>
        <row r="3635">
          <cell r="A3635">
            <v>43337</v>
          </cell>
          <cell r="AC3635">
            <v>6</v>
          </cell>
          <cell r="AE3635">
            <v>100</v>
          </cell>
          <cell r="AF3635" t="str">
            <v/>
          </cell>
        </row>
        <row r="3636">
          <cell r="A3636">
            <v>43337</v>
          </cell>
          <cell r="AB3636" t="str">
            <v>2nd</v>
          </cell>
          <cell r="AC3636">
            <v>7</v>
          </cell>
          <cell r="AE3636">
            <v>100</v>
          </cell>
          <cell r="AF3636" t="str">
            <v/>
          </cell>
        </row>
        <row r="3637">
          <cell r="A3637">
            <v>43337</v>
          </cell>
          <cell r="AB3637" t="str">
            <v>WON</v>
          </cell>
          <cell r="AC3637">
            <v>6.3</v>
          </cell>
          <cell r="AE3637">
            <v>100</v>
          </cell>
          <cell r="AF3637">
            <v>630</v>
          </cell>
        </row>
        <row r="3638">
          <cell r="A3638">
            <v>43337</v>
          </cell>
          <cell r="AC3638">
            <v>8.5</v>
          </cell>
          <cell r="AE3638">
            <v>100</v>
          </cell>
          <cell r="AF3638" t="str">
            <v/>
          </cell>
        </row>
        <row r="3639">
          <cell r="A3639">
            <v>43337</v>
          </cell>
          <cell r="AC3639">
            <v>11</v>
          </cell>
          <cell r="AE3639">
            <v>100</v>
          </cell>
          <cell r="AF3639" t="str">
            <v/>
          </cell>
        </row>
        <row r="3640">
          <cell r="A3640">
            <v>43337</v>
          </cell>
          <cell r="AB3640" t="str">
            <v>2nd</v>
          </cell>
          <cell r="AC3640">
            <v>8.5</v>
          </cell>
          <cell r="AE3640">
            <v>100</v>
          </cell>
          <cell r="AF3640" t="str">
            <v/>
          </cell>
        </row>
        <row r="3641">
          <cell r="A3641">
            <v>43337</v>
          </cell>
          <cell r="AC3641">
            <v>6.5</v>
          </cell>
          <cell r="AE3641">
            <v>100</v>
          </cell>
          <cell r="AF3641" t="str">
            <v/>
          </cell>
        </row>
        <row r="3642">
          <cell r="A3642">
            <v>43337</v>
          </cell>
          <cell r="AC3642">
            <v>6</v>
          </cell>
          <cell r="AE3642">
            <v>100</v>
          </cell>
          <cell r="AF3642" t="str">
            <v/>
          </cell>
        </row>
        <row r="3643">
          <cell r="A3643">
            <v>43337</v>
          </cell>
          <cell r="AC3643">
            <v>6</v>
          </cell>
          <cell r="AE3643">
            <v>100</v>
          </cell>
          <cell r="AF3643" t="str">
            <v/>
          </cell>
        </row>
        <row r="3644">
          <cell r="A3644">
            <v>43337</v>
          </cell>
          <cell r="AB3644" t="str">
            <v>WON</v>
          </cell>
          <cell r="AC3644">
            <v>12</v>
          </cell>
          <cell r="AE3644">
            <v>100</v>
          </cell>
          <cell r="AF3644">
            <v>1200</v>
          </cell>
        </row>
        <row r="3645">
          <cell r="A3645">
            <v>43337</v>
          </cell>
          <cell r="AC3645">
            <v>7.5</v>
          </cell>
          <cell r="AE3645">
            <v>100</v>
          </cell>
          <cell r="AF3645" t="str">
            <v/>
          </cell>
        </row>
        <row r="3646">
          <cell r="A3646">
            <v>43337</v>
          </cell>
          <cell r="AC3646">
            <v>12</v>
          </cell>
          <cell r="AE3646">
            <v>100</v>
          </cell>
          <cell r="AF3646" t="str">
            <v/>
          </cell>
        </row>
        <row r="3647">
          <cell r="A3647">
            <v>43337</v>
          </cell>
          <cell r="AC3647">
            <v>7</v>
          </cell>
          <cell r="AE3647">
            <v>100</v>
          </cell>
          <cell r="AF3647" t="str">
            <v/>
          </cell>
        </row>
        <row r="3648">
          <cell r="A3648">
            <v>43337</v>
          </cell>
          <cell r="AC3648">
            <v>5.5</v>
          </cell>
          <cell r="AE3648">
            <v>100</v>
          </cell>
          <cell r="AF3648" t="str">
            <v/>
          </cell>
        </row>
        <row r="3649">
          <cell r="A3649">
            <v>43337</v>
          </cell>
          <cell r="AB3649" t="str">
            <v>3rd</v>
          </cell>
          <cell r="AC3649">
            <v>5.5</v>
          </cell>
          <cell r="AE3649">
            <v>100</v>
          </cell>
          <cell r="AF3649" t="str">
            <v/>
          </cell>
        </row>
        <row r="3650">
          <cell r="A3650">
            <v>43337</v>
          </cell>
          <cell r="AB3650" t="str">
            <v>WON</v>
          </cell>
          <cell r="AC3650">
            <v>5.6</v>
          </cell>
          <cell r="AE3650">
            <v>100</v>
          </cell>
          <cell r="AF3650">
            <v>560</v>
          </cell>
        </row>
        <row r="3651">
          <cell r="A3651">
            <v>43337</v>
          </cell>
          <cell r="AB3651" t="str">
            <v>2nd</v>
          </cell>
          <cell r="AC3651">
            <v>13</v>
          </cell>
          <cell r="AE3651">
            <v>100</v>
          </cell>
          <cell r="AF3651" t="str">
            <v/>
          </cell>
        </row>
        <row r="3652">
          <cell r="A3652">
            <v>43337</v>
          </cell>
          <cell r="AC3652">
            <v>4.5999999999999996</v>
          </cell>
          <cell r="AE3652">
            <v>100</v>
          </cell>
          <cell r="AF3652" t="str">
            <v/>
          </cell>
        </row>
        <row r="3653">
          <cell r="A3653">
            <v>43337</v>
          </cell>
          <cell r="AB3653" t="str">
            <v>WON</v>
          </cell>
          <cell r="AC3653">
            <v>7.2</v>
          </cell>
          <cell r="AE3653">
            <v>100</v>
          </cell>
          <cell r="AF3653">
            <v>720</v>
          </cell>
        </row>
        <row r="3654">
          <cell r="A3654">
            <v>43337</v>
          </cell>
          <cell r="AC3654">
            <v>6</v>
          </cell>
          <cell r="AE3654">
            <v>100</v>
          </cell>
          <cell r="AF3654" t="str">
            <v/>
          </cell>
        </row>
        <row r="3655">
          <cell r="A3655">
            <v>43337</v>
          </cell>
          <cell r="AC3655">
            <v>4.4000000000000004</v>
          </cell>
          <cell r="AE3655">
            <v>100</v>
          </cell>
          <cell r="AF3655" t="str">
            <v/>
          </cell>
        </row>
        <row r="3656">
          <cell r="A3656">
            <v>43337</v>
          </cell>
          <cell r="AC3656">
            <v>21</v>
          </cell>
          <cell r="AE3656">
            <v>100</v>
          </cell>
          <cell r="AF3656" t="str">
            <v/>
          </cell>
        </row>
        <row r="3657">
          <cell r="A3657">
            <v>43337</v>
          </cell>
          <cell r="AB3657" t="str">
            <v>2nd</v>
          </cell>
          <cell r="AC3657">
            <v>12</v>
          </cell>
          <cell r="AE3657">
            <v>100</v>
          </cell>
          <cell r="AF3657" t="str">
            <v/>
          </cell>
        </row>
        <row r="3658">
          <cell r="A3658">
            <v>43337</v>
          </cell>
          <cell r="AB3658" t="str">
            <v>WON</v>
          </cell>
          <cell r="AC3658">
            <v>2.9</v>
          </cell>
          <cell r="AE3658">
            <v>100</v>
          </cell>
          <cell r="AF3658">
            <v>290</v>
          </cell>
        </row>
        <row r="3659">
          <cell r="A3659">
            <v>43337</v>
          </cell>
          <cell r="AB3659" t="str">
            <v>3rd</v>
          </cell>
          <cell r="AC3659">
            <v>5</v>
          </cell>
          <cell r="AE3659">
            <v>100</v>
          </cell>
          <cell r="AF3659" t="str">
            <v/>
          </cell>
        </row>
        <row r="3660">
          <cell r="A3660">
            <v>43337</v>
          </cell>
          <cell r="AC3660">
            <v>17</v>
          </cell>
          <cell r="AE3660">
            <v>100</v>
          </cell>
          <cell r="AF3660" t="str">
            <v/>
          </cell>
        </row>
        <row r="3661">
          <cell r="A3661">
            <v>43337</v>
          </cell>
          <cell r="AC3661">
            <v>10</v>
          </cell>
          <cell r="AE3661">
            <v>100</v>
          </cell>
          <cell r="AF3661" t="str">
            <v/>
          </cell>
        </row>
        <row r="3662">
          <cell r="A3662">
            <v>43344</v>
          </cell>
          <cell r="AC3662">
            <v>3</v>
          </cell>
          <cell r="AE3662">
            <v>100</v>
          </cell>
          <cell r="AF3662" t="str">
            <v/>
          </cell>
        </row>
        <row r="3663">
          <cell r="A3663">
            <v>43344</v>
          </cell>
          <cell r="AC3663">
            <v>10</v>
          </cell>
          <cell r="AE3663">
            <v>100</v>
          </cell>
          <cell r="AF3663" t="str">
            <v/>
          </cell>
        </row>
        <row r="3664">
          <cell r="A3664">
            <v>43344</v>
          </cell>
          <cell r="AC3664">
            <v>5</v>
          </cell>
          <cell r="AE3664">
            <v>100</v>
          </cell>
          <cell r="AF3664" t="str">
            <v/>
          </cell>
        </row>
        <row r="3665">
          <cell r="A3665">
            <v>43344</v>
          </cell>
          <cell r="AC3665">
            <v>11</v>
          </cell>
          <cell r="AE3665">
            <v>100</v>
          </cell>
          <cell r="AF3665" t="str">
            <v/>
          </cell>
        </row>
        <row r="3666">
          <cell r="A3666">
            <v>43344</v>
          </cell>
          <cell r="AB3666" t="str">
            <v>2nd</v>
          </cell>
          <cell r="AC3666">
            <v>10</v>
          </cell>
          <cell r="AE3666">
            <v>100</v>
          </cell>
          <cell r="AF3666" t="str">
            <v/>
          </cell>
        </row>
        <row r="3667">
          <cell r="A3667">
            <v>43344</v>
          </cell>
          <cell r="AC3667">
            <v>8.5</v>
          </cell>
          <cell r="AE3667">
            <v>100</v>
          </cell>
          <cell r="AF3667" t="str">
            <v/>
          </cell>
        </row>
        <row r="3668">
          <cell r="A3668">
            <v>43344</v>
          </cell>
          <cell r="AB3668" t="str">
            <v>WON</v>
          </cell>
          <cell r="AC3668">
            <v>3.3</v>
          </cell>
          <cell r="AE3668">
            <v>100</v>
          </cell>
          <cell r="AF3668">
            <v>330</v>
          </cell>
        </row>
        <row r="3669">
          <cell r="A3669">
            <v>43344</v>
          </cell>
          <cell r="AC3669">
            <v>6</v>
          </cell>
          <cell r="AE3669">
            <v>100</v>
          </cell>
          <cell r="AF3669" t="str">
            <v/>
          </cell>
        </row>
        <row r="3670">
          <cell r="A3670">
            <v>43344</v>
          </cell>
          <cell r="AC3670">
            <v>15</v>
          </cell>
          <cell r="AE3670">
            <v>100</v>
          </cell>
          <cell r="AF3670" t="str">
            <v/>
          </cell>
        </row>
        <row r="3671">
          <cell r="A3671">
            <v>43344</v>
          </cell>
          <cell r="AB3671" t="str">
            <v>WON</v>
          </cell>
          <cell r="AC3671">
            <v>5.0999999999999996</v>
          </cell>
          <cell r="AE3671">
            <v>100</v>
          </cell>
          <cell r="AF3671">
            <v>509.99999999999994</v>
          </cell>
        </row>
        <row r="3672">
          <cell r="A3672">
            <v>43344</v>
          </cell>
          <cell r="AB3672" t="str">
            <v>WON</v>
          </cell>
          <cell r="AC3672">
            <v>3.3</v>
          </cell>
          <cell r="AE3672">
            <v>100</v>
          </cell>
          <cell r="AF3672">
            <v>330</v>
          </cell>
        </row>
        <row r="3673">
          <cell r="A3673">
            <v>43344</v>
          </cell>
          <cell r="AB3673" t="str">
            <v>3rd</v>
          </cell>
          <cell r="AC3673">
            <v>5</v>
          </cell>
          <cell r="AE3673">
            <v>100</v>
          </cell>
          <cell r="AF3673" t="str">
            <v/>
          </cell>
        </row>
        <row r="3674">
          <cell r="A3674">
            <v>43344</v>
          </cell>
          <cell r="AC3674">
            <v>21</v>
          </cell>
          <cell r="AE3674">
            <v>100</v>
          </cell>
          <cell r="AF3674" t="str">
            <v/>
          </cell>
        </row>
        <row r="3675">
          <cell r="A3675">
            <v>43344</v>
          </cell>
          <cell r="AB3675" t="str">
            <v>2nd</v>
          </cell>
          <cell r="AC3675">
            <v>16</v>
          </cell>
          <cell r="AE3675">
            <v>100</v>
          </cell>
          <cell r="AF3675" t="str">
            <v/>
          </cell>
        </row>
        <row r="3676">
          <cell r="A3676">
            <v>43344</v>
          </cell>
          <cell r="AC3676">
            <v>12</v>
          </cell>
          <cell r="AE3676">
            <v>100</v>
          </cell>
          <cell r="AF3676" t="str">
            <v/>
          </cell>
        </row>
        <row r="3677">
          <cell r="A3677">
            <v>43344</v>
          </cell>
          <cell r="AB3677" t="str">
            <v>2nd</v>
          </cell>
          <cell r="AC3677">
            <v>12</v>
          </cell>
          <cell r="AE3677">
            <v>100</v>
          </cell>
          <cell r="AF3677" t="str">
            <v/>
          </cell>
        </row>
        <row r="3678">
          <cell r="A3678">
            <v>43344</v>
          </cell>
          <cell r="AC3678">
            <v>17</v>
          </cell>
          <cell r="AE3678">
            <v>100</v>
          </cell>
          <cell r="AF3678" t="str">
            <v/>
          </cell>
        </row>
        <row r="3679">
          <cell r="A3679">
            <v>43344</v>
          </cell>
          <cell r="AB3679" t="str">
            <v>WON</v>
          </cell>
          <cell r="AC3679">
            <v>2.7</v>
          </cell>
          <cell r="AE3679">
            <v>100</v>
          </cell>
          <cell r="AF3679">
            <v>270</v>
          </cell>
        </row>
        <row r="3680">
          <cell r="A3680">
            <v>43344</v>
          </cell>
          <cell r="AC3680">
            <v>9.5</v>
          </cell>
          <cell r="AE3680">
            <v>100</v>
          </cell>
          <cell r="AF3680" t="str">
            <v/>
          </cell>
        </row>
        <row r="3681">
          <cell r="A3681">
            <v>43344</v>
          </cell>
          <cell r="AC3681">
            <v>21</v>
          </cell>
          <cell r="AE3681">
            <v>100</v>
          </cell>
          <cell r="AF3681" t="str">
            <v/>
          </cell>
        </row>
        <row r="3682">
          <cell r="A3682">
            <v>43344</v>
          </cell>
          <cell r="AC3682">
            <v>9</v>
          </cell>
          <cell r="AE3682">
            <v>100</v>
          </cell>
          <cell r="AF3682" t="str">
            <v/>
          </cell>
        </row>
        <row r="3683">
          <cell r="A3683">
            <v>43344</v>
          </cell>
          <cell r="AC3683">
            <v>5.5</v>
          </cell>
          <cell r="AE3683">
            <v>100</v>
          </cell>
          <cell r="AF3683" t="str">
            <v/>
          </cell>
        </row>
        <row r="3684">
          <cell r="A3684">
            <v>43344</v>
          </cell>
          <cell r="AB3684" t="str">
            <v>3rd</v>
          </cell>
          <cell r="AC3684">
            <v>7</v>
          </cell>
          <cell r="AE3684">
            <v>100</v>
          </cell>
          <cell r="AF3684" t="str">
            <v/>
          </cell>
        </row>
        <row r="3685">
          <cell r="A3685">
            <v>43344</v>
          </cell>
          <cell r="AC3685">
            <v>26</v>
          </cell>
          <cell r="AE3685">
            <v>100</v>
          </cell>
          <cell r="AF3685" t="str">
            <v/>
          </cell>
        </row>
        <row r="3686">
          <cell r="A3686">
            <v>43344</v>
          </cell>
          <cell r="AB3686" t="str">
            <v>2nd</v>
          </cell>
          <cell r="AC3686">
            <v>16</v>
          </cell>
          <cell r="AE3686">
            <v>100</v>
          </cell>
          <cell r="AF3686" t="str">
            <v/>
          </cell>
        </row>
        <row r="3687">
          <cell r="A3687">
            <v>43344</v>
          </cell>
          <cell r="AC3687">
            <v>2.5</v>
          </cell>
          <cell r="AE3687">
            <v>100</v>
          </cell>
          <cell r="AF3687" t="str">
            <v/>
          </cell>
        </row>
        <row r="3688">
          <cell r="A3688">
            <v>43344</v>
          </cell>
          <cell r="AC3688">
            <v>6</v>
          </cell>
          <cell r="AE3688">
            <v>100</v>
          </cell>
          <cell r="AF3688" t="str">
            <v/>
          </cell>
        </row>
        <row r="3689">
          <cell r="A3689">
            <v>43344</v>
          </cell>
          <cell r="AC3689">
            <v>15</v>
          </cell>
          <cell r="AE3689">
            <v>100</v>
          </cell>
          <cell r="AF3689" t="str">
            <v/>
          </cell>
        </row>
        <row r="3690">
          <cell r="A3690">
            <v>43344</v>
          </cell>
          <cell r="AB3690" t="str">
            <v>2nd</v>
          </cell>
          <cell r="AC3690">
            <v>6.5</v>
          </cell>
          <cell r="AE3690">
            <v>100</v>
          </cell>
          <cell r="AF3690" t="str">
            <v/>
          </cell>
        </row>
        <row r="3691">
          <cell r="A3691">
            <v>43344</v>
          </cell>
          <cell r="AB3691" t="str">
            <v>3rd</v>
          </cell>
          <cell r="AC3691">
            <v>15</v>
          </cell>
          <cell r="AE3691">
            <v>100</v>
          </cell>
          <cell r="AF3691" t="str">
            <v/>
          </cell>
        </row>
        <row r="3692">
          <cell r="A3692">
            <v>43344</v>
          </cell>
          <cell r="AB3692" t="str">
            <v>3rd</v>
          </cell>
          <cell r="AC3692">
            <v>8</v>
          </cell>
          <cell r="AE3692">
            <v>100</v>
          </cell>
          <cell r="AF3692" t="str">
            <v/>
          </cell>
        </row>
        <row r="3693">
          <cell r="A3693">
            <v>43344</v>
          </cell>
          <cell r="AB3693" t="str">
            <v>2nd</v>
          </cell>
          <cell r="AC3693">
            <v>3.6</v>
          </cell>
          <cell r="AE3693">
            <v>100</v>
          </cell>
          <cell r="AF3693" t="str">
            <v/>
          </cell>
        </row>
        <row r="3694">
          <cell r="A3694">
            <v>43344</v>
          </cell>
          <cell r="AC3694">
            <v>9.5</v>
          </cell>
          <cell r="AE3694">
            <v>100</v>
          </cell>
          <cell r="AF3694" t="str">
            <v/>
          </cell>
        </row>
        <row r="3695">
          <cell r="A3695">
            <v>43344</v>
          </cell>
          <cell r="AC3695">
            <v>26</v>
          </cell>
          <cell r="AE3695">
            <v>100</v>
          </cell>
          <cell r="AF3695" t="str">
            <v/>
          </cell>
        </row>
        <row r="3696">
          <cell r="A3696">
            <v>43344</v>
          </cell>
          <cell r="AC3696">
            <v>21</v>
          </cell>
          <cell r="AE3696">
            <v>100</v>
          </cell>
          <cell r="AF3696" t="str">
            <v/>
          </cell>
        </row>
        <row r="3697">
          <cell r="A3697">
            <v>43344</v>
          </cell>
          <cell r="AC3697">
            <v>9</v>
          </cell>
          <cell r="AE3697">
            <v>100</v>
          </cell>
          <cell r="AF3697" t="str">
            <v/>
          </cell>
        </row>
        <row r="3698">
          <cell r="A3698">
            <v>43344</v>
          </cell>
          <cell r="AB3698" t="str">
            <v>2nd</v>
          </cell>
          <cell r="AC3698">
            <v>5.5</v>
          </cell>
          <cell r="AE3698">
            <v>100</v>
          </cell>
          <cell r="AF3698" t="str">
            <v/>
          </cell>
        </row>
        <row r="3699">
          <cell r="A3699">
            <v>43344</v>
          </cell>
          <cell r="AC3699">
            <v>9</v>
          </cell>
          <cell r="AE3699">
            <v>100</v>
          </cell>
          <cell r="AF3699" t="str">
            <v/>
          </cell>
        </row>
        <row r="3700">
          <cell r="A3700">
            <v>43344</v>
          </cell>
          <cell r="AC3700">
            <v>5</v>
          </cell>
          <cell r="AE3700">
            <v>100</v>
          </cell>
          <cell r="AF3700" t="str">
            <v/>
          </cell>
        </row>
        <row r="3701">
          <cell r="A3701">
            <v>43344</v>
          </cell>
          <cell r="AC3701">
            <v>18</v>
          </cell>
          <cell r="AE3701">
            <v>100</v>
          </cell>
          <cell r="AF3701" t="str">
            <v/>
          </cell>
        </row>
        <row r="3702">
          <cell r="A3702">
            <v>43351</v>
          </cell>
          <cell r="AC3702">
            <v>11</v>
          </cell>
          <cell r="AE3702">
            <v>100</v>
          </cell>
          <cell r="AF3702" t="str">
            <v/>
          </cell>
        </row>
        <row r="3703">
          <cell r="A3703">
            <v>43351</v>
          </cell>
          <cell r="AC3703">
            <v>2.9</v>
          </cell>
          <cell r="AE3703">
            <v>100</v>
          </cell>
          <cell r="AF3703" t="str">
            <v/>
          </cell>
        </row>
        <row r="3704">
          <cell r="A3704">
            <v>43351</v>
          </cell>
          <cell r="AC3704">
            <v>11</v>
          </cell>
          <cell r="AE3704">
            <v>100</v>
          </cell>
          <cell r="AF3704" t="str">
            <v/>
          </cell>
        </row>
        <row r="3705">
          <cell r="A3705">
            <v>43351</v>
          </cell>
          <cell r="AC3705">
            <v>7</v>
          </cell>
          <cell r="AE3705">
            <v>100</v>
          </cell>
          <cell r="AF3705" t="str">
            <v/>
          </cell>
        </row>
        <row r="3706">
          <cell r="A3706">
            <v>43351</v>
          </cell>
          <cell r="AB3706" t="str">
            <v>2nd</v>
          </cell>
          <cell r="AC3706">
            <v>7.5</v>
          </cell>
          <cell r="AE3706">
            <v>100</v>
          </cell>
          <cell r="AF3706" t="str">
            <v/>
          </cell>
        </row>
        <row r="3707">
          <cell r="A3707">
            <v>43351</v>
          </cell>
          <cell r="AC3707">
            <v>2.2999999999999998</v>
          </cell>
          <cell r="AE3707">
            <v>100</v>
          </cell>
          <cell r="AF3707" t="str">
            <v/>
          </cell>
        </row>
        <row r="3708">
          <cell r="A3708">
            <v>43351</v>
          </cell>
          <cell r="AC3708">
            <v>9</v>
          </cell>
          <cell r="AE3708">
            <v>100</v>
          </cell>
          <cell r="AF3708" t="str">
            <v/>
          </cell>
        </row>
        <row r="3709">
          <cell r="A3709">
            <v>43351</v>
          </cell>
          <cell r="AC3709">
            <v>11</v>
          </cell>
          <cell r="AE3709">
            <v>100</v>
          </cell>
          <cell r="AF3709" t="str">
            <v/>
          </cell>
        </row>
        <row r="3710">
          <cell r="A3710">
            <v>43351</v>
          </cell>
          <cell r="AB3710" t="str">
            <v>2nd</v>
          </cell>
          <cell r="AC3710">
            <v>13</v>
          </cell>
          <cell r="AE3710">
            <v>100</v>
          </cell>
          <cell r="AF3710" t="str">
            <v/>
          </cell>
        </row>
        <row r="3711">
          <cell r="A3711">
            <v>43351</v>
          </cell>
          <cell r="AC3711">
            <v>21</v>
          </cell>
          <cell r="AE3711">
            <v>100</v>
          </cell>
          <cell r="AF3711" t="str">
            <v/>
          </cell>
        </row>
        <row r="3712">
          <cell r="A3712">
            <v>43351</v>
          </cell>
          <cell r="AB3712" t="str">
            <v>WON</v>
          </cell>
          <cell r="AC3712">
            <v>4.5</v>
          </cell>
          <cell r="AE3712">
            <v>100</v>
          </cell>
          <cell r="AF3712">
            <v>450</v>
          </cell>
        </row>
        <row r="3713">
          <cell r="A3713">
            <v>43351</v>
          </cell>
          <cell r="AC3713">
            <v>7.5</v>
          </cell>
          <cell r="AE3713">
            <v>100</v>
          </cell>
          <cell r="AF3713" t="str">
            <v/>
          </cell>
        </row>
        <row r="3714">
          <cell r="A3714">
            <v>43351</v>
          </cell>
          <cell r="AC3714">
            <v>7.5</v>
          </cell>
          <cell r="AE3714">
            <v>100</v>
          </cell>
          <cell r="AF3714" t="str">
            <v/>
          </cell>
        </row>
        <row r="3715">
          <cell r="A3715">
            <v>43351</v>
          </cell>
          <cell r="AC3715">
            <v>10</v>
          </cell>
          <cell r="AE3715">
            <v>100</v>
          </cell>
          <cell r="AF3715" t="str">
            <v/>
          </cell>
        </row>
        <row r="3716">
          <cell r="A3716">
            <v>43351</v>
          </cell>
          <cell r="AC3716">
            <v>9</v>
          </cell>
          <cell r="AE3716">
            <v>100</v>
          </cell>
          <cell r="AF3716" t="str">
            <v/>
          </cell>
        </row>
        <row r="3717">
          <cell r="A3717">
            <v>43351</v>
          </cell>
          <cell r="AB3717" t="str">
            <v>WON</v>
          </cell>
          <cell r="AC3717">
            <v>1.5</v>
          </cell>
          <cell r="AE3717">
            <v>100</v>
          </cell>
          <cell r="AF3717">
            <v>150</v>
          </cell>
        </row>
        <row r="3718">
          <cell r="A3718">
            <v>43351</v>
          </cell>
          <cell r="AB3718" t="str">
            <v>3rd</v>
          </cell>
          <cell r="AC3718">
            <v>5</v>
          </cell>
          <cell r="AE3718">
            <v>100</v>
          </cell>
          <cell r="AF3718" t="str">
            <v/>
          </cell>
        </row>
        <row r="3719">
          <cell r="A3719">
            <v>43351</v>
          </cell>
          <cell r="AB3719" t="str">
            <v>2nd</v>
          </cell>
          <cell r="AC3719">
            <v>18</v>
          </cell>
          <cell r="AE3719">
            <v>100</v>
          </cell>
          <cell r="AF3719" t="str">
            <v/>
          </cell>
        </row>
        <row r="3720">
          <cell r="A3720">
            <v>43351</v>
          </cell>
          <cell r="AC3720">
            <v>15</v>
          </cell>
          <cell r="AE3720">
            <v>100</v>
          </cell>
          <cell r="AF3720" t="str">
            <v/>
          </cell>
        </row>
        <row r="3721">
          <cell r="A3721">
            <v>43351</v>
          </cell>
          <cell r="AC3721">
            <v>17</v>
          </cell>
          <cell r="AE3721">
            <v>100</v>
          </cell>
          <cell r="AF3721" t="str">
            <v/>
          </cell>
        </row>
        <row r="3722">
          <cell r="A3722">
            <v>43351</v>
          </cell>
          <cell r="AC3722">
            <v>6.5</v>
          </cell>
          <cell r="AE3722">
            <v>100</v>
          </cell>
          <cell r="AF3722" t="str">
            <v/>
          </cell>
        </row>
        <row r="3723">
          <cell r="A3723">
            <v>43351</v>
          </cell>
          <cell r="AC3723">
            <v>7.5</v>
          </cell>
          <cell r="AE3723">
            <v>100</v>
          </cell>
          <cell r="AF3723" t="str">
            <v/>
          </cell>
        </row>
        <row r="3724">
          <cell r="A3724">
            <v>43351</v>
          </cell>
          <cell r="AC3724">
            <v>4.8</v>
          </cell>
          <cell r="AE3724">
            <v>100</v>
          </cell>
          <cell r="AF3724" t="str">
            <v/>
          </cell>
        </row>
        <row r="3725">
          <cell r="A3725">
            <v>43351</v>
          </cell>
          <cell r="AB3725" t="str">
            <v>2nd</v>
          </cell>
          <cell r="AC3725">
            <v>10</v>
          </cell>
          <cell r="AE3725">
            <v>100</v>
          </cell>
          <cell r="AF3725" t="str">
            <v/>
          </cell>
        </row>
        <row r="3726">
          <cell r="A3726">
            <v>43351</v>
          </cell>
          <cell r="AB3726" t="str">
            <v>WON</v>
          </cell>
          <cell r="AC3726">
            <v>7.5</v>
          </cell>
          <cell r="AE3726">
            <v>100</v>
          </cell>
          <cell r="AF3726">
            <v>750</v>
          </cell>
        </row>
        <row r="3727">
          <cell r="A3727">
            <v>43351</v>
          </cell>
          <cell r="AB3727" t="str">
            <v>2nd</v>
          </cell>
          <cell r="AC3727">
            <v>12</v>
          </cell>
          <cell r="AE3727">
            <v>100</v>
          </cell>
          <cell r="AF3727" t="str">
            <v/>
          </cell>
        </row>
        <row r="3728">
          <cell r="A3728">
            <v>43351</v>
          </cell>
          <cell r="AC3728">
            <v>5.5</v>
          </cell>
          <cell r="AE3728">
            <v>100</v>
          </cell>
          <cell r="AF3728" t="str">
            <v/>
          </cell>
        </row>
        <row r="3729">
          <cell r="A3729">
            <v>43351</v>
          </cell>
          <cell r="AB3729" t="str">
            <v>WON</v>
          </cell>
          <cell r="AC3729">
            <v>6</v>
          </cell>
          <cell r="AE3729">
            <v>100</v>
          </cell>
          <cell r="AF3729">
            <v>600</v>
          </cell>
        </row>
        <row r="3730">
          <cell r="A3730">
            <v>43351</v>
          </cell>
          <cell r="AC3730">
            <v>5</v>
          </cell>
          <cell r="AE3730">
            <v>100</v>
          </cell>
          <cell r="AF3730" t="str">
            <v/>
          </cell>
        </row>
        <row r="3731">
          <cell r="A3731">
            <v>43351</v>
          </cell>
          <cell r="AC3731">
            <v>4.8</v>
          </cell>
          <cell r="AE3731">
            <v>100</v>
          </cell>
          <cell r="AF3731" t="str">
            <v/>
          </cell>
        </row>
        <row r="3732">
          <cell r="A3732">
            <v>43351</v>
          </cell>
          <cell r="AB3732" t="str">
            <v>2nd</v>
          </cell>
          <cell r="AC3732">
            <v>15</v>
          </cell>
          <cell r="AE3732">
            <v>100</v>
          </cell>
          <cell r="AF3732" t="str">
            <v/>
          </cell>
        </row>
        <row r="3733">
          <cell r="A3733">
            <v>43351</v>
          </cell>
          <cell r="AB3733" t="str">
            <v>3rd</v>
          </cell>
          <cell r="AC3733">
            <v>3.5</v>
          </cell>
          <cell r="AE3733">
            <v>100</v>
          </cell>
          <cell r="AF3733" t="str">
            <v/>
          </cell>
        </row>
        <row r="3734">
          <cell r="A3734">
            <v>43351</v>
          </cell>
          <cell r="AC3734">
            <v>4.5999999999999996</v>
          </cell>
          <cell r="AE3734">
            <v>100</v>
          </cell>
          <cell r="AF3734" t="str">
            <v/>
          </cell>
        </row>
        <row r="3735">
          <cell r="A3735">
            <v>43351</v>
          </cell>
          <cell r="AC3735">
            <v>9</v>
          </cell>
          <cell r="AE3735">
            <v>100</v>
          </cell>
          <cell r="AF3735" t="str">
            <v/>
          </cell>
        </row>
        <row r="3736">
          <cell r="A3736">
            <v>43351</v>
          </cell>
          <cell r="AC3736">
            <v>16</v>
          </cell>
          <cell r="AE3736">
            <v>100</v>
          </cell>
          <cell r="AF3736" t="str">
            <v/>
          </cell>
        </row>
        <row r="3737">
          <cell r="A3737">
            <v>43351</v>
          </cell>
          <cell r="AB3737" t="str">
            <v>WON</v>
          </cell>
          <cell r="AC3737">
            <v>6.7</v>
          </cell>
          <cell r="AE3737">
            <v>100</v>
          </cell>
          <cell r="AF3737">
            <v>670</v>
          </cell>
        </row>
        <row r="3738">
          <cell r="A3738">
            <v>43351</v>
          </cell>
          <cell r="AC3738">
            <v>8.5</v>
          </cell>
          <cell r="AE3738">
            <v>100</v>
          </cell>
          <cell r="AF3738" t="str">
            <v/>
          </cell>
        </row>
        <row r="3739">
          <cell r="A3739">
            <v>43351</v>
          </cell>
          <cell r="AC3739">
            <v>5.5</v>
          </cell>
          <cell r="AE3739">
            <v>100</v>
          </cell>
          <cell r="AF3739" t="str">
            <v/>
          </cell>
        </row>
        <row r="3740">
          <cell r="A3740">
            <v>43351</v>
          </cell>
          <cell r="AC3740">
            <v>12</v>
          </cell>
          <cell r="AE3740">
            <v>100</v>
          </cell>
          <cell r="AF3740" t="str">
            <v/>
          </cell>
        </row>
        <row r="3741">
          <cell r="A3741">
            <v>43351</v>
          </cell>
          <cell r="AC3741">
            <v>14</v>
          </cell>
          <cell r="AE3741">
            <v>100</v>
          </cell>
          <cell r="AF3741" t="str">
            <v/>
          </cell>
        </row>
        <row r="3742">
          <cell r="A3742">
            <v>43358</v>
          </cell>
          <cell r="AC3742">
            <v>9.5</v>
          </cell>
          <cell r="AE3742">
            <v>100</v>
          </cell>
          <cell r="AF3742" t="str">
            <v/>
          </cell>
        </row>
        <row r="3743">
          <cell r="A3743">
            <v>43358</v>
          </cell>
          <cell r="AB3743" t="str">
            <v>3rd</v>
          </cell>
          <cell r="AC3743">
            <v>10</v>
          </cell>
          <cell r="AE3743">
            <v>100</v>
          </cell>
          <cell r="AF3743" t="str">
            <v/>
          </cell>
        </row>
        <row r="3744">
          <cell r="A3744">
            <v>43358</v>
          </cell>
          <cell r="AC3744">
            <v>6.5</v>
          </cell>
          <cell r="AE3744">
            <v>100</v>
          </cell>
          <cell r="AF3744" t="str">
            <v/>
          </cell>
        </row>
        <row r="3745">
          <cell r="A3745">
            <v>43358</v>
          </cell>
          <cell r="AB3745" t="str">
            <v>WON</v>
          </cell>
          <cell r="AC3745">
            <v>5.5</v>
          </cell>
          <cell r="AE3745">
            <v>100</v>
          </cell>
          <cell r="AF3745">
            <v>550</v>
          </cell>
        </row>
        <row r="3746">
          <cell r="A3746">
            <v>43358</v>
          </cell>
          <cell r="AC3746">
            <v>8.5</v>
          </cell>
          <cell r="AE3746">
            <v>100</v>
          </cell>
          <cell r="AF3746" t="str">
            <v/>
          </cell>
        </row>
        <row r="3747">
          <cell r="A3747">
            <v>43358</v>
          </cell>
          <cell r="AC3747">
            <v>5</v>
          </cell>
          <cell r="AE3747">
            <v>100</v>
          </cell>
          <cell r="AF3747" t="str">
            <v/>
          </cell>
        </row>
        <row r="3748">
          <cell r="A3748">
            <v>43358</v>
          </cell>
          <cell r="AB3748" t="str">
            <v>WON</v>
          </cell>
          <cell r="AC3748">
            <v>2.8</v>
          </cell>
          <cell r="AE3748">
            <v>100</v>
          </cell>
          <cell r="AF3748">
            <v>280</v>
          </cell>
        </row>
        <row r="3749">
          <cell r="A3749">
            <v>43358</v>
          </cell>
          <cell r="AC3749">
            <v>13</v>
          </cell>
          <cell r="AE3749">
            <v>100</v>
          </cell>
          <cell r="AF3749" t="str">
            <v/>
          </cell>
        </row>
        <row r="3750">
          <cell r="A3750">
            <v>43358</v>
          </cell>
          <cell r="AC3750">
            <v>26</v>
          </cell>
          <cell r="AE3750">
            <v>100</v>
          </cell>
          <cell r="AF3750" t="str">
            <v/>
          </cell>
        </row>
        <row r="3751">
          <cell r="A3751">
            <v>43358</v>
          </cell>
          <cell r="AB3751" t="str">
            <v>2nd</v>
          </cell>
          <cell r="AC3751">
            <v>9</v>
          </cell>
          <cell r="AE3751">
            <v>100</v>
          </cell>
          <cell r="AF3751" t="str">
            <v/>
          </cell>
        </row>
        <row r="3752">
          <cell r="A3752">
            <v>43358</v>
          </cell>
          <cell r="AC3752">
            <v>5</v>
          </cell>
          <cell r="AE3752">
            <v>100</v>
          </cell>
          <cell r="AF3752" t="str">
            <v/>
          </cell>
        </row>
        <row r="3753">
          <cell r="A3753">
            <v>43358</v>
          </cell>
          <cell r="AC3753">
            <v>4.5999999999999996</v>
          </cell>
          <cell r="AE3753">
            <v>100</v>
          </cell>
          <cell r="AF3753" t="str">
            <v/>
          </cell>
        </row>
        <row r="3754">
          <cell r="A3754">
            <v>43358</v>
          </cell>
          <cell r="AB3754" t="str">
            <v>2nd</v>
          </cell>
          <cell r="AC3754">
            <v>6</v>
          </cell>
          <cell r="AE3754">
            <v>100</v>
          </cell>
          <cell r="AF3754" t="str">
            <v/>
          </cell>
        </row>
        <row r="3755">
          <cell r="A3755">
            <v>43358</v>
          </cell>
          <cell r="AC3755">
            <v>8</v>
          </cell>
          <cell r="AE3755">
            <v>100</v>
          </cell>
          <cell r="AF3755" t="str">
            <v/>
          </cell>
        </row>
        <row r="3756">
          <cell r="A3756">
            <v>43358</v>
          </cell>
          <cell r="AB3756" t="str">
            <v>WON</v>
          </cell>
          <cell r="AC3756">
            <v>10.4</v>
          </cell>
          <cell r="AE3756">
            <v>100</v>
          </cell>
          <cell r="AF3756">
            <v>1040</v>
          </cell>
        </row>
        <row r="3757">
          <cell r="A3757">
            <v>43358</v>
          </cell>
          <cell r="AB3757" t="str">
            <v>WON</v>
          </cell>
          <cell r="AC3757">
            <v>3</v>
          </cell>
          <cell r="AE3757">
            <v>100</v>
          </cell>
          <cell r="AF3757">
            <v>300</v>
          </cell>
        </row>
        <row r="3758">
          <cell r="A3758">
            <v>43358</v>
          </cell>
          <cell r="AC3758">
            <v>7</v>
          </cell>
          <cell r="AE3758">
            <v>100</v>
          </cell>
          <cell r="AF3758" t="str">
            <v/>
          </cell>
        </row>
        <row r="3759">
          <cell r="A3759">
            <v>43358</v>
          </cell>
          <cell r="AC3759">
            <v>5.5</v>
          </cell>
          <cell r="AE3759">
            <v>100</v>
          </cell>
          <cell r="AF3759" t="str">
            <v/>
          </cell>
        </row>
        <row r="3760">
          <cell r="A3760">
            <v>43358</v>
          </cell>
          <cell r="AB3760" t="str">
            <v>2nd</v>
          </cell>
          <cell r="AC3760">
            <v>11</v>
          </cell>
          <cell r="AE3760">
            <v>100</v>
          </cell>
          <cell r="AF3760" t="str">
            <v/>
          </cell>
        </row>
        <row r="3761">
          <cell r="A3761">
            <v>43358</v>
          </cell>
          <cell r="AC3761">
            <v>16</v>
          </cell>
          <cell r="AE3761">
            <v>100</v>
          </cell>
          <cell r="AF3761" t="str">
            <v/>
          </cell>
        </row>
        <row r="3762">
          <cell r="A3762">
            <v>43358</v>
          </cell>
          <cell r="AC3762">
            <v>9.5</v>
          </cell>
          <cell r="AE3762">
            <v>100</v>
          </cell>
          <cell r="AF3762" t="str">
            <v/>
          </cell>
        </row>
        <row r="3763">
          <cell r="A3763">
            <v>43358</v>
          </cell>
          <cell r="AC3763">
            <v>7</v>
          </cell>
          <cell r="AE3763">
            <v>100</v>
          </cell>
          <cell r="AF3763" t="str">
            <v/>
          </cell>
        </row>
        <row r="3764">
          <cell r="A3764">
            <v>43358</v>
          </cell>
          <cell r="AB3764" t="str">
            <v>WON</v>
          </cell>
          <cell r="AC3764">
            <v>17</v>
          </cell>
          <cell r="AE3764">
            <v>100</v>
          </cell>
          <cell r="AF3764">
            <v>1700</v>
          </cell>
        </row>
        <row r="3765">
          <cell r="A3765">
            <v>43358</v>
          </cell>
          <cell r="AC3765">
            <v>3.6</v>
          </cell>
          <cell r="AE3765">
            <v>100</v>
          </cell>
          <cell r="AF3765" t="str">
            <v/>
          </cell>
        </row>
        <row r="3766">
          <cell r="A3766">
            <v>43358</v>
          </cell>
          <cell r="AC3766">
            <v>10</v>
          </cell>
          <cell r="AE3766">
            <v>100</v>
          </cell>
          <cell r="AF3766" t="str">
            <v/>
          </cell>
        </row>
        <row r="3767">
          <cell r="A3767">
            <v>43358</v>
          </cell>
          <cell r="AB3767" t="str">
            <v>2nd</v>
          </cell>
          <cell r="AC3767">
            <v>8.5</v>
          </cell>
          <cell r="AE3767">
            <v>100</v>
          </cell>
          <cell r="AF3767" t="str">
            <v/>
          </cell>
        </row>
        <row r="3768">
          <cell r="A3768">
            <v>43358</v>
          </cell>
          <cell r="AC3768">
            <v>8</v>
          </cell>
          <cell r="AE3768">
            <v>100</v>
          </cell>
          <cell r="AF3768" t="str">
            <v/>
          </cell>
        </row>
        <row r="3769">
          <cell r="A3769">
            <v>43358</v>
          </cell>
          <cell r="AC3769">
            <v>7.5</v>
          </cell>
          <cell r="AE3769">
            <v>100</v>
          </cell>
          <cell r="AF3769" t="str">
            <v/>
          </cell>
        </row>
        <row r="3770">
          <cell r="A3770">
            <v>43358</v>
          </cell>
          <cell r="AB3770" t="str">
            <v>WON</v>
          </cell>
          <cell r="AC3770">
            <v>10.199999999999999</v>
          </cell>
          <cell r="AE3770">
            <v>100</v>
          </cell>
          <cell r="AF3770">
            <v>1019.9999999999999</v>
          </cell>
        </row>
        <row r="3771">
          <cell r="A3771">
            <v>43358</v>
          </cell>
          <cell r="AC3771">
            <v>5.5</v>
          </cell>
          <cell r="AE3771">
            <v>100</v>
          </cell>
          <cell r="AF3771" t="str">
            <v/>
          </cell>
        </row>
        <row r="3772">
          <cell r="A3772">
            <v>43358</v>
          </cell>
          <cell r="AC3772">
            <v>8</v>
          </cell>
          <cell r="AE3772">
            <v>100</v>
          </cell>
          <cell r="AF3772" t="str">
            <v/>
          </cell>
        </row>
        <row r="3773">
          <cell r="A3773">
            <v>43358</v>
          </cell>
          <cell r="AC3773">
            <v>4.5999999999999996</v>
          </cell>
          <cell r="AE3773">
            <v>100</v>
          </cell>
          <cell r="AF3773" t="str">
            <v/>
          </cell>
        </row>
        <row r="3774">
          <cell r="A3774">
            <v>43358</v>
          </cell>
          <cell r="AB3774" t="str">
            <v>2nd</v>
          </cell>
          <cell r="AC3774">
            <v>5</v>
          </cell>
          <cell r="AE3774">
            <v>100</v>
          </cell>
          <cell r="AF3774" t="str">
            <v/>
          </cell>
        </row>
        <row r="3775">
          <cell r="A3775">
            <v>43358</v>
          </cell>
          <cell r="AC3775">
            <v>8</v>
          </cell>
          <cell r="AE3775">
            <v>100</v>
          </cell>
          <cell r="AF3775" t="str">
            <v/>
          </cell>
        </row>
        <row r="3776">
          <cell r="A3776">
            <v>43358</v>
          </cell>
          <cell r="AC3776">
            <v>6</v>
          </cell>
          <cell r="AE3776">
            <v>100</v>
          </cell>
          <cell r="AF3776" t="str">
            <v/>
          </cell>
        </row>
        <row r="3777">
          <cell r="A3777">
            <v>43358</v>
          </cell>
          <cell r="AC3777">
            <v>3.3</v>
          </cell>
          <cell r="AE3777">
            <v>100</v>
          </cell>
          <cell r="AF3777" t="str">
            <v/>
          </cell>
        </row>
        <row r="3778">
          <cell r="A3778">
            <v>43358</v>
          </cell>
          <cell r="AC3778">
            <v>4.8</v>
          </cell>
          <cell r="AE3778">
            <v>100</v>
          </cell>
          <cell r="AF3778" t="str">
            <v/>
          </cell>
        </row>
        <row r="3779">
          <cell r="A3779">
            <v>43358</v>
          </cell>
          <cell r="AB3779" t="str">
            <v>3rd</v>
          </cell>
          <cell r="AC3779">
            <v>12</v>
          </cell>
          <cell r="AE3779">
            <v>100</v>
          </cell>
          <cell r="AF3779" t="str">
            <v/>
          </cell>
        </row>
        <row r="3780">
          <cell r="A3780">
            <v>43358</v>
          </cell>
          <cell r="AC3780">
            <v>13</v>
          </cell>
          <cell r="AE3780">
            <v>100</v>
          </cell>
          <cell r="AF3780" t="str">
            <v/>
          </cell>
        </row>
        <row r="3781">
          <cell r="A3781">
            <v>43358</v>
          </cell>
          <cell r="AC3781">
            <v>13</v>
          </cell>
          <cell r="AE3781">
            <v>100</v>
          </cell>
          <cell r="AF3781" t="str">
            <v/>
          </cell>
        </row>
        <row r="3782">
          <cell r="A3782">
            <v>43358</v>
          </cell>
          <cell r="AC3782">
            <v>6</v>
          </cell>
          <cell r="AE3782">
            <v>100</v>
          </cell>
          <cell r="AF3782" t="str">
            <v/>
          </cell>
        </row>
        <row r="3783">
          <cell r="A3783">
            <v>43358</v>
          </cell>
          <cell r="AB3783" t="str">
            <v>WON</v>
          </cell>
          <cell r="AC3783">
            <v>2.1</v>
          </cell>
          <cell r="AE3783">
            <v>100</v>
          </cell>
          <cell r="AF3783">
            <v>210</v>
          </cell>
        </row>
        <row r="3784">
          <cell r="A3784">
            <v>43358</v>
          </cell>
          <cell r="AC3784">
            <v>17</v>
          </cell>
          <cell r="AE3784">
            <v>100</v>
          </cell>
          <cell r="AF3784" t="str">
            <v/>
          </cell>
        </row>
        <row r="3785">
          <cell r="A3785">
            <v>43358</v>
          </cell>
          <cell r="AC3785">
            <v>26</v>
          </cell>
          <cell r="AE3785">
            <v>100</v>
          </cell>
          <cell r="AF3785" t="str">
            <v/>
          </cell>
        </row>
        <row r="3786">
          <cell r="A3786">
            <v>43358</v>
          </cell>
          <cell r="AB3786" t="str">
            <v>3rd</v>
          </cell>
          <cell r="AC3786">
            <v>21</v>
          </cell>
          <cell r="AE3786">
            <v>100</v>
          </cell>
          <cell r="AF3786" t="str">
            <v/>
          </cell>
        </row>
        <row r="3787">
          <cell r="A3787">
            <v>43365</v>
          </cell>
          <cell r="AB3787" t="str">
            <v>WON</v>
          </cell>
          <cell r="AC3787">
            <v>6.5</v>
          </cell>
          <cell r="AE3787">
            <v>100</v>
          </cell>
          <cell r="AF3787">
            <v>650</v>
          </cell>
        </row>
        <row r="3788">
          <cell r="A3788">
            <v>43365</v>
          </cell>
          <cell r="AC3788">
            <v>5</v>
          </cell>
          <cell r="AE3788">
            <v>100</v>
          </cell>
          <cell r="AF3788" t="str">
            <v/>
          </cell>
        </row>
        <row r="3789">
          <cell r="A3789">
            <v>43365</v>
          </cell>
          <cell r="AC3789">
            <v>7.5</v>
          </cell>
          <cell r="AE3789">
            <v>100</v>
          </cell>
          <cell r="AF3789" t="str">
            <v/>
          </cell>
        </row>
        <row r="3790">
          <cell r="A3790">
            <v>43365</v>
          </cell>
          <cell r="AC3790">
            <v>10</v>
          </cell>
          <cell r="AE3790">
            <v>100</v>
          </cell>
          <cell r="AF3790" t="str">
            <v/>
          </cell>
        </row>
        <row r="3791">
          <cell r="A3791">
            <v>43365</v>
          </cell>
          <cell r="AB3791" t="str">
            <v>2nd</v>
          </cell>
          <cell r="AC3791">
            <v>6</v>
          </cell>
          <cell r="AE3791">
            <v>100</v>
          </cell>
          <cell r="AF3791" t="str">
            <v/>
          </cell>
        </row>
        <row r="3792">
          <cell r="A3792">
            <v>43365</v>
          </cell>
          <cell r="AB3792" t="str">
            <v>WON</v>
          </cell>
          <cell r="AC3792">
            <v>2.25</v>
          </cell>
          <cell r="AE3792">
            <v>100</v>
          </cell>
          <cell r="AF3792">
            <v>225</v>
          </cell>
        </row>
        <row r="3793">
          <cell r="A3793">
            <v>43365</v>
          </cell>
          <cell r="AC3793">
            <v>11</v>
          </cell>
          <cell r="AE3793">
            <v>100</v>
          </cell>
          <cell r="AF3793" t="str">
            <v/>
          </cell>
        </row>
        <row r="3794">
          <cell r="A3794">
            <v>43365</v>
          </cell>
          <cell r="AC3794">
            <v>9</v>
          </cell>
          <cell r="AE3794">
            <v>100</v>
          </cell>
          <cell r="AF3794" t="str">
            <v/>
          </cell>
        </row>
        <row r="3795">
          <cell r="A3795">
            <v>43365</v>
          </cell>
          <cell r="AC3795">
            <v>11</v>
          </cell>
          <cell r="AE3795">
            <v>100</v>
          </cell>
          <cell r="AF3795" t="str">
            <v/>
          </cell>
        </row>
        <row r="3796">
          <cell r="A3796">
            <v>43365</v>
          </cell>
          <cell r="AB3796" t="str">
            <v>2nd</v>
          </cell>
          <cell r="AC3796">
            <v>8.5</v>
          </cell>
          <cell r="AE3796">
            <v>100</v>
          </cell>
          <cell r="AF3796" t="str">
            <v/>
          </cell>
        </row>
        <row r="3797">
          <cell r="A3797">
            <v>43365</v>
          </cell>
          <cell r="AC3797">
            <v>6.5</v>
          </cell>
          <cell r="AE3797">
            <v>100</v>
          </cell>
          <cell r="AF3797" t="str">
            <v/>
          </cell>
        </row>
        <row r="3798">
          <cell r="A3798">
            <v>43365</v>
          </cell>
          <cell r="AC3798">
            <v>8</v>
          </cell>
          <cell r="AE3798">
            <v>100</v>
          </cell>
          <cell r="AF3798" t="str">
            <v/>
          </cell>
        </row>
        <row r="3799">
          <cell r="A3799">
            <v>43365</v>
          </cell>
          <cell r="AB3799" t="str">
            <v>WON</v>
          </cell>
          <cell r="AC3799">
            <v>5.3</v>
          </cell>
          <cell r="AE3799">
            <v>100</v>
          </cell>
          <cell r="AF3799">
            <v>530</v>
          </cell>
        </row>
        <row r="3800">
          <cell r="A3800">
            <v>43365</v>
          </cell>
          <cell r="AC3800">
            <v>41</v>
          </cell>
          <cell r="AE3800">
            <v>100</v>
          </cell>
          <cell r="AF3800" t="str">
            <v/>
          </cell>
        </row>
        <row r="3801">
          <cell r="A3801">
            <v>43365</v>
          </cell>
          <cell r="AB3801" t="str">
            <v>3rd</v>
          </cell>
          <cell r="AC3801">
            <v>15</v>
          </cell>
          <cell r="AE3801">
            <v>100</v>
          </cell>
          <cell r="AF3801" t="str">
            <v/>
          </cell>
        </row>
        <row r="3802">
          <cell r="A3802">
            <v>43365</v>
          </cell>
          <cell r="AC3802">
            <v>5</v>
          </cell>
          <cell r="AE3802">
            <v>100</v>
          </cell>
          <cell r="AF3802" t="str">
            <v/>
          </cell>
        </row>
        <row r="3803">
          <cell r="A3803">
            <v>43365</v>
          </cell>
          <cell r="AC3803">
            <v>11</v>
          </cell>
          <cell r="AE3803">
            <v>100</v>
          </cell>
          <cell r="AF3803" t="str">
            <v/>
          </cell>
        </row>
        <row r="3804">
          <cell r="A3804">
            <v>43365</v>
          </cell>
          <cell r="AC3804">
            <v>16</v>
          </cell>
          <cell r="AE3804">
            <v>100</v>
          </cell>
          <cell r="AF3804" t="str">
            <v/>
          </cell>
        </row>
        <row r="3805">
          <cell r="A3805">
            <v>43365</v>
          </cell>
          <cell r="AC3805">
            <v>8.5</v>
          </cell>
          <cell r="AE3805">
            <v>100</v>
          </cell>
          <cell r="AF3805" t="str">
            <v/>
          </cell>
        </row>
        <row r="3806">
          <cell r="A3806">
            <v>43365</v>
          </cell>
          <cell r="AC3806">
            <v>81</v>
          </cell>
          <cell r="AE3806">
            <v>100</v>
          </cell>
          <cell r="AF3806" t="str">
            <v/>
          </cell>
        </row>
        <row r="3807">
          <cell r="A3807">
            <v>43365</v>
          </cell>
          <cell r="AC3807">
            <v>6.5</v>
          </cell>
          <cell r="AE3807">
            <v>100</v>
          </cell>
          <cell r="AF3807" t="str">
            <v/>
          </cell>
        </row>
        <row r="3808">
          <cell r="A3808">
            <v>43365</v>
          </cell>
          <cell r="AC3808">
            <v>4</v>
          </cell>
          <cell r="AE3808">
            <v>100</v>
          </cell>
          <cell r="AF3808" t="str">
            <v/>
          </cell>
        </row>
        <row r="3809">
          <cell r="A3809">
            <v>43365</v>
          </cell>
          <cell r="AC3809">
            <v>14</v>
          </cell>
          <cell r="AE3809">
            <v>100</v>
          </cell>
          <cell r="AF3809" t="str">
            <v/>
          </cell>
        </row>
        <row r="3810">
          <cell r="A3810">
            <v>43365</v>
          </cell>
          <cell r="AB3810" t="str">
            <v>2nd</v>
          </cell>
          <cell r="AC3810">
            <v>5.5</v>
          </cell>
          <cell r="AE3810">
            <v>100</v>
          </cell>
          <cell r="AF3810" t="str">
            <v/>
          </cell>
        </row>
        <row r="3811">
          <cell r="A3811">
            <v>43365</v>
          </cell>
          <cell r="AC3811">
            <v>51</v>
          </cell>
          <cell r="AE3811">
            <v>100</v>
          </cell>
          <cell r="AF3811" t="str">
            <v/>
          </cell>
        </row>
        <row r="3812">
          <cell r="A3812">
            <v>43365</v>
          </cell>
          <cell r="AB3812" t="str">
            <v>WON</v>
          </cell>
          <cell r="AC3812">
            <v>2.7</v>
          </cell>
          <cell r="AE3812">
            <v>100</v>
          </cell>
          <cell r="AF3812">
            <v>270</v>
          </cell>
        </row>
        <row r="3813">
          <cell r="A3813">
            <v>43365</v>
          </cell>
          <cell r="AC3813">
            <v>8.5</v>
          </cell>
          <cell r="AE3813">
            <v>100</v>
          </cell>
          <cell r="AF3813" t="str">
            <v/>
          </cell>
        </row>
        <row r="3814">
          <cell r="A3814">
            <v>43365</v>
          </cell>
          <cell r="AB3814" t="str">
            <v>2nd</v>
          </cell>
          <cell r="AC3814">
            <v>17</v>
          </cell>
          <cell r="AE3814">
            <v>100</v>
          </cell>
          <cell r="AF3814" t="str">
            <v/>
          </cell>
        </row>
        <row r="3815">
          <cell r="A3815">
            <v>43365</v>
          </cell>
          <cell r="AC3815">
            <v>6.5</v>
          </cell>
          <cell r="AE3815">
            <v>100</v>
          </cell>
          <cell r="AF3815" t="str">
            <v/>
          </cell>
        </row>
        <row r="3816">
          <cell r="A3816">
            <v>43365</v>
          </cell>
          <cell r="AC3816">
            <v>18</v>
          </cell>
          <cell r="AE3816">
            <v>100</v>
          </cell>
          <cell r="AF3816" t="str">
            <v/>
          </cell>
        </row>
        <row r="3817">
          <cell r="A3817">
            <v>43365</v>
          </cell>
          <cell r="AC3817">
            <v>7</v>
          </cell>
          <cell r="AE3817">
            <v>100</v>
          </cell>
          <cell r="AF3817" t="str">
            <v/>
          </cell>
        </row>
        <row r="3818">
          <cell r="A3818">
            <v>43365</v>
          </cell>
          <cell r="AC3818">
            <v>26</v>
          </cell>
          <cell r="AE3818">
            <v>100</v>
          </cell>
          <cell r="AF3818" t="str">
            <v/>
          </cell>
        </row>
        <row r="3819">
          <cell r="A3819">
            <v>43365</v>
          </cell>
          <cell r="AB3819" t="str">
            <v>WON</v>
          </cell>
          <cell r="AC3819">
            <v>13.7</v>
          </cell>
          <cell r="AE3819">
            <v>100</v>
          </cell>
          <cell r="AF3819">
            <v>1370</v>
          </cell>
        </row>
        <row r="3820">
          <cell r="A3820">
            <v>43365</v>
          </cell>
          <cell r="AC3820">
            <v>4.8</v>
          </cell>
          <cell r="AE3820">
            <v>100</v>
          </cell>
          <cell r="AF3820" t="str">
            <v/>
          </cell>
        </row>
        <row r="3821">
          <cell r="A3821">
            <v>43365</v>
          </cell>
          <cell r="AC3821">
            <v>10</v>
          </cell>
          <cell r="AE3821">
            <v>100</v>
          </cell>
          <cell r="AF3821" t="str">
            <v/>
          </cell>
        </row>
        <row r="3822">
          <cell r="A3822">
            <v>43365</v>
          </cell>
          <cell r="AC3822">
            <v>7</v>
          </cell>
          <cell r="AE3822">
            <v>100</v>
          </cell>
          <cell r="AF3822" t="str">
            <v/>
          </cell>
        </row>
        <row r="3823">
          <cell r="A3823">
            <v>43365</v>
          </cell>
          <cell r="AC3823">
            <v>5</v>
          </cell>
          <cell r="AE3823">
            <v>100</v>
          </cell>
          <cell r="AF3823" t="str">
            <v/>
          </cell>
        </row>
        <row r="3824">
          <cell r="A3824">
            <v>43365</v>
          </cell>
          <cell r="AB3824" t="str">
            <v>2nd</v>
          </cell>
          <cell r="AC3824">
            <v>4.8</v>
          </cell>
          <cell r="AE3824">
            <v>100</v>
          </cell>
          <cell r="AF3824" t="str">
            <v/>
          </cell>
        </row>
        <row r="3825">
          <cell r="A3825">
            <v>43365</v>
          </cell>
          <cell r="AC3825">
            <v>31</v>
          </cell>
          <cell r="AE3825">
            <v>100</v>
          </cell>
          <cell r="AF3825" t="str">
            <v/>
          </cell>
        </row>
        <row r="3826">
          <cell r="A3826">
            <v>43365</v>
          </cell>
          <cell r="AC3826">
            <v>31</v>
          </cell>
          <cell r="AE3826">
            <v>100</v>
          </cell>
          <cell r="AF3826" t="str">
            <v/>
          </cell>
        </row>
        <row r="3827">
          <cell r="A3827">
            <v>43371</v>
          </cell>
          <cell r="AB3827" t="str">
            <v>WON</v>
          </cell>
          <cell r="AC3827">
            <v>1.7</v>
          </cell>
          <cell r="AE3827">
            <v>100</v>
          </cell>
          <cell r="AF3827">
            <v>170</v>
          </cell>
        </row>
        <row r="3828">
          <cell r="A3828">
            <v>43371</v>
          </cell>
          <cell r="AC3828">
            <v>5</v>
          </cell>
          <cell r="AE3828">
            <v>100</v>
          </cell>
          <cell r="AF3828" t="str">
            <v/>
          </cell>
        </row>
        <row r="3829">
          <cell r="A3829">
            <v>43371</v>
          </cell>
          <cell r="AB3829" t="str">
            <v>2nd</v>
          </cell>
          <cell r="AC3829">
            <v>7.5</v>
          </cell>
          <cell r="AE3829">
            <v>100</v>
          </cell>
          <cell r="AF3829" t="str">
            <v/>
          </cell>
        </row>
        <row r="3830">
          <cell r="A3830">
            <v>43371</v>
          </cell>
          <cell r="AB3830" t="str">
            <v>Ntd</v>
          </cell>
          <cell r="AC3830">
            <v>11</v>
          </cell>
          <cell r="AE3830">
            <v>100</v>
          </cell>
          <cell r="AF3830" t="str">
            <v/>
          </cell>
        </row>
        <row r="3831">
          <cell r="A3831">
            <v>43371</v>
          </cell>
          <cell r="AC3831">
            <v>21</v>
          </cell>
          <cell r="AE3831">
            <v>100</v>
          </cell>
          <cell r="AF3831" t="str">
            <v/>
          </cell>
        </row>
        <row r="3832">
          <cell r="A3832">
            <v>43371</v>
          </cell>
          <cell r="AC3832">
            <v>1.95</v>
          </cell>
          <cell r="AE3832">
            <v>100</v>
          </cell>
          <cell r="AF3832" t="str">
            <v/>
          </cell>
        </row>
        <row r="3833">
          <cell r="A3833">
            <v>43371</v>
          </cell>
          <cell r="AB3833" t="str">
            <v>3rd</v>
          </cell>
          <cell r="AC3833">
            <v>10</v>
          </cell>
          <cell r="AE3833">
            <v>100</v>
          </cell>
          <cell r="AF3833" t="str">
            <v/>
          </cell>
        </row>
        <row r="3834">
          <cell r="A3834">
            <v>43371</v>
          </cell>
          <cell r="AB3834" t="str">
            <v>WON</v>
          </cell>
          <cell r="AC3834">
            <v>5.5</v>
          </cell>
          <cell r="AE3834">
            <v>100</v>
          </cell>
          <cell r="AF3834">
            <v>550</v>
          </cell>
        </row>
        <row r="3835">
          <cell r="A3835">
            <v>43371</v>
          </cell>
          <cell r="AC3835">
            <v>11</v>
          </cell>
          <cell r="AE3835">
            <v>100</v>
          </cell>
          <cell r="AF3835" t="str">
            <v/>
          </cell>
        </row>
        <row r="3836">
          <cell r="A3836">
            <v>43371</v>
          </cell>
          <cell r="AB3836" t="str">
            <v>3rd</v>
          </cell>
          <cell r="AC3836">
            <v>21</v>
          </cell>
          <cell r="AE3836">
            <v>100</v>
          </cell>
          <cell r="AF3836" t="str">
            <v/>
          </cell>
        </row>
        <row r="3837">
          <cell r="A3837">
            <v>43371</v>
          </cell>
          <cell r="AB3837" t="str">
            <v>WON</v>
          </cell>
          <cell r="AC3837">
            <v>1.9</v>
          </cell>
          <cell r="AE3837">
            <v>100</v>
          </cell>
          <cell r="AF3837">
            <v>190</v>
          </cell>
        </row>
        <row r="3838">
          <cell r="A3838">
            <v>43371</v>
          </cell>
          <cell r="AB3838" t="str">
            <v>2nd</v>
          </cell>
          <cell r="AC3838">
            <v>5</v>
          </cell>
          <cell r="AE3838">
            <v>100</v>
          </cell>
          <cell r="AF3838" t="str">
            <v/>
          </cell>
        </row>
        <row r="3839">
          <cell r="A3839">
            <v>43371</v>
          </cell>
          <cell r="AC3839">
            <v>6</v>
          </cell>
          <cell r="AE3839">
            <v>100</v>
          </cell>
          <cell r="AF3839" t="str">
            <v/>
          </cell>
        </row>
        <row r="3840">
          <cell r="A3840">
            <v>43371</v>
          </cell>
          <cell r="AC3840">
            <v>12</v>
          </cell>
          <cell r="AE3840">
            <v>100</v>
          </cell>
          <cell r="AF3840" t="str">
            <v/>
          </cell>
        </row>
        <row r="3841">
          <cell r="A3841">
            <v>43371</v>
          </cell>
          <cell r="AC3841">
            <v>15</v>
          </cell>
          <cell r="AE3841">
            <v>100</v>
          </cell>
          <cell r="AF3841" t="str">
            <v/>
          </cell>
        </row>
        <row r="3842">
          <cell r="A3842">
            <v>43371</v>
          </cell>
          <cell r="AC3842">
            <v>4.8</v>
          </cell>
          <cell r="AE3842">
            <v>100</v>
          </cell>
          <cell r="AF3842" t="str">
            <v/>
          </cell>
        </row>
        <row r="3843">
          <cell r="A3843">
            <v>43371</v>
          </cell>
          <cell r="AB3843" t="str">
            <v>3rd</v>
          </cell>
          <cell r="AC3843">
            <v>5</v>
          </cell>
          <cell r="AE3843">
            <v>100</v>
          </cell>
          <cell r="AF3843" t="str">
            <v/>
          </cell>
        </row>
        <row r="3844">
          <cell r="A3844">
            <v>43371</v>
          </cell>
          <cell r="AB3844" t="str">
            <v>WON</v>
          </cell>
          <cell r="AC3844">
            <v>9.9</v>
          </cell>
          <cell r="AE3844">
            <v>100</v>
          </cell>
          <cell r="AF3844">
            <v>990</v>
          </cell>
        </row>
        <row r="3845">
          <cell r="A3845">
            <v>43371</v>
          </cell>
          <cell r="AB3845" t="str">
            <v>2nd</v>
          </cell>
          <cell r="AC3845">
            <v>7.5</v>
          </cell>
          <cell r="AE3845">
            <v>100</v>
          </cell>
          <cell r="AF3845" t="str">
            <v/>
          </cell>
        </row>
        <row r="3846">
          <cell r="A3846">
            <v>43371</v>
          </cell>
          <cell r="AC3846">
            <v>9</v>
          </cell>
          <cell r="AE3846">
            <v>100</v>
          </cell>
          <cell r="AF3846" t="str">
            <v/>
          </cell>
        </row>
        <row r="3847">
          <cell r="A3847">
            <v>43371</v>
          </cell>
          <cell r="AC3847">
            <v>11</v>
          </cell>
          <cell r="AE3847">
            <v>100</v>
          </cell>
          <cell r="AF3847" t="str">
            <v/>
          </cell>
        </row>
        <row r="3848">
          <cell r="A3848">
            <v>43371</v>
          </cell>
          <cell r="AC3848">
            <v>5.5</v>
          </cell>
          <cell r="AE3848">
            <v>100</v>
          </cell>
          <cell r="AF3848" t="str">
            <v/>
          </cell>
        </row>
        <row r="3849">
          <cell r="A3849">
            <v>43371</v>
          </cell>
          <cell r="AC3849">
            <v>1.8</v>
          </cell>
          <cell r="AE3849">
            <v>100</v>
          </cell>
          <cell r="AF3849" t="str">
            <v/>
          </cell>
        </row>
        <row r="3850">
          <cell r="A3850">
            <v>43371</v>
          </cell>
          <cell r="AC3850">
            <v>21</v>
          </cell>
          <cell r="AE3850">
            <v>100</v>
          </cell>
          <cell r="AF3850" t="str">
            <v/>
          </cell>
        </row>
        <row r="3851">
          <cell r="A3851">
            <v>43371</v>
          </cell>
          <cell r="AB3851" t="str">
            <v>WON</v>
          </cell>
          <cell r="AC3851">
            <v>12</v>
          </cell>
          <cell r="AE3851">
            <v>100</v>
          </cell>
          <cell r="AF3851">
            <v>1200</v>
          </cell>
        </row>
        <row r="3852">
          <cell r="A3852">
            <v>43371</v>
          </cell>
          <cell r="AB3852" t="str">
            <v>WON</v>
          </cell>
          <cell r="AC3852">
            <v>11.4</v>
          </cell>
          <cell r="AE3852">
            <v>100</v>
          </cell>
          <cell r="AF3852">
            <v>1140</v>
          </cell>
        </row>
        <row r="3853">
          <cell r="A3853">
            <v>43371</v>
          </cell>
          <cell r="AB3853" t="str">
            <v>2nd</v>
          </cell>
          <cell r="AC3853">
            <v>2.5</v>
          </cell>
          <cell r="AE3853">
            <v>100</v>
          </cell>
          <cell r="AF3853" t="str">
            <v/>
          </cell>
        </row>
        <row r="3854">
          <cell r="A3854">
            <v>43371</v>
          </cell>
          <cell r="AC3854">
            <v>7.5</v>
          </cell>
          <cell r="AE3854">
            <v>100</v>
          </cell>
          <cell r="AF3854" t="str">
            <v/>
          </cell>
        </row>
        <row r="3855">
          <cell r="A3855">
            <v>43371</v>
          </cell>
          <cell r="AB3855" t="str">
            <v>3rd</v>
          </cell>
          <cell r="AC3855">
            <v>3.7</v>
          </cell>
          <cell r="AE3855">
            <v>100</v>
          </cell>
          <cell r="AF3855" t="str">
            <v/>
          </cell>
        </row>
        <row r="3856">
          <cell r="A3856">
            <v>43371</v>
          </cell>
          <cell r="AC3856">
            <v>21</v>
          </cell>
          <cell r="AE3856">
            <v>100</v>
          </cell>
          <cell r="AF3856" t="str">
            <v/>
          </cell>
        </row>
        <row r="3857">
          <cell r="A3857">
            <v>43373</v>
          </cell>
          <cell r="AC3857">
            <v>5</v>
          </cell>
          <cell r="AE3857">
            <v>100</v>
          </cell>
          <cell r="AF3857" t="str">
            <v/>
          </cell>
        </row>
        <row r="3858">
          <cell r="A3858">
            <v>43373</v>
          </cell>
          <cell r="AB3858" t="str">
            <v>3rd</v>
          </cell>
          <cell r="AC3858">
            <v>6</v>
          </cell>
          <cell r="AE3858">
            <v>100</v>
          </cell>
          <cell r="AF3858" t="str">
            <v/>
          </cell>
        </row>
        <row r="3859">
          <cell r="A3859">
            <v>43373</v>
          </cell>
          <cell r="AC3859">
            <v>12</v>
          </cell>
          <cell r="AE3859">
            <v>100</v>
          </cell>
          <cell r="AF3859" t="str">
            <v/>
          </cell>
        </row>
        <row r="3860">
          <cell r="A3860">
            <v>43373</v>
          </cell>
          <cell r="AB3860" t="str">
            <v>WON</v>
          </cell>
          <cell r="AC3860">
            <v>5.5</v>
          </cell>
          <cell r="AE3860">
            <v>100</v>
          </cell>
          <cell r="AF3860">
            <v>550</v>
          </cell>
        </row>
        <row r="3861">
          <cell r="A3861">
            <v>43373</v>
          </cell>
          <cell r="AC3861">
            <v>15</v>
          </cell>
          <cell r="AE3861">
            <v>100</v>
          </cell>
          <cell r="AF3861" t="str">
            <v/>
          </cell>
        </row>
        <row r="3862">
          <cell r="A3862">
            <v>43373</v>
          </cell>
          <cell r="AB3862" t="str">
            <v>WON</v>
          </cell>
          <cell r="AC3862">
            <v>8.5</v>
          </cell>
          <cell r="AE3862">
            <v>100</v>
          </cell>
          <cell r="AF3862">
            <v>850</v>
          </cell>
        </row>
        <row r="3863">
          <cell r="A3863">
            <v>43373</v>
          </cell>
          <cell r="AC3863">
            <v>1.95</v>
          </cell>
          <cell r="AE3863">
            <v>100</v>
          </cell>
          <cell r="AF3863" t="str">
            <v/>
          </cell>
        </row>
        <row r="3864">
          <cell r="A3864">
            <v>43373</v>
          </cell>
          <cell r="AB3864" t="str">
            <v>3rd</v>
          </cell>
          <cell r="AC3864">
            <v>5</v>
          </cell>
          <cell r="AE3864">
            <v>100</v>
          </cell>
          <cell r="AF3864" t="str">
            <v/>
          </cell>
        </row>
        <row r="3865">
          <cell r="A3865">
            <v>43373</v>
          </cell>
          <cell r="AB3865" t="str">
            <v>2nd</v>
          </cell>
          <cell r="AC3865">
            <v>9.5</v>
          </cell>
          <cell r="AE3865">
            <v>100</v>
          </cell>
          <cell r="AF3865" t="str">
            <v/>
          </cell>
        </row>
        <row r="3866">
          <cell r="A3866">
            <v>43373</v>
          </cell>
          <cell r="AC3866">
            <v>19</v>
          </cell>
          <cell r="AE3866">
            <v>100</v>
          </cell>
          <cell r="AF3866" t="str">
            <v/>
          </cell>
        </row>
        <row r="3867">
          <cell r="A3867">
            <v>43373</v>
          </cell>
          <cell r="AB3867" t="str">
            <v>WON</v>
          </cell>
          <cell r="AC3867">
            <v>7</v>
          </cell>
          <cell r="AE3867">
            <v>100</v>
          </cell>
          <cell r="AF3867">
            <v>700</v>
          </cell>
        </row>
        <row r="3868">
          <cell r="A3868">
            <v>43373</v>
          </cell>
          <cell r="AC3868">
            <v>19</v>
          </cell>
          <cell r="AE3868">
            <v>100</v>
          </cell>
          <cell r="AF3868" t="str">
            <v/>
          </cell>
        </row>
        <row r="3869">
          <cell r="A3869">
            <v>43373</v>
          </cell>
          <cell r="AC3869">
            <v>5</v>
          </cell>
          <cell r="AE3869">
            <v>100</v>
          </cell>
          <cell r="AF3869" t="str">
            <v/>
          </cell>
        </row>
        <row r="3870">
          <cell r="A3870">
            <v>43373</v>
          </cell>
          <cell r="AB3870" t="str">
            <v>2nd</v>
          </cell>
          <cell r="AC3870">
            <v>15</v>
          </cell>
          <cell r="AE3870">
            <v>100</v>
          </cell>
          <cell r="AF3870" t="str">
            <v/>
          </cell>
        </row>
        <row r="3871">
          <cell r="A3871">
            <v>43373</v>
          </cell>
          <cell r="AB3871" t="str">
            <v>3rd</v>
          </cell>
          <cell r="AC3871">
            <v>6.5</v>
          </cell>
          <cell r="AE3871">
            <v>100</v>
          </cell>
          <cell r="AF3871" t="str">
            <v/>
          </cell>
        </row>
        <row r="3872">
          <cell r="A3872">
            <v>43373</v>
          </cell>
          <cell r="AB3872" t="str">
            <v>WON</v>
          </cell>
          <cell r="AC3872">
            <v>3.3</v>
          </cell>
          <cell r="AE3872">
            <v>100</v>
          </cell>
          <cell r="AF3872">
            <v>330</v>
          </cell>
        </row>
        <row r="3873">
          <cell r="A3873">
            <v>43373</v>
          </cell>
          <cell r="AB3873" t="str">
            <v>2nd</v>
          </cell>
          <cell r="AC3873">
            <v>5</v>
          </cell>
          <cell r="AE3873">
            <v>100</v>
          </cell>
          <cell r="AF3873" t="str">
            <v/>
          </cell>
        </row>
        <row r="3874">
          <cell r="A3874">
            <v>43373</v>
          </cell>
          <cell r="AC3874">
            <v>6</v>
          </cell>
          <cell r="AE3874">
            <v>100</v>
          </cell>
          <cell r="AF3874" t="str">
            <v/>
          </cell>
        </row>
        <row r="3875">
          <cell r="A3875">
            <v>43373</v>
          </cell>
          <cell r="AC3875">
            <v>9.5</v>
          </cell>
          <cell r="AE3875">
            <v>100</v>
          </cell>
          <cell r="AF3875" t="str">
            <v/>
          </cell>
        </row>
        <row r="3876">
          <cell r="A3876">
            <v>43373</v>
          </cell>
          <cell r="AC3876">
            <v>17</v>
          </cell>
          <cell r="AE3876">
            <v>100</v>
          </cell>
          <cell r="AF3876" t="str">
            <v/>
          </cell>
        </row>
        <row r="3877">
          <cell r="A3877">
            <v>43373</v>
          </cell>
          <cell r="AC3877">
            <v>7.5</v>
          </cell>
          <cell r="AE3877">
            <v>100</v>
          </cell>
          <cell r="AF3877" t="str">
            <v/>
          </cell>
        </row>
        <row r="3878">
          <cell r="A3878">
            <v>43373</v>
          </cell>
          <cell r="AB3878" t="str">
            <v>3rd</v>
          </cell>
          <cell r="AC3878">
            <v>8.5</v>
          </cell>
          <cell r="AE3878">
            <v>100</v>
          </cell>
          <cell r="AF3878" t="str">
            <v/>
          </cell>
        </row>
        <row r="3879">
          <cell r="A3879">
            <v>43373</v>
          </cell>
          <cell r="AB3879" t="str">
            <v>2nd</v>
          </cell>
          <cell r="AC3879">
            <v>9</v>
          </cell>
          <cell r="AE3879">
            <v>100</v>
          </cell>
          <cell r="AF3879" t="str">
            <v/>
          </cell>
        </row>
        <row r="3880">
          <cell r="A3880">
            <v>43373</v>
          </cell>
          <cell r="AB3880" t="str">
            <v>WON</v>
          </cell>
          <cell r="AC3880">
            <v>10</v>
          </cell>
          <cell r="AE3880">
            <v>100</v>
          </cell>
          <cell r="AF3880">
            <v>1000</v>
          </cell>
        </row>
        <row r="3881">
          <cell r="A3881">
            <v>43373</v>
          </cell>
          <cell r="AC3881">
            <v>9</v>
          </cell>
          <cell r="AE3881">
            <v>100</v>
          </cell>
          <cell r="AF3881" t="str">
            <v/>
          </cell>
        </row>
        <row r="3882">
          <cell r="A3882">
            <v>43373</v>
          </cell>
          <cell r="AB3882" t="str">
            <v>WON</v>
          </cell>
          <cell r="AC3882">
            <v>2.2000000000000002</v>
          </cell>
          <cell r="AE3882">
            <v>100</v>
          </cell>
          <cell r="AF3882">
            <v>220.00000000000003</v>
          </cell>
        </row>
        <row r="3883">
          <cell r="A3883">
            <v>43373</v>
          </cell>
          <cell r="AB3883" t="str">
            <v>3rd</v>
          </cell>
          <cell r="AC3883">
            <v>8.5</v>
          </cell>
          <cell r="AE3883">
            <v>100</v>
          </cell>
          <cell r="AF3883" t="str">
            <v/>
          </cell>
        </row>
        <row r="3884">
          <cell r="A3884">
            <v>43373</v>
          </cell>
          <cell r="AC3884">
            <v>9</v>
          </cell>
          <cell r="AE3884">
            <v>100</v>
          </cell>
          <cell r="AF3884" t="str">
            <v/>
          </cell>
        </row>
        <row r="3885">
          <cell r="A3885">
            <v>43373</v>
          </cell>
          <cell r="AB3885" t="str">
            <v>2nd</v>
          </cell>
          <cell r="AC3885">
            <v>17</v>
          </cell>
          <cell r="AE3885">
            <v>100</v>
          </cell>
          <cell r="AF3885" t="str">
            <v/>
          </cell>
        </row>
        <row r="3886">
          <cell r="A3886">
            <v>43373</v>
          </cell>
          <cell r="AC3886">
            <v>8.5</v>
          </cell>
          <cell r="AE3886">
            <v>100</v>
          </cell>
          <cell r="AF3886" t="str">
            <v/>
          </cell>
        </row>
        <row r="3887">
          <cell r="A3887">
            <v>43373</v>
          </cell>
          <cell r="AB3887" t="str">
            <v>WON</v>
          </cell>
          <cell r="AC3887">
            <v>6</v>
          </cell>
          <cell r="AE3887">
            <v>100</v>
          </cell>
          <cell r="AF3887">
            <v>600</v>
          </cell>
        </row>
        <row r="3888">
          <cell r="A3888">
            <v>43373</v>
          </cell>
          <cell r="AC3888">
            <v>3.4</v>
          </cell>
          <cell r="AE3888">
            <v>100</v>
          </cell>
          <cell r="AF3888" t="str">
            <v/>
          </cell>
        </row>
        <row r="3889">
          <cell r="A3889">
            <v>43373</v>
          </cell>
          <cell r="AC3889">
            <v>5.5</v>
          </cell>
          <cell r="AE3889">
            <v>100</v>
          </cell>
          <cell r="AF3889" t="str">
            <v/>
          </cell>
        </row>
        <row r="3890">
          <cell r="A3890">
            <v>43373</v>
          </cell>
          <cell r="AB3890" t="str">
            <v>3rd</v>
          </cell>
          <cell r="AC3890">
            <v>7.5</v>
          </cell>
          <cell r="AE3890">
            <v>100</v>
          </cell>
          <cell r="AF3890" t="str">
            <v/>
          </cell>
        </row>
        <row r="3891">
          <cell r="A3891">
            <v>43373</v>
          </cell>
          <cell r="AC3891">
            <v>7</v>
          </cell>
          <cell r="AE3891">
            <v>100</v>
          </cell>
          <cell r="AF3891" t="str">
            <v/>
          </cell>
        </row>
        <row r="3892">
          <cell r="A3892">
            <v>43373</v>
          </cell>
          <cell r="AB3892" t="str">
            <v>WON</v>
          </cell>
          <cell r="AC3892">
            <v>1.9</v>
          </cell>
          <cell r="AE3892">
            <v>100</v>
          </cell>
          <cell r="AF3892">
            <v>190</v>
          </cell>
        </row>
        <row r="3893">
          <cell r="A3893">
            <v>43373</v>
          </cell>
          <cell r="AB3893" t="str">
            <v>2nd</v>
          </cell>
          <cell r="AC3893">
            <v>8.5</v>
          </cell>
          <cell r="AE3893">
            <v>100</v>
          </cell>
          <cell r="AF3893" t="str">
            <v/>
          </cell>
        </row>
        <row r="3894">
          <cell r="A3894">
            <v>43373</v>
          </cell>
          <cell r="AC3894">
            <v>8</v>
          </cell>
          <cell r="AE3894">
            <v>100</v>
          </cell>
          <cell r="AF3894" t="str">
            <v/>
          </cell>
        </row>
        <row r="3895">
          <cell r="A3895">
            <v>43373</v>
          </cell>
          <cell r="AC3895">
            <v>11</v>
          </cell>
          <cell r="AE3895">
            <v>100</v>
          </cell>
          <cell r="AF3895" t="str">
            <v/>
          </cell>
        </row>
        <row r="3896">
          <cell r="A3896">
            <v>43373</v>
          </cell>
          <cell r="AC3896">
            <v>21</v>
          </cell>
          <cell r="AE3896">
            <v>100</v>
          </cell>
          <cell r="AF3896" t="str">
            <v/>
          </cell>
        </row>
        <row r="3897">
          <cell r="A3897">
            <v>43379</v>
          </cell>
          <cell r="AC3897">
            <v>6</v>
          </cell>
          <cell r="AE3897">
            <v>100</v>
          </cell>
          <cell r="AF3897" t="str">
            <v/>
          </cell>
        </row>
        <row r="3898">
          <cell r="A3898">
            <v>43379</v>
          </cell>
          <cell r="AC3898">
            <v>9.5</v>
          </cell>
          <cell r="AE3898">
            <v>100</v>
          </cell>
          <cell r="AF3898" t="str">
            <v/>
          </cell>
        </row>
        <row r="3899">
          <cell r="A3899">
            <v>43379</v>
          </cell>
          <cell r="AB3899" t="str">
            <v>2nd</v>
          </cell>
          <cell r="AC3899">
            <v>3.3</v>
          </cell>
          <cell r="AE3899">
            <v>100</v>
          </cell>
          <cell r="AF3899" t="str">
            <v/>
          </cell>
        </row>
        <row r="3900">
          <cell r="A3900">
            <v>43379</v>
          </cell>
          <cell r="AB3900" t="str">
            <v>WON</v>
          </cell>
          <cell r="AC3900">
            <v>3.8</v>
          </cell>
          <cell r="AE3900">
            <v>100</v>
          </cell>
          <cell r="AF3900">
            <v>380</v>
          </cell>
        </row>
        <row r="3901">
          <cell r="A3901">
            <v>43379</v>
          </cell>
          <cell r="AC3901">
            <v>16</v>
          </cell>
          <cell r="AE3901">
            <v>100</v>
          </cell>
          <cell r="AF3901" t="str">
            <v/>
          </cell>
        </row>
        <row r="3902">
          <cell r="A3902">
            <v>43379</v>
          </cell>
          <cell r="AB3902" t="str">
            <v>WON</v>
          </cell>
          <cell r="AC3902">
            <v>6.1</v>
          </cell>
          <cell r="AE3902">
            <v>100</v>
          </cell>
          <cell r="AF3902">
            <v>610</v>
          </cell>
        </row>
        <row r="3903">
          <cell r="A3903">
            <v>43379</v>
          </cell>
          <cell r="AC3903">
            <v>9</v>
          </cell>
          <cell r="AE3903">
            <v>100</v>
          </cell>
          <cell r="AF3903" t="str">
            <v/>
          </cell>
        </row>
        <row r="3904">
          <cell r="A3904">
            <v>43379</v>
          </cell>
          <cell r="AC3904">
            <v>8</v>
          </cell>
          <cell r="AE3904">
            <v>100</v>
          </cell>
          <cell r="AF3904" t="str">
            <v/>
          </cell>
        </row>
        <row r="3905">
          <cell r="A3905">
            <v>43379</v>
          </cell>
          <cell r="AC3905">
            <v>8</v>
          </cell>
          <cell r="AE3905">
            <v>100</v>
          </cell>
          <cell r="AF3905" t="str">
            <v/>
          </cell>
        </row>
        <row r="3906">
          <cell r="A3906">
            <v>43379</v>
          </cell>
          <cell r="AB3906" t="str">
            <v>3rd</v>
          </cell>
          <cell r="AC3906">
            <v>7</v>
          </cell>
          <cell r="AE3906">
            <v>100</v>
          </cell>
          <cell r="AF3906" t="str">
            <v/>
          </cell>
        </row>
        <row r="3907">
          <cell r="A3907">
            <v>43379</v>
          </cell>
          <cell r="AB3907" t="str">
            <v>WON</v>
          </cell>
          <cell r="AC3907">
            <v>1.1399999999999999</v>
          </cell>
          <cell r="AE3907">
            <v>100</v>
          </cell>
          <cell r="AF3907">
            <v>113.99999999999999</v>
          </cell>
        </row>
        <row r="3908">
          <cell r="A3908">
            <v>43379</v>
          </cell>
          <cell r="AC3908">
            <v>19</v>
          </cell>
          <cell r="AE3908">
            <v>100</v>
          </cell>
          <cell r="AF3908" t="str">
            <v/>
          </cell>
        </row>
        <row r="3909">
          <cell r="A3909">
            <v>43379</v>
          </cell>
          <cell r="AB3909" t="str">
            <v>3rd</v>
          </cell>
          <cell r="AC3909">
            <v>15</v>
          </cell>
          <cell r="AE3909">
            <v>100</v>
          </cell>
          <cell r="AF3909" t="str">
            <v/>
          </cell>
        </row>
        <row r="3910">
          <cell r="A3910">
            <v>43379</v>
          </cell>
          <cell r="AB3910" t="str">
            <v>2nd</v>
          </cell>
          <cell r="AC3910">
            <v>41</v>
          </cell>
          <cell r="AE3910">
            <v>100</v>
          </cell>
          <cell r="AF3910" t="str">
            <v/>
          </cell>
        </row>
        <row r="3911">
          <cell r="A3911">
            <v>43379</v>
          </cell>
          <cell r="AC3911">
            <v>41</v>
          </cell>
          <cell r="AE3911">
            <v>100</v>
          </cell>
          <cell r="AF3911" t="str">
            <v/>
          </cell>
        </row>
        <row r="3912">
          <cell r="A3912">
            <v>43379</v>
          </cell>
          <cell r="AB3912" t="str">
            <v>3rd</v>
          </cell>
          <cell r="AC3912">
            <v>8.5</v>
          </cell>
          <cell r="AE3912">
            <v>100</v>
          </cell>
          <cell r="AF3912" t="str">
            <v/>
          </cell>
        </row>
        <row r="3913">
          <cell r="A3913">
            <v>43379</v>
          </cell>
          <cell r="AC3913">
            <v>98</v>
          </cell>
          <cell r="AE3913">
            <v>100</v>
          </cell>
          <cell r="AF3913" t="str">
            <v/>
          </cell>
        </row>
        <row r="3914">
          <cell r="A3914">
            <v>43379</v>
          </cell>
          <cell r="AC3914">
            <v>9.5</v>
          </cell>
          <cell r="AE3914">
            <v>100</v>
          </cell>
          <cell r="AF3914" t="str">
            <v/>
          </cell>
        </row>
        <row r="3915">
          <cell r="A3915">
            <v>43379</v>
          </cell>
          <cell r="AC3915">
            <v>7</v>
          </cell>
          <cell r="AE3915">
            <v>100</v>
          </cell>
          <cell r="AF3915" t="str">
            <v/>
          </cell>
        </row>
        <row r="3916">
          <cell r="A3916">
            <v>43379</v>
          </cell>
          <cell r="AC3916">
            <v>26</v>
          </cell>
          <cell r="AE3916">
            <v>100</v>
          </cell>
          <cell r="AF3916" t="str">
            <v/>
          </cell>
        </row>
        <row r="3917">
          <cell r="A3917">
            <v>43379</v>
          </cell>
          <cell r="AB3917" t="str">
            <v>WON</v>
          </cell>
          <cell r="AC3917">
            <v>2.4500000000000002</v>
          </cell>
          <cell r="AE3917">
            <v>100</v>
          </cell>
          <cell r="AF3917">
            <v>245.00000000000003</v>
          </cell>
        </row>
        <row r="3918">
          <cell r="A3918">
            <v>43379</v>
          </cell>
          <cell r="AB3918" t="str">
            <v>2nd</v>
          </cell>
          <cell r="AC3918">
            <v>14</v>
          </cell>
          <cell r="AE3918">
            <v>100</v>
          </cell>
          <cell r="AF3918" t="str">
            <v/>
          </cell>
        </row>
        <row r="3919">
          <cell r="A3919">
            <v>43379</v>
          </cell>
          <cell r="AB3919" t="str">
            <v>3rd</v>
          </cell>
          <cell r="AC3919">
            <v>5.5</v>
          </cell>
          <cell r="AE3919">
            <v>100</v>
          </cell>
          <cell r="AF3919" t="str">
            <v/>
          </cell>
        </row>
        <row r="3920">
          <cell r="A3920">
            <v>43379</v>
          </cell>
          <cell r="AC3920">
            <v>10</v>
          </cell>
          <cell r="AE3920">
            <v>100</v>
          </cell>
          <cell r="AF3920" t="str">
            <v/>
          </cell>
        </row>
        <row r="3921">
          <cell r="A3921">
            <v>43379</v>
          </cell>
          <cell r="AC3921">
            <v>21</v>
          </cell>
          <cell r="AE3921">
            <v>100</v>
          </cell>
          <cell r="AF3921" t="str">
            <v/>
          </cell>
        </row>
        <row r="3922">
          <cell r="A3922">
            <v>43379</v>
          </cell>
          <cell r="AB3922" t="str">
            <v>3rd</v>
          </cell>
          <cell r="AC3922">
            <v>4.2</v>
          </cell>
          <cell r="AE3922">
            <v>100</v>
          </cell>
          <cell r="AF3922" t="str">
            <v/>
          </cell>
        </row>
        <row r="3923">
          <cell r="A3923">
            <v>43379</v>
          </cell>
          <cell r="AB3923" t="str">
            <v>WON</v>
          </cell>
          <cell r="AC3923">
            <v>4.4000000000000004</v>
          </cell>
          <cell r="AE3923">
            <v>100</v>
          </cell>
          <cell r="AF3923">
            <v>440.00000000000006</v>
          </cell>
        </row>
        <row r="3924">
          <cell r="A3924">
            <v>43379</v>
          </cell>
          <cell r="AB3924" t="str">
            <v>2nd</v>
          </cell>
          <cell r="AC3924">
            <v>5</v>
          </cell>
          <cell r="AE3924">
            <v>100</v>
          </cell>
          <cell r="AF3924" t="str">
            <v/>
          </cell>
        </row>
        <row r="3925">
          <cell r="A3925">
            <v>43379</v>
          </cell>
          <cell r="AC3925">
            <v>6.5</v>
          </cell>
          <cell r="AE3925">
            <v>100</v>
          </cell>
          <cell r="AF3925" t="str">
            <v/>
          </cell>
        </row>
        <row r="3926">
          <cell r="A3926">
            <v>43379</v>
          </cell>
          <cell r="AC3926">
            <v>31</v>
          </cell>
          <cell r="AE3926">
            <v>100</v>
          </cell>
          <cell r="AF3926" t="str">
            <v/>
          </cell>
        </row>
        <row r="3927">
          <cell r="A3927">
            <v>43379</v>
          </cell>
          <cell r="AC3927">
            <v>11</v>
          </cell>
          <cell r="AE3927">
            <v>100</v>
          </cell>
          <cell r="AF3927" t="str">
            <v/>
          </cell>
        </row>
        <row r="3928">
          <cell r="A3928">
            <v>43379</v>
          </cell>
          <cell r="AB3928" t="str">
            <v>2nd</v>
          </cell>
          <cell r="AC3928">
            <v>3.7</v>
          </cell>
          <cell r="AE3928">
            <v>100</v>
          </cell>
          <cell r="AF3928" t="str">
            <v/>
          </cell>
        </row>
        <row r="3929">
          <cell r="A3929">
            <v>43379</v>
          </cell>
          <cell r="AB3929" t="str">
            <v>WON</v>
          </cell>
          <cell r="AC3929">
            <v>3.6</v>
          </cell>
          <cell r="AE3929">
            <v>100</v>
          </cell>
          <cell r="AF3929">
            <v>360</v>
          </cell>
        </row>
        <row r="3930">
          <cell r="A3930">
            <v>43379</v>
          </cell>
          <cell r="AC3930">
            <v>8</v>
          </cell>
          <cell r="AE3930">
            <v>100</v>
          </cell>
          <cell r="AF3930" t="str">
            <v/>
          </cell>
        </row>
        <row r="3931">
          <cell r="A3931">
            <v>43379</v>
          </cell>
          <cell r="AC3931">
            <v>21</v>
          </cell>
          <cell r="AE3931">
            <v>100</v>
          </cell>
          <cell r="AF3931" t="str">
            <v/>
          </cell>
        </row>
        <row r="3932">
          <cell r="A3932">
            <v>43386</v>
          </cell>
          <cell r="AB3932" t="str">
            <v>2nd</v>
          </cell>
          <cell r="AC3932">
            <v>11</v>
          </cell>
          <cell r="AE3932">
            <v>100</v>
          </cell>
          <cell r="AF3932" t="str">
            <v/>
          </cell>
        </row>
        <row r="3933">
          <cell r="A3933">
            <v>43386</v>
          </cell>
          <cell r="AC3933">
            <v>6</v>
          </cell>
          <cell r="AE3933">
            <v>100</v>
          </cell>
          <cell r="AF3933" t="str">
            <v/>
          </cell>
        </row>
        <row r="3934">
          <cell r="A3934">
            <v>43386</v>
          </cell>
          <cell r="AB3934" t="str">
            <v>3rd</v>
          </cell>
          <cell r="AC3934">
            <v>4.2</v>
          </cell>
          <cell r="AE3934">
            <v>100</v>
          </cell>
          <cell r="AF3934" t="str">
            <v/>
          </cell>
        </row>
        <row r="3935">
          <cell r="A3935">
            <v>43386</v>
          </cell>
          <cell r="AC3935">
            <v>8</v>
          </cell>
          <cell r="AE3935">
            <v>100</v>
          </cell>
          <cell r="AF3935" t="str">
            <v/>
          </cell>
        </row>
        <row r="3936">
          <cell r="A3936">
            <v>43386</v>
          </cell>
          <cell r="AB3936" t="str">
            <v>WON</v>
          </cell>
          <cell r="AC3936">
            <v>5</v>
          </cell>
          <cell r="AE3936">
            <v>100</v>
          </cell>
          <cell r="AF3936">
            <v>500</v>
          </cell>
        </row>
        <row r="3937">
          <cell r="A3937">
            <v>43386</v>
          </cell>
          <cell r="AB3937" t="str">
            <v>3rd</v>
          </cell>
          <cell r="AC3937">
            <v>4.8</v>
          </cell>
          <cell r="AE3937">
            <v>100</v>
          </cell>
          <cell r="AF3937" t="str">
            <v/>
          </cell>
        </row>
        <row r="3938">
          <cell r="A3938">
            <v>43386</v>
          </cell>
          <cell r="AB3938" t="str">
            <v>WON</v>
          </cell>
          <cell r="AC3938">
            <v>2.35</v>
          </cell>
          <cell r="AE3938">
            <v>100</v>
          </cell>
          <cell r="AF3938">
            <v>235</v>
          </cell>
        </row>
        <row r="3939">
          <cell r="A3939">
            <v>43386</v>
          </cell>
          <cell r="AB3939" t="str">
            <v>L/Scr</v>
          </cell>
          <cell r="AC3939">
            <v>1</v>
          </cell>
          <cell r="AE3939" t="str">
            <v/>
          </cell>
          <cell r="AF3939" t="str">
            <v/>
          </cell>
        </row>
        <row r="3940">
          <cell r="A3940">
            <v>43386</v>
          </cell>
          <cell r="AC3940">
            <v>11</v>
          </cell>
          <cell r="AE3940">
            <v>100</v>
          </cell>
          <cell r="AF3940" t="str">
            <v/>
          </cell>
        </row>
        <row r="3941">
          <cell r="A3941">
            <v>43386</v>
          </cell>
          <cell r="AC3941">
            <v>10</v>
          </cell>
          <cell r="AE3941">
            <v>100</v>
          </cell>
          <cell r="AF3941" t="str">
            <v/>
          </cell>
        </row>
        <row r="3942">
          <cell r="A3942">
            <v>43386</v>
          </cell>
          <cell r="AC3942">
            <v>12</v>
          </cell>
          <cell r="AE3942">
            <v>100</v>
          </cell>
          <cell r="AF3942" t="str">
            <v/>
          </cell>
        </row>
        <row r="3943">
          <cell r="A3943">
            <v>43386</v>
          </cell>
          <cell r="AB3943" t="str">
            <v>WON</v>
          </cell>
          <cell r="AC3943">
            <v>4.8</v>
          </cell>
          <cell r="AE3943">
            <v>100</v>
          </cell>
          <cell r="AF3943">
            <v>480</v>
          </cell>
        </row>
        <row r="3944">
          <cell r="A3944">
            <v>43386</v>
          </cell>
          <cell r="AC3944">
            <v>5.5</v>
          </cell>
          <cell r="AE3944">
            <v>100</v>
          </cell>
          <cell r="AF3944" t="str">
            <v/>
          </cell>
        </row>
        <row r="3945">
          <cell r="A3945">
            <v>43386</v>
          </cell>
          <cell r="AC3945">
            <v>12</v>
          </cell>
          <cell r="AE3945">
            <v>100</v>
          </cell>
          <cell r="AF3945" t="str">
            <v/>
          </cell>
        </row>
        <row r="3946">
          <cell r="A3946">
            <v>43386</v>
          </cell>
          <cell r="AC3946">
            <v>20</v>
          </cell>
          <cell r="AE3946">
            <v>100</v>
          </cell>
          <cell r="AF3946" t="str">
            <v/>
          </cell>
        </row>
        <row r="3947">
          <cell r="A3947">
            <v>43386</v>
          </cell>
          <cell r="AC3947">
            <v>2.9</v>
          </cell>
          <cell r="AE3947">
            <v>100</v>
          </cell>
          <cell r="AF3947" t="str">
            <v/>
          </cell>
        </row>
        <row r="3948">
          <cell r="A3948">
            <v>43386</v>
          </cell>
          <cell r="AB3948" t="str">
            <v>WON</v>
          </cell>
          <cell r="AC3948">
            <v>12</v>
          </cell>
          <cell r="AE3948">
            <v>100</v>
          </cell>
          <cell r="AF3948">
            <v>1200</v>
          </cell>
        </row>
        <row r="3949">
          <cell r="A3949">
            <v>43386</v>
          </cell>
          <cell r="AB3949" t="str">
            <v>2nd</v>
          </cell>
          <cell r="AC3949">
            <v>21</v>
          </cell>
          <cell r="AE3949">
            <v>100</v>
          </cell>
          <cell r="AF3949" t="str">
            <v/>
          </cell>
        </row>
        <row r="3950">
          <cell r="A3950">
            <v>43386</v>
          </cell>
          <cell r="AC3950">
            <v>5</v>
          </cell>
          <cell r="AE3950">
            <v>100</v>
          </cell>
          <cell r="AF3950" t="str">
            <v/>
          </cell>
        </row>
        <row r="3951">
          <cell r="A3951">
            <v>43386</v>
          </cell>
          <cell r="AC3951">
            <v>12</v>
          </cell>
          <cell r="AE3951">
            <v>100</v>
          </cell>
          <cell r="AF3951" t="str">
            <v/>
          </cell>
        </row>
        <row r="3952">
          <cell r="A3952">
            <v>43386</v>
          </cell>
          <cell r="AC3952">
            <v>2.4500000000000002</v>
          </cell>
          <cell r="AE3952">
            <v>100</v>
          </cell>
          <cell r="AF3952" t="str">
            <v/>
          </cell>
        </row>
        <row r="3953">
          <cell r="A3953">
            <v>43386</v>
          </cell>
          <cell r="AC3953">
            <v>7.5</v>
          </cell>
          <cell r="AE3953">
            <v>100</v>
          </cell>
          <cell r="AF3953" t="str">
            <v/>
          </cell>
        </row>
        <row r="3954">
          <cell r="A3954">
            <v>43386</v>
          </cell>
          <cell r="AC3954">
            <v>11</v>
          </cell>
          <cell r="AE3954">
            <v>100</v>
          </cell>
          <cell r="AF3954" t="str">
            <v/>
          </cell>
        </row>
        <row r="3955">
          <cell r="A3955">
            <v>43386</v>
          </cell>
          <cell r="AC3955">
            <v>151</v>
          </cell>
          <cell r="AE3955">
            <v>100</v>
          </cell>
          <cell r="AF3955" t="str">
            <v/>
          </cell>
        </row>
        <row r="3956">
          <cell r="A3956">
            <v>43386</v>
          </cell>
          <cell r="AB3956" t="str">
            <v>WON</v>
          </cell>
          <cell r="AC3956">
            <v>13.1</v>
          </cell>
          <cell r="AE3956">
            <v>100</v>
          </cell>
          <cell r="AF3956">
            <v>1310</v>
          </cell>
        </row>
        <row r="3957">
          <cell r="A3957">
            <v>43386</v>
          </cell>
          <cell r="AC3957">
            <v>9</v>
          </cell>
          <cell r="AE3957">
            <v>100</v>
          </cell>
          <cell r="AF3957" t="str">
            <v/>
          </cell>
        </row>
        <row r="3958">
          <cell r="A3958">
            <v>43386</v>
          </cell>
          <cell r="AB3958" t="str">
            <v>2nd</v>
          </cell>
          <cell r="AC3958">
            <v>9</v>
          </cell>
          <cell r="AE3958">
            <v>100</v>
          </cell>
          <cell r="AF3958" t="str">
            <v/>
          </cell>
        </row>
        <row r="3959">
          <cell r="A3959">
            <v>43386</v>
          </cell>
          <cell r="AB3959" t="str">
            <v>WON</v>
          </cell>
          <cell r="AC3959">
            <v>6.5</v>
          </cell>
          <cell r="AE3959">
            <v>100</v>
          </cell>
          <cell r="AF3959">
            <v>650</v>
          </cell>
        </row>
        <row r="3960">
          <cell r="A3960">
            <v>43386</v>
          </cell>
          <cell r="AC3960">
            <v>12</v>
          </cell>
          <cell r="AE3960">
            <v>100</v>
          </cell>
          <cell r="AF3960" t="str">
            <v/>
          </cell>
        </row>
        <row r="3961">
          <cell r="A3961">
            <v>43386</v>
          </cell>
          <cell r="AC3961">
            <v>8.5</v>
          </cell>
          <cell r="AE3961">
            <v>100</v>
          </cell>
          <cell r="AF3961" t="str">
            <v/>
          </cell>
        </row>
        <row r="3962">
          <cell r="A3962">
            <v>43386</v>
          </cell>
          <cell r="AC3962">
            <v>8</v>
          </cell>
          <cell r="AE3962">
            <v>100</v>
          </cell>
          <cell r="AF3962" t="str">
            <v/>
          </cell>
        </row>
        <row r="3963">
          <cell r="A3963">
            <v>43386</v>
          </cell>
          <cell r="AB3963" t="str">
            <v>2nd</v>
          </cell>
          <cell r="AC3963">
            <v>13</v>
          </cell>
          <cell r="AE3963">
            <v>100</v>
          </cell>
          <cell r="AF3963" t="str">
            <v/>
          </cell>
        </row>
        <row r="3964">
          <cell r="A3964">
            <v>43386</v>
          </cell>
          <cell r="AC3964">
            <v>13</v>
          </cell>
          <cell r="AE3964">
            <v>100</v>
          </cell>
          <cell r="AF3964" t="str">
            <v/>
          </cell>
        </row>
        <row r="3965">
          <cell r="A3965">
            <v>43386</v>
          </cell>
          <cell r="AB3965" t="str">
            <v>3rd</v>
          </cell>
          <cell r="AC3965">
            <v>7</v>
          </cell>
          <cell r="AE3965">
            <v>100</v>
          </cell>
          <cell r="AF3965" t="str">
            <v/>
          </cell>
        </row>
        <row r="3966">
          <cell r="A3966">
            <v>43386</v>
          </cell>
          <cell r="AC3966">
            <v>4.8</v>
          </cell>
          <cell r="AE3966">
            <v>100</v>
          </cell>
          <cell r="AF3966" t="str">
            <v/>
          </cell>
        </row>
        <row r="3967">
          <cell r="A3967">
            <v>43386</v>
          </cell>
          <cell r="AB3967" t="str">
            <v>WON</v>
          </cell>
          <cell r="AC3967">
            <v>1.75</v>
          </cell>
          <cell r="AE3967">
            <v>100</v>
          </cell>
          <cell r="AF3967">
            <v>175</v>
          </cell>
        </row>
        <row r="3968">
          <cell r="A3968">
            <v>43386</v>
          </cell>
          <cell r="AC3968">
            <v>12</v>
          </cell>
          <cell r="AE3968">
            <v>100</v>
          </cell>
          <cell r="AF3968" t="str">
            <v/>
          </cell>
        </row>
        <row r="3969">
          <cell r="A3969">
            <v>43386</v>
          </cell>
          <cell r="AB3969" t="str">
            <v>3rd</v>
          </cell>
          <cell r="AC3969">
            <v>9.5</v>
          </cell>
          <cell r="AE3969">
            <v>100</v>
          </cell>
          <cell r="AF3969" t="str">
            <v/>
          </cell>
        </row>
        <row r="3970">
          <cell r="A3970">
            <v>43386</v>
          </cell>
          <cell r="AC3970">
            <v>6</v>
          </cell>
          <cell r="AE3970">
            <v>100</v>
          </cell>
          <cell r="AF3970" t="str">
            <v/>
          </cell>
        </row>
        <row r="3971">
          <cell r="A3971">
            <v>43386</v>
          </cell>
          <cell r="AC3971">
            <v>51</v>
          </cell>
          <cell r="AE3971">
            <v>100</v>
          </cell>
          <cell r="AF3971" t="str">
            <v/>
          </cell>
        </row>
        <row r="3972">
          <cell r="A3972">
            <v>43386</v>
          </cell>
          <cell r="AC3972">
            <v>5</v>
          </cell>
          <cell r="AE3972">
            <v>100</v>
          </cell>
          <cell r="AF3972" t="str">
            <v/>
          </cell>
        </row>
        <row r="3973">
          <cell r="A3973">
            <v>43386</v>
          </cell>
          <cell r="AB3973" t="str">
            <v>2nd</v>
          </cell>
          <cell r="AC3973">
            <v>9.5</v>
          </cell>
          <cell r="AE3973">
            <v>100</v>
          </cell>
          <cell r="AF3973" t="str">
            <v/>
          </cell>
        </row>
        <row r="3974">
          <cell r="A3974">
            <v>43386</v>
          </cell>
          <cell r="AC3974">
            <v>6.5</v>
          </cell>
          <cell r="AE3974">
            <v>100</v>
          </cell>
          <cell r="AF3974" t="str">
            <v/>
          </cell>
        </row>
        <row r="3975">
          <cell r="A3975">
            <v>43386</v>
          </cell>
          <cell r="AC3975">
            <v>9.5</v>
          </cell>
          <cell r="AE3975">
            <v>100</v>
          </cell>
          <cell r="AF3975" t="str">
            <v/>
          </cell>
        </row>
        <row r="3976">
          <cell r="A3976">
            <v>43386</v>
          </cell>
          <cell r="AC3976">
            <v>11</v>
          </cell>
          <cell r="AE3976">
            <v>100</v>
          </cell>
          <cell r="AF3976" t="str">
            <v/>
          </cell>
        </row>
        <row r="3977">
          <cell r="A3977">
            <v>43390</v>
          </cell>
          <cell r="AB3977" t="str">
            <v>2nd</v>
          </cell>
          <cell r="AC3977">
            <v>1.85</v>
          </cell>
          <cell r="AE3977">
            <v>100</v>
          </cell>
          <cell r="AF3977" t="str">
            <v/>
          </cell>
        </row>
        <row r="3978">
          <cell r="A3978">
            <v>43390</v>
          </cell>
          <cell r="AC3978">
            <v>14</v>
          </cell>
          <cell r="AE3978">
            <v>100</v>
          </cell>
          <cell r="AF3978" t="str">
            <v/>
          </cell>
        </row>
        <row r="3979">
          <cell r="A3979">
            <v>43390</v>
          </cell>
          <cell r="AB3979" t="str">
            <v>WON</v>
          </cell>
          <cell r="AC3979">
            <v>14</v>
          </cell>
          <cell r="AE3979">
            <v>100</v>
          </cell>
          <cell r="AF3979">
            <v>1400</v>
          </cell>
        </row>
        <row r="3980">
          <cell r="A3980">
            <v>43390</v>
          </cell>
          <cell r="AC3980">
            <v>12</v>
          </cell>
          <cell r="AE3980">
            <v>100</v>
          </cell>
          <cell r="AF3980" t="str">
            <v/>
          </cell>
        </row>
        <row r="3981">
          <cell r="A3981">
            <v>43390</v>
          </cell>
          <cell r="AC3981">
            <v>20</v>
          </cell>
          <cell r="AE3981">
            <v>100</v>
          </cell>
          <cell r="AF3981" t="str">
            <v/>
          </cell>
        </row>
        <row r="3982">
          <cell r="A3982">
            <v>43390</v>
          </cell>
          <cell r="AC3982">
            <v>2.8</v>
          </cell>
          <cell r="AE3982">
            <v>100</v>
          </cell>
          <cell r="AF3982" t="str">
            <v/>
          </cell>
        </row>
        <row r="3983">
          <cell r="A3983">
            <v>43390</v>
          </cell>
          <cell r="AB3983" t="str">
            <v>3rd</v>
          </cell>
          <cell r="AC3983">
            <v>9</v>
          </cell>
          <cell r="AE3983">
            <v>100</v>
          </cell>
          <cell r="AF3983" t="str">
            <v/>
          </cell>
        </row>
        <row r="3984">
          <cell r="A3984">
            <v>43390</v>
          </cell>
          <cell r="AB3984" t="str">
            <v>WON</v>
          </cell>
          <cell r="AC3984">
            <v>6.6</v>
          </cell>
          <cell r="AE3984">
            <v>100</v>
          </cell>
          <cell r="AF3984">
            <v>660</v>
          </cell>
        </row>
        <row r="3985">
          <cell r="A3985">
            <v>43390</v>
          </cell>
          <cell r="AB3985" t="str">
            <v>2nd</v>
          </cell>
          <cell r="AC3985">
            <v>5.5</v>
          </cell>
          <cell r="AE3985">
            <v>100</v>
          </cell>
          <cell r="AF3985" t="str">
            <v/>
          </cell>
        </row>
        <row r="3986">
          <cell r="A3986">
            <v>43390</v>
          </cell>
          <cell r="AC3986">
            <v>16</v>
          </cell>
          <cell r="AE3986">
            <v>100</v>
          </cell>
          <cell r="AF3986" t="str">
            <v/>
          </cell>
        </row>
        <row r="3987">
          <cell r="A3987">
            <v>43390</v>
          </cell>
          <cell r="AB3987" t="str">
            <v>WON</v>
          </cell>
          <cell r="AC3987">
            <v>1.7</v>
          </cell>
          <cell r="AE3987">
            <v>100</v>
          </cell>
          <cell r="AF3987">
            <v>170</v>
          </cell>
        </row>
        <row r="3988">
          <cell r="A3988">
            <v>43390</v>
          </cell>
          <cell r="AB3988" t="str">
            <v>2nd</v>
          </cell>
          <cell r="AC3988">
            <v>8</v>
          </cell>
          <cell r="AE3988">
            <v>100</v>
          </cell>
          <cell r="AF3988" t="str">
            <v/>
          </cell>
        </row>
        <row r="3989">
          <cell r="A3989">
            <v>43390</v>
          </cell>
          <cell r="AB3989" t="str">
            <v>Ntd</v>
          </cell>
          <cell r="AC3989">
            <v>11</v>
          </cell>
          <cell r="AE3989">
            <v>100</v>
          </cell>
          <cell r="AF3989" t="str">
            <v/>
          </cell>
        </row>
        <row r="3990">
          <cell r="A3990">
            <v>43390</v>
          </cell>
          <cell r="AC3990">
            <v>6</v>
          </cell>
          <cell r="AE3990">
            <v>100</v>
          </cell>
          <cell r="AF3990" t="str">
            <v/>
          </cell>
        </row>
        <row r="3991">
          <cell r="A3991">
            <v>43390</v>
          </cell>
          <cell r="AC3991">
            <v>21</v>
          </cell>
          <cell r="AE3991">
            <v>100</v>
          </cell>
          <cell r="AF3991" t="str">
            <v/>
          </cell>
        </row>
        <row r="3992">
          <cell r="A3992">
            <v>43390</v>
          </cell>
          <cell r="AB3992" t="str">
            <v>WON</v>
          </cell>
          <cell r="AC3992">
            <v>4.4000000000000004</v>
          </cell>
          <cell r="AE3992">
            <v>100</v>
          </cell>
          <cell r="AF3992">
            <v>440.00000000000006</v>
          </cell>
        </row>
        <row r="3993">
          <cell r="A3993">
            <v>43390</v>
          </cell>
          <cell r="AB3993" t="str">
            <v>3rd</v>
          </cell>
          <cell r="AC3993">
            <v>3.6</v>
          </cell>
          <cell r="AE3993">
            <v>100</v>
          </cell>
          <cell r="AF3993" t="str">
            <v/>
          </cell>
        </row>
        <row r="3994">
          <cell r="A3994">
            <v>43390</v>
          </cell>
          <cell r="AC3994">
            <v>5.5</v>
          </cell>
          <cell r="AE3994">
            <v>100</v>
          </cell>
          <cell r="AF3994" t="str">
            <v/>
          </cell>
        </row>
        <row r="3995">
          <cell r="A3995">
            <v>43390</v>
          </cell>
          <cell r="AC3995">
            <v>9.5</v>
          </cell>
          <cell r="AE3995">
            <v>100</v>
          </cell>
          <cell r="AF3995" t="str">
            <v/>
          </cell>
        </row>
        <row r="3996">
          <cell r="A3996">
            <v>43390</v>
          </cell>
          <cell r="AC3996">
            <v>41</v>
          </cell>
          <cell r="AE3996">
            <v>100</v>
          </cell>
          <cell r="AF3996" t="str">
            <v/>
          </cell>
        </row>
        <row r="3997">
          <cell r="A3997">
            <v>43390</v>
          </cell>
          <cell r="AB3997" t="str">
            <v>2nd</v>
          </cell>
          <cell r="AC3997">
            <v>3.4</v>
          </cell>
          <cell r="AE3997">
            <v>100</v>
          </cell>
          <cell r="AF3997" t="str">
            <v/>
          </cell>
        </row>
        <row r="3998">
          <cell r="A3998">
            <v>43390</v>
          </cell>
          <cell r="AC3998">
            <v>3.2</v>
          </cell>
          <cell r="AE3998">
            <v>100</v>
          </cell>
          <cell r="AF3998" t="str">
            <v/>
          </cell>
        </row>
        <row r="3999">
          <cell r="A3999">
            <v>43390</v>
          </cell>
          <cell r="AC3999">
            <v>12</v>
          </cell>
          <cell r="AE3999">
            <v>100</v>
          </cell>
          <cell r="AF3999" t="str">
            <v/>
          </cell>
        </row>
        <row r="4000">
          <cell r="A4000">
            <v>43390</v>
          </cell>
          <cell r="AB4000" t="str">
            <v>WON</v>
          </cell>
          <cell r="AC4000">
            <v>8.5</v>
          </cell>
          <cell r="AE4000">
            <v>100</v>
          </cell>
          <cell r="AF4000">
            <v>850</v>
          </cell>
        </row>
        <row r="4001">
          <cell r="A4001">
            <v>43390</v>
          </cell>
          <cell r="AB4001" t="str">
            <v>3rd</v>
          </cell>
          <cell r="AC4001">
            <v>21</v>
          </cell>
          <cell r="AE4001">
            <v>100</v>
          </cell>
          <cell r="AF4001" t="str">
            <v/>
          </cell>
        </row>
        <row r="4002">
          <cell r="A4002">
            <v>43390</v>
          </cell>
          <cell r="AB4002" t="str">
            <v>2nd</v>
          </cell>
          <cell r="AC4002">
            <v>4.2</v>
          </cell>
          <cell r="AE4002">
            <v>100</v>
          </cell>
          <cell r="AF4002" t="str">
            <v/>
          </cell>
        </row>
        <row r="4003">
          <cell r="A4003">
            <v>43390</v>
          </cell>
          <cell r="AB4003" t="str">
            <v>WON</v>
          </cell>
          <cell r="AC4003">
            <v>2.6</v>
          </cell>
          <cell r="AE4003">
            <v>100</v>
          </cell>
          <cell r="AF4003">
            <v>260</v>
          </cell>
        </row>
        <row r="4004">
          <cell r="A4004">
            <v>43390</v>
          </cell>
          <cell r="AB4004" t="str">
            <v>3rd</v>
          </cell>
          <cell r="AC4004">
            <v>17</v>
          </cell>
          <cell r="AE4004">
            <v>100</v>
          </cell>
          <cell r="AF4004" t="str">
            <v/>
          </cell>
        </row>
        <row r="4005">
          <cell r="A4005">
            <v>43390</v>
          </cell>
          <cell r="AC4005">
            <v>20</v>
          </cell>
          <cell r="AE4005">
            <v>100</v>
          </cell>
          <cell r="AF4005" t="str">
            <v/>
          </cell>
        </row>
        <row r="4006">
          <cell r="A4006">
            <v>43390</v>
          </cell>
          <cell r="AC4006">
            <v>6</v>
          </cell>
          <cell r="AE4006">
            <v>100</v>
          </cell>
          <cell r="AF4006" t="str">
            <v/>
          </cell>
        </row>
        <row r="4007">
          <cell r="A4007">
            <v>43393</v>
          </cell>
          <cell r="AB4007" t="str">
            <v>2nd</v>
          </cell>
          <cell r="AC4007">
            <v>5</v>
          </cell>
          <cell r="AE4007">
            <v>100</v>
          </cell>
          <cell r="AF4007" t="str">
            <v/>
          </cell>
        </row>
        <row r="4008">
          <cell r="A4008">
            <v>43393</v>
          </cell>
          <cell r="AC4008">
            <v>6.5</v>
          </cell>
          <cell r="AE4008">
            <v>100</v>
          </cell>
          <cell r="AF4008" t="str">
            <v/>
          </cell>
        </row>
        <row r="4009">
          <cell r="A4009">
            <v>43393</v>
          </cell>
          <cell r="AC4009">
            <v>3.6</v>
          </cell>
          <cell r="AE4009">
            <v>100</v>
          </cell>
          <cell r="AF4009" t="str">
            <v/>
          </cell>
        </row>
        <row r="4010">
          <cell r="A4010">
            <v>43393</v>
          </cell>
          <cell r="AC4010">
            <v>13</v>
          </cell>
          <cell r="AE4010">
            <v>100</v>
          </cell>
          <cell r="AF4010" t="str">
            <v/>
          </cell>
        </row>
        <row r="4011">
          <cell r="A4011">
            <v>43393</v>
          </cell>
          <cell r="AC4011">
            <v>16</v>
          </cell>
          <cell r="AE4011">
            <v>100</v>
          </cell>
          <cell r="AF4011" t="str">
            <v/>
          </cell>
        </row>
        <row r="4012">
          <cell r="A4012">
            <v>43393</v>
          </cell>
          <cell r="AB4012" t="str">
            <v>WON</v>
          </cell>
          <cell r="AC4012">
            <v>3.1</v>
          </cell>
          <cell r="AE4012">
            <v>100</v>
          </cell>
          <cell r="AF4012">
            <v>310</v>
          </cell>
        </row>
        <row r="4013">
          <cell r="A4013">
            <v>43393</v>
          </cell>
          <cell r="AB4013" t="str">
            <v>3rd</v>
          </cell>
          <cell r="AC4013">
            <v>9</v>
          </cell>
          <cell r="AE4013">
            <v>100</v>
          </cell>
          <cell r="AF4013" t="str">
            <v/>
          </cell>
        </row>
        <row r="4014">
          <cell r="A4014">
            <v>43393</v>
          </cell>
          <cell r="AB4014" t="str">
            <v>2nd</v>
          </cell>
          <cell r="AC4014">
            <v>3.7</v>
          </cell>
          <cell r="AE4014">
            <v>100</v>
          </cell>
          <cell r="AF4014" t="str">
            <v/>
          </cell>
        </row>
        <row r="4015">
          <cell r="A4015">
            <v>43393</v>
          </cell>
          <cell r="AC4015">
            <v>7</v>
          </cell>
          <cell r="AE4015">
            <v>100</v>
          </cell>
          <cell r="AF4015" t="str">
            <v/>
          </cell>
        </row>
        <row r="4016">
          <cell r="A4016">
            <v>43393</v>
          </cell>
          <cell r="AC4016">
            <v>17</v>
          </cell>
          <cell r="AE4016">
            <v>100</v>
          </cell>
          <cell r="AF4016" t="str">
            <v/>
          </cell>
        </row>
        <row r="4017">
          <cell r="A4017">
            <v>43393</v>
          </cell>
          <cell r="AB4017" t="str">
            <v>WON</v>
          </cell>
          <cell r="AC4017">
            <v>3.1</v>
          </cell>
          <cell r="AE4017">
            <v>100</v>
          </cell>
          <cell r="AF4017">
            <v>310</v>
          </cell>
        </row>
        <row r="4018">
          <cell r="A4018">
            <v>43393</v>
          </cell>
          <cell r="AB4018" t="str">
            <v>3rd</v>
          </cell>
          <cell r="AC4018">
            <v>5.5</v>
          </cell>
          <cell r="AE4018">
            <v>100</v>
          </cell>
          <cell r="AF4018" t="str">
            <v/>
          </cell>
        </row>
        <row r="4019">
          <cell r="A4019">
            <v>43393</v>
          </cell>
          <cell r="AC4019">
            <v>6.5</v>
          </cell>
          <cell r="AE4019">
            <v>100</v>
          </cell>
          <cell r="AF4019" t="str">
            <v/>
          </cell>
        </row>
        <row r="4020">
          <cell r="A4020">
            <v>43393</v>
          </cell>
          <cell r="AB4020" t="str">
            <v>2nd</v>
          </cell>
          <cell r="AC4020">
            <v>10</v>
          </cell>
          <cell r="AE4020">
            <v>100</v>
          </cell>
          <cell r="AF4020" t="str">
            <v/>
          </cell>
        </row>
        <row r="4021">
          <cell r="A4021">
            <v>43393</v>
          </cell>
          <cell r="AC4021">
            <v>6.5</v>
          </cell>
          <cell r="AE4021">
            <v>100</v>
          </cell>
          <cell r="AF4021" t="str">
            <v/>
          </cell>
        </row>
        <row r="4022">
          <cell r="A4022">
            <v>43393</v>
          </cell>
          <cell r="AB4022" t="str">
            <v>WON</v>
          </cell>
          <cell r="AC4022">
            <v>4.7</v>
          </cell>
          <cell r="AE4022">
            <v>100</v>
          </cell>
          <cell r="AF4022">
            <v>470</v>
          </cell>
        </row>
        <row r="4023">
          <cell r="A4023">
            <v>43393</v>
          </cell>
          <cell r="AC4023">
            <v>19</v>
          </cell>
          <cell r="AE4023">
            <v>100</v>
          </cell>
          <cell r="AF4023" t="str">
            <v/>
          </cell>
        </row>
        <row r="4024">
          <cell r="A4024">
            <v>43393</v>
          </cell>
          <cell r="AC4024">
            <v>4.5999999999999996</v>
          </cell>
          <cell r="AE4024">
            <v>100</v>
          </cell>
          <cell r="AF4024" t="str">
            <v/>
          </cell>
        </row>
        <row r="4025">
          <cell r="A4025">
            <v>43393</v>
          </cell>
          <cell r="AC4025">
            <v>13</v>
          </cell>
          <cell r="AE4025">
            <v>100</v>
          </cell>
          <cell r="AF4025" t="str">
            <v/>
          </cell>
        </row>
        <row r="4026">
          <cell r="A4026">
            <v>43393</v>
          </cell>
          <cell r="AB4026" t="str">
            <v>3rd</v>
          </cell>
          <cell r="AC4026">
            <v>4.5999999999999996</v>
          </cell>
          <cell r="AE4026">
            <v>100</v>
          </cell>
          <cell r="AF4026" t="str">
            <v/>
          </cell>
        </row>
        <row r="4027">
          <cell r="A4027">
            <v>43393</v>
          </cell>
          <cell r="AB4027" t="str">
            <v>L/Scr</v>
          </cell>
          <cell r="AC4027">
            <v>1</v>
          </cell>
          <cell r="AE4027" t="str">
            <v/>
          </cell>
          <cell r="AF4027" t="str">
            <v/>
          </cell>
        </row>
        <row r="4028">
          <cell r="A4028">
            <v>43393</v>
          </cell>
          <cell r="AC4028">
            <v>10</v>
          </cell>
          <cell r="AE4028">
            <v>100</v>
          </cell>
          <cell r="AF4028" t="str">
            <v/>
          </cell>
        </row>
        <row r="4029">
          <cell r="A4029">
            <v>43393</v>
          </cell>
          <cell r="AB4029" t="str">
            <v>WON</v>
          </cell>
          <cell r="AC4029">
            <v>1.05</v>
          </cell>
          <cell r="AE4029">
            <v>100</v>
          </cell>
          <cell r="AF4029">
            <v>105</v>
          </cell>
        </row>
        <row r="4030">
          <cell r="A4030">
            <v>43393</v>
          </cell>
          <cell r="AB4030" t="str">
            <v>3rd</v>
          </cell>
          <cell r="AC4030">
            <v>8</v>
          </cell>
          <cell r="AE4030">
            <v>100</v>
          </cell>
          <cell r="AF4030" t="str">
            <v/>
          </cell>
        </row>
        <row r="4031">
          <cell r="A4031">
            <v>43393</v>
          </cell>
          <cell r="AC4031">
            <v>8</v>
          </cell>
          <cell r="AE4031">
            <v>100</v>
          </cell>
          <cell r="AF4031" t="str">
            <v/>
          </cell>
        </row>
        <row r="4032">
          <cell r="A4032">
            <v>43393</v>
          </cell>
          <cell r="AC4032">
            <v>7.5</v>
          </cell>
          <cell r="AE4032">
            <v>100</v>
          </cell>
          <cell r="AF4032" t="str">
            <v/>
          </cell>
        </row>
        <row r="4033">
          <cell r="A4033">
            <v>43393</v>
          </cell>
          <cell r="AC4033">
            <v>5.5</v>
          </cell>
          <cell r="AE4033">
            <v>100</v>
          </cell>
          <cell r="AF4033" t="str">
            <v/>
          </cell>
        </row>
        <row r="4034">
          <cell r="A4034">
            <v>43393</v>
          </cell>
          <cell r="AB4034" t="str">
            <v>2nd</v>
          </cell>
          <cell r="AC4034">
            <v>12</v>
          </cell>
          <cell r="AE4034">
            <v>100</v>
          </cell>
          <cell r="AF4034" t="str">
            <v/>
          </cell>
        </row>
        <row r="4035">
          <cell r="A4035">
            <v>43393</v>
          </cell>
          <cell r="AB4035" t="str">
            <v>WON</v>
          </cell>
          <cell r="AC4035">
            <v>12.9</v>
          </cell>
          <cell r="AE4035">
            <v>100</v>
          </cell>
          <cell r="AF4035">
            <v>1290</v>
          </cell>
        </row>
        <row r="4036">
          <cell r="A4036">
            <v>43393</v>
          </cell>
          <cell r="AB4036" t="str">
            <v>3rd</v>
          </cell>
          <cell r="AC4036">
            <v>7</v>
          </cell>
          <cell r="AE4036">
            <v>100</v>
          </cell>
          <cell r="AF4036" t="str">
            <v/>
          </cell>
        </row>
        <row r="4037">
          <cell r="A4037">
            <v>43393</v>
          </cell>
          <cell r="AB4037" t="str">
            <v>2nd</v>
          </cell>
          <cell r="AC4037">
            <v>3.5</v>
          </cell>
          <cell r="AE4037">
            <v>100</v>
          </cell>
          <cell r="AF4037" t="str">
            <v/>
          </cell>
        </row>
        <row r="4038">
          <cell r="A4038">
            <v>43393</v>
          </cell>
          <cell r="AB4038" t="str">
            <v>WON</v>
          </cell>
          <cell r="AC4038">
            <v>8.5</v>
          </cell>
          <cell r="AE4038">
            <v>100</v>
          </cell>
          <cell r="AF4038">
            <v>850</v>
          </cell>
        </row>
        <row r="4039">
          <cell r="A4039">
            <v>43393</v>
          </cell>
          <cell r="AC4039">
            <v>11</v>
          </cell>
          <cell r="AE4039">
            <v>100</v>
          </cell>
          <cell r="AF4039" t="str">
            <v/>
          </cell>
        </row>
        <row r="4040">
          <cell r="A4040">
            <v>43393</v>
          </cell>
          <cell r="AC4040">
            <v>6</v>
          </cell>
          <cell r="AE4040">
            <v>100</v>
          </cell>
          <cell r="AF4040" t="str">
            <v/>
          </cell>
        </row>
        <row r="4041">
          <cell r="A4041">
            <v>43393</v>
          </cell>
          <cell r="AC4041">
            <v>8.5</v>
          </cell>
          <cell r="AE4041">
            <v>100</v>
          </cell>
          <cell r="AF4041" t="str">
            <v/>
          </cell>
        </row>
        <row r="4042">
          <cell r="A4042">
            <v>43393</v>
          </cell>
          <cell r="AB4042" t="str">
            <v>2nd</v>
          </cell>
          <cell r="AC4042">
            <v>6.5</v>
          </cell>
          <cell r="AE4042">
            <v>100</v>
          </cell>
          <cell r="AF4042" t="str">
            <v/>
          </cell>
        </row>
        <row r="4043">
          <cell r="A4043">
            <v>43393</v>
          </cell>
          <cell r="AC4043">
            <v>5</v>
          </cell>
          <cell r="AE4043">
            <v>100</v>
          </cell>
          <cell r="AF4043" t="str">
            <v/>
          </cell>
        </row>
        <row r="4044">
          <cell r="A4044">
            <v>43393</v>
          </cell>
          <cell r="AC4044">
            <v>7</v>
          </cell>
          <cell r="AE4044">
            <v>100</v>
          </cell>
          <cell r="AF4044" t="str">
            <v/>
          </cell>
        </row>
        <row r="4045">
          <cell r="A4045">
            <v>43393</v>
          </cell>
          <cell r="AB4045" t="str">
            <v>3rd</v>
          </cell>
          <cell r="AC4045">
            <v>13</v>
          </cell>
          <cell r="AE4045">
            <v>100</v>
          </cell>
          <cell r="AF4045" t="str">
            <v/>
          </cell>
        </row>
        <row r="4046">
          <cell r="A4046">
            <v>43393</v>
          </cell>
          <cell r="AC4046">
            <v>14</v>
          </cell>
          <cell r="AE4046">
            <v>100</v>
          </cell>
          <cell r="AF4046" t="str">
            <v/>
          </cell>
        </row>
        <row r="4047">
          <cell r="A4047">
            <v>43399</v>
          </cell>
          <cell r="AB4047" t="str">
            <v>2nd</v>
          </cell>
          <cell r="AC4047">
            <v>6</v>
          </cell>
          <cell r="AE4047">
            <v>100</v>
          </cell>
          <cell r="AF4047" t="str">
            <v/>
          </cell>
        </row>
        <row r="4048">
          <cell r="A4048">
            <v>43399</v>
          </cell>
          <cell r="AC4048">
            <v>41</v>
          </cell>
          <cell r="AE4048">
            <v>100</v>
          </cell>
          <cell r="AF4048" t="str">
            <v/>
          </cell>
        </row>
        <row r="4049">
          <cell r="A4049">
            <v>43399</v>
          </cell>
          <cell r="AB4049" t="str">
            <v>WON</v>
          </cell>
          <cell r="AC4049">
            <v>3.8</v>
          </cell>
          <cell r="AE4049">
            <v>100</v>
          </cell>
          <cell r="AF4049">
            <v>380</v>
          </cell>
        </row>
        <row r="4050">
          <cell r="A4050">
            <v>43399</v>
          </cell>
          <cell r="AC4050">
            <v>9.5</v>
          </cell>
          <cell r="AE4050">
            <v>100</v>
          </cell>
          <cell r="AF4050" t="str">
            <v/>
          </cell>
        </row>
        <row r="4051">
          <cell r="A4051">
            <v>43399</v>
          </cell>
          <cell r="AC4051">
            <v>12</v>
          </cell>
          <cell r="AE4051">
            <v>100</v>
          </cell>
          <cell r="AF4051" t="str">
            <v/>
          </cell>
        </row>
        <row r="4052">
          <cell r="A4052">
            <v>43399</v>
          </cell>
          <cell r="AB4052" t="str">
            <v>3rd</v>
          </cell>
          <cell r="AC4052">
            <v>2.4</v>
          </cell>
          <cell r="AE4052">
            <v>100</v>
          </cell>
          <cell r="AF4052" t="str">
            <v/>
          </cell>
        </row>
        <row r="4053">
          <cell r="A4053">
            <v>43399</v>
          </cell>
          <cell r="AC4053">
            <v>7.5</v>
          </cell>
          <cell r="AE4053">
            <v>100</v>
          </cell>
          <cell r="AF4053" t="str">
            <v/>
          </cell>
        </row>
        <row r="4054">
          <cell r="A4054">
            <v>43399</v>
          </cell>
          <cell r="AC4054">
            <v>14</v>
          </cell>
          <cell r="AE4054">
            <v>100</v>
          </cell>
          <cell r="AF4054" t="str">
            <v/>
          </cell>
        </row>
        <row r="4055">
          <cell r="A4055">
            <v>43399</v>
          </cell>
          <cell r="AC4055">
            <v>6</v>
          </cell>
          <cell r="AE4055">
            <v>100</v>
          </cell>
          <cell r="AF4055" t="str">
            <v/>
          </cell>
        </row>
        <row r="4056">
          <cell r="A4056">
            <v>43399</v>
          </cell>
          <cell r="AB4056" t="str">
            <v>WON</v>
          </cell>
          <cell r="AC4056">
            <v>10.7</v>
          </cell>
          <cell r="AE4056">
            <v>100</v>
          </cell>
          <cell r="AF4056">
            <v>1070</v>
          </cell>
        </row>
        <row r="4057">
          <cell r="A4057">
            <v>43399</v>
          </cell>
          <cell r="AB4057" t="str">
            <v>2nd</v>
          </cell>
          <cell r="AC4057">
            <v>3.2</v>
          </cell>
          <cell r="AE4057">
            <v>100</v>
          </cell>
          <cell r="AF4057" t="str">
            <v/>
          </cell>
        </row>
        <row r="4058">
          <cell r="A4058">
            <v>43399</v>
          </cell>
          <cell r="AB4058" t="str">
            <v>WON</v>
          </cell>
          <cell r="AC4058">
            <v>1.75</v>
          </cell>
          <cell r="AE4058">
            <v>100</v>
          </cell>
          <cell r="AF4058">
            <v>175</v>
          </cell>
        </row>
        <row r="4059">
          <cell r="A4059">
            <v>43399</v>
          </cell>
          <cell r="AC4059">
            <v>9</v>
          </cell>
          <cell r="AE4059">
            <v>100</v>
          </cell>
          <cell r="AF4059" t="str">
            <v/>
          </cell>
        </row>
        <row r="4060">
          <cell r="A4060">
            <v>43399</v>
          </cell>
          <cell r="AC4060">
            <v>21</v>
          </cell>
          <cell r="AE4060">
            <v>100</v>
          </cell>
          <cell r="AF4060" t="str">
            <v/>
          </cell>
        </row>
        <row r="4061">
          <cell r="A4061">
            <v>43399</v>
          </cell>
          <cell r="AC4061">
            <v>21</v>
          </cell>
          <cell r="AE4061">
            <v>100</v>
          </cell>
          <cell r="AF4061" t="str">
            <v/>
          </cell>
        </row>
        <row r="4062">
          <cell r="A4062">
            <v>43399</v>
          </cell>
          <cell r="AB4062" t="str">
            <v>2nd</v>
          </cell>
          <cell r="AC4062">
            <v>7</v>
          </cell>
          <cell r="AE4062">
            <v>100</v>
          </cell>
          <cell r="AF4062" t="str">
            <v/>
          </cell>
        </row>
        <row r="4063">
          <cell r="A4063">
            <v>43399</v>
          </cell>
          <cell r="AB4063" t="str">
            <v>WON</v>
          </cell>
          <cell r="AC4063">
            <v>13</v>
          </cell>
          <cell r="AE4063">
            <v>100</v>
          </cell>
          <cell r="AF4063">
            <v>1300</v>
          </cell>
        </row>
        <row r="4064">
          <cell r="A4064">
            <v>43399</v>
          </cell>
          <cell r="AB4064" t="str">
            <v>3rd</v>
          </cell>
          <cell r="AC4064">
            <v>3.7</v>
          </cell>
          <cell r="AE4064">
            <v>100</v>
          </cell>
          <cell r="AF4064" t="str">
            <v/>
          </cell>
        </row>
        <row r="4065">
          <cell r="A4065">
            <v>43399</v>
          </cell>
          <cell r="AC4065">
            <v>4.2</v>
          </cell>
          <cell r="AE4065">
            <v>100</v>
          </cell>
          <cell r="AF4065" t="str">
            <v/>
          </cell>
        </row>
        <row r="4066">
          <cell r="A4066">
            <v>43399</v>
          </cell>
          <cell r="AC4066">
            <v>14</v>
          </cell>
          <cell r="AE4066">
            <v>100</v>
          </cell>
          <cell r="AF4066" t="str">
            <v/>
          </cell>
        </row>
        <row r="4067">
          <cell r="A4067">
            <v>43399</v>
          </cell>
          <cell r="AC4067">
            <v>13</v>
          </cell>
          <cell r="AE4067">
            <v>100</v>
          </cell>
          <cell r="AF4067" t="str">
            <v/>
          </cell>
        </row>
        <row r="4068">
          <cell r="A4068">
            <v>43399</v>
          </cell>
          <cell r="AB4068" t="str">
            <v>2nd</v>
          </cell>
          <cell r="AC4068">
            <v>9.5</v>
          </cell>
          <cell r="AE4068">
            <v>100</v>
          </cell>
          <cell r="AF4068" t="str">
            <v/>
          </cell>
        </row>
        <row r="4069">
          <cell r="A4069">
            <v>43399</v>
          </cell>
          <cell r="AB4069" t="str">
            <v>WON</v>
          </cell>
          <cell r="AC4069">
            <v>4</v>
          </cell>
          <cell r="AE4069">
            <v>100</v>
          </cell>
          <cell r="AF4069">
            <v>400</v>
          </cell>
        </row>
        <row r="4070">
          <cell r="A4070">
            <v>43399</v>
          </cell>
          <cell r="AC4070">
            <v>31</v>
          </cell>
          <cell r="AE4070">
            <v>100</v>
          </cell>
          <cell r="AF4070" t="str">
            <v/>
          </cell>
        </row>
        <row r="4071">
          <cell r="A4071">
            <v>43399</v>
          </cell>
          <cell r="AC4071">
            <v>21</v>
          </cell>
          <cell r="AE4071">
            <v>100</v>
          </cell>
          <cell r="AF4071" t="str">
            <v/>
          </cell>
        </row>
        <row r="4072">
          <cell r="A4072">
            <v>43399</v>
          </cell>
          <cell r="AC4072">
            <v>6.5</v>
          </cell>
          <cell r="AE4072">
            <v>100</v>
          </cell>
          <cell r="AF4072" t="str">
            <v/>
          </cell>
        </row>
        <row r="4073">
          <cell r="A4073">
            <v>43399</v>
          </cell>
          <cell r="AC4073">
            <v>4.4000000000000004</v>
          </cell>
          <cell r="AE4073">
            <v>100</v>
          </cell>
          <cell r="AF4073" t="str">
            <v/>
          </cell>
        </row>
        <row r="4074">
          <cell r="A4074">
            <v>43399</v>
          </cell>
          <cell r="AC4074">
            <v>16</v>
          </cell>
          <cell r="AE4074">
            <v>100</v>
          </cell>
          <cell r="AF4074" t="str">
            <v/>
          </cell>
        </row>
        <row r="4075">
          <cell r="A4075">
            <v>43399</v>
          </cell>
          <cell r="AC4075">
            <v>14</v>
          </cell>
          <cell r="AE4075">
            <v>100</v>
          </cell>
          <cell r="AF4075" t="str">
            <v/>
          </cell>
        </row>
        <row r="4076">
          <cell r="A4076">
            <v>43399</v>
          </cell>
          <cell r="AB4076" t="str">
            <v>WON</v>
          </cell>
          <cell r="AC4076">
            <v>9</v>
          </cell>
          <cell r="AE4076">
            <v>100</v>
          </cell>
          <cell r="AF4076">
            <v>900</v>
          </cell>
        </row>
        <row r="4077">
          <cell r="A4077">
            <v>43399</v>
          </cell>
          <cell r="AB4077" t="str">
            <v>2nd</v>
          </cell>
          <cell r="AC4077">
            <v>6.5</v>
          </cell>
          <cell r="AE4077">
            <v>100</v>
          </cell>
          <cell r="AF4077" t="str">
            <v/>
          </cell>
        </row>
        <row r="4078">
          <cell r="A4078">
            <v>43399</v>
          </cell>
          <cell r="AC4078">
            <v>5.5</v>
          </cell>
          <cell r="AE4078">
            <v>100</v>
          </cell>
          <cell r="AF4078" t="str">
            <v/>
          </cell>
        </row>
        <row r="4079">
          <cell r="A4079">
            <v>43399</v>
          </cell>
          <cell r="AC4079">
            <v>7.5</v>
          </cell>
          <cell r="AE4079">
            <v>100</v>
          </cell>
          <cell r="AF4079" t="str">
            <v/>
          </cell>
        </row>
        <row r="4080">
          <cell r="A4080">
            <v>43399</v>
          </cell>
          <cell r="AB4080" t="str">
            <v>WON</v>
          </cell>
          <cell r="AC4080">
            <v>3.1</v>
          </cell>
          <cell r="AE4080">
            <v>100</v>
          </cell>
          <cell r="AF4080">
            <v>310</v>
          </cell>
        </row>
        <row r="4081">
          <cell r="A4081">
            <v>43399</v>
          </cell>
          <cell r="AC4081">
            <v>8.5</v>
          </cell>
          <cell r="AE4081">
            <v>100</v>
          </cell>
          <cell r="AF4081" t="str">
            <v/>
          </cell>
        </row>
        <row r="4082">
          <cell r="A4082">
            <v>43400</v>
          </cell>
          <cell r="AC4082">
            <v>5.5</v>
          </cell>
          <cell r="AE4082">
            <v>100</v>
          </cell>
          <cell r="AF4082" t="str">
            <v/>
          </cell>
        </row>
        <row r="4083">
          <cell r="A4083">
            <v>43400</v>
          </cell>
          <cell r="AC4083">
            <v>10</v>
          </cell>
          <cell r="AE4083">
            <v>100</v>
          </cell>
          <cell r="AF4083" t="str">
            <v/>
          </cell>
        </row>
        <row r="4084">
          <cell r="A4084">
            <v>43400</v>
          </cell>
          <cell r="AC4084">
            <v>8</v>
          </cell>
          <cell r="AE4084">
            <v>100</v>
          </cell>
          <cell r="AF4084" t="str">
            <v/>
          </cell>
        </row>
        <row r="4085">
          <cell r="A4085">
            <v>43400</v>
          </cell>
          <cell r="AB4085" t="str">
            <v>3rd</v>
          </cell>
          <cell r="AC4085">
            <v>4.5999999999999996</v>
          </cell>
          <cell r="AE4085">
            <v>100</v>
          </cell>
          <cell r="AF4085" t="str">
            <v/>
          </cell>
        </row>
        <row r="4086">
          <cell r="A4086">
            <v>43400</v>
          </cell>
          <cell r="AC4086">
            <v>7</v>
          </cell>
          <cell r="AE4086">
            <v>100</v>
          </cell>
          <cell r="AF4086" t="str">
            <v/>
          </cell>
        </row>
        <row r="4087">
          <cell r="A4087">
            <v>43400</v>
          </cell>
          <cell r="AC4087">
            <v>2</v>
          </cell>
          <cell r="AE4087">
            <v>100</v>
          </cell>
          <cell r="AF4087" t="str">
            <v/>
          </cell>
        </row>
        <row r="4088">
          <cell r="A4088">
            <v>43400</v>
          </cell>
          <cell r="AB4088" t="str">
            <v>3rd</v>
          </cell>
          <cell r="AC4088">
            <v>9</v>
          </cell>
          <cell r="AE4088">
            <v>100</v>
          </cell>
          <cell r="AF4088" t="str">
            <v/>
          </cell>
        </row>
        <row r="4089">
          <cell r="A4089">
            <v>43400</v>
          </cell>
          <cell r="AC4089">
            <v>8.5</v>
          </cell>
          <cell r="AE4089">
            <v>100</v>
          </cell>
          <cell r="AF4089" t="str">
            <v/>
          </cell>
        </row>
        <row r="4090">
          <cell r="A4090">
            <v>43400</v>
          </cell>
          <cell r="AC4090">
            <v>8.5</v>
          </cell>
          <cell r="AE4090">
            <v>100</v>
          </cell>
          <cell r="AF4090" t="str">
            <v/>
          </cell>
        </row>
        <row r="4091">
          <cell r="A4091">
            <v>43400</v>
          </cell>
          <cell r="AB4091" t="str">
            <v>3rd</v>
          </cell>
          <cell r="AC4091">
            <v>21</v>
          </cell>
          <cell r="AE4091">
            <v>100</v>
          </cell>
          <cell r="AF4091" t="str">
            <v/>
          </cell>
        </row>
        <row r="4092">
          <cell r="A4092">
            <v>43400</v>
          </cell>
          <cell r="AC4092">
            <v>5</v>
          </cell>
          <cell r="AE4092">
            <v>100</v>
          </cell>
          <cell r="AF4092" t="str">
            <v/>
          </cell>
        </row>
        <row r="4093">
          <cell r="A4093">
            <v>43400</v>
          </cell>
          <cell r="AC4093">
            <v>8.5</v>
          </cell>
          <cell r="AE4093">
            <v>100</v>
          </cell>
          <cell r="AF4093" t="str">
            <v/>
          </cell>
        </row>
        <row r="4094">
          <cell r="A4094">
            <v>43400</v>
          </cell>
          <cell r="AC4094">
            <v>8.5</v>
          </cell>
          <cell r="AE4094">
            <v>100</v>
          </cell>
          <cell r="AF4094" t="str">
            <v/>
          </cell>
        </row>
        <row r="4095">
          <cell r="A4095">
            <v>43400</v>
          </cell>
          <cell r="AC4095">
            <v>5</v>
          </cell>
          <cell r="AE4095">
            <v>100</v>
          </cell>
          <cell r="AF4095" t="str">
            <v/>
          </cell>
        </row>
        <row r="4096">
          <cell r="A4096">
            <v>43400</v>
          </cell>
          <cell r="AB4096" t="str">
            <v>WON</v>
          </cell>
          <cell r="AC4096">
            <v>13</v>
          </cell>
          <cell r="AE4096">
            <v>100</v>
          </cell>
          <cell r="AF4096">
            <v>1300</v>
          </cell>
        </row>
        <row r="4097">
          <cell r="A4097">
            <v>43400</v>
          </cell>
          <cell r="AC4097">
            <v>5</v>
          </cell>
          <cell r="AE4097">
            <v>100</v>
          </cell>
          <cell r="AF4097" t="str">
            <v/>
          </cell>
        </row>
        <row r="4098">
          <cell r="A4098">
            <v>43400</v>
          </cell>
          <cell r="AB4098" t="str">
            <v>2nd</v>
          </cell>
          <cell r="AC4098">
            <v>6</v>
          </cell>
          <cell r="AE4098">
            <v>100</v>
          </cell>
          <cell r="AF4098" t="str">
            <v/>
          </cell>
        </row>
        <row r="4099">
          <cell r="A4099">
            <v>43400</v>
          </cell>
          <cell r="AC4099">
            <v>7</v>
          </cell>
          <cell r="AE4099">
            <v>100</v>
          </cell>
          <cell r="AF4099" t="str">
            <v/>
          </cell>
        </row>
        <row r="4100">
          <cell r="A4100">
            <v>43400</v>
          </cell>
          <cell r="AB4100" t="str">
            <v>WON</v>
          </cell>
          <cell r="AC4100">
            <v>9</v>
          </cell>
          <cell r="AE4100">
            <v>100</v>
          </cell>
          <cell r="AF4100">
            <v>900</v>
          </cell>
        </row>
        <row r="4101">
          <cell r="A4101">
            <v>43400</v>
          </cell>
          <cell r="AC4101">
            <v>10</v>
          </cell>
          <cell r="AE4101">
            <v>100</v>
          </cell>
          <cell r="AF4101" t="str">
            <v/>
          </cell>
        </row>
        <row r="4102">
          <cell r="A4102">
            <v>43400</v>
          </cell>
          <cell r="AB4102" t="str">
            <v>WON</v>
          </cell>
          <cell r="AC4102">
            <v>3.5</v>
          </cell>
          <cell r="AE4102">
            <v>100</v>
          </cell>
          <cell r="AF4102">
            <v>350</v>
          </cell>
        </row>
        <row r="4103">
          <cell r="A4103">
            <v>43400</v>
          </cell>
          <cell r="AB4103" t="str">
            <v>2nd</v>
          </cell>
          <cell r="AC4103">
            <v>9</v>
          </cell>
          <cell r="AE4103">
            <v>100</v>
          </cell>
          <cell r="AF4103" t="str">
            <v/>
          </cell>
        </row>
        <row r="4104">
          <cell r="A4104">
            <v>43400</v>
          </cell>
          <cell r="AB4104" t="str">
            <v>3rd</v>
          </cell>
          <cell r="AC4104">
            <v>2.1</v>
          </cell>
          <cell r="AE4104">
            <v>100</v>
          </cell>
          <cell r="AF4104" t="str">
            <v/>
          </cell>
        </row>
        <row r="4105">
          <cell r="A4105">
            <v>43400</v>
          </cell>
          <cell r="AC4105">
            <v>6.5</v>
          </cell>
          <cell r="AE4105">
            <v>100</v>
          </cell>
          <cell r="AF4105" t="str">
            <v/>
          </cell>
        </row>
        <row r="4106">
          <cell r="A4106">
            <v>43400</v>
          </cell>
          <cell r="AC4106">
            <v>7</v>
          </cell>
          <cell r="AE4106">
            <v>100</v>
          </cell>
          <cell r="AF4106" t="str">
            <v/>
          </cell>
        </row>
        <row r="4107">
          <cell r="A4107">
            <v>43400</v>
          </cell>
          <cell r="AB4107" t="str">
            <v>WON</v>
          </cell>
          <cell r="AC4107">
            <v>2.9</v>
          </cell>
          <cell r="AE4107">
            <v>100</v>
          </cell>
          <cell r="AF4107">
            <v>290</v>
          </cell>
        </row>
        <row r="4108">
          <cell r="A4108">
            <v>43400</v>
          </cell>
          <cell r="AC4108">
            <v>3.5</v>
          </cell>
          <cell r="AE4108">
            <v>100</v>
          </cell>
          <cell r="AF4108" t="str">
            <v/>
          </cell>
        </row>
        <row r="4109">
          <cell r="A4109">
            <v>43400</v>
          </cell>
          <cell r="AB4109" t="str">
            <v>2nd</v>
          </cell>
          <cell r="AC4109">
            <v>10</v>
          </cell>
          <cell r="AE4109">
            <v>100</v>
          </cell>
          <cell r="AF4109" t="str">
            <v/>
          </cell>
        </row>
        <row r="4110">
          <cell r="A4110">
            <v>43400</v>
          </cell>
          <cell r="AC4110">
            <v>7.5</v>
          </cell>
          <cell r="AE4110">
            <v>100</v>
          </cell>
          <cell r="AF4110" t="str">
            <v/>
          </cell>
        </row>
        <row r="4111">
          <cell r="A4111">
            <v>43400</v>
          </cell>
          <cell r="AC4111">
            <v>26</v>
          </cell>
          <cell r="AE4111">
            <v>100</v>
          </cell>
          <cell r="AF4111" t="str">
            <v/>
          </cell>
        </row>
        <row r="4112">
          <cell r="A4112">
            <v>43400</v>
          </cell>
          <cell r="AC4112">
            <v>11</v>
          </cell>
          <cell r="AE4112">
            <v>100</v>
          </cell>
          <cell r="AF4112" t="str">
            <v/>
          </cell>
        </row>
        <row r="4113">
          <cell r="A4113">
            <v>43400</v>
          </cell>
          <cell r="AC4113">
            <v>9.5</v>
          </cell>
          <cell r="AE4113">
            <v>100</v>
          </cell>
          <cell r="AF4113" t="str">
            <v/>
          </cell>
        </row>
        <row r="4114">
          <cell r="A4114">
            <v>43400</v>
          </cell>
          <cell r="AC4114">
            <v>4.5999999999999996</v>
          </cell>
          <cell r="AE4114">
            <v>100</v>
          </cell>
          <cell r="AF4114" t="str">
            <v/>
          </cell>
        </row>
        <row r="4115">
          <cell r="A4115">
            <v>43400</v>
          </cell>
          <cell r="AB4115" t="str">
            <v>3rd</v>
          </cell>
          <cell r="AC4115">
            <v>14</v>
          </cell>
          <cell r="AE4115">
            <v>100</v>
          </cell>
          <cell r="AF4115" t="str">
            <v/>
          </cell>
        </row>
        <row r="4116">
          <cell r="A4116">
            <v>43400</v>
          </cell>
          <cell r="AB4116" t="str">
            <v>WON</v>
          </cell>
          <cell r="AC4116">
            <v>7.5</v>
          </cell>
          <cell r="AE4116">
            <v>100</v>
          </cell>
          <cell r="AF4116">
            <v>750</v>
          </cell>
        </row>
        <row r="4117">
          <cell r="A4117">
            <v>43400</v>
          </cell>
          <cell r="AB4117" t="str">
            <v>WON</v>
          </cell>
          <cell r="AC4117">
            <v>1.24</v>
          </cell>
          <cell r="AE4117">
            <v>100</v>
          </cell>
          <cell r="AF4117">
            <v>124</v>
          </cell>
        </row>
        <row r="4118">
          <cell r="A4118">
            <v>43400</v>
          </cell>
          <cell r="AB4118" t="str">
            <v>2nd</v>
          </cell>
          <cell r="AC4118">
            <v>10</v>
          </cell>
          <cell r="AE4118">
            <v>100</v>
          </cell>
          <cell r="AF4118" t="str">
            <v/>
          </cell>
        </row>
        <row r="4119">
          <cell r="A4119">
            <v>43400</v>
          </cell>
          <cell r="AB4119" t="str">
            <v>3rd</v>
          </cell>
          <cell r="AC4119">
            <v>21</v>
          </cell>
          <cell r="AE4119">
            <v>100</v>
          </cell>
          <cell r="AF4119" t="str">
            <v/>
          </cell>
        </row>
        <row r="4120">
          <cell r="A4120">
            <v>43400</v>
          </cell>
          <cell r="AC4120">
            <v>31</v>
          </cell>
          <cell r="AE4120">
            <v>100</v>
          </cell>
          <cell r="AF4120" t="str">
            <v/>
          </cell>
        </row>
        <row r="4121">
          <cell r="A4121">
            <v>43400</v>
          </cell>
          <cell r="AC4121">
            <v>31</v>
          </cell>
          <cell r="AE4121">
            <v>100</v>
          </cell>
          <cell r="AF4121" t="str">
            <v/>
          </cell>
        </row>
        <row r="4122">
          <cell r="A4122">
            <v>43407</v>
          </cell>
          <cell r="AC4122">
            <v>15</v>
          </cell>
          <cell r="AE4122">
            <v>100</v>
          </cell>
          <cell r="AF4122" t="str">
            <v/>
          </cell>
        </row>
        <row r="4123">
          <cell r="A4123">
            <v>43407</v>
          </cell>
          <cell r="AC4123">
            <v>8.5</v>
          </cell>
          <cell r="AE4123">
            <v>100</v>
          </cell>
          <cell r="AF4123" t="str">
            <v/>
          </cell>
        </row>
        <row r="4124">
          <cell r="A4124">
            <v>43407</v>
          </cell>
          <cell r="AB4124" t="str">
            <v>WON</v>
          </cell>
          <cell r="AC4124">
            <v>5</v>
          </cell>
          <cell r="AE4124">
            <v>100</v>
          </cell>
          <cell r="AF4124">
            <v>500</v>
          </cell>
        </row>
        <row r="4125">
          <cell r="A4125">
            <v>43407</v>
          </cell>
          <cell r="AB4125" t="str">
            <v>3rd</v>
          </cell>
          <cell r="AC4125">
            <v>18</v>
          </cell>
          <cell r="AE4125">
            <v>100</v>
          </cell>
          <cell r="AF4125" t="str">
            <v/>
          </cell>
        </row>
        <row r="4126">
          <cell r="A4126">
            <v>43407</v>
          </cell>
          <cell r="AB4126" t="str">
            <v>2nd</v>
          </cell>
          <cell r="AC4126">
            <v>6.5</v>
          </cell>
          <cell r="AE4126">
            <v>100</v>
          </cell>
          <cell r="AF4126" t="str">
            <v/>
          </cell>
        </row>
        <row r="4127">
          <cell r="A4127">
            <v>43407</v>
          </cell>
          <cell r="AC4127">
            <v>2.4</v>
          </cell>
          <cell r="AE4127">
            <v>100</v>
          </cell>
          <cell r="AF4127" t="str">
            <v/>
          </cell>
        </row>
        <row r="4128">
          <cell r="A4128">
            <v>43407</v>
          </cell>
          <cell r="AB4128" t="str">
            <v>WON</v>
          </cell>
          <cell r="AC4128">
            <v>7.1</v>
          </cell>
          <cell r="AE4128">
            <v>100</v>
          </cell>
          <cell r="AF4128">
            <v>710</v>
          </cell>
        </row>
        <row r="4129">
          <cell r="A4129">
            <v>43407</v>
          </cell>
          <cell r="AB4129" t="str">
            <v>3rd</v>
          </cell>
          <cell r="AC4129">
            <v>7</v>
          </cell>
          <cell r="AE4129">
            <v>100</v>
          </cell>
          <cell r="AF4129" t="str">
            <v/>
          </cell>
        </row>
        <row r="4130">
          <cell r="A4130">
            <v>43407</v>
          </cell>
          <cell r="AC4130">
            <v>11</v>
          </cell>
          <cell r="AE4130">
            <v>100</v>
          </cell>
          <cell r="AF4130" t="str">
            <v/>
          </cell>
        </row>
        <row r="4131">
          <cell r="A4131">
            <v>43407</v>
          </cell>
          <cell r="AC4131">
            <v>26</v>
          </cell>
          <cell r="AE4131">
            <v>100</v>
          </cell>
          <cell r="AF4131" t="str">
            <v/>
          </cell>
        </row>
        <row r="4132">
          <cell r="A4132">
            <v>43407</v>
          </cell>
          <cell r="AC4132">
            <v>8</v>
          </cell>
          <cell r="AE4132">
            <v>100</v>
          </cell>
          <cell r="AF4132" t="str">
            <v/>
          </cell>
        </row>
        <row r="4133">
          <cell r="A4133">
            <v>43407</v>
          </cell>
          <cell r="AB4133" t="str">
            <v>WON</v>
          </cell>
          <cell r="AC4133">
            <v>3.1</v>
          </cell>
          <cell r="AE4133">
            <v>100</v>
          </cell>
          <cell r="AF4133">
            <v>310</v>
          </cell>
        </row>
        <row r="4134">
          <cell r="A4134">
            <v>43407</v>
          </cell>
          <cell r="AC4134">
            <v>26</v>
          </cell>
          <cell r="AE4134">
            <v>100</v>
          </cell>
          <cell r="AF4134" t="str">
            <v/>
          </cell>
        </row>
        <row r="4135">
          <cell r="A4135">
            <v>43407</v>
          </cell>
          <cell r="AB4135" t="str">
            <v>3rd</v>
          </cell>
          <cell r="AC4135">
            <v>5.5</v>
          </cell>
          <cell r="AE4135">
            <v>100</v>
          </cell>
          <cell r="AF4135" t="str">
            <v/>
          </cell>
        </row>
        <row r="4136">
          <cell r="A4136">
            <v>43407</v>
          </cell>
          <cell r="AB4136" t="str">
            <v>2nd</v>
          </cell>
          <cell r="AC4136">
            <v>12</v>
          </cell>
          <cell r="AE4136">
            <v>100</v>
          </cell>
          <cell r="AF4136" t="str">
            <v/>
          </cell>
        </row>
        <row r="4137">
          <cell r="A4137">
            <v>43407</v>
          </cell>
          <cell r="AB4137" t="str">
            <v>2nd</v>
          </cell>
          <cell r="AC4137">
            <v>4.4000000000000004</v>
          </cell>
          <cell r="AE4137">
            <v>100</v>
          </cell>
          <cell r="AF4137" t="str">
            <v/>
          </cell>
        </row>
        <row r="4138">
          <cell r="A4138">
            <v>43407</v>
          </cell>
          <cell r="AB4138" t="str">
            <v>WON</v>
          </cell>
          <cell r="AC4138">
            <v>4.5999999999999996</v>
          </cell>
          <cell r="AE4138">
            <v>100</v>
          </cell>
          <cell r="AF4138">
            <v>459.99999999999994</v>
          </cell>
        </row>
        <row r="4139">
          <cell r="A4139">
            <v>43407</v>
          </cell>
          <cell r="AB4139" t="str">
            <v>3rd</v>
          </cell>
          <cell r="AC4139">
            <v>6.5</v>
          </cell>
          <cell r="AE4139">
            <v>100</v>
          </cell>
          <cell r="AF4139" t="str">
            <v/>
          </cell>
        </row>
        <row r="4140">
          <cell r="A4140">
            <v>43407</v>
          </cell>
          <cell r="AC4140">
            <v>12</v>
          </cell>
          <cell r="AE4140">
            <v>100</v>
          </cell>
          <cell r="AF4140" t="str">
            <v/>
          </cell>
        </row>
        <row r="4141">
          <cell r="A4141">
            <v>43407</v>
          </cell>
          <cell r="AC4141">
            <v>8</v>
          </cell>
          <cell r="AE4141">
            <v>100</v>
          </cell>
          <cell r="AF4141" t="str">
            <v/>
          </cell>
        </row>
        <row r="4142">
          <cell r="A4142">
            <v>43407</v>
          </cell>
          <cell r="AB4142" t="str">
            <v>2nd</v>
          </cell>
          <cell r="AC4142">
            <v>4</v>
          </cell>
          <cell r="AE4142">
            <v>100</v>
          </cell>
          <cell r="AF4142" t="str">
            <v/>
          </cell>
        </row>
        <row r="4143">
          <cell r="A4143">
            <v>43407</v>
          </cell>
          <cell r="AC4143">
            <v>12</v>
          </cell>
          <cell r="AE4143">
            <v>100</v>
          </cell>
          <cell r="AF4143" t="str">
            <v/>
          </cell>
        </row>
        <row r="4144">
          <cell r="A4144">
            <v>43407</v>
          </cell>
          <cell r="AB4144" t="str">
            <v>WON</v>
          </cell>
          <cell r="AC4144">
            <v>5.5</v>
          </cell>
          <cell r="AE4144">
            <v>100</v>
          </cell>
          <cell r="AF4144">
            <v>550</v>
          </cell>
        </row>
        <row r="4145">
          <cell r="A4145">
            <v>43407</v>
          </cell>
          <cell r="AC4145">
            <v>4.2</v>
          </cell>
          <cell r="AE4145">
            <v>100</v>
          </cell>
          <cell r="AF4145" t="str">
            <v/>
          </cell>
        </row>
        <row r="4146">
          <cell r="A4146">
            <v>43407</v>
          </cell>
          <cell r="AC4146">
            <v>9.5</v>
          </cell>
          <cell r="AE4146">
            <v>100</v>
          </cell>
          <cell r="AF4146" t="str">
            <v/>
          </cell>
        </row>
        <row r="4147">
          <cell r="A4147">
            <v>43407</v>
          </cell>
          <cell r="AC4147">
            <v>4.4000000000000004</v>
          </cell>
          <cell r="AE4147">
            <v>100</v>
          </cell>
          <cell r="AF4147" t="str">
            <v/>
          </cell>
        </row>
        <row r="4148">
          <cell r="A4148">
            <v>43407</v>
          </cell>
          <cell r="AC4148">
            <v>15</v>
          </cell>
          <cell r="AE4148">
            <v>100</v>
          </cell>
          <cell r="AF4148" t="str">
            <v/>
          </cell>
        </row>
        <row r="4149">
          <cell r="A4149">
            <v>43407</v>
          </cell>
          <cell r="AC4149">
            <v>7.5</v>
          </cell>
          <cell r="AE4149">
            <v>100</v>
          </cell>
          <cell r="AF4149" t="str">
            <v/>
          </cell>
        </row>
        <row r="4150">
          <cell r="A4150">
            <v>43407</v>
          </cell>
          <cell r="AC4150">
            <v>11</v>
          </cell>
          <cell r="AE4150">
            <v>100</v>
          </cell>
          <cell r="AF4150" t="str">
            <v/>
          </cell>
        </row>
        <row r="4151">
          <cell r="A4151">
            <v>43407</v>
          </cell>
          <cell r="AC4151">
            <v>16</v>
          </cell>
          <cell r="AE4151">
            <v>100</v>
          </cell>
          <cell r="AF4151" t="str">
            <v/>
          </cell>
        </row>
        <row r="4152">
          <cell r="A4152">
            <v>43407</v>
          </cell>
          <cell r="AC4152">
            <v>13</v>
          </cell>
          <cell r="AE4152">
            <v>100</v>
          </cell>
          <cell r="AF4152" t="str">
            <v/>
          </cell>
        </row>
        <row r="4153">
          <cell r="A4153">
            <v>43407</v>
          </cell>
          <cell r="AC4153">
            <v>6.5</v>
          </cell>
          <cell r="AE4153">
            <v>100</v>
          </cell>
          <cell r="AF4153" t="str">
            <v/>
          </cell>
        </row>
        <row r="4154">
          <cell r="A4154">
            <v>43407</v>
          </cell>
          <cell r="AC4154">
            <v>3</v>
          </cell>
          <cell r="AE4154">
            <v>100</v>
          </cell>
          <cell r="AF4154" t="str">
            <v/>
          </cell>
        </row>
        <row r="4155">
          <cell r="A4155">
            <v>43407</v>
          </cell>
          <cell r="AC4155">
            <v>11</v>
          </cell>
          <cell r="AE4155">
            <v>100</v>
          </cell>
          <cell r="AF4155" t="str">
            <v/>
          </cell>
        </row>
        <row r="4156">
          <cell r="A4156">
            <v>43407</v>
          </cell>
          <cell r="AB4156" t="str">
            <v>2nd</v>
          </cell>
          <cell r="AC4156">
            <v>18</v>
          </cell>
          <cell r="AE4156">
            <v>100</v>
          </cell>
          <cell r="AF4156" t="str">
            <v/>
          </cell>
        </row>
        <row r="4157">
          <cell r="A4157">
            <v>43407</v>
          </cell>
          <cell r="AC4157">
            <v>26</v>
          </cell>
          <cell r="AE4157">
            <v>100</v>
          </cell>
          <cell r="AF4157" t="str">
            <v/>
          </cell>
        </row>
        <row r="4158">
          <cell r="A4158">
            <v>43407</v>
          </cell>
          <cell r="AC4158">
            <v>4.8</v>
          </cell>
          <cell r="AE4158">
            <v>100</v>
          </cell>
          <cell r="AF4158" t="str">
            <v/>
          </cell>
        </row>
        <row r="4159">
          <cell r="A4159">
            <v>43407</v>
          </cell>
          <cell r="AC4159">
            <v>7.5</v>
          </cell>
          <cell r="AE4159">
            <v>100</v>
          </cell>
          <cell r="AF4159" t="str">
            <v/>
          </cell>
        </row>
        <row r="4160">
          <cell r="A4160">
            <v>43407</v>
          </cell>
          <cell r="AC4160">
            <v>17</v>
          </cell>
          <cell r="AE4160">
            <v>100</v>
          </cell>
          <cell r="AF4160" t="str">
            <v/>
          </cell>
        </row>
        <row r="4161">
          <cell r="A4161">
            <v>43407</v>
          </cell>
          <cell r="AC4161">
            <v>31</v>
          </cell>
          <cell r="AE4161">
            <v>100</v>
          </cell>
          <cell r="AF4161" t="str">
            <v/>
          </cell>
        </row>
        <row r="4162">
          <cell r="A4162">
            <v>43407</v>
          </cell>
          <cell r="AB4162" t="str">
            <v>2nd</v>
          </cell>
          <cell r="AC4162">
            <v>13</v>
          </cell>
          <cell r="AE4162">
            <v>100</v>
          </cell>
          <cell r="AF4162" t="str">
            <v/>
          </cell>
        </row>
        <row r="4163">
          <cell r="A4163">
            <v>43407</v>
          </cell>
          <cell r="AC4163">
            <v>10</v>
          </cell>
          <cell r="AE4163">
            <v>100</v>
          </cell>
          <cell r="AF4163" t="str">
            <v/>
          </cell>
        </row>
        <row r="4164">
          <cell r="A4164">
            <v>43407</v>
          </cell>
          <cell r="AB4164" t="str">
            <v>WON</v>
          </cell>
          <cell r="AC4164">
            <v>31</v>
          </cell>
          <cell r="AE4164">
            <v>100</v>
          </cell>
          <cell r="AF4164">
            <v>3100</v>
          </cell>
        </row>
        <row r="4165">
          <cell r="A4165">
            <v>43407</v>
          </cell>
          <cell r="AC4165">
            <v>11</v>
          </cell>
          <cell r="AE4165">
            <v>100</v>
          </cell>
          <cell r="AF4165" t="str">
            <v/>
          </cell>
        </row>
        <row r="4166">
          <cell r="A4166">
            <v>43407</v>
          </cell>
          <cell r="AB4166" t="str">
            <v>3rd</v>
          </cell>
          <cell r="AC4166">
            <v>5</v>
          </cell>
          <cell r="AE4166">
            <v>100</v>
          </cell>
          <cell r="AF4166" t="str">
            <v/>
          </cell>
        </row>
        <row r="4167">
          <cell r="A4167">
            <v>43410</v>
          </cell>
          <cell r="AC4167">
            <v>6.5</v>
          </cell>
          <cell r="AE4167">
            <v>100</v>
          </cell>
          <cell r="AF4167" t="str">
            <v/>
          </cell>
        </row>
        <row r="4168">
          <cell r="A4168">
            <v>43410</v>
          </cell>
          <cell r="AB4168" t="str">
            <v>WON</v>
          </cell>
          <cell r="AC4168">
            <v>6</v>
          </cell>
          <cell r="AE4168">
            <v>100</v>
          </cell>
          <cell r="AF4168">
            <v>600</v>
          </cell>
        </row>
        <row r="4169">
          <cell r="A4169">
            <v>43410</v>
          </cell>
          <cell r="AC4169">
            <v>10</v>
          </cell>
          <cell r="AE4169">
            <v>100</v>
          </cell>
          <cell r="AF4169" t="str">
            <v/>
          </cell>
        </row>
        <row r="4170">
          <cell r="A4170">
            <v>43410</v>
          </cell>
          <cell r="AC4170">
            <v>21</v>
          </cell>
          <cell r="AE4170">
            <v>100</v>
          </cell>
          <cell r="AF4170" t="str">
            <v/>
          </cell>
        </row>
        <row r="4171">
          <cell r="A4171">
            <v>43410</v>
          </cell>
          <cell r="AB4171" t="str">
            <v>3rd</v>
          </cell>
          <cell r="AC4171">
            <v>5.5</v>
          </cell>
          <cell r="AE4171">
            <v>100</v>
          </cell>
          <cell r="AF4171" t="str">
            <v/>
          </cell>
        </row>
        <row r="4172">
          <cell r="A4172">
            <v>43410</v>
          </cell>
          <cell r="AC4172">
            <v>13</v>
          </cell>
          <cell r="AE4172">
            <v>100</v>
          </cell>
          <cell r="AF4172" t="str">
            <v/>
          </cell>
        </row>
        <row r="4173">
          <cell r="A4173">
            <v>43410</v>
          </cell>
          <cell r="AC4173">
            <v>26</v>
          </cell>
          <cell r="AE4173">
            <v>100</v>
          </cell>
          <cell r="AF4173" t="str">
            <v/>
          </cell>
        </row>
        <row r="4174">
          <cell r="A4174">
            <v>43410</v>
          </cell>
          <cell r="AB4174" t="str">
            <v>2nd</v>
          </cell>
          <cell r="AC4174">
            <v>16</v>
          </cell>
          <cell r="AE4174">
            <v>100</v>
          </cell>
          <cell r="AF4174" t="str">
            <v/>
          </cell>
        </row>
        <row r="4175">
          <cell r="A4175">
            <v>43410</v>
          </cell>
          <cell r="AB4175" t="str">
            <v>WON</v>
          </cell>
          <cell r="AC4175">
            <v>3.4</v>
          </cell>
          <cell r="AE4175">
            <v>100</v>
          </cell>
          <cell r="AF4175">
            <v>340</v>
          </cell>
        </row>
        <row r="4176">
          <cell r="A4176">
            <v>43410</v>
          </cell>
          <cell r="AC4176">
            <v>31</v>
          </cell>
          <cell r="AE4176">
            <v>100</v>
          </cell>
          <cell r="AF4176" t="str">
            <v/>
          </cell>
        </row>
        <row r="4177">
          <cell r="A4177">
            <v>43410</v>
          </cell>
          <cell r="AC4177">
            <v>19</v>
          </cell>
          <cell r="AE4177">
            <v>100</v>
          </cell>
          <cell r="AF4177" t="str">
            <v/>
          </cell>
        </row>
        <row r="4178">
          <cell r="A4178">
            <v>43410</v>
          </cell>
          <cell r="AC4178">
            <v>16</v>
          </cell>
          <cell r="AE4178">
            <v>100</v>
          </cell>
          <cell r="AF4178" t="str">
            <v/>
          </cell>
        </row>
        <row r="4179">
          <cell r="A4179">
            <v>43410</v>
          </cell>
          <cell r="AB4179" t="str">
            <v>2nd</v>
          </cell>
          <cell r="AC4179">
            <v>5</v>
          </cell>
          <cell r="AE4179">
            <v>100</v>
          </cell>
          <cell r="AF4179" t="str">
            <v/>
          </cell>
        </row>
        <row r="4180">
          <cell r="A4180">
            <v>43410</v>
          </cell>
          <cell r="AB4180" t="str">
            <v>3rd</v>
          </cell>
          <cell r="AC4180">
            <v>7</v>
          </cell>
          <cell r="AE4180">
            <v>100</v>
          </cell>
          <cell r="AF4180" t="str">
            <v/>
          </cell>
        </row>
        <row r="4181">
          <cell r="A4181">
            <v>43410</v>
          </cell>
          <cell r="AB4181" t="str">
            <v>WON</v>
          </cell>
          <cell r="AC4181">
            <v>6.5</v>
          </cell>
          <cell r="AE4181">
            <v>100</v>
          </cell>
          <cell r="AF4181">
            <v>650</v>
          </cell>
        </row>
        <row r="4182">
          <cell r="A4182">
            <v>43410</v>
          </cell>
          <cell r="AC4182">
            <v>7</v>
          </cell>
          <cell r="AE4182">
            <v>100</v>
          </cell>
          <cell r="AF4182" t="str">
            <v/>
          </cell>
        </row>
        <row r="4183">
          <cell r="A4183">
            <v>43410</v>
          </cell>
          <cell r="AC4183">
            <v>7.5</v>
          </cell>
          <cell r="AE4183">
            <v>100</v>
          </cell>
          <cell r="AF4183" t="str">
            <v/>
          </cell>
        </row>
        <row r="4184">
          <cell r="A4184">
            <v>43410</v>
          </cell>
          <cell r="AB4184" t="str">
            <v>3rd</v>
          </cell>
          <cell r="AC4184">
            <v>8.5</v>
          </cell>
          <cell r="AE4184">
            <v>100</v>
          </cell>
          <cell r="AF4184" t="str">
            <v/>
          </cell>
        </row>
        <row r="4185">
          <cell r="A4185">
            <v>43410</v>
          </cell>
          <cell r="AB4185" t="str">
            <v>WON</v>
          </cell>
          <cell r="AC4185">
            <v>7.8</v>
          </cell>
          <cell r="AE4185">
            <v>100</v>
          </cell>
          <cell r="AF4185">
            <v>780</v>
          </cell>
        </row>
        <row r="4186">
          <cell r="A4186">
            <v>43410</v>
          </cell>
          <cell r="AC4186">
            <v>4.8</v>
          </cell>
          <cell r="AE4186">
            <v>100</v>
          </cell>
          <cell r="AF4186" t="str">
            <v/>
          </cell>
        </row>
        <row r="4187">
          <cell r="A4187">
            <v>43410</v>
          </cell>
          <cell r="AC4187">
            <v>3.6</v>
          </cell>
          <cell r="AE4187">
            <v>100</v>
          </cell>
          <cell r="AF4187" t="str">
            <v/>
          </cell>
        </row>
        <row r="4188">
          <cell r="A4188">
            <v>43410</v>
          </cell>
          <cell r="AC4188">
            <v>8</v>
          </cell>
          <cell r="AE4188">
            <v>100</v>
          </cell>
          <cell r="AF4188" t="str">
            <v/>
          </cell>
        </row>
        <row r="4189">
          <cell r="A4189">
            <v>43410</v>
          </cell>
          <cell r="AC4189">
            <v>21</v>
          </cell>
          <cell r="AE4189">
            <v>100</v>
          </cell>
          <cell r="AF4189" t="str">
            <v/>
          </cell>
        </row>
        <row r="4190">
          <cell r="A4190">
            <v>43410</v>
          </cell>
          <cell r="AB4190" t="str">
            <v>WON</v>
          </cell>
          <cell r="AC4190">
            <v>10.5</v>
          </cell>
          <cell r="AE4190">
            <v>100</v>
          </cell>
          <cell r="AF4190">
            <v>1050</v>
          </cell>
        </row>
        <row r="4191">
          <cell r="A4191">
            <v>43410</v>
          </cell>
          <cell r="AC4191">
            <v>18</v>
          </cell>
          <cell r="AE4191">
            <v>100</v>
          </cell>
          <cell r="AF4191" t="str">
            <v/>
          </cell>
        </row>
        <row r="4192">
          <cell r="A4192">
            <v>43410</v>
          </cell>
          <cell r="AC4192">
            <v>18</v>
          </cell>
          <cell r="AE4192">
            <v>100</v>
          </cell>
          <cell r="AF4192" t="str">
            <v/>
          </cell>
        </row>
        <row r="4193">
          <cell r="A4193">
            <v>43410</v>
          </cell>
          <cell r="AB4193" t="str">
            <v>WON</v>
          </cell>
          <cell r="AC4193">
            <v>12.2</v>
          </cell>
          <cell r="AE4193">
            <v>100</v>
          </cell>
          <cell r="AF4193">
            <v>1220</v>
          </cell>
        </row>
        <row r="4194">
          <cell r="A4194">
            <v>43410</v>
          </cell>
          <cell r="AC4194">
            <v>7.5</v>
          </cell>
          <cell r="AE4194">
            <v>100</v>
          </cell>
          <cell r="AF4194" t="str">
            <v/>
          </cell>
        </row>
        <row r="4195">
          <cell r="A4195">
            <v>43410</v>
          </cell>
          <cell r="AC4195">
            <v>16</v>
          </cell>
          <cell r="AE4195">
            <v>100</v>
          </cell>
          <cell r="AF4195" t="str">
            <v/>
          </cell>
        </row>
        <row r="4196">
          <cell r="A4196">
            <v>43410</v>
          </cell>
          <cell r="AC4196">
            <v>7</v>
          </cell>
          <cell r="AE4196">
            <v>100</v>
          </cell>
          <cell r="AF4196" t="str">
            <v/>
          </cell>
        </row>
        <row r="4197">
          <cell r="A4197">
            <v>43410</v>
          </cell>
          <cell r="AC4197">
            <v>9</v>
          </cell>
          <cell r="AE4197">
            <v>100</v>
          </cell>
          <cell r="AF4197" t="str">
            <v/>
          </cell>
        </row>
        <row r="4198">
          <cell r="A4198">
            <v>43410</v>
          </cell>
          <cell r="AC4198">
            <v>5</v>
          </cell>
          <cell r="AE4198">
            <v>100</v>
          </cell>
          <cell r="AF4198" t="str">
            <v/>
          </cell>
        </row>
        <row r="4199">
          <cell r="A4199">
            <v>43410</v>
          </cell>
          <cell r="AB4199" t="str">
            <v>2nd</v>
          </cell>
          <cell r="AC4199">
            <v>5.5</v>
          </cell>
          <cell r="AE4199">
            <v>100</v>
          </cell>
          <cell r="AF4199" t="str">
            <v/>
          </cell>
        </row>
        <row r="4200">
          <cell r="A4200">
            <v>43410</v>
          </cell>
          <cell r="AC4200">
            <v>10</v>
          </cell>
          <cell r="AE4200">
            <v>100</v>
          </cell>
          <cell r="AF4200" t="str">
            <v/>
          </cell>
        </row>
        <row r="4201">
          <cell r="A4201">
            <v>43410</v>
          </cell>
          <cell r="AC4201">
            <v>19</v>
          </cell>
          <cell r="AE4201">
            <v>100</v>
          </cell>
          <cell r="AF4201" t="str">
            <v/>
          </cell>
        </row>
        <row r="4202">
          <cell r="A4202">
            <v>43410</v>
          </cell>
          <cell r="AC4202">
            <v>7.5</v>
          </cell>
          <cell r="AE4202">
            <v>100</v>
          </cell>
          <cell r="AF4202" t="str">
            <v/>
          </cell>
        </row>
        <row r="4203">
          <cell r="A4203">
            <v>43410</v>
          </cell>
          <cell r="AC4203">
            <v>4.4000000000000004</v>
          </cell>
          <cell r="AE4203">
            <v>100</v>
          </cell>
          <cell r="AF4203" t="str">
            <v/>
          </cell>
        </row>
        <row r="4204">
          <cell r="A4204">
            <v>43410</v>
          </cell>
          <cell r="AC4204">
            <v>20</v>
          </cell>
          <cell r="AE4204">
            <v>100</v>
          </cell>
          <cell r="AF4204" t="str">
            <v/>
          </cell>
        </row>
        <row r="4205">
          <cell r="A4205">
            <v>43410</v>
          </cell>
          <cell r="AC4205">
            <v>7</v>
          </cell>
          <cell r="AE4205">
            <v>100</v>
          </cell>
          <cell r="AF4205" t="str">
            <v/>
          </cell>
        </row>
        <row r="4206">
          <cell r="A4206">
            <v>43410</v>
          </cell>
          <cell r="AC4206">
            <v>21</v>
          </cell>
          <cell r="AE4206">
            <v>100</v>
          </cell>
          <cell r="AF4206" t="str">
            <v/>
          </cell>
        </row>
        <row r="4207">
          <cell r="A4207">
            <v>43410</v>
          </cell>
          <cell r="AB4207" t="str">
            <v>2nd</v>
          </cell>
          <cell r="AC4207">
            <v>8.5</v>
          </cell>
          <cell r="AE4207">
            <v>100</v>
          </cell>
          <cell r="AF4207" t="str">
            <v/>
          </cell>
        </row>
        <row r="4208">
          <cell r="A4208">
            <v>43410</v>
          </cell>
          <cell r="AC4208">
            <v>10</v>
          </cell>
          <cell r="AE4208">
            <v>100</v>
          </cell>
          <cell r="AF4208" t="str">
            <v/>
          </cell>
        </row>
        <row r="4209">
          <cell r="A4209">
            <v>43410</v>
          </cell>
          <cell r="AB4209" t="str">
            <v>3rd</v>
          </cell>
          <cell r="AC4209">
            <v>5</v>
          </cell>
          <cell r="AE4209">
            <v>100</v>
          </cell>
          <cell r="AF4209" t="str">
            <v/>
          </cell>
        </row>
        <row r="4210">
          <cell r="A4210">
            <v>43410</v>
          </cell>
          <cell r="AC4210">
            <v>11</v>
          </cell>
          <cell r="AE4210">
            <v>100</v>
          </cell>
          <cell r="AF4210" t="str">
            <v/>
          </cell>
        </row>
        <row r="4211">
          <cell r="A4211">
            <v>43410</v>
          </cell>
          <cell r="AC4211">
            <v>31</v>
          </cell>
          <cell r="AE4211">
            <v>100</v>
          </cell>
          <cell r="AF4211" t="str">
            <v/>
          </cell>
        </row>
        <row r="4212">
          <cell r="A4212">
            <v>43412</v>
          </cell>
          <cell r="AB4212" t="str">
            <v>WON</v>
          </cell>
          <cell r="AC4212">
            <v>4.2</v>
          </cell>
          <cell r="AE4212">
            <v>100</v>
          </cell>
          <cell r="AF4212">
            <v>420</v>
          </cell>
        </row>
        <row r="4213">
          <cell r="A4213">
            <v>43412</v>
          </cell>
          <cell r="AC4213">
            <v>12</v>
          </cell>
          <cell r="AE4213">
            <v>100</v>
          </cell>
          <cell r="AF4213" t="str">
            <v/>
          </cell>
        </row>
        <row r="4214">
          <cell r="A4214">
            <v>43412</v>
          </cell>
          <cell r="AC4214">
            <v>6.5</v>
          </cell>
          <cell r="AE4214">
            <v>100</v>
          </cell>
          <cell r="AF4214" t="str">
            <v/>
          </cell>
        </row>
        <row r="4215">
          <cell r="A4215">
            <v>43412</v>
          </cell>
          <cell r="AB4215" t="str">
            <v>2nd</v>
          </cell>
          <cell r="AC4215">
            <v>5.5</v>
          </cell>
          <cell r="AE4215">
            <v>100</v>
          </cell>
          <cell r="AF4215" t="str">
            <v/>
          </cell>
        </row>
        <row r="4216">
          <cell r="A4216">
            <v>43412</v>
          </cell>
          <cell r="AC4216">
            <v>17</v>
          </cell>
          <cell r="AE4216">
            <v>100</v>
          </cell>
          <cell r="AF4216" t="str">
            <v/>
          </cell>
        </row>
        <row r="4217">
          <cell r="A4217">
            <v>43412</v>
          </cell>
          <cell r="AB4217" t="str">
            <v>3rd</v>
          </cell>
          <cell r="AC4217">
            <v>4.5999999999999996</v>
          </cell>
          <cell r="AE4217">
            <v>100</v>
          </cell>
          <cell r="AF4217" t="str">
            <v/>
          </cell>
        </row>
        <row r="4218">
          <cell r="A4218">
            <v>43412</v>
          </cell>
          <cell r="AC4218">
            <v>10</v>
          </cell>
          <cell r="AE4218">
            <v>100</v>
          </cell>
          <cell r="AF4218" t="str">
            <v/>
          </cell>
        </row>
        <row r="4219">
          <cell r="A4219">
            <v>43412</v>
          </cell>
          <cell r="AC4219">
            <v>6</v>
          </cell>
          <cell r="AE4219">
            <v>100</v>
          </cell>
          <cell r="AF4219" t="str">
            <v/>
          </cell>
        </row>
        <row r="4220">
          <cell r="A4220">
            <v>43412</v>
          </cell>
          <cell r="AC4220">
            <v>14</v>
          </cell>
          <cell r="AE4220">
            <v>100</v>
          </cell>
          <cell r="AF4220" t="str">
            <v/>
          </cell>
        </row>
        <row r="4221">
          <cell r="A4221">
            <v>43412</v>
          </cell>
          <cell r="AC4221">
            <v>12</v>
          </cell>
          <cell r="AE4221">
            <v>100</v>
          </cell>
          <cell r="AF4221" t="str">
            <v/>
          </cell>
        </row>
        <row r="4222">
          <cell r="A4222">
            <v>43412</v>
          </cell>
          <cell r="AC4222">
            <v>12</v>
          </cell>
          <cell r="AE4222">
            <v>100</v>
          </cell>
          <cell r="AF4222" t="str">
            <v/>
          </cell>
        </row>
        <row r="4223">
          <cell r="A4223">
            <v>43412</v>
          </cell>
          <cell r="AC4223">
            <v>17</v>
          </cell>
          <cell r="AE4223">
            <v>100</v>
          </cell>
          <cell r="AF4223" t="str">
            <v/>
          </cell>
        </row>
        <row r="4224">
          <cell r="A4224">
            <v>43412</v>
          </cell>
          <cell r="AC4224">
            <v>4</v>
          </cell>
          <cell r="AE4224">
            <v>100</v>
          </cell>
          <cell r="AF4224" t="str">
            <v/>
          </cell>
        </row>
        <row r="4225">
          <cell r="A4225">
            <v>43412</v>
          </cell>
          <cell r="AC4225">
            <v>26</v>
          </cell>
          <cell r="AE4225">
            <v>100</v>
          </cell>
          <cell r="AF4225" t="str">
            <v/>
          </cell>
        </row>
        <row r="4226">
          <cell r="A4226">
            <v>43412</v>
          </cell>
          <cell r="AB4226" t="str">
            <v>WON</v>
          </cell>
          <cell r="AC4226">
            <v>26</v>
          </cell>
          <cell r="AE4226">
            <v>100</v>
          </cell>
          <cell r="AF4226">
            <v>2600</v>
          </cell>
        </row>
        <row r="4227">
          <cell r="A4227">
            <v>43412</v>
          </cell>
          <cell r="AC4227">
            <v>3.4</v>
          </cell>
          <cell r="AE4227">
            <v>100</v>
          </cell>
          <cell r="AF4227" t="str">
            <v/>
          </cell>
        </row>
        <row r="4228">
          <cell r="A4228">
            <v>43412</v>
          </cell>
          <cell r="AB4228" t="str">
            <v>WON</v>
          </cell>
          <cell r="AC4228">
            <v>5.6</v>
          </cell>
          <cell r="AE4228">
            <v>100</v>
          </cell>
          <cell r="AF4228">
            <v>560</v>
          </cell>
        </row>
        <row r="4229">
          <cell r="A4229">
            <v>43412</v>
          </cell>
          <cell r="AC4229">
            <v>13</v>
          </cell>
          <cell r="AE4229">
            <v>100</v>
          </cell>
          <cell r="AF4229" t="str">
            <v/>
          </cell>
        </row>
        <row r="4230">
          <cell r="A4230">
            <v>43412</v>
          </cell>
          <cell r="AB4230" t="str">
            <v>2nd</v>
          </cell>
          <cell r="AC4230">
            <v>19</v>
          </cell>
          <cell r="AE4230">
            <v>100</v>
          </cell>
          <cell r="AF4230" t="str">
            <v/>
          </cell>
        </row>
        <row r="4231">
          <cell r="A4231">
            <v>43412</v>
          </cell>
          <cell r="AC4231">
            <v>5</v>
          </cell>
          <cell r="AE4231">
            <v>100</v>
          </cell>
          <cell r="AF4231" t="str">
            <v/>
          </cell>
        </row>
        <row r="4232">
          <cell r="A4232">
            <v>43414</v>
          </cell>
          <cell r="AB4232" t="str">
            <v>Ntd</v>
          </cell>
          <cell r="AC4232">
            <v>3.9</v>
          </cell>
          <cell r="AE4232">
            <v>100</v>
          </cell>
          <cell r="AF4232" t="str">
            <v/>
          </cell>
        </row>
        <row r="4233">
          <cell r="A4233">
            <v>43414</v>
          </cell>
          <cell r="AB4233" t="str">
            <v>2nd</v>
          </cell>
          <cell r="AC4233">
            <v>3</v>
          </cell>
          <cell r="AE4233">
            <v>100</v>
          </cell>
          <cell r="AF4233" t="str">
            <v/>
          </cell>
        </row>
        <row r="4234">
          <cell r="A4234">
            <v>43414</v>
          </cell>
          <cell r="AC4234">
            <v>7</v>
          </cell>
          <cell r="AE4234">
            <v>100</v>
          </cell>
          <cell r="AF4234" t="str">
            <v/>
          </cell>
        </row>
        <row r="4235">
          <cell r="A4235">
            <v>43414</v>
          </cell>
          <cell r="AC4235">
            <v>31</v>
          </cell>
          <cell r="AE4235">
            <v>100</v>
          </cell>
          <cell r="AF4235" t="str">
            <v/>
          </cell>
        </row>
        <row r="4236">
          <cell r="A4236">
            <v>43414</v>
          </cell>
          <cell r="AB4236" t="str">
            <v>L/Scr</v>
          </cell>
          <cell r="AC4236">
            <v>1</v>
          </cell>
          <cell r="AE4236" t="str">
            <v/>
          </cell>
          <cell r="AF4236" t="str">
            <v/>
          </cell>
        </row>
        <row r="4237">
          <cell r="A4237">
            <v>43414</v>
          </cell>
          <cell r="AC4237">
            <v>3</v>
          </cell>
          <cell r="AE4237">
            <v>100</v>
          </cell>
          <cell r="AF4237" t="str">
            <v/>
          </cell>
        </row>
        <row r="4238">
          <cell r="A4238">
            <v>43414</v>
          </cell>
          <cell r="AC4238">
            <v>3</v>
          </cell>
          <cell r="AE4238">
            <v>100</v>
          </cell>
          <cell r="AF4238" t="str">
            <v/>
          </cell>
        </row>
        <row r="4239">
          <cell r="A4239">
            <v>43414</v>
          </cell>
          <cell r="AC4239">
            <v>18</v>
          </cell>
          <cell r="AE4239">
            <v>100</v>
          </cell>
          <cell r="AF4239" t="str">
            <v/>
          </cell>
        </row>
        <row r="4240">
          <cell r="A4240">
            <v>43414</v>
          </cell>
          <cell r="AB4240" t="str">
            <v>2nd</v>
          </cell>
          <cell r="AC4240">
            <v>19</v>
          </cell>
          <cell r="AE4240">
            <v>100</v>
          </cell>
          <cell r="AF4240" t="str">
            <v/>
          </cell>
        </row>
        <row r="4241">
          <cell r="A4241">
            <v>43414</v>
          </cell>
          <cell r="AC4241">
            <v>19</v>
          </cell>
          <cell r="AE4241">
            <v>100</v>
          </cell>
          <cell r="AF4241" t="str">
            <v/>
          </cell>
        </row>
        <row r="4242">
          <cell r="A4242">
            <v>43414</v>
          </cell>
          <cell r="AC4242">
            <v>21</v>
          </cell>
          <cell r="AE4242">
            <v>100</v>
          </cell>
          <cell r="AF4242" t="str">
            <v/>
          </cell>
        </row>
        <row r="4243">
          <cell r="A4243">
            <v>43414</v>
          </cell>
          <cell r="AB4243" t="str">
            <v>WON</v>
          </cell>
          <cell r="AC4243">
            <v>4.4000000000000004</v>
          </cell>
          <cell r="AE4243">
            <v>100</v>
          </cell>
          <cell r="AF4243">
            <v>440.00000000000006</v>
          </cell>
        </row>
        <row r="4244">
          <cell r="A4244">
            <v>43414</v>
          </cell>
          <cell r="AB4244" t="str">
            <v>2nd</v>
          </cell>
          <cell r="AC4244">
            <v>14</v>
          </cell>
          <cell r="AE4244">
            <v>100</v>
          </cell>
          <cell r="AF4244" t="str">
            <v/>
          </cell>
        </row>
        <row r="4245">
          <cell r="A4245">
            <v>43414</v>
          </cell>
          <cell r="AC4245">
            <v>0.4</v>
          </cell>
          <cell r="AE4245">
            <v>100</v>
          </cell>
          <cell r="AF4245" t="str">
            <v/>
          </cell>
        </row>
        <row r="4246">
          <cell r="A4246">
            <v>43414</v>
          </cell>
          <cell r="AC4246">
            <v>14</v>
          </cell>
          <cell r="AE4246">
            <v>100</v>
          </cell>
          <cell r="AF4246" t="str">
            <v/>
          </cell>
        </row>
        <row r="4247">
          <cell r="A4247">
            <v>43414</v>
          </cell>
          <cell r="AC4247">
            <v>5</v>
          </cell>
          <cell r="AE4247">
            <v>100</v>
          </cell>
          <cell r="AF4247" t="str">
            <v/>
          </cell>
        </row>
        <row r="4248">
          <cell r="A4248">
            <v>43414</v>
          </cell>
          <cell r="AC4248">
            <v>9.5</v>
          </cell>
          <cell r="AE4248">
            <v>100</v>
          </cell>
          <cell r="AF4248" t="str">
            <v/>
          </cell>
        </row>
        <row r="4249">
          <cell r="A4249">
            <v>43414</v>
          </cell>
          <cell r="AB4249" t="str">
            <v>2nd</v>
          </cell>
          <cell r="AC4249">
            <v>6.5</v>
          </cell>
          <cell r="AE4249">
            <v>100</v>
          </cell>
          <cell r="AF4249" t="str">
            <v/>
          </cell>
        </row>
        <row r="4250">
          <cell r="A4250">
            <v>43414</v>
          </cell>
          <cell r="AB4250" t="str">
            <v>WON</v>
          </cell>
          <cell r="AC4250">
            <v>7</v>
          </cell>
          <cell r="AE4250">
            <v>100</v>
          </cell>
          <cell r="AF4250">
            <v>700</v>
          </cell>
        </row>
        <row r="4251">
          <cell r="A4251">
            <v>43414</v>
          </cell>
          <cell r="AC4251">
            <v>18</v>
          </cell>
          <cell r="AE4251">
            <v>100</v>
          </cell>
          <cell r="AF4251" t="str">
            <v/>
          </cell>
        </row>
        <row r="4252">
          <cell r="A4252">
            <v>43414</v>
          </cell>
          <cell r="AB4252" t="str">
            <v>WON</v>
          </cell>
          <cell r="AC4252">
            <v>3.3</v>
          </cell>
          <cell r="AE4252">
            <v>100</v>
          </cell>
          <cell r="AF4252">
            <v>330</v>
          </cell>
        </row>
        <row r="4253">
          <cell r="A4253">
            <v>43414</v>
          </cell>
          <cell r="AB4253" t="str">
            <v>3rd</v>
          </cell>
          <cell r="AC4253">
            <v>8</v>
          </cell>
          <cell r="AE4253">
            <v>100</v>
          </cell>
          <cell r="AF4253" t="str">
            <v/>
          </cell>
        </row>
        <row r="4254">
          <cell r="A4254">
            <v>43414</v>
          </cell>
          <cell r="AC4254">
            <v>6</v>
          </cell>
          <cell r="AE4254">
            <v>100</v>
          </cell>
          <cell r="AF4254" t="str">
            <v/>
          </cell>
        </row>
        <row r="4255">
          <cell r="A4255">
            <v>43414</v>
          </cell>
          <cell r="AC4255">
            <v>12</v>
          </cell>
          <cell r="AE4255">
            <v>100</v>
          </cell>
          <cell r="AF4255" t="str">
            <v/>
          </cell>
        </row>
        <row r="4256">
          <cell r="A4256">
            <v>43414</v>
          </cell>
          <cell r="AB4256" t="str">
            <v>L/Scr</v>
          </cell>
          <cell r="AC4256">
            <v>1</v>
          </cell>
          <cell r="AE4256" t="str">
            <v/>
          </cell>
          <cell r="AF4256" t="str">
            <v/>
          </cell>
        </row>
        <row r="4257">
          <cell r="A4257">
            <v>43414</v>
          </cell>
          <cell r="AC4257">
            <v>9</v>
          </cell>
          <cell r="AE4257">
            <v>100</v>
          </cell>
          <cell r="AF4257" t="str">
            <v/>
          </cell>
        </row>
        <row r="4258">
          <cell r="A4258">
            <v>43414</v>
          </cell>
          <cell r="AC4258">
            <v>13</v>
          </cell>
          <cell r="AE4258">
            <v>100</v>
          </cell>
          <cell r="AF4258" t="str">
            <v/>
          </cell>
        </row>
        <row r="4259">
          <cell r="A4259">
            <v>43414</v>
          </cell>
          <cell r="AB4259" t="str">
            <v>WON</v>
          </cell>
          <cell r="AC4259">
            <v>10.9</v>
          </cell>
          <cell r="AE4259">
            <v>100</v>
          </cell>
          <cell r="AF4259">
            <v>1090</v>
          </cell>
        </row>
        <row r="4260">
          <cell r="A4260">
            <v>43414</v>
          </cell>
          <cell r="AC4260">
            <v>11</v>
          </cell>
          <cell r="AE4260">
            <v>100</v>
          </cell>
          <cell r="AF4260" t="str">
            <v/>
          </cell>
        </row>
        <row r="4261">
          <cell r="A4261">
            <v>43414</v>
          </cell>
          <cell r="AC4261">
            <v>9.5</v>
          </cell>
          <cell r="AE4261">
            <v>100</v>
          </cell>
          <cell r="AF4261" t="str">
            <v/>
          </cell>
        </row>
        <row r="4262">
          <cell r="A4262">
            <v>43414</v>
          </cell>
          <cell r="AC4262">
            <v>3.3</v>
          </cell>
          <cell r="AE4262">
            <v>100</v>
          </cell>
          <cell r="AF4262" t="str">
            <v/>
          </cell>
        </row>
        <row r="4263">
          <cell r="A4263">
            <v>43414</v>
          </cell>
          <cell r="AC4263">
            <v>12</v>
          </cell>
          <cell r="AE4263">
            <v>100</v>
          </cell>
          <cell r="AF4263" t="str">
            <v/>
          </cell>
        </row>
        <row r="4264">
          <cell r="A4264">
            <v>43414</v>
          </cell>
          <cell r="AC4264">
            <v>26</v>
          </cell>
          <cell r="AE4264">
            <v>100</v>
          </cell>
          <cell r="AF4264" t="str">
            <v/>
          </cell>
        </row>
        <row r="4265">
          <cell r="A4265">
            <v>43414</v>
          </cell>
          <cell r="AC4265">
            <v>18</v>
          </cell>
          <cell r="AE4265">
            <v>100</v>
          </cell>
          <cell r="AF4265" t="str">
            <v/>
          </cell>
        </row>
        <row r="4266">
          <cell r="A4266">
            <v>43414</v>
          </cell>
          <cell r="AB4266" t="str">
            <v>WON</v>
          </cell>
          <cell r="AC4266">
            <v>10.7</v>
          </cell>
          <cell r="AE4266">
            <v>100</v>
          </cell>
          <cell r="AF4266">
            <v>1070</v>
          </cell>
        </row>
        <row r="4267">
          <cell r="A4267">
            <v>43414</v>
          </cell>
          <cell r="AC4267">
            <v>2.5</v>
          </cell>
          <cell r="AE4267">
            <v>100</v>
          </cell>
          <cell r="AF4267" t="str">
            <v/>
          </cell>
        </row>
        <row r="4268">
          <cell r="A4268">
            <v>43414</v>
          </cell>
          <cell r="AB4268" t="str">
            <v>2nd</v>
          </cell>
          <cell r="AC4268">
            <v>6</v>
          </cell>
          <cell r="AE4268">
            <v>100</v>
          </cell>
          <cell r="AF4268" t="str">
            <v/>
          </cell>
        </row>
        <row r="4269">
          <cell r="A4269">
            <v>43414</v>
          </cell>
          <cell r="AC4269">
            <v>7.5</v>
          </cell>
          <cell r="AE4269">
            <v>100</v>
          </cell>
          <cell r="AF4269" t="str">
            <v/>
          </cell>
        </row>
        <row r="4270">
          <cell r="A4270">
            <v>43414</v>
          </cell>
          <cell r="AB4270" t="str">
            <v>3rd</v>
          </cell>
          <cell r="AC4270">
            <v>5</v>
          </cell>
          <cell r="AE4270">
            <v>100</v>
          </cell>
          <cell r="AF4270" t="str">
            <v/>
          </cell>
        </row>
        <row r="4271">
          <cell r="A4271">
            <v>43414</v>
          </cell>
          <cell r="AC4271">
            <v>31</v>
          </cell>
          <cell r="AE4271">
            <v>100</v>
          </cell>
          <cell r="AF4271" t="str">
            <v/>
          </cell>
        </row>
        <row r="4272">
          <cell r="A4272">
            <v>43421</v>
          </cell>
          <cell r="AB4272" t="str">
            <v>WON</v>
          </cell>
          <cell r="AC4272">
            <v>3.6</v>
          </cell>
          <cell r="AE4272">
            <v>100</v>
          </cell>
          <cell r="AF4272">
            <v>360</v>
          </cell>
        </row>
        <row r="4273">
          <cell r="A4273">
            <v>43421</v>
          </cell>
          <cell r="AB4273" t="str">
            <v>2nd</v>
          </cell>
          <cell r="AC4273">
            <v>3.5</v>
          </cell>
          <cell r="AE4273">
            <v>100</v>
          </cell>
          <cell r="AF4273" t="str">
            <v/>
          </cell>
        </row>
        <row r="4274">
          <cell r="A4274">
            <v>43421</v>
          </cell>
          <cell r="AC4274">
            <v>6</v>
          </cell>
          <cell r="AE4274">
            <v>100</v>
          </cell>
          <cell r="AF4274" t="str">
            <v/>
          </cell>
        </row>
        <row r="4275">
          <cell r="A4275">
            <v>43421</v>
          </cell>
          <cell r="AB4275" t="str">
            <v>3rd</v>
          </cell>
          <cell r="AC4275">
            <v>11</v>
          </cell>
          <cell r="AE4275">
            <v>100</v>
          </cell>
          <cell r="AF4275" t="str">
            <v/>
          </cell>
        </row>
        <row r="4276">
          <cell r="A4276">
            <v>43421</v>
          </cell>
          <cell r="AC4276">
            <v>11</v>
          </cell>
          <cell r="AE4276">
            <v>100</v>
          </cell>
          <cell r="AF4276" t="str">
            <v/>
          </cell>
        </row>
        <row r="4277">
          <cell r="A4277">
            <v>43421</v>
          </cell>
          <cell r="AC4277">
            <v>4.4000000000000004</v>
          </cell>
          <cell r="AE4277">
            <v>100</v>
          </cell>
          <cell r="AF4277" t="str">
            <v/>
          </cell>
        </row>
        <row r="4278">
          <cell r="A4278">
            <v>43421</v>
          </cell>
          <cell r="AC4278">
            <v>10</v>
          </cell>
          <cell r="AE4278">
            <v>100</v>
          </cell>
          <cell r="AF4278" t="str">
            <v/>
          </cell>
        </row>
        <row r="4279">
          <cell r="A4279">
            <v>43421</v>
          </cell>
          <cell r="AC4279">
            <v>26</v>
          </cell>
          <cell r="AE4279">
            <v>100</v>
          </cell>
          <cell r="AF4279" t="str">
            <v/>
          </cell>
        </row>
        <row r="4280">
          <cell r="A4280">
            <v>43421</v>
          </cell>
          <cell r="AC4280">
            <v>1</v>
          </cell>
          <cell r="AE4280">
            <v>100</v>
          </cell>
          <cell r="AF4280" t="str">
            <v/>
          </cell>
        </row>
        <row r="4281">
          <cell r="A4281">
            <v>43421</v>
          </cell>
          <cell r="AC4281">
            <v>21</v>
          </cell>
          <cell r="AE4281">
            <v>100</v>
          </cell>
          <cell r="AF4281" t="str">
            <v/>
          </cell>
        </row>
        <row r="4282">
          <cell r="A4282">
            <v>43421</v>
          </cell>
          <cell r="AB4282" t="str">
            <v>3rd</v>
          </cell>
          <cell r="AC4282">
            <v>8.5</v>
          </cell>
          <cell r="AE4282">
            <v>100</v>
          </cell>
          <cell r="AF4282" t="str">
            <v/>
          </cell>
        </row>
        <row r="4283">
          <cell r="A4283">
            <v>43421</v>
          </cell>
          <cell r="AC4283">
            <v>6.5</v>
          </cell>
          <cell r="AE4283">
            <v>100</v>
          </cell>
          <cell r="AF4283" t="str">
            <v/>
          </cell>
        </row>
        <row r="4284">
          <cell r="A4284">
            <v>43421</v>
          </cell>
          <cell r="AC4284">
            <v>3.9</v>
          </cell>
          <cell r="AE4284">
            <v>100</v>
          </cell>
          <cell r="AF4284" t="str">
            <v/>
          </cell>
        </row>
        <row r="4285">
          <cell r="A4285">
            <v>43421</v>
          </cell>
          <cell r="AB4285" t="str">
            <v>WON</v>
          </cell>
          <cell r="AC4285">
            <v>13.9</v>
          </cell>
          <cell r="AE4285">
            <v>100</v>
          </cell>
          <cell r="AF4285">
            <v>1390</v>
          </cell>
        </row>
        <row r="4286">
          <cell r="A4286">
            <v>43421</v>
          </cell>
          <cell r="AC4286">
            <v>10</v>
          </cell>
          <cell r="AE4286">
            <v>100</v>
          </cell>
          <cell r="AF4286" t="str">
            <v/>
          </cell>
        </row>
        <row r="4287">
          <cell r="A4287">
            <v>43421</v>
          </cell>
          <cell r="AB4287" t="str">
            <v>WON</v>
          </cell>
          <cell r="AC4287">
            <v>4.8</v>
          </cell>
          <cell r="AE4287">
            <v>100</v>
          </cell>
          <cell r="AF4287">
            <v>480</v>
          </cell>
        </row>
        <row r="4288">
          <cell r="A4288">
            <v>43421</v>
          </cell>
          <cell r="AC4288">
            <v>11</v>
          </cell>
          <cell r="AE4288">
            <v>100</v>
          </cell>
          <cell r="AF4288" t="str">
            <v/>
          </cell>
        </row>
        <row r="4289">
          <cell r="A4289">
            <v>43421</v>
          </cell>
          <cell r="AC4289">
            <v>9.5</v>
          </cell>
          <cell r="AE4289">
            <v>100</v>
          </cell>
          <cell r="AF4289" t="str">
            <v/>
          </cell>
        </row>
        <row r="4290">
          <cell r="A4290">
            <v>43421</v>
          </cell>
          <cell r="AB4290" t="str">
            <v>3rd</v>
          </cell>
          <cell r="AC4290">
            <v>12</v>
          </cell>
          <cell r="AE4290">
            <v>100</v>
          </cell>
          <cell r="AF4290" t="str">
            <v/>
          </cell>
        </row>
        <row r="4291">
          <cell r="A4291">
            <v>43421</v>
          </cell>
          <cell r="AC4291">
            <v>6</v>
          </cell>
          <cell r="AE4291">
            <v>100</v>
          </cell>
          <cell r="AF4291" t="str">
            <v/>
          </cell>
        </row>
        <row r="4292">
          <cell r="A4292">
            <v>43421</v>
          </cell>
          <cell r="AC4292">
            <v>16</v>
          </cell>
          <cell r="AE4292">
            <v>100</v>
          </cell>
          <cell r="AF4292" t="str">
            <v/>
          </cell>
        </row>
        <row r="4293">
          <cell r="A4293">
            <v>43421</v>
          </cell>
          <cell r="AB4293" t="str">
            <v>2nd</v>
          </cell>
          <cell r="AC4293">
            <v>7.5</v>
          </cell>
          <cell r="AE4293">
            <v>100</v>
          </cell>
          <cell r="AF4293" t="str">
            <v/>
          </cell>
        </row>
        <row r="4294">
          <cell r="A4294">
            <v>43421</v>
          </cell>
          <cell r="AB4294" t="str">
            <v>WON</v>
          </cell>
          <cell r="AC4294">
            <v>1.7</v>
          </cell>
          <cell r="AE4294">
            <v>100</v>
          </cell>
          <cell r="AF4294">
            <v>170</v>
          </cell>
        </row>
        <row r="4295">
          <cell r="A4295">
            <v>43421</v>
          </cell>
          <cell r="AB4295" t="str">
            <v>L/Scr</v>
          </cell>
          <cell r="AC4295">
            <v>1</v>
          </cell>
          <cell r="AE4295" t="str">
            <v/>
          </cell>
          <cell r="AF4295" t="str">
            <v/>
          </cell>
        </row>
        <row r="4296">
          <cell r="A4296">
            <v>43421</v>
          </cell>
          <cell r="AC4296">
            <v>31</v>
          </cell>
          <cell r="AE4296">
            <v>100</v>
          </cell>
          <cell r="AF4296" t="str">
            <v/>
          </cell>
        </row>
        <row r="4297">
          <cell r="A4297">
            <v>43421</v>
          </cell>
          <cell r="AB4297" t="str">
            <v>2nd</v>
          </cell>
          <cell r="AC4297">
            <v>3.9</v>
          </cell>
          <cell r="AE4297">
            <v>100</v>
          </cell>
          <cell r="AF4297" t="str">
            <v/>
          </cell>
        </row>
        <row r="4298">
          <cell r="A4298">
            <v>43421</v>
          </cell>
          <cell r="AB4298" t="str">
            <v>WON</v>
          </cell>
          <cell r="AC4298">
            <v>2.9</v>
          </cell>
          <cell r="AE4298">
            <v>100</v>
          </cell>
          <cell r="AF4298">
            <v>290</v>
          </cell>
        </row>
        <row r="4299">
          <cell r="A4299">
            <v>43421</v>
          </cell>
          <cell r="AC4299">
            <v>10</v>
          </cell>
          <cell r="AE4299">
            <v>100</v>
          </cell>
          <cell r="AF4299" t="str">
            <v/>
          </cell>
        </row>
        <row r="4300">
          <cell r="A4300">
            <v>43421</v>
          </cell>
          <cell r="AC4300">
            <v>10</v>
          </cell>
          <cell r="AE4300">
            <v>100</v>
          </cell>
          <cell r="AF4300" t="str">
            <v/>
          </cell>
        </row>
        <row r="4301">
          <cell r="A4301">
            <v>43421</v>
          </cell>
          <cell r="AC4301">
            <v>14</v>
          </cell>
          <cell r="AE4301">
            <v>100</v>
          </cell>
          <cell r="AF4301" t="str">
            <v/>
          </cell>
        </row>
        <row r="4302">
          <cell r="A4302">
            <v>43421</v>
          </cell>
          <cell r="AB4302" t="str">
            <v>WON</v>
          </cell>
          <cell r="AC4302">
            <v>3.6</v>
          </cell>
          <cell r="AE4302">
            <v>100</v>
          </cell>
          <cell r="AF4302">
            <v>360</v>
          </cell>
        </row>
        <row r="4303">
          <cell r="A4303">
            <v>43421</v>
          </cell>
          <cell r="AB4303" t="str">
            <v>3rd</v>
          </cell>
          <cell r="AC4303">
            <v>7.5</v>
          </cell>
          <cell r="AE4303">
            <v>100</v>
          </cell>
          <cell r="AF4303" t="str">
            <v/>
          </cell>
        </row>
        <row r="4304">
          <cell r="A4304">
            <v>43421</v>
          </cell>
          <cell r="AC4304">
            <v>6</v>
          </cell>
          <cell r="AE4304">
            <v>100</v>
          </cell>
          <cell r="AF4304" t="str">
            <v/>
          </cell>
        </row>
        <row r="4305">
          <cell r="A4305">
            <v>43421</v>
          </cell>
          <cell r="AC4305">
            <v>6</v>
          </cell>
          <cell r="AE4305">
            <v>100</v>
          </cell>
          <cell r="AF4305" t="str">
            <v/>
          </cell>
        </row>
        <row r="4306">
          <cell r="A4306">
            <v>43421</v>
          </cell>
          <cell r="AB4306" t="str">
            <v>2nd</v>
          </cell>
          <cell r="AC4306">
            <v>7</v>
          </cell>
          <cell r="AE4306">
            <v>100</v>
          </cell>
          <cell r="AF4306" t="str">
            <v/>
          </cell>
        </row>
        <row r="4307">
          <cell r="A4307">
            <v>43421</v>
          </cell>
          <cell r="AC4307">
            <v>12</v>
          </cell>
          <cell r="AE4307">
            <v>100</v>
          </cell>
          <cell r="AF4307" t="str">
            <v/>
          </cell>
        </row>
        <row r="4308">
          <cell r="A4308">
            <v>43421</v>
          </cell>
          <cell r="AC4308">
            <v>26</v>
          </cell>
          <cell r="AE4308">
            <v>100</v>
          </cell>
          <cell r="AF4308" t="str">
            <v/>
          </cell>
        </row>
        <row r="4309">
          <cell r="A4309">
            <v>43421</v>
          </cell>
          <cell r="AC4309">
            <v>31</v>
          </cell>
          <cell r="AE4309">
            <v>100</v>
          </cell>
          <cell r="AF4309" t="str">
            <v/>
          </cell>
        </row>
        <row r="4310">
          <cell r="A4310">
            <v>43421</v>
          </cell>
          <cell r="AB4310" t="str">
            <v>3rd</v>
          </cell>
          <cell r="AC4310">
            <v>7.5</v>
          </cell>
          <cell r="AE4310">
            <v>100</v>
          </cell>
          <cell r="AF4310" t="str">
            <v/>
          </cell>
        </row>
        <row r="4311">
          <cell r="A4311">
            <v>43421</v>
          </cell>
          <cell r="AC4311">
            <v>10</v>
          </cell>
          <cell r="AE4311">
            <v>100</v>
          </cell>
          <cell r="AF4311" t="str">
            <v/>
          </cell>
        </row>
        <row r="4312">
          <cell r="A4312">
            <v>43421</v>
          </cell>
          <cell r="AC4312">
            <v>4.5999999999999996</v>
          </cell>
          <cell r="AE4312">
            <v>100</v>
          </cell>
          <cell r="AF4312" t="str">
            <v/>
          </cell>
        </row>
        <row r="4313">
          <cell r="A4313">
            <v>43421</v>
          </cell>
          <cell r="AB4313" t="str">
            <v>L/Scr</v>
          </cell>
          <cell r="AC4313">
            <v>1</v>
          </cell>
          <cell r="AE4313" t="str">
            <v/>
          </cell>
          <cell r="AF4313" t="str">
            <v/>
          </cell>
        </row>
        <row r="4314">
          <cell r="A4314">
            <v>43421</v>
          </cell>
          <cell r="AB4314" t="str">
            <v>2nd</v>
          </cell>
          <cell r="AC4314">
            <v>4.4000000000000004</v>
          </cell>
          <cell r="AE4314">
            <v>100</v>
          </cell>
          <cell r="AF4314" t="str">
            <v/>
          </cell>
        </row>
        <row r="4315">
          <cell r="A4315">
            <v>43421</v>
          </cell>
          <cell r="AC4315">
            <v>14</v>
          </cell>
          <cell r="AE4315">
            <v>100</v>
          </cell>
          <cell r="AF4315" t="str">
            <v/>
          </cell>
        </row>
        <row r="4316">
          <cell r="A4316">
            <v>43421</v>
          </cell>
          <cell r="AC4316">
            <v>26</v>
          </cell>
          <cell r="AE4316">
            <v>100</v>
          </cell>
          <cell r="AF4316" t="str">
            <v/>
          </cell>
        </row>
        <row r="4317">
          <cell r="A4317">
            <v>43428</v>
          </cell>
          <cell r="AC4317">
            <v>7</v>
          </cell>
          <cell r="AE4317">
            <v>100</v>
          </cell>
          <cell r="AF4317" t="str">
            <v/>
          </cell>
        </row>
        <row r="4318">
          <cell r="A4318">
            <v>43428</v>
          </cell>
          <cell r="AB4318" t="str">
            <v>2nd</v>
          </cell>
          <cell r="AC4318">
            <v>6</v>
          </cell>
          <cell r="AE4318">
            <v>100</v>
          </cell>
          <cell r="AF4318" t="str">
            <v/>
          </cell>
        </row>
        <row r="4319">
          <cell r="A4319">
            <v>43428</v>
          </cell>
          <cell r="AB4319" t="str">
            <v>WON</v>
          </cell>
          <cell r="AC4319">
            <v>8</v>
          </cell>
          <cell r="AE4319">
            <v>100</v>
          </cell>
          <cell r="AF4319">
            <v>800</v>
          </cell>
        </row>
        <row r="4320">
          <cell r="A4320">
            <v>43428</v>
          </cell>
          <cell r="AC4320">
            <v>11</v>
          </cell>
          <cell r="AE4320">
            <v>100</v>
          </cell>
          <cell r="AF4320" t="str">
            <v/>
          </cell>
        </row>
        <row r="4321">
          <cell r="A4321">
            <v>43428</v>
          </cell>
          <cell r="AC4321">
            <v>14</v>
          </cell>
          <cell r="AE4321">
            <v>100</v>
          </cell>
          <cell r="AF4321" t="str">
            <v/>
          </cell>
        </row>
        <row r="4322">
          <cell r="A4322">
            <v>43428</v>
          </cell>
          <cell r="AC4322">
            <v>6</v>
          </cell>
          <cell r="AE4322">
            <v>100</v>
          </cell>
          <cell r="AF4322" t="str">
            <v/>
          </cell>
        </row>
        <row r="4323">
          <cell r="A4323">
            <v>43428</v>
          </cell>
          <cell r="AB4323" t="str">
            <v>3rd</v>
          </cell>
          <cell r="AC4323">
            <v>3.1</v>
          </cell>
          <cell r="AE4323">
            <v>100</v>
          </cell>
          <cell r="AF4323" t="str">
            <v/>
          </cell>
        </row>
        <row r="4324">
          <cell r="A4324">
            <v>43428</v>
          </cell>
          <cell r="AB4324" t="str">
            <v>2nd</v>
          </cell>
          <cell r="AC4324">
            <v>4.4000000000000004</v>
          </cell>
          <cell r="AE4324">
            <v>100</v>
          </cell>
          <cell r="AF4324" t="str">
            <v/>
          </cell>
        </row>
        <row r="4325">
          <cell r="A4325">
            <v>43428</v>
          </cell>
          <cell r="AC4325">
            <v>26</v>
          </cell>
          <cell r="AE4325">
            <v>100</v>
          </cell>
          <cell r="AF4325" t="str">
            <v/>
          </cell>
        </row>
        <row r="4326">
          <cell r="A4326">
            <v>43428</v>
          </cell>
          <cell r="AB4326" t="str">
            <v>WON</v>
          </cell>
          <cell r="AC4326">
            <v>7.5</v>
          </cell>
          <cell r="AE4326">
            <v>100</v>
          </cell>
          <cell r="AF4326">
            <v>750</v>
          </cell>
        </row>
        <row r="4327">
          <cell r="A4327">
            <v>43428</v>
          </cell>
          <cell r="AC4327">
            <v>4.4000000000000004</v>
          </cell>
          <cell r="AE4327">
            <v>100</v>
          </cell>
          <cell r="AF4327" t="str">
            <v/>
          </cell>
        </row>
        <row r="4328">
          <cell r="A4328">
            <v>43428</v>
          </cell>
          <cell r="AB4328" t="str">
            <v>2nd</v>
          </cell>
          <cell r="AC4328">
            <v>5.5</v>
          </cell>
          <cell r="AE4328">
            <v>100</v>
          </cell>
          <cell r="AF4328" t="str">
            <v/>
          </cell>
        </row>
        <row r="4329">
          <cell r="A4329">
            <v>43428</v>
          </cell>
          <cell r="AC4329">
            <v>5.5</v>
          </cell>
          <cell r="AE4329">
            <v>100</v>
          </cell>
          <cell r="AF4329" t="str">
            <v/>
          </cell>
        </row>
        <row r="4330">
          <cell r="A4330">
            <v>43428</v>
          </cell>
          <cell r="AB4330" t="str">
            <v>WON</v>
          </cell>
          <cell r="AC4330">
            <v>12</v>
          </cell>
          <cell r="AE4330">
            <v>100</v>
          </cell>
          <cell r="AF4330">
            <v>1200</v>
          </cell>
        </row>
        <row r="4331">
          <cell r="A4331">
            <v>43428</v>
          </cell>
          <cell r="AB4331" t="str">
            <v>3rd</v>
          </cell>
          <cell r="AC4331">
            <v>11</v>
          </cell>
          <cell r="AE4331">
            <v>100</v>
          </cell>
          <cell r="AF4331" t="str">
            <v/>
          </cell>
        </row>
        <row r="4332">
          <cell r="A4332">
            <v>43428</v>
          </cell>
          <cell r="AC4332">
            <v>5</v>
          </cell>
          <cell r="AE4332">
            <v>100</v>
          </cell>
          <cell r="AF4332" t="str">
            <v/>
          </cell>
        </row>
        <row r="4333">
          <cell r="A4333">
            <v>43428</v>
          </cell>
          <cell r="AC4333">
            <v>13</v>
          </cell>
          <cell r="AE4333">
            <v>100</v>
          </cell>
          <cell r="AF4333" t="str">
            <v/>
          </cell>
        </row>
        <row r="4334">
          <cell r="A4334">
            <v>43428</v>
          </cell>
          <cell r="AB4334" t="str">
            <v>2nd</v>
          </cell>
          <cell r="AC4334">
            <v>4.4000000000000004</v>
          </cell>
          <cell r="AE4334">
            <v>100</v>
          </cell>
          <cell r="AF4334" t="str">
            <v/>
          </cell>
        </row>
        <row r="4335">
          <cell r="A4335">
            <v>43428</v>
          </cell>
          <cell r="AC4335">
            <v>7.5</v>
          </cell>
          <cell r="AE4335">
            <v>100</v>
          </cell>
          <cell r="AF4335" t="str">
            <v/>
          </cell>
        </row>
        <row r="4336">
          <cell r="A4336">
            <v>43428</v>
          </cell>
          <cell r="AB4336" t="str">
            <v>WON</v>
          </cell>
          <cell r="AC4336">
            <v>6.5</v>
          </cell>
          <cell r="AE4336">
            <v>100</v>
          </cell>
          <cell r="AF4336">
            <v>650</v>
          </cell>
        </row>
        <row r="4337">
          <cell r="A4337">
            <v>43428</v>
          </cell>
          <cell r="AC4337">
            <v>12</v>
          </cell>
          <cell r="AE4337">
            <v>100</v>
          </cell>
          <cell r="AF4337" t="str">
            <v/>
          </cell>
        </row>
        <row r="4338">
          <cell r="A4338">
            <v>43428</v>
          </cell>
          <cell r="AC4338">
            <v>10</v>
          </cell>
          <cell r="AE4338">
            <v>100</v>
          </cell>
          <cell r="AF4338" t="str">
            <v/>
          </cell>
        </row>
        <row r="4339">
          <cell r="A4339">
            <v>43428</v>
          </cell>
          <cell r="AC4339">
            <v>4.8</v>
          </cell>
          <cell r="AE4339">
            <v>100</v>
          </cell>
          <cell r="AF4339" t="str">
            <v/>
          </cell>
        </row>
        <row r="4340">
          <cell r="A4340">
            <v>43428</v>
          </cell>
          <cell r="AB4340" t="str">
            <v>WON</v>
          </cell>
          <cell r="AC4340">
            <v>8.5</v>
          </cell>
          <cell r="AE4340">
            <v>100</v>
          </cell>
          <cell r="AF4340">
            <v>850</v>
          </cell>
        </row>
        <row r="4341">
          <cell r="A4341">
            <v>43428</v>
          </cell>
          <cell r="AC4341">
            <v>31</v>
          </cell>
          <cell r="AE4341">
            <v>100</v>
          </cell>
          <cell r="AF4341" t="str">
            <v/>
          </cell>
        </row>
        <row r="4342">
          <cell r="A4342">
            <v>43428</v>
          </cell>
          <cell r="AB4342" t="str">
            <v>WON</v>
          </cell>
          <cell r="AC4342">
            <v>9.5</v>
          </cell>
          <cell r="AE4342">
            <v>100</v>
          </cell>
          <cell r="AF4342">
            <v>950</v>
          </cell>
        </row>
        <row r="4343">
          <cell r="A4343">
            <v>43428</v>
          </cell>
          <cell r="AB4343" t="str">
            <v>2nd</v>
          </cell>
          <cell r="AC4343">
            <v>2.9</v>
          </cell>
          <cell r="AE4343">
            <v>100</v>
          </cell>
          <cell r="AF4343" t="str">
            <v/>
          </cell>
        </row>
        <row r="4344">
          <cell r="A4344">
            <v>43428</v>
          </cell>
          <cell r="AC4344">
            <v>6</v>
          </cell>
          <cell r="AE4344">
            <v>100</v>
          </cell>
          <cell r="AF4344" t="str">
            <v/>
          </cell>
        </row>
        <row r="4345">
          <cell r="A4345">
            <v>43428</v>
          </cell>
          <cell r="AC4345">
            <v>21</v>
          </cell>
          <cell r="AE4345">
            <v>100</v>
          </cell>
          <cell r="AF4345" t="str">
            <v/>
          </cell>
        </row>
        <row r="4346">
          <cell r="A4346">
            <v>43428</v>
          </cell>
          <cell r="AB4346" t="str">
            <v>3rd</v>
          </cell>
          <cell r="AC4346">
            <v>7</v>
          </cell>
          <cell r="AE4346">
            <v>100</v>
          </cell>
          <cell r="AF4346" t="str">
            <v/>
          </cell>
        </row>
        <row r="4347">
          <cell r="A4347">
            <v>43428</v>
          </cell>
          <cell r="AC4347">
            <v>7</v>
          </cell>
          <cell r="AE4347">
            <v>100</v>
          </cell>
          <cell r="AF4347" t="str">
            <v/>
          </cell>
        </row>
        <row r="4348">
          <cell r="A4348">
            <v>43428</v>
          </cell>
          <cell r="AB4348" t="str">
            <v>WON</v>
          </cell>
          <cell r="AC4348">
            <v>3.2</v>
          </cell>
          <cell r="AE4348">
            <v>100</v>
          </cell>
          <cell r="AF4348">
            <v>320</v>
          </cell>
        </row>
        <row r="4349">
          <cell r="A4349">
            <v>43428</v>
          </cell>
          <cell r="AB4349" t="str">
            <v>2nd</v>
          </cell>
          <cell r="AC4349">
            <v>12</v>
          </cell>
          <cell r="AE4349">
            <v>100</v>
          </cell>
          <cell r="AF4349" t="str">
            <v/>
          </cell>
        </row>
        <row r="4350">
          <cell r="A4350">
            <v>43428</v>
          </cell>
          <cell r="AC4350">
            <v>26</v>
          </cell>
          <cell r="AE4350">
            <v>100</v>
          </cell>
          <cell r="AF4350" t="str">
            <v/>
          </cell>
        </row>
        <row r="4351">
          <cell r="A4351">
            <v>43428</v>
          </cell>
          <cell r="AC4351">
            <v>9.5</v>
          </cell>
          <cell r="AE4351">
            <v>100</v>
          </cell>
          <cell r="AF4351" t="str">
            <v/>
          </cell>
        </row>
        <row r="4352">
          <cell r="A4352">
            <v>43435</v>
          </cell>
          <cell r="AC4352">
            <v>3.2</v>
          </cell>
          <cell r="AE4352">
            <v>100</v>
          </cell>
          <cell r="AF4352" t="str">
            <v/>
          </cell>
        </row>
        <row r="4353">
          <cell r="A4353">
            <v>43435</v>
          </cell>
          <cell r="AC4353">
            <v>3.8</v>
          </cell>
          <cell r="AE4353">
            <v>100</v>
          </cell>
          <cell r="AF4353" t="str">
            <v/>
          </cell>
        </row>
        <row r="4354">
          <cell r="A4354">
            <v>43435</v>
          </cell>
          <cell r="AC4354">
            <v>8</v>
          </cell>
          <cell r="AE4354">
            <v>100</v>
          </cell>
          <cell r="AF4354" t="str">
            <v/>
          </cell>
        </row>
        <row r="4355">
          <cell r="A4355">
            <v>43435</v>
          </cell>
          <cell r="AB4355" t="str">
            <v>WON</v>
          </cell>
          <cell r="AC4355">
            <v>7</v>
          </cell>
          <cell r="AE4355">
            <v>100</v>
          </cell>
          <cell r="AF4355">
            <v>700</v>
          </cell>
        </row>
        <row r="4356">
          <cell r="A4356">
            <v>43435</v>
          </cell>
          <cell r="AB4356" t="str">
            <v>3rd</v>
          </cell>
          <cell r="AC4356">
            <v>21</v>
          </cell>
          <cell r="AE4356">
            <v>100</v>
          </cell>
          <cell r="AF4356" t="str">
            <v/>
          </cell>
        </row>
        <row r="4357">
          <cell r="A4357">
            <v>43435</v>
          </cell>
          <cell r="AB4357" t="str">
            <v>3rd</v>
          </cell>
          <cell r="AC4357">
            <v>7</v>
          </cell>
          <cell r="AE4357">
            <v>100</v>
          </cell>
          <cell r="AF4357" t="str">
            <v/>
          </cell>
        </row>
        <row r="4358">
          <cell r="A4358">
            <v>43435</v>
          </cell>
          <cell r="AC4358">
            <v>10</v>
          </cell>
          <cell r="AE4358">
            <v>100</v>
          </cell>
          <cell r="AF4358" t="str">
            <v/>
          </cell>
        </row>
        <row r="4359">
          <cell r="A4359">
            <v>43435</v>
          </cell>
          <cell r="AC4359">
            <v>9.5</v>
          </cell>
          <cell r="AE4359">
            <v>100</v>
          </cell>
          <cell r="AF4359" t="str">
            <v/>
          </cell>
        </row>
        <row r="4360">
          <cell r="A4360">
            <v>43435</v>
          </cell>
          <cell r="AB4360" t="str">
            <v>2nd</v>
          </cell>
          <cell r="AC4360">
            <v>4.5999999999999996</v>
          </cell>
          <cell r="AE4360">
            <v>100</v>
          </cell>
          <cell r="AF4360" t="str">
            <v/>
          </cell>
        </row>
        <row r="4361">
          <cell r="A4361">
            <v>43435</v>
          </cell>
          <cell r="AC4361">
            <v>13</v>
          </cell>
          <cell r="AE4361">
            <v>100</v>
          </cell>
          <cell r="AF4361" t="str">
            <v/>
          </cell>
        </row>
        <row r="4362">
          <cell r="A4362">
            <v>43435</v>
          </cell>
          <cell r="AB4362" t="str">
            <v>3rd</v>
          </cell>
          <cell r="AC4362">
            <v>4.2</v>
          </cell>
          <cell r="AE4362">
            <v>100</v>
          </cell>
          <cell r="AF4362" t="str">
            <v/>
          </cell>
        </row>
        <row r="4363">
          <cell r="A4363">
            <v>43435</v>
          </cell>
          <cell r="AC4363">
            <v>10</v>
          </cell>
          <cell r="AE4363">
            <v>100</v>
          </cell>
          <cell r="AF4363" t="str">
            <v/>
          </cell>
        </row>
        <row r="4364">
          <cell r="A4364">
            <v>43435</v>
          </cell>
          <cell r="AB4364" t="str">
            <v>WON</v>
          </cell>
          <cell r="AC4364">
            <v>2.5</v>
          </cell>
          <cell r="AE4364">
            <v>100</v>
          </cell>
          <cell r="AF4364">
            <v>250</v>
          </cell>
        </row>
        <row r="4365">
          <cell r="A4365">
            <v>43435</v>
          </cell>
          <cell r="AB4365" t="str">
            <v>2nd</v>
          </cell>
          <cell r="AC4365">
            <v>8</v>
          </cell>
          <cell r="AE4365">
            <v>100</v>
          </cell>
          <cell r="AF4365" t="str">
            <v/>
          </cell>
        </row>
        <row r="4366">
          <cell r="A4366">
            <v>43435</v>
          </cell>
          <cell r="AC4366">
            <v>11</v>
          </cell>
          <cell r="AE4366">
            <v>100</v>
          </cell>
          <cell r="AF4366" t="str">
            <v/>
          </cell>
        </row>
        <row r="4367">
          <cell r="A4367">
            <v>43435</v>
          </cell>
          <cell r="AC4367">
            <v>3.8</v>
          </cell>
          <cell r="AE4367">
            <v>100</v>
          </cell>
          <cell r="AF4367" t="str">
            <v/>
          </cell>
        </row>
        <row r="4368">
          <cell r="A4368">
            <v>43435</v>
          </cell>
          <cell r="AB4368" t="str">
            <v>WON</v>
          </cell>
          <cell r="AC4368">
            <v>2.7</v>
          </cell>
          <cell r="AE4368">
            <v>100</v>
          </cell>
          <cell r="AF4368">
            <v>270</v>
          </cell>
        </row>
        <row r="4369">
          <cell r="A4369">
            <v>43435</v>
          </cell>
          <cell r="AC4369">
            <v>8</v>
          </cell>
          <cell r="AE4369">
            <v>100</v>
          </cell>
          <cell r="AF4369" t="str">
            <v/>
          </cell>
        </row>
        <row r="4370">
          <cell r="A4370">
            <v>43435</v>
          </cell>
          <cell r="AB4370" t="str">
            <v>3rd</v>
          </cell>
          <cell r="AC4370">
            <v>11</v>
          </cell>
          <cell r="AE4370">
            <v>100</v>
          </cell>
          <cell r="AF4370" t="str">
            <v/>
          </cell>
        </row>
        <row r="4371">
          <cell r="A4371">
            <v>43435</v>
          </cell>
          <cell r="AB4371" t="str">
            <v>2nd</v>
          </cell>
          <cell r="AC4371">
            <v>16</v>
          </cell>
          <cell r="AE4371">
            <v>100</v>
          </cell>
          <cell r="AF4371" t="str">
            <v/>
          </cell>
        </row>
        <row r="4372">
          <cell r="A4372">
            <v>43435</v>
          </cell>
          <cell r="AC4372">
            <v>3.4</v>
          </cell>
          <cell r="AE4372">
            <v>100</v>
          </cell>
          <cell r="AF4372" t="str">
            <v/>
          </cell>
        </row>
        <row r="4373">
          <cell r="A4373">
            <v>43435</v>
          </cell>
          <cell r="AC4373">
            <v>5</v>
          </cell>
          <cell r="AE4373">
            <v>100</v>
          </cell>
          <cell r="AF4373" t="str">
            <v/>
          </cell>
        </row>
        <row r="4374">
          <cell r="A4374">
            <v>43435</v>
          </cell>
          <cell r="AB4374" t="str">
            <v>2nd</v>
          </cell>
          <cell r="AC4374">
            <v>5</v>
          </cell>
          <cell r="AE4374">
            <v>100</v>
          </cell>
          <cell r="AF4374" t="str">
            <v/>
          </cell>
        </row>
        <row r="4375">
          <cell r="A4375">
            <v>43435</v>
          </cell>
          <cell r="AC4375">
            <v>20</v>
          </cell>
          <cell r="AE4375">
            <v>100</v>
          </cell>
          <cell r="AF4375" t="str">
            <v/>
          </cell>
        </row>
        <row r="4376">
          <cell r="A4376">
            <v>43435</v>
          </cell>
          <cell r="AB4376" t="str">
            <v>3rd</v>
          </cell>
          <cell r="AC4376">
            <v>12</v>
          </cell>
          <cell r="AE4376">
            <v>100</v>
          </cell>
          <cell r="AF4376" t="str">
            <v/>
          </cell>
        </row>
        <row r="4377">
          <cell r="A4377">
            <v>43442</v>
          </cell>
          <cell r="AC4377">
            <v>2.5</v>
          </cell>
          <cell r="AE4377">
            <v>100</v>
          </cell>
          <cell r="AF4377" t="str">
            <v/>
          </cell>
        </row>
        <row r="4378">
          <cell r="A4378">
            <v>43442</v>
          </cell>
          <cell r="AC4378">
            <v>7.5</v>
          </cell>
          <cell r="AE4378">
            <v>100</v>
          </cell>
          <cell r="AF4378" t="str">
            <v/>
          </cell>
        </row>
        <row r="4379">
          <cell r="A4379">
            <v>43442</v>
          </cell>
          <cell r="AC4379">
            <v>7</v>
          </cell>
          <cell r="AE4379">
            <v>100</v>
          </cell>
          <cell r="AF4379" t="str">
            <v/>
          </cell>
        </row>
        <row r="4380">
          <cell r="A4380">
            <v>43442</v>
          </cell>
          <cell r="AB4380" t="str">
            <v>WON</v>
          </cell>
          <cell r="AC4380">
            <v>4.4000000000000004</v>
          </cell>
          <cell r="AE4380">
            <v>100</v>
          </cell>
          <cell r="AF4380">
            <v>440.00000000000006</v>
          </cell>
        </row>
        <row r="4381">
          <cell r="A4381">
            <v>43442</v>
          </cell>
          <cell r="AB4381" t="str">
            <v>2nd</v>
          </cell>
          <cell r="AC4381">
            <v>31</v>
          </cell>
          <cell r="AE4381">
            <v>100</v>
          </cell>
          <cell r="AF4381" t="str">
            <v/>
          </cell>
        </row>
        <row r="4382">
          <cell r="A4382">
            <v>43442</v>
          </cell>
          <cell r="AB4382" t="str">
            <v>3rd</v>
          </cell>
          <cell r="AC4382">
            <v>4.8</v>
          </cell>
          <cell r="AE4382">
            <v>100</v>
          </cell>
          <cell r="AF4382" t="str">
            <v/>
          </cell>
        </row>
        <row r="4383">
          <cell r="A4383">
            <v>43442</v>
          </cell>
          <cell r="AB4383" t="str">
            <v>2nd</v>
          </cell>
          <cell r="AC4383">
            <v>31</v>
          </cell>
          <cell r="AE4383">
            <v>100</v>
          </cell>
          <cell r="AF4383" t="str">
            <v/>
          </cell>
        </row>
        <row r="4384">
          <cell r="A4384">
            <v>43442</v>
          </cell>
          <cell r="AC4384">
            <v>8</v>
          </cell>
          <cell r="AE4384">
            <v>100</v>
          </cell>
          <cell r="AF4384" t="str">
            <v/>
          </cell>
        </row>
        <row r="4385">
          <cell r="A4385">
            <v>43442</v>
          </cell>
          <cell r="AC4385">
            <v>31</v>
          </cell>
          <cell r="AE4385">
            <v>100</v>
          </cell>
          <cell r="AF4385" t="str">
            <v/>
          </cell>
        </row>
        <row r="4386">
          <cell r="A4386">
            <v>43442</v>
          </cell>
          <cell r="AB4386" t="str">
            <v>WON</v>
          </cell>
          <cell r="AC4386">
            <v>5.0999999999999996</v>
          </cell>
          <cell r="AE4386">
            <v>100</v>
          </cell>
          <cell r="AF4386">
            <v>509.99999999999994</v>
          </cell>
        </row>
        <row r="4387">
          <cell r="A4387">
            <v>43442</v>
          </cell>
          <cell r="AC4387">
            <v>4.8</v>
          </cell>
          <cell r="AE4387">
            <v>100</v>
          </cell>
          <cell r="AF4387" t="str">
            <v/>
          </cell>
        </row>
        <row r="4388">
          <cell r="A4388">
            <v>43442</v>
          </cell>
          <cell r="AB4388" t="str">
            <v>WON</v>
          </cell>
          <cell r="AC4388">
            <v>4</v>
          </cell>
          <cell r="AE4388">
            <v>100</v>
          </cell>
          <cell r="AF4388">
            <v>400</v>
          </cell>
        </row>
        <row r="4389">
          <cell r="A4389">
            <v>43442</v>
          </cell>
          <cell r="AB4389" t="str">
            <v>2nd</v>
          </cell>
          <cell r="AC4389">
            <v>5.5</v>
          </cell>
          <cell r="AE4389">
            <v>100</v>
          </cell>
          <cell r="AF4389" t="str">
            <v/>
          </cell>
        </row>
        <row r="4390">
          <cell r="A4390">
            <v>43442</v>
          </cell>
          <cell r="AC4390">
            <v>13</v>
          </cell>
          <cell r="AE4390">
            <v>100</v>
          </cell>
          <cell r="AF4390" t="str">
            <v/>
          </cell>
        </row>
        <row r="4391">
          <cell r="A4391">
            <v>43442</v>
          </cell>
          <cell r="AC4391">
            <v>18</v>
          </cell>
          <cell r="AE4391">
            <v>100</v>
          </cell>
          <cell r="AF4391" t="str">
            <v/>
          </cell>
        </row>
        <row r="4392">
          <cell r="A4392">
            <v>43442</v>
          </cell>
          <cell r="AB4392" t="str">
            <v>WON</v>
          </cell>
          <cell r="AC4392">
            <v>9</v>
          </cell>
          <cell r="AE4392">
            <v>100</v>
          </cell>
          <cell r="AF4392">
            <v>900</v>
          </cell>
        </row>
        <row r="4393">
          <cell r="A4393">
            <v>43442</v>
          </cell>
          <cell r="AC4393">
            <v>6.5</v>
          </cell>
          <cell r="AE4393">
            <v>100</v>
          </cell>
          <cell r="AF4393" t="str">
            <v/>
          </cell>
        </row>
        <row r="4394">
          <cell r="A4394">
            <v>43442</v>
          </cell>
          <cell r="AC4394">
            <v>5.5</v>
          </cell>
          <cell r="AE4394">
            <v>100</v>
          </cell>
          <cell r="AF4394" t="str">
            <v/>
          </cell>
        </row>
        <row r="4395">
          <cell r="A4395">
            <v>43442</v>
          </cell>
          <cell r="AB4395" t="str">
            <v>3rd</v>
          </cell>
          <cell r="AC4395">
            <v>13</v>
          </cell>
          <cell r="AE4395">
            <v>100</v>
          </cell>
          <cell r="AF4395" t="str">
            <v/>
          </cell>
        </row>
        <row r="4396">
          <cell r="A4396">
            <v>43442</v>
          </cell>
          <cell r="AC4396">
            <v>19</v>
          </cell>
          <cell r="AE4396">
            <v>100</v>
          </cell>
          <cell r="AF4396" t="str">
            <v/>
          </cell>
        </row>
        <row r="4397">
          <cell r="A4397">
            <v>43442</v>
          </cell>
          <cell r="AC4397">
            <v>15</v>
          </cell>
          <cell r="AE4397">
            <v>100</v>
          </cell>
          <cell r="AF4397" t="str">
            <v/>
          </cell>
        </row>
        <row r="4398">
          <cell r="A4398">
            <v>43442</v>
          </cell>
          <cell r="AC4398">
            <v>4.2</v>
          </cell>
          <cell r="AE4398">
            <v>100</v>
          </cell>
          <cell r="AF4398" t="str">
            <v/>
          </cell>
        </row>
        <row r="4399">
          <cell r="A4399">
            <v>43442</v>
          </cell>
          <cell r="AB4399" t="str">
            <v>2nd</v>
          </cell>
          <cell r="AC4399">
            <v>6.5</v>
          </cell>
          <cell r="AE4399">
            <v>100</v>
          </cell>
          <cell r="AF4399" t="str">
            <v/>
          </cell>
        </row>
        <row r="4400">
          <cell r="A4400">
            <v>43442</v>
          </cell>
          <cell r="AC4400">
            <v>20</v>
          </cell>
          <cell r="AE4400">
            <v>100</v>
          </cell>
          <cell r="AF4400" t="str">
            <v/>
          </cell>
        </row>
        <row r="4401">
          <cell r="A4401">
            <v>43442</v>
          </cell>
          <cell r="AC4401">
            <v>7</v>
          </cell>
          <cell r="AE4401">
            <v>100</v>
          </cell>
          <cell r="AF4401" t="str">
            <v/>
          </cell>
        </row>
        <row r="4402">
          <cell r="A4402">
            <v>43442</v>
          </cell>
          <cell r="AB4402" t="str">
            <v>3rd</v>
          </cell>
          <cell r="AC4402">
            <v>4</v>
          </cell>
          <cell r="AE4402">
            <v>100</v>
          </cell>
          <cell r="AF4402" t="str">
            <v/>
          </cell>
        </row>
        <row r="4403">
          <cell r="A4403">
            <v>43442</v>
          </cell>
          <cell r="AC4403">
            <v>14</v>
          </cell>
          <cell r="AE4403">
            <v>100</v>
          </cell>
          <cell r="AF4403" t="str">
            <v/>
          </cell>
        </row>
        <row r="4404">
          <cell r="A4404">
            <v>43442</v>
          </cell>
          <cell r="AC4404">
            <v>4</v>
          </cell>
          <cell r="AE4404">
            <v>100</v>
          </cell>
          <cell r="AF4404" t="str">
            <v/>
          </cell>
        </row>
        <row r="4405">
          <cell r="A4405">
            <v>43442</v>
          </cell>
          <cell r="AC4405">
            <v>9</v>
          </cell>
          <cell r="AE4405">
            <v>100</v>
          </cell>
          <cell r="AF4405" t="str">
            <v/>
          </cell>
        </row>
        <row r="4406">
          <cell r="A4406">
            <v>43442</v>
          </cell>
          <cell r="AC4406">
            <v>13</v>
          </cell>
          <cell r="AE4406">
            <v>100</v>
          </cell>
          <cell r="AF4406" t="str">
            <v/>
          </cell>
        </row>
        <row r="4407">
          <cell r="A4407">
            <v>43442</v>
          </cell>
          <cell r="AC4407">
            <v>4.2</v>
          </cell>
          <cell r="AE4407">
            <v>100</v>
          </cell>
          <cell r="AF4407" t="str">
            <v/>
          </cell>
        </row>
        <row r="4408">
          <cell r="A4408">
            <v>43442</v>
          </cell>
          <cell r="AC4408">
            <v>16</v>
          </cell>
          <cell r="AE4408">
            <v>100</v>
          </cell>
          <cell r="AF4408" t="str">
            <v/>
          </cell>
        </row>
        <row r="4409">
          <cell r="A4409">
            <v>43442</v>
          </cell>
          <cell r="AB4409" t="str">
            <v>WON</v>
          </cell>
          <cell r="AC4409">
            <v>7.8</v>
          </cell>
          <cell r="AE4409">
            <v>100</v>
          </cell>
          <cell r="AF4409">
            <v>780</v>
          </cell>
        </row>
        <row r="4410">
          <cell r="A4410">
            <v>43442</v>
          </cell>
          <cell r="AC4410">
            <v>13</v>
          </cell>
          <cell r="AE4410">
            <v>100</v>
          </cell>
          <cell r="AF4410" t="str">
            <v/>
          </cell>
        </row>
        <row r="4411">
          <cell r="A4411">
            <v>43442</v>
          </cell>
          <cell r="AB4411" t="str">
            <v>2nd</v>
          </cell>
          <cell r="AC4411">
            <v>5</v>
          </cell>
          <cell r="AE4411">
            <v>100</v>
          </cell>
          <cell r="AF4411" t="str">
            <v/>
          </cell>
        </row>
        <row r="4412">
          <cell r="A4412">
            <v>43442</v>
          </cell>
          <cell r="AB4412" t="str">
            <v>WON</v>
          </cell>
          <cell r="AC4412">
            <v>10</v>
          </cell>
          <cell r="AE4412">
            <v>100</v>
          </cell>
          <cell r="AF4412">
            <v>1000</v>
          </cell>
        </row>
        <row r="4413">
          <cell r="A4413">
            <v>43442</v>
          </cell>
          <cell r="AC4413">
            <v>8.5</v>
          </cell>
          <cell r="AE4413">
            <v>100</v>
          </cell>
          <cell r="AF4413" t="str">
            <v/>
          </cell>
        </row>
        <row r="4414">
          <cell r="A4414">
            <v>43442</v>
          </cell>
          <cell r="AB4414" t="str">
            <v>3rd</v>
          </cell>
          <cell r="AC4414">
            <v>6</v>
          </cell>
          <cell r="AE4414">
            <v>100</v>
          </cell>
          <cell r="AF4414" t="str">
            <v/>
          </cell>
        </row>
        <row r="4415">
          <cell r="A4415">
            <v>43442</v>
          </cell>
          <cell r="AC4415">
            <v>11</v>
          </cell>
          <cell r="AE4415">
            <v>100</v>
          </cell>
          <cell r="AF4415" t="str">
            <v/>
          </cell>
        </row>
        <row r="4416">
          <cell r="A4416">
            <v>43442</v>
          </cell>
          <cell r="AC4416">
            <v>9</v>
          </cell>
          <cell r="AE4416">
            <v>100</v>
          </cell>
          <cell r="AF4416" t="str">
            <v/>
          </cell>
        </row>
        <row r="4417">
          <cell r="A4417">
            <v>43449</v>
          </cell>
          <cell r="AC4417">
            <v>7</v>
          </cell>
          <cell r="AE4417">
            <v>100</v>
          </cell>
          <cell r="AF4417" t="str">
            <v/>
          </cell>
        </row>
        <row r="4418">
          <cell r="A4418">
            <v>43449</v>
          </cell>
          <cell r="AB4418" t="str">
            <v>2nd</v>
          </cell>
          <cell r="AC4418">
            <v>6</v>
          </cell>
          <cell r="AE4418">
            <v>100</v>
          </cell>
          <cell r="AF4418" t="str">
            <v/>
          </cell>
        </row>
        <row r="4419">
          <cell r="A4419">
            <v>43449</v>
          </cell>
          <cell r="AB4419" t="str">
            <v>3rd</v>
          </cell>
          <cell r="AC4419">
            <v>5.5</v>
          </cell>
          <cell r="AE4419">
            <v>100</v>
          </cell>
          <cell r="AF4419" t="str">
            <v/>
          </cell>
        </row>
        <row r="4420">
          <cell r="A4420">
            <v>43449</v>
          </cell>
          <cell r="AB4420" t="str">
            <v>WON</v>
          </cell>
          <cell r="AC4420">
            <v>3.5</v>
          </cell>
          <cell r="AE4420">
            <v>100</v>
          </cell>
          <cell r="AF4420">
            <v>350</v>
          </cell>
        </row>
        <row r="4421">
          <cell r="A4421">
            <v>43449</v>
          </cell>
          <cell r="AC4421">
            <v>13</v>
          </cell>
          <cell r="AE4421">
            <v>100</v>
          </cell>
          <cell r="AF4421" t="str">
            <v/>
          </cell>
        </row>
        <row r="4422">
          <cell r="A4422">
            <v>43449</v>
          </cell>
          <cell r="AB4422" t="str">
            <v>WON</v>
          </cell>
          <cell r="AC4422">
            <v>2.7</v>
          </cell>
          <cell r="AE4422">
            <v>100</v>
          </cell>
          <cell r="AF4422">
            <v>270</v>
          </cell>
        </row>
        <row r="4423">
          <cell r="A4423">
            <v>43449</v>
          </cell>
          <cell r="AB4423" t="str">
            <v>3rd</v>
          </cell>
          <cell r="AC4423">
            <v>12</v>
          </cell>
          <cell r="AE4423">
            <v>100</v>
          </cell>
          <cell r="AF4423" t="str">
            <v/>
          </cell>
        </row>
        <row r="4424">
          <cell r="A4424">
            <v>43449</v>
          </cell>
          <cell r="AC4424">
            <v>5</v>
          </cell>
          <cell r="AE4424">
            <v>100</v>
          </cell>
          <cell r="AF4424" t="str">
            <v/>
          </cell>
        </row>
        <row r="4425">
          <cell r="A4425">
            <v>43449</v>
          </cell>
          <cell r="AC4425">
            <v>5</v>
          </cell>
          <cell r="AE4425">
            <v>100</v>
          </cell>
          <cell r="AF4425" t="str">
            <v/>
          </cell>
        </row>
        <row r="4426">
          <cell r="A4426">
            <v>43449</v>
          </cell>
          <cell r="AB4426" t="str">
            <v>2nd</v>
          </cell>
          <cell r="AC4426">
            <v>14</v>
          </cell>
          <cell r="AE4426">
            <v>100</v>
          </cell>
          <cell r="AF4426" t="str">
            <v/>
          </cell>
        </row>
        <row r="4427">
          <cell r="A4427">
            <v>43449</v>
          </cell>
          <cell r="AB4427" t="str">
            <v>WON</v>
          </cell>
          <cell r="AC4427">
            <v>3.4</v>
          </cell>
          <cell r="AE4427">
            <v>100</v>
          </cell>
          <cell r="AF4427">
            <v>340</v>
          </cell>
        </row>
        <row r="4428">
          <cell r="A4428">
            <v>43449</v>
          </cell>
          <cell r="AC4428">
            <v>9</v>
          </cell>
          <cell r="AE4428">
            <v>100</v>
          </cell>
          <cell r="AF4428" t="str">
            <v/>
          </cell>
        </row>
        <row r="4429">
          <cell r="A4429">
            <v>43449</v>
          </cell>
          <cell r="AC4429">
            <v>10</v>
          </cell>
          <cell r="AE4429">
            <v>100</v>
          </cell>
          <cell r="AF4429" t="str">
            <v/>
          </cell>
        </row>
        <row r="4430">
          <cell r="A4430">
            <v>43449</v>
          </cell>
          <cell r="AB4430" t="str">
            <v>3rd</v>
          </cell>
          <cell r="AC4430">
            <v>5.5</v>
          </cell>
          <cell r="AE4430">
            <v>100</v>
          </cell>
          <cell r="AF4430" t="str">
            <v/>
          </cell>
        </row>
        <row r="4431">
          <cell r="A4431">
            <v>43449</v>
          </cell>
          <cell r="AC4431">
            <v>19</v>
          </cell>
          <cell r="AE4431">
            <v>100</v>
          </cell>
          <cell r="AF4431" t="str">
            <v/>
          </cell>
        </row>
        <row r="4432">
          <cell r="A4432">
            <v>43449</v>
          </cell>
          <cell r="AC4432">
            <v>5.5</v>
          </cell>
          <cell r="AE4432">
            <v>100</v>
          </cell>
          <cell r="AF4432" t="str">
            <v/>
          </cell>
        </row>
        <row r="4433">
          <cell r="A4433">
            <v>43449</v>
          </cell>
          <cell r="AC4433">
            <v>7.5</v>
          </cell>
          <cell r="AE4433">
            <v>100</v>
          </cell>
          <cell r="AF4433" t="str">
            <v/>
          </cell>
        </row>
        <row r="4434">
          <cell r="A4434">
            <v>43449</v>
          </cell>
          <cell r="AB4434" t="str">
            <v>2nd</v>
          </cell>
          <cell r="AC4434">
            <v>5.5</v>
          </cell>
          <cell r="AE4434">
            <v>100</v>
          </cell>
          <cell r="AF4434" t="str">
            <v/>
          </cell>
        </row>
        <row r="4435">
          <cell r="A4435">
            <v>43449</v>
          </cell>
          <cell r="AC4435">
            <v>5</v>
          </cell>
          <cell r="AE4435">
            <v>100</v>
          </cell>
          <cell r="AF4435" t="str">
            <v/>
          </cell>
        </row>
        <row r="4436">
          <cell r="A4436">
            <v>43449</v>
          </cell>
          <cell r="AB4436" t="str">
            <v>WON</v>
          </cell>
          <cell r="AC4436">
            <v>8</v>
          </cell>
          <cell r="AE4436">
            <v>100</v>
          </cell>
          <cell r="AF4436">
            <v>800</v>
          </cell>
        </row>
        <row r="4437">
          <cell r="A4437">
            <v>43449</v>
          </cell>
          <cell r="AC4437">
            <v>15</v>
          </cell>
          <cell r="AE4437">
            <v>100</v>
          </cell>
          <cell r="AF4437" t="str">
            <v/>
          </cell>
        </row>
        <row r="4438">
          <cell r="A4438">
            <v>43449</v>
          </cell>
          <cell r="AB4438" t="str">
            <v>2nd</v>
          </cell>
          <cell r="AC4438">
            <v>14</v>
          </cell>
          <cell r="AE4438">
            <v>100</v>
          </cell>
          <cell r="AF4438" t="str">
            <v/>
          </cell>
        </row>
        <row r="4439">
          <cell r="A4439">
            <v>43449</v>
          </cell>
          <cell r="AC4439">
            <v>10</v>
          </cell>
          <cell r="AE4439">
            <v>100</v>
          </cell>
          <cell r="AF4439" t="str">
            <v/>
          </cell>
        </row>
        <row r="4440">
          <cell r="A4440">
            <v>43449</v>
          </cell>
          <cell r="AB4440" t="str">
            <v>3rd</v>
          </cell>
          <cell r="AC4440">
            <v>9</v>
          </cell>
          <cell r="AE4440">
            <v>100</v>
          </cell>
          <cell r="AF4440" t="str">
            <v/>
          </cell>
        </row>
        <row r="4441">
          <cell r="A4441">
            <v>43449</v>
          </cell>
          <cell r="AC4441">
            <v>7.5</v>
          </cell>
          <cell r="AE4441">
            <v>100</v>
          </cell>
          <cell r="AF4441" t="str">
            <v/>
          </cell>
        </row>
        <row r="4442">
          <cell r="A4442">
            <v>43449</v>
          </cell>
          <cell r="AC4442">
            <v>4.2</v>
          </cell>
          <cell r="AE4442">
            <v>100</v>
          </cell>
          <cell r="AF4442" t="str">
            <v/>
          </cell>
        </row>
        <row r="4443">
          <cell r="A4443">
            <v>43449</v>
          </cell>
          <cell r="AC4443">
            <v>5.5</v>
          </cell>
          <cell r="AE4443">
            <v>100</v>
          </cell>
          <cell r="AF4443" t="str">
            <v/>
          </cell>
        </row>
        <row r="4444">
          <cell r="A4444">
            <v>43449</v>
          </cell>
          <cell r="AB4444" t="str">
            <v>2nd</v>
          </cell>
          <cell r="AC4444">
            <v>7.5</v>
          </cell>
          <cell r="AE4444">
            <v>100</v>
          </cell>
          <cell r="AF4444" t="str">
            <v/>
          </cell>
        </row>
        <row r="4445">
          <cell r="A4445">
            <v>43449</v>
          </cell>
          <cell r="AC4445">
            <v>19</v>
          </cell>
          <cell r="AE4445">
            <v>100</v>
          </cell>
          <cell r="AF4445" t="str">
            <v/>
          </cell>
        </row>
        <row r="4446">
          <cell r="A4446">
            <v>43449</v>
          </cell>
          <cell r="AC4446">
            <v>51</v>
          </cell>
          <cell r="AE4446">
            <v>100</v>
          </cell>
          <cell r="AF4446" t="str">
            <v/>
          </cell>
        </row>
        <row r="4447">
          <cell r="A4447">
            <v>43456</v>
          </cell>
          <cell r="AB4447" t="str">
            <v>2nd</v>
          </cell>
          <cell r="AC4447">
            <v>5.5</v>
          </cell>
          <cell r="AE4447">
            <v>100</v>
          </cell>
          <cell r="AF4447" t="str">
            <v/>
          </cell>
        </row>
        <row r="4448">
          <cell r="A4448">
            <v>43456</v>
          </cell>
          <cell r="AC4448">
            <v>6.5</v>
          </cell>
          <cell r="AE4448">
            <v>100</v>
          </cell>
          <cell r="AF4448" t="str">
            <v/>
          </cell>
        </row>
        <row r="4449">
          <cell r="A4449">
            <v>43456</v>
          </cell>
          <cell r="AC4449">
            <v>26</v>
          </cell>
          <cell r="AE4449">
            <v>100</v>
          </cell>
          <cell r="AF4449" t="str">
            <v/>
          </cell>
        </row>
        <row r="4450">
          <cell r="A4450">
            <v>43456</v>
          </cell>
          <cell r="AB4450" t="str">
            <v>WON</v>
          </cell>
          <cell r="AC4450">
            <v>14</v>
          </cell>
          <cell r="AE4450">
            <v>100</v>
          </cell>
          <cell r="AF4450">
            <v>1400</v>
          </cell>
        </row>
        <row r="4451">
          <cell r="A4451">
            <v>43456</v>
          </cell>
          <cell r="AC4451">
            <v>3.9</v>
          </cell>
          <cell r="AE4451">
            <v>100</v>
          </cell>
          <cell r="AF4451" t="str">
            <v/>
          </cell>
        </row>
        <row r="4452">
          <cell r="A4452">
            <v>43456</v>
          </cell>
          <cell r="AB4452" t="str">
            <v>WON</v>
          </cell>
          <cell r="AC4452">
            <v>3.8</v>
          </cell>
          <cell r="AE4452">
            <v>100</v>
          </cell>
          <cell r="AF4452">
            <v>380</v>
          </cell>
        </row>
        <row r="4453">
          <cell r="A4453">
            <v>43456</v>
          </cell>
          <cell r="AC4453">
            <v>9.5</v>
          </cell>
          <cell r="AE4453">
            <v>100</v>
          </cell>
          <cell r="AF4453" t="str">
            <v/>
          </cell>
        </row>
        <row r="4454">
          <cell r="A4454">
            <v>43456</v>
          </cell>
          <cell r="AB4454" t="str">
            <v>2nd</v>
          </cell>
          <cell r="AC4454">
            <v>5</v>
          </cell>
          <cell r="AE4454">
            <v>100</v>
          </cell>
          <cell r="AF4454" t="str">
            <v/>
          </cell>
        </row>
        <row r="4455">
          <cell r="A4455">
            <v>43456</v>
          </cell>
          <cell r="AB4455" t="str">
            <v>3rd</v>
          </cell>
          <cell r="AC4455">
            <v>6</v>
          </cell>
          <cell r="AE4455">
            <v>100</v>
          </cell>
          <cell r="AF4455" t="str">
            <v/>
          </cell>
        </row>
        <row r="4456">
          <cell r="A4456">
            <v>43456</v>
          </cell>
          <cell r="AC4456">
            <v>21</v>
          </cell>
          <cell r="AE4456">
            <v>100</v>
          </cell>
          <cell r="AF4456" t="str">
            <v/>
          </cell>
        </row>
        <row r="4457">
          <cell r="A4457">
            <v>43456</v>
          </cell>
          <cell r="AB4457" t="str">
            <v>WON</v>
          </cell>
          <cell r="AC4457">
            <v>2.25</v>
          </cell>
          <cell r="AE4457">
            <v>100</v>
          </cell>
          <cell r="AF4457">
            <v>225</v>
          </cell>
        </row>
        <row r="4458">
          <cell r="A4458">
            <v>43456</v>
          </cell>
          <cell r="AC4458">
            <v>9.5</v>
          </cell>
          <cell r="AE4458">
            <v>100</v>
          </cell>
          <cell r="AF4458" t="str">
            <v/>
          </cell>
        </row>
        <row r="4459">
          <cell r="A4459">
            <v>43456</v>
          </cell>
          <cell r="AB4459" t="str">
            <v>2nd</v>
          </cell>
          <cell r="AC4459">
            <v>5</v>
          </cell>
          <cell r="AE4459">
            <v>100</v>
          </cell>
          <cell r="AF4459" t="str">
            <v/>
          </cell>
        </row>
        <row r="4460">
          <cell r="A4460">
            <v>43456</v>
          </cell>
          <cell r="AC4460">
            <v>8</v>
          </cell>
          <cell r="AE4460">
            <v>100</v>
          </cell>
          <cell r="AF4460" t="str">
            <v/>
          </cell>
        </row>
        <row r="4461">
          <cell r="A4461">
            <v>43456</v>
          </cell>
          <cell r="AC4461">
            <v>14</v>
          </cell>
          <cell r="AE4461">
            <v>100</v>
          </cell>
          <cell r="AF4461" t="str">
            <v/>
          </cell>
        </row>
        <row r="4462">
          <cell r="A4462">
            <v>43456</v>
          </cell>
          <cell r="AB4462" t="str">
            <v>3rd</v>
          </cell>
          <cell r="AC4462">
            <v>3.1</v>
          </cell>
          <cell r="AE4462">
            <v>100</v>
          </cell>
          <cell r="AF4462" t="str">
            <v/>
          </cell>
        </row>
        <row r="4463">
          <cell r="A4463">
            <v>43456</v>
          </cell>
          <cell r="AB4463" t="str">
            <v>2nd</v>
          </cell>
          <cell r="AC4463">
            <v>9</v>
          </cell>
          <cell r="AE4463">
            <v>100</v>
          </cell>
          <cell r="AF4463" t="str">
            <v/>
          </cell>
        </row>
        <row r="4464">
          <cell r="A4464">
            <v>43456</v>
          </cell>
          <cell r="AB4464" t="str">
            <v>WON</v>
          </cell>
          <cell r="AC4464">
            <v>5</v>
          </cell>
          <cell r="AE4464">
            <v>100</v>
          </cell>
          <cell r="AF4464">
            <v>500</v>
          </cell>
        </row>
        <row r="4465">
          <cell r="A4465">
            <v>43456</v>
          </cell>
          <cell r="AB4465" t="str">
            <v>L/Scr</v>
          </cell>
          <cell r="AC4465">
            <v>1</v>
          </cell>
          <cell r="AE4465" t="str">
            <v/>
          </cell>
          <cell r="AF4465" t="str">
            <v/>
          </cell>
        </row>
        <row r="4466">
          <cell r="A4466">
            <v>43456</v>
          </cell>
          <cell r="AC4466">
            <v>15</v>
          </cell>
          <cell r="AE4466">
            <v>100</v>
          </cell>
          <cell r="AF4466" t="str">
            <v/>
          </cell>
        </row>
        <row r="4467">
          <cell r="A4467">
            <v>43456</v>
          </cell>
          <cell r="AC4467">
            <v>3.5</v>
          </cell>
          <cell r="AE4467">
            <v>100</v>
          </cell>
          <cell r="AF4467" t="str">
            <v/>
          </cell>
        </row>
        <row r="4468">
          <cell r="A4468">
            <v>43456</v>
          </cell>
          <cell r="AC4468">
            <v>11</v>
          </cell>
          <cell r="AE4468">
            <v>100</v>
          </cell>
          <cell r="AF4468" t="str">
            <v/>
          </cell>
        </row>
        <row r="4469">
          <cell r="A4469">
            <v>43456</v>
          </cell>
          <cell r="AC4469">
            <v>16</v>
          </cell>
          <cell r="AE4469">
            <v>100</v>
          </cell>
          <cell r="AF4469" t="str">
            <v/>
          </cell>
        </row>
        <row r="4470">
          <cell r="A4470">
            <v>43456</v>
          </cell>
          <cell r="AB4470" t="str">
            <v>WON</v>
          </cell>
          <cell r="AC4470">
            <v>7.5</v>
          </cell>
          <cell r="AE4470">
            <v>100</v>
          </cell>
          <cell r="AF4470">
            <v>750</v>
          </cell>
        </row>
        <row r="4471">
          <cell r="A4471">
            <v>43456</v>
          </cell>
          <cell r="AC4471">
            <v>7.5</v>
          </cell>
          <cell r="AE4471">
            <v>100</v>
          </cell>
          <cell r="AF4471" t="str">
            <v/>
          </cell>
        </row>
        <row r="4472">
          <cell r="A4472">
            <v>43456</v>
          </cell>
          <cell r="AB4472" t="str">
            <v>WON</v>
          </cell>
          <cell r="AC4472">
            <v>7.5</v>
          </cell>
          <cell r="AE4472">
            <v>100</v>
          </cell>
          <cell r="AF4472">
            <v>750</v>
          </cell>
        </row>
        <row r="4473">
          <cell r="A4473">
            <v>43456</v>
          </cell>
          <cell r="AB4473" t="str">
            <v>2nd</v>
          </cell>
          <cell r="AC4473">
            <v>3</v>
          </cell>
          <cell r="AE4473">
            <v>100</v>
          </cell>
          <cell r="AF4473" t="str">
            <v/>
          </cell>
        </row>
        <row r="4474">
          <cell r="A4474">
            <v>43456</v>
          </cell>
          <cell r="AC4474">
            <v>19</v>
          </cell>
          <cell r="AE4474">
            <v>100</v>
          </cell>
          <cell r="AF4474" t="str">
            <v/>
          </cell>
        </row>
        <row r="4475">
          <cell r="A4475">
            <v>43456</v>
          </cell>
          <cell r="AC4475">
            <v>7</v>
          </cell>
          <cell r="AE4475">
            <v>100</v>
          </cell>
          <cell r="AF4475" t="str">
            <v/>
          </cell>
        </row>
        <row r="4476">
          <cell r="A4476">
            <v>43456</v>
          </cell>
          <cell r="AC4476">
            <v>21</v>
          </cell>
          <cell r="AE4476">
            <v>100</v>
          </cell>
          <cell r="AF4476" t="str">
            <v/>
          </cell>
        </row>
        <row r="4477">
          <cell r="A4477">
            <v>43460</v>
          </cell>
          <cell r="AB4477" t="str">
            <v>WON</v>
          </cell>
          <cell r="AC4477">
            <v>3.8</v>
          </cell>
          <cell r="AE4477">
            <v>100</v>
          </cell>
          <cell r="AF4477">
            <v>380</v>
          </cell>
        </row>
        <row r="4478">
          <cell r="A4478">
            <v>43460</v>
          </cell>
          <cell r="AB4478" t="str">
            <v>3rd</v>
          </cell>
          <cell r="AC4478">
            <v>14</v>
          </cell>
          <cell r="AE4478">
            <v>100</v>
          </cell>
          <cell r="AF4478" t="str">
            <v/>
          </cell>
        </row>
        <row r="4479">
          <cell r="A4479">
            <v>43460</v>
          </cell>
          <cell r="AC4479">
            <v>4.4000000000000004</v>
          </cell>
          <cell r="AE4479">
            <v>100</v>
          </cell>
          <cell r="AF4479" t="str">
            <v/>
          </cell>
        </row>
        <row r="4480">
          <cell r="A4480">
            <v>43460</v>
          </cell>
          <cell r="AC4480">
            <v>7</v>
          </cell>
          <cell r="AE4480">
            <v>100</v>
          </cell>
          <cell r="AF4480" t="str">
            <v/>
          </cell>
        </row>
        <row r="4481">
          <cell r="A4481">
            <v>43460</v>
          </cell>
          <cell r="AC4481">
            <v>11</v>
          </cell>
          <cell r="AE4481">
            <v>100</v>
          </cell>
          <cell r="AF4481" t="str">
            <v/>
          </cell>
        </row>
        <row r="4482">
          <cell r="A4482">
            <v>43460</v>
          </cell>
          <cell r="AC4482">
            <v>5.5</v>
          </cell>
          <cell r="AE4482">
            <v>100</v>
          </cell>
          <cell r="AF4482" t="str">
            <v/>
          </cell>
        </row>
        <row r="4483">
          <cell r="A4483">
            <v>43460</v>
          </cell>
          <cell r="AB4483" t="str">
            <v>WON</v>
          </cell>
          <cell r="AC4483">
            <v>3.2</v>
          </cell>
          <cell r="AE4483">
            <v>100</v>
          </cell>
          <cell r="AF4483">
            <v>320</v>
          </cell>
        </row>
        <row r="4484">
          <cell r="A4484">
            <v>43460</v>
          </cell>
          <cell r="AB4484" t="str">
            <v>Ntd</v>
          </cell>
          <cell r="AC4484">
            <v>6</v>
          </cell>
          <cell r="AE4484">
            <v>100</v>
          </cell>
          <cell r="AF4484" t="str">
            <v/>
          </cell>
        </row>
        <row r="4485">
          <cell r="A4485">
            <v>43460</v>
          </cell>
          <cell r="AC4485">
            <v>4.8</v>
          </cell>
          <cell r="AE4485">
            <v>100</v>
          </cell>
          <cell r="AF4485" t="str">
            <v/>
          </cell>
        </row>
        <row r="4486">
          <cell r="A4486">
            <v>43460</v>
          </cell>
          <cell r="AB4486" t="str">
            <v>2nd</v>
          </cell>
          <cell r="AC4486">
            <v>9</v>
          </cell>
          <cell r="AE4486">
            <v>100</v>
          </cell>
          <cell r="AF4486" t="str">
            <v/>
          </cell>
        </row>
        <row r="4487">
          <cell r="A4487">
            <v>43460</v>
          </cell>
          <cell r="AC4487">
            <v>6</v>
          </cell>
          <cell r="AE4487">
            <v>100</v>
          </cell>
          <cell r="AF4487" t="str">
            <v/>
          </cell>
        </row>
        <row r="4488">
          <cell r="A4488">
            <v>43460</v>
          </cell>
          <cell r="AC4488">
            <v>41</v>
          </cell>
          <cell r="AE4488">
            <v>100</v>
          </cell>
          <cell r="AF4488" t="str">
            <v/>
          </cell>
        </row>
        <row r="4489">
          <cell r="A4489">
            <v>43460</v>
          </cell>
          <cell r="AC4489">
            <v>31</v>
          </cell>
          <cell r="AE4489">
            <v>100</v>
          </cell>
          <cell r="AF4489" t="str">
            <v/>
          </cell>
        </row>
        <row r="4490">
          <cell r="A4490">
            <v>43460</v>
          </cell>
          <cell r="AC4490">
            <v>8.5</v>
          </cell>
          <cell r="AE4490">
            <v>100</v>
          </cell>
          <cell r="AF4490" t="str">
            <v/>
          </cell>
        </row>
        <row r="4491">
          <cell r="A4491">
            <v>43460</v>
          </cell>
          <cell r="AB4491" t="str">
            <v>3rd</v>
          </cell>
          <cell r="AC4491">
            <v>4.8</v>
          </cell>
          <cell r="AE4491">
            <v>100</v>
          </cell>
          <cell r="AF4491" t="str">
            <v/>
          </cell>
        </row>
        <row r="4492">
          <cell r="A4492">
            <v>43460</v>
          </cell>
          <cell r="AB4492" t="str">
            <v>2nd</v>
          </cell>
          <cell r="AC4492">
            <v>3.2</v>
          </cell>
          <cell r="AE4492">
            <v>100</v>
          </cell>
          <cell r="AF4492" t="str">
            <v/>
          </cell>
        </row>
        <row r="4493">
          <cell r="A4493">
            <v>43460</v>
          </cell>
          <cell r="AB4493" t="str">
            <v>3rd</v>
          </cell>
          <cell r="AC4493">
            <v>10</v>
          </cell>
          <cell r="AE4493">
            <v>100</v>
          </cell>
          <cell r="AF4493" t="str">
            <v/>
          </cell>
        </row>
        <row r="4494">
          <cell r="A4494">
            <v>43460</v>
          </cell>
          <cell r="AB4494" t="str">
            <v>WON</v>
          </cell>
          <cell r="AC4494">
            <v>13</v>
          </cell>
          <cell r="AE4494">
            <v>100</v>
          </cell>
          <cell r="AF4494">
            <v>1300</v>
          </cell>
        </row>
        <row r="4495">
          <cell r="A4495">
            <v>43460</v>
          </cell>
          <cell r="AC4495">
            <v>4.5999999999999996</v>
          </cell>
          <cell r="AE4495">
            <v>100</v>
          </cell>
          <cell r="AF4495" t="str">
            <v/>
          </cell>
        </row>
        <row r="4496">
          <cell r="A4496">
            <v>43460</v>
          </cell>
          <cell r="AC4496">
            <v>6.5</v>
          </cell>
          <cell r="AE4496">
            <v>100</v>
          </cell>
          <cell r="AF4496" t="str">
            <v/>
          </cell>
        </row>
        <row r="4497">
          <cell r="A4497">
            <v>43460</v>
          </cell>
          <cell r="AB4497" t="str">
            <v>2nd</v>
          </cell>
          <cell r="AC4497">
            <v>2.9</v>
          </cell>
          <cell r="AE4497">
            <v>100</v>
          </cell>
          <cell r="AF4497" t="str">
            <v/>
          </cell>
        </row>
        <row r="4498">
          <cell r="A4498">
            <v>43460</v>
          </cell>
          <cell r="AB4498" t="str">
            <v>WON</v>
          </cell>
          <cell r="AC4498">
            <v>3.5</v>
          </cell>
          <cell r="AE4498">
            <v>100</v>
          </cell>
          <cell r="AF4498">
            <v>350</v>
          </cell>
        </row>
        <row r="4499">
          <cell r="A4499">
            <v>43460</v>
          </cell>
          <cell r="AC4499">
            <v>5.5</v>
          </cell>
          <cell r="AE4499">
            <v>100</v>
          </cell>
          <cell r="AF4499" t="str">
            <v/>
          </cell>
        </row>
        <row r="4500">
          <cell r="A4500">
            <v>43460</v>
          </cell>
          <cell r="AC4500">
            <v>16</v>
          </cell>
          <cell r="AE4500">
            <v>100</v>
          </cell>
          <cell r="AF4500" t="str">
            <v/>
          </cell>
        </row>
        <row r="4501">
          <cell r="A4501">
            <v>43460</v>
          </cell>
          <cell r="AB4501" t="str">
            <v>L/Scr</v>
          </cell>
          <cell r="AC4501">
            <v>1</v>
          </cell>
          <cell r="AE4501" t="str">
            <v/>
          </cell>
          <cell r="AF4501" t="str">
            <v/>
          </cell>
        </row>
        <row r="4502">
          <cell r="A4502">
            <v>43460</v>
          </cell>
          <cell r="AB4502" t="str">
            <v>WON</v>
          </cell>
          <cell r="AC4502">
            <v>2.5</v>
          </cell>
          <cell r="AE4502">
            <v>100</v>
          </cell>
          <cell r="AF4502">
            <v>250</v>
          </cell>
        </row>
        <row r="4503">
          <cell r="A4503">
            <v>43460</v>
          </cell>
          <cell r="AC4503">
            <v>7.5</v>
          </cell>
          <cell r="AE4503">
            <v>100</v>
          </cell>
          <cell r="AF4503" t="str">
            <v/>
          </cell>
        </row>
        <row r="4504">
          <cell r="A4504">
            <v>43460</v>
          </cell>
          <cell r="AB4504" t="str">
            <v>2nd</v>
          </cell>
          <cell r="AC4504">
            <v>12</v>
          </cell>
          <cell r="AE4504">
            <v>100</v>
          </cell>
          <cell r="AF4504" t="str">
            <v/>
          </cell>
        </row>
        <row r="4505">
          <cell r="A4505">
            <v>43460</v>
          </cell>
          <cell r="AB4505" t="str">
            <v>3rd</v>
          </cell>
          <cell r="AC4505">
            <v>4.4000000000000004</v>
          </cell>
          <cell r="AE4505">
            <v>100</v>
          </cell>
          <cell r="AF4505" t="str">
            <v/>
          </cell>
        </row>
        <row r="4506">
          <cell r="A4506">
            <v>43460</v>
          </cell>
          <cell r="AC4506">
            <v>31</v>
          </cell>
          <cell r="AE4506">
            <v>100</v>
          </cell>
          <cell r="AF4506" t="str">
            <v/>
          </cell>
        </row>
        <row r="4507">
          <cell r="A4507">
            <v>43460</v>
          </cell>
          <cell r="AB4507" t="str">
            <v>WON</v>
          </cell>
          <cell r="AC4507">
            <v>7</v>
          </cell>
          <cell r="AE4507">
            <v>100</v>
          </cell>
          <cell r="AF4507">
            <v>700</v>
          </cell>
        </row>
        <row r="4508">
          <cell r="A4508">
            <v>43460</v>
          </cell>
          <cell r="AC4508">
            <v>17</v>
          </cell>
          <cell r="AE4508">
            <v>100</v>
          </cell>
          <cell r="AF4508" t="str">
            <v/>
          </cell>
        </row>
        <row r="4509">
          <cell r="A4509">
            <v>43460</v>
          </cell>
          <cell r="AC4509">
            <v>13</v>
          </cell>
          <cell r="AE4509">
            <v>100</v>
          </cell>
          <cell r="AF4509" t="str">
            <v/>
          </cell>
        </row>
        <row r="4510">
          <cell r="A4510">
            <v>43460</v>
          </cell>
          <cell r="AC4510">
            <v>5</v>
          </cell>
          <cell r="AE4510">
            <v>100</v>
          </cell>
          <cell r="AF4510" t="str">
            <v/>
          </cell>
        </row>
        <row r="4511">
          <cell r="A4511">
            <v>43460</v>
          </cell>
          <cell r="AB4511" t="str">
            <v>2nd</v>
          </cell>
          <cell r="AC4511">
            <v>11</v>
          </cell>
          <cell r="AE4511">
            <v>100</v>
          </cell>
          <cell r="AF4511" t="str">
            <v/>
          </cell>
        </row>
        <row r="4512">
          <cell r="A4512">
            <v>43463</v>
          </cell>
          <cell r="AB4512" t="str">
            <v>3rd</v>
          </cell>
          <cell r="AC4512">
            <v>5</v>
          </cell>
          <cell r="AE4512">
            <v>100</v>
          </cell>
          <cell r="AF4512" t="str">
            <v/>
          </cell>
        </row>
        <row r="4513">
          <cell r="A4513">
            <v>43463</v>
          </cell>
          <cell r="AC4513">
            <v>7.5</v>
          </cell>
          <cell r="AE4513">
            <v>100</v>
          </cell>
          <cell r="AF4513" t="str">
            <v/>
          </cell>
        </row>
        <row r="4514">
          <cell r="A4514">
            <v>43463</v>
          </cell>
          <cell r="AB4514" t="str">
            <v>2nd</v>
          </cell>
          <cell r="AC4514">
            <v>9.5</v>
          </cell>
          <cell r="AE4514">
            <v>100</v>
          </cell>
          <cell r="AF4514" t="str">
            <v/>
          </cell>
        </row>
        <row r="4515">
          <cell r="A4515">
            <v>43463</v>
          </cell>
          <cell r="AC4515">
            <v>8.5</v>
          </cell>
          <cell r="AE4515">
            <v>100</v>
          </cell>
          <cell r="AF4515" t="str">
            <v/>
          </cell>
        </row>
        <row r="4516">
          <cell r="A4516">
            <v>43463</v>
          </cell>
          <cell r="AB4516" t="str">
            <v>WON</v>
          </cell>
          <cell r="AC4516">
            <v>3.6</v>
          </cell>
          <cell r="AE4516">
            <v>100</v>
          </cell>
          <cell r="AF4516">
            <v>360</v>
          </cell>
        </row>
        <row r="4517">
          <cell r="A4517">
            <v>43463</v>
          </cell>
          <cell r="AB4517" t="str">
            <v>2nd</v>
          </cell>
          <cell r="AC4517">
            <v>31</v>
          </cell>
          <cell r="AE4517">
            <v>100</v>
          </cell>
          <cell r="AF4517" t="str">
            <v/>
          </cell>
        </row>
        <row r="4518">
          <cell r="A4518">
            <v>43463</v>
          </cell>
          <cell r="AB4518" t="str">
            <v>3rd</v>
          </cell>
          <cell r="AC4518">
            <v>4.2</v>
          </cell>
          <cell r="AE4518">
            <v>100</v>
          </cell>
          <cell r="AF4518" t="str">
            <v/>
          </cell>
        </row>
        <row r="4519">
          <cell r="A4519">
            <v>43463</v>
          </cell>
          <cell r="AB4519" t="str">
            <v>WON</v>
          </cell>
          <cell r="AC4519">
            <v>2.2999999999999998</v>
          </cell>
          <cell r="AE4519">
            <v>100</v>
          </cell>
          <cell r="AF4519">
            <v>229.99999999999997</v>
          </cell>
        </row>
        <row r="4520">
          <cell r="A4520">
            <v>43463</v>
          </cell>
          <cell r="AC4520">
            <v>11</v>
          </cell>
          <cell r="AE4520">
            <v>100</v>
          </cell>
          <cell r="AF4520" t="str">
            <v/>
          </cell>
        </row>
        <row r="4521">
          <cell r="A4521">
            <v>43463</v>
          </cell>
          <cell r="AC4521">
            <v>26</v>
          </cell>
          <cell r="AE4521">
            <v>100</v>
          </cell>
          <cell r="AF4521" t="str">
            <v/>
          </cell>
        </row>
        <row r="4522">
          <cell r="A4522">
            <v>43463</v>
          </cell>
          <cell r="AC4522">
            <v>5</v>
          </cell>
          <cell r="AE4522">
            <v>100</v>
          </cell>
          <cell r="AF4522" t="str">
            <v/>
          </cell>
        </row>
        <row r="4523">
          <cell r="A4523">
            <v>43463</v>
          </cell>
          <cell r="AB4523" t="str">
            <v>2nd</v>
          </cell>
          <cell r="AC4523">
            <v>3.1</v>
          </cell>
          <cell r="AE4523">
            <v>100</v>
          </cell>
          <cell r="AF4523" t="str">
            <v/>
          </cell>
        </row>
        <row r="4524">
          <cell r="A4524">
            <v>43463</v>
          </cell>
          <cell r="AB4524" t="str">
            <v>WON</v>
          </cell>
          <cell r="AC4524">
            <v>2.9</v>
          </cell>
          <cell r="AE4524">
            <v>100</v>
          </cell>
          <cell r="AF4524">
            <v>290</v>
          </cell>
        </row>
        <row r="4525">
          <cell r="A4525">
            <v>43463</v>
          </cell>
          <cell r="AC4525">
            <v>13</v>
          </cell>
          <cell r="AE4525">
            <v>100</v>
          </cell>
          <cell r="AF4525" t="str">
            <v/>
          </cell>
        </row>
        <row r="4526">
          <cell r="A4526">
            <v>43463</v>
          </cell>
          <cell r="AC4526">
            <v>11</v>
          </cell>
          <cell r="AE4526">
            <v>100</v>
          </cell>
          <cell r="AF4526" t="str">
            <v/>
          </cell>
        </row>
        <row r="4527">
          <cell r="A4527">
            <v>43463</v>
          </cell>
          <cell r="AC4527">
            <v>4.8</v>
          </cell>
          <cell r="AE4527">
            <v>100</v>
          </cell>
          <cell r="AF4527" t="str">
            <v/>
          </cell>
        </row>
        <row r="4528">
          <cell r="A4528">
            <v>43463</v>
          </cell>
          <cell r="AC4528">
            <v>7</v>
          </cell>
          <cell r="AE4528">
            <v>100</v>
          </cell>
          <cell r="AF4528" t="str">
            <v/>
          </cell>
        </row>
        <row r="4529">
          <cell r="A4529">
            <v>43463</v>
          </cell>
          <cell r="AB4529" t="str">
            <v>2nd</v>
          </cell>
          <cell r="AC4529">
            <v>8</v>
          </cell>
          <cell r="AE4529">
            <v>100</v>
          </cell>
          <cell r="AF4529" t="str">
            <v/>
          </cell>
        </row>
        <row r="4530">
          <cell r="A4530">
            <v>43463</v>
          </cell>
          <cell r="AB4530" t="str">
            <v>3rd</v>
          </cell>
          <cell r="AC4530">
            <v>16</v>
          </cell>
          <cell r="AE4530">
            <v>100</v>
          </cell>
          <cell r="AF4530" t="str">
            <v/>
          </cell>
        </row>
        <row r="4531">
          <cell r="A4531">
            <v>43463</v>
          </cell>
          <cell r="AC4531">
            <v>7</v>
          </cell>
          <cell r="AE4531">
            <v>100</v>
          </cell>
          <cell r="AF4531" t="str">
            <v/>
          </cell>
        </row>
        <row r="4532">
          <cell r="A4532">
            <v>43463</v>
          </cell>
          <cell r="AB4532" t="str">
            <v>L/Scr</v>
          </cell>
          <cell r="AC4532">
            <v>1</v>
          </cell>
          <cell r="AE4532" t="str">
            <v/>
          </cell>
          <cell r="AF4532" t="str">
            <v/>
          </cell>
        </row>
        <row r="4533">
          <cell r="A4533">
            <v>43463</v>
          </cell>
          <cell r="AC4533">
            <v>8.5</v>
          </cell>
          <cell r="AE4533">
            <v>100</v>
          </cell>
          <cell r="AF4533" t="str">
            <v/>
          </cell>
        </row>
        <row r="4534">
          <cell r="A4534">
            <v>43463</v>
          </cell>
          <cell r="AB4534" t="str">
            <v>WON</v>
          </cell>
          <cell r="AC4534">
            <v>3.4</v>
          </cell>
          <cell r="AE4534">
            <v>100</v>
          </cell>
          <cell r="AF4534">
            <v>340</v>
          </cell>
        </row>
        <row r="4535">
          <cell r="A4535">
            <v>43463</v>
          </cell>
          <cell r="AC4535">
            <v>12</v>
          </cell>
          <cell r="AE4535">
            <v>100</v>
          </cell>
          <cell r="AF4535" t="str">
            <v/>
          </cell>
        </row>
        <row r="4536">
          <cell r="A4536">
            <v>43463</v>
          </cell>
          <cell r="AC4536">
            <v>8.5</v>
          </cell>
          <cell r="AE4536">
            <v>100</v>
          </cell>
          <cell r="AF4536" t="str">
            <v/>
          </cell>
        </row>
        <row r="4537">
          <cell r="A4537">
            <v>43463</v>
          </cell>
          <cell r="AB4537" t="str">
            <v>WON</v>
          </cell>
          <cell r="AC4537">
            <v>3.5</v>
          </cell>
          <cell r="AE4537">
            <v>100</v>
          </cell>
          <cell r="AF4537">
            <v>350</v>
          </cell>
        </row>
        <row r="4538">
          <cell r="A4538">
            <v>43463</v>
          </cell>
          <cell r="AC4538">
            <v>4</v>
          </cell>
          <cell r="AE4538">
            <v>100</v>
          </cell>
          <cell r="AF4538" t="str">
            <v/>
          </cell>
        </row>
        <row r="4539">
          <cell r="A4539">
            <v>43463</v>
          </cell>
          <cell r="AB4539" t="str">
            <v>3rd</v>
          </cell>
          <cell r="AC4539">
            <v>7.5</v>
          </cell>
          <cell r="AE4539">
            <v>100</v>
          </cell>
          <cell r="AF4539" t="str">
            <v/>
          </cell>
        </row>
        <row r="4540">
          <cell r="A4540">
            <v>43463</v>
          </cell>
          <cell r="AB4540" t="str">
            <v>2nd</v>
          </cell>
          <cell r="AC4540">
            <v>7</v>
          </cell>
          <cell r="AE4540">
            <v>100</v>
          </cell>
          <cell r="AF4540" t="str">
            <v/>
          </cell>
        </row>
        <row r="4541">
          <cell r="A4541">
            <v>43463</v>
          </cell>
          <cell r="AC4541">
            <v>26</v>
          </cell>
          <cell r="AE4541">
            <v>100</v>
          </cell>
          <cell r="AF4541" t="str">
            <v/>
          </cell>
        </row>
        <row r="4542">
          <cell r="A4542">
            <v>43466</v>
          </cell>
          <cell r="AB4542" t="str">
            <v>Ntd</v>
          </cell>
          <cell r="AC4542">
            <v>4</v>
          </cell>
          <cell r="AE4542">
            <v>100</v>
          </cell>
          <cell r="AF4542" t="str">
            <v/>
          </cell>
        </row>
        <row r="4543">
          <cell r="A4543">
            <v>43466</v>
          </cell>
          <cell r="AB4543" t="str">
            <v>2nd</v>
          </cell>
          <cell r="AC4543">
            <v>4.8</v>
          </cell>
          <cell r="AE4543">
            <v>100</v>
          </cell>
          <cell r="AF4543" t="str">
            <v/>
          </cell>
        </row>
        <row r="4544">
          <cell r="A4544">
            <v>43466</v>
          </cell>
          <cell r="AB4544" t="str">
            <v>WON</v>
          </cell>
          <cell r="AC4544">
            <v>4</v>
          </cell>
          <cell r="AE4544">
            <v>100</v>
          </cell>
          <cell r="AF4544">
            <v>400</v>
          </cell>
        </row>
        <row r="4545">
          <cell r="A4545">
            <v>43466</v>
          </cell>
          <cell r="AC4545">
            <v>8.5</v>
          </cell>
          <cell r="AE4545">
            <v>100</v>
          </cell>
          <cell r="AF4545" t="str">
            <v/>
          </cell>
        </row>
        <row r="4546">
          <cell r="A4546">
            <v>43466</v>
          </cell>
          <cell r="AC4546">
            <v>13</v>
          </cell>
          <cell r="AE4546">
            <v>100</v>
          </cell>
          <cell r="AF4546" t="str">
            <v/>
          </cell>
        </row>
        <row r="4547">
          <cell r="A4547">
            <v>43466</v>
          </cell>
          <cell r="AB4547" t="str">
            <v>2nd</v>
          </cell>
          <cell r="AC4547">
            <v>15</v>
          </cell>
          <cell r="AE4547">
            <v>100</v>
          </cell>
          <cell r="AF4547" t="str">
            <v/>
          </cell>
        </row>
        <row r="4548">
          <cell r="A4548">
            <v>43466</v>
          </cell>
          <cell r="AB4548" t="str">
            <v>3rd</v>
          </cell>
          <cell r="AC4548">
            <v>4.5999999999999996</v>
          </cell>
          <cell r="AE4548">
            <v>100</v>
          </cell>
          <cell r="AF4548" t="str">
            <v/>
          </cell>
        </row>
        <row r="4549">
          <cell r="A4549">
            <v>43466</v>
          </cell>
          <cell r="AB4549" t="str">
            <v>WON</v>
          </cell>
          <cell r="AC4549">
            <v>2.8</v>
          </cell>
          <cell r="AE4549">
            <v>100</v>
          </cell>
          <cell r="AF4549">
            <v>280</v>
          </cell>
        </row>
        <row r="4550">
          <cell r="A4550">
            <v>43466</v>
          </cell>
          <cell r="AC4550">
            <v>6</v>
          </cell>
          <cell r="AE4550">
            <v>100</v>
          </cell>
          <cell r="AF4550" t="str">
            <v/>
          </cell>
        </row>
        <row r="4551">
          <cell r="A4551">
            <v>43466</v>
          </cell>
          <cell r="AC4551">
            <v>7</v>
          </cell>
          <cell r="AE4551">
            <v>100</v>
          </cell>
          <cell r="AF4551" t="str">
            <v/>
          </cell>
        </row>
        <row r="4552">
          <cell r="A4552">
            <v>43466</v>
          </cell>
          <cell r="AC4552">
            <v>6</v>
          </cell>
          <cell r="AE4552">
            <v>100</v>
          </cell>
          <cell r="AF4552" t="str">
            <v/>
          </cell>
        </row>
        <row r="4553">
          <cell r="A4553">
            <v>43466</v>
          </cell>
          <cell r="AC4553">
            <v>7</v>
          </cell>
          <cell r="AE4553">
            <v>100</v>
          </cell>
          <cell r="AF4553" t="str">
            <v/>
          </cell>
        </row>
        <row r="4554">
          <cell r="A4554">
            <v>43466</v>
          </cell>
          <cell r="AC4554">
            <v>8.5</v>
          </cell>
          <cell r="AE4554">
            <v>100</v>
          </cell>
          <cell r="AF4554" t="str">
            <v/>
          </cell>
        </row>
        <row r="4555">
          <cell r="A4555">
            <v>43466</v>
          </cell>
          <cell r="AB4555" t="str">
            <v>3rd</v>
          </cell>
          <cell r="AC4555">
            <v>4.5999999999999996</v>
          </cell>
          <cell r="AE4555">
            <v>100</v>
          </cell>
          <cell r="AF4555" t="str">
            <v/>
          </cell>
        </row>
        <row r="4556">
          <cell r="A4556">
            <v>43466</v>
          </cell>
          <cell r="AC4556">
            <v>14</v>
          </cell>
          <cell r="AE4556">
            <v>100</v>
          </cell>
          <cell r="AF4556" t="str">
            <v/>
          </cell>
        </row>
        <row r="4557">
          <cell r="A4557">
            <v>43466</v>
          </cell>
          <cell r="AC4557">
            <v>12</v>
          </cell>
          <cell r="AE4557">
            <v>100</v>
          </cell>
          <cell r="AF4557" t="str">
            <v/>
          </cell>
        </row>
        <row r="4558">
          <cell r="A4558">
            <v>43466</v>
          </cell>
          <cell r="AB4558" t="str">
            <v>WON</v>
          </cell>
          <cell r="AC4558">
            <v>4</v>
          </cell>
          <cell r="AE4558">
            <v>100</v>
          </cell>
          <cell r="AF4558">
            <v>400</v>
          </cell>
        </row>
        <row r="4559">
          <cell r="A4559">
            <v>43466</v>
          </cell>
          <cell r="AC4559">
            <v>7</v>
          </cell>
          <cell r="AE4559">
            <v>100</v>
          </cell>
          <cell r="AF4559" t="str">
            <v/>
          </cell>
        </row>
        <row r="4560">
          <cell r="A4560">
            <v>43466</v>
          </cell>
          <cell r="AC4560">
            <v>21</v>
          </cell>
          <cell r="AE4560">
            <v>100</v>
          </cell>
          <cell r="AF4560" t="str">
            <v/>
          </cell>
        </row>
        <row r="4561">
          <cell r="A4561">
            <v>43466</v>
          </cell>
          <cell r="AC4561">
            <v>7.5</v>
          </cell>
          <cell r="AE4561">
            <v>100</v>
          </cell>
          <cell r="AF4561" t="str">
            <v/>
          </cell>
        </row>
        <row r="4562">
          <cell r="A4562">
            <v>43466</v>
          </cell>
          <cell r="AC4562">
            <v>5</v>
          </cell>
          <cell r="AE4562">
            <v>100</v>
          </cell>
          <cell r="AF4562" t="str">
            <v/>
          </cell>
        </row>
        <row r="4563">
          <cell r="A4563">
            <v>43466</v>
          </cell>
          <cell r="AB4563" t="str">
            <v>WON</v>
          </cell>
          <cell r="AC4563">
            <v>3.5</v>
          </cell>
          <cell r="AE4563">
            <v>100</v>
          </cell>
          <cell r="AF4563">
            <v>350</v>
          </cell>
        </row>
        <row r="4564">
          <cell r="A4564">
            <v>43466</v>
          </cell>
          <cell r="AC4564">
            <v>7.5</v>
          </cell>
          <cell r="AE4564">
            <v>100</v>
          </cell>
          <cell r="AF4564" t="str">
            <v/>
          </cell>
        </row>
        <row r="4565">
          <cell r="A4565">
            <v>43466</v>
          </cell>
          <cell r="AC4565">
            <v>8</v>
          </cell>
          <cell r="AE4565">
            <v>100</v>
          </cell>
          <cell r="AF4565" t="str">
            <v/>
          </cell>
        </row>
        <row r="4566">
          <cell r="A4566">
            <v>43466</v>
          </cell>
          <cell r="AC4566">
            <v>16</v>
          </cell>
          <cell r="AE4566">
            <v>100</v>
          </cell>
          <cell r="AF4566" t="str">
            <v/>
          </cell>
        </row>
        <row r="4567">
          <cell r="A4567">
            <v>43466</v>
          </cell>
          <cell r="AB4567" t="str">
            <v>WON</v>
          </cell>
          <cell r="AC4567">
            <v>2</v>
          </cell>
          <cell r="AE4567">
            <v>100</v>
          </cell>
          <cell r="AF4567">
            <v>200</v>
          </cell>
        </row>
        <row r="4568">
          <cell r="A4568">
            <v>43466</v>
          </cell>
          <cell r="AC4568">
            <v>10</v>
          </cell>
          <cell r="AE4568">
            <v>100</v>
          </cell>
          <cell r="AF4568" t="str">
            <v/>
          </cell>
        </row>
        <row r="4569">
          <cell r="A4569">
            <v>43466</v>
          </cell>
          <cell r="AC4569">
            <v>21</v>
          </cell>
          <cell r="AE4569">
            <v>100</v>
          </cell>
          <cell r="AF4569" t="str">
            <v/>
          </cell>
        </row>
        <row r="4570">
          <cell r="A4570">
            <v>43466</v>
          </cell>
          <cell r="AC4570">
            <v>26</v>
          </cell>
          <cell r="AE4570">
            <v>100</v>
          </cell>
          <cell r="AF4570" t="str">
            <v/>
          </cell>
        </row>
        <row r="4571">
          <cell r="A4571">
            <v>43466</v>
          </cell>
          <cell r="AB4571" t="str">
            <v>2nd</v>
          </cell>
          <cell r="AC4571">
            <v>8</v>
          </cell>
          <cell r="AE4571">
            <v>100</v>
          </cell>
          <cell r="AF4571" t="str">
            <v/>
          </cell>
        </row>
        <row r="4572">
          <cell r="A4572">
            <v>43466</v>
          </cell>
          <cell r="AB4572" t="str">
            <v>3rd</v>
          </cell>
          <cell r="AC4572">
            <v>12</v>
          </cell>
          <cell r="AE4572">
            <v>100</v>
          </cell>
          <cell r="AF4572" t="str">
            <v/>
          </cell>
        </row>
        <row r="4573">
          <cell r="A4573">
            <v>43466</v>
          </cell>
          <cell r="AB4573" t="str">
            <v>2nd</v>
          </cell>
          <cell r="AC4573">
            <v>2.6</v>
          </cell>
          <cell r="AE4573">
            <v>100</v>
          </cell>
          <cell r="AF4573" t="str">
            <v/>
          </cell>
        </row>
        <row r="4574">
          <cell r="A4574">
            <v>43466</v>
          </cell>
          <cell r="AC4574">
            <v>21</v>
          </cell>
          <cell r="AE4574">
            <v>100</v>
          </cell>
          <cell r="AF4574" t="str">
            <v/>
          </cell>
        </row>
        <row r="4575">
          <cell r="A4575">
            <v>43466</v>
          </cell>
          <cell r="AC4575">
            <v>4.8</v>
          </cell>
          <cell r="AE4575">
            <v>100</v>
          </cell>
          <cell r="AF4575" t="str">
            <v/>
          </cell>
        </row>
        <row r="4576">
          <cell r="A4576">
            <v>43466</v>
          </cell>
          <cell r="AC4576">
            <v>26</v>
          </cell>
          <cell r="AE4576">
            <v>100</v>
          </cell>
          <cell r="AF4576" t="str">
            <v/>
          </cell>
        </row>
        <row r="4577">
          <cell r="A4577">
            <v>43470</v>
          </cell>
          <cell r="AC4577">
            <v>4</v>
          </cell>
          <cell r="AE4577">
            <v>100</v>
          </cell>
          <cell r="AF4577" t="str">
            <v/>
          </cell>
        </row>
        <row r="4578">
          <cell r="A4578">
            <v>43470</v>
          </cell>
          <cell r="AC4578">
            <v>8.5</v>
          </cell>
          <cell r="AE4578">
            <v>100</v>
          </cell>
          <cell r="AF4578" t="str">
            <v/>
          </cell>
        </row>
        <row r="4579">
          <cell r="A4579">
            <v>43470</v>
          </cell>
          <cell r="AC4579">
            <v>3.3</v>
          </cell>
          <cell r="AE4579">
            <v>100</v>
          </cell>
          <cell r="AF4579" t="str">
            <v/>
          </cell>
        </row>
        <row r="4580">
          <cell r="A4580">
            <v>43470</v>
          </cell>
          <cell r="AB4580" t="str">
            <v>3rd</v>
          </cell>
          <cell r="AC4580">
            <v>7.5</v>
          </cell>
          <cell r="AE4580">
            <v>100</v>
          </cell>
          <cell r="AF4580" t="str">
            <v/>
          </cell>
        </row>
        <row r="4581">
          <cell r="A4581">
            <v>43470</v>
          </cell>
          <cell r="AB4581" t="str">
            <v>2nd</v>
          </cell>
          <cell r="AC4581">
            <v>7</v>
          </cell>
          <cell r="AE4581">
            <v>100</v>
          </cell>
          <cell r="AF4581" t="str">
            <v/>
          </cell>
        </row>
        <row r="4582">
          <cell r="A4582">
            <v>43470</v>
          </cell>
          <cell r="AB4582" t="str">
            <v>WON</v>
          </cell>
          <cell r="AC4582">
            <v>4.8</v>
          </cell>
          <cell r="AE4582">
            <v>100</v>
          </cell>
          <cell r="AF4582">
            <v>480</v>
          </cell>
        </row>
        <row r="4583">
          <cell r="A4583">
            <v>43470</v>
          </cell>
          <cell r="AB4583" t="str">
            <v>3rd</v>
          </cell>
          <cell r="AC4583">
            <v>8.5</v>
          </cell>
          <cell r="AE4583">
            <v>100</v>
          </cell>
          <cell r="AF4583" t="str">
            <v/>
          </cell>
        </row>
        <row r="4584">
          <cell r="A4584">
            <v>43470</v>
          </cell>
          <cell r="AC4584">
            <v>9</v>
          </cell>
          <cell r="AE4584">
            <v>100</v>
          </cell>
          <cell r="AF4584" t="str">
            <v/>
          </cell>
        </row>
        <row r="4585">
          <cell r="A4585">
            <v>43470</v>
          </cell>
          <cell r="AC4585">
            <v>13</v>
          </cell>
          <cell r="AE4585">
            <v>100</v>
          </cell>
          <cell r="AF4585" t="str">
            <v/>
          </cell>
        </row>
        <row r="4586">
          <cell r="A4586">
            <v>43470</v>
          </cell>
          <cell r="AC4586">
            <v>7.5</v>
          </cell>
          <cell r="AE4586">
            <v>100</v>
          </cell>
          <cell r="AF4586" t="str">
            <v/>
          </cell>
        </row>
        <row r="4587">
          <cell r="A4587">
            <v>43470</v>
          </cell>
          <cell r="AC4587">
            <v>4.4000000000000004</v>
          </cell>
          <cell r="AE4587">
            <v>100</v>
          </cell>
          <cell r="AF4587" t="str">
            <v/>
          </cell>
        </row>
        <row r="4588">
          <cell r="A4588">
            <v>43470</v>
          </cell>
          <cell r="AC4588">
            <v>2.9</v>
          </cell>
          <cell r="AE4588">
            <v>100</v>
          </cell>
          <cell r="AF4588" t="str">
            <v/>
          </cell>
        </row>
        <row r="4589">
          <cell r="A4589">
            <v>43470</v>
          </cell>
          <cell r="AC4589">
            <v>19</v>
          </cell>
          <cell r="AE4589">
            <v>100</v>
          </cell>
          <cell r="AF4589" t="str">
            <v/>
          </cell>
        </row>
        <row r="4590">
          <cell r="A4590">
            <v>43470</v>
          </cell>
          <cell r="AC4590">
            <v>6.5</v>
          </cell>
          <cell r="AE4590">
            <v>100</v>
          </cell>
          <cell r="AF4590" t="str">
            <v/>
          </cell>
        </row>
        <row r="4591">
          <cell r="A4591">
            <v>43470</v>
          </cell>
          <cell r="AC4591">
            <v>8.5</v>
          </cell>
          <cell r="AE4591">
            <v>100</v>
          </cell>
          <cell r="AF4591" t="str">
            <v/>
          </cell>
        </row>
        <row r="4592">
          <cell r="A4592">
            <v>43470</v>
          </cell>
          <cell r="AC4592">
            <v>12</v>
          </cell>
          <cell r="AE4592">
            <v>100</v>
          </cell>
          <cell r="AF4592" t="str">
            <v/>
          </cell>
        </row>
        <row r="4593">
          <cell r="A4593">
            <v>43470</v>
          </cell>
          <cell r="AB4593" t="str">
            <v>3rd</v>
          </cell>
          <cell r="AC4593">
            <v>9</v>
          </cell>
          <cell r="AE4593">
            <v>100</v>
          </cell>
          <cell r="AF4593" t="str">
            <v/>
          </cell>
        </row>
        <row r="4594">
          <cell r="A4594">
            <v>43470</v>
          </cell>
          <cell r="AC4594">
            <v>5</v>
          </cell>
          <cell r="AE4594">
            <v>100</v>
          </cell>
          <cell r="AF4594" t="str">
            <v/>
          </cell>
        </row>
        <row r="4595">
          <cell r="A4595">
            <v>43470</v>
          </cell>
          <cell r="AB4595" t="str">
            <v>WON</v>
          </cell>
          <cell r="AC4595">
            <v>2.7</v>
          </cell>
          <cell r="AE4595">
            <v>100</v>
          </cell>
          <cell r="AF4595">
            <v>270</v>
          </cell>
        </row>
        <row r="4596">
          <cell r="A4596">
            <v>43470</v>
          </cell>
          <cell r="AC4596">
            <v>12</v>
          </cell>
          <cell r="AE4596">
            <v>100</v>
          </cell>
          <cell r="AF4596" t="str">
            <v/>
          </cell>
        </row>
        <row r="4597">
          <cell r="A4597">
            <v>43470</v>
          </cell>
          <cell r="AB4597" t="str">
            <v>2nd</v>
          </cell>
          <cell r="AC4597">
            <v>4.5999999999999996</v>
          </cell>
          <cell r="AE4597">
            <v>100</v>
          </cell>
          <cell r="AF4597" t="str">
            <v/>
          </cell>
        </row>
        <row r="4598">
          <cell r="A4598">
            <v>43470</v>
          </cell>
          <cell r="AB4598" t="str">
            <v>WON</v>
          </cell>
          <cell r="AC4598">
            <v>6.5</v>
          </cell>
          <cell r="AE4598">
            <v>100</v>
          </cell>
          <cell r="AF4598">
            <v>650</v>
          </cell>
        </row>
        <row r="4599">
          <cell r="A4599">
            <v>43470</v>
          </cell>
          <cell r="AC4599">
            <v>21</v>
          </cell>
          <cell r="AE4599">
            <v>100</v>
          </cell>
          <cell r="AF4599" t="str">
            <v/>
          </cell>
        </row>
        <row r="4600">
          <cell r="A4600">
            <v>43470</v>
          </cell>
          <cell r="AC4600">
            <v>7</v>
          </cell>
          <cell r="AE4600">
            <v>100</v>
          </cell>
          <cell r="AF4600" t="str">
            <v/>
          </cell>
        </row>
        <row r="4601">
          <cell r="A4601">
            <v>43470</v>
          </cell>
          <cell r="AC4601">
            <v>9.5</v>
          </cell>
          <cell r="AE4601">
            <v>100</v>
          </cell>
          <cell r="AF4601" t="str">
            <v/>
          </cell>
        </row>
        <row r="4602">
          <cell r="A4602">
            <v>43470</v>
          </cell>
          <cell r="AB4602" t="str">
            <v>WON</v>
          </cell>
          <cell r="AC4602">
            <v>1.8</v>
          </cell>
          <cell r="AE4602">
            <v>100</v>
          </cell>
          <cell r="AF4602">
            <v>180</v>
          </cell>
        </row>
        <row r="4603">
          <cell r="A4603">
            <v>43470</v>
          </cell>
          <cell r="AC4603">
            <v>14</v>
          </cell>
          <cell r="AE4603">
            <v>100</v>
          </cell>
          <cell r="AF4603" t="str">
            <v/>
          </cell>
        </row>
        <row r="4604">
          <cell r="A4604">
            <v>43470</v>
          </cell>
          <cell r="AC4604">
            <v>6.5</v>
          </cell>
          <cell r="AE4604">
            <v>100</v>
          </cell>
          <cell r="AF4604" t="str">
            <v/>
          </cell>
        </row>
        <row r="4605">
          <cell r="A4605">
            <v>43470</v>
          </cell>
          <cell r="AC4605">
            <v>41</v>
          </cell>
          <cell r="AE4605">
            <v>100</v>
          </cell>
          <cell r="AF4605" t="str">
            <v/>
          </cell>
        </row>
        <row r="4606">
          <cell r="A4606">
            <v>43470</v>
          </cell>
          <cell r="AB4606" t="str">
            <v>2nd</v>
          </cell>
          <cell r="AC4606">
            <v>21</v>
          </cell>
          <cell r="AE4606">
            <v>100</v>
          </cell>
          <cell r="AF4606" t="str">
            <v/>
          </cell>
        </row>
        <row r="4607">
          <cell r="A4607">
            <v>43470</v>
          </cell>
          <cell r="AC4607">
            <v>2.4</v>
          </cell>
          <cell r="AE4607">
            <v>100</v>
          </cell>
          <cell r="AF4607" t="str">
            <v/>
          </cell>
        </row>
        <row r="4608">
          <cell r="A4608">
            <v>43470</v>
          </cell>
          <cell r="AC4608">
            <v>14</v>
          </cell>
          <cell r="AE4608">
            <v>100</v>
          </cell>
          <cell r="AF4608" t="str">
            <v/>
          </cell>
        </row>
        <row r="4609">
          <cell r="A4609">
            <v>43470</v>
          </cell>
          <cell r="AC4609">
            <v>4.4000000000000004</v>
          </cell>
          <cell r="AE4609">
            <v>100</v>
          </cell>
          <cell r="AF4609" t="str">
            <v/>
          </cell>
        </row>
        <row r="4610">
          <cell r="A4610">
            <v>43470</v>
          </cell>
          <cell r="AC4610">
            <v>41</v>
          </cell>
          <cell r="AE4610">
            <v>100</v>
          </cell>
          <cell r="AF4610" t="str">
            <v/>
          </cell>
        </row>
        <row r="4611">
          <cell r="A4611">
            <v>43470</v>
          </cell>
          <cell r="AC4611">
            <v>19</v>
          </cell>
          <cell r="AE4611">
            <v>100</v>
          </cell>
          <cell r="AF4611" t="str">
            <v/>
          </cell>
        </row>
        <row r="4612">
          <cell r="A4612">
            <v>43477</v>
          </cell>
          <cell r="AB4612" t="str">
            <v>WON</v>
          </cell>
          <cell r="AC4612">
            <v>2.7</v>
          </cell>
          <cell r="AE4612">
            <v>100</v>
          </cell>
          <cell r="AF4612">
            <v>270</v>
          </cell>
        </row>
        <row r="4613">
          <cell r="A4613">
            <v>43477</v>
          </cell>
          <cell r="AB4613" t="str">
            <v>3rd</v>
          </cell>
          <cell r="AC4613">
            <v>3.3</v>
          </cell>
          <cell r="AE4613">
            <v>100</v>
          </cell>
          <cell r="AF4613" t="str">
            <v/>
          </cell>
        </row>
        <row r="4614">
          <cell r="A4614">
            <v>43477</v>
          </cell>
          <cell r="AB4614" t="str">
            <v>2nd</v>
          </cell>
          <cell r="AC4614">
            <v>8</v>
          </cell>
          <cell r="AE4614">
            <v>100</v>
          </cell>
          <cell r="AF4614" t="str">
            <v/>
          </cell>
        </row>
        <row r="4615">
          <cell r="A4615">
            <v>43477</v>
          </cell>
          <cell r="AC4615">
            <v>7.5</v>
          </cell>
          <cell r="AE4615">
            <v>100</v>
          </cell>
          <cell r="AF4615" t="str">
            <v/>
          </cell>
        </row>
        <row r="4616">
          <cell r="A4616">
            <v>43477</v>
          </cell>
          <cell r="AC4616">
            <v>9</v>
          </cell>
          <cell r="AE4616">
            <v>100</v>
          </cell>
          <cell r="AF4616" t="str">
            <v/>
          </cell>
        </row>
        <row r="4617">
          <cell r="A4617">
            <v>43477</v>
          </cell>
          <cell r="AB4617" t="str">
            <v>WON</v>
          </cell>
          <cell r="AC4617">
            <v>2.6</v>
          </cell>
          <cell r="AE4617">
            <v>100</v>
          </cell>
          <cell r="AF4617">
            <v>260</v>
          </cell>
        </row>
        <row r="4618">
          <cell r="A4618">
            <v>43477</v>
          </cell>
          <cell r="AB4618" t="str">
            <v>2nd</v>
          </cell>
          <cell r="AC4618">
            <v>7</v>
          </cell>
          <cell r="AE4618">
            <v>100</v>
          </cell>
          <cell r="AF4618" t="str">
            <v/>
          </cell>
        </row>
        <row r="4619">
          <cell r="A4619">
            <v>43477</v>
          </cell>
          <cell r="AC4619">
            <v>21</v>
          </cell>
          <cell r="AE4619">
            <v>100</v>
          </cell>
          <cell r="AF4619" t="str">
            <v/>
          </cell>
        </row>
        <row r="4620">
          <cell r="A4620">
            <v>43477</v>
          </cell>
          <cell r="AC4620">
            <v>19</v>
          </cell>
          <cell r="AE4620">
            <v>100</v>
          </cell>
          <cell r="AF4620" t="str">
            <v/>
          </cell>
        </row>
        <row r="4621">
          <cell r="A4621">
            <v>43477</v>
          </cell>
          <cell r="AC4621">
            <v>7.5</v>
          </cell>
          <cell r="AE4621">
            <v>100</v>
          </cell>
          <cell r="AF4621" t="str">
            <v/>
          </cell>
        </row>
        <row r="4622">
          <cell r="A4622">
            <v>43477</v>
          </cell>
          <cell r="AC4622">
            <v>2.0499999999999998</v>
          </cell>
          <cell r="AE4622">
            <v>100</v>
          </cell>
          <cell r="AF4622" t="str">
            <v/>
          </cell>
        </row>
        <row r="4623">
          <cell r="A4623">
            <v>43477</v>
          </cell>
          <cell r="AB4623" t="str">
            <v>3rd</v>
          </cell>
          <cell r="AC4623">
            <v>4.5999999999999996</v>
          </cell>
          <cell r="AE4623">
            <v>100</v>
          </cell>
          <cell r="AF4623" t="str">
            <v/>
          </cell>
        </row>
        <row r="4624">
          <cell r="A4624">
            <v>43477</v>
          </cell>
          <cell r="AC4624">
            <v>13</v>
          </cell>
          <cell r="AE4624">
            <v>100</v>
          </cell>
          <cell r="AF4624" t="str">
            <v/>
          </cell>
        </row>
        <row r="4625">
          <cell r="A4625">
            <v>43477</v>
          </cell>
          <cell r="AB4625" t="str">
            <v>WON</v>
          </cell>
          <cell r="AC4625">
            <v>4.8</v>
          </cell>
          <cell r="AE4625">
            <v>100</v>
          </cell>
          <cell r="AF4625">
            <v>480</v>
          </cell>
        </row>
        <row r="4626">
          <cell r="A4626">
            <v>43477</v>
          </cell>
          <cell r="AB4626" t="str">
            <v>2nd</v>
          </cell>
          <cell r="AC4626">
            <v>26</v>
          </cell>
          <cell r="AE4626">
            <v>100</v>
          </cell>
          <cell r="AF4626" t="str">
            <v/>
          </cell>
        </row>
        <row r="4627">
          <cell r="A4627">
            <v>43477</v>
          </cell>
          <cell r="AC4627">
            <v>5.5</v>
          </cell>
          <cell r="AE4627">
            <v>100</v>
          </cell>
          <cell r="AF4627" t="str">
            <v/>
          </cell>
        </row>
        <row r="4628">
          <cell r="A4628">
            <v>43477</v>
          </cell>
          <cell r="AB4628" t="str">
            <v>3rd</v>
          </cell>
          <cell r="AC4628">
            <v>10</v>
          </cell>
          <cell r="AE4628">
            <v>100</v>
          </cell>
          <cell r="AF4628" t="str">
            <v/>
          </cell>
        </row>
        <row r="4629">
          <cell r="A4629">
            <v>43477</v>
          </cell>
          <cell r="AC4629">
            <v>5</v>
          </cell>
          <cell r="AE4629">
            <v>100</v>
          </cell>
          <cell r="AF4629" t="str">
            <v/>
          </cell>
        </row>
        <row r="4630">
          <cell r="A4630">
            <v>43477</v>
          </cell>
          <cell r="AB4630" t="str">
            <v>WON</v>
          </cell>
          <cell r="AC4630">
            <v>12.2</v>
          </cell>
          <cell r="AE4630">
            <v>100</v>
          </cell>
          <cell r="AF4630">
            <v>1220</v>
          </cell>
        </row>
        <row r="4631">
          <cell r="A4631">
            <v>43477</v>
          </cell>
          <cell r="AC4631">
            <v>8.5</v>
          </cell>
          <cell r="AE4631">
            <v>100</v>
          </cell>
          <cell r="AF4631" t="str">
            <v/>
          </cell>
        </row>
        <row r="4632">
          <cell r="A4632">
            <v>43477</v>
          </cell>
          <cell r="AB4632" t="str">
            <v>2nd</v>
          </cell>
          <cell r="AC4632">
            <v>4.4000000000000004</v>
          </cell>
          <cell r="AE4632">
            <v>100</v>
          </cell>
          <cell r="AF4632" t="str">
            <v/>
          </cell>
        </row>
        <row r="4633">
          <cell r="A4633">
            <v>43477</v>
          </cell>
          <cell r="AC4633">
            <v>2.4</v>
          </cell>
          <cell r="AE4633">
            <v>100</v>
          </cell>
          <cell r="AF4633" t="str">
            <v/>
          </cell>
        </row>
        <row r="4634">
          <cell r="A4634">
            <v>43477</v>
          </cell>
          <cell r="AC4634">
            <v>9</v>
          </cell>
          <cell r="AE4634">
            <v>100</v>
          </cell>
          <cell r="AF4634" t="str">
            <v/>
          </cell>
        </row>
        <row r="4635">
          <cell r="A4635">
            <v>43477</v>
          </cell>
          <cell r="AC4635">
            <v>41</v>
          </cell>
          <cell r="AE4635">
            <v>100</v>
          </cell>
          <cell r="AF4635" t="str">
            <v/>
          </cell>
        </row>
        <row r="4636">
          <cell r="A4636">
            <v>43477</v>
          </cell>
          <cell r="AC4636">
            <v>9</v>
          </cell>
          <cell r="AE4636">
            <v>100</v>
          </cell>
          <cell r="AF4636" t="str">
            <v/>
          </cell>
        </row>
        <row r="4637">
          <cell r="A4637">
            <v>43477</v>
          </cell>
          <cell r="AB4637" t="str">
            <v>WON</v>
          </cell>
          <cell r="AC4637">
            <v>6</v>
          </cell>
          <cell r="AE4637">
            <v>100</v>
          </cell>
          <cell r="AF4637">
            <v>600</v>
          </cell>
        </row>
        <row r="4638">
          <cell r="A4638">
            <v>43477</v>
          </cell>
          <cell r="AC4638">
            <v>10</v>
          </cell>
          <cell r="AE4638">
            <v>100</v>
          </cell>
          <cell r="AF4638" t="str">
            <v/>
          </cell>
        </row>
        <row r="4639">
          <cell r="A4639">
            <v>43477</v>
          </cell>
          <cell r="AC4639">
            <v>11</v>
          </cell>
          <cell r="AE4639">
            <v>100</v>
          </cell>
          <cell r="AF4639" t="str">
            <v/>
          </cell>
        </row>
        <row r="4640">
          <cell r="A4640">
            <v>43477</v>
          </cell>
          <cell r="AC4640">
            <v>4.2</v>
          </cell>
          <cell r="AE4640">
            <v>100</v>
          </cell>
          <cell r="AF4640" t="str">
            <v/>
          </cell>
        </row>
        <row r="4641">
          <cell r="A4641">
            <v>43477</v>
          </cell>
          <cell r="AB4641" t="str">
            <v>2nd</v>
          </cell>
          <cell r="AC4641">
            <v>6</v>
          </cell>
          <cell r="AE4641">
            <v>100</v>
          </cell>
          <cell r="AF4641" t="str">
            <v/>
          </cell>
        </row>
        <row r="4642">
          <cell r="A4642">
            <v>43484</v>
          </cell>
          <cell r="AC4642">
            <v>2.25</v>
          </cell>
          <cell r="AE4642">
            <v>100</v>
          </cell>
          <cell r="AF4642" t="str">
            <v/>
          </cell>
        </row>
        <row r="4643">
          <cell r="A4643">
            <v>43484</v>
          </cell>
          <cell r="AC4643">
            <v>16</v>
          </cell>
          <cell r="AE4643">
            <v>100</v>
          </cell>
          <cell r="AF4643" t="str">
            <v/>
          </cell>
        </row>
        <row r="4644">
          <cell r="A4644">
            <v>43484</v>
          </cell>
          <cell r="AC4644">
            <v>3.9</v>
          </cell>
          <cell r="AE4644">
            <v>100</v>
          </cell>
          <cell r="AF4644" t="str">
            <v/>
          </cell>
        </row>
        <row r="4645">
          <cell r="A4645">
            <v>43484</v>
          </cell>
          <cell r="AB4645" t="str">
            <v>2nd</v>
          </cell>
          <cell r="AC4645">
            <v>19</v>
          </cell>
          <cell r="AE4645">
            <v>100</v>
          </cell>
          <cell r="AF4645" t="str">
            <v/>
          </cell>
        </row>
        <row r="4646">
          <cell r="A4646">
            <v>43484</v>
          </cell>
          <cell r="AB4646" t="str">
            <v>Ntd</v>
          </cell>
          <cell r="AC4646">
            <v>7.5</v>
          </cell>
          <cell r="AE4646">
            <v>100</v>
          </cell>
          <cell r="AF4646" t="str">
            <v/>
          </cell>
        </row>
        <row r="4647">
          <cell r="A4647">
            <v>43484</v>
          </cell>
          <cell r="AB4647" t="str">
            <v>2nd</v>
          </cell>
          <cell r="AC4647">
            <v>4</v>
          </cell>
          <cell r="AE4647">
            <v>100</v>
          </cell>
          <cell r="AF4647" t="str">
            <v/>
          </cell>
        </row>
        <row r="4648">
          <cell r="A4648">
            <v>43484</v>
          </cell>
          <cell r="AB4648" t="str">
            <v>WON</v>
          </cell>
          <cell r="AC4648">
            <v>6</v>
          </cell>
          <cell r="AE4648">
            <v>100</v>
          </cell>
          <cell r="AF4648">
            <v>600</v>
          </cell>
        </row>
        <row r="4649">
          <cell r="A4649">
            <v>43484</v>
          </cell>
          <cell r="AC4649">
            <v>8</v>
          </cell>
          <cell r="AE4649">
            <v>100</v>
          </cell>
          <cell r="AF4649" t="str">
            <v/>
          </cell>
        </row>
        <row r="4650">
          <cell r="A4650">
            <v>43484</v>
          </cell>
          <cell r="AC4650">
            <v>3.6</v>
          </cell>
          <cell r="AE4650">
            <v>100</v>
          </cell>
          <cell r="AF4650" t="str">
            <v/>
          </cell>
        </row>
        <row r="4651">
          <cell r="A4651">
            <v>43484</v>
          </cell>
          <cell r="AB4651" t="str">
            <v>3rd</v>
          </cell>
          <cell r="AC4651">
            <v>9</v>
          </cell>
          <cell r="AE4651">
            <v>100</v>
          </cell>
          <cell r="AF4651" t="str">
            <v/>
          </cell>
        </row>
        <row r="4652">
          <cell r="A4652">
            <v>43484</v>
          </cell>
          <cell r="AC4652">
            <v>3.3</v>
          </cell>
          <cell r="AE4652">
            <v>100</v>
          </cell>
          <cell r="AF4652" t="str">
            <v/>
          </cell>
        </row>
        <row r="4653">
          <cell r="A4653">
            <v>43484</v>
          </cell>
          <cell r="AB4653" t="str">
            <v>2nd</v>
          </cell>
          <cell r="AC4653">
            <v>6.5</v>
          </cell>
          <cell r="AE4653">
            <v>100</v>
          </cell>
          <cell r="AF4653" t="str">
            <v/>
          </cell>
        </row>
        <row r="4654">
          <cell r="A4654">
            <v>43484</v>
          </cell>
          <cell r="AB4654" t="str">
            <v>WON</v>
          </cell>
          <cell r="AC4654">
            <v>8.6999999999999993</v>
          </cell>
          <cell r="AE4654">
            <v>100</v>
          </cell>
          <cell r="AF4654">
            <v>869.99999999999989</v>
          </cell>
        </row>
        <row r="4655">
          <cell r="A4655">
            <v>43484</v>
          </cell>
          <cell r="AC4655">
            <v>5</v>
          </cell>
          <cell r="AE4655">
            <v>100</v>
          </cell>
          <cell r="AF4655" t="str">
            <v/>
          </cell>
        </row>
        <row r="4656">
          <cell r="A4656">
            <v>43484</v>
          </cell>
          <cell r="AC4656">
            <v>7</v>
          </cell>
          <cell r="AE4656">
            <v>100</v>
          </cell>
          <cell r="AF4656" t="str">
            <v/>
          </cell>
        </row>
        <row r="4657">
          <cell r="A4657">
            <v>43484</v>
          </cell>
          <cell r="AC4657">
            <v>4.2</v>
          </cell>
          <cell r="AE4657">
            <v>100</v>
          </cell>
          <cell r="AF4657" t="str">
            <v/>
          </cell>
        </row>
        <row r="4658">
          <cell r="A4658">
            <v>43484</v>
          </cell>
          <cell r="AC4658">
            <v>9</v>
          </cell>
          <cell r="AE4658">
            <v>100</v>
          </cell>
          <cell r="AF4658" t="str">
            <v/>
          </cell>
        </row>
        <row r="4659">
          <cell r="A4659">
            <v>43484</v>
          </cell>
          <cell r="AC4659">
            <v>14</v>
          </cell>
          <cell r="AE4659">
            <v>100</v>
          </cell>
          <cell r="AF4659" t="str">
            <v/>
          </cell>
        </row>
        <row r="4660">
          <cell r="A4660">
            <v>43484</v>
          </cell>
          <cell r="AC4660">
            <v>4.2</v>
          </cell>
          <cell r="AE4660">
            <v>100</v>
          </cell>
          <cell r="AF4660" t="str">
            <v/>
          </cell>
        </row>
        <row r="4661">
          <cell r="A4661">
            <v>43484</v>
          </cell>
          <cell r="AC4661">
            <v>13</v>
          </cell>
          <cell r="AE4661">
            <v>100</v>
          </cell>
          <cell r="AF4661" t="str">
            <v/>
          </cell>
        </row>
        <row r="4662">
          <cell r="A4662">
            <v>43484</v>
          </cell>
          <cell r="AC4662">
            <v>9</v>
          </cell>
          <cell r="AE4662">
            <v>100</v>
          </cell>
          <cell r="AF4662" t="str">
            <v/>
          </cell>
        </row>
        <row r="4663">
          <cell r="A4663">
            <v>43484</v>
          </cell>
          <cell r="AC4663">
            <v>8.5</v>
          </cell>
          <cell r="AE4663">
            <v>100</v>
          </cell>
          <cell r="AF4663" t="str">
            <v/>
          </cell>
        </row>
        <row r="4664">
          <cell r="A4664">
            <v>43484</v>
          </cell>
          <cell r="AB4664" t="str">
            <v>3rd</v>
          </cell>
          <cell r="AC4664">
            <v>3.3</v>
          </cell>
          <cell r="AE4664">
            <v>100</v>
          </cell>
          <cell r="AF4664" t="str">
            <v/>
          </cell>
        </row>
        <row r="4665">
          <cell r="A4665">
            <v>43484</v>
          </cell>
          <cell r="AB4665" t="str">
            <v>2nd</v>
          </cell>
          <cell r="AC4665">
            <v>3.2</v>
          </cell>
          <cell r="AE4665">
            <v>100</v>
          </cell>
          <cell r="AF4665" t="str">
            <v/>
          </cell>
        </row>
        <row r="4666">
          <cell r="A4666">
            <v>43484</v>
          </cell>
          <cell r="AC4666">
            <v>9.5</v>
          </cell>
          <cell r="AE4666">
            <v>100</v>
          </cell>
          <cell r="AF4666" t="str">
            <v/>
          </cell>
        </row>
        <row r="4667">
          <cell r="A4667">
            <v>43484</v>
          </cell>
          <cell r="AB4667" t="str">
            <v>WON</v>
          </cell>
          <cell r="AC4667">
            <v>2.6</v>
          </cell>
          <cell r="AE4667">
            <v>100</v>
          </cell>
          <cell r="AF4667">
            <v>260</v>
          </cell>
        </row>
        <row r="4668">
          <cell r="A4668">
            <v>43484</v>
          </cell>
          <cell r="AC4668">
            <v>6</v>
          </cell>
          <cell r="AE4668">
            <v>100</v>
          </cell>
          <cell r="AF4668" t="str">
            <v/>
          </cell>
        </row>
        <row r="4669">
          <cell r="A4669">
            <v>43484</v>
          </cell>
          <cell r="AC4669">
            <v>11</v>
          </cell>
          <cell r="AE4669">
            <v>100</v>
          </cell>
          <cell r="AF4669" t="str">
            <v/>
          </cell>
        </row>
        <row r="4670">
          <cell r="A4670">
            <v>43484</v>
          </cell>
          <cell r="AC4670">
            <v>6.5</v>
          </cell>
          <cell r="AE4670">
            <v>100</v>
          </cell>
          <cell r="AF4670" t="str">
            <v/>
          </cell>
        </row>
        <row r="4671">
          <cell r="A4671">
            <v>43484</v>
          </cell>
          <cell r="AC4671">
            <v>14</v>
          </cell>
          <cell r="AE4671">
            <v>100</v>
          </cell>
          <cell r="AF4671" t="str">
            <v/>
          </cell>
        </row>
        <row r="4672">
          <cell r="A4672">
            <v>43484</v>
          </cell>
          <cell r="AC4672">
            <v>5</v>
          </cell>
          <cell r="AE4672">
            <v>100</v>
          </cell>
          <cell r="AF4672" t="str">
            <v/>
          </cell>
        </row>
        <row r="4673">
          <cell r="A4673">
            <v>43484</v>
          </cell>
          <cell r="AC4673">
            <v>21</v>
          </cell>
          <cell r="AE4673">
            <v>100</v>
          </cell>
          <cell r="AF4673" t="str">
            <v/>
          </cell>
        </row>
        <row r="4674">
          <cell r="A4674">
            <v>43484</v>
          </cell>
          <cell r="AB4674" t="str">
            <v>WON</v>
          </cell>
          <cell r="AC4674">
            <v>7.5</v>
          </cell>
          <cell r="AE4674">
            <v>100</v>
          </cell>
          <cell r="AF4674">
            <v>750</v>
          </cell>
        </row>
        <row r="4675">
          <cell r="A4675">
            <v>43484</v>
          </cell>
          <cell r="AC4675">
            <v>8</v>
          </cell>
          <cell r="AE4675">
            <v>100</v>
          </cell>
          <cell r="AF4675" t="str">
            <v/>
          </cell>
        </row>
        <row r="4676">
          <cell r="A4676">
            <v>43484</v>
          </cell>
          <cell r="AC4676">
            <v>41</v>
          </cell>
          <cell r="AE4676">
            <v>100</v>
          </cell>
          <cell r="AF4676" t="str">
            <v/>
          </cell>
        </row>
        <row r="4677">
          <cell r="A4677">
            <v>43491</v>
          </cell>
          <cell r="AB4677" t="str">
            <v>WON</v>
          </cell>
          <cell r="AC4677">
            <v>1.8</v>
          </cell>
          <cell r="AE4677">
            <v>100</v>
          </cell>
          <cell r="AF4677">
            <v>180</v>
          </cell>
        </row>
        <row r="4678">
          <cell r="A4678">
            <v>43491</v>
          </cell>
          <cell r="AB4678" t="str">
            <v>Ntd</v>
          </cell>
          <cell r="AC4678">
            <v>7</v>
          </cell>
          <cell r="AE4678">
            <v>100</v>
          </cell>
          <cell r="AF4678" t="str">
            <v/>
          </cell>
        </row>
        <row r="4679">
          <cell r="A4679">
            <v>43491</v>
          </cell>
          <cell r="AC4679">
            <v>6</v>
          </cell>
          <cell r="AE4679">
            <v>100</v>
          </cell>
          <cell r="AF4679" t="str">
            <v/>
          </cell>
        </row>
        <row r="4680">
          <cell r="A4680">
            <v>43491</v>
          </cell>
          <cell r="AC4680">
            <v>5.5</v>
          </cell>
          <cell r="AE4680">
            <v>100</v>
          </cell>
          <cell r="AF4680" t="str">
            <v/>
          </cell>
        </row>
        <row r="4681">
          <cell r="A4681">
            <v>43491</v>
          </cell>
          <cell r="AB4681" t="str">
            <v>2nd</v>
          </cell>
          <cell r="AC4681">
            <v>18</v>
          </cell>
          <cell r="AE4681">
            <v>100</v>
          </cell>
          <cell r="AF4681" t="str">
            <v/>
          </cell>
        </row>
        <row r="4682">
          <cell r="A4682">
            <v>43491</v>
          </cell>
          <cell r="AC4682">
            <v>5</v>
          </cell>
          <cell r="AE4682">
            <v>100</v>
          </cell>
          <cell r="AF4682" t="str">
            <v/>
          </cell>
        </row>
        <row r="4683">
          <cell r="A4683">
            <v>43491</v>
          </cell>
          <cell r="AB4683" t="str">
            <v>WON</v>
          </cell>
          <cell r="AC4683">
            <v>2.9</v>
          </cell>
          <cell r="AE4683">
            <v>100</v>
          </cell>
          <cell r="AF4683">
            <v>290</v>
          </cell>
        </row>
        <row r="4684">
          <cell r="A4684">
            <v>43491</v>
          </cell>
          <cell r="AC4684">
            <v>8</v>
          </cell>
          <cell r="AE4684">
            <v>100</v>
          </cell>
          <cell r="AF4684" t="str">
            <v/>
          </cell>
        </row>
        <row r="4685">
          <cell r="A4685">
            <v>43491</v>
          </cell>
          <cell r="AB4685" t="str">
            <v>2nd</v>
          </cell>
          <cell r="AC4685">
            <v>5.5</v>
          </cell>
          <cell r="AE4685">
            <v>100</v>
          </cell>
          <cell r="AF4685" t="str">
            <v/>
          </cell>
        </row>
        <row r="4686">
          <cell r="A4686">
            <v>43491</v>
          </cell>
          <cell r="AC4686">
            <v>4.4000000000000004</v>
          </cell>
          <cell r="AE4686">
            <v>100</v>
          </cell>
          <cell r="AF4686" t="str">
            <v/>
          </cell>
        </row>
        <row r="4687">
          <cell r="A4687">
            <v>43491</v>
          </cell>
          <cell r="AB4687" t="str">
            <v>WON</v>
          </cell>
          <cell r="AC4687">
            <v>7.5</v>
          </cell>
          <cell r="AE4687">
            <v>100</v>
          </cell>
          <cell r="AF4687">
            <v>750</v>
          </cell>
        </row>
        <row r="4688">
          <cell r="A4688">
            <v>43491</v>
          </cell>
          <cell r="AC4688">
            <v>3.6</v>
          </cell>
          <cell r="AE4688">
            <v>100</v>
          </cell>
          <cell r="AF4688" t="str">
            <v/>
          </cell>
        </row>
        <row r="4689">
          <cell r="A4689">
            <v>43491</v>
          </cell>
          <cell r="AC4689">
            <v>6</v>
          </cell>
          <cell r="AE4689">
            <v>100</v>
          </cell>
          <cell r="AF4689" t="str">
            <v/>
          </cell>
        </row>
        <row r="4690">
          <cell r="A4690">
            <v>43491</v>
          </cell>
          <cell r="AC4690">
            <v>6</v>
          </cell>
          <cell r="AE4690">
            <v>100</v>
          </cell>
          <cell r="AF4690" t="str">
            <v/>
          </cell>
        </row>
        <row r="4691">
          <cell r="A4691">
            <v>43491</v>
          </cell>
          <cell r="AB4691" t="str">
            <v>3rd</v>
          </cell>
          <cell r="AC4691">
            <v>6.5</v>
          </cell>
          <cell r="AE4691">
            <v>100</v>
          </cell>
          <cell r="AF4691" t="str">
            <v/>
          </cell>
        </row>
        <row r="4692">
          <cell r="A4692">
            <v>43491</v>
          </cell>
          <cell r="AB4692" t="str">
            <v>WON</v>
          </cell>
          <cell r="AC4692">
            <v>2.1</v>
          </cell>
          <cell r="AE4692">
            <v>100</v>
          </cell>
          <cell r="AF4692">
            <v>210</v>
          </cell>
        </row>
        <row r="4693">
          <cell r="A4693">
            <v>43491</v>
          </cell>
          <cell r="AC4693">
            <v>16</v>
          </cell>
          <cell r="AE4693">
            <v>100</v>
          </cell>
          <cell r="AF4693" t="str">
            <v/>
          </cell>
        </row>
        <row r="4694">
          <cell r="A4694">
            <v>43491</v>
          </cell>
          <cell r="AC4694">
            <v>3.7</v>
          </cell>
          <cell r="AE4694">
            <v>100</v>
          </cell>
          <cell r="AF4694" t="str">
            <v/>
          </cell>
        </row>
        <row r="4695">
          <cell r="A4695">
            <v>43491</v>
          </cell>
          <cell r="AC4695">
            <v>26</v>
          </cell>
          <cell r="AE4695">
            <v>100</v>
          </cell>
          <cell r="AF4695" t="str">
            <v/>
          </cell>
        </row>
        <row r="4696">
          <cell r="A4696">
            <v>43491</v>
          </cell>
          <cell r="AB4696" t="str">
            <v>2nd</v>
          </cell>
          <cell r="AC4696">
            <v>14</v>
          </cell>
          <cell r="AE4696">
            <v>100</v>
          </cell>
          <cell r="AF4696" t="str">
            <v/>
          </cell>
        </row>
        <row r="4697">
          <cell r="A4697">
            <v>43491</v>
          </cell>
          <cell r="AC4697">
            <v>4.5999999999999996</v>
          </cell>
          <cell r="AE4697">
            <v>100</v>
          </cell>
          <cell r="AF4697" t="str">
            <v/>
          </cell>
        </row>
        <row r="4698">
          <cell r="A4698">
            <v>43491</v>
          </cell>
          <cell r="AB4698" t="str">
            <v>2nd</v>
          </cell>
          <cell r="AC4698">
            <v>2.5</v>
          </cell>
          <cell r="AE4698">
            <v>100</v>
          </cell>
          <cell r="AF4698" t="str">
            <v/>
          </cell>
        </row>
        <row r="4699">
          <cell r="A4699">
            <v>43491</v>
          </cell>
          <cell r="AC4699">
            <v>9</v>
          </cell>
          <cell r="AE4699">
            <v>100</v>
          </cell>
          <cell r="AF4699" t="str">
            <v/>
          </cell>
        </row>
        <row r="4700">
          <cell r="A4700">
            <v>43491</v>
          </cell>
          <cell r="AB4700" t="str">
            <v>3rd</v>
          </cell>
          <cell r="AC4700">
            <v>41</v>
          </cell>
          <cell r="AE4700">
            <v>100</v>
          </cell>
          <cell r="AF4700" t="str">
            <v/>
          </cell>
        </row>
        <row r="4701">
          <cell r="A4701">
            <v>43491</v>
          </cell>
          <cell r="AC4701">
            <v>7.5</v>
          </cell>
          <cell r="AE4701">
            <v>100</v>
          </cell>
          <cell r="AF4701" t="str">
            <v/>
          </cell>
        </row>
        <row r="4702">
          <cell r="A4702">
            <v>43491</v>
          </cell>
          <cell r="AB4702" t="str">
            <v>WON</v>
          </cell>
          <cell r="AC4702">
            <v>2</v>
          </cell>
          <cell r="AE4702">
            <v>100</v>
          </cell>
          <cell r="AF4702">
            <v>200</v>
          </cell>
        </row>
        <row r="4703">
          <cell r="A4703">
            <v>43491</v>
          </cell>
          <cell r="AC4703">
            <v>13</v>
          </cell>
          <cell r="AE4703">
            <v>100</v>
          </cell>
          <cell r="AF4703" t="str">
            <v/>
          </cell>
        </row>
        <row r="4704">
          <cell r="A4704">
            <v>43491</v>
          </cell>
          <cell r="AB4704" t="str">
            <v>3rd</v>
          </cell>
          <cell r="AC4704">
            <v>12</v>
          </cell>
          <cell r="AE4704">
            <v>100</v>
          </cell>
          <cell r="AF4704" t="str">
            <v/>
          </cell>
        </row>
        <row r="4705">
          <cell r="A4705">
            <v>43491</v>
          </cell>
          <cell r="AC4705">
            <v>13</v>
          </cell>
          <cell r="AE4705">
            <v>100</v>
          </cell>
          <cell r="AF4705" t="str">
            <v/>
          </cell>
        </row>
        <row r="4706">
          <cell r="A4706">
            <v>43491</v>
          </cell>
          <cell r="AB4706" t="str">
            <v>2nd</v>
          </cell>
          <cell r="AC4706">
            <v>3.7</v>
          </cell>
          <cell r="AE4706">
            <v>100</v>
          </cell>
          <cell r="AF4706" t="str">
            <v/>
          </cell>
        </row>
        <row r="4707">
          <cell r="A4707">
            <v>43491</v>
          </cell>
          <cell r="AB4707" t="str">
            <v>2nd</v>
          </cell>
          <cell r="AC4707">
            <v>3</v>
          </cell>
          <cell r="AE4707">
            <v>100</v>
          </cell>
          <cell r="AF4707" t="str">
            <v/>
          </cell>
        </row>
        <row r="4708">
          <cell r="A4708">
            <v>43491</v>
          </cell>
          <cell r="AC4708">
            <v>10</v>
          </cell>
          <cell r="AE4708">
            <v>100</v>
          </cell>
          <cell r="AF4708" t="str">
            <v/>
          </cell>
        </row>
        <row r="4709">
          <cell r="A4709">
            <v>43491</v>
          </cell>
          <cell r="AC4709">
            <v>6.5</v>
          </cell>
          <cell r="AE4709">
            <v>100</v>
          </cell>
          <cell r="AF4709" t="str">
            <v/>
          </cell>
        </row>
        <row r="4710">
          <cell r="A4710">
            <v>43491</v>
          </cell>
          <cell r="AB4710" t="str">
            <v>WON</v>
          </cell>
          <cell r="AC4710">
            <v>19.399999999999999</v>
          </cell>
          <cell r="AE4710">
            <v>100</v>
          </cell>
          <cell r="AF4710">
            <v>1939.9999999999998</v>
          </cell>
        </row>
        <row r="4711">
          <cell r="A4711">
            <v>43491</v>
          </cell>
          <cell r="AC4711">
            <v>7.5</v>
          </cell>
          <cell r="AE4711">
            <v>100</v>
          </cell>
          <cell r="AF4711" t="str">
            <v/>
          </cell>
        </row>
        <row r="4712">
          <cell r="A4712">
            <v>43498</v>
          </cell>
          <cell r="AB4712" t="str">
            <v>WON</v>
          </cell>
          <cell r="AC4712">
            <v>3.8</v>
          </cell>
          <cell r="AE4712">
            <v>100</v>
          </cell>
          <cell r="AF4712">
            <v>380</v>
          </cell>
        </row>
        <row r="4713">
          <cell r="A4713">
            <v>43498</v>
          </cell>
          <cell r="AC4713">
            <v>4.5999999999999996</v>
          </cell>
          <cell r="AE4713">
            <v>100</v>
          </cell>
          <cell r="AF4713" t="str">
            <v/>
          </cell>
        </row>
        <row r="4714">
          <cell r="A4714">
            <v>43498</v>
          </cell>
          <cell r="AC4714">
            <v>4</v>
          </cell>
          <cell r="AE4714">
            <v>100</v>
          </cell>
          <cell r="AF4714" t="str">
            <v/>
          </cell>
        </row>
        <row r="4715">
          <cell r="A4715">
            <v>43498</v>
          </cell>
          <cell r="AB4715" t="str">
            <v>2nd</v>
          </cell>
          <cell r="AC4715">
            <v>9.5</v>
          </cell>
          <cell r="AE4715">
            <v>100</v>
          </cell>
          <cell r="AF4715" t="str">
            <v/>
          </cell>
        </row>
        <row r="4716">
          <cell r="A4716">
            <v>43498</v>
          </cell>
          <cell r="AB4716" t="str">
            <v>3rd</v>
          </cell>
          <cell r="AC4716">
            <v>11</v>
          </cell>
          <cell r="AE4716">
            <v>100</v>
          </cell>
          <cell r="AF4716" t="str">
            <v/>
          </cell>
        </row>
        <row r="4717">
          <cell r="A4717">
            <v>43498</v>
          </cell>
          <cell r="AB4717" t="str">
            <v>2nd</v>
          </cell>
          <cell r="AC4717">
            <v>3</v>
          </cell>
          <cell r="AE4717">
            <v>100</v>
          </cell>
          <cell r="AF4717" t="str">
            <v/>
          </cell>
        </row>
        <row r="4718">
          <cell r="A4718">
            <v>43498</v>
          </cell>
          <cell r="AB4718" t="str">
            <v>WON</v>
          </cell>
          <cell r="AC4718">
            <v>2.8</v>
          </cell>
          <cell r="AE4718">
            <v>100</v>
          </cell>
          <cell r="AF4718">
            <v>280</v>
          </cell>
        </row>
        <row r="4719">
          <cell r="A4719">
            <v>43498</v>
          </cell>
          <cell r="AB4719" t="str">
            <v>Ntd</v>
          </cell>
          <cell r="AC4719">
            <v>14</v>
          </cell>
          <cell r="AE4719">
            <v>100</v>
          </cell>
          <cell r="AF4719" t="str">
            <v/>
          </cell>
        </row>
        <row r="4720">
          <cell r="A4720">
            <v>43498</v>
          </cell>
          <cell r="AC4720">
            <v>4.2</v>
          </cell>
          <cell r="AE4720">
            <v>100</v>
          </cell>
          <cell r="AF4720" t="str">
            <v/>
          </cell>
        </row>
        <row r="4721">
          <cell r="A4721">
            <v>43498</v>
          </cell>
          <cell r="AC4721">
            <v>18</v>
          </cell>
          <cell r="AE4721">
            <v>100</v>
          </cell>
          <cell r="AF4721" t="str">
            <v/>
          </cell>
        </row>
        <row r="4722">
          <cell r="A4722">
            <v>43498</v>
          </cell>
          <cell r="AB4722" t="str">
            <v>WON</v>
          </cell>
          <cell r="AC4722">
            <v>2.35</v>
          </cell>
          <cell r="AE4722">
            <v>100</v>
          </cell>
          <cell r="AF4722">
            <v>235</v>
          </cell>
        </row>
        <row r="4723">
          <cell r="A4723">
            <v>43498</v>
          </cell>
          <cell r="AC4723">
            <v>6.5</v>
          </cell>
          <cell r="AE4723">
            <v>100</v>
          </cell>
          <cell r="AF4723" t="str">
            <v/>
          </cell>
        </row>
        <row r="4724">
          <cell r="A4724">
            <v>43498</v>
          </cell>
          <cell r="AC4724">
            <v>16</v>
          </cell>
          <cell r="AE4724">
            <v>100</v>
          </cell>
          <cell r="AF4724" t="str">
            <v/>
          </cell>
        </row>
        <row r="4725">
          <cell r="A4725">
            <v>43498</v>
          </cell>
          <cell r="AB4725" t="str">
            <v>3rd</v>
          </cell>
          <cell r="AC4725">
            <v>7</v>
          </cell>
          <cell r="AE4725">
            <v>100</v>
          </cell>
          <cell r="AF4725" t="str">
            <v/>
          </cell>
        </row>
        <row r="4726">
          <cell r="A4726">
            <v>43498</v>
          </cell>
          <cell r="AB4726" t="str">
            <v>2nd</v>
          </cell>
          <cell r="AC4726">
            <v>9.5</v>
          </cell>
          <cell r="AE4726">
            <v>100</v>
          </cell>
          <cell r="AF4726" t="str">
            <v/>
          </cell>
        </row>
        <row r="4727">
          <cell r="A4727">
            <v>43498</v>
          </cell>
          <cell r="AB4727" t="str">
            <v>2nd</v>
          </cell>
          <cell r="AC4727">
            <v>2.5</v>
          </cell>
          <cell r="AE4727">
            <v>100</v>
          </cell>
          <cell r="AF4727" t="str">
            <v/>
          </cell>
        </row>
        <row r="4728">
          <cell r="A4728">
            <v>43498</v>
          </cell>
          <cell r="AC4728">
            <v>8</v>
          </cell>
          <cell r="AE4728">
            <v>100</v>
          </cell>
          <cell r="AF4728" t="str">
            <v/>
          </cell>
        </row>
        <row r="4729">
          <cell r="A4729">
            <v>43498</v>
          </cell>
          <cell r="AB4729" t="str">
            <v>WON</v>
          </cell>
          <cell r="AC4729">
            <v>3.9</v>
          </cell>
          <cell r="AE4729">
            <v>100</v>
          </cell>
          <cell r="AF4729">
            <v>390</v>
          </cell>
        </row>
        <row r="4730">
          <cell r="A4730">
            <v>43498</v>
          </cell>
          <cell r="AC4730">
            <v>5</v>
          </cell>
          <cell r="AE4730">
            <v>100</v>
          </cell>
          <cell r="AF4730" t="str">
            <v/>
          </cell>
        </row>
        <row r="4731">
          <cell r="A4731">
            <v>43498</v>
          </cell>
          <cell r="AC4731">
            <v>8.5</v>
          </cell>
          <cell r="AE4731">
            <v>100</v>
          </cell>
          <cell r="AF4731" t="str">
            <v/>
          </cell>
        </row>
        <row r="4732">
          <cell r="A4732">
            <v>43498</v>
          </cell>
          <cell r="AC4732">
            <v>4.4000000000000004</v>
          </cell>
          <cell r="AE4732">
            <v>100</v>
          </cell>
          <cell r="AF4732" t="str">
            <v/>
          </cell>
        </row>
        <row r="4733">
          <cell r="A4733">
            <v>43498</v>
          </cell>
          <cell r="AC4733">
            <v>9</v>
          </cell>
          <cell r="AE4733">
            <v>100</v>
          </cell>
          <cell r="AF4733" t="str">
            <v/>
          </cell>
        </row>
        <row r="4734">
          <cell r="A4734">
            <v>43498</v>
          </cell>
          <cell r="AB4734" t="str">
            <v>2nd</v>
          </cell>
          <cell r="AC4734">
            <v>4.4000000000000004</v>
          </cell>
          <cell r="AE4734">
            <v>100</v>
          </cell>
          <cell r="AF4734" t="str">
            <v/>
          </cell>
        </row>
        <row r="4735">
          <cell r="A4735">
            <v>43498</v>
          </cell>
          <cell r="AB4735" t="str">
            <v>WON</v>
          </cell>
          <cell r="AC4735">
            <v>2.6</v>
          </cell>
          <cell r="AE4735">
            <v>100</v>
          </cell>
          <cell r="AF4735">
            <v>260</v>
          </cell>
        </row>
        <row r="4736">
          <cell r="A4736">
            <v>43498</v>
          </cell>
          <cell r="AC4736">
            <v>15</v>
          </cell>
          <cell r="AE4736">
            <v>100</v>
          </cell>
          <cell r="AF4736" t="str">
            <v/>
          </cell>
        </row>
        <row r="4737">
          <cell r="A4737">
            <v>43498</v>
          </cell>
          <cell r="AB4737" t="str">
            <v>2nd</v>
          </cell>
          <cell r="AC4737">
            <v>1.75</v>
          </cell>
          <cell r="AE4737">
            <v>100</v>
          </cell>
          <cell r="AF4737" t="str">
            <v/>
          </cell>
        </row>
        <row r="4738">
          <cell r="A4738">
            <v>43498</v>
          </cell>
          <cell r="AB4738" t="str">
            <v>Ntd</v>
          </cell>
          <cell r="AC4738">
            <v>7</v>
          </cell>
          <cell r="AE4738">
            <v>100</v>
          </cell>
          <cell r="AF4738" t="str">
            <v/>
          </cell>
        </row>
        <row r="4739">
          <cell r="A4739">
            <v>43498</v>
          </cell>
          <cell r="AC4739">
            <v>8</v>
          </cell>
          <cell r="AE4739">
            <v>100</v>
          </cell>
          <cell r="AF4739" t="str">
            <v/>
          </cell>
        </row>
        <row r="4740">
          <cell r="A4740">
            <v>43498</v>
          </cell>
          <cell r="AB4740" t="str">
            <v>WON</v>
          </cell>
          <cell r="AC4740">
            <v>8.5</v>
          </cell>
          <cell r="AE4740">
            <v>100</v>
          </cell>
          <cell r="AF4740">
            <v>850</v>
          </cell>
        </row>
        <row r="4741">
          <cell r="A4741">
            <v>43498</v>
          </cell>
          <cell r="AC4741">
            <v>31</v>
          </cell>
          <cell r="AE4741">
            <v>100</v>
          </cell>
          <cell r="AF4741" t="str">
            <v/>
          </cell>
        </row>
        <row r="4742">
          <cell r="A4742">
            <v>43498</v>
          </cell>
          <cell r="AC4742">
            <v>6.5</v>
          </cell>
          <cell r="AE4742">
            <v>100</v>
          </cell>
          <cell r="AF4742" t="str">
            <v/>
          </cell>
        </row>
        <row r="4743">
          <cell r="A4743">
            <v>43498</v>
          </cell>
          <cell r="AC4743">
            <v>5</v>
          </cell>
          <cell r="AE4743">
            <v>100</v>
          </cell>
          <cell r="AF4743" t="str">
            <v/>
          </cell>
        </row>
        <row r="4744">
          <cell r="A4744">
            <v>43498</v>
          </cell>
          <cell r="AB4744" t="str">
            <v>WON</v>
          </cell>
          <cell r="AC4744">
            <v>3.1</v>
          </cell>
          <cell r="AE4744">
            <v>100</v>
          </cell>
          <cell r="AF4744">
            <v>310</v>
          </cell>
        </row>
        <row r="4745">
          <cell r="A4745">
            <v>43498</v>
          </cell>
          <cell r="AB4745" t="str">
            <v>3rd</v>
          </cell>
          <cell r="AC4745">
            <v>4.8</v>
          </cell>
          <cell r="AE4745">
            <v>100</v>
          </cell>
          <cell r="AF4745" t="str">
            <v/>
          </cell>
        </row>
        <row r="4746">
          <cell r="A4746">
            <v>43498</v>
          </cell>
          <cell r="AC4746">
            <v>19</v>
          </cell>
          <cell r="AE4746">
            <v>100</v>
          </cell>
          <cell r="AF4746" t="str">
            <v/>
          </cell>
        </row>
        <row r="4747">
          <cell r="A4747">
            <v>43498</v>
          </cell>
          <cell r="AC4747">
            <v>9</v>
          </cell>
          <cell r="AE4747">
            <v>100</v>
          </cell>
          <cell r="AF4747" t="str">
            <v/>
          </cell>
        </row>
        <row r="4748">
          <cell r="A4748">
            <v>43498</v>
          </cell>
          <cell r="AB4748" t="str">
            <v>L/Scr</v>
          </cell>
          <cell r="AC4748">
            <v>1</v>
          </cell>
          <cell r="AE4748" t="str">
            <v/>
          </cell>
          <cell r="AF4748" t="str">
            <v/>
          </cell>
        </row>
        <row r="4749">
          <cell r="A4749">
            <v>43498</v>
          </cell>
          <cell r="AB4749" t="str">
            <v>WON</v>
          </cell>
          <cell r="AC4749">
            <v>5</v>
          </cell>
          <cell r="AE4749">
            <v>100</v>
          </cell>
          <cell r="AF4749">
            <v>500</v>
          </cell>
        </row>
        <row r="4750">
          <cell r="A4750">
            <v>43498</v>
          </cell>
          <cell r="AC4750">
            <v>3.1</v>
          </cell>
          <cell r="AE4750">
            <v>100</v>
          </cell>
          <cell r="AF4750" t="str">
            <v/>
          </cell>
        </row>
        <row r="4751">
          <cell r="A4751">
            <v>43498</v>
          </cell>
          <cell r="AB4751" t="str">
            <v>2nd</v>
          </cell>
          <cell r="AC4751">
            <v>6.5</v>
          </cell>
          <cell r="AE4751">
            <v>100</v>
          </cell>
          <cell r="AF4751" t="str">
            <v/>
          </cell>
        </row>
        <row r="4752">
          <cell r="A4752">
            <v>43505</v>
          </cell>
          <cell r="AC4752">
            <v>2.9</v>
          </cell>
          <cell r="AE4752">
            <v>100</v>
          </cell>
          <cell r="AF4752" t="str">
            <v/>
          </cell>
        </row>
        <row r="4753">
          <cell r="A4753">
            <v>43505</v>
          </cell>
          <cell r="AC4753">
            <v>2.7</v>
          </cell>
          <cell r="AE4753">
            <v>100</v>
          </cell>
          <cell r="AF4753" t="str">
            <v/>
          </cell>
        </row>
        <row r="4754">
          <cell r="A4754">
            <v>43505</v>
          </cell>
          <cell r="AC4754">
            <v>17</v>
          </cell>
          <cell r="AE4754">
            <v>100</v>
          </cell>
          <cell r="AF4754" t="str">
            <v/>
          </cell>
        </row>
        <row r="4755">
          <cell r="A4755">
            <v>43505</v>
          </cell>
          <cell r="AB4755" t="str">
            <v>WON</v>
          </cell>
          <cell r="AC4755">
            <v>8.5</v>
          </cell>
          <cell r="AE4755">
            <v>100</v>
          </cell>
          <cell r="AF4755">
            <v>850</v>
          </cell>
        </row>
        <row r="4756">
          <cell r="A4756">
            <v>43505</v>
          </cell>
          <cell r="AB4756" t="str">
            <v>2nd</v>
          </cell>
          <cell r="AC4756">
            <v>7.5</v>
          </cell>
          <cell r="AE4756">
            <v>100</v>
          </cell>
          <cell r="AF4756" t="str">
            <v/>
          </cell>
        </row>
        <row r="4757">
          <cell r="A4757">
            <v>43505</v>
          </cell>
          <cell r="AC4757">
            <v>12</v>
          </cell>
          <cell r="AE4757">
            <v>100</v>
          </cell>
          <cell r="AF4757" t="str">
            <v/>
          </cell>
        </row>
        <row r="4758">
          <cell r="A4758">
            <v>43505</v>
          </cell>
          <cell r="AB4758" t="str">
            <v>WON</v>
          </cell>
          <cell r="AC4758">
            <v>2.25</v>
          </cell>
          <cell r="AE4758">
            <v>100</v>
          </cell>
          <cell r="AF4758">
            <v>225</v>
          </cell>
        </row>
        <row r="4759">
          <cell r="A4759">
            <v>43505</v>
          </cell>
          <cell r="AB4759" t="str">
            <v>3rd</v>
          </cell>
          <cell r="AC4759">
            <v>6.5</v>
          </cell>
          <cell r="AE4759">
            <v>100</v>
          </cell>
          <cell r="AF4759" t="str">
            <v/>
          </cell>
        </row>
        <row r="4760">
          <cell r="A4760">
            <v>43505</v>
          </cell>
          <cell r="AC4760">
            <v>14</v>
          </cell>
          <cell r="AE4760">
            <v>100</v>
          </cell>
          <cell r="AF4760" t="str">
            <v/>
          </cell>
        </row>
        <row r="4761">
          <cell r="A4761">
            <v>43505</v>
          </cell>
          <cell r="AC4761">
            <v>5</v>
          </cell>
          <cell r="AE4761">
            <v>100</v>
          </cell>
          <cell r="AF4761" t="str">
            <v/>
          </cell>
        </row>
        <row r="4762">
          <cell r="A4762">
            <v>43505</v>
          </cell>
          <cell r="AB4762" t="str">
            <v>3rd</v>
          </cell>
          <cell r="AC4762">
            <v>5</v>
          </cell>
          <cell r="AE4762">
            <v>100</v>
          </cell>
          <cell r="AF4762" t="str">
            <v/>
          </cell>
        </row>
        <row r="4763">
          <cell r="A4763">
            <v>43505</v>
          </cell>
          <cell r="AB4763" t="str">
            <v>WON</v>
          </cell>
          <cell r="AC4763">
            <v>4.5999999999999996</v>
          </cell>
          <cell r="AE4763">
            <v>100</v>
          </cell>
          <cell r="AF4763">
            <v>459.99999999999994</v>
          </cell>
        </row>
        <row r="4764">
          <cell r="A4764">
            <v>43505</v>
          </cell>
          <cell r="AC4764">
            <v>17</v>
          </cell>
          <cell r="AE4764">
            <v>100</v>
          </cell>
          <cell r="AF4764" t="str">
            <v/>
          </cell>
        </row>
        <row r="4765">
          <cell r="A4765">
            <v>43505</v>
          </cell>
          <cell r="AC4765">
            <v>5.5</v>
          </cell>
          <cell r="AE4765">
            <v>100</v>
          </cell>
          <cell r="AF4765" t="str">
            <v/>
          </cell>
        </row>
        <row r="4766">
          <cell r="A4766">
            <v>43505</v>
          </cell>
          <cell r="AC4766">
            <v>4.8</v>
          </cell>
          <cell r="AE4766">
            <v>100</v>
          </cell>
          <cell r="AF4766" t="str">
            <v/>
          </cell>
        </row>
        <row r="4767">
          <cell r="A4767">
            <v>43505</v>
          </cell>
          <cell r="AB4767" t="str">
            <v>WON</v>
          </cell>
          <cell r="AC4767">
            <v>1.75</v>
          </cell>
          <cell r="AE4767">
            <v>100</v>
          </cell>
          <cell r="AF4767">
            <v>175</v>
          </cell>
        </row>
        <row r="4768">
          <cell r="A4768">
            <v>43505</v>
          </cell>
          <cell r="AC4768">
            <v>3.9</v>
          </cell>
          <cell r="AE4768">
            <v>100</v>
          </cell>
          <cell r="AF4768" t="str">
            <v/>
          </cell>
        </row>
        <row r="4769">
          <cell r="A4769">
            <v>43505</v>
          </cell>
          <cell r="AC4769">
            <v>11</v>
          </cell>
          <cell r="AE4769">
            <v>100</v>
          </cell>
          <cell r="AF4769" t="str">
            <v/>
          </cell>
        </row>
        <row r="4770">
          <cell r="A4770">
            <v>43505</v>
          </cell>
          <cell r="AB4770" t="str">
            <v>2nd</v>
          </cell>
          <cell r="AC4770">
            <v>11</v>
          </cell>
          <cell r="AE4770">
            <v>100</v>
          </cell>
          <cell r="AF4770" t="str">
            <v/>
          </cell>
        </row>
        <row r="4771">
          <cell r="A4771">
            <v>43505</v>
          </cell>
          <cell r="AB4771" t="str">
            <v>Ntd</v>
          </cell>
          <cell r="AC4771">
            <v>26</v>
          </cell>
          <cell r="AE4771">
            <v>100</v>
          </cell>
          <cell r="AF4771" t="str">
            <v/>
          </cell>
        </row>
        <row r="4772">
          <cell r="A4772">
            <v>43505</v>
          </cell>
          <cell r="AC4772">
            <v>3.3</v>
          </cell>
          <cell r="AE4772">
            <v>100</v>
          </cell>
          <cell r="AF4772" t="str">
            <v/>
          </cell>
        </row>
        <row r="4773">
          <cell r="A4773">
            <v>43505</v>
          </cell>
          <cell r="AC4773">
            <v>9</v>
          </cell>
          <cell r="AE4773">
            <v>100</v>
          </cell>
          <cell r="AF4773" t="str">
            <v/>
          </cell>
        </row>
        <row r="4774">
          <cell r="A4774">
            <v>43505</v>
          </cell>
          <cell r="AB4774" t="str">
            <v>WON</v>
          </cell>
          <cell r="AC4774">
            <v>7.2</v>
          </cell>
          <cell r="AE4774">
            <v>100</v>
          </cell>
          <cell r="AF4774">
            <v>720</v>
          </cell>
        </row>
        <row r="4775">
          <cell r="A4775">
            <v>43505</v>
          </cell>
          <cell r="AB4775" t="str">
            <v>3rd</v>
          </cell>
          <cell r="AC4775">
            <v>5</v>
          </cell>
          <cell r="AE4775">
            <v>100</v>
          </cell>
          <cell r="AF4775" t="str">
            <v/>
          </cell>
        </row>
        <row r="4776">
          <cell r="A4776">
            <v>43505</v>
          </cell>
          <cell r="AB4776" t="str">
            <v>2nd</v>
          </cell>
          <cell r="AC4776">
            <v>6.5</v>
          </cell>
          <cell r="AE4776">
            <v>100</v>
          </cell>
          <cell r="AF4776" t="str">
            <v/>
          </cell>
        </row>
        <row r="4777">
          <cell r="A4777">
            <v>43505</v>
          </cell>
          <cell r="AB4777" t="str">
            <v>2nd</v>
          </cell>
          <cell r="AC4777">
            <v>2.6</v>
          </cell>
          <cell r="AE4777">
            <v>100</v>
          </cell>
          <cell r="AF4777" t="str">
            <v/>
          </cell>
        </row>
        <row r="4778">
          <cell r="A4778">
            <v>43505</v>
          </cell>
          <cell r="AC4778">
            <v>8</v>
          </cell>
          <cell r="AE4778">
            <v>100</v>
          </cell>
          <cell r="AF4778" t="str">
            <v/>
          </cell>
        </row>
        <row r="4779">
          <cell r="A4779">
            <v>43505</v>
          </cell>
          <cell r="AC4779">
            <v>15</v>
          </cell>
          <cell r="AE4779">
            <v>100</v>
          </cell>
          <cell r="AF4779" t="str">
            <v/>
          </cell>
        </row>
        <row r="4780">
          <cell r="A4780">
            <v>43505</v>
          </cell>
          <cell r="AC4780">
            <v>13</v>
          </cell>
          <cell r="AE4780">
            <v>100</v>
          </cell>
          <cell r="AF4780" t="str">
            <v/>
          </cell>
        </row>
        <row r="4781">
          <cell r="A4781">
            <v>43505</v>
          </cell>
          <cell r="AC4781">
            <v>21</v>
          </cell>
          <cell r="AE4781">
            <v>100</v>
          </cell>
          <cell r="AF4781" t="str">
            <v/>
          </cell>
        </row>
        <row r="4782">
          <cell r="A4782">
            <v>43505</v>
          </cell>
          <cell r="AB4782" t="str">
            <v>WON</v>
          </cell>
          <cell r="AC4782">
            <v>3.1</v>
          </cell>
          <cell r="AE4782">
            <v>100</v>
          </cell>
          <cell r="AF4782">
            <v>310</v>
          </cell>
        </row>
        <row r="4783">
          <cell r="A4783">
            <v>43505</v>
          </cell>
          <cell r="AC4783">
            <v>16</v>
          </cell>
          <cell r="AE4783">
            <v>100</v>
          </cell>
          <cell r="AF4783" t="str">
            <v/>
          </cell>
        </row>
        <row r="4784">
          <cell r="A4784">
            <v>43505</v>
          </cell>
          <cell r="AB4784" t="str">
            <v>3rd</v>
          </cell>
          <cell r="AC4784">
            <v>3.7</v>
          </cell>
          <cell r="AE4784">
            <v>100</v>
          </cell>
          <cell r="AF4784" t="str">
            <v/>
          </cell>
        </row>
        <row r="4785">
          <cell r="A4785">
            <v>43505</v>
          </cell>
          <cell r="AC4785">
            <v>41</v>
          </cell>
          <cell r="AE4785">
            <v>100</v>
          </cell>
          <cell r="AF4785" t="str">
            <v/>
          </cell>
        </row>
        <row r="4786">
          <cell r="A4786">
            <v>43505</v>
          </cell>
          <cell r="AC4786">
            <v>21</v>
          </cell>
          <cell r="AE4786">
            <v>100</v>
          </cell>
          <cell r="AF4786" t="str">
            <v/>
          </cell>
        </row>
        <row r="4787">
          <cell r="A4787">
            <v>43512</v>
          </cell>
          <cell r="AC4787">
            <v>5</v>
          </cell>
          <cell r="AE4787">
            <v>100</v>
          </cell>
          <cell r="AF4787" t="str">
            <v/>
          </cell>
        </row>
        <row r="4788">
          <cell r="A4788">
            <v>43512</v>
          </cell>
          <cell r="AB4788" t="str">
            <v>WON</v>
          </cell>
          <cell r="AC4788">
            <v>12.9</v>
          </cell>
          <cell r="AE4788">
            <v>100</v>
          </cell>
          <cell r="AF4788">
            <v>1290</v>
          </cell>
        </row>
        <row r="4789">
          <cell r="A4789">
            <v>43512</v>
          </cell>
          <cell r="AC4789">
            <v>4</v>
          </cell>
          <cell r="AE4789">
            <v>100</v>
          </cell>
          <cell r="AF4789" t="str">
            <v/>
          </cell>
        </row>
        <row r="4790">
          <cell r="A4790">
            <v>43512</v>
          </cell>
          <cell r="AC4790">
            <v>12</v>
          </cell>
          <cell r="AE4790">
            <v>100</v>
          </cell>
          <cell r="AF4790" t="str">
            <v/>
          </cell>
        </row>
        <row r="4791">
          <cell r="A4791">
            <v>43512</v>
          </cell>
          <cell r="AC4791">
            <v>12</v>
          </cell>
          <cell r="AE4791">
            <v>100</v>
          </cell>
          <cell r="AF4791" t="str">
            <v/>
          </cell>
        </row>
        <row r="4792">
          <cell r="A4792">
            <v>43512</v>
          </cell>
          <cell r="AB4792" t="str">
            <v>WON</v>
          </cell>
          <cell r="AC4792">
            <v>2.35</v>
          </cell>
          <cell r="AE4792">
            <v>100</v>
          </cell>
          <cell r="AF4792">
            <v>235</v>
          </cell>
        </row>
        <row r="4793">
          <cell r="A4793">
            <v>43512</v>
          </cell>
          <cell r="AC4793">
            <v>3.9</v>
          </cell>
          <cell r="AE4793">
            <v>100</v>
          </cell>
          <cell r="AF4793" t="str">
            <v/>
          </cell>
        </row>
        <row r="4794">
          <cell r="A4794">
            <v>43512</v>
          </cell>
          <cell r="AB4794" t="str">
            <v>3rd</v>
          </cell>
          <cell r="AC4794">
            <v>11</v>
          </cell>
          <cell r="AE4794">
            <v>100</v>
          </cell>
          <cell r="AF4794" t="str">
            <v/>
          </cell>
        </row>
        <row r="4795">
          <cell r="A4795">
            <v>43512</v>
          </cell>
          <cell r="AB4795" t="str">
            <v>2nd</v>
          </cell>
          <cell r="AC4795">
            <v>14</v>
          </cell>
          <cell r="AE4795">
            <v>100</v>
          </cell>
          <cell r="AF4795" t="str">
            <v/>
          </cell>
        </row>
        <row r="4796">
          <cell r="A4796">
            <v>43512</v>
          </cell>
          <cell r="AC4796">
            <v>31</v>
          </cell>
          <cell r="AE4796">
            <v>100</v>
          </cell>
          <cell r="AF4796" t="str">
            <v/>
          </cell>
        </row>
        <row r="4797">
          <cell r="A4797">
            <v>43512</v>
          </cell>
          <cell r="AC4797">
            <v>4</v>
          </cell>
          <cell r="AE4797">
            <v>100</v>
          </cell>
          <cell r="AF4797" t="str">
            <v/>
          </cell>
        </row>
        <row r="4798">
          <cell r="A4798">
            <v>43512</v>
          </cell>
          <cell r="AC4798">
            <v>21</v>
          </cell>
          <cell r="AE4798">
            <v>100</v>
          </cell>
          <cell r="AF4798" t="str">
            <v/>
          </cell>
        </row>
        <row r="4799">
          <cell r="A4799">
            <v>43512</v>
          </cell>
          <cell r="AC4799">
            <v>9.5</v>
          </cell>
          <cell r="AE4799">
            <v>100</v>
          </cell>
          <cell r="AF4799" t="str">
            <v/>
          </cell>
        </row>
        <row r="4800">
          <cell r="A4800">
            <v>43512</v>
          </cell>
          <cell r="AC4800">
            <v>8.5</v>
          </cell>
          <cell r="AE4800">
            <v>100</v>
          </cell>
          <cell r="AF4800" t="str">
            <v/>
          </cell>
        </row>
        <row r="4801">
          <cell r="A4801">
            <v>43512</v>
          </cell>
          <cell r="AC4801">
            <v>15</v>
          </cell>
          <cell r="AE4801">
            <v>100</v>
          </cell>
          <cell r="AF4801" t="str">
            <v/>
          </cell>
        </row>
        <row r="4802">
          <cell r="A4802">
            <v>43512</v>
          </cell>
          <cell r="AB4802" t="str">
            <v>WON</v>
          </cell>
          <cell r="AC4802">
            <v>3.9</v>
          </cell>
          <cell r="AE4802">
            <v>100</v>
          </cell>
          <cell r="AF4802">
            <v>390</v>
          </cell>
        </row>
        <row r="4803">
          <cell r="A4803">
            <v>43512</v>
          </cell>
          <cell r="AB4803" t="str">
            <v>3rd</v>
          </cell>
          <cell r="AC4803">
            <v>10</v>
          </cell>
          <cell r="AE4803">
            <v>100</v>
          </cell>
          <cell r="AF4803" t="str">
            <v/>
          </cell>
        </row>
        <row r="4804">
          <cell r="A4804">
            <v>43512</v>
          </cell>
          <cell r="AC4804">
            <v>13</v>
          </cell>
          <cell r="AE4804">
            <v>100</v>
          </cell>
          <cell r="AF4804" t="str">
            <v/>
          </cell>
        </row>
        <row r="4805">
          <cell r="A4805">
            <v>43512</v>
          </cell>
          <cell r="AB4805" t="str">
            <v>2nd</v>
          </cell>
          <cell r="AC4805">
            <v>10</v>
          </cell>
          <cell r="AE4805">
            <v>100</v>
          </cell>
          <cell r="AF4805" t="str">
            <v/>
          </cell>
        </row>
        <row r="4806">
          <cell r="A4806">
            <v>43512</v>
          </cell>
          <cell r="AC4806">
            <v>7.5</v>
          </cell>
          <cell r="AE4806">
            <v>100</v>
          </cell>
          <cell r="AF4806" t="str">
            <v/>
          </cell>
        </row>
        <row r="4807">
          <cell r="A4807">
            <v>43512</v>
          </cell>
          <cell r="AC4807">
            <v>3.8</v>
          </cell>
          <cell r="AE4807">
            <v>100</v>
          </cell>
          <cell r="AF4807" t="str">
            <v/>
          </cell>
        </row>
        <row r="4808">
          <cell r="A4808">
            <v>43512</v>
          </cell>
          <cell r="AC4808">
            <v>9</v>
          </cell>
          <cell r="AE4808">
            <v>100</v>
          </cell>
          <cell r="AF4808" t="str">
            <v/>
          </cell>
        </row>
        <row r="4809">
          <cell r="A4809">
            <v>43512</v>
          </cell>
          <cell r="AB4809" t="str">
            <v>3rd</v>
          </cell>
          <cell r="AC4809">
            <v>5</v>
          </cell>
          <cell r="AE4809">
            <v>100</v>
          </cell>
          <cell r="AF4809" t="str">
            <v/>
          </cell>
        </row>
        <row r="4810">
          <cell r="A4810">
            <v>43512</v>
          </cell>
          <cell r="AB4810" t="str">
            <v>2nd</v>
          </cell>
          <cell r="AC4810">
            <v>5</v>
          </cell>
          <cell r="AE4810">
            <v>100</v>
          </cell>
          <cell r="AF4810" t="str">
            <v/>
          </cell>
        </row>
        <row r="4811">
          <cell r="A4811">
            <v>43512</v>
          </cell>
          <cell r="AC4811">
            <v>14</v>
          </cell>
          <cell r="AE4811">
            <v>100</v>
          </cell>
          <cell r="AF4811" t="str">
            <v/>
          </cell>
        </row>
        <row r="4812">
          <cell r="A4812">
            <v>43512</v>
          </cell>
          <cell r="AC4812">
            <v>8.5</v>
          </cell>
          <cell r="AE4812">
            <v>100</v>
          </cell>
          <cell r="AF4812" t="str">
            <v/>
          </cell>
        </row>
        <row r="4813">
          <cell r="A4813">
            <v>43512</v>
          </cell>
          <cell r="AC4813">
            <v>12</v>
          </cell>
          <cell r="AE4813">
            <v>100</v>
          </cell>
          <cell r="AF4813" t="str">
            <v/>
          </cell>
        </row>
        <row r="4814">
          <cell r="A4814">
            <v>43512</v>
          </cell>
          <cell r="AB4814" t="str">
            <v>WON</v>
          </cell>
          <cell r="AC4814">
            <v>13.6</v>
          </cell>
          <cell r="AE4814">
            <v>100</v>
          </cell>
          <cell r="AF4814">
            <v>1360</v>
          </cell>
        </row>
        <row r="4815">
          <cell r="A4815">
            <v>43512</v>
          </cell>
          <cell r="AB4815" t="str">
            <v>2nd</v>
          </cell>
          <cell r="AC4815">
            <v>8</v>
          </cell>
          <cell r="AE4815">
            <v>100</v>
          </cell>
          <cell r="AF4815" t="str">
            <v/>
          </cell>
        </row>
        <row r="4816">
          <cell r="A4816">
            <v>43512</v>
          </cell>
          <cell r="AC4816">
            <v>4.4000000000000004</v>
          </cell>
          <cell r="AE4816">
            <v>100</v>
          </cell>
          <cell r="AF4816" t="str">
            <v/>
          </cell>
        </row>
        <row r="4817">
          <cell r="A4817">
            <v>43512</v>
          </cell>
          <cell r="AB4817" t="str">
            <v>WON</v>
          </cell>
          <cell r="AC4817">
            <v>5.3</v>
          </cell>
          <cell r="AE4817">
            <v>100</v>
          </cell>
          <cell r="AF4817">
            <v>530</v>
          </cell>
        </row>
        <row r="4818">
          <cell r="A4818">
            <v>43512</v>
          </cell>
          <cell r="AB4818" t="str">
            <v>2nd</v>
          </cell>
          <cell r="AC4818">
            <v>8</v>
          </cell>
          <cell r="AE4818">
            <v>100</v>
          </cell>
          <cell r="AF4818" t="str">
            <v/>
          </cell>
        </row>
        <row r="4819">
          <cell r="A4819">
            <v>43512</v>
          </cell>
          <cell r="AB4819" t="str">
            <v>3rd</v>
          </cell>
          <cell r="AC4819">
            <v>3.5</v>
          </cell>
          <cell r="AE4819">
            <v>100</v>
          </cell>
          <cell r="AF4819" t="str">
            <v/>
          </cell>
        </row>
        <row r="4820">
          <cell r="A4820">
            <v>43512</v>
          </cell>
          <cell r="AC4820">
            <v>8</v>
          </cell>
          <cell r="AE4820">
            <v>100</v>
          </cell>
          <cell r="AF4820" t="str">
            <v/>
          </cell>
        </row>
        <row r="4821">
          <cell r="A4821">
            <v>43512</v>
          </cell>
          <cell r="AC4821">
            <v>7</v>
          </cell>
          <cell r="AE4821">
            <v>100</v>
          </cell>
          <cell r="AF4821" t="str">
            <v/>
          </cell>
        </row>
        <row r="4822">
          <cell r="A4822">
            <v>43512</v>
          </cell>
          <cell r="AC4822">
            <v>8.5</v>
          </cell>
          <cell r="AE4822">
            <v>100</v>
          </cell>
          <cell r="AF4822" t="str">
            <v/>
          </cell>
        </row>
        <row r="4823">
          <cell r="A4823">
            <v>43512</v>
          </cell>
          <cell r="AC4823">
            <v>21</v>
          </cell>
          <cell r="AE4823">
            <v>100</v>
          </cell>
          <cell r="AF4823" t="str">
            <v/>
          </cell>
        </row>
        <row r="4824">
          <cell r="A4824">
            <v>43512</v>
          </cell>
          <cell r="AB4824" t="str">
            <v>3rd</v>
          </cell>
          <cell r="AC4824">
            <v>8</v>
          </cell>
          <cell r="AE4824">
            <v>100</v>
          </cell>
          <cell r="AF4824" t="str">
            <v/>
          </cell>
        </row>
        <row r="4825">
          <cell r="A4825">
            <v>43512</v>
          </cell>
          <cell r="AB4825" t="str">
            <v>WON</v>
          </cell>
          <cell r="AC4825">
            <v>7.7</v>
          </cell>
          <cell r="AE4825">
            <v>100</v>
          </cell>
          <cell r="AF4825">
            <v>770</v>
          </cell>
        </row>
        <row r="4826">
          <cell r="A4826">
            <v>43512</v>
          </cell>
          <cell r="AC4826">
            <v>7.5</v>
          </cell>
          <cell r="AE4826">
            <v>100</v>
          </cell>
          <cell r="AF4826" t="str">
            <v/>
          </cell>
        </row>
        <row r="4827">
          <cell r="A4827">
            <v>43519</v>
          </cell>
          <cell r="AB4827" t="str">
            <v>WON</v>
          </cell>
          <cell r="AC4827">
            <v>3.4</v>
          </cell>
          <cell r="AE4827">
            <v>100</v>
          </cell>
          <cell r="AF4827">
            <v>340</v>
          </cell>
        </row>
        <row r="4828">
          <cell r="A4828">
            <v>43519</v>
          </cell>
          <cell r="AC4828">
            <v>21</v>
          </cell>
          <cell r="AE4828">
            <v>100</v>
          </cell>
          <cell r="AF4828" t="str">
            <v/>
          </cell>
        </row>
        <row r="4829">
          <cell r="A4829">
            <v>43519</v>
          </cell>
          <cell r="AC4829">
            <v>7.5</v>
          </cell>
          <cell r="AE4829">
            <v>100</v>
          </cell>
          <cell r="AF4829" t="str">
            <v/>
          </cell>
        </row>
        <row r="4830">
          <cell r="A4830">
            <v>43519</v>
          </cell>
          <cell r="AC4830">
            <v>7.5</v>
          </cell>
          <cell r="AE4830">
            <v>100</v>
          </cell>
          <cell r="AF4830" t="str">
            <v/>
          </cell>
        </row>
        <row r="4831">
          <cell r="A4831">
            <v>43519</v>
          </cell>
          <cell r="AB4831" t="str">
            <v>3rd</v>
          </cell>
          <cell r="AC4831">
            <v>4.5999999999999996</v>
          </cell>
          <cell r="AE4831">
            <v>100</v>
          </cell>
          <cell r="AF4831" t="str">
            <v/>
          </cell>
        </row>
        <row r="4832">
          <cell r="A4832">
            <v>43519</v>
          </cell>
          <cell r="AC4832">
            <v>4.4000000000000004</v>
          </cell>
          <cell r="AE4832">
            <v>100</v>
          </cell>
          <cell r="AF4832" t="str">
            <v/>
          </cell>
        </row>
        <row r="4833">
          <cell r="A4833">
            <v>43519</v>
          </cell>
          <cell r="AC4833">
            <v>8.5</v>
          </cell>
          <cell r="AE4833">
            <v>100</v>
          </cell>
          <cell r="AF4833" t="str">
            <v/>
          </cell>
        </row>
        <row r="4834">
          <cell r="A4834">
            <v>43519</v>
          </cell>
          <cell r="AB4834" t="str">
            <v>3rd</v>
          </cell>
          <cell r="AC4834">
            <v>3.8</v>
          </cell>
          <cell r="AE4834">
            <v>100</v>
          </cell>
          <cell r="AF4834" t="str">
            <v/>
          </cell>
        </row>
        <row r="4835">
          <cell r="A4835">
            <v>43519</v>
          </cell>
          <cell r="AC4835">
            <v>21</v>
          </cell>
          <cell r="AE4835">
            <v>100</v>
          </cell>
          <cell r="AF4835" t="str">
            <v/>
          </cell>
        </row>
        <row r="4836">
          <cell r="A4836">
            <v>43519</v>
          </cell>
          <cell r="AB4836" t="str">
            <v>2nd</v>
          </cell>
          <cell r="AC4836">
            <v>6.5</v>
          </cell>
          <cell r="AE4836">
            <v>100</v>
          </cell>
          <cell r="AF4836" t="str">
            <v/>
          </cell>
        </row>
        <row r="4837">
          <cell r="A4837">
            <v>43519</v>
          </cell>
          <cell r="AC4837">
            <v>3.9</v>
          </cell>
          <cell r="AE4837">
            <v>100</v>
          </cell>
          <cell r="AF4837" t="str">
            <v/>
          </cell>
        </row>
        <row r="4838">
          <cell r="A4838">
            <v>43519</v>
          </cell>
          <cell r="AC4838">
            <v>6</v>
          </cell>
          <cell r="AE4838">
            <v>100</v>
          </cell>
          <cell r="AF4838" t="str">
            <v/>
          </cell>
        </row>
        <row r="4839">
          <cell r="A4839">
            <v>43519</v>
          </cell>
          <cell r="AB4839" t="str">
            <v>2nd</v>
          </cell>
          <cell r="AC4839">
            <v>4.5999999999999996</v>
          </cell>
          <cell r="AE4839">
            <v>100</v>
          </cell>
          <cell r="AF4839" t="str">
            <v/>
          </cell>
        </row>
        <row r="4840">
          <cell r="A4840">
            <v>43519</v>
          </cell>
          <cell r="AB4840" t="str">
            <v>WON</v>
          </cell>
          <cell r="AC4840">
            <v>7.1</v>
          </cell>
          <cell r="AE4840">
            <v>100</v>
          </cell>
          <cell r="AF4840">
            <v>710</v>
          </cell>
        </row>
        <row r="4841">
          <cell r="A4841">
            <v>43519</v>
          </cell>
          <cell r="AC4841">
            <v>26</v>
          </cell>
          <cell r="AE4841">
            <v>100</v>
          </cell>
          <cell r="AF4841" t="str">
            <v/>
          </cell>
        </row>
        <row r="4842">
          <cell r="A4842">
            <v>43519</v>
          </cell>
          <cell r="AB4842" t="str">
            <v>2nd</v>
          </cell>
          <cell r="AC4842">
            <v>2.6</v>
          </cell>
          <cell r="AE4842">
            <v>100</v>
          </cell>
          <cell r="AF4842" t="str">
            <v/>
          </cell>
        </row>
        <row r="4843">
          <cell r="A4843">
            <v>43519</v>
          </cell>
          <cell r="AC4843">
            <v>9</v>
          </cell>
          <cell r="AE4843">
            <v>100</v>
          </cell>
          <cell r="AF4843" t="str">
            <v/>
          </cell>
        </row>
        <row r="4844">
          <cell r="A4844">
            <v>43519</v>
          </cell>
          <cell r="AB4844" t="str">
            <v>WON</v>
          </cell>
          <cell r="AC4844">
            <v>6.5</v>
          </cell>
          <cell r="AE4844">
            <v>100</v>
          </cell>
          <cell r="AF4844">
            <v>650</v>
          </cell>
        </row>
        <row r="4845">
          <cell r="A4845">
            <v>43519</v>
          </cell>
          <cell r="AC4845">
            <v>9</v>
          </cell>
          <cell r="AE4845">
            <v>100</v>
          </cell>
          <cell r="AF4845" t="str">
            <v/>
          </cell>
        </row>
        <row r="4846">
          <cell r="A4846">
            <v>43519</v>
          </cell>
          <cell r="AC4846">
            <v>11</v>
          </cell>
          <cell r="AE4846">
            <v>100</v>
          </cell>
          <cell r="AF4846" t="str">
            <v/>
          </cell>
        </row>
        <row r="4847">
          <cell r="A4847">
            <v>43519</v>
          </cell>
          <cell r="AB4847" t="str">
            <v>2nd</v>
          </cell>
          <cell r="AC4847">
            <v>1.4</v>
          </cell>
          <cell r="AE4847">
            <v>100</v>
          </cell>
          <cell r="AF4847" t="str">
            <v/>
          </cell>
        </row>
        <row r="4848">
          <cell r="A4848">
            <v>43519</v>
          </cell>
          <cell r="AC4848">
            <v>7.5</v>
          </cell>
          <cell r="AE4848">
            <v>100</v>
          </cell>
          <cell r="AF4848" t="str">
            <v/>
          </cell>
        </row>
        <row r="4849">
          <cell r="A4849">
            <v>43519</v>
          </cell>
          <cell r="AB4849" t="str">
            <v>Ntd</v>
          </cell>
          <cell r="AC4849">
            <v>9</v>
          </cell>
          <cell r="AE4849">
            <v>100</v>
          </cell>
          <cell r="AF4849" t="str">
            <v/>
          </cell>
        </row>
        <row r="4850">
          <cell r="A4850">
            <v>43519</v>
          </cell>
          <cell r="AB4850" t="str">
            <v>WON</v>
          </cell>
          <cell r="AC4850">
            <v>7.5</v>
          </cell>
          <cell r="AE4850">
            <v>100</v>
          </cell>
          <cell r="AF4850">
            <v>750</v>
          </cell>
        </row>
        <row r="4851">
          <cell r="A4851">
            <v>43519</v>
          </cell>
          <cell r="AC4851">
            <v>31</v>
          </cell>
          <cell r="AE4851">
            <v>100</v>
          </cell>
          <cell r="AF4851" t="str">
            <v/>
          </cell>
        </row>
        <row r="4852">
          <cell r="A4852">
            <v>43519</v>
          </cell>
          <cell r="AC4852">
            <v>15</v>
          </cell>
          <cell r="AE4852">
            <v>100</v>
          </cell>
          <cell r="AF4852" t="str">
            <v/>
          </cell>
        </row>
        <row r="4853">
          <cell r="A4853">
            <v>43519</v>
          </cell>
          <cell r="AC4853">
            <v>7.5</v>
          </cell>
          <cell r="AE4853">
            <v>100</v>
          </cell>
          <cell r="AF4853" t="str">
            <v/>
          </cell>
        </row>
        <row r="4854">
          <cell r="A4854">
            <v>43519</v>
          </cell>
          <cell r="AC4854">
            <v>10</v>
          </cell>
          <cell r="AE4854">
            <v>100</v>
          </cell>
          <cell r="AF4854" t="str">
            <v/>
          </cell>
        </row>
        <row r="4855">
          <cell r="A4855">
            <v>43519</v>
          </cell>
          <cell r="AB4855" t="str">
            <v>WON</v>
          </cell>
          <cell r="AC4855">
            <v>2.8</v>
          </cell>
          <cell r="AE4855">
            <v>100</v>
          </cell>
          <cell r="AF4855">
            <v>280</v>
          </cell>
        </row>
        <row r="4856">
          <cell r="A4856">
            <v>43519</v>
          </cell>
          <cell r="AC4856">
            <v>14</v>
          </cell>
          <cell r="AE4856">
            <v>100</v>
          </cell>
          <cell r="AF4856" t="str">
            <v/>
          </cell>
        </row>
        <row r="4857">
          <cell r="A4857">
            <v>43519</v>
          </cell>
          <cell r="AC4857">
            <v>2.2999999999999998</v>
          </cell>
          <cell r="AE4857">
            <v>100</v>
          </cell>
          <cell r="AF4857" t="str">
            <v/>
          </cell>
        </row>
        <row r="4858">
          <cell r="A4858">
            <v>43519</v>
          </cell>
          <cell r="AC4858">
            <v>51</v>
          </cell>
          <cell r="AE4858">
            <v>100</v>
          </cell>
          <cell r="AF4858" t="str">
            <v/>
          </cell>
        </row>
        <row r="4859">
          <cell r="A4859">
            <v>43519</v>
          </cell>
          <cell r="AB4859" t="str">
            <v>WON</v>
          </cell>
          <cell r="AC4859">
            <v>21</v>
          </cell>
          <cell r="AE4859">
            <v>100</v>
          </cell>
          <cell r="AF4859">
            <v>2100</v>
          </cell>
        </row>
        <row r="4860">
          <cell r="A4860">
            <v>43519</v>
          </cell>
          <cell r="AC4860">
            <v>16</v>
          </cell>
          <cell r="AE4860">
            <v>100</v>
          </cell>
          <cell r="AF4860" t="str">
            <v/>
          </cell>
        </row>
        <row r="4861">
          <cell r="A4861">
            <v>43519</v>
          </cell>
          <cell r="AC4861">
            <v>14</v>
          </cell>
          <cell r="AE4861">
            <v>100</v>
          </cell>
          <cell r="AF4861" t="str">
            <v/>
          </cell>
        </row>
        <row r="4862">
          <cell r="A4862">
            <v>43519</v>
          </cell>
          <cell r="AB4862" t="str">
            <v>WON</v>
          </cell>
          <cell r="AC4862">
            <v>1.95</v>
          </cell>
          <cell r="AE4862">
            <v>100</v>
          </cell>
          <cell r="AF4862">
            <v>195</v>
          </cell>
        </row>
        <row r="4863">
          <cell r="A4863">
            <v>43519</v>
          </cell>
          <cell r="AC4863">
            <v>6</v>
          </cell>
          <cell r="AE4863">
            <v>100</v>
          </cell>
          <cell r="AF4863" t="str">
            <v/>
          </cell>
        </row>
        <row r="4864">
          <cell r="A4864">
            <v>43519</v>
          </cell>
          <cell r="AC4864">
            <v>51</v>
          </cell>
          <cell r="AE4864">
            <v>100</v>
          </cell>
          <cell r="AF4864" t="str">
            <v/>
          </cell>
        </row>
        <row r="4865">
          <cell r="A4865">
            <v>43519</v>
          </cell>
          <cell r="AB4865" t="str">
            <v>3rd</v>
          </cell>
          <cell r="AC4865">
            <v>31</v>
          </cell>
          <cell r="AE4865">
            <v>100</v>
          </cell>
          <cell r="AF4865" t="str">
            <v/>
          </cell>
        </row>
        <row r="4866">
          <cell r="A4866">
            <v>43519</v>
          </cell>
          <cell r="AC4866">
            <v>8</v>
          </cell>
          <cell r="AE4866">
            <v>100</v>
          </cell>
          <cell r="AF4866" t="str">
            <v/>
          </cell>
        </row>
        <row r="4867">
          <cell r="A4867">
            <v>43526</v>
          </cell>
          <cell r="AB4867" t="str">
            <v>2nd</v>
          </cell>
          <cell r="AC4867">
            <v>4.8</v>
          </cell>
          <cell r="AE4867">
            <v>100</v>
          </cell>
          <cell r="AF4867" t="str">
            <v/>
          </cell>
        </row>
        <row r="4868">
          <cell r="A4868">
            <v>43526</v>
          </cell>
          <cell r="AB4868" t="str">
            <v>WON</v>
          </cell>
          <cell r="AC4868">
            <v>1.5</v>
          </cell>
          <cell r="AE4868">
            <v>100</v>
          </cell>
          <cell r="AF4868">
            <v>150</v>
          </cell>
        </row>
        <row r="4869">
          <cell r="A4869">
            <v>43526</v>
          </cell>
          <cell r="AB4869" t="str">
            <v>Ntd</v>
          </cell>
          <cell r="AC4869">
            <v>7</v>
          </cell>
          <cell r="AE4869">
            <v>100</v>
          </cell>
          <cell r="AF4869" t="str">
            <v/>
          </cell>
        </row>
        <row r="4870">
          <cell r="A4870">
            <v>43526</v>
          </cell>
          <cell r="AC4870">
            <v>21</v>
          </cell>
          <cell r="AE4870">
            <v>100</v>
          </cell>
          <cell r="AF4870" t="str">
            <v/>
          </cell>
        </row>
        <row r="4871">
          <cell r="A4871">
            <v>43526</v>
          </cell>
          <cell r="AC4871">
            <v>31</v>
          </cell>
          <cell r="AE4871">
            <v>100</v>
          </cell>
          <cell r="AF4871" t="str">
            <v/>
          </cell>
        </row>
        <row r="4872">
          <cell r="A4872">
            <v>43526</v>
          </cell>
          <cell r="AB4872" t="str">
            <v>WON</v>
          </cell>
          <cell r="AC4872">
            <v>2.2999999999999998</v>
          </cell>
          <cell r="AE4872">
            <v>100</v>
          </cell>
          <cell r="AF4872">
            <v>229.99999999999997</v>
          </cell>
        </row>
        <row r="4873">
          <cell r="A4873">
            <v>43526</v>
          </cell>
          <cell r="AB4873" t="str">
            <v>2nd</v>
          </cell>
          <cell r="AC4873">
            <v>5</v>
          </cell>
          <cell r="AE4873">
            <v>100</v>
          </cell>
          <cell r="AF4873" t="str">
            <v/>
          </cell>
        </row>
        <row r="4874">
          <cell r="A4874">
            <v>43526</v>
          </cell>
          <cell r="AC4874">
            <v>6</v>
          </cell>
          <cell r="AE4874">
            <v>100</v>
          </cell>
          <cell r="AF4874" t="str">
            <v/>
          </cell>
        </row>
        <row r="4875">
          <cell r="A4875">
            <v>43526</v>
          </cell>
          <cell r="AB4875" t="str">
            <v>3rd</v>
          </cell>
          <cell r="AC4875">
            <v>4.2</v>
          </cell>
          <cell r="AE4875">
            <v>100</v>
          </cell>
          <cell r="AF4875" t="str">
            <v/>
          </cell>
        </row>
        <row r="4876">
          <cell r="A4876">
            <v>43526</v>
          </cell>
          <cell r="AC4876">
            <v>16</v>
          </cell>
          <cell r="AE4876">
            <v>100</v>
          </cell>
          <cell r="AF4876" t="str">
            <v/>
          </cell>
        </row>
        <row r="4877">
          <cell r="A4877">
            <v>43526</v>
          </cell>
          <cell r="AC4877">
            <v>4</v>
          </cell>
          <cell r="AE4877">
            <v>100</v>
          </cell>
          <cell r="AF4877" t="str">
            <v/>
          </cell>
        </row>
        <row r="4878">
          <cell r="A4878">
            <v>43526</v>
          </cell>
          <cell r="AC4878">
            <v>3.2</v>
          </cell>
          <cell r="AE4878">
            <v>100</v>
          </cell>
          <cell r="AF4878" t="str">
            <v/>
          </cell>
        </row>
        <row r="4879">
          <cell r="A4879">
            <v>43526</v>
          </cell>
          <cell r="AC4879">
            <v>5.5</v>
          </cell>
          <cell r="AE4879">
            <v>100</v>
          </cell>
          <cell r="AF4879" t="str">
            <v/>
          </cell>
        </row>
        <row r="4880">
          <cell r="A4880">
            <v>43526</v>
          </cell>
          <cell r="AC4880">
            <v>8.5</v>
          </cell>
          <cell r="AE4880">
            <v>100</v>
          </cell>
          <cell r="AF4880" t="str">
            <v/>
          </cell>
        </row>
        <row r="4881">
          <cell r="A4881">
            <v>43526</v>
          </cell>
          <cell r="AB4881" t="str">
            <v>2nd</v>
          </cell>
          <cell r="AC4881">
            <v>6.5</v>
          </cell>
          <cell r="AE4881">
            <v>100</v>
          </cell>
          <cell r="AF4881" t="str">
            <v/>
          </cell>
        </row>
        <row r="4882">
          <cell r="A4882">
            <v>43526</v>
          </cell>
          <cell r="AB4882" t="str">
            <v>2nd</v>
          </cell>
          <cell r="AC4882">
            <v>3.3</v>
          </cell>
          <cell r="AE4882">
            <v>100</v>
          </cell>
          <cell r="AF4882" t="str">
            <v/>
          </cell>
        </row>
        <row r="4883">
          <cell r="A4883">
            <v>43526</v>
          </cell>
          <cell r="AB4883" t="str">
            <v>3rd</v>
          </cell>
          <cell r="AC4883">
            <v>3.8</v>
          </cell>
          <cell r="AE4883">
            <v>100</v>
          </cell>
          <cell r="AF4883" t="str">
            <v/>
          </cell>
        </row>
        <row r="4884">
          <cell r="A4884">
            <v>43526</v>
          </cell>
          <cell r="AC4884">
            <v>19</v>
          </cell>
          <cell r="AE4884">
            <v>100</v>
          </cell>
          <cell r="AF4884" t="str">
            <v/>
          </cell>
        </row>
        <row r="4885">
          <cell r="A4885">
            <v>43526</v>
          </cell>
          <cell r="AC4885">
            <v>8.5</v>
          </cell>
          <cell r="AE4885">
            <v>100</v>
          </cell>
          <cell r="AF4885" t="str">
            <v/>
          </cell>
        </row>
        <row r="4886">
          <cell r="A4886">
            <v>43526</v>
          </cell>
          <cell r="AC4886">
            <v>13</v>
          </cell>
          <cell r="AE4886">
            <v>100</v>
          </cell>
          <cell r="AF4886" t="str">
            <v/>
          </cell>
        </row>
        <row r="4887">
          <cell r="A4887">
            <v>43526</v>
          </cell>
          <cell r="AB4887" t="str">
            <v>2nd</v>
          </cell>
          <cell r="AC4887">
            <v>4.8</v>
          </cell>
          <cell r="AE4887">
            <v>100</v>
          </cell>
          <cell r="AF4887" t="str">
            <v/>
          </cell>
        </row>
        <row r="4888">
          <cell r="A4888">
            <v>43526</v>
          </cell>
          <cell r="AC4888">
            <v>5</v>
          </cell>
          <cell r="AE4888">
            <v>100</v>
          </cell>
          <cell r="AF4888" t="str">
            <v/>
          </cell>
        </row>
        <row r="4889">
          <cell r="A4889">
            <v>43526</v>
          </cell>
          <cell r="AC4889">
            <v>3.5</v>
          </cell>
          <cell r="AE4889">
            <v>100</v>
          </cell>
          <cell r="AF4889" t="str">
            <v/>
          </cell>
        </row>
        <row r="4890">
          <cell r="A4890">
            <v>43526</v>
          </cell>
          <cell r="AC4890">
            <v>41</v>
          </cell>
          <cell r="AE4890">
            <v>100</v>
          </cell>
          <cell r="AF4890" t="str">
            <v/>
          </cell>
        </row>
        <row r="4891">
          <cell r="A4891">
            <v>43526</v>
          </cell>
          <cell r="AB4891" t="str">
            <v>WON</v>
          </cell>
          <cell r="AC4891">
            <v>9.5</v>
          </cell>
          <cell r="AE4891">
            <v>100</v>
          </cell>
          <cell r="AF4891">
            <v>950</v>
          </cell>
        </row>
        <row r="4892">
          <cell r="A4892">
            <v>43526</v>
          </cell>
          <cell r="AC4892">
            <v>6</v>
          </cell>
          <cell r="AE4892">
            <v>100</v>
          </cell>
          <cell r="AF4892" t="str">
            <v/>
          </cell>
        </row>
        <row r="4893">
          <cell r="A4893">
            <v>43526</v>
          </cell>
          <cell r="AC4893">
            <v>4</v>
          </cell>
          <cell r="AE4893">
            <v>100</v>
          </cell>
          <cell r="AF4893" t="str">
            <v/>
          </cell>
        </row>
        <row r="4894">
          <cell r="A4894">
            <v>43526</v>
          </cell>
          <cell r="AC4894">
            <v>4.4000000000000004</v>
          </cell>
          <cell r="AE4894">
            <v>100</v>
          </cell>
          <cell r="AF4894" t="str">
            <v/>
          </cell>
        </row>
        <row r="4895">
          <cell r="A4895">
            <v>43526</v>
          </cell>
          <cell r="AC4895">
            <v>11</v>
          </cell>
          <cell r="AE4895">
            <v>100</v>
          </cell>
          <cell r="AF4895" t="str">
            <v/>
          </cell>
        </row>
        <row r="4896">
          <cell r="A4896">
            <v>43526</v>
          </cell>
          <cell r="AB4896" t="str">
            <v>2nd</v>
          </cell>
          <cell r="AC4896">
            <v>26</v>
          </cell>
          <cell r="AE4896">
            <v>100</v>
          </cell>
          <cell r="AF4896" t="str">
            <v/>
          </cell>
        </row>
        <row r="4897">
          <cell r="A4897">
            <v>43526</v>
          </cell>
          <cell r="AC4897">
            <v>7.5</v>
          </cell>
          <cell r="AE4897">
            <v>100</v>
          </cell>
          <cell r="AF4897" t="str">
            <v/>
          </cell>
        </row>
        <row r="4898">
          <cell r="A4898">
            <v>43526</v>
          </cell>
          <cell r="AB4898" t="str">
            <v>2nd</v>
          </cell>
          <cell r="AC4898">
            <v>7.5</v>
          </cell>
          <cell r="AE4898">
            <v>100</v>
          </cell>
          <cell r="AF4898" t="str">
            <v/>
          </cell>
        </row>
        <row r="4899">
          <cell r="A4899">
            <v>43526</v>
          </cell>
          <cell r="AB4899" t="str">
            <v>3rd</v>
          </cell>
          <cell r="AC4899">
            <v>4.2</v>
          </cell>
          <cell r="AE4899">
            <v>100</v>
          </cell>
          <cell r="AF4899" t="str">
            <v/>
          </cell>
        </row>
        <row r="4900">
          <cell r="A4900">
            <v>43526</v>
          </cell>
          <cell r="AB4900" t="str">
            <v>WON</v>
          </cell>
          <cell r="AC4900">
            <v>5.5</v>
          </cell>
          <cell r="AE4900">
            <v>100</v>
          </cell>
          <cell r="AF4900">
            <v>550</v>
          </cell>
        </row>
        <row r="4901">
          <cell r="A4901">
            <v>43526</v>
          </cell>
          <cell r="AC4901">
            <v>41</v>
          </cell>
          <cell r="AE4901">
            <v>100</v>
          </cell>
          <cell r="AF4901" t="str">
            <v/>
          </cell>
        </row>
        <row r="4902">
          <cell r="A4902">
            <v>43526</v>
          </cell>
          <cell r="AC4902">
            <v>9</v>
          </cell>
          <cell r="AE4902">
            <v>100</v>
          </cell>
          <cell r="AF4902" t="str">
            <v/>
          </cell>
        </row>
        <row r="4903">
          <cell r="A4903">
            <v>43526</v>
          </cell>
          <cell r="AB4903" t="str">
            <v>WON</v>
          </cell>
          <cell r="AC4903">
            <v>7.5</v>
          </cell>
          <cell r="AE4903">
            <v>100</v>
          </cell>
          <cell r="AF4903">
            <v>750</v>
          </cell>
        </row>
        <row r="4904">
          <cell r="A4904">
            <v>43526</v>
          </cell>
          <cell r="AC4904">
            <v>9.5</v>
          </cell>
          <cell r="AE4904">
            <v>100</v>
          </cell>
          <cell r="AF4904" t="str">
            <v/>
          </cell>
        </row>
        <row r="4905">
          <cell r="A4905">
            <v>43526</v>
          </cell>
          <cell r="AB4905" t="str">
            <v>2nd</v>
          </cell>
          <cell r="AC4905">
            <v>2.35</v>
          </cell>
          <cell r="AE4905">
            <v>100</v>
          </cell>
          <cell r="AF4905" t="str">
            <v/>
          </cell>
        </row>
        <row r="4906">
          <cell r="A4906">
            <v>43526</v>
          </cell>
          <cell r="AC4906">
            <v>15</v>
          </cell>
          <cell r="AE4906">
            <v>100</v>
          </cell>
          <cell r="AF4906" t="str">
            <v/>
          </cell>
        </row>
        <row r="4907">
          <cell r="A4907">
            <v>43533</v>
          </cell>
          <cell r="AC4907">
            <v>6</v>
          </cell>
          <cell r="AE4907">
            <v>100</v>
          </cell>
          <cell r="AF4907" t="str">
            <v/>
          </cell>
        </row>
        <row r="4908">
          <cell r="A4908">
            <v>43533</v>
          </cell>
          <cell r="AB4908" t="str">
            <v>3rd</v>
          </cell>
          <cell r="AC4908">
            <v>9.5</v>
          </cell>
          <cell r="AE4908">
            <v>100</v>
          </cell>
          <cell r="AF4908" t="str">
            <v/>
          </cell>
        </row>
        <row r="4909">
          <cell r="A4909">
            <v>43533</v>
          </cell>
          <cell r="AB4909" t="str">
            <v>2nd</v>
          </cell>
          <cell r="AC4909">
            <v>12</v>
          </cell>
          <cell r="AE4909">
            <v>100</v>
          </cell>
          <cell r="AF4909" t="str">
            <v/>
          </cell>
        </row>
        <row r="4910">
          <cell r="A4910">
            <v>43533</v>
          </cell>
          <cell r="AC4910">
            <v>5</v>
          </cell>
          <cell r="AE4910">
            <v>100</v>
          </cell>
          <cell r="AF4910" t="str">
            <v/>
          </cell>
        </row>
        <row r="4911">
          <cell r="A4911">
            <v>43533</v>
          </cell>
          <cell r="AC4911">
            <v>5</v>
          </cell>
          <cell r="AE4911">
            <v>100</v>
          </cell>
          <cell r="AF4911" t="str">
            <v/>
          </cell>
        </row>
        <row r="4912">
          <cell r="A4912">
            <v>43533</v>
          </cell>
          <cell r="AB4912" t="str">
            <v>3rd</v>
          </cell>
          <cell r="AC4912">
            <v>5.5</v>
          </cell>
          <cell r="AE4912">
            <v>100</v>
          </cell>
          <cell r="AF4912" t="str">
            <v/>
          </cell>
        </row>
        <row r="4913">
          <cell r="A4913">
            <v>43533</v>
          </cell>
          <cell r="AC4913">
            <v>12</v>
          </cell>
          <cell r="AE4913">
            <v>100</v>
          </cell>
          <cell r="AF4913" t="str">
            <v/>
          </cell>
        </row>
        <row r="4914">
          <cell r="A4914">
            <v>43533</v>
          </cell>
          <cell r="AC4914">
            <v>12</v>
          </cell>
          <cell r="AE4914">
            <v>100</v>
          </cell>
          <cell r="AF4914" t="str">
            <v/>
          </cell>
        </row>
        <row r="4915">
          <cell r="A4915">
            <v>43533</v>
          </cell>
          <cell r="AB4915" t="str">
            <v>L/Scr</v>
          </cell>
          <cell r="AC4915">
            <v>1</v>
          </cell>
          <cell r="AE4915" t="str">
            <v/>
          </cell>
          <cell r="AF4915" t="str">
            <v/>
          </cell>
        </row>
        <row r="4916">
          <cell r="A4916">
            <v>43533</v>
          </cell>
          <cell r="AB4916" t="str">
            <v>2nd</v>
          </cell>
          <cell r="AC4916">
            <v>2.0499999999999998</v>
          </cell>
          <cell r="AE4916">
            <v>100</v>
          </cell>
          <cell r="AF4916" t="str">
            <v/>
          </cell>
        </row>
        <row r="4917">
          <cell r="A4917">
            <v>43533</v>
          </cell>
          <cell r="AB4917" t="str">
            <v>3rd</v>
          </cell>
          <cell r="AC4917">
            <v>2.8</v>
          </cell>
          <cell r="AE4917">
            <v>100</v>
          </cell>
          <cell r="AF4917" t="str">
            <v/>
          </cell>
        </row>
        <row r="4918">
          <cell r="A4918">
            <v>43533</v>
          </cell>
          <cell r="AC4918">
            <v>6.5</v>
          </cell>
          <cell r="AE4918">
            <v>100</v>
          </cell>
          <cell r="AF4918" t="str">
            <v/>
          </cell>
        </row>
        <row r="4919">
          <cell r="A4919">
            <v>43533</v>
          </cell>
          <cell r="AB4919" t="str">
            <v>WON</v>
          </cell>
          <cell r="AC4919">
            <v>3.9</v>
          </cell>
          <cell r="AE4919">
            <v>100</v>
          </cell>
          <cell r="AF4919">
            <v>390</v>
          </cell>
        </row>
        <row r="4920">
          <cell r="A4920">
            <v>43533</v>
          </cell>
          <cell r="AC4920">
            <v>21</v>
          </cell>
          <cell r="AE4920">
            <v>100</v>
          </cell>
          <cell r="AF4920" t="str">
            <v/>
          </cell>
        </row>
        <row r="4921">
          <cell r="A4921">
            <v>43533</v>
          </cell>
          <cell r="AB4921" t="str">
            <v>2nd</v>
          </cell>
          <cell r="AC4921">
            <v>7.5</v>
          </cell>
          <cell r="AE4921">
            <v>100</v>
          </cell>
          <cell r="AF4921" t="str">
            <v/>
          </cell>
        </row>
        <row r="4922">
          <cell r="A4922">
            <v>43533</v>
          </cell>
          <cell r="AB4922" t="str">
            <v>2nd</v>
          </cell>
          <cell r="AC4922">
            <v>5</v>
          </cell>
          <cell r="AE4922">
            <v>100</v>
          </cell>
          <cell r="AF4922" t="str">
            <v/>
          </cell>
        </row>
        <row r="4923">
          <cell r="A4923">
            <v>43533</v>
          </cell>
          <cell r="AC4923">
            <v>7</v>
          </cell>
          <cell r="AE4923">
            <v>100</v>
          </cell>
          <cell r="AF4923" t="str">
            <v/>
          </cell>
        </row>
        <row r="4924">
          <cell r="A4924">
            <v>43533</v>
          </cell>
          <cell r="AC4924">
            <v>7.5</v>
          </cell>
          <cell r="AE4924">
            <v>100</v>
          </cell>
          <cell r="AF4924" t="str">
            <v/>
          </cell>
        </row>
        <row r="4925">
          <cell r="A4925">
            <v>43533</v>
          </cell>
          <cell r="AB4925" t="str">
            <v>WON</v>
          </cell>
          <cell r="AC4925">
            <v>8</v>
          </cell>
          <cell r="AE4925">
            <v>100</v>
          </cell>
          <cell r="AF4925">
            <v>800</v>
          </cell>
        </row>
        <row r="4926">
          <cell r="A4926">
            <v>43533</v>
          </cell>
          <cell r="AC4926">
            <v>6.5</v>
          </cell>
          <cell r="AE4926">
            <v>100</v>
          </cell>
          <cell r="AF4926" t="str">
            <v/>
          </cell>
        </row>
        <row r="4927">
          <cell r="A4927">
            <v>43533</v>
          </cell>
          <cell r="AC4927">
            <v>12</v>
          </cell>
          <cell r="AE4927">
            <v>100</v>
          </cell>
          <cell r="AF4927" t="str">
            <v/>
          </cell>
        </row>
        <row r="4928">
          <cell r="A4928">
            <v>43533</v>
          </cell>
          <cell r="AB4928" t="str">
            <v>2nd</v>
          </cell>
          <cell r="AC4928">
            <v>4.5999999999999996</v>
          </cell>
          <cell r="AE4928">
            <v>100</v>
          </cell>
          <cell r="AF4928" t="str">
            <v/>
          </cell>
        </row>
        <row r="4929">
          <cell r="A4929">
            <v>43533</v>
          </cell>
          <cell r="AC4929">
            <v>8.5</v>
          </cell>
          <cell r="AE4929">
            <v>100</v>
          </cell>
          <cell r="AF4929" t="str">
            <v/>
          </cell>
        </row>
        <row r="4930">
          <cell r="A4930">
            <v>43533</v>
          </cell>
          <cell r="AC4930">
            <v>12</v>
          </cell>
          <cell r="AE4930">
            <v>100</v>
          </cell>
          <cell r="AF4930" t="str">
            <v/>
          </cell>
        </row>
        <row r="4931">
          <cell r="A4931">
            <v>43533</v>
          </cell>
          <cell r="AB4931" t="str">
            <v>WON</v>
          </cell>
          <cell r="AC4931">
            <v>13.7</v>
          </cell>
          <cell r="AE4931">
            <v>100</v>
          </cell>
          <cell r="AF4931">
            <v>1370</v>
          </cell>
        </row>
        <row r="4932">
          <cell r="A4932">
            <v>43533</v>
          </cell>
          <cell r="AB4932" t="str">
            <v>3rd</v>
          </cell>
          <cell r="AC4932">
            <v>2.8</v>
          </cell>
          <cell r="AE4932">
            <v>100</v>
          </cell>
          <cell r="AF4932" t="str">
            <v/>
          </cell>
        </row>
        <row r="4933">
          <cell r="A4933">
            <v>43533</v>
          </cell>
          <cell r="AB4933" t="str">
            <v>WON</v>
          </cell>
          <cell r="AC4933">
            <v>8.6</v>
          </cell>
          <cell r="AE4933">
            <v>100</v>
          </cell>
          <cell r="AF4933">
            <v>860</v>
          </cell>
        </row>
        <row r="4934">
          <cell r="A4934">
            <v>43533</v>
          </cell>
          <cell r="AC4934">
            <v>12</v>
          </cell>
          <cell r="AE4934">
            <v>100</v>
          </cell>
          <cell r="AF4934" t="str">
            <v/>
          </cell>
        </row>
        <row r="4935">
          <cell r="A4935">
            <v>43533</v>
          </cell>
          <cell r="AC4935">
            <v>11</v>
          </cell>
          <cell r="AE4935">
            <v>100</v>
          </cell>
          <cell r="AF4935" t="str">
            <v/>
          </cell>
        </row>
        <row r="4936">
          <cell r="A4936">
            <v>43533</v>
          </cell>
          <cell r="AC4936">
            <v>6</v>
          </cell>
          <cell r="AE4936">
            <v>100</v>
          </cell>
          <cell r="AF4936" t="str">
            <v/>
          </cell>
        </row>
        <row r="4937">
          <cell r="A4937">
            <v>43533</v>
          </cell>
          <cell r="AC4937">
            <v>1.7</v>
          </cell>
          <cell r="AE4937">
            <v>100</v>
          </cell>
          <cell r="AF4937" t="str">
            <v/>
          </cell>
        </row>
        <row r="4938">
          <cell r="A4938">
            <v>43533</v>
          </cell>
          <cell r="AC4938">
            <v>21</v>
          </cell>
          <cell r="AE4938">
            <v>100</v>
          </cell>
          <cell r="AF4938" t="str">
            <v/>
          </cell>
        </row>
        <row r="4939">
          <cell r="A4939">
            <v>43533</v>
          </cell>
          <cell r="AB4939" t="str">
            <v>3rd</v>
          </cell>
          <cell r="AC4939">
            <v>17</v>
          </cell>
          <cell r="AE4939">
            <v>100</v>
          </cell>
          <cell r="AF4939" t="str">
            <v/>
          </cell>
        </row>
        <row r="4940">
          <cell r="A4940">
            <v>43533</v>
          </cell>
          <cell r="AC4940">
            <v>31</v>
          </cell>
          <cell r="AE4940">
            <v>100</v>
          </cell>
          <cell r="AF4940" t="str">
            <v/>
          </cell>
        </row>
        <row r="4941">
          <cell r="A4941">
            <v>43533</v>
          </cell>
          <cell r="AB4941" t="str">
            <v>WON</v>
          </cell>
          <cell r="AC4941">
            <v>40.5</v>
          </cell>
          <cell r="AE4941">
            <v>100</v>
          </cell>
          <cell r="AF4941">
            <v>4050</v>
          </cell>
        </row>
        <row r="4942">
          <cell r="A4942">
            <v>43533</v>
          </cell>
          <cell r="AB4942" t="str">
            <v>2nd</v>
          </cell>
          <cell r="AC4942">
            <v>2.8</v>
          </cell>
          <cell r="AE4942">
            <v>100</v>
          </cell>
          <cell r="AF4942" t="str">
            <v/>
          </cell>
        </row>
        <row r="4943">
          <cell r="A4943">
            <v>43533</v>
          </cell>
          <cell r="AB4943" t="str">
            <v>WON</v>
          </cell>
          <cell r="AC4943">
            <v>6.1</v>
          </cell>
          <cell r="AE4943">
            <v>100</v>
          </cell>
          <cell r="AF4943">
            <v>610</v>
          </cell>
        </row>
        <row r="4944">
          <cell r="A4944">
            <v>43533</v>
          </cell>
          <cell r="AC4944">
            <v>9</v>
          </cell>
          <cell r="AE4944">
            <v>100</v>
          </cell>
          <cell r="AF4944" t="str">
            <v/>
          </cell>
        </row>
        <row r="4945">
          <cell r="A4945">
            <v>43533</v>
          </cell>
          <cell r="AB4945" t="str">
            <v>3rd</v>
          </cell>
          <cell r="AC4945">
            <v>16</v>
          </cell>
          <cell r="AE4945">
            <v>100</v>
          </cell>
          <cell r="AF4945" t="str">
            <v/>
          </cell>
        </row>
        <row r="4946">
          <cell r="A4946">
            <v>43533</v>
          </cell>
          <cell r="AC4946">
            <v>13</v>
          </cell>
          <cell r="AE4946">
            <v>100</v>
          </cell>
          <cell r="AF4946" t="str">
            <v/>
          </cell>
        </row>
        <row r="4947">
          <cell r="A4947">
            <v>43540</v>
          </cell>
          <cell r="AC4947">
            <v>2</v>
          </cell>
          <cell r="AE4947">
            <v>100</v>
          </cell>
          <cell r="AF4947" t="str">
            <v/>
          </cell>
        </row>
        <row r="4948">
          <cell r="A4948">
            <v>43540</v>
          </cell>
          <cell r="AB4948" t="str">
            <v>WON</v>
          </cell>
          <cell r="AC4948">
            <v>18.7</v>
          </cell>
          <cell r="AE4948">
            <v>100</v>
          </cell>
          <cell r="AF4948">
            <v>1870</v>
          </cell>
        </row>
        <row r="4949">
          <cell r="A4949">
            <v>43540</v>
          </cell>
          <cell r="AC4949">
            <v>5.5</v>
          </cell>
          <cell r="AE4949">
            <v>100</v>
          </cell>
          <cell r="AF4949" t="str">
            <v/>
          </cell>
        </row>
        <row r="4950">
          <cell r="A4950">
            <v>43540</v>
          </cell>
          <cell r="AC4950">
            <v>11</v>
          </cell>
          <cell r="AE4950">
            <v>100</v>
          </cell>
          <cell r="AF4950" t="str">
            <v/>
          </cell>
        </row>
        <row r="4951">
          <cell r="A4951">
            <v>43540</v>
          </cell>
          <cell r="AC4951">
            <v>10</v>
          </cell>
          <cell r="AE4951">
            <v>100</v>
          </cell>
          <cell r="AF4951" t="str">
            <v/>
          </cell>
        </row>
        <row r="4952">
          <cell r="A4952">
            <v>43540</v>
          </cell>
          <cell r="AB4952" t="str">
            <v>3rd</v>
          </cell>
          <cell r="AC4952">
            <v>1.95</v>
          </cell>
          <cell r="AE4952">
            <v>100</v>
          </cell>
          <cell r="AF4952" t="str">
            <v/>
          </cell>
        </row>
        <row r="4953">
          <cell r="A4953">
            <v>43540</v>
          </cell>
          <cell r="AB4953" t="str">
            <v>2nd</v>
          </cell>
          <cell r="AC4953">
            <v>5.5</v>
          </cell>
          <cell r="AE4953">
            <v>100</v>
          </cell>
          <cell r="AF4953" t="str">
            <v/>
          </cell>
        </row>
        <row r="4954">
          <cell r="A4954">
            <v>43540</v>
          </cell>
          <cell r="AC4954">
            <v>11</v>
          </cell>
          <cell r="AE4954">
            <v>100</v>
          </cell>
          <cell r="AF4954" t="str">
            <v/>
          </cell>
        </row>
        <row r="4955">
          <cell r="A4955">
            <v>43540</v>
          </cell>
          <cell r="AC4955">
            <v>8.5</v>
          </cell>
          <cell r="AE4955">
            <v>100</v>
          </cell>
          <cell r="AF4955" t="str">
            <v/>
          </cell>
        </row>
        <row r="4956">
          <cell r="A4956">
            <v>43540</v>
          </cell>
          <cell r="AB4956" t="str">
            <v>WON</v>
          </cell>
          <cell r="AC4956">
            <v>13</v>
          </cell>
          <cell r="AE4956">
            <v>100</v>
          </cell>
          <cell r="AF4956">
            <v>1300</v>
          </cell>
        </row>
        <row r="4957">
          <cell r="A4957">
            <v>43540</v>
          </cell>
          <cell r="AC4957">
            <v>6.5</v>
          </cell>
          <cell r="AE4957">
            <v>100</v>
          </cell>
          <cell r="AF4957" t="str">
            <v/>
          </cell>
        </row>
        <row r="4958">
          <cell r="A4958">
            <v>43540</v>
          </cell>
          <cell r="AC4958">
            <v>4.4000000000000004</v>
          </cell>
          <cell r="AE4958">
            <v>100</v>
          </cell>
          <cell r="AF4958" t="str">
            <v/>
          </cell>
        </row>
        <row r="4959">
          <cell r="A4959">
            <v>43540</v>
          </cell>
          <cell r="AB4959" t="str">
            <v>WON</v>
          </cell>
          <cell r="AC4959">
            <v>6.1</v>
          </cell>
          <cell r="AE4959">
            <v>100</v>
          </cell>
          <cell r="AF4959">
            <v>610</v>
          </cell>
        </row>
        <row r="4960">
          <cell r="A4960">
            <v>43540</v>
          </cell>
          <cell r="AC4960">
            <v>26</v>
          </cell>
          <cell r="AE4960">
            <v>100</v>
          </cell>
          <cell r="AF4960" t="str">
            <v/>
          </cell>
        </row>
        <row r="4961">
          <cell r="A4961">
            <v>43540</v>
          </cell>
          <cell r="AB4961" t="str">
            <v>3rd</v>
          </cell>
          <cell r="AC4961">
            <v>8</v>
          </cell>
          <cell r="AE4961">
            <v>100</v>
          </cell>
          <cell r="AF4961" t="str">
            <v/>
          </cell>
        </row>
        <row r="4962">
          <cell r="A4962">
            <v>43540</v>
          </cell>
          <cell r="AC4962">
            <v>7</v>
          </cell>
          <cell r="AE4962">
            <v>100</v>
          </cell>
          <cell r="AF4962" t="str">
            <v/>
          </cell>
        </row>
        <row r="4963">
          <cell r="A4963">
            <v>43540</v>
          </cell>
          <cell r="AB4963" t="str">
            <v>WON</v>
          </cell>
          <cell r="AC4963">
            <v>4.8</v>
          </cell>
          <cell r="AE4963">
            <v>100</v>
          </cell>
          <cell r="AF4963">
            <v>480</v>
          </cell>
        </row>
        <row r="4964">
          <cell r="A4964">
            <v>43540</v>
          </cell>
          <cell r="AB4964" t="str">
            <v>2nd</v>
          </cell>
          <cell r="AC4964">
            <v>4.8</v>
          </cell>
          <cell r="AE4964">
            <v>100</v>
          </cell>
          <cell r="AF4964" t="str">
            <v/>
          </cell>
        </row>
        <row r="4965">
          <cell r="A4965">
            <v>43540</v>
          </cell>
          <cell r="AC4965">
            <v>21</v>
          </cell>
          <cell r="AE4965">
            <v>100</v>
          </cell>
          <cell r="AF4965" t="str">
            <v/>
          </cell>
        </row>
        <row r="4966">
          <cell r="A4966">
            <v>43540</v>
          </cell>
          <cell r="AC4966">
            <v>8</v>
          </cell>
          <cell r="AE4966">
            <v>100</v>
          </cell>
          <cell r="AF4966" t="str">
            <v/>
          </cell>
        </row>
        <row r="4967">
          <cell r="A4967">
            <v>43540</v>
          </cell>
          <cell r="AC4967">
            <v>13</v>
          </cell>
          <cell r="AE4967">
            <v>100</v>
          </cell>
          <cell r="AF4967" t="str">
            <v/>
          </cell>
        </row>
        <row r="4968">
          <cell r="A4968">
            <v>43540</v>
          </cell>
          <cell r="AB4968" t="str">
            <v>WON</v>
          </cell>
          <cell r="AC4968">
            <v>3.9</v>
          </cell>
          <cell r="AE4968">
            <v>100</v>
          </cell>
          <cell r="AF4968">
            <v>390</v>
          </cell>
        </row>
        <row r="4969">
          <cell r="A4969">
            <v>43540</v>
          </cell>
          <cell r="AB4969" t="str">
            <v>3rd</v>
          </cell>
          <cell r="AC4969">
            <v>4.2</v>
          </cell>
          <cell r="AE4969">
            <v>100</v>
          </cell>
          <cell r="AF4969" t="str">
            <v/>
          </cell>
        </row>
        <row r="4970">
          <cell r="A4970">
            <v>43540</v>
          </cell>
          <cell r="AC4970">
            <v>4.4000000000000004</v>
          </cell>
          <cell r="AE4970">
            <v>100</v>
          </cell>
          <cell r="AF4970" t="str">
            <v/>
          </cell>
        </row>
        <row r="4971">
          <cell r="A4971">
            <v>43540</v>
          </cell>
          <cell r="AC4971">
            <v>19</v>
          </cell>
          <cell r="AE4971">
            <v>100</v>
          </cell>
          <cell r="AF4971" t="str">
            <v/>
          </cell>
        </row>
        <row r="4972">
          <cell r="A4972">
            <v>43540</v>
          </cell>
          <cell r="AB4972" t="str">
            <v>WON</v>
          </cell>
          <cell r="AC4972">
            <v>9.5</v>
          </cell>
          <cell r="AE4972">
            <v>100</v>
          </cell>
          <cell r="AF4972">
            <v>950</v>
          </cell>
        </row>
        <row r="4973">
          <cell r="A4973">
            <v>43540</v>
          </cell>
          <cell r="AC4973">
            <v>21</v>
          </cell>
          <cell r="AE4973">
            <v>100</v>
          </cell>
          <cell r="AF4973" t="str">
            <v/>
          </cell>
        </row>
        <row r="4974">
          <cell r="A4974">
            <v>43540</v>
          </cell>
          <cell r="AB4974" t="str">
            <v>3rd</v>
          </cell>
          <cell r="AC4974">
            <v>2.7</v>
          </cell>
          <cell r="AE4974">
            <v>100</v>
          </cell>
          <cell r="AF4974" t="str">
            <v/>
          </cell>
        </row>
        <row r="4975">
          <cell r="A4975">
            <v>43540</v>
          </cell>
          <cell r="AB4975" t="str">
            <v>2nd</v>
          </cell>
          <cell r="AC4975">
            <v>4.2</v>
          </cell>
          <cell r="AE4975">
            <v>100</v>
          </cell>
          <cell r="AF4975" t="str">
            <v/>
          </cell>
        </row>
        <row r="4976">
          <cell r="A4976">
            <v>43540</v>
          </cell>
          <cell r="AC4976">
            <v>14</v>
          </cell>
          <cell r="AE4976">
            <v>100</v>
          </cell>
          <cell r="AF4976" t="str">
            <v/>
          </cell>
        </row>
        <row r="4977">
          <cell r="A4977">
            <v>43546</v>
          </cell>
          <cell r="AB4977" t="str">
            <v>WON</v>
          </cell>
          <cell r="AC4977">
            <v>2.25</v>
          </cell>
          <cell r="AE4977">
            <v>100</v>
          </cell>
          <cell r="AF4977">
            <v>225</v>
          </cell>
        </row>
        <row r="4978">
          <cell r="A4978">
            <v>43546</v>
          </cell>
          <cell r="AB4978" t="str">
            <v>Ntd</v>
          </cell>
          <cell r="AC4978">
            <v>7.5</v>
          </cell>
          <cell r="AE4978">
            <v>100</v>
          </cell>
          <cell r="AF4978" t="str">
            <v/>
          </cell>
        </row>
        <row r="4979">
          <cell r="A4979">
            <v>43546</v>
          </cell>
          <cell r="AC4979">
            <v>7</v>
          </cell>
          <cell r="AE4979">
            <v>100</v>
          </cell>
          <cell r="AF4979" t="str">
            <v/>
          </cell>
        </row>
        <row r="4980">
          <cell r="A4980">
            <v>43546</v>
          </cell>
          <cell r="AB4980" t="str">
            <v>2nd</v>
          </cell>
          <cell r="AC4980">
            <v>5.5</v>
          </cell>
          <cell r="AE4980">
            <v>100</v>
          </cell>
          <cell r="AF4980" t="str">
            <v/>
          </cell>
        </row>
        <row r="4981">
          <cell r="A4981">
            <v>43546</v>
          </cell>
          <cell r="AC4981">
            <v>9</v>
          </cell>
          <cell r="AE4981">
            <v>100</v>
          </cell>
          <cell r="AF4981" t="str">
            <v/>
          </cell>
        </row>
        <row r="4982">
          <cell r="A4982">
            <v>43546</v>
          </cell>
          <cell r="AB4982" t="str">
            <v>WON</v>
          </cell>
          <cell r="AC4982">
            <v>3.6</v>
          </cell>
          <cell r="AE4982">
            <v>100</v>
          </cell>
          <cell r="AF4982">
            <v>360</v>
          </cell>
        </row>
        <row r="4983">
          <cell r="A4983">
            <v>43546</v>
          </cell>
          <cell r="AC4983">
            <v>2.4</v>
          </cell>
          <cell r="AE4983">
            <v>100</v>
          </cell>
          <cell r="AF4983" t="str">
            <v/>
          </cell>
        </row>
        <row r="4984">
          <cell r="A4984">
            <v>43546</v>
          </cell>
          <cell r="AB4984" t="str">
            <v>2nd</v>
          </cell>
          <cell r="AC4984">
            <v>5</v>
          </cell>
          <cell r="AE4984">
            <v>100</v>
          </cell>
          <cell r="AF4984" t="str">
            <v/>
          </cell>
        </row>
        <row r="4985">
          <cell r="A4985">
            <v>43546</v>
          </cell>
          <cell r="AB4985" t="str">
            <v>L/Scr</v>
          </cell>
          <cell r="AC4985">
            <v>1</v>
          </cell>
          <cell r="AE4985" t="str">
            <v/>
          </cell>
          <cell r="AF4985" t="str">
            <v/>
          </cell>
        </row>
        <row r="4986">
          <cell r="A4986">
            <v>43546</v>
          </cell>
          <cell r="AB4986" t="str">
            <v>3rd</v>
          </cell>
          <cell r="AC4986">
            <v>14</v>
          </cell>
          <cell r="AE4986">
            <v>100</v>
          </cell>
          <cell r="AF4986" t="str">
            <v/>
          </cell>
        </row>
        <row r="4987">
          <cell r="A4987">
            <v>43546</v>
          </cell>
          <cell r="AC4987">
            <v>4</v>
          </cell>
          <cell r="AE4987">
            <v>100</v>
          </cell>
          <cell r="AF4987" t="str">
            <v/>
          </cell>
        </row>
        <row r="4988">
          <cell r="A4988">
            <v>43546</v>
          </cell>
          <cell r="AB4988" t="str">
            <v>2nd</v>
          </cell>
          <cell r="AC4988">
            <v>4</v>
          </cell>
          <cell r="AE4988">
            <v>100</v>
          </cell>
          <cell r="AF4988" t="str">
            <v/>
          </cell>
        </row>
        <row r="4989">
          <cell r="A4989">
            <v>43546</v>
          </cell>
          <cell r="AC4989">
            <v>13</v>
          </cell>
          <cell r="AE4989">
            <v>100</v>
          </cell>
          <cell r="AF4989" t="str">
            <v/>
          </cell>
        </row>
        <row r="4990">
          <cell r="A4990">
            <v>43546</v>
          </cell>
          <cell r="AC4990">
            <v>9.5</v>
          </cell>
          <cell r="AE4990">
            <v>100</v>
          </cell>
          <cell r="AF4990" t="str">
            <v/>
          </cell>
        </row>
        <row r="4991">
          <cell r="A4991">
            <v>43546</v>
          </cell>
          <cell r="AC4991">
            <v>7</v>
          </cell>
          <cell r="AE4991">
            <v>100</v>
          </cell>
          <cell r="AF4991" t="str">
            <v/>
          </cell>
        </row>
        <row r="4992">
          <cell r="A4992">
            <v>43546</v>
          </cell>
          <cell r="AB4992" t="str">
            <v>WON</v>
          </cell>
          <cell r="AC4992">
            <v>1.7</v>
          </cell>
          <cell r="AE4992">
            <v>100</v>
          </cell>
          <cell r="AF4992">
            <v>170</v>
          </cell>
        </row>
        <row r="4993">
          <cell r="A4993">
            <v>43546</v>
          </cell>
          <cell r="AC4993">
            <v>19</v>
          </cell>
          <cell r="AE4993">
            <v>100</v>
          </cell>
          <cell r="AF4993" t="str">
            <v/>
          </cell>
        </row>
        <row r="4994">
          <cell r="A4994">
            <v>43546</v>
          </cell>
          <cell r="AC4994">
            <v>13</v>
          </cell>
          <cell r="AE4994">
            <v>100</v>
          </cell>
          <cell r="AF4994" t="str">
            <v/>
          </cell>
        </row>
        <row r="4995">
          <cell r="A4995">
            <v>43546</v>
          </cell>
          <cell r="AB4995" t="str">
            <v>2nd</v>
          </cell>
          <cell r="AC4995">
            <v>7.5</v>
          </cell>
          <cell r="AE4995">
            <v>100</v>
          </cell>
          <cell r="AF4995" t="str">
            <v/>
          </cell>
        </row>
        <row r="4996">
          <cell r="A4996">
            <v>43546</v>
          </cell>
          <cell r="AC4996">
            <v>6</v>
          </cell>
          <cell r="AE4996">
            <v>100</v>
          </cell>
          <cell r="AF4996" t="str">
            <v/>
          </cell>
        </row>
        <row r="4997">
          <cell r="A4997">
            <v>43546</v>
          </cell>
          <cell r="AB4997" t="str">
            <v>2nd</v>
          </cell>
          <cell r="AC4997">
            <v>2.1</v>
          </cell>
          <cell r="AE4997">
            <v>100</v>
          </cell>
          <cell r="AF4997" t="str">
            <v/>
          </cell>
        </row>
        <row r="4998">
          <cell r="A4998">
            <v>43546</v>
          </cell>
          <cell r="AC4998">
            <v>11</v>
          </cell>
          <cell r="AE4998">
            <v>100</v>
          </cell>
          <cell r="AF4998" t="str">
            <v/>
          </cell>
        </row>
        <row r="4999">
          <cell r="A4999">
            <v>43546</v>
          </cell>
          <cell r="AC4999">
            <v>6</v>
          </cell>
          <cell r="AE4999">
            <v>100</v>
          </cell>
          <cell r="AF4999" t="str">
            <v/>
          </cell>
        </row>
        <row r="5000">
          <cell r="A5000">
            <v>43546</v>
          </cell>
          <cell r="AB5000" t="str">
            <v>WON</v>
          </cell>
          <cell r="AC5000">
            <v>27.5</v>
          </cell>
          <cell r="AE5000">
            <v>100</v>
          </cell>
          <cell r="AF5000">
            <v>2750</v>
          </cell>
        </row>
        <row r="5001">
          <cell r="A5001">
            <v>43546</v>
          </cell>
          <cell r="AC5001">
            <v>7</v>
          </cell>
          <cell r="AE5001">
            <v>100</v>
          </cell>
          <cell r="AF5001" t="str">
            <v/>
          </cell>
        </row>
        <row r="5002">
          <cell r="A5002">
            <v>43547</v>
          </cell>
          <cell r="AB5002" t="str">
            <v>3rd</v>
          </cell>
          <cell r="AC5002">
            <v>7</v>
          </cell>
          <cell r="AE5002">
            <v>100</v>
          </cell>
          <cell r="AF5002" t="str">
            <v/>
          </cell>
        </row>
        <row r="5003">
          <cell r="A5003">
            <v>43547</v>
          </cell>
          <cell r="AB5003" t="str">
            <v>3rd</v>
          </cell>
          <cell r="AC5003">
            <v>5</v>
          </cell>
          <cell r="AE5003">
            <v>100</v>
          </cell>
          <cell r="AF5003" t="str">
            <v/>
          </cell>
        </row>
        <row r="5004">
          <cell r="A5004">
            <v>43547</v>
          </cell>
          <cell r="AC5004">
            <v>7</v>
          </cell>
          <cell r="AE5004">
            <v>100</v>
          </cell>
          <cell r="AF5004" t="str">
            <v/>
          </cell>
        </row>
        <row r="5005">
          <cell r="A5005">
            <v>43547</v>
          </cell>
          <cell r="AC5005">
            <v>6</v>
          </cell>
          <cell r="AE5005">
            <v>100</v>
          </cell>
          <cell r="AF5005" t="str">
            <v/>
          </cell>
        </row>
        <row r="5006">
          <cell r="A5006">
            <v>43547</v>
          </cell>
          <cell r="AC5006">
            <v>6</v>
          </cell>
          <cell r="AE5006">
            <v>100</v>
          </cell>
          <cell r="AF5006" t="str">
            <v/>
          </cell>
        </row>
        <row r="5007">
          <cell r="A5007">
            <v>43547</v>
          </cell>
          <cell r="AB5007" t="str">
            <v>3rd</v>
          </cell>
          <cell r="AC5007">
            <v>4.8</v>
          </cell>
          <cell r="AE5007">
            <v>100</v>
          </cell>
          <cell r="AF5007" t="str">
            <v/>
          </cell>
        </row>
        <row r="5008">
          <cell r="A5008">
            <v>43547</v>
          </cell>
          <cell r="AC5008">
            <v>9.5</v>
          </cell>
          <cell r="AE5008">
            <v>100</v>
          </cell>
          <cell r="AF5008" t="str">
            <v/>
          </cell>
        </row>
        <row r="5009">
          <cell r="A5009">
            <v>43547</v>
          </cell>
          <cell r="AC5009">
            <v>2.7</v>
          </cell>
          <cell r="AE5009">
            <v>100</v>
          </cell>
          <cell r="AF5009" t="str">
            <v/>
          </cell>
        </row>
        <row r="5010">
          <cell r="A5010">
            <v>43547</v>
          </cell>
          <cell r="AC5010">
            <v>12</v>
          </cell>
          <cell r="AE5010">
            <v>100</v>
          </cell>
          <cell r="AF5010" t="str">
            <v/>
          </cell>
        </row>
        <row r="5011">
          <cell r="A5011">
            <v>43547</v>
          </cell>
          <cell r="AB5011" t="str">
            <v>2nd</v>
          </cell>
          <cell r="AC5011">
            <v>4.8</v>
          </cell>
          <cell r="AE5011">
            <v>100</v>
          </cell>
          <cell r="AF5011" t="str">
            <v/>
          </cell>
        </row>
        <row r="5012">
          <cell r="A5012">
            <v>43547</v>
          </cell>
          <cell r="AB5012" t="str">
            <v>WON</v>
          </cell>
          <cell r="AC5012">
            <v>5.4</v>
          </cell>
          <cell r="AE5012">
            <v>100</v>
          </cell>
          <cell r="AF5012">
            <v>540</v>
          </cell>
        </row>
        <row r="5013">
          <cell r="A5013">
            <v>43547</v>
          </cell>
          <cell r="AC5013">
            <v>16</v>
          </cell>
          <cell r="AE5013">
            <v>100</v>
          </cell>
          <cell r="AF5013" t="str">
            <v/>
          </cell>
        </row>
        <row r="5014">
          <cell r="A5014">
            <v>43547</v>
          </cell>
          <cell r="AC5014">
            <v>7</v>
          </cell>
          <cell r="AE5014">
            <v>100</v>
          </cell>
          <cell r="AF5014" t="str">
            <v/>
          </cell>
        </row>
        <row r="5015">
          <cell r="A5015">
            <v>43547</v>
          </cell>
          <cell r="AC5015">
            <v>15</v>
          </cell>
          <cell r="AE5015">
            <v>100</v>
          </cell>
          <cell r="AF5015" t="str">
            <v/>
          </cell>
        </row>
        <row r="5016">
          <cell r="A5016">
            <v>43547</v>
          </cell>
          <cell r="AB5016" t="str">
            <v>3rd</v>
          </cell>
          <cell r="AC5016">
            <v>6</v>
          </cell>
          <cell r="AE5016">
            <v>100</v>
          </cell>
          <cell r="AF5016" t="str">
            <v/>
          </cell>
        </row>
        <row r="5017">
          <cell r="A5017">
            <v>43547</v>
          </cell>
          <cell r="AB5017" t="str">
            <v>2nd</v>
          </cell>
          <cell r="AC5017">
            <v>3</v>
          </cell>
          <cell r="AE5017">
            <v>100</v>
          </cell>
          <cell r="AF5017" t="str">
            <v/>
          </cell>
        </row>
        <row r="5018">
          <cell r="A5018">
            <v>43547</v>
          </cell>
          <cell r="AB5018" t="str">
            <v>WON</v>
          </cell>
          <cell r="AC5018">
            <v>4.4000000000000004</v>
          </cell>
          <cell r="AE5018">
            <v>100</v>
          </cell>
          <cell r="AF5018">
            <v>440.00000000000006</v>
          </cell>
        </row>
        <row r="5019">
          <cell r="A5019">
            <v>43547</v>
          </cell>
          <cell r="AC5019">
            <v>8.5</v>
          </cell>
          <cell r="AE5019">
            <v>100</v>
          </cell>
          <cell r="AF5019" t="str">
            <v/>
          </cell>
        </row>
        <row r="5020">
          <cell r="A5020">
            <v>43547</v>
          </cell>
          <cell r="AB5020" t="str">
            <v>3rd</v>
          </cell>
          <cell r="AC5020">
            <v>21</v>
          </cell>
          <cell r="AE5020">
            <v>100</v>
          </cell>
          <cell r="AF5020" t="str">
            <v/>
          </cell>
        </row>
        <row r="5021">
          <cell r="A5021">
            <v>43547</v>
          </cell>
          <cell r="AC5021">
            <v>5.5</v>
          </cell>
          <cell r="AE5021">
            <v>100</v>
          </cell>
          <cell r="AF5021" t="str">
            <v/>
          </cell>
        </row>
        <row r="5022">
          <cell r="A5022">
            <v>43547</v>
          </cell>
          <cell r="AB5022" t="str">
            <v>WON</v>
          </cell>
          <cell r="AC5022">
            <v>3</v>
          </cell>
          <cell r="AE5022">
            <v>100</v>
          </cell>
          <cell r="AF5022">
            <v>300</v>
          </cell>
        </row>
        <row r="5023">
          <cell r="A5023">
            <v>43547</v>
          </cell>
          <cell r="AB5023" t="str">
            <v>3rd</v>
          </cell>
          <cell r="AC5023">
            <v>2.9</v>
          </cell>
          <cell r="AE5023">
            <v>100</v>
          </cell>
          <cell r="AF5023" t="str">
            <v/>
          </cell>
        </row>
        <row r="5024">
          <cell r="A5024">
            <v>43547</v>
          </cell>
          <cell r="AC5024">
            <v>13</v>
          </cell>
          <cell r="AE5024">
            <v>100</v>
          </cell>
          <cell r="AF5024" t="str">
            <v/>
          </cell>
        </row>
        <row r="5025">
          <cell r="A5025">
            <v>43547</v>
          </cell>
          <cell r="AC5025">
            <v>10</v>
          </cell>
          <cell r="AE5025">
            <v>100</v>
          </cell>
          <cell r="AF5025" t="str">
            <v/>
          </cell>
        </row>
        <row r="5026">
          <cell r="A5026">
            <v>43547</v>
          </cell>
          <cell r="AC5026">
            <v>17</v>
          </cell>
          <cell r="AE5026">
            <v>100</v>
          </cell>
          <cell r="AF5026" t="str">
            <v/>
          </cell>
        </row>
        <row r="5027">
          <cell r="A5027">
            <v>43547</v>
          </cell>
          <cell r="AB5027" t="str">
            <v>3rd</v>
          </cell>
          <cell r="AC5027">
            <v>4.4000000000000004</v>
          </cell>
          <cell r="AE5027">
            <v>100</v>
          </cell>
          <cell r="AF5027" t="str">
            <v/>
          </cell>
        </row>
        <row r="5028">
          <cell r="A5028">
            <v>43547</v>
          </cell>
          <cell r="AC5028">
            <v>3.8</v>
          </cell>
          <cell r="AE5028">
            <v>100</v>
          </cell>
          <cell r="AF5028" t="str">
            <v/>
          </cell>
        </row>
        <row r="5029">
          <cell r="A5029">
            <v>43547</v>
          </cell>
          <cell r="AC5029">
            <v>13</v>
          </cell>
          <cell r="AE5029">
            <v>100</v>
          </cell>
          <cell r="AF5029" t="str">
            <v/>
          </cell>
        </row>
        <row r="5030">
          <cell r="A5030">
            <v>43547</v>
          </cell>
          <cell r="AB5030" t="str">
            <v>2nd</v>
          </cell>
          <cell r="AC5030">
            <v>14</v>
          </cell>
          <cell r="AE5030">
            <v>100</v>
          </cell>
          <cell r="AF5030" t="str">
            <v/>
          </cell>
        </row>
        <row r="5031">
          <cell r="A5031">
            <v>43547</v>
          </cell>
          <cell r="AC5031">
            <v>9.5</v>
          </cell>
          <cell r="AE5031">
            <v>100</v>
          </cell>
          <cell r="AF5031" t="str">
            <v/>
          </cell>
        </row>
        <row r="5032">
          <cell r="A5032">
            <v>43547</v>
          </cell>
          <cell r="AB5032" t="str">
            <v>WON</v>
          </cell>
          <cell r="AC5032">
            <v>7</v>
          </cell>
          <cell r="AE5032">
            <v>100</v>
          </cell>
          <cell r="AF5032">
            <v>700</v>
          </cell>
        </row>
        <row r="5033">
          <cell r="A5033">
            <v>43547</v>
          </cell>
          <cell r="AC5033">
            <v>14</v>
          </cell>
          <cell r="AE5033">
            <v>100</v>
          </cell>
          <cell r="AF5033" t="str">
            <v/>
          </cell>
        </row>
        <row r="5034">
          <cell r="A5034">
            <v>43547</v>
          </cell>
          <cell r="AB5034" t="str">
            <v>2nd</v>
          </cell>
          <cell r="AC5034">
            <v>7</v>
          </cell>
          <cell r="AE5034">
            <v>100</v>
          </cell>
          <cell r="AF5034" t="str">
            <v/>
          </cell>
        </row>
        <row r="5035">
          <cell r="A5035">
            <v>43547</v>
          </cell>
          <cell r="AC5035">
            <v>6.5</v>
          </cell>
          <cell r="AE5035">
            <v>100</v>
          </cell>
          <cell r="AF5035" t="str">
            <v/>
          </cell>
        </row>
        <row r="5036">
          <cell r="A5036">
            <v>43547</v>
          </cell>
          <cell r="AC5036">
            <v>11</v>
          </cell>
          <cell r="AE5036">
            <v>100</v>
          </cell>
          <cell r="AF5036" t="str">
            <v/>
          </cell>
        </row>
        <row r="5037">
          <cell r="A5037">
            <v>43547</v>
          </cell>
          <cell r="AB5037" t="str">
            <v>WON</v>
          </cell>
          <cell r="AC5037">
            <v>1.9</v>
          </cell>
          <cell r="AE5037">
            <v>100</v>
          </cell>
          <cell r="AF5037">
            <v>190</v>
          </cell>
        </row>
        <row r="5038">
          <cell r="A5038">
            <v>43547</v>
          </cell>
          <cell r="AC5038">
            <v>5.5</v>
          </cell>
          <cell r="AE5038">
            <v>100</v>
          </cell>
          <cell r="AF5038" t="str">
            <v/>
          </cell>
        </row>
        <row r="5039">
          <cell r="A5039">
            <v>43547</v>
          </cell>
          <cell r="AB5039" t="str">
            <v>3rd</v>
          </cell>
          <cell r="AC5039">
            <v>7.5</v>
          </cell>
          <cell r="AE5039">
            <v>100</v>
          </cell>
          <cell r="AF5039" t="str">
            <v/>
          </cell>
        </row>
        <row r="5040">
          <cell r="A5040">
            <v>43547</v>
          </cell>
          <cell r="AB5040" t="str">
            <v>2nd</v>
          </cell>
          <cell r="AC5040">
            <v>10</v>
          </cell>
          <cell r="AE5040">
            <v>100</v>
          </cell>
          <cell r="AF5040" t="str">
            <v/>
          </cell>
        </row>
        <row r="5041">
          <cell r="A5041">
            <v>43547</v>
          </cell>
          <cell r="AC5041">
            <v>21</v>
          </cell>
          <cell r="AE5041">
            <v>100</v>
          </cell>
          <cell r="AF5041" t="str">
            <v/>
          </cell>
        </row>
        <row r="5042">
          <cell r="A5042">
            <v>43554</v>
          </cell>
          <cell r="AB5042" t="str">
            <v>WON</v>
          </cell>
          <cell r="AC5042">
            <v>4</v>
          </cell>
          <cell r="AE5042">
            <v>100</v>
          </cell>
          <cell r="AF5042">
            <v>400</v>
          </cell>
        </row>
        <row r="5043">
          <cell r="A5043">
            <v>43554</v>
          </cell>
          <cell r="AC5043">
            <v>3.1</v>
          </cell>
          <cell r="AE5043">
            <v>100</v>
          </cell>
          <cell r="AF5043" t="str">
            <v/>
          </cell>
        </row>
        <row r="5044">
          <cell r="A5044">
            <v>43554</v>
          </cell>
          <cell r="AC5044">
            <v>12</v>
          </cell>
          <cell r="AE5044">
            <v>100</v>
          </cell>
          <cell r="AF5044" t="str">
            <v/>
          </cell>
        </row>
        <row r="5045">
          <cell r="A5045">
            <v>43554</v>
          </cell>
          <cell r="AC5045">
            <v>21</v>
          </cell>
          <cell r="AE5045">
            <v>100</v>
          </cell>
          <cell r="AF5045" t="str">
            <v/>
          </cell>
        </row>
        <row r="5046">
          <cell r="A5046">
            <v>43554</v>
          </cell>
          <cell r="AC5046">
            <v>11</v>
          </cell>
          <cell r="AE5046">
            <v>100</v>
          </cell>
          <cell r="AF5046" t="str">
            <v/>
          </cell>
        </row>
        <row r="5047">
          <cell r="A5047">
            <v>43554</v>
          </cell>
          <cell r="AB5047" t="str">
            <v>WON</v>
          </cell>
          <cell r="AC5047">
            <v>3.5</v>
          </cell>
          <cell r="AE5047">
            <v>100</v>
          </cell>
          <cell r="AF5047">
            <v>350</v>
          </cell>
        </row>
        <row r="5048">
          <cell r="A5048">
            <v>43554</v>
          </cell>
          <cell r="AC5048">
            <v>9.5</v>
          </cell>
          <cell r="AE5048">
            <v>100</v>
          </cell>
          <cell r="AF5048" t="str">
            <v/>
          </cell>
        </row>
        <row r="5049">
          <cell r="A5049">
            <v>43554</v>
          </cell>
          <cell r="AC5049">
            <v>15</v>
          </cell>
          <cell r="AE5049">
            <v>100</v>
          </cell>
          <cell r="AF5049" t="str">
            <v/>
          </cell>
        </row>
        <row r="5050">
          <cell r="A5050">
            <v>43554</v>
          </cell>
          <cell r="AB5050" t="str">
            <v>3rd</v>
          </cell>
          <cell r="AC5050">
            <v>8.5</v>
          </cell>
          <cell r="AE5050">
            <v>100</v>
          </cell>
          <cell r="AF5050" t="str">
            <v/>
          </cell>
        </row>
        <row r="5051">
          <cell r="A5051">
            <v>43554</v>
          </cell>
          <cell r="AC5051">
            <v>31</v>
          </cell>
          <cell r="AE5051">
            <v>100</v>
          </cell>
          <cell r="AF5051" t="str">
            <v/>
          </cell>
        </row>
        <row r="5052">
          <cell r="A5052">
            <v>43554</v>
          </cell>
          <cell r="AB5052" t="str">
            <v>3rd</v>
          </cell>
          <cell r="AC5052">
            <v>7</v>
          </cell>
          <cell r="AE5052">
            <v>100</v>
          </cell>
          <cell r="AF5052" t="str">
            <v/>
          </cell>
        </row>
        <row r="5053">
          <cell r="A5053">
            <v>43554</v>
          </cell>
          <cell r="AB5053" t="str">
            <v>WON</v>
          </cell>
          <cell r="AC5053">
            <v>10</v>
          </cell>
          <cell r="AE5053">
            <v>100</v>
          </cell>
          <cell r="AF5053">
            <v>1000</v>
          </cell>
        </row>
        <row r="5054">
          <cell r="A5054">
            <v>43554</v>
          </cell>
          <cell r="AC5054">
            <v>4.8</v>
          </cell>
          <cell r="AE5054">
            <v>100</v>
          </cell>
          <cell r="AF5054" t="str">
            <v/>
          </cell>
        </row>
        <row r="5055">
          <cell r="A5055">
            <v>43554</v>
          </cell>
          <cell r="AB5055" t="str">
            <v>2nd</v>
          </cell>
          <cell r="AC5055">
            <v>3.7</v>
          </cell>
          <cell r="AE5055">
            <v>100</v>
          </cell>
          <cell r="AF5055" t="str">
            <v/>
          </cell>
        </row>
        <row r="5056">
          <cell r="A5056">
            <v>43554</v>
          </cell>
          <cell r="AC5056">
            <v>7.5</v>
          </cell>
          <cell r="AE5056">
            <v>100</v>
          </cell>
          <cell r="AF5056" t="str">
            <v/>
          </cell>
        </row>
        <row r="5057">
          <cell r="A5057">
            <v>43554</v>
          </cell>
          <cell r="AB5057" t="str">
            <v>3rd</v>
          </cell>
          <cell r="AC5057">
            <v>7.5</v>
          </cell>
          <cell r="AE5057">
            <v>100</v>
          </cell>
          <cell r="AF5057" t="str">
            <v/>
          </cell>
        </row>
        <row r="5058">
          <cell r="A5058">
            <v>43554</v>
          </cell>
          <cell r="AC5058">
            <v>2.7</v>
          </cell>
          <cell r="AE5058">
            <v>100</v>
          </cell>
          <cell r="AF5058" t="str">
            <v/>
          </cell>
        </row>
        <row r="5059">
          <cell r="A5059">
            <v>43554</v>
          </cell>
          <cell r="AB5059" t="str">
            <v>2nd</v>
          </cell>
          <cell r="AC5059">
            <v>14</v>
          </cell>
          <cell r="AE5059">
            <v>100</v>
          </cell>
          <cell r="AF5059" t="str">
            <v/>
          </cell>
        </row>
        <row r="5060">
          <cell r="A5060">
            <v>43554</v>
          </cell>
          <cell r="AB5060" t="str">
            <v>WON</v>
          </cell>
          <cell r="AC5060">
            <v>4.2</v>
          </cell>
          <cell r="AE5060">
            <v>100</v>
          </cell>
          <cell r="AF5060">
            <v>420</v>
          </cell>
        </row>
        <row r="5061">
          <cell r="A5061">
            <v>43554</v>
          </cell>
          <cell r="AC5061">
            <v>21</v>
          </cell>
          <cell r="AE5061">
            <v>100</v>
          </cell>
          <cell r="AF5061" t="str">
            <v/>
          </cell>
        </row>
        <row r="5062">
          <cell r="A5062">
            <v>43554</v>
          </cell>
          <cell r="AB5062" t="str">
            <v>2nd</v>
          </cell>
          <cell r="AC5062">
            <v>9</v>
          </cell>
          <cell r="AE5062">
            <v>100</v>
          </cell>
          <cell r="AF5062" t="str">
            <v/>
          </cell>
        </row>
        <row r="5063">
          <cell r="A5063">
            <v>43554</v>
          </cell>
          <cell r="AC5063">
            <v>4.2</v>
          </cell>
          <cell r="AE5063">
            <v>100</v>
          </cell>
          <cell r="AF5063" t="str">
            <v/>
          </cell>
        </row>
        <row r="5064">
          <cell r="A5064">
            <v>43554</v>
          </cell>
          <cell r="AB5064" t="str">
            <v>WON</v>
          </cell>
          <cell r="AC5064">
            <v>3.9</v>
          </cell>
          <cell r="AE5064">
            <v>100</v>
          </cell>
          <cell r="AF5064">
            <v>390</v>
          </cell>
        </row>
        <row r="5065">
          <cell r="A5065">
            <v>43554</v>
          </cell>
          <cell r="AB5065" t="str">
            <v>3rd</v>
          </cell>
          <cell r="AC5065">
            <v>11</v>
          </cell>
          <cell r="AE5065">
            <v>100</v>
          </cell>
          <cell r="AF5065" t="str">
            <v/>
          </cell>
        </row>
        <row r="5066">
          <cell r="A5066">
            <v>43554</v>
          </cell>
          <cell r="AC5066">
            <v>41</v>
          </cell>
          <cell r="AE5066">
            <v>100</v>
          </cell>
          <cell r="AF5066" t="str">
            <v/>
          </cell>
        </row>
        <row r="5067">
          <cell r="A5067">
            <v>43554</v>
          </cell>
          <cell r="AC5067">
            <v>7</v>
          </cell>
          <cell r="AE5067">
            <v>100</v>
          </cell>
          <cell r="AF5067" t="str">
            <v/>
          </cell>
        </row>
        <row r="5068">
          <cell r="A5068">
            <v>43554</v>
          </cell>
          <cell r="AC5068">
            <v>16</v>
          </cell>
          <cell r="AE5068">
            <v>100</v>
          </cell>
          <cell r="AF5068" t="str">
            <v/>
          </cell>
        </row>
        <row r="5069">
          <cell r="A5069">
            <v>43554</v>
          </cell>
          <cell r="AC5069">
            <v>6</v>
          </cell>
          <cell r="AE5069">
            <v>100</v>
          </cell>
          <cell r="AF5069" t="str">
            <v/>
          </cell>
        </row>
        <row r="5070">
          <cell r="A5070">
            <v>43554</v>
          </cell>
          <cell r="AC5070">
            <v>9.5</v>
          </cell>
          <cell r="AE5070">
            <v>100</v>
          </cell>
          <cell r="AF5070" t="str">
            <v/>
          </cell>
        </row>
        <row r="5071">
          <cell r="A5071">
            <v>43554</v>
          </cell>
          <cell r="AC5071">
            <v>9</v>
          </cell>
          <cell r="AE5071">
            <v>100</v>
          </cell>
          <cell r="AF5071" t="str">
            <v/>
          </cell>
        </row>
        <row r="5072">
          <cell r="A5072">
            <v>43554</v>
          </cell>
          <cell r="AC5072">
            <v>4.5999999999999996</v>
          </cell>
          <cell r="AE5072">
            <v>100</v>
          </cell>
          <cell r="AF5072" t="str">
            <v/>
          </cell>
        </row>
        <row r="5073">
          <cell r="A5073">
            <v>43554</v>
          </cell>
          <cell r="AB5073" t="str">
            <v>2nd</v>
          </cell>
          <cell r="AC5073">
            <v>16</v>
          </cell>
          <cell r="AE5073">
            <v>100</v>
          </cell>
          <cell r="AF5073" t="str">
            <v/>
          </cell>
        </row>
        <row r="5074">
          <cell r="A5074">
            <v>43554</v>
          </cell>
          <cell r="AC5074">
            <v>21</v>
          </cell>
          <cell r="AE5074">
            <v>100</v>
          </cell>
          <cell r="AF5074" t="str">
            <v/>
          </cell>
        </row>
        <row r="5075">
          <cell r="A5075">
            <v>43554</v>
          </cell>
          <cell r="AB5075" t="str">
            <v>WON</v>
          </cell>
          <cell r="AC5075">
            <v>6.5</v>
          </cell>
          <cell r="AE5075">
            <v>100</v>
          </cell>
          <cell r="AF5075">
            <v>650</v>
          </cell>
        </row>
        <row r="5076">
          <cell r="A5076">
            <v>43554</v>
          </cell>
          <cell r="AC5076">
            <v>21</v>
          </cell>
          <cell r="AE5076">
            <v>100</v>
          </cell>
          <cell r="AF5076" t="str">
            <v/>
          </cell>
        </row>
        <row r="5077">
          <cell r="A5077">
            <v>43554</v>
          </cell>
          <cell r="AC5077">
            <v>7</v>
          </cell>
          <cell r="AE5077">
            <v>100</v>
          </cell>
          <cell r="AF5077" t="str">
            <v/>
          </cell>
        </row>
        <row r="5078">
          <cell r="A5078">
            <v>43554</v>
          </cell>
          <cell r="AC5078">
            <v>9</v>
          </cell>
          <cell r="AE5078">
            <v>100</v>
          </cell>
          <cell r="AF5078" t="str">
            <v/>
          </cell>
        </row>
        <row r="5079">
          <cell r="A5079">
            <v>43554</v>
          </cell>
          <cell r="AB5079" t="str">
            <v>2nd</v>
          </cell>
          <cell r="AC5079">
            <v>4.4000000000000004</v>
          </cell>
          <cell r="AE5079">
            <v>100</v>
          </cell>
          <cell r="AF5079" t="str">
            <v/>
          </cell>
        </row>
        <row r="5080">
          <cell r="A5080">
            <v>43554</v>
          </cell>
          <cell r="AB5080" t="str">
            <v>WON</v>
          </cell>
          <cell r="AC5080">
            <v>4.5999999999999996</v>
          </cell>
          <cell r="AE5080">
            <v>100</v>
          </cell>
          <cell r="AF5080">
            <v>459.99999999999994</v>
          </cell>
        </row>
        <row r="5081">
          <cell r="A5081">
            <v>43554</v>
          </cell>
          <cell r="AC5081">
            <v>6</v>
          </cell>
          <cell r="AE5081">
            <v>100</v>
          </cell>
          <cell r="AF5081" t="str">
            <v/>
          </cell>
        </row>
        <row r="5082">
          <cell r="A5082">
            <v>43561</v>
          </cell>
          <cell r="AC5082">
            <v>5.5</v>
          </cell>
          <cell r="AE5082">
            <v>100</v>
          </cell>
          <cell r="AF5082" t="str">
            <v/>
          </cell>
        </row>
        <row r="5083">
          <cell r="A5083">
            <v>43561</v>
          </cell>
          <cell r="AC5083">
            <v>5</v>
          </cell>
          <cell r="AE5083">
            <v>100</v>
          </cell>
          <cell r="AF5083" t="str">
            <v/>
          </cell>
        </row>
        <row r="5084">
          <cell r="A5084">
            <v>43561</v>
          </cell>
          <cell r="AB5084" t="str">
            <v>2nd</v>
          </cell>
          <cell r="AC5084">
            <v>14</v>
          </cell>
          <cell r="AE5084">
            <v>100</v>
          </cell>
          <cell r="AF5084" t="str">
            <v/>
          </cell>
        </row>
        <row r="5085">
          <cell r="A5085">
            <v>43561</v>
          </cell>
          <cell r="AB5085" t="str">
            <v>WON</v>
          </cell>
          <cell r="AC5085">
            <v>6.8</v>
          </cell>
          <cell r="AE5085">
            <v>100</v>
          </cell>
          <cell r="AF5085">
            <v>680</v>
          </cell>
        </row>
        <row r="5086">
          <cell r="A5086">
            <v>43561</v>
          </cell>
          <cell r="AC5086">
            <v>5</v>
          </cell>
          <cell r="AE5086">
            <v>100</v>
          </cell>
          <cell r="AF5086" t="str">
            <v/>
          </cell>
        </row>
        <row r="5087">
          <cell r="A5087">
            <v>43561</v>
          </cell>
          <cell r="AC5087">
            <v>8</v>
          </cell>
          <cell r="AE5087">
            <v>100</v>
          </cell>
          <cell r="AF5087" t="str">
            <v/>
          </cell>
        </row>
        <row r="5088">
          <cell r="A5088">
            <v>43561</v>
          </cell>
          <cell r="AB5088" t="str">
            <v>WON</v>
          </cell>
          <cell r="AC5088">
            <v>3.6</v>
          </cell>
          <cell r="AE5088">
            <v>100</v>
          </cell>
          <cell r="AF5088">
            <v>360</v>
          </cell>
        </row>
        <row r="5089">
          <cell r="A5089">
            <v>43561</v>
          </cell>
          <cell r="AC5089">
            <v>3.1</v>
          </cell>
          <cell r="AE5089">
            <v>100</v>
          </cell>
          <cell r="AF5089" t="str">
            <v/>
          </cell>
        </row>
        <row r="5090">
          <cell r="A5090">
            <v>43561</v>
          </cell>
          <cell r="AB5090" t="str">
            <v>Ntd</v>
          </cell>
          <cell r="AC5090">
            <v>15</v>
          </cell>
          <cell r="AE5090">
            <v>100</v>
          </cell>
          <cell r="AF5090" t="str">
            <v/>
          </cell>
        </row>
        <row r="5091">
          <cell r="A5091">
            <v>43561</v>
          </cell>
          <cell r="AB5091" t="str">
            <v>2nd</v>
          </cell>
          <cell r="AC5091">
            <v>5</v>
          </cell>
          <cell r="AE5091">
            <v>100</v>
          </cell>
          <cell r="AF5091" t="str">
            <v/>
          </cell>
        </row>
        <row r="5092">
          <cell r="A5092">
            <v>43561</v>
          </cell>
          <cell r="AB5092" t="str">
            <v>2nd</v>
          </cell>
          <cell r="AC5092">
            <v>1.7</v>
          </cell>
          <cell r="AE5092">
            <v>100</v>
          </cell>
          <cell r="AF5092" t="str">
            <v/>
          </cell>
        </row>
        <row r="5093">
          <cell r="A5093">
            <v>43561</v>
          </cell>
          <cell r="AB5093" t="str">
            <v>3rd</v>
          </cell>
          <cell r="AC5093">
            <v>6.5</v>
          </cell>
          <cell r="AE5093">
            <v>100</v>
          </cell>
          <cell r="AF5093" t="str">
            <v/>
          </cell>
        </row>
        <row r="5094">
          <cell r="A5094">
            <v>43561</v>
          </cell>
          <cell r="AC5094">
            <v>11</v>
          </cell>
          <cell r="AE5094">
            <v>100</v>
          </cell>
          <cell r="AF5094" t="str">
            <v/>
          </cell>
        </row>
        <row r="5095">
          <cell r="A5095">
            <v>43561</v>
          </cell>
          <cell r="AC5095">
            <v>12</v>
          </cell>
          <cell r="AE5095">
            <v>100</v>
          </cell>
          <cell r="AF5095" t="str">
            <v/>
          </cell>
        </row>
        <row r="5096">
          <cell r="A5096">
            <v>43561</v>
          </cell>
          <cell r="AB5096" t="str">
            <v>WON</v>
          </cell>
          <cell r="AC5096">
            <v>11</v>
          </cell>
          <cell r="AE5096">
            <v>100</v>
          </cell>
          <cell r="AF5096">
            <v>1100</v>
          </cell>
        </row>
        <row r="5097">
          <cell r="A5097">
            <v>43561</v>
          </cell>
          <cell r="AC5097">
            <v>7.5</v>
          </cell>
          <cell r="AE5097">
            <v>100</v>
          </cell>
          <cell r="AF5097" t="str">
            <v/>
          </cell>
        </row>
        <row r="5098">
          <cell r="A5098">
            <v>43561</v>
          </cell>
          <cell r="AB5098" t="str">
            <v>3rd</v>
          </cell>
          <cell r="AC5098">
            <v>8.5</v>
          </cell>
          <cell r="AE5098">
            <v>100</v>
          </cell>
          <cell r="AF5098" t="str">
            <v/>
          </cell>
        </row>
        <row r="5099">
          <cell r="A5099">
            <v>43561</v>
          </cell>
          <cell r="AB5099" t="str">
            <v>WON</v>
          </cell>
          <cell r="AC5099">
            <v>3.5</v>
          </cell>
          <cell r="AE5099">
            <v>100</v>
          </cell>
          <cell r="AF5099">
            <v>350</v>
          </cell>
        </row>
        <row r="5100">
          <cell r="A5100">
            <v>43561</v>
          </cell>
          <cell r="AC5100">
            <v>9.5</v>
          </cell>
          <cell r="AE5100">
            <v>100</v>
          </cell>
          <cell r="AF5100" t="str">
            <v/>
          </cell>
        </row>
        <row r="5101">
          <cell r="A5101">
            <v>43561</v>
          </cell>
          <cell r="AB5101" t="str">
            <v>L/Scr</v>
          </cell>
          <cell r="AC5101">
            <v>1</v>
          </cell>
          <cell r="AE5101" t="str">
            <v/>
          </cell>
          <cell r="AF5101" t="str">
            <v/>
          </cell>
        </row>
        <row r="5102">
          <cell r="A5102">
            <v>43561</v>
          </cell>
          <cell r="AB5102" t="str">
            <v>Ntd</v>
          </cell>
          <cell r="AC5102">
            <v>3.9</v>
          </cell>
          <cell r="AE5102">
            <v>100</v>
          </cell>
          <cell r="AF5102" t="str">
            <v/>
          </cell>
        </row>
        <row r="5103">
          <cell r="A5103">
            <v>43561</v>
          </cell>
          <cell r="AB5103" t="str">
            <v>WON</v>
          </cell>
          <cell r="AC5103">
            <v>11</v>
          </cell>
          <cell r="AE5103">
            <v>100</v>
          </cell>
          <cell r="AF5103">
            <v>1100</v>
          </cell>
        </row>
        <row r="5104">
          <cell r="A5104">
            <v>43561</v>
          </cell>
          <cell r="AC5104">
            <v>2.8</v>
          </cell>
          <cell r="AE5104">
            <v>100</v>
          </cell>
          <cell r="AF5104" t="str">
            <v/>
          </cell>
        </row>
        <row r="5105">
          <cell r="A5105">
            <v>43561</v>
          </cell>
          <cell r="AC5105">
            <v>18</v>
          </cell>
          <cell r="AE5105">
            <v>100</v>
          </cell>
          <cell r="AF5105" t="str">
            <v/>
          </cell>
        </row>
        <row r="5106">
          <cell r="A5106">
            <v>43561</v>
          </cell>
          <cell r="AC5106">
            <v>10</v>
          </cell>
          <cell r="AE5106">
            <v>100</v>
          </cell>
          <cell r="AF5106" t="str">
            <v/>
          </cell>
        </row>
        <row r="5107">
          <cell r="A5107">
            <v>43561</v>
          </cell>
          <cell r="AC5107">
            <v>3.8</v>
          </cell>
          <cell r="AE5107">
            <v>100</v>
          </cell>
          <cell r="AF5107" t="str">
            <v/>
          </cell>
        </row>
        <row r="5108">
          <cell r="A5108">
            <v>43561</v>
          </cell>
          <cell r="AC5108">
            <v>3.7</v>
          </cell>
          <cell r="AE5108">
            <v>100</v>
          </cell>
          <cell r="AF5108" t="str">
            <v/>
          </cell>
        </row>
        <row r="5109">
          <cell r="A5109">
            <v>43561</v>
          </cell>
          <cell r="AB5109" t="str">
            <v>2nd</v>
          </cell>
          <cell r="AC5109">
            <v>9</v>
          </cell>
          <cell r="AE5109">
            <v>100</v>
          </cell>
          <cell r="AF5109" t="str">
            <v/>
          </cell>
        </row>
        <row r="5110">
          <cell r="A5110">
            <v>43561</v>
          </cell>
          <cell r="AC5110">
            <v>8</v>
          </cell>
          <cell r="AE5110">
            <v>100</v>
          </cell>
          <cell r="AF5110" t="str">
            <v/>
          </cell>
        </row>
        <row r="5111">
          <cell r="A5111">
            <v>43561</v>
          </cell>
          <cell r="AC5111">
            <v>12</v>
          </cell>
          <cell r="AE5111">
            <v>100</v>
          </cell>
          <cell r="AF5111" t="str">
            <v/>
          </cell>
        </row>
        <row r="5112">
          <cell r="A5112">
            <v>43561</v>
          </cell>
          <cell r="AC5112">
            <v>4.5999999999999996</v>
          </cell>
          <cell r="AE5112">
            <v>100</v>
          </cell>
          <cell r="AF5112" t="str">
            <v/>
          </cell>
        </row>
        <row r="5113">
          <cell r="A5113">
            <v>43561</v>
          </cell>
          <cell r="AC5113">
            <v>3.1</v>
          </cell>
          <cell r="AE5113">
            <v>100</v>
          </cell>
          <cell r="AF5113" t="str">
            <v/>
          </cell>
        </row>
        <row r="5114">
          <cell r="A5114">
            <v>43561</v>
          </cell>
          <cell r="AB5114" t="str">
            <v>2nd</v>
          </cell>
          <cell r="AC5114">
            <v>8.5</v>
          </cell>
          <cell r="AE5114">
            <v>100</v>
          </cell>
          <cell r="AF5114" t="str">
            <v/>
          </cell>
        </row>
        <row r="5115">
          <cell r="A5115">
            <v>43561</v>
          </cell>
          <cell r="AC5115">
            <v>51</v>
          </cell>
          <cell r="AE5115">
            <v>100</v>
          </cell>
          <cell r="AF5115" t="str">
            <v/>
          </cell>
        </row>
        <row r="5116">
          <cell r="A5116">
            <v>43561</v>
          </cell>
          <cell r="AC5116">
            <v>17</v>
          </cell>
          <cell r="AE5116">
            <v>100</v>
          </cell>
          <cell r="AF5116" t="str">
            <v/>
          </cell>
        </row>
        <row r="5117">
          <cell r="A5117">
            <v>43561</v>
          </cell>
          <cell r="AC5117">
            <v>3</v>
          </cell>
          <cell r="AE5117">
            <v>100</v>
          </cell>
          <cell r="AF5117" t="str">
            <v/>
          </cell>
        </row>
        <row r="5118">
          <cell r="A5118">
            <v>43561</v>
          </cell>
          <cell r="AC5118">
            <v>4</v>
          </cell>
          <cell r="AE5118">
            <v>100</v>
          </cell>
          <cell r="AF5118" t="str">
            <v/>
          </cell>
        </row>
        <row r="5119">
          <cell r="A5119">
            <v>43561</v>
          </cell>
          <cell r="AC5119">
            <v>11</v>
          </cell>
          <cell r="AE5119">
            <v>100</v>
          </cell>
          <cell r="AF5119" t="str">
            <v/>
          </cell>
        </row>
        <row r="5120">
          <cell r="A5120">
            <v>43561</v>
          </cell>
          <cell r="AC5120">
            <v>11</v>
          </cell>
          <cell r="AE5120">
            <v>100</v>
          </cell>
          <cell r="AF5120" t="str">
            <v/>
          </cell>
        </row>
        <row r="5121">
          <cell r="A5121">
            <v>43561</v>
          </cell>
          <cell r="AB5121" t="str">
            <v>WON</v>
          </cell>
          <cell r="AC5121">
            <v>10</v>
          </cell>
          <cell r="AE5121">
            <v>100</v>
          </cell>
          <cell r="AF5121">
            <v>1000</v>
          </cell>
        </row>
        <row r="5122">
          <cell r="A5122">
            <v>43568</v>
          </cell>
          <cell r="AB5122" t="str">
            <v>3rd</v>
          </cell>
          <cell r="AC5122">
            <v>3.7</v>
          </cell>
          <cell r="AE5122">
            <v>100</v>
          </cell>
          <cell r="AF5122" t="str">
            <v/>
          </cell>
        </row>
        <row r="5123">
          <cell r="A5123">
            <v>43568</v>
          </cell>
          <cell r="AC5123">
            <v>11</v>
          </cell>
          <cell r="AE5123">
            <v>100</v>
          </cell>
          <cell r="AF5123" t="str">
            <v/>
          </cell>
        </row>
        <row r="5124">
          <cell r="A5124">
            <v>43568</v>
          </cell>
          <cell r="AC5124">
            <v>7.5</v>
          </cell>
          <cell r="AE5124">
            <v>100</v>
          </cell>
          <cell r="AF5124" t="str">
            <v/>
          </cell>
        </row>
        <row r="5125">
          <cell r="A5125">
            <v>43568</v>
          </cell>
          <cell r="AC5125">
            <v>8</v>
          </cell>
          <cell r="AE5125">
            <v>100</v>
          </cell>
          <cell r="AF5125" t="str">
            <v/>
          </cell>
        </row>
        <row r="5126">
          <cell r="A5126">
            <v>43568</v>
          </cell>
          <cell r="AB5126" t="str">
            <v>WON</v>
          </cell>
          <cell r="AC5126">
            <v>6.2</v>
          </cell>
          <cell r="AE5126">
            <v>100</v>
          </cell>
          <cell r="AF5126">
            <v>620</v>
          </cell>
        </row>
        <row r="5127">
          <cell r="A5127">
            <v>43568</v>
          </cell>
          <cell r="AC5127">
            <v>8.5</v>
          </cell>
          <cell r="AE5127">
            <v>100</v>
          </cell>
          <cell r="AF5127" t="str">
            <v/>
          </cell>
        </row>
        <row r="5128">
          <cell r="A5128">
            <v>43568</v>
          </cell>
          <cell r="AB5128" t="str">
            <v>2nd</v>
          </cell>
          <cell r="AC5128">
            <v>4</v>
          </cell>
          <cell r="AE5128">
            <v>100</v>
          </cell>
          <cell r="AF5128" t="str">
            <v/>
          </cell>
        </row>
        <row r="5129">
          <cell r="A5129">
            <v>43568</v>
          </cell>
          <cell r="AC5129">
            <v>7.5</v>
          </cell>
          <cell r="AE5129">
            <v>100</v>
          </cell>
          <cell r="AF5129" t="str">
            <v/>
          </cell>
        </row>
        <row r="5130">
          <cell r="A5130">
            <v>43568</v>
          </cell>
          <cell r="AB5130" t="str">
            <v>WON</v>
          </cell>
          <cell r="AC5130">
            <v>7.5</v>
          </cell>
          <cell r="AE5130">
            <v>100</v>
          </cell>
          <cell r="AF5130">
            <v>750</v>
          </cell>
        </row>
        <row r="5131">
          <cell r="A5131">
            <v>43568</v>
          </cell>
          <cell r="AC5131">
            <v>4.8</v>
          </cell>
          <cell r="AE5131">
            <v>100</v>
          </cell>
          <cell r="AF5131" t="str">
            <v/>
          </cell>
        </row>
        <row r="5132">
          <cell r="A5132">
            <v>43568</v>
          </cell>
          <cell r="AC5132">
            <v>10</v>
          </cell>
          <cell r="AE5132">
            <v>100</v>
          </cell>
          <cell r="AF5132" t="str">
            <v/>
          </cell>
        </row>
        <row r="5133">
          <cell r="A5133">
            <v>43568</v>
          </cell>
          <cell r="AB5133" t="str">
            <v>WON</v>
          </cell>
          <cell r="AC5133">
            <v>1.95</v>
          </cell>
          <cell r="AE5133">
            <v>100</v>
          </cell>
          <cell r="AF5133">
            <v>195</v>
          </cell>
        </row>
        <row r="5134">
          <cell r="A5134">
            <v>43568</v>
          </cell>
          <cell r="AC5134">
            <v>6.5</v>
          </cell>
          <cell r="AE5134">
            <v>100</v>
          </cell>
          <cell r="AF5134" t="str">
            <v/>
          </cell>
        </row>
        <row r="5135">
          <cell r="A5135">
            <v>43568</v>
          </cell>
          <cell r="AB5135" t="str">
            <v>3rd</v>
          </cell>
          <cell r="AC5135">
            <v>14</v>
          </cell>
          <cell r="AE5135">
            <v>100</v>
          </cell>
          <cell r="AF5135" t="str">
            <v/>
          </cell>
        </row>
        <row r="5136">
          <cell r="A5136">
            <v>43568</v>
          </cell>
          <cell r="AB5136" t="str">
            <v>2nd</v>
          </cell>
          <cell r="AC5136">
            <v>6.5</v>
          </cell>
          <cell r="AE5136">
            <v>100</v>
          </cell>
          <cell r="AF5136" t="str">
            <v/>
          </cell>
        </row>
        <row r="5137">
          <cell r="A5137">
            <v>43568</v>
          </cell>
          <cell r="AC5137">
            <v>4.2</v>
          </cell>
          <cell r="AE5137">
            <v>100</v>
          </cell>
          <cell r="AF5137" t="str">
            <v/>
          </cell>
        </row>
        <row r="5138">
          <cell r="A5138">
            <v>43568</v>
          </cell>
          <cell r="AB5138" t="str">
            <v>2nd</v>
          </cell>
          <cell r="AC5138">
            <v>9</v>
          </cell>
          <cell r="AE5138">
            <v>100</v>
          </cell>
          <cell r="AF5138" t="str">
            <v/>
          </cell>
        </row>
        <row r="5139">
          <cell r="A5139">
            <v>43568</v>
          </cell>
          <cell r="AB5139" t="str">
            <v>3rd</v>
          </cell>
          <cell r="AC5139">
            <v>16</v>
          </cell>
          <cell r="AE5139">
            <v>100</v>
          </cell>
          <cell r="AF5139" t="str">
            <v/>
          </cell>
        </row>
        <row r="5140">
          <cell r="A5140">
            <v>43568</v>
          </cell>
          <cell r="AB5140" t="str">
            <v>WON</v>
          </cell>
          <cell r="AC5140">
            <v>5</v>
          </cell>
          <cell r="AE5140">
            <v>100</v>
          </cell>
          <cell r="AF5140">
            <v>500</v>
          </cell>
        </row>
        <row r="5141">
          <cell r="A5141">
            <v>43568</v>
          </cell>
          <cell r="AC5141">
            <v>8</v>
          </cell>
          <cell r="AE5141">
            <v>100</v>
          </cell>
          <cell r="AF5141" t="str">
            <v/>
          </cell>
        </row>
        <row r="5142">
          <cell r="A5142">
            <v>43568</v>
          </cell>
          <cell r="AC5142">
            <v>5.5</v>
          </cell>
          <cell r="AE5142">
            <v>100</v>
          </cell>
          <cell r="AF5142" t="str">
            <v/>
          </cell>
        </row>
        <row r="5143">
          <cell r="A5143">
            <v>43568</v>
          </cell>
          <cell r="AC5143">
            <v>3.9</v>
          </cell>
          <cell r="AE5143">
            <v>100</v>
          </cell>
          <cell r="AF5143" t="str">
            <v/>
          </cell>
        </row>
        <row r="5144">
          <cell r="A5144">
            <v>43568</v>
          </cell>
          <cell r="AB5144" t="str">
            <v>WON</v>
          </cell>
          <cell r="AC5144">
            <v>8.5</v>
          </cell>
          <cell r="AE5144">
            <v>100</v>
          </cell>
          <cell r="AF5144">
            <v>850</v>
          </cell>
        </row>
        <row r="5145">
          <cell r="A5145">
            <v>43568</v>
          </cell>
          <cell r="AB5145" t="str">
            <v>2nd</v>
          </cell>
          <cell r="AC5145">
            <v>2.9</v>
          </cell>
          <cell r="AE5145">
            <v>100</v>
          </cell>
          <cell r="AF5145" t="str">
            <v/>
          </cell>
        </row>
        <row r="5146">
          <cell r="A5146">
            <v>43568</v>
          </cell>
          <cell r="AC5146">
            <v>18</v>
          </cell>
          <cell r="AE5146">
            <v>100</v>
          </cell>
          <cell r="AF5146" t="str">
            <v/>
          </cell>
        </row>
        <row r="5147">
          <cell r="A5147">
            <v>43568</v>
          </cell>
          <cell r="AB5147" t="str">
            <v>3rd</v>
          </cell>
          <cell r="AC5147">
            <v>1.95</v>
          </cell>
          <cell r="AE5147">
            <v>100</v>
          </cell>
          <cell r="AF5147" t="str">
            <v/>
          </cell>
        </row>
        <row r="5148">
          <cell r="A5148">
            <v>43568</v>
          </cell>
          <cell r="AC5148">
            <v>4.4000000000000004</v>
          </cell>
          <cell r="AE5148">
            <v>100</v>
          </cell>
          <cell r="AF5148" t="str">
            <v/>
          </cell>
        </row>
        <row r="5149">
          <cell r="A5149">
            <v>43568</v>
          </cell>
          <cell r="AC5149">
            <v>21</v>
          </cell>
          <cell r="AE5149">
            <v>100</v>
          </cell>
          <cell r="AF5149" t="str">
            <v/>
          </cell>
        </row>
        <row r="5150">
          <cell r="A5150">
            <v>43568</v>
          </cell>
          <cell r="AC5150">
            <v>26</v>
          </cell>
          <cell r="AE5150">
            <v>100</v>
          </cell>
          <cell r="AF5150" t="str">
            <v/>
          </cell>
        </row>
        <row r="5151">
          <cell r="A5151">
            <v>43568</v>
          </cell>
          <cell r="AC5151">
            <v>15</v>
          </cell>
          <cell r="AE5151">
            <v>100</v>
          </cell>
          <cell r="AF5151" t="str">
            <v/>
          </cell>
        </row>
        <row r="5152">
          <cell r="A5152">
            <v>43568</v>
          </cell>
          <cell r="AC5152">
            <v>6</v>
          </cell>
          <cell r="AE5152">
            <v>100</v>
          </cell>
          <cell r="AF5152" t="str">
            <v/>
          </cell>
        </row>
        <row r="5153">
          <cell r="A5153">
            <v>43568</v>
          </cell>
          <cell r="AB5153" t="str">
            <v>3rd</v>
          </cell>
          <cell r="AC5153">
            <v>3.5</v>
          </cell>
          <cell r="AE5153">
            <v>100</v>
          </cell>
          <cell r="AF5153" t="str">
            <v/>
          </cell>
        </row>
        <row r="5154">
          <cell r="A5154">
            <v>43568</v>
          </cell>
          <cell r="AB5154" t="str">
            <v>WON</v>
          </cell>
          <cell r="AC5154">
            <v>3.8</v>
          </cell>
          <cell r="AE5154">
            <v>100</v>
          </cell>
          <cell r="AF5154">
            <v>380</v>
          </cell>
        </row>
        <row r="5155">
          <cell r="A5155">
            <v>43568</v>
          </cell>
          <cell r="AC5155">
            <v>15</v>
          </cell>
          <cell r="AE5155">
            <v>100</v>
          </cell>
          <cell r="AF5155" t="str">
            <v/>
          </cell>
        </row>
        <row r="5156">
          <cell r="A5156">
            <v>43568</v>
          </cell>
          <cell r="AC5156">
            <v>13</v>
          </cell>
          <cell r="AE5156">
            <v>100</v>
          </cell>
          <cell r="AF5156" t="str">
            <v/>
          </cell>
        </row>
        <row r="5157">
          <cell r="A5157">
            <v>43575</v>
          </cell>
          <cell r="AB5157" t="str">
            <v>WON</v>
          </cell>
          <cell r="AC5157">
            <v>3.4</v>
          </cell>
          <cell r="AE5157">
            <v>100</v>
          </cell>
          <cell r="AF5157">
            <v>340</v>
          </cell>
        </row>
        <row r="5158">
          <cell r="A5158">
            <v>43575</v>
          </cell>
          <cell r="AB5158" t="str">
            <v>3rd</v>
          </cell>
          <cell r="AC5158">
            <v>10</v>
          </cell>
          <cell r="AE5158">
            <v>100</v>
          </cell>
          <cell r="AF5158" t="str">
            <v/>
          </cell>
        </row>
        <row r="5159">
          <cell r="A5159">
            <v>43575</v>
          </cell>
          <cell r="AC5159">
            <v>8</v>
          </cell>
          <cell r="AE5159">
            <v>100</v>
          </cell>
          <cell r="AF5159" t="str">
            <v/>
          </cell>
        </row>
        <row r="5160">
          <cell r="A5160">
            <v>43575</v>
          </cell>
          <cell r="AC5160">
            <v>4.5999999999999996</v>
          </cell>
          <cell r="AE5160">
            <v>100</v>
          </cell>
          <cell r="AF5160" t="str">
            <v/>
          </cell>
        </row>
        <row r="5161">
          <cell r="A5161">
            <v>43575</v>
          </cell>
          <cell r="AB5161" t="str">
            <v>2nd</v>
          </cell>
          <cell r="AC5161">
            <v>6.5</v>
          </cell>
          <cell r="AE5161">
            <v>100</v>
          </cell>
          <cell r="AF5161" t="str">
            <v/>
          </cell>
        </row>
        <row r="5162">
          <cell r="A5162">
            <v>43575</v>
          </cell>
          <cell r="AC5162">
            <v>3</v>
          </cell>
          <cell r="AE5162">
            <v>100</v>
          </cell>
          <cell r="AF5162" t="str">
            <v/>
          </cell>
        </row>
        <row r="5163">
          <cell r="A5163">
            <v>43575</v>
          </cell>
          <cell r="AB5163" t="str">
            <v>3rd</v>
          </cell>
          <cell r="AC5163">
            <v>5.5</v>
          </cell>
          <cell r="AE5163">
            <v>100</v>
          </cell>
          <cell r="AF5163" t="str">
            <v/>
          </cell>
        </row>
        <row r="5164">
          <cell r="A5164">
            <v>43575</v>
          </cell>
          <cell r="AC5164">
            <v>5</v>
          </cell>
          <cell r="AE5164">
            <v>100</v>
          </cell>
          <cell r="AF5164" t="str">
            <v/>
          </cell>
        </row>
        <row r="5165">
          <cell r="A5165">
            <v>43575</v>
          </cell>
          <cell r="AB5165" t="str">
            <v>2nd</v>
          </cell>
          <cell r="AC5165">
            <v>6.5</v>
          </cell>
          <cell r="AE5165">
            <v>100</v>
          </cell>
          <cell r="AF5165" t="str">
            <v/>
          </cell>
        </row>
        <row r="5166">
          <cell r="A5166">
            <v>43575</v>
          </cell>
          <cell r="AC5166">
            <v>13</v>
          </cell>
          <cell r="AE5166">
            <v>100</v>
          </cell>
          <cell r="AF5166" t="str">
            <v/>
          </cell>
        </row>
        <row r="5167">
          <cell r="A5167">
            <v>43575</v>
          </cell>
          <cell r="AB5167" t="str">
            <v>2nd</v>
          </cell>
          <cell r="AC5167">
            <v>5</v>
          </cell>
          <cell r="AE5167">
            <v>100</v>
          </cell>
          <cell r="AF5167" t="str">
            <v/>
          </cell>
        </row>
        <row r="5168">
          <cell r="A5168">
            <v>43575</v>
          </cell>
          <cell r="AB5168" t="str">
            <v>WON</v>
          </cell>
          <cell r="AC5168">
            <v>7</v>
          </cell>
          <cell r="AE5168">
            <v>100</v>
          </cell>
          <cell r="AF5168">
            <v>700</v>
          </cell>
        </row>
        <row r="5169">
          <cell r="A5169">
            <v>43575</v>
          </cell>
          <cell r="AB5169" t="str">
            <v>3rd</v>
          </cell>
          <cell r="AC5169">
            <v>10</v>
          </cell>
          <cell r="AE5169">
            <v>100</v>
          </cell>
          <cell r="AF5169" t="str">
            <v/>
          </cell>
        </row>
        <row r="5170">
          <cell r="A5170">
            <v>43575</v>
          </cell>
          <cell r="AC5170">
            <v>14</v>
          </cell>
          <cell r="AE5170">
            <v>100</v>
          </cell>
          <cell r="AF5170" t="str">
            <v/>
          </cell>
        </row>
        <row r="5171">
          <cell r="A5171">
            <v>43575</v>
          </cell>
          <cell r="AC5171">
            <v>2.8</v>
          </cell>
          <cell r="AE5171">
            <v>100</v>
          </cell>
          <cell r="AF5171" t="str">
            <v/>
          </cell>
        </row>
        <row r="5172">
          <cell r="A5172">
            <v>43575</v>
          </cell>
          <cell r="AC5172">
            <v>5.5</v>
          </cell>
          <cell r="AE5172">
            <v>100</v>
          </cell>
          <cell r="AF5172" t="str">
            <v/>
          </cell>
        </row>
        <row r="5173">
          <cell r="A5173">
            <v>43575</v>
          </cell>
          <cell r="AC5173">
            <v>12</v>
          </cell>
          <cell r="AE5173">
            <v>100</v>
          </cell>
          <cell r="AF5173" t="str">
            <v/>
          </cell>
        </row>
        <row r="5174">
          <cell r="A5174">
            <v>43575</v>
          </cell>
          <cell r="AB5174" t="str">
            <v>2nd</v>
          </cell>
          <cell r="AC5174">
            <v>5</v>
          </cell>
          <cell r="AE5174">
            <v>100</v>
          </cell>
          <cell r="AF5174" t="str">
            <v/>
          </cell>
        </row>
        <row r="5175">
          <cell r="A5175">
            <v>43575</v>
          </cell>
          <cell r="AC5175">
            <v>10</v>
          </cell>
          <cell r="AE5175">
            <v>100</v>
          </cell>
          <cell r="AF5175" t="str">
            <v/>
          </cell>
        </row>
        <row r="5176">
          <cell r="A5176">
            <v>43575</v>
          </cell>
          <cell r="AC5176">
            <v>4.5999999999999996</v>
          </cell>
          <cell r="AE5176">
            <v>100</v>
          </cell>
          <cell r="AF5176" t="str">
            <v/>
          </cell>
        </row>
        <row r="5177">
          <cell r="A5177">
            <v>43575</v>
          </cell>
          <cell r="AB5177" t="str">
            <v>2nd</v>
          </cell>
          <cell r="AC5177">
            <v>5</v>
          </cell>
          <cell r="AE5177">
            <v>100</v>
          </cell>
          <cell r="AF5177" t="str">
            <v/>
          </cell>
        </row>
        <row r="5178">
          <cell r="A5178">
            <v>43575</v>
          </cell>
          <cell r="AC5178">
            <v>3.7</v>
          </cell>
          <cell r="AE5178">
            <v>100</v>
          </cell>
          <cell r="AF5178" t="str">
            <v/>
          </cell>
        </row>
        <row r="5179">
          <cell r="A5179">
            <v>43575</v>
          </cell>
          <cell r="AC5179">
            <v>8.5</v>
          </cell>
          <cell r="AE5179">
            <v>100</v>
          </cell>
          <cell r="AF5179" t="str">
            <v/>
          </cell>
        </row>
        <row r="5180">
          <cell r="A5180">
            <v>43575</v>
          </cell>
          <cell r="AC5180">
            <v>12</v>
          </cell>
          <cell r="AE5180">
            <v>100</v>
          </cell>
          <cell r="AF5180" t="str">
            <v/>
          </cell>
        </row>
        <row r="5181">
          <cell r="A5181">
            <v>43575</v>
          </cell>
          <cell r="AC5181">
            <v>14</v>
          </cell>
          <cell r="AE5181">
            <v>100</v>
          </cell>
          <cell r="AF5181" t="str">
            <v/>
          </cell>
        </row>
        <row r="5182">
          <cell r="A5182">
            <v>43575</v>
          </cell>
          <cell r="AB5182" t="str">
            <v>2nd</v>
          </cell>
          <cell r="AC5182">
            <v>2.7</v>
          </cell>
          <cell r="AE5182">
            <v>100</v>
          </cell>
          <cell r="AF5182" t="str">
            <v/>
          </cell>
        </row>
        <row r="5183">
          <cell r="A5183">
            <v>43575</v>
          </cell>
          <cell r="AC5183">
            <v>7</v>
          </cell>
          <cell r="AE5183">
            <v>100</v>
          </cell>
          <cell r="AF5183" t="str">
            <v/>
          </cell>
        </row>
        <row r="5184">
          <cell r="A5184">
            <v>43575</v>
          </cell>
          <cell r="AB5184" t="str">
            <v>WON</v>
          </cell>
          <cell r="AC5184">
            <v>4</v>
          </cell>
          <cell r="AE5184">
            <v>100</v>
          </cell>
          <cell r="AF5184">
            <v>400</v>
          </cell>
        </row>
        <row r="5185">
          <cell r="A5185">
            <v>43575</v>
          </cell>
          <cell r="AB5185" t="str">
            <v>3rd</v>
          </cell>
          <cell r="AC5185">
            <v>12</v>
          </cell>
          <cell r="AE5185">
            <v>100</v>
          </cell>
          <cell r="AF5185" t="str">
            <v/>
          </cell>
        </row>
        <row r="5186">
          <cell r="A5186">
            <v>43575</v>
          </cell>
          <cell r="AC5186">
            <v>9</v>
          </cell>
          <cell r="AE5186">
            <v>100</v>
          </cell>
          <cell r="AF5186" t="str">
            <v/>
          </cell>
        </row>
        <row r="5187">
          <cell r="A5187">
            <v>43575</v>
          </cell>
          <cell r="AC5187">
            <v>6</v>
          </cell>
          <cell r="AE5187">
            <v>100</v>
          </cell>
          <cell r="AF5187" t="str">
            <v/>
          </cell>
        </row>
        <row r="5188">
          <cell r="A5188">
            <v>43575</v>
          </cell>
          <cell r="AB5188" t="str">
            <v>WON</v>
          </cell>
          <cell r="AC5188">
            <v>3.4</v>
          </cell>
          <cell r="AE5188">
            <v>100</v>
          </cell>
          <cell r="AF5188">
            <v>340</v>
          </cell>
        </row>
        <row r="5189">
          <cell r="A5189">
            <v>43575</v>
          </cell>
          <cell r="AC5189">
            <v>21</v>
          </cell>
          <cell r="AE5189">
            <v>100</v>
          </cell>
          <cell r="AF5189" t="str">
            <v/>
          </cell>
        </row>
        <row r="5190">
          <cell r="A5190">
            <v>43575</v>
          </cell>
          <cell r="AC5190">
            <v>31</v>
          </cell>
          <cell r="AE5190">
            <v>100</v>
          </cell>
          <cell r="AF5190" t="str">
            <v/>
          </cell>
        </row>
        <row r="5191">
          <cell r="A5191">
            <v>43575</v>
          </cell>
          <cell r="AC5191">
            <v>6</v>
          </cell>
          <cell r="AE5191">
            <v>100</v>
          </cell>
          <cell r="AF5191" t="str">
            <v/>
          </cell>
        </row>
        <row r="5192">
          <cell r="A5192">
            <v>43575</v>
          </cell>
          <cell r="AB5192" t="str">
            <v>2nd</v>
          </cell>
          <cell r="AC5192">
            <v>6.5</v>
          </cell>
          <cell r="AE5192">
            <v>100</v>
          </cell>
          <cell r="AF5192" t="str">
            <v/>
          </cell>
        </row>
        <row r="5193">
          <cell r="A5193">
            <v>43575</v>
          </cell>
          <cell r="AC5193">
            <v>4.5999999999999996</v>
          </cell>
          <cell r="AE5193">
            <v>100</v>
          </cell>
          <cell r="AF5193" t="str">
            <v/>
          </cell>
        </row>
        <row r="5194">
          <cell r="A5194">
            <v>43575</v>
          </cell>
          <cell r="AC5194">
            <v>5</v>
          </cell>
          <cell r="AE5194">
            <v>100</v>
          </cell>
          <cell r="AF5194" t="str">
            <v/>
          </cell>
        </row>
        <row r="5195">
          <cell r="A5195">
            <v>43575</v>
          </cell>
          <cell r="AC5195">
            <v>14</v>
          </cell>
          <cell r="AE5195">
            <v>100</v>
          </cell>
          <cell r="AF5195" t="str">
            <v/>
          </cell>
        </row>
        <row r="5196">
          <cell r="A5196">
            <v>43575</v>
          </cell>
          <cell r="AB5196" t="str">
            <v>WON</v>
          </cell>
          <cell r="AC5196">
            <v>4.2</v>
          </cell>
          <cell r="AE5196">
            <v>100</v>
          </cell>
          <cell r="AF5196">
            <v>420</v>
          </cell>
        </row>
        <row r="5197">
          <cell r="A5197">
            <v>43580</v>
          </cell>
          <cell r="AB5197" t="str">
            <v>Ntd</v>
          </cell>
          <cell r="AC5197">
            <v>4.2</v>
          </cell>
          <cell r="AE5197">
            <v>100</v>
          </cell>
          <cell r="AF5197" t="str">
            <v/>
          </cell>
        </row>
        <row r="5198">
          <cell r="A5198">
            <v>43580</v>
          </cell>
          <cell r="AB5198" t="str">
            <v>WON</v>
          </cell>
          <cell r="AC5198">
            <v>2.9</v>
          </cell>
          <cell r="AE5198">
            <v>100</v>
          </cell>
          <cell r="AF5198">
            <v>290</v>
          </cell>
        </row>
        <row r="5199">
          <cell r="A5199">
            <v>43580</v>
          </cell>
          <cell r="AB5199" t="str">
            <v>2nd</v>
          </cell>
          <cell r="AC5199">
            <v>3.6</v>
          </cell>
          <cell r="AE5199">
            <v>100</v>
          </cell>
          <cell r="AF5199" t="str">
            <v/>
          </cell>
        </row>
        <row r="5200">
          <cell r="A5200">
            <v>43580</v>
          </cell>
          <cell r="AC5200">
            <v>8.5</v>
          </cell>
          <cell r="AE5200">
            <v>100</v>
          </cell>
          <cell r="AF5200" t="str">
            <v/>
          </cell>
        </row>
        <row r="5201">
          <cell r="A5201">
            <v>43580</v>
          </cell>
          <cell r="AC5201">
            <v>21</v>
          </cell>
          <cell r="AE5201">
            <v>100</v>
          </cell>
          <cell r="AF5201" t="str">
            <v/>
          </cell>
        </row>
        <row r="5202">
          <cell r="A5202">
            <v>43580</v>
          </cell>
          <cell r="AC5202">
            <v>6.5</v>
          </cell>
          <cell r="AE5202">
            <v>100</v>
          </cell>
          <cell r="AF5202" t="str">
            <v/>
          </cell>
        </row>
        <row r="5203">
          <cell r="A5203">
            <v>43580</v>
          </cell>
          <cell r="AC5203">
            <v>4.5999999999999996</v>
          </cell>
          <cell r="AE5203">
            <v>100</v>
          </cell>
          <cell r="AF5203" t="str">
            <v/>
          </cell>
        </row>
        <row r="5204">
          <cell r="A5204">
            <v>43580</v>
          </cell>
          <cell r="AB5204" t="str">
            <v>WON</v>
          </cell>
          <cell r="AC5204">
            <v>10</v>
          </cell>
          <cell r="AE5204">
            <v>100</v>
          </cell>
          <cell r="AF5204">
            <v>1000</v>
          </cell>
        </row>
        <row r="5205">
          <cell r="A5205">
            <v>43580</v>
          </cell>
          <cell r="AC5205">
            <v>21</v>
          </cell>
          <cell r="AE5205">
            <v>100</v>
          </cell>
          <cell r="AF5205" t="str">
            <v/>
          </cell>
        </row>
        <row r="5206">
          <cell r="A5206">
            <v>43580</v>
          </cell>
          <cell r="AC5206">
            <v>10</v>
          </cell>
          <cell r="AE5206">
            <v>100</v>
          </cell>
          <cell r="AF5206" t="str">
            <v/>
          </cell>
        </row>
        <row r="5207">
          <cell r="A5207">
            <v>43580</v>
          </cell>
          <cell r="AB5207" t="str">
            <v>WON</v>
          </cell>
          <cell r="AC5207">
            <v>3</v>
          </cell>
          <cell r="AE5207">
            <v>100</v>
          </cell>
          <cell r="AF5207">
            <v>300</v>
          </cell>
        </row>
        <row r="5208">
          <cell r="A5208">
            <v>43580</v>
          </cell>
          <cell r="AB5208" t="str">
            <v>2nd</v>
          </cell>
          <cell r="AC5208">
            <v>4.2</v>
          </cell>
          <cell r="AE5208">
            <v>100</v>
          </cell>
          <cell r="AF5208" t="str">
            <v/>
          </cell>
        </row>
        <row r="5209">
          <cell r="A5209">
            <v>43580</v>
          </cell>
          <cell r="AC5209">
            <v>9.5</v>
          </cell>
          <cell r="AE5209">
            <v>100</v>
          </cell>
          <cell r="AF5209" t="str">
            <v/>
          </cell>
        </row>
        <row r="5210">
          <cell r="A5210">
            <v>43580</v>
          </cell>
          <cell r="AC5210">
            <v>13</v>
          </cell>
          <cell r="AE5210">
            <v>100</v>
          </cell>
          <cell r="AF5210" t="str">
            <v/>
          </cell>
        </row>
        <row r="5211">
          <cell r="A5211">
            <v>43580</v>
          </cell>
          <cell r="AC5211">
            <v>12</v>
          </cell>
          <cell r="AE5211">
            <v>100</v>
          </cell>
          <cell r="AF5211" t="str">
            <v/>
          </cell>
        </row>
        <row r="5212">
          <cell r="A5212">
            <v>43580</v>
          </cell>
          <cell r="AC5212">
            <v>3.5</v>
          </cell>
          <cell r="AE5212">
            <v>100</v>
          </cell>
          <cell r="AF5212" t="str">
            <v/>
          </cell>
        </row>
        <row r="5213">
          <cell r="A5213">
            <v>43580</v>
          </cell>
          <cell r="AB5213" t="str">
            <v>3rd</v>
          </cell>
          <cell r="AC5213">
            <v>4.5999999999999996</v>
          </cell>
          <cell r="AE5213">
            <v>100</v>
          </cell>
          <cell r="AF5213" t="str">
            <v/>
          </cell>
        </row>
        <row r="5214">
          <cell r="A5214">
            <v>43580</v>
          </cell>
          <cell r="AC5214">
            <v>19</v>
          </cell>
          <cell r="AE5214">
            <v>100</v>
          </cell>
          <cell r="AF5214" t="str">
            <v/>
          </cell>
        </row>
        <row r="5215">
          <cell r="A5215">
            <v>43580</v>
          </cell>
          <cell r="AC5215">
            <v>7.5</v>
          </cell>
          <cell r="AE5215">
            <v>100</v>
          </cell>
          <cell r="AF5215" t="str">
            <v/>
          </cell>
        </row>
        <row r="5216">
          <cell r="A5216">
            <v>43580</v>
          </cell>
          <cell r="AC5216">
            <v>16</v>
          </cell>
          <cell r="AE5216">
            <v>100</v>
          </cell>
          <cell r="AF5216" t="str">
            <v/>
          </cell>
        </row>
        <row r="5217">
          <cell r="A5217">
            <v>43580</v>
          </cell>
          <cell r="AB5217" t="str">
            <v>WON</v>
          </cell>
          <cell r="AC5217">
            <v>3.1</v>
          </cell>
          <cell r="AE5217">
            <v>100</v>
          </cell>
          <cell r="AF5217">
            <v>310</v>
          </cell>
        </row>
        <row r="5218">
          <cell r="A5218">
            <v>43580</v>
          </cell>
          <cell r="AB5218" t="str">
            <v>2nd</v>
          </cell>
          <cell r="AC5218">
            <v>8</v>
          </cell>
          <cell r="AE5218">
            <v>100</v>
          </cell>
          <cell r="AF5218" t="str">
            <v/>
          </cell>
        </row>
        <row r="5219">
          <cell r="A5219">
            <v>43580</v>
          </cell>
          <cell r="AC5219">
            <v>10</v>
          </cell>
          <cell r="AE5219">
            <v>100</v>
          </cell>
          <cell r="AF5219" t="str">
            <v/>
          </cell>
        </row>
        <row r="5220">
          <cell r="A5220">
            <v>43580</v>
          </cell>
          <cell r="AC5220">
            <v>31</v>
          </cell>
          <cell r="AE5220">
            <v>100</v>
          </cell>
          <cell r="AF5220" t="str">
            <v/>
          </cell>
        </row>
        <row r="5221">
          <cell r="A5221">
            <v>43580</v>
          </cell>
          <cell r="AB5221" t="str">
            <v>3rd</v>
          </cell>
          <cell r="AC5221">
            <v>11</v>
          </cell>
          <cell r="AE5221">
            <v>100</v>
          </cell>
          <cell r="AF5221" t="str">
            <v/>
          </cell>
        </row>
        <row r="5222">
          <cell r="A5222">
            <v>43582</v>
          </cell>
          <cell r="AB5222" t="str">
            <v>WON</v>
          </cell>
          <cell r="AC5222">
            <v>7.3</v>
          </cell>
          <cell r="AE5222">
            <v>100</v>
          </cell>
          <cell r="AF5222">
            <v>730</v>
          </cell>
        </row>
        <row r="5223">
          <cell r="A5223">
            <v>43582</v>
          </cell>
          <cell r="AC5223">
            <v>2.4500000000000002</v>
          </cell>
          <cell r="AE5223">
            <v>100</v>
          </cell>
          <cell r="AF5223" t="str">
            <v/>
          </cell>
        </row>
        <row r="5224">
          <cell r="A5224">
            <v>43582</v>
          </cell>
          <cell r="AC5224">
            <v>9</v>
          </cell>
          <cell r="AE5224">
            <v>100</v>
          </cell>
          <cell r="AF5224" t="str">
            <v/>
          </cell>
        </row>
        <row r="5225">
          <cell r="A5225">
            <v>43582</v>
          </cell>
          <cell r="AB5225" t="str">
            <v>3rd</v>
          </cell>
          <cell r="AC5225">
            <v>5</v>
          </cell>
          <cell r="AE5225">
            <v>100</v>
          </cell>
          <cell r="AF5225" t="str">
            <v/>
          </cell>
        </row>
        <row r="5226">
          <cell r="A5226">
            <v>43582</v>
          </cell>
          <cell r="AB5226" t="str">
            <v>2nd</v>
          </cell>
          <cell r="AC5226">
            <v>8.5</v>
          </cell>
          <cell r="AE5226">
            <v>100</v>
          </cell>
          <cell r="AF5226" t="str">
            <v/>
          </cell>
        </row>
        <row r="5227">
          <cell r="A5227">
            <v>43582</v>
          </cell>
          <cell r="AB5227" t="str">
            <v>WON</v>
          </cell>
          <cell r="AC5227">
            <v>3.1</v>
          </cell>
          <cell r="AE5227">
            <v>100</v>
          </cell>
          <cell r="AF5227">
            <v>310</v>
          </cell>
        </row>
        <row r="5228">
          <cell r="A5228">
            <v>43582</v>
          </cell>
          <cell r="AB5228" t="str">
            <v>Ntd</v>
          </cell>
          <cell r="AC5228">
            <v>5.5</v>
          </cell>
          <cell r="AE5228">
            <v>100</v>
          </cell>
          <cell r="AF5228" t="str">
            <v/>
          </cell>
        </row>
        <row r="5229">
          <cell r="A5229">
            <v>43582</v>
          </cell>
          <cell r="AB5229" t="str">
            <v>2nd</v>
          </cell>
          <cell r="AC5229">
            <v>5</v>
          </cell>
          <cell r="AE5229">
            <v>100</v>
          </cell>
          <cell r="AF5229" t="str">
            <v/>
          </cell>
        </row>
        <row r="5230">
          <cell r="A5230">
            <v>43582</v>
          </cell>
          <cell r="AC5230">
            <v>5.5</v>
          </cell>
          <cell r="AE5230">
            <v>100</v>
          </cell>
          <cell r="AF5230" t="str">
            <v/>
          </cell>
        </row>
        <row r="5231">
          <cell r="A5231">
            <v>43582</v>
          </cell>
          <cell r="AC5231">
            <v>5.5</v>
          </cell>
          <cell r="AE5231">
            <v>100</v>
          </cell>
          <cell r="AF5231" t="str">
            <v/>
          </cell>
        </row>
        <row r="5232">
          <cell r="A5232">
            <v>43582</v>
          </cell>
          <cell r="AB5232" t="str">
            <v>WON</v>
          </cell>
          <cell r="AC5232">
            <v>2.25</v>
          </cell>
          <cell r="AE5232">
            <v>100</v>
          </cell>
          <cell r="AF5232">
            <v>225</v>
          </cell>
        </row>
        <row r="5233">
          <cell r="A5233">
            <v>43582</v>
          </cell>
          <cell r="AB5233" t="str">
            <v>3rd</v>
          </cell>
          <cell r="AC5233">
            <v>31</v>
          </cell>
          <cell r="AE5233">
            <v>100</v>
          </cell>
          <cell r="AF5233" t="str">
            <v/>
          </cell>
        </row>
        <row r="5234">
          <cell r="A5234">
            <v>43582</v>
          </cell>
          <cell r="AC5234">
            <v>7</v>
          </cell>
          <cell r="AE5234">
            <v>100</v>
          </cell>
          <cell r="AF5234" t="str">
            <v/>
          </cell>
        </row>
        <row r="5235">
          <cell r="A5235">
            <v>43582</v>
          </cell>
          <cell r="AC5235">
            <v>9.5</v>
          </cell>
          <cell r="AE5235">
            <v>100</v>
          </cell>
          <cell r="AF5235" t="str">
            <v/>
          </cell>
        </row>
        <row r="5236">
          <cell r="A5236">
            <v>43582</v>
          </cell>
          <cell r="AC5236">
            <v>8.5</v>
          </cell>
          <cell r="AE5236">
            <v>100</v>
          </cell>
          <cell r="AF5236" t="str">
            <v/>
          </cell>
        </row>
        <row r="5237">
          <cell r="A5237">
            <v>43582</v>
          </cell>
          <cell r="AC5237">
            <v>4.4000000000000004</v>
          </cell>
          <cell r="AE5237">
            <v>100</v>
          </cell>
          <cell r="AF5237" t="str">
            <v/>
          </cell>
        </row>
        <row r="5238">
          <cell r="A5238">
            <v>43582</v>
          </cell>
          <cell r="AB5238" t="str">
            <v>WON</v>
          </cell>
          <cell r="AC5238">
            <v>5.4</v>
          </cell>
          <cell r="AE5238">
            <v>100</v>
          </cell>
          <cell r="AF5238">
            <v>540</v>
          </cell>
        </row>
        <row r="5239">
          <cell r="A5239">
            <v>43582</v>
          </cell>
          <cell r="AC5239">
            <v>10</v>
          </cell>
          <cell r="AE5239">
            <v>100</v>
          </cell>
          <cell r="AF5239" t="str">
            <v/>
          </cell>
        </row>
        <row r="5240">
          <cell r="A5240">
            <v>43582</v>
          </cell>
          <cell r="AC5240">
            <v>5</v>
          </cell>
          <cell r="AE5240">
            <v>100</v>
          </cell>
          <cell r="AF5240" t="str">
            <v/>
          </cell>
        </row>
        <row r="5241">
          <cell r="A5241">
            <v>43582</v>
          </cell>
          <cell r="AB5241" t="str">
            <v>3rd</v>
          </cell>
          <cell r="AC5241">
            <v>5.5</v>
          </cell>
          <cell r="AE5241">
            <v>100</v>
          </cell>
          <cell r="AF5241" t="str">
            <v/>
          </cell>
        </row>
        <row r="5242">
          <cell r="A5242">
            <v>43582</v>
          </cell>
          <cell r="AB5242" t="str">
            <v>WON</v>
          </cell>
          <cell r="AC5242">
            <v>1.65</v>
          </cell>
          <cell r="AE5242">
            <v>100</v>
          </cell>
          <cell r="AF5242">
            <v>165</v>
          </cell>
        </row>
        <row r="5243">
          <cell r="A5243">
            <v>43582</v>
          </cell>
          <cell r="AC5243">
            <v>3.6</v>
          </cell>
          <cell r="AE5243">
            <v>100</v>
          </cell>
          <cell r="AF5243" t="str">
            <v/>
          </cell>
        </row>
        <row r="5244">
          <cell r="A5244">
            <v>43582</v>
          </cell>
          <cell r="AC5244">
            <v>31</v>
          </cell>
          <cell r="AE5244">
            <v>100</v>
          </cell>
          <cell r="AF5244" t="str">
            <v/>
          </cell>
        </row>
        <row r="5245">
          <cell r="A5245">
            <v>43582</v>
          </cell>
          <cell r="AB5245" t="str">
            <v>3rd</v>
          </cell>
          <cell r="AC5245">
            <v>16</v>
          </cell>
          <cell r="AE5245">
            <v>100</v>
          </cell>
          <cell r="AF5245" t="str">
            <v/>
          </cell>
        </row>
        <row r="5246">
          <cell r="A5246">
            <v>43582</v>
          </cell>
          <cell r="AC5246">
            <v>16</v>
          </cell>
          <cell r="AE5246">
            <v>100</v>
          </cell>
          <cell r="AF5246" t="str">
            <v/>
          </cell>
        </row>
        <row r="5247">
          <cell r="A5247">
            <v>43582</v>
          </cell>
          <cell r="AC5247">
            <v>4.2</v>
          </cell>
          <cell r="AE5247">
            <v>100</v>
          </cell>
          <cell r="AF5247" t="str">
            <v/>
          </cell>
        </row>
        <row r="5248">
          <cell r="A5248">
            <v>43582</v>
          </cell>
          <cell r="AB5248" t="str">
            <v>WON</v>
          </cell>
          <cell r="AC5248">
            <v>1.85</v>
          </cell>
          <cell r="AE5248">
            <v>100</v>
          </cell>
          <cell r="AF5248">
            <v>185</v>
          </cell>
        </row>
        <row r="5249">
          <cell r="A5249">
            <v>43582</v>
          </cell>
          <cell r="AC5249">
            <v>5</v>
          </cell>
          <cell r="AE5249">
            <v>100</v>
          </cell>
          <cell r="AF5249" t="str">
            <v/>
          </cell>
        </row>
        <row r="5250">
          <cell r="A5250">
            <v>43582</v>
          </cell>
          <cell r="AB5250" t="str">
            <v>2nd</v>
          </cell>
          <cell r="AC5250">
            <v>21</v>
          </cell>
          <cell r="AE5250">
            <v>100</v>
          </cell>
          <cell r="AF5250" t="str">
            <v/>
          </cell>
        </row>
        <row r="5251">
          <cell r="A5251">
            <v>43582</v>
          </cell>
          <cell r="AC5251">
            <v>21</v>
          </cell>
          <cell r="AE5251">
            <v>100</v>
          </cell>
          <cell r="AF5251" t="str">
            <v/>
          </cell>
        </row>
        <row r="5252">
          <cell r="A5252">
            <v>43582</v>
          </cell>
          <cell r="AB5252" t="str">
            <v>3rd</v>
          </cell>
          <cell r="AC5252">
            <v>2.7</v>
          </cell>
          <cell r="AE5252">
            <v>100</v>
          </cell>
          <cell r="AF5252" t="str">
            <v/>
          </cell>
        </row>
        <row r="5253">
          <cell r="A5253">
            <v>43582</v>
          </cell>
          <cell r="AC5253">
            <v>5</v>
          </cell>
          <cell r="AE5253">
            <v>100</v>
          </cell>
          <cell r="AF5253" t="str">
            <v/>
          </cell>
        </row>
        <row r="5254">
          <cell r="A5254">
            <v>43582</v>
          </cell>
          <cell r="AB5254" t="str">
            <v>WON</v>
          </cell>
          <cell r="AC5254">
            <v>3</v>
          </cell>
          <cell r="AE5254">
            <v>100</v>
          </cell>
          <cell r="AF5254">
            <v>300</v>
          </cell>
        </row>
        <row r="5255">
          <cell r="A5255">
            <v>43582</v>
          </cell>
          <cell r="AC5255">
            <v>21</v>
          </cell>
          <cell r="AE5255">
            <v>100</v>
          </cell>
          <cell r="AF5255" t="str">
            <v/>
          </cell>
        </row>
        <row r="5256">
          <cell r="A5256">
            <v>43582</v>
          </cell>
          <cell r="AB5256" t="str">
            <v>2nd</v>
          </cell>
          <cell r="AC5256">
            <v>15</v>
          </cell>
          <cell r="AE5256">
            <v>100</v>
          </cell>
          <cell r="AF5256" t="str">
            <v/>
          </cell>
        </row>
        <row r="5257">
          <cell r="A5257">
            <v>43589</v>
          </cell>
          <cell r="AC5257">
            <v>5</v>
          </cell>
          <cell r="AE5257">
            <v>100</v>
          </cell>
          <cell r="AF5257" t="str">
            <v/>
          </cell>
        </row>
        <row r="5258">
          <cell r="A5258">
            <v>43589</v>
          </cell>
          <cell r="AC5258">
            <v>8.5</v>
          </cell>
          <cell r="AE5258">
            <v>100</v>
          </cell>
          <cell r="AF5258" t="str">
            <v/>
          </cell>
        </row>
        <row r="5259">
          <cell r="A5259">
            <v>43589</v>
          </cell>
          <cell r="AC5259">
            <v>6</v>
          </cell>
          <cell r="AE5259">
            <v>100</v>
          </cell>
          <cell r="AF5259" t="str">
            <v/>
          </cell>
        </row>
        <row r="5260">
          <cell r="A5260">
            <v>43589</v>
          </cell>
          <cell r="AB5260" t="str">
            <v>2nd</v>
          </cell>
          <cell r="AC5260">
            <v>2.2000000000000002</v>
          </cell>
          <cell r="AE5260">
            <v>100</v>
          </cell>
          <cell r="AF5260" t="str">
            <v/>
          </cell>
        </row>
        <row r="5261">
          <cell r="A5261">
            <v>43589</v>
          </cell>
          <cell r="AC5261">
            <v>9</v>
          </cell>
          <cell r="AE5261">
            <v>100</v>
          </cell>
          <cell r="AF5261" t="str">
            <v/>
          </cell>
        </row>
        <row r="5262">
          <cell r="A5262">
            <v>43589</v>
          </cell>
          <cell r="AB5262" t="str">
            <v>WON</v>
          </cell>
          <cell r="AC5262">
            <v>3</v>
          </cell>
          <cell r="AE5262">
            <v>100</v>
          </cell>
          <cell r="AF5262">
            <v>300</v>
          </cell>
        </row>
        <row r="5263">
          <cell r="A5263">
            <v>43589</v>
          </cell>
          <cell r="AC5263">
            <v>6</v>
          </cell>
          <cell r="AE5263">
            <v>100</v>
          </cell>
          <cell r="AF5263" t="str">
            <v/>
          </cell>
        </row>
        <row r="5264">
          <cell r="A5264">
            <v>43589</v>
          </cell>
          <cell r="AB5264" t="str">
            <v>2nd</v>
          </cell>
          <cell r="AC5264">
            <v>5</v>
          </cell>
          <cell r="AE5264">
            <v>100</v>
          </cell>
          <cell r="AF5264" t="str">
            <v/>
          </cell>
        </row>
        <row r="5265">
          <cell r="A5265">
            <v>43589</v>
          </cell>
          <cell r="AC5265">
            <v>13</v>
          </cell>
          <cell r="AE5265">
            <v>100</v>
          </cell>
          <cell r="AF5265" t="str">
            <v/>
          </cell>
        </row>
        <row r="5266">
          <cell r="A5266">
            <v>43589</v>
          </cell>
          <cell r="AC5266">
            <v>19</v>
          </cell>
          <cell r="AE5266">
            <v>100</v>
          </cell>
          <cell r="AF5266" t="str">
            <v/>
          </cell>
        </row>
        <row r="5267">
          <cell r="A5267">
            <v>43589</v>
          </cell>
          <cell r="AB5267" t="str">
            <v>WON</v>
          </cell>
          <cell r="AC5267">
            <v>5.0999999999999996</v>
          </cell>
          <cell r="AE5267">
            <v>100</v>
          </cell>
          <cell r="AF5267">
            <v>509.99999999999994</v>
          </cell>
        </row>
        <row r="5268">
          <cell r="A5268">
            <v>43589</v>
          </cell>
          <cell r="AB5268" t="str">
            <v>2nd</v>
          </cell>
          <cell r="AC5268">
            <v>2.35</v>
          </cell>
          <cell r="AE5268">
            <v>100</v>
          </cell>
          <cell r="AF5268" t="str">
            <v/>
          </cell>
        </row>
        <row r="5269">
          <cell r="A5269">
            <v>43589</v>
          </cell>
          <cell r="AC5269">
            <v>21</v>
          </cell>
          <cell r="AE5269">
            <v>100</v>
          </cell>
          <cell r="AF5269" t="str">
            <v/>
          </cell>
        </row>
        <row r="5270">
          <cell r="A5270">
            <v>43589</v>
          </cell>
          <cell r="AC5270">
            <v>4.4000000000000004</v>
          </cell>
          <cell r="AE5270">
            <v>100</v>
          </cell>
          <cell r="AF5270" t="str">
            <v/>
          </cell>
        </row>
        <row r="5271">
          <cell r="A5271">
            <v>43589</v>
          </cell>
          <cell r="AC5271">
            <v>10</v>
          </cell>
          <cell r="AE5271">
            <v>100</v>
          </cell>
          <cell r="AF5271" t="str">
            <v/>
          </cell>
        </row>
        <row r="5272">
          <cell r="A5272">
            <v>43589</v>
          </cell>
          <cell r="AC5272">
            <v>2.15</v>
          </cell>
          <cell r="AE5272">
            <v>100</v>
          </cell>
          <cell r="AF5272" t="str">
            <v/>
          </cell>
        </row>
        <row r="5273">
          <cell r="A5273">
            <v>43589</v>
          </cell>
          <cell r="AC5273">
            <v>7</v>
          </cell>
          <cell r="AE5273">
            <v>100</v>
          </cell>
          <cell r="AF5273" t="str">
            <v/>
          </cell>
        </row>
        <row r="5274">
          <cell r="A5274">
            <v>43589</v>
          </cell>
          <cell r="AB5274" t="str">
            <v>3rd</v>
          </cell>
          <cell r="AC5274">
            <v>15</v>
          </cell>
          <cell r="AE5274">
            <v>100</v>
          </cell>
          <cell r="AF5274" t="str">
            <v/>
          </cell>
        </row>
        <row r="5275">
          <cell r="A5275">
            <v>43589</v>
          </cell>
          <cell r="AB5275" t="str">
            <v>2nd</v>
          </cell>
          <cell r="AC5275">
            <v>13</v>
          </cell>
          <cell r="AE5275">
            <v>100</v>
          </cell>
          <cell r="AF5275" t="str">
            <v/>
          </cell>
        </row>
        <row r="5276">
          <cell r="A5276">
            <v>43589</v>
          </cell>
          <cell r="AC5276">
            <v>31</v>
          </cell>
          <cell r="AE5276">
            <v>100</v>
          </cell>
          <cell r="AF5276" t="str">
            <v/>
          </cell>
        </row>
        <row r="5277">
          <cell r="A5277">
            <v>43589</v>
          </cell>
          <cell r="AB5277" t="str">
            <v>WON</v>
          </cell>
          <cell r="AC5277">
            <v>3.9</v>
          </cell>
          <cell r="AE5277">
            <v>100</v>
          </cell>
          <cell r="AF5277">
            <v>390</v>
          </cell>
        </row>
        <row r="5278">
          <cell r="A5278">
            <v>43589</v>
          </cell>
          <cell r="AC5278">
            <v>5</v>
          </cell>
          <cell r="AE5278">
            <v>100</v>
          </cell>
          <cell r="AF5278" t="str">
            <v/>
          </cell>
        </row>
        <row r="5279">
          <cell r="A5279">
            <v>43589</v>
          </cell>
          <cell r="AC5279">
            <v>4.4000000000000004</v>
          </cell>
          <cell r="AE5279">
            <v>100</v>
          </cell>
          <cell r="AF5279" t="str">
            <v/>
          </cell>
        </row>
        <row r="5280">
          <cell r="A5280">
            <v>43589</v>
          </cell>
          <cell r="AC5280">
            <v>10</v>
          </cell>
          <cell r="AE5280">
            <v>100</v>
          </cell>
          <cell r="AF5280" t="str">
            <v/>
          </cell>
        </row>
        <row r="5281">
          <cell r="A5281">
            <v>43589</v>
          </cell>
          <cell r="AB5281" t="str">
            <v>2nd</v>
          </cell>
          <cell r="AC5281">
            <v>13</v>
          </cell>
          <cell r="AE5281">
            <v>100</v>
          </cell>
          <cell r="AF5281" t="str">
            <v/>
          </cell>
        </row>
        <row r="5282">
          <cell r="A5282">
            <v>43589</v>
          </cell>
          <cell r="AB5282" t="str">
            <v>WON</v>
          </cell>
          <cell r="AC5282">
            <v>1.8</v>
          </cell>
          <cell r="AE5282">
            <v>100</v>
          </cell>
          <cell r="AF5282">
            <v>180</v>
          </cell>
        </row>
        <row r="5283">
          <cell r="A5283">
            <v>43589</v>
          </cell>
          <cell r="AC5283">
            <v>17</v>
          </cell>
          <cell r="AE5283">
            <v>100</v>
          </cell>
          <cell r="AF5283" t="str">
            <v/>
          </cell>
        </row>
        <row r="5284">
          <cell r="A5284">
            <v>43589</v>
          </cell>
          <cell r="AB5284" t="str">
            <v>3rd</v>
          </cell>
          <cell r="AC5284">
            <v>7</v>
          </cell>
          <cell r="AE5284">
            <v>100</v>
          </cell>
          <cell r="AF5284" t="str">
            <v/>
          </cell>
        </row>
        <row r="5285">
          <cell r="A5285">
            <v>43589</v>
          </cell>
          <cell r="AB5285" t="str">
            <v>2nd</v>
          </cell>
          <cell r="AC5285">
            <v>6</v>
          </cell>
          <cell r="AE5285">
            <v>100</v>
          </cell>
          <cell r="AF5285" t="str">
            <v/>
          </cell>
        </row>
        <row r="5286">
          <cell r="A5286">
            <v>43589</v>
          </cell>
          <cell r="AC5286">
            <v>14</v>
          </cell>
          <cell r="AE5286">
            <v>100</v>
          </cell>
          <cell r="AF5286" t="str">
            <v/>
          </cell>
        </row>
        <row r="5287">
          <cell r="A5287">
            <v>43589</v>
          </cell>
          <cell r="AC5287">
            <v>4.2</v>
          </cell>
          <cell r="AE5287">
            <v>100</v>
          </cell>
          <cell r="AF5287" t="str">
            <v/>
          </cell>
        </row>
        <row r="5288">
          <cell r="A5288">
            <v>43589</v>
          </cell>
          <cell r="AB5288" t="str">
            <v>3rd</v>
          </cell>
          <cell r="AC5288">
            <v>8.5</v>
          </cell>
          <cell r="AE5288">
            <v>100</v>
          </cell>
          <cell r="AF5288" t="str">
            <v/>
          </cell>
        </row>
        <row r="5289">
          <cell r="A5289">
            <v>43589</v>
          </cell>
          <cell r="AB5289" t="str">
            <v>WON</v>
          </cell>
          <cell r="AC5289">
            <v>8.1999999999999993</v>
          </cell>
          <cell r="AE5289">
            <v>100</v>
          </cell>
          <cell r="AF5289">
            <v>819.99999999999989</v>
          </cell>
        </row>
        <row r="5290">
          <cell r="A5290">
            <v>43589</v>
          </cell>
          <cell r="AC5290">
            <v>6.5</v>
          </cell>
          <cell r="AE5290">
            <v>100</v>
          </cell>
          <cell r="AF5290" t="str">
            <v/>
          </cell>
        </row>
        <row r="5291">
          <cell r="A5291">
            <v>43589</v>
          </cell>
          <cell r="AC5291">
            <v>10</v>
          </cell>
          <cell r="AE5291">
            <v>100</v>
          </cell>
          <cell r="AF5291" t="str">
            <v/>
          </cell>
        </row>
        <row r="5292">
          <cell r="A5292">
            <v>43589</v>
          </cell>
          <cell r="AB5292" t="str">
            <v>WON</v>
          </cell>
          <cell r="AC5292">
            <v>4.4000000000000004</v>
          </cell>
          <cell r="AE5292">
            <v>100</v>
          </cell>
          <cell r="AF5292">
            <v>440.00000000000006</v>
          </cell>
        </row>
        <row r="5293">
          <cell r="A5293">
            <v>43589</v>
          </cell>
          <cell r="AC5293">
            <v>3.6</v>
          </cell>
          <cell r="AE5293">
            <v>100</v>
          </cell>
          <cell r="AF5293" t="str">
            <v/>
          </cell>
        </row>
        <row r="5294">
          <cell r="A5294">
            <v>43589</v>
          </cell>
          <cell r="AC5294">
            <v>11</v>
          </cell>
          <cell r="AE5294">
            <v>100</v>
          </cell>
          <cell r="AF5294" t="str">
            <v/>
          </cell>
        </row>
        <row r="5295">
          <cell r="A5295">
            <v>43589</v>
          </cell>
          <cell r="AC5295">
            <v>15</v>
          </cell>
          <cell r="AE5295">
            <v>100</v>
          </cell>
          <cell r="AF5295" t="str">
            <v/>
          </cell>
        </row>
        <row r="5296">
          <cell r="A5296">
            <v>43589</v>
          </cell>
          <cell r="AC5296">
            <v>6</v>
          </cell>
          <cell r="AE5296">
            <v>100</v>
          </cell>
          <cell r="AF5296" t="str">
            <v/>
          </cell>
        </row>
        <row r="5297">
          <cell r="A5297">
            <v>43596</v>
          </cell>
          <cell r="AC5297">
            <v>7</v>
          </cell>
          <cell r="AE5297">
            <v>100</v>
          </cell>
          <cell r="AF5297" t="str">
            <v/>
          </cell>
        </row>
        <row r="5298">
          <cell r="A5298">
            <v>43596</v>
          </cell>
          <cell r="AC5298">
            <v>4.4000000000000004</v>
          </cell>
          <cell r="AE5298">
            <v>100</v>
          </cell>
          <cell r="AF5298" t="str">
            <v/>
          </cell>
        </row>
        <row r="5299">
          <cell r="A5299">
            <v>43596</v>
          </cell>
          <cell r="AB5299" t="str">
            <v>WON</v>
          </cell>
          <cell r="AC5299">
            <v>3.6</v>
          </cell>
          <cell r="AE5299">
            <v>100</v>
          </cell>
          <cell r="AF5299">
            <v>360</v>
          </cell>
        </row>
        <row r="5300">
          <cell r="A5300">
            <v>43596</v>
          </cell>
          <cell r="AC5300">
            <v>9.5</v>
          </cell>
          <cell r="AE5300">
            <v>100</v>
          </cell>
          <cell r="AF5300" t="str">
            <v/>
          </cell>
        </row>
        <row r="5301">
          <cell r="A5301">
            <v>43596</v>
          </cell>
          <cell r="AC5301">
            <v>14</v>
          </cell>
          <cell r="AE5301">
            <v>100</v>
          </cell>
          <cell r="AF5301" t="str">
            <v/>
          </cell>
        </row>
        <row r="5302">
          <cell r="A5302">
            <v>43596</v>
          </cell>
          <cell r="AC5302">
            <v>6.5</v>
          </cell>
          <cell r="AE5302">
            <v>100</v>
          </cell>
          <cell r="AF5302" t="str">
            <v/>
          </cell>
        </row>
        <row r="5303">
          <cell r="A5303">
            <v>43596</v>
          </cell>
          <cell r="AB5303" t="str">
            <v>WON</v>
          </cell>
          <cell r="AC5303">
            <v>2.4</v>
          </cell>
          <cell r="AE5303">
            <v>100</v>
          </cell>
          <cell r="AF5303">
            <v>240</v>
          </cell>
        </row>
        <row r="5304">
          <cell r="A5304">
            <v>43596</v>
          </cell>
          <cell r="AC5304">
            <v>9</v>
          </cell>
          <cell r="AE5304">
            <v>100</v>
          </cell>
          <cell r="AF5304" t="str">
            <v/>
          </cell>
        </row>
        <row r="5305">
          <cell r="A5305">
            <v>43596</v>
          </cell>
          <cell r="AC5305">
            <v>8</v>
          </cell>
          <cell r="AE5305">
            <v>100</v>
          </cell>
          <cell r="AF5305" t="str">
            <v/>
          </cell>
        </row>
        <row r="5306">
          <cell r="A5306">
            <v>43596</v>
          </cell>
          <cell r="AC5306">
            <v>18</v>
          </cell>
          <cell r="AE5306">
            <v>100</v>
          </cell>
          <cell r="AF5306" t="str">
            <v/>
          </cell>
        </row>
        <row r="5307">
          <cell r="A5307">
            <v>43596</v>
          </cell>
          <cell r="AB5307" t="str">
            <v>Ntd</v>
          </cell>
          <cell r="AC5307">
            <v>4.2</v>
          </cell>
          <cell r="AE5307">
            <v>100</v>
          </cell>
          <cell r="AF5307" t="str">
            <v/>
          </cell>
        </row>
        <row r="5308">
          <cell r="A5308">
            <v>43596</v>
          </cell>
          <cell r="AC5308">
            <v>10</v>
          </cell>
          <cell r="AE5308">
            <v>100</v>
          </cell>
          <cell r="AF5308" t="str">
            <v/>
          </cell>
        </row>
        <row r="5309">
          <cell r="A5309">
            <v>43596</v>
          </cell>
          <cell r="AC5309">
            <v>5</v>
          </cell>
          <cell r="AE5309">
            <v>100</v>
          </cell>
          <cell r="AF5309" t="str">
            <v/>
          </cell>
        </row>
        <row r="5310">
          <cell r="A5310">
            <v>43596</v>
          </cell>
          <cell r="AB5310" t="str">
            <v>WON</v>
          </cell>
          <cell r="AC5310">
            <v>2.6</v>
          </cell>
          <cell r="AE5310">
            <v>100</v>
          </cell>
          <cell r="AF5310">
            <v>260</v>
          </cell>
        </row>
        <row r="5311">
          <cell r="A5311">
            <v>43596</v>
          </cell>
          <cell r="AC5311">
            <v>21</v>
          </cell>
          <cell r="AE5311">
            <v>100</v>
          </cell>
          <cell r="AF5311" t="str">
            <v/>
          </cell>
        </row>
        <row r="5312">
          <cell r="A5312">
            <v>43596</v>
          </cell>
          <cell r="AC5312">
            <v>2.9</v>
          </cell>
          <cell r="AE5312">
            <v>100</v>
          </cell>
          <cell r="AF5312" t="str">
            <v/>
          </cell>
        </row>
        <row r="5313">
          <cell r="A5313">
            <v>43596</v>
          </cell>
          <cell r="AC5313">
            <v>5</v>
          </cell>
          <cell r="AE5313">
            <v>100</v>
          </cell>
          <cell r="AF5313" t="str">
            <v/>
          </cell>
        </row>
        <row r="5314">
          <cell r="A5314">
            <v>43596</v>
          </cell>
          <cell r="AC5314">
            <v>11</v>
          </cell>
          <cell r="AE5314">
            <v>100</v>
          </cell>
          <cell r="AF5314" t="str">
            <v/>
          </cell>
        </row>
        <row r="5315">
          <cell r="A5315">
            <v>43596</v>
          </cell>
          <cell r="AC5315">
            <v>6.5</v>
          </cell>
          <cell r="AE5315">
            <v>100</v>
          </cell>
          <cell r="AF5315" t="str">
            <v/>
          </cell>
        </row>
        <row r="5316">
          <cell r="A5316">
            <v>43596</v>
          </cell>
          <cell r="AB5316" t="str">
            <v>3rd</v>
          </cell>
          <cell r="AC5316">
            <v>12</v>
          </cell>
          <cell r="AE5316">
            <v>100</v>
          </cell>
          <cell r="AF5316" t="str">
            <v/>
          </cell>
        </row>
        <row r="5317">
          <cell r="A5317">
            <v>43596</v>
          </cell>
          <cell r="AB5317" t="str">
            <v>2nd</v>
          </cell>
          <cell r="AC5317">
            <v>2.25</v>
          </cell>
          <cell r="AE5317">
            <v>100</v>
          </cell>
          <cell r="AF5317" t="str">
            <v/>
          </cell>
        </row>
        <row r="5318">
          <cell r="A5318">
            <v>43596</v>
          </cell>
          <cell r="AB5318" t="str">
            <v>WON</v>
          </cell>
          <cell r="AC5318">
            <v>7</v>
          </cell>
          <cell r="AE5318">
            <v>100</v>
          </cell>
          <cell r="AF5318">
            <v>700</v>
          </cell>
        </row>
        <row r="5319">
          <cell r="A5319">
            <v>43596</v>
          </cell>
          <cell r="AC5319">
            <v>21</v>
          </cell>
          <cell r="AE5319">
            <v>100</v>
          </cell>
          <cell r="AF5319" t="str">
            <v/>
          </cell>
        </row>
        <row r="5320">
          <cell r="A5320">
            <v>43596</v>
          </cell>
          <cell r="AC5320">
            <v>19</v>
          </cell>
          <cell r="AE5320">
            <v>100</v>
          </cell>
          <cell r="AF5320" t="str">
            <v/>
          </cell>
        </row>
        <row r="5321">
          <cell r="A5321">
            <v>43596</v>
          </cell>
          <cell r="AB5321" t="str">
            <v>3rd</v>
          </cell>
          <cell r="AC5321">
            <v>31</v>
          </cell>
          <cell r="AE5321">
            <v>100</v>
          </cell>
          <cell r="AF5321" t="str">
            <v/>
          </cell>
        </row>
        <row r="5322">
          <cell r="A5322">
            <v>43596</v>
          </cell>
          <cell r="AC5322">
            <v>2.6</v>
          </cell>
          <cell r="AE5322">
            <v>100</v>
          </cell>
          <cell r="AF5322" t="str">
            <v/>
          </cell>
        </row>
        <row r="5323">
          <cell r="A5323">
            <v>43596</v>
          </cell>
          <cell r="AB5323" t="str">
            <v>WON</v>
          </cell>
          <cell r="AC5323">
            <v>4</v>
          </cell>
          <cell r="AE5323">
            <v>100</v>
          </cell>
          <cell r="AF5323">
            <v>400</v>
          </cell>
        </row>
        <row r="5324">
          <cell r="A5324">
            <v>43596</v>
          </cell>
          <cell r="AB5324" t="str">
            <v>3rd</v>
          </cell>
          <cell r="AC5324">
            <v>8.5</v>
          </cell>
          <cell r="AE5324">
            <v>100</v>
          </cell>
          <cell r="AF5324" t="str">
            <v/>
          </cell>
        </row>
        <row r="5325">
          <cell r="A5325">
            <v>43596</v>
          </cell>
          <cell r="AB5325" t="str">
            <v>2nd</v>
          </cell>
          <cell r="AC5325">
            <v>8</v>
          </cell>
          <cell r="AE5325">
            <v>100</v>
          </cell>
          <cell r="AF5325" t="str">
            <v/>
          </cell>
        </row>
        <row r="5326">
          <cell r="A5326">
            <v>43596</v>
          </cell>
          <cell r="AC5326">
            <v>13</v>
          </cell>
          <cell r="AE5326">
            <v>100</v>
          </cell>
          <cell r="AF5326" t="str">
            <v/>
          </cell>
        </row>
        <row r="5327">
          <cell r="A5327">
            <v>43596</v>
          </cell>
          <cell r="AB5327" t="str">
            <v>WON</v>
          </cell>
          <cell r="AC5327">
            <v>6.5</v>
          </cell>
          <cell r="AE5327">
            <v>100</v>
          </cell>
          <cell r="AF5327">
            <v>650</v>
          </cell>
        </row>
        <row r="5328">
          <cell r="A5328">
            <v>43596</v>
          </cell>
          <cell r="AB5328" t="str">
            <v>2nd</v>
          </cell>
          <cell r="AC5328">
            <v>6.5</v>
          </cell>
          <cell r="AE5328">
            <v>100</v>
          </cell>
          <cell r="AF5328" t="str">
            <v/>
          </cell>
        </row>
        <row r="5329">
          <cell r="A5329">
            <v>43596</v>
          </cell>
          <cell r="AC5329">
            <v>12</v>
          </cell>
          <cell r="AE5329">
            <v>100</v>
          </cell>
          <cell r="AF5329" t="str">
            <v/>
          </cell>
        </row>
        <row r="5330">
          <cell r="A5330">
            <v>43596</v>
          </cell>
          <cell r="AB5330" t="str">
            <v>3rd</v>
          </cell>
          <cell r="AC5330">
            <v>6.5</v>
          </cell>
          <cell r="AE5330">
            <v>100</v>
          </cell>
          <cell r="AF5330" t="str">
            <v/>
          </cell>
        </row>
        <row r="5331">
          <cell r="A5331">
            <v>43596</v>
          </cell>
          <cell r="AC5331">
            <v>5.5</v>
          </cell>
          <cell r="AE5331">
            <v>100</v>
          </cell>
          <cell r="AF5331" t="str">
            <v/>
          </cell>
        </row>
        <row r="5332">
          <cell r="A5332">
            <v>43603</v>
          </cell>
          <cell r="AC5332">
            <v>7</v>
          </cell>
          <cell r="AE5332">
            <v>100</v>
          </cell>
          <cell r="AF5332" t="str">
            <v/>
          </cell>
        </row>
        <row r="5333">
          <cell r="A5333">
            <v>43603</v>
          </cell>
          <cell r="AC5333">
            <v>13</v>
          </cell>
          <cell r="AE5333">
            <v>100</v>
          </cell>
          <cell r="AF5333" t="str">
            <v/>
          </cell>
        </row>
        <row r="5334">
          <cell r="A5334">
            <v>43603</v>
          </cell>
          <cell r="AC5334">
            <v>4.8</v>
          </cell>
          <cell r="AE5334">
            <v>100</v>
          </cell>
          <cell r="AF5334" t="str">
            <v/>
          </cell>
        </row>
        <row r="5335">
          <cell r="A5335">
            <v>43603</v>
          </cell>
          <cell r="AC5335">
            <v>10</v>
          </cell>
          <cell r="AE5335">
            <v>100</v>
          </cell>
          <cell r="AF5335" t="str">
            <v/>
          </cell>
        </row>
        <row r="5336">
          <cell r="A5336">
            <v>43603</v>
          </cell>
          <cell r="AC5336">
            <v>17</v>
          </cell>
          <cell r="AE5336">
            <v>100</v>
          </cell>
          <cell r="AF5336" t="str">
            <v/>
          </cell>
        </row>
        <row r="5337">
          <cell r="A5337">
            <v>43603</v>
          </cell>
          <cell r="AC5337">
            <v>6</v>
          </cell>
          <cell r="AE5337">
            <v>100</v>
          </cell>
          <cell r="AF5337" t="str">
            <v/>
          </cell>
        </row>
        <row r="5338">
          <cell r="A5338">
            <v>43603</v>
          </cell>
          <cell r="AC5338">
            <v>3.7</v>
          </cell>
          <cell r="AE5338">
            <v>100</v>
          </cell>
          <cell r="AF5338" t="str">
            <v/>
          </cell>
        </row>
        <row r="5339">
          <cell r="A5339">
            <v>43603</v>
          </cell>
          <cell r="AC5339">
            <v>7.5</v>
          </cell>
          <cell r="AE5339">
            <v>100</v>
          </cell>
          <cell r="AF5339" t="str">
            <v/>
          </cell>
        </row>
        <row r="5340">
          <cell r="A5340">
            <v>43603</v>
          </cell>
          <cell r="AB5340" t="str">
            <v>2nd</v>
          </cell>
          <cell r="AC5340">
            <v>3</v>
          </cell>
          <cell r="AE5340">
            <v>100</v>
          </cell>
          <cell r="AF5340" t="str">
            <v/>
          </cell>
        </row>
        <row r="5341">
          <cell r="A5341">
            <v>43603</v>
          </cell>
          <cell r="AB5341" t="str">
            <v>WON</v>
          </cell>
          <cell r="AC5341">
            <v>21</v>
          </cell>
          <cell r="AE5341">
            <v>100</v>
          </cell>
          <cell r="AF5341">
            <v>2100</v>
          </cell>
        </row>
        <row r="5342">
          <cell r="A5342">
            <v>43603</v>
          </cell>
          <cell r="AC5342">
            <v>3.7</v>
          </cell>
          <cell r="AE5342">
            <v>100</v>
          </cell>
          <cell r="AF5342" t="str">
            <v/>
          </cell>
        </row>
        <row r="5343">
          <cell r="A5343">
            <v>43603</v>
          </cell>
          <cell r="AB5343" t="str">
            <v>WON</v>
          </cell>
          <cell r="AC5343">
            <v>3.1</v>
          </cell>
          <cell r="AE5343">
            <v>100</v>
          </cell>
          <cell r="AF5343">
            <v>310</v>
          </cell>
        </row>
        <row r="5344">
          <cell r="A5344">
            <v>43603</v>
          </cell>
          <cell r="AC5344">
            <v>21</v>
          </cell>
          <cell r="AE5344">
            <v>100</v>
          </cell>
          <cell r="AF5344" t="str">
            <v/>
          </cell>
        </row>
        <row r="5345">
          <cell r="A5345">
            <v>43603</v>
          </cell>
          <cell r="AC5345">
            <v>7.5</v>
          </cell>
          <cell r="AE5345">
            <v>100</v>
          </cell>
          <cell r="AF5345" t="str">
            <v/>
          </cell>
        </row>
        <row r="5346">
          <cell r="A5346">
            <v>43603</v>
          </cell>
          <cell r="AB5346" t="str">
            <v>3rd</v>
          </cell>
          <cell r="AC5346">
            <v>8.5</v>
          </cell>
          <cell r="AE5346">
            <v>100</v>
          </cell>
          <cell r="AF5346" t="str">
            <v/>
          </cell>
        </row>
        <row r="5347">
          <cell r="A5347">
            <v>43603</v>
          </cell>
          <cell r="AB5347" t="str">
            <v>2nd</v>
          </cell>
          <cell r="AC5347">
            <v>4.5999999999999996</v>
          </cell>
          <cell r="AE5347">
            <v>100</v>
          </cell>
          <cell r="AF5347" t="str">
            <v/>
          </cell>
        </row>
        <row r="5348">
          <cell r="A5348">
            <v>43603</v>
          </cell>
          <cell r="AB5348" t="str">
            <v>WON</v>
          </cell>
          <cell r="AC5348">
            <v>2.4</v>
          </cell>
          <cell r="AE5348">
            <v>100</v>
          </cell>
          <cell r="AF5348">
            <v>240</v>
          </cell>
        </row>
        <row r="5349">
          <cell r="A5349">
            <v>43603</v>
          </cell>
          <cell r="AC5349">
            <v>9.5</v>
          </cell>
          <cell r="AE5349">
            <v>100</v>
          </cell>
          <cell r="AF5349" t="str">
            <v/>
          </cell>
        </row>
        <row r="5350">
          <cell r="A5350">
            <v>43603</v>
          </cell>
          <cell r="AB5350" t="str">
            <v>3rd</v>
          </cell>
          <cell r="AC5350">
            <v>14</v>
          </cell>
          <cell r="AE5350">
            <v>100</v>
          </cell>
          <cell r="AF5350" t="str">
            <v/>
          </cell>
        </row>
        <row r="5351">
          <cell r="A5351">
            <v>43603</v>
          </cell>
          <cell r="AC5351">
            <v>10</v>
          </cell>
          <cell r="AE5351">
            <v>100</v>
          </cell>
          <cell r="AF5351" t="str">
            <v/>
          </cell>
        </row>
        <row r="5352">
          <cell r="A5352">
            <v>43603</v>
          </cell>
          <cell r="AC5352">
            <v>4.5999999999999996</v>
          </cell>
          <cell r="AE5352">
            <v>100</v>
          </cell>
          <cell r="AF5352" t="str">
            <v/>
          </cell>
        </row>
        <row r="5353">
          <cell r="A5353">
            <v>43603</v>
          </cell>
          <cell r="AB5353" t="str">
            <v>WON</v>
          </cell>
          <cell r="AC5353">
            <v>6</v>
          </cell>
          <cell r="AE5353">
            <v>100</v>
          </cell>
          <cell r="AF5353">
            <v>600</v>
          </cell>
        </row>
        <row r="5354">
          <cell r="A5354">
            <v>43603</v>
          </cell>
          <cell r="AC5354">
            <v>8</v>
          </cell>
          <cell r="AE5354">
            <v>100</v>
          </cell>
          <cell r="AF5354" t="str">
            <v/>
          </cell>
        </row>
        <row r="5355">
          <cell r="A5355">
            <v>43603</v>
          </cell>
          <cell r="AB5355" t="str">
            <v>3rd</v>
          </cell>
          <cell r="AC5355">
            <v>11</v>
          </cell>
          <cell r="AE5355">
            <v>100</v>
          </cell>
          <cell r="AF5355" t="str">
            <v/>
          </cell>
        </row>
        <row r="5356">
          <cell r="A5356">
            <v>43603</v>
          </cell>
          <cell r="AC5356">
            <v>8.5</v>
          </cell>
          <cell r="AE5356">
            <v>100</v>
          </cell>
          <cell r="AF5356" t="str">
            <v/>
          </cell>
        </row>
        <row r="5357">
          <cell r="A5357">
            <v>43603</v>
          </cell>
          <cell r="AB5357" t="str">
            <v>WON</v>
          </cell>
          <cell r="AC5357">
            <v>4.4000000000000004</v>
          </cell>
          <cell r="AE5357">
            <v>100</v>
          </cell>
          <cell r="AF5357">
            <v>440.00000000000006</v>
          </cell>
        </row>
        <row r="5358">
          <cell r="A5358">
            <v>43603</v>
          </cell>
          <cell r="AC5358">
            <v>6</v>
          </cell>
          <cell r="AE5358">
            <v>100</v>
          </cell>
          <cell r="AF5358" t="str">
            <v/>
          </cell>
        </row>
        <row r="5359">
          <cell r="A5359">
            <v>43603</v>
          </cell>
          <cell r="AC5359">
            <v>31</v>
          </cell>
          <cell r="AE5359">
            <v>100</v>
          </cell>
          <cell r="AF5359" t="str">
            <v/>
          </cell>
        </row>
        <row r="5360">
          <cell r="A5360">
            <v>43603</v>
          </cell>
          <cell r="AB5360" t="str">
            <v>3rd</v>
          </cell>
          <cell r="AC5360">
            <v>8.5</v>
          </cell>
          <cell r="AE5360">
            <v>100</v>
          </cell>
          <cell r="AF5360" t="str">
            <v/>
          </cell>
        </row>
        <row r="5361">
          <cell r="A5361">
            <v>43603</v>
          </cell>
          <cell r="AC5361">
            <v>6.5</v>
          </cell>
          <cell r="AE5361">
            <v>100</v>
          </cell>
          <cell r="AF5361" t="str">
            <v/>
          </cell>
        </row>
        <row r="5362">
          <cell r="A5362">
            <v>43603</v>
          </cell>
          <cell r="AC5362">
            <v>5</v>
          </cell>
          <cell r="AE5362">
            <v>100</v>
          </cell>
          <cell r="AF5362" t="str">
            <v/>
          </cell>
        </row>
        <row r="5363">
          <cell r="A5363">
            <v>43603</v>
          </cell>
          <cell r="AB5363" t="str">
            <v>3rd</v>
          </cell>
          <cell r="AC5363">
            <v>11</v>
          </cell>
          <cell r="AE5363">
            <v>100</v>
          </cell>
          <cell r="AF5363" t="str">
            <v/>
          </cell>
        </row>
        <row r="5364">
          <cell r="A5364">
            <v>43603</v>
          </cell>
          <cell r="AC5364">
            <v>8.5</v>
          </cell>
          <cell r="AE5364">
            <v>100</v>
          </cell>
          <cell r="AF5364" t="str">
            <v/>
          </cell>
        </row>
        <row r="5365">
          <cell r="A5365">
            <v>43603</v>
          </cell>
          <cell r="AB5365" t="str">
            <v>WON</v>
          </cell>
          <cell r="AC5365">
            <v>7.6</v>
          </cell>
          <cell r="AE5365">
            <v>100</v>
          </cell>
          <cell r="AF5365">
            <v>760</v>
          </cell>
        </row>
        <row r="5366">
          <cell r="A5366">
            <v>43603</v>
          </cell>
          <cell r="AC5366">
            <v>9</v>
          </cell>
          <cell r="AE5366">
            <v>100</v>
          </cell>
          <cell r="AF5366" t="str">
            <v/>
          </cell>
        </row>
        <row r="5367">
          <cell r="A5367">
            <v>43610</v>
          </cell>
          <cell r="AB5367" t="str">
            <v>WON</v>
          </cell>
          <cell r="AC5367">
            <v>2.2999999999999998</v>
          </cell>
          <cell r="AE5367">
            <v>100</v>
          </cell>
          <cell r="AF5367">
            <v>229.99999999999997</v>
          </cell>
        </row>
        <row r="5368">
          <cell r="A5368">
            <v>43610</v>
          </cell>
          <cell r="AC5368">
            <v>31</v>
          </cell>
          <cell r="AE5368">
            <v>100</v>
          </cell>
          <cell r="AF5368" t="str">
            <v/>
          </cell>
        </row>
        <row r="5369">
          <cell r="A5369">
            <v>43610</v>
          </cell>
          <cell r="AC5369">
            <v>7</v>
          </cell>
          <cell r="AE5369">
            <v>100</v>
          </cell>
          <cell r="AF5369" t="str">
            <v/>
          </cell>
        </row>
        <row r="5370">
          <cell r="A5370">
            <v>43610</v>
          </cell>
          <cell r="AC5370">
            <v>12</v>
          </cell>
          <cell r="AE5370">
            <v>100</v>
          </cell>
          <cell r="AF5370" t="str">
            <v/>
          </cell>
        </row>
        <row r="5371">
          <cell r="A5371">
            <v>43610</v>
          </cell>
          <cell r="AC5371">
            <v>11</v>
          </cell>
          <cell r="AE5371">
            <v>100</v>
          </cell>
          <cell r="AF5371" t="str">
            <v/>
          </cell>
        </row>
        <row r="5372">
          <cell r="A5372">
            <v>43610</v>
          </cell>
          <cell r="AB5372" t="str">
            <v>3rd</v>
          </cell>
          <cell r="AC5372">
            <v>4.2</v>
          </cell>
          <cell r="AE5372">
            <v>100</v>
          </cell>
          <cell r="AF5372" t="str">
            <v/>
          </cell>
        </row>
        <row r="5373">
          <cell r="A5373">
            <v>43610</v>
          </cell>
          <cell r="AB5373" t="str">
            <v>2nd</v>
          </cell>
          <cell r="AC5373">
            <v>3.6</v>
          </cell>
          <cell r="AE5373">
            <v>100</v>
          </cell>
          <cell r="AF5373" t="str">
            <v/>
          </cell>
        </row>
        <row r="5374">
          <cell r="A5374">
            <v>43610</v>
          </cell>
          <cell r="AC5374">
            <v>10</v>
          </cell>
          <cell r="AE5374">
            <v>100</v>
          </cell>
          <cell r="AF5374" t="str">
            <v/>
          </cell>
        </row>
        <row r="5375">
          <cell r="A5375">
            <v>43610</v>
          </cell>
          <cell r="AC5375">
            <v>6</v>
          </cell>
          <cell r="AE5375">
            <v>100</v>
          </cell>
          <cell r="AF5375" t="str">
            <v/>
          </cell>
        </row>
        <row r="5376">
          <cell r="A5376">
            <v>43610</v>
          </cell>
          <cell r="AC5376">
            <v>31</v>
          </cell>
          <cell r="AE5376">
            <v>100</v>
          </cell>
          <cell r="AF5376" t="str">
            <v/>
          </cell>
        </row>
        <row r="5377">
          <cell r="A5377">
            <v>43610</v>
          </cell>
          <cell r="AB5377" t="str">
            <v>WON</v>
          </cell>
          <cell r="AC5377">
            <v>6</v>
          </cell>
          <cell r="AE5377">
            <v>100</v>
          </cell>
          <cell r="AF5377">
            <v>600</v>
          </cell>
        </row>
        <row r="5378">
          <cell r="A5378">
            <v>43610</v>
          </cell>
          <cell r="AC5378">
            <v>4.8</v>
          </cell>
          <cell r="AE5378">
            <v>100</v>
          </cell>
          <cell r="AF5378" t="str">
            <v/>
          </cell>
        </row>
        <row r="5379">
          <cell r="A5379">
            <v>43610</v>
          </cell>
          <cell r="AB5379" t="str">
            <v>2nd</v>
          </cell>
          <cell r="AC5379">
            <v>9</v>
          </cell>
          <cell r="AE5379">
            <v>100</v>
          </cell>
          <cell r="AF5379" t="str">
            <v/>
          </cell>
        </row>
        <row r="5380">
          <cell r="A5380">
            <v>43610</v>
          </cell>
          <cell r="AC5380">
            <v>11</v>
          </cell>
          <cell r="AE5380">
            <v>100</v>
          </cell>
          <cell r="AF5380" t="str">
            <v/>
          </cell>
        </row>
        <row r="5381">
          <cell r="A5381">
            <v>43610</v>
          </cell>
          <cell r="AC5381">
            <v>51</v>
          </cell>
          <cell r="AE5381">
            <v>100</v>
          </cell>
          <cell r="AF5381" t="str">
            <v/>
          </cell>
        </row>
        <row r="5382">
          <cell r="A5382">
            <v>43610</v>
          </cell>
          <cell r="AC5382">
            <v>6.5</v>
          </cell>
          <cell r="AE5382">
            <v>100</v>
          </cell>
          <cell r="AF5382" t="str">
            <v/>
          </cell>
        </row>
        <row r="5383">
          <cell r="A5383">
            <v>43610</v>
          </cell>
          <cell r="AB5383" t="str">
            <v>WON</v>
          </cell>
          <cell r="AC5383">
            <v>6.5</v>
          </cell>
          <cell r="AE5383">
            <v>100</v>
          </cell>
          <cell r="AF5383">
            <v>650</v>
          </cell>
        </row>
        <row r="5384">
          <cell r="A5384">
            <v>43610</v>
          </cell>
          <cell r="AB5384" t="str">
            <v>2nd</v>
          </cell>
          <cell r="AC5384">
            <v>3.4</v>
          </cell>
          <cell r="AE5384">
            <v>100</v>
          </cell>
          <cell r="AF5384" t="str">
            <v/>
          </cell>
        </row>
        <row r="5385">
          <cell r="A5385">
            <v>43610</v>
          </cell>
          <cell r="AC5385">
            <v>17</v>
          </cell>
          <cell r="AE5385">
            <v>100</v>
          </cell>
          <cell r="AF5385" t="str">
            <v/>
          </cell>
        </row>
        <row r="5386">
          <cell r="A5386">
            <v>43610</v>
          </cell>
          <cell r="AC5386">
            <v>8</v>
          </cell>
          <cell r="AE5386">
            <v>100</v>
          </cell>
          <cell r="AF5386" t="str">
            <v/>
          </cell>
        </row>
        <row r="5387">
          <cell r="A5387">
            <v>43610</v>
          </cell>
          <cell r="AB5387" t="str">
            <v>2nd</v>
          </cell>
          <cell r="AC5387">
            <v>9</v>
          </cell>
          <cell r="AE5387">
            <v>100</v>
          </cell>
          <cell r="AF5387" t="str">
            <v/>
          </cell>
        </row>
        <row r="5388">
          <cell r="A5388">
            <v>43610</v>
          </cell>
          <cell r="AC5388">
            <v>2.25</v>
          </cell>
          <cell r="AE5388">
            <v>100</v>
          </cell>
          <cell r="AF5388" t="str">
            <v/>
          </cell>
        </row>
        <row r="5389">
          <cell r="A5389">
            <v>43610</v>
          </cell>
          <cell r="AB5389" t="str">
            <v>WON</v>
          </cell>
          <cell r="AC5389">
            <v>5</v>
          </cell>
          <cell r="AE5389">
            <v>100</v>
          </cell>
          <cell r="AF5389">
            <v>500</v>
          </cell>
        </row>
        <row r="5390">
          <cell r="A5390">
            <v>43610</v>
          </cell>
          <cell r="AC5390">
            <v>10</v>
          </cell>
          <cell r="AE5390">
            <v>100</v>
          </cell>
          <cell r="AF5390" t="str">
            <v/>
          </cell>
        </row>
        <row r="5391">
          <cell r="A5391">
            <v>43610</v>
          </cell>
          <cell r="AB5391" t="str">
            <v>3rd</v>
          </cell>
          <cell r="AC5391">
            <v>31</v>
          </cell>
          <cell r="AE5391">
            <v>100</v>
          </cell>
          <cell r="AF5391" t="str">
            <v/>
          </cell>
        </row>
        <row r="5392">
          <cell r="A5392">
            <v>43610</v>
          </cell>
          <cell r="AB5392" t="str">
            <v>2nd</v>
          </cell>
          <cell r="AC5392">
            <v>2.4</v>
          </cell>
          <cell r="AE5392">
            <v>100</v>
          </cell>
          <cell r="AF5392" t="str">
            <v/>
          </cell>
        </row>
        <row r="5393">
          <cell r="A5393">
            <v>43610</v>
          </cell>
          <cell r="AB5393" t="str">
            <v>WON</v>
          </cell>
          <cell r="AC5393">
            <v>3.4</v>
          </cell>
          <cell r="AE5393">
            <v>100</v>
          </cell>
          <cell r="AF5393">
            <v>340</v>
          </cell>
        </row>
        <row r="5394">
          <cell r="A5394">
            <v>43610</v>
          </cell>
          <cell r="AC5394">
            <v>41</v>
          </cell>
          <cell r="AE5394">
            <v>100</v>
          </cell>
          <cell r="AF5394" t="str">
            <v/>
          </cell>
        </row>
        <row r="5395">
          <cell r="A5395">
            <v>43610</v>
          </cell>
          <cell r="AC5395">
            <v>26</v>
          </cell>
          <cell r="AE5395">
            <v>100</v>
          </cell>
          <cell r="AF5395" t="str">
            <v/>
          </cell>
        </row>
        <row r="5396">
          <cell r="A5396">
            <v>43610</v>
          </cell>
          <cell r="AB5396" t="str">
            <v>3rd</v>
          </cell>
          <cell r="AC5396">
            <v>19</v>
          </cell>
          <cell r="AE5396">
            <v>100</v>
          </cell>
          <cell r="AF5396" t="str">
            <v/>
          </cell>
        </row>
        <row r="5397">
          <cell r="A5397">
            <v>43610</v>
          </cell>
          <cell r="AB5397" t="str">
            <v>3rd</v>
          </cell>
          <cell r="AC5397">
            <v>14</v>
          </cell>
          <cell r="AE5397">
            <v>100</v>
          </cell>
          <cell r="AF5397" t="str">
            <v/>
          </cell>
        </row>
        <row r="5398">
          <cell r="A5398">
            <v>43610</v>
          </cell>
          <cell r="AC5398">
            <v>9.5</v>
          </cell>
          <cell r="AE5398">
            <v>100</v>
          </cell>
          <cell r="AF5398" t="str">
            <v/>
          </cell>
        </row>
        <row r="5399">
          <cell r="A5399">
            <v>43610</v>
          </cell>
          <cell r="AC5399">
            <v>26</v>
          </cell>
          <cell r="AE5399">
            <v>100</v>
          </cell>
          <cell r="AF5399" t="str">
            <v/>
          </cell>
        </row>
        <row r="5400">
          <cell r="A5400">
            <v>43610</v>
          </cell>
          <cell r="AC5400">
            <v>4.2</v>
          </cell>
          <cell r="AE5400">
            <v>100</v>
          </cell>
          <cell r="AF5400" t="str">
            <v/>
          </cell>
        </row>
        <row r="5401">
          <cell r="A5401">
            <v>43610</v>
          </cell>
          <cell r="AC5401">
            <v>9.5</v>
          </cell>
          <cell r="AE5401">
            <v>100</v>
          </cell>
          <cell r="AF5401" t="str">
            <v/>
          </cell>
        </row>
        <row r="5402">
          <cell r="A5402">
            <v>43617</v>
          </cell>
          <cell r="AB5402" t="str">
            <v>3rd</v>
          </cell>
          <cell r="AC5402">
            <v>14</v>
          </cell>
          <cell r="AE5402">
            <v>100</v>
          </cell>
          <cell r="AF5402" t="str">
            <v/>
          </cell>
        </row>
        <row r="5403">
          <cell r="A5403">
            <v>43617</v>
          </cell>
          <cell r="AC5403">
            <v>7</v>
          </cell>
          <cell r="AE5403">
            <v>100</v>
          </cell>
          <cell r="AF5403" t="str">
            <v/>
          </cell>
        </row>
        <row r="5404">
          <cell r="A5404">
            <v>43617</v>
          </cell>
          <cell r="AC5404">
            <v>8.5</v>
          </cell>
          <cell r="AE5404">
            <v>100</v>
          </cell>
          <cell r="AF5404" t="str">
            <v/>
          </cell>
        </row>
        <row r="5405">
          <cell r="A5405">
            <v>43617</v>
          </cell>
          <cell r="AB5405" t="str">
            <v>2nd</v>
          </cell>
          <cell r="AC5405">
            <v>7</v>
          </cell>
          <cell r="AE5405">
            <v>100</v>
          </cell>
          <cell r="AF5405" t="str">
            <v/>
          </cell>
        </row>
        <row r="5406">
          <cell r="A5406">
            <v>43617</v>
          </cell>
          <cell r="AC5406">
            <v>5.5</v>
          </cell>
          <cell r="AE5406">
            <v>100</v>
          </cell>
          <cell r="AF5406" t="str">
            <v/>
          </cell>
        </row>
        <row r="5407">
          <cell r="A5407">
            <v>43617</v>
          </cell>
          <cell r="AC5407">
            <v>4.5999999999999996</v>
          </cell>
          <cell r="AE5407">
            <v>100</v>
          </cell>
          <cell r="AF5407" t="str">
            <v/>
          </cell>
        </row>
        <row r="5408">
          <cell r="A5408">
            <v>43617</v>
          </cell>
          <cell r="AB5408" t="str">
            <v>WON</v>
          </cell>
          <cell r="AC5408">
            <v>3.1</v>
          </cell>
          <cell r="AE5408">
            <v>100</v>
          </cell>
          <cell r="AF5408">
            <v>310</v>
          </cell>
        </row>
        <row r="5409">
          <cell r="A5409">
            <v>43617</v>
          </cell>
          <cell r="AC5409">
            <v>10</v>
          </cell>
          <cell r="AE5409">
            <v>100</v>
          </cell>
          <cell r="AF5409" t="str">
            <v/>
          </cell>
        </row>
        <row r="5410">
          <cell r="A5410">
            <v>43617</v>
          </cell>
          <cell r="AC5410">
            <v>13</v>
          </cell>
          <cell r="AE5410">
            <v>100</v>
          </cell>
          <cell r="AF5410" t="str">
            <v/>
          </cell>
        </row>
        <row r="5411">
          <cell r="A5411">
            <v>43617</v>
          </cell>
          <cell r="AC5411">
            <v>12</v>
          </cell>
          <cell r="AE5411">
            <v>100</v>
          </cell>
          <cell r="AF5411" t="str">
            <v/>
          </cell>
        </row>
        <row r="5412">
          <cell r="A5412">
            <v>43617</v>
          </cell>
          <cell r="AB5412" t="str">
            <v>WON</v>
          </cell>
          <cell r="AC5412">
            <v>4</v>
          </cell>
          <cell r="AE5412">
            <v>100</v>
          </cell>
          <cell r="AF5412">
            <v>400</v>
          </cell>
        </row>
        <row r="5413">
          <cell r="A5413">
            <v>43617</v>
          </cell>
          <cell r="AC5413">
            <v>4.2</v>
          </cell>
          <cell r="AE5413">
            <v>100</v>
          </cell>
          <cell r="AF5413" t="str">
            <v/>
          </cell>
        </row>
        <row r="5414">
          <cell r="A5414">
            <v>43617</v>
          </cell>
          <cell r="AC5414">
            <v>4.2</v>
          </cell>
          <cell r="AE5414">
            <v>100</v>
          </cell>
          <cell r="AF5414" t="str">
            <v/>
          </cell>
        </row>
        <row r="5415">
          <cell r="A5415">
            <v>43617</v>
          </cell>
          <cell r="AB5415" t="str">
            <v>2nd</v>
          </cell>
          <cell r="AC5415">
            <v>6.5</v>
          </cell>
          <cell r="AE5415">
            <v>100</v>
          </cell>
          <cell r="AF5415" t="str">
            <v/>
          </cell>
        </row>
        <row r="5416">
          <cell r="A5416">
            <v>43617</v>
          </cell>
          <cell r="AC5416">
            <v>7</v>
          </cell>
          <cell r="AE5416">
            <v>100</v>
          </cell>
          <cell r="AF5416" t="str">
            <v/>
          </cell>
        </row>
        <row r="5417">
          <cell r="A5417">
            <v>43617</v>
          </cell>
          <cell r="AC5417">
            <v>10</v>
          </cell>
          <cell r="AE5417">
            <v>100</v>
          </cell>
          <cell r="AF5417" t="str">
            <v/>
          </cell>
        </row>
        <row r="5418">
          <cell r="A5418">
            <v>43617</v>
          </cell>
          <cell r="AC5418">
            <v>2.7</v>
          </cell>
          <cell r="AE5418">
            <v>100</v>
          </cell>
          <cell r="AF5418" t="str">
            <v/>
          </cell>
        </row>
        <row r="5419">
          <cell r="A5419">
            <v>43617</v>
          </cell>
          <cell r="AB5419" t="str">
            <v>WON</v>
          </cell>
          <cell r="AC5419">
            <v>5</v>
          </cell>
          <cell r="AE5419">
            <v>100</v>
          </cell>
          <cell r="AF5419">
            <v>500</v>
          </cell>
        </row>
        <row r="5420">
          <cell r="A5420">
            <v>43617</v>
          </cell>
          <cell r="AC5420">
            <v>6.5</v>
          </cell>
          <cell r="AE5420">
            <v>100</v>
          </cell>
          <cell r="AF5420" t="str">
            <v/>
          </cell>
        </row>
        <row r="5421">
          <cell r="A5421">
            <v>43617</v>
          </cell>
          <cell r="AB5421" t="str">
            <v>3rd</v>
          </cell>
          <cell r="AC5421">
            <v>18</v>
          </cell>
          <cell r="AE5421">
            <v>100</v>
          </cell>
          <cell r="AF5421" t="str">
            <v/>
          </cell>
        </row>
        <row r="5422">
          <cell r="A5422">
            <v>43617</v>
          </cell>
          <cell r="AB5422" t="str">
            <v>WON</v>
          </cell>
          <cell r="AC5422">
            <v>1.75</v>
          </cell>
          <cell r="AE5422">
            <v>100</v>
          </cell>
          <cell r="AF5422">
            <v>175</v>
          </cell>
        </row>
        <row r="5423">
          <cell r="A5423">
            <v>43617</v>
          </cell>
          <cell r="AC5423">
            <v>15</v>
          </cell>
          <cell r="AE5423">
            <v>100</v>
          </cell>
          <cell r="AF5423" t="str">
            <v/>
          </cell>
        </row>
        <row r="5424">
          <cell r="A5424">
            <v>43617</v>
          </cell>
          <cell r="AB5424" t="str">
            <v>2nd</v>
          </cell>
          <cell r="AC5424">
            <v>10</v>
          </cell>
          <cell r="AE5424">
            <v>100</v>
          </cell>
          <cell r="AF5424" t="str">
            <v/>
          </cell>
        </row>
        <row r="5425">
          <cell r="A5425">
            <v>43617</v>
          </cell>
          <cell r="AC5425">
            <v>31</v>
          </cell>
          <cell r="AE5425">
            <v>100</v>
          </cell>
          <cell r="AF5425" t="str">
            <v/>
          </cell>
        </row>
        <row r="5426">
          <cell r="A5426">
            <v>43617</v>
          </cell>
          <cell r="AB5426" t="str">
            <v>3rd</v>
          </cell>
          <cell r="AC5426">
            <v>10</v>
          </cell>
          <cell r="AE5426">
            <v>100</v>
          </cell>
          <cell r="AF5426" t="str">
            <v/>
          </cell>
        </row>
        <row r="5427">
          <cell r="A5427">
            <v>43617</v>
          </cell>
          <cell r="AC5427">
            <v>21</v>
          </cell>
          <cell r="AE5427">
            <v>100</v>
          </cell>
          <cell r="AF5427" t="str">
            <v/>
          </cell>
        </row>
        <row r="5428">
          <cell r="A5428">
            <v>43617</v>
          </cell>
          <cell r="AB5428" t="str">
            <v>3rd</v>
          </cell>
          <cell r="AC5428">
            <v>8</v>
          </cell>
          <cell r="AE5428">
            <v>100</v>
          </cell>
          <cell r="AF5428" t="str">
            <v/>
          </cell>
        </row>
        <row r="5429">
          <cell r="A5429">
            <v>43617</v>
          </cell>
          <cell r="AC5429">
            <v>11</v>
          </cell>
          <cell r="AE5429">
            <v>100</v>
          </cell>
          <cell r="AF5429" t="str">
            <v/>
          </cell>
        </row>
        <row r="5430">
          <cell r="A5430">
            <v>43617</v>
          </cell>
          <cell r="AC5430">
            <v>12</v>
          </cell>
          <cell r="AE5430">
            <v>100</v>
          </cell>
          <cell r="AF5430" t="str">
            <v/>
          </cell>
        </row>
        <row r="5431">
          <cell r="A5431">
            <v>43617</v>
          </cell>
          <cell r="AB5431" t="str">
            <v>WON</v>
          </cell>
          <cell r="AC5431">
            <v>3.2</v>
          </cell>
          <cell r="AE5431">
            <v>100</v>
          </cell>
          <cell r="AF5431">
            <v>320</v>
          </cell>
        </row>
        <row r="5432">
          <cell r="A5432">
            <v>43617</v>
          </cell>
          <cell r="AB5432" t="str">
            <v>2nd</v>
          </cell>
          <cell r="AC5432">
            <v>3.1</v>
          </cell>
          <cell r="AE5432">
            <v>100</v>
          </cell>
          <cell r="AF5432" t="str">
            <v/>
          </cell>
        </row>
        <row r="5433">
          <cell r="A5433">
            <v>43617</v>
          </cell>
          <cell r="AC5433">
            <v>6</v>
          </cell>
          <cell r="AE5433">
            <v>100</v>
          </cell>
          <cell r="AF5433" t="str">
            <v/>
          </cell>
        </row>
        <row r="5434">
          <cell r="A5434">
            <v>43617</v>
          </cell>
          <cell r="AB5434" t="str">
            <v>WON</v>
          </cell>
          <cell r="AC5434">
            <v>5.2</v>
          </cell>
          <cell r="AE5434">
            <v>100</v>
          </cell>
          <cell r="AF5434">
            <v>520</v>
          </cell>
        </row>
        <row r="5435">
          <cell r="A5435">
            <v>43617</v>
          </cell>
          <cell r="AC5435">
            <v>14</v>
          </cell>
          <cell r="AE5435">
            <v>100</v>
          </cell>
          <cell r="AF5435" t="str">
            <v/>
          </cell>
        </row>
        <row r="5436">
          <cell r="A5436">
            <v>43617</v>
          </cell>
          <cell r="AC5436">
            <v>12</v>
          </cell>
          <cell r="AE5436">
            <v>100</v>
          </cell>
          <cell r="AF5436" t="str">
            <v/>
          </cell>
        </row>
        <row r="5437">
          <cell r="A5437">
            <v>43624</v>
          </cell>
          <cell r="AB5437" t="str">
            <v>WON</v>
          </cell>
          <cell r="AC5437">
            <v>2.35</v>
          </cell>
          <cell r="AE5437">
            <v>100</v>
          </cell>
          <cell r="AF5437">
            <v>235</v>
          </cell>
        </row>
        <row r="5438">
          <cell r="A5438">
            <v>43624</v>
          </cell>
          <cell r="AC5438">
            <v>8.5</v>
          </cell>
          <cell r="AE5438">
            <v>100</v>
          </cell>
          <cell r="AF5438" t="str">
            <v/>
          </cell>
        </row>
        <row r="5439">
          <cell r="A5439">
            <v>43624</v>
          </cell>
          <cell r="AC5439">
            <v>21</v>
          </cell>
          <cell r="AE5439">
            <v>100</v>
          </cell>
          <cell r="AF5439" t="str">
            <v/>
          </cell>
        </row>
        <row r="5440">
          <cell r="A5440">
            <v>43624</v>
          </cell>
          <cell r="AC5440">
            <v>10</v>
          </cell>
          <cell r="AE5440">
            <v>100</v>
          </cell>
          <cell r="AF5440" t="str">
            <v/>
          </cell>
        </row>
        <row r="5441">
          <cell r="A5441">
            <v>43624</v>
          </cell>
          <cell r="AC5441">
            <v>8</v>
          </cell>
          <cell r="AE5441">
            <v>100</v>
          </cell>
          <cell r="AF5441" t="str">
            <v/>
          </cell>
        </row>
        <row r="5442">
          <cell r="A5442">
            <v>43624</v>
          </cell>
          <cell r="AB5442" t="str">
            <v>2nd</v>
          </cell>
          <cell r="AC5442">
            <v>4</v>
          </cell>
          <cell r="AE5442">
            <v>100</v>
          </cell>
          <cell r="AF5442" t="str">
            <v/>
          </cell>
        </row>
        <row r="5443">
          <cell r="A5443">
            <v>43624</v>
          </cell>
          <cell r="AC5443">
            <v>3.8</v>
          </cell>
          <cell r="AE5443">
            <v>100</v>
          </cell>
          <cell r="AF5443" t="str">
            <v/>
          </cell>
        </row>
        <row r="5444">
          <cell r="A5444">
            <v>43624</v>
          </cell>
          <cell r="AC5444">
            <v>6</v>
          </cell>
          <cell r="AE5444">
            <v>100</v>
          </cell>
          <cell r="AF5444" t="str">
            <v/>
          </cell>
        </row>
        <row r="5445">
          <cell r="A5445">
            <v>43624</v>
          </cell>
          <cell r="AC5445">
            <v>3.5</v>
          </cell>
          <cell r="AE5445">
            <v>100</v>
          </cell>
          <cell r="AF5445" t="str">
            <v/>
          </cell>
        </row>
        <row r="5446">
          <cell r="A5446">
            <v>43624</v>
          </cell>
          <cell r="AB5446" t="str">
            <v>WON</v>
          </cell>
          <cell r="AC5446">
            <v>14.9</v>
          </cell>
          <cell r="AE5446">
            <v>100</v>
          </cell>
          <cell r="AF5446">
            <v>1490</v>
          </cell>
        </row>
        <row r="5447">
          <cell r="A5447">
            <v>43624</v>
          </cell>
          <cell r="AB5447" t="str">
            <v>3rd</v>
          </cell>
          <cell r="AC5447">
            <v>2.5</v>
          </cell>
          <cell r="AE5447">
            <v>100</v>
          </cell>
          <cell r="AF5447" t="str">
            <v/>
          </cell>
        </row>
        <row r="5448">
          <cell r="A5448">
            <v>43624</v>
          </cell>
          <cell r="AC5448">
            <v>4</v>
          </cell>
          <cell r="AE5448">
            <v>100</v>
          </cell>
          <cell r="AF5448" t="str">
            <v/>
          </cell>
        </row>
        <row r="5449">
          <cell r="A5449">
            <v>43624</v>
          </cell>
          <cell r="AB5449" t="str">
            <v>2nd</v>
          </cell>
          <cell r="AC5449">
            <v>6.5</v>
          </cell>
          <cell r="AE5449">
            <v>100</v>
          </cell>
          <cell r="AF5449" t="str">
            <v/>
          </cell>
        </row>
        <row r="5450">
          <cell r="A5450">
            <v>43624</v>
          </cell>
          <cell r="AC5450">
            <v>17</v>
          </cell>
          <cell r="AE5450">
            <v>100</v>
          </cell>
          <cell r="AF5450" t="str">
            <v/>
          </cell>
        </row>
        <row r="5451">
          <cell r="A5451">
            <v>43624</v>
          </cell>
          <cell r="AB5451" t="str">
            <v>WON</v>
          </cell>
          <cell r="AC5451">
            <v>5.5</v>
          </cell>
          <cell r="AE5451">
            <v>100</v>
          </cell>
          <cell r="AF5451">
            <v>550</v>
          </cell>
        </row>
        <row r="5452">
          <cell r="A5452">
            <v>43624</v>
          </cell>
          <cell r="AB5452" t="str">
            <v>2nd</v>
          </cell>
          <cell r="AC5452">
            <v>3.2</v>
          </cell>
          <cell r="AE5452">
            <v>100</v>
          </cell>
          <cell r="AF5452" t="str">
            <v/>
          </cell>
        </row>
        <row r="5453">
          <cell r="A5453">
            <v>43624</v>
          </cell>
          <cell r="AB5453" t="str">
            <v>WON</v>
          </cell>
          <cell r="AC5453">
            <v>13</v>
          </cell>
          <cell r="AE5453">
            <v>100</v>
          </cell>
          <cell r="AF5453">
            <v>1300</v>
          </cell>
        </row>
        <row r="5454">
          <cell r="A5454">
            <v>43624</v>
          </cell>
          <cell r="AC5454">
            <v>10</v>
          </cell>
          <cell r="AE5454">
            <v>100</v>
          </cell>
          <cell r="AF5454" t="str">
            <v/>
          </cell>
        </row>
        <row r="5455">
          <cell r="A5455">
            <v>43624</v>
          </cell>
          <cell r="AB5455" t="str">
            <v>3rd</v>
          </cell>
          <cell r="AC5455">
            <v>9.5</v>
          </cell>
          <cell r="AE5455">
            <v>100</v>
          </cell>
          <cell r="AF5455" t="str">
            <v/>
          </cell>
        </row>
        <row r="5456">
          <cell r="A5456">
            <v>43624</v>
          </cell>
          <cell r="AC5456">
            <v>4</v>
          </cell>
          <cell r="AE5456">
            <v>100</v>
          </cell>
          <cell r="AF5456" t="str">
            <v/>
          </cell>
        </row>
        <row r="5457">
          <cell r="A5457">
            <v>43624</v>
          </cell>
          <cell r="AB5457" t="str">
            <v>WON</v>
          </cell>
          <cell r="AC5457">
            <v>2</v>
          </cell>
          <cell r="AE5457">
            <v>100</v>
          </cell>
          <cell r="AF5457">
            <v>200</v>
          </cell>
        </row>
        <row r="5458">
          <cell r="A5458">
            <v>43624</v>
          </cell>
          <cell r="AB5458" t="str">
            <v>2nd</v>
          </cell>
          <cell r="AC5458">
            <v>6.5</v>
          </cell>
          <cell r="AE5458">
            <v>100</v>
          </cell>
          <cell r="AF5458" t="str">
            <v/>
          </cell>
        </row>
        <row r="5459">
          <cell r="A5459">
            <v>43624</v>
          </cell>
          <cell r="AC5459">
            <v>12</v>
          </cell>
          <cell r="AE5459">
            <v>100</v>
          </cell>
          <cell r="AF5459" t="str">
            <v/>
          </cell>
        </row>
        <row r="5460">
          <cell r="A5460">
            <v>43624</v>
          </cell>
          <cell r="AB5460" t="str">
            <v>3rd</v>
          </cell>
          <cell r="AC5460">
            <v>11</v>
          </cell>
          <cell r="AE5460">
            <v>100</v>
          </cell>
          <cell r="AF5460" t="str">
            <v/>
          </cell>
        </row>
        <row r="5461">
          <cell r="A5461">
            <v>43624</v>
          </cell>
          <cell r="AC5461">
            <v>8.5</v>
          </cell>
          <cell r="AE5461">
            <v>100</v>
          </cell>
          <cell r="AF5461" t="str">
            <v/>
          </cell>
        </row>
        <row r="5462">
          <cell r="A5462">
            <v>43624</v>
          </cell>
          <cell r="AC5462">
            <v>11</v>
          </cell>
          <cell r="AE5462">
            <v>100</v>
          </cell>
          <cell r="AF5462" t="str">
            <v/>
          </cell>
        </row>
        <row r="5463">
          <cell r="A5463">
            <v>43624</v>
          </cell>
          <cell r="AC5463">
            <v>2.7</v>
          </cell>
          <cell r="AE5463">
            <v>100</v>
          </cell>
          <cell r="AF5463" t="str">
            <v/>
          </cell>
        </row>
        <row r="5464">
          <cell r="A5464">
            <v>43624</v>
          </cell>
          <cell r="AC5464">
            <v>9.5</v>
          </cell>
          <cell r="AE5464">
            <v>100</v>
          </cell>
          <cell r="AF5464" t="str">
            <v/>
          </cell>
        </row>
        <row r="5465">
          <cell r="A5465">
            <v>43624</v>
          </cell>
          <cell r="AB5465" t="str">
            <v>WON</v>
          </cell>
          <cell r="AC5465">
            <v>12</v>
          </cell>
          <cell r="AE5465">
            <v>100</v>
          </cell>
          <cell r="AF5465">
            <v>1200</v>
          </cell>
        </row>
        <row r="5466">
          <cell r="A5466">
            <v>43624</v>
          </cell>
          <cell r="AC5466">
            <v>14</v>
          </cell>
          <cell r="AE5466">
            <v>100</v>
          </cell>
          <cell r="AF5466" t="str">
            <v/>
          </cell>
        </row>
        <row r="5467">
          <cell r="A5467">
            <v>43624</v>
          </cell>
          <cell r="AC5467">
            <v>12</v>
          </cell>
          <cell r="AE5467">
            <v>100</v>
          </cell>
          <cell r="AF5467" t="str">
            <v/>
          </cell>
        </row>
        <row r="5468">
          <cell r="A5468">
            <v>43624</v>
          </cell>
          <cell r="AC5468">
            <v>2.35</v>
          </cell>
          <cell r="AE5468">
            <v>100</v>
          </cell>
          <cell r="AF5468" t="str">
            <v/>
          </cell>
        </row>
        <row r="5469">
          <cell r="A5469">
            <v>43624</v>
          </cell>
          <cell r="AC5469">
            <v>9</v>
          </cell>
          <cell r="AE5469">
            <v>100</v>
          </cell>
          <cell r="AF5469" t="str">
            <v/>
          </cell>
        </row>
        <row r="5470">
          <cell r="A5470">
            <v>43624</v>
          </cell>
          <cell r="AB5470" t="str">
            <v>3rd</v>
          </cell>
          <cell r="AC5470">
            <v>13</v>
          </cell>
          <cell r="AE5470">
            <v>100</v>
          </cell>
          <cell r="AF5470" t="str">
            <v/>
          </cell>
        </row>
        <row r="5471">
          <cell r="A5471">
            <v>43624</v>
          </cell>
          <cell r="AC5471">
            <v>26</v>
          </cell>
          <cell r="AE5471">
            <v>100</v>
          </cell>
          <cell r="AF5471" t="str">
            <v/>
          </cell>
        </row>
        <row r="5472">
          <cell r="A5472">
            <v>43631</v>
          </cell>
          <cell r="AB5472" t="str">
            <v>3rd</v>
          </cell>
          <cell r="AC5472">
            <v>5</v>
          </cell>
          <cell r="AE5472">
            <v>100</v>
          </cell>
          <cell r="AF5472" t="str">
            <v/>
          </cell>
        </row>
        <row r="5473">
          <cell r="A5473">
            <v>43631</v>
          </cell>
          <cell r="AB5473" t="str">
            <v>3rd</v>
          </cell>
          <cell r="AC5473">
            <v>2.6</v>
          </cell>
          <cell r="AE5473">
            <v>100</v>
          </cell>
          <cell r="AF5473" t="str">
            <v/>
          </cell>
        </row>
        <row r="5474">
          <cell r="A5474">
            <v>43631</v>
          </cell>
          <cell r="AC5474">
            <v>21</v>
          </cell>
          <cell r="AE5474">
            <v>100</v>
          </cell>
          <cell r="AF5474" t="str">
            <v/>
          </cell>
        </row>
        <row r="5475">
          <cell r="A5475">
            <v>43631</v>
          </cell>
          <cell r="AC5475">
            <v>17</v>
          </cell>
          <cell r="AE5475">
            <v>100</v>
          </cell>
          <cell r="AF5475" t="str">
            <v/>
          </cell>
        </row>
        <row r="5476">
          <cell r="A5476">
            <v>43631</v>
          </cell>
          <cell r="AB5476" t="str">
            <v>WON</v>
          </cell>
          <cell r="AC5476">
            <v>6.7</v>
          </cell>
          <cell r="AE5476">
            <v>100</v>
          </cell>
          <cell r="AF5476">
            <v>670</v>
          </cell>
        </row>
        <row r="5477">
          <cell r="A5477">
            <v>43631</v>
          </cell>
          <cell r="AB5477" t="str">
            <v>WON</v>
          </cell>
          <cell r="AC5477">
            <v>3.2</v>
          </cell>
          <cell r="AE5477">
            <v>100</v>
          </cell>
          <cell r="AF5477">
            <v>320</v>
          </cell>
        </row>
        <row r="5478">
          <cell r="A5478">
            <v>43631</v>
          </cell>
          <cell r="AB5478" t="str">
            <v>3rd</v>
          </cell>
          <cell r="AC5478">
            <v>2.8</v>
          </cell>
          <cell r="AE5478">
            <v>100</v>
          </cell>
          <cell r="AF5478" t="str">
            <v/>
          </cell>
        </row>
        <row r="5479">
          <cell r="A5479">
            <v>43631</v>
          </cell>
          <cell r="AB5479" t="str">
            <v>2nd</v>
          </cell>
          <cell r="AC5479">
            <v>3.8</v>
          </cell>
          <cell r="AE5479">
            <v>100</v>
          </cell>
          <cell r="AF5479" t="str">
            <v/>
          </cell>
        </row>
        <row r="5480">
          <cell r="A5480">
            <v>43631</v>
          </cell>
          <cell r="AC5480">
            <v>31</v>
          </cell>
          <cell r="AE5480">
            <v>100</v>
          </cell>
          <cell r="AF5480" t="str">
            <v/>
          </cell>
        </row>
        <row r="5481">
          <cell r="A5481">
            <v>43631</v>
          </cell>
          <cell r="AC5481">
            <v>11</v>
          </cell>
          <cell r="AE5481">
            <v>100</v>
          </cell>
          <cell r="AF5481" t="str">
            <v/>
          </cell>
        </row>
        <row r="5482">
          <cell r="A5482">
            <v>43631</v>
          </cell>
          <cell r="AC5482">
            <v>12</v>
          </cell>
          <cell r="AE5482">
            <v>100</v>
          </cell>
          <cell r="AF5482" t="str">
            <v/>
          </cell>
        </row>
        <row r="5483">
          <cell r="A5483">
            <v>43631</v>
          </cell>
          <cell r="AB5483" t="str">
            <v>3rd</v>
          </cell>
          <cell r="AC5483">
            <v>9.5</v>
          </cell>
          <cell r="AE5483">
            <v>100</v>
          </cell>
          <cell r="AF5483" t="str">
            <v/>
          </cell>
        </row>
        <row r="5484">
          <cell r="A5484">
            <v>43631</v>
          </cell>
          <cell r="AC5484">
            <v>4.2</v>
          </cell>
          <cell r="AE5484">
            <v>100</v>
          </cell>
          <cell r="AF5484" t="str">
            <v/>
          </cell>
        </row>
        <row r="5485">
          <cell r="A5485">
            <v>43631</v>
          </cell>
          <cell r="AB5485" t="str">
            <v>WON</v>
          </cell>
          <cell r="AC5485">
            <v>4.4000000000000004</v>
          </cell>
          <cell r="AE5485">
            <v>100</v>
          </cell>
          <cell r="AF5485">
            <v>440.00000000000006</v>
          </cell>
        </row>
        <row r="5486">
          <cell r="A5486">
            <v>43631</v>
          </cell>
          <cell r="AC5486">
            <v>9.5</v>
          </cell>
          <cell r="AE5486">
            <v>100</v>
          </cell>
          <cell r="AF5486" t="str">
            <v/>
          </cell>
        </row>
        <row r="5487">
          <cell r="A5487">
            <v>43631</v>
          </cell>
          <cell r="AB5487" t="str">
            <v>2nd</v>
          </cell>
          <cell r="AC5487">
            <v>2.2000000000000002</v>
          </cell>
          <cell r="AE5487">
            <v>100</v>
          </cell>
          <cell r="AF5487" t="str">
            <v/>
          </cell>
        </row>
        <row r="5488">
          <cell r="A5488">
            <v>43631</v>
          </cell>
          <cell r="AB5488" t="str">
            <v>3rd</v>
          </cell>
          <cell r="AC5488">
            <v>4.4000000000000004</v>
          </cell>
          <cell r="AE5488">
            <v>100</v>
          </cell>
          <cell r="AF5488" t="str">
            <v/>
          </cell>
        </row>
        <row r="5489">
          <cell r="A5489">
            <v>43631</v>
          </cell>
          <cell r="AC5489">
            <v>11</v>
          </cell>
          <cell r="AE5489">
            <v>100</v>
          </cell>
          <cell r="AF5489" t="str">
            <v/>
          </cell>
        </row>
        <row r="5490">
          <cell r="A5490">
            <v>43631</v>
          </cell>
          <cell r="AC5490">
            <v>6.5</v>
          </cell>
          <cell r="AE5490">
            <v>100</v>
          </cell>
          <cell r="AF5490" t="str">
            <v/>
          </cell>
        </row>
        <row r="5491">
          <cell r="A5491">
            <v>43631</v>
          </cell>
          <cell r="AC5491">
            <v>13</v>
          </cell>
          <cell r="AE5491">
            <v>100</v>
          </cell>
          <cell r="AF5491" t="str">
            <v/>
          </cell>
        </row>
        <row r="5492">
          <cell r="A5492">
            <v>43631</v>
          </cell>
          <cell r="AB5492" t="str">
            <v>3rd</v>
          </cell>
          <cell r="AC5492">
            <v>3.4</v>
          </cell>
          <cell r="AE5492">
            <v>100</v>
          </cell>
          <cell r="AF5492" t="str">
            <v/>
          </cell>
        </row>
        <row r="5493">
          <cell r="A5493">
            <v>43631</v>
          </cell>
          <cell r="AC5493">
            <v>17</v>
          </cell>
          <cell r="AE5493">
            <v>100</v>
          </cell>
          <cell r="AF5493" t="str">
            <v/>
          </cell>
        </row>
        <row r="5494">
          <cell r="A5494">
            <v>43631</v>
          </cell>
          <cell r="AB5494" t="str">
            <v>WON</v>
          </cell>
          <cell r="AC5494">
            <v>7</v>
          </cell>
          <cell r="AE5494">
            <v>100</v>
          </cell>
          <cell r="AF5494">
            <v>700</v>
          </cell>
        </row>
        <row r="5495">
          <cell r="A5495">
            <v>43631</v>
          </cell>
          <cell r="AC5495">
            <v>11</v>
          </cell>
          <cell r="AE5495">
            <v>100</v>
          </cell>
          <cell r="AF5495" t="str">
            <v/>
          </cell>
        </row>
        <row r="5496">
          <cell r="A5496">
            <v>43631</v>
          </cell>
          <cell r="AC5496">
            <v>6</v>
          </cell>
          <cell r="AE5496">
            <v>100</v>
          </cell>
          <cell r="AF5496" t="str">
            <v/>
          </cell>
        </row>
        <row r="5497">
          <cell r="A5497">
            <v>43631</v>
          </cell>
          <cell r="AC5497">
            <v>7</v>
          </cell>
          <cell r="AE5497">
            <v>100</v>
          </cell>
          <cell r="AF5497" t="str">
            <v/>
          </cell>
        </row>
        <row r="5498">
          <cell r="A5498">
            <v>43631</v>
          </cell>
          <cell r="AC5498">
            <v>6</v>
          </cell>
          <cell r="AE5498">
            <v>100</v>
          </cell>
          <cell r="AF5498" t="str">
            <v/>
          </cell>
        </row>
        <row r="5499">
          <cell r="A5499">
            <v>43631</v>
          </cell>
          <cell r="AB5499" t="str">
            <v>2nd</v>
          </cell>
          <cell r="AC5499">
            <v>3.7</v>
          </cell>
          <cell r="AE5499">
            <v>100</v>
          </cell>
          <cell r="AF5499" t="str">
            <v/>
          </cell>
        </row>
        <row r="5500">
          <cell r="A5500">
            <v>43631</v>
          </cell>
          <cell r="AC5500">
            <v>31</v>
          </cell>
          <cell r="AE5500">
            <v>100</v>
          </cell>
          <cell r="AF5500" t="str">
            <v/>
          </cell>
        </row>
        <row r="5501">
          <cell r="A5501">
            <v>43631</v>
          </cell>
          <cell r="AB5501" t="str">
            <v>WON</v>
          </cell>
          <cell r="AC5501">
            <v>12.3</v>
          </cell>
          <cell r="AE5501">
            <v>100</v>
          </cell>
          <cell r="AF5501">
            <v>1230</v>
          </cell>
        </row>
        <row r="5502">
          <cell r="A5502">
            <v>43631</v>
          </cell>
          <cell r="AB5502" t="str">
            <v>2nd</v>
          </cell>
          <cell r="AC5502">
            <v>3.9</v>
          </cell>
          <cell r="AE5502">
            <v>100</v>
          </cell>
          <cell r="AF5502" t="str">
            <v/>
          </cell>
        </row>
        <row r="5503">
          <cell r="A5503">
            <v>43631</v>
          </cell>
          <cell r="AB5503" t="str">
            <v>WON</v>
          </cell>
          <cell r="AC5503">
            <v>2.35</v>
          </cell>
          <cell r="AE5503">
            <v>100</v>
          </cell>
          <cell r="AF5503">
            <v>235</v>
          </cell>
        </row>
        <row r="5504">
          <cell r="A5504">
            <v>43631</v>
          </cell>
          <cell r="AC5504">
            <v>7.5</v>
          </cell>
          <cell r="AE5504">
            <v>100</v>
          </cell>
          <cell r="AF5504" t="str">
            <v/>
          </cell>
        </row>
        <row r="5505">
          <cell r="A5505">
            <v>43631</v>
          </cell>
          <cell r="AB5505" t="str">
            <v>3rd</v>
          </cell>
          <cell r="AC5505">
            <v>9</v>
          </cell>
          <cell r="AE5505">
            <v>100</v>
          </cell>
          <cell r="AF5505" t="str">
            <v/>
          </cell>
        </row>
        <row r="5506">
          <cell r="A5506">
            <v>43631</v>
          </cell>
          <cell r="AC5506">
            <v>11</v>
          </cell>
          <cell r="AE5506">
            <v>100</v>
          </cell>
          <cell r="AF5506" t="str">
            <v/>
          </cell>
        </row>
        <row r="5507">
          <cell r="A5507">
            <v>43638</v>
          </cell>
          <cell r="AC5507">
            <v>3.5</v>
          </cell>
          <cell r="AE5507">
            <v>100</v>
          </cell>
          <cell r="AF5507" t="str">
            <v/>
          </cell>
        </row>
        <row r="5508">
          <cell r="A5508">
            <v>43638</v>
          </cell>
          <cell r="AC5508">
            <v>14</v>
          </cell>
          <cell r="AE5508">
            <v>100</v>
          </cell>
          <cell r="AF5508" t="str">
            <v/>
          </cell>
        </row>
        <row r="5509">
          <cell r="A5509">
            <v>43638</v>
          </cell>
          <cell r="AB5509" t="str">
            <v>2nd</v>
          </cell>
          <cell r="AC5509">
            <v>4.8</v>
          </cell>
          <cell r="AE5509">
            <v>100</v>
          </cell>
          <cell r="AF5509" t="str">
            <v/>
          </cell>
        </row>
        <row r="5510">
          <cell r="A5510">
            <v>43638</v>
          </cell>
          <cell r="AB5510" t="str">
            <v>3rd</v>
          </cell>
          <cell r="AC5510">
            <v>4.8</v>
          </cell>
          <cell r="AE5510">
            <v>100</v>
          </cell>
          <cell r="AF5510" t="str">
            <v/>
          </cell>
        </row>
        <row r="5511">
          <cell r="A5511">
            <v>43638</v>
          </cell>
          <cell r="AC5511">
            <v>5.5</v>
          </cell>
          <cell r="AE5511">
            <v>100</v>
          </cell>
          <cell r="AF5511" t="str">
            <v/>
          </cell>
        </row>
        <row r="5512">
          <cell r="A5512">
            <v>43638</v>
          </cell>
          <cell r="AB5512" t="str">
            <v>3rd</v>
          </cell>
          <cell r="AC5512">
            <v>14</v>
          </cell>
          <cell r="AE5512">
            <v>100</v>
          </cell>
          <cell r="AF5512" t="str">
            <v/>
          </cell>
        </row>
        <row r="5513">
          <cell r="A5513">
            <v>43638</v>
          </cell>
          <cell r="AC5513">
            <v>9.5</v>
          </cell>
          <cell r="AE5513">
            <v>100</v>
          </cell>
          <cell r="AF5513" t="str">
            <v/>
          </cell>
        </row>
        <row r="5514">
          <cell r="A5514">
            <v>43638</v>
          </cell>
          <cell r="AB5514" t="str">
            <v>WON</v>
          </cell>
          <cell r="AC5514">
            <v>5</v>
          </cell>
          <cell r="AE5514">
            <v>100</v>
          </cell>
          <cell r="AF5514">
            <v>500</v>
          </cell>
        </row>
        <row r="5515">
          <cell r="A5515">
            <v>43638</v>
          </cell>
          <cell r="AC5515">
            <v>9</v>
          </cell>
          <cell r="AE5515">
            <v>100</v>
          </cell>
          <cell r="AF5515" t="str">
            <v/>
          </cell>
        </row>
        <row r="5516">
          <cell r="A5516">
            <v>43638</v>
          </cell>
          <cell r="AC5516">
            <v>18</v>
          </cell>
          <cell r="AE5516">
            <v>100</v>
          </cell>
          <cell r="AF5516" t="str">
            <v/>
          </cell>
        </row>
        <row r="5517">
          <cell r="A5517">
            <v>43638</v>
          </cell>
          <cell r="AB5517" t="str">
            <v>WON</v>
          </cell>
          <cell r="AC5517">
            <v>2.15</v>
          </cell>
          <cell r="AE5517">
            <v>100</v>
          </cell>
          <cell r="AF5517">
            <v>215</v>
          </cell>
        </row>
        <row r="5518">
          <cell r="A5518">
            <v>43638</v>
          </cell>
          <cell r="AB5518" t="str">
            <v>3rd</v>
          </cell>
          <cell r="AC5518">
            <v>3.15</v>
          </cell>
          <cell r="AE5518">
            <v>100</v>
          </cell>
          <cell r="AF5518" t="str">
            <v/>
          </cell>
        </row>
        <row r="5519">
          <cell r="A5519">
            <v>43638</v>
          </cell>
          <cell r="AC5519">
            <v>21</v>
          </cell>
          <cell r="AE5519">
            <v>100</v>
          </cell>
          <cell r="AF5519" t="str">
            <v/>
          </cell>
        </row>
        <row r="5520">
          <cell r="A5520">
            <v>43638</v>
          </cell>
          <cell r="AC5520">
            <v>14</v>
          </cell>
          <cell r="AE5520">
            <v>100</v>
          </cell>
          <cell r="AF5520" t="str">
            <v/>
          </cell>
        </row>
        <row r="5521">
          <cell r="A5521">
            <v>43638</v>
          </cell>
          <cell r="AC5521">
            <v>11</v>
          </cell>
          <cell r="AE5521">
            <v>100</v>
          </cell>
          <cell r="AF5521" t="str">
            <v/>
          </cell>
        </row>
        <row r="5522">
          <cell r="A5522">
            <v>43638</v>
          </cell>
          <cell r="AC5522">
            <v>5.5</v>
          </cell>
          <cell r="AE5522">
            <v>100</v>
          </cell>
          <cell r="AF5522" t="str">
            <v/>
          </cell>
        </row>
        <row r="5523">
          <cell r="A5523">
            <v>43638</v>
          </cell>
          <cell r="AC5523">
            <v>2.8</v>
          </cell>
          <cell r="AE5523">
            <v>100</v>
          </cell>
          <cell r="AF5523" t="str">
            <v/>
          </cell>
        </row>
        <row r="5524">
          <cell r="A5524">
            <v>43638</v>
          </cell>
          <cell r="AB5524" t="str">
            <v>3rd</v>
          </cell>
          <cell r="AC5524">
            <v>7.5</v>
          </cell>
          <cell r="AE5524">
            <v>100</v>
          </cell>
          <cell r="AF5524" t="str">
            <v/>
          </cell>
        </row>
        <row r="5525">
          <cell r="A5525">
            <v>43638</v>
          </cell>
          <cell r="AC5525">
            <v>4</v>
          </cell>
          <cell r="AE5525">
            <v>100</v>
          </cell>
          <cell r="AF5525" t="str">
            <v/>
          </cell>
        </row>
        <row r="5526">
          <cell r="A5526">
            <v>43638</v>
          </cell>
          <cell r="AB5526" t="str">
            <v>WON</v>
          </cell>
          <cell r="AC5526">
            <v>31</v>
          </cell>
          <cell r="AE5526">
            <v>100</v>
          </cell>
          <cell r="AF5526">
            <v>3100</v>
          </cell>
        </row>
        <row r="5527">
          <cell r="A5527">
            <v>43638</v>
          </cell>
          <cell r="AB5527" t="str">
            <v>WON</v>
          </cell>
          <cell r="AC5527">
            <v>4</v>
          </cell>
          <cell r="AE5527">
            <v>100</v>
          </cell>
          <cell r="AF5527">
            <v>400</v>
          </cell>
        </row>
        <row r="5528">
          <cell r="A5528">
            <v>43638</v>
          </cell>
          <cell r="AC5528">
            <v>5.5</v>
          </cell>
          <cell r="AE5528">
            <v>100</v>
          </cell>
          <cell r="AF5528" t="str">
            <v/>
          </cell>
        </row>
        <row r="5529">
          <cell r="A5529">
            <v>43638</v>
          </cell>
          <cell r="AB5529" t="str">
            <v>3rd</v>
          </cell>
          <cell r="AC5529">
            <v>3.6</v>
          </cell>
          <cell r="AE5529">
            <v>100</v>
          </cell>
          <cell r="AF5529" t="str">
            <v/>
          </cell>
        </row>
        <row r="5530">
          <cell r="A5530">
            <v>43638</v>
          </cell>
          <cell r="AC5530">
            <v>31</v>
          </cell>
          <cell r="AE5530">
            <v>100</v>
          </cell>
          <cell r="AF5530" t="str">
            <v/>
          </cell>
        </row>
        <row r="5531">
          <cell r="A5531">
            <v>43638</v>
          </cell>
          <cell r="AC5531">
            <v>51</v>
          </cell>
          <cell r="AE5531">
            <v>100</v>
          </cell>
          <cell r="AF5531" t="str">
            <v/>
          </cell>
        </row>
        <row r="5532">
          <cell r="A5532">
            <v>43638</v>
          </cell>
          <cell r="AB5532" t="str">
            <v>L/Scr</v>
          </cell>
          <cell r="AC5532">
            <v>1</v>
          </cell>
          <cell r="AE5532" t="str">
            <v/>
          </cell>
          <cell r="AF5532" t="str">
            <v/>
          </cell>
        </row>
        <row r="5533">
          <cell r="A5533">
            <v>43638</v>
          </cell>
          <cell r="AC5533">
            <v>15</v>
          </cell>
          <cell r="AE5533">
            <v>100</v>
          </cell>
          <cell r="AF5533" t="str">
            <v/>
          </cell>
        </row>
        <row r="5534">
          <cell r="A5534">
            <v>43638</v>
          </cell>
          <cell r="AB5534" t="str">
            <v>WON</v>
          </cell>
          <cell r="AC5534">
            <v>2.1</v>
          </cell>
          <cell r="AE5534">
            <v>100</v>
          </cell>
          <cell r="AF5534">
            <v>210</v>
          </cell>
        </row>
        <row r="5535">
          <cell r="A5535">
            <v>43638</v>
          </cell>
          <cell r="AB5535" t="str">
            <v>2nd</v>
          </cell>
          <cell r="AC5535">
            <v>10</v>
          </cell>
          <cell r="AE5535">
            <v>100</v>
          </cell>
          <cell r="AF5535" t="str">
            <v/>
          </cell>
        </row>
        <row r="5536">
          <cell r="A5536">
            <v>43638</v>
          </cell>
          <cell r="AC5536">
            <v>13</v>
          </cell>
          <cell r="AE5536">
            <v>100</v>
          </cell>
          <cell r="AF5536" t="str">
            <v/>
          </cell>
        </row>
        <row r="5537">
          <cell r="A5537">
            <v>43638</v>
          </cell>
          <cell r="AC5537">
            <v>6</v>
          </cell>
          <cell r="AE5537">
            <v>100</v>
          </cell>
          <cell r="AF5537" t="str">
            <v/>
          </cell>
        </row>
        <row r="5538">
          <cell r="A5538">
            <v>43638</v>
          </cell>
          <cell r="AB5538" t="str">
            <v>2nd</v>
          </cell>
          <cell r="AC5538">
            <v>5.5</v>
          </cell>
          <cell r="AE5538">
            <v>100</v>
          </cell>
          <cell r="AF5538" t="str">
            <v/>
          </cell>
        </row>
        <row r="5539">
          <cell r="A5539">
            <v>43638</v>
          </cell>
          <cell r="AB5539" t="str">
            <v>3rd</v>
          </cell>
          <cell r="AC5539">
            <v>6</v>
          </cell>
          <cell r="AE5539">
            <v>100</v>
          </cell>
          <cell r="AF5539" t="str">
            <v/>
          </cell>
        </row>
        <row r="5540">
          <cell r="A5540">
            <v>43638</v>
          </cell>
          <cell r="AC5540">
            <v>7</v>
          </cell>
          <cell r="AE5540">
            <v>100</v>
          </cell>
          <cell r="AF5540" t="str">
            <v/>
          </cell>
        </row>
        <row r="5541">
          <cell r="A5541">
            <v>43638</v>
          </cell>
          <cell r="AC5541">
            <v>7.5</v>
          </cell>
          <cell r="AE5541">
            <v>100</v>
          </cell>
          <cell r="AF5541" t="str">
            <v/>
          </cell>
        </row>
        <row r="5542">
          <cell r="A5542">
            <v>43645</v>
          </cell>
          <cell r="AC5542">
            <v>4.4000000000000004</v>
          </cell>
          <cell r="AE5542">
            <v>100</v>
          </cell>
          <cell r="AF5542" t="str">
            <v/>
          </cell>
        </row>
        <row r="5543">
          <cell r="A5543">
            <v>43645</v>
          </cell>
          <cell r="AB5543" t="str">
            <v>3rd</v>
          </cell>
          <cell r="AC5543">
            <v>2.8</v>
          </cell>
          <cell r="AE5543">
            <v>100</v>
          </cell>
          <cell r="AF5543" t="str">
            <v/>
          </cell>
        </row>
        <row r="5544">
          <cell r="A5544">
            <v>43645</v>
          </cell>
          <cell r="AC5544">
            <v>8.5</v>
          </cell>
          <cell r="AE5544">
            <v>100</v>
          </cell>
          <cell r="AF5544" t="str">
            <v/>
          </cell>
        </row>
        <row r="5545">
          <cell r="A5545">
            <v>43645</v>
          </cell>
          <cell r="AB5545" t="str">
            <v>2nd</v>
          </cell>
          <cell r="AC5545">
            <v>7</v>
          </cell>
          <cell r="AE5545">
            <v>100</v>
          </cell>
          <cell r="AF5545" t="str">
            <v/>
          </cell>
        </row>
        <row r="5546">
          <cell r="A5546">
            <v>43645</v>
          </cell>
          <cell r="AC5546">
            <v>41</v>
          </cell>
          <cell r="AE5546">
            <v>100</v>
          </cell>
          <cell r="AF5546" t="str">
            <v/>
          </cell>
        </row>
        <row r="5547">
          <cell r="A5547">
            <v>43645</v>
          </cell>
          <cell r="AC5547">
            <v>6.5</v>
          </cell>
          <cell r="AE5547">
            <v>100</v>
          </cell>
          <cell r="AF5547" t="str">
            <v/>
          </cell>
        </row>
        <row r="5548">
          <cell r="A5548">
            <v>43645</v>
          </cell>
          <cell r="AC5548">
            <v>10</v>
          </cell>
          <cell r="AE5548">
            <v>100</v>
          </cell>
          <cell r="AF5548" t="str">
            <v/>
          </cell>
        </row>
        <row r="5549">
          <cell r="A5549">
            <v>43645</v>
          </cell>
          <cell r="AC5549">
            <v>7</v>
          </cell>
          <cell r="AE5549">
            <v>100</v>
          </cell>
          <cell r="AF5549" t="str">
            <v/>
          </cell>
        </row>
        <row r="5550">
          <cell r="A5550">
            <v>43645</v>
          </cell>
          <cell r="AB5550" t="str">
            <v>3rd</v>
          </cell>
          <cell r="AC5550">
            <v>15</v>
          </cell>
          <cell r="AE5550">
            <v>100</v>
          </cell>
          <cell r="AF5550" t="str">
            <v/>
          </cell>
        </row>
        <row r="5551">
          <cell r="A5551">
            <v>43645</v>
          </cell>
          <cell r="AB5551" t="str">
            <v>2nd</v>
          </cell>
          <cell r="AC5551">
            <v>4.5999999999999996</v>
          </cell>
          <cell r="AE5551">
            <v>100</v>
          </cell>
          <cell r="AF5551" t="str">
            <v/>
          </cell>
        </row>
        <row r="5552">
          <cell r="A5552">
            <v>43645</v>
          </cell>
          <cell r="AC5552">
            <v>3.6</v>
          </cell>
          <cell r="AE5552">
            <v>100</v>
          </cell>
          <cell r="AF5552" t="str">
            <v/>
          </cell>
        </row>
        <row r="5553">
          <cell r="A5553">
            <v>43645</v>
          </cell>
          <cell r="AC5553">
            <v>8</v>
          </cell>
          <cell r="AE5553">
            <v>100</v>
          </cell>
          <cell r="AF5553" t="str">
            <v/>
          </cell>
        </row>
        <row r="5554">
          <cell r="A5554">
            <v>43645</v>
          </cell>
          <cell r="AC5554">
            <v>5</v>
          </cell>
          <cell r="AE5554">
            <v>100</v>
          </cell>
          <cell r="AF5554" t="str">
            <v/>
          </cell>
        </row>
        <row r="5555">
          <cell r="A5555">
            <v>43645</v>
          </cell>
          <cell r="AB5555" t="str">
            <v>WON</v>
          </cell>
          <cell r="AC5555">
            <v>6.9</v>
          </cell>
          <cell r="AE5555">
            <v>100</v>
          </cell>
          <cell r="AF5555">
            <v>690</v>
          </cell>
        </row>
        <row r="5556">
          <cell r="A5556">
            <v>43645</v>
          </cell>
          <cell r="AB5556" t="str">
            <v>2nd</v>
          </cell>
          <cell r="AC5556">
            <v>8</v>
          </cell>
          <cell r="AE5556">
            <v>100</v>
          </cell>
          <cell r="AF5556" t="str">
            <v/>
          </cell>
        </row>
        <row r="5557">
          <cell r="A5557">
            <v>43645</v>
          </cell>
          <cell r="AC5557">
            <v>5</v>
          </cell>
          <cell r="AE5557">
            <v>100</v>
          </cell>
          <cell r="AF5557" t="str">
            <v/>
          </cell>
        </row>
        <row r="5558">
          <cell r="A5558">
            <v>43645</v>
          </cell>
          <cell r="AB5558" t="str">
            <v>2nd</v>
          </cell>
          <cell r="AC5558">
            <v>4</v>
          </cell>
          <cell r="AE5558">
            <v>100</v>
          </cell>
          <cell r="AF5558" t="str">
            <v/>
          </cell>
        </row>
        <row r="5559">
          <cell r="A5559">
            <v>43645</v>
          </cell>
          <cell r="AC5559">
            <v>7</v>
          </cell>
          <cell r="AE5559">
            <v>100</v>
          </cell>
          <cell r="AF5559" t="str">
            <v/>
          </cell>
        </row>
        <row r="5560">
          <cell r="A5560">
            <v>43645</v>
          </cell>
          <cell r="AC5560">
            <v>6.5</v>
          </cell>
          <cell r="AE5560">
            <v>100</v>
          </cell>
          <cell r="AF5560" t="str">
            <v/>
          </cell>
        </row>
        <row r="5561">
          <cell r="A5561">
            <v>43645</v>
          </cell>
          <cell r="AB5561" t="str">
            <v>3rd</v>
          </cell>
          <cell r="AC5561">
            <v>14</v>
          </cell>
          <cell r="AE5561">
            <v>100</v>
          </cell>
          <cell r="AF5561" t="str">
            <v/>
          </cell>
        </row>
        <row r="5562">
          <cell r="A5562">
            <v>43645</v>
          </cell>
          <cell r="AB5562" t="str">
            <v>Ntd</v>
          </cell>
          <cell r="AC5562">
            <v>6</v>
          </cell>
          <cell r="AE5562">
            <v>100</v>
          </cell>
          <cell r="AF5562" t="str">
            <v/>
          </cell>
        </row>
        <row r="5563">
          <cell r="A5563">
            <v>43645</v>
          </cell>
          <cell r="AB5563" t="str">
            <v>Ntd</v>
          </cell>
          <cell r="AC5563">
            <v>8</v>
          </cell>
          <cell r="AE5563">
            <v>100</v>
          </cell>
          <cell r="AF5563" t="str">
            <v/>
          </cell>
        </row>
        <row r="5564">
          <cell r="A5564">
            <v>43645</v>
          </cell>
          <cell r="AB5564" t="str">
            <v>2nd</v>
          </cell>
          <cell r="AC5564">
            <v>2.2999999999999998</v>
          </cell>
          <cell r="AE5564">
            <v>100</v>
          </cell>
          <cell r="AF5564" t="str">
            <v/>
          </cell>
        </row>
        <row r="5565">
          <cell r="A5565">
            <v>43645</v>
          </cell>
          <cell r="AB5565" t="str">
            <v>WON</v>
          </cell>
          <cell r="AC5565">
            <v>4.2</v>
          </cell>
          <cell r="AE5565">
            <v>100</v>
          </cell>
          <cell r="AF5565">
            <v>420</v>
          </cell>
        </row>
        <row r="5566">
          <cell r="A5566">
            <v>43645</v>
          </cell>
          <cell r="AC5566">
            <v>31</v>
          </cell>
          <cell r="AE5566">
            <v>100</v>
          </cell>
          <cell r="AF5566" t="str">
            <v/>
          </cell>
        </row>
        <row r="5567">
          <cell r="A5567">
            <v>43645</v>
          </cell>
          <cell r="AC5567">
            <v>5.5</v>
          </cell>
          <cell r="AE5567">
            <v>100</v>
          </cell>
          <cell r="AF5567" t="str">
            <v/>
          </cell>
        </row>
        <row r="5568">
          <cell r="A5568">
            <v>43645</v>
          </cell>
          <cell r="AB5568" t="str">
            <v>2nd</v>
          </cell>
          <cell r="AC5568">
            <v>41</v>
          </cell>
          <cell r="AE5568">
            <v>100</v>
          </cell>
          <cell r="AF5568" t="str">
            <v/>
          </cell>
        </row>
        <row r="5569">
          <cell r="A5569">
            <v>43645</v>
          </cell>
          <cell r="AB5569" t="str">
            <v>3rd</v>
          </cell>
          <cell r="AC5569">
            <v>5.5</v>
          </cell>
          <cell r="AE5569">
            <v>100</v>
          </cell>
          <cell r="AF5569" t="str">
            <v/>
          </cell>
        </row>
        <row r="5570">
          <cell r="A5570">
            <v>43645</v>
          </cell>
          <cell r="AC5570">
            <v>7.5</v>
          </cell>
          <cell r="AE5570">
            <v>100</v>
          </cell>
          <cell r="AF5570" t="str">
            <v/>
          </cell>
        </row>
        <row r="5571">
          <cell r="A5571">
            <v>43645</v>
          </cell>
          <cell r="AC5571">
            <v>5</v>
          </cell>
          <cell r="AE5571">
            <v>100</v>
          </cell>
          <cell r="AF5571" t="str">
            <v/>
          </cell>
        </row>
        <row r="5572">
          <cell r="A5572">
            <v>43645</v>
          </cell>
          <cell r="AC5572">
            <v>3.6</v>
          </cell>
          <cell r="AE5572">
            <v>100</v>
          </cell>
          <cell r="AF5572" t="str">
            <v/>
          </cell>
        </row>
        <row r="5573">
          <cell r="A5573">
            <v>43645</v>
          </cell>
          <cell r="AC5573">
            <v>5</v>
          </cell>
          <cell r="AE5573">
            <v>100</v>
          </cell>
          <cell r="AF5573" t="str">
            <v/>
          </cell>
        </row>
        <row r="5574">
          <cell r="A5574">
            <v>43645</v>
          </cell>
          <cell r="AC5574">
            <v>19</v>
          </cell>
          <cell r="AE5574">
            <v>100</v>
          </cell>
          <cell r="AF5574" t="str">
            <v/>
          </cell>
        </row>
        <row r="5575">
          <cell r="A5575">
            <v>43645</v>
          </cell>
          <cell r="AC5575">
            <v>17</v>
          </cell>
          <cell r="AE5575">
            <v>100</v>
          </cell>
          <cell r="AF5575" t="str">
            <v/>
          </cell>
        </row>
        <row r="5576">
          <cell r="A5576">
            <v>43645</v>
          </cell>
          <cell r="AB5576" t="str">
            <v>WON</v>
          </cell>
          <cell r="AC5576">
            <v>3.6</v>
          </cell>
          <cell r="AE5576">
            <v>100</v>
          </cell>
          <cell r="AF5576">
            <v>360</v>
          </cell>
        </row>
        <row r="5577">
          <cell r="A5577">
            <v>43652</v>
          </cell>
          <cell r="AC5577">
            <v>5.5</v>
          </cell>
          <cell r="AE5577">
            <v>100</v>
          </cell>
          <cell r="AF5577" t="str">
            <v/>
          </cell>
        </row>
        <row r="5578">
          <cell r="A5578">
            <v>43652</v>
          </cell>
          <cell r="AC5578">
            <v>3.5</v>
          </cell>
          <cell r="AE5578">
            <v>100</v>
          </cell>
          <cell r="AF5578" t="str">
            <v/>
          </cell>
        </row>
        <row r="5579">
          <cell r="A5579">
            <v>43652</v>
          </cell>
          <cell r="AB5579" t="str">
            <v>2nd</v>
          </cell>
          <cell r="AC5579">
            <v>3.2</v>
          </cell>
          <cell r="AE5579">
            <v>100</v>
          </cell>
          <cell r="AF5579" t="str">
            <v/>
          </cell>
        </row>
        <row r="5580">
          <cell r="A5580">
            <v>43652</v>
          </cell>
          <cell r="AB5580" t="str">
            <v>WON</v>
          </cell>
          <cell r="AC5580">
            <v>5.5</v>
          </cell>
          <cell r="AE5580">
            <v>100</v>
          </cell>
          <cell r="AF5580">
            <v>550</v>
          </cell>
        </row>
        <row r="5581">
          <cell r="A5581">
            <v>43652</v>
          </cell>
          <cell r="AC5581">
            <v>12</v>
          </cell>
          <cell r="AE5581">
            <v>100</v>
          </cell>
          <cell r="AF5581" t="str">
            <v/>
          </cell>
        </row>
        <row r="5582">
          <cell r="A5582">
            <v>43652</v>
          </cell>
          <cell r="AB5582" t="str">
            <v>2nd</v>
          </cell>
          <cell r="AC5582">
            <v>2.2999999999999998</v>
          </cell>
          <cell r="AE5582">
            <v>100</v>
          </cell>
          <cell r="AF5582" t="str">
            <v/>
          </cell>
        </row>
        <row r="5583">
          <cell r="A5583">
            <v>43652</v>
          </cell>
          <cell r="AC5583">
            <v>4.5999999999999996</v>
          </cell>
          <cell r="AE5583">
            <v>100</v>
          </cell>
          <cell r="AF5583" t="str">
            <v/>
          </cell>
        </row>
        <row r="5584">
          <cell r="A5584">
            <v>43652</v>
          </cell>
          <cell r="AB5584" t="str">
            <v>WON</v>
          </cell>
          <cell r="AC5584">
            <v>5.5</v>
          </cell>
          <cell r="AE5584">
            <v>100</v>
          </cell>
          <cell r="AF5584">
            <v>550</v>
          </cell>
        </row>
        <row r="5585">
          <cell r="A5585">
            <v>43652</v>
          </cell>
          <cell r="AC5585">
            <v>11</v>
          </cell>
          <cell r="AE5585">
            <v>100</v>
          </cell>
          <cell r="AF5585" t="str">
            <v/>
          </cell>
        </row>
        <row r="5586">
          <cell r="A5586">
            <v>43652</v>
          </cell>
          <cell r="AB5586" t="str">
            <v>Ntd</v>
          </cell>
          <cell r="AC5586">
            <v>6.5</v>
          </cell>
          <cell r="AE5586">
            <v>100</v>
          </cell>
          <cell r="AF5586" t="str">
            <v/>
          </cell>
        </row>
        <row r="5587">
          <cell r="A5587">
            <v>43652</v>
          </cell>
          <cell r="AB5587" t="str">
            <v>2nd</v>
          </cell>
          <cell r="AC5587">
            <v>9.5</v>
          </cell>
          <cell r="AE5587">
            <v>100</v>
          </cell>
          <cell r="AF5587" t="str">
            <v/>
          </cell>
        </row>
        <row r="5588">
          <cell r="A5588">
            <v>43652</v>
          </cell>
          <cell r="AB5588" t="str">
            <v>WON</v>
          </cell>
          <cell r="AC5588">
            <v>1.6</v>
          </cell>
          <cell r="AE5588">
            <v>100</v>
          </cell>
          <cell r="AF5588">
            <v>160</v>
          </cell>
        </row>
        <row r="5589">
          <cell r="A5589">
            <v>43652</v>
          </cell>
          <cell r="AB5589" t="str">
            <v>3rd</v>
          </cell>
          <cell r="AC5589">
            <v>6</v>
          </cell>
          <cell r="AE5589">
            <v>100</v>
          </cell>
          <cell r="AF5589" t="str">
            <v/>
          </cell>
        </row>
        <row r="5590">
          <cell r="A5590">
            <v>43652</v>
          </cell>
          <cell r="AC5590">
            <v>7</v>
          </cell>
          <cell r="AE5590">
            <v>100</v>
          </cell>
          <cell r="AF5590" t="str">
            <v/>
          </cell>
        </row>
        <row r="5591">
          <cell r="A5591">
            <v>43652</v>
          </cell>
          <cell r="AC5591">
            <v>26</v>
          </cell>
          <cell r="AE5591">
            <v>100</v>
          </cell>
          <cell r="AF5591" t="str">
            <v/>
          </cell>
        </row>
        <row r="5592">
          <cell r="A5592">
            <v>43652</v>
          </cell>
          <cell r="AC5592">
            <v>5.5</v>
          </cell>
          <cell r="AE5592">
            <v>100</v>
          </cell>
          <cell r="AF5592" t="str">
            <v/>
          </cell>
        </row>
        <row r="5593">
          <cell r="A5593">
            <v>43652</v>
          </cell>
          <cell r="AC5593">
            <v>18</v>
          </cell>
          <cell r="AE5593">
            <v>100</v>
          </cell>
          <cell r="AF5593" t="str">
            <v/>
          </cell>
        </row>
        <row r="5594">
          <cell r="A5594">
            <v>43652</v>
          </cell>
          <cell r="AC5594">
            <v>8</v>
          </cell>
          <cell r="AE5594">
            <v>100</v>
          </cell>
          <cell r="AF5594" t="str">
            <v/>
          </cell>
        </row>
        <row r="5595">
          <cell r="A5595">
            <v>43652</v>
          </cell>
          <cell r="AC5595">
            <v>7.5</v>
          </cell>
          <cell r="AE5595">
            <v>100</v>
          </cell>
          <cell r="AF5595" t="str">
            <v/>
          </cell>
        </row>
        <row r="5596">
          <cell r="A5596">
            <v>43652</v>
          </cell>
          <cell r="AB5596" t="str">
            <v>WON</v>
          </cell>
          <cell r="AC5596">
            <v>2.8</v>
          </cell>
          <cell r="AE5596">
            <v>100</v>
          </cell>
          <cell r="AF5596">
            <v>280</v>
          </cell>
        </row>
        <row r="5597">
          <cell r="A5597">
            <v>43652</v>
          </cell>
          <cell r="AC5597">
            <v>4.8</v>
          </cell>
          <cell r="AE5597">
            <v>100</v>
          </cell>
          <cell r="AF5597" t="str">
            <v/>
          </cell>
        </row>
        <row r="5598">
          <cell r="A5598">
            <v>43652</v>
          </cell>
          <cell r="AC5598">
            <v>18</v>
          </cell>
          <cell r="AE5598">
            <v>100</v>
          </cell>
          <cell r="AF5598" t="str">
            <v/>
          </cell>
        </row>
        <row r="5599">
          <cell r="A5599">
            <v>43652</v>
          </cell>
          <cell r="AB5599" t="str">
            <v>2nd</v>
          </cell>
          <cell r="AC5599">
            <v>9</v>
          </cell>
          <cell r="AE5599">
            <v>100</v>
          </cell>
          <cell r="AF5599" t="str">
            <v/>
          </cell>
        </row>
        <row r="5600">
          <cell r="A5600">
            <v>43652</v>
          </cell>
          <cell r="AC5600">
            <v>26</v>
          </cell>
          <cell r="AE5600">
            <v>100</v>
          </cell>
          <cell r="AF5600" t="str">
            <v/>
          </cell>
        </row>
        <row r="5601">
          <cell r="A5601">
            <v>43652</v>
          </cell>
          <cell r="AB5601" t="str">
            <v>WON</v>
          </cell>
          <cell r="AC5601">
            <v>6.5</v>
          </cell>
          <cell r="AE5601">
            <v>100</v>
          </cell>
          <cell r="AF5601">
            <v>650</v>
          </cell>
        </row>
        <row r="5602">
          <cell r="A5602">
            <v>43652</v>
          </cell>
          <cell r="AB5602" t="str">
            <v>2nd</v>
          </cell>
          <cell r="AC5602">
            <v>3.9</v>
          </cell>
          <cell r="AE5602">
            <v>100</v>
          </cell>
          <cell r="AF5602" t="str">
            <v/>
          </cell>
        </row>
        <row r="5603">
          <cell r="A5603">
            <v>43652</v>
          </cell>
          <cell r="AC5603">
            <v>4.5999999999999996</v>
          </cell>
          <cell r="AE5603">
            <v>100</v>
          </cell>
          <cell r="AF5603" t="str">
            <v/>
          </cell>
        </row>
        <row r="5604">
          <cell r="A5604">
            <v>43652</v>
          </cell>
          <cell r="AC5604">
            <v>11</v>
          </cell>
          <cell r="AE5604">
            <v>100</v>
          </cell>
          <cell r="AF5604" t="str">
            <v/>
          </cell>
        </row>
        <row r="5605">
          <cell r="A5605">
            <v>43652</v>
          </cell>
          <cell r="AB5605" t="str">
            <v>3rd</v>
          </cell>
          <cell r="AC5605">
            <v>10</v>
          </cell>
          <cell r="AE5605">
            <v>100</v>
          </cell>
          <cell r="AF5605" t="str">
            <v/>
          </cell>
        </row>
        <row r="5606">
          <cell r="A5606">
            <v>43652</v>
          </cell>
          <cell r="AB5606" t="str">
            <v>WON</v>
          </cell>
          <cell r="AC5606">
            <v>12.7</v>
          </cell>
          <cell r="AE5606">
            <v>100</v>
          </cell>
          <cell r="AF5606">
            <v>1270</v>
          </cell>
        </row>
        <row r="5607">
          <cell r="A5607">
            <v>43652</v>
          </cell>
          <cell r="AC5607">
            <v>6</v>
          </cell>
          <cell r="AE5607">
            <v>100</v>
          </cell>
          <cell r="AF5607" t="str">
            <v/>
          </cell>
        </row>
        <row r="5608">
          <cell r="A5608">
            <v>43652</v>
          </cell>
          <cell r="AC5608">
            <v>11</v>
          </cell>
          <cell r="AE5608">
            <v>100</v>
          </cell>
          <cell r="AF5608" t="str">
            <v/>
          </cell>
        </row>
        <row r="5609">
          <cell r="A5609">
            <v>43652</v>
          </cell>
          <cell r="AC5609">
            <v>4.2</v>
          </cell>
          <cell r="AE5609">
            <v>100</v>
          </cell>
          <cell r="AF5609" t="str">
            <v/>
          </cell>
        </row>
        <row r="5610">
          <cell r="A5610">
            <v>43652</v>
          </cell>
          <cell r="AB5610" t="str">
            <v>WON</v>
          </cell>
          <cell r="AC5610">
            <v>9</v>
          </cell>
          <cell r="AE5610">
            <v>100</v>
          </cell>
          <cell r="AF5610">
            <v>900</v>
          </cell>
        </row>
        <row r="5611">
          <cell r="A5611">
            <v>43652</v>
          </cell>
          <cell r="AC5611">
            <v>16</v>
          </cell>
          <cell r="AE5611">
            <v>100</v>
          </cell>
          <cell r="AF5611" t="str">
            <v/>
          </cell>
        </row>
        <row r="5612">
          <cell r="A5612">
            <v>43652</v>
          </cell>
          <cell r="AB5612" t="str">
            <v>2nd</v>
          </cell>
          <cell r="AC5612">
            <v>1.9</v>
          </cell>
          <cell r="AE5612">
            <v>100</v>
          </cell>
          <cell r="AF5612" t="str">
            <v/>
          </cell>
        </row>
        <row r="5613">
          <cell r="A5613">
            <v>43652</v>
          </cell>
          <cell r="AC5613">
            <v>5.5</v>
          </cell>
          <cell r="AE5613">
            <v>100</v>
          </cell>
          <cell r="AF5613" t="str">
            <v/>
          </cell>
        </row>
        <row r="5614">
          <cell r="A5614">
            <v>43652</v>
          </cell>
          <cell r="AC5614">
            <v>31</v>
          </cell>
          <cell r="AE5614">
            <v>100</v>
          </cell>
          <cell r="AF5614" t="str">
            <v/>
          </cell>
        </row>
        <row r="5615">
          <cell r="A5615">
            <v>43652</v>
          </cell>
          <cell r="AC5615">
            <v>14</v>
          </cell>
          <cell r="AE5615">
            <v>100</v>
          </cell>
          <cell r="AF5615" t="str">
            <v/>
          </cell>
        </row>
        <row r="5616">
          <cell r="A5616">
            <v>43652</v>
          </cell>
          <cell r="AB5616" t="str">
            <v>WON</v>
          </cell>
          <cell r="AC5616">
            <v>18</v>
          </cell>
          <cell r="AE5616">
            <v>100</v>
          </cell>
          <cell r="AF5616">
            <v>1800</v>
          </cell>
        </row>
        <row r="5617">
          <cell r="A5617">
            <v>43659</v>
          </cell>
          <cell r="AC5617">
            <v>6.5</v>
          </cell>
          <cell r="AE5617">
            <v>100</v>
          </cell>
          <cell r="AF5617" t="str">
            <v/>
          </cell>
        </row>
        <row r="5618">
          <cell r="A5618">
            <v>43659</v>
          </cell>
          <cell r="AB5618" t="str">
            <v>2nd</v>
          </cell>
          <cell r="AC5618">
            <v>7.5</v>
          </cell>
          <cell r="AE5618">
            <v>100</v>
          </cell>
          <cell r="AF5618" t="str">
            <v/>
          </cell>
        </row>
        <row r="5619">
          <cell r="A5619">
            <v>43659</v>
          </cell>
          <cell r="AC5619">
            <v>9</v>
          </cell>
          <cell r="AE5619">
            <v>100</v>
          </cell>
          <cell r="AF5619" t="str">
            <v/>
          </cell>
        </row>
        <row r="5620">
          <cell r="A5620">
            <v>43659</v>
          </cell>
          <cell r="AB5620" t="str">
            <v>3rd</v>
          </cell>
          <cell r="AC5620">
            <v>4</v>
          </cell>
          <cell r="AE5620">
            <v>100</v>
          </cell>
          <cell r="AF5620" t="str">
            <v/>
          </cell>
        </row>
        <row r="5621">
          <cell r="A5621">
            <v>43659</v>
          </cell>
          <cell r="AB5621" t="str">
            <v>WON</v>
          </cell>
          <cell r="AC5621">
            <v>6.5</v>
          </cell>
          <cell r="AE5621">
            <v>100</v>
          </cell>
          <cell r="AF5621">
            <v>650</v>
          </cell>
        </row>
        <row r="5622">
          <cell r="A5622">
            <v>43659</v>
          </cell>
          <cell r="AB5622" t="str">
            <v>2nd</v>
          </cell>
          <cell r="AC5622">
            <v>4.4000000000000004</v>
          </cell>
          <cell r="AE5622">
            <v>100</v>
          </cell>
          <cell r="AF5622" t="str">
            <v/>
          </cell>
        </row>
        <row r="5623">
          <cell r="A5623">
            <v>43659</v>
          </cell>
          <cell r="AC5623">
            <v>2.8</v>
          </cell>
          <cell r="AE5623">
            <v>100</v>
          </cell>
          <cell r="AF5623" t="str">
            <v/>
          </cell>
        </row>
        <row r="5624">
          <cell r="A5624">
            <v>43659</v>
          </cell>
          <cell r="AB5624" t="str">
            <v>3rd</v>
          </cell>
          <cell r="AC5624">
            <v>13</v>
          </cell>
          <cell r="AE5624">
            <v>100</v>
          </cell>
          <cell r="AF5624" t="str">
            <v/>
          </cell>
        </row>
        <row r="5625">
          <cell r="A5625">
            <v>43659</v>
          </cell>
          <cell r="AC5625">
            <v>7.5</v>
          </cell>
          <cell r="AE5625">
            <v>100</v>
          </cell>
          <cell r="AF5625" t="str">
            <v/>
          </cell>
        </row>
        <row r="5626">
          <cell r="A5626">
            <v>43659</v>
          </cell>
          <cell r="AC5626">
            <v>12</v>
          </cell>
          <cell r="AE5626">
            <v>100</v>
          </cell>
          <cell r="AF5626" t="str">
            <v/>
          </cell>
        </row>
        <row r="5627">
          <cell r="A5627">
            <v>43659</v>
          </cell>
          <cell r="AB5627" t="str">
            <v>Ntd</v>
          </cell>
          <cell r="AC5627">
            <v>6</v>
          </cell>
          <cell r="AE5627">
            <v>100</v>
          </cell>
          <cell r="AF5627" t="str">
            <v/>
          </cell>
        </row>
        <row r="5628">
          <cell r="A5628">
            <v>43659</v>
          </cell>
          <cell r="AB5628" t="str">
            <v>2nd</v>
          </cell>
          <cell r="AC5628">
            <v>2.15</v>
          </cell>
          <cell r="AE5628">
            <v>100</v>
          </cell>
          <cell r="AF5628" t="str">
            <v/>
          </cell>
        </row>
        <row r="5629">
          <cell r="A5629">
            <v>43659</v>
          </cell>
          <cell r="AC5629">
            <v>5.5</v>
          </cell>
          <cell r="AE5629">
            <v>100</v>
          </cell>
          <cell r="AF5629" t="str">
            <v/>
          </cell>
        </row>
        <row r="5630">
          <cell r="A5630">
            <v>43659</v>
          </cell>
          <cell r="AC5630">
            <v>6</v>
          </cell>
          <cell r="AE5630">
            <v>100</v>
          </cell>
          <cell r="AF5630" t="str">
            <v/>
          </cell>
        </row>
        <row r="5631">
          <cell r="A5631">
            <v>43659</v>
          </cell>
          <cell r="AB5631" t="str">
            <v>WON</v>
          </cell>
          <cell r="AC5631">
            <v>17</v>
          </cell>
          <cell r="AE5631">
            <v>100</v>
          </cell>
          <cell r="AF5631">
            <v>1700</v>
          </cell>
        </row>
        <row r="5632">
          <cell r="A5632">
            <v>43659</v>
          </cell>
          <cell r="AB5632" t="str">
            <v>WON</v>
          </cell>
          <cell r="AC5632">
            <v>2.8</v>
          </cell>
          <cell r="AE5632">
            <v>100</v>
          </cell>
          <cell r="AF5632">
            <v>280</v>
          </cell>
        </row>
        <row r="5633">
          <cell r="A5633">
            <v>43659</v>
          </cell>
          <cell r="AB5633" t="str">
            <v>3rd</v>
          </cell>
          <cell r="AC5633">
            <v>2.6</v>
          </cell>
          <cell r="AE5633">
            <v>100</v>
          </cell>
          <cell r="AF5633" t="str">
            <v/>
          </cell>
        </row>
        <row r="5634">
          <cell r="A5634">
            <v>43659</v>
          </cell>
          <cell r="AB5634" t="str">
            <v>2nd</v>
          </cell>
          <cell r="AC5634">
            <v>10</v>
          </cell>
          <cell r="AE5634">
            <v>100</v>
          </cell>
          <cell r="AF5634" t="str">
            <v/>
          </cell>
        </row>
        <row r="5635">
          <cell r="A5635">
            <v>43659</v>
          </cell>
          <cell r="AC5635">
            <v>12</v>
          </cell>
          <cell r="AE5635">
            <v>100</v>
          </cell>
          <cell r="AF5635" t="str">
            <v/>
          </cell>
        </row>
        <row r="5636">
          <cell r="A5636">
            <v>43659</v>
          </cell>
          <cell r="AC5636">
            <v>12</v>
          </cell>
          <cell r="AE5636">
            <v>100</v>
          </cell>
          <cell r="AF5636" t="str">
            <v/>
          </cell>
        </row>
        <row r="5637">
          <cell r="A5637">
            <v>43659</v>
          </cell>
          <cell r="AC5637">
            <v>5.5</v>
          </cell>
          <cell r="AE5637">
            <v>100</v>
          </cell>
          <cell r="AF5637" t="str">
            <v/>
          </cell>
        </row>
        <row r="5638">
          <cell r="A5638">
            <v>43659</v>
          </cell>
          <cell r="AC5638">
            <v>7.5</v>
          </cell>
          <cell r="AE5638">
            <v>100</v>
          </cell>
          <cell r="AF5638" t="str">
            <v/>
          </cell>
        </row>
        <row r="5639">
          <cell r="A5639">
            <v>43659</v>
          </cell>
          <cell r="AB5639" t="str">
            <v>WON</v>
          </cell>
          <cell r="AC5639">
            <v>5</v>
          </cell>
          <cell r="AE5639">
            <v>100</v>
          </cell>
          <cell r="AF5639">
            <v>500</v>
          </cell>
        </row>
        <row r="5640">
          <cell r="A5640">
            <v>43659</v>
          </cell>
          <cell r="AC5640">
            <v>6</v>
          </cell>
          <cell r="AE5640">
            <v>100</v>
          </cell>
          <cell r="AF5640" t="str">
            <v/>
          </cell>
        </row>
        <row r="5641">
          <cell r="A5641">
            <v>43659</v>
          </cell>
          <cell r="AB5641" t="str">
            <v>2nd</v>
          </cell>
          <cell r="AC5641">
            <v>11</v>
          </cell>
          <cell r="AE5641">
            <v>100</v>
          </cell>
          <cell r="AF5641" t="str">
            <v/>
          </cell>
        </row>
        <row r="5642">
          <cell r="A5642">
            <v>43659</v>
          </cell>
          <cell r="AC5642">
            <v>5</v>
          </cell>
          <cell r="AE5642">
            <v>100</v>
          </cell>
          <cell r="AF5642" t="str">
            <v/>
          </cell>
        </row>
        <row r="5643">
          <cell r="A5643">
            <v>43659</v>
          </cell>
          <cell r="AC5643">
            <v>8</v>
          </cell>
          <cell r="AE5643">
            <v>100</v>
          </cell>
          <cell r="AF5643" t="str">
            <v/>
          </cell>
        </row>
        <row r="5644">
          <cell r="A5644">
            <v>43659</v>
          </cell>
          <cell r="AB5644" t="str">
            <v>2nd</v>
          </cell>
          <cell r="AC5644">
            <v>4.4000000000000004</v>
          </cell>
          <cell r="AE5644">
            <v>100</v>
          </cell>
          <cell r="AF5644" t="str">
            <v/>
          </cell>
        </row>
        <row r="5645">
          <cell r="A5645">
            <v>43659</v>
          </cell>
          <cell r="AC5645">
            <v>8</v>
          </cell>
          <cell r="AE5645">
            <v>100</v>
          </cell>
          <cell r="AF5645" t="str">
            <v/>
          </cell>
        </row>
        <row r="5646">
          <cell r="A5646">
            <v>43659</v>
          </cell>
          <cell r="AC5646">
            <v>9.5</v>
          </cell>
          <cell r="AE5646">
            <v>100</v>
          </cell>
          <cell r="AF5646" t="str">
            <v/>
          </cell>
        </row>
        <row r="5647">
          <cell r="A5647">
            <v>43659</v>
          </cell>
          <cell r="AC5647">
            <v>8.5</v>
          </cell>
          <cell r="AE5647">
            <v>100</v>
          </cell>
          <cell r="AF5647" t="str">
            <v/>
          </cell>
        </row>
        <row r="5648">
          <cell r="A5648">
            <v>43659</v>
          </cell>
          <cell r="AB5648" t="str">
            <v>WON</v>
          </cell>
          <cell r="AC5648">
            <v>4.5</v>
          </cell>
          <cell r="AE5648">
            <v>100</v>
          </cell>
          <cell r="AF5648">
            <v>450</v>
          </cell>
        </row>
        <row r="5649">
          <cell r="A5649">
            <v>43659</v>
          </cell>
          <cell r="AC5649">
            <v>19</v>
          </cell>
          <cell r="AE5649">
            <v>100</v>
          </cell>
          <cell r="AF5649" t="str">
            <v/>
          </cell>
        </row>
        <row r="5650">
          <cell r="A5650">
            <v>43659</v>
          </cell>
          <cell r="AB5650" t="str">
            <v>3rd</v>
          </cell>
          <cell r="AC5650">
            <v>7.5</v>
          </cell>
          <cell r="AE5650">
            <v>100</v>
          </cell>
          <cell r="AF5650" t="str">
            <v/>
          </cell>
        </row>
        <row r="5651">
          <cell r="A5651">
            <v>43659</v>
          </cell>
          <cell r="AC5651">
            <v>5.5</v>
          </cell>
          <cell r="AE5651">
            <v>100</v>
          </cell>
          <cell r="AF5651" t="str">
            <v/>
          </cell>
        </row>
        <row r="5652">
          <cell r="A5652">
            <v>43666</v>
          </cell>
          <cell r="AB5652" t="str">
            <v>2nd</v>
          </cell>
          <cell r="AC5652">
            <v>4.2</v>
          </cell>
          <cell r="AE5652">
            <v>100</v>
          </cell>
          <cell r="AF5652" t="str">
            <v/>
          </cell>
        </row>
        <row r="5653">
          <cell r="A5653">
            <v>43666</v>
          </cell>
          <cell r="AC5653">
            <v>10</v>
          </cell>
          <cell r="AE5653">
            <v>100</v>
          </cell>
          <cell r="AF5653" t="str">
            <v/>
          </cell>
        </row>
        <row r="5654">
          <cell r="A5654">
            <v>43666</v>
          </cell>
          <cell r="AC5654">
            <v>5.5</v>
          </cell>
          <cell r="AE5654">
            <v>100</v>
          </cell>
          <cell r="AF5654" t="str">
            <v/>
          </cell>
        </row>
        <row r="5655">
          <cell r="A5655">
            <v>43666</v>
          </cell>
          <cell r="AB5655" t="str">
            <v>WON</v>
          </cell>
          <cell r="AC5655">
            <v>7</v>
          </cell>
          <cell r="AE5655">
            <v>100</v>
          </cell>
          <cell r="AF5655">
            <v>700</v>
          </cell>
        </row>
        <row r="5656">
          <cell r="A5656">
            <v>43666</v>
          </cell>
          <cell r="AC5656">
            <v>5.5</v>
          </cell>
          <cell r="AE5656">
            <v>100</v>
          </cell>
          <cell r="AF5656" t="str">
            <v/>
          </cell>
        </row>
        <row r="5657">
          <cell r="A5657">
            <v>43666</v>
          </cell>
          <cell r="AC5657">
            <v>6.5</v>
          </cell>
          <cell r="AE5657">
            <v>100</v>
          </cell>
          <cell r="AF5657" t="str">
            <v/>
          </cell>
        </row>
        <row r="5658">
          <cell r="A5658">
            <v>43666</v>
          </cell>
          <cell r="AC5658">
            <v>5</v>
          </cell>
          <cell r="AE5658">
            <v>100</v>
          </cell>
          <cell r="AF5658" t="str">
            <v/>
          </cell>
        </row>
        <row r="5659">
          <cell r="A5659">
            <v>43666</v>
          </cell>
          <cell r="AB5659" t="str">
            <v>WON</v>
          </cell>
          <cell r="AC5659">
            <v>3.2</v>
          </cell>
          <cell r="AE5659">
            <v>100</v>
          </cell>
          <cell r="AF5659">
            <v>320</v>
          </cell>
        </row>
        <row r="5660">
          <cell r="A5660">
            <v>43666</v>
          </cell>
          <cell r="AC5660">
            <v>14</v>
          </cell>
          <cell r="AE5660">
            <v>100</v>
          </cell>
          <cell r="AF5660" t="str">
            <v/>
          </cell>
        </row>
        <row r="5661">
          <cell r="A5661">
            <v>43666</v>
          </cell>
          <cell r="AC5661">
            <v>11</v>
          </cell>
          <cell r="AE5661">
            <v>100</v>
          </cell>
          <cell r="AF5661" t="str">
            <v/>
          </cell>
        </row>
        <row r="5662">
          <cell r="A5662">
            <v>43666</v>
          </cell>
          <cell r="AC5662">
            <v>12</v>
          </cell>
          <cell r="AE5662">
            <v>100</v>
          </cell>
          <cell r="AF5662" t="str">
            <v/>
          </cell>
        </row>
        <row r="5663">
          <cell r="A5663">
            <v>43666</v>
          </cell>
          <cell r="AC5663">
            <v>6.5</v>
          </cell>
          <cell r="AE5663">
            <v>100</v>
          </cell>
          <cell r="AF5663" t="str">
            <v/>
          </cell>
        </row>
        <row r="5664">
          <cell r="A5664">
            <v>43666</v>
          </cell>
          <cell r="AB5664" t="str">
            <v>2nd</v>
          </cell>
          <cell r="AC5664">
            <v>6</v>
          </cell>
          <cell r="AE5664">
            <v>100</v>
          </cell>
          <cell r="AF5664" t="str">
            <v/>
          </cell>
        </row>
        <row r="5665">
          <cell r="A5665">
            <v>43666</v>
          </cell>
          <cell r="AC5665">
            <v>5</v>
          </cell>
          <cell r="AE5665">
            <v>100</v>
          </cell>
          <cell r="AF5665" t="str">
            <v/>
          </cell>
        </row>
        <row r="5666">
          <cell r="A5666">
            <v>43666</v>
          </cell>
          <cell r="AC5666">
            <v>31</v>
          </cell>
          <cell r="AE5666">
            <v>100</v>
          </cell>
          <cell r="AF5666" t="str">
            <v/>
          </cell>
        </row>
        <row r="5667">
          <cell r="A5667">
            <v>43666</v>
          </cell>
          <cell r="AB5667" t="str">
            <v>3rd</v>
          </cell>
          <cell r="AC5667">
            <v>4.8</v>
          </cell>
          <cell r="AE5667">
            <v>100</v>
          </cell>
          <cell r="AF5667" t="str">
            <v/>
          </cell>
        </row>
        <row r="5668">
          <cell r="A5668">
            <v>43666</v>
          </cell>
          <cell r="AC5668">
            <v>2.9</v>
          </cell>
          <cell r="AE5668">
            <v>100</v>
          </cell>
          <cell r="AF5668" t="str">
            <v/>
          </cell>
        </row>
        <row r="5669">
          <cell r="A5669">
            <v>43666</v>
          </cell>
          <cell r="AC5669">
            <v>18</v>
          </cell>
          <cell r="AE5669">
            <v>100</v>
          </cell>
          <cell r="AF5669" t="str">
            <v/>
          </cell>
        </row>
        <row r="5670">
          <cell r="A5670">
            <v>43666</v>
          </cell>
          <cell r="AC5670">
            <v>9</v>
          </cell>
          <cell r="AE5670">
            <v>100</v>
          </cell>
          <cell r="AF5670" t="str">
            <v/>
          </cell>
        </row>
        <row r="5671">
          <cell r="A5671">
            <v>43666</v>
          </cell>
          <cell r="AB5671" t="str">
            <v>WON</v>
          </cell>
          <cell r="AC5671">
            <v>7.4</v>
          </cell>
          <cell r="AE5671">
            <v>100</v>
          </cell>
          <cell r="AF5671">
            <v>740</v>
          </cell>
        </row>
        <row r="5672">
          <cell r="A5672">
            <v>43666</v>
          </cell>
          <cell r="AB5672" t="str">
            <v>WON</v>
          </cell>
          <cell r="AC5672">
            <v>2.5</v>
          </cell>
          <cell r="AE5672">
            <v>100</v>
          </cell>
          <cell r="AF5672">
            <v>250</v>
          </cell>
        </row>
        <row r="5673">
          <cell r="A5673">
            <v>43666</v>
          </cell>
          <cell r="AC5673">
            <v>7.5</v>
          </cell>
          <cell r="AE5673">
            <v>100</v>
          </cell>
          <cell r="AF5673" t="str">
            <v/>
          </cell>
        </row>
        <row r="5674">
          <cell r="A5674">
            <v>43666</v>
          </cell>
          <cell r="AC5674">
            <v>6.5</v>
          </cell>
          <cell r="AE5674">
            <v>100</v>
          </cell>
          <cell r="AF5674" t="str">
            <v/>
          </cell>
        </row>
        <row r="5675">
          <cell r="A5675">
            <v>43666</v>
          </cell>
          <cell r="AB5675" t="str">
            <v>2nd</v>
          </cell>
          <cell r="AC5675">
            <v>8</v>
          </cell>
          <cell r="AE5675">
            <v>100</v>
          </cell>
          <cell r="AF5675" t="str">
            <v/>
          </cell>
        </row>
        <row r="5676">
          <cell r="A5676">
            <v>43666</v>
          </cell>
          <cell r="AC5676">
            <v>101</v>
          </cell>
          <cell r="AE5676">
            <v>100</v>
          </cell>
          <cell r="AF5676" t="str">
            <v/>
          </cell>
        </row>
        <row r="5677">
          <cell r="A5677">
            <v>43666</v>
          </cell>
          <cell r="AB5677" t="str">
            <v>3rd</v>
          </cell>
          <cell r="AC5677">
            <v>3.4</v>
          </cell>
          <cell r="AE5677">
            <v>100</v>
          </cell>
          <cell r="AF5677" t="str">
            <v/>
          </cell>
        </row>
        <row r="5678">
          <cell r="A5678">
            <v>43666</v>
          </cell>
          <cell r="AC5678">
            <v>4.5999999999999996</v>
          </cell>
          <cell r="AE5678">
            <v>100</v>
          </cell>
          <cell r="AF5678" t="str">
            <v/>
          </cell>
        </row>
        <row r="5679">
          <cell r="A5679">
            <v>43666</v>
          </cell>
          <cell r="AB5679" t="str">
            <v>2nd</v>
          </cell>
          <cell r="AC5679">
            <v>6</v>
          </cell>
          <cell r="AE5679">
            <v>100</v>
          </cell>
          <cell r="AF5679" t="str">
            <v/>
          </cell>
        </row>
        <row r="5680">
          <cell r="A5680">
            <v>43666</v>
          </cell>
          <cell r="AC5680">
            <v>8</v>
          </cell>
          <cell r="AE5680">
            <v>100</v>
          </cell>
          <cell r="AF5680" t="str">
            <v/>
          </cell>
        </row>
        <row r="5681">
          <cell r="A5681">
            <v>43666</v>
          </cell>
          <cell r="AC5681">
            <v>21</v>
          </cell>
          <cell r="AE5681">
            <v>100</v>
          </cell>
          <cell r="AF5681" t="str">
            <v/>
          </cell>
        </row>
        <row r="5682">
          <cell r="A5682">
            <v>43666</v>
          </cell>
          <cell r="AC5682">
            <v>21</v>
          </cell>
          <cell r="AE5682">
            <v>100</v>
          </cell>
          <cell r="AF5682" t="str">
            <v/>
          </cell>
        </row>
        <row r="5683">
          <cell r="A5683">
            <v>43666</v>
          </cell>
          <cell r="AC5683">
            <v>14</v>
          </cell>
          <cell r="AE5683">
            <v>100</v>
          </cell>
          <cell r="AF5683" t="str">
            <v/>
          </cell>
        </row>
        <row r="5684">
          <cell r="A5684">
            <v>43666</v>
          </cell>
          <cell r="AB5684" t="str">
            <v>2nd</v>
          </cell>
          <cell r="AC5684">
            <v>7.5</v>
          </cell>
          <cell r="AE5684">
            <v>100</v>
          </cell>
          <cell r="AF5684" t="str">
            <v/>
          </cell>
        </row>
        <row r="5685">
          <cell r="A5685">
            <v>43666</v>
          </cell>
          <cell r="AB5685" t="str">
            <v>3rd</v>
          </cell>
          <cell r="AC5685">
            <v>8</v>
          </cell>
          <cell r="AE5685">
            <v>100</v>
          </cell>
          <cell r="AF5685" t="str">
            <v/>
          </cell>
        </row>
        <row r="5686">
          <cell r="A5686">
            <v>43666</v>
          </cell>
          <cell r="AC5686">
            <v>19</v>
          </cell>
          <cell r="AE5686">
            <v>100</v>
          </cell>
          <cell r="AF5686" t="str">
            <v/>
          </cell>
        </row>
        <row r="5687">
          <cell r="A5687">
            <v>43673</v>
          </cell>
          <cell r="AB5687" t="str">
            <v>WON</v>
          </cell>
          <cell r="AC5687">
            <v>4.8</v>
          </cell>
          <cell r="AE5687">
            <v>100</v>
          </cell>
          <cell r="AF5687">
            <v>480</v>
          </cell>
        </row>
        <row r="5688">
          <cell r="A5688">
            <v>43673</v>
          </cell>
          <cell r="AB5688" t="str">
            <v>L/Scr</v>
          </cell>
          <cell r="AC5688">
            <v>1</v>
          </cell>
          <cell r="AE5688" t="str">
            <v/>
          </cell>
          <cell r="AF5688" t="str">
            <v/>
          </cell>
        </row>
        <row r="5689">
          <cell r="A5689">
            <v>43673</v>
          </cell>
          <cell r="AC5689">
            <v>3.5</v>
          </cell>
          <cell r="AE5689">
            <v>100</v>
          </cell>
          <cell r="AF5689" t="str">
            <v/>
          </cell>
        </row>
        <row r="5690">
          <cell r="A5690">
            <v>43673</v>
          </cell>
          <cell r="AB5690" t="str">
            <v>3rd</v>
          </cell>
          <cell r="AC5690">
            <v>3.5</v>
          </cell>
          <cell r="AE5690">
            <v>100</v>
          </cell>
          <cell r="AF5690" t="str">
            <v/>
          </cell>
        </row>
        <row r="5691">
          <cell r="A5691">
            <v>43673</v>
          </cell>
          <cell r="AC5691">
            <v>8</v>
          </cell>
          <cell r="AE5691">
            <v>100</v>
          </cell>
          <cell r="AF5691" t="str">
            <v/>
          </cell>
        </row>
        <row r="5692">
          <cell r="A5692">
            <v>43673</v>
          </cell>
          <cell r="AB5692" t="str">
            <v>2nd</v>
          </cell>
          <cell r="AC5692">
            <v>3.7</v>
          </cell>
          <cell r="AE5692">
            <v>100</v>
          </cell>
          <cell r="AF5692" t="str">
            <v/>
          </cell>
        </row>
        <row r="5693">
          <cell r="A5693">
            <v>43673</v>
          </cell>
          <cell r="AB5693" t="str">
            <v>Ntd</v>
          </cell>
          <cell r="AC5693">
            <v>2.8</v>
          </cell>
          <cell r="AE5693">
            <v>100</v>
          </cell>
          <cell r="AF5693" t="str">
            <v/>
          </cell>
        </row>
        <row r="5694">
          <cell r="A5694">
            <v>43673</v>
          </cell>
          <cell r="AB5694" t="str">
            <v>WON</v>
          </cell>
          <cell r="AC5694">
            <v>2.4</v>
          </cell>
          <cell r="AE5694">
            <v>100</v>
          </cell>
          <cell r="AF5694">
            <v>240</v>
          </cell>
        </row>
        <row r="5695">
          <cell r="A5695">
            <v>43673</v>
          </cell>
          <cell r="AC5695">
            <v>41</v>
          </cell>
          <cell r="AE5695">
            <v>100</v>
          </cell>
          <cell r="AF5695" t="str">
            <v/>
          </cell>
        </row>
        <row r="5696">
          <cell r="A5696">
            <v>43673</v>
          </cell>
          <cell r="AC5696">
            <v>26</v>
          </cell>
          <cell r="AE5696">
            <v>100</v>
          </cell>
          <cell r="AF5696" t="str">
            <v/>
          </cell>
        </row>
        <row r="5697">
          <cell r="A5697">
            <v>43673</v>
          </cell>
          <cell r="AB5697" t="str">
            <v>3rd</v>
          </cell>
          <cell r="AC5697">
            <v>9</v>
          </cell>
          <cell r="AE5697">
            <v>100</v>
          </cell>
          <cell r="AF5697" t="str">
            <v/>
          </cell>
        </row>
        <row r="5698">
          <cell r="A5698">
            <v>43673</v>
          </cell>
          <cell r="AC5698">
            <v>9.5</v>
          </cell>
          <cell r="AE5698">
            <v>100</v>
          </cell>
          <cell r="AF5698" t="str">
            <v/>
          </cell>
        </row>
        <row r="5699">
          <cell r="A5699">
            <v>43673</v>
          </cell>
          <cell r="AB5699" t="str">
            <v>WON</v>
          </cell>
          <cell r="AC5699">
            <v>3.6</v>
          </cell>
          <cell r="AE5699">
            <v>100</v>
          </cell>
          <cell r="AF5699">
            <v>360</v>
          </cell>
        </row>
        <row r="5700">
          <cell r="A5700">
            <v>43673</v>
          </cell>
          <cell r="AC5700">
            <v>3.1</v>
          </cell>
          <cell r="AE5700">
            <v>100</v>
          </cell>
          <cell r="AF5700" t="str">
            <v/>
          </cell>
        </row>
        <row r="5701">
          <cell r="A5701">
            <v>43673</v>
          </cell>
          <cell r="AB5701" t="str">
            <v>2nd</v>
          </cell>
          <cell r="AC5701">
            <v>7.5</v>
          </cell>
          <cell r="AE5701">
            <v>100</v>
          </cell>
          <cell r="AF5701" t="str">
            <v/>
          </cell>
        </row>
        <row r="5702">
          <cell r="A5702">
            <v>43673</v>
          </cell>
          <cell r="AB5702" t="str">
            <v>WON</v>
          </cell>
          <cell r="AC5702">
            <v>5</v>
          </cell>
          <cell r="AE5702">
            <v>100</v>
          </cell>
          <cell r="AF5702">
            <v>500</v>
          </cell>
        </row>
        <row r="5703">
          <cell r="A5703">
            <v>43673</v>
          </cell>
          <cell r="AB5703" t="str">
            <v>2nd</v>
          </cell>
          <cell r="AC5703">
            <v>6.5</v>
          </cell>
          <cell r="AE5703">
            <v>100</v>
          </cell>
          <cell r="AF5703" t="str">
            <v/>
          </cell>
        </row>
        <row r="5704">
          <cell r="A5704">
            <v>43673</v>
          </cell>
          <cell r="AC5704">
            <v>5</v>
          </cell>
          <cell r="AE5704">
            <v>100</v>
          </cell>
          <cell r="AF5704" t="str">
            <v/>
          </cell>
        </row>
        <row r="5705">
          <cell r="A5705">
            <v>43673</v>
          </cell>
          <cell r="AC5705">
            <v>6</v>
          </cell>
          <cell r="AE5705">
            <v>100</v>
          </cell>
          <cell r="AF5705" t="str">
            <v/>
          </cell>
        </row>
        <row r="5706">
          <cell r="A5706">
            <v>43673</v>
          </cell>
          <cell r="AC5706">
            <v>26</v>
          </cell>
          <cell r="AE5706">
            <v>100</v>
          </cell>
          <cell r="AF5706" t="str">
            <v/>
          </cell>
        </row>
        <row r="5707">
          <cell r="A5707">
            <v>43673</v>
          </cell>
          <cell r="AC5707">
            <v>3.9</v>
          </cell>
          <cell r="AE5707">
            <v>100</v>
          </cell>
          <cell r="AF5707" t="str">
            <v/>
          </cell>
        </row>
        <row r="5708">
          <cell r="A5708">
            <v>43673</v>
          </cell>
          <cell r="AC5708">
            <v>4.5999999999999996</v>
          </cell>
          <cell r="AE5708">
            <v>100</v>
          </cell>
          <cell r="AF5708" t="str">
            <v/>
          </cell>
        </row>
        <row r="5709">
          <cell r="A5709">
            <v>43673</v>
          </cell>
          <cell r="AC5709">
            <v>11</v>
          </cell>
          <cell r="AE5709">
            <v>100</v>
          </cell>
          <cell r="AF5709" t="str">
            <v/>
          </cell>
        </row>
        <row r="5710">
          <cell r="A5710">
            <v>43673</v>
          </cell>
          <cell r="AB5710" t="str">
            <v>3rd</v>
          </cell>
          <cell r="AC5710">
            <v>9</v>
          </cell>
          <cell r="AE5710">
            <v>100</v>
          </cell>
          <cell r="AF5710" t="str">
            <v/>
          </cell>
        </row>
        <row r="5711">
          <cell r="A5711">
            <v>43673</v>
          </cell>
          <cell r="AC5711">
            <v>8.5</v>
          </cell>
          <cell r="AE5711">
            <v>100</v>
          </cell>
          <cell r="AF5711" t="str">
            <v/>
          </cell>
        </row>
        <row r="5712">
          <cell r="A5712">
            <v>43673</v>
          </cell>
          <cell r="AC5712">
            <v>2.15</v>
          </cell>
          <cell r="AE5712">
            <v>100</v>
          </cell>
          <cell r="AF5712" t="str">
            <v/>
          </cell>
        </row>
        <row r="5713">
          <cell r="A5713">
            <v>43673</v>
          </cell>
          <cell r="AB5713" t="str">
            <v>WON</v>
          </cell>
          <cell r="AC5713">
            <v>10</v>
          </cell>
          <cell r="AE5713">
            <v>100</v>
          </cell>
          <cell r="AF5713">
            <v>1000</v>
          </cell>
        </row>
        <row r="5714">
          <cell r="A5714">
            <v>43673</v>
          </cell>
          <cell r="AB5714" t="str">
            <v>2nd</v>
          </cell>
          <cell r="AC5714">
            <v>4.5999999999999996</v>
          </cell>
          <cell r="AE5714">
            <v>100</v>
          </cell>
          <cell r="AF5714" t="str">
            <v/>
          </cell>
        </row>
        <row r="5715">
          <cell r="A5715">
            <v>43673</v>
          </cell>
          <cell r="AC5715">
            <v>13</v>
          </cell>
          <cell r="AE5715">
            <v>100</v>
          </cell>
          <cell r="AF5715" t="str">
            <v/>
          </cell>
        </row>
        <row r="5716">
          <cell r="A5716">
            <v>43673</v>
          </cell>
          <cell r="AC5716">
            <v>26</v>
          </cell>
          <cell r="AE5716">
            <v>100</v>
          </cell>
          <cell r="AF5716" t="str">
            <v/>
          </cell>
        </row>
        <row r="5717">
          <cell r="A5717">
            <v>43673</v>
          </cell>
          <cell r="AC5717">
            <v>3.5</v>
          </cell>
          <cell r="AE5717">
            <v>100</v>
          </cell>
          <cell r="AF5717" t="str">
            <v/>
          </cell>
        </row>
        <row r="5718">
          <cell r="A5718">
            <v>43673</v>
          </cell>
          <cell r="AB5718" t="str">
            <v>2nd</v>
          </cell>
          <cell r="AC5718">
            <v>5</v>
          </cell>
          <cell r="AE5718">
            <v>100</v>
          </cell>
          <cell r="AF5718" t="str">
            <v/>
          </cell>
        </row>
        <row r="5719">
          <cell r="A5719">
            <v>43673</v>
          </cell>
          <cell r="AC5719">
            <v>6.5</v>
          </cell>
          <cell r="AE5719">
            <v>100</v>
          </cell>
          <cell r="AF5719" t="str">
            <v/>
          </cell>
        </row>
        <row r="5720">
          <cell r="A5720">
            <v>43673</v>
          </cell>
          <cell r="AB5720" t="str">
            <v>WON</v>
          </cell>
          <cell r="AC5720">
            <v>4.4000000000000004</v>
          </cell>
          <cell r="AE5720">
            <v>100</v>
          </cell>
          <cell r="AF5720">
            <v>440.00000000000006</v>
          </cell>
        </row>
        <row r="5721">
          <cell r="A5721">
            <v>43673</v>
          </cell>
          <cell r="AC5721">
            <v>12</v>
          </cell>
          <cell r="AE5721">
            <v>100</v>
          </cell>
          <cell r="AF5721" t="str">
            <v/>
          </cell>
        </row>
        <row r="5722">
          <cell r="A5722">
            <v>43680</v>
          </cell>
          <cell r="AC5722">
            <v>31</v>
          </cell>
          <cell r="AE5722">
            <v>100</v>
          </cell>
          <cell r="AF5722" t="str">
            <v/>
          </cell>
        </row>
        <row r="5723">
          <cell r="A5723">
            <v>43680</v>
          </cell>
          <cell r="AC5723">
            <v>8.5</v>
          </cell>
          <cell r="AE5723">
            <v>100</v>
          </cell>
          <cell r="AF5723" t="str">
            <v/>
          </cell>
        </row>
        <row r="5724">
          <cell r="A5724">
            <v>43680</v>
          </cell>
          <cell r="AC5724">
            <v>8.5</v>
          </cell>
          <cell r="AE5724">
            <v>100</v>
          </cell>
          <cell r="AF5724" t="str">
            <v/>
          </cell>
        </row>
        <row r="5725">
          <cell r="A5725">
            <v>43680</v>
          </cell>
          <cell r="AC5725">
            <v>4.4000000000000004</v>
          </cell>
          <cell r="AE5725">
            <v>100</v>
          </cell>
          <cell r="AF5725" t="str">
            <v/>
          </cell>
        </row>
        <row r="5726">
          <cell r="A5726">
            <v>43680</v>
          </cell>
          <cell r="AC5726">
            <v>15</v>
          </cell>
          <cell r="AE5726">
            <v>100</v>
          </cell>
          <cell r="AF5726" t="str">
            <v/>
          </cell>
        </row>
        <row r="5727">
          <cell r="A5727">
            <v>43680</v>
          </cell>
          <cell r="AC5727">
            <v>4</v>
          </cell>
          <cell r="AE5727">
            <v>100</v>
          </cell>
          <cell r="AF5727" t="str">
            <v/>
          </cell>
        </row>
        <row r="5728">
          <cell r="A5728">
            <v>43680</v>
          </cell>
          <cell r="AC5728">
            <v>15</v>
          </cell>
          <cell r="AE5728">
            <v>100</v>
          </cell>
          <cell r="AF5728" t="str">
            <v/>
          </cell>
        </row>
        <row r="5729">
          <cell r="A5729">
            <v>43680</v>
          </cell>
          <cell r="AB5729" t="str">
            <v>2nd</v>
          </cell>
          <cell r="AC5729">
            <v>5.5</v>
          </cell>
          <cell r="AE5729">
            <v>100</v>
          </cell>
          <cell r="AF5729" t="str">
            <v/>
          </cell>
        </row>
        <row r="5730">
          <cell r="A5730">
            <v>43680</v>
          </cell>
          <cell r="AC5730">
            <v>16</v>
          </cell>
          <cell r="AE5730">
            <v>100</v>
          </cell>
          <cell r="AF5730" t="str">
            <v/>
          </cell>
        </row>
        <row r="5731">
          <cell r="A5731">
            <v>43680</v>
          </cell>
          <cell r="AB5731" t="str">
            <v>WON</v>
          </cell>
          <cell r="AC5731">
            <v>7</v>
          </cell>
          <cell r="AE5731">
            <v>100</v>
          </cell>
          <cell r="AF5731">
            <v>700</v>
          </cell>
        </row>
        <row r="5732">
          <cell r="A5732">
            <v>43680</v>
          </cell>
          <cell r="AB5732" t="str">
            <v>WON</v>
          </cell>
          <cell r="AC5732">
            <v>3.7</v>
          </cell>
          <cell r="AE5732">
            <v>100</v>
          </cell>
          <cell r="AF5732">
            <v>370</v>
          </cell>
        </row>
        <row r="5733">
          <cell r="A5733">
            <v>43680</v>
          </cell>
          <cell r="AC5733">
            <v>15</v>
          </cell>
          <cell r="AE5733">
            <v>100</v>
          </cell>
          <cell r="AF5733" t="str">
            <v/>
          </cell>
        </row>
        <row r="5734">
          <cell r="A5734">
            <v>43680</v>
          </cell>
          <cell r="AC5734">
            <v>4.5999999999999996</v>
          </cell>
          <cell r="AE5734">
            <v>100</v>
          </cell>
          <cell r="AF5734" t="str">
            <v/>
          </cell>
        </row>
        <row r="5735">
          <cell r="A5735">
            <v>43680</v>
          </cell>
          <cell r="AB5735" t="str">
            <v>3rd</v>
          </cell>
          <cell r="AC5735">
            <v>3.9</v>
          </cell>
          <cell r="AE5735">
            <v>100</v>
          </cell>
          <cell r="AF5735" t="str">
            <v/>
          </cell>
        </row>
        <row r="5736">
          <cell r="A5736">
            <v>43680</v>
          </cell>
          <cell r="AB5736" t="str">
            <v>2nd</v>
          </cell>
          <cell r="AC5736">
            <v>21</v>
          </cell>
          <cell r="AE5736">
            <v>100</v>
          </cell>
          <cell r="AF5736" t="str">
            <v/>
          </cell>
        </row>
        <row r="5737">
          <cell r="A5737">
            <v>43680</v>
          </cell>
          <cell r="AC5737">
            <v>8.5</v>
          </cell>
          <cell r="AE5737">
            <v>100</v>
          </cell>
          <cell r="AF5737" t="str">
            <v/>
          </cell>
        </row>
        <row r="5738">
          <cell r="A5738">
            <v>43680</v>
          </cell>
          <cell r="AB5738" t="str">
            <v>2nd</v>
          </cell>
          <cell r="AC5738">
            <v>3.6</v>
          </cell>
          <cell r="AE5738">
            <v>100</v>
          </cell>
          <cell r="AF5738" t="str">
            <v/>
          </cell>
        </row>
        <row r="5739">
          <cell r="A5739">
            <v>43680</v>
          </cell>
          <cell r="AB5739" t="str">
            <v>3rd</v>
          </cell>
          <cell r="AC5739">
            <v>7</v>
          </cell>
          <cell r="AE5739">
            <v>100</v>
          </cell>
          <cell r="AF5739" t="str">
            <v/>
          </cell>
        </row>
        <row r="5740">
          <cell r="A5740">
            <v>43680</v>
          </cell>
          <cell r="AC5740">
            <v>3.4</v>
          </cell>
          <cell r="AE5740">
            <v>100</v>
          </cell>
          <cell r="AF5740" t="str">
            <v/>
          </cell>
        </row>
        <row r="5741">
          <cell r="A5741">
            <v>43680</v>
          </cell>
          <cell r="AC5741">
            <v>11</v>
          </cell>
          <cell r="AE5741">
            <v>100</v>
          </cell>
          <cell r="AF5741" t="str">
            <v/>
          </cell>
        </row>
        <row r="5742">
          <cell r="A5742">
            <v>43680</v>
          </cell>
          <cell r="AB5742" t="str">
            <v>WON</v>
          </cell>
          <cell r="AC5742">
            <v>3.1</v>
          </cell>
          <cell r="AE5742">
            <v>100</v>
          </cell>
          <cell r="AF5742">
            <v>310</v>
          </cell>
        </row>
        <row r="5743">
          <cell r="A5743">
            <v>43680</v>
          </cell>
          <cell r="AC5743">
            <v>6</v>
          </cell>
          <cell r="AE5743">
            <v>100</v>
          </cell>
          <cell r="AF5743" t="str">
            <v/>
          </cell>
        </row>
        <row r="5744">
          <cell r="A5744">
            <v>43680</v>
          </cell>
          <cell r="AB5744" t="str">
            <v>3rd</v>
          </cell>
          <cell r="AC5744">
            <v>4.4000000000000004</v>
          </cell>
          <cell r="AE5744">
            <v>100</v>
          </cell>
          <cell r="AF5744" t="str">
            <v/>
          </cell>
        </row>
        <row r="5745">
          <cell r="A5745">
            <v>43680</v>
          </cell>
          <cell r="AC5745">
            <v>7</v>
          </cell>
          <cell r="AE5745">
            <v>100</v>
          </cell>
          <cell r="AF5745" t="str">
            <v/>
          </cell>
        </row>
        <row r="5746">
          <cell r="A5746">
            <v>43680</v>
          </cell>
          <cell r="AC5746">
            <v>26</v>
          </cell>
          <cell r="AE5746">
            <v>100</v>
          </cell>
          <cell r="AF5746" t="str">
            <v/>
          </cell>
        </row>
        <row r="5747">
          <cell r="A5747">
            <v>43680</v>
          </cell>
          <cell r="AC5747">
            <v>6.5</v>
          </cell>
          <cell r="AE5747">
            <v>100</v>
          </cell>
          <cell r="AF5747" t="str">
            <v/>
          </cell>
        </row>
        <row r="5748">
          <cell r="A5748">
            <v>43680</v>
          </cell>
          <cell r="AC5748">
            <v>10</v>
          </cell>
          <cell r="AE5748">
            <v>100</v>
          </cell>
          <cell r="AF5748" t="str">
            <v/>
          </cell>
        </row>
        <row r="5749">
          <cell r="A5749">
            <v>43680</v>
          </cell>
          <cell r="AC5749">
            <v>21</v>
          </cell>
          <cell r="AE5749">
            <v>100</v>
          </cell>
          <cell r="AF5749" t="str">
            <v/>
          </cell>
        </row>
        <row r="5750">
          <cell r="A5750">
            <v>43680</v>
          </cell>
          <cell r="AC5750">
            <v>5</v>
          </cell>
          <cell r="AE5750">
            <v>100</v>
          </cell>
          <cell r="AF5750" t="str">
            <v/>
          </cell>
        </row>
        <row r="5751">
          <cell r="A5751">
            <v>43680</v>
          </cell>
          <cell r="AB5751" t="str">
            <v>WON</v>
          </cell>
          <cell r="AC5751">
            <v>9</v>
          </cell>
          <cell r="AE5751">
            <v>100</v>
          </cell>
          <cell r="AF5751">
            <v>900</v>
          </cell>
        </row>
        <row r="5752">
          <cell r="A5752">
            <v>43687</v>
          </cell>
          <cell r="AC5752">
            <v>2.8</v>
          </cell>
          <cell r="AE5752">
            <v>100</v>
          </cell>
          <cell r="AF5752" t="str">
            <v/>
          </cell>
        </row>
        <row r="5753">
          <cell r="A5753">
            <v>43687</v>
          </cell>
          <cell r="AB5753" t="str">
            <v>2nd</v>
          </cell>
          <cell r="AC5753">
            <v>3.7</v>
          </cell>
          <cell r="AE5753">
            <v>100</v>
          </cell>
          <cell r="AF5753" t="str">
            <v/>
          </cell>
        </row>
        <row r="5754">
          <cell r="A5754">
            <v>43687</v>
          </cell>
          <cell r="AC5754">
            <v>5</v>
          </cell>
          <cell r="AE5754">
            <v>100</v>
          </cell>
          <cell r="AF5754" t="str">
            <v/>
          </cell>
        </row>
        <row r="5755">
          <cell r="A5755">
            <v>43687</v>
          </cell>
          <cell r="AB5755" t="str">
            <v>WON</v>
          </cell>
          <cell r="AC5755">
            <v>31</v>
          </cell>
          <cell r="AE5755">
            <v>100</v>
          </cell>
          <cell r="AF5755">
            <v>3100</v>
          </cell>
        </row>
        <row r="5756">
          <cell r="A5756">
            <v>43687</v>
          </cell>
          <cell r="AC5756">
            <v>8</v>
          </cell>
          <cell r="AE5756">
            <v>100</v>
          </cell>
          <cell r="AF5756" t="str">
            <v/>
          </cell>
        </row>
        <row r="5757">
          <cell r="A5757">
            <v>43687</v>
          </cell>
          <cell r="AC5757">
            <v>3</v>
          </cell>
          <cell r="AE5757">
            <v>100</v>
          </cell>
          <cell r="AF5757" t="str">
            <v/>
          </cell>
        </row>
        <row r="5758">
          <cell r="A5758">
            <v>43687</v>
          </cell>
          <cell r="AC5758">
            <v>4.5999999999999996</v>
          </cell>
          <cell r="AE5758">
            <v>100</v>
          </cell>
          <cell r="AF5758" t="str">
            <v/>
          </cell>
        </row>
        <row r="5759">
          <cell r="A5759">
            <v>43687</v>
          </cell>
          <cell r="AB5759" t="str">
            <v>WON</v>
          </cell>
          <cell r="AC5759">
            <v>6.5</v>
          </cell>
          <cell r="AE5759">
            <v>100</v>
          </cell>
          <cell r="AF5759">
            <v>650</v>
          </cell>
        </row>
        <row r="5760">
          <cell r="A5760">
            <v>43687</v>
          </cell>
          <cell r="AB5760" t="str">
            <v>2nd</v>
          </cell>
          <cell r="AC5760">
            <v>6</v>
          </cell>
          <cell r="AE5760">
            <v>100</v>
          </cell>
          <cell r="AF5760" t="str">
            <v/>
          </cell>
        </row>
        <row r="5761">
          <cell r="A5761">
            <v>43687</v>
          </cell>
          <cell r="AC5761">
            <v>10</v>
          </cell>
          <cell r="AE5761">
            <v>100</v>
          </cell>
          <cell r="AF5761" t="str">
            <v/>
          </cell>
        </row>
        <row r="5762">
          <cell r="A5762">
            <v>43687</v>
          </cell>
          <cell r="AC5762">
            <v>21</v>
          </cell>
          <cell r="AE5762">
            <v>100</v>
          </cell>
          <cell r="AF5762" t="str">
            <v/>
          </cell>
        </row>
        <row r="5763">
          <cell r="A5763">
            <v>43687</v>
          </cell>
          <cell r="AB5763" t="str">
            <v>3rd</v>
          </cell>
          <cell r="AC5763">
            <v>9</v>
          </cell>
          <cell r="AE5763">
            <v>100</v>
          </cell>
          <cell r="AF5763" t="str">
            <v/>
          </cell>
        </row>
        <row r="5764">
          <cell r="A5764">
            <v>43687</v>
          </cell>
          <cell r="AC5764">
            <v>3.4</v>
          </cell>
          <cell r="AE5764">
            <v>100</v>
          </cell>
          <cell r="AF5764" t="str">
            <v/>
          </cell>
        </row>
        <row r="5765">
          <cell r="A5765">
            <v>43687</v>
          </cell>
          <cell r="AB5765" t="str">
            <v>2nd</v>
          </cell>
          <cell r="AC5765">
            <v>11</v>
          </cell>
          <cell r="AE5765">
            <v>100</v>
          </cell>
          <cell r="AF5765" t="str">
            <v/>
          </cell>
        </row>
        <row r="5766">
          <cell r="A5766">
            <v>43687</v>
          </cell>
          <cell r="AC5766">
            <v>31</v>
          </cell>
          <cell r="AE5766">
            <v>100</v>
          </cell>
          <cell r="AF5766" t="str">
            <v/>
          </cell>
        </row>
        <row r="5767">
          <cell r="A5767">
            <v>43687</v>
          </cell>
          <cell r="AB5767" t="str">
            <v>2nd</v>
          </cell>
          <cell r="AC5767">
            <v>1.8</v>
          </cell>
          <cell r="AE5767">
            <v>100</v>
          </cell>
          <cell r="AF5767" t="str">
            <v/>
          </cell>
        </row>
        <row r="5768">
          <cell r="A5768">
            <v>43687</v>
          </cell>
          <cell r="AB5768" t="str">
            <v>WON</v>
          </cell>
          <cell r="AC5768">
            <v>8</v>
          </cell>
          <cell r="AE5768">
            <v>100</v>
          </cell>
          <cell r="AF5768">
            <v>800</v>
          </cell>
        </row>
        <row r="5769">
          <cell r="A5769">
            <v>43687</v>
          </cell>
          <cell r="AC5769">
            <v>15</v>
          </cell>
          <cell r="AE5769">
            <v>100</v>
          </cell>
          <cell r="AF5769" t="str">
            <v/>
          </cell>
        </row>
        <row r="5770">
          <cell r="A5770">
            <v>43687</v>
          </cell>
          <cell r="AC5770">
            <v>7.5</v>
          </cell>
          <cell r="AE5770">
            <v>100</v>
          </cell>
          <cell r="AF5770" t="str">
            <v/>
          </cell>
        </row>
        <row r="5771">
          <cell r="A5771">
            <v>43687</v>
          </cell>
          <cell r="AC5771">
            <v>11</v>
          </cell>
          <cell r="AE5771">
            <v>100</v>
          </cell>
          <cell r="AF5771" t="str">
            <v/>
          </cell>
        </row>
        <row r="5772">
          <cell r="A5772">
            <v>43687</v>
          </cell>
          <cell r="AB5772" t="str">
            <v>WON</v>
          </cell>
          <cell r="AC5772">
            <v>1.8</v>
          </cell>
          <cell r="AE5772">
            <v>100</v>
          </cell>
          <cell r="AF5772">
            <v>180</v>
          </cell>
        </row>
        <row r="5773">
          <cell r="A5773">
            <v>43687</v>
          </cell>
          <cell r="AB5773" t="str">
            <v>2nd</v>
          </cell>
          <cell r="AC5773">
            <v>11</v>
          </cell>
          <cell r="AE5773">
            <v>100</v>
          </cell>
          <cell r="AF5773" t="str">
            <v/>
          </cell>
        </row>
        <row r="5774">
          <cell r="A5774">
            <v>43687</v>
          </cell>
          <cell r="AC5774">
            <v>7</v>
          </cell>
          <cell r="AE5774">
            <v>100</v>
          </cell>
          <cell r="AF5774" t="str">
            <v/>
          </cell>
        </row>
        <row r="5775">
          <cell r="A5775">
            <v>43687</v>
          </cell>
          <cell r="AC5775">
            <v>19</v>
          </cell>
          <cell r="AE5775">
            <v>100</v>
          </cell>
          <cell r="AF5775" t="str">
            <v/>
          </cell>
        </row>
        <row r="5776">
          <cell r="A5776">
            <v>43687</v>
          </cell>
          <cell r="AB5776" t="str">
            <v>3rd</v>
          </cell>
          <cell r="AC5776">
            <v>8.5</v>
          </cell>
          <cell r="AE5776">
            <v>100</v>
          </cell>
          <cell r="AF5776" t="str">
            <v/>
          </cell>
        </row>
        <row r="5777">
          <cell r="A5777">
            <v>43687</v>
          </cell>
          <cell r="AC5777">
            <v>5.5</v>
          </cell>
          <cell r="AE5777">
            <v>100</v>
          </cell>
          <cell r="AF5777" t="str">
            <v/>
          </cell>
        </row>
        <row r="5778">
          <cell r="A5778">
            <v>43687</v>
          </cell>
          <cell r="AB5778" t="str">
            <v>2nd</v>
          </cell>
          <cell r="AC5778">
            <v>6.5</v>
          </cell>
          <cell r="AE5778">
            <v>100</v>
          </cell>
          <cell r="AF5778" t="str">
            <v/>
          </cell>
        </row>
        <row r="5779">
          <cell r="A5779">
            <v>43687</v>
          </cell>
          <cell r="AB5779" t="str">
            <v>3rd</v>
          </cell>
          <cell r="AC5779">
            <v>4.5999999999999996</v>
          </cell>
          <cell r="AE5779">
            <v>100</v>
          </cell>
          <cell r="AF5779" t="str">
            <v/>
          </cell>
        </row>
        <row r="5780">
          <cell r="A5780">
            <v>43687</v>
          </cell>
          <cell r="AC5780">
            <v>9</v>
          </cell>
          <cell r="AE5780">
            <v>100</v>
          </cell>
          <cell r="AF5780" t="str">
            <v/>
          </cell>
        </row>
        <row r="5781">
          <cell r="A5781">
            <v>43687</v>
          </cell>
          <cell r="AC5781">
            <v>31</v>
          </cell>
          <cell r="AE5781">
            <v>100</v>
          </cell>
          <cell r="AF5781" t="str">
            <v/>
          </cell>
        </row>
        <row r="5782">
          <cell r="A5782">
            <v>43687</v>
          </cell>
          <cell r="AC5782">
            <v>3.8</v>
          </cell>
          <cell r="AE5782">
            <v>100</v>
          </cell>
          <cell r="AF5782" t="str">
            <v/>
          </cell>
        </row>
        <row r="5783">
          <cell r="A5783">
            <v>43687</v>
          </cell>
          <cell r="AB5783" t="str">
            <v>3rd</v>
          </cell>
          <cell r="AC5783">
            <v>10</v>
          </cell>
          <cell r="AE5783">
            <v>100</v>
          </cell>
          <cell r="AF5783" t="str">
            <v/>
          </cell>
        </row>
        <row r="5784">
          <cell r="A5784">
            <v>43687</v>
          </cell>
          <cell r="AB5784" t="str">
            <v>WON</v>
          </cell>
          <cell r="AC5784">
            <v>10</v>
          </cell>
          <cell r="AE5784">
            <v>100</v>
          </cell>
          <cell r="AF5784">
            <v>1000</v>
          </cell>
        </row>
        <row r="5785">
          <cell r="A5785">
            <v>43687</v>
          </cell>
          <cell r="AC5785">
            <v>8.5</v>
          </cell>
          <cell r="AE5785">
            <v>100</v>
          </cell>
          <cell r="AF5785" t="str">
            <v/>
          </cell>
        </row>
        <row r="5786">
          <cell r="A5786">
            <v>43687</v>
          </cell>
          <cell r="AC5786">
            <v>17</v>
          </cell>
          <cell r="AE5786">
            <v>100</v>
          </cell>
          <cell r="AF5786" t="str">
            <v/>
          </cell>
        </row>
        <row r="5787">
          <cell r="A5787">
            <v>43694</v>
          </cell>
          <cell r="AB5787" t="str">
            <v>WON</v>
          </cell>
          <cell r="AC5787">
            <v>4.8</v>
          </cell>
          <cell r="AE5787">
            <v>100</v>
          </cell>
          <cell r="AF5787">
            <v>480</v>
          </cell>
        </row>
        <row r="5788">
          <cell r="A5788">
            <v>43694</v>
          </cell>
          <cell r="AC5788">
            <v>2.9</v>
          </cell>
          <cell r="AE5788">
            <v>100</v>
          </cell>
          <cell r="AF5788" t="str">
            <v/>
          </cell>
        </row>
        <row r="5789">
          <cell r="A5789">
            <v>43694</v>
          </cell>
          <cell r="AB5789" t="str">
            <v>3rd</v>
          </cell>
          <cell r="AC5789">
            <v>4.8</v>
          </cell>
          <cell r="AE5789">
            <v>100</v>
          </cell>
          <cell r="AF5789" t="str">
            <v/>
          </cell>
        </row>
        <row r="5790">
          <cell r="A5790">
            <v>43694</v>
          </cell>
          <cell r="AC5790">
            <v>9.5</v>
          </cell>
          <cell r="AE5790">
            <v>100</v>
          </cell>
          <cell r="AF5790" t="str">
            <v/>
          </cell>
        </row>
        <row r="5791">
          <cell r="A5791">
            <v>43694</v>
          </cell>
          <cell r="AC5791">
            <v>7</v>
          </cell>
          <cell r="AE5791">
            <v>100</v>
          </cell>
          <cell r="AF5791" t="str">
            <v/>
          </cell>
        </row>
        <row r="5792">
          <cell r="A5792">
            <v>43694</v>
          </cell>
          <cell r="AB5792" t="str">
            <v>3rd</v>
          </cell>
          <cell r="AC5792">
            <v>5.5</v>
          </cell>
          <cell r="AE5792">
            <v>100</v>
          </cell>
          <cell r="AF5792" t="str">
            <v/>
          </cell>
        </row>
        <row r="5793">
          <cell r="A5793">
            <v>43694</v>
          </cell>
          <cell r="AB5793" t="str">
            <v>WON</v>
          </cell>
          <cell r="AC5793">
            <v>2.4</v>
          </cell>
          <cell r="AE5793">
            <v>100</v>
          </cell>
          <cell r="AF5793">
            <v>240</v>
          </cell>
        </row>
        <row r="5794">
          <cell r="A5794">
            <v>43694</v>
          </cell>
          <cell r="AC5794">
            <v>10</v>
          </cell>
          <cell r="AE5794">
            <v>100</v>
          </cell>
          <cell r="AF5794" t="str">
            <v/>
          </cell>
        </row>
        <row r="5795">
          <cell r="A5795">
            <v>43694</v>
          </cell>
          <cell r="AC5795">
            <v>14</v>
          </cell>
          <cell r="AE5795">
            <v>100</v>
          </cell>
          <cell r="AF5795" t="str">
            <v/>
          </cell>
        </row>
        <row r="5796">
          <cell r="A5796">
            <v>43694</v>
          </cell>
          <cell r="AC5796">
            <v>7</v>
          </cell>
          <cell r="AE5796">
            <v>100</v>
          </cell>
          <cell r="AF5796" t="str">
            <v/>
          </cell>
        </row>
        <row r="5797">
          <cell r="A5797">
            <v>43694</v>
          </cell>
          <cell r="AB5797" t="str">
            <v>WON</v>
          </cell>
          <cell r="AC5797">
            <v>3</v>
          </cell>
          <cell r="AE5797">
            <v>100</v>
          </cell>
          <cell r="AF5797">
            <v>300</v>
          </cell>
        </row>
        <row r="5798">
          <cell r="A5798">
            <v>43694</v>
          </cell>
          <cell r="AB5798" t="str">
            <v>2nd</v>
          </cell>
          <cell r="AC5798">
            <v>12</v>
          </cell>
          <cell r="AE5798">
            <v>100</v>
          </cell>
          <cell r="AF5798" t="str">
            <v/>
          </cell>
        </row>
        <row r="5799">
          <cell r="A5799">
            <v>43694</v>
          </cell>
          <cell r="AC5799">
            <v>3.2</v>
          </cell>
          <cell r="AE5799">
            <v>100</v>
          </cell>
          <cell r="AF5799" t="str">
            <v/>
          </cell>
        </row>
        <row r="5800">
          <cell r="A5800">
            <v>43694</v>
          </cell>
          <cell r="AC5800">
            <v>11</v>
          </cell>
          <cell r="AE5800">
            <v>100</v>
          </cell>
          <cell r="AF5800" t="str">
            <v/>
          </cell>
        </row>
        <row r="5801">
          <cell r="A5801">
            <v>43694</v>
          </cell>
          <cell r="AC5801">
            <v>4.4000000000000004</v>
          </cell>
          <cell r="AE5801">
            <v>100</v>
          </cell>
          <cell r="AF5801" t="str">
            <v/>
          </cell>
        </row>
        <row r="5802">
          <cell r="A5802">
            <v>43694</v>
          </cell>
          <cell r="AB5802" t="str">
            <v>WON</v>
          </cell>
          <cell r="AC5802">
            <v>7</v>
          </cell>
          <cell r="AE5802">
            <v>100</v>
          </cell>
          <cell r="AF5802">
            <v>700</v>
          </cell>
        </row>
        <row r="5803">
          <cell r="A5803">
            <v>43694</v>
          </cell>
          <cell r="AC5803">
            <v>10</v>
          </cell>
          <cell r="AE5803">
            <v>100</v>
          </cell>
          <cell r="AF5803" t="str">
            <v/>
          </cell>
        </row>
        <row r="5804">
          <cell r="A5804">
            <v>43694</v>
          </cell>
          <cell r="AB5804" t="str">
            <v>2nd</v>
          </cell>
          <cell r="AC5804">
            <v>10</v>
          </cell>
          <cell r="AE5804">
            <v>100</v>
          </cell>
          <cell r="AF5804" t="str">
            <v/>
          </cell>
        </row>
        <row r="5805">
          <cell r="A5805">
            <v>43694</v>
          </cell>
          <cell r="AC5805">
            <v>4</v>
          </cell>
          <cell r="AE5805">
            <v>100</v>
          </cell>
          <cell r="AF5805" t="str">
            <v/>
          </cell>
        </row>
        <row r="5806">
          <cell r="A5806">
            <v>43694</v>
          </cell>
          <cell r="AB5806" t="str">
            <v>3rd</v>
          </cell>
          <cell r="AC5806">
            <v>26</v>
          </cell>
          <cell r="AE5806">
            <v>100</v>
          </cell>
          <cell r="AF5806" t="str">
            <v/>
          </cell>
        </row>
        <row r="5807">
          <cell r="A5807">
            <v>43694</v>
          </cell>
          <cell r="AB5807" t="str">
            <v>2nd</v>
          </cell>
          <cell r="AC5807">
            <v>8.5</v>
          </cell>
          <cell r="AE5807">
            <v>100</v>
          </cell>
          <cell r="AF5807" t="str">
            <v/>
          </cell>
        </row>
        <row r="5808">
          <cell r="A5808">
            <v>43694</v>
          </cell>
          <cell r="AC5808">
            <v>4.2</v>
          </cell>
          <cell r="AE5808">
            <v>100</v>
          </cell>
          <cell r="AF5808" t="str">
            <v/>
          </cell>
        </row>
        <row r="5809">
          <cell r="A5809">
            <v>43694</v>
          </cell>
          <cell r="AB5809" t="str">
            <v>WON</v>
          </cell>
          <cell r="AC5809">
            <v>2.7</v>
          </cell>
          <cell r="AE5809">
            <v>100</v>
          </cell>
          <cell r="AF5809">
            <v>270</v>
          </cell>
        </row>
        <row r="5810">
          <cell r="A5810">
            <v>43694</v>
          </cell>
          <cell r="AB5810" t="str">
            <v>3rd</v>
          </cell>
          <cell r="AC5810">
            <v>7.5</v>
          </cell>
          <cell r="AE5810">
            <v>100</v>
          </cell>
          <cell r="AF5810" t="str">
            <v/>
          </cell>
        </row>
        <row r="5811">
          <cell r="A5811">
            <v>43694</v>
          </cell>
          <cell r="AC5811">
            <v>15</v>
          </cell>
          <cell r="AE5811">
            <v>100</v>
          </cell>
          <cell r="AF5811" t="str">
            <v/>
          </cell>
        </row>
        <row r="5812">
          <cell r="A5812">
            <v>43694</v>
          </cell>
          <cell r="AB5812" t="str">
            <v>3rd</v>
          </cell>
          <cell r="AC5812">
            <v>4</v>
          </cell>
          <cell r="AE5812">
            <v>100</v>
          </cell>
          <cell r="AF5812" t="str">
            <v/>
          </cell>
        </row>
        <row r="5813">
          <cell r="A5813">
            <v>43694</v>
          </cell>
          <cell r="AB5813" t="str">
            <v>WON</v>
          </cell>
          <cell r="AC5813">
            <v>2.25</v>
          </cell>
          <cell r="AE5813">
            <v>100</v>
          </cell>
          <cell r="AF5813">
            <v>225</v>
          </cell>
        </row>
        <row r="5814">
          <cell r="A5814">
            <v>43694</v>
          </cell>
          <cell r="AC5814">
            <v>8.5</v>
          </cell>
          <cell r="AE5814">
            <v>100</v>
          </cell>
          <cell r="AF5814" t="str">
            <v/>
          </cell>
        </row>
        <row r="5815">
          <cell r="A5815">
            <v>43694</v>
          </cell>
          <cell r="AB5815" t="str">
            <v>2nd</v>
          </cell>
          <cell r="AC5815">
            <v>10</v>
          </cell>
          <cell r="AE5815">
            <v>100</v>
          </cell>
          <cell r="AF5815" t="str">
            <v/>
          </cell>
        </row>
        <row r="5816">
          <cell r="A5816">
            <v>43694</v>
          </cell>
          <cell r="AC5816">
            <v>18</v>
          </cell>
          <cell r="AE5816">
            <v>100</v>
          </cell>
          <cell r="AF5816" t="str">
            <v/>
          </cell>
        </row>
        <row r="5817">
          <cell r="A5817">
            <v>43694</v>
          </cell>
          <cell r="AB5817" t="str">
            <v>3rd</v>
          </cell>
          <cell r="AC5817">
            <v>7</v>
          </cell>
          <cell r="AE5817">
            <v>100</v>
          </cell>
          <cell r="AF5817" t="str">
            <v/>
          </cell>
        </row>
        <row r="5818">
          <cell r="A5818">
            <v>43694</v>
          </cell>
          <cell r="AC5818">
            <v>6.5</v>
          </cell>
          <cell r="AE5818">
            <v>100</v>
          </cell>
          <cell r="AF5818" t="str">
            <v/>
          </cell>
        </row>
        <row r="5819">
          <cell r="A5819">
            <v>43694</v>
          </cell>
          <cell r="AC5819">
            <v>8.5</v>
          </cell>
          <cell r="AE5819">
            <v>100</v>
          </cell>
          <cell r="AF5819" t="str">
            <v/>
          </cell>
        </row>
        <row r="5820">
          <cell r="A5820">
            <v>43694</v>
          </cell>
          <cell r="AC5820">
            <v>31</v>
          </cell>
          <cell r="AE5820">
            <v>100</v>
          </cell>
          <cell r="AF5820" t="str">
            <v/>
          </cell>
        </row>
        <row r="5821">
          <cell r="A5821">
            <v>43694</v>
          </cell>
          <cell r="AB5821" t="str">
            <v>WON</v>
          </cell>
          <cell r="AC5821">
            <v>9.5</v>
          </cell>
          <cell r="AE5821">
            <v>100</v>
          </cell>
          <cell r="AF5821">
            <v>950</v>
          </cell>
        </row>
        <row r="5822">
          <cell r="A5822">
            <v>43701</v>
          </cell>
          <cell r="AB5822" t="str">
            <v>WON</v>
          </cell>
          <cell r="AC5822">
            <v>3.5</v>
          </cell>
          <cell r="AE5822">
            <v>100</v>
          </cell>
          <cell r="AF5822">
            <v>350</v>
          </cell>
        </row>
        <row r="5823">
          <cell r="A5823">
            <v>43701</v>
          </cell>
          <cell r="AC5823">
            <v>8</v>
          </cell>
          <cell r="AE5823">
            <v>100</v>
          </cell>
          <cell r="AF5823" t="str">
            <v/>
          </cell>
        </row>
        <row r="5824">
          <cell r="A5824">
            <v>43701</v>
          </cell>
          <cell r="AC5824">
            <v>18</v>
          </cell>
          <cell r="AE5824">
            <v>100</v>
          </cell>
          <cell r="AF5824" t="str">
            <v/>
          </cell>
        </row>
        <row r="5825">
          <cell r="A5825">
            <v>43701</v>
          </cell>
          <cell r="AB5825" t="str">
            <v>3rd</v>
          </cell>
          <cell r="AC5825">
            <v>21</v>
          </cell>
          <cell r="AE5825">
            <v>100</v>
          </cell>
          <cell r="AF5825" t="str">
            <v/>
          </cell>
        </row>
        <row r="5826">
          <cell r="A5826">
            <v>43701</v>
          </cell>
          <cell r="AC5826">
            <v>6</v>
          </cell>
          <cell r="AE5826">
            <v>100</v>
          </cell>
          <cell r="AF5826" t="str">
            <v/>
          </cell>
        </row>
        <row r="5827">
          <cell r="A5827">
            <v>43701</v>
          </cell>
          <cell r="AC5827">
            <v>11</v>
          </cell>
          <cell r="AE5827">
            <v>100</v>
          </cell>
          <cell r="AF5827" t="str">
            <v/>
          </cell>
        </row>
        <row r="5828">
          <cell r="A5828">
            <v>43701</v>
          </cell>
          <cell r="AB5828" t="str">
            <v>WON</v>
          </cell>
          <cell r="AC5828">
            <v>3.5</v>
          </cell>
          <cell r="AE5828">
            <v>100</v>
          </cell>
          <cell r="AF5828">
            <v>350</v>
          </cell>
        </row>
        <row r="5829">
          <cell r="A5829">
            <v>43701</v>
          </cell>
          <cell r="AB5829" t="str">
            <v>3rd</v>
          </cell>
          <cell r="AC5829">
            <v>5</v>
          </cell>
          <cell r="AE5829">
            <v>100</v>
          </cell>
          <cell r="AF5829" t="str">
            <v/>
          </cell>
        </row>
        <row r="5830">
          <cell r="A5830">
            <v>43701</v>
          </cell>
          <cell r="AC5830">
            <v>7.5</v>
          </cell>
          <cell r="AE5830">
            <v>100</v>
          </cell>
          <cell r="AF5830" t="str">
            <v/>
          </cell>
        </row>
        <row r="5831">
          <cell r="A5831">
            <v>43701</v>
          </cell>
          <cell r="AC5831">
            <v>5.5</v>
          </cell>
          <cell r="AE5831">
            <v>100</v>
          </cell>
          <cell r="AF5831" t="str">
            <v/>
          </cell>
        </row>
        <row r="5832">
          <cell r="A5832">
            <v>43701</v>
          </cell>
          <cell r="AC5832">
            <v>4.8</v>
          </cell>
          <cell r="AE5832">
            <v>100</v>
          </cell>
          <cell r="AF5832" t="str">
            <v/>
          </cell>
        </row>
        <row r="5833">
          <cell r="A5833">
            <v>43701</v>
          </cell>
          <cell r="AB5833" t="str">
            <v>2nd</v>
          </cell>
          <cell r="AC5833">
            <v>3.2</v>
          </cell>
          <cell r="AE5833">
            <v>100</v>
          </cell>
          <cell r="AF5833" t="str">
            <v/>
          </cell>
        </row>
        <row r="5834">
          <cell r="A5834">
            <v>43701</v>
          </cell>
          <cell r="AB5834" t="str">
            <v>WON</v>
          </cell>
          <cell r="AC5834">
            <v>3</v>
          </cell>
          <cell r="AE5834">
            <v>100</v>
          </cell>
          <cell r="AF5834">
            <v>300</v>
          </cell>
        </row>
        <row r="5835">
          <cell r="A5835">
            <v>43701</v>
          </cell>
          <cell r="AB5835" t="str">
            <v>Ntd</v>
          </cell>
          <cell r="AC5835">
            <v>10</v>
          </cell>
          <cell r="AE5835">
            <v>100</v>
          </cell>
          <cell r="AF5835" t="str">
            <v/>
          </cell>
        </row>
        <row r="5836">
          <cell r="A5836">
            <v>43701</v>
          </cell>
          <cell r="AC5836">
            <v>10</v>
          </cell>
          <cell r="AE5836">
            <v>100</v>
          </cell>
          <cell r="AF5836" t="str">
            <v/>
          </cell>
        </row>
        <row r="5837">
          <cell r="A5837">
            <v>43701</v>
          </cell>
          <cell r="AB5837" t="str">
            <v>WON</v>
          </cell>
          <cell r="AC5837">
            <v>2.9</v>
          </cell>
          <cell r="AE5837">
            <v>100</v>
          </cell>
          <cell r="AF5837">
            <v>290</v>
          </cell>
        </row>
        <row r="5838">
          <cell r="A5838">
            <v>43701</v>
          </cell>
          <cell r="AB5838" t="str">
            <v>3rd</v>
          </cell>
          <cell r="AC5838">
            <v>6</v>
          </cell>
          <cell r="AE5838">
            <v>100</v>
          </cell>
          <cell r="AF5838" t="str">
            <v/>
          </cell>
        </row>
        <row r="5839">
          <cell r="A5839">
            <v>43701</v>
          </cell>
          <cell r="AC5839">
            <v>4.4000000000000004</v>
          </cell>
          <cell r="AE5839">
            <v>100</v>
          </cell>
          <cell r="AF5839" t="str">
            <v/>
          </cell>
        </row>
        <row r="5840">
          <cell r="A5840">
            <v>43701</v>
          </cell>
          <cell r="AC5840">
            <v>8</v>
          </cell>
          <cell r="AE5840">
            <v>100</v>
          </cell>
          <cell r="AF5840" t="str">
            <v/>
          </cell>
        </row>
        <row r="5841">
          <cell r="A5841">
            <v>43701</v>
          </cell>
          <cell r="AB5841" t="str">
            <v>L/Scr</v>
          </cell>
          <cell r="AC5841">
            <v>1</v>
          </cell>
          <cell r="AE5841" t="str">
            <v/>
          </cell>
          <cell r="AF5841" t="str">
            <v/>
          </cell>
        </row>
        <row r="5842">
          <cell r="A5842">
            <v>43701</v>
          </cell>
          <cell r="AB5842" t="str">
            <v>WON</v>
          </cell>
          <cell r="AC5842">
            <v>3.9</v>
          </cell>
          <cell r="AE5842">
            <v>100</v>
          </cell>
          <cell r="AF5842">
            <v>390</v>
          </cell>
        </row>
        <row r="5843">
          <cell r="A5843">
            <v>43701</v>
          </cell>
          <cell r="AB5843" t="str">
            <v>2nd</v>
          </cell>
          <cell r="AC5843">
            <v>3</v>
          </cell>
          <cell r="AE5843">
            <v>100</v>
          </cell>
          <cell r="AF5843" t="str">
            <v/>
          </cell>
        </row>
        <row r="5844">
          <cell r="A5844">
            <v>43701</v>
          </cell>
          <cell r="AC5844">
            <v>21</v>
          </cell>
          <cell r="AE5844">
            <v>100</v>
          </cell>
          <cell r="AF5844" t="str">
            <v/>
          </cell>
        </row>
        <row r="5845">
          <cell r="A5845">
            <v>43701</v>
          </cell>
          <cell r="AB5845" t="str">
            <v>3rd</v>
          </cell>
          <cell r="AC5845">
            <v>13</v>
          </cell>
          <cell r="AE5845">
            <v>100</v>
          </cell>
          <cell r="AF5845" t="str">
            <v/>
          </cell>
        </row>
        <row r="5846">
          <cell r="A5846">
            <v>43701</v>
          </cell>
          <cell r="AC5846">
            <v>10</v>
          </cell>
          <cell r="AE5846">
            <v>100</v>
          </cell>
          <cell r="AF5846" t="str">
            <v/>
          </cell>
        </row>
        <row r="5847">
          <cell r="A5847">
            <v>43701</v>
          </cell>
          <cell r="AB5847" t="str">
            <v>WON</v>
          </cell>
          <cell r="AC5847">
            <v>3.3</v>
          </cell>
          <cell r="AE5847">
            <v>100</v>
          </cell>
          <cell r="AF5847">
            <v>330</v>
          </cell>
        </row>
        <row r="5848">
          <cell r="A5848">
            <v>43701</v>
          </cell>
          <cell r="AC5848">
            <v>5</v>
          </cell>
          <cell r="AE5848">
            <v>100</v>
          </cell>
          <cell r="AF5848" t="str">
            <v/>
          </cell>
        </row>
        <row r="5849">
          <cell r="A5849">
            <v>43701</v>
          </cell>
          <cell r="AC5849">
            <v>4.2</v>
          </cell>
          <cell r="AE5849">
            <v>100</v>
          </cell>
          <cell r="AF5849" t="str">
            <v/>
          </cell>
        </row>
        <row r="5850">
          <cell r="A5850">
            <v>43701</v>
          </cell>
          <cell r="AB5850" t="str">
            <v>3rd</v>
          </cell>
          <cell r="AC5850">
            <v>13</v>
          </cell>
          <cell r="AE5850">
            <v>100</v>
          </cell>
          <cell r="AF5850" t="str">
            <v/>
          </cell>
        </row>
        <row r="5851">
          <cell r="A5851">
            <v>43701</v>
          </cell>
          <cell r="AC5851">
            <v>71</v>
          </cell>
          <cell r="AE5851">
            <v>100</v>
          </cell>
          <cell r="AF5851" t="str">
            <v/>
          </cell>
        </row>
        <row r="5852">
          <cell r="A5852">
            <v>43701</v>
          </cell>
          <cell r="AC5852">
            <v>9.5</v>
          </cell>
          <cell r="AE5852">
            <v>100</v>
          </cell>
          <cell r="AF5852" t="str">
            <v/>
          </cell>
        </row>
        <row r="5853">
          <cell r="A5853">
            <v>43701</v>
          </cell>
          <cell r="AC5853">
            <v>5</v>
          </cell>
          <cell r="AE5853">
            <v>100</v>
          </cell>
          <cell r="AF5853" t="str">
            <v/>
          </cell>
        </row>
        <row r="5854">
          <cell r="A5854">
            <v>43701</v>
          </cell>
          <cell r="AC5854">
            <v>9</v>
          </cell>
          <cell r="AE5854">
            <v>100</v>
          </cell>
          <cell r="AF5854" t="str">
            <v/>
          </cell>
        </row>
        <row r="5855">
          <cell r="A5855">
            <v>43701</v>
          </cell>
          <cell r="AB5855" t="str">
            <v>2nd</v>
          </cell>
          <cell r="AC5855">
            <v>5</v>
          </cell>
          <cell r="AE5855">
            <v>100</v>
          </cell>
          <cell r="AF5855" t="str">
            <v/>
          </cell>
        </row>
        <row r="5856">
          <cell r="A5856">
            <v>43701</v>
          </cell>
          <cell r="AC5856">
            <v>8.5</v>
          </cell>
          <cell r="AE5856">
            <v>100</v>
          </cell>
          <cell r="AF5856" t="str">
            <v/>
          </cell>
        </row>
        <row r="5857">
          <cell r="A5857">
            <v>43708</v>
          </cell>
          <cell r="AC5857">
            <v>5</v>
          </cell>
          <cell r="AE5857">
            <v>100</v>
          </cell>
          <cell r="AF5857" t="str">
            <v/>
          </cell>
        </row>
        <row r="5858">
          <cell r="A5858">
            <v>43708</v>
          </cell>
          <cell r="AC5858">
            <v>5</v>
          </cell>
          <cell r="AE5858">
            <v>100</v>
          </cell>
          <cell r="AF5858" t="str">
            <v/>
          </cell>
        </row>
        <row r="5859">
          <cell r="A5859">
            <v>43708</v>
          </cell>
          <cell r="AB5859" t="str">
            <v>2nd</v>
          </cell>
          <cell r="AC5859">
            <v>4.4000000000000004</v>
          </cell>
          <cell r="AE5859">
            <v>100</v>
          </cell>
          <cell r="AF5859" t="str">
            <v/>
          </cell>
        </row>
        <row r="5860">
          <cell r="A5860">
            <v>43708</v>
          </cell>
          <cell r="AB5860" t="str">
            <v>Ntd</v>
          </cell>
          <cell r="AC5860">
            <v>5</v>
          </cell>
          <cell r="AE5860">
            <v>100</v>
          </cell>
          <cell r="AF5860" t="str">
            <v/>
          </cell>
        </row>
        <row r="5861">
          <cell r="A5861">
            <v>43708</v>
          </cell>
          <cell r="AB5861" t="str">
            <v>WON</v>
          </cell>
          <cell r="AC5861">
            <v>7</v>
          </cell>
          <cell r="AE5861">
            <v>100</v>
          </cell>
          <cell r="AF5861">
            <v>700</v>
          </cell>
        </row>
        <row r="5862">
          <cell r="A5862">
            <v>43708</v>
          </cell>
          <cell r="AC5862">
            <v>8</v>
          </cell>
          <cell r="AE5862">
            <v>100</v>
          </cell>
          <cell r="AF5862" t="str">
            <v/>
          </cell>
        </row>
        <row r="5863">
          <cell r="A5863">
            <v>43708</v>
          </cell>
          <cell r="AB5863" t="str">
            <v>WON</v>
          </cell>
          <cell r="AC5863">
            <v>2.2999999999999998</v>
          </cell>
          <cell r="AE5863">
            <v>100</v>
          </cell>
          <cell r="AF5863">
            <v>229.99999999999997</v>
          </cell>
        </row>
        <row r="5864">
          <cell r="A5864">
            <v>43708</v>
          </cell>
          <cell r="AC5864">
            <v>8.5</v>
          </cell>
          <cell r="AE5864">
            <v>100</v>
          </cell>
          <cell r="AF5864" t="str">
            <v/>
          </cell>
        </row>
        <row r="5865">
          <cell r="A5865">
            <v>43708</v>
          </cell>
          <cell r="AB5865" t="str">
            <v>3rd</v>
          </cell>
          <cell r="AC5865">
            <v>4.4000000000000004</v>
          </cell>
          <cell r="AE5865">
            <v>100</v>
          </cell>
          <cell r="AF5865" t="str">
            <v/>
          </cell>
        </row>
        <row r="5866">
          <cell r="A5866">
            <v>43708</v>
          </cell>
          <cell r="AC5866">
            <v>21</v>
          </cell>
          <cell r="AE5866">
            <v>100</v>
          </cell>
          <cell r="AF5866" t="str">
            <v/>
          </cell>
        </row>
        <row r="5867">
          <cell r="A5867">
            <v>43708</v>
          </cell>
          <cell r="AC5867">
            <v>5.5</v>
          </cell>
          <cell r="AE5867">
            <v>100</v>
          </cell>
          <cell r="AF5867" t="str">
            <v/>
          </cell>
        </row>
        <row r="5868">
          <cell r="A5868">
            <v>43708</v>
          </cell>
          <cell r="AC5868">
            <v>9</v>
          </cell>
          <cell r="AE5868">
            <v>100</v>
          </cell>
          <cell r="AF5868" t="str">
            <v/>
          </cell>
        </row>
        <row r="5869">
          <cell r="A5869">
            <v>43708</v>
          </cell>
          <cell r="AB5869" t="str">
            <v>WON</v>
          </cell>
          <cell r="AC5869">
            <v>6.5</v>
          </cell>
          <cell r="AE5869">
            <v>100</v>
          </cell>
          <cell r="AF5869">
            <v>650</v>
          </cell>
        </row>
        <row r="5870">
          <cell r="A5870">
            <v>43708</v>
          </cell>
          <cell r="AC5870">
            <v>16</v>
          </cell>
          <cell r="AE5870">
            <v>100</v>
          </cell>
          <cell r="AF5870" t="str">
            <v/>
          </cell>
        </row>
        <row r="5871">
          <cell r="A5871">
            <v>43708</v>
          </cell>
          <cell r="AB5871" t="str">
            <v>2nd</v>
          </cell>
          <cell r="AC5871">
            <v>7.5</v>
          </cell>
          <cell r="AE5871">
            <v>100</v>
          </cell>
          <cell r="AF5871" t="str">
            <v/>
          </cell>
        </row>
        <row r="5872">
          <cell r="A5872">
            <v>43708</v>
          </cell>
          <cell r="AB5872" t="str">
            <v>3rd</v>
          </cell>
          <cell r="AC5872">
            <v>9</v>
          </cell>
          <cell r="AE5872">
            <v>100</v>
          </cell>
          <cell r="AF5872" t="str">
            <v/>
          </cell>
        </row>
        <row r="5873">
          <cell r="A5873">
            <v>43708</v>
          </cell>
          <cell r="AC5873">
            <v>5.5</v>
          </cell>
          <cell r="AE5873">
            <v>100</v>
          </cell>
          <cell r="AF5873" t="str">
            <v/>
          </cell>
        </row>
        <row r="5874">
          <cell r="A5874">
            <v>43708</v>
          </cell>
          <cell r="AB5874" t="str">
            <v>WON</v>
          </cell>
          <cell r="AC5874">
            <v>3.8</v>
          </cell>
          <cell r="AE5874">
            <v>100</v>
          </cell>
          <cell r="AF5874">
            <v>380</v>
          </cell>
        </row>
        <row r="5875">
          <cell r="A5875">
            <v>43708</v>
          </cell>
          <cell r="AC5875">
            <v>10</v>
          </cell>
          <cell r="AE5875">
            <v>100</v>
          </cell>
          <cell r="AF5875" t="str">
            <v/>
          </cell>
        </row>
        <row r="5876">
          <cell r="A5876">
            <v>43708</v>
          </cell>
          <cell r="AB5876" t="str">
            <v>2nd</v>
          </cell>
          <cell r="AC5876">
            <v>4</v>
          </cell>
          <cell r="AE5876">
            <v>100</v>
          </cell>
          <cell r="AF5876" t="str">
            <v/>
          </cell>
        </row>
        <row r="5877">
          <cell r="A5877">
            <v>43708</v>
          </cell>
          <cell r="AC5877">
            <v>2.1</v>
          </cell>
          <cell r="AE5877">
            <v>100</v>
          </cell>
          <cell r="AF5877" t="str">
            <v/>
          </cell>
        </row>
        <row r="5878">
          <cell r="A5878">
            <v>43708</v>
          </cell>
          <cell r="AB5878" t="str">
            <v>3rd</v>
          </cell>
          <cell r="AC5878">
            <v>4.4000000000000004</v>
          </cell>
          <cell r="AE5878">
            <v>100</v>
          </cell>
          <cell r="AF5878" t="str">
            <v/>
          </cell>
        </row>
        <row r="5879">
          <cell r="A5879">
            <v>43708</v>
          </cell>
          <cell r="AC5879">
            <v>12</v>
          </cell>
          <cell r="AE5879">
            <v>100</v>
          </cell>
          <cell r="AF5879" t="str">
            <v/>
          </cell>
        </row>
        <row r="5880">
          <cell r="A5880">
            <v>43708</v>
          </cell>
          <cell r="AB5880" t="str">
            <v>2nd</v>
          </cell>
          <cell r="AC5880">
            <v>5.5</v>
          </cell>
          <cell r="AE5880">
            <v>100</v>
          </cell>
          <cell r="AF5880" t="str">
            <v/>
          </cell>
        </row>
        <row r="5881">
          <cell r="A5881">
            <v>43708</v>
          </cell>
          <cell r="AC5881">
            <v>31</v>
          </cell>
          <cell r="AE5881">
            <v>100</v>
          </cell>
          <cell r="AF5881" t="str">
            <v/>
          </cell>
        </row>
        <row r="5882">
          <cell r="A5882">
            <v>43708</v>
          </cell>
          <cell r="AC5882">
            <v>9</v>
          </cell>
          <cell r="AE5882">
            <v>100</v>
          </cell>
          <cell r="AF5882" t="str">
            <v/>
          </cell>
        </row>
        <row r="5883">
          <cell r="A5883">
            <v>43708</v>
          </cell>
          <cell r="AB5883" t="str">
            <v>3rd</v>
          </cell>
          <cell r="AC5883">
            <v>4.5999999999999996</v>
          </cell>
          <cell r="AE5883">
            <v>100</v>
          </cell>
          <cell r="AF5883" t="str">
            <v/>
          </cell>
        </row>
        <row r="5884">
          <cell r="A5884">
            <v>43708</v>
          </cell>
          <cell r="AB5884" t="str">
            <v>WON</v>
          </cell>
          <cell r="AC5884">
            <v>2.2000000000000002</v>
          </cell>
          <cell r="AE5884">
            <v>100</v>
          </cell>
          <cell r="AF5884">
            <v>220.00000000000003</v>
          </cell>
        </row>
        <row r="5885">
          <cell r="A5885">
            <v>43708</v>
          </cell>
          <cell r="AC5885">
            <v>21</v>
          </cell>
          <cell r="AE5885">
            <v>100</v>
          </cell>
          <cell r="AF5885" t="str">
            <v/>
          </cell>
        </row>
        <row r="5886">
          <cell r="A5886">
            <v>43708</v>
          </cell>
          <cell r="AB5886" t="str">
            <v>2nd</v>
          </cell>
          <cell r="AC5886">
            <v>19</v>
          </cell>
          <cell r="AE5886">
            <v>100</v>
          </cell>
          <cell r="AF5886" t="str">
            <v/>
          </cell>
        </row>
        <row r="5887">
          <cell r="A5887">
            <v>43708</v>
          </cell>
          <cell r="AB5887" t="str">
            <v>3rd</v>
          </cell>
          <cell r="AC5887">
            <v>3.3</v>
          </cell>
          <cell r="AE5887">
            <v>100</v>
          </cell>
          <cell r="AF5887" t="str">
            <v/>
          </cell>
        </row>
        <row r="5888">
          <cell r="A5888">
            <v>43708</v>
          </cell>
          <cell r="AC5888">
            <v>17</v>
          </cell>
          <cell r="AE5888">
            <v>100</v>
          </cell>
          <cell r="AF5888" t="str">
            <v/>
          </cell>
        </row>
        <row r="5889">
          <cell r="A5889">
            <v>43708</v>
          </cell>
          <cell r="AC5889">
            <v>10</v>
          </cell>
          <cell r="AE5889">
            <v>100</v>
          </cell>
          <cell r="AF5889" t="str">
            <v/>
          </cell>
        </row>
        <row r="5890">
          <cell r="A5890">
            <v>43708</v>
          </cell>
          <cell r="AC5890">
            <v>12</v>
          </cell>
          <cell r="AE5890">
            <v>100</v>
          </cell>
          <cell r="AF5890" t="str">
            <v/>
          </cell>
        </row>
        <row r="5891">
          <cell r="A5891">
            <v>43708</v>
          </cell>
          <cell r="AB5891" t="str">
            <v>WON</v>
          </cell>
          <cell r="AC5891">
            <v>4</v>
          </cell>
          <cell r="AE5891">
            <v>100</v>
          </cell>
          <cell r="AF5891">
            <v>400</v>
          </cell>
        </row>
        <row r="5892">
          <cell r="A5892">
            <v>43708</v>
          </cell>
          <cell r="AB5892" t="str">
            <v>3rd</v>
          </cell>
          <cell r="AC5892">
            <v>7.5</v>
          </cell>
          <cell r="AE5892">
            <v>100</v>
          </cell>
          <cell r="AF5892" t="str">
            <v/>
          </cell>
        </row>
        <row r="5893">
          <cell r="A5893">
            <v>43708</v>
          </cell>
          <cell r="AC5893">
            <v>7</v>
          </cell>
          <cell r="AE5893">
            <v>100</v>
          </cell>
          <cell r="AF5893" t="str">
            <v/>
          </cell>
        </row>
        <row r="5894">
          <cell r="A5894">
            <v>43708</v>
          </cell>
          <cell r="AB5894" t="str">
            <v>WON</v>
          </cell>
          <cell r="AC5894">
            <v>2.5</v>
          </cell>
          <cell r="AE5894">
            <v>100</v>
          </cell>
          <cell r="AF5894">
            <v>250</v>
          </cell>
        </row>
        <row r="5895">
          <cell r="A5895">
            <v>43708</v>
          </cell>
          <cell r="AC5895">
            <v>8</v>
          </cell>
          <cell r="AE5895">
            <v>100</v>
          </cell>
          <cell r="AF5895" t="str">
            <v/>
          </cell>
        </row>
        <row r="5896">
          <cell r="A5896">
            <v>43708</v>
          </cell>
          <cell r="AB5896" t="str">
            <v>2nd</v>
          </cell>
          <cell r="AC5896">
            <v>13</v>
          </cell>
          <cell r="AE5896">
            <v>100</v>
          </cell>
          <cell r="AF5896" t="str">
            <v/>
          </cell>
        </row>
        <row r="5897">
          <cell r="A5897">
            <v>43715</v>
          </cell>
          <cell r="AB5897" t="str">
            <v>2nd</v>
          </cell>
          <cell r="AC5897">
            <v>4.5999999999999996</v>
          </cell>
          <cell r="AE5897">
            <v>100</v>
          </cell>
          <cell r="AF5897" t="str">
            <v/>
          </cell>
        </row>
        <row r="5898">
          <cell r="A5898">
            <v>43715</v>
          </cell>
          <cell r="AC5898">
            <v>3.2</v>
          </cell>
          <cell r="AE5898">
            <v>100</v>
          </cell>
          <cell r="AF5898" t="str">
            <v/>
          </cell>
        </row>
        <row r="5899">
          <cell r="A5899">
            <v>43715</v>
          </cell>
          <cell r="AB5899" t="str">
            <v>WON</v>
          </cell>
          <cell r="AC5899">
            <v>8</v>
          </cell>
          <cell r="AE5899">
            <v>100</v>
          </cell>
          <cell r="AF5899">
            <v>800</v>
          </cell>
        </row>
        <row r="5900">
          <cell r="A5900">
            <v>43715</v>
          </cell>
          <cell r="AB5900" t="str">
            <v>3rd</v>
          </cell>
          <cell r="AC5900">
            <v>8.5</v>
          </cell>
          <cell r="AE5900">
            <v>100</v>
          </cell>
          <cell r="AF5900" t="str">
            <v/>
          </cell>
        </row>
        <row r="5901">
          <cell r="A5901">
            <v>43715</v>
          </cell>
          <cell r="AC5901">
            <v>12</v>
          </cell>
          <cell r="AE5901">
            <v>100</v>
          </cell>
          <cell r="AF5901" t="str">
            <v/>
          </cell>
        </row>
        <row r="5902">
          <cell r="A5902">
            <v>43715</v>
          </cell>
          <cell r="AB5902" t="str">
            <v>3rd</v>
          </cell>
          <cell r="AC5902">
            <v>3</v>
          </cell>
          <cell r="AE5902">
            <v>100</v>
          </cell>
          <cell r="AF5902" t="str">
            <v/>
          </cell>
        </row>
        <row r="5903">
          <cell r="A5903">
            <v>43715</v>
          </cell>
          <cell r="AB5903" t="str">
            <v>WON</v>
          </cell>
          <cell r="AC5903">
            <v>3</v>
          </cell>
          <cell r="AE5903">
            <v>100</v>
          </cell>
          <cell r="AF5903">
            <v>300</v>
          </cell>
        </row>
        <row r="5904">
          <cell r="A5904">
            <v>43715</v>
          </cell>
          <cell r="AB5904" t="str">
            <v>2nd</v>
          </cell>
          <cell r="AC5904">
            <v>9</v>
          </cell>
          <cell r="AE5904">
            <v>100</v>
          </cell>
          <cell r="AF5904" t="str">
            <v/>
          </cell>
        </row>
        <row r="5905">
          <cell r="A5905">
            <v>43715</v>
          </cell>
          <cell r="AC5905">
            <v>14</v>
          </cell>
          <cell r="AE5905">
            <v>100</v>
          </cell>
          <cell r="AF5905" t="str">
            <v/>
          </cell>
        </row>
        <row r="5906">
          <cell r="A5906">
            <v>43715</v>
          </cell>
          <cell r="AC5906">
            <v>7.5</v>
          </cell>
          <cell r="AE5906">
            <v>100</v>
          </cell>
          <cell r="AF5906" t="str">
            <v/>
          </cell>
        </row>
        <row r="5907">
          <cell r="A5907">
            <v>43715</v>
          </cell>
          <cell r="AB5907" t="str">
            <v>2nd</v>
          </cell>
          <cell r="AC5907">
            <v>2.6</v>
          </cell>
          <cell r="AE5907">
            <v>100</v>
          </cell>
          <cell r="AF5907" t="str">
            <v/>
          </cell>
        </row>
        <row r="5908">
          <cell r="A5908">
            <v>43715</v>
          </cell>
          <cell r="AC5908">
            <v>4.5999999999999996</v>
          </cell>
          <cell r="AE5908">
            <v>100</v>
          </cell>
          <cell r="AF5908" t="str">
            <v/>
          </cell>
        </row>
        <row r="5909">
          <cell r="A5909">
            <v>43715</v>
          </cell>
          <cell r="AB5909" t="str">
            <v>3rd</v>
          </cell>
          <cell r="AC5909">
            <v>8</v>
          </cell>
          <cell r="AE5909">
            <v>100</v>
          </cell>
          <cell r="AF5909" t="str">
            <v/>
          </cell>
        </row>
        <row r="5910">
          <cell r="A5910">
            <v>43715</v>
          </cell>
          <cell r="AC5910">
            <v>41</v>
          </cell>
          <cell r="AE5910">
            <v>100</v>
          </cell>
          <cell r="AF5910" t="str">
            <v/>
          </cell>
        </row>
        <row r="5911">
          <cell r="A5911">
            <v>43715</v>
          </cell>
          <cell r="AB5911" t="str">
            <v>WON</v>
          </cell>
          <cell r="AC5911">
            <v>6.5</v>
          </cell>
          <cell r="AE5911">
            <v>100</v>
          </cell>
          <cell r="AF5911">
            <v>650</v>
          </cell>
        </row>
        <row r="5912">
          <cell r="A5912">
            <v>43715</v>
          </cell>
          <cell r="AB5912" t="str">
            <v>WON</v>
          </cell>
          <cell r="AC5912">
            <v>1.95</v>
          </cell>
          <cell r="AE5912">
            <v>100</v>
          </cell>
          <cell r="AF5912">
            <v>195</v>
          </cell>
        </row>
        <row r="5913">
          <cell r="A5913">
            <v>43715</v>
          </cell>
          <cell r="AC5913">
            <v>10</v>
          </cell>
          <cell r="AE5913">
            <v>100</v>
          </cell>
          <cell r="AF5913" t="str">
            <v/>
          </cell>
        </row>
        <row r="5914">
          <cell r="A5914">
            <v>43715</v>
          </cell>
          <cell r="AB5914" t="str">
            <v>2nd</v>
          </cell>
          <cell r="AC5914">
            <v>4.5999999999999996</v>
          </cell>
          <cell r="AE5914">
            <v>100</v>
          </cell>
          <cell r="AF5914" t="str">
            <v/>
          </cell>
        </row>
        <row r="5915">
          <cell r="A5915">
            <v>43715</v>
          </cell>
          <cell r="AC5915">
            <v>17</v>
          </cell>
          <cell r="AE5915">
            <v>100</v>
          </cell>
          <cell r="AF5915" t="str">
            <v/>
          </cell>
        </row>
        <row r="5916">
          <cell r="A5916">
            <v>43715</v>
          </cell>
          <cell r="AC5916">
            <v>13</v>
          </cell>
          <cell r="AE5916">
            <v>100</v>
          </cell>
          <cell r="AF5916" t="str">
            <v/>
          </cell>
        </row>
        <row r="5917">
          <cell r="A5917">
            <v>43715</v>
          </cell>
          <cell r="AB5917" t="str">
            <v>WON</v>
          </cell>
          <cell r="AC5917">
            <v>3</v>
          </cell>
          <cell r="AE5917">
            <v>100</v>
          </cell>
          <cell r="AF5917">
            <v>300</v>
          </cell>
        </row>
        <row r="5918">
          <cell r="A5918">
            <v>43715</v>
          </cell>
          <cell r="AB5918" t="str">
            <v>2nd</v>
          </cell>
          <cell r="AC5918">
            <v>4.4000000000000004</v>
          </cell>
          <cell r="AE5918">
            <v>100</v>
          </cell>
          <cell r="AF5918" t="str">
            <v/>
          </cell>
        </row>
        <row r="5919">
          <cell r="A5919">
            <v>43715</v>
          </cell>
          <cell r="AC5919">
            <v>5</v>
          </cell>
          <cell r="AE5919">
            <v>100</v>
          </cell>
          <cell r="AF5919" t="str">
            <v/>
          </cell>
        </row>
        <row r="5920">
          <cell r="A5920">
            <v>43715</v>
          </cell>
          <cell r="AC5920">
            <v>26</v>
          </cell>
          <cell r="AE5920">
            <v>100</v>
          </cell>
          <cell r="AF5920" t="str">
            <v/>
          </cell>
        </row>
        <row r="5921">
          <cell r="A5921">
            <v>43715</v>
          </cell>
          <cell r="AB5921" t="str">
            <v>3rd</v>
          </cell>
          <cell r="AC5921">
            <v>21</v>
          </cell>
          <cell r="AE5921">
            <v>100</v>
          </cell>
          <cell r="AF5921" t="str">
            <v/>
          </cell>
        </row>
        <row r="5922">
          <cell r="A5922">
            <v>43715</v>
          </cell>
          <cell r="AB5922" t="str">
            <v>2nd</v>
          </cell>
          <cell r="AC5922">
            <v>4.4000000000000004</v>
          </cell>
          <cell r="AE5922">
            <v>100</v>
          </cell>
          <cell r="AF5922" t="str">
            <v/>
          </cell>
        </row>
        <row r="5923">
          <cell r="A5923">
            <v>43715</v>
          </cell>
          <cell r="AB5923" t="str">
            <v>3rd</v>
          </cell>
          <cell r="AC5923">
            <v>3.8</v>
          </cell>
          <cell r="AE5923">
            <v>100</v>
          </cell>
          <cell r="AF5923" t="str">
            <v/>
          </cell>
        </row>
        <row r="5924">
          <cell r="A5924">
            <v>43715</v>
          </cell>
          <cell r="AC5924">
            <v>5</v>
          </cell>
          <cell r="AE5924">
            <v>100</v>
          </cell>
          <cell r="AF5924" t="str">
            <v/>
          </cell>
        </row>
        <row r="5925">
          <cell r="A5925">
            <v>43715</v>
          </cell>
          <cell r="AC5925">
            <v>11</v>
          </cell>
          <cell r="AE5925">
            <v>100</v>
          </cell>
          <cell r="AF5925" t="str">
            <v/>
          </cell>
        </row>
        <row r="5926">
          <cell r="A5926">
            <v>43715</v>
          </cell>
          <cell r="AC5926">
            <v>41</v>
          </cell>
          <cell r="AE5926">
            <v>100</v>
          </cell>
          <cell r="AF5926" t="str">
            <v/>
          </cell>
        </row>
        <row r="5927">
          <cell r="A5927">
            <v>43715</v>
          </cell>
          <cell r="AC5927">
            <v>10</v>
          </cell>
          <cell r="AE5927">
            <v>100</v>
          </cell>
          <cell r="AF5927" t="str">
            <v/>
          </cell>
        </row>
        <row r="5928">
          <cell r="A5928">
            <v>43715</v>
          </cell>
          <cell r="AB5928" t="str">
            <v>WON</v>
          </cell>
          <cell r="AC5928">
            <v>5.5</v>
          </cell>
          <cell r="AE5928">
            <v>100</v>
          </cell>
          <cell r="AF5928">
            <v>550</v>
          </cell>
        </row>
        <row r="5929">
          <cell r="A5929">
            <v>43715</v>
          </cell>
          <cell r="AB5929" t="str">
            <v>3rd</v>
          </cell>
          <cell r="AC5929">
            <v>7.5</v>
          </cell>
          <cell r="AE5929">
            <v>100</v>
          </cell>
          <cell r="AF5929" t="str">
            <v/>
          </cell>
        </row>
        <row r="5930">
          <cell r="A5930">
            <v>43715</v>
          </cell>
          <cell r="AC5930">
            <v>8</v>
          </cell>
          <cell r="AE5930">
            <v>100</v>
          </cell>
          <cell r="AF5930" t="str">
            <v/>
          </cell>
        </row>
        <row r="5931">
          <cell r="A5931">
            <v>43715</v>
          </cell>
          <cell r="AC5931">
            <v>7.5</v>
          </cell>
          <cell r="AE5931">
            <v>100</v>
          </cell>
          <cell r="AF5931" t="str">
            <v/>
          </cell>
        </row>
        <row r="5932">
          <cell r="A5932">
            <v>43715</v>
          </cell>
          <cell r="AC5932">
            <v>7</v>
          </cell>
          <cell r="AE5932">
            <v>100</v>
          </cell>
          <cell r="AF5932" t="str">
            <v/>
          </cell>
        </row>
        <row r="5933">
          <cell r="A5933">
            <v>43715</v>
          </cell>
          <cell r="AC5933">
            <v>11</v>
          </cell>
          <cell r="AE5933">
            <v>100</v>
          </cell>
          <cell r="AF5933" t="str">
            <v/>
          </cell>
        </row>
        <row r="5934">
          <cell r="A5934">
            <v>43715</v>
          </cell>
          <cell r="AB5934" t="str">
            <v>2nd</v>
          </cell>
          <cell r="AC5934">
            <v>3.2</v>
          </cell>
          <cell r="AE5934">
            <v>100</v>
          </cell>
          <cell r="AF5934" t="str">
            <v/>
          </cell>
        </row>
        <row r="5935">
          <cell r="A5935">
            <v>43715</v>
          </cell>
          <cell r="AC5935">
            <v>8.5</v>
          </cell>
          <cell r="AE5935">
            <v>100</v>
          </cell>
          <cell r="AF5935" t="str">
            <v/>
          </cell>
        </row>
        <row r="5936">
          <cell r="A5936">
            <v>43715</v>
          </cell>
          <cell r="AC5936">
            <v>15</v>
          </cell>
          <cell r="AE5936">
            <v>100</v>
          </cell>
          <cell r="AF5936" t="str">
            <v/>
          </cell>
        </row>
        <row r="5937">
          <cell r="A5937">
            <v>43722</v>
          </cell>
          <cell r="AC5937">
            <v>3</v>
          </cell>
          <cell r="AE5937">
            <v>100</v>
          </cell>
          <cell r="AF5937" t="str">
            <v/>
          </cell>
        </row>
        <row r="5938">
          <cell r="A5938">
            <v>43722</v>
          </cell>
          <cell r="AC5938">
            <v>8.5</v>
          </cell>
          <cell r="AE5938">
            <v>100</v>
          </cell>
          <cell r="AF5938" t="str">
            <v/>
          </cell>
        </row>
        <row r="5939">
          <cell r="A5939">
            <v>43722</v>
          </cell>
          <cell r="AC5939">
            <v>9</v>
          </cell>
          <cell r="AE5939">
            <v>100</v>
          </cell>
          <cell r="AF5939" t="str">
            <v/>
          </cell>
        </row>
        <row r="5940">
          <cell r="A5940">
            <v>43722</v>
          </cell>
          <cell r="AC5940">
            <v>7.5</v>
          </cell>
          <cell r="AE5940">
            <v>100</v>
          </cell>
          <cell r="AF5940" t="str">
            <v/>
          </cell>
        </row>
        <row r="5941">
          <cell r="A5941">
            <v>43722</v>
          </cell>
          <cell r="AC5941">
            <v>7</v>
          </cell>
          <cell r="AE5941">
            <v>100</v>
          </cell>
          <cell r="AF5941" t="str">
            <v/>
          </cell>
        </row>
        <row r="5942">
          <cell r="A5942">
            <v>43722</v>
          </cell>
          <cell r="AC5942">
            <v>8.5</v>
          </cell>
          <cell r="AE5942">
            <v>100</v>
          </cell>
          <cell r="AF5942" t="str">
            <v/>
          </cell>
        </row>
        <row r="5943">
          <cell r="A5943">
            <v>43722</v>
          </cell>
          <cell r="AC5943">
            <v>15</v>
          </cell>
          <cell r="AE5943">
            <v>100</v>
          </cell>
          <cell r="AF5943" t="str">
            <v/>
          </cell>
        </row>
        <row r="5944">
          <cell r="A5944">
            <v>43722</v>
          </cell>
          <cell r="AC5944">
            <v>10</v>
          </cell>
          <cell r="AE5944">
            <v>100</v>
          </cell>
          <cell r="AF5944" t="str">
            <v/>
          </cell>
        </row>
        <row r="5945">
          <cell r="A5945">
            <v>43722</v>
          </cell>
          <cell r="AB5945" t="str">
            <v>WON</v>
          </cell>
          <cell r="AC5945">
            <v>3</v>
          </cell>
          <cell r="AE5945">
            <v>100</v>
          </cell>
          <cell r="AF5945">
            <v>300</v>
          </cell>
        </row>
        <row r="5946">
          <cell r="A5946">
            <v>43722</v>
          </cell>
          <cell r="AC5946">
            <v>41</v>
          </cell>
          <cell r="AE5946">
            <v>100</v>
          </cell>
          <cell r="AF5946" t="str">
            <v/>
          </cell>
        </row>
        <row r="5947">
          <cell r="A5947">
            <v>43722</v>
          </cell>
          <cell r="AB5947" t="str">
            <v>WON</v>
          </cell>
          <cell r="AC5947">
            <v>2.6</v>
          </cell>
          <cell r="AE5947">
            <v>100</v>
          </cell>
          <cell r="AF5947">
            <v>260</v>
          </cell>
        </row>
        <row r="5948">
          <cell r="A5948">
            <v>43722</v>
          </cell>
          <cell r="AB5948" t="str">
            <v>2nd</v>
          </cell>
          <cell r="AC5948">
            <v>9.5</v>
          </cell>
          <cell r="AE5948">
            <v>100</v>
          </cell>
          <cell r="AF5948" t="str">
            <v/>
          </cell>
        </row>
        <row r="5949">
          <cell r="A5949">
            <v>43722</v>
          </cell>
          <cell r="AC5949">
            <v>7.5</v>
          </cell>
          <cell r="AE5949">
            <v>100</v>
          </cell>
          <cell r="AF5949" t="str">
            <v/>
          </cell>
        </row>
        <row r="5950">
          <cell r="A5950">
            <v>43722</v>
          </cell>
          <cell r="AC5950">
            <v>4.8</v>
          </cell>
          <cell r="AE5950">
            <v>100</v>
          </cell>
          <cell r="AF5950" t="str">
            <v/>
          </cell>
        </row>
        <row r="5951">
          <cell r="A5951">
            <v>43722</v>
          </cell>
          <cell r="AC5951">
            <v>18</v>
          </cell>
          <cell r="AE5951">
            <v>100</v>
          </cell>
          <cell r="AF5951" t="str">
            <v/>
          </cell>
        </row>
        <row r="5952">
          <cell r="A5952">
            <v>43722</v>
          </cell>
          <cell r="AB5952" t="str">
            <v>WON</v>
          </cell>
          <cell r="AC5952">
            <v>7.5</v>
          </cell>
          <cell r="AE5952">
            <v>100</v>
          </cell>
          <cell r="AF5952">
            <v>750</v>
          </cell>
        </row>
        <row r="5953">
          <cell r="A5953">
            <v>43722</v>
          </cell>
          <cell r="AB5953" t="str">
            <v>2nd</v>
          </cell>
          <cell r="AC5953">
            <v>3.8</v>
          </cell>
          <cell r="AE5953">
            <v>100</v>
          </cell>
          <cell r="AF5953" t="str">
            <v/>
          </cell>
        </row>
        <row r="5954">
          <cell r="A5954">
            <v>43722</v>
          </cell>
          <cell r="AC5954">
            <v>4.2</v>
          </cell>
          <cell r="AE5954">
            <v>100</v>
          </cell>
          <cell r="AF5954" t="str">
            <v/>
          </cell>
        </row>
        <row r="5955">
          <cell r="A5955">
            <v>43722</v>
          </cell>
          <cell r="AC5955">
            <v>7</v>
          </cell>
          <cell r="AE5955">
            <v>100</v>
          </cell>
          <cell r="AF5955" t="str">
            <v/>
          </cell>
        </row>
        <row r="5956">
          <cell r="A5956">
            <v>43722</v>
          </cell>
          <cell r="AC5956">
            <v>14</v>
          </cell>
          <cell r="AE5956">
            <v>100</v>
          </cell>
          <cell r="AF5956" t="str">
            <v/>
          </cell>
        </row>
        <row r="5957">
          <cell r="A5957">
            <v>43722</v>
          </cell>
          <cell r="AB5957" t="str">
            <v>2nd</v>
          </cell>
          <cell r="AC5957">
            <v>2.1</v>
          </cell>
          <cell r="AE5957">
            <v>100</v>
          </cell>
          <cell r="AF5957" t="str">
            <v/>
          </cell>
        </row>
        <row r="5958">
          <cell r="A5958">
            <v>43722</v>
          </cell>
          <cell r="AC5958">
            <v>4</v>
          </cell>
          <cell r="AE5958">
            <v>100</v>
          </cell>
          <cell r="AF5958" t="str">
            <v/>
          </cell>
        </row>
        <row r="5959">
          <cell r="A5959">
            <v>43722</v>
          </cell>
          <cell r="AC5959">
            <v>16</v>
          </cell>
          <cell r="AE5959">
            <v>100</v>
          </cell>
          <cell r="AF5959" t="str">
            <v/>
          </cell>
        </row>
        <row r="5960">
          <cell r="A5960">
            <v>43722</v>
          </cell>
          <cell r="AC5960">
            <v>10</v>
          </cell>
          <cell r="AE5960">
            <v>100</v>
          </cell>
          <cell r="AF5960" t="str">
            <v/>
          </cell>
        </row>
        <row r="5961">
          <cell r="A5961">
            <v>43722</v>
          </cell>
          <cell r="AC5961">
            <v>17</v>
          </cell>
          <cell r="AE5961">
            <v>100</v>
          </cell>
          <cell r="AF5961" t="str">
            <v/>
          </cell>
        </row>
        <row r="5962">
          <cell r="A5962">
            <v>43722</v>
          </cell>
          <cell r="AC5962">
            <v>8.5</v>
          </cell>
          <cell r="AE5962">
            <v>100</v>
          </cell>
          <cell r="AF5962" t="str">
            <v/>
          </cell>
        </row>
        <row r="5963">
          <cell r="A5963">
            <v>43722</v>
          </cell>
          <cell r="AB5963" t="str">
            <v>3rd</v>
          </cell>
          <cell r="AC5963">
            <v>12</v>
          </cell>
          <cell r="AE5963">
            <v>100</v>
          </cell>
          <cell r="AF5963" t="str">
            <v/>
          </cell>
        </row>
        <row r="5964">
          <cell r="A5964">
            <v>43722</v>
          </cell>
          <cell r="AC5964">
            <v>4.5999999999999996</v>
          </cell>
          <cell r="AE5964">
            <v>100</v>
          </cell>
          <cell r="AF5964" t="str">
            <v/>
          </cell>
        </row>
        <row r="5965">
          <cell r="A5965">
            <v>43722</v>
          </cell>
          <cell r="AC5965">
            <v>14</v>
          </cell>
          <cell r="AE5965">
            <v>100</v>
          </cell>
          <cell r="AF5965" t="str">
            <v/>
          </cell>
        </row>
        <row r="5966">
          <cell r="A5966">
            <v>43722</v>
          </cell>
          <cell r="AC5966">
            <v>31</v>
          </cell>
          <cell r="AE5966">
            <v>100</v>
          </cell>
          <cell r="AF5966" t="str">
            <v/>
          </cell>
        </row>
        <row r="5967">
          <cell r="A5967">
            <v>43722</v>
          </cell>
          <cell r="AB5967" t="str">
            <v>3rd</v>
          </cell>
          <cell r="AC5967">
            <v>4.8</v>
          </cell>
          <cell r="AE5967">
            <v>100</v>
          </cell>
          <cell r="AF5967" t="str">
            <v/>
          </cell>
        </row>
        <row r="5968">
          <cell r="A5968">
            <v>43722</v>
          </cell>
          <cell r="AC5968">
            <v>11</v>
          </cell>
          <cell r="AE5968">
            <v>100</v>
          </cell>
          <cell r="AF5968" t="str">
            <v/>
          </cell>
        </row>
        <row r="5969">
          <cell r="A5969">
            <v>43722</v>
          </cell>
          <cell r="AB5969" t="str">
            <v>WON</v>
          </cell>
          <cell r="AC5969">
            <v>13.2</v>
          </cell>
          <cell r="AE5969">
            <v>100</v>
          </cell>
          <cell r="AF5969">
            <v>1320</v>
          </cell>
        </row>
        <row r="5970">
          <cell r="A5970">
            <v>43722</v>
          </cell>
          <cell r="AC5970">
            <v>4</v>
          </cell>
          <cell r="AE5970">
            <v>100</v>
          </cell>
          <cell r="AF5970" t="str">
            <v/>
          </cell>
        </row>
        <row r="5971">
          <cell r="A5971">
            <v>43722</v>
          </cell>
          <cell r="AB5971" t="str">
            <v>3rd</v>
          </cell>
          <cell r="AC5971">
            <v>8.5</v>
          </cell>
          <cell r="AE5971">
            <v>100</v>
          </cell>
          <cell r="AF5971" t="str">
            <v/>
          </cell>
        </row>
        <row r="5972">
          <cell r="A5972">
            <v>43729</v>
          </cell>
          <cell r="AB5972" t="str">
            <v>WON</v>
          </cell>
          <cell r="AC5972">
            <v>7.1</v>
          </cell>
          <cell r="AE5972">
            <v>100</v>
          </cell>
          <cell r="AF5972">
            <v>710</v>
          </cell>
        </row>
        <row r="5973">
          <cell r="A5973">
            <v>43729</v>
          </cell>
          <cell r="AB5973" t="str">
            <v>2nd</v>
          </cell>
          <cell r="AC5973">
            <v>4.2</v>
          </cell>
          <cell r="AE5973">
            <v>100</v>
          </cell>
          <cell r="AF5973" t="str">
            <v/>
          </cell>
        </row>
        <row r="5974">
          <cell r="A5974">
            <v>43729</v>
          </cell>
          <cell r="AC5974">
            <v>3.5</v>
          </cell>
          <cell r="AE5974">
            <v>100</v>
          </cell>
          <cell r="AF5974" t="str">
            <v/>
          </cell>
        </row>
        <row r="5975">
          <cell r="A5975">
            <v>43729</v>
          </cell>
          <cell r="AC5975">
            <v>5.5</v>
          </cell>
          <cell r="AE5975">
            <v>100</v>
          </cell>
          <cell r="AF5975" t="str">
            <v/>
          </cell>
        </row>
        <row r="5976">
          <cell r="A5976">
            <v>43729</v>
          </cell>
          <cell r="AC5976">
            <v>21</v>
          </cell>
          <cell r="AE5976">
            <v>100</v>
          </cell>
          <cell r="AF5976" t="str">
            <v/>
          </cell>
        </row>
        <row r="5977">
          <cell r="A5977">
            <v>43729</v>
          </cell>
          <cell r="AC5977">
            <v>4.2</v>
          </cell>
          <cell r="AE5977">
            <v>100</v>
          </cell>
          <cell r="AF5977" t="str">
            <v/>
          </cell>
        </row>
        <row r="5978">
          <cell r="A5978">
            <v>43729</v>
          </cell>
          <cell r="AB5978" t="str">
            <v>WON</v>
          </cell>
          <cell r="AC5978">
            <v>5.5</v>
          </cell>
          <cell r="AE5978">
            <v>100</v>
          </cell>
          <cell r="AF5978">
            <v>550</v>
          </cell>
        </row>
        <row r="5979">
          <cell r="A5979">
            <v>43729</v>
          </cell>
          <cell r="AC5979">
            <v>9</v>
          </cell>
          <cell r="AE5979">
            <v>100</v>
          </cell>
          <cell r="AF5979" t="str">
            <v/>
          </cell>
        </row>
        <row r="5980">
          <cell r="A5980">
            <v>43729</v>
          </cell>
          <cell r="AC5980">
            <v>7.5</v>
          </cell>
          <cell r="AE5980">
            <v>100</v>
          </cell>
          <cell r="AF5980" t="str">
            <v/>
          </cell>
        </row>
        <row r="5981">
          <cell r="A5981">
            <v>43729</v>
          </cell>
          <cell r="AC5981">
            <v>7</v>
          </cell>
          <cell r="AE5981">
            <v>100</v>
          </cell>
          <cell r="AF5981" t="str">
            <v/>
          </cell>
        </row>
        <row r="5982">
          <cell r="A5982">
            <v>43729</v>
          </cell>
          <cell r="AC5982">
            <v>6</v>
          </cell>
          <cell r="AE5982">
            <v>100</v>
          </cell>
          <cell r="AF5982" t="str">
            <v/>
          </cell>
        </row>
        <row r="5983">
          <cell r="A5983">
            <v>43729</v>
          </cell>
          <cell r="AC5983">
            <v>21</v>
          </cell>
          <cell r="AE5983">
            <v>100</v>
          </cell>
          <cell r="AF5983" t="str">
            <v/>
          </cell>
        </row>
        <row r="5984">
          <cell r="A5984">
            <v>43729</v>
          </cell>
          <cell r="AB5984" t="str">
            <v>2nd</v>
          </cell>
          <cell r="AC5984">
            <v>2.9</v>
          </cell>
          <cell r="AE5984">
            <v>100</v>
          </cell>
          <cell r="AF5984" t="str">
            <v/>
          </cell>
        </row>
        <row r="5985">
          <cell r="A5985">
            <v>43729</v>
          </cell>
          <cell r="AC5985">
            <v>13</v>
          </cell>
          <cell r="AE5985">
            <v>100</v>
          </cell>
          <cell r="AF5985" t="str">
            <v/>
          </cell>
        </row>
        <row r="5986">
          <cell r="A5986">
            <v>43729</v>
          </cell>
          <cell r="AB5986" t="str">
            <v>WON</v>
          </cell>
          <cell r="AC5986">
            <v>9.6</v>
          </cell>
          <cell r="AE5986">
            <v>100</v>
          </cell>
          <cell r="AF5986">
            <v>960</v>
          </cell>
        </row>
        <row r="5987">
          <cell r="A5987">
            <v>43729</v>
          </cell>
          <cell r="AC5987">
            <v>2</v>
          </cell>
          <cell r="AE5987">
            <v>100</v>
          </cell>
          <cell r="AF5987" t="str">
            <v/>
          </cell>
        </row>
        <row r="5988">
          <cell r="A5988">
            <v>43729</v>
          </cell>
          <cell r="AB5988" t="str">
            <v>WON</v>
          </cell>
          <cell r="AC5988">
            <v>13.9</v>
          </cell>
          <cell r="AE5988">
            <v>100</v>
          </cell>
          <cell r="AF5988">
            <v>1390</v>
          </cell>
        </row>
        <row r="5989">
          <cell r="A5989">
            <v>43729</v>
          </cell>
          <cell r="AC5989">
            <v>31</v>
          </cell>
          <cell r="AE5989">
            <v>100</v>
          </cell>
          <cell r="AF5989" t="str">
            <v/>
          </cell>
        </row>
        <row r="5990">
          <cell r="A5990">
            <v>43729</v>
          </cell>
          <cell r="AC5990">
            <v>26</v>
          </cell>
          <cell r="AE5990">
            <v>100</v>
          </cell>
          <cell r="AF5990" t="str">
            <v/>
          </cell>
        </row>
        <row r="5991">
          <cell r="A5991">
            <v>43729</v>
          </cell>
          <cell r="AB5991" t="str">
            <v>2nd</v>
          </cell>
          <cell r="AC5991">
            <v>18</v>
          </cell>
          <cell r="AE5991">
            <v>100</v>
          </cell>
          <cell r="AF5991" t="str">
            <v/>
          </cell>
        </row>
        <row r="5992">
          <cell r="A5992">
            <v>43729</v>
          </cell>
          <cell r="AC5992">
            <v>3.6</v>
          </cell>
          <cell r="AE5992">
            <v>100</v>
          </cell>
          <cell r="AF5992" t="str">
            <v/>
          </cell>
        </row>
        <row r="5993">
          <cell r="A5993">
            <v>43729</v>
          </cell>
          <cell r="AC5993">
            <v>7.5</v>
          </cell>
          <cell r="AE5993">
            <v>100</v>
          </cell>
          <cell r="AF5993" t="str">
            <v/>
          </cell>
        </row>
        <row r="5994">
          <cell r="A5994">
            <v>43729</v>
          </cell>
          <cell r="AB5994" t="str">
            <v>2nd</v>
          </cell>
          <cell r="AC5994">
            <v>4</v>
          </cell>
          <cell r="AE5994">
            <v>100</v>
          </cell>
          <cell r="AF5994" t="str">
            <v/>
          </cell>
        </row>
        <row r="5995">
          <cell r="A5995">
            <v>43729</v>
          </cell>
          <cell r="AC5995">
            <v>8</v>
          </cell>
          <cell r="AE5995">
            <v>100</v>
          </cell>
          <cell r="AF5995" t="str">
            <v/>
          </cell>
        </row>
        <row r="5996">
          <cell r="A5996">
            <v>43729</v>
          </cell>
          <cell r="AC5996">
            <v>9.5</v>
          </cell>
          <cell r="AE5996">
            <v>100</v>
          </cell>
          <cell r="AF5996" t="str">
            <v/>
          </cell>
        </row>
        <row r="5997">
          <cell r="A5997">
            <v>43729</v>
          </cell>
          <cell r="AB5997" t="str">
            <v>WON</v>
          </cell>
          <cell r="AC5997">
            <v>3.6</v>
          </cell>
          <cell r="AE5997">
            <v>100</v>
          </cell>
          <cell r="AF5997">
            <v>360</v>
          </cell>
        </row>
        <row r="5998">
          <cell r="A5998">
            <v>43729</v>
          </cell>
          <cell r="AC5998">
            <v>7</v>
          </cell>
          <cell r="AE5998">
            <v>100</v>
          </cell>
          <cell r="AF5998" t="str">
            <v/>
          </cell>
        </row>
        <row r="5999">
          <cell r="A5999">
            <v>43729</v>
          </cell>
          <cell r="AC5999">
            <v>8</v>
          </cell>
          <cell r="AE5999">
            <v>100</v>
          </cell>
          <cell r="AF5999" t="str">
            <v/>
          </cell>
        </row>
        <row r="6000">
          <cell r="A6000">
            <v>43729</v>
          </cell>
          <cell r="AB6000" t="str">
            <v>3rd</v>
          </cell>
          <cell r="AC6000">
            <v>16</v>
          </cell>
          <cell r="AE6000">
            <v>100</v>
          </cell>
          <cell r="AF6000" t="str">
            <v/>
          </cell>
        </row>
        <row r="6001">
          <cell r="A6001">
            <v>43729</v>
          </cell>
          <cell r="AC6001">
            <v>15</v>
          </cell>
          <cell r="AE6001">
            <v>100</v>
          </cell>
          <cell r="AF6001" t="str">
            <v/>
          </cell>
        </row>
        <row r="6002">
          <cell r="A6002">
            <v>43729</v>
          </cell>
          <cell r="AC6002">
            <v>3.7</v>
          </cell>
          <cell r="AE6002">
            <v>100</v>
          </cell>
          <cell r="AF6002" t="str">
            <v/>
          </cell>
        </row>
        <row r="6003">
          <cell r="A6003">
            <v>43729</v>
          </cell>
          <cell r="AC6003">
            <v>8.5</v>
          </cell>
          <cell r="AE6003">
            <v>100</v>
          </cell>
          <cell r="AF6003" t="str">
            <v/>
          </cell>
        </row>
        <row r="6004">
          <cell r="A6004">
            <v>43729</v>
          </cell>
          <cell r="AB6004" t="str">
            <v>3rd</v>
          </cell>
          <cell r="AC6004">
            <v>15</v>
          </cell>
          <cell r="AE6004">
            <v>100</v>
          </cell>
          <cell r="AF6004" t="str">
            <v/>
          </cell>
        </row>
        <row r="6005">
          <cell r="A6005">
            <v>43729</v>
          </cell>
          <cell r="AB6005" t="str">
            <v>WON</v>
          </cell>
          <cell r="AC6005">
            <v>8</v>
          </cell>
          <cell r="AE6005">
            <v>100</v>
          </cell>
          <cell r="AF6005">
            <v>800</v>
          </cell>
        </row>
        <row r="6006">
          <cell r="A6006">
            <v>43729</v>
          </cell>
          <cell r="AB6006" t="str">
            <v>2nd</v>
          </cell>
          <cell r="AC6006">
            <v>5.5</v>
          </cell>
          <cell r="AE6006">
            <v>100</v>
          </cell>
          <cell r="AF6006" t="str">
            <v/>
          </cell>
        </row>
        <row r="6007">
          <cell r="A6007">
            <v>43735</v>
          </cell>
          <cell r="AB6007" t="str">
            <v>2nd</v>
          </cell>
          <cell r="AC6007">
            <v>2.0499999999999998</v>
          </cell>
          <cell r="AE6007">
            <v>100</v>
          </cell>
          <cell r="AF6007" t="str">
            <v/>
          </cell>
        </row>
        <row r="6008">
          <cell r="A6008">
            <v>43735</v>
          </cell>
          <cell r="AB6008" t="str">
            <v>Ntd</v>
          </cell>
          <cell r="AC6008">
            <v>5.5</v>
          </cell>
          <cell r="AE6008">
            <v>100</v>
          </cell>
          <cell r="AF6008" t="str">
            <v/>
          </cell>
        </row>
        <row r="6009">
          <cell r="A6009">
            <v>43735</v>
          </cell>
          <cell r="AB6009" t="str">
            <v>WON</v>
          </cell>
          <cell r="AC6009">
            <v>7</v>
          </cell>
          <cell r="AE6009">
            <v>100</v>
          </cell>
          <cell r="AF6009">
            <v>700</v>
          </cell>
        </row>
        <row r="6010">
          <cell r="A6010">
            <v>43735</v>
          </cell>
          <cell r="AC6010">
            <v>13</v>
          </cell>
          <cell r="AE6010">
            <v>100</v>
          </cell>
          <cell r="AF6010" t="str">
            <v/>
          </cell>
        </row>
        <row r="6011">
          <cell r="A6011">
            <v>43735</v>
          </cell>
          <cell r="AC6011">
            <v>7</v>
          </cell>
          <cell r="AE6011">
            <v>100</v>
          </cell>
          <cell r="AF6011" t="str">
            <v/>
          </cell>
        </row>
        <row r="6012">
          <cell r="A6012">
            <v>43735</v>
          </cell>
          <cell r="AC6012">
            <v>3.3</v>
          </cell>
          <cell r="AE6012">
            <v>100</v>
          </cell>
          <cell r="AF6012" t="str">
            <v/>
          </cell>
        </row>
        <row r="6013">
          <cell r="A6013">
            <v>43735</v>
          </cell>
          <cell r="AB6013" t="str">
            <v>WON</v>
          </cell>
          <cell r="AC6013">
            <v>9</v>
          </cell>
          <cell r="AE6013">
            <v>100</v>
          </cell>
          <cell r="AF6013">
            <v>900</v>
          </cell>
        </row>
        <row r="6014">
          <cell r="A6014">
            <v>43735</v>
          </cell>
          <cell r="AC6014">
            <v>4</v>
          </cell>
          <cell r="AE6014">
            <v>100</v>
          </cell>
          <cell r="AF6014" t="str">
            <v/>
          </cell>
        </row>
        <row r="6015">
          <cell r="A6015">
            <v>43735</v>
          </cell>
          <cell r="AB6015" t="str">
            <v>Ntd</v>
          </cell>
          <cell r="AC6015">
            <v>6.5</v>
          </cell>
          <cell r="AE6015">
            <v>100</v>
          </cell>
          <cell r="AF6015" t="str">
            <v/>
          </cell>
        </row>
        <row r="6016">
          <cell r="A6016">
            <v>43735</v>
          </cell>
          <cell r="AB6016" t="str">
            <v>2nd</v>
          </cell>
          <cell r="AC6016">
            <v>4.8</v>
          </cell>
          <cell r="AE6016">
            <v>100</v>
          </cell>
          <cell r="AF6016" t="str">
            <v/>
          </cell>
        </row>
        <row r="6017">
          <cell r="A6017">
            <v>43735</v>
          </cell>
          <cell r="AB6017" t="str">
            <v>WON</v>
          </cell>
          <cell r="AC6017">
            <v>3.9</v>
          </cell>
          <cell r="AE6017">
            <v>100</v>
          </cell>
          <cell r="AF6017">
            <v>390</v>
          </cell>
        </row>
        <row r="6018">
          <cell r="A6018">
            <v>43735</v>
          </cell>
          <cell r="AC6018">
            <v>4.5999999999999996</v>
          </cell>
          <cell r="AE6018">
            <v>100</v>
          </cell>
          <cell r="AF6018" t="str">
            <v/>
          </cell>
        </row>
        <row r="6019">
          <cell r="A6019">
            <v>43735</v>
          </cell>
          <cell r="AC6019">
            <v>19</v>
          </cell>
          <cell r="AE6019">
            <v>100</v>
          </cell>
          <cell r="AF6019" t="str">
            <v/>
          </cell>
        </row>
        <row r="6020">
          <cell r="A6020">
            <v>43735</v>
          </cell>
          <cell r="AC6020">
            <v>26</v>
          </cell>
          <cell r="AE6020">
            <v>100</v>
          </cell>
          <cell r="AF6020" t="str">
            <v/>
          </cell>
        </row>
        <row r="6021">
          <cell r="A6021">
            <v>43735</v>
          </cell>
          <cell r="AC6021">
            <v>14</v>
          </cell>
          <cell r="AE6021">
            <v>100</v>
          </cell>
          <cell r="AF6021" t="str">
            <v/>
          </cell>
        </row>
        <row r="6022">
          <cell r="A6022">
            <v>43735</v>
          </cell>
          <cell r="AB6022" t="str">
            <v>3rd</v>
          </cell>
          <cell r="AC6022">
            <v>4</v>
          </cell>
          <cell r="AE6022">
            <v>100</v>
          </cell>
          <cell r="AF6022" t="str">
            <v/>
          </cell>
        </row>
        <row r="6023">
          <cell r="A6023">
            <v>43735</v>
          </cell>
          <cell r="AB6023" t="str">
            <v>2nd</v>
          </cell>
          <cell r="AC6023">
            <v>3.4</v>
          </cell>
          <cell r="AE6023">
            <v>100</v>
          </cell>
          <cell r="AF6023" t="str">
            <v/>
          </cell>
        </row>
        <row r="6024">
          <cell r="A6024">
            <v>43735</v>
          </cell>
          <cell r="AC6024">
            <v>21</v>
          </cell>
          <cell r="AE6024">
            <v>100</v>
          </cell>
          <cell r="AF6024" t="str">
            <v/>
          </cell>
        </row>
        <row r="6025">
          <cell r="A6025">
            <v>43735</v>
          </cell>
          <cell r="AB6025" t="str">
            <v>WON</v>
          </cell>
          <cell r="AC6025">
            <v>7.5</v>
          </cell>
          <cell r="AE6025">
            <v>100</v>
          </cell>
          <cell r="AF6025">
            <v>750</v>
          </cell>
        </row>
        <row r="6026">
          <cell r="A6026">
            <v>43735</v>
          </cell>
          <cell r="AC6026">
            <v>6.5</v>
          </cell>
          <cell r="AE6026">
            <v>100</v>
          </cell>
          <cell r="AF6026" t="str">
            <v/>
          </cell>
        </row>
        <row r="6027">
          <cell r="A6027">
            <v>43735</v>
          </cell>
          <cell r="AB6027" t="str">
            <v>WON</v>
          </cell>
          <cell r="AC6027">
            <v>6</v>
          </cell>
          <cell r="AE6027">
            <v>100</v>
          </cell>
          <cell r="AF6027">
            <v>600</v>
          </cell>
        </row>
        <row r="6028">
          <cell r="A6028">
            <v>43735</v>
          </cell>
          <cell r="AC6028">
            <v>6</v>
          </cell>
          <cell r="AE6028">
            <v>100</v>
          </cell>
          <cell r="AF6028" t="str">
            <v/>
          </cell>
        </row>
        <row r="6029">
          <cell r="A6029">
            <v>43735</v>
          </cell>
          <cell r="AC6029">
            <v>3.1</v>
          </cell>
          <cell r="AE6029">
            <v>100</v>
          </cell>
          <cell r="AF6029" t="str">
            <v/>
          </cell>
        </row>
        <row r="6030">
          <cell r="A6030">
            <v>43735</v>
          </cell>
          <cell r="AC6030">
            <v>15</v>
          </cell>
          <cell r="AE6030">
            <v>100</v>
          </cell>
          <cell r="AF6030" t="str">
            <v/>
          </cell>
        </row>
        <row r="6031">
          <cell r="A6031">
            <v>43735</v>
          </cell>
          <cell r="AB6031" t="str">
            <v>3rd</v>
          </cell>
          <cell r="AC6031">
            <v>5.5</v>
          </cell>
          <cell r="AE6031">
            <v>100</v>
          </cell>
          <cell r="AF6031" t="str">
            <v/>
          </cell>
        </row>
        <row r="6032">
          <cell r="A6032">
            <v>43735</v>
          </cell>
          <cell r="AB6032" t="str">
            <v>WON</v>
          </cell>
          <cell r="AC6032">
            <v>3.6</v>
          </cell>
          <cell r="AE6032">
            <v>100</v>
          </cell>
          <cell r="AF6032">
            <v>360</v>
          </cell>
        </row>
        <row r="6033">
          <cell r="A6033">
            <v>43735</v>
          </cell>
          <cell r="AC6033">
            <v>20</v>
          </cell>
          <cell r="AE6033">
            <v>100</v>
          </cell>
          <cell r="AF6033" t="str">
            <v/>
          </cell>
        </row>
        <row r="6034">
          <cell r="A6034">
            <v>43735</v>
          </cell>
          <cell r="AC6034">
            <v>26</v>
          </cell>
          <cell r="AE6034">
            <v>100</v>
          </cell>
          <cell r="AF6034" t="str">
            <v/>
          </cell>
        </row>
        <row r="6035">
          <cell r="A6035">
            <v>43735</v>
          </cell>
          <cell r="AC6035">
            <v>7</v>
          </cell>
          <cell r="AE6035">
            <v>100</v>
          </cell>
          <cell r="AF6035" t="str">
            <v/>
          </cell>
        </row>
        <row r="6036">
          <cell r="A6036">
            <v>43735</v>
          </cell>
          <cell r="AB6036" t="str">
            <v>3rd</v>
          </cell>
          <cell r="AC6036">
            <v>6</v>
          </cell>
          <cell r="AE6036">
            <v>100</v>
          </cell>
          <cell r="AF6036" t="str">
            <v/>
          </cell>
        </row>
        <row r="6037">
          <cell r="A6037">
            <v>43735</v>
          </cell>
          <cell r="AC6037">
            <v>3.5</v>
          </cell>
          <cell r="AE6037">
            <v>100</v>
          </cell>
          <cell r="AF6037" t="str">
            <v/>
          </cell>
        </row>
        <row r="6038">
          <cell r="A6038">
            <v>43735</v>
          </cell>
          <cell r="AC6038">
            <v>5.5</v>
          </cell>
          <cell r="AE6038">
            <v>100</v>
          </cell>
          <cell r="AF6038" t="str">
            <v/>
          </cell>
        </row>
        <row r="6039">
          <cell r="A6039">
            <v>43735</v>
          </cell>
          <cell r="AC6039">
            <v>15</v>
          </cell>
          <cell r="AE6039">
            <v>100</v>
          </cell>
          <cell r="AF6039" t="str">
            <v/>
          </cell>
        </row>
        <row r="6040">
          <cell r="A6040">
            <v>43735</v>
          </cell>
          <cell r="AB6040" t="str">
            <v>3rd</v>
          </cell>
          <cell r="AC6040">
            <v>9</v>
          </cell>
          <cell r="AE6040">
            <v>100</v>
          </cell>
          <cell r="AF6040" t="str">
            <v/>
          </cell>
        </row>
        <row r="6041">
          <cell r="A6041">
            <v>43735</v>
          </cell>
          <cell r="AB6041" t="str">
            <v>WON</v>
          </cell>
          <cell r="AC6041">
            <v>6</v>
          </cell>
          <cell r="AE6041">
            <v>100</v>
          </cell>
          <cell r="AF6041">
            <v>600</v>
          </cell>
        </row>
        <row r="6042">
          <cell r="A6042">
            <v>43737</v>
          </cell>
          <cell r="AC6042">
            <v>5.5</v>
          </cell>
          <cell r="AE6042">
            <v>100</v>
          </cell>
          <cell r="AF6042" t="str">
            <v/>
          </cell>
        </row>
        <row r="6043">
          <cell r="A6043">
            <v>43737</v>
          </cell>
          <cell r="AC6043">
            <v>9</v>
          </cell>
          <cell r="AE6043">
            <v>100</v>
          </cell>
          <cell r="AF6043" t="str">
            <v/>
          </cell>
        </row>
        <row r="6044">
          <cell r="A6044">
            <v>43737</v>
          </cell>
          <cell r="AB6044" t="str">
            <v>2nd</v>
          </cell>
          <cell r="AC6044">
            <v>5.5</v>
          </cell>
          <cell r="AE6044">
            <v>100</v>
          </cell>
          <cell r="AF6044" t="str">
            <v/>
          </cell>
        </row>
        <row r="6045">
          <cell r="A6045">
            <v>43737</v>
          </cell>
          <cell r="AC6045">
            <v>3.9</v>
          </cell>
          <cell r="AE6045">
            <v>100</v>
          </cell>
          <cell r="AF6045" t="str">
            <v/>
          </cell>
        </row>
        <row r="6046">
          <cell r="A6046">
            <v>43737</v>
          </cell>
          <cell r="AC6046">
            <v>5.5</v>
          </cell>
          <cell r="AE6046">
            <v>100</v>
          </cell>
          <cell r="AF6046" t="str">
            <v/>
          </cell>
        </row>
        <row r="6047">
          <cell r="A6047">
            <v>43737</v>
          </cell>
          <cell r="AB6047" t="str">
            <v>3rd</v>
          </cell>
          <cell r="AC6047">
            <v>8</v>
          </cell>
          <cell r="AE6047">
            <v>100</v>
          </cell>
          <cell r="AF6047" t="str">
            <v/>
          </cell>
        </row>
        <row r="6048">
          <cell r="A6048">
            <v>43737</v>
          </cell>
          <cell r="AB6048" t="str">
            <v>WON</v>
          </cell>
          <cell r="AC6048">
            <v>5.2</v>
          </cell>
          <cell r="AE6048">
            <v>100</v>
          </cell>
          <cell r="AF6048">
            <v>520</v>
          </cell>
        </row>
        <row r="6049">
          <cell r="A6049">
            <v>43737</v>
          </cell>
          <cell r="AC6049">
            <v>9</v>
          </cell>
          <cell r="AE6049">
            <v>100</v>
          </cell>
          <cell r="AF6049" t="str">
            <v/>
          </cell>
        </row>
        <row r="6050">
          <cell r="A6050">
            <v>43737</v>
          </cell>
          <cell r="AC6050">
            <v>5.5</v>
          </cell>
          <cell r="AE6050">
            <v>100</v>
          </cell>
          <cell r="AF6050" t="str">
            <v/>
          </cell>
        </row>
        <row r="6051">
          <cell r="A6051">
            <v>43737</v>
          </cell>
          <cell r="AC6051">
            <v>20</v>
          </cell>
          <cell r="AE6051">
            <v>100</v>
          </cell>
          <cell r="AF6051" t="str">
            <v/>
          </cell>
        </row>
        <row r="6052">
          <cell r="A6052">
            <v>43737</v>
          </cell>
          <cell r="AC6052">
            <v>10</v>
          </cell>
          <cell r="AE6052">
            <v>100</v>
          </cell>
          <cell r="AF6052" t="str">
            <v/>
          </cell>
        </row>
        <row r="6053">
          <cell r="A6053">
            <v>43737</v>
          </cell>
          <cell r="AB6053" t="str">
            <v>2nd</v>
          </cell>
          <cell r="AC6053">
            <v>10</v>
          </cell>
          <cell r="AE6053">
            <v>100</v>
          </cell>
          <cell r="AF6053" t="str">
            <v/>
          </cell>
        </row>
        <row r="6054">
          <cell r="A6054">
            <v>43737</v>
          </cell>
          <cell r="AC6054">
            <v>8</v>
          </cell>
          <cell r="AE6054">
            <v>100</v>
          </cell>
          <cell r="AF6054" t="str">
            <v/>
          </cell>
        </row>
        <row r="6055">
          <cell r="A6055">
            <v>43737</v>
          </cell>
          <cell r="AC6055">
            <v>4</v>
          </cell>
          <cell r="AE6055">
            <v>100</v>
          </cell>
          <cell r="AF6055" t="str">
            <v/>
          </cell>
        </row>
        <row r="6056">
          <cell r="A6056">
            <v>43737</v>
          </cell>
          <cell r="AC6056">
            <v>9.5</v>
          </cell>
          <cell r="AE6056">
            <v>100</v>
          </cell>
          <cell r="AF6056" t="str">
            <v/>
          </cell>
        </row>
        <row r="6057">
          <cell r="A6057">
            <v>43737</v>
          </cell>
          <cell r="AC6057">
            <v>10</v>
          </cell>
          <cell r="AE6057">
            <v>100</v>
          </cell>
          <cell r="AF6057" t="str">
            <v/>
          </cell>
        </row>
        <row r="6058">
          <cell r="A6058">
            <v>43737</v>
          </cell>
          <cell r="AB6058" t="str">
            <v>2nd</v>
          </cell>
          <cell r="AC6058">
            <v>4.2</v>
          </cell>
          <cell r="AE6058">
            <v>100</v>
          </cell>
          <cell r="AF6058" t="str">
            <v/>
          </cell>
        </row>
        <row r="6059">
          <cell r="A6059">
            <v>43737</v>
          </cell>
          <cell r="AB6059" t="str">
            <v>3rd</v>
          </cell>
          <cell r="AC6059">
            <v>5.5</v>
          </cell>
          <cell r="AE6059">
            <v>100</v>
          </cell>
          <cell r="AF6059" t="str">
            <v/>
          </cell>
        </row>
        <row r="6060">
          <cell r="A6060">
            <v>43737</v>
          </cell>
          <cell r="AB6060" t="str">
            <v>WON</v>
          </cell>
          <cell r="AC6060">
            <v>4.2</v>
          </cell>
          <cell r="AE6060">
            <v>100</v>
          </cell>
          <cell r="AF6060">
            <v>420</v>
          </cell>
        </row>
        <row r="6061">
          <cell r="A6061">
            <v>43737</v>
          </cell>
          <cell r="AC6061">
            <v>11</v>
          </cell>
          <cell r="AE6061">
            <v>100</v>
          </cell>
          <cell r="AF6061" t="str">
            <v/>
          </cell>
        </row>
        <row r="6062">
          <cell r="A6062">
            <v>43737</v>
          </cell>
          <cell r="AB6062" t="str">
            <v>2nd</v>
          </cell>
          <cell r="AC6062">
            <v>2.35</v>
          </cell>
          <cell r="AE6062">
            <v>100</v>
          </cell>
          <cell r="AF6062" t="str">
            <v/>
          </cell>
        </row>
        <row r="6063">
          <cell r="A6063">
            <v>43737</v>
          </cell>
          <cell r="AC6063">
            <v>16</v>
          </cell>
          <cell r="AE6063">
            <v>100</v>
          </cell>
          <cell r="AF6063" t="str">
            <v/>
          </cell>
        </row>
        <row r="6064">
          <cell r="A6064">
            <v>43737</v>
          </cell>
          <cell r="AC6064">
            <v>20</v>
          </cell>
          <cell r="AE6064">
            <v>100</v>
          </cell>
          <cell r="AF6064" t="str">
            <v/>
          </cell>
        </row>
        <row r="6065">
          <cell r="A6065">
            <v>43737</v>
          </cell>
          <cell r="AB6065" t="str">
            <v>WON</v>
          </cell>
          <cell r="AC6065">
            <v>6.5</v>
          </cell>
          <cell r="AE6065">
            <v>100</v>
          </cell>
          <cell r="AF6065">
            <v>650</v>
          </cell>
        </row>
        <row r="6066">
          <cell r="A6066">
            <v>43737</v>
          </cell>
          <cell r="AC6066">
            <v>14</v>
          </cell>
          <cell r="AE6066">
            <v>100</v>
          </cell>
          <cell r="AF6066" t="str">
            <v/>
          </cell>
        </row>
        <row r="6067">
          <cell r="A6067">
            <v>43737</v>
          </cell>
          <cell r="AC6067">
            <v>6</v>
          </cell>
          <cell r="AE6067">
            <v>100</v>
          </cell>
          <cell r="AF6067" t="str">
            <v/>
          </cell>
        </row>
        <row r="6068">
          <cell r="A6068">
            <v>43737</v>
          </cell>
          <cell r="AC6068">
            <v>6</v>
          </cell>
          <cell r="AE6068">
            <v>100</v>
          </cell>
          <cell r="AF6068" t="str">
            <v/>
          </cell>
        </row>
        <row r="6069">
          <cell r="A6069">
            <v>43737</v>
          </cell>
          <cell r="AC6069">
            <v>3.4</v>
          </cell>
          <cell r="AE6069">
            <v>100</v>
          </cell>
          <cell r="AF6069" t="str">
            <v/>
          </cell>
        </row>
        <row r="6070">
          <cell r="A6070">
            <v>43737</v>
          </cell>
          <cell r="AC6070">
            <v>7</v>
          </cell>
          <cell r="AE6070">
            <v>100</v>
          </cell>
          <cell r="AF6070" t="str">
            <v/>
          </cell>
        </row>
        <row r="6071">
          <cell r="A6071">
            <v>43737</v>
          </cell>
          <cell r="AC6071">
            <v>11</v>
          </cell>
          <cell r="AE6071">
            <v>100</v>
          </cell>
          <cell r="AF6071" t="str">
            <v/>
          </cell>
        </row>
        <row r="6072">
          <cell r="A6072">
            <v>43737</v>
          </cell>
          <cell r="AC6072">
            <v>5.5</v>
          </cell>
          <cell r="AE6072">
            <v>100</v>
          </cell>
          <cell r="AF6072" t="str">
            <v/>
          </cell>
        </row>
        <row r="6073">
          <cell r="A6073">
            <v>43737</v>
          </cell>
          <cell r="AC6073">
            <v>4.8</v>
          </cell>
          <cell r="AE6073">
            <v>100</v>
          </cell>
          <cell r="AF6073" t="str">
            <v/>
          </cell>
        </row>
        <row r="6074">
          <cell r="A6074">
            <v>43737</v>
          </cell>
          <cell r="AB6074" t="str">
            <v>2nd</v>
          </cell>
          <cell r="AC6074">
            <v>2.5</v>
          </cell>
          <cell r="AE6074">
            <v>100</v>
          </cell>
          <cell r="AF6074" t="str">
            <v/>
          </cell>
        </row>
        <row r="6075">
          <cell r="A6075">
            <v>43737</v>
          </cell>
          <cell r="AC6075">
            <v>10</v>
          </cell>
          <cell r="AE6075">
            <v>100</v>
          </cell>
          <cell r="AF6075" t="str">
            <v/>
          </cell>
        </row>
        <row r="6076">
          <cell r="A6076">
            <v>43737</v>
          </cell>
          <cell r="AC6076">
            <v>26</v>
          </cell>
          <cell r="AE6076">
            <v>100</v>
          </cell>
          <cell r="AF6076" t="str">
            <v/>
          </cell>
        </row>
        <row r="6077">
          <cell r="A6077">
            <v>43737</v>
          </cell>
          <cell r="AB6077" t="str">
            <v>3rd</v>
          </cell>
          <cell r="AC6077">
            <v>8.5</v>
          </cell>
          <cell r="AE6077">
            <v>100</v>
          </cell>
          <cell r="AF6077" t="str">
            <v/>
          </cell>
        </row>
        <row r="6078">
          <cell r="A6078">
            <v>43737</v>
          </cell>
          <cell r="AC6078">
            <v>10</v>
          </cell>
          <cell r="AE6078">
            <v>100</v>
          </cell>
          <cell r="AF6078" t="str">
            <v/>
          </cell>
        </row>
        <row r="6079">
          <cell r="A6079">
            <v>43737</v>
          </cell>
          <cell r="AC6079">
            <v>10</v>
          </cell>
          <cell r="AE6079">
            <v>100</v>
          </cell>
          <cell r="AF6079" t="str">
            <v/>
          </cell>
        </row>
        <row r="6080">
          <cell r="A6080">
            <v>43737</v>
          </cell>
          <cell r="AC6080">
            <v>11</v>
          </cell>
          <cell r="AE6080">
            <v>100</v>
          </cell>
          <cell r="AF6080" t="str">
            <v/>
          </cell>
        </row>
        <row r="6081">
          <cell r="A6081">
            <v>43737</v>
          </cell>
          <cell r="AB6081" t="str">
            <v>2nd</v>
          </cell>
          <cell r="AC6081">
            <v>5</v>
          </cell>
          <cell r="AE6081">
            <v>100</v>
          </cell>
          <cell r="AF6081" t="str">
            <v/>
          </cell>
        </row>
        <row r="6082">
          <cell r="A6082">
            <v>43743</v>
          </cell>
          <cell r="AC6082">
            <v>9.5</v>
          </cell>
          <cell r="AE6082">
            <v>100</v>
          </cell>
          <cell r="AF6082" t="str">
            <v/>
          </cell>
        </row>
        <row r="6083">
          <cell r="A6083">
            <v>43743</v>
          </cell>
          <cell r="AC6083">
            <v>5.5</v>
          </cell>
          <cell r="AE6083">
            <v>100</v>
          </cell>
          <cell r="AF6083" t="str">
            <v/>
          </cell>
        </row>
        <row r="6084">
          <cell r="A6084">
            <v>43743</v>
          </cell>
          <cell r="AC6084">
            <v>6.5</v>
          </cell>
          <cell r="AE6084">
            <v>100</v>
          </cell>
          <cell r="AF6084" t="str">
            <v/>
          </cell>
        </row>
        <row r="6085">
          <cell r="A6085">
            <v>43743</v>
          </cell>
          <cell r="AB6085" t="str">
            <v>2nd</v>
          </cell>
          <cell r="AC6085">
            <v>5.5</v>
          </cell>
          <cell r="AE6085">
            <v>100</v>
          </cell>
          <cell r="AF6085" t="str">
            <v/>
          </cell>
        </row>
        <row r="6086">
          <cell r="A6086">
            <v>43743</v>
          </cell>
          <cell r="AC6086">
            <v>17</v>
          </cell>
          <cell r="AE6086">
            <v>100</v>
          </cell>
          <cell r="AF6086" t="str">
            <v/>
          </cell>
        </row>
        <row r="6087">
          <cell r="A6087">
            <v>43743</v>
          </cell>
          <cell r="AB6087" t="str">
            <v>3rd</v>
          </cell>
          <cell r="AC6087">
            <v>3.4</v>
          </cell>
          <cell r="AE6087">
            <v>100</v>
          </cell>
          <cell r="AF6087" t="str">
            <v/>
          </cell>
        </row>
        <row r="6088">
          <cell r="A6088">
            <v>43743</v>
          </cell>
          <cell r="AC6088">
            <v>5.5</v>
          </cell>
          <cell r="AE6088">
            <v>100</v>
          </cell>
          <cell r="AF6088" t="str">
            <v/>
          </cell>
        </row>
        <row r="6089">
          <cell r="A6089">
            <v>43743</v>
          </cell>
          <cell r="AC6089">
            <v>11</v>
          </cell>
          <cell r="AE6089">
            <v>100</v>
          </cell>
          <cell r="AF6089" t="str">
            <v/>
          </cell>
        </row>
        <row r="6090">
          <cell r="A6090">
            <v>43743</v>
          </cell>
          <cell r="AC6090">
            <v>19</v>
          </cell>
          <cell r="AE6090">
            <v>100</v>
          </cell>
          <cell r="AF6090" t="str">
            <v/>
          </cell>
        </row>
        <row r="6091">
          <cell r="A6091">
            <v>43743</v>
          </cell>
          <cell r="AB6091" t="str">
            <v>WON</v>
          </cell>
          <cell r="AC6091">
            <v>8.5</v>
          </cell>
          <cell r="AE6091">
            <v>100</v>
          </cell>
          <cell r="AF6091">
            <v>850</v>
          </cell>
        </row>
        <row r="6092">
          <cell r="A6092">
            <v>43743</v>
          </cell>
          <cell r="AB6092" t="str">
            <v>3rd</v>
          </cell>
          <cell r="AC6092">
            <v>7</v>
          </cell>
          <cell r="AE6092">
            <v>100</v>
          </cell>
          <cell r="AF6092" t="str">
            <v/>
          </cell>
        </row>
        <row r="6093">
          <cell r="A6093">
            <v>43743</v>
          </cell>
          <cell r="AC6093">
            <v>8</v>
          </cell>
          <cell r="AE6093">
            <v>100</v>
          </cell>
          <cell r="AF6093" t="str">
            <v/>
          </cell>
        </row>
        <row r="6094">
          <cell r="A6094">
            <v>43743</v>
          </cell>
          <cell r="AC6094">
            <v>4.4000000000000004</v>
          </cell>
          <cell r="AE6094">
            <v>100</v>
          </cell>
          <cell r="AF6094" t="str">
            <v/>
          </cell>
        </row>
        <row r="6095">
          <cell r="A6095">
            <v>43743</v>
          </cell>
          <cell r="AB6095" t="str">
            <v>WON</v>
          </cell>
          <cell r="AC6095">
            <v>8</v>
          </cell>
          <cell r="AE6095">
            <v>100</v>
          </cell>
          <cell r="AF6095">
            <v>800</v>
          </cell>
        </row>
        <row r="6096">
          <cell r="A6096">
            <v>43743</v>
          </cell>
          <cell r="AC6096">
            <v>31</v>
          </cell>
          <cell r="AE6096">
            <v>100</v>
          </cell>
          <cell r="AF6096" t="str">
            <v/>
          </cell>
        </row>
        <row r="6097">
          <cell r="A6097">
            <v>43743</v>
          </cell>
          <cell r="AB6097" t="str">
            <v>WON</v>
          </cell>
          <cell r="AC6097">
            <v>2.4500000000000002</v>
          </cell>
          <cell r="AE6097">
            <v>100</v>
          </cell>
          <cell r="AF6097">
            <v>245.00000000000003</v>
          </cell>
        </row>
        <row r="6098">
          <cell r="A6098">
            <v>43743</v>
          </cell>
          <cell r="AB6098" t="str">
            <v>2nd</v>
          </cell>
          <cell r="AC6098">
            <v>3.8</v>
          </cell>
          <cell r="AE6098">
            <v>100</v>
          </cell>
          <cell r="AF6098" t="str">
            <v/>
          </cell>
        </row>
        <row r="6099">
          <cell r="A6099">
            <v>43743</v>
          </cell>
          <cell r="AB6099" t="str">
            <v>3rd</v>
          </cell>
          <cell r="AC6099">
            <v>8.5</v>
          </cell>
          <cell r="AE6099">
            <v>100</v>
          </cell>
          <cell r="AF6099" t="str">
            <v/>
          </cell>
        </row>
        <row r="6100">
          <cell r="A6100">
            <v>43743</v>
          </cell>
          <cell r="AC6100">
            <v>15</v>
          </cell>
          <cell r="AE6100">
            <v>100</v>
          </cell>
          <cell r="AF6100" t="str">
            <v/>
          </cell>
        </row>
        <row r="6101">
          <cell r="A6101">
            <v>43743</v>
          </cell>
          <cell r="AC6101">
            <v>17</v>
          </cell>
          <cell r="AE6101">
            <v>100</v>
          </cell>
          <cell r="AF6101" t="str">
            <v/>
          </cell>
        </row>
        <row r="6102">
          <cell r="A6102">
            <v>43743</v>
          </cell>
          <cell r="AC6102">
            <v>3.7</v>
          </cell>
          <cell r="AE6102">
            <v>100</v>
          </cell>
          <cell r="AF6102" t="str">
            <v/>
          </cell>
        </row>
        <row r="6103">
          <cell r="A6103">
            <v>43743</v>
          </cell>
          <cell r="AC6103">
            <v>3.9</v>
          </cell>
          <cell r="AE6103">
            <v>100</v>
          </cell>
          <cell r="AF6103" t="str">
            <v/>
          </cell>
        </row>
        <row r="6104">
          <cell r="A6104">
            <v>43743</v>
          </cell>
          <cell r="AB6104" t="str">
            <v>WON</v>
          </cell>
          <cell r="AC6104">
            <v>11</v>
          </cell>
          <cell r="AE6104">
            <v>100</v>
          </cell>
          <cell r="AF6104">
            <v>1100</v>
          </cell>
        </row>
        <row r="6105">
          <cell r="A6105">
            <v>43743</v>
          </cell>
          <cell r="AB6105" t="str">
            <v>3rd</v>
          </cell>
          <cell r="AC6105">
            <v>12</v>
          </cell>
          <cell r="AE6105">
            <v>100</v>
          </cell>
          <cell r="AF6105" t="str">
            <v/>
          </cell>
        </row>
        <row r="6106">
          <cell r="A6106">
            <v>43743</v>
          </cell>
          <cell r="AB6106" t="str">
            <v>2nd</v>
          </cell>
          <cell r="AC6106">
            <v>5.5</v>
          </cell>
          <cell r="AE6106">
            <v>100</v>
          </cell>
          <cell r="AF6106" t="str">
            <v/>
          </cell>
        </row>
        <row r="6107">
          <cell r="A6107">
            <v>43743</v>
          </cell>
          <cell r="AC6107">
            <v>11</v>
          </cell>
          <cell r="AE6107">
            <v>100</v>
          </cell>
          <cell r="AF6107" t="str">
            <v/>
          </cell>
        </row>
        <row r="6108">
          <cell r="A6108">
            <v>43743</v>
          </cell>
          <cell r="AB6108" t="str">
            <v>WON</v>
          </cell>
          <cell r="AC6108">
            <v>2.6</v>
          </cell>
          <cell r="AE6108">
            <v>100</v>
          </cell>
          <cell r="AF6108">
            <v>260</v>
          </cell>
        </row>
        <row r="6109">
          <cell r="A6109">
            <v>43743</v>
          </cell>
          <cell r="AC6109">
            <v>9</v>
          </cell>
          <cell r="AE6109">
            <v>100</v>
          </cell>
          <cell r="AF6109" t="str">
            <v/>
          </cell>
        </row>
        <row r="6110">
          <cell r="A6110">
            <v>43743</v>
          </cell>
          <cell r="AB6110" t="str">
            <v>3rd</v>
          </cell>
          <cell r="AC6110">
            <v>8.5</v>
          </cell>
          <cell r="AE6110">
            <v>100</v>
          </cell>
          <cell r="AF6110" t="str">
            <v/>
          </cell>
        </row>
        <row r="6111">
          <cell r="A6111">
            <v>43743</v>
          </cell>
          <cell r="AC6111">
            <v>26</v>
          </cell>
          <cell r="AE6111">
            <v>100</v>
          </cell>
          <cell r="AF6111" t="str">
            <v/>
          </cell>
        </row>
        <row r="6112">
          <cell r="A6112">
            <v>43750</v>
          </cell>
          <cell r="AB6112" t="str">
            <v>WON</v>
          </cell>
          <cell r="AC6112">
            <v>3.5</v>
          </cell>
          <cell r="AE6112">
            <v>100</v>
          </cell>
          <cell r="AF6112">
            <v>350</v>
          </cell>
        </row>
        <row r="6113">
          <cell r="A6113">
            <v>43750</v>
          </cell>
          <cell r="AB6113" t="str">
            <v>3rd</v>
          </cell>
          <cell r="AC6113">
            <v>3.2</v>
          </cell>
          <cell r="AE6113">
            <v>100</v>
          </cell>
          <cell r="AF6113" t="str">
            <v/>
          </cell>
        </row>
        <row r="6114">
          <cell r="A6114">
            <v>43750</v>
          </cell>
          <cell r="AB6114" t="str">
            <v>2nd</v>
          </cell>
          <cell r="AC6114">
            <v>16</v>
          </cell>
          <cell r="AE6114">
            <v>100</v>
          </cell>
          <cell r="AF6114" t="str">
            <v/>
          </cell>
        </row>
        <row r="6115">
          <cell r="A6115">
            <v>43750</v>
          </cell>
          <cell r="AC6115">
            <v>5.5</v>
          </cell>
          <cell r="AE6115">
            <v>100</v>
          </cell>
          <cell r="AF6115" t="str">
            <v/>
          </cell>
        </row>
        <row r="6116">
          <cell r="A6116">
            <v>43750</v>
          </cell>
          <cell r="AC6116">
            <v>9</v>
          </cell>
          <cell r="AE6116">
            <v>100</v>
          </cell>
          <cell r="AF6116" t="str">
            <v/>
          </cell>
        </row>
        <row r="6117">
          <cell r="A6117">
            <v>43750</v>
          </cell>
          <cell r="AB6117" t="str">
            <v>2nd</v>
          </cell>
          <cell r="AC6117">
            <v>1.9</v>
          </cell>
          <cell r="AE6117">
            <v>100</v>
          </cell>
          <cell r="AF6117" t="str">
            <v/>
          </cell>
        </row>
        <row r="6118">
          <cell r="A6118">
            <v>43750</v>
          </cell>
          <cell r="AB6118" t="str">
            <v>WON</v>
          </cell>
          <cell r="AC6118">
            <v>4.2</v>
          </cell>
          <cell r="AE6118">
            <v>100</v>
          </cell>
          <cell r="AF6118">
            <v>420</v>
          </cell>
        </row>
        <row r="6119">
          <cell r="A6119">
            <v>43750</v>
          </cell>
          <cell r="AC6119">
            <v>7</v>
          </cell>
          <cell r="AE6119">
            <v>100</v>
          </cell>
          <cell r="AF6119" t="str">
            <v/>
          </cell>
        </row>
        <row r="6120">
          <cell r="A6120">
            <v>43750</v>
          </cell>
          <cell r="AB6120" t="str">
            <v>3rd</v>
          </cell>
          <cell r="AC6120">
            <v>10</v>
          </cell>
          <cell r="AE6120">
            <v>100</v>
          </cell>
          <cell r="AF6120" t="str">
            <v/>
          </cell>
        </row>
        <row r="6121">
          <cell r="A6121">
            <v>43750</v>
          </cell>
          <cell r="AC6121">
            <v>15</v>
          </cell>
          <cell r="AE6121">
            <v>100</v>
          </cell>
          <cell r="AF6121" t="str">
            <v/>
          </cell>
        </row>
        <row r="6122">
          <cell r="A6122">
            <v>43750</v>
          </cell>
          <cell r="AB6122" t="str">
            <v>2nd</v>
          </cell>
          <cell r="AC6122">
            <v>4.2</v>
          </cell>
          <cell r="AE6122">
            <v>100</v>
          </cell>
          <cell r="AF6122" t="str">
            <v/>
          </cell>
        </row>
        <row r="6123">
          <cell r="A6123">
            <v>43750</v>
          </cell>
          <cell r="AC6123">
            <v>11</v>
          </cell>
          <cell r="AE6123">
            <v>100</v>
          </cell>
          <cell r="AF6123" t="str">
            <v/>
          </cell>
        </row>
        <row r="6124">
          <cell r="A6124">
            <v>43750</v>
          </cell>
          <cell r="AB6124" t="str">
            <v>3rd</v>
          </cell>
          <cell r="AC6124">
            <v>17</v>
          </cell>
          <cell r="AE6124">
            <v>100</v>
          </cell>
          <cell r="AF6124" t="str">
            <v/>
          </cell>
        </row>
        <row r="6125">
          <cell r="A6125">
            <v>43750</v>
          </cell>
          <cell r="AC6125">
            <v>7.5</v>
          </cell>
          <cell r="AE6125">
            <v>100</v>
          </cell>
          <cell r="AF6125" t="str">
            <v/>
          </cell>
        </row>
        <row r="6126">
          <cell r="A6126">
            <v>43750</v>
          </cell>
          <cell r="AC6126">
            <v>12</v>
          </cell>
          <cell r="AE6126">
            <v>100</v>
          </cell>
          <cell r="AF6126" t="str">
            <v/>
          </cell>
        </row>
        <row r="6127">
          <cell r="A6127">
            <v>43750</v>
          </cell>
          <cell r="AB6127" t="str">
            <v>2nd</v>
          </cell>
          <cell r="AC6127">
            <v>11</v>
          </cell>
          <cell r="AE6127">
            <v>100</v>
          </cell>
          <cell r="AF6127" t="str">
            <v/>
          </cell>
        </row>
        <row r="6128">
          <cell r="A6128">
            <v>43750</v>
          </cell>
          <cell r="AB6128" t="str">
            <v>L/Scr</v>
          </cell>
          <cell r="AC6128">
            <v>1</v>
          </cell>
          <cell r="AE6128" t="str">
            <v/>
          </cell>
          <cell r="AF6128" t="str">
            <v/>
          </cell>
        </row>
        <row r="6129">
          <cell r="A6129">
            <v>43750</v>
          </cell>
          <cell r="AB6129" t="str">
            <v>WON</v>
          </cell>
          <cell r="AC6129">
            <v>7</v>
          </cell>
          <cell r="AE6129">
            <v>100</v>
          </cell>
          <cell r="AF6129">
            <v>700</v>
          </cell>
        </row>
        <row r="6130">
          <cell r="A6130">
            <v>43750</v>
          </cell>
          <cell r="AC6130">
            <v>21</v>
          </cell>
          <cell r="AE6130">
            <v>100</v>
          </cell>
          <cell r="AF6130" t="str">
            <v/>
          </cell>
        </row>
        <row r="6131">
          <cell r="A6131">
            <v>43750</v>
          </cell>
          <cell r="AC6131">
            <v>13</v>
          </cell>
          <cell r="AE6131">
            <v>100</v>
          </cell>
          <cell r="AF6131" t="str">
            <v/>
          </cell>
        </row>
        <row r="6132">
          <cell r="A6132">
            <v>43750</v>
          </cell>
          <cell r="AC6132">
            <v>7.5</v>
          </cell>
          <cell r="AE6132">
            <v>100</v>
          </cell>
          <cell r="AF6132" t="str">
            <v/>
          </cell>
        </row>
        <row r="6133">
          <cell r="A6133">
            <v>43750</v>
          </cell>
          <cell r="AB6133" t="str">
            <v>WON</v>
          </cell>
          <cell r="AC6133">
            <v>2.35</v>
          </cell>
          <cell r="AE6133">
            <v>100</v>
          </cell>
          <cell r="AF6133">
            <v>235</v>
          </cell>
        </row>
        <row r="6134">
          <cell r="A6134">
            <v>43750</v>
          </cell>
          <cell r="AC6134">
            <v>4.8</v>
          </cell>
          <cell r="AE6134">
            <v>100</v>
          </cell>
          <cell r="AF6134" t="str">
            <v/>
          </cell>
        </row>
        <row r="6135">
          <cell r="A6135">
            <v>43750</v>
          </cell>
          <cell r="AC6135">
            <v>26</v>
          </cell>
          <cell r="AE6135">
            <v>100</v>
          </cell>
          <cell r="AF6135" t="str">
            <v/>
          </cell>
        </row>
        <row r="6136">
          <cell r="A6136">
            <v>43750</v>
          </cell>
          <cell r="AC6136">
            <v>11</v>
          </cell>
          <cell r="AE6136">
            <v>100</v>
          </cell>
          <cell r="AF6136" t="str">
            <v/>
          </cell>
        </row>
        <row r="6137">
          <cell r="A6137">
            <v>43750</v>
          </cell>
          <cell r="AC6137">
            <v>9.5</v>
          </cell>
          <cell r="AE6137">
            <v>100</v>
          </cell>
          <cell r="AF6137" t="str">
            <v/>
          </cell>
        </row>
        <row r="6138">
          <cell r="A6138">
            <v>43750</v>
          </cell>
          <cell r="AC6138">
            <v>4.4000000000000004</v>
          </cell>
          <cell r="AE6138">
            <v>100</v>
          </cell>
          <cell r="AF6138" t="str">
            <v/>
          </cell>
        </row>
        <row r="6139">
          <cell r="A6139">
            <v>43750</v>
          </cell>
          <cell r="AC6139">
            <v>2.2000000000000002</v>
          </cell>
          <cell r="AE6139">
            <v>100</v>
          </cell>
          <cell r="AF6139" t="str">
            <v/>
          </cell>
        </row>
        <row r="6140">
          <cell r="A6140">
            <v>43750</v>
          </cell>
          <cell r="AB6140" t="str">
            <v>2nd</v>
          </cell>
          <cell r="AC6140">
            <v>21</v>
          </cell>
          <cell r="AE6140">
            <v>100</v>
          </cell>
          <cell r="AF6140" t="str">
            <v/>
          </cell>
        </row>
        <row r="6141">
          <cell r="A6141">
            <v>43750</v>
          </cell>
          <cell r="AC6141">
            <v>20</v>
          </cell>
          <cell r="AE6141">
            <v>100</v>
          </cell>
          <cell r="AF6141" t="str">
            <v/>
          </cell>
        </row>
        <row r="6142">
          <cell r="A6142">
            <v>43750</v>
          </cell>
          <cell r="AB6142" t="str">
            <v>2nd</v>
          </cell>
          <cell r="AC6142">
            <v>5.5</v>
          </cell>
          <cell r="AE6142">
            <v>100</v>
          </cell>
          <cell r="AF6142" t="str">
            <v/>
          </cell>
        </row>
        <row r="6143">
          <cell r="A6143">
            <v>43750</v>
          </cell>
          <cell r="AB6143" t="str">
            <v>3rd</v>
          </cell>
          <cell r="AC6143">
            <v>13</v>
          </cell>
          <cell r="AE6143">
            <v>100</v>
          </cell>
          <cell r="AF6143" t="str">
            <v/>
          </cell>
        </row>
        <row r="6144">
          <cell r="A6144">
            <v>43750</v>
          </cell>
          <cell r="AC6144">
            <v>26</v>
          </cell>
          <cell r="AE6144">
            <v>100</v>
          </cell>
          <cell r="AF6144" t="str">
            <v/>
          </cell>
        </row>
        <row r="6145">
          <cell r="A6145">
            <v>43750</v>
          </cell>
          <cell r="AC6145">
            <v>3.7</v>
          </cell>
          <cell r="AE6145">
            <v>100</v>
          </cell>
          <cell r="AF6145" t="str">
            <v/>
          </cell>
        </row>
        <row r="6146">
          <cell r="A6146">
            <v>43750</v>
          </cell>
          <cell r="AC6146">
            <v>7.5</v>
          </cell>
          <cell r="AE6146">
            <v>100</v>
          </cell>
          <cell r="AF6146" t="str">
            <v/>
          </cell>
        </row>
        <row r="6147">
          <cell r="A6147">
            <v>43750</v>
          </cell>
          <cell r="AB6147" t="str">
            <v>3rd</v>
          </cell>
          <cell r="AC6147">
            <v>9.5</v>
          </cell>
          <cell r="AE6147">
            <v>100</v>
          </cell>
          <cell r="AF6147" t="str">
            <v/>
          </cell>
        </row>
        <row r="6148">
          <cell r="A6148">
            <v>43750</v>
          </cell>
          <cell r="AC6148">
            <v>16</v>
          </cell>
          <cell r="AE6148">
            <v>100</v>
          </cell>
          <cell r="AF6148" t="str">
            <v/>
          </cell>
        </row>
        <row r="6149">
          <cell r="A6149">
            <v>43750</v>
          </cell>
          <cell r="AC6149">
            <v>7.5</v>
          </cell>
          <cell r="AE6149">
            <v>100</v>
          </cell>
          <cell r="AF6149" t="str">
            <v/>
          </cell>
        </row>
        <row r="6150">
          <cell r="A6150">
            <v>43750</v>
          </cell>
          <cell r="AB6150" t="str">
            <v>2nd</v>
          </cell>
          <cell r="AC6150">
            <v>7</v>
          </cell>
          <cell r="AE6150">
            <v>100</v>
          </cell>
          <cell r="AF6150" t="str">
            <v/>
          </cell>
        </row>
        <row r="6151">
          <cell r="A6151">
            <v>43750</v>
          </cell>
          <cell r="AC6151">
            <v>8.5</v>
          </cell>
          <cell r="AE6151">
            <v>100</v>
          </cell>
          <cell r="AF6151" t="str">
            <v/>
          </cell>
        </row>
        <row r="6152">
          <cell r="A6152">
            <v>43750</v>
          </cell>
          <cell r="AC6152">
            <v>5</v>
          </cell>
          <cell r="AE6152">
            <v>100</v>
          </cell>
          <cell r="AF6152" t="str">
            <v/>
          </cell>
        </row>
        <row r="6153">
          <cell r="A6153">
            <v>43750</v>
          </cell>
          <cell r="AC6153">
            <v>12</v>
          </cell>
          <cell r="AE6153">
            <v>100</v>
          </cell>
          <cell r="AF6153" t="str">
            <v/>
          </cell>
        </row>
        <row r="6154">
          <cell r="A6154">
            <v>43750</v>
          </cell>
          <cell r="AB6154" t="str">
            <v>WON</v>
          </cell>
          <cell r="AC6154">
            <v>4.2</v>
          </cell>
          <cell r="AE6154">
            <v>100</v>
          </cell>
          <cell r="AF6154">
            <v>420</v>
          </cell>
        </row>
        <row r="6155">
          <cell r="A6155">
            <v>43750</v>
          </cell>
          <cell r="AB6155" t="str">
            <v>2nd</v>
          </cell>
          <cell r="AC6155">
            <v>8</v>
          </cell>
          <cell r="AE6155">
            <v>100</v>
          </cell>
          <cell r="AF6155" t="str">
            <v/>
          </cell>
        </row>
        <row r="6156">
          <cell r="A6156">
            <v>43750</v>
          </cell>
          <cell r="AC6156">
            <v>6.5</v>
          </cell>
          <cell r="AE6156">
            <v>100</v>
          </cell>
          <cell r="AF6156" t="str">
            <v/>
          </cell>
        </row>
        <row r="6157">
          <cell r="A6157">
            <v>43754</v>
          </cell>
          <cell r="AB6157" t="str">
            <v>WON</v>
          </cell>
          <cell r="AC6157">
            <v>1.9</v>
          </cell>
          <cell r="AE6157">
            <v>100</v>
          </cell>
          <cell r="AF6157">
            <v>190</v>
          </cell>
        </row>
        <row r="6158">
          <cell r="A6158">
            <v>43754</v>
          </cell>
          <cell r="AB6158" t="str">
            <v>L/Scr</v>
          </cell>
          <cell r="AC6158">
            <v>1</v>
          </cell>
          <cell r="AE6158" t="str">
            <v/>
          </cell>
          <cell r="AF6158" t="str">
            <v/>
          </cell>
        </row>
        <row r="6159">
          <cell r="A6159">
            <v>43754</v>
          </cell>
          <cell r="AB6159" t="str">
            <v>Ntd</v>
          </cell>
          <cell r="AC6159">
            <v>9</v>
          </cell>
          <cell r="AE6159">
            <v>100</v>
          </cell>
          <cell r="AF6159" t="str">
            <v/>
          </cell>
        </row>
        <row r="6160">
          <cell r="A6160">
            <v>43754</v>
          </cell>
          <cell r="AC6160">
            <v>6</v>
          </cell>
          <cell r="AE6160">
            <v>100</v>
          </cell>
          <cell r="AF6160" t="str">
            <v/>
          </cell>
        </row>
        <row r="6161">
          <cell r="A6161">
            <v>43754</v>
          </cell>
          <cell r="AC6161">
            <v>5</v>
          </cell>
          <cell r="AE6161">
            <v>100</v>
          </cell>
          <cell r="AF6161" t="str">
            <v/>
          </cell>
        </row>
        <row r="6162">
          <cell r="A6162">
            <v>43754</v>
          </cell>
          <cell r="AC6162">
            <v>8</v>
          </cell>
          <cell r="AE6162">
            <v>100</v>
          </cell>
          <cell r="AF6162" t="str">
            <v/>
          </cell>
        </row>
        <row r="6163">
          <cell r="A6163">
            <v>43754</v>
          </cell>
          <cell r="AC6163">
            <v>13</v>
          </cell>
          <cell r="AE6163">
            <v>100</v>
          </cell>
          <cell r="AF6163" t="str">
            <v/>
          </cell>
        </row>
        <row r="6164">
          <cell r="A6164">
            <v>43754</v>
          </cell>
          <cell r="AB6164" t="str">
            <v>3rd</v>
          </cell>
          <cell r="AC6164">
            <v>4.5999999999999996</v>
          </cell>
          <cell r="AE6164">
            <v>100</v>
          </cell>
          <cell r="AF6164" t="str">
            <v/>
          </cell>
        </row>
        <row r="6165">
          <cell r="A6165">
            <v>43754</v>
          </cell>
          <cell r="AB6165" t="str">
            <v>2nd</v>
          </cell>
          <cell r="AC6165">
            <v>4.5999999999999996</v>
          </cell>
          <cell r="AE6165">
            <v>100</v>
          </cell>
          <cell r="AF6165" t="str">
            <v/>
          </cell>
        </row>
        <row r="6166">
          <cell r="A6166">
            <v>43754</v>
          </cell>
          <cell r="AB6166" t="str">
            <v>WON</v>
          </cell>
          <cell r="AC6166">
            <v>6.1</v>
          </cell>
          <cell r="AE6166">
            <v>100</v>
          </cell>
          <cell r="AF6166">
            <v>610</v>
          </cell>
        </row>
        <row r="6167">
          <cell r="A6167">
            <v>43754</v>
          </cell>
          <cell r="AB6167" t="str">
            <v>WON</v>
          </cell>
          <cell r="AC6167">
            <v>3.6</v>
          </cell>
          <cell r="AE6167">
            <v>100</v>
          </cell>
          <cell r="AF6167">
            <v>360</v>
          </cell>
        </row>
        <row r="6168">
          <cell r="A6168">
            <v>43754</v>
          </cell>
          <cell r="AC6168">
            <v>4.5999999999999996</v>
          </cell>
          <cell r="AE6168">
            <v>100</v>
          </cell>
          <cell r="AF6168" t="str">
            <v/>
          </cell>
        </row>
        <row r="6169">
          <cell r="A6169">
            <v>43754</v>
          </cell>
          <cell r="AC6169">
            <v>4.2</v>
          </cell>
          <cell r="AE6169">
            <v>100</v>
          </cell>
          <cell r="AF6169" t="str">
            <v/>
          </cell>
        </row>
        <row r="6170">
          <cell r="A6170">
            <v>43754</v>
          </cell>
          <cell r="AC6170">
            <v>17</v>
          </cell>
          <cell r="AE6170">
            <v>100</v>
          </cell>
          <cell r="AF6170" t="str">
            <v/>
          </cell>
        </row>
        <row r="6171">
          <cell r="A6171">
            <v>43754</v>
          </cell>
          <cell r="AC6171">
            <v>11</v>
          </cell>
          <cell r="AE6171">
            <v>100</v>
          </cell>
          <cell r="AF6171" t="str">
            <v/>
          </cell>
        </row>
        <row r="6172">
          <cell r="A6172">
            <v>43754</v>
          </cell>
          <cell r="AC6172">
            <v>6.5</v>
          </cell>
          <cell r="AE6172">
            <v>100</v>
          </cell>
          <cell r="AF6172" t="str">
            <v/>
          </cell>
        </row>
        <row r="6173">
          <cell r="A6173">
            <v>43754</v>
          </cell>
          <cell r="AB6173" t="str">
            <v>2nd</v>
          </cell>
          <cell r="AC6173">
            <v>4</v>
          </cell>
          <cell r="AE6173">
            <v>100</v>
          </cell>
          <cell r="AF6173" t="str">
            <v/>
          </cell>
        </row>
        <row r="6174">
          <cell r="A6174">
            <v>43754</v>
          </cell>
          <cell r="AC6174">
            <v>6</v>
          </cell>
          <cell r="AE6174">
            <v>100</v>
          </cell>
          <cell r="AF6174" t="str">
            <v/>
          </cell>
        </row>
        <row r="6175">
          <cell r="A6175">
            <v>43754</v>
          </cell>
          <cell r="AB6175" t="str">
            <v>WON</v>
          </cell>
          <cell r="AC6175">
            <v>5.5</v>
          </cell>
          <cell r="AE6175">
            <v>100</v>
          </cell>
          <cell r="AF6175">
            <v>550</v>
          </cell>
        </row>
        <row r="6176">
          <cell r="A6176">
            <v>43754</v>
          </cell>
          <cell r="AB6176" t="str">
            <v>3rd</v>
          </cell>
          <cell r="AC6176">
            <v>7</v>
          </cell>
          <cell r="AE6176">
            <v>100</v>
          </cell>
          <cell r="AF6176" t="str">
            <v/>
          </cell>
        </row>
        <row r="6177">
          <cell r="A6177">
            <v>43754</v>
          </cell>
          <cell r="AC6177">
            <v>2</v>
          </cell>
          <cell r="AE6177">
            <v>100</v>
          </cell>
          <cell r="AF6177" t="str">
            <v/>
          </cell>
        </row>
        <row r="6178">
          <cell r="A6178">
            <v>43754</v>
          </cell>
          <cell r="AB6178" t="str">
            <v>WON</v>
          </cell>
          <cell r="AC6178">
            <v>5</v>
          </cell>
          <cell r="AE6178">
            <v>100</v>
          </cell>
          <cell r="AF6178">
            <v>500</v>
          </cell>
        </row>
        <row r="6179">
          <cell r="A6179">
            <v>43754</v>
          </cell>
          <cell r="AC6179">
            <v>10</v>
          </cell>
          <cell r="AE6179">
            <v>100</v>
          </cell>
          <cell r="AF6179" t="str">
            <v/>
          </cell>
        </row>
        <row r="6180">
          <cell r="A6180">
            <v>43754</v>
          </cell>
          <cell r="AB6180" t="str">
            <v>2nd</v>
          </cell>
          <cell r="AC6180">
            <v>6</v>
          </cell>
          <cell r="AE6180">
            <v>100</v>
          </cell>
          <cell r="AF6180" t="str">
            <v/>
          </cell>
        </row>
        <row r="6181">
          <cell r="A6181">
            <v>43754</v>
          </cell>
          <cell r="AB6181" t="str">
            <v>3rd</v>
          </cell>
          <cell r="AC6181">
            <v>31</v>
          </cell>
          <cell r="AE6181">
            <v>100</v>
          </cell>
          <cell r="AF6181" t="str">
            <v/>
          </cell>
        </row>
        <row r="6182">
          <cell r="A6182">
            <v>43754</v>
          </cell>
          <cell r="AC6182">
            <v>5.5</v>
          </cell>
          <cell r="AE6182">
            <v>100</v>
          </cell>
          <cell r="AF6182" t="str">
            <v/>
          </cell>
        </row>
        <row r="6183">
          <cell r="A6183">
            <v>43754</v>
          </cell>
          <cell r="AC6183">
            <v>3.4</v>
          </cell>
          <cell r="AE6183">
            <v>100</v>
          </cell>
          <cell r="AF6183" t="str">
            <v/>
          </cell>
        </row>
        <row r="6184">
          <cell r="A6184">
            <v>43754</v>
          </cell>
          <cell r="AC6184">
            <v>7.5</v>
          </cell>
          <cell r="AE6184">
            <v>100</v>
          </cell>
          <cell r="AF6184" t="str">
            <v/>
          </cell>
        </row>
        <row r="6185">
          <cell r="A6185">
            <v>43754</v>
          </cell>
          <cell r="AB6185" t="str">
            <v>3rd</v>
          </cell>
          <cell r="AC6185">
            <v>8</v>
          </cell>
          <cell r="AE6185">
            <v>100</v>
          </cell>
          <cell r="AF6185" t="str">
            <v/>
          </cell>
        </row>
        <row r="6186">
          <cell r="A6186">
            <v>43754</v>
          </cell>
          <cell r="AB6186" t="str">
            <v>WON</v>
          </cell>
          <cell r="AC6186">
            <v>7.5</v>
          </cell>
          <cell r="AE6186">
            <v>100</v>
          </cell>
          <cell r="AF6186">
            <v>750</v>
          </cell>
        </row>
        <row r="6187">
          <cell r="A6187">
            <v>43754</v>
          </cell>
          <cell r="AB6187" t="str">
            <v>2nd</v>
          </cell>
          <cell r="AC6187">
            <v>2.7</v>
          </cell>
          <cell r="AE6187">
            <v>100</v>
          </cell>
          <cell r="AF6187" t="str">
            <v/>
          </cell>
        </row>
        <row r="6188">
          <cell r="A6188">
            <v>43754</v>
          </cell>
          <cell r="AC6188">
            <v>26</v>
          </cell>
          <cell r="AE6188">
            <v>100</v>
          </cell>
          <cell r="AF6188" t="str">
            <v/>
          </cell>
        </row>
        <row r="6189">
          <cell r="A6189">
            <v>43754</v>
          </cell>
          <cell r="AB6189" t="str">
            <v>3rd</v>
          </cell>
          <cell r="AC6189">
            <v>3.5</v>
          </cell>
          <cell r="AE6189">
            <v>100</v>
          </cell>
          <cell r="AF6189" t="str">
            <v/>
          </cell>
        </row>
        <row r="6190">
          <cell r="A6190">
            <v>43754</v>
          </cell>
          <cell r="AC6190">
            <v>21</v>
          </cell>
          <cell r="AE6190">
            <v>100</v>
          </cell>
          <cell r="AF6190" t="str">
            <v/>
          </cell>
        </row>
        <row r="6191">
          <cell r="A6191">
            <v>43754</v>
          </cell>
          <cell r="AB6191" t="str">
            <v>WON</v>
          </cell>
          <cell r="AC6191">
            <v>12</v>
          </cell>
          <cell r="AE6191">
            <v>100</v>
          </cell>
          <cell r="AF6191">
            <v>1200</v>
          </cell>
        </row>
        <row r="6192">
          <cell r="A6192">
            <v>43757</v>
          </cell>
          <cell r="AC6192">
            <v>5.5</v>
          </cell>
          <cell r="AE6192">
            <v>100</v>
          </cell>
          <cell r="AF6192" t="str">
            <v/>
          </cell>
        </row>
        <row r="6193">
          <cell r="A6193">
            <v>43757</v>
          </cell>
          <cell r="AB6193" t="str">
            <v>WON</v>
          </cell>
          <cell r="AC6193">
            <v>6.5</v>
          </cell>
          <cell r="AE6193">
            <v>100</v>
          </cell>
          <cell r="AF6193">
            <v>650</v>
          </cell>
        </row>
        <row r="6194">
          <cell r="A6194">
            <v>43757</v>
          </cell>
          <cell r="AC6194">
            <v>8</v>
          </cell>
          <cell r="AE6194">
            <v>100</v>
          </cell>
          <cell r="AF6194" t="str">
            <v/>
          </cell>
        </row>
        <row r="6195">
          <cell r="A6195">
            <v>43757</v>
          </cell>
          <cell r="AB6195" t="str">
            <v>2nd</v>
          </cell>
          <cell r="AC6195">
            <v>6.5</v>
          </cell>
          <cell r="AE6195">
            <v>100</v>
          </cell>
          <cell r="AF6195" t="str">
            <v/>
          </cell>
        </row>
        <row r="6196">
          <cell r="A6196">
            <v>43757</v>
          </cell>
          <cell r="AC6196">
            <v>7</v>
          </cell>
          <cell r="AE6196">
            <v>100</v>
          </cell>
          <cell r="AF6196" t="str">
            <v/>
          </cell>
        </row>
        <row r="6197">
          <cell r="A6197">
            <v>43757</v>
          </cell>
          <cell r="AB6197" t="str">
            <v>2nd</v>
          </cell>
          <cell r="AC6197">
            <v>3.4</v>
          </cell>
          <cell r="AE6197">
            <v>100</v>
          </cell>
          <cell r="AF6197" t="str">
            <v/>
          </cell>
        </row>
        <row r="6198">
          <cell r="A6198">
            <v>43757</v>
          </cell>
          <cell r="AC6198">
            <v>7.5</v>
          </cell>
          <cell r="AE6198">
            <v>100</v>
          </cell>
          <cell r="AF6198" t="str">
            <v/>
          </cell>
        </row>
        <row r="6199">
          <cell r="A6199">
            <v>43757</v>
          </cell>
          <cell r="AB6199" t="str">
            <v>3rd</v>
          </cell>
          <cell r="AC6199">
            <v>7</v>
          </cell>
          <cell r="AE6199">
            <v>100</v>
          </cell>
          <cell r="AF6199" t="str">
            <v/>
          </cell>
        </row>
        <row r="6200">
          <cell r="A6200">
            <v>43757</v>
          </cell>
          <cell r="AC6200">
            <v>17</v>
          </cell>
          <cell r="AE6200">
            <v>100</v>
          </cell>
          <cell r="AF6200" t="str">
            <v/>
          </cell>
        </row>
        <row r="6201">
          <cell r="A6201">
            <v>43757</v>
          </cell>
          <cell r="AC6201">
            <v>15</v>
          </cell>
          <cell r="AE6201">
            <v>100</v>
          </cell>
          <cell r="AF6201" t="str">
            <v/>
          </cell>
        </row>
        <row r="6202">
          <cell r="A6202">
            <v>43757</v>
          </cell>
          <cell r="AC6202">
            <v>7</v>
          </cell>
          <cell r="AE6202">
            <v>100</v>
          </cell>
          <cell r="AF6202" t="str">
            <v/>
          </cell>
        </row>
        <row r="6203">
          <cell r="A6203">
            <v>43757</v>
          </cell>
          <cell r="AB6203" t="str">
            <v>3rd</v>
          </cell>
          <cell r="AC6203">
            <v>6</v>
          </cell>
          <cell r="AE6203">
            <v>100</v>
          </cell>
          <cell r="AF6203" t="str">
            <v/>
          </cell>
        </row>
        <row r="6204">
          <cell r="A6204">
            <v>43757</v>
          </cell>
          <cell r="AC6204">
            <v>15</v>
          </cell>
          <cell r="AE6204">
            <v>100</v>
          </cell>
          <cell r="AF6204" t="str">
            <v/>
          </cell>
        </row>
        <row r="6205">
          <cell r="A6205">
            <v>43757</v>
          </cell>
          <cell r="AB6205" t="str">
            <v>2nd</v>
          </cell>
          <cell r="AC6205">
            <v>7.5</v>
          </cell>
          <cell r="AE6205">
            <v>100</v>
          </cell>
          <cell r="AF6205" t="str">
            <v/>
          </cell>
        </row>
        <row r="6206">
          <cell r="A6206">
            <v>43757</v>
          </cell>
          <cell r="AC6206">
            <v>3.9</v>
          </cell>
          <cell r="AE6206">
            <v>100</v>
          </cell>
          <cell r="AF6206" t="str">
            <v/>
          </cell>
        </row>
        <row r="6207">
          <cell r="A6207">
            <v>43757</v>
          </cell>
          <cell r="AB6207" t="str">
            <v>WON</v>
          </cell>
          <cell r="AC6207">
            <v>4</v>
          </cell>
          <cell r="AE6207">
            <v>100</v>
          </cell>
          <cell r="AF6207">
            <v>400</v>
          </cell>
        </row>
        <row r="6208">
          <cell r="A6208">
            <v>43757</v>
          </cell>
          <cell r="AC6208">
            <v>8.5</v>
          </cell>
          <cell r="AE6208">
            <v>100</v>
          </cell>
          <cell r="AF6208" t="str">
            <v/>
          </cell>
        </row>
        <row r="6209">
          <cell r="A6209">
            <v>43757</v>
          </cell>
          <cell r="AC6209">
            <v>9.5</v>
          </cell>
          <cell r="AE6209">
            <v>100</v>
          </cell>
          <cell r="AF6209" t="str">
            <v/>
          </cell>
        </row>
        <row r="6210">
          <cell r="A6210">
            <v>43757</v>
          </cell>
          <cell r="AB6210" t="str">
            <v>2nd</v>
          </cell>
          <cell r="AC6210">
            <v>3.9</v>
          </cell>
          <cell r="AE6210">
            <v>100</v>
          </cell>
          <cell r="AF6210" t="str">
            <v/>
          </cell>
        </row>
        <row r="6211">
          <cell r="A6211">
            <v>43757</v>
          </cell>
          <cell r="AB6211" t="str">
            <v>3rd</v>
          </cell>
          <cell r="AC6211">
            <v>11</v>
          </cell>
          <cell r="AE6211">
            <v>100</v>
          </cell>
          <cell r="AF6211" t="str">
            <v/>
          </cell>
        </row>
        <row r="6212">
          <cell r="A6212">
            <v>43757</v>
          </cell>
          <cell r="AB6212" t="str">
            <v>3rd</v>
          </cell>
          <cell r="AC6212">
            <v>3.6</v>
          </cell>
          <cell r="AE6212">
            <v>100</v>
          </cell>
          <cell r="AF6212" t="str">
            <v/>
          </cell>
        </row>
        <row r="6213">
          <cell r="A6213">
            <v>43757</v>
          </cell>
          <cell r="AC6213">
            <v>5</v>
          </cell>
          <cell r="AE6213">
            <v>100</v>
          </cell>
          <cell r="AF6213" t="str">
            <v/>
          </cell>
        </row>
        <row r="6214">
          <cell r="A6214">
            <v>43757</v>
          </cell>
          <cell r="AB6214" t="str">
            <v>WON</v>
          </cell>
          <cell r="AC6214">
            <v>6</v>
          </cell>
          <cell r="AE6214">
            <v>100</v>
          </cell>
          <cell r="AF6214">
            <v>600</v>
          </cell>
        </row>
        <row r="6215">
          <cell r="A6215">
            <v>43757</v>
          </cell>
          <cell r="AC6215">
            <v>4.5999999999999996</v>
          </cell>
          <cell r="AE6215">
            <v>100</v>
          </cell>
          <cell r="AF6215" t="str">
            <v/>
          </cell>
        </row>
        <row r="6216">
          <cell r="A6216">
            <v>43757</v>
          </cell>
          <cell r="AC6216">
            <v>15</v>
          </cell>
          <cell r="AE6216">
            <v>100</v>
          </cell>
          <cell r="AF6216" t="str">
            <v/>
          </cell>
        </row>
        <row r="6217">
          <cell r="A6217">
            <v>43757</v>
          </cell>
          <cell r="AC6217">
            <v>18</v>
          </cell>
          <cell r="AE6217">
            <v>100</v>
          </cell>
          <cell r="AF6217" t="str">
            <v/>
          </cell>
        </row>
        <row r="6218">
          <cell r="A6218">
            <v>43757</v>
          </cell>
          <cell r="AB6218" t="str">
            <v>WON</v>
          </cell>
          <cell r="AC6218">
            <v>8</v>
          </cell>
          <cell r="AE6218">
            <v>100</v>
          </cell>
          <cell r="AF6218">
            <v>800</v>
          </cell>
        </row>
        <row r="6219">
          <cell r="A6219">
            <v>43757</v>
          </cell>
          <cell r="AB6219" t="str">
            <v>3rd</v>
          </cell>
          <cell r="AC6219">
            <v>19</v>
          </cell>
          <cell r="AE6219">
            <v>100</v>
          </cell>
          <cell r="AF6219" t="str">
            <v/>
          </cell>
        </row>
        <row r="6220">
          <cell r="A6220">
            <v>43757</v>
          </cell>
          <cell r="AC6220">
            <v>6.5</v>
          </cell>
          <cell r="AE6220">
            <v>100</v>
          </cell>
          <cell r="AF6220" t="str">
            <v/>
          </cell>
        </row>
        <row r="6221">
          <cell r="A6221">
            <v>43757</v>
          </cell>
          <cell r="AC6221">
            <v>13</v>
          </cell>
          <cell r="AE6221">
            <v>100</v>
          </cell>
          <cell r="AF6221" t="str">
            <v/>
          </cell>
        </row>
        <row r="6222">
          <cell r="A6222">
            <v>43757</v>
          </cell>
          <cell r="AC6222">
            <v>12</v>
          </cell>
          <cell r="AE6222">
            <v>100</v>
          </cell>
          <cell r="AF6222" t="str">
            <v/>
          </cell>
        </row>
        <row r="6223">
          <cell r="A6223">
            <v>43757</v>
          </cell>
          <cell r="AC6223">
            <v>4</v>
          </cell>
          <cell r="AE6223">
            <v>100</v>
          </cell>
          <cell r="AF6223" t="str">
            <v/>
          </cell>
        </row>
        <row r="6224">
          <cell r="A6224">
            <v>43757</v>
          </cell>
          <cell r="AC6224">
            <v>11</v>
          </cell>
          <cell r="AE6224">
            <v>100</v>
          </cell>
          <cell r="AF6224" t="str">
            <v/>
          </cell>
        </row>
        <row r="6225">
          <cell r="A6225">
            <v>43757</v>
          </cell>
          <cell r="AB6225" t="str">
            <v>2nd</v>
          </cell>
          <cell r="AC6225">
            <v>8.5</v>
          </cell>
          <cell r="AE6225">
            <v>100</v>
          </cell>
          <cell r="AF6225" t="str">
            <v/>
          </cell>
        </row>
        <row r="6226">
          <cell r="A6226">
            <v>43757</v>
          </cell>
          <cell r="AB6226" t="str">
            <v>WON</v>
          </cell>
          <cell r="AC6226">
            <v>7.5</v>
          </cell>
          <cell r="AE6226">
            <v>100</v>
          </cell>
          <cell r="AF6226">
            <v>750</v>
          </cell>
        </row>
        <row r="6227">
          <cell r="A6227">
            <v>43763</v>
          </cell>
          <cell r="AB6227" t="str">
            <v>WON</v>
          </cell>
          <cell r="AC6227">
            <v>4.2</v>
          </cell>
          <cell r="AE6227">
            <v>100</v>
          </cell>
          <cell r="AF6227">
            <v>420</v>
          </cell>
        </row>
        <row r="6228">
          <cell r="A6228">
            <v>43763</v>
          </cell>
          <cell r="AC6228">
            <v>5.5</v>
          </cell>
          <cell r="AE6228">
            <v>100</v>
          </cell>
          <cell r="AF6228" t="str">
            <v/>
          </cell>
        </row>
        <row r="6229">
          <cell r="A6229">
            <v>43763</v>
          </cell>
          <cell r="AB6229" t="str">
            <v>3rd</v>
          </cell>
          <cell r="AC6229">
            <v>7</v>
          </cell>
          <cell r="AE6229">
            <v>100</v>
          </cell>
          <cell r="AF6229" t="str">
            <v/>
          </cell>
        </row>
        <row r="6230">
          <cell r="A6230">
            <v>43763</v>
          </cell>
          <cell r="AC6230">
            <v>5.5</v>
          </cell>
          <cell r="AE6230">
            <v>100</v>
          </cell>
          <cell r="AF6230" t="str">
            <v/>
          </cell>
        </row>
        <row r="6231">
          <cell r="A6231">
            <v>43763</v>
          </cell>
          <cell r="AC6231">
            <v>7</v>
          </cell>
          <cell r="AE6231">
            <v>100</v>
          </cell>
          <cell r="AF6231" t="str">
            <v/>
          </cell>
        </row>
        <row r="6232">
          <cell r="A6232">
            <v>43763</v>
          </cell>
          <cell r="AB6232" t="str">
            <v>2nd</v>
          </cell>
          <cell r="AC6232">
            <v>2.5</v>
          </cell>
          <cell r="AE6232">
            <v>100</v>
          </cell>
          <cell r="AF6232" t="str">
            <v/>
          </cell>
        </row>
        <row r="6233">
          <cell r="A6233">
            <v>43763</v>
          </cell>
          <cell r="AB6233" t="str">
            <v>WON</v>
          </cell>
          <cell r="AC6233">
            <v>3.5</v>
          </cell>
          <cell r="AE6233">
            <v>100</v>
          </cell>
          <cell r="AF6233">
            <v>350</v>
          </cell>
        </row>
        <row r="6234">
          <cell r="A6234">
            <v>43763</v>
          </cell>
          <cell r="AC6234">
            <v>8</v>
          </cell>
          <cell r="AE6234">
            <v>100</v>
          </cell>
          <cell r="AF6234" t="str">
            <v/>
          </cell>
        </row>
        <row r="6235">
          <cell r="A6235">
            <v>43763</v>
          </cell>
          <cell r="AC6235">
            <v>18</v>
          </cell>
          <cell r="AE6235">
            <v>100</v>
          </cell>
          <cell r="AF6235" t="str">
            <v/>
          </cell>
        </row>
        <row r="6236">
          <cell r="A6236">
            <v>43763</v>
          </cell>
          <cell r="AB6236" t="str">
            <v>Ntd</v>
          </cell>
          <cell r="AC6236">
            <v>4.8</v>
          </cell>
          <cell r="AE6236">
            <v>100</v>
          </cell>
          <cell r="AF6236" t="str">
            <v/>
          </cell>
        </row>
        <row r="6237">
          <cell r="A6237">
            <v>43763</v>
          </cell>
          <cell r="AB6237" t="str">
            <v>WON</v>
          </cell>
          <cell r="AC6237">
            <v>4.2</v>
          </cell>
          <cell r="AE6237">
            <v>100</v>
          </cell>
          <cell r="AF6237">
            <v>420</v>
          </cell>
        </row>
        <row r="6238">
          <cell r="A6238">
            <v>43763</v>
          </cell>
          <cell r="AB6238" t="str">
            <v>3rd</v>
          </cell>
          <cell r="AC6238">
            <v>4.4000000000000004</v>
          </cell>
          <cell r="AE6238">
            <v>100</v>
          </cell>
          <cell r="AF6238" t="str">
            <v/>
          </cell>
        </row>
        <row r="6239">
          <cell r="A6239">
            <v>43763</v>
          </cell>
          <cell r="AC6239">
            <v>21</v>
          </cell>
          <cell r="AE6239">
            <v>100</v>
          </cell>
          <cell r="AF6239" t="str">
            <v/>
          </cell>
        </row>
        <row r="6240">
          <cell r="A6240">
            <v>43763</v>
          </cell>
          <cell r="AC6240">
            <v>4.4000000000000004</v>
          </cell>
          <cell r="AE6240">
            <v>100</v>
          </cell>
          <cell r="AF6240" t="str">
            <v/>
          </cell>
        </row>
        <row r="6241">
          <cell r="A6241">
            <v>43763</v>
          </cell>
          <cell r="AB6241" t="str">
            <v>2nd</v>
          </cell>
          <cell r="AC6241">
            <v>5</v>
          </cell>
          <cell r="AE6241">
            <v>100</v>
          </cell>
          <cell r="AF6241" t="str">
            <v/>
          </cell>
        </row>
        <row r="6242">
          <cell r="A6242">
            <v>43763</v>
          </cell>
          <cell r="AC6242">
            <v>5</v>
          </cell>
          <cell r="AE6242">
            <v>100</v>
          </cell>
          <cell r="AF6242" t="str">
            <v/>
          </cell>
        </row>
        <row r="6243">
          <cell r="A6243">
            <v>43763</v>
          </cell>
          <cell r="AC6243">
            <v>4.4000000000000004</v>
          </cell>
          <cell r="AE6243">
            <v>100</v>
          </cell>
          <cell r="AF6243" t="str">
            <v/>
          </cell>
        </row>
        <row r="6244">
          <cell r="A6244">
            <v>43763</v>
          </cell>
          <cell r="AC6244">
            <v>16</v>
          </cell>
          <cell r="AE6244">
            <v>100</v>
          </cell>
          <cell r="AF6244" t="str">
            <v/>
          </cell>
        </row>
        <row r="6245">
          <cell r="A6245">
            <v>43763</v>
          </cell>
          <cell r="AB6245" t="str">
            <v>2nd</v>
          </cell>
          <cell r="AC6245">
            <v>3.9</v>
          </cell>
          <cell r="AE6245">
            <v>100</v>
          </cell>
          <cell r="AF6245" t="str">
            <v/>
          </cell>
        </row>
        <row r="6246">
          <cell r="A6246">
            <v>43763</v>
          </cell>
          <cell r="AB6246" t="str">
            <v>3rd</v>
          </cell>
          <cell r="AC6246">
            <v>6</v>
          </cell>
          <cell r="AE6246">
            <v>100</v>
          </cell>
          <cell r="AF6246" t="str">
            <v/>
          </cell>
        </row>
        <row r="6247">
          <cell r="A6247">
            <v>43763</v>
          </cell>
          <cell r="AB6247" t="str">
            <v>2nd</v>
          </cell>
          <cell r="AC6247">
            <v>2.4500000000000002</v>
          </cell>
          <cell r="AE6247">
            <v>100</v>
          </cell>
          <cell r="AF6247" t="str">
            <v/>
          </cell>
        </row>
        <row r="6248">
          <cell r="A6248">
            <v>43763</v>
          </cell>
          <cell r="AB6248" t="str">
            <v>3rd</v>
          </cell>
          <cell r="AC6248">
            <v>8</v>
          </cell>
          <cell r="AE6248">
            <v>100</v>
          </cell>
          <cell r="AF6248" t="str">
            <v/>
          </cell>
        </row>
        <row r="6249">
          <cell r="A6249">
            <v>43763</v>
          </cell>
          <cell r="AB6249" t="str">
            <v>WON</v>
          </cell>
          <cell r="AC6249">
            <v>6.5</v>
          </cell>
          <cell r="AE6249">
            <v>100</v>
          </cell>
          <cell r="AF6249">
            <v>650</v>
          </cell>
        </row>
        <row r="6250">
          <cell r="A6250">
            <v>43763</v>
          </cell>
          <cell r="AC6250">
            <v>4.4000000000000004</v>
          </cell>
          <cell r="AE6250">
            <v>100</v>
          </cell>
          <cell r="AF6250" t="str">
            <v/>
          </cell>
        </row>
        <row r="6251">
          <cell r="A6251">
            <v>43763</v>
          </cell>
          <cell r="AC6251">
            <v>13</v>
          </cell>
          <cell r="AE6251">
            <v>100</v>
          </cell>
          <cell r="AF6251" t="str">
            <v/>
          </cell>
        </row>
        <row r="6252">
          <cell r="A6252">
            <v>43763</v>
          </cell>
          <cell r="AC6252">
            <v>9.5</v>
          </cell>
          <cell r="AE6252">
            <v>100</v>
          </cell>
          <cell r="AF6252" t="str">
            <v/>
          </cell>
        </row>
        <row r="6253">
          <cell r="A6253">
            <v>43763</v>
          </cell>
          <cell r="AC6253">
            <v>5</v>
          </cell>
          <cell r="AE6253">
            <v>100</v>
          </cell>
          <cell r="AF6253" t="str">
            <v/>
          </cell>
        </row>
        <row r="6254">
          <cell r="A6254">
            <v>43763</v>
          </cell>
          <cell r="AB6254" t="str">
            <v>WON</v>
          </cell>
          <cell r="AC6254">
            <v>2.8</v>
          </cell>
          <cell r="AE6254">
            <v>100</v>
          </cell>
          <cell r="AF6254">
            <v>280</v>
          </cell>
        </row>
        <row r="6255">
          <cell r="A6255">
            <v>43763</v>
          </cell>
          <cell r="AC6255">
            <v>16</v>
          </cell>
          <cell r="AE6255">
            <v>100</v>
          </cell>
          <cell r="AF6255" t="str">
            <v/>
          </cell>
        </row>
        <row r="6256">
          <cell r="A6256">
            <v>43763</v>
          </cell>
          <cell r="AC6256">
            <v>6</v>
          </cell>
          <cell r="AE6256">
            <v>100</v>
          </cell>
          <cell r="AF6256" t="str">
            <v/>
          </cell>
        </row>
        <row r="6257">
          <cell r="A6257">
            <v>43763</v>
          </cell>
          <cell r="AC6257">
            <v>26</v>
          </cell>
          <cell r="AE6257">
            <v>100</v>
          </cell>
          <cell r="AF6257" t="str">
            <v/>
          </cell>
        </row>
        <row r="6258">
          <cell r="A6258">
            <v>43763</v>
          </cell>
          <cell r="AC6258">
            <v>1.8</v>
          </cell>
          <cell r="AE6258">
            <v>100</v>
          </cell>
          <cell r="AF6258" t="str">
            <v/>
          </cell>
        </row>
        <row r="6259">
          <cell r="A6259">
            <v>43763</v>
          </cell>
          <cell r="AC6259">
            <v>7.5</v>
          </cell>
          <cell r="AE6259">
            <v>100</v>
          </cell>
          <cell r="AF6259" t="str">
            <v/>
          </cell>
        </row>
        <row r="6260">
          <cell r="A6260">
            <v>43763</v>
          </cell>
          <cell r="AB6260" t="str">
            <v>2nd</v>
          </cell>
          <cell r="AC6260">
            <v>31</v>
          </cell>
          <cell r="AE6260">
            <v>100</v>
          </cell>
          <cell r="AF6260" t="str">
            <v/>
          </cell>
        </row>
        <row r="6261">
          <cell r="A6261">
            <v>43763</v>
          </cell>
          <cell r="AC6261">
            <v>13</v>
          </cell>
          <cell r="AE6261">
            <v>100</v>
          </cell>
          <cell r="AF6261" t="str">
            <v/>
          </cell>
        </row>
        <row r="6262">
          <cell r="A6262">
            <v>43763</v>
          </cell>
          <cell r="AC6262">
            <v>7.5</v>
          </cell>
          <cell r="AE6262">
            <v>100</v>
          </cell>
          <cell r="AF6262" t="str">
            <v/>
          </cell>
        </row>
        <row r="6263">
          <cell r="A6263">
            <v>43763</v>
          </cell>
          <cell r="AC6263">
            <v>12</v>
          </cell>
          <cell r="AE6263">
            <v>100</v>
          </cell>
          <cell r="AF6263" t="str">
            <v/>
          </cell>
        </row>
        <row r="6264">
          <cell r="A6264">
            <v>43763</v>
          </cell>
          <cell r="AC6264">
            <v>9</v>
          </cell>
          <cell r="AE6264">
            <v>100</v>
          </cell>
          <cell r="AF6264" t="str">
            <v/>
          </cell>
        </row>
        <row r="6265">
          <cell r="A6265">
            <v>43763</v>
          </cell>
          <cell r="AB6265" t="str">
            <v>2nd</v>
          </cell>
          <cell r="AC6265">
            <v>9</v>
          </cell>
          <cell r="AE6265">
            <v>100</v>
          </cell>
          <cell r="AF6265" t="str">
            <v/>
          </cell>
        </row>
        <row r="6266">
          <cell r="A6266">
            <v>43763</v>
          </cell>
          <cell r="AB6266" t="str">
            <v>WON</v>
          </cell>
          <cell r="AC6266">
            <v>3.8</v>
          </cell>
          <cell r="AE6266">
            <v>100</v>
          </cell>
          <cell r="AF6266">
            <v>380</v>
          </cell>
        </row>
        <row r="6267">
          <cell r="A6267">
            <v>43764</v>
          </cell>
          <cell r="AB6267" t="str">
            <v>WON</v>
          </cell>
          <cell r="AC6267">
            <v>4.4000000000000004</v>
          </cell>
          <cell r="AE6267">
            <v>100</v>
          </cell>
          <cell r="AF6267">
            <v>440.00000000000006</v>
          </cell>
        </row>
        <row r="6268">
          <cell r="A6268">
            <v>43764</v>
          </cell>
          <cell r="AB6268" t="str">
            <v>2nd</v>
          </cell>
          <cell r="AC6268">
            <v>1.9</v>
          </cell>
          <cell r="AE6268">
            <v>100</v>
          </cell>
          <cell r="AF6268" t="str">
            <v/>
          </cell>
        </row>
        <row r="6269">
          <cell r="A6269">
            <v>43764</v>
          </cell>
          <cell r="AB6269" t="str">
            <v>Ntd</v>
          </cell>
          <cell r="AC6269">
            <v>13</v>
          </cell>
          <cell r="AE6269">
            <v>100</v>
          </cell>
          <cell r="AF6269" t="str">
            <v/>
          </cell>
        </row>
        <row r="6270">
          <cell r="A6270">
            <v>43764</v>
          </cell>
          <cell r="AC6270">
            <v>5.5</v>
          </cell>
          <cell r="AE6270">
            <v>100</v>
          </cell>
          <cell r="AF6270" t="str">
            <v/>
          </cell>
        </row>
        <row r="6271">
          <cell r="A6271">
            <v>43764</v>
          </cell>
          <cell r="AC6271">
            <v>12</v>
          </cell>
          <cell r="AE6271">
            <v>100</v>
          </cell>
          <cell r="AF6271" t="str">
            <v/>
          </cell>
        </row>
        <row r="6272">
          <cell r="A6272">
            <v>43764</v>
          </cell>
          <cell r="AC6272">
            <v>5</v>
          </cell>
          <cell r="AE6272">
            <v>100</v>
          </cell>
          <cell r="AF6272" t="str">
            <v/>
          </cell>
        </row>
        <row r="6273">
          <cell r="A6273">
            <v>43764</v>
          </cell>
          <cell r="AB6273" t="str">
            <v>WON</v>
          </cell>
          <cell r="AC6273">
            <v>2.75</v>
          </cell>
          <cell r="AE6273">
            <v>100</v>
          </cell>
          <cell r="AF6273">
            <v>275</v>
          </cell>
        </row>
        <row r="6274">
          <cell r="A6274">
            <v>43764</v>
          </cell>
          <cell r="AC6274">
            <v>6.35</v>
          </cell>
          <cell r="AE6274">
            <v>100</v>
          </cell>
          <cell r="AF6274" t="str">
            <v/>
          </cell>
        </row>
        <row r="6275">
          <cell r="A6275">
            <v>43764</v>
          </cell>
          <cell r="AC6275">
            <v>10</v>
          </cell>
          <cell r="AE6275">
            <v>100</v>
          </cell>
          <cell r="AF6275" t="str">
            <v/>
          </cell>
        </row>
        <row r="6276">
          <cell r="A6276">
            <v>43764</v>
          </cell>
          <cell r="AB6276" t="str">
            <v>3rd</v>
          </cell>
          <cell r="AC6276">
            <v>6.5</v>
          </cell>
          <cell r="AE6276">
            <v>100</v>
          </cell>
          <cell r="AF6276" t="str">
            <v/>
          </cell>
        </row>
        <row r="6277">
          <cell r="A6277">
            <v>43764</v>
          </cell>
          <cell r="AB6277" t="str">
            <v>3rd</v>
          </cell>
          <cell r="AC6277">
            <v>1.9</v>
          </cell>
          <cell r="AE6277">
            <v>100</v>
          </cell>
          <cell r="AF6277" t="str">
            <v/>
          </cell>
        </row>
        <row r="6278">
          <cell r="A6278">
            <v>43764</v>
          </cell>
          <cell r="AC6278">
            <v>6.5</v>
          </cell>
          <cell r="AE6278">
            <v>100</v>
          </cell>
          <cell r="AF6278" t="str">
            <v/>
          </cell>
        </row>
        <row r="6279">
          <cell r="A6279">
            <v>43764</v>
          </cell>
          <cell r="AC6279">
            <v>8</v>
          </cell>
          <cell r="AE6279">
            <v>100</v>
          </cell>
          <cell r="AF6279" t="str">
            <v/>
          </cell>
        </row>
        <row r="6280">
          <cell r="A6280">
            <v>43764</v>
          </cell>
          <cell r="AC6280">
            <v>9.5</v>
          </cell>
          <cell r="AE6280">
            <v>100</v>
          </cell>
          <cell r="AF6280" t="str">
            <v/>
          </cell>
        </row>
        <row r="6281">
          <cell r="A6281">
            <v>43764</v>
          </cell>
          <cell r="AB6281" t="str">
            <v>WON</v>
          </cell>
          <cell r="AC6281">
            <v>19.899999999999999</v>
          </cell>
          <cell r="AE6281">
            <v>100</v>
          </cell>
          <cell r="AF6281">
            <v>1989.9999999999998</v>
          </cell>
        </row>
        <row r="6282">
          <cell r="A6282">
            <v>43764</v>
          </cell>
          <cell r="AB6282" t="str">
            <v>2nd</v>
          </cell>
          <cell r="AC6282">
            <v>3.2</v>
          </cell>
          <cell r="AE6282">
            <v>100</v>
          </cell>
          <cell r="AF6282" t="str">
            <v/>
          </cell>
        </row>
        <row r="6283">
          <cell r="A6283">
            <v>43764</v>
          </cell>
          <cell r="AC6283">
            <v>7</v>
          </cell>
          <cell r="AE6283">
            <v>100</v>
          </cell>
          <cell r="AF6283" t="str">
            <v/>
          </cell>
        </row>
        <row r="6284">
          <cell r="A6284">
            <v>43764</v>
          </cell>
          <cell r="AB6284" t="str">
            <v>WON</v>
          </cell>
          <cell r="AC6284">
            <v>3.4</v>
          </cell>
          <cell r="AE6284">
            <v>100</v>
          </cell>
          <cell r="AF6284">
            <v>340</v>
          </cell>
        </row>
        <row r="6285">
          <cell r="A6285">
            <v>43764</v>
          </cell>
          <cell r="AB6285" t="str">
            <v>3rd</v>
          </cell>
          <cell r="AC6285">
            <v>9</v>
          </cell>
          <cell r="AE6285">
            <v>100</v>
          </cell>
          <cell r="AF6285" t="str">
            <v/>
          </cell>
        </row>
        <row r="6286">
          <cell r="A6286">
            <v>43764</v>
          </cell>
          <cell r="AC6286">
            <v>11</v>
          </cell>
          <cell r="AE6286">
            <v>100</v>
          </cell>
          <cell r="AF6286" t="str">
            <v/>
          </cell>
        </row>
        <row r="6287">
          <cell r="A6287">
            <v>43764</v>
          </cell>
          <cell r="AC6287">
            <v>4.4000000000000004</v>
          </cell>
          <cell r="AE6287">
            <v>100</v>
          </cell>
          <cell r="AF6287" t="str">
            <v/>
          </cell>
        </row>
        <row r="6288">
          <cell r="A6288">
            <v>43764</v>
          </cell>
          <cell r="AB6288" t="str">
            <v>2nd</v>
          </cell>
          <cell r="AC6288">
            <v>3.9</v>
          </cell>
          <cell r="AE6288">
            <v>100</v>
          </cell>
          <cell r="AF6288" t="str">
            <v/>
          </cell>
        </row>
        <row r="6289">
          <cell r="A6289">
            <v>43764</v>
          </cell>
          <cell r="AC6289">
            <v>15</v>
          </cell>
          <cell r="AE6289">
            <v>100</v>
          </cell>
          <cell r="AF6289" t="str">
            <v/>
          </cell>
        </row>
        <row r="6290">
          <cell r="A6290">
            <v>43764</v>
          </cell>
          <cell r="AB6290" t="str">
            <v>3rd</v>
          </cell>
          <cell r="AC6290">
            <v>4</v>
          </cell>
          <cell r="AE6290">
            <v>100</v>
          </cell>
          <cell r="AF6290" t="str">
            <v/>
          </cell>
        </row>
        <row r="6291">
          <cell r="A6291">
            <v>43764</v>
          </cell>
          <cell r="AC6291">
            <v>21</v>
          </cell>
          <cell r="AE6291">
            <v>100</v>
          </cell>
          <cell r="AF6291" t="str">
            <v/>
          </cell>
        </row>
        <row r="6292">
          <cell r="A6292">
            <v>43764</v>
          </cell>
          <cell r="AB6292" t="str">
            <v>2nd</v>
          </cell>
          <cell r="AC6292">
            <v>10</v>
          </cell>
          <cell r="AE6292">
            <v>100</v>
          </cell>
          <cell r="AF6292" t="str">
            <v/>
          </cell>
        </row>
        <row r="6293">
          <cell r="A6293">
            <v>43764</v>
          </cell>
          <cell r="AC6293">
            <v>6.5</v>
          </cell>
          <cell r="AE6293">
            <v>100</v>
          </cell>
          <cell r="AF6293" t="str">
            <v/>
          </cell>
        </row>
        <row r="6294">
          <cell r="A6294">
            <v>43764</v>
          </cell>
          <cell r="AC6294">
            <v>8.5</v>
          </cell>
          <cell r="AE6294">
            <v>100</v>
          </cell>
          <cell r="AF6294" t="str">
            <v/>
          </cell>
        </row>
        <row r="6295">
          <cell r="A6295">
            <v>43764</v>
          </cell>
          <cell r="AC6295">
            <v>11</v>
          </cell>
          <cell r="AE6295">
            <v>100</v>
          </cell>
          <cell r="AF6295" t="str">
            <v/>
          </cell>
        </row>
        <row r="6296">
          <cell r="A6296">
            <v>43764</v>
          </cell>
          <cell r="AC6296">
            <v>4.5999999999999996</v>
          </cell>
          <cell r="AE6296">
            <v>100</v>
          </cell>
          <cell r="AF6296" t="str">
            <v/>
          </cell>
        </row>
        <row r="6297">
          <cell r="A6297">
            <v>43764</v>
          </cell>
          <cell r="AC6297">
            <v>21</v>
          </cell>
          <cell r="AE6297">
            <v>100</v>
          </cell>
          <cell r="AF6297" t="str">
            <v/>
          </cell>
        </row>
        <row r="6298">
          <cell r="A6298">
            <v>43764</v>
          </cell>
          <cell r="AB6298" t="str">
            <v>WON</v>
          </cell>
          <cell r="AC6298">
            <v>3</v>
          </cell>
          <cell r="AE6298">
            <v>100</v>
          </cell>
          <cell r="AF6298">
            <v>300</v>
          </cell>
        </row>
        <row r="6299">
          <cell r="A6299">
            <v>43764</v>
          </cell>
          <cell r="AC6299">
            <v>26</v>
          </cell>
          <cell r="AE6299">
            <v>100</v>
          </cell>
          <cell r="AF6299" t="str">
            <v/>
          </cell>
        </row>
        <row r="6300">
          <cell r="A6300">
            <v>43764</v>
          </cell>
          <cell r="AC6300">
            <v>7.5</v>
          </cell>
          <cell r="AE6300">
            <v>100</v>
          </cell>
          <cell r="AF6300" t="str">
            <v/>
          </cell>
        </row>
        <row r="6301">
          <cell r="A6301">
            <v>43764</v>
          </cell>
          <cell r="AB6301" t="str">
            <v>2nd</v>
          </cell>
          <cell r="AC6301">
            <v>8.5</v>
          </cell>
          <cell r="AE6301">
            <v>100</v>
          </cell>
          <cell r="AF6301" t="str">
            <v/>
          </cell>
        </row>
        <row r="6302">
          <cell r="A6302">
            <v>43764</v>
          </cell>
          <cell r="AC6302">
            <v>6.5</v>
          </cell>
          <cell r="AE6302">
            <v>100</v>
          </cell>
          <cell r="AF6302" t="str">
            <v/>
          </cell>
        </row>
        <row r="6303">
          <cell r="A6303">
            <v>43764</v>
          </cell>
          <cell r="AB6303" t="str">
            <v>WON</v>
          </cell>
          <cell r="AC6303">
            <v>2.7</v>
          </cell>
          <cell r="AE6303">
            <v>100</v>
          </cell>
          <cell r="AF6303">
            <v>270</v>
          </cell>
        </row>
        <row r="6304">
          <cell r="A6304">
            <v>43764</v>
          </cell>
          <cell r="AC6304">
            <v>5.5</v>
          </cell>
          <cell r="AE6304">
            <v>100</v>
          </cell>
          <cell r="AF6304" t="str">
            <v/>
          </cell>
        </row>
        <row r="6305">
          <cell r="A6305">
            <v>43764</v>
          </cell>
          <cell r="AC6305">
            <v>21</v>
          </cell>
          <cell r="AE6305">
            <v>100</v>
          </cell>
          <cell r="AF6305" t="str">
            <v/>
          </cell>
        </row>
        <row r="6306">
          <cell r="A6306">
            <v>43764</v>
          </cell>
          <cell r="AC6306">
            <v>14</v>
          </cell>
          <cell r="AE6306">
            <v>100</v>
          </cell>
          <cell r="AF6306" t="str">
            <v/>
          </cell>
        </row>
        <row r="6307">
          <cell r="A6307">
            <v>43771</v>
          </cell>
          <cell r="AB6307" t="str">
            <v>3rd</v>
          </cell>
          <cell r="AC6307">
            <v>2.4500000000000002</v>
          </cell>
          <cell r="AE6307">
            <v>100</v>
          </cell>
          <cell r="AF6307" t="str">
            <v/>
          </cell>
        </row>
        <row r="6308">
          <cell r="A6308">
            <v>43771</v>
          </cell>
          <cell r="AC6308">
            <v>12</v>
          </cell>
          <cell r="AE6308">
            <v>100</v>
          </cell>
          <cell r="AF6308" t="str">
            <v/>
          </cell>
        </row>
        <row r="6309">
          <cell r="A6309">
            <v>43771</v>
          </cell>
          <cell r="AB6309" t="str">
            <v>2nd</v>
          </cell>
          <cell r="AC6309">
            <v>9</v>
          </cell>
          <cell r="AE6309">
            <v>100</v>
          </cell>
          <cell r="AF6309" t="str">
            <v/>
          </cell>
        </row>
        <row r="6310">
          <cell r="A6310">
            <v>43771</v>
          </cell>
          <cell r="AC6310">
            <v>6.5</v>
          </cell>
          <cell r="AE6310">
            <v>100</v>
          </cell>
          <cell r="AF6310" t="str">
            <v/>
          </cell>
        </row>
        <row r="6311">
          <cell r="A6311">
            <v>43771</v>
          </cell>
          <cell r="AC6311">
            <v>21</v>
          </cell>
          <cell r="AE6311">
            <v>100</v>
          </cell>
          <cell r="AF6311" t="str">
            <v/>
          </cell>
        </row>
        <row r="6312">
          <cell r="A6312">
            <v>43771</v>
          </cell>
          <cell r="AC6312">
            <v>2.9</v>
          </cell>
          <cell r="AE6312">
            <v>100</v>
          </cell>
          <cell r="AF6312" t="str">
            <v/>
          </cell>
        </row>
        <row r="6313">
          <cell r="A6313">
            <v>43771</v>
          </cell>
          <cell r="AB6313" t="str">
            <v>2nd</v>
          </cell>
          <cell r="AC6313">
            <v>3.7</v>
          </cell>
          <cell r="AE6313">
            <v>100</v>
          </cell>
          <cell r="AF6313" t="str">
            <v/>
          </cell>
        </row>
        <row r="6314">
          <cell r="A6314">
            <v>43771</v>
          </cell>
          <cell r="AC6314">
            <v>16</v>
          </cell>
          <cell r="AE6314">
            <v>100</v>
          </cell>
          <cell r="AF6314" t="str">
            <v/>
          </cell>
        </row>
        <row r="6315">
          <cell r="A6315">
            <v>43771</v>
          </cell>
          <cell r="AC6315">
            <v>19</v>
          </cell>
          <cell r="AE6315">
            <v>100</v>
          </cell>
          <cell r="AF6315" t="str">
            <v/>
          </cell>
        </row>
        <row r="6316">
          <cell r="A6316">
            <v>43771</v>
          </cell>
          <cell r="AB6316" t="str">
            <v>WON</v>
          </cell>
          <cell r="AC6316">
            <v>8.6</v>
          </cell>
          <cell r="AE6316">
            <v>100</v>
          </cell>
          <cell r="AF6316">
            <v>860</v>
          </cell>
        </row>
        <row r="6317">
          <cell r="A6317">
            <v>43771</v>
          </cell>
          <cell r="AC6317">
            <v>5</v>
          </cell>
          <cell r="AE6317">
            <v>100</v>
          </cell>
          <cell r="AF6317" t="str">
            <v/>
          </cell>
        </row>
        <row r="6318">
          <cell r="A6318">
            <v>43771</v>
          </cell>
          <cell r="AB6318" t="str">
            <v>WON</v>
          </cell>
          <cell r="AC6318">
            <v>3.7</v>
          </cell>
          <cell r="AE6318">
            <v>100</v>
          </cell>
          <cell r="AF6318">
            <v>370</v>
          </cell>
        </row>
        <row r="6319">
          <cell r="A6319">
            <v>43771</v>
          </cell>
          <cell r="AC6319">
            <v>9.5</v>
          </cell>
          <cell r="AE6319">
            <v>100</v>
          </cell>
          <cell r="AF6319" t="str">
            <v/>
          </cell>
        </row>
        <row r="6320">
          <cell r="A6320">
            <v>43771</v>
          </cell>
          <cell r="AB6320" t="str">
            <v>3rd</v>
          </cell>
          <cell r="AC6320">
            <v>4.4000000000000004</v>
          </cell>
          <cell r="AE6320">
            <v>100</v>
          </cell>
          <cell r="AF6320" t="str">
            <v/>
          </cell>
        </row>
        <row r="6321">
          <cell r="A6321">
            <v>43771</v>
          </cell>
          <cell r="AC6321">
            <v>21</v>
          </cell>
          <cell r="AE6321">
            <v>100</v>
          </cell>
          <cell r="AF6321" t="str">
            <v/>
          </cell>
        </row>
        <row r="6322">
          <cell r="A6322">
            <v>43771</v>
          </cell>
          <cell r="AC6322">
            <v>8</v>
          </cell>
          <cell r="AE6322">
            <v>100</v>
          </cell>
          <cell r="AF6322" t="str">
            <v/>
          </cell>
        </row>
        <row r="6323">
          <cell r="A6323">
            <v>43771</v>
          </cell>
          <cell r="AB6323" t="str">
            <v>2nd</v>
          </cell>
          <cell r="AC6323">
            <v>11</v>
          </cell>
          <cell r="AE6323">
            <v>100</v>
          </cell>
          <cell r="AF6323" t="str">
            <v/>
          </cell>
        </row>
        <row r="6324">
          <cell r="A6324">
            <v>43771</v>
          </cell>
          <cell r="AC6324">
            <v>11</v>
          </cell>
          <cell r="AE6324">
            <v>100</v>
          </cell>
          <cell r="AF6324" t="str">
            <v/>
          </cell>
        </row>
        <row r="6325">
          <cell r="A6325">
            <v>43771</v>
          </cell>
          <cell r="AC6325">
            <v>10</v>
          </cell>
          <cell r="AE6325">
            <v>100</v>
          </cell>
          <cell r="AF6325" t="str">
            <v/>
          </cell>
        </row>
        <row r="6326">
          <cell r="A6326">
            <v>43771</v>
          </cell>
          <cell r="AB6326" t="str">
            <v>WON</v>
          </cell>
          <cell r="AC6326">
            <v>5.6</v>
          </cell>
          <cell r="AE6326">
            <v>100</v>
          </cell>
          <cell r="AF6326">
            <v>560</v>
          </cell>
        </row>
        <row r="6327">
          <cell r="A6327">
            <v>43771</v>
          </cell>
          <cell r="AC6327">
            <v>4.5999999999999996</v>
          </cell>
          <cell r="AE6327">
            <v>100</v>
          </cell>
          <cell r="AF6327" t="str">
            <v/>
          </cell>
        </row>
        <row r="6328">
          <cell r="A6328">
            <v>43771</v>
          </cell>
          <cell r="AC6328">
            <v>26</v>
          </cell>
          <cell r="AE6328">
            <v>100</v>
          </cell>
          <cell r="AF6328" t="str">
            <v/>
          </cell>
        </row>
        <row r="6329">
          <cell r="A6329">
            <v>43771</v>
          </cell>
          <cell r="AC6329">
            <v>10</v>
          </cell>
          <cell r="AE6329">
            <v>100</v>
          </cell>
          <cell r="AF6329" t="str">
            <v/>
          </cell>
        </row>
        <row r="6330">
          <cell r="A6330">
            <v>43771</v>
          </cell>
          <cell r="AB6330" t="str">
            <v>WON</v>
          </cell>
          <cell r="AC6330">
            <v>4.2</v>
          </cell>
          <cell r="AE6330">
            <v>100</v>
          </cell>
          <cell r="AF6330">
            <v>420</v>
          </cell>
        </row>
        <row r="6331">
          <cell r="A6331">
            <v>43771</v>
          </cell>
          <cell r="AC6331">
            <v>14</v>
          </cell>
          <cell r="AE6331">
            <v>100</v>
          </cell>
          <cell r="AF6331" t="str">
            <v/>
          </cell>
        </row>
        <row r="6332">
          <cell r="A6332">
            <v>43771</v>
          </cell>
          <cell r="AB6332" t="str">
            <v>3rd</v>
          </cell>
          <cell r="AC6332">
            <v>5.5</v>
          </cell>
          <cell r="AE6332">
            <v>100</v>
          </cell>
          <cell r="AF6332" t="str">
            <v/>
          </cell>
        </row>
        <row r="6333">
          <cell r="A6333">
            <v>43771</v>
          </cell>
          <cell r="AB6333" t="str">
            <v>2nd</v>
          </cell>
          <cell r="AC6333">
            <v>3.6</v>
          </cell>
          <cell r="AE6333">
            <v>100</v>
          </cell>
          <cell r="AF6333" t="str">
            <v/>
          </cell>
        </row>
        <row r="6334">
          <cell r="A6334">
            <v>43771</v>
          </cell>
          <cell r="AB6334" t="str">
            <v>WON</v>
          </cell>
          <cell r="AC6334">
            <v>3.8</v>
          </cell>
          <cell r="AE6334">
            <v>100</v>
          </cell>
          <cell r="AF6334">
            <v>380</v>
          </cell>
        </row>
        <row r="6335">
          <cell r="A6335">
            <v>43771</v>
          </cell>
          <cell r="AC6335">
            <v>31</v>
          </cell>
          <cell r="AE6335">
            <v>100</v>
          </cell>
          <cell r="AF6335" t="str">
            <v/>
          </cell>
        </row>
        <row r="6336">
          <cell r="A6336">
            <v>43771</v>
          </cell>
          <cell r="AC6336">
            <v>7</v>
          </cell>
          <cell r="AE6336">
            <v>100</v>
          </cell>
          <cell r="AF6336" t="str">
            <v/>
          </cell>
        </row>
        <row r="6337">
          <cell r="A6337">
            <v>43771</v>
          </cell>
          <cell r="AC6337">
            <v>3</v>
          </cell>
          <cell r="AE6337">
            <v>100</v>
          </cell>
          <cell r="AF6337" t="str">
            <v/>
          </cell>
        </row>
        <row r="6338">
          <cell r="A6338">
            <v>43771</v>
          </cell>
          <cell r="AB6338" t="str">
            <v>3rd</v>
          </cell>
          <cell r="AC6338">
            <v>4.2</v>
          </cell>
          <cell r="AE6338">
            <v>100</v>
          </cell>
          <cell r="AF6338" t="str">
            <v/>
          </cell>
        </row>
        <row r="6339">
          <cell r="A6339">
            <v>43771</v>
          </cell>
          <cell r="AC6339">
            <v>4.8</v>
          </cell>
          <cell r="AE6339">
            <v>100</v>
          </cell>
          <cell r="AF6339" t="str">
            <v/>
          </cell>
        </row>
        <row r="6340">
          <cell r="A6340">
            <v>43771</v>
          </cell>
          <cell r="AB6340" t="str">
            <v>WON</v>
          </cell>
          <cell r="AC6340">
            <v>10.1</v>
          </cell>
          <cell r="AE6340">
            <v>100</v>
          </cell>
          <cell r="AF6340">
            <v>1010</v>
          </cell>
        </row>
        <row r="6341">
          <cell r="A6341">
            <v>43771</v>
          </cell>
          <cell r="AC6341">
            <v>21</v>
          </cell>
          <cell r="AE6341">
            <v>100</v>
          </cell>
          <cell r="AF6341" t="str">
            <v/>
          </cell>
        </row>
        <row r="6342">
          <cell r="A6342">
            <v>43771</v>
          </cell>
          <cell r="AB6342" t="str">
            <v>2nd</v>
          </cell>
          <cell r="AC6342">
            <v>11</v>
          </cell>
          <cell r="AE6342">
            <v>100</v>
          </cell>
          <cell r="AF6342" t="str">
            <v/>
          </cell>
        </row>
        <row r="6343">
          <cell r="A6343">
            <v>43771</v>
          </cell>
          <cell r="AC6343">
            <v>14</v>
          </cell>
          <cell r="AE6343">
            <v>100</v>
          </cell>
          <cell r="AF6343" t="str">
            <v/>
          </cell>
        </row>
        <row r="6344">
          <cell r="A6344">
            <v>43771</v>
          </cell>
          <cell r="AB6344" t="str">
            <v>WON</v>
          </cell>
          <cell r="AC6344">
            <v>8.5</v>
          </cell>
          <cell r="AE6344">
            <v>100</v>
          </cell>
          <cell r="AF6344">
            <v>850</v>
          </cell>
        </row>
        <row r="6345">
          <cell r="A6345">
            <v>43771</v>
          </cell>
          <cell r="AC6345">
            <v>7</v>
          </cell>
          <cell r="AE6345">
            <v>100</v>
          </cell>
          <cell r="AF6345" t="str">
            <v/>
          </cell>
        </row>
        <row r="6346">
          <cell r="A6346">
            <v>43771</v>
          </cell>
          <cell r="AC6346">
            <v>21</v>
          </cell>
          <cell r="AE6346">
            <v>100</v>
          </cell>
          <cell r="AF6346" t="str">
            <v/>
          </cell>
        </row>
        <row r="6347">
          <cell r="A6347">
            <v>43771</v>
          </cell>
          <cell r="AB6347" t="str">
            <v>WON</v>
          </cell>
          <cell r="AC6347">
            <v>6.2</v>
          </cell>
          <cell r="AE6347">
            <v>100</v>
          </cell>
          <cell r="AF6347">
            <v>620</v>
          </cell>
        </row>
        <row r="6348">
          <cell r="A6348">
            <v>43771</v>
          </cell>
          <cell r="AB6348" t="str">
            <v>3rd</v>
          </cell>
          <cell r="AC6348">
            <v>16</v>
          </cell>
          <cell r="AE6348">
            <v>100</v>
          </cell>
          <cell r="AF6348" t="str">
            <v/>
          </cell>
        </row>
        <row r="6349">
          <cell r="A6349">
            <v>43771</v>
          </cell>
          <cell r="AC6349">
            <v>5.5</v>
          </cell>
          <cell r="AE6349">
            <v>100</v>
          </cell>
          <cell r="AF6349" t="str">
            <v/>
          </cell>
        </row>
        <row r="6350">
          <cell r="A6350">
            <v>43771</v>
          </cell>
          <cell r="AB6350" t="str">
            <v>2nd</v>
          </cell>
          <cell r="AC6350">
            <v>6.5</v>
          </cell>
          <cell r="AE6350">
            <v>100</v>
          </cell>
          <cell r="AF6350" t="str">
            <v/>
          </cell>
        </row>
        <row r="6351">
          <cell r="A6351">
            <v>43771</v>
          </cell>
          <cell r="AC6351">
            <v>12</v>
          </cell>
          <cell r="AE6351">
            <v>100</v>
          </cell>
          <cell r="AF6351" t="str">
            <v/>
          </cell>
        </row>
        <row r="6352">
          <cell r="A6352">
            <v>43774</v>
          </cell>
          <cell r="AC6352">
            <v>8</v>
          </cell>
          <cell r="AE6352">
            <v>100</v>
          </cell>
          <cell r="AF6352" t="str">
            <v/>
          </cell>
        </row>
        <row r="6353">
          <cell r="A6353">
            <v>43774</v>
          </cell>
          <cell r="AB6353" t="str">
            <v>3rd</v>
          </cell>
          <cell r="AC6353">
            <v>7.5</v>
          </cell>
          <cell r="AE6353">
            <v>100</v>
          </cell>
          <cell r="AF6353" t="str">
            <v/>
          </cell>
        </row>
        <row r="6354">
          <cell r="A6354">
            <v>43774</v>
          </cell>
          <cell r="AC6354">
            <v>2.4</v>
          </cell>
          <cell r="AE6354">
            <v>100</v>
          </cell>
          <cell r="AF6354" t="str">
            <v/>
          </cell>
        </row>
        <row r="6355">
          <cell r="A6355">
            <v>43774</v>
          </cell>
          <cell r="AB6355" t="str">
            <v>WON</v>
          </cell>
          <cell r="AC6355">
            <v>8</v>
          </cell>
          <cell r="AE6355">
            <v>100</v>
          </cell>
          <cell r="AF6355">
            <v>800</v>
          </cell>
        </row>
        <row r="6356">
          <cell r="A6356">
            <v>43774</v>
          </cell>
          <cell r="AC6356">
            <v>21</v>
          </cell>
          <cell r="AE6356">
            <v>100</v>
          </cell>
          <cell r="AF6356" t="str">
            <v/>
          </cell>
        </row>
        <row r="6357">
          <cell r="A6357">
            <v>43774</v>
          </cell>
          <cell r="AC6357">
            <v>6.5</v>
          </cell>
          <cell r="AE6357">
            <v>100</v>
          </cell>
          <cell r="AF6357" t="str">
            <v/>
          </cell>
        </row>
        <row r="6358">
          <cell r="A6358">
            <v>43774</v>
          </cell>
          <cell r="AB6358" t="str">
            <v>WON</v>
          </cell>
          <cell r="AC6358">
            <v>5</v>
          </cell>
          <cell r="AE6358">
            <v>100</v>
          </cell>
          <cell r="AF6358">
            <v>500</v>
          </cell>
        </row>
        <row r="6359">
          <cell r="A6359">
            <v>43774</v>
          </cell>
          <cell r="AC6359">
            <v>4.4000000000000004</v>
          </cell>
          <cell r="AE6359">
            <v>100</v>
          </cell>
          <cell r="AF6359" t="str">
            <v/>
          </cell>
        </row>
        <row r="6360">
          <cell r="A6360">
            <v>43774</v>
          </cell>
          <cell r="AB6360" t="str">
            <v>3rd</v>
          </cell>
          <cell r="AC6360">
            <v>8.5</v>
          </cell>
          <cell r="AE6360">
            <v>100</v>
          </cell>
          <cell r="AF6360" t="str">
            <v/>
          </cell>
        </row>
        <row r="6361">
          <cell r="A6361">
            <v>43774</v>
          </cell>
          <cell r="AC6361">
            <v>8</v>
          </cell>
          <cell r="AE6361">
            <v>100</v>
          </cell>
          <cell r="AF6361" t="str">
            <v/>
          </cell>
        </row>
        <row r="6362">
          <cell r="A6362">
            <v>43774</v>
          </cell>
          <cell r="AB6362" t="str">
            <v>WON</v>
          </cell>
          <cell r="AC6362">
            <v>1.5</v>
          </cell>
          <cell r="AE6362">
            <v>100</v>
          </cell>
          <cell r="AF6362">
            <v>150</v>
          </cell>
        </row>
        <row r="6363">
          <cell r="A6363">
            <v>43774</v>
          </cell>
          <cell r="AC6363">
            <v>11</v>
          </cell>
          <cell r="AE6363">
            <v>100</v>
          </cell>
          <cell r="AF6363" t="str">
            <v/>
          </cell>
        </row>
        <row r="6364">
          <cell r="A6364">
            <v>43774</v>
          </cell>
          <cell r="AC6364">
            <v>21</v>
          </cell>
          <cell r="AE6364">
            <v>100</v>
          </cell>
          <cell r="AF6364" t="str">
            <v/>
          </cell>
        </row>
        <row r="6365">
          <cell r="A6365">
            <v>43774</v>
          </cell>
          <cell r="AC6365">
            <v>19</v>
          </cell>
          <cell r="AE6365">
            <v>100</v>
          </cell>
          <cell r="AF6365" t="str">
            <v/>
          </cell>
        </row>
        <row r="6366">
          <cell r="A6366">
            <v>43774</v>
          </cell>
          <cell r="AC6366">
            <v>13</v>
          </cell>
          <cell r="AE6366">
            <v>100</v>
          </cell>
          <cell r="AF6366" t="str">
            <v/>
          </cell>
        </row>
        <row r="6367">
          <cell r="A6367">
            <v>43774</v>
          </cell>
          <cell r="AC6367">
            <v>4.2</v>
          </cell>
          <cell r="AE6367">
            <v>100</v>
          </cell>
          <cell r="AF6367" t="str">
            <v/>
          </cell>
        </row>
        <row r="6368">
          <cell r="A6368">
            <v>43774</v>
          </cell>
          <cell r="AB6368" t="str">
            <v>L/Scr</v>
          </cell>
          <cell r="AC6368">
            <v>1</v>
          </cell>
          <cell r="AE6368" t="str">
            <v/>
          </cell>
          <cell r="AF6368" t="str">
            <v/>
          </cell>
        </row>
        <row r="6369">
          <cell r="A6369">
            <v>43774</v>
          </cell>
          <cell r="AB6369" t="str">
            <v>2nd</v>
          </cell>
          <cell r="AC6369">
            <v>4.8</v>
          </cell>
          <cell r="AE6369">
            <v>100</v>
          </cell>
          <cell r="AF6369" t="str">
            <v/>
          </cell>
        </row>
        <row r="6370">
          <cell r="A6370">
            <v>43774</v>
          </cell>
          <cell r="AC6370">
            <v>12</v>
          </cell>
          <cell r="AE6370">
            <v>100</v>
          </cell>
          <cell r="AF6370" t="str">
            <v/>
          </cell>
        </row>
        <row r="6371">
          <cell r="A6371">
            <v>43774</v>
          </cell>
          <cell r="AC6371">
            <v>8</v>
          </cell>
          <cell r="AE6371">
            <v>100</v>
          </cell>
          <cell r="AF6371" t="str">
            <v/>
          </cell>
        </row>
        <row r="6372">
          <cell r="A6372">
            <v>43774</v>
          </cell>
          <cell r="AC6372">
            <v>8.5</v>
          </cell>
          <cell r="AE6372">
            <v>100</v>
          </cell>
          <cell r="AF6372" t="str">
            <v/>
          </cell>
        </row>
        <row r="6373">
          <cell r="A6373">
            <v>43774</v>
          </cell>
          <cell r="AC6373">
            <v>9.5</v>
          </cell>
          <cell r="AE6373">
            <v>100</v>
          </cell>
          <cell r="AF6373" t="str">
            <v/>
          </cell>
        </row>
        <row r="6374">
          <cell r="A6374">
            <v>43774</v>
          </cell>
          <cell r="AC6374">
            <v>12</v>
          </cell>
          <cell r="AE6374">
            <v>100</v>
          </cell>
          <cell r="AF6374" t="str">
            <v/>
          </cell>
        </row>
        <row r="6375">
          <cell r="A6375">
            <v>43774</v>
          </cell>
          <cell r="AC6375">
            <v>9.5</v>
          </cell>
          <cell r="AE6375">
            <v>100</v>
          </cell>
          <cell r="AF6375" t="str">
            <v/>
          </cell>
        </row>
        <row r="6376">
          <cell r="A6376">
            <v>43774</v>
          </cell>
          <cell r="AB6376" t="str">
            <v>WON</v>
          </cell>
          <cell r="AC6376">
            <v>12</v>
          </cell>
          <cell r="AE6376">
            <v>100</v>
          </cell>
          <cell r="AF6376">
            <v>1200</v>
          </cell>
        </row>
        <row r="6377">
          <cell r="A6377">
            <v>43774</v>
          </cell>
          <cell r="AC6377">
            <v>3.7</v>
          </cell>
          <cell r="AE6377">
            <v>100</v>
          </cell>
          <cell r="AF6377" t="str">
            <v/>
          </cell>
        </row>
        <row r="6378">
          <cell r="A6378">
            <v>43774</v>
          </cell>
          <cell r="AC6378">
            <v>13</v>
          </cell>
          <cell r="AE6378">
            <v>100</v>
          </cell>
          <cell r="AF6378" t="str">
            <v/>
          </cell>
        </row>
        <row r="6379">
          <cell r="A6379">
            <v>43774</v>
          </cell>
          <cell r="AB6379" t="str">
            <v>3rd</v>
          </cell>
          <cell r="AC6379">
            <v>4.8</v>
          </cell>
          <cell r="AE6379">
            <v>100</v>
          </cell>
          <cell r="AF6379" t="str">
            <v/>
          </cell>
        </row>
        <row r="6380">
          <cell r="A6380">
            <v>43774</v>
          </cell>
          <cell r="AB6380" t="str">
            <v>2nd</v>
          </cell>
          <cell r="AC6380">
            <v>7.5</v>
          </cell>
          <cell r="AE6380">
            <v>100</v>
          </cell>
          <cell r="AF6380" t="str">
            <v/>
          </cell>
        </row>
        <row r="6381">
          <cell r="A6381">
            <v>43774</v>
          </cell>
          <cell r="AC6381">
            <v>21</v>
          </cell>
          <cell r="AE6381">
            <v>100</v>
          </cell>
          <cell r="AF6381" t="str">
            <v/>
          </cell>
        </row>
        <row r="6382">
          <cell r="A6382">
            <v>43774</v>
          </cell>
          <cell r="AC6382">
            <v>5.5</v>
          </cell>
          <cell r="AE6382">
            <v>100</v>
          </cell>
          <cell r="AF6382" t="str">
            <v/>
          </cell>
        </row>
        <row r="6383">
          <cell r="A6383">
            <v>43774</v>
          </cell>
          <cell r="AB6383" t="str">
            <v>WON</v>
          </cell>
          <cell r="AC6383">
            <v>7.7</v>
          </cell>
          <cell r="AE6383">
            <v>100</v>
          </cell>
          <cell r="AF6383">
            <v>770</v>
          </cell>
        </row>
        <row r="6384">
          <cell r="A6384">
            <v>43774</v>
          </cell>
          <cell r="AC6384">
            <v>3.5</v>
          </cell>
          <cell r="AE6384">
            <v>100</v>
          </cell>
          <cell r="AF6384" t="str">
            <v/>
          </cell>
        </row>
        <row r="6385">
          <cell r="A6385">
            <v>43774</v>
          </cell>
          <cell r="AB6385" t="str">
            <v>3rd</v>
          </cell>
          <cell r="AC6385">
            <v>11</v>
          </cell>
          <cell r="AE6385">
            <v>100</v>
          </cell>
          <cell r="AF6385" t="str">
            <v/>
          </cell>
        </row>
        <row r="6386">
          <cell r="A6386">
            <v>43774</v>
          </cell>
          <cell r="AC6386">
            <v>12</v>
          </cell>
          <cell r="AE6386">
            <v>100</v>
          </cell>
          <cell r="AF6386" t="str">
            <v/>
          </cell>
        </row>
        <row r="6387">
          <cell r="A6387">
            <v>43776</v>
          </cell>
          <cell r="AC6387">
            <v>1.9</v>
          </cell>
          <cell r="AE6387">
            <v>100</v>
          </cell>
          <cell r="AF6387" t="str">
            <v/>
          </cell>
        </row>
        <row r="6388">
          <cell r="A6388">
            <v>43776</v>
          </cell>
          <cell r="AB6388" t="str">
            <v>WON</v>
          </cell>
          <cell r="AC6388">
            <v>16</v>
          </cell>
          <cell r="AE6388">
            <v>100</v>
          </cell>
          <cell r="AF6388">
            <v>1600</v>
          </cell>
        </row>
        <row r="6389">
          <cell r="A6389">
            <v>43776</v>
          </cell>
          <cell r="AB6389" t="str">
            <v>3rd</v>
          </cell>
          <cell r="AC6389">
            <v>16</v>
          </cell>
          <cell r="AE6389">
            <v>100</v>
          </cell>
          <cell r="AF6389" t="str">
            <v/>
          </cell>
        </row>
        <row r="6390">
          <cell r="A6390">
            <v>43776</v>
          </cell>
          <cell r="AC6390">
            <v>9.5</v>
          </cell>
          <cell r="AE6390">
            <v>100</v>
          </cell>
          <cell r="AF6390" t="str">
            <v/>
          </cell>
        </row>
        <row r="6391">
          <cell r="A6391">
            <v>43776</v>
          </cell>
          <cell r="AC6391">
            <v>21</v>
          </cell>
          <cell r="AE6391">
            <v>100</v>
          </cell>
          <cell r="AF6391" t="str">
            <v/>
          </cell>
        </row>
        <row r="6392">
          <cell r="A6392">
            <v>43776</v>
          </cell>
          <cell r="AC6392">
            <v>4.2</v>
          </cell>
          <cell r="AE6392">
            <v>100</v>
          </cell>
          <cell r="AF6392" t="str">
            <v/>
          </cell>
        </row>
        <row r="6393">
          <cell r="A6393">
            <v>43776</v>
          </cell>
          <cell r="AC6393">
            <v>9</v>
          </cell>
          <cell r="AE6393">
            <v>100</v>
          </cell>
          <cell r="AF6393" t="str">
            <v/>
          </cell>
        </row>
        <row r="6394">
          <cell r="A6394">
            <v>43776</v>
          </cell>
          <cell r="AB6394" t="str">
            <v>WON</v>
          </cell>
          <cell r="AC6394">
            <v>3.2</v>
          </cell>
          <cell r="AE6394">
            <v>100</v>
          </cell>
          <cell r="AF6394">
            <v>320</v>
          </cell>
        </row>
        <row r="6395">
          <cell r="A6395">
            <v>43776</v>
          </cell>
          <cell r="AC6395">
            <v>10</v>
          </cell>
          <cell r="AE6395">
            <v>100</v>
          </cell>
          <cell r="AF6395" t="str">
            <v/>
          </cell>
        </row>
        <row r="6396">
          <cell r="A6396">
            <v>43776</v>
          </cell>
          <cell r="AC6396">
            <v>10</v>
          </cell>
          <cell r="AE6396">
            <v>100</v>
          </cell>
          <cell r="AF6396" t="str">
            <v/>
          </cell>
        </row>
        <row r="6397">
          <cell r="A6397">
            <v>43776</v>
          </cell>
          <cell r="AB6397" t="str">
            <v>2nd</v>
          </cell>
          <cell r="AC6397">
            <v>3.1</v>
          </cell>
          <cell r="AE6397">
            <v>100</v>
          </cell>
          <cell r="AF6397" t="str">
            <v/>
          </cell>
        </row>
        <row r="6398">
          <cell r="A6398">
            <v>43776</v>
          </cell>
          <cell r="AC6398">
            <v>6</v>
          </cell>
          <cell r="AE6398">
            <v>100</v>
          </cell>
          <cell r="AF6398" t="str">
            <v/>
          </cell>
        </row>
        <row r="6399">
          <cell r="A6399">
            <v>43776</v>
          </cell>
          <cell r="AC6399">
            <v>26</v>
          </cell>
          <cell r="AE6399">
            <v>100</v>
          </cell>
          <cell r="AF6399" t="str">
            <v/>
          </cell>
        </row>
        <row r="6400">
          <cell r="A6400">
            <v>43776</v>
          </cell>
          <cell r="AB6400" t="str">
            <v>WON</v>
          </cell>
          <cell r="AC6400">
            <v>6</v>
          </cell>
          <cell r="AE6400">
            <v>100</v>
          </cell>
          <cell r="AF6400">
            <v>600</v>
          </cell>
        </row>
        <row r="6401">
          <cell r="A6401">
            <v>43776</v>
          </cell>
          <cell r="AC6401">
            <v>13</v>
          </cell>
          <cell r="AE6401">
            <v>100</v>
          </cell>
          <cell r="AF6401" t="str">
            <v/>
          </cell>
        </row>
        <row r="6402">
          <cell r="A6402">
            <v>43776</v>
          </cell>
          <cell r="AB6402" t="str">
            <v>2nd</v>
          </cell>
          <cell r="AC6402">
            <v>2.5</v>
          </cell>
          <cell r="AE6402">
            <v>100</v>
          </cell>
          <cell r="AF6402" t="str">
            <v/>
          </cell>
        </row>
        <row r="6403">
          <cell r="A6403">
            <v>43776</v>
          </cell>
          <cell r="AC6403">
            <v>3.9</v>
          </cell>
          <cell r="AE6403">
            <v>100</v>
          </cell>
          <cell r="AF6403" t="str">
            <v/>
          </cell>
        </row>
        <row r="6404">
          <cell r="A6404">
            <v>43776</v>
          </cell>
          <cell r="AC6404">
            <v>9.5</v>
          </cell>
          <cell r="AE6404">
            <v>100</v>
          </cell>
          <cell r="AF6404" t="str">
            <v/>
          </cell>
        </row>
        <row r="6405">
          <cell r="A6405">
            <v>43776</v>
          </cell>
          <cell r="AB6405" t="str">
            <v>WON</v>
          </cell>
          <cell r="AC6405">
            <v>6.2</v>
          </cell>
          <cell r="AE6405">
            <v>100</v>
          </cell>
          <cell r="AF6405">
            <v>620</v>
          </cell>
        </row>
        <row r="6406">
          <cell r="A6406">
            <v>43776</v>
          </cell>
          <cell r="AC6406">
            <v>71</v>
          </cell>
          <cell r="AE6406">
            <v>100</v>
          </cell>
          <cell r="AF6406" t="str">
            <v/>
          </cell>
        </row>
        <row r="6407">
          <cell r="A6407">
            <v>43776</v>
          </cell>
          <cell r="AC6407">
            <v>7</v>
          </cell>
          <cell r="AE6407">
            <v>100</v>
          </cell>
          <cell r="AF6407" t="str">
            <v/>
          </cell>
        </row>
        <row r="6408">
          <cell r="A6408">
            <v>43776</v>
          </cell>
          <cell r="AB6408" t="str">
            <v>WON</v>
          </cell>
          <cell r="AC6408">
            <v>3.4</v>
          </cell>
          <cell r="AE6408">
            <v>100</v>
          </cell>
          <cell r="AF6408">
            <v>340</v>
          </cell>
        </row>
        <row r="6409">
          <cell r="A6409">
            <v>43776</v>
          </cell>
          <cell r="AB6409" t="str">
            <v>2nd</v>
          </cell>
          <cell r="AC6409">
            <v>2.7</v>
          </cell>
          <cell r="AE6409">
            <v>100</v>
          </cell>
          <cell r="AF6409" t="str">
            <v/>
          </cell>
        </row>
        <row r="6410">
          <cell r="A6410">
            <v>43776</v>
          </cell>
          <cell r="AC6410">
            <v>41</v>
          </cell>
          <cell r="AE6410">
            <v>100</v>
          </cell>
          <cell r="AF6410" t="str">
            <v/>
          </cell>
        </row>
        <row r="6411">
          <cell r="A6411">
            <v>43776</v>
          </cell>
          <cell r="AB6411" t="str">
            <v>3rd</v>
          </cell>
          <cell r="AC6411">
            <v>6.5</v>
          </cell>
          <cell r="AE6411">
            <v>100</v>
          </cell>
          <cell r="AF6411" t="str">
            <v/>
          </cell>
        </row>
        <row r="6412">
          <cell r="A6412">
            <v>43776</v>
          </cell>
          <cell r="AC6412">
            <v>4.8</v>
          </cell>
          <cell r="AE6412">
            <v>100</v>
          </cell>
          <cell r="AF6412" t="str">
            <v/>
          </cell>
        </row>
        <row r="6413">
          <cell r="A6413">
            <v>43776</v>
          </cell>
          <cell r="AB6413" t="str">
            <v>3rd</v>
          </cell>
          <cell r="AC6413">
            <v>4.8</v>
          </cell>
          <cell r="AE6413">
            <v>100</v>
          </cell>
          <cell r="AF6413" t="str">
            <v/>
          </cell>
        </row>
        <row r="6414">
          <cell r="A6414">
            <v>43776</v>
          </cell>
          <cell r="AB6414" t="str">
            <v>WON</v>
          </cell>
          <cell r="AC6414">
            <v>4.2</v>
          </cell>
          <cell r="AE6414">
            <v>100</v>
          </cell>
          <cell r="AF6414">
            <v>420</v>
          </cell>
        </row>
        <row r="6415">
          <cell r="A6415">
            <v>43776</v>
          </cell>
          <cell r="AC6415">
            <v>6.5</v>
          </cell>
          <cell r="AE6415">
            <v>100</v>
          </cell>
          <cell r="AF6415" t="str">
            <v/>
          </cell>
        </row>
        <row r="6416">
          <cell r="A6416">
            <v>43776</v>
          </cell>
          <cell r="AC6416">
            <v>18</v>
          </cell>
          <cell r="AE6416">
            <v>100</v>
          </cell>
          <cell r="AF6416" t="str">
            <v/>
          </cell>
        </row>
        <row r="6417">
          <cell r="A6417">
            <v>43776</v>
          </cell>
          <cell r="AB6417" t="str">
            <v>3rd</v>
          </cell>
          <cell r="AC6417">
            <v>2.2999999999999998</v>
          </cell>
          <cell r="AE6417">
            <v>100</v>
          </cell>
          <cell r="AF6417" t="str">
            <v/>
          </cell>
        </row>
        <row r="6418">
          <cell r="A6418">
            <v>43776</v>
          </cell>
          <cell r="AC6418">
            <v>10</v>
          </cell>
          <cell r="AE6418">
            <v>100</v>
          </cell>
          <cell r="AF6418" t="str">
            <v/>
          </cell>
        </row>
        <row r="6419">
          <cell r="A6419">
            <v>43776</v>
          </cell>
          <cell r="AB6419" t="str">
            <v>2nd</v>
          </cell>
          <cell r="AC6419">
            <v>9.5</v>
          </cell>
          <cell r="AE6419">
            <v>100</v>
          </cell>
          <cell r="AF6419" t="str">
            <v/>
          </cell>
        </row>
        <row r="6420">
          <cell r="A6420">
            <v>43776</v>
          </cell>
          <cell r="AC6420">
            <v>20</v>
          </cell>
          <cell r="AE6420">
            <v>100</v>
          </cell>
          <cell r="AF6420" t="str">
            <v/>
          </cell>
        </row>
        <row r="6421">
          <cell r="A6421">
            <v>43776</v>
          </cell>
          <cell r="AC6421">
            <v>11</v>
          </cell>
          <cell r="AE6421">
            <v>100</v>
          </cell>
          <cell r="AF6421" t="str">
            <v/>
          </cell>
        </row>
        <row r="6422">
          <cell r="A6422">
            <v>43778</v>
          </cell>
          <cell r="AB6422" t="str">
            <v>2nd</v>
          </cell>
          <cell r="AC6422">
            <v>4.8</v>
          </cell>
          <cell r="AE6422">
            <v>100</v>
          </cell>
          <cell r="AF6422" t="str">
            <v/>
          </cell>
        </row>
        <row r="6423">
          <cell r="A6423">
            <v>43778</v>
          </cell>
          <cell r="AB6423" t="str">
            <v>WON</v>
          </cell>
          <cell r="AC6423">
            <v>4.8</v>
          </cell>
          <cell r="AE6423">
            <v>100</v>
          </cell>
          <cell r="AF6423">
            <v>480</v>
          </cell>
        </row>
        <row r="6424">
          <cell r="A6424">
            <v>43778</v>
          </cell>
          <cell r="AC6424">
            <v>8.5</v>
          </cell>
          <cell r="AE6424">
            <v>100</v>
          </cell>
          <cell r="AF6424" t="str">
            <v/>
          </cell>
        </row>
        <row r="6425">
          <cell r="A6425">
            <v>43778</v>
          </cell>
          <cell r="AC6425">
            <v>16</v>
          </cell>
          <cell r="AE6425">
            <v>100</v>
          </cell>
          <cell r="AF6425" t="str">
            <v/>
          </cell>
        </row>
        <row r="6426">
          <cell r="A6426">
            <v>43778</v>
          </cell>
          <cell r="AC6426">
            <v>6</v>
          </cell>
          <cell r="AE6426">
            <v>100</v>
          </cell>
          <cell r="AF6426" t="str">
            <v/>
          </cell>
        </row>
        <row r="6427">
          <cell r="A6427">
            <v>43778</v>
          </cell>
          <cell r="AC6427">
            <v>5</v>
          </cell>
          <cell r="AE6427">
            <v>100</v>
          </cell>
          <cell r="AF6427" t="str">
            <v/>
          </cell>
        </row>
        <row r="6428">
          <cell r="A6428">
            <v>43778</v>
          </cell>
          <cell r="AC6428">
            <v>17</v>
          </cell>
          <cell r="AE6428">
            <v>100</v>
          </cell>
          <cell r="AF6428" t="str">
            <v/>
          </cell>
        </row>
        <row r="6429">
          <cell r="A6429">
            <v>43778</v>
          </cell>
          <cell r="AC6429">
            <v>3.1</v>
          </cell>
          <cell r="AE6429">
            <v>100</v>
          </cell>
          <cell r="AF6429" t="str">
            <v/>
          </cell>
        </row>
        <row r="6430">
          <cell r="A6430">
            <v>43778</v>
          </cell>
          <cell r="AC6430">
            <v>5</v>
          </cell>
          <cell r="AE6430">
            <v>100</v>
          </cell>
          <cell r="AF6430" t="str">
            <v/>
          </cell>
        </row>
        <row r="6431">
          <cell r="A6431">
            <v>43778</v>
          </cell>
          <cell r="AB6431" t="str">
            <v>3rd</v>
          </cell>
          <cell r="AC6431">
            <v>26</v>
          </cell>
          <cell r="AE6431">
            <v>100</v>
          </cell>
          <cell r="AF6431" t="str">
            <v/>
          </cell>
        </row>
        <row r="6432">
          <cell r="A6432">
            <v>43778</v>
          </cell>
          <cell r="AB6432" t="str">
            <v>3rd</v>
          </cell>
          <cell r="AC6432">
            <v>8</v>
          </cell>
          <cell r="AE6432">
            <v>100</v>
          </cell>
          <cell r="AF6432" t="str">
            <v/>
          </cell>
        </row>
        <row r="6433">
          <cell r="A6433">
            <v>43778</v>
          </cell>
          <cell r="AB6433" t="str">
            <v>2nd</v>
          </cell>
          <cell r="AC6433">
            <v>13</v>
          </cell>
          <cell r="AE6433">
            <v>100</v>
          </cell>
          <cell r="AF6433" t="str">
            <v/>
          </cell>
        </row>
        <row r="6434">
          <cell r="A6434">
            <v>43778</v>
          </cell>
          <cell r="AC6434">
            <v>2.6</v>
          </cell>
          <cell r="AE6434">
            <v>100</v>
          </cell>
          <cell r="AF6434" t="str">
            <v/>
          </cell>
        </row>
        <row r="6435">
          <cell r="A6435">
            <v>43778</v>
          </cell>
          <cell r="AB6435" t="str">
            <v>WON</v>
          </cell>
          <cell r="AC6435">
            <v>5.5</v>
          </cell>
          <cell r="AE6435">
            <v>100</v>
          </cell>
          <cell r="AF6435">
            <v>550</v>
          </cell>
        </row>
        <row r="6436">
          <cell r="A6436">
            <v>43778</v>
          </cell>
          <cell r="AC6436">
            <v>41</v>
          </cell>
          <cell r="AE6436">
            <v>100</v>
          </cell>
          <cell r="AF6436" t="str">
            <v/>
          </cell>
        </row>
        <row r="6437">
          <cell r="A6437">
            <v>43778</v>
          </cell>
          <cell r="AB6437" t="str">
            <v>WON</v>
          </cell>
          <cell r="AC6437">
            <v>2.2000000000000002</v>
          </cell>
          <cell r="AE6437">
            <v>100</v>
          </cell>
          <cell r="AF6437">
            <v>220.00000000000003</v>
          </cell>
        </row>
        <row r="6438">
          <cell r="A6438">
            <v>43778</v>
          </cell>
          <cell r="AC6438">
            <v>11</v>
          </cell>
          <cell r="AE6438">
            <v>100</v>
          </cell>
          <cell r="AF6438" t="str">
            <v/>
          </cell>
        </row>
        <row r="6439">
          <cell r="A6439">
            <v>43778</v>
          </cell>
          <cell r="AB6439" t="str">
            <v>2nd</v>
          </cell>
          <cell r="AC6439">
            <v>6</v>
          </cell>
          <cell r="AE6439">
            <v>100</v>
          </cell>
          <cell r="AF6439" t="str">
            <v/>
          </cell>
        </row>
        <row r="6440">
          <cell r="A6440">
            <v>43778</v>
          </cell>
          <cell r="AC6440">
            <v>31</v>
          </cell>
          <cell r="AE6440">
            <v>100</v>
          </cell>
          <cell r="AF6440" t="str">
            <v/>
          </cell>
        </row>
        <row r="6441">
          <cell r="A6441">
            <v>43778</v>
          </cell>
          <cell r="AC6441">
            <v>9</v>
          </cell>
          <cell r="AE6441">
            <v>100</v>
          </cell>
          <cell r="AF6441" t="str">
            <v/>
          </cell>
        </row>
        <row r="6442">
          <cell r="A6442">
            <v>43778</v>
          </cell>
          <cell r="AC6442">
            <v>2.15</v>
          </cell>
          <cell r="AE6442">
            <v>100</v>
          </cell>
          <cell r="AF6442" t="str">
            <v/>
          </cell>
        </row>
        <row r="6443">
          <cell r="A6443">
            <v>43778</v>
          </cell>
          <cell r="AB6443" t="str">
            <v>WON</v>
          </cell>
          <cell r="AC6443">
            <v>3.7</v>
          </cell>
          <cell r="AE6443">
            <v>100</v>
          </cell>
          <cell r="AF6443">
            <v>370</v>
          </cell>
        </row>
        <row r="6444">
          <cell r="A6444">
            <v>43778</v>
          </cell>
          <cell r="AB6444" t="str">
            <v>3rd</v>
          </cell>
          <cell r="AC6444">
            <v>12</v>
          </cell>
          <cell r="AE6444">
            <v>100</v>
          </cell>
          <cell r="AF6444" t="str">
            <v/>
          </cell>
        </row>
        <row r="6445">
          <cell r="A6445">
            <v>43778</v>
          </cell>
          <cell r="AC6445">
            <v>12</v>
          </cell>
          <cell r="AE6445">
            <v>100</v>
          </cell>
          <cell r="AF6445" t="str">
            <v/>
          </cell>
        </row>
        <row r="6446">
          <cell r="A6446">
            <v>43778</v>
          </cell>
          <cell r="AB6446" t="str">
            <v>2nd</v>
          </cell>
          <cell r="AC6446">
            <v>7.5</v>
          </cell>
          <cell r="AE6446">
            <v>100</v>
          </cell>
          <cell r="AF6446" t="str">
            <v/>
          </cell>
        </row>
        <row r="6447">
          <cell r="A6447">
            <v>43778</v>
          </cell>
          <cell r="AC6447">
            <v>16</v>
          </cell>
          <cell r="AE6447">
            <v>100</v>
          </cell>
          <cell r="AF6447" t="str">
            <v/>
          </cell>
        </row>
        <row r="6448">
          <cell r="A6448">
            <v>43778</v>
          </cell>
          <cell r="AC6448">
            <v>7</v>
          </cell>
          <cell r="AE6448">
            <v>100</v>
          </cell>
          <cell r="AF6448" t="str">
            <v/>
          </cell>
        </row>
        <row r="6449">
          <cell r="A6449">
            <v>43778</v>
          </cell>
          <cell r="AC6449">
            <v>21</v>
          </cell>
          <cell r="AE6449">
            <v>100</v>
          </cell>
          <cell r="AF6449" t="str">
            <v/>
          </cell>
        </row>
        <row r="6450">
          <cell r="A6450">
            <v>43778</v>
          </cell>
          <cell r="AC6450">
            <v>3.3</v>
          </cell>
          <cell r="AE6450">
            <v>100</v>
          </cell>
          <cell r="AF6450" t="str">
            <v/>
          </cell>
        </row>
        <row r="6451">
          <cell r="A6451">
            <v>43778</v>
          </cell>
          <cell r="AC6451">
            <v>16</v>
          </cell>
          <cell r="AE6451">
            <v>100</v>
          </cell>
          <cell r="AF6451" t="str">
            <v/>
          </cell>
        </row>
        <row r="6452">
          <cell r="A6452">
            <v>43778</v>
          </cell>
          <cell r="AC6452">
            <v>4.2</v>
          </cell>
          <cell r="AE6452">
            <v>100</v>
          </cell>
          <cell r="AF6452" t="str">
            <v/>
          </cell>
        </row>
        <row r="6453">
          <cell r="A6453">
            <v>43778</v>
          </cell>
          <cell r="AB6453" t="str">
            <v>WON</v>
          </cell>
          <cell r="AC6453">
            <v>11</v>
          </cell>
          <cell r="AE6453">
            <v>100</v>
          </cell>
          <cell r="AF6453">
            <v>1100</v>
          </cell>
        </row>
        <row r="6454">
          <cell r="A6454">
            <v>43778</v>
          </cell>
          <cell r="AC6454">
            <v>9</v>
          </cell>
          <cell r="AE6454">
            <v>100</v>
          </cell>
          <cell r="AF6454" t="str">
            <v/>
          </cell>
        </row>
        <row r="6455">
          <cell r="A6455">
            <v>43778</v>
          </cell>
          <cell r="AB6455" t="str">
            <v>2nd</v>
          </cell>
          <cell r="AC6455">
            <v>3.7</v>
          </cell>
          <cell r="AE6455">
            <v>100</v>
          </cell>
          <cell r="AF6455" t="str">
            <v/>
          </cell>
        </row>
        <row r="6456">
          <cell r="A6456">
            <v>43778</v>
          </cell>
          <cell r="AC6456">
            <v>8</v>
          </cell>
          <cell r="AE6456">
            <v>100</v>
          </cell>
          <cell r="AF6456" t="str">
            <v/>
          </cell>
        </row>
        <row r="6457">
          <cell r="A6457">
            <v>43778</v>
          </cell>
          <cell r="AB6457" t="str">
            <v>WON</v>
          </cell>
          <cell r="AC6457">
            <v>5.5</v>
          </cell>
          <cell r="AE6457">
            <v>100</v>
          </cell>
          <cell r="AF6457">
            <v>550</v>
          </cell>
        </row>
        <row r="6458">
          <cell r="A6458">
            <v>43778</v>
          </cell>
          <cell r="AB6458" t="str">
            <v>2nd</v>
          </cell>
          <cell r="AC6458">
            <v>3.9</v>
          </cell>
          <cell r="AE6458">
            <v>100</v>
          </cell>
          <cell r="AF6458" t="str">
            <v/>
          </cell>
        </row>
        <row r="6459">
          <cell r="A6459">
            <v>43778</v>
          </cell>
          <cell r="AC6459">
            <v>13</v>
          </cell>
          <cell r="AE6459">
            <v>100</v>
          </cell>
          <cell r="AF6459" t="str">
            <v/>
          </cell>
        </row>
        <row r="6460">
          <cell r="A6460">
            <v>43778</v>
          </cell>
          <cell r="AC6460">
            <v>31</v>
          </cell>
          <cell r="AE6460">
            <v>100</v>
          </cell>
          <cell r="AF6460" t="str">
            <v/>
          </cell>
        </row>
        <row r="6461">
          <cell r="A6461">
            <v>43778</v>
          </cell>
          <cell r="AC6461">
            <v>9.5</v>
          </cell>
          <cell r="AE6461">
            <v>100</v>
          </cell>
          <cell r="AF6461" t="str">
            <v/>
          </cell>
        </row>
        <row r="6462">
          <cell r="A6462">
            <v>43785</v>
          </cell>
          <cell r="AB6462" t="str">
            <v>WON</v>
          </cell>
          <cell r="AC6462">
            <v>3</v>
          </cell>
          <cell r="AE6462">
            <v>100</v>
          </cell>
          <cell r="AF6462">
            <v>300</v>
          </cell>
        </row>
        <row r="6463">
          <cell r="A6463">
            <v>43785</v>
          </cell>
          <cell r="AC6463">
            <v>4.5999999999999996</v>
          </cell>
          <cell r="AE6463">
            <v>100</v>
          </cell>
          <cell r="AF6463" t="str">
            <v/>
          </cell>
        </row>
        <row r="6464">
          <cell r="A6464">
            <v>43785</v>
          </cell>
          <cell r="AC6464">
            <v>5.5</v>
          </cell>
          <cell r="AE6464">
            <v>100</v>
          </cell>
          <cell r="AF6464" t="str">
            <v/>
          </cell>
        </row>
        <row r="6465">
          <cell r="A6465">
            <v>43785</v>
          </cell>
          <cell r="AC6465">
            <v>26</v>
          </cell>
          <cell r="AE6465">
            <v>100</v>
          </cell>
          <cell r="AF6465" t="str">
            <v/>
          </cell>
        </row>
        <row r="6466">
          <cell r="A6466">
            <v>43785</v>
          </cell>
          <cell r="AC6466">
            <v>20</v>
          </cell>
          <cell r="AE6466">
            <v>100</v>
          </cell>
          <cell r="AF6466" t="str">
            <v/>
          </cell>
        </row>
        <row r="6467">
          <cell r="A6467">
            <v>43785</v>
          </cell>
          <cell r="AC6467">
            <v>6.5</v>
          </cell>
          <cell r="AE6467">
            <v>100</v>
          </cell>
          <cell r="AF6467" t="str">
            <v/>
          </cell>
        </row>
        <row r="6468">
          <cell r="A6468">
            <v>43785</v>
          </cell>
          <cell r="AC6468">
            <v>7</v>
          </cell>
          <cell r="AE6468">
            <v>100</v>
          </cell>
          <cell r="AF6468" t="str">
            <v/>
          </cell>
        </row>
        <row r="6469">
          <cell r="A6469">
            <v>43785</v>
          </cell>
          <cell r="AB6469" t="str">
            <v>WON</v>
          </cell>
          <cell r="AC6469">
            <v>2.5</v>
          </cell>
          <cell r="AE6469">
            <v>100</v>
          </cell>
          <cell r="AF6469">
            <v>250</v>
          </cell>
        </row>
        <row r="6470">
          <cell r="A6470">
            <v>43785</v>
          </cell>
          <cell r="AC6470">
            <v>8</v>
          </cell>
          <cell r="AE6470">
            <v>100</v>
          </cell>
          <cell r="AF6470" t="str">
            <v/>
          </cell>
        </row>
        <row r="6471">
          <cell r="A6471">
            <v>43785</v>
          </cell>
          <cell r="AB6471" t="str">
            <v>2nd</v>
          </cell>
          <cell r="AC6471">
            <v>5.5</v>
          </cell>
          <cell r="AE6471">
            <v>100</v>
          </cell>
          <cell r="AF6471" t="str">
            <v/>
          </cell>
        </row>
        <row r="6472">
          <cell r="A6472">
            <v>43785</v>
          </cell>
          <cell r="AC6472">
            <v>2.6</v>
          </cell>
          <cell r="AE6472">
            <v>100</v>
          </cell>
          <cell r="AF6472" t="str">
            <v/>
          </cell>
        </row>
        <row r="6473">
          <cell r="A6473">
            <v>43785</v>
          </cell>
          <cell r="AB6473" t="str">
            <v>WON</v>
          </cell>
          <cell r="AC6473">
            <v>5.0999999999999996</v>
          </cell>
          <cell r="AE6473">
            <v>100</v>
          </cell>
          <cell r="AF6473">
            <v>509.99999999999994</v>
          </cell>
        </row>
        <row r="6474">
          <cell r="A6474">
            <v>43785</v>
          </cell>
          <cell r="AB6474" t="str">
            <v>Ntd</v>
          </cell>
          <cell r="AC6474">
            <v>26</v>
          </cell>
          <cell r="AE6474">
            <v>100</v>
          </cell>
          <cell r="AF6474" t="str">
            <v/>
          </cell>
        </row>
        <row r="6475">
          <cell r="A6475">
            <v>43785</v>
          </cell>
          <cell r="AC6475">
            <v>4.4000000000000004</v>
          </cell>
          <cell r="AE6475">
            <v>100</v>
          </cell>
          <cell r="AF6475" t="str">
            <v/>
          </cell>
        </row>
        <row r="6476">
          <cell r="A6476">
            <v>43785</v>
          </cell>
          <cell r="AC6476">
            <v>6.5</v>
          </cell>
          <cell r="AE6476">
            <v>100</v>
          </cell>
          <cell r="AF6476" t="str">
            <v/>
          </cell>
        </row>
        <row r="6477">
          <cell r="A6477">
            <v>43785</v>
          </cell>
          <cell r="AC6477">
            <v>8.5</v>
          </cell>
          <cell r="AE6477">
            <v>100</v>
          </cell>
          <cell r="AF6477" t="str">
            <v/>
          </cell>
        </row>
        <row r="6478">
          <cell r="A6478">
            <v>43785</v>
          </cell>
          <cell r="AC6478">
            <v>4.8</v>
          </cell>
          <cell r="AE6478">
            <v>100</v>
          </cell>
          <cell r="AF6478" t="str">
            <v/>
          </cell>
        </row>
        <row r="6479">
          <cell r="A6479">
            <v>43785</v>
          </cell>
          <cell r="AC6479">
            <v>5.5</v>
          </cell>
          <cell r="AE6479">
            <v>100</v>
          </cell>
          <cell r="AF6479" t="str">
            <v/>
          </cell>
        </row>
        <row r="6480">
          <cell r="A6480">
            <v>43785</v>
          </cell>
          <cell r="AB6480" t="str">
            <v>WON</v>
          </cell>
          <cell r="AC6480">
            <v>8</v>
          </cell>
          <cell r="AE6480">
            <v>100</v>
          </cell>
          <cell r="AF6480">
            <v>800</v>
          </cell>
        </row>
        <row r="6481">
          <cell r="A6481">
            <v>43785</v>
          </cell>
          <cell r="AB6481" t="str">
            <v>3rd</v>
          </cell>
          <cell r="AC6481">
            <v>8</v>
          </cell>
          <cell r="AE6481">
            <v>100</v>
          </cell>
          <cell r="AF6481" t="str">
            <v/>
          </cell>
        </row>
        <row r="6482">
          <cell r="A6482">
            <v>43785</v>
          </cell>
          <cell r="AB6482" t="str">
            <v>2nd</v>
          </cell>
          <cell r="AC6482">
            <v>3</v>
          </cell>
          <cell r="AE6482">
            <v>100</v>
          </cell>
          <cell r="AF6482" t="str">
            <v/>
          </cell>
        </row>
        <row r="6483">
          <cell r="A6483">
            <v>43785</v>
          </cell>
          <cell r="AC6483">
            <v>4.8</v>
          </cell>
          <cell r="AE6483">
            <v>100</v>
          </cell>
          <cell r="AF6483" t="str">
            <v/>
          </cell>
        </row>
        <row r="6484">
          <cell r="A6484">
            <v>43785</v>
          </cell>
          <cell r="AB6484" t="str">
            <v>3rd</v>
          </cell>
          <cell r="AC6484">
            <v>7.5</v>
          </cell>
          <cell r="AE6484">
            <v>100</v>
          </cell>
          <cell r="AF6484" t="str">
            <v/>
          </cell>
        </row>
        <row r="6485">
          <cell r="A6485">
            <v>43785</v>
          </cell>
          <cell r="AC6485">
            <v>8.5</v>
          </cell>
          <cell r="AE6485">
            <v>100</v>
          </cell>
          <cell r="AF6485" t="str">
            <v/>
          </cell>
        </row>
        <row r="6486">
          <cell r="A6486">
            <v>43785</v>
          </cell>
          <cell r="AB6486" t="str">
            <v>WON</v>
          </cell>
          <cell r="AC6486">
            <v>13</v>
          </cell>
          <cell r="AE6486">
            <v>100</v>
          </cell>
          <cell r="AF6486">
            <v>1300</v>
          </cell>
        </row>
        <row r="6487">
          <cell r="A6487">
            <v>43785</v>
          </cell>
          <cell r="AB6487" t="str">
            <v>2nd</v>
          </cell>
          <cell r="AC6487">
            <v>15</v>
          </cell>
          <cell r="AE6487">
            <v>100</v>
          </cell>
          <cell r="AF6487" t="str">
            <v/>
          </cell>
        </row>
        <row r="6488">
          <cell r="A6488">
            <v>43785</v>
          </cell>
          <cell r="AC6488">
            <v>3.9</v>
          </cell>
          <cell r="AE6488">
            <v>100</v>
          </cell>
          <cell r="AF6488" t="str">
            <v/>
          </cell>
        </row>
        <row r="6489">
          <cell r="A6489">
            <v>43785</v>
          </cell>
          <cell r="AB6489" t="str">
            <v>3rd</v>
          </cell>
          <cell r="AC6489">
            <v>4.2</v>
          </cell>
          <cell r="AE6489">
            <v>100</v>
          </cell>
          <cell r="AF6489" t="str">
            <v/>
          </cell>
        </row>
        <row r="6490">
          <cell r="A6490">
            <v>43785</v>
          </cell>
          <cell r="AC6490">
            <v>5</v>
          </cell>
          <cell r="AE6490">
            <v>100</v>
          </cell>
          <cell r="AF6490" t="str">
            <v/>
          </cell>
        </row>
        <row r="6491">
          <cell r="A6491">
            <v>43785</v>
          </cell>
          <cell r="AB6491" t="str">
            <v>WON</v>
          </cell>
          <cell r="AC6491">
            <v>3.8</v>
          </cell>
          <cell r="AE6491">
            <v>100</v>
          </cell>
          <cell r="AF6491">
            <v>380</v>
          </cell>
        </row>
        <row r="6492">
          <cell r="A6492">
            <v>43785</v>
          </cell>
          <cell r="AB6492" t="str">
            <v>WON</v>
          </cell>
          <cell r="AC6492">
            <v>3.1</v>
          </cell>
          <cell r="AE6492">
            <v>100</v>
          </cell>
          <cell r="AF6492">
            <v>310</v>
          </cell>
        </row>
        <row r="6493">
          <cell r="A6493">
            <v>43785</v>
          </cell>
          <cell r="AB6493" t="str">
            <v>2nd</v>
          </cell>
          <cell r="AC6493">
            <v>10</v>
          </cell>
          <cell r="AE6493">
            <v>100</v>
          </cell>
          <cell r="AF6493" t="str">
            <v/>
          </cell>
        </row>
        <row r="6494">
          <cell r="A6494">
            <v>43785</v>
          </cell>
          <cell r="AC6494">
            <v>5.5</v>
          </cell>
          <cell r="AE6494">
            <v>100</v>
          </cell>
          <cell r="AF6494" t="str">
            <v/>
          </cell>
        </row>
        <row r="6495">
          <cell r="A6495">
            <v>43785</v>
          </cell>
          <cell r="AC6495">
            <v>8.5</v>
          </cell>
          <cell r="AE6495">
            <v>100</v>
          </cell>
          <cell r="AF6495" t="str">
            <v/>
          </cell>
        </row>
        <row r="6496">
          <cell r="A6496">
            <v>43785</v>
          </cell>
          <cell r="AB6496" t="str">
            <v>3rd</v>
          </cell>
          <cell r="AC6496">
            <v>20</v>
          </cell>
          <cell r="AE6496">
            <v>100</v>
          </cell>
          <cell r="AF6496" t="str">
            <v/>
          </cell>
        </row>
        <row r="6497">
          <cell r="A6497">
            <v>43785</v>
          </cell>
          <cell r="AC6497">
            <v>5.5</v>
          </cell>
          <cell r="AE6497">
            <v>100</v>
          </cell>
          <cell r="AF6497" t="str">
            <v/>
          </cell>
        </row>
        <row r="6498">
          <cell r="A6498">
            <v>43785</v>
          </cell>
          <cell r="AC6498">
            <v>6.5</v>
          </cell>
          <cell r="AE6498">
            <v>100</v>
          </cell>
          <cell r="AF6498" t="str">
            <v/>
          </cell>
        </row>
        <row r="6499">
          <cell r="A6499">
            <v>43785</v>
          </cell>
          <cell r="AB6499" t="str">
            <v>WON</v>
          </cell>
          <cell r="AC6499">
            <v>13</v>
          </cell>
          <cell r="AE6499">
            <v>100</v>
          </cell>
          <cell r="AF6499">
            <v>1300</v>
          </cell>
        </row>
        <row r="6500">
          <cell r="A6500">
            <v>43785</v>
          </cell>
          <cell r="AC6500">
            <v>6</v>
          </cell>
          <cell r="AE6500">
            <v>100</v>
          </cell>
          <cell r="AF6500" t="str">
            <v/>
          </cell>
        </row>
        <row r="6501">
          <cell r="A6501">
            <v>43785</v>
          </cell>
          <cell r="AC6501">
            <v>21</v>
          </cell>
          <cell r="AE6501">
            <v>100</v>
          </cell>
          <cell r="AF6501" t="str">
            <v/>
          </cell>
        </row>
        <row r="6502">
          <cell r="A6502">
            <v>43785</v>
          </cell>
          <cell r="AC6502">
            <v>6</v>
          </cell>
          <cell r="AE6502">
            <v>100</v>
          </cell>
          <cell r="AF6502" t="str">
            <v/>
          </cell>
        </row>
        <row r="6503">
          <cell r="A6503">
            <v>43785</v>
          </cell>
          <cell r="AB6503" t="str">
            <v>2nd</v>
          </cell>
          <cell r="AC6503">
            <v>2.0499999999999998</v>
          </cell>
          <cell r="AE6503">
            <v>100</v>
          </cell>
          <cell r="AF6503" t="str">
            <v/>
          </cell>
        </row>
        <row r="6504">
          <cell r="A6504">
            <v>43785</v>
          </cell>
          <cell r="AB6504" t="str">
            <v>WON</v>
          </cell>
          <cell r="AC6504">
            <v>6.5</v>
          </cell>
          <cell r="AE6504">
            <v>100</v>
          </cell>
          <cell r="AF6504">
            <v>650</v>
          </cell>
        </row>
        <row r="6505">
          <cell r="A6505">
            <v>43785</v>
          </cell>
          <cell r="AC6505">
            <v>13</v>
          </cell>
          <cell r="AE6505">
            <v>100</v>
          </cell>
          <cell r="AF6505" t="str">
            <v/>
          </cell>
        </row>
        <row r="6506">
          <cell r="A6506">
            <v>43785</v>
          </cell>
          <cell r="AC6506">
            <v>12</v>
          </cell>
          <cell r="AE6506">
            <v>100</v>
          </cell>
          <cell r="AF6506" t="str">
            <v/>
          </cell>
        </row>
        <row r="6507">
          <cell r="A6507">
            <v>43792</v>
          </cell>
          <cell r="AC6507">
            <v>6</v>
          </cell>
          <cell r="AE6507">
            <v>100</v>
          </cell>
          <cell r="AF6507" t="str">
            <v/>
          </cell>
        </row>
        <row r="6508">
          <cell r="A6508">
            <v>43792</v>
          </cell>
          <cell r="AB6508" t="str">
            <v>WON</v>
          </cell>
          <cell r="AC6508">
            <v>6</v>
          </cell>
          <cell r="AE6508">
            <v>100</v>
          </cell>
          <cell r="AF6508">
            <v>600</v>
          </cell>
        </row>
        <row r="6509">
          <cell r="A6509">
            <v>43792</v>
          </cell>
          <cell r="AC6509">
            <v>5.5</v>
          </cell>
          <cell r="AE6509">
            <v>100</v>
          </cell>
          <cell r="AF6509" t="str">
            <v/>
          </cell>
        </row>
        <row r="6510">
          <cell r="A6510">
            <v>43792</v>
          </cell>
          <cell r="AC6510">
            <v>14</v>
          </cell>
          <cell r="AE6510">
            <v>100</v>
          </cell>
          <cell r="AF6510" t="str">
            <v/>
          </cell>
        </row>
        <row r="6511">
          <cell r="A6511">
            <v>43792</v>
          </cell>
          <cell r="AC6511">
            <v>11</v>
          </cell>
          <cell r="AE6511">
            <v>100</v>
          </cell>
          <cell r="AF6511" t="str">
            <v/>
          </cell>
        </row>
        <row r="6512">
          <cell r="A6512">
            <v>43792</v>
          </cell>
          <cell r="AC6512">
            <v>7.5</v>
          </cell>
          <cell r="AE6512">
            <v>100</v>
          </cell>
          <cell r="AF6512" t="str">
            <v/>
          </cell>
        </row>
        <row r="6513">
          <cell r="A6513">
            <v>43792</v>
          </cell>
          <cell r="AB6513" t="str">
            <v>2nd</v>
          </cell>
          <cell r="AC6513">
            <v>3.5</v>
          </cell>
          <cell r="AE6513">
            <v>100</v>
          </cell>
          <cell r="AF6513" t="str">
            <v/>
          </cell>
        </row>
        <row r="6514">
          <cell r="A6514">
            <v>43792</v>
          </cell>
          <cell r="AB6514" t="str">
            <v>WON</v>
          </cell>
          <cell r="AC6514">
            <v>4.8</v>
          </cell>
          <cell r="AE6514">
            <v>100</v>
          </cell>
          <cell r="AF6514">
            <v>480</v>
          </cell>
        </row>
        <row r="6515">
          <cell r="A6515">
            <v>43792</v>
          </cell>
          <cell r="AB6515" t="str">
            <v>3rd</v>
          </cell>
          <cell r="AC6515">
            <v>10</v>
          </cell>
          <cell r="AE6515">
            <v>100</v>
          </cell>
          <cell r="AF6515" t="str">
            <v/>
          </cell>
        </row>
        <row r="6516">
          <cell r="A6516">
            <v>43792</v>
          </cell>
          <cell r="AC6516">
            <v>12</v>
          </cell>
          <cell r="AE6516">
            <v>100</v>
          </cell>
          <cell r="AF6516" t="str">
            <v/>
          </cell>
        </row>
        <row r="6517">
          <cell r="A6517">
            <v>43792</v>
          </cell>
          <cell r="AB6517" t="str">
            <v>2nd</v>
          </cell>
          <cell r="AC6517">
            <v>2.9</v>
          </cell>
          <cell r="AE6517">
            <v>100</v>
          </cell>
          <cell r="AF6517" t="str">
            <v/>
          </cell>
        </row>
        <row r="6518">
          <cell r="A6518">
            <v>43792</v>
          </cell>
          <cell r="AC6518">
            <v>2.6</v>
          </cell>
          <cell r="AE6518">
            <v>100</v>
          </cell>
          <cell r="AF6518" t="str">
            <v/>
          </cell>
        </row>
        <row r="6519">
          <cell r="A6519">
            <v>43792</v>
          </cell>
          <cell r="AC6519">
            <v>6.5</v>
          </cell>
          <cell r="AE6519">
            <v>100</v>
          </cell>
          <cell r="AF6519" t="str">
            <v/>
          </cell>
        </row>
        <row r="6520">
          <cell r="A6520">
            <v>43792</v>
          </cell>
          <cell r="AC6520">
            <v>31</v>
          </cell>
          <cell r="AE6520">
            <v>100</v>
          </cell>
          <cell r="AF6520" t="str">
            <v/>
          </cell>
        </row>
        <row r="6521">
          <cell r="A6521">
            <v>43792</v>
          </cell>
          <cell r="AC6521">
            <v>17</v>
          </cell>
          <cell r="AE6521">
            <v>100</v>
          </cell>
          <cell r="AF6521" t="str">
            <v/>
          </cell>
        </row>
        <row r="6522">
          <cell r="A6522">
            <v>43792</v>
          </cell>
          <cell r="AC6522">
            <v>3.1</v>
          </cell>
          <cell r="AE6522">
            <v>100</v>
          </cell>
          <cell r="AF6522" t="str">
            <v/>
          </cell>
        </row>
        <row r="6523">
          <cell r="A6523">
            <v>43792</v>
          </cell>
          <cell r="AC6523">
            <v>2.6</v>
          </cell>
          <cell r="AE6523">
            <v>100</v>
          </cell>
          <cell r="AF6523" t="str">
            <v/>
          </cell>
        </row>
        <row r="6524">
          <cell r="A6524">
            <v>43792</v>
          </cell>
          <cell r="AB6524" t="str">
            <v>3rd</v>
          </cell>
          <cell r="AC6524">
            <v>15</v>
          </cell>
          <cell r="AE6524">
            <v>100</v>
          </cell>
          <cell r="AF6524" t="str">
            <v/>
          </cell>
        </row>
        <row r="6525">
          <cell r="A6525">
            <v>43792</v>
          </cell>
          <cell r="AC6525">
            <v>12</v>
          </cell>
          <cell r="AE6525">
            <v>100</v>
          </cell>
          <cell r="AF6525" t="str">
            <v/>
          </cell>
        </row>
        <row r="6526">
          <cell r="A6526">
            <v>43792</v>
          </cell>
          <cell r="AB6526" t="str">
            <v>2nd</v>
          </cell>
          <cell r="AC6526">
            <v>26</v>
          </cell>
          <cell r="AE6526">
            <v>100</v>
          </cell>
          <cell r="AF6526" t="str">
            <v/>
          </cell>
        </row>
        <row r="6527">
          <cell r="A6527">
            <v>43792</v>
          </cell>
          <cell r="AC6527">
            <v>5.5</v>
          </cell>
          <cell r="AE6527">
            <v>100</v>
          </cell>
          <cell r="AF6527" t="str">
            <v/>
          </cell>
        </row>
        <row r="6528">
          <cell r="A6528">
            <v>43792</v>
          </cell>
          <cell r="AB6528" t="str">
            <v>3rd</v>
          </cell>
          <cell r="AC6528">
            <v>21</v>
          </cell>
          <cell r="AE6528">
            <v>100</v>
          </cell>
          <cell r="AF6528" t="str">
            <v/>
          </cell>
        </row>
        <row r="6529">
          <cell r="A6529">
            <v>43792</v>
          </cell>
          <cell r="AB6529" t="str">
            <v>2nd</v>
          </cell>
          <cell r="AC6529">
            <v>10</v>
          </cell>
          <cell r="AE6529">
            <v>100</v>
          </cell>
          <cell r="AF6529" t="str">
            <v/>
          </cell>
        </row>
        <row r="6530">
          <cell r="A6530">
            <v>43792</v>
          </cell>
          <cell r="AC6530">
            <v>26</v>
          </cell>
          <cell r="AE6530">
            <v>100</v>
          </cell>
          <cell r="AF6530" t="str">
            <v/>
          </cell>
        </row>
        <row r="6531">
          <cell r="A6531">
            <v>43792</v>
          </cell>
          <cell r="AC6531">
            <v>9</v>
          </cell>
          <cell r="AE6531">
            <v>100</v>
          </cell>
          <cell r="AF6531" t="str">
            <v/>
          </cell>
        </row>
        <row r="6532">
          <cell r="A6532">
            <v>43792</v>
          </cell>
          <cell r="AC6532">
            <v>26</v>
          </cell>
          <cell r="AE6532">
            <v>100</v>
          </cell>
          <cell r="AF6532" t="str">
            <v/>
          </cell>
        </row>
        <row r="6533">
          <cell r="A6533">
            <v>43792</v>
          </cell>
          <cell r="AC6533">
            <v>21</v>
          </cell>
          <cell r="AE6533">
            <v>100</v>
          </cell>
          <cell r="AF6533" t="str">
            <v/>
          </cell>
        </row>
        <row r="6534">
          <cell r="A6534">
            <v>43792</v>
          </cell>
          <cell r="AC6534">
            <v>2.8</v>
          </cell>
          <cell r="AE6534">
            <v>100</v>
          </cell>
          <cell r="AF6534" t="str">
            <v/>
          </cell>
        </row>
        <row r="6535">
          <cell r="A6535">
            <v>43792</v>
          </cell>
          <cell r="AB6535" t="str">
            <v>2nd</v>
          </cell>
          <cell r="AC6535">
            <v>9.5</v>
          </cell>
          <cell r="AE6535">
            <v>100</v>
          </cell>
          <cell r="AF6535" t="str">
            <v/>
          </cell>
        </row>
        <row r="6536">
          <cell r="A6536">
            <v>43792</v>
          </cell>
          <cell r="AC6536">
            <v>6</v>
          </cell>
          <cell r="AE6536">
            <v>100</v>
          </cell>
          <cell r="AF6536" t="str">
            <v/>
          </cell>
        </row>
        <row r="6537">
          <cell r="A6537">
            <v>43792</v>
          </cell>
          <cell r="AB6537" t="str">
            <v>2nd</v>
          </cell>
          <cell r="AC6537">
            <v>2.5</v>
          </cell>
          <cell r="AE6537">
            <v>100</v>
          </cell>
          <cell r="AF6537" t="str">
            <v/>
          </cell>
        </row>
        <row r="6538">
          <cell r="A6538">
            <v>43792</v>
          </cell>
          <cell r="AC6538">
            <v>7</v>
          </cell>
          <cell r="AE6538">
            <v>100</v>
          </cell>
          <cell r="AF6538" t="str">
            <v/>
          </cell>
        </row>
        <row r="6539">
          <cell r="A6539">
            <v>43792</v>
          </cell>
          <cell r="AB6539" t="str">
            <v>3rd</v>
          </cell>
          <cell r="AC6539">
            <v>18</v>
          </cell>
          <cell r="AE6539">
            <v>100</v>
          </cell>
          <cell r="AF6539" t="str">
            <v/>
          </cell>
        </row>
        <row r="6540">
          <cell r="A6540">
            <v>43792</v>
          </cell>
          <cell r="AC6540">
            <v>3.8</v>
          </cell>
          <cell r="AE6540">
            <v>100</v>
          </cell>
          <cell r="AF6540" t="str">
            <v/>
          </cell>
        </row>
        <row r="6541">
          <cell r="A6541">
            <v>43792</v>
          </cell>
          <cell r="AC6541">
            <v>10</v>
          </cell>
          <cell r="AE6541">
            <v>100</v>
          </cell>
          <cell r="AF6541" t="str">
            <v/>
          </cell>
        </row>
        <row r="6542">
          <cell r="A6542">
            <v>43792</v>
          </cell>
          <cell r="AC6542">
            <v>11</v>
          </cell>
          <cell r="AE6542">
            <v>100</v>
          </cell>
          <cell r="AF6542" t="str">
            <v/>
          </cell>
        </row>
        <row r="6543">
          <cell r="A6543">
            <v>43792</v>
          </cell>
          <cell r="AC6543">
            <v>9</v>
          </cell>
          <cell r="AE6543">
            <v>100</v>
          </cell>
          <cell r="AF6543" t="str">
            <v/>
          </cell>
        </row>
        <row r="6544">
          <cell r="A6544">
            <v>43792</v>
          </cell>
          <cell r="AC6544">
            <v>8</v>
          </cell>
          <cell r="AE6544">
            <v>100</v>
          </cell>
          <cell r="AF6544" t="str">
            <v/>
          </cell>
        </row>
        <row r="6545">
          <cell r="A6545">
            <v>43792</v>
          </cell>
          <cell r="AC6545">
            <v>5</v>
          </cell>
          <cell r="AE6545">
            <v>100</v>
          </cell>
          <cell r="AF6545" t="str">
            <v/>
          </cell>
        </row>
        <row r="6546">
          <cell r="A6546">
            <v>43792</v>
          </cell>
          <cell r="AC6546">
            <v>11</v>
          </cell>
          <cell r="AE6546">
            <v>100</v>
          </cell>
          <cell r="AF6546" t="str">
            <v/>
          </cell>
        </row>
        <row r="6547">
          <cell r="A6547">
            <v>43799</v>
          </cell>
          <cell r="AB6547" t="str">
            <v>WON</v>
          </cell>
          <cell r="AC6547">
            <v>8</v>
          </cell>
          <cell r="AE6547">
            <v>100</v>
          </cell>
          <cell r="AF6547">
            <v>800</v>
          </cell>
        </row>
        <row r="6548">
          <cell r="A6548">
            <v>43799</v>
          </cell>
          <cell r="AC6548">
            <v>2.8</v>
          </cell>
          <cell r="AE6548">
            <v>100</v>
          </cell>
          <cell r="AF6548" t="str">
            <v/>
          </cell>
        </row>
        <row r="6549">
          <cell r="A6549">
            <v>43799</v>
          </cell>
          <cell r="AB6549" t="str">
            <v>Ntd</v>
          </cell>
          <cell r="AC6549">
            <v>7.5</v>
          </cell>
          <cell r="AE6549">
            <v>100</v>
          </cell>
          <cell r="AF6549" t="str">
            <v/>
          </cell>
        </row>
        <row r="6550">
          <cell r="A6550">
            <v>43799</v>
          </cell>
          <cell r="AB6550" t="str">
            <v>2nd</v>
          </cell>
          <cell r="AC6550">
            <v>2.9</v>
          </cell>
          <cell r="AE6550">
            <v>100</v>
          </cell>
          <cell r="AF6550" t="str">
            <v/>
          </cell>
        </row>
        <row r="6551">
          <cell r="A6551">
            <v>43799</v>
          </cell>
          <cell r="AC6551">
            <v>11</v>
          </cell>
          <cell r="AE6551">
            <v>100</v>
          </cell>
          <cell r="AF6551" t="str">
            <v/>
          </cell>
        </row>
        <row r="6552">
          <cell r="A6552">
            <v>43799</v>
          </cell>
          <cell r="AC6552">
            <v>6</v>
          </cell>
          <cell r="AE6552">
            <v>100</v>
          </cell>
          <cell r="AF6552" t="str">
            <v/>
          </cell>
        </row>
        <row r="6553">
          <cell r="A6553">
            <v>43799</v>
          </cell>
          <cell r="AB6553" t="str">
            <v>2nd</v>
          </cell>
          <cell r="AC6553">
            <v>4.5999999999999996</v>
          </cell>
          <cell r="AE6553">
            <v>100</v>
          </cell>
          <cell r="AF6553" t="str">
            <v/>
          </cell>
        </row>
        <row r="6554">
          <cell r="A6554">
            <v>43799</v>
          </cell>
          <cell r="AB6554" t="str">
            <v>WON</v>
          </cell>
          <cell r="AC6554">
            <v>5.5</v>
          </cell>
          <cell r="AE6554">
            <v>100</v>
          </cell>
          <cell r="AF6554">
            <v>550</v>
          </cell>
        </row>
        <row r="6555">
          <cell r="A6555">
            <v>43799</v>
          </cell>
          <cell r="AC6555">
            <v>7</v>
          </cell>
          <cell r="AE6555">
            <v>100</v>
          </cell>
          <cell r="AF6555" t="str">
            <v/>
          </cell>
        </row>
        <row r="6556">
          <cell r="A6556">
            <v>43799</v>
          </cell>
          <cell r="AC6556">
            <v>5</v>
          </cell>
          <cell r="AE6556">
            <v>100</v>
          </cell>
          <cell r="AF6556" t="str">
            <v/>
          </cell>
        </row>
        <row r="6557">
          <cell r="A6557">
            <v>43799</v>
          </cell>
          <cell r="AB6557" t="str">
            <v>Ntd</v>
          </cell>
          <cell r="AC6557">
            <v>3.8</v>
          </cell>
          <cell r="AE6557">
            <v>100</v>
          </cell>
          <cell r="AF6557" t="str">
            <v/>
          </cell>
        </row>
        <row r="6558">
          <cell r="A6558">
            <v>43799</v>
          </cell>
          <cell r="AB6558" t="str">
            <v>WON</v>
          </cell>
          <cell r="AC6558">
            <v>3.7</v>
          </cell>
          <cell r="AE6558">
            <v>100</v>
          </cell>
          <cell r="AF6558">
            <v>370</v>
          </cell>
        </row>
        <row r="6559">
          <cell r="A6559">
            <v>43799</v>
          </cell>
          <cell r="AC6559">
            <v>11</v>
          </cell>
          <cell r="AE6559">
            <v>100</v>
          </cell>
          <cell r="AF6559" t="str">
            <v/>
          </cell>
        </row>
        <row r="6560">
          <cell r="A6560">
            <v>43799</v>
          </cell>
          <cell r="AC6560">
            <v>8.5</v>
          </cell>
          <cell r="AE6560">
            <v>100</v>
          </cell>
          <cell r="AF6560" t="str">
            <v/>
          </cell>
        </row>
        <row r="6561">
          <cell r="A6561">
            <v>43799</v>
          </cell>
          <cell r="AB6561" t="str">
            <v>2nd</v>
          </cell>
          <cell r="AC6561">
            <v>4.5999999999999996</v>
          </cell>
          <cell r="AE6561">
            <v>100</v>
          </cell>
          <cell r="AF6561" t="str">
            <v/>
          </cell>
        </row>
        <row r="6562">
          <cell r="A6562">
            <v>43799</v>
          </cell>
          <cell r="AC6562">
            <v>15</v>
          </cell>
          <cell r="AE6562">
            <v>100</v>
          </cell>
          <cell r="AF6562" t="str">
            <v/>
          </cell>
        </row>
        <row r="6563">
          <cell r="A6563">
            <v>43799</v>
          </cell>
          <cell r="AB6563" t="str">
            <v>WON</v>
          </cell>
          <cell r="AC6563">
            <v>4.3</v>
          </cell>
          <cell r="AE6563">
            <v>100</v>
          </cell>
          <cell r="AF6563">
            <v>430</v>
          </cell>
        </row>
        <row r="6564">
          <cell r="A6564">
            <v>43799</v>
          </cell>
          <cell r="AC6564">
            <v>2.8</v>
          </cell>
          <cell r="AE6564">
            <v>100</v>
          </cell>
          <cell r="AF6564" t="str">
            <v/>
          </cell>
        </row>
        <row r="6565">
          <cell r="A6565">
            <v>43799</v>
          </cell>
          <cell r="AC6565">
            <v>8.5</v>
          </cell>
          <cell r="AE6565">
            <v>100</v>
          </cell>
          <cell r="AF6565" t="str">
            <v/>
          </cell>
        </row>
        <row r="6566">
          <cell r="A6566">
            <v>43799</v>
          </cell>
          <cell r="AB6566" t="str">
            <v>3rd</v>
          </cell>
          <cell r="AC6566">
            <v>61</v>
          </cell>
          <cell r="AE6566">
            <v>100</v>
          </cell>
          <cell r="AF6566" t="str">
            <v/>
          </cell>
        </row>
        <row r="6567">
          <cell r="A6567">
            <v>43799</v>
          </cell>
          <cell r="AB6567" t="str">
            <v>3rd</v>
          </cell>
          <cell r="AC6567">
            <v>1.75</v>
          </cell>
          <cell r="AE6567">
            <v>100</v>
          </cell>
          <cell r="AF6567" t="str">
            <v/>
          </cell>
        </row>
        <row r="6568">
          <cell r="A6568">
            <v>43799</v>
          </cell>
          <cell r="AC6568">
            <v>6</v>
          </cell>
          <cell r="AE6568">
            <v>100</v>
          </cell>
          <cell r="AF6568" t="str">
            <v/>
          </cell>
        </row>
        <row r="6569">
          <cell r="A6569">
            <v>43799</v>
          </cell>
          <cell r="AC6569">
            <v>21</v>
          </cell>
          <cell r="AE6569">
            <v>100</v>
          </cell>
          <cell r="AF6569" t="str">
            <v/>
          </cell>
        </row>
        <row r="6570">
          <cell r="A6570">
            <v>43799</v>
          </cell>
          <cell r="AC6570">
            <v>8</v>
          </cell>
          <cell r="AE6570">
            <v>100</v>
          </cell>
          <cell r="AF6570" t="str">
            <v/>
          </cell>
        </row>
        <row r="6571">
          <cell r="A6571">
            <v>43799</v>
          </cell>
          <cell r="AC6571">
            <v>10</v>
          </cell>
          <cell r="AE6571">
            <v>100</v>
          </cell>
          <cell r="AF6571" t="str">
            <v/>
          </cell>
        </row>
        <row r="6572">
          <cell r="A6572">
            <v>43799</v>
          </cell>
          <cell r="AC6572">
            <v>8.5</v>
          </cell>
          <cell r="AE6572">
            <v>100</v>
          </cell>
          <cell r="AF6572" t="str">
            <v/>
          </cell>
        </row>
        <row r="6573">
          <cell r="A6573">
            <v>43799</v>
          </cell>
          <cell r="AB6573" t="str">
            <v>2nd</v>
          </cell>
          <cell r="AC6573">
            <v>3.5</v>
          </cell>
          <cell r="AE6573">
            <v>100</v>
          </cell>
          <cell r="AF6573" t="str">
            <v/>
          </cell>
        </row>
        <row r="6574">
          <cell r="A6574">
            <v>43799</v>
          </cell>
          <cell r="AB6574" t="str">
            <v>WON</v>
          </cell>
          <cell r="AC6574">
            <v>4</v>
          </cell>
          <cell r="AE6574">
            <v>100</v>
          </cell>
          <cell r="AF6574">
            <v>400</v>
          </cell>
        </row>
        <row r="6575">
          <cell r="A6575">
            <v>43799</v>
          </cell>
          <cell r="AC6575">
            <v>41</v>
          </cell>
          <cell r="AE6575">
            <v>100</v>
          </cell>
          <cell r="AF6575" t="str">
            <v/>
          </cell>
        </row>
        <row r="6576">
          <cell r="A6576">
            <v>43799</v>
          </cell>
          <cell r="AC6576">
            <v>5.5</v>
          </cell>
          <cell r="AE6576">
            <v>100</v>
          </cell>
          <cell r="AF6576" t="str">
            <v/>
          </cell>
        </row>
        <row r="6577">
          <cell r="A6577">
            <v>43799</v>
          </cell>
          <cell r="AB6577" t="str">
            <v>3rd</v>
          </cell>
          <cell r="AC6577">
            <v>4.4000000000000004</v>
          </cell>
          <cell r="AE6577">
            <v>100</v>
          </cell>
          <cell r="AF6577" t="str">
            <v/>
          </cell>
        </row>
        <row r="6578">
          <cell r="A6578">
            <v>43799</v>
          </cell>
          <cell r="AC6578">
            <v>6</v>
          </cell>
          <cell r="AE6578">
            <v>100</v>
          </cell>
          <cell r="AF6578" t="str">
            <v/>
          </cell>
        </row>
        <row r="6579">
          <cell r="A6579">
            <v>43799</v>
          </cell>
          <cell r="AB6579" t="str">
            <v>WON</v>
          </cell>
          <cell r="AC6579">
            <v>16</v>
          </cell>
          <cell r="AE6579">
            <v>100</v>
          </cell>
          <cell r="AF6579">
            <v>1600</v>
          </cell>
        </row>
        <row r="6580">
          <cell r="A6580">
            <v>43799</v>
          </cell>
          <cell r="AC6580">
            <v>12</v>
          </cell>
          <cell r="AE6580">
            <v>100</v>
          </cell>
          <cell r="AF6580" t="str">
            <v/>
          </cell>
        </row>
        <row r="6581">
          <cell r="A6581">
            <v>43799</v>
          </cell>
          <cell r="AC6581">
            <v>12</v>
          </cell>
          <cell r="AE6581">
            <v>100</v>
          </cell>
          <cell r="AF6581" t="str">
            <v/>
          </cell>
        </row>
        <row r="6582">
          <cell r="A6582">
            <v>43806</v>
          </cell>
          <cell r="AC6582">
            <v>17</v>
          </cell>
          <cell r="AE6582">
            <v>100</v>
          </cell>
          <cell r="AF6582" t="str">
            <v/>
          </cell>
        </row>
        <row r="6583">
          <cell r="A6583">
            <v>43806</v>
          </cell>
          <cell r="AC6583">
            <v>5</v>
          </cell>
          <cell r="AE6583">
            <v>100</v>
          </cell>
          <cell r="AF6583" t="str">
            <v/>
          </cell>
        </row>
        <row r="6584">
          <cell r="A6584">
            <v>43806</v>
          </cell>
          <cell r="AC6584">
            <v>4.8</v>
          </cell>
          <cell r="AE6584">
            <v>100</v>
          </cell>
          <cell r="AF6584" t="str">
            <v/>
          </cell>
        </row>
        <row r="6585">
          <cell r="A6585">
            <v>43806</v>
          </cell>
          <cell r="AC6585">
            <v>14</v>
          </cell>
          <cell r="AE6585">
            <v>100</v>
          </cell>
          <cell r="AF6585" t="str">
            <v/>
          </cell>
        </row>
        <row r="6586">
          <cell r="A6586">
            <v>43806</v>
          </cell>
          <cell r="AB6586" t="str">
            <v>WON</v>
          </cell>
          <cell r="AC6586">
            <v>5</v>
          </cell>
          <cell r="AE6586">
            <v>100</v>
          </cell>
          <cell r="AF6586">
            <v>500</v>
          </cell>
        </row>
        <row r="6587">
          <cell r="A6587">
            <v>43806</v>
          </cell>
          <cell r="AB6587" t="str">
            <v>WON</v>
          </cell>
          <cell r="AC6587">
            <v>2.5</v>
          </cell>
          <cell r="AE6587">
            <v>100</v>
          </cell>
          <cell r="AF6587">
            <v>250</v>
          </cell>
        </row>
        <row r="6588">
          <cell r="A6588">
            <v>43806</v>
          </cell>
          <cell r="AC6588">
            <v>5.5</v>
          </cell>
          <cell r="AE6588">
            <v>100</v>
          </cell>
          <cell r="AF6588" t="str">
            <v/>
          </cell>
        </row>
        <row r="6589">
          <cell r="A6589">
            <v>43806</v>
          </cell>
          <cell r="AC6589">
            <v>4.2</v>
          </cell>
          <cell r="AE6589">
            <v>100</v>
          </cell>
          <cell r="AF6589" t="str">
            <v/>
          </cell>
        </row>
        <row r="6590">
          <cell r="A6590">
            <v>43806</v>
          </cell>
          <cell r="AB6590" t="str">
            <v>3rd</v>
          </cell>
          <cell r="AC6590">
            <v>17</v>
          </cell>
          <cell r="AE6590">
            <v>100</v>
          </cell>
          <cell r="AF6590" t="str">
            <v/>
          </cell>
        </row>
        <row r="6591">
          <cell r="A6591">
            <v>43806</v>
          </cell>
          <cell r="AB6591" t="str">
            <v>2nd</v>
          </cell>
          <cell r="AC6591">
            <v>10</v>
          </cell>
          <cell r="AE6591">
            <v>100</v>
          </cell>
          <cell r="AF6591" t="str">
            <v/>
          </cell>
        </row>
        <row r="6592">
          <cell r="A6592">
            <v>43806</v>
          </cell>
          <cell r="AB6592" t="str">
            <v>3rd</v>
          </cell>
          <cell r="AC6592">
            <v>4</v>
          </cell>
          <cell r="AE6592">
            <v>100</v>
          </cell>
          <cell r="AF6592" t="str">
            <v/>
          </cell>
        </row>
        <row r="6593">
          <cell r="A6593">
            <v>43806</v>
          </cell>
          <cell r="AC6593">
            <v>10</v>
          </cell>
          <cell r="AE6593">
            <v>100</v>
          </cell>
          <cell r="AF6593" t="str">
            <v/>
          </cell>
        </row>
        <row r="6594">
          <cell r="A6594">
            <v>43806</v>
          </cell>
          <cell r="AC6594">
            <v>26</v>
          </cell>
          <cell r="AE6594">
            <v>100</v>
          </cell>
          <cell r="AF6594" t="str">
            <v/>
          </cell>
        </row>
        <row r="6595">
          <cell r="A6595">
            <v>43806</v>
          </cell>
          <cell r="AB6595" t="str">
            <v>WON</v>
          </cell>
          <cell r="AC6595">
            <v>5.5</v>
          </cell>
          <cell r="AE6595">
            <v>100</v>
          </cell>
          <cell r="AF6595">
            <v>550</v>
          </cell>
        </row>
        <row r="6596">
          <cell r="A6596">
            <v>43806</v>
          </cell>
          <cell r="AB6596" t="str">
            <v>2nd</v>
          </cell>
          <cell r="AC6596">
            <v>11</v>
          </cell>
          <cell r="AE6596">
            <v>100</v>
          </cell>
          <cell r="AF6596" t="str">
            <v/>
          </cell>
        </row>
        <row r="6597">
          <cell r="A6597">
            <v>43806</v>
          </cell>
          <cell r="AC6597">
            <v>5.5</v>
          </cell>
          <cell r="AE6597">
            <v>100</v>
          </cell>
          <cell r="AF6597" t="str">
            <v/>
          </cell>
        </row>
        <row r="6598">
          <cell r="A6598">
            <v>43806</v>
          </cell>
          <cell r="AC6598">
            <v>17</v>
          </cell>
          <cell r="AE6598">
            <v>100</v>
          </cell>
          <cell r="AF6598" t="str">
            <v/>
          </cell>
        </row>
        <row r="6599">
          <cell r="A6599">
            <v>43806</v>
          </cell>
          <cell r="AB6599" t="str">
            <v>2nd</v>
          </cell>
          <cell r="AC6599">
            <v>2.9</v>
          </cell>
          <cell r="AE6599">
            <v>100</v>
          </cell>
          <cell r="AF6599" t="str">
            <v/>
          </cell>
        </row>
        <row r="6600">
          <cell r="A6600">
            <v>43806</v>
          </cell>
          <cell r="AC6600">
            <v>17</v>
          </cell>
          <cell r="AE6600">
            <v>100</v>
          </cell>
          <cell r="AF6600" t="str">
            <v/>
          </cell>
        </row>
        <row r="6601">
          <cell r="A6601">
            <v>43806</v>
          </cell>
          <cell r="AB6601" t="str">
            <v>3rd</v>
          </cell>
          <cell r="AC6601">
            <v>10</v>
          </cell>
          <cell r="AE6601">
            <v>100</v>
          </cell>
          <cell r="AF6601" t="str">
            <v/>
          </cell>
        </row>
        <row r="6602">
          <cell r="A6602">
            <v>43806</v>
          </cell>
          <cell r="AB6602" t="str">
            <v>WON</v>
          </cell>
          <cell r="AC6602">
            <v>5.5</v>
          </cell>
          <cell r="AE6602">
            <v>100</v>
          </cell>
          <cell r="AF6602">
            <v>550</v>
          </cell>
        </row>
        <row r="6603">
          <cell r="A6603">
            <v>43806</v>
          </cell>
          <cell r="AB6603" t="str">
            <v>3rd</v>
          </cell>
          <cell r="AC6603">
            <v>6.5</v>
          </cell>
          <cell r="AE6603">
            <v>100</v>
          </cell>
          <cell r="AF6603" t="str">
            <v/>
          </cell>
        </row>
        <row r="6604">
          <cell r="A6604">
            <v>43806</v>
          </cell>
          <cell r="AC6604">
            <v>10</v>
          </cell>
          <cell r="AE6604">
            <v>100</v>
          </cell>
          <cell r="AF6604" t="str">
            <v/>
          </cell>
        </row>
        <row r="6605">
          <cell r="A6605">
            <v>43806</v>
          </cell>
          <cell r="AC6605">
            <v>8</v>
          </cell>
          <cell r="AE6605">
            <v>100</v>
          </cell>
          <cell r="AF6605" t="str">
            <v/>
          </cell>
        </row>
        <row r="6606">
          <cell r="A6606">
            <v>43806</v>
          </cell>
          <cell r="AB6606" t="str">
            <v>3rd</v>
          </cell>
          <cell r="AC6606">
            <v>4.5999999999999996</v>
          </cell>
          <cell r="AE6606">
            <v>100</v>
          </cell>
          <cell r="AF6606" t="str">
            <v/>
          </cell>
        </row>
        <row r="6607">
          <cell r="A6607">
            <v>43806</v>
          </cell>
          <cell r="AC6607">
            <v>5</v>
          </cell>
          <cell r="AE6607">
            <v>100</v>
          </cell>
          <cell r="AF6607" t="str">
            <v/>
          </cell>
        </row>
        <row r="6608">
          <cell r="A6608">
            <v>43806</v>
          </cell>
          <cell r="AB6608" t="str">
            <v>2nd</v>
          </cell>
          <cell r="AC6608">
            <v>2.4500000000000002</v>
          </cell>
          <cell r="AE6608">
            <v>100</v>
          </cell>
          <cell r="AF6608" t="str">
            <v/>
          </cell>
        </row>
        <row r="6609">
          <cell r="A6609">
            <v>43806</v>
          </cell>
          <cell r="AC6609">
            <v>21</v>
          </cell>
          <cell r="AE6609">
            <v>100</v>
          </cell>
          <cell r="AF6609" t="str">
            <v/>
          </cell>
        </row>
        <row r="6610">
          <cell r="A6610">
            <v>43806</v>
          </cell>
          <cell r="AC6610">
            <v>10</v>
          </cell>
          <cell r="AE6610">
            <v>100</v>
          </cell>
          <cell r="AF6610" t="str">
            <v/>
          </cell>
        </row>
        <row r="6611">
          <cell r="A6611">
            <v>43806</v>
          </cell>
          <cell r="AC6611">
            <v>13</v>
          </cell>
          <cell r="AE6611">
            <v>100</v>
          </cell>
          <cell r="AF6611" t="str">
            <v/>
          </cell>
        </row>
        <row r="6612">
          <cell r="A6612">
            <v>43806</v>
          </cell>
          <cell r="AC6612">
            <v>4.4000000000000004</v>
          </cell>
          <cell r="AE6612">
            <v>100</v>
          </cell>
          <cell r="AF6612" t="str">
            <v/>
          </cell>
        </row>
        <row r="6613">
          <cell r="A6613">
            <v>43806</v>
          </cell>
          <cell r="AB6613" t="str">
            <v>WON</v>
          </cell>
          <cell r="AC6613">
            <v>3.7</v>
          </cell>
          <cell r="AE6613">
            <v>100</v>
          </cell>
          <cell r="AF6613">
            <v>370</v>
          </cell>
        </row>
        <row r="6614">
          <cell r="A6614">
            <v>43806</v>
          </cell>
          <cell r="AC6614">
            <v>9.5</v>
          </cell>
          <cell r="AE6614">
            <v>100</v>
          </cell>
          <cell r="AF6614" t="str">
            <v/>
          </cell>
        </row>
        <row r="6615">
          <cell r="A6615">
            <v>43806</v>
          </cell>
          <cell r="AB6615" t="str">
            <v>3rd</v>
          </cell>
          <cell r="AC6615">
            <v>18</v>
          </cell>
          <cell r="AE6615">
            <v>100</v>
          </cell>
          <cell r="AF6615" t="str">
            <v/>
          </cell>
        </row>
        <row r="6616">
          <cell r="A6616">
            <v>43806</v>
          </cell>
          <cell r="AB6616" t="str">
            <v>2nd</v>
          </cell>
          <cell r="AC6616">
            <v>19</v>
          </cell>
          <cell r="AE6616">
            <v>100</v>
          </cell>
          <cell r="AF6616" t="str">
            <v/>
          </cell>
        </row>
        <row r="6617">
          <cell r="A6617">
            <v>43806</v>
          </cell>
          <cell r="AC6617">
            <v>8</v>
          </cell>
          <cell r="AE6617">
            <v>100</v>
          </cell>
          <cell r="AF6617" t="str">
            <v/>
          </cell>
        </row>
        <row r="6618">
          <cell r="A6618">
            <v>43806</v>
          </cell>
          <cell r="AC6618">
            <v>5</v>
          </cell>
          <cell r="AE6618">
            <v>100</v>
          </cell>
          <cell r="AF6618" t="str">
            <v/>
          </cell>
        </row>
        <row r="6619">
          <cell r="A6619">
            <v>43806</v>
          </cell>
          <cell r="AC6619">
            <v>13</v>
          </cell>
          <cell r="AE6619">
            <v>100</v>
          </cell>
          <cell r="AF6619" t="str">
            <v/>
          </cell>
        </row>
        <row r="6620">
          <cell r="A6620">
            <v>43806</v>
          </cell>
          <cell r="AC6620">
            <v>21</v>
          </cell>
          <cell r="AE6620">
            <v>100</v>
          </cell>
          <cell r="AF6620" t="str">
            <v/>
          </cell>
        </row>
        <row r="6621">
          <cell r="A6621">
            <v>43806</v>
          </cell>
          <cell r="AB6621" t="str">
            <v>3rd</v>
          </cell>
          <cell r="AC6621">
            <v>7</v>
          </cell>
          <cell r="AE6621">
            <v>100</v>
          </cell>
          <cell r="AF6621" t="str">
            <v/>
          </cell>
        </row>
        <row r="6622">
          <cell r="A6622">
            <v>43813</v>
          </cell>
          <cell r="AC6622">
            <v>4.8</v>
          </cell>
          <cell r="AE6622">
            <v>100</v>
          </cell>
          <cell r="AF6622" t="str">
            <v/>
          </cell>
        </row>
        <row r="6623">
          <cell r="A6623">
            <v>43813</v>
          </cell>
          <cell r="AB6623" t="str">
            <v>3rd</v>
          </cell>
          <cell r="AC6623">
            <v>2.25</v>
          </cell>
          <cell r="AE6623">
            <v>100</v>
          </cell>
          <cell r="AF6623" t="str">
            <v/>
          </cell>
        </row>
        <row r="6624">
          <cell r="A6624">
            <v>43813</v>
          </cell>
          <cell r="AC6624">
            <v>10</v>
          </cell>
          <cell r="AE6624">
            <v>100</v>
          </cell>
          <cell r="AF6624" t="str">
            <v/>
          </cell>
        </row>
        <row r="6625">
          <cell r="A6625">
            <v>43813</v>
          </cell>
          <cell r="AC6625">
            <v>11</v>
          </cell>
          <cell r="AE6625">
            <v>100</v>
          </cell>
          <cell r="AF6625" t="str">
            <v/>
          </cell>
        </row>
        <row r="6626">
          <cell r="A6626">
            <v>43813</v>
          </cell>
          <cell r="AB6626" t="str">
            <v>WON</v>
          </cell>
          <cell r="AC6626">
            <v>5</v>
          </cell>
          <cell r="AE6626">
            <v>100</v>
          </cell>
          <cell r="AF6626">
            <v>500</v>
          </cell>
        </row>
        <row r="6627">
          <cell r="A6627">
            <v>43813</v>
          </cell>
          <cell r="AC6627">
            <v>2.7</v>
          </cell>
          <cell r="AE6627">
            <v>100</v>
          </cell>
          <cell r="AF6627" t="str">
            <v/>
          </cell>
        </row>
        <row r="6628">
          <cell r="A6628">
            <v>43813</v>
          </cell>
          <cell r="AB6628" t="str">
            <v>WON</v>
          </cell>
          <cell r="AC6628">
            <v>4.3</v>
          </cell>
          <cell r="AE6628">
            <v>100</v>
          </cell>
          <cell r="AF6628">
            <v>430</v>
          </cell>
        </row>
        <row r="6629">
          <cell r="A6629">
            <v>43813</v>
          </cell>
          <cell r="AC6629">
            <v>5</v>
          </cell>
          <cell r="AE6629">
            <v>100</v>
          </cell>
          <cell r="AF6629" t="str">
            <v/>
          </cell>
        </row>
        <row r="6630">
          <cell r="A6630">
            <v>43813</v>
          </cell>
          <cell r="AB6630" t="str">
            <v>2nd</v>
          </cell>
          <cell r="AC6630">
            <v>8.5</v>
          </cell>
          <cell r="AE6630">
            <v>100</v>
          </cell>
          <cell r="AF6630" t="str">
            <v/>
          </cell>
        </row>
        <row r="6631">
          <cell r="A6631">
            <v>43813</v>
          </cell>
          <cell r="AC6631">
            <v>12</v>
          </cell>
          <cell r="AE6631">
            <v>100</v>
          </cell>
          <cell r="AF6631" t="str">
            <v/>
          </cell>
        </row>
        <row r="6632">
          <cell r="A6632">
            <v>43813</v>
          </cell>
          <cell r="AB6632" t="str">
            <v>WON</v>
          </cell>
          <cell r="AC6632">
            <v>3</v>
          </cell>
          <cell r="AE6632">
            <v>100</v>
          </cell>
          <cell r="AF6632">
            <v>300</v>
          </cell>
        </row>
        <row r="6633">
          <cell r="A6633">
            <v>43813</v>
          </cell>
          <cell r="AC6633">
            <v>4.8</v>
          </cell>
          <cell r="AE6633">
            <v>100</v>
          </cell>
          <cell r="AF6633" t="str">
            <v/>
          </cell>
        </row>
        <row r="6634">
          <cell r="A6634">
            <v>43813</v>
          </cell>
          <cell r="AC6634">
            <v>4.8</v>
          </cell>
          <cell r="AE6634">
            <v>100</v>
          </cell>
          <cell r="AF6634" t="str">
            <v/>
          </cell>
        </row>
        <row r="6635">
          <cell r="A6635">
            <v>43813</v>
          </cell>
          <cell r="AB6635" t="str">
            <v>Ntd</v>
          </cell>
          <cell r="AC6635">
            <v>6</v>
          </cell>
          <cell r="AE6635">
            <v>100</v>
          </cell>
          <cell r="AF6635" t="str">
            <v/>
          </cell>
        </row>
        <row r="6636">
          <cell r="A6636">
            <v>43813</v>
          </cell>
          <cell r="AB6636" t="str">
            <v>2nd</v>
          </cell>
          <cell r="AC6636">
            <v>15</v>
          </cell>
          <cell r="AE6636">
            <v>100</v>
          </cell>
          <cell r="AF6636" t="str">
            <v/>
          </cell>
        </row>
        <row r="6637">
          <cell r="A6637">
            <v>43813</v>
          </cell>
          <cell r="AC6637">
            <v>2.4</v>
          </cell>
          <cell r="AE6637">
            <v>100</v>
          </cell>
          <cell r="AF6637" t="str">
            <v/>
          </cell>
        </row>
        <row r="6638">
          <cell r="A6638">
            <v>43813</v>
          </cell>
          <cell r="AC6638">
            <v>41</v>
          </cell>
          <cell r="AE6638">
            <v>100</v>
          </cell>
          <cell r="AF6638" t="str">
            <v/>
          </cell>
        </row>
        <row r="6639">
          <cell r="A6639">
            <v>43813</v>
          </cell>
          <cell r="AB6639" t="str">
            <v>WON</v>
          </cell>
          <cell r="AC6639">
            <v>13.2</v>
          </cell>
          <cell r="AE6639">
            <v>100</v>
          </cell>
          <cell r="AF6639">
            <v>1320</v>
          </cell>
        </row>
        <row r="6640">
          <cell r="A6640">
            <v>43813</v>
          </cell>
          <cell r="AC6640">
            <v>31</v>
          </cell>
          <cell r="AE6640">
            <v>100</v>
          </cell>
          <cell r="AF6640" t="str">
            <v/>
          </cell>
        </row>
        <row r="6641">
          <cell r="A6641">
            <v>43813</v>
          </cell>
          <cell r="AC6641">
            <v>15</v>
          </cell>
          <cell r="AE6641">
            <v>100</v>
          </cell>
          <cell r="AF6641" t="str">
            <v/>
          </cell>
        </row>
        <row r="6642">
          <cell r="A6642">
            <v>43813</v>
          </cell>
          <cell r="AB6642" t="str">
            <v>WON</v>
          </cell>
          <cell r="AC6642">
            <v>3.9</v>
          </cell>
          <cell r="AE6642">
            <v>100</v>
          </cell>
          <cell r="AF6642">
            <v>390</v>
          </cell>
        </row>
        <row r="6643">
          <cell r="A6643">
            <v>43813</v>
          </cell>
          <cell r="AB6643" t="str">
            <v>2nd</v>
          </cell>
          <cell r="AC6643">
            <v>8.5</v>
          </cell>
          <cell r="AE6643">
            <v>100</v>
          </cell>
          <cell r="AF6643" t="str">
            <v/>
          </cell>
        </row>
        <row r="6644">
          <cell r="A6644">
            <v>43813</v>
          </cell>
          <cell r="AC6644">
            <v>10</v>
          </cell>
          <cell r="AE6644">
            <v>100</v>
          </cell>
          <cell r="AF6644" t="str">
            <v/>
          </cell>
        </row>
        <row r="6645">
          <cell r="A6645">
            <v>43813</v>
          </cell>
          <cell r="AC6645">
            <v>4.8</v>
          </cell>
          <cell r="AE6645">
            <v>100</v>
          </cell>
          <cell r="AF6645" t="str">
            <v/>
          </cell>
        </row>
        <row r="6646">
          <cell r="A6646">
            <v>43813</v>
          </cell>
          <cell r="AC6646">
            <v>11</v>
          </cell>
          <cell r="AE6646">
            <v>100</v>
          </cell>
          <cell r="AF6646" t="str">
            <v/>
          </cell>
        </row>
        <row r="6647">
          <cell r="A6647">
            <v>43813</v>
          </cell>
          <cell r="AB6647" t="str">
            <v>WON</v>
          </cell>
          <cell r="AC6647">
            <v>3.8</v>
          </cell>
          <cell r="AE6647">
            <v>100</v>
          </cell>
          <cell r="AF6647">
            <v>380</v>
          </cell>
        </row>
        <row r="6648">
          <cell r="A6648">
            <v>43813</v>
          </cell>
          <cell r="AC6648">
            <v>9.5</v>
          </cell>
          <cell r="AE6648">
            <v>100</v>
          </cell>
          <cell r="AF6648" t="str">
            <v/>
          </cell>
        </row>
        <row r="6649">
          <cell r="A6649">
            <v>43813</v>
          </cell>
          <cell r="AB6649" t="str">
            <v>3rd</v>
          </cell>
          <cell r="AC6649">
            <v>4.5999999999999996</v>
          </cell>
          <cell r="AE6649">
            <v>100</v>
          </cell>
          <cell r="AF6649" t="str">
            <v/>
          </cell>
        </row>
        <row r="6650">
          <cell r="A6650">
            <v>43813</v>
          </cell>
          <cell r="AC6650">
            <v>10</v>
          </cell>
          <cell r="AE6650">
            <v>100</v>
          </cell>
          <cell r="AF6650" t="str">
            <v/>
          </cell>
        </row>
        <row r="6651">
          <cell r="A6651">
            <v>43813</v>
          </cell>
          <cell r="AC6651">
            <v>41</v>
          </cell>
          <cell r="AE6651">
            <v>100</v>
          </cell>
          <cell r="AF6651" t="str">
            <v/>
          </cell>
        </row>
        <row r="6652">
          <cell r="A6652">
            <v>43820</v>
          </cell>
          <cell r="AB6652" t="str">
            <v>WON</v>
          </cell>
          <cell r="AC6652">
            <v>2.9</v>
          </cell>
          <cell r="AE6652">
            <v>100</v>
          </cell>
          <cell r="AF6652">
            <v>290</v>
          </cell>
        </row>
        <row r="6653">
          <cell r="A6653">
            <v>43820</v>
          </cell>
          <cell r="AB6653" t="str">
            <v>2nd</v>
          </cell>
          <cell r="AC6653">
            <v>2.9</v>
          </cell>
          <cell r="AE6653">
            <v>100</v>
          </cell>
          <cell r="AF6653" t="str">
            <v/>
          </cell>
        </row>
        <row r="6654">
          <cell r="A6654">
            <v>43820</v>
          </cell>
          <cell r="AC6654">
            <v>6</v>
          </cell>
          <cell r="AE6654">
            <v>100</v>
          </cell>
          <cell r="AF6654" t="str">
            <v/>
          </cell>
        </row>
        <row r="6655">
          <cell r="A6655">
            <v>43820</v>
          </cell>
          <cell r="AC6655">
            <v>16</v>
          </cell>
          <cell r="AE6655">
            <v>100</v>
          </cell>
          <cell r="AF6655" t="str">
            <v/>
          </cell>
        </row>
        <row r="6656">
          <cell r="A6656">
            <v>43820</v>
          </cell>
          <cell r="AB6656" t="str">
            <v>Ntd</v>
          </cell>
          <cell r="AC6656">
            <v>11</v>
          </cell>
          <cell r="AE6656">
            <v>100</v>
          </cell>
          <cell r="AF6656" t="str">
            <v/>
          </cell>
        </row>
        <row r="6657">
          <cell r="A6657">
            <v>43820</v>
          </cell>
          <cell r="AB6657" t="str">
            <v>WON</v>
          </cell>
          <cell r="AC6657">
            <v>3.8</v>
          </cell>
          <cell r="AE6657">
            <v>100</v>
          </cell>
          <cell r="AF6657">
            <v>380</v>
          </cell>
        </row>
        <row r="6658">
          <cell r="A6658">
            <v>43820</v>
          </cell>
          <cell r="AB6658" t="str">
            <v>3rd</v>
          </cell>
          <cell r="AC6658">
            <v>3</v>
          </cell>
          <cell r="AE6658">
            <v>100</v>
          </cell>
          <cell r="AF6658" t="str">
            <v/>
          </cell>
        </row>
        <row r="6659">
          <cell r="A6659">
            <v>43820</v>
          </cell>
          <cell r="AB6659" t="str">
            <v>2nd</v>
          </cell>
          <cell r="AC6659">
            <v>6</v>
          </cell>
          <cell r="AE6659">
            <v>100</v>
          </cell>
          <cell r="AF6659" t="str">
            <v/>
          </cell>
        </row>
        <row r="6660">
          <cell r="A6660">
            <v>43820</v>
          </cell>
          <cell r="AC6660">
            <v>11</v>
          </cell>
          <cell r="AE6660">
            <v>100</v>
          </cell>
          <cell r="AF6660" t="str">
            <v/>
          </cell>
        </row>
        <row r="6661">
          <cell r="A6661">
            <v>43820</v>
          </cell>
          <cell r="AC6661">
            <v>17</v>
          </cell>
          <cell r="AE6661">
            <v>100</v>
          </cell>
          <cell r="AF6661" t="str">
            <v/>
          </cell>
        </row>
        <row r="6662">
          <cell r="A6662">
            <v>43820</v>
          </cell>
          <cell r="AC6662">
            <v>3.3</v>
          </cell>
          <cell r="AE6662">
            <v>100</v>
          </cell>
          <cell r="AF6662" t="str">
            <v/>
          </cell>
        </row>
        <row r="6663">
          <cell r="A6663">
            <v>43820</v>
          </cell>
          <cell r="AB6663" t="str">
            <v>2nd</v>
          </cell>
          <cell r="AC6663">
            <v>4</v>
          </cell>
          <cell r="AE6663">
            <v>100</v>
          </cell>
          <cell r="AF6663" t="str">
            <v/>
          </cell>
        </row>
        <row r="6664">
          <cell r="A6664">
            <v>43820</v>
          </cell>
          <cell r="AB6664" t="str">
            <v>WON</v>
          </cell>
          <cell r="AC6664">
            <v>3.9</v>
          </cell>
          <cell r="AE6664">
            <v>100</v>
          </cell>
          <cell r="AF6664">
            <v>390</v>
          </cell>
        </row>
        <row r="6665">
          <cell r="A6665">
            <v>43820</v>
          </cell>
          <cell r="AC6665">
            <v>10</v>
          </cell>
          <cell r="AE6665">
            <v>100</v>
          </cell>
          <cell r="AF6665" t="str">
            <v/>
          </cell>
        </row>
        <row r="6666">
          <cell r="A6666">
            <v>43820</v>
          </cell>
          <cell r="AB6666" t="str">
            <v>3rd</v>
          </cell>
          <cell r="AC6666">
            <v>26</v>
          </cell>
          <cell r="AE6666">
            <v>100</v>
          </cell>
          <cell r="AF6666" t="str">
            <v/>
          </cell>
        </row>
        <row r="6667">
          <cell r="A6667">
            <v>43820</v>
          </cell>
          <cell r="AB6667" t="str">
            <v>3rd</v>
          </cell>
          <cell r="AC6667">
            <v>3.4</v>
          </cell>
          <cell r="AE6667">
            <v>100</v>
          </cell>
          <cell r="AF6667" t="str">
            <v/>
          </cell>
        </row>
        <row r="6668">
          <cell r="A6668">
            <v>43820</v>
          </cell>
          <cell r="AB6668" t="str">
            <v>2nd</v>
          </cell>
          <cell r="AC6668">
            <v>4.2</v>
          </cell>
          <cell r="AE6668">
            <v>100</v>
          </cell>
          <cell r="AF6668" t="str">
            <v/>
          </cell>
        </row>
        <row r="6669">
          <cell r="A6669">
            <v>43820</v>
          </cell>
          <cell r="AB6669" t="str">
            <v>WON</v>
          </cell>
          <cell r="AC6669">
            <v>6.7</v>
          </cell>
          <cell r="AE6669">
            <v>100</v>
          </cell>
          <cell r="AF6669">
            <v>670</v>
          </cell>
        </row>
        <row r="6670">
          <cell r="A6670">
            <v>43820</v>
          </cell>
          <cell r="AC6670">
            <v>9</v>
          </cell>
          <cell r="AE6670">
            <v>100</v>
          </cell>
          <cell r="AF6670" t="str">
            <v/>
          </cell>
        </row>
        <row r="6671">
          <cell r="A6671">
            <v>43820</v>
          </cell>
          <cell r="AC6671">
            <v>12</v>
          </cell>
          <cell r="AE6671">
            <v>100</v>
          </cell>
          <cell r="AF6671" t="str">
            <v/>
          </cell>
        </row>
        <row r="6672">
          <cell r="A6672">
            <v>43820</v>
          </cell>
          <cell r="AB6672" t="str">
            <v>WON</v>
          </cell>
          <cell r="AC6672">
            <v>1.9</v>
          </cell>
          <cell r="AE6672">
            <v>100</v>
          </cell>
          <cell r="AF6672">
            <v>190</v>
          </cell>
        </row>
        <row r="6673">
          <cell r="A6673">
            <v>43820</v>
          </cell>
          <cell r="AC6673">
            <v>17</v>
          </cell>
          <cell r="AE6673">
            <v>100</v>
          </cell>
          <cell r="AF6673" t="str">
            <v/>
          </cell>
        </row>
        <row r="6674">
          <cell r="A6674">
            <v>43820</v>
          </cell>
          <cell r="AB6674" t="str">
            <v>3rd</v>
          </cell>
          <cell r="AC6674">
            <v>6.5</v>
          </cell>
          <cell r="AE6674">
            <v>100</v>
          </cell>
          <cell r="AF6674" t="str">
            <v/>
          </cell>
        </row>
        <row r="6675">
          <cell r="A6675">
            <v>43820</v>
          </cell>
          <cell r="AC6675">
            <v>7.5</v>
          </cell>
          <cell r="AE6675">
            <v>100</v>
          </cell>
          <cell r="AF6675" t="str">
            <v/>
          </cell>
        </row>
        <row r="6676">
          <cell r="A6676">
            <v>43820</v>
          </cell>
          <cell r="AB6676" t="str">
            <v>2nd</v>
          </cell>
          <cell r="AC6676">
            <v>17</v>
          </cell>
          <cell r="AE6676">
            <v>100</v>
          </cell>
          <cell r="AF6676" t="str">
            <v/>
          </cell>
        </row>
        <row r="6677">
          <cell r="A6677">
            <v>43820</v>
          </cell>
          <cell r="AC6677">
            <v>2.35</v>
          </cell>
          <cell r="AE6677">
            <v>100</v>
          </cell>
          <cell r="AF6677" t="str">
            <v/>
          </cell>
        </row>
        <row r="6678">
          <cell r="A6678">
            <v>43820</v>
          </cell>
          <cell r="AC6678">
            <v>6.5</v>
          </cell>
          <cell r="AE6678">
            <v>100</v>
          </cell>
          <cell r="AF6678" t="str">
            <v/>
          </cell>
        </row>
        <row r="6679">
          <cell r="A6679">
            <v>43820</v>
          </cell>
          <cell r="AB6679" t="str">
            <v>3rd</v>
          </cell>
          <cell r="AC6679">
            <v>7.5</v>
          </cell>
          <cell r="AE6679">
            <v>100</v>
          </cell>
          <cell r="AF6679" t="str">
            <v/>
          </cell>
        </row>
        <row r="6680">
          <cell r="A6680">
            <v>43820</v>
          </cell>
          <cell r="AC6680">
            <v>21</v>
          </cell>
          <cell r="AE6680">
            <v>100</v>
          </cell>
          <cell r="AF6680" t="str">
            <v/>
          </cell>
        </row>
        <row r="6681">
          <cell r="A6681">
            <v>43820</v>
          </cell>
          <cell r="AB6681" t="str">
            <v>2nd</v>
          </cell>
          <cell r="AC6681">
            <v>31</v>
          </cell>
          <cell r="AE6681">
            <v>100</v>
          </cell>
          <cell r="AF6681" t="str">
            <v/>
          </cell>
        </row>
        <row r="6682">
          <cell r="A6682">
            <v>43820</v>
          </cell>
          <cell r="AC6682">
            <v>3.7</v>
          </cell>
          <cell r="AE6682">
            <v>100</v>
          </cell>
          <cell r="AF6682" t="str">
            <v/>
          </cell>
        </row>
        <row r="6683">
          <cell r="A6683">
            <v>43820</v>
          </cell>
          <cell r="AB6683" t="str">
            <v>3rd</v>
          </cell>
          <cell r="AC6683">
            <v>7.5</v>
          </cell>
          <cell r="AE6683">
            <v>100</v>
          </cell>
          <cell r="AF6683" t="str">
            <v/>
          </cell>
        </row>
        <row r="6684">
          <cell r="A6684">
            <v>43820</v>
          </cell>
          <cell r="AC6684">
            <v>9.5</v>
          </cell>
          <cell r="AE6684">
            <v>100</v>
          </cell>
          <cell r="AF6684" t="str">
            <v/>
          </cell>
        </row>
        <row r="6685">
          <cell r="A6685">
            <v>43820</v>
          </cell>
          <cell r="AC6685">
            <v>3.5</v>
          </cell>
          <cell r="AE6685">
            <v>100</v>
          </cell>
          <cell r="AF6685" t="str">
            <v/>
          </cell>
        </row>
        <row r="6686">
          <cell r="A6686">
            <v>43820</v>
          </cell>
          <cell r="AB6686" t="str">
            <v>2nd</v>
          </cell>
          <cell r="AC6686">
            <v>26</v>
          </cell>
          <cell r="AE6686">
            <v>100</v>
          </cell>
          <cell r="AF6686" t="str">
            <v/>
          </cell>
        </row>
        <row r="6687">
          <cell r="A6687">
            <v>43825</v>
          </cell>
          <cell r="AB6687" t="str">
            <v>WON</v>
          </cell>
          <cell r="AC6687">
            <v>1.95</v>
          </cell>
          <cell r="AE6687">
            <v>100</v>
          </cell>
          <cell r="AF6687">
            <v>195</v>
          </cell>
        </row>
        <row r="6688">
          <cell r="A6688">
            <v>43825</v>
          </cell>
          <cell r="AB6688" t="str">
            <v>Ntd</v>
          </cell>
          <cell r="AC6688">
            <v>5</v>
          </cell>
          <cell r="AE6688">
            <v>100</v>
          </cell>
          <cell r="AF6688" t="str">
            <v/>
          </cell>
        </row>
        <row r="6689">
          <cell r="A6689">
            <v>43825</v>
          </cell>
          <cell r="AC6689">
            <v>7.5</v>
          </cell>
          <cell r="AE6689">
            <v>100</v>
          </cell>
          <cell r="AF6689" t="str">
            <v/>
          </cell>
        </row>
        <row r="6690">
          <cell r="A6690">
            <v>43825</v>
          </cell>
          <cell r="AB6690" t="str">
            <v>2nd</v>
          </cell>
          <cell r="AC6690">
            <v>8</v>
          </cell>
          <cell r="AE6690">
            <v>100</v>
          </cell>
          <cell r="AF6690" t="str">
            <v/>
          </cell>
        </row>
        <row r="6691">
          <cell r="A6691">
            <v>43825</v>
          </cell>
          <cell r="AC6691">
            <v>10</v>
          </cell>
          <cell r="AE6691">
            <v>100</v>
          </cell>
          <cell r="AF6691" t="str">
            <v/>
          </cell>
        </row>
        <row r="6692">
          <cell r="A6692">
            <v>43825</v>
          </cell>
          <cell r="AC6692">
            <v>9.5</v>
          </cell>
          <cell r="AE6692">
            <v>100</v>
          </cell>
          <cell r="AF6692" t="str">
            <v/>
          </cell>
        </row>
        <row r="6693">
          <cell r="A6693">
            <v>43825</v>
          </cell>
          <cell r="AB6693" t="str">
            <v>2nd</v>
          </cell>
          <cell r="AC6693">
            <v>5.5</v>
          </cell>
          <cell r="AE6693">
            <v>100</v>
          </cell>
          <cell r="AF6693" t="str">
            <v/>
          </cell>
        </row>
        <row r="6694">
          <cell r="A6694">
            <v>43825</v>
          </cell>
          <cell r="AC6694">
            <v>14</v>
          </cell>
          <cell r="AE6694">
            <v>100</v>
          </cell>
          <cell r="AF6694" t="str">
            <v/>
          </cell>
        </row>
        <row r="6695">
          <cell r="A6695">
            <v>43825</v>
          </cell>
          <cell r="AC6695">
            <v>4.5999999999999996</v>
          </cell>
          <cell r="AE6695">
            <v>100</v>
          </cell>
          <cell r="AF6695" t="str">
            <v/>
          </cell>
        </row>
        <row r="6696">
          <cell r="A6696">
            <v>43825</v>
          </cell>
          <cell r="AC6696">
            <v>4.8</v>
          </cell>
          <cell r="AE6696">
            <v>100</v>
          </cell>
          <cell r="AF6696" t="str">
            <v/>
          </cell>
        </row>
        <row r="6697">
          <cell r="A6697">
            <v>43825</v>
          </cell>
          <cell r="AC6697">
            <v>3.3</v>
          </cell>
          <cell r="AE6697">
            <v>100</v>
          </cell>
          <cell r="AF6697" t="str">
            <v/>
          </cell>
        </row>
        <row r="6698">
          <cell r="A6698">
            <v>43825</v>
          </cell>
          <cell r="AB6698" t="str">
            <v>WON</v>
          </cell>
          <cell r="AC6698">
            <v>7</v>
          </cell>
          <cell r="AE6698">
            <v>100</v>
          </cell>
          <cell r="AF6698">
            <v>700</v>
          </cell>
        </row>
        <row r="6699">
          <cell r="A6699">
            <v>43825</v>
          </cell>
          <cell r="AB6699" t="str">
            <v>L/Scr</v>
          </cell>
          <cell r="AC6699">
            <v>1</v>
          </cell>
          <cell r="AE6699" t="str">
            <v/>
          </cell>
          <cell r="AF6699" t="str">
            <v/>
          </cell>
        </row>
        <row r="6700">
          <cell r="A6700">
            <v>43825</v>
          </cell>
          <cell r="AB6700" t="str">
            <v>2nd</v>
          </cell>
          <cell r="AC6700">
            <v>4</v>
          </cell>
          <cell r="AE6700">
            <v>100</v>
          </cell>
          <cell r="AF6700" t="str">
            <v/>
          </cell>
        </row>
        <row r="6701">
          <cell r="A6701">
            <v>43825</v>
          </cell>
          <cell r="AB6701" t="str">
            <v>3rd</v>
          </cell>
          <cell r="AC6701">
            <v>31</v>
          </cell>
          <cell r="AE6701">
            <v>100</v>
          </cell>
          <cell r="AF6701" t="str">
            <v/>
          </cell>
        </row>
        <row r="6702">
          <cell r="A6702">
            <v>43825</v>
          </cell>
          <cell r="AB6702" t="str">
            <v>2nd</v>
          </cell>
          <cell r="AC6702">
            <v>3.7</v>
          </cell>
          <cell r="AE6702">
            <v>100</v>
          </cell>
          <cell r="AF6702" t="str">
            <v/>
          </cell>
        </row>
        <row r="6703">
          <cell r="A6703">
            <v>43825</v>
          </cell>
          <cell r="AB6703" t="str">
            <v>WON</v>
          </cell>
          <cell r="AC6703">
            <v>3.1</v>
          </cell>
          <cell r="AE6703">
            <v>100</v>
          </cell>
          <cell r="AF6703">
            <v>310</v>
          </cell>
        </row>
        <row r="6704">
          <cell r="A6704">
            <v>43825</v>
          </cell>
          <cell r="AC6704">
            <v>15</v>
          </cell>
          <cell r="AE6704">
            <v>100</v>
          </cell>
          <cell r="AF6704" t="str">
            <v/>
          </cell>
        </row>
        <row r="6705">
          <cell r="A6705">
            <v>43825</v>
          </cell>
          <cell r="AB6705" t="str">
            <v>3rd</v>
          </cell>
          <cell r="AC6705">
            <v>11</v>
          </cell>
          <cell r="AE6705">
            <v>100</v>
          </cell>
          <cell r="AF6705" t="str">
            <v/>
          </cell>
        </row>
        <row r="6706">
          <cell r="A6706">
            <v>43825</v>
          </cell>
          <cell r="AC6706">
            <v>26</v>
          </cell>
          <cell r="AE6706">
            <v>100</v>
          </cell>
          <cell r="AF6706" t="str">
            <v/>
          </cell>
        </row>
        <row r="6707">
          <cell r="A6707">
            <v>43825</v>
          </cell>
          <cell r="AC6707">
            <v>7.5</v>
          </cell>
          <cell r="AE6707">
            <v>100</v>
          </cell>
          <cell r="AF6707" t="str">
            <v/>
          </cell>
        </row>
        <row r="6708">
          <cell r="A6708">
            <v>43825</v>
          </cell>
          <cell r="AB6708" t="str">
            <v>3rd</v>
          </cell>
          <cell r="AC6708">
            <v>9.5</v>
          </cell>
          <cell r="AE6708">
            <v>100</v>
          </cell>
          <cell r="AF6708" t="str">
            <v/>
          </cell>
        </row>
        <row r="6709">
          <cell r="A6709">
            <v>43825</v>
          </cell>
          <cell r="AB6709" t="str">
            <v>2nd</v>
          </cell>
          <cell r="AC6709">
            <v>7.5</v>
          </cell>
          <cell r="AE6709">
            <v>100</v>
          </cell>
          <cell r="AF6709" t="str">
            <v/>
          </cell>
        </row>
        <row r="6710">
          <cell r="A6710">
            <v>43825</v>
          </cell>
          <cell r="AC6710">
            <v>2.6</v>
          </cell>
          <cell r="AE6710">
            <v>100</v>
          </cell>
          <cell r="AF6710" t="str">
            <v/>
          </cell>
        </row>
        <row r="6711">
          <cell r="A6711">
            <v>43825</v>
          </cell>
          <cell r="AB6711" t="str">
            <v>WON</v>
          </cell>
          <cell r="AC6711">
            <v>5.5</v>
          </cell>
          <cell r="AE6711">
            <v>100</v>
          </cell>
          <cell r="AF6711">
            <v>550</v>
          </cell>
        </row>
        <row r="6712">
          <cell r="A6712">
            <v>43825</v>
          </cell>
          <cell r="AB6712" t="str">
            <v>WON</v>
          </cell>
          <cell r="AC6712">
            <v>4.5</v>
          </cell>
          <cell r="AE6712">
            <v>100</v>
          </cell>
          <cell r="AF6712">
            <v>450</v>
          </cell>
        </row>
        <row r="6713">
          <cell r="A6713">
            <v>43825</v>
          </cell>
          <cell r="AC6713">
            <v>12</v>
          </cell>
          <cell r="AE6713">
            <v>100</v>
          </cell>
          <cell r="AF6713" t="str">
            <v/>
          </cell>
        </row>
        <row r="6714">
          <cell r="A6714">
            <v>43825</v>
          </cell>
          <cell r="AC6714">
            <v>15</v>
          </cell>
          <cell r="AE6714">
            <v>100</v>
          </cell>
          <cell r="AF6714" t="str">
            <v/>
          </cell>
        </row>
        <row r="6715">
          <cell r="A6715">
            <v>43825</v>
          </cell>
          <cell r="AB6715" t="str">
            <v>3rd</v>
          </cell>
          <cell r="AC6715">
            <v>4.8</v>
          </cell>
          <cell r="AE6715">
            <v>100</v>
          </cell>
          <cell r="AF6715" t="str">
            <v/>
          </cell>
        </row>
        <row r="6716">
          <cell r="A6716">
            <v>43825</v>
          </cell>
          <cell r="AC6716">
            <v>6.5</v>
          </cell>
          <cell r="AE6716">
            <v>100</v>
          </cell>
          <cell r="AF6716" t="str">
            <v/>
          </cell>
        </row>
        <row r="6717">
          <cell r="A6717">
            <v>43827</v>
          </cell>
          <cell r="AB6717" t="str">
            <v>2nd</v>
          </cell>
          <cell r="AC6717">
            <v>5.5</v>
          </cell>
          <cell r="AE6717">
            <v>100</v>
          </cell>
          <cell r="AF6717" t="str">
            <v/>
          </cell>
        </row>
        <row r="6718">
          <cell r="A6718">
            <v>43827</v>
          </cell>
          <cell r="AC6718">
            <v>8.5</v>
          </cell>
          <cell r="AE6718">
            <v>100</v>
          </cell>
          <cell r="AF6718" t="str">
            <v/>
          </cell>
        </row>
        <row r="6719">
          <cell r="A6719">
            <v>43827</v>
          </cell>
          <cell r="AB6719" t="str">
            <v>3rd</v>
          </cell>
          <cell r="AC6719">
            <v>7</v>
          </cell>
          <cell r="AE6719">
            <v>100</v>
          </cell>
          <cell r="AF6719" t="str">
            <v/>
          </cell>
        </row>
        <row r="6720">
          <cell r="A6720">
            <v>43827</v>
          </cell>
          <cell r="AC6720">
            <v>4.2</v>
          </cell>
          <cell r="AE6720">
            <v>100</v>
          </cell>
          <cell r="AF6720" t="str">
            <v/>
          </cell>
        </row>
        <row r="6721">
          <cell r="A6721">
            <v>43827</v>
          </cell>
          <cell r="AB6721" t="str">
            <v>WON</v>
          </cell>
          <cell r="AC6721">
            <v>6.6</v>
          </cell>
          <cell r="AE6721">
            <v>100</v>
          </cell>
          <cell r="AF6721">
            <v>660</v>
          </cell>
        </row>
        <row r="6722">
          <cell r="A6722">
            <v>43827</v>
          </cell>
          <cell r="AB6722" t="str">
            <v>3rd</v>
          </cell>
          <cell r="AC6722">
            <v>3.4</v>
          </cell>
          <cell r="AE6722">
            <v>100</v>
          </cell>
          <cell r="AF6722" t="str">
            <v/>
          </cell>
        </row>
        <row r="6723">
          <cell r="A6723">
            <v>43827</v>
          </cell>
          <cell r="AC6723">
            <v>4.4000000000000004</v>
          </cell>
          <cell r="AE6723">
            <v>100</v>
          </cell>
          <cell r="AF6723" t="str">
            <v/>
          </cell>
        </row>
        <row r="6724">
          <cell r="A6724">
            <v>43827</v>
          </cell>
          <cell r="AB6724" t="str">
            <v>WON</v>
          </cell>
          <cell r="AC6724">
            <v>10</v>
          </cell>
          <cell r="AE6724">
            <v>100</v>
          </cell>
          <cell r="AF6724">
            <v>1000</v>
          </cell>
        </row>
        <row r="6725">
          <cell r="A6725">
            <v>43827</v>
          </cell>
          <cell r="AC6725">
            <v>6.5</v>
          </cell>
          <cell r="AE6725">
            <v>100</v>
          </cell>
          <cell r="AF6725" t="str">
            <v/>
          </cell>
        </row>
        <row r="6726">
          <cell r="A6726">
            <v>43827</v>
          </cell>
          <cell r="AB6726" t="str">
            <v>2nd</v>
          </cell>
          <cell r="AC6726">
            <v>10</v>
          </cell>
          <cell r="AE6726">
            <v>100</v>
          </cell>
          <cell r="AF6726" t="str">
            <v/>
          </cell>
        </row>
        <row r="6727">
          <cell r="A6727">
            <v>43827</v>
          </cell>
          <cell r="AB6727" t="str">
            <v>L/Scr</v>
          </cell>
          <cell r="AC6727">
            <v>1</v>
          </cell>
          <cell r="AE6727" t="str">
            <v/>
          </cell>
          <cell r="AF6727" t="str">
            <v/>
          </cell>
        </row>
        <row r="6728">
          <cell r="A6728">
            <v>43827</v>
          </cell>
          <cell r="AB6728" t="str">
            <v>3rd</v>
          </cell>
          <cell r="AC6728">
            <v>1.6</v>
          </cell>
          <cell r="AE6728">
            <v>100</v>
          </cell>
          <cell r="AF6728" t="str">
            <v/>
          </cell>
        </row>
        <row r="6729">
          <cell r="A6729">
            <v>43827</v>
          </cell>
          <cell r="AC6729">
            <v>6</v>
          </cell>
          <cell r="AE6729">
            <v>100</v>
          </cell>
          <cell r="AF6729" t="str">
            <v/>
          </cell>
        </row>
        <row r="6730">
          <cell r="A6730">
            <v>43827</v>
          </cell>
          <cell r="AC6730">
            <v>21</v>
          </cell>
          <cell r="AE6730">
            <v>100</v>
          </cell>
          <cell r="AF6730" t="str">
            <v/>
          </cell>
        </row>
        <row r="6731">
          <cell r="A6731">
            <v>43827</v>
          </cell>
          <cell r="AC6731">
            <v>15</v>
          </cell>
          <cell r="AE6731">
            <v>100</v>
          </cell>
          <cell r="AF6731" t="str">
            <v/>
          </cell>
        </row>
        <row r="6732">
          <cell r="A6732">
            <v>43827</v>
          </cell>
          <cell r="AB6732" t="str">
            <v>3rd</v>
          </cell>
          <cell r="AC6732">
            <v>13</v>
          </cell>
          <cell r="AE6732">
            <v>100</v>
          </cell>
          <cell r="AF6732" t="str">
            <v/>
          </cell>
        </row>
        <row r="6733">
          <cell r="A6733">
            <v>43827</v>
          </cell>
          <cell r="AC6733">
            <v>9</v>
          </cell>
          <cell r="AE6733">
            <v>100</v>
          </cell>
          <cell r="AF6733" t="str">
            <v/>
          </cell>
        </row>
        <row r="6734">
          <cell r="A6734">
            <v>43827</v>
          </cell>
          <cell r="AC6734">
            <v>4.2</v>
          </cell>
          <cell r="AE6734">
            <v>100</v>
          </cell>
          <cell r="AF6734" t="str">
            <v/>
          </cell>
        </row>
        <row r="6735">
          <cell r="A6735">
            <v>43827</v>
          </cell>
          <cell r="AB6735" t="str">
            <v>WON</v>
          </cell>
          <cell r="AC6735">
            <v>3.1</v>
          </cell>
          <cell r="AE6735">
            <v>100</v>
          </cell>
          <cell r="AF6735">
            <v>310</v>
          </cell>
        </row>
        <row r="6736">
          <cell r="A6736">
            <v>43827</v>
          </cell>
          <cell r="AC6736">
            <v>26</v>
          </cell>
          <cell r="AE6736">
            <v>100</v>
          </cell>
          <cell r="AF6736" t="str">
            <v/>
          </cell>
        </row>
        <row r="6737">
          <cell r="A6737">
            <v>43831</v>
          </cell>
          <cell r="AC6737">
            <v>4.4000000000000004</v>
          </cell>
          <cell r="AE6737">
            <v>100</v>
          </cell>
          <cell r="AF6737" t="str">
            <v/>
          </cell>
        </row>
        <row r="6738">
          <cell r="A6738">
            <v>43831</v>
          </cell>
          <cell r="AB6738" t="str">
            <v>2nd</v>
          </cell>
          <cell r="AC6738">
            <v>2.7</v>
          </cell>
          <cell r="AE6738">
            <v>100</v>
          </cell>
          <cell r="AF6738" t="str">
            <v/>
          </cell>
        </row>
        <row r="6739">
          <cell r="A6739">
            <v>43831</v>
          </cell>
          <cell r="AC6739">
            <v>17</v>
          </cell>
          <cell r="AE6739">
            <v>100</v>
          </cell>
          <cell r="AF6739" t="str">
            <v/>
          </cell>
        </row>
        <row r="6740">
          <cell r="A6740">
            <v>43831</v>
          </cell>
          <cell r="AB6740" t="str">
            <v>3rd</v>
          </cell>
          <cell r="AC6740">
            <v>6</v>
          </cell>
          <cell r="AE6740">
            <v>100</v>
          </cell>
          <cell r="AF6740" t="str">
            <v/>
          </cell>
        </row>
        <row r="6741">
          <cell r="A6741">
            <v>43831</v>
          </cell>
          <cell r="AC6741">
            <v>15</v>
          </cell>
          <cell r="AE6741">
            <v>100</v>
          </cell>
          <cell r="AF6741" t="str">
            <v/>
          </cell>
        </row>
        <row r="6742">
          <cell r="A6742">
            <v>43831</v>
          </cell>
          <cell r="AC6742">
            <v>4.5999999999999996</v>
          </cell>
          <cell r="AE6742">
            <v>100</v>
          </cell>
          <cell r="AF6742" t="str">
            <v/>
          </cell>
        </row>
        <row r="6743">
          <cell r="A6743">
            <v>43831</v>
          </cell>
          <cell r="AB6743" t="str">
            <v>WON</v>
          </cell>
          <cell r="AC6743">
            <v>1.7</v>
          </cell>
          <cell r="AE6743">
            <v>100</v>
          </cell>
          <cell r="AF6743">
            <v>170</v>
          </cell>
        </row>
        <row r="6744">
          <cell r="A6744">
            <v>43831</v>
          </cell>
          <cell r="AB6744" t="str">
            <v>3rd</v>
          </cell>
          <cell r="AC6744">
            <v>20</v>
          </cell>
          <cell r="AE6744">
            <v>100</v>
          </cell>
          <cell r="AF6744" t="str">
            <v/>
          </cell>
        </row>
        <row r="6745">
          <cell r="A6745">
            <v>43831</v>
          </cell>
          <cell r="AB6745" t="str">
            <v>2nd</v>
          </cell>
          <cell r="AC6745">
            <v>11</v>
          </cell>
          <cell r="AE6745">
            <v>100</v>
          </cell>
          <cell r="AF6745" t="str">
            <v/>
          </cell>
        </row>
        <row r="6746">
          <cell r="A6746">
            <v>43831</v>
          </cell>
          <cell r="AC6746">
            <v>10</v>
          </cell>
          <cell r="AE6746">
            <v>100</v>
          </cell>
          <cell r="AF6746" t="str">
            <v/>
          </cell>
        </row>
        <row r="6747">
          <cell r="A6747">
            <v>43831</v>
          </cell>
          <cell r="AB6747" t="str">
            <v>2nd</v>
          </cell>
          <cell r="AC6747">
            <v>3.1</v>
          </cell>
          <cell r="AE6747">
            <v>100</v>
          </cell>
          <cell r="AF6747" t="str">
            <v/>
          </cell>
        </row>
        <row r="6748">
          <cell r="A6748">
            <v>43831</v>
          </cell>
          <cell r="AB6748" t="str">
            <v>WON</v>
          </cell>
          <cell r="AC6748">
            <v>3.4</v>
          </cell>
          <cell r="AE6748">
            <v>100</v>
          </cell>
          <cell r="AF6748">
            <v>340</v>
          </cell>
        </row>
        <row r="6749">
          <cell r="A6749">
            <v>43831</v>
          </cell>
          <cell r="AC6749">
            <v>7.5</v>
          </cell>
          <cell r="AE6749">
            <v>100</v>
          </cell>
          <cell r="AF6749" t="str">
            <v/>
          </cell>
        </row>
        <row r="6750">
          <cell r="A6750">
            <v>43831</v>
          </cell>
          <cell r="AC6750">
            <v>7</v>
          </cell>
          <cell r="AE6750">
            <v>100</v>
          </cell>
          <cell r="AF6750" t="str">
            <v/>
          </cell>
        </row>
        <row r="6751">
          <cell r="A6751">
            <v>43831</v>
          </cell>
          <cell r="AB6751" t="str">
            <v>3rd</v>
          </cell>
          <cell r="AC6751">
            <v>11</v>
          </cell>
          <cell r="AE6751">
            <v>100</v>
          </cell>
          <cell r="AF6751" t="str">
            <v/>
          </cell>
        </row>
        <row r="6752">
          <cell r="A6752">
            <v>43831</v>
          </cell>
          <cell r="AB6752" t="str">
            <v>2nd</v>
          </cell>
          <cell r="AC6752">
            <v>15</v>
          </cell>
          <cell r="AE6752">
            <v>100</v>
          </cell>
          <cell r="AF6752" t="str">
            <v/>
          </cell>
        </row>
        <row r="6753">
          <cell r="A6753">
            <v>43831</v>
          </cell>
          <cell r="AC6753">
            <v>3.7</v>
          </cell>
          <cell r="AE6753">
            <v>100</v>
          </cell>
          <cell r="AF6753" t="str">
            <v/>
          </cell>
        </row>
        <row r="6754">
          <cell r="A6754">
            <v>43831</v>
          </cell>
          <cell r="AB6754" t="str">
            <v>WON</v>
          </cell>
          <cell r="AC6754">
            <v>21.1</v>
          </cell>
          <cell r="AE6754">
            <v>100</v>
          </cell>
          <cell r="AF6754">
            <v>2110</v>
          </cell>
        </row>
        <row r="6755">
          <cell r="A6755">
            <v>43831</v>
          </cell>
          <cell r="AC6755">
            <v>9.5</v>
          </cell>
          <cell r="AE6755">
            <v>100</v>
          </cell>
          <cell r="AF6755" t="str">
            <v/>
          </cell>
        </row>
        <row r="6756">
          <cell r="A6756">
            <v>43831</v>
          </cell>
          <cell r="AC6756">
            <v>6</v>
          </cell>
          <cell r="AE6756">
            <v>100</v>
          </cell>
          <cell r="AF6756" t="str">
            <v/>
          </cell>
        </row>
        <row r="6757">
          <cell r="A6757">
            <v>43831</v>
          </cell>
          <cell r="AB6757" t="str">
            <v>2nd</v>
          </cell>
          <cell r="AC6757">
            <v>6.5</v>
          </cell>
          <cell r="AE6757">
            <v>100</v>
          </cell>
          <cell r="AF6757" t="str">
            <v/>
          </cell>
        </row>
        <row r="6758">
          <cell r="A6758">
            <v>43831</v>
          </cell>
          <cell r="AC6758">
            <v>17</v>
          </cell>
          <cell r="AE6758">
            <v>100</v>
          </cell>
          <cell r="AF6758" t="str">
            <v/>
          </cell>
        </row>
        <row r="6759">
          <cell r="A6759">
            <v>43831</v>
          </cell>
          <cell r="AC6759">
            <v>7</v>
          </cell>
          <cell r="AE6759">
            <v>100</v>
          </cell>
          <cell r="AF6759" t="str">
            <v/>
          </cell>
        </row>
        <row r="6760">
          <cell r="A6760">
            <v>43831</v>
          </cell>
          <cell r="AB6760" t="str">
            <v>3rd</v>
          </cell>
          <cell r="AC6760">
            <v>7</v>
          </cell>
          <cell r="AE6760">
            <v>100</v>
          </cell>
          <cell r="AF6760" t="str">
            <v/>
          </cell>
        </row>
        <row r="6761">
          <cell r="A6761">
            <v>43831</v>
          </cell>
          <cell r="AB6761" t="str">
            <v>WON</v>
          </cell>
          <cell r="AC6761">
            <v>5.5</v>
          </cell>
          <cell r="AE6761">
            <v>100</v>
          </cell>
          <cell r="AF6761">
            <v>550</v>
          </cell>
        </row>
        <row r="6762">
          <cell r="A6762">
            <v>43831</v>
          </cell>
          <cell r="AC6762">
            <v>2.6</v>
          </cell>
          <cell r="AE6762">
            <v>100</v>
          </cell>
          <cell r="AF6762" t="str">
            <v/>
          </cell>
        </row>
        <row r="6763">
          <cell r="A6763">
            <v>43831</v>
          </cell>
          <cell r="AB6763" t="str">
            <v>WON</v>
          </cell>
          <cell r="AC6763">
            <v>19</v>
          </cell>
          <cell r="AE6763">
            <v>100</v>
          </cell>
          <cell r="AF6763">
            <v>1900</v>
          </cell>
        </row>
        <row r="6764">
          <cell r="A6764">
            <v>43831</v>
          </cell>
          <cell r="AC6764">
            <v>8</v>
          </cell>
          <cell r="AE6764">
            <v>100</v>
          </cell>
          <cell r="AF6764" t="str">
            <v/>
          </cell>
        </row>
        <row r="6765">
          <cell r="A6765">
            <v>43831</v>
          </cell>
          <cell r="AB6765" t="str">
            <v>3rd</v>
          </cell>
          <cell r="AC6765">
            <v>13</v>
          </cell>
          <cell r="AE6765">
            <v>100</v>
          </cell>
          <cell r="AF6765" t="str">
            <v/>
          </cell>
        </row>
        <row r="6766">
          <cell r="A6766">
            <v>43831</v>
          </cell>
          <cell r="AB6766" t="str">
            <v>2nd</v>
          </cell>
          <cell r="AC6766">
            <v>4.5999999999999996</v>
          </cell>
          <cell r="AE6766">
            <v>100</v>
          </cell>
          <cell r="AF6766" t="str">
            <v/>
          </cell>
        </row>
        <row r="6767">
          <cell r="A6767">
            <v>43834</v>
          </cell>
          <cell r="AB6767" t="str">
            <v>3rd</v>
          </cell>
          <cell r="AC6767">
            <v>2.6</v>
          </cell>
          <cell r="AE6767">
            <v>100</v>
          </cell>
          <cell r="AF6767" t="str">
            <v/>
          </cell>
        </row>
        <row r="6768">
          <cell r="A6768">
            <v>43834</v>
          </cell>
          <cell r="AC6768">
            <v>4.5999999999999996</v>
          </cell>
          <cell r="AE6768">
            <v>100</v>
          </cell>
          <cell r="AF6768" t="str">
            <v/>
          </cell>
        </row>
        <row r="6769">
          <cell r="A6769">
            <v>43834</v>
          </cell>
          <cell r="AB6769" t="str">
            <v>WON</v>
          </cell>
          <cell r="AC6769">
            <v>5.0999999999999996</v>
          </cell>
          <cell r="AE6769">
            <v>100</v>
          </cell>
          <cell r="AF6769">
            <v>509.99999999999994</v>
          </cell>
        </row>
        <row r="6770">
          <cell r="A6770">
            <v>43834</v>
          </cell>
          <cell r="AC6770">
            <v>9.5</v>
          </cell>
          <cell r="AE6770">
            <v>100</v>
          </cell>
          <cell r="AF6770" t="str">
            <v/>
          </cell>
        </row>
        <row r="6771">
          <cell r="A6771">
            <v>43834</v>
          </cell>
          <cell r="AC6771">
            <v>16</v>
          </cell>
          <cell r="AE6771">
            <v>100</v>
          </cell>
          <cell r="AF6771" t="str">
            <v/>
          </cell>
        </row>
        <row r="6772">
          <cell r="A6772">
            <v>43834</v>
          </cell>
          <cell r="AC6772">
            <v>4</v>
          </cell>
          <cell r="AE6772">
            <v>100</v>
          </cell>
          <cell r="AF6772" t="str">
            <v/>
          </cell>
        </row>
        <row r="6773">
          <cell r="A6773">
            <v>43834</v>
          </cell>
          <cell r="AB6773" t="str">
            <v>2nd</v>
          </cell>
          <cell r="AC6773">
            <v>11</v>
          </cell>
          <cell r="AE6773">
            <v>100</v>
          </cell>
          <cell r="AF6773" t="str">
            <v/>
          </cell>
        </row>
        <row r="6774">
          <cell r="A6774">
            <v>43834</v>
          </cell>
          <cell r="AB6774" t="str">
            <v>WON</v>
          </cell>
          <cell r="AC6774">
            <v>4.4000000000000004</v>
          </cell>
          <cell r="AE6774">
            <v>100</v>
          </cell>
          <cell r="AF6774">
            <v>440.00000000000006</v>
          </cell>
        </row>
        <row r="6775">
          <cell r="A6775">
            <v>43834</v>
          </cell>
          <cell r="AC6775">
            <v>6</v>
          </cell>
          <cell r="AE6775">
            <v>100</v>
          </cell>
          <cell r="AF6775" t="str">
            <v/>
          </cell>
        </row>
        <row r="6776">
          <cell r="A6776">
            <v>43834</v>
          </cell>
          <cell r="AB6776" t="str">
            <v>3rd</v>
          </cell>
          <cell r="AC6776">
            <v>9.5</v>
          </cell>
          <cell r="AE6776">
            <v>100</v>
          </cell>
          <cell r="AF6776" t="str">
            <v/>
          </cell>
        </row>
        <row r="6777">
          <cell r="A6777">
            <v>43834</v>
          </cell>
          <cell r="AC6777">
            <v>5</v>
          </cell>
          <cell r="AE6777">
            <v>100</v>
          </cell>
          <cell r="AF6777" t="str">
            <v/>
          </cell>
        </row>
        <row r="6778">
          <cell r="A6778">
            <v>43834</v>
          </cell>
          <cell r="AB6778" t="str">
            <v>2nd</v>
          </cell>
          <cell r="AC6778">
            <v>2.7</v>
          </cell>
          <cell r="AE6778">
            <v>100</v>
          </cell>
          <cell r="AF6778" t="str">
            <v/>
          </cell>
        </row>
        <row r="6779">
          <cell r="A6779">
            <v>43834</v>
          </cell>
          <cell r="AB6779" t="str">
            <v>WON</v>
          </cell>
          <cell r="AC6779">
            <v>5.5</v>
          </cell>
          <cell r="AE6779">
            <v>100</v>
          </cell>
          <cell r="AF6779">
            <v>550</v>
          </cell>
        </row>
        <row r="6780">
          <cell r="A6780">
            <v>43834</v>
          </cell>
          <cell r="AC6780">
            <v>26</v>
          </cell>
          <cell r="AE6780">
            <v>100</v>
          </cell>
          <cell r="AF6780" t="str">
            <v/>
          </cell>
        </row>
        <row r="6781">
          <cell r="A6781">
            <v>43834</v>
          </cell>
          <cell r="AC6781">
            <v>11</v>
          </cell>
          <cell r="AE6781">
            <v>100</v>
          </cell>
          <cell r="AF6781" t="str">
            <v/>
          </cell>
        </row>
        <row r="6782">
          <cell r="A6782">
            <v>43834</v>
          </cell>
          <cell r="AC6782">
            <v>8</v>
          </cell>
          <cell r="AE6782">
            <v>100</v>
          </cell>
          <cell r="AF6782" t="str">
            <v/>
          </cell>
        </row>
        <row r="6783">
          <cell r="A6783">
            <v>43834</v>
          </cell>
          <cell r="AB6783" t="str">
            <v>WON</v>
          </cell>
          <cell r="AC6783">
            <v>3.4</v>
          </cell>
          <cell r="AE6783">
            <v>100</v>
          </cell>
          <cell r="AF6783">
            <v>340</v>
          </cell>
        </row>
        <row r="6784">
          <cell r="A6784">
            <v>43834</v>
          </cell>
          <cell r="AC6784">
            <v>3</v>
          </cell>
          <cell r="AE6784">
            <v>100</v>
          </cell>
          <cell r="AF6784" t="str">
            <v/>
          </cell>
        </row>
        <row r="6785">
          <cell r="A6785">
            <v>43834</v>
          </cell>
          <cell r="AC6785">
            <v>21</v>
          </cell>
          <cell r="AE6785">
            <v>100</v>
          </cell>
          <cell r="AF6785" t="str">
            <v/>
          </cell>
        </row>
        <row r="6786">
          <cell r="A6786">
            <v>43834</v>
          </cell>
          <cell r="AB6786" t="str">
            <v>3rd</v>
          </cell>
          <cell r="AC6786">
            <v>10</v>
          </cell>
          <cell r="AE6786">
            <v>100</v>
          </cell>
          <cell r="AF6786" t="str">
            <v/>
          </cell>
        </row>
        <row r="6787">
          <cell r="A6787">
            <v>43834</v>
          </cell>
          <cell r="AC6787">
            <v>7.5</v>
          </cell>
          <cell r="AE6787">
            <v>100</v>
          </cell>
          <cell r="AF6787" t="str">
            <v/>
          </cell>
        </row>
        <row r="6788">
          <cell r="A6788">
            <v>43834</v>
          </cell>
          <cell r="AC6788">
            <v>12</v>
          </cell>
          <cell r="AE6788">
            <v>100</v>
          </cell>
          <cell r="AF6788" t="str">
            <v/>
          </cell>
        </row>
        <row r="6789">
          <cell r="A6789">
            <v>43834</v>
          </cell>
          <cell r="AC6789">
            <v>3.1</v>
          </cell>
          <cell r="AE6789">
            <v>100</v>
          </cell>
          <cell r="AF6789" t="str">
            <v/>
          </cell>
        </row>
        <row r="6790">
          <cell r="A6790">
            <v>43834</v>
          </cell>
          <cell r="AC6790">
            <v>4.4000000000000004</v>
          </cell>
          <cell r="AE6790">
            <v>100</v>
          </cell>
          <cell r="AF6790" t="str">
            <v/>
          </cell>
        </row>
        <row r="6791">
          <cell r="A6791">
            <v>43834</v>
          </cell>
          <cell r="AB6791" t="str">
            <v>2nd</v>
          </cell>
          <cell r="AC6791">
            <v>12</v>
          </cell>
          <cell r="AE6791">
            <v>100</v>
          </cell>
          <cell r="AF6791" t="str">
            <v/>
          </cell>
        </row>
        <row r="6792">
          <cell r="A6792">
            <v>43834</v>
          </cell>
          <cell r="AB6792" t="str">
            <v>WON</v>
          </cell>
          <cell r="AC6792">
            <v>5</v>
          </cell>
          <cell r="AE6792">
            <v>100</v>
          </cell>
          <cell r="AF6792">
            <v>500</v>
          </cell>
        </row>
        <row r="6793">
          <cell r="A6793">
            <v>43834</v>
          </cell>
          <cell r="AB6793" t="str">
            <v>2nd</v>
          </cell>
          <cell r="AC6793">
            <v>4</v>
          </cell>
          <cell r="AE6793">
            <v>100</v>
          </cell>
          <cell r="AF6793" t="str">
            <v/>
          </cell>
        </row>
        <row r="6794">
          <cell r="A6794">
            <v>43834</v>
          </cell>
          <cell r="AC6794">
            <v>8</v>
          </cell>
          <cell r="AE6794">
            <v>100</v>
          </cell>
          <cell r="AF6794" t="str">
            <v/>
          </cell>
        </row>
        <row r="6795">
          <cell r="A6795">
            <v>43834</v>
          </cell>
          <cell r="AC6795">
            <v>12</v>
          </cell>
          <cell r="AE6795">
            <v>100</v>
          </cell>
          <cell r="AF6795" t="str">
            <v/>
          </cell>
        </row>
        <row r="6796">
          <cell r="A6796">
            <v>43834</v>
          </cell>
          <cell r="AC6796">
            <v>7.5</v>
          </cell>
          <cell r="AE6796">
            <v>100</v>
          </cell>
          <cell r="AF6796" t="str">
            <v/>
          </cell>
        </row>
        <row r="6797">
          <cell r="A6797">
            <v>43841</v>
          </cell>
          <cell r="AC6797">
            <v>6</v>
          </cell>
          <cell r="AE6797">
            <v>100</v>
          </cell>
          <cell r="AF6797" t="str">
            <v/>
          </cell>
        </row>
        <row r="6798">
          <cell r="A6798">
            <v>43841</v>
          </cell>
          <cell r="AB6798" t="str">
            <v>WON</v>
          </cell>
          <cell r="AC6798">
            <v>2.15</v>
          </cell>
          <cell r="AE6798">
            <v>100</v>
          </cell>
          <cell r="AF6798">
            <v>215</v>
          </cell>
        </row>
        <row r="6799">
          <cell r="A6799">
            <v>43841</v>
          </cell>
          <cell r="AC6799">
            <v>7.5</v>
          </cell>
          <cell r="AE6799">
            <v>100</v>
          </cell>
          <cell r="AF6799" t="str">
            <v/>
          </cell>
        </row>
        <row r="6800">
          <cell r="A6800">
            <v>43841</v>
          </cell>
          <cell r="AC6800">
            <v>8</v>
          </cell>
          <cell r="AE6800">
            <v>100</v>
          </cell>
          <cell r="AF6800" t="str">
            <v/>
          </cell>
        </row>
        <row r="6801">
          <cell r="A6801">
            <v>43841</v>
          </cell>
          <cell r="AB6801" t="str">
            <v>Ntd</v>
          </cell>
          <cell r="AC6801">
            <v>12</v>
          </cell>
          <cell r="AE6801">
            <v>100</v>
          </cell>
          <cell r="AF6801" t="str">
            <v/>
          </cell>
        </row>
        <row r="6802">
          <cell r="A6802">
            <v>43841</v>
          </cell>
          <cell r="AC6802">
            <v>3.1</v>
          </cell>
          <cell r="AE6802">
            <v>100</v>
          </cell>
          <cell r="AF6802" t="str">
            <v/>
          </cell>
        </row>
        <row r="6803">
          <cell r="A6803">
            <v>43841</v>
          </cell>
          <cell r="AC6803">
            <v>6</v>
          </cell>
          <cell r="AE6803">
            <v>100</v>
          </cell>
          <cell r="AF6803" t="str">
            <v/>
          </cell>
        </row>
        <row r="6804">
          <cell r="A6804">
            <v>43841</v>
          </cell>
          <cell r="AC6804">
            <v>7.5</v>
          </cell>
          <cell r="AE6804">
            <v>100</v>
          </cell>
          <cell r="AF6804" t="str">
            <v/>
          </cell>
        </row>
        <row r="6805">
          <cell r="A6805">
            <v>43841</v>
          </cell>
          <cell r="AC6805">
            <v>11</v>
          </cell>
          <cell r="AE6805">
            <v>100</v>
          </cell>
          <cell r="AF6805" t="str">
            <v/>
          </cell>
        </row>
        <row r="6806">
          <cell r="A6806">
            <v>43841</v>
          </cell>
          <cell r="AC6806">
            <v>8.5</v>
          </cell>
          <cell r="AE6806">
            <v>100</v>
          </cell>
          <cell r="AF6806" t="str">
            <v/>
          </cell>
        </row>
        <row r="6807">
          <cell r="A6807">
            <v>43841</v>
          </cell>
          <cell r="AC6807">
            <v>3</v>
          </cell>
          <cell r="AE6807">
            <v>100</v>
          </cell>
          <cell r="AF6807" t="str">
            <v/>
          </cell>
        </row>
        <row r="6808">
          <cell r="A6808">
            <v>43841</v>
          </cell>
          <cell r="AB6808" t="str">
            <v>2nd</v>
          </cell>
          <cell r="AC6808">
            <v>5.5</v>
          </cell>
          <cell r="AE6808">
            <v>100</v>
          </cell>
          <cell r="AF6808" t="str">
            <v/>
          </cell>
        </row>
        <row r="6809">
          <cell r="A6809">
            <v>43841</v>
          </cell>
          <cell r="AC6809">
            <v>12</v>
          </cell>
          <cell r="AE6809">
            <v>100</v>
          </cell>
          <cell r="AF6809" t="str">
            <v/>
          </cell>
        </row>
        <row r="6810">
          <cell r="A6810">
            <v>43841</v>
          </cell>
          <cell r="AB6810" t="str">
            <v>Ntd</v>
          </cell>
          <cell r="AC6810">
            <v>8</v>
          </cell>
          <cell r="AE6810">
            <v>100</v>
          </cell>
          <cell r="AF6810" t="str">
            <v/>
          </cell>
        </row>
        <row r="6811">
          <cell r="A6811">
            <v>43841</v>
          </cell>
          <cell r="AC6811">
            <v>12</v>
          </cell>
          <cell r="AE6811">
            <v>100</v>
          </cell>
          <cell r="AF6811" t="str">
            <v/>
          </cell>
        </row>
        <row r="6812">
          <cell r="A6812">
            <v>43841</v>
          </cell>
          <cell r="AC6812">
            <v>3.8</v>
          </cell>
          <cell r="AE6812">
            <v>100</v>
          </cell>
          <cell r="AF6812" t="str">
            <v/>
          </cell>
        </row>
        <row r="6813">
          <cell r="A6813">
            <v>43841</v>
          </cell>
          <cell r="AC6813">
            <v>6.5</v>
          </cell>
          <cell r="AE6813">
            <v>100</v>
          </cell>
          <cell r="AF6813" t="str">
            <v/>
          </cell>
        </row>
        <row r="6814">
          <cell r="A6814">
            <v>43841</v>
          </cell>
          <cell r="AB6814" t="str">
            <v>2nd</v>
          </cell>
          <cell r="AC6814">
            <v>3.8</v>
          </cell>
          <cell r="AE6814">
            <v>100</v>
          </cell>
          <cell r="AF6814" t="str">
            <v/>
          </cell>
        </row>
        <row r="6815">
          <cell r="A6815">
            <v>43841</v>
          </cell>
          <cell r="AB6815" t="str">
            <v>WON</v>
          </cell>
          <cell r="AC6815">
            <v>12</v>
          </cell>
          <cell r="AE6815">
            <v>100</v>
          </cell>
          <cell r="AF6815">
            <v>1200</v>
          </cell>
        </row>
        <row r="6816">
          <cell r="A6816">
            <v>43841</v>
          </cell>
          <cell r="AB6816" t="str">
            <v>3rd</v>
          </cell>
          <cell r="AC6816">
            <v>7</v>
          </cell>
          <cell r="AE6816">
            <v>100</v>
          </cell>
          <cell r="AF6816" t="str">
            <v/>
          </cell>
        </row>
        <row r="6817">
          <cell r="A6817">
            <v>43841</v>
          </cell>
          <cell r="AC6817">
            <v>4.2</v>
          </cell>
          <cell r="AE6817">
            <v>100</v>
          </cell>
          <cell r="AF6817" t="str">
            <v/>
          </cell>
        </row>
        <row r="6818">
          <cell r="A6818">
            <v>43841</v>
          </cell>
          <cell r="AB6818" t="str">
            <v>WON</v>
          </cell>
          <cell r="AC6818">
            <v>11.3</v>
          </cell>
          <cell r="AE6818">
            <v>100</v>
          </cell>
          <cell r="AF6818">
            <v>1130</v>
          </cell>
        </row>
        <row r="6819">
          <cell r="A6819">
            <v>43841</v>
          </cell>
          <cell r="AC6819">
            <v>3.1</v>
          </cell>
          <cell r="AE6819">
            <v>100</v>
          </cell>
          <cell r="AF6819" t="str">
            <v/>
          </cell>
        </row>
        <row r="6820">
          <cell r="A6820">
            <v>43841</v>
          </cell>
          <cell r="AB6820" t="str">
            <v>2nd</v>
          </cell>
          <cell r="AC6820">
            <v>9.5</v>
          </cell>
          <cell r="AE6820">
            <v>100</v>
          </cell>
          <cell r="AF6820" t="str">
            <v/>
          </cell>
        </row>
        <row r="6821">
          <cell r="A6821">
            <v>43841</v>
          </cell>
          <cell r="AC6821">
            <v>26</v>
          </cell>
          <cell r="AE6821">
            <v>100</v>
          </cell>
          <cell r="AF6821" t="str">
            <v/>
          </cell>
        </row>
        <row r="6822">
          <cell r="A6822">
            <v>43841</v>
          </cell>
          <cell r="AC6822">
            <v>4.2</v>
          </cell>
          <cell r="AE6822">
            <v>100</v>
          </cell>
          <cell r="AF6822" t="str">
            <v/>
          </cell>
        </row>
        <row r="6823">
          <cell r="A6823">
            <v>43841</v>
          </cell>
          <cell r="AC6823">
            <v>3.7</v>
          </cell>
          <cell r="AE6823">
            <v>100</v>
          </cell>
          <cell r="AF6823" t="str">
            <v/>
          </cell>
        </row>
        <row r="6824">
          <cell r="A6824">
            <v>43841</v>
          </cell>
          <cell r="AB6824" t="str">
            <v>WON</v>
          </cell>
          <cell r="AC6824">
            <v>4.2</v>
          </cell>
          <cell r="AE6824">
            <v>100</v>
          </cell>
          <cell r="AF6824">
            <v>420</v>
          </cell>
        </row>
        <row r="6825">
          <cell r="A6825">
            <v>43841</v>
          </cell>
          <cell r="AB6825" t="str">
            <v>2nd</v>
          </cell>
          <cell r="AC6825">
            <v>9.5</v>
          </cell>
          <cell r="AE6825">
            <v>100</v>
          </cell>
          <cell r="AF6825" t="str">
            <v/>
          </cell>
        </row>
        <row r="6826">
          <cell r="A6826">
            <v>43841</v>
          </cell>
          <cell r="AB6826" t="str">
            <v>3rd</v>
          </cell>
          <cell r="AC6826">
            <v>14</v>
          </cell>
          <cell r="AE6826">
            <v>100</v>
          </cell>
          <cell r="AF6826" t="str">
            <v/>
          </cell>
        </row>
        <row r="6827">
          <cell r="A6827">
            <v>43841</v>
          </cell>
          <cell r="AC6827">
            <v>2.2999999999999998</v>
          </cell>
          <cell r="AE6827">
            <v>100</v>
          </cell>
          <cell r="AF6827" t="str">
            <v/>
          </cell>
        </row>
        <row r="6828">
          <cell r="A6828">
            <v>43841</v>
          </cell>
          <cell r="AC6828">
            <v>9</v>
          </cell>
          <cell r="AE6828">
            <v>100</v>
          </cell>
          <cell r="AF6828" t="str">
            <v/>
          </cell>
        </row>
        <row r="6829">
          <cell r="A6829">
            <v>43841</v>
          </cell>
          <cell r="AC6829">
            <v>3.5</v>
          </cell>
          <cell r="AE6829">
            <v>100</v>
          </cell>
          <cell r="AF6829" t="str">
            <v/>
          </cell>
        </row>
        <row r="6830">
          <cell r="A6830">
            <v>43841</v>
          </cell>
          <cell r="AB6830" t="str">
            <v>WON</v>
          </cell>
          <cell r="AC6830">
            <v>11.7</v>
          </cell>
          <cell r="AE6830">
            <v>100</v>
          </cell>
          <cell r="AF6830">
            <v>1170</v>
          </cell>
        </row>
        <row r="6831">
          <cell r="A6831">
            <v>43841</v>
          </cell>
          <cell r="AC6831">
            <v>16</v>
          </cell>
          <cell r="AE6831">
            <v>100</v>
          </cell>
          <cell r="AF6831" t="str">
            <v/>
          </cell>
        </row>
        <row r="6832">
          <cell r="A6832">
            <v>43848</v>
          </cell>
          <cell r="AC6832">
            <v>4.8</v>
          </cell>
          <cell r="AE6832">
            <v>100</v>
          </cell>
          <cell r="AF6832" t="str">
            <v/>
          </cell>
        </row>
        <row r="6833">
          <cell r="A6833">
            <v>43848</v>
          </cell>
          <cell r="AB6833" t="str">
            <v>2nd</v>
          </cell>
          <cell r="AC6833">
            <v>5.5</v>
          </cell>
          <cell r="AE6833">
            <v>100</v>
          </cell>
          <cell r="AF6833" t="str">
            <v/>
          </cell>
        </row>
        <row r="6834">
          <cell r="A6834">
            <v>43848</v>
          </cell>
          <cell r="AB6834" t="str">
            <v>WON</v>
          </cell>
          <cell r="AC6834">
            <v>2.7</v>
          </cell>
          <cell r="AE6834">
            <v>100</v>
          </cell>
          <cell r="AF6834">
            <v>270</v>
          </cell>
        </row>
        <row r="6835">
          <cell r="A6835">
            <v>43848</v>
          </cell>
          <cell r="AC6835">
            <v>4.4000000000000004</v>
          </cell>
          <cell r="AE6835">
            <v>100</v>
          </cell>
          <cell r="AF6835" t="str">
            <v/>
          </cell>
        </row>
        <row r="6836">
          <cell r="A6836">
            <v>43848</v>
          </cell>
          <cell r="AB6836" t="str">
            <v>Ntd</v>
          </cell>
          <cell r="AC6836">
            <v>13</v>
          </cell>
          <cell r="AE6836">
            <v>100</v>
          </cell>
          <cell r="AF6836" t="str">
            <v/>
          </cell>
        </row>
        <row r="6837">
          <cell r="A6837">
            <v>43848</v>
          </cell>
          <cell r="AC6837">
            <v>8.5</v>
          </cell>
          <cell r="AE6837">
            <v>100</v>
          </cell>
          <cell r="AF6837" t="str">
            <v/>
          </cell>
        </row>
        <row r="6838">
          <cell r="A6838">
            <v>43848</v>
          </cell>
          <cell r="AB6838" t="str">
            <v>WON</v>
          </cell>
          <cell r="AC6838">
            <v>4.2</v>
          </cell>
          <cell r="AE6838">
            <v>100</v>
          </cell>
          <cell r="AF6838">
            <v>420</v>
          </cell>
        </row>
        <row r="6839">
          <cell r="A6839">
            <v>43848</v>
          </cell>
          <cell r="AC6839">
            <v>5</v>
          </cell>
          <cell r="AE6839">
            <v>100</v>
          </cell>
          <cell r="AF6839" t="str">
            <v/>
          </cell>
        </row>
        <row r="6840">
          <cell r="A6840">
            <v>43848</v>
          </cell>
          <cell r="AB6840" t="str">
            <v>Ntd</v>
          </cell>
          <cell r="AC6840">
            <v>3.5</v>
          </cell>
          <cell r="AE6840">
            <v>100</v>
          </cell>
          <cell r="AF6840" t="str">
            <v/>
          </cell>
        </row>
        <row r="6841">
          <cell r="A6841">
            <v>43848</v>
          </cell>
          <cell r="AC6841">
            <v>10</v>
          </cell>
          <cell r="AE6841">
            <v>100</v>
          </cell>
          <cell r="AF6841" t="str">
            <v/>
          </cell>
        </row>
        <row r="6842">
          <cell r="A6842">
            <v>43848</v>
          </cell>
          <cell r="AC6842">
            <v>2.9</v>
          </cell>
          <cell r="AE6842">
            <v>100</v>
          </cell>
          <cell r="AF6842" t="str">
            <v/>
          </cell>
        </row>
        <row r="6843">
          <cell r="A6843">
            <v>43848</v>
          </cell>
          <cell r="AB6843" t="str">
            <v>WON</v>
          </cell>
          <cell r="AC6843">
            <v>3.5</v>
          </cell>
          <cell r="AE6843">
            <v>100</v>
          </cell>
          <cell r="AF6843">
            <v>350</v>
          </cell>
        </row>
        <row r="6844">
          <cell r="A6844">
            <v>43848</v>
          </cell>
          <cell r="AB6844" t="str">
            <v>Ntd</v>
          </cell>
          <cell r="AC6844">
            <v>4</v>
          </cell>
          <cell r="AE6844">
            <v>100</v>
          </cell>
          <cell r="AF6844" t="str">
            <v/>
          </cell>
        </row>
        <row r="6845">
          <cell r="A6845">
            <v>43848</v>
          </cell>
          <cell r="AB6845" t="str">
            <v>L/Scr</v>
          </cell>
          <cell r="AC6845">
            <v>1</v>
          </cell>
          <cell r="AE6845" t="str">
            <v/>
          </cell>
          <cell r="AF6845" t="str">
            <v/>
          </cell>
        </row>
        <row r="6846">
          <cell r="A6846">
            <v>43848</v>
          </cell>
          <cell r="AC6846">
            <v>8.5</v>
          </cell>
          <cell r="AE6846">
            <v>100</v>
          </cell>
          <cell r="AF6846" t="str">
            <v/>
          </cell>
        </row>
        <row r="6847">
          <cell r="A6847">
            <v>43848</v>
          </cell>
          <cell r="AB6847" t="str">
            <v>3rd</v>
          </cell>
          <cell r="AC6847">
            <v>14</v>
          </cell>
          <cell r="AE6847">
            <v>100</v>
          </cell>
          <cell r="AF6847" t="str">
            <v/>
          </cell>
        </row>
        <row r="6848">
          <cell r="A6848">
            <v>43848</v>
          </cell>
          <cell r="AC6848">
            <v>5.5</v>
          </cell>
          <cell r="AE6848">
            <v>100</v>
          </cell>
          <cell r="AF6848" t="str">
            <v/>
          </cell>
        </row>
        <row r="6849">
          <cell r="A6849">
            <v>43848</v>
          </cell>
          <cell r="AC6849">
            <v>3.8</v>
          </cell>
          <cell r="AE6849">
            <v>100</v>
          </cell>
          <cell r="AF6849" t="str">
            <v/>
          </cell>
        </row>
        <row r="6850">
          <cell r="A6850">
            <v>43848</v>
          </cell>
          <cell r="AB6850" t="str">
            <v>WON</v>
          </cell>
          <cell r="AC6850">
            <v>15</v>
          </cell>
          <cell r="AE6850">
            <v>100</v>
          </cell>
          <cell r="AF6850">
            <v>1500</v>
          </cell>
        </row>
        <row r="6851">
          <cell r="A6851">
            <v>43848</v>
          </cell>
          <cell r="AC6851">
            <v>10</v>
          </cell>
          <cell r="AE6851">
            <v>100</v>
          </cell>
          <cell r="AF6851" t="str">
            <v/>
          </cell>
        </row>
        <row r="6852">
          <cell r="A6852">
            <v>43848</v>
          </cell>
          <cell r="AC6852">
            <v>5.5</v>
          </cell>
          <cell r="AE6852">
            <v>100</v>
          </cell>
          <cell r="AF6852" t="str">
            <v/>
          </cell>
        </row>
        <row r="6853">
          <cell r="A6853">
            <v>43848</v>
          </cell>
          <cell r="AB6853" t="str">
            <v>WON</v>
          </cell>
          <cell r="AC6853">
            <v>3</v>
          </cell>
          <cell r="AE6853">
            <v>100</v>
          </cell>
          <cell r="AF6853">
            <v>300</v>
          </cell>
        </row>
        <row r="6854">
          <cell r="A6854">
            <v>43848</v>
          </cell>
          <cell r="AB6854" t="str">
            <v>2nd</v>
          </cell>
          <cell r="AC6854">
            <v>6</v>
          </cell>
          <cell r="AE6854">
            <v>100</v>
          </cell>
          <cell r="AF6854" t="str">
            <v/>
          </cell>
        </row>
        <row r="6855">
          <cell r="A6855">
            <v>43848</v>
          </cell>
          <cell r="AB6855" t="str">
            <v>Ntd</v>
          </cell>
          <cell r="AC6855">
            <v>5</v>
          </cell>
          <cell r="AE6855">
            <v>100</v>
          </cell>
          <cell r="AF6855" t="str">
            <v/>
          </cell>
        </row>
        <row r="6856">
          <cell r="A6856">
            <v>43848</v>
          </cell>
          <cell r="AC6856">
            <v>16</v>
          </cell>
          <cell r="AE6856">
            <v>100</v>
          </cell>
          <cell r="AF6856" t="str">
            <v/>
          </cell>
        </row>
        <row r="6857">
          <cell r="A6857">
            <v>43848</v>
          </cell>
          <cell r="AC6857">
            <v>8</v>
          </cell>
          <cell r="AE6857">
            <v>100</v>
          </cell>
          <cell r="AF6857" t="str">
            <v/>
          </cell>
        </row>
        <row r="6858">
          <cell r="A6858">
            <v>43848</v>
          </cell>
          <cell r="AB6858" t="str">
            <v>2nd</v>
          </cell>
          <cell r="AC6858">
            <v>3.8</v>
          </cell>
          <cell r="AE6858">
            <v>100</v>
          </cell>
          <cell r="AF6858" t="str">
            <v/>
          </cell>
        </row>
        <row r="6859">
          <cell r="A6859">
            <v>43848</v>
          </cell>
          <cell r="AC6859">
            <v>17</v>
          </cell>
          <cell r="AE6859">
            <v>100</v>
          </cell>
          <cell r="AF6859" t="str">
            <v/>
          </cell>
        </row>
        <row r="6860">
          <cell r="A6860">
            <v>43848</v>
          </cell>
          <cell r="AC6860">
            <v>12</v>
          </cell>
          <cell r="AE6860">
            <v>100</v>
          </cell>
          <cell r="AF6860" t="str">
            <v/>
          </cell>
        </row>
        <row r="6861">
          <cell r="A6861">
            <v>43848</v>
          </cell>
          <cell r="AB6861" t="str">
            <v>WON</v>
          </cell>
          <cell r="AC6861">
            <v>31</v>
          </cell>
          <cell r="AE6861">
            <v>100</v>
          </cell>
          <cell r="AF6861">
            <v>3100</v>
          </cell>
        </row>
        <row r="6862">
          <cell r="A6862">
            <v>43855</v>
          </cell>
          <cell r="AC6862">
            <v>9</v>
          </cell>
          <cell r="AE6862">
            <v>100</v>
          </cell>
          <cell r="AF6862" t="str">
            <v/>
          </cell>
        </row>
        <row r="6863">
          <cell r="A6863">
            <v>43855</v>
          </cell>
          <cell r="AC6863">
            <v>12</v>
          </cell>
          <cell r="AE6863">
            <v>100</v>
          </cell>
          <cell r="AF6863" t="str">
            <v/>
          </cell>
        </row>
        <row r="6864">
          <cell r="A6864">
            <v>43855</v>
          </cell>
          <cell r="AB6864" t="str">
            <v>2nd</v>
          </cell>
          <cell r="AC6864">
            <v>4.4000000000000004</v>
          </cell>
          <cell r="AE6864">
            <v>100</v>
          </cell>
          <cell r="AF6864" t="str">
            <v/>
          </cell>
        </row>
        <row r="6865">
          <cell r="A6865">
            <v>43855</v>
          </cell>
          <cell r="AC6865">
            <v>6</v>
          </cell>
          <cell r="AE6865">
            <v>100</v>
          </cell>
          <cell r="AF6865" t="str">
            <v/>
          </cell>
        </row>
        <row r="6866">
          <cell r="A6866">
            <v>43855</v>
          </cell>
          <cell r="AC6866">
            <v>16</v>
          </cell>
          <cell r="AE6866">
            <v>100</v>
          </cell>
          <cell r="AF6866" t="str">
            <v/>
          </cell>
        </row>
        <row r="6867">
          <cell r="A6867">
            <v>43855</v>
          </cell>
          <cell r="AC6867">
            <v>4.8</v>
          </cell>
          <cell r="AE6867">
            <v>100</v>
          </cell>
          <cell r="AF6867" t="str">
            <v/>
          </cell>
        </row>
        <row r="6868">
          <cell r="A6868">
            <v>43855</v>
          </cell>
          <cell r="AB6868" t="str">
            <v>3rd</v>
          </cell>
          <cell r="AC6868">
            <v>19</v>
          </cell>
          <cell r="AE6868">
            <v>100</v>
          </cell>
          <cell r="AF6868" t="str">
            <v/>
          </cell>
        </row>
        <row r="6869">
          <cell r="A6869">
            <v>43855</v>
          </cell>
          <cell r="AB6869" t="str">
            <v>WON</v>
          </cell>
          <cell r="AC6869">
            <v>7.1</v>
          </cell>
          <cell r="AE6869">
            <v>100</v>
          </cell>
          <cell r="AF6869">
            <v>710</v>
          </cell>
        </row>
        <row r="6870">
          <cell r="A6870">
            <v>43855</v>
          </cell>
          <cell r="AC6870">
            <v>7.5</v>
          </cell>
          <cell r="AE6870">
            <v>100</v>
          </cell>
          <cell r="AF6870" t="str">
            <v/>
          </cell>
        </row>
        <row r="6871">
          <cell r="A6871">
            <v>43855</v>
          </cell>
          <cell r="AB6871" t="str">
            <v>2nd</v>
          </cell>
          <cell r="AC6871">
            <v>3.4</v>
          </cell>
          <cell r="AE6871">
            <v>100</v>
          </cell>
          <cell r="AF6871" t="str">
            <v/>
          </cell>
        </row>
        <row r="6872">
          <cell r="A6872">
            <v>43855</v>
          </cell>
          <cell r="AC6872">
            <v>13</v>
          </cell>
          <cell r="AE6872">
            <v>100</v>
          </cell>
          <cell r="AF6872" t="str">
            <v/>
          </cell>
        </row>
        <row r="6873">
          <cell r="A6873">
            <v>43855</v>
          </cell>
          <cell r="AB6873" t="str">
            <v>3rd</v>
          </cell>
          <cell r="AC6873">
            <v>3</v>
          </cell>
          <cell r="AE6873">
            <v>100</v>
          </cell>
          <cell r="AF6873" t="str">
            <v/>
          </cell>
        </row>
        <row r="6874">
          <cell r="A6874">
            <v>43855</v>
          </cell>
          <cell r="AB6874" t="str">
            <v>2nd</v>
          </cell>
          <cell r="AC6874">
            <v>5</v>
          </cell>
          <cell r="AE6874">
            <v>100</v>
          </cell>
          <cell r="AF6874" t="str">
            <v/>
          </cell>
        </row>
        <row r="6875">
          <cell r="A6875">
            <v>43855</v>
          </cell>
          <cell r="AC6875">
            <v>3.5</v>
          </cell>
          <cell r="AE6875">
            <v>100</v>
          </cell>
          <cell r="AF6875" t="str">
            <v/>
          </cell>
        </row>
        <row r="6876">
          <cell r="A6876">
            <v>43855</v>
          </cell>
          <cell r="AC6876">
            <v>17</v>
          </cell>
          <cell r="AE6876">
            <v>100</v>
          </cell>
          <cell r="AF6876" t="str">
            <v/>
          </cell>
        </row>
        <row r="6877">
          <cell r="A6877">
            <v>43855</v>
          </cell>
          <cell r="AB6877" t="str">
            <v>WON</v>
          </cell>
          <cell r="AC6877">
            <v>3.5</v>
          </cell>
          <cell r="AE6877">
            <v>100</v>
          </cell>
          <cell r="AF6877">
            <v>350</v>
          </cell>
        </row>
        <row r="6878">
          <cell r="A6878">
            <v>43855</v>
          </cell>
          <cell r="AC6878">
            <v>6.5</v>
          </cell>
          <cell r="AE6878">
            <v>100</v>
          </cell>
          <cell r="AF6878" t="str">
            <v/>
          </cell>
        </row>
        <row r="6879">
          <cell r="A6879">
            <v>43855</v>
          </cell>
          <cell r="AB6879" t="str">
            <v>3rd</v>
          </cell>
          <cell r="AC6879">
            <v>9</v>
          </cell>
          <cell r="AE6879">
            <v>100</v>
          </cell>
          <cell r="AF6879" t="str">
            <v/>
          </cell>
        </row>
        <row r="6880">
          <cell r="A6880">
            <v>43855</v>
          </cell>
          <cell r="AC6880">
            <v>10</v>
          </cell>
          <cell r="AE6880">
            <v>100</v>
          </cell>
          <cell r="AF6880" t="str">
            <v/>
          </cell>
        </row>
        <row r="6881">
          <cell r="A6881">
            <v>43855</v>
          </cell>
          <cell r="AB6881" t="str">
            <v>2nd</v>
          </cell>
          <cell r="AC6881">
            <v>4.2</v>
          </cell>
          <cell r="AE6881">
            <v>100</v>
          </cell>
          <cell r="AF6881" t="str">
            <v/>
          </cell>
        </row>
        <row r="6882">
          <cell r="A6882">
            <v>43855</v>
          </cell>
          <cell r="AC6882">
            <v>3</v>
          </cell>
          <cell r="AE6882">
            <v>100</v>
          </cell>
          <cell r="AF6882" t="str">
            <v/>
          </cell>
        </row>
        <row r="6883">
          <cell r="A6883">
            <v>43855</v>
          </cell>
          <cell r="AB6883" t="str">
            <v>3rd</v>
          </cell>
          <cell r="AC6883">
            <v>5.5</v>
          </cell>
          <cell r="AE6883">
            <v>100</v>
          </cell>
          <cell r="AF6883" t="str">
            <v/>
          </cell>
        </row>
        <row r="6884">
          <cell r="A6884">
            <v>43855</v>
          </cell>
          <cell r="AB6884" t="str">
            <v>WON</v>
          </cell>
          <cell r="AC6884">
            <v>8</v>
          </cell>
          <cell r="AE6884">
            <v>100</v>
          </cell>
          <cell r="AF6884">
            <v>800</v>
          </cell>
        </row>
        <row r="6885">
          <cell r="A6885">
            <v>43855</v>
          </cell>
          <cell r="AC6885">
            <v>6</v>
          </cell>
          <cell r="AE6885">
            <v>100</v>
          </cell>
          <cell r="AF6885" t="str">
            <v/>
          </cell>
        </row>
        <row r="6886">
          <cell r="A6886">
            <v>43855</v>
          </cell>
          <cell r="AC6886">
            <v>19</v>
          </cell>
          <cell r="AE6886">
            <v>100</v>
          </cell>
          <cell r="AF6886" t="str">
            <v/>
          </cell>
        </row>
        <row r="6887">
          <cell r="A6887">
            <v>43855</v>
          </cell>
          <cell r="AB6887" t="str">
            <v>2nd</v>
          </cell>
          <cell r="AC6887">
            <v>2.2999999999999998</v>
          </cell>
          <cell r="AE6887">
            <v>100</v>
          </cell>
          <cell r="AF6887" t="str">
            <v/>
          </cell>
        </row>
        <row r="6888">
          <cell r="A6888">
            <v>43855</v>
          </cell>
          <cell r="AC6888">
            <v>21</v>
          </cell>
          <cell r="AE6888">
            <v>100</v>
          </cell>
          <cell r="AF6888" t="str">
            <v/>
          </cell>
        </row>
        <row r="6889">
          <cell r="A6889">
            <v>43855</v>
          </cell>
          <cell r="AC6889">
            <v>6.5</v>
          </cell>
          <cell r="AE6889">
            <v>100</v>
          </cell>
          <cell r="AF6889" t="str">
            <v/>
          </cell>
        </row>
        <row r="6890">
          <cell r="A6890">
            <v>43855</v>
          </cell>
          <cell r="AB6890" t="str">
            <v>WON</v>
          </cell>
          <cell r="AC6890">
            <v>10</v>
          </cell>
          <cell r="AE6890">
            <v>100</v>
          </cell>
          <cell r="AF6890">
            <v>1000</v>
          </cell>
        </row>
        <row r="6891">
          <cell r="A6891">
            <v>43855</v>
          </cell>
          <cell r="AC6891">
            <v>51</v>
          </cell>
          <cell r="AE6891">
            <v>100</v>
          </cell>
          <cell r="AF6891" t="str">
            <v/>
          </cell>
        </row>
        <row r="6892">
          <cell r="A6892">
            <v>43855</v>
          </cell>
          <cell r="AC6892">
            <v>7.5</v>
          </cell>
          <cell r="AE6892">
            <v>100</v>
          </cell>
          <cell r="AF6892" t="str">
            <v/>
          </cell>
        </row>
        <row r="6893">
          <cell r="A6893">
            <v>43855</v>
          </cell>
          <cell r="AC6893">
            <v>3.1</v>
          </cell>
          <cell r="AE6893">
            <v>100</v>
          </cell>
          <cell r="AF6893" t="str">
            <v/>
          </cell>
        </row>
        <row r="6894">
          <cell r="A6894">
            <v>43855</v>
          </cell>
          <cell r="AB6894" t="str">
            <v>3rd</v>
          </cell>
          <cell r="AC6894">
            <v>12</v>
          </cell>
          <cell r="AE6894">
            <v>100</v>
          </cell>
          <cell r="AF6894" t="str">
            <v/>
          </cell>
        </row>
        <row r="6895">
          <cell r="A6895">
            <v>43855</v>
          </cell>
          <cell r="AC6895">
            <v>5.5</v>
          </cell>
          <cell r="AE6895">
            <v>100</v>
          </cell>
          <cell r="AF6895" t="str">
            <v/>
          </cell>
        </row>
        <row r="6896">
          <cell r="A6896">
            <v>43855</v>
          </cell>
          <cell r="AC6896">
            <v>15</v>
          </cell>
          <cell r="AE6896">
            <v>100</v>
          </cell>
          <cell r="AF6896" t="str">
            <v/>
          </cell>
        </row>
        <row r="6897">
          <cell r="A6897">
            <v>43862</v>
          </cell>
          <cell r="AC6897">
            <v>5</v>
          </cell>
          <cell r="AE6897">
            <v>100</v>
          </cell>
          <cell r="AF6897" t="str">
            <v/>
          </cell>
        </row>
        <row r="6898">
          <cell r="A6898">
            <v>43862</v>
          </cell>
          <cell r="AB6898" t="str">
            <v>2nd</v>
          </cell>
          <cell r="AC6898">
            <v>2.25</v>
          </cell>
          <cell r="AE6898">
            <v>100</v>
          </cell>
          <cell r="AF6898" t="str">
            <v/>
          </cell>
        </row>
        <row r="6899">
          <cell r="A6899">
            <v>43862</v>
          </cell>
          <cell r="AB6899" t="str">
            <v>WON</v>
          </cell>
          <cell r="AC6899">
            <v>5.5</v>
          </cell>
          <cell r="AE6899">
            <v>100</v>
          </cell>
          <cell r="AF6899">
            <v>550</v>
          </cell>
        </row>
        <row r="6900">
          <cell r="A6900">
            <v>43862</v>
          </cell>
          <cell r="AB6900" t="str">
            <v>Ntd</v>
          </cell>
          <cell r="AC6900">
            <v>6</v>
          </cell>
          <cell r="AE6900">
            <v>100</v>
          </cell>
          <cell r="AF6900" t="str">
            <v/>
          </cell>
        </row>
        <row r="6901">
          <cell r="A6901">
            <v>43862</v>
          </cell>
          <cell r="AC6901">
            <v>19</v>
          </cell>
          <cell r="AE6901">
            <v>100</v>
          </cell>
          <cell r="AF6901" t="str">
            <v/>
          </cell>
        </row>
        <row r="6902">
          <cell r="A6902">
            <v>43862</v>
          </cell>
          <cell r="AC6902">
            <v>6</v>
          </cell>
          <cell r="AE6902">
            <v>100</v>
          </cell>
          <cell r="AF6902" t="str">
            <v/>
          </cell>
        </row>
        <row r="6903">
          <cell r="A6903">
            <v>43862</v>
          </cell>
          <cell r="AB6903" t="str">
            <v>WON</v>
          </cell>
          <cell r="AC6903">
            <v>4.2</v>
          </cell>
          <cell r="AE6903">
            <v>100</v>
          </cell>
          <cell r="AF6903">
            <v>420</v>
          </cell>
        </row>
        <row r="6904">
          <cell r="A6904">
            <v>43862</v>
          </cell>
          <cell r="AB6904" t="str">
            <v>Ntd</v>
          </cell>
          <cell r="AC6904">
            <v>3.9</v>
          </cell>
          <cell r="AE6904">
            <v>100</v>
          </cell>
          <cell r="AF6904" t="str">
            <v/>
          </cell>
        </row>
        <row r="6905">
          <cell r="A6905">
            <v>43862</v>
          </cell>
          <cell r="AC6905">
            <v>6</v>
          </cell>
          <cell r="AE6905">
            <v>100</v>
          </cell>
          <cell r="AF6905" t="str">
            <v/>
          </cell>
        </row>
        <row r="6906">
          <cell r="A6906">
            <v>43862</v>
          </cell>
          <cell r="AC6906">
            <v>5.5</v>
          </cell>
          <cell r="AE6906">
            <v>100</v>
          </cell>
          <cell r="AF6906" t="str">
            <v/>
          </cell>
        </row>
        <row r="6907">
          <cell r="A6907">
            <v>43862</v>
          </cell>
          <cell r="AB6907" t="str">
            <v>2nd</v>
          </cell>
          <cell r="AC6907">
            <v>7.5</v>
          </cell>
          <cell r="AE6907">
            <v>100</v>
          </cell>
          <cell r="AF6907" t="str">
            <v/>
          </cell>
        </row>
        <row r="6908">
          <cell r="A6908">
            <v>43862</v>
          </cell>
          <cell r="AB6908" t="str">
            <v>WON</v>
          </cell>
          <cell r="AC6908">
            <v>4.5999999999999996</v>
          </cell>
          <cell r="AE6908">
            <v>100</v>
          </cell>
          <cell r="AF6908">
            <v>459.99999999999994</v>
          </cell>
        </row>
        <row r="6909">
          <cell r="A6909">
            <v>43862</v>
          </cell>
          <cell r="AB6909" t="str">
            <v>Ntd</v>
          </cell>
          <cell r="AC6909">
            <v>7</v>
          </cell>
          <cell r="AE6909">
            <v>100</v>
          </cell>
          <cell r="AF6909" t="str">
            <v/>
          </cell>
        </row>
        <row r="6910">
          <cell r="A6910">
            <v>43862</v>
          </cell>
          <cell r="AC6910">
            <v>2.35</v>
          </cell>
          <cell r="AE6910">
            <v>100</v>
          </cell>
          <cell r="AF6910" t="str">
            <v/>
          </cell>
        </row>
        <row r="6911">
          <cell r="A6911">
            <v>43862</v>
          </cell>
          <cell r="AC6911">
            <v>7.5</v>
          </cell>
          <cell r="AE6911">
            <v>100</v>
          </cell>
          <cell r="AF6911" t="str">
            <v/>
          </cell>
        </row>
        <row r="6912">
          <cell r="A6912">
            <v>43862</v>
          </cell>
          <cell r="AB6912" t="str">
            <v>3rd</v>
          </cell>
          <cell r="AC6912">
            <v>3.8</v>
          </cell>
          <cell r="AE6912">
            <v>100</v>
          </cell>
          <cell r="AF6912" t="str">
            <v/>
          </cell>
        </row>
        <row r="6913">
          <cell r="A6913">
            <v>43862</v>
          </cell>
          <cell r="AB6913" t="str">
            <v>WON</v>
          </cell>
          <cell r="AC6913">
            <v>2.1</v>
          </cell>
          <cell r="AE6913">
            <v>100</v>
          </cell>
          <cell r="AF6913">
            <v>210</v>
          </cell>
        </row>
        <row r="6914">
          <cell r="A6914">
            <v>43862</v>
          </cell>
          <cell r="AC6914">
            <v>11</v>
          </cell>
          <cell r="AE6914">
            <v>100</v>
          </cell>
          <cell r="AF6914" t="str">
            <v/>
          </cell>
        </row>
        <row r="6915">
          <cell r="A6915">
            <v>43862</v>
          </cell>
          <cell r="AB6915" t="str">
            <v>2nd</v>
          </cell>
          <cell r="AC6915">
            <v>12</v>
          </cell>
          <cell r="AE6915">
            <v>100</v>
          </cell>
          <cell r="AF6915" t="str">
            <v/>
          </cell>
        </row>
        <row r="6916">
          <cell r="A6916">
            <v>43862</v>
          </cell>
          <cell r="AC6916">
            <v>21</v>
          </cell>
          <cell r="AE6916">
            <v>100</v>
          </cell>
          <cell r="AF6916" t="str">
            <v/>
          </cell>
        </row>
        <row r="6917">
          <cell r="A6917">
            <v>43862</v>
          </cell>
          <cell r="AB6917" t="str">
            <v>Ntd</v>
          </cell>
          <cell r="AC6917">
            <v>2.25</v>
          </cell>
          <cell r="AE6917">
            <v>100</v>
          </cell>
          <cell r="AF6917" t="str">
            <v/>
          </cell>
        </row>
        <row r="6918">
          <cell r="A6918">
            <v>43862</v>
          </cell>
          <cell r="AC6918">
            <v>4.4000000000000004</v>
          </cell>
          <cell r="AE6918">
            <v>100</v>
          </cell>
          <cell r="AF6918" t="str">
            <v/>
          </cell>
        </row>
        <row r="6919">
          <cell r="A6919">
            <v>43862</v>
          </cell>
          <cell r="AB6919" t="str">
            <v>WON</v>
          </cell>
          <cell r="AC6919">
            <v>5.5</v>
          </cell>
          <cell r="AE6919">
            <v>100</v>
          </cell>
          <cell r="AF6919">
            <v>550</v>
          </cell>
        </row>
        <row r="6920">
          <cell r="A6920">
            <v>43862</v>
          </cell>
          <cell r="AC6920">
            <v>7</v>
          </cell>
          <cell r="AE6920">
            <v>100</v>
          </cell>
          <cell r="AF6920" t="str">
            <v/>
          </cell>
        </row>
        <row r="6921">
          <cell r="A6921">
            <v>43862</v>
          </cell>
          <cell r="AC6921">
            <v>21</v>
          </cell>
          <cell r="AE6921">
            <v>100</v>
          </cell>
          <cell r="AF6921" t="str">
            <v/>
          </cell>
        </row>
        <row r="6922">
          <cell r="A6922">
            <v>43862</v>
          </cell>
          <cell r="AB6922" t="str">
            <v>3rd</v>
          </cell>
          <cell r="AC6922">
            <v>20</v>
          </cell>
          <cell r="AE6922">
            <v>100</v>
          </cell>
          <cell r="AF6922" t="str">
            <v/>
          </cell>
        </row>
        <row r="6923">
          <cell r="A6923">
            <v>43862</v>
          </cell>
          <cell r="AC6923">
            <v>9</v>
          </cell>
          <cell r="AE6923">
            <v>100</v>
          </cell>
          <cell r="AF6923" t="str">
            <v/>
          </cell>
        </row>
        <row r="6924">
          <cell r="A6924">
            <v>43862</v>
          </cell>
          <cell r="AC6924">
            <v>7.5</v>
          </cell>
          <cell r="AE6924">
            <v>100</v>
          </cell>
          <cell r="AF6924" t="str">
            <v/>
          </cell>
        </row>
        <row r="6925">
          <cell r="A6925">
            <v>43862</v>
          </cell>
          <cell r="AC6925">
            <v>8</v>
          </cell>
          <cell r="AE6925">
            <v>100</v>
          </cell>
          <cell r="AF6925" t="str">
            <v/>
          </cell>
        </row>
        <row r="6926">
          <cell r="A6926">
            <v>43862</v>
          </cell>
          <cell r="AC6926">
            <v>21</v>
          </cell>
          <cell r="AE6926">
            <v>100</v>
          </cell>
          <cell r="AF6926" t="str">
            <v/>
          </cell>
        </row>
        <row r="6927">
          <cell r="A6927">
            <v>43862</v>
          </cell>
          <cell r="AC6927">
            <v>4.4000000000000004</v>
          </cell>
          <cell r="AE6927">
            <v>100</v>
          </cell>
          <cell r="AF6927" t="str">
            <v/>
          </cell>
        </row>
        <row r="6928">
          <cell r="A6928">
            <v>43862</v>
          </cell>
          <cell r="AB6928" t="str">
            <v>L/Scr</v>
          </cell>
          <cell r="AC6928">
            <v>1</v>
          </cell>
          <cell r="AE6928" t="str">
            <v/>
          </cell>
          <cell r="AF6928" t="str">
            <v/>
          </cell>
        </row>
        <row r="6929">
          <cell r="A6929">
            <v>43862</v>
          </cell>
          <cell r="AC6929">
            <v>3.6</v>
          </cell>
          <cell r="AE6929">
            <v>100</v>
          </cell>
          <cell r="AF6929" t="str">
            <v/>
          </cell>
        </row>
        <row r="6930">
          <cell r="A6930">
            <v>43862</v>
          </cell>
          <cell r="AB6930" t="str">
            <v>2nd</v>
          </cell>
          <cell r="AC6930">
            <v>13</v>
          </cell>
          <cell r="AE6930">
            <v>100</v>
          </cell>
          <cell r="AF6930" t="str">
            <v/>
          </cell>
        </row>
        <row r="6931">
          <cell r="A6931">
            <v>43862</v>
          </cell>
          <cell r="AB6931" t="str">
            <v>WON</v>
          </cell>
          <cell r="AC6931">
            <v>6.5</v>
          </cell>
          <cell r="AE6931">
            <v>100</v>
          </cell>
          <cell r="AF6931">
            <v>650</v>
          </cell>
        </row>
        <row r="6932">
          <cell r="A6932">
            <v>43869</v>
          </cell>
          <cell r="AB6932" t="str">
            <v>2nd</v>
          </cell>
          <cell r="AC6932">
            <v>5.5</v>
          </cell>
          <cell r="AE6932">
            <v>100</v>
          </cell>
          <cell r="AF6932" t="str">
            <v/>
          </cell>
        </row>
        <row r="6933">
          <cell r="A6933">
            <v>43869</v>
          </cell>
          <cell r="AC6933">
            <v>7</v>
          </cell>
          <cell r="AE6933">
            <v>100</v>
          </cell>
          <cell r="AF6933" t="str">
            <v/>
          </cell>
        </row>
        <row r="6934">
          <cell r="A6934">
            <v>43869</v>
          </cell>
          <cell r="AC6934">
            <v>3.6</v>
          </cell>
          <cell r="AE6934">
            <v>100</v>
          </cell>
          <cell r="AF6934" t="str">
            <v/>
          </cell>
        </row>
        <row r="6935">
          <cell r="A6935">
            <v>43869</v>
          </cell>
          <cell r="AC6935">
            <v>8.5</v>
          </cell>
          <cell r="AE6935">
            <v>100</v>
          </cell>
          <cell r="AF6935" t="str">
            <v/>
          </cell>
        </row>
        <row r="6936">
          <cell r="A6936">
            <v>43869</v>
          </cell>
          <cell r="AB6936" t="str">
            <v>WON</v>
          </cell>
          <cell r="AC6936">
            <v>11</v>
          </cell>
          <cell r="AE6936">
            <v>100</v>
          </cell>
          <cell r="AF6936">
            <v>1100</v>
          </cell>
        </row>
        <row r="6937">
          <cell r="A6937">
            <v>43869</v>
          </cell>
          <cell r="AB6937" t="str">
            <v>3rd</v>
          </cell>
          <cell r="AC6937">
            <v>5.5</v>
          </cell>
          <cell r="AE6937">
            <v>100</v>
          </cell>
          <cell r="AF6937" t="str">
            <v/>
          </cell>
        </row>
        <row r="6938">
          <cell r="A6938">
            <v>43869</v>
          </cell>
          <cell r="AB6938" t="str">
            <v>WON</v>
          </cell>
          <cell r="AC6938">
            <v>4</v>
          </cell>
          <cell r="AE6938">
            <v>100</v>
          </cell>
          <cell r="AF6938">
            <v>400</v>
          </cell>
        </row>
        <row r="6939">
          <cell r="A6939">
            <v>43869</v>
          </cell>
          <cell r="AC6939">
            <v>8.5</v>
          </cell>
          <cell r="AE6939">
            <v>100</v>
          </cell>
          <cell r="AF6939" t="str">
            <v/>
          </cell>
        </row>
        <row r="6940">
          <cell r="A6940">
            <v>43869</v>
          </cell>
          <cell r="AC6940">
            <v>5.5</v>
          </cell>
          <cell r="AE6940">
            <v>100</v>
          </cell>
          <cell r="AF6940" t="str">
            <v/>
          </cell>
        </row>
        <row r="6941">
          <cell r="A6941">
            <v>43869</v>
          </cell>
          <cell r="AC6941">
            <v>14</v>
          </cell>
          <cell r="AE6941">
            <v>100</v>
          </cell>
          <cell r="AF6941" t="str">
            <v/>
          </cell>
        </row>
        <row r="6942">
          <cell r="A6942">
            <v>43869</v>
          </cell>
          <cell r="AB6942" t="str">
            <v>WON</v>
          </cell>
          <cell r="AC6942">
            <v>2.7</v>
          </cell>
          <cell r="AE6942">
            <v>100</v>
          </cell>
          <cell r="AF6942">
            <v>270</v>
          </cell>
        </row>
        <row r="6943">
          <cell r="A6943">
            <v>43869</v>
          </cell>
          <cell r="AB6943" t="str">
            <v>3rd</v>
          </cell>
          <cell r="AC6943">
            <v>4.5999999999999996</v>
          </cell>
          <cell r="AE6943">
            <v>100</v>
          </cell>
          <cell r="AF6943" t="str">
            <v/>
          </cell>
        </row>
        <row r="6944">
          <cell r="A6944">
            <v>43869</v>
          </cell>
          <cell r="AB6944" t="str">
            <v>2nd</v>
          </cell>
          <cell r="AC6944">
            <v>6.5</v>
          </cell>
          <cell r="AE6944">
            <v>100</v>
          </cell>
          <cell r="AF6944" t="str">
            <v/>
          </cell>
        </row>
        <row r="6945">
          <cell r="A6945">
            <v>43869</v>
          </cell>
          <cell r="AC6945">
            <v>7.5</v>
          </cell>
          <cell r="AE6945">
            <v>100</v>
          </cell>
          <cell r="AF6945" t="str">
            <v/>
          </cell>
        </row>
        <row r="6946">
          <cell r="A6946">
            <v>43869</v>
          </cell>
          <cell r="AC6946">
            <v>18</v>
          </cell>
          <cell r="AE6946">
            <v>100</v>
          </cell>
          <cell r="AF6946" t="str">
            <v/>
          </cell>
        </row>
        <row r="6947">
          <cell r="A6947">
            <v>43869</v>
          </cell>
          <cell r="AC6947">
            <v>6</v>
          </cell>
          <cell r="AE6947">
            <v>100</v>
          </cell>
          <cell r="AF6947" t="str">
            <v/>
          </cell>
        </row>
        <row r="6948">
          <cell r="A6948">
            <v>43869</v>
          </cell>
          <cell r="AC6948">
            <v>14</v>
          </cell>
          <cell r="AE6948">
            <v>100</v>
          </cell>
          <cell r="AF6948" t="str">
            <v/>
          </cell>
        </row>
        <row r="6949">
          <cell r="A6949">
            <v>43869</v>
          </cell>
          <cell r="AB6949" t="str">
            <v>WON</v>
          </cell>
          <cell r="AC6949">
            <v>3</v>
          </cell>
          <cell r="AE6949">
            <v>100</v>
          </cell>
          <cell r="AF6949">
            <v>300</v>
          </cell>
        </row>
        <row r="6950">
          <cell r="A6950">
            <v>43869</v>
          </cell>
          <cell r="AB6950" t="str">
            <v>3rd</v>
          </cell>
          <cell r="AC6950">
            <v>8.5</v>
          </cell>
          <cell r="AE6950">
            <v>100</v>
          </cell>
          <cell r="AF6950" t="str">
            <v/>
          </cell>
        </row>
        <row r="6951">
          <cell r="A6951">
            <v>43869</v>
          </cell>
          <cell r="AC6951">
            <v>12</v>
          </cell>
          <cell r="AE6951">
            <v>100</v>
          </cell>
          <cell r="AF6951" t="str">
            <v/>
          </cell>
        </row>
        <row r="6952">
          <cell r="A6952">
            <v>43869</v>
          </cell>
          <cell r="AB6952" t="str">
            <v>WON</v>
          </cell>
          <cell r="AC6952">
            <v>2.4</v>
          </cell>
          <cell r="AE6952">
            <v>100</v>
          </cell>
          <cell r="AF6952">
            <v>240</v>
          </cell>
        </row>
        <row r="6953">
          <cell r="A6953">
            <v>43869</v>
          </cell>
          <cell r="AB6953" t="str">
            <v>2nd</v>
          </cell>
          <cell r="AC6953">
            <v>4.2</v>
          </cell>
          <cell r="AE6953">
            <v>100</v>
          </cell>
          <cell r="AF6953" t="str">
            <v/>
          </cell>
        </row>
        <row r="6954">
          <cell r="A6954">
            <v>43869</v>
          </cell>
          <cell r="AB6954" t="str">
            <v>3rd</v>
          </cell>
          <cell r="AC6954">
            <v>4.8</v>
          </cell>
          <cell r="AE6954">
            <v>100</v>
          </cell>
          <cell r="AF6954" t="str">
            <v/>
          </cell>
        </row>
        <row r="6955">
          <cell r="A6955">
            <v>43869</v>
          </cell>
          <cell r="AC6955">
            <v>19</v>
          </cell>
          <cell r="AE6955">
            <v>100</v>
          </cell>
          <cell r="AF6955" t="str">
            <v/>
          </cell>
        </row>
        <row r="6956">
          <cell r="A6956">
            <v>43869</v>
          </cell>
          <cell r="AC6956">
            <v>41</v>
          </cell>
          <cell r="AE6956">
            <v>100</v>
          </cell>
          <cell r="AF6956" t="str">
            <v/>
          </cell>
        </row>
        <row r="6957">
          <cell r="A6957">
            <v>43869</v>
          </cell>
          <cell r="AB6957" t="str">
            <v>3rd</v>
          </cell>
          <cell r="AC6957">
            <v>19</v>
          </cell>
          <cell r="AE6957">
            <v>100</v>
          </cell>
          <cell r="AF6957" t="str">
            <v/>
          </cell>
        </row>
        <row r="6958">
          <cell r="A6958">
            <v>43869</v>
          </cell>
          <cell r="AC6958">
            <v>2.8</v>
          </cell>
          <cell r="AE6958">
            <v>100</v>
          </cell>
          <cell r="AF6958" t="str">
            <v/>
          </cell>
        </row>
        <row r="6959">
          <cell r="A6959">
            <v>43869</v>
          </cell>
          <cell r="AC6959">
            <v>6.5</v>
          </cell>
          <cell r="AE6959">
            <v>100</v>
          </cell>
          <cell r="AF6959" t="str">
            <v/>
          </cell>
        </row>
        <row r="6960">
          <cell r="A6960">
            <v>43869</v>
          </cell>
          <cell r="AC6960">
            <v>9</v>
          </cell>
          <cell r="AE6960">
            <v>100</v>
          </cell>
          <cell r="AF6960" t="str">
            <v/>
          </cell>
        </row>
        <row r="6961">
          <cell r="A6961">
            <v>43869</v>
          </cell>
          <cell r="AC6961">
            <v>15</v>
          </cell>
          <cell r="AE6961">
            <v>100</v>
          </cell>
          <cell r="AF6961" t="str">
            <v/>
          </cell>
        </row>
        <row r="6962">
          <cell r="A6962">
            <v>43869</v>
          </cell>
          <cell r="AC6962">
            <v>14</v>
          </cell>
          <cell r="AE6962">
            <v>100</v>
          </cell>
          <cell r="AF6962" t="str">
            <v/>
          </cell>
        </row>
        <row r="6963">
          <cell r="A6963">
            <v>43869</v>
          </cell>
          <cell r="AB6963" t="str">
            <v>WON</v>
          </cell>
          <cell r="AC6963">
            <v>3.6</v>
          </cell>
          <cell r="AE6963">
            <v>100</v>
          </cell>
          <cell r="AF6963">
            <v>360</v>
          </cell>
        </row>
        <row r="6964">
          <cell r="A6964">
            <v>43869</v>
          </cell>
          <cell r="AB6964" t="str">
            <v>3rd</v>
          </cell>
          <cell r="AC6964">
            <v>12</v>
          </cell>
          <cell r="AE6964">
            <v>100</v>
          </cell>
          <cell r="AF6964" t="str">
            <v/>
          </cell>
        </row>
        <row r="6965">
          <cell r="A6965">
            <v>43869</v>
          </cell>
          <cell r="AC6965">
            <v>10</v>
          </cell>
          <cell r="AE6965">
            <v>100</v>
          </cell>
          <cell r="AF6965" t="str">
            <v/>
          </cell>
        </row>
        <row r="6966">
          <cell r="A6966">
            <v>43869</v>
          </cell>
          <cell r="AC6966">
            <v>51</v>
          </cell>
          <cell r="AE6966">
            <v>100</v>
          </cell>
          <cell r="AF6966" t="str">
            <v/>
          </cell>
        </row>
        <row r="6967">
          <cell r="A6967">
            <v>43876</v>
          </cell>
          <cell r="AB6967" t="str">
            <v>WON</v>
          </cell>
          <cell r="AC6967">
            <v>3.6</v>
          </cell>
          <cell r="AE6967">
            <v>100</v>
          </cell>
          <cell r="AF6967">
            <v>360</v>
          </cell>
        </row>
        <row r="6968">
          <cell r="A6968">
            <v>43876</v>
          </cell>
          <cell r="AB6968" t="str">
            <v>Ntd</v>
          </cell>
          <cell r="AC6968">
            <v>7</v>
          </cell>
          <cell r="AE6968">
            <v>100</v>
          </cell>
          <cell r="AF6968" t="str">
            <v/>
          </cell>
        </row>
        <row r="6969">
          <cell r="A6969">
            <v>43876</v>
          </cell>
          <cell r="AC6969">
            <v>3.9</v>
          </cell>
          <cell r="AE6969">
            <v>100</v>
          </cell>
          <cell r="AF6969" t="str">
            <v/>
          </cell>
        </row>
        <row r="6970">
          <cell r="A6970">
            <v>43876</v>
          </cell>
          <cell r="AB6970" t="str">
            <v>2nd</v>
          </cell>
          <cell r="AC6970">
            <v>13</v>
          </cell>
          <cell r="AE6970">
            <v>100</v>
          </cell>
          <cell r="AF6970" t="str">
            <v/>
          </cell>
        </row>
        <row r="6971">
          <cell r="A6971">
            <v>43876</v>
          </cell>
          <cell r="AC6971">
            <v>13</v>
          </cell>
          <cell r="AE6971">
            <v>100</v>
          </cell>
          <cell r="AF6971" t="str">
            <v/>
          </cell>
        </row>
        <row r="6972">
          <cell r="A6972">
            <v>43876</v>
          </cell>
          <cell r="AC6972">
            <v>4.4000000000000004</v>
          </cell>
          <cell r="AE6972">
            <v>100</v>
          </cell>
          <cell r="AF6972" t="str">
            <v/>
          </cell>
        </row>
        <row r="6973">
          <cell r="A6973">
            <v>43876</v>
          </cell>
          <cell r="AB6973" t="str">
            <v>2nd</v>
          </cell>
          <cell r="AC6973">
            <v>4.5999999999999996</v>
          </cell>
          <cell r="AE6973">
            <v>100</v>
          </cell>
          <cell r="AF6973" t="str">
            <v/>
          </cell>
        </row>
        <row r="6974">
          <cell r="A6974">
            <v>43876</v>
          </cell>
          <cell r="AB6974" t="str">
            <v>WON</v>
          </cell>
          <cell r="AC6974">
            <v>2.7</v>
          </cell>
          <cell r="AE6974">
            <v>100</v>
          </cell>
          <cell r="AF6974">
            <v>270</v>
          </cell>
        </row>
        <row r="6975">
          <cell r="A6975">
            <v>43876</v>
          </cell>
          <cell r="AC6975">
            <v>5</v>
          </cell>
          <cell r="AE6975">
            <v>100</v>
          </cell>
          <cell r="AF6975" t="str">
            <v/>
          </cell>
        </row>
        <row r="6976">
          <cell r="A6976">
            <v>43876</v>
          </cell>
          <cell r="AB6976" t="str">
            <v>Ntd</v>
          </cell>
          <cell r="AC6976">
            <v>21</v>
          </cell>
          <cell r="AE6976">
            <v>100</v>
          </cell>
          <cell r="AF6976" t="str">
            <v/>
          </cell>
        </row>
        <row r="6977">
          <cell r="A6977">
            <v>43876</v>
          </cell>
          <cell r="AB6977" t="str">
            <v>3rd</v>
          </cell>
          <cell r="AC6977">
            <v>6</v>
          </cell>
          <cell r="AE6977">
            <v>100</v>
          </cell>
          <cell r="AF6977" t="str">
            <v/>
          </cell>
        </row>
        <row r="6978">
          <cell r="A6978">
            <v>43876</v>
          </cell>
          <cell r="AB6978" t="str">
            <v>2nd</v>
          </cell>
          <cell r="AC6978">
            <v>5.5</v>
          </cell>
          <cell r="AE6978">
            <v>100</v>
          </cell>
          <cell r="AF6978" t="str">
            <v/>
          </cell>
        </row>
        <row r="6979">
          <cell r="A6979">
            <v>43876</v>
          </cell>
          <cell r="AC6979">
            <v>11</v>
          </cell>
          <cell r="AE6979">
            <v>100</v>
          </cell>
          <cell r="AF6979" t="str">
            <v/>
          </cell>
        </row>
        <row r="6980">
          <cell r="A6980">
            <v>43876</v>
          </cell>
          <cell r="AC6980">
            <v>7</v>
          </cell>
          <cell r="AE6980">
            <v>100</v>
          </cell>
          <cell r="AF6980" t="str">
            <v/>
          </cell>
        </row>
        <row r="6981">
          <cell r="A6981">
            <v>43876</v>
          </cell>
          <cell r="AC6981">
            <v>11</v>
          </cell>
          <cell r="AE6981">
            <v>100</v>
          </cell>
          <cell r="AF6981" t="str">
            <v/>
          </cell>
        </row>
        <row r="6982">
          <cell r="A6982">
            <v>43876</v>
          </cell>
          <cell r="AB6982" t="str">
            <v>WON</v>
          </cell>
          <cell r="AC6982">
            <v>1.85</v>
          </cell>
          <cell r="AE6982">
            <v>100</v>
          </cell>
          <cell r="AF6982">
            <v>185</v>
          </cell>
        </row>
        <row r="6983">
          <cell r="A6983">
            <v>43876</v>
          </cell>
          <cell r="AC6983">
            <v>6.5</v>
          </cell>
          <cell r="AE6983">
            <v>100</v>
          </cell>
          <cell r="AF6983" t="str">
            <v/>
          </cell>
        </row>
        <row r="6984">
          <cell r="A6984">
            <v>43876</v>
          </cell>
          <cell r="AB6984" t="str">
            <v>2nd</v>
          </cell>
          <cell r="AC6984">
            <v>3.1</v>
          </cell>
          <cell r="AE6984">
            <v>100</v>
          </cell>
          <cell r="AF6984" t="str">
            <v/>
          </cell>
        </row>
        <row r="6985">
          <cell r="A6985">
            <v>43876</v>
          </cell>
          <cell r="AB6985" t="str">
            <v>L/Scr</v>
          </cell>
          <cell r="AC6985">
            <v>1</v>
          </cell>
          <cell r="AE6985" t="str">
            <v/>
          </cell>
          <cell r="AF6985" t="str">
            <v/>
          </cell>
        </row>
        <row r="6986">
          <cell r="A6986">
            <v>43876</v>
          </cell>
          <cell r="AC6986">
            <v>71</v>
          </cell>
          <cell r="AE6986">
            <v>100</v>
          </cell>
          <cell r="AF6986" t="str">
            <v/>
          </cell>
        </row>
        <row r="6987">
          <cell r="A6987">
            <v>43876</v>
          </cell>
          <cell r="AC6987">
            <v>4</v>
          </cell>
          <cell r="AE6987">
            <v>100</v>
          </cell>
          <cell r="AF6987" t="str">
            <v/>
          </cell>
        </row>
        <row r="6988">
          <cell r="A6988">
            <v>43876</v>
          </cell>
          <cell r="AB6988" t="str">
            <v>WON</v>
          </cell>
          <cell r="AC6988">
            <v>4.7</v>
          </cell>
          <cell r="AE6988">
            <v>100</v>
          </cell>
          <cell r="AF6988">
            <v>470</v>
          </cell>
        </row>
        <row r="6989">
          <cell r="A6989">
            <v>43876</v>
          </cell>
          <cell r="AB6989" t="str">
            <v>2nd</v>
          </cell>
          <cell r="AC6989">
            <v>5.5</v>
          </cell>
          <cell r="AE6989">
            <v>100</v>
          </cell>
          <cell r="AF6989" t="str">
            <v/>
          </cell>
        </row>
        <row r="6990">
          <cell r="A6990">
            <v>43876</v>
          </cell>
          <cell r="AC6990">
            <v>10</v>
          </cell>
          <cell r="AE6990">
            <v>100</v>
          </cell>
          <cell r="AF6990" t="str">
            <v/>
          </cell>
        </row>
        <row r="6991">
          <cell r="A6991">
            <v>43876</v>
          </cell>
          <cell r="AC6991">
            <v>8</v>
          </cell>
          <cell r="AE6991">
            <v>100</v>
          </cell>
          <cell r="AF6991" t="str">
            <v/>
          </cell>
        </row>
        <row r="6992">
          <cell r="A6992">
            <v>43876</v>
          </cell>
          <cell r="AC6992">
            <v>1.45</v>
          </cell>
          <cell r="AE6992">
            <v>100</v>
          </cell>
          <cell r="AF6992" t="str">
            <v/>
          </cell>
        </row>
        <row r="6993">
          <cell r="A6993">
            <v>43876</v>
          </cell>
          <cell r="AB6993" t="str">
            <v>2nd</v>
          </cell>
          <cell r="AC6993">
            <v>7.5</v>
          </cell>
          <cell r="AE6993">
            <v>100</v>
          </cell>
          <cell r="AF6993" t="str">
            <v/>
          </cell>
        </row>
        <row r="6994">
          <cell r="A6994">
            <v>43876</v>
          </cell>
          <cell r="AB6994" t="str">
            <v>WON</v>
          </cell>
          <cell r="AC6994">
            <v>26</v>
          </cell>
          <cell r="AE6994">
            <v>100</v>
          </cell>
          <cell r="AF6994">
            <v>2600</v>
          </cell>
        </row>
        <row r="6995">
          <cell r="A6995">
            <v>43876</v>
          </cell>
          <cell r="AC6995">
            <v>21</v>
          </cell>
          <cell r="AE6995">
            <v>100</v>
          </cell>
          <cell r="AF6995" t="str">
            <v/>
          </cell>
        </row>
        <row r="6996">
          <cell r="A6996">
            <v>43876</v>
          </cell>
          <cell r="AB6996" t="str">
            <v>Ntd</v>
          </cell>
          <cell r="AC6996">
            <v>5.5</v>
          </cell>
          <cell r="AE6996">
            <v>100</v>
          </cell>
          <cell r="AF6996" t="str">
            <v/>
          </cell>
        </row>
        <row r="6997">
          <cell r="A6997">
            <v>43876</v>
          </cell>
          <cell r="AB6997" t="str">
            <v>2nd</v>
          </cell>
          <cell r="AC6997">
            <v>4</v>
          </cell>
          <cell r="AE6997">
            <v>100</v>
          </cell>
          <cell r="AF6997" t="str">
            <v/>
          </cell>
        </row>
        <row r="6998">
          <cell r="A6998">
            <v>43876</v>
          </cell>
          <cell r="AB6998" t="str">
            <v>3rd</v>
          </cell>
          <cell r="AC6998">
            <v>8</v>
          </cell>
          <cell r="AE6998">
            <v>100</v>
          </cell>
          <cell r="AF6998" t="str">
            <v/>
          </cell>
        </row>
        <row r="6999">
          <cell r="A6999">
            <v>43876</v>
          </cell>
          <cell r="AC6999">
            <v>2.5</v>
          </cell>
          <cell r="AE6999">
            <v>100</v>
          </cell>
          <cell r="AF6999" t="str">
            <v/>
          </cell>
        </row>
        <row r="7000">
          <cell r="A7000">
            <v>43876</v>
          </cell>
          <cell r="AC7000">
            <v>19</v>
          </cell>
          <cell r="AE7000">
            <v>100</v>
          </cell>
          <cell r="AF7000" t="str">
            <v/>
          </cell>
        </row>
        <row r="7001">
          <cell r="A7001">
            <v>43876</v>
          </cell>
          <cell r="AC7001">
            <v>18</v>
          </cell>
          <cell r="AE7001">
            <v>100</v>
          </cell>
          <cell r="AF7001" t="str">
            <v/>
          </cell>
        </row>
        <row r="7002">
          <cell r="A7002">
            <v>43876</v>
          </cell>
          <cell r="AC7002">
            <v>5.5</v>
          </cell>
          <cell r="AE7002">
            <v>100</v>
          </cell>
          <cell r="AF7002" t="str">
            <v/>
          </cell>
        </row>
        <row r="7003">
          <cell r="A7003">
            <v>43876</v>
          </cell>
          <cell r="AC7003">
            <v>6.5</v>
          </cell>
          <cell r="AE7003">
            <v>100</v>
          </cell>
          <cell r="AF7003" t="str">
            <v/>
          </cell>
        </row>
        <row r="7004">
          <cell r="A7004">
            <v>43876</v>
          </cell>
          <cell r="AC7004">
            <v>16</v>
          </cell>
          <cell r="AE7004">
            <v>100</v>
          </cell>
          <cell r="AF7004" t="str">
            <v/>
          </cell>
        </row>
        <row r="7005">
          <cell r="A7005">
            <v>43876</v>
          </cell>
          <cell r="AB7005" t="str">
            <v>3rd</v>
          </cell>
          <cell r="AC7005">
            <v>11</v>
          </cell>
          <cell r="AE7005">
            <v>100</v>
          </cell>
          <cell r="AF7005" t="str">
            <v/>
          </cell>
        </row>
        <row r="7006">
          <cell r="A7006">
            <v>43876</v>
          </cell>
          <cell r="AC7006">
            <v>5</v>
          </cell>
          <cell r="AE7006">
            <v>100</v>
          </cell>
          <cell r="AF7006" t="str">
            <v/>
          </cell>
        </row>
        <row r="7007">
          <cell r="A7007">
            <v>43883</v>
          </cell>
          <cell r="AB7007" t="str">
            <v>WON</v>
          </cell>
          <cell r="AC7007">
            <v>4</v>
          </cell>
          <cell r="AE7007">
            <v>100</v>
          </cell>
          <cell r="AF7007">
            <v>400</v>
          </cell>
        </row>
        <row r="7008">
          <cell r="A7008">
            <v>43883</v>
          </cell>
          <cell r="AC7008">
            <v>2.5</v>
          </cell>
          <cell r="AE7008">
            <v>100</v>
          </cell>
          <cell r="AF7008" t="str">
            <v/>
          </cell>
        </row>
        <row r="7009">
          <cell r="A7009">
            <v>43883</v>
          </cell>
          <cell r="AB7009" t="str">
            <v>3rd</v>
          </cell>
          <cell r="AC7009">
            <v>8</v>
          </cell>
          <cell r="AE7009">
            <v>100</v>
          </cell>
          <cell r="AF7009" t="str">
            <v/>
          </cell>
        </row>
        <row r="7010">
          <cell r="A7010">
            <v>43883</v>
          </cell>
          <cell r="AC7010">
            <v>21</v>
          </cell>
          <cell r="AE7010">
            <v>100</v>
          </cell>
          <cell r="AF7010" t="str">
            <v/>
          </cell>
        </row>
        <row r="7011">
          <cell r="A7011">
            <v>43883</v>
          </cell>
          <cell r="AC7011">
            <v>17</v>
          </cell>
          <cell r="AE7011">
            <v>100</v>
          </cell>
          <cell r="AF7011" t="str">
            <v/>
          </cell>
        </row>
        <row r="7012">
          <cell r="A7012">
            <v>43883</v>
          </cell>
          <cell r="AC7012">
            <v>3.6</v>
          </cell>
          <cell r="AE7012">
            <v>100</v>
          </cell>
          <cell r="AF7012" t="str">
            <v/>
          </cell>
        </row>
        <row r="7013">
          <cell r="A7013">
            <v>43883</v>
          </cell>
          <cell r="AB7013" t="str">
            <v>WON</v>
          </cell>
          <cell r="AC7013">
            <v>2.5</v>
          </cell>
          <cell r="AE7013">
            <v>100</v>
          </cell>
          <cell r="AF7013">
            <v>250</v>
          </cell>
        </row>
        <row r="7014">
          <cell r="A7014">
            <v>43883</v>
          </cell>
          <cell r="AB7014" t="str">
            <v>2nd</v>
          </cell>
          <cell r="AC7014">
            <v>5.5</v>
          </cell>
          <cell r="AE7014">
            <v>100</v>
          </cell>
          <cell r="AF7014" t="str">
            <v/>
          </cell>
        </row>
        <row r="7015">
          <cell r="A7015">
            <v>43883</v>
          </cell>
          <cell r="AC7015">
            <v>31</v>
          </cell>
          <cell r="AE7015">
            <v>100</v>
          </cell>
          <cell r="AF7015" t="str">
            <v/>
          </cell>
        </row>
        <row r="7016">
          <cell r="A7016">
            <v>43883</v>
          </cell>
          <cell r="AC7016">
            <v>11</v>
          </cell>
          <cell r="AE7016">
            <v>100</v>
          </cell>
          <cell r="AF7016" t="str">
            <v/>
          </cell>
        </row>
        <row r="7017">
          <cell r="A7017">
            <v>43883</v>
          </cell>
          <cell r="AC7017">
            <v>2.6</v>
          </cell>
          <cell r="AE7017">
            <v>100</v>
          </cell>
          <cell r="AF7017" t="str">
            <v/>
          </cell>
        </row>
        <row r="7018">
          <cell r="A7018">
            <v>43883</v>
          </cell>
          <cell r="AB7018" t="str">
            <v>Ntd</v>
          </cell>
          <cell r="AC7018">
            <v>5.5</v>
          </cell>
          <cell r="AE7018">
            <v>100</v>
          </cell>
          <cell r="AF7018" t="str">
            <v/>
          </cell>
        </row>
        <row r="7019">
          <cell r="A7019">
            <v>43883</v>
          </cell>
          <cell r="AC7019">
            <v>8</v>
          </cell>
          <cell r="AE7019">
            <v>100</v>
          </cell>
          <cell r="AF7019" t="str">
            <v/>
          </cell>
        </row>
        <row r="7020">
          <cell r="A7020">
            <v>43883</v>
          </cell>
          <cell r="AB7020" t="str">
            <v>WON</v>
          </cell>
          <cell r="AC7020">
            <v>12</v>
          </cell>
          <cell r="AE7020">
            <v>100</v>
          </cell>
          <cell r="AF7020">
            <v>1200</v>
          </cell>
        </row>
        <row r="7021">
          <cell r="A7021">
            <v>43883</v>
          </cell>
          <cell r="AC7021">
            <v>6.5</v>
          </cell>
          <cell r="AE7021">
            <v>100</v>
          </cell>
          <cell r="AF7021" t="str">
            <v/>
          </cell>
        </row>
        <row r="7022">
          <cell r="A7022">
            <v>43883</v>
          </cell>
          <cell r="AB7022" t="str">
            <v>3rd</v>
          </cell>
          <cell r="AC7022">
            <v>5</v>
          </cell>
          <cell r="AE7022">
            <v>100</v>
          </cell>
          <cell r="AF7022" t="str">
            <v/>
          </cell>
        </row>
        <row r="7023">
          <cell r="A7023">
            <v>43883</v>
          </cell>
          <cell r="AC7023">
            <v>21</v>
          </cell>
          <cell r="AE7023">
            <v>100</v>
          </cell>
          <cell r="AF7023" t="str">
            <v/>
          </cell>
        </row>
        <row r="7024">
          <cell r="A7024">
            <v>43883</v>
          </cell>
          <cell r="AC7024">
            <v>5</v>
          </cell>
          <cell r="AE7024">
            <v>100</v>
          </cell>
          <cell r="AF7024" t="str">
            <v/>
          </cell>
        </row>
        <row r="7025">
          <cell r="A7025">
            <v>43883</v>
          </cell>
          <cell r="AC7025">
            <v>13</v>
          </cell>
          <cell r="AE7025">
            <v>100</v>
          </cell>
          <cell r="AF7025" t="str">
            <v/>
          </cell>
        </row>
        <row r="7026">
          <cell r="A7026">
            <v>43883</v>
          </cell>
          <cell r="AC7026">
            <v>11</v>
          </cell>
          <cell r="AE7026">
            <v>100</v>
          </cell>
          <cell r="AF7026" t="str">
            <v/>
          </cell>
        </row>
        <row r="7027">
          <cell r="A7027">
            <v>43883</v>
          </cell>
          <cell r="AC7027">
            <v>4</v>
          </cell>
          <cell r="AE7027">
            <v>100</v>
          </cell>
          <cell r="AF7027" t="str">
            <v/>
          </cell>
        </row>
        <row r="7028">
          <cell r="A7028">
            <v>43883</v>
          </cell>
          <cell r="AC7028">
            <v>4.2</v>
          </cell>
          <cell r="AE7028">
            <v>100</v>
          </cell>
          <cell r="AF7028" t="str">
            <v/>
          </cell>
        </row>
        <row r="7029">
          <cell r="A7029">
            <v>43883</v>
          </cell>
          <cell r="AB7029" t="str">
            <v>WON</v>
          </cell>
          <cell r="AC7029">
            <v>18.100000000000001</v>
          </cell>
          <cell r="AE7029">
            <v>100</v>
          </cell>
          <cell r="AF7029">
            <v>1810.0000000000002</v>
          </cell>
        </row>
        <row r="7030">
          <cell r="A7030">
            <v>43883</v>
          </cell>
          <cell r="AC7030">
            <v>4.8</v>
          </cell>
          <cell r="AE7030">
            <v>100</v>
          </cell>
          <cell r="AF7030" t="str">
            <v/>
          </cell>
        </row>
        <row r="7031">
          <cell r="A7031">
            <v>43883</v>
          </cell>
          <cell r="AB7031" t="str">
            <v>2nd</v>
          </cell>
          <cell r="AC7031">
            <v>11</v>
          </cell>
          <cell r="AE7031">
            <v>100</v>
          </cell>
          <cell r="AF7031" t="str">
            <v/>
          </cell>
        </row>
        <row r="7032">
          <cell r="A7032">
            <v>43883</v>
          </cell>
          <cell r="AC7032">
            <v>4.4000000000000004</v>
          </cell>
          <cell r="AE7032">
            <v>100</v>
          </cell>
          <cell r="AF7032" t="str">
            <v/>
          </cell>
        </row>
        <row r="7033">
          <cell r="A7033">
            <v>43883</v>
          </cell>
          <cell r="AB7033" t="str">
            <v>3rd</v>
          </cell>
          <cell r="AC7033">
            <v>4.2</v>
          </cell>
          <cell r="AE7033">
            <v>100</v>
          </cell>
          <cell r="AF7033" t="str">
            <v/>
          </cell>
        </row>
        <row r="7034">
          <cell r="A7034">
            <v>43883</v>
          </cell>
          <cell r="AB7034" t="str">
            <v>2nd</v>
          </cell>
          <cell r="AC7034">
            <v>2.7</v>
          </cell>
          <cell r="AE7034">
            <v>100</v>
          </cell>
          <cell r="AF7034" t="str">
            <v/>
          </cell>
        </row>
        <row r="7035">
          <cell r="A7035">
            <v>43883</v>
          </cell>
          <cell r="AC7035">
            <v>19</v>
          </cell>
          <cell r="AE7035">
            <v>100</v>
          </cell>
          <cell r="AF7035" t="str">
            <v/>
          </cell>
        </row>
        <row r="7036">
          <cell r="A7036">
            <v>43883</v>
          </cell>
          <cell r="AB7036" t="str">
            <v>WON</v>
          </cell>
          <cell r="AC7036">
            <v>13</v>
          </cell>
          <cell r="AE7036">
            <v>100</v>
          </cell>
          <cell r="AF7036">
            <v>1300</v>
          </cell>
        </row>
        <row r="7037">
          <cell r="A7037">
            <v>43883</v>
          </cell>
          <cell r="AC7037">
            <v>20</v>
          </cell>
          <cell r="AE7037">
            <v>100</v>
          </cell>
          <cell r="AF7037" t="str">
            <v/>
          </cell>
        </row>
        <row r="7038">
          <cell r="A7038">
            <v>43883</v>
          </cell>
          <cell r="AC7038">
            <v>21</v>
          </cell>
          <cell r="AE7038">
            <v>100</v>
          </cell>
          <cell r="AF7038" t="str">
            <v/>
          </cell>
        </row>
        <row r="7039">
          <cell r="A7039">
            <v>43883</v>
          </cell>
          <cell r="AC7039">
            <v>2.6</v>
          </cell>
          <cell r="AE7039">
            <v>100</v>
          </cell>
          <cell r="AF7039" t="str">
            <v/>
          </cell>
        </row>
        <row r="7040">
          <cell r="A7040">
            <v>43883</v>
          </cell>
          <cell r="AC7040">
            <v>6.5</v>
          </cell>
          <cell r="AE7040">
            <v>100</v>
          </cell>
          <cell r="AF7040" t="str">
            <v/>
          </cell>
        </row>
        <row r="7041">
          <cell r="A7041">
            <v>43883</v>
          </cell>
          <cell r="AC7041">
            <v>26</v>
          </cell>
          <cell r="AE7041">
            <v>100</v>
          </cell>
          <cell r="AF7041" t="str">
            <v/>
          </cell>
        </row>
        <row r="7042">
          <cell r="A7042">
            <v>43883</v>
          </cell>
          <cell r="AC7042">
            <v>9.5</v>
          </cell>
          <cell r="AE7042">
            <v>100</v>
          </cell>
          <cell r="AF7042" t="str">
            <v/>
          </cell>
        </row>
        <row r="7043">
          <cell r="A7043">
            <v>43883</v>
          </cell>
          <cell r="AB7043" t="str">
            <v>2nd</v>
          </cell>
          <cell r="AC7043">
            <v>3.3</v>
          </cell>
          <cell r="AE7043">
            <v>100</v>
          </cell>
          <cell r="AF7043" t="str">
            <v/>
          </cell>
        </row>
        <row r="7044">
          <cell r="A7044">
            <v>43883</v>
          </cell>
          <cell r="AB7044" t="str">
            <v>WON</v>
          </cell>
          <cell r="AC7044">
            <v>4.4000000000000004</v>
          </cell>
          <cell r="AE7044">
            <v>100</v>
          </cell>
          <cell r="AF7044">
            <v>440.00000000000006</v>
          </cell>
        </row>
        <row r="7045">
          <cell r="A7045">
            <v>43883</v>
          </cell>
          <cell r="AC7045">
            <v>4</v>
          </cell>
          <cell r="AE7045">
            <v>100</v>
          </cell>
          <cell r="AF7045" t="str">
            <v/>
          </cell>
        </row>
        <row r="7046">
          <cell r="A7046">
            <v>43883</v>
          </cell>
          <cell r="AC7046">
            <v>16</v>
          </cell>
          <cell r="AE7046">
            <v>100</v>
          </cell>
          <cell r="AF7046" t="str">
            <v/>
          </cell>
        </row>
        <row r="7047">
          <cell r="A7047">
            <v>43890</v>
          </cell>
          <cell r="AB7047" t="str">
            <v>2nd</v>
          </cell>
          <cell r="AC7047">
            <v>9</v>
          </cell>
          <cell r="AE7047">
            <v>100</v>
          </cell>
          <cell r="AF7047" t="str">
            <v/>
          </cell>
        </row>
        <row r="7048">
          <cell r="A7048">
            <v>43890</v>
          </cell>
          <cell r="AB7048" t="str">
            <v>Ntd</v>
          </cell>
          <cell r="AC7048">
            <v>4.4000000000000004</v>
          </cell>
          <cell r="AE7048">
            <v>100</v>
          </cell>
          <cell r="AF7048" t="str">
            <v/>
          </cell>
        </row>
        <row r="7049">
          <cell r="A7049">
            <v>43890</v>
          </cell>
          <cell r="AC7049">
            <v>8.5</v>
          </cell>
          <cell r="AE7049">
            <v>100</v>
          </cell>
          <cell r="AF7049" t="str">
            <v/>
          </cell>
        </row>
        <row r="7050">
          <cell r="A7050">
            <v>43890</v>
          </cell>
          <cell r="AB7050" t="str">
            <v>WON</v>
          </cell>
          <cell r="AC7050">
            <v>2.0499999999999998</v>
          </cell>
          <cell r="AE7050">
            <v>100</v>
          </cell>
          <cell r="AF7050">
            <v>204.99999999999997</v>
          </cell>
        </row>
        <row r="7051">
          <cell r="A7051">
            <v>43890</v>
          </cell>
          <cell r="AC7051">
            <v>15</v>
          </cell>
          <cell r="AE7051">
            <v>100</v>
          </cell>
          <cell r="AF7051" t="str">
            <v/>
          </cell>
        </row>
        <row r="7052">
          <cell r="A7052">
            <v>43890</v>
          </cell>
          <cell r="AB7052" t="str">
            <v>2nd</v>
          </cell>
          <cell r="AC7052">
            <v>3.5</v>
          </cell>
          <cell r="AE7052">
            <v>100</v>
          </cell>
          <cell r="AF7052" t="str">
            <v/>
          </cell>
        </row>
        <row r="7053">
          <cell r="A7053">
            <v>43890</v>
          </cell>
          <cell r="AC7053">
            <v>7</v>
          </cell>
          <cell r="AE7053">
            <v>100</v>
          </cell>
          <cell r="AF7053" t="str">
            <v/>
          </cell>
        </row>
        <row r="7054">
          <cell r="A7054">
            <v>43890</v>
          </cell>
          <cell r="AC7054">
            <v>12</v>
          </cell>
          <cell r="AE7054">
            <v>100</v>
          </cell>
          <cell r="AF7054" t="str">
            <v/>
          </cell>
        </row>
        <row r="7055">
          <cell r="A7055">
            <v>43890</v>
          </cell>
          <cell r="AB7055" t="str">
            <v>WON</v>
          </cell>
          <cell r="AC7055">
            <v>3.5</v>
          </cell>
          <cell r="AE7055">
            <v>100</v>
          </cell>
          <cell r="AF7055">
            <v>350</v>
          </cell>
        </row>
        <row r="7056">
          <cell r="A7056">
            <v>43890</v>
          </cell>
          <cell r="AB7056" t="str">
            <v>3rd</v>
          </cell>
          <cell r="AC7056">
            <v>8</v>
          </cell>
          <cell r="AE7056">
            <v>100</v>
          </cell>
          <cell r="AF7056" t="str">
            <v/>
          </cell>
        </row>
        <row r="7057">
          <cell r="A7057">
            <v>43890</v>
          </cell>
          <cell r="AC7057">
            <v>6.5</v>
          </cell>
          <cell r="AE7057">
            <v>100</v>
          </cell>
          <cell r="AF7057" t="str">
            <v/>
          </cell>
        </row>
        <row r="7058">
          <cell r="A7058">
            <v>43890</v>
          </cell>
          <cell r="AB7058" t="str">
            <v>WON</v>
          </cell>
          <cell r="AC7058">
            <v>2.4</v>
          </cell>
          <cell r="AE7058">
            <v>100</v>
          </cell>
          <cell r="AF7058">
            <v>240</v>
          </cell>
        </row>
        <row r="7059">
          <cell r="A7059">
            <v>43890</v>
          </cell>
          <cell r="AB7059" t="str">
            <v>2nd</v>
          </cell>
          <cell r="AC7059">
            <v>11</v>
          </cell>
          <cell r="AE7059">
            <v>100</v>
          </cell>
          <cell r="AF7059" t="str">
            <v/>
          </cell>
        </row>
        <row r="7060">
          <cell r="A7060">
            <v>43890</v>
          </cell>
          <cell r="AC7060">
            <v>26</v>
          </cell>
          <cell r="AE7060">
            <v>100</v>
          </cell>
          <cell r="AF7060" t="str">
            <v/>
          </cell>
        </row>
        <row r="7061">
          <cell r="A7061">
            <v>43890</v>
          </cell>
          <cell r="AB7061" t="str">
            <v>3rd</v>
          </cell>
          <cell r="AC7061">
            <v>6.5</v>
          </cell>
          <cell r="AE7061">
            <v>100</v>
          </cell>
          <cell r="AF7061" t="str">
            <v/>
          </cell>
        </row>
        <row r="7062">
          <cell r="A7062">
            <v>43890</v>
          </cell>
          <cell r="AB7062" t="str">
            <v>2nd</v>
          </cell>
          <cell r="AC7062">
            <v>4</v>
          </cell>
          <cell r="AE7062">
            <v>100</v>
          </cell>
          <cell r="AF7062" t="str">
            <v/>
          </cell>
        </row>
        <row r="7063">
          <cell r="A7063">
            <v>43890</v>
          </cell>
          <cell r="AB7063" t="str">
            <v>Ntd</v>
          </cell>
          <cell r="AC7063">
            <v>2.5</v>
          </cell>
          <cell r="AE7063">
            <v>100</v>
          </cell>
          <cell r="AF7063" t="str">
            <v/>
          </cell>
        </row>
        <row r="7064">
          <cell r="A7064">
            <v>43890</v>
          </cell>
          <cell r="AB7064" t="str">
            <v>WON</v>
          </cell>
          <cell r="AC7064">
            <v>3.2</v>
          </cell>
          <cell r="AE7064">
            <v>100</v>
          </cell>
          <cell r="AF7064">
            <v>320</v>
          </cell>
        </row>
        <row r="7065">
          <cell r="A7065">
            <v>43890</v>
          </cell>
          <cell r="AC7065">
            <v>21</v>
          </cell>
          <cell r="AE7065">
            <v>100</v>
          </cell>
          <cell r="AF7065" t="str">
            <v/>
          </cell>
        </row>
        <row r="7066">
          <cell r="A7066">
            <v>43890</v>
          </cell>
          <cell r="AC7066">
            <v>31</v>
          </cell>
          <cell r="AE7066">
            <v>100</v>
          </cell>
          <cell r="AF7066" t="str">
            <v/>
          </cell>
        </row>
        <row r="7067">
          <cell r="A7067">
            <v>43890</v>
          </cell>
          <cell r="AC7067">
            <v>18</v>
          </cell>
          <cell r="AE7067">
            <v>100</v>
          </cell>
          <cell r="AF7067" t="str">
            <v/>
          </cell>
        </row>
        <row r="7068">
          <cell r="A7068">
            <v>43890</v>
          </cell>
          <cell r="AB7068" t="str">
            <v>3rd</v>
          </cell>
          <cell r="AC7068">
            <v>13</v>
          </cell>
          <cell r="AE7068">
            <v>100</v>
          </cell>
          <cell r="AF7068" t="str">
            <v/>
          </cell>
        </row>
        <row r="7069">
          <cell r="A7069">
            <v>43890</v>
          </cell>
          <cell r="AC7069">
            <v>4.4000000000000004</v>
          </cell>
          <cell r="AE7069">
            <v>100</v>
          </cell>
          <cell r="AF7069" t="str">
            <v/>
          </cell>
        </row>
        <row r="7070">
          <cell r="A7070">
            <v>43890</v>
          </cell>
          <cell r="AB7070" t="str">
            <v>WON</v>
          </cell>
          <cell r="AC7070">
            <v>3.7</v>
          </cell>
          <cell r="AE7070">
            <v>100</v>
          </cell>
          <cell r="AF7070">
            <v>370</v>
          </cell>
        </row>
        <row r="7071">
          <cell r="A7071">
            <v>43890</v>
          </cell>
          <cell r="AB7071" t="str">
            <v>2nd</v>
          </cell>
          <cell r="AC7071">
            <v>5.5</v>
          </cell>
          <cell r="AE7071">
            <v>100</v>
          </cell>
          <cell r="AF7071" t="str">
            <v/>
          </cell>
        </row>
        <row r="7072">
          <cell r="A7072">
            <v>43890</v>
          </cell>
          <cell r="AB7072" t="str">
            <v>WON</v>
          </cell>
          <cell r="AC7072">
            <v>2.7</v>
          </cell>
          <cell r="AE7072">
            <v>100</v>
          </cell>
          <cell r="AF7072">
            <v>270</v>
          </cell>
        </row>
        <row r="7073">
          <cell r="A7073">
            <v>43890</v>
          </cell>
          <cell r="AC7073">
            <v>3.4</v>
          </cell>
          <cell r="AE7073">
            <v>100</v>
          </cell>
          <cell r="AF7073" t="str">
            <v/>
          </cell>
        </row>
        <row r="7074">
          <cell r="A7074">
            <v>43890</v>
          </cell>
          <cell r="AC7074">
            <v>8.5</v>
          </cell>
          <cell r="AE7074">
            <v>100</v>
          </cell>
          <cell r="AF7074" t="str">
            <v/>
          </cell>
        </row>
        <row r="7075">
          <cell r="A7075">
            <v>43890</v>
          </cell>
          <cell r="AB7075" t="str">
            <v>2nd</v>
          </cell>
          <cell r="AC7075">
            <v>13</v>
          </cell>
          <cell r="AE7075">
            <v>100</v>
          </cell>
          <cell r="AF7075" t="str">
            <v/>
          </cell>
        </row>
        <row r="7076">
          <cell r="A7076">
            <v>43890</v>
          </cell>
          <cell r="AC7076">
            <v>7.5</v>
          </cell>
          <cell r="AE7076">
            <v>100</v>
          </cell>
          <cell r="AF7076" t="str">
            <v/>
          </cell>
        </row>
        <row r="7077">
          <cell r="A7077">
            <v>43890</v>
          </cell>
          <cell r="AB7077" t="str">
            <v>WON</v>
          </cell>
          <cell r="AC7077">
            <v>2.6</v>
          </cell>
          <cell r="AE7077">
            <v>100</v>
          </cell>
          <cell r="AF7077">
            <v>260</v>
          </cell>
        </row>
        <row r="7078">
          <cell r="A7078">
            <v>43890</v>
          </cell>
          <cell r="AC7078">
            <v>12</v>
          </cell>
          <cell r="AE7078">
            <v>100</v>
          </cell>
          <cell r="AF7078" t="str">
            <v/>
          </cell>
        </row>
        <row r="7079">
          <cell r="A7079">
            <v>43890</v>
          </cell>
          <cell r="AC7079">
            <v>6.5</v>
          </cell>
          <cell r="AE7079">
            <v>100</v>
          </cell>
          <cell r="AF7079" t="str">
            <v/>
          </cell>
        </row>
        <row r="7080">
          <cell r="A7080">
            <v>43890</v>
          </cell>
          <cell r="AC7080">
            <v>20</v>
          </cell>
          <cell r="AE7080">
            <v>100</v>
          </cell>
          <cell r="AF7080" t="str">
            <v/>
          </cell>
        </row>
        <row r="7081">
          <cell r="A7081">
            <v>43890</v>
          </cell>
          <cell r="AC7081">
            <v>9.5</v>
          </cell>
          <cell r="AE7081">
            <v>100</v>
          </cell>
          <cell r="AF7081" t="str">
            <v/>
          </cell>
        </row>
        <row r="7082">
          <cell r="A7082">
            <v>43890</v>
          </cell>
          <cell r="AB7082" t="str">
            <v>WON</v>
          </cell>
          <cell r="AC7082">
            <v>4</v>
          </cell>
          <cell r="AE7082">
            <v>100</v>
          </cell>
          <cell r="AF7082">
            <v>400</v>
          </cell>
        </row>
        <row r="7083">
          <cell r="A7083">
            <v>43890</v>
          </cell>
          <cell r="AC7083">
            <v>6</v>
          </cell>
          <cell r="AE7083">
            <v>100</v>
          </cell>
          <cell r="AF7083" t="str">
            <v/>
          </cell>
        </row>
        <row r="7084">
          <cell r="A7084">
            <v>43890</v>
          </cell>
          <cell r="AB7084" t="str">
            <v>3rd</v>
          </cell>
          <cell r="AC7084">
            <v>11</v>
          </cell>
          <cell r="AE7084">
            <v>100</v>
          </cell>
          <cell r="AF7084" t="str">
            <v/>
          </cell>
        </row>
        <row r="7085">
          <cell r="A7085">
            <v>43890</v>
          </cell>
          <cell r="AB7085" t="str">
            <v>2nd</v>
          </cell>
          <cell r="AC7085">
            <v>6.5</v>
          </cell>
          <cell r="AE7085">
            <v>100</v>
          </cell>
          <cell r="AF7085" t="str">
            <v/>
          </cell>
        </row>
        <row r="7086">
          <cell r="A7086">
            <v>43890</v>
          </cell>
          <cell r="AC7086">
            <v>8.5</v>
          </cell>
          <cell r="AE7086">
            <v>100</v>
          </cell>
          <cell r="AF7086" t="str">
            <v/>
          </cell>
        </row>
        <row r="7087">
          <cell r="A7087">
            <v>43897</v>
          </cell>
          <cell r="AB7087" t="str">
            <v>2nd</v>
          </cell>
          <cell r="AC7087">
            <v>11</v>
          </cell>
          <cell r="AE7087">
            <v>100</v>
          </cell>
          <cell r="AF7087" t="str">
            <v/>
          </cell>
        </row>
        <row r="7088">
          <cell r="A7088">
            <v>43897</v>
          </cell>
          <cell r="AC7088">
            <v>41</v>
          </cell>
          <cell r="AE7088">
            <v>100</v>
          </cell>
          <cell r="AF7088" t="str">
            <v/>
          </cell>
        </row>
        <row r="7089">
          <cell r="A7089">
            <v>43897</v>
          </cell>
          <cell r="AC7089">
            <v>6.5</v>
          </cell>
          <cell r="AE7089">
            <v>100</v>
          </cell>
          <cell r="AF7089" t="str">
            <v/>
          </cell>
        </row>
        <row r="7090">
          <cell r="A7090">
            <v>43897</v>
          </cell>
          <cell r="AB7090" t="str">
            <v>WON</v>
          </cell>
          <cell r="AC7090">
            <v>5</v>
          </cell>
          <cell r="AE7090">
            <v>100</v>
          </cell>
          <cell r="AF7090">
            <v>500</v>
          </cell>
        </row>
        <row r="7091">
          <cell r="A7091">
            <v>43897</v>
          </cell>
          <cell r="AC7091">
            <v>3.7</v>
          </cell>
          <cell r="AE7091">
            <v>100</v>
          </cell>
          <cell r="AF7091" t="str">
            <v/>
          </cell>
        </row>
        <row r="7092">
          <cell r="A7092">
            <v>43897</v>
          </cell>
          <cell r="AC7092">
            <v>21</v>
          </cell>
          <cell r="AE7092">
            <v>100</v>
          </cell>
          <cell r="AF7092" t="str">
            <v/>
          </cell>
        </row>
        <row r="7093">
          <cell r="A7093">
            <v>43897</v>
          </cell>
          <cell r="AC7093">
            <v>11</v>
          </cell>
          <cell r="AE7093">
            <v>100</v>
          </cell>
          <cell r="AF7093" t="str">
            <v/>
          </cell>
        </row>
        <row r="7094">
          <cell r="A7094">
            <v>43897</v>
          </cell>
          <cell r="AC7094">
            <v>3.9</v>
          </cell>
          <cell r="AE7094">
            <v>100</v>
          </cell>
          <cell r="AF7094" t="str">
            <v/>
          </cell>
        </row>
        <row r="7095">
          <cell r="A7095">
            <v>43897</v>
          </cell>
          <cell r="AC7095">
            <v>5.5</v>
          </cell>
          <cell r="AE7095">
            <v>100</v>
          </cell>
          <cell r="AF7095" t="str">
            <v/>
          </cell>
        </row>
        <row r="7096">
          <cell r="A7096">
            <v>43897</v>
          </cell>
          <cell r="AB7096" t="str">
            <v>2nd</v>
          </cell>
          <cell r="AC7096">
            <v>8</v>
          </cell>
          <cell r="AE7096">
            <v>100</v>
          </cell>
          <cell r="AF7096" t="str">
            <v/>
          </cell>
        </row>
        <row r="7097">
          <cell r="A7097">
            <v>43897</v>
          </cell>
          <cell r="AB7097" t="str">
            <v>2nd</v>
          </cell>
          <cell r="AC7097">
            <v>10</v>
          </cell>
          <cell r="AE7097">
            <v>100</v>
          </cell>
          <cell r="AF7097" t="str">
            <v/>
          </cell>
        </row>
        <row r="7098">
          <cell r="A7098">
            <v>43897</v>
          </cell>
          <cell r="AB7098" t="str">
            <v>WON</v>
          </cell>
          <cell r="AC7098">
            <v>2.1</v>
          </cell>
          <cell r="AE7098">
            <v>100</v>
          </cell>
          <cell r="AF7098">
            <v>210</v>
          </cell>
        </row>
        <row r="7099">
          <cell r="A7099">
            <v>43897</v>
          </cell>
          <cell r="AB7099" t="str">
            <v>3rd</v>
          </cell>
          <cell r="AC7099">
            <v>17</v>
          </cell>
          <cell r="AE7099">
            <v>100</v>
          </cell>
          <cell r="AF7099" t="str">
            <v/>
          </cell>
        </row>
        <row r="7100">
          <cell r="A7100">
            <v>43897</v>
          </cell>
          <cell r="AC7100">
            <v>10</v>
          </cell>
          <cell r="AE7100">
            <v>100</v>
          </cell>
          <cell r="AF7100" t="str">
            <v/>
          </cell>
        </row>
        <row r="7101">
          <cell r="A7101">
            <v>43897</v>
          </cell>
          <cell r="AC7101">
            <v>14</v>
          </cell>
          <cell r="AE7101">
            <v>100</v>
          </cell>
          <cell r="AF7101" t="str">
            <v/>
          </cell>
        </row>
        <row r="7102">
          <cell r="A7102">
            <v>43897</v>
          </cell>
          <cell r="AB7102" t="str">
            <v>2nd</v>
          </cell>
          <cell r="AC7102">
            <v>4.8</v>
          </cell>
          <cell r="AE7102">
            <v>100</v>
          </cell>
          <cell r="AF7102" t="str">
            <v/>
          </cell>
        </row>
        <row r="7103">
          <cell r="A7103">
            <v>43897</v>
          </cell>
          <cell r="AC7103">
            <v>3.7</v>
          </cell>
          <cell r="AE7103">
            <v>100</v>
          </cell>
          <cell r="AF7103" t="str">
            <v/>
          </cell>
        </row>
        <row r="7104">
          <cell r="A7104">
            <v>43897</v>
          </cell>
          <cell r="AB7104" t="str">
            <v>WON</v>
          </cell>
          <cell r="AC7104">
            <v>6.5</v>
          </cell>
          <cell r="AE7104">
            <v>100</v>
          </cell>
          <cell r="AF7104">
            <v>650</v>
          </cell>
        </row>
        <row r="7105">
          <cell r="A7105">
            <v>43897</v>
          </cell>
          <cell r="AC7105">
            <v>13</v>
          </cell>
          <cell r="AE7105">
            <v>100</v>
          </cell>
          <cell r="AF7105" t="str">
            <v/>
          </cell>
        </row>
        <row r="7106">
          <cell r="A7106">
            <v>43897</v>
          </cell>
          <cell r="AB7106" t="str">
            <v>3rd</v>
          </cell>
          <cell r="AC7106">
            <v>11</v>
          </cell>
          <cell r="AE7106">
            <v>100</v>
          </cell>
          <cell r="AF7106" t="str">
            <v/>
          </cell>
        </row>
        <row r="7107">
          <cell r="A7107">
            <v>43897</v>
          </cell>
          <cell r="AB7107" t="str">
            <v>WON</v>
          </cell>
          <cell r="AC7107">
            <v>3.1</v>
          </cell>
          <cell r="AE7107">
            <v>100</v>
          </cell>
          <cell r="AF7107">
            <v>310</v>
          </cell>
        </row>
        <row r="7108">
          <cell r="A7108">
            <v>43897</v>
          </cell>
          <cell r="AC7108">
            <v>7.5</v>
          </cell>
          <cell r="AE7108">
            <v>100</v>
          </cell>
          <cell r="AF7108" t="str">
            <v/>
          </cell>
        </row>
        <row r="7109">
          <cell r="A7109">
            <v>43897</v>
          </cell>
          <cell r="AC7109">
            <v>17</v>
          </cell>
          <cell r="AE7109">
            <v>100</v>
          </cell>
          <cell r="AF7109" t="str">
            <v/>
          </cell>
        </row>
        <row r="7110">
          <cell r="A7110">
            <v>43897</v>
          </cell>
          <cell r="AB7110" t="str">
            <v>2nd</v>
          </cell>
          <cell r="AC7110">
            <v>6</v>
          </cell>
          <cell r="AE7110">
            <v>100</v>
          </cell>
          <cell r="AF7110" t="str">
            <v/>
          </cell>
        </row>
        <row r="7111">
          <cell r="A7111">
            <v>43897</v>
          </cell>
          <cell r="AC7111">
            <v>71</v>
          </cell>
          <cell r="AE7111">
            <v>100</v>
          </cell>
          <cell r="AF7111" t="str">
            <v/>
          </cell>
        </row>
        <row r="7112">
          <cell r="A7112">
            <v>43897</v>
          </cell>
          <cell r="AC7112">
            <v>14</v>
          </cell>
          <cell r="AE7112">
            <v>100</v>
          </cell>
          <cell r="AF7112" t="str">
            <v/>
          </cell>
        </row>
        <row r="7113">
          <cell r="A7113">
            <v>43897</v>
          </cell>
          <cell r="AC7113">
            <v>3.6</v>
          </cell>
          <cell r="AE7113">
            <v>100</v>
          </cell>
          <cell r="AF7113" t="str">
            <v/>
          </cell>
        </row>
        <row r="7114">
          <cell r="A7114">
            <v>43897</v>
          </cell>
          <cell r="AB7114" t="str">
            <v>WON</v>
          </cell>
          <cell r="AC7114">
            <v>7</v>
          </cell>
          <cell r="AE7114">
            <v>100</v>
          </cell>
          <cell r="AF7114">
            <v>700</v>
          </cell>
        </row>
        <row r="7115">
          <cell r="A7115">
            <v>43897</v>
          </cell>
          <cell r="AC7115">
            <v>8</v>
          </cell>
          <cell r="AE7115">
            <v>100</v>
          </cell>
          <cell r="AF7115" t="str">
            <v/>
          </cell>
        </row>
        <row r="7116">
          <cell r="A7116">
            <v>43897</v>
          </cell>
          <cell r="AB7116" t="str">
            <v>2nd</v>
          </cell>
          <cell r="AC7116">
            <v>6.5</v>
          </cell>
          <cell r="AE7116">
            <v>100</v>
          </cell>
          <cell r="AF7116" t="str">
            <v/>
          </cell>
        </row>
        <row r="7117">
          <cell r="A7117">
            <v>43897</v>
          </cell>
          <cell r="AB7117" t="str">
            <v>3rd</v>
          </cell>
          <cell r="AC7117">
            <v>3.1</v>
          </cell>
          <cell r="AE7117">
            <v>100</v>
          </cell>
          <cell r="AF7117" t="str">
            <v/>
          </cell>
        </row>
        <row r="7118">
          <cell r="A7118">
            <v>43897</v>
          </cell>
          <cell r="AC7118">
            <v>16</v>
          </cell>
          <cell r="AE7118">
            <v>100</v>
          </cell>
          <cell r="AF7118" t="str">
            <v/>
          </cell>
        </row>
        <row r="7119">
          <cell r="A7119">
            <v>43897</v>
          </cell>
          <cell r="AC7119">
            <v>12</v>
          </cell>
          <cell r="AE7119">
            <v>100</v>
          </cell>
          <cell r="AF7119" t="str">
            <v/>
          </cell>
        </row>
        <row r="7120">
          <cell r="A7120">
            <v>43897</v>
          </cell>
          <cell r="AB7120" t="str">
            <v>2nd</v>
          </cell>
          <cell r="AC7120">
            <v>8</v>
          </cell>
          <cell r="AE7120">
            <v>100</v>
          </cell>
          <cell r="AF7120" t="str">
            <v/>
          </cell>
        </row>
        <row r="7121">
          <cell r="A7121">
            <v>43897</v>
          </cell>
          <cell r="AC7121">
            <v>26</v>
          </cell>
          <cell r="AE7121">
            <v>100</v>
          </cell>
          <cell r="AF7121" t="str">
            <v/>
          </cell>
        </row>
        <row r="7122">
          <cell r="A7122">
            <v>43904</v>
          </cell>
          <cell r="AB7122" t="str">
            <v>3rd</v>
          </cell>
          <cell r="AC7122">
            <v>2.4</v>
          </cell>
          <cell r="AE7122">
            <v>100</v>
          </cell>
          <cell r="AF7122" t="str">
            <v/>
          </cell>
        </row>
        <row r="7123">
          <cell r="A7123">
            <v>43904</v>
          </cell>
          <cell r="AB7123" t="str">
            <v>WON</v>
          </cell>
          <cell r="AC7123">
            <v>8.5</v>
          </cell>
          <cell r="AE7123">
            <v>100</v>
          </cell>
          <cell r="AF7123">
            <v>850</v>
          </cell>
        </row>
        <row r="7124">
          <cell r="A7124">
            <v>43904</v>
          </cell>
          <cell r="AC7124">
            <v>9.5</v>
          </cell>
          <cell r="AE7124">
            <v>100</v>
          </cell>
          <cell r="AF7124" t="str">
            <v/>
          </cell>
        </row>
        <row r="7125">
          <cell r="A7125">
            <v>43904</v>
          </cell>
          <cell r="AC7125">
            <v>4.2</v>
          </cell>
          <cell r="AE7125">
            <v>100</v>
          </cell>
          <cell r="AF7125" t="str">
            <v/>
          </cell>
        </row>
        <row r="7126">
          <cell r="A7126">
            <v>43904</v>
          </cell>
          <cell r="AC7126">
            <v>11</v>
          </cell>
          <cell r="AE7126">
            <v>100</v>
          </cell>
          <cell r="AF7126" t="str">
            <v/>
          </cell>
        </row>
        <row r="7127">
          <cell r="A7127">
            <v>43904</v>
          </cell>
          <cell r="AB7127" t="str">
            <v>3rd</v>
          </cell>
          <cell r="AC7127">
            <v>4.2</v>
          </cell>
          <cell r="AE7127">
            <v>100</v>
          </cell>
          <cell r="AF7127" t="str">
            <v/>
          </cell>
        </row>
        <row r="7128">
          <cell r="A7128">
            <v>43904</v>
          </cell>
          <cell r="AB7128" t="str">
            <v>WON</v>
          </cell>
          <cell r="AC7128">
            <v>3.1</v>
          </cell>
          <cell r="AE7128">
            <v>100</v>
          </cell>
          <cell r="AF7128">
            <v>310</v>
          </cell>
        </row>
        <row r="7129">
          <cell r="A7129">
            <v>43904</v>
          </cell>
          <cell r="AB7129" t="str">
            <v>L/Scr</v>
          </cell>
          <cell r="AC7129">
            <v>1</v>
          </cell>
          <cell r="AE7129" t="str">
            <v/>
          </cell>
          <cell r="AF7129" t="str">
            <v/>
          </cell>
        </row>
        <row r="7130">
          <cell r="A7130">
            <v>43904</v>
          </cell>
          <cell r="AC7130">
            <v>7</v>
          </cell>
          <cell r="AE7130">
            <v>100</v>
          </cell>
          <cell r="AF7130" t="str">
            <v/>
          </cell>
        </row>
        <row r="7131">
          <cell r="A7131">
            <v>43904</v>
          </cell>
          <cell r="AB7131" t="str">
            <v>2nd</v>
          </cell>
          <cell r="AC7131">
            <v>9.5</v>
          </cell>
          <cell r="AE7131">
            <v>100</v>
          </cell>
          <cell r="AF7131" t="str">
            <v/>
          </cell>
        </row>
        <row r="7132">
          <cell r="A7132">
            <v>43904</v>
          </cell>
          <cell r="AB7132" t="str">
            <v>2nd</v>
          </cell>
          <cell r="AC7132">
            <v>3.2</v>
          </cell>
          <cell r="AE7132">
            <v>100</v>
          </cell>
          <cell r="AF7132" t="str">
            <v/>
          </cell>
        </row>
        <row r="7133">
          <cell r="A7133">
            <v>43904</v>
          </cell>
          <cell r="AC7133">
            <v>12</v>
          </cell>
          <cell r="AE7133">
            <v>100</v>
          </cell>
          <cell r="AF7133" t="str">
            <v/>
          </cell>
        </row>
        <row r="7134">
          <cell r="A7134">
            <v>43904</v>
          </cell>
          <cell r="AC7134">
            <v>3.7</v>
          </cell>
          <cell r="AE7134">
            <v>100</v>
          </cell>
          <cell r="AF7134" t="str">
            <v/>
          </cell>
        </row>
        <row r="7135">
          <cell r="A7135">
            <v>43904</v>
          </cell>
          <cell r="AC7135">
            <v>15</v>
          </cell>
          <cell r="AE7135">
            <v>100</v>
          </cell>
          <cell r="AF7135" t="str">
            <v/>
          </cell>
        </row>
        <row r="7136">
          <cell r="A7136">
            <v>43904</v>
          </cell>
          <cell r="AB7136" t="str">
            <v>WON</v>
          </cell>
          <cell r="AC7136">
            <v>6.7</v>
          </cell>
          <cell r="AE7136">
            <v>100</v>
          </cell>
          <cell r="AF7136">
            <v>670</v>
          </cell>
        </row>
        <row r="7137">
          <cell r="A7137">
            <v>43904</v>
          </cell>
          <cell r="AB7137" t="str">
            <v>2nd</v>
          </cell>
          <cell r="AC7137">
            <v>2.1</v>
          </cell>
          <cell r="AE7137">
            <v>100</v>
          </cell>
          <cell r="AF7137" t="str">
            <v/>
          </cell>
        </row>
        <row r="7138">
          <cell r="A7138">
            <v>43904</v>
          </cell>
          <cell r="AB7138" t="str">
            <v>3rd</v>
          </cell>
          <cell r="AC7138">
            <v>7</v>
          </cell>
          <cell r="AE7138">
            <v>100</v>
          </cell>
          <cell r="AF7138" t="str">
            <v/>
          </cell>
        </row>
        <row r="7139">
          <cell r="A7139">
            <v>43904</v>
          </cell>
          <cell r="AC7139">
            <v>6.5</v>
          </cell>
          <cell r="AE7139">
            <v>100</v>
          </cell>
          <cell r="AF7139" t="str">
            <v/>
          </cell>
        </row>
        <row r="7140">
          <cell r="A7140">
            <v>43904</v>
          </cell>
          <cell r="AB7140" t="str">
            <v>WON</v>
          </cell>
          <cell r="AC7140">
            <v>13</v>
          </cell>
          <cell r="AE7140">
            <v>100</v>
          </cell>
          <cell r="AF7140">
            <v>1300</v>
          </cell>
        </row>
        <row r="7141">
          <cell r="A7141">
            <v>43904</v>
          </cell>
          <cell r="AC7141">
            <v>11</v>
          </cell>
          <cell r="AE7141">
            <v>100</v>
          </cell>
          <cell r="AF7141" t="str">
            <v/>
          </cell>
        </row>
        <row r="7142">
          <cell r="A7142">
            <v>43904</v>
          </cell>
          <cell r="AC7142">
            <v>12</v>
          </cell>
          <cell r="AE7142">
            <v>100</v>
          </cell>
          <cell r="AF7142" t="str">
            <v/>
          </cell>
        </row>
        <row r="7143">
          <cell r="A7143">
            <v>43904</v>
          </cell>
          <cell r="AC7143">
            <v>4.8</v>
          </cell>
          <cell r="AE7143">
            <v>100</v>
          </cell>
          <cell r="AF7143" t="str">
            <v/>
          </cell>
        </row>
        <row r="7144">
          <cell r="A7144">
            <v>43904</v>
          </cell>
          <cell r="AB7144" t="str">
            <v>WON</v>
          </cell>
          <cell r="AC7144">
            <v>6</v>
          </cell>
          <cell r="AE7144">
            <v>100</v>
          </cell>
          <cell r="AF7144">
            <v>600</v>
          </cell>
        </row>
        <row r="7145">
          <cell r="A7145">
            <v>43904</v>
          </cell>
          <cell r="AB7145" t="str">
            <v>3rd</v>
          </cell>
          <cell r="AC7145">
            <v>11</v>
          </cell>
          <cell r="AE7145">
            <v>100</v>
          </cell>
          <cell r="AF7145" t="str">
            <v/>
          </cell>
        </row>
        <row r="7146">
          <cell r="A7146">
            <v>43904</v>
          </cell>
          <cell r="AB7146" t="str">
            <v>2nd</v>
          </cell>
          <cell r="AC7146">
            <v>3.1</v>
          </cell>
          <cell r="AE7146">
            <v>100</v>
          </cell>
          <cell r="AF7146" t="str">
            <v/>
          </cell>
        </row>
        <row r="7147">
          <cell r="A7147">
            <v>43904</v>
          </cell>
          <cell r="AB7147" t="str">
            <v>WON</v>
          </cell>
          <cell r="AC7147">
            <v>12</v>
          </cell>
          <cell r="AE7147">
            <v>100</v>
          </cell>
          <cell r="AF7147">
            <v>1200</v>
          </cell>
        </row>
        <row r="7148">
          <cell r="A7148">
            <v>43904</v>
          </cell>
          <cell r="AC7148">
            <v>2.8</v>
          </cell>
          <cell r="AE7148">
            <v>100</v>
          </cell>
          <cell r="AF7148" t="str">
            <v/>
          </cell>
        </row>
        <row r="7149">
          <cell r="A7149">
            <v>43904</v>
          </cell>
          <cell r="AB7149" t="str">
            <v>3rd</v>
          </cell>
          <cell r="AC7149">
            <v>4.4000000000000004</v>
          </cell>
          <cell r="AE7149">
            <v>100</v>
          </cell>
          <cell r="AF7149" t="str">
            <v/>
          </cell>
        </row>
        <row r="7150">
          <cell r="A7150">
            <v>43904</v>
          </cell>
          <cell r="AB7150" t="str">
            <v>2nd</v>
          </cell>
          <cell r="AC7150">
            <v>16</v>
          </cell>
          <cell r="AE7150">
            <v>100</v>
          </cell>
          <cell r="AF7150" t="str">
            <v/>
          </cell>
        </row>
        <row r="7151">
          <cell r="A7151">
            <v>43904</v>
          </cell>
          <cell r="AC7151">
            <v>12</v>
          </cell>
          <cell r="AE7151">
            <v>100</v>
          </cell>
          <cell r="AF7151" t="str">
            <v/>
          </cell>
        </row>
        <row r="7152">
          <cell r="A7152">
            <v>43904</v>
          </cell>
          <cell r="AC7152">
            <v>2</v>
          </cell>
          <cell r="AE7152">
            <v>100</v>
          </cell>
          <cell r="AF7152" t="str">
            <v/>
          </cell>
        </row>
        <row r="7153">
          <cell r="A7153">
            <v>43904</v>
          </cell>
          <cell r="AC7153">
            <v>7.5</v>
          </cell>
          <cell r="AE7153">
            <v>100</v>
          </cell>
          <cell r="AF7153" t="str">
            <v/>
          </cell>
        </row>
        <row r="7154">
          <cell r="A7154">
            <v>43904</v>
          </cell>
          <cell r="AB7154" t="str">
            <v>3rd</v>
          </cell>
          <cell r="AC7154">
            <v>8</v>
          </cell>
          <cell r="AE7154">
            <v>100</v>
          </cell>
          <cell r="AF7154" t="str">
            <v/>
          </cell>
        </row>
        <row r="7155">
          <cell r="A7155">
            <v>43904</v>
          </cell>
          <cell r="AB7155" t="str">
            <v>WON</v>
          </cell>
          <cell r="AC7155">
            <v>11</v>
          </cell>
          <cell r="AE7155">
            <v>100</v>
          </cell>
          <cell r="AF7155">
            <v>1100</v>
          </cell>
        </row>
        <row r="7156">
          <cell r="A7156">
            <v>43904</v>
          </cell>
          <cell r="AB7156" t="str">
            <v>2nd</v>
          </cell>
          <cell r="AC7156">
            <v>16</v>
          </cell>
          <cell r="AE7156">
            <v>100</v>
          </cell>
          <cell r="AF7156" t="str">
            <v/>
          </cell>
        </row>
        <row r="7157">
          <cell r="A7157">
            <v>43904</v>
          </cell>
          <cell r="AC7157">
            <v>2.6</v>
          </cell>
          <cell r="AE7157">
            <v>100</v>
          </cell>
          <cell r="AF7157" t="str">
            <v/>
          </cell>
        </row>
        <row r="7158">
          <cell r="A7158">
            <v>43904</v>
          </cell>
          <cell r="AC7158">
            <v>17</v>
          </cell>
          <cell r="AE7158">
            <v>100</v>
          </cell>
          <cell r="AF7158" t="str">
            <v/>
          </cell>
        </row>
        <row r="7159">
          <cell r="A7159">
            <v>43904</v>
          </cell>
          <cell r="AC7159">
            <v>9</v>
          </cell>
          <cell r="AE7159">
            <v>100</v>
          </cell>
          <cell r="AF7159" t="str">
            <v/>
          </cell>
        </row>
        <row r="7160">
          <cell r="A7160">
            <v>43904</v>
          </cell>
          <cell r="AB7160" t="str">
            <v>2nd</v>
          </cell>
          <cell r="AC7160">
            <v>9.5</v>
          </cell>
          <cell r="AE7160">
            <v>100</v>
          </cell>
          <cell r="AF7160" t="str">
            <v/>
          </cell>
        </row>
        <row r="7161">
          <cell r="A7161">
            <v>43904</v>
          </cell>
          <cell r="AC7161">
            <v>26</v>
          </cell>
          <cell r="AE7161">
            <v>100</v>
          </cell>
          <cell r="AF7161" t="str">
            <v/>
          </cell>
        </row>
        <row r="7162">
          <cell r="A7162">
            <v>43910</v>
          </cell>
          <cell r="AC7162">
            <v>8.5</v>
          </cell>
          <cell r="AE7162">
            <v>100</v>
          </cell>
          <cell r="AF7162" t="str">
            <v/>
          </cell>
        </row>
        <row r="7163">
          <cell r="A7163">
            <v>43910</v>
          </cell>
          <cell r="AB7163" t="str">
            <v>WON</v>
          </cell>
          <cell r="AC7163">
            <v>3.4</v>
          </cell>
          <cell r="AE7163">
            <v>100</v>
          </cell>
          <cell r="AF7163">
            <v>340</v>
          </cell>
        </row>
        <row r="7164">
          <cell r="A7164">
            <v>43910</v>
          </cell>
          <cell r="AC7164">
            <v>18</v>
          </cell>
          <cell r="AE7164">
            <v>100</v>
          </cell>
          <cell r="AF7164" t="str">
            <v/>
          </cell>
        </row>
        <row r="7165">
          <cell r="A7165">
            <v>43910</v>
          </cell>
          <cell r="AB7165" t="str">
            <v>2nd</v>
          </cell>
          <cell r="AC7165">
            <v>5.5</v>
          </cell>
          <cell r="AE7165">
            <v>100</v>
          </cell>
          <cell r="AF7165" t="str">
            <v/>
          </cell>
        </row>
        <row r="7166">
          <cell r="A7166">
            <v>43910</v>
          </cell>
          <cell r="AC7166">
            <v>6</v>
          </cell>
          <cell r="AE7166">
            <v>100</v>
          </cell>
          <cell r="AF7166" t="str">
            <v/>
          </cell>
        </row>
        <row r="7167">
          <cell r="A7167">
            <v>43910</v>
          </cell>
          <cell r="AC7167">
            <v>11</v>
          </cell>
          <cell r="AE7167">
            <v>100</v>
          </cell>
          <cell r="AF7167" t="str">
            <v/>
          </cell>
        </row>
        <row r="7168">
          <cell r="A7168">
            <v>43910</v>
          </cell>
          <cell r="AC7168">
            <v>6.5</v>
          </cell>
          <cell r="AE7168">
            <v>100</v>
          </cell>
          <cell r="AF7168" t="str">
            <v/>
          </cell>
        </row>
        <row r="7169">
          <cell r="A7169">
            <v>43910</v>
          </cell>
          <cell r="AB7169" t="str">
            <v>WON</v>
          </cell>
          <cell r="AC7169">
            <v>5</v>
          </cell>
          <cell r="AE7169">
            <v>100</v>
          </cell>
          <cell r="AF7169">
            <v>500</v>
          </cell>
        </row>
        <row r="7170">
          <cell r="A7170">
            <v>43910</v>
          </cell>
          <cell r="AB7170" t="str">
            <v>L/Scr</v>
          </cell>
          <cell r="AC7170">
            <v>1</v>
          </cell>
          <cell r="AE7170" t="str">
            <v/>
          </cell>
          <cell r="AF7170" t="str">
            <v/>
          </cell>
        </row>
        <row r="7171">
          <cell r="A7171">
            <v>43910</v>
          </cell>
          <cell r="AC7171">
            <v>6</v>
          </cell>
          <cell r="AE7171">
            <v>100</v>
          </cell>
          <cell r="AF7171" t="str">
            <v/>
          </cell>
        </row>
        <row r="7172">
          <cell r="A7172">
            <v>43910</v>
          </cell>
          <cell r="AC7172">
            <v>5.5</v>
          </cell>
          <cell r="AE7172">
            <v>100</v>
          </cell>
          <cell r="AF7172" t="str">
            <v/>
          </cell>
        </row>
        <row r="7173">
          <cell r="A7173">
            <v>43910</v>
          </cell>
          <cell r="AB7173" t="str">
            <v>2nd</v>
          </cell>
          <cell r="AC7173">
            <v>7</v>
          </cell>
          <cell r="AE7173">
            <v>100</v>
          </cell>
          <cell r="AF7173" t="str">
            <v/>
          </cell>
        </row>
        <row r="7174">
          <cell r="A7174">
            <v>43910</v>
          </cell>
          <cell r="AB7174" t="str">
            <v>WON</v>
          </cell>
          <cell r="AC7174">
            <v>5.5</v>
          </cell>
          <cell r="AE7174">
            <v>100</v>
          </cell>
          <cell r="AF7174">
            <v>550</v>
          </cell>
        </row>
        <row r="7175">
          <cell r="A7175">
            <v>43910</v>
          </cell>
          <cell r="AC7175">
            <v>9</v>
          </cell>
          <cell r="AE7175">
            <v>100</v>
          </cell>
          <cell r="AF7175" t="str">
            <v/>
          </cell>
        </row>
        <row r="7176">
          <cell r="A7176">
            <v>43910</v>
          </cell>
          <cell r="AC7176">
            <v>8</v>
          </cell>
          <cell r="AE7176">
            <v>100</v>
          </cell>
          <cell r="AF7176" t="str">
            <v/>
          </cell>
        </row>
        <row r="7177">
          <cell r="A7177">
            <v>43910</v>
          </cell>
          <cell r="AB7177" t="str">
            <v>WON</v>
          </cell>
          <cell r="AC7177">
            <v>5.7</v>
          </cell>
          <cell r="AE7177">
            <v>100</v>
          </cell>
          <cell r="AF7177">
            <v>570</v>
          </cell>
        </row>
        <row r="7178">
          <cell r="A7178">
            <v>43910</v>
          </cell>
          <cell r="AB7178" t="str">
            <v>3rd</v>
          </cell>
          <cell r="AC7178">
            <v>2.4</v>
          </cell>
          <cell r="AE7178">
            <v>100</v>
          </cell>
          <cell r="AF7178" t="str">
            <v/>
          </cell>
        </row>
        <row r="7179">
          <cell r="A7179">
            <v>43910</v>
          </cell>
          <cell r="AC7179">
            <v>31</v>
          </cell>
          <cell r="AE7179">
            <v>100</v>
          </cell>
          <cell r="AF7179" t="str">
            <v/>
          </cell>
        </row>
        <row r="7180">
          <cell r="A7180">
            <v>43910</v>
          </cell>
          <cell r="AC7180">
            <v>15</v>
          </cell>
          <cell r="AE7180">
            <v>100</v>
          </cell>
          <cell r="AF7180" t="str">
            <v/>
          </cell>
        </row>
        <row r="7181">
          <cell r="A7181">
            <v>43910</v>
          </cell>
          <cell r="AC7181">
            <v>41</v>
          </cell>
          <cell r="AE7181">
            <v>100</v>
          </cell>
          <cell r="AF7181" t="str">
            <v/>
          </cell>
        </row>
        <row r="7182">
          <cell r="A7182">
            <v>43910</v>
          </cell>
          <cell r="AC7182">
            <v>2.9</v>
          </cell>
          <cell r="AE7182">
            <v>100</v>
          </cell>
          <cell r="AF7182" t="str">
            <v/>
          </cell>
        </row>
        <row r="7183">
          <cell r="A7183">
            <v>43910</v>
          </cell>
          <cell r="AB7183" t="str">
            <v>WON</v>
          </cell>
          <cell r="AC7183">
            <v>25.8</v>
          </cell>
          <cell r="AE7183">
            <v>100</v>
          </cell>
          <cell r="AF7183">
            <v>2580</v>
          </cell>
        </row>
        <row r="7184">
          <cell r="A7184">
            <v>43910</v>
          </cell>
          <cell r="AC7184">
            <v>5.5</v>
          </cell>
          <cell r="AE7184">
            <v>100</v>
          </cell>
          <cell r="AF7184" t="str">
            <v/>
          </cell>
        </row>
        <row r="7185">
          <cell r="A7185">
            <v>43910</v>
          </cell>
          <cell r="AB7185" t="str">
            <v>2nd</v>
          </cell>
          <cell r="AC7185">
            <v>7</v>
          </cell>
          <cell r="AE7185">
            <v>100</v>
          </cell>
          <cell r="AF7185" t="str">
            <v/>
          </cell>
        </row>
        <row r="7186">
          <cell r="A7186">
            <v>43910</v>
          </cell>
          <cell r="AC7186">
            <v>7.5</v>
          </cell>
          <cell r="AE7186">
            <v>100</v>
          </cell>
          <cell r="AF7186" t="str">
            <v/>
          </cell>
        </row>
        <row r="7187">
          <cell r="A7187">
            <v>43911</v>
          </cell>
          <cell r="AC7187">
            <v>13</v>
          </cell>
          <cell r="AE7187">
            <v>100</v>
          </cell>
          <cell r="AF7187" t="str">
            <v/>
          </cell>
        </row>
        <row r="7188">
          <cell r="A7188">
            <v>43911</v>
          </cell>
          <cell r="AB7188" t="str">
            <v>3rd</v>
          </cell>
          <cell r="AC7188">
            <v>3.3</v>
          </cell>
          <cell r="AE7188">
            <v>100</v>
          </cell>
          <cell r="AF7188" t="str">
            <v/>
          </cell>
        </row>
        <row r="7189">
          <cell r="A7189">
            <v>43911</v>
          </cell>
          <cell r="AB7189" t="str">
            <v>2nd</v>
          </cell>
          <cell r="AC7189">
            <v>16</v>
          </cell>
          <cell r="AE7189">
            <v>100</v>
          </cell>
          <cell r="AF7189" t="str">
            <v/>
          </cell>
        </row>
        <row r="7190">
          <cell r="A7190">
            <v>43911</v>
          </cell>
          <cell r="AC7190">
            <v>13</v>
          </cell>
          <cell r="AE7190">
            <v>100</v>
          </cell>
          <cell r="AF7190" t="str">
            <v/>
          </cell>
        </row>
        <row r="7191">
          <cell r="A7191">
            <v>43911</v>
          </cell>
          <cell r="AC7191">
            <v>5.5</v>
          </cell>
          <cell r="AE7191">
            <v>100</v>
          </cell>
          <cell r="AF7191" t="str">
            <v/>
          </cell>
        </row>
        <row r="7192">
          <cell r="A7192">
            <v>43911</v>
          </cell>
          <cell r="AB7192" t="str">
            <v>WON</v>
          </cell>
          <cell r="AC7192">
            <v>4.0999999999999996</v>
          </cell>
          <cell r="AE7192">
            <v>100</v>
          </cell>
          <cell r="AF7192">
            <v>409.99999999999994</v>
          </cell>
        </row>
        <row r="7193">
          <cell r="A7193">
            <v>43911</v>
          </cell>
          <cell r="AC7193">
            <v>6.5</v>
          </cell>
          <cell r="AE7193">
            <v>100</v>
          </cell>
          <cell r="AF7193" t="str">
            <v/>
          </cell>
        </row>
        <row r="7194">
          <cell r="A7194">
            <v>43911</v>
          </cell>
          <cell r="AC7194">
            <v>9.5</v>
          </cell>
          <cell r="AE7194">
            <v>100</v>
          </cell>
          <cell r="AF7194" t="str">
            <v/>
          </cell>
        </row>
        <row r="7195">
          <cell r="A7195">
            <v>43911</v>
          </cell>
          <cell r="AB7195" t="str">
            <v>2nd</v>
          </cell>
          <cell r="AC7195">
            <v>3.8</v>
          </cell>
          <cell r="AE7195">
            <v>100</v>
          </cell>
          <cell r="AF7195" t="str">
            <v/>
          </cell>
        </row>
        <row r="7196">
          <cell r="A7196">
            <v>43911</v>
          </cell>
          <cell r="AC7196">
            <v>20</v>
          </cell>
          <cell r="AE7196">
            <v>100</v>
          </cell>
          <cell r="AF7196" t="str">
            <v/>
          </cell>
        </row>
        <row r="7197">
          <cell r="A7197">
            <v>43911</v>
          </cell>
          <cell r="AB7197" t="str">
            <v>WON</v>
          </cell>
          <cell r="AC7197">
            <v>5.5</v>
          </cell>
          <cell r="AE7197">
            <v>100</v>
          </cell>
          <cell r="AF7197">
            <v>550</v>
          </cell>
        </row>
        <row r="7198">
          <cell r="A7198">
            <v>43911</v>
          </cell>
          <cell r="AB7198" t="str">
            <v>2nd</v>
          </cell>
          <cell r="AC7198">
            <v>2.7</v>
          </cell>
          <cell r="AE7198">
            <v>100</v>
          </cell>
          <cell r="AF7198" t="str">
            <v/>
          </cell>
        </row>
        <row r="7199">
          <cell r="A7199">
            <v>43911</v>
          </cell>
          <cell r="AB7199" t="str">
            <v>3rd</v>
          </cell>
          <cell r="AC7199">
            <v>7.5</v>
          </cell>
          <cell r="AE7199">
            <v>100</v>
          </cell>
          <cell r="AF7199" t="str">
            <v/>
          </cell>
        </row>
        <row r="7200">
          <cell r="A7200">
            <v>43911</v>
          </cell>
          <cell r="AC7200">
            <v>5</v>
          </cell>
          <cell r="AE7200">
            <v>100</v>
          </cell>
          <cell r="AF7200" t="str">
            <v/>
          </cell>
        </row>
        <row r="7201">
          <cell r="A7201">
            <v>43911</v>
          </cell>
          <cell r="AC7201">
            <v>14</v>
          </cell>
          <cell r="AE7201">
            <v>100</v>
          </cell>
          <cell r="AF7201" t="str">
            <v/>
          </cell>
        </row>
        <row r="7202">
          <cell r="A7202">
            <v>43911</v>
          </cell>
          <cell r="AB7202" t="str">
            <v>WON</v>
          </cell>
          <cell r="AC7202">
            <v>3.2</v>
          </cell>
          <cell r="AE7202">
            <v>100</v>
          </cell>
          <cell r="AF7202">
            <v>320</v>
          </cell>
        </row>
        <row r="7203">
          <cell r="A7203">
            <v>43911</v>
          </cell>
          <cell r="AC7203">
            <v>9.5</v>
          </cell>
          <cell r="AE7203">
            <v>100</v>
          </cell>
          <cell r="AF7203" t="str">
            <v/>
          </cell>
        </row>
        <row r="7204">
          <cell r="A7204">
            <v>43911</v>
          </cell>
          <cell r="AB7204" t="str">
            <v>3rd</v>
          </cell>
          <cell r="AC7204">
            <v>3.6</v>
          </cell>
          <cell r="AE7204">
            <v>100</v>
          </cell>
          <cell r="AF7204" t="str">
            <v/>
          </cell>
        </row>
        <row r="7205">
          <cell r="A7205">
            <v>43911</v>
          </cell>
          <cell r="AC7205">
            <v>16</v>
          </cell>
          <cell r="AE7205">
            <v>100</v>
          </cell>
          <cell r="AF7205" t="str">
            <v/>
          </cell>
        </row>
        <row r="7206">
          <cell r="A7206">
            <v>43911</v>
          </cell>
          <cell r="AC7206">
            <v>8.5</v>
          </cell>
          <cell r="AE7206">
            <v>100</v>
          </cell>
          <cell r="AF7206" t="str">
            <v/>
          </cell>
        </row>
        <row r="7207">
          <cell r="A7207">
            <v>43911</v>
          </cell>
          <cell r="AC7207">
            <v>9.5</v>
          </cell>
          <cell r="AE7207">
            <v>100</v>
          </cell>
          <cell r="AF7207" t="str">
            <v/>
          </cell>
        </row>
        <row r="7208">
          <cell r="A7208">
            <v>43911</v>
          </cell>
          <cell r="AB7208" t="str">
            <v>WON</v>
          </cell>
          <cell r="AC7208">
            <v>4.4000000000000004</v>
          </cell>
          <cell r="AE7208">
            <v>100</v>
          </cell>
          <cell r="AF7208">
            <v>440.00000000000006</v>
          </cell>
        </row>
        <row r="7209">
          <cell r="A7209">
            <v>43911</v>
          </cell>
          <cell r="AC7209">
            <v>7</v>
          </cell>
          <cell r="AE7209">
            <v>100</v>
          </cell>
          <cell r="AF7209" t="str">
            <v/>
          </cell>
        </row>
        <row r="7210">
          <cell r="A7210">
            <v>43911</v>
          </cell>
          <cell r="AC7210">
            <v>5.5</v>
          </cell>
          <cell r="AE7210">
            <v>100</v>
          </cell>
          <cell r="AF7210" t="str">
            <v/>
          </cell>
        </row>
        <row r="7211">
          <cell r="A7211">
            <v>43911</v>
          </cell>
          <cell r="AC7211">
            <v>12</v>
          </cell>
          <cell r="AE7211">
            <v>100</v>
          </cell>
          <cell r="AF7211" t="str">
            <v/>
          </cell>
        </row>
        <row r="7212">
          <cell r="A7212">
            <v>43911</v>
          </cell>
          <cell r="AB7212" t="str">
            <v>L/Scr</v>
          </cell>
          <cell r="AC7212">
            <v>1</v>
          </cell>
          <cell r="AE7212" t="str">
            <v/>
          </cell>
          <cell r="AF7212" t="str">
            <v/>
          </cell>
        </row>
        <row r="7213">
          <cell r="A7213">
            <v>43911</v>
          </cell>
          <cell r="AB7213" t="str">
            <v>WON</v>
          </cell>
          <cell r="AC7213">
            <v>4.5999999999999996</v>
          </cell>
          <cell r="AE7213">
            <v>100</v>
          </cell>
          <cell r="AF7213">
            <v>459.99999999999994</v>
          </cell>
        </row>
        <row r="7214">
          <cell r="A7214">
            <v>43911</v>
          </cell>
          <cell r="AC7214">
            <v>3.9</v>
          </cell>
          <cell r="AE7214">
            <v>100</v>
          </cell>
          <cell r="AF7214" t="str">
            <v/>
          </cell>
        </row>
        <row r="7215">
          <cell r="A7215">
            <v>43911</v>
          </cell>
          <cell r="AB7215" t="str">
            <v>2nd</v>
          </cell>
          <cell r="AC7215">
            <v>8.5</v>
          </cell>
          <cell r="AE7215">
            <v>100</v>
          </cell>
          <cell r="AF7215" t="str">
            <v/>
          </cell>
        </row>
        <row r="7216">
          <cell r="A7216">
            <v>43911</v>
          </cell>
          <cell r="AC7216">
            <v>17</v>
          </cell>
          <cell r="AE7216">
            <v>100</v>
          </cell>
          <cell r="AF7216" t="str">
            <v/>
          </cell>
        </row>
        <row r="7217">
          <cell r="A7217">
            <v>43911</v>
          </cell>
          <cell r="AB7217" t="str">
            <v>2nd</v>
          </cell>
          <cell r="AC7217">
            <v>9</v>
          </cell>
          <cell r="AE7217">
            <v>100</v>
          </cell>
          <cell r="AF7217" t="str">
            <v/>
          </cell>
        </row>
        <row r="7218">
          <cell r="A7218">
            <v>43911</v>
          </cell>
          <cell r="AC7218">
            <v>26</v>
          </cell>
          <cell r="AE7218">
            <v>100</v>
          </cell>
          <cell r="AF7218" t="str">
            <v/>
          </cell>
        </row>
        <row r="7219">
          <cell r="A7219">
            <v>43911</v>
          </cell>
          <cell r="AC7219">
            <v>31</v>
          </cell>
          <cell r="AE7219">
            <v>100</v>
          </cell>
          <cell r="AF7219" t="str">
            <v/>
          </cell>
        </row>
        <row r="7220">
          <cell r="A7220">
            <v>43911</v>
          </cell>
          <cell r="AC7220">
            <v>17</v>
          </cell>
          <cell r="AE7220">
            <v>100</v>
          </cell>
          <cell r="AF7220" t="str">
            <v/>
          </cell>
        </row>
        <row r="7221">
          <cell r="A7221">
            <v>43911</v>
          </cell>
          <cell r="AC7221">
            <v>12</v>
          </cell>
          <cell r="AE7221">
            <v>100</v>
          </cell>
          <cell r="AF7221" t="str">
            <v/>
          </cell>
        </row>
        <row r="7222">
          <cell r="A7222">
            <v>43911</v>
          </cell>
          <cell r="AC7222">
            <v>13</v>
          </cell>
          <cell r="AE7222">
            <v>100</v>
          </cell>
          <cell r="AF7222" t="str">
            <v/>
          </cell>
        </row>
        <row r="7223">
          <cell r="A7223">
            <v>43911</v>
          </cell>
          <cell r="AC7223">
            <v>3.3</v>
          </cell>
          <cell r="AE7223">
            <v>100</v>
          </cell>
          <cell r="AF7223" t="str">
            <v/>
          </cell>
        </row>
        <row r="7224">
          <cell r="A7224">
            <v>43911</v>
          </cell>
          <cell r="AB7224" t="str">
            <v>2nd</v>
          </cell>
          <cell r="AC7224">
            <v>5.5</v>
          </cell>
          <cell r="AE7224">
            <v>100</v>
          </cell>
          <cell r="AF7224" t="str">
            <v/>
          </cell>
        </row>
        <row r="7225">
          <cell r="A7225">
            <v>43911</v>
          </cell>
          <cell r="AC7225">
            <v>13</v>
          </cell>
          <cell r="AE7225">
            <v>100</v>
          </cell>
          <cell r="AF7225" t="str">
            <v/>
          </cell>
        </row>
        <row r="7226">
          <cell r="A7226">
            <v>43911</v>
          </cell>
          <cell r="AB7226" t="str">
            <v>WON</v>
          </cell>
          <cell r="AC7226">
            <v>5.8</v>
          </cell>
          <cell r="AE7226">
            <v>100</v>
          </cell>
          <cell r="AF7226">
            <v>580</v>
          </cell>
        </row>
        <row r="7227">
          <cell r="A7227">
            <v>43918</v>
          </cell>
          <cell r="AC7227">
            <v>2.2000000000000002</v>
          </cell>
          <cell r="AE7227">
            <v>100</v>
          </cell>
          <cell r="AF7227" t="str">
            <v/>
          </cell>
        </row>
        <row r="7228">
          <cell r="A7228">
            <v>43918</v>
          </cell>
          <cell r="AC7228">
            <v>11</v>
          </cell>
          <cell r="AE7228">
            <v>100</v>
          </cell>
          <cell r="AF7228" t="str">
            <v/>
          </cell>
        </row>
        <row r="7229">
          <cell r="A7229">
            <v>43918</v>
          </cell>
          <cell r="AB7229" t="str">
            <v>WON</v>
          </cell>
          <cell r="AC7229">
            <v>7</v>
          </cell>
          <cell r="AE7229">
            <v>100</v>
          </cell>
          <cell r="AF7229">
            <v>700</v>
          </cell>
        </row>
        <row r="7230">
          <cell r="A7230">
            <v>43918</v>
          </cell>
          <cell r="AC7230">
            <v>13</v>
          </cell>
          <cell r="AE7230">
            <v>100</v>
          </cell>
          <cell r="AF7230" t="str">
            <v/>
          </cell>
        </row>
        <row r="7231">
          <cell r="A7231">
            <v>43918</v>
          </cell>
          <cell r="AB7231" t="str">
            <v>3rd</v>
          </cell>
          <cell r="AC7231">
            <v>15</v>
          </cell>
          <cell r="AE7231">
            <v>100</v>
          </cell>
          <cell r="AF7231" t="str">
            <v/>
          </cell>
        </row>
        <row r="7232">
          <cell r="A7232">
            <v>43918</v>
          </cell>
          <cell r="AC7232">
            <v>11</v>
          </cell>
          <cell r="AE7232">
            <v>100</v>
          </cell>
          <cell r="AF7232" t="str">
            <v/>
          </cell>
        </row>
        <row r="7233">
          <cell r="A7233">
            <v>43918</v>
          </cell>
          <cell r="AC7233">
            <v>8.5</v>
          </cell>
          <cell r="AE7233">
            <v>100</v>
          </cell>
          <cell r="AF7233" t="str">
            <v/>
          </cell>
        </row>
        <row r="7234">
          <cell r="A7234">
            <v>43918</v>
          </cell>
          <cell r="AB7234" t="str">
            <v>WON</v>
          </cell>
          <cell r="AC7234">
            <v>10.5</v>
          </cell>
          <cell r="AE7234">
            <v>100</v>
          </cell>
          <cell r="AF7234">
            <v>1050</v>
          </cell>
        </row>
        <row r="7235">
          <cell r="A7235">
            <v>43918</v>
          </cell>
          <cell r="AC7235">
            <v>4.8</v>
          </cell>
          <cell r="AE7235">
            <v>100</v>
          </cell>
          <cell r="AF7235" t="str">
            <v/>
          </cell>
        </row>
        <row r="7236">
          <cell r="A7236">
            <v>43918</v>
          </cell>
          <cell r="AC7236">
            <v>7</v>
          </cell>
          <cell r="AE7236">
            <v>100</v>
          </cell>
          <cell r="AF7236" t="str">
            <v/>
          </cell>
        </row>
        <row r="7237">
          <cell r="A7237">
            <v>43918</v>
          </cell>
          <cell r="AC7237">
            <v>7</v>
          </cell>
          <cell r="AE7237">
            <v>100</v>
          </cell>
          <cell r="AF7237" t="str">
            <v/>
          </cell>
        </row>
        <row r="7238">
          <cell r="A7238">
            <v>43918</v>
          </cell>
          <cell r="AC7238">
            <v>8.5</v>
          </cell>
          <cell r="AE7238">
            <v>100</v>
          </cell>
          <cell r="AF7238" t="str">
            <v/>
          </cell>
        </row>
        <row r="7239">
          <cell r="A7239">
            <v>43918</v>
          </cell>
          <cell r="AB7239" t="str">
            <v>WON</v>
          </cell>
          <cell r="AC7239">
            <v>9</v>
          </cell>
          <cell r="AE7239">
            <v>100</v>
          </cell>
          <cell r="AF7239">
            <v>900</v>
          </cell>
        </row>
        <row r="7240">
          <cell r="A7240">
            <v>43918</v>
          </cell>
          <cell r="AC7240">
            <v>8.5</v>
          </cell>
          <cell r="AE7240">
            <v>100</v>
          </cell>
          <cell r="AF7240" t="str">
            <v/>
          </cell>
        </row>
        <row r="7241">
          <cell r="A7241">
            <v>43918</v>
          </cell>
          <cell r="AC7241">
            <v>10</v>
          </cell>
          <cell r="AE7241">
            <v>100</v>
          </cell>
          <cell r="AF7241" t="str">
            <v/>
          </cell>
        </row>
        <row r="7242">
          <cell r="A7242">
            <v>43918</v>
          </cell>
          <cell r="AC7242">
            <v>4.4000000000000004</v>
          </cell>
          <cell r="AE7242">
            <v>100</v>
          </cell>
          <cell r="AF7242" t="str">
            <v/>
          </cell>
        </row>
        <row r="7243">
          <cell r="A7243">
            <v>43918</v>
          </cell>
          <cell r="AC7243">
            <v>14</v>
          </cell>
          <cell r="AE7243">
            <v>100</v>
          </cell>
          <cell r="AF7243" t="str">
            <v/>
          </cell>
        </row>
        <row r="7244">
          <cell r="A7244">
            <v>43918</v>
          </cell>
          <cell r="AB7244" t="str">
            <v>3rd</v>
          </cell>
          <cell r="AC7244">
            <v>8</v>
          </cell>
          <cell r="AE7244">
            <v>100</v>
          </cell>
          <cell r="AF7244" t="str">
            <v/>
          </cell>
        </row>
        <row r="7245">
          <cell r="A7245">
            <v>43918</v>
          </cell>
          <cell r="AB7245" t="str">
            <v>2nd</v>
          </cell>
          <cell r="AC7245">
            <v>9</v>
          </cell>
          <cell r="AE7245">
            <v>100</v>
          </cell>
          <cell r="AF7245" t="str">
            <v/>
          </cell>
        </row>
        <row r="7246">
          <cell r="A7246">
            <v>43918</v>
          </cell>
          <cell r="AC7246">
            <v>7.5</v>
          </cell>
          <cell r="AE7246">
            <v>100</v>
          </cell>
          <cell r="AF7246" t="str">
            <v/>
          </cell>
        </row>
        <row r="7247">
          <cell r="A7247">
            <v>43918</v>
          </cell>
          <cell r="AC7247">
            <v>4.5999999999999996</v>
          </cell>
          <cell r="AE7247">
            <v>100</v>
          </cell>
          <cell r="AF7247" t="str">
            <v/>
          </cell>
        </row>
        <row r="7248">
          <cell r="A7248">
            <v>43918</v>
          </cell>
          <cell r="AB7248" t="str">
            <v>WON</v>
          </cell>
          <cell r="AC7248">
            <v>4.4000000000000004</v>
          </cell>
          <cell r="AE7248">
            <v>100</v>
          </cell>
          <cell r="AF7248">
            <v>440.00000000000006</v>
          </cell>
        </row>
        <row r="7249">
          <cell r="A7249">
            <v>43918</v>
          </cell>
          <cell r="AB7249" t="str">
            <v>2nd</v>
          </cell>
          <cell r="AC7249">
            <v>11</v>
          </cell>
          <cell r="AE7249">
            <v>100</v>
          </cell>
          <cell r="AF7249" t="str">
            <v/>
          </cell>
        </row>
        <row r="7250">
          <cell r="A7250">
            <v>43918</v>
          </cell>
          <cell r="AC7250">
            <v>13</v>
          </cell>
          <cell r="AE7250">
            <v>100</v>
          </cell>
          <cell r="AF7250" t="str">
            <v/>
          </cell>
        </row>
        <row r="7251">
          <cell r="A7251">
            <v>43918</v>
          </cell>
          <cell r="AC7251">
            <v>61</v>
          </cell>
          <cell r="AE7251">
            <v>100</v>
          </cell>
          <cell r="AF7251" t="str">
            <v/>
          </cell>
        </row>
        <row r="7252">
          <cell r="A7252">
            <v>43918</v>
          </cell>
          <cell r="AC7252">
            <v>5</v>
          </cell>
          <cell r="AE7252">
            <v>100</v>
          </cell>
          <cell r="AF7252" t="str">
            <v/>
          </cell>
        </row>
        <row r="7253">
          <cell r="A7253">
            <v>43918</v>
          </cell>
          <cell r="AC7253">
            <v>8.3000000000000007</v>
          </cell>
          <cell r="AE7253">
            <v>100</v>
          </cell>
          <cell r="AF7253" t="str">
            <v/>
          </cell>
        </row>
        <row r="7254">
          <cell r="A7254">
            <v>43918</v>
          </cell>
          <cell r="AC7254">
            <v>6</v>
          </cell>
          <cell r="AE7254">
            <v>100</v>
          </cell>
          <cell r="AF7254" t="str">
            <v/>
          </cell>
        </row>
        <row r="7255">
          <cell r="A7255">
            <v>43918</v>
          </cell>
          <cell r="AC7255">
            <v>19</v>
          </cell>
          <cell r="AE7255">
            <v>100</v>
          </cell>
          <cell r="AF7255" t="str">
            <v/>
          </cell>
        </row>
        <row r="7256">
          <cell r="A7256">
            <v>43918</v>
          </cell>
          <cell r="AB7256" t="str">
            <v>3rd</v>
          </cell>
          <cell r="AC7256">
            <v>6</v>
          </cell>
          <cell r="AE7256">
            <v>100</v>
          </cell>
          <cell r="AF7256" t="str">
            <v/>
          </cell>
        </row>
        <row r="7257">
          <cell r="A7257">
            <v>43918</v>
          </cell>
          <cell r="AB7257" t="str">
            <v>WON</v>
          </cell>
          <cell r="AC7257">
            <v>2.2999999999999998</v>
          </cell>
          <cell r="AE7257">
            <v>100</v>
          </cell>
          <cell r="AF7257">
            <v>229.99999999999997</v>
          </cell>
        </row>
        <row r="7258">
          <cell r="A7258">
            <v>43918</v>
          </cell>
          <cell r="AC7258">
            <v>14</v>
          </cell>
          <cell r="AE7258">
            <v>100</v>
          </cell>
          <cell r="AF7258" t="str">
            <v/>
          </cell>
        </row>
        <row r="7259">
          <cell r="A7259">
            <v>43918</v>
          </cell>
          <cell r="AB7259" t="str">
            <v>2nd</v>
          </cell>
          <cell r="AC7259">
            <v>4.5999999999999996</v>
          </cell>
          <cell r="AE7259">
            <v>100</v>
          </cell>
          <cell r="AF7259" t="str">
            <v/>
          </cell>
        </row>
        <row r="7260">
          <cell r="A7260">
            <v>43918</v>
          </cell>
          <cell r="AC7260">
            <v>19</v>
          </cell>
          <cell r="AE7260">
            <v>100</v>
          </cell>
          <cell r="AF7260" t="str">
            <v/>
          </cell>
        </row>
        <row r="7261">
          <cell r="A7261">
            <v>43918</v>
          </cell>
          <cell r="AC7261">
            <v>7</v>
          </cell>
          <cell r="AE7261">
            <v>100</v>
          </cell>
          <cell r="AF7261" t="str">
            <v/>
          </cell>
        </row>
        <row r="7262">
          <cell r="A7262">
            <v>43925</v>
          </cell>
          <cell r="AB7262" t="str">
            <v>2nd</v>
          </cell>
          <cell r="AC7262">
            <v>4.2</v>
          </cell>
          <cell r="AE7262">
            <v>100</v>
          </cell>
          <cell r="AF7262" t="str">
            <v/>
          </cell>
        </row>
        <row r="7263">
          <cell r="A7263">
            <v>43925</v>
          </cell>
          <cell r="AB7263" t="str">
            <v>WON</v>
          </cell>
          <cell r="AC7263">
            <v>4.8</v>
          </cell>
          <cell r="AE7263">
            <v>100</v>
          </cell>
          <cell r="AF7263">
            <v>480</v>
          </cell>
        </row>
        <row r="7264">
          <cell r="A7264">
            <v>43925</v>
          </cell>
          <cell r="AC7264">
            <v>6.5</v>
          </cell>
          <cell r="AE7264">
            <v>100</v>
          </cell>
          <cell r="AF7264" t="str">
            <v/>
          </cell>
        </row>
        <row r="7265">
          <cell r="A7265">
            <v>43925</v>
          </cell>
          <cell r="AC7265">
            <v>12</v>
          </cell>
          <cell r="AE7265">
            <v>100</v>
          </cell>
          <cell r="AF7265" t="str">
            <v/>
          </cell>
        </row>
        <row r="7266">
          <cell r="A7266">
            <v>43925</v>
          </cell>
          <cell r="AC7266">
            <v>13</v>
          </cell>
          <cell r="AE7266">
            <v>100</v>
          </cell>
          <cell r="AF7266" t="str">
            <v/>
          </cell>
        </row>
        <row r="7267">
          <cell r="A7267">
            <v>43925</v>
          </cell>
          <cell r="AC7267">
            <v>11</v>
          </cell>
          <cell r="AE7267">
            <v>100</v>
          </cell>
          <cell r="AF7267" t="str">
            <v/>
          </cell>
        </row>
        <row r="7268">
          <cell r="A7268">
            <v>43925</v>
          </cell>
          <cell r="AC7268">
            <v>6.5</v>
          </cell>
          <cell r="AE7268">
            <v>100</v>
          </cell>
          <cell r="AF7268" t="str">
            <v/>
          </cell>
        </row>
        <row r="7269">
          <cell r="A7269">
            <v>43925</v>
          </cell>
          <cell r="AC7269">
            <v>6.5</v>
          </cell>
          <cell r="AE7269">
            <v>100</v>
          </cell>
          <cell r="AF7269" t="str">
            <v/>
          </cell>
        </row>
        <row r="7270">
          <cell r="A7270">
            <v>43925</v>
          </cell>
          <cell r="AC7270">
            <v>9</v>
          </cell>
          <cell r="AE7270">
            <v>100</v>
          </cell>
          <cell r="AF7270" t="str">
            <v/>
          </cell>
        </row>
        <row r="7271">
          <cell r="A7271">
            <v>43925</v>
          </cell>
          <cell r="AB7271" t="str">
            <v>3rd</v>
          </cell>
          <cell r="AC7271">
            <v>18</v>
          </cell>
          <cell r="AE7271">
            <v>100</v>
          </cell>
          <cell r="AF7271" t="str">
            <v/>
          </cell>
        </row>
        <row r="7272">
          <cell r="A7272">
            <v>43925</v>
          </cell>
          <cell r="AB7272" t="str">
            <v>WON</v>
          </cell>
          <cell r="AC7272">
            <v>7.2</v>
          </cell>
          <cell r="AE7272">
            <v>100</v>
          </cell>
          <cell r="AF7272">
            <v>720</v>
          </cell>
        </row>
        <row r="7273">
          <cell r="A7273">
            <v>43925</v>
          </cell>
          <cell r="AC7273">
            <v>5.5</v>
          </cell>
          <cell r="AE7273">
            <v>100</v>
          </cell>
          <cell r="AF7273" t="str">
            <v/>
          </cell>
        </row>
        <row r="7274">
          <cell r="A7274">
            <v>43925</v>
          </cell>
          <cell r="AC7274">
            <v>6.5</v>
          </cell>
          <cell r="AE7274">
            <v>100</v>
          </cell>
          <cell r="AF7274" t="str">
            <v/>
          </cell>
        </row>
        <row r="7275">
          <cell r="A7275">
            <v>43925</v>
          </cell>
          <cell r="AC7275">
            <v>19</v>
          </cell>
          <cell r="AE7275">
            <v>100</v>
          </cell>
          <cell r="AF7275" t="str">
            <v/>
          </cell>
        </row>
        <row r="7276">
          <cell r="A7276">
            <v>43925</v>
          </cell>
          <cell r="AC7276">
            <v>26</v>
          </cell>
          <cell r="AE7276">
            <v>100</v>
          </cell>
          <cell r="AF7276" t="str">
            <v/>
          </cell>
        </row>
        <row r="7277">
          <cell r="A7277">
            <v>43925</v>
          </cell>
          <cell r="AB7277" t="str">
            <v>WON</v>
          </cell>
          <cell r="AC7277">
            <v>3.5</v>
          </cell>
          <cell r="AE7277">
            <v>100</v>
          </cell>
          <cell r="AF7277">
            <v>350</v>
          </cell>
        </row>
        <row r="7278">
          <cell r="A7278">
            <v>43925</v>
          </cell>
          <cell r="AC7278">
            <v>7.5</v>
          </cell>
          <cell r="AE7278">
            <v>100</v>
          </cell>
          <cell r="AF7278" t="str">
            <v/>
          </cell>
        </row>
        <row r="7279">
          <cell r="A7279">
            <v>43925</v>
          </cell>
          <cell r="AC7279">
            <v>4.4000000000000004</v>
          </cell>
          <cell r="AE7279">
            <v>100</v>
          </cell>
          <cell r="AF7279" t="str">
            <v/>
          </cell>
        </row>
        <row r="7280">
          <cell r="A7280">
            <v>43925</v>
          </cell>
          <cell r="AB7280" t="str">
            <v>2nd</v>
          </cell>
          <cell r="AC7280">
            <v>7.5</v>
          </cell>
          <cell r="AE7280">
            <v>100</v>
          </cell>
          <cell r="AF7280" t="str">
            <v/>
          </cell>
        </row>
        <row r="7281">
          <cell r="A7281">
            <v>43925</v>
          </cell>
          <cell r="AC7281">
            <v>14</v>
          </cell>
          <cell r="AE7281">
            <v>100</v>
          </cell>
          <cell r="AF7281" t="str">
            <v/>
          </cell>
        </row>
        <row r="7282">
          <cell r="A7282">
            <v>43925</v>
          </cell>
          <cell r="AC7282">
            <v>5</v>
          </cell>
          <cell r="AE7282">
            <v>100</v>
          </cell>
          <cell r="AF7282" t="str">
            <v/>
          </cell>
        </row>
        <row r="7283">
          <cell r="A7283">
            <v>43925</v>
          </cell>
          <cell r="AB7283" t="str">
            <v>L/Scr</v>
          </cell>
          <cell r="AC7283">
            <v>1</v>
          </cell>
          <cell r="AE7283" t="str">
            <v/>
          </cell>
          <cell r="AF7283" t="str">
            <v/>
          </cell>
        </row>
        <row r="7284">
          <cell r="A7284">
            <v>43925</v>
          </cell>
          <cell r="AB7284" t="str">
            <v>2nd</v>
          </cell>
          <cell r="AC7284">
            <v>9.5</v>
          </cell>
          <cell r="AE7284">
            <v>100</v>
          </cell>
          <cell r="AF7284" t="str">
            <v/>
          </cell>
        </row>
        <row r="7285">
          <cell r="A7285">
            <v>43925</v>
          </cell>
          <cell r="AC7285">
            <v>31</v>
          </cell>
          <cell r="AE7285">
            <v>100</v>
          </cell>
          <cell r="AF7285" t="str">
            <v/>
          </cell>
        </row>
        <row r="7286">
          <cell r="A7286">
            <v>43925</v>
          </cell>
          <cell r="AC7286">
            <v>6</v>
          </cell>
          <cell r="AE7286">
            <v>100</v>
          </cell>
          <cell r="AF7286" t="str">
            <v/>
          </cell>
        </row>
        <row r="7287">
          <cell r="A7287">
            <v>43925</v>
          </cell>
          <cell r="AB7287" t="str">
            <v>WON</v>
          </cell>
          <cell r="AC7287">
            <v>5.5</v>
          </cell>
          <cell r="AE7287">
            <v>100</v>
          </cell>
          <cell r="AF7287">
            <v>550</v>
          </cell>
        </row>
        <row r="7288">
          <cell r="A7288">
            <v>43925</v>
          </cell>
          <cell r="AB7288" t="str">
            <v>3rd</v>
          </cell>
          <cell r="AC7288">
            <v>2.7</v>
          </cell>
          <cell r="AE7288">
            <v>100</v>
          </cell>
          <cell r="AF7288" t="str">
            <v/>
          </cell>
        </row>
        <row r="7289">
          <cell r="A7289">
            <v>43925</v>
          </cell>
          <cell r="AB7289" t="str">
            <v>2nd</v>
          </cell>
          <cell r="AC7289">
            <v>7.5</v>
          </cell>
          <cell r="AE7289">
            <v>100</v>
          </cell>
          <cell r="AF7289" t="str">
            <v/>
          </cell>
        </row>
        <row r="7290">
          <cell r="A7290">
            <v>43925</v>
          </cell>
          <cell r="AC7290">
            <v>31</v>
          </cell>
          <cell r="AE7290">
            <v>100</v>
          </cell>
          <cell r="AF7290" t="str">
            <v/>
          </cell>
        </row>
        <row r="7291">
          <cell r="A7291">
            <v>43925</v>
          </cell>
          <cell r="AC7291">
            <v>10</v>
          </cell>
          <cell r="AE7291">
            <v>100</v>
          </cell>
          <cell r="AF7291" t="str">
            <v/>
          </cell>
        </row>
        <row r="7292">
          <cell r="A7292">
            <v>43925</v>
          </cell>
          <cell r="AC7292">
            <v>7</v>
          </cell>
          <cell r="AE7292">
            <v>100</v>
          </cell>
          <cell r="AF7292" t="str">
            <v/>
          </cell>
        </row>
        <row r="7293">
          <cell r="A7293">
            <v>43925</v>
          </cell>
          <cell r="AB7293" t="str">
            <v>WON</v>
          </cell>
          <cell r="AC7293">
            <v>8</v>
          </cell>
          <cell r="AE7293">
            <v>100</v>
          </cell>
          <cell r="AF7293">
            <v>800</v>
          </cell>
        </row>
        <row r="7294">
          <cell r="A7294">
            <v>43925</v>
          </cell>
          <cell r="AC7294">
            <v>11</v>
          </cell>
          <cell r="AE7294">
            <v>100</v>
          </cell>
          <cell r="AF7294" t="str">
            <v/>
          </cell>
        </row>
        <row r="7295">
          <cell r="A7295">
            <v>43925</v>
          </cell>
          <cell r="AC7295">
            <v>10</v>
          </cell>
          <cell r="AE7295">
            <v>100</v>
          </cell>
          <cell r="AF7295" t="str">
            <v/>
          </cell>
        </row>
        <row r="7296">
          <cell r="A7296">
            <v>43925</v>
          </cell>
          <cell r="AC7296">
            <v>21</v>
          </cell>
          <cell r="AE7296">
            <v>100</v>
          </cell>
          <cell r="AF7296" t="str">
            <v/>
          </cell>
        </row>
        <row r="7297">
          <cell r="A7297">
            <v>43932</v>
          </cell>
          <cell r="AB7297" t="str">
            <v>3rd</v>
          </cell>
          <cell r="AC7297">
            <v>7.5</v>
          </cell>
          <cell r="AE7297">
            <v>100</v>
          </cell>
          <cell r="AF7297" t="str">
            <v/>
          </cell>
        </row>
        <row r="7298">
          <cell r="A7298">
            <v>43932</v>
          </cell>
          <cell r="AC7298">
            <v>13</v>
          </cell>
          <cell r="AE7298">
            <v>100</v>
          </cell>
          <cell r="AF7298" t="str">
            <v/>
          </cell>
        </row>
        <row r="7299">
          <cell r="A7299">
            <v>43932</v>
          </cell>
          <cell r="AB7299" t="str">
            <v>2nd</v>
          </cell>
          <cell r="AC7299">
            <v>5</v>
          </cell>
          <cell r="AE7299">
            <v>100</v>
          </cell>
          <cell r="AF7299" t="str">
            <v/>
          </cell>
        </row>
        <row r="7300">
          <cell r="A7300">
            <v>43932</v>
          </cell>
          <cell r="AC7300">
            <v>8.5</v>
          </cell>
          <cell r="AE7300">
            <v>100</v>
          </cell>
          <cell r="AF7300" t="str">
            <v/>
          </cell>
        </row>
        <row r="7301">
          <cell r="A7301">
            <v>43932</v>
          </cell>
          <cell r="AC7301">
            <v>7</v>
          </cell>
          <cell r="AE7301">
            <v>100</v>
          </cell>
          <cell r="AF7301" t="str">
            <v/>
          </cell>
        </row>
        <row r="7302">
          <cell r="A7302">
            <v>43932</v>
          </cell>
          <cell r="AC7302">
            <v>3.6</v>
          </cell>
          <cell r="AE7302">
            <v>100</v>
          </cell>
          <cell r="AF7302" t="str">
            <v/>
          </cell>
        </row>
        <row r="7303">
          <cell r="A7303">
            <v>43932</v>
          </cell>
          <cell r="AC7303">
            <v>5</v>
          </cell>
          <cell r="AE7303">
            <v>100</v>
          </cell>
          <cell r="AF7303" t="str">
            <v/>
          </cell>
        </row>
        <row r="7304">
          <cell r="A7304">
            <v>43932</v>
          </cell>
          <cell r="AC7304">
            <v>13</v>
          </cell>
          <cell r="AE7304">
            <v>100</v>
          </cell>
          <cell r="AF7304" t="str">
            <v/>
          </cell>
        </row>
        <row r="7305">
          <cell r="A7305">
            <v>43932</v>
          </cell>
          <cell r="AB7305" t="str">
            <v>2nd</v>
          </cell>
          <cell r="AC7305">
            <v>6</v>
          </cell>
          <cell r="AE7305">
            <v>100</v>
          </cell>
          <cell r="AF7305" t="str">
            <v/>
          </cell>
        </row>
        <row r="7306">
          <cell r="A7306">
            <v>43932</v>
          </cell>
          <cell r="AC7306">
            <v>10</v>
          </cell>
          <cell r="AE7306">
            <v>100</v>
          </cell>
          <cell r="AF7306" t="str">
            <v/>
          </cell>
        </row>
        <row r="7307">
          <cell r="A7307">
            <v>43932</v>
          </cell>
          <cell r="AB7307" t="str">
            <v>2nd</v>
          </cell>
          <cell r="AC7307">
            <v>7</v>
          </cell>
          <cell r="AE7307">
            <v>100</v>
          </cell>
          <cell r="AF7307" t="str">
            <v/>
          </cell>
        </row>
        <row r="7308">
          <cell r="A7308">
            <v>43932</v>
          </cell>
          <cell r="AC7308">
            <v>5.5</v>
          </cell>
          <cell r="AE7308">
            <v>100</v>
          </cell>
          <cell r="AF7308" t="str">
            <v/>
          </cell>
        </row>
        <row r="7309">
          <cell r="A7309">
            <v>43932</v>
          </cell>
          <cell r="AB7309" t="str">
            <v>3rd</v>
          </cell>
          <cell r="AC7309">
            <v>6.5</v>
          </cell>
          <cell r="AE7309">
            <v>100</v>
          </cell>
          <cell r="AF7309" t="str">
            <v/>
          </cell>
        </row>
        <row r="7310">
          <cell r="A7310">
            <v>43932</v>
          </cell>
          <cell r="AB7310" t="str">
            <v>WON</v>
          </cell>
          <cell r="AC7310">
            <v>6.5</v>
          </cell>
          <cell r="AE7310">
            <v>100</v>
          </cell>
          <cell r="AF7310">
            <v>650</v>
          </cell>
        </row>
        <row r="7311">
          <cell r="A7311">
            <v>43932</v>
          </cell>
          <cell r="AC7311">
            <v>19</v>
          </cell>
          <cell r="AE7311">
            <v>100</v>
          </cell>
          <cell r="AF7311" t="str">
            <v/>
          </cell>
        </row>
        <row r="7312">
          <cell r="A7312">
            <v>43932</v>
          </cell>
          <cell r="AC7312">
            <v>7</v>
          </cell>
          <cell r="AE7312">
            <v>100</v>
          </cell>
          <cell r="AF7312" t="str">
            <v/>
          </cell>
        </row>
        <row r="7313">
          <cell r="A7313">
            <v>43932</v>
          </cell>
          <cell r="AB7313" t="str">
            <v>WON</v>
          </cell>
          <cell r="AC7313">
            <v>10</v>
          </cell>
          <cell r="AE7313">
            <v>100</v>
          </cell>
          <cell r="AF7313">
            <v>1000</v>
          </cell>
        </row>
        <row r="7314">
          <cell r="A7314">
            <v>43932</v>
          </cell>
          <cell r="AC7314">
            <v>8</v>
          </cell>
          <cell r="AE7314">
            <v>100</v>
          </cell>
          <cell r="AF7314" t="str">
            <v/>
          </cell>
        </row>
        <row r="7315">
          <cell r="A7315">
            <v>43932</v>
          </cell>
          <cell r="AC7315">
            <v>9.5</v>
          </cell>
          <cell r="AE7315">
            <v>100</v>
          </cell>
          <cell r="AF7315" t="str">
            <v/>
          </cell>
        </row>
        <row r="7316">
          <cell r="A7316">
            <v>43932</v>
          </cell>
          <cell r="AB7316" t="str">
            <v>L/Scr</v>
          </cell>
          <cell r="AC7316">
            <v>1</v>
          </cell>
          <cell r="AE7316" t="str">
            <v/>
          </cell>
          <cell r="AF7316" t="str">
            <v/>
          </cell>
        </row>
        <row r="7317">
          <cell r="A7317">
            <v>43932</v>
          </cell>
          <cell r="AC7317">
            <v>5.5</v>
          </cell>
          <cell r="AE7317">
            <v>100</v>
          </cell>
          <cell r="AF7317" t="str">
            <v/>
          </cell>
        </row>
        <row r="7318">
          <cell r="A7318">
            <v>43932</v>
          </cell>
          <cell r="AC7318">
            <v>14</v>
          </cell>
          <cell r="AE7318">
            <v>100</v>
          </cell>
          <cell r="AF7318" t="str">
            <v/>
          </cell>
        </row>
        <row r="7319">
          <cell r="A7319">
            <v>43932</v>
          </cell>
          <cell r="AC7319">
            <v>5</v>
          </cell>
          <cell r="AE7319">
            <v>100</v>
          </cell>
          <cell r="AF7319" t="str">
            <v/>
          </cell>
        </row>
        <row r="7320">
          <cell r="A7320">
            <v>43932</v>
          </cell>
          <cell r="AB7320" t="str">
            <v>WON</v>
          </cell>
          <cell r="AC7320">
            <v>5.5</v>
          </cell>
          <cell r="AE7320">
            <v>100</v>
          </cell>
          <cell r="AF7320">
            <v>550</v>
          </cell>
        </row>
        <row r="7321">
          <cell r="A7321">
            <v>43932</v>
          </cell>
          <cell r="AC7321">
            <v>7.5</v>
          </cell>
          <cell r="AE7321">
            <v>100</v>
          </cell>
          <cell r="AF7321" t="str">
            <v/>
          </cell>
        </row>
        <row r="7322">
          <cell r="A7322">
            <v>43932</v>
          </cell>
          <cell r="AC7322">
            <v>11</v>
          </cell>
          <cell r="AE7322">
            <v>100</v>
          </cell>
          <cell r="AF7322" t="str">
            <v/>
          </cell>
        </row>
        <row r="7323">
          <cell r="A7323">
            <v>43932</v>
          </cell>
          <cell r="AC7323">
            <v>2.9</v>
          </cell>
          <cell r="AE7323">
            <v>100</v>
          </cell>
          <cell r="AF7323" t="str">
            <v/>
          </cell>
        </row>
        <row r="7324">
          <cell r="A7324">
            <v>43932</v>
          </cell>
          <cell r="AB7324" t="str">
            <v>WON</v>
          </cell>
          <cell r="AC7324">
            <v>5</v>
          </cell>
          <cell r="AE7324">
            <v>100</v>
          </cell>
          <cell r="AF7324">
            <v>500</v>
          </cell>
        </row>
        <row r="7325">
          <cell r="A7325">
            <v>43932</v>
          </cell>
          <cell r="AB7325" t="str">
            <v>2nd</v>
          </cell>
          <cell r="AC7325">
            <v>7</v>
          </cell>
          <cell r="AE7325">
            <v>100</v>
          </cell>
          <cell r="AF7325" t="str">
            <v/>
          </cell>
        </row>
        <row r="7326">
          <cell r="A7326">
            <v>43932</v>
          </cell>
          <cell r="AC7326">
            <v>41</v>
          </cell>
          <cell r="AE7326">
            <v>100</v>
          </cell>
          <cell r="AF7326" t="str">
            <v/>
          </cell>
        </row>
        <row r="7327">
          <cell r="A7327">
            <v>43932</v>
          </cell>
          <cell r="AC7327">
            <v>6</v>
          </cell>
          <cell r="AE7327">
            <v>100</v>
          </cell>
          <cell r="AF7327" t="str">
            <v/>
          </cell>
        </row>
        <row r="7328">
          <cell r="A7328">
            <v>43932</v>
          </cell>
          <cell r="AC7328">
            <v>6</v>
          </cell>
          <cell r="AE7328">
            <v>100</v>
          </cell>
          <cell r="AF7328" t="str">
            <v/>
          </cell>
        </row>
        <row r="7329">
          <cell r="A7329">
            <v>43932</v>
          </cell>
          <cell r="AB7329" t="str">
            <v>WON</v>
          </cell>
          <cell r="AC7329">
            <v>12</v>
          </cell>
          <cell r="AE7329">
            <v>100</v>
          </cell>
          <cell r="AF7329">
            <v>1200</v>
          </cell>
        </row>
        <row r="7330">
          <cell r="A7330">
            <v>43932</v>
          </cell>
          <cell r="AC7330">
            <v>15</v>
          </cell>
          <cell r="AE7330">
            <v>100</v>
          </cell>
          <cell r="AF7330" t="str">
            <v/>
          </cell>
        </row>
        <row r="7331">
          <cell r="A7331">
            <v>43932</v>
          </cell>
          <cell r="AC7331">
            <v>4.8</v>
          </cell>
          <cell r="AE7331">
            <v>100</v>
          </cell>
          <cell r="AF7331" t="str">
            <v/>
          </cell>
        </row>
        <row r="7332">
          <cell r="A7332">
            <v>43939</v>
          </cell>
          <cell r="AC7332">
            <v>2.5</v>
          </cell>
          <cell r="AE7332">
            <v>100</v>
          </cell>
          <cell r="AF7332" t="str">
            <v/>
          </cell>
        </row>
        <row r="7333">
          <cell r="A7333">
            <v>43939</v>
          </cell>
          <cell r="AC7333">
            <v>13</v>
          </cell>
          <cell r="AE7333">
            <v>100</v>
          </cell>
          <cell r="AF7333" t="str">
            <v/>
          </cell>
        </row>
        <row r="7334">
          <cell r="A7334">
            <v>43939</v>
          </cell>
          <cell r="AB7334" t="str">
            <v>WON</v>
          </cell>
          <cell r="AC7334">
            <v>3.5</v>
          </cell>
          <cell r="AE7334">
            <v>100</v>
          </cell>
          <cell r="AF7334">
            <v>350</v>
          </cell>
        </row>
        <row r="7335">
          <cell r="A7335">
            <v>43939</v>
          </cell>
          <cell r="AB7335" t="str">
            <v>2nd</v>
          </cell>
          <cell r="AC7335">
            <v>31</v>
          </cell>
          <cell r="AE7335">
            <v>100</v>
          </cell>
          <cell r="AF7335" t="str">
            <v/>
          </cell>
        </row>
        <row r="7336">
          <cell r="A7336">
            <v>43939</v>
          </cell>
          <cell r="AC7336">
            <v>12</v>
          </cell>
          <cell r="AE7336">
            <v>100</v>
          </cell>
          <cell r="AF7336" t="str">
            <v/>
          </cell>
        </row>
        <row r="7337">
          <cell r="A7337">
            <v>43939</v>
          </cell>
          <cell r="AC7337">
            <v>21</v>
          </cell>
          <cell r="AE7337">
            <v>100</v>
          </cell>
          <cell r="AF7337" t="str">
            <v/>
          </cell>
        </row>
        <row r="7338">
          <cell r="A7338">
            <v>43939</v>
          </cell>
          <cell r="AC7338">
            <v>2</v>
          </cell>
          <cell r="AE7338">
            <v>100</v>
          </cell>
          <cell r="AF7338" t="str">
            <v/>
          </cell>
        </row>
        <row r="7339">
          <cell r="A7339">
            <v>43939</v>
          </cell>
          <cell r="AC7339">
            <v>26</v>
          </cell>
          <cell r="AE7339">
            <v>100</v>
          </cell>
          <cell r="AF7339" t="str">
            <v/>
          </cell>
        </row>
        <row r="7340">
          <cell r="A7340">
            <v>43939</v>
          </cell>
          <cell r="AB7340" t="str">
            <v>3rd</v>
          </cell>
          <cell r="AC7340">
            <v>16</v>
          </cell>
          <cell r="AE7340">
            <v>100</v>
          </cell>
          <cell r="AF7340" t="str">
            <v/>
          </cell>
        </row>
        <row r="7341">
          <cell r="A7341">
            <v>43939</v>
          </cell>
          <cell r="AC7341">
            <v>11</v>
          </cell>
          <cell r="AE7341">
            <v>100</v>
          </cell>
          <cell r="AF7341" t="str">
            <v/>
          </cell>
        </row>
        <row r="7342">
          <cell r="A7342">
            <v>43939</v>
          </cell>
          <cell r="AB7342" t="str">
            <v>2nd</v>
          </cell>
          <cell r="AC7342">
            <v>1.95</v>
          </cell>
          <cell r="AE7342">
            <v>100</v>
          </cell>
          <cell r="AF7342" t="str">
            <v/>
          </cell>
        </row>
        <row r="7343">
          <cell r="A7343">
            <v>43939</v>
          </cell>
          <cell r="AC7343">
            <v>7</v>
          </cell>
          <cell r="AE7343">
            <v>100</v>
          </cell>
          <cell r="AF7343" t="str">
            <v/>
          </cell>
        </row>
        <row r="7344">
          <cell r="A7344">
            <v>43939</v>
          </cell>
          <cell r="AB7344" t="str">
            <v>3rd</v>
          </cell>
          <cell r="AC7344">
            <v>18</v>
          </cell>
          <cell r="AE7344">
            <v>100</v>
          </cell>
          <cell r="AF7344" t="str">
            <v/>
          </cell>
        </row>
        <row r="7345">
          <cell r="A7345">
            <v>43939</v>
          </cell>
          <cell r="AC7345">
            <v>6</v>
          </cell>
          <cell r="AE7345">
            <v>100</v>
          </cell>
          <cell r="AF7345" t="str">
            <v/>
          </cell>
        </row>
        <row r="7346">
          <cell r="A7346">
            <v>43939</v>
          </cell>
          <cell r="AC7346">
            <v>11</v>
          </cell>
          <cell r="AE7346">
            <v>100</v>
          </cell>
          <cell r="AF7346" t="str">
            <v/>
          </cell>
        </row>
        <row r="7347">
          <cell r="A7347">
            <v>43939</v>
          </cell>
          <cell r="AC7347">
            <v>7</v>
          </cell>
          <cell r="AE7347">
            <v>100</v>
          </cell>
          <cell r="AF7347" t="str">
            <v/>
          </cell>
        </row>
        <row r="7348">
          <cell r="A7348">
            <v>43939</v>
          </cell>
          <cell r="AB7348" t="str">
            <v>WON</v>
          </cell>
          <cell r="AC7348">
            <v>4.4000000000000004</v>
          </cell>
          <cell r="AE7348">
            <v>100</v>
          </cell>
          <cell r="AF7348">
            <v>440.00000000000006</v>
          </cell>
        </row>
        <row r="7349">
          <cell r="A7349">
            <v>43939</v>
          </cell>
          <cell r="AB7349" t="str">
            <v>3rd</v>
          </cell>
          <cell r="AC7349">
            <v>5</v>
          </cell>
          <cell r="AE7349">
            <v>100</v>
          </cell>
          <cell r="AF7349" t="str">
            <v/>
          </cell>
        </row>
        <row r="7350">
          <cell r="A7350">
            <v>43939</v>
          </cell>
          <cell r="AC7350">
            <v>12</v>
          </cell>
          <cell r="AE7350">
            <v>100</v>
          </cell>
          <cell r="AF7350" t="str">
            <v/>
          </cell>
        </row>
        <row r="7351">
          <cell r="A7351">
            <v>43939</v>
          </cell>
          <cell r="AC7351">
            <v>41</v>
          </cell>
          <cell r="AE7351">
            <v>100</v>
          </cell>
          <cell r="AF7351" t="str">
            <v/>
          </cell>
        </row>
        <row r="7352">
          <cell r="A7352">
            <v>43939</v>
          </cell>
          <cell r="AB7352" t="str">
            <v>3rd</v>
          </cell>
          <cell r="AC7352">
            <v>9</v>
          </cell>
          <cell r="AE7352">
            <v>100</v>
          </cell>
          <cell r="AF7352" t="str">
            <v/>
          </cell>
        </row>
        <row r="7353">
          <cell r="A7353">
            <v>43939</v>
          </cell>
          <cell r="AB7353" t="str">
            <v>WON</v>
          </cell>
          <cell r="AC7353">
            <v>11</v>
          </cell>
          <cell r="AE7353">
            <v>100</v>
          </cell>
          <cell r="AF7353">
            <v>1100</v>
          </cell>
        </row>
        <row r="7354">
          <cell r="A7354">
            <v>43939</v>
          </cell>
          <cell r="AC7354">
            <v>12</v>
          </cell>
          <cell r="AE7354">
            <v>100</v>
          </cell>
          <cell r="AF7354" t="str">
            <v/>
          </cell>
        </row>
        <row r="7355">
          <cell r="A7355">
            <v>43939</v>
          </cell>
          <cell r="AC7355">
            <v>6</v>
          </cell>
          <cell r="AE7355">
            <v>100</v>
          </cell>
          <cell r="AF7355" t="str">
            <v/>
          </cell>
        </row>
        <row r="7356">
          <cell r="A7356">
            <v>43939</v>
          </cell>
          <cell r="AC7356">
            <v>31</v>
          </cell>
          <cell r="AE7356">
            <v>100</v>
          </cell>
          <cell r="AF7356" t="str">
            <v/>
          </cell>
        </row>
        <row r="7357">
          <cell r="A7357">
            <v>43939</v>
          </cell>
          <cell r="AC7357">
            <v>6</v>
          </cell>
          <cell r="AE7357">
            <v>100</v>
          </cell>
          <cell r="AF7357" t="str">
            <v/>
          </cell>
        </row>
        <row r="7358">
          <cell r="A7358">
            <v>43939</v>
          </cell>
          <cell r="AC7358">
            <v>51</v>
          </cell>
          <cell r="AE7358">
            <v>100</v>
          </cell>
          <cell r="AF7358" t="str">
            <v/>
          </cell>
        </row>
        <row r="7359">
          <cell r="A7359">
            <v>43939</v>
          </cell>
          <cell r="AB7359" t="str">
            <v>3rd</v>
          </cell>
          <cell r="AC7359">
            <v>8.5</v>
          </cell>
          <cell r="AE7359">
            <v>100</v>
          </cell>
          <cell r="AF7359" t="str">
            <v/>
          </cell>
        </row>
        <row r="7360">
          <cell r="A7360">
            <v>43939</v>
          </cell>
          <cell r="AC7360">
            <v>3.9</v>
          </cell>
          <cell r="AE7360">
            <v>100</v>
          </cell>
          <cell r="AF7360" t="str">
            <v/>
          </cell>
        </row>
        <row r="7361">
          <cell r="A7361">
            <v>43939</v>
          </cell>
          <cell r="AC7361">
            <v>19</v>
          </cell>
          <cell r="AE7361">
            <v>100</v>
          </cell>
          <cell r="AF7361" t="str">
            <v/>
          </cell>
        </row>
        <row r="7362">
          <cell r="A7362">
            <v>43939</v>
          </cell>
          <cell r="AC7362">
            <v>5.5</v>
          </cell>
          <cell r="AE7362">
            <v>100</v>
          </cell>
          <cell r="AF7362" t="str">
            <v/>
          </cell>
        </row>
        <row r="7363">
          <cell r="A7363">
            <v>43939</v>
          </cell>
          <cell r="AB7363" t="str">
            <v>3rd</v>
          </cell>
          <cell r="AC7363">
            <v>3.6</v>
          </cell>
          <cell r="AE7363">
            <v>100</v>
          </cell>
          <cell r="AF7363" t="str">
            <v/>
          </cell>
        </row>
        <row r="7364">
          <cell r="A7364">
            <v>43939</v>
          </cell>
          <cell r="AC7364">
            <v>8.5</v>
          </cell>
          <cell r="AE7364">
            <v>100</v>
          </cell>
          <cell r="AF7364" t="str">
            <v/>
          </cell>
        </row>
        <row r="7365">
          <cell r="A7365">
            <v>43939</v>
          </cell>
          <cell r="AB7365" t="str">
            <v>2nd</v>
          </cell>
          <cell r="AC7365">
            <v>41</v>
          </cell>
          <cell r="AE7365">
            <v>100</v>
          </cell>
          <cell r="AF7365" t="str">
            <v/>
          </cell>
        </row>
        <row r="7366">
          <cell r="A7366">
            <v>43939</v>
          </cell>
          <cell r="AC7366">
            <v>6.5</v>
          </cell>
          <cell r="AE7366">
            <v>100</v>
          </cell>
          <cell r="AF7366" t="str">
            <v/>
          </cell>
        </row>
        <row r="7367">
          <cell r="A7367">
            <v>43946</v>
          </cell>
          <cell r="AC7367">
            <v>9</v>
          </cell>
          <cell r="AE7367">
            <v>100</v>
          </cell>
          <cell r="AF7367" t="str">
            <v/>
          </cell>
        </row>
        <row r="7368">
          <cell r="A7368">
            <v>43946</v>
          </cell>
          <cell r="AB7368" t="str">
            <v>2nd</v>
          </cell>
          <cell r="AC7368">
            <v>9.5</v>
          </cell>
          <cell r="AE7368">
            <v>100</v>
          </cell>
          <cell r="AF7368" t="str">
            <v/>
          </cell>
        </row>
        <row r="7369">
          <cell r="A7369">
            <v>43946</v>
          </cell>
          <cell r="AC7369">
            <v>15</v>
          </cell>
          <cell r="AE7369">
            <v>100</v>
          </cell>
          <cell r="AF7369" t="str">
            <v/>
          </cell>
        </row>
        <row r="7370">
          <cell r="A7370">
            <v>43946</v>
          </cell>
          <cell r="AC7370">
            <v>7</v>
          </cell>
          <cell r="AE7370">
            <v>100</v>
          </cell>
          <cell r="AF7370" t="str">
            <v/>
          </cell>
        </row>
        <row r="7371">
          <cell r="A7371">
            <v>43946</v>
          </cell>
          <cell r="AB7371" t="str">
            <v>WON</v>
          </cell>
          <cell r="AC7371">
            <v>4.4000000000000004</v>
          </cell>
          <cell r="AE7371">
            <v>100</v>
          </cell>
          <cell r="AF7371">
            <v>440.00000000000006</v>
          </cell>
        </row>
        <row r="7372">
          <cell r="A7372">
            <v>43946</v>
          </cell>
          <cell r="AC7372">
            <v>4.8</v>
          </cell>
          <cell r="AE7372">
            <v>100</v>
          </cell>
          <cell r="AF7372" t="str">
            <v/>
          </cell>
        </row>
        <row r="7373">
          <cell r="A7373">
            <v>43946</v>
          </cell>
          <cell r="AB7373" t="str">
            <v>2nd</v>
          </cell>
          <cell r="AC7373">
            <v>8</v>
          </cell>
          <cell r="AE7373">
            <v>100</v>
          </cell>
          <cell r="AF7373" t="str">
            <v/>
          </cell>
        </row>
        <row r="7374">
          <cell r="A7374">
            <v>43946</v>
          </cell>
          <cell r="AC7374">
            <v>5.5</v>
          </cell>
          <cell r="AE7374">
            <v>100</v>
          </cell>
          <cell r="AF7374" t="str">
            <v/>
          </cell>
        </row>
        <row r="7375">
          <cell r="A7375">
            <v>43946</v>
          </cell>
          <cell r="AC7375">
            <v>4.4000000000000004</v>
          </cell>
          <cell r="AE7375">
            <v>100</v>
          </cell>
          <cell r="AF7375" t="str">
            <v/>
          </cell>
        </row>
        <row r="7376">
          <cell r="A7376">
            <v>43946</v>
          </cell>
          <cell r="AC7376">
            <v>16</v>
          </cell>
          <cell r="AE7376">
            <v>100</v>
          </cell>
          <cell r="AF7376" t="str">
            <v/>
          </cell>
        </row>
        <row r="7377">
          <cell r="A7377">
            <v>43946</v>
          </cell>
          <cell r="AC7377">
            <v>1.9</v>
          </cell>
          <cell r="AE7377">
            <v>100</v>
          </cell>
          <cell r="AF7377" t="str">
            <v/>
          </cell>
        </row>
        <row r="7378">
          <cell r="A7378">
            <v>43946</v>
          </cell>
          <cell r="AC7378">
            <v>9.5</v>
          </cell>
          <cell r="AE7378">
            <v>100</v>
          </cell>
          <cell r="AF7378" t="str">
            <v/>
          </cell>
        </row>
        <row r="7379">
          <cell r="A7379">
            <v>43946</v>
          </cell>
          <cell r="AC7379">
            <v>19</v>
          </cell>
          <cell r="AE7379">
            <v>100</v>
          </cell>
          <cell r="AF7379" t="str">
            <v/>
          </cell>
        </row>
        <row r="7380">
          <cell r="A7380">
            <v>43946</v>
          </cell>
          <cell r="AC7380">
            <v>31</v>
          </cell>
          <cell r="AE7380">
            <v>100</v>
          </cell>
          <cell r="AF7380" t="str">
            <v/>
          </cell>
        </row>
        <row r="7381">
          <cell r="A7381">
            <v>43946</v>
          </cell>
          <cell r="AC7381">
            <v>9</v>
          </cell>
          <cell r="AE7381">
            <v>100</v>
          </cell>
          <cell r="AF7381" t="str">
            <v/>
          </cell>
        </row>
        <row r="7382">
          <cell r="A7382">
            <v>43946</v>
          </cell>
          <cell r="AC7382">
            <v>7.5</v>
          </cell>
          <cell r="AE7382">
            <v>100</v>
          </cell>
          <cell r="AF7382" t="str">
            <v/>
          </cell>
        </row>
        <row r="7383">
          <cell r="A7383">
            <v>43946</v>
          </cell>
          <cell r="AB7383" t="str">
            <v>WON</v>
          </cell>
          <cell r="AC7383">
            <v>4.4000000000000004</v>
          </cell>
          <cell r="AE7383">
            <v>100</v>
          </cell>
          <cell r="AF7383">
            <v>440.00000000000006</v>
          </cell>
        </row>
        <row r="7384">
          <cell r="A7384">
            <v>43946</v>
          </cell>
          <cell r="AC7384">
            <v>4.8</v>
          </cell>
          <cell r="AE7384">
            <v>100</v>
          </cell>
          <cell r="AF7384" t="str">
            <v/>
          </cell>
        </row>
        <row r="7385">
          <cell r="A7385">
            <v>43946</v>
          </cell>
          <cell r="AB7385" t="str">
            <v>L/Scr</v>
          </cell>
          <cell r="AC7385">
            <v>1</v>
          </cell>
          <cell r="AE7385" t="str">
            <v/>
          </cell>
          <cell r="AF7385" t="str">
            <v/>
          </cell>
        </row>
        <row r="7386">
          <cell r="A7386">
            <v>43946</v>
          </cell>
          <cell r="AC7386">
            <v>8.5</v>
          </cell>
          <cell r="AE7386">
            <v>100</v>
          </cell>
          <cell r="AF7386" t="str">
            <v/>
          </cell>
        </row>
        <row r="7387">
          <cell r="A7387">
            <v>43946</v>
          </cell>
          <cell r="AC7387">
            <v>6</v>
          </cell>
          <cell r="AE7387">
            <v>100</v>
          </cell>
          <cell r="AF7387" t="str">
            <v/>
          </cell>
        </row>
        <row r="7388">
          <cell r="A7388">
            <v>43946</v>
          </cell>
          <cell r="AC7388">
            <v>5.5</v>
          </cell>
          <cell r="AE7388">
            <v>100</v>
          </cell>
          <cell r="AF7388" t="str">
            <v/>
          </cell>
        </row>
        <row r="7389">
          <cell r="A7389">
            <v>43946</v>
          </cell>
          <cell r="AC7389">
            <v>10</v>
          </cell>
          <cell r="AE7389">
            <v>100</v>
          </cell>
          <cell r="AF7389" t="str">
            <v/>
          </cell>
        </row>
        <row r="7390">
          <cell r="A7390">
            <v>43946</v>
          </cell>
          <cell r="AC7390">
            <v>6.5</v>
          </cell>
          <cell r="AE7390">
            <v>100</v>
          </cell>
          <cell r="AF7390" t="str">
            <v/>
          </cell>
        </row>
        <row r="7391">
          <cell r="A7391">
            <v>43946</v>
          </cell>
          <cell r="AB7391" t="str">
            <v>WON</v>
          </cell>
          <cell r="AC7391">
            <v>6</v>
          </cell>
          <cell r="AE7391">
            <v>100</v>
          </cell>
          <cell r="AF7391">
            <v>600</v>
          </cell>
        </row>
        <row r="7392">
          <cell r="A7392">
            <v>43946</v>
          </cell>
          <cell r="AB7392" t="str">
            <v>2nd</v>
          </cell>
          <cell r="AC7392">
            <v>3.9</v>
          </cell>
          <cell r="AE7392">
            <v>100</v>
          </cell>
          <cell r="AF7392" t="str">
            <v/>
          </cell>
        </row>
        <row r="7393">
          <cell r="A7393">
            <v>43946</v>
          </cell>
          <cell r="AB7393" t="str">
            <v>WON</v>
          </cell>
          <cell r="AC7393">
            <v>9.1999999999999993</v>
          </cell>
          <cell r="AE7393">
            <v>100</v>
          </cell>
          <cell r="AF7393">
            <v>919.99999999999989</v>
          </cell>
        </row>
        <row r="7394">
          <cell r="A7394">
            <v>43946</v>
          </cell>
          <cell r="AC7394">
            <v>5</v>
          </cell>
          <cell r="AE7394">
            <v>100</v>
          </cell>
          <cell r="AF7394" t="str">
            <v/>
          </cell>
        </row>
        <row r="7395">
          <cell r="A7395">
            <v>43946</v>
          </cell>
          <cell r="AC7395">
            <v>11</v>
          </cell>
          <cell r="AE7395">
            <v>100</v>
          </cell>
          <cell r="AF7395" t="str">
            <v/>
          </cell>
        </row>
        <row r="7396">
          <cell r="A7396">
            <v>43946</v>
          </cell>
          <cell r="AB7396" t="str">
            <v>3rd</v>
          </cell>
          <cell r="AC7396">
            <v>6</v>
          </cell>
          <cell r="AE7396">
            <v>100</v>
          </cell>
          <cell r="AF7396" t="str">
            <v/>
          </cell>
        </row>
        <row r="7397">
          <cell r="A7397">
            <v>43946</v>
          </cell>
          <cell r="AC7397">
            <v>11</v>
          </cell>
          <cell r="AE7397">
            <v>100</v>
          </cell>
          <cell r="AF7397" t="str">
            <v/>
          </cell>
        </row>
        <row r="7398">
          <cell r="A7398">
            <v>43946</v>
          </cell>
          <cell r="AC7398">
            <v>16</v>
          </cell>
          <cell r="AE7398">
            <v>100</v>
          </cell>
          <cell r="AF7398" t="str">
            <v/>
          </cell>
        </row>
        <row r="7399">
          <cell r="A7399">
            <v>43946</v>
          </cell>
          <cell r="AB7399" t="str">
            <v>WON</v>
          </cell>
          <cell r="AC7399">
            <v>4.3</v>
          </cell>
          <cell r="AE7399">
            <v>100</v>
          </cell>
          <cell r="AF7399">
            <v>430</v>
          </cell>
        </row>
        <row r="7400">
          <cell r="A7400">
            <v>43946</v>
          </cell>
          <cell r="AB7400" t="str">
            <v>3rd</v>
          </cell>
          <cell r="AC7400">
            <v>13</v>
          </cell>
          <cell r="AE7400">
            <v>100</v>
          </cell>
          <cell r="AF7400" t="str">
            <v/>
          </cell>
        </row>
        <row r="7401">
          <cell r="A7401">
            <v>43946</v>
          </cell>
          <cell r="AC7401">
            <v>14</v>
          </cell>
          <cell r="AE7401">
            <v>100</v>
          </cell>
          <cell r="AF7401" t="str">
            <v/>
          </cell>
        </row>
        <row r="7402">
          <cell r="A7402">
            <v>43953</v>
          </cell>
          <cell r="AC7402">
            <v>2.7</v>
          </cell>
          <cell r="AE7402">
            <v>100</v>
          </cell>
          <cell r="AF7402" t="str">
            <v/>
          </cell>
        </row>
        <row r="7403">
          <cell r="A7403">
            <v>43953</v>
          </cell>
          <cell r="AB7403" t="str">
            <v>WON</v>
          </cell>
          <cell r="AC7403">
            <v>7.7</v>
          </cell>
          <cell r="AE7403">
            <v>100</v>
          </cell>
          <cell r="AF7403">
            <v>770</v>
          </cell>
        </row>
        <row r="7404">
          <cell r="A7404">
            <v>43953</v>
          </cell>
          <cell r="AC7404">
            <v>9.5</v>
          </cell>
          <cell r="AE7404">
            <v>100</v>
          </cell>
          <cell r="AF7404" t="str">
            <v/>
          </cell>
        </row>
        <row r="7405">
          <cell r="A7405">
            <v>43953</v>
          </cell>
          <cell r="AC7405">
            <v>7</v>
          </cell>
          <cell r="AE7405">
            <v>100</v>
          </cell>
          <cell r="AF7405" t="str">
            <v/>
          </cell>
        </row>
        <row r="7406">
          <cell r="A7406">
            <v>43953</v>
          </cell>
          <cell r="AB7406" t="str">
            <v>3rd</v>
          </cell>
          <cell r="AC7406">
            <v>14</v>
          </cell>
          <cell r="AE7406">
            <v>100</v>
          </cell>
          <cell r="AF7406" t="str">
            <v/>
          </cell>
        </row>
        <row r="7407">
          <cell r="A7407">
            <v>43953</v>
          </cell>
          <cell r="AC7407">
            <v>3.4</v>
          </cell>
          <cell r="AE7407">
            <v>100</v>
          </cell>
          <cell r="AF7407" t="str">
            <v/>
          </cell>
        </row>
        <row r="7408">
          <cell r="A7408">
            <v>43953</v>
          </cell>
          <cell r="AB7408" t="str">
            <v>WON</v>
          </cell>
          <cell r="AC7408">
            <v>8.6999999999999993</v>
          </cell>
          <cell r="AE7408">
            <v>100</v>
          </cell>
          <cell r="AF7408">
            <v>869.99999999999989</v>
          </cell>
        </row>
        <row r="7409">
          <cell r="A7409">
            <v>43953</v>
          </cell>
          <cell r="AC7409">
            <v>8</v>
          </cell>
          <cell r="AE7409">
            <v>100</v>
          </cell>
          <cell r="AF7409" t="str">
            <v/>
          </cell>
        </row>
        <row r="7410">
          <cell r="A7410">
            <v>43953</v>
          </cell>
          <cell r="AC7410">
            <v>10</v>
          </cell>
          <cell r="AE7410">
            <v>100</v>
          </cell>
          <cell r="AF7410" t="str">
            <v/>
          </cell>
        </row>
        <row r="7411">
          <cell r="A7411">
            <v>43953</v>
          </cell>
          <cell r="AB7411" t="str">
            <v>2nd</v>
          </cell>
          <cell r="AC7411">
            <v>51</v>
          </cell>
          <cell r="AE7411">
            <v>100</v>
          </cell>
          <cell r="AF7411" t="str">
            <v/>
          </cell>
        </row>
        <row r="7412">
          <cell r="A7412">
            <v>43953</v>
          </cell>
          <cell r="AC7412">
            <v>4.4000000000000004</v>
          </cell>
          <cell r="AE7412">
            <v>100</v>
          </cell>
          <cell r="AF7412" t="str">
            <v/>
          </cell>
        </row>
        <row r="7413">
          <cell r="A7413">
            <v>43953</v>
          </cell>
          <cell r="AB7413" t="str">
            <v>2nd</v>
          </cell>
          <cell r="AC7413">
            <v>5.5</v>
          </cell>
          <cell r="AE7413">
            <v>100</v>
          </cell>
          <cell r="AF7413" t="str">
            <v/>
          </cell>
        </row>
        <row r="7414">
          <cell r="A7414">
            <v>43953</v>
          </cell>
          <cell r="AC7414">
            <v>9.5</v>
          </cell>
          <cell r="AE7414">
            <v>100</v>
          </cell>
          <cell r="AF7414" t="str">
            <v/>
          </cell>
        </row>
        <row r="7415">
          <cell r="A7415">
            <v>43953</v>
          </cell>
          <cell r="AB7415" t="str">
            <v>WON</v>
          </cell>
          <cell r="AC7415">
            <v>5.9</v>
          </cell>
          <cell r="AE7415">
            <v>100</v>
          </cell>
          <cell r="AF7415">
            <v>590</v>
          </cell>
        </row>
        <row r="7416">
          <cell r="A7416">
            <v>43953</v>
          </cell>
          <cell r="AC7416">
            <v>8.5</v>
          </cell>
          <cell r="AE7416">
            <v>100</v>
          </cell>
          <cell r="AF7416" t="str">
            <v/>
          </cell>
        </row>
        <row r="7417">
          <cell r="A7417">
            <v>43953</v>
          </cell>
          <cell r="AC7417">
            <v>9.5</v>
          </cell>
          <cell r="AE7417">
            <v>100</v>
          </cell>
          <cell r="AF7417" t="str">
            <v/>
          </cell>
        </row>
        <row r="7418">
          <cell r="A7418">
            <v>43953</v>
          </cell>
          <cell r="AB7418" t="str">
            <v>WON</v>
          </cell>
          <cell r="AC7418">
            <v>11</v>
          </cell>
          <cell r="AE7418">
            <v>100</v>
          </cell>
          <cell r="AF7418">
            <v>1100</v>
          </cell>
        </row>
        <row r="7419">
          <cell r="A7419">
            <v>43953</v>
          </cell>
          <cell r="AC7419">
            <v>10</v>
          </cell>
          <cell r="AE7419">
            <v>100</v>
          </cell>
          <cell r="AF7419" t="str">
            <v/>
          </cell>
        </row>
        <row r="7420">
          <cell r="A7420">
            <v>43953</v>
          </cell>
          <cell r="AC7420">
            <v>5.5</v>
          </cell>
          <cell r="AE7420">
            <v>100</v>
          </cell>
          <cell r="AF7420" t="str">
            <v/>
          </cell>
        </row>
        <row r="7421">
          <cell r="A7421">
            <v>43953</v>
          </cell>
          <cell r="AC7421">
            <v>5.5</v>
          </cell>
          <cell r="AE7421">
            <v>100</v>
          </cell>
          <cell r="AF7421" t="str">
            <v/>
          </cell>
        </row>
        <row r="7422">
          <cell r="A7422">
            <v>43953</v>
          </cell>
          <cell r="AB7422" t="str">
            <v>2nd</v>
          </cell>
          <cell r="AC7422">
            <v>5.5</v>
          </cell>
          <cell r="AE7422">
            <v>100</v>
          </cell>
          <cell r="AF7422" t="str">
            <v/>
          </cell>
        </row>
        <row r="7423">
          <cell r="A7423">
            <v>43953</v>
          </cell>
          <cell r="AC7423">
            <v>5.5</v>
          </cell>
          <cell r="AE7423">
            <v>100</v>
          </cell>
          <cell r="AF7423" t="str">
            <v/>
          </cell>
        </row>
        <row r="7424">
          <cell r="A7424">
            <v>43953</v>
          </cell>
          <cell r="AC7424">
            <v>4</v>
          </cell>
          <cell r="AE7424">
            <v>100</v>
          </cell>
          <cell r="AF7424" t="str">
            <v/>
          </cell>
        </row>
        <row r="7425">
          <cell r="A7425">
            <v>43953</v>
          </cell>
          <cell r="AB7425" t="str">
            <v>WON</v>
          </cell>
          <cell r="AC7425">
            <v>3.1</v>
          </cell>
          <cell r="AE7425">
            <v>100</v>
          </cell>
          <cell r="AF7425">
            <v>310</v>
          </cell>
        </row>
        <row r="7426">
          <cell r="A7426">
            <v>43953</v>
          </cell>
          <cell r="AC7426">
            <v>11</v>
          </cell>
          <cell r="AE7426">
            <v>100</v>
          </cell>
          <cell r="AF7426" t="str">
            <v/>
          </cell>
        </row>
        <row r="7427">
          <cell r="A7427">
            <v>43953</v>
          </cell>
          <cell r="AB7427" t="str">
            <v>2nd</v>
          </cell>
          <cell r="AC7427">
            <v>5.5</v>
          </cell>
          <cell r="AE7427">
            <v>100</v>
          </cell>
          <cell r="AF7427" t="str">
            <v/>
          </cell>
        </row>
        <row r="7428">
          <cell r="A7428">
            <v>43953</v>
          </cell>
          <cell r="AC7428">
            <v>6</v>
          </cell>
          <cell r="AE7428">
            <v>100</v>
          </cell>
          <cell r="AF7428" t="str">
            <v/>
          </cell>
        </row>
        <row r="7429">
          <cell r="A7429">
            <v>43953</v>
          </cell>
          <cell r="AB7429" t="str">
            <v>WON</v>
          </cell>
          <cell r="AC7429">
            <v>18</v>
          </cell>
          <cell r="AE7429">
            <v>100</v>
          </cell>
          <cell r="AF7429">
            <v>1800</v>
          </cell>
        </row>
        <row r="7430">
          <cell r="A7430">
            <v>43953</v>
          </cell>
          <cell r="AC7430">
            <v>13</v>
          </cell>
          <cell r="AE7430">
            <v>100</v>
          </cell>
          <cell r="AF7430" t="str">
            <v/>
          </cell>
        </row>
        <row r="7431">
          <cell r="A7431">
            <v>43953</v>
          </cell>
          <cell r="AB7431" t="str">
            <v>3rd</v>
          </cell>
          <cell r="AC7431">
            <v>11</v>
          </cell>
          <cell r="AE7431">
            <v>100</v>
          </cell>
          <cell r="AF7431" t="str">
            <v/>
          </cell>
        </row>
        <row r="7432">
          <cell r="A7432">
            <v>43953</v>
          </cell>
          <cell r="AB7432" t="str">
            <v>WON</v>
          </cell>
          <cell r="AC7432">
            <v>2</v>
          </cell>
          <cell r="AE7432">
            <v>100</v>
          </cell>
          <cell r="AF7432">
            <v>200</v>
          </cell>
        </row>
        <row r="7433">
          <cell r="A7433">
            <v>43953</v>
          </cell>
          <cell r="AC7433">
            <v>10</v>
          </cell>
          <cell r="AE7433">
            <v>100</v>
          </cell>
          <cell r="AF7433" t="str">
            <v/>
          </cell>
        </row>
        <row r="7434">
          <cell r="A7434">
            <v>43953</v>
          </cell>
          <cell r="AB7434" t="str">
            <v>3rd</v>
          </cell>
          <cell r="AC7434">
            <v>4.8</v>
          </cell>
          <cell r="AE7434">
            <v>100</v>
          </cell>
          <cell r="AF7434" t="str">
            <v/>
          </cell>
        </row>
        <row r="7435">
          <cell r="A7435">
            <v>43953</v>
          </cell>
          <cell r="AC7435">
            <v>15</v>
          </cell>
          <cell r="AE7435">
            <v>100</v>
          </cell>
          <cell r="AF7435" t="str">
            <v/>
          </cell>
        </row>
        <row r="7436">
          <cell r="A7436">
            <v>43953</v>
          </cell>
          <cell r="AC7436">
            <v>21</v>
          </cell>
          <cell r="AE7436">
            <v>100</v>
          </cell>
          <cell r="AF7436" t="str">
            <v/>
          </cell>
        </row>
        <row r="7437">
          <cell r="A7437">
            <v>43960</v>
          </cell>
          <cell r="AC7437">
            <v>3</v>
          </cell>
          <cell r="AE7437">
            <v>100</v>
          </cell>
          <cell r="AF7437" t="str">
            <v/>
          </cell>
        </row>
        <row r="7438">
          <cell r="A7438">
            <v>43960</v>
          </cell>
          <cell r="AB7438" t="str">
            <v>3rd</v>
          </cell>
          <cell r="AC7438">
            <v>7.5</v>
          </cell>
          <cell r="AE7438">
            <v>100</v>
          </cell>
          <cell r="AF7438" t="str">
            <v/>
          </cell>
        </row>
        <row r="7439">
          <cell r="A7439">
            <v>43960</v>
          </cell>
          <cell r="AB7439" t="str">
            <v>WON</v>
          </cell>
          <cell r="AC7439">
            <v>4.4000000000000004</v>
          </cell>
          <cell r="AE7439">
            <v>100</v>
          </cell>
          <cell r="AF7439">
            <v>440.00000000000006</v>
          </cell>
        </row>
        <row r="7440">
          <cell r="A7440">
            <v>43960</v>
          </cell>
          <cell r="AC7440">
            <v>6</v>
          </cell>
          <cell r="AE7440">
            <v>100</v>
          </cell>
          <cell r="AF7440" t="str">
            <v/>
          </cell>
        </row>
        <row r="7441">
          <cell r="A7441">
            <v>43960</v>
          </cell>
          <cell r="AB7441" t="str">
            <v>L/Scr</v>
          </cell>
          <cell r="AC7441">
            <v>1</v>
          </cell>
          <cell r="AE7441" t="str">
            <v/>
          </cell>
          <cell r="AF7441" t="str">
            <v/>
          </cell>
        </row>
        <row r="7442">
          <cell r="A7442">
            <v>43960</v>
          </cell>
          <cell r="AB7442" t="str">
            <v>3rd</v>
          </cell>
          <cell r="AC7442">
            <v>5</v>
          </cell>
          <cell r="AE7442">
            <v>100</v>
          </cell>
          <cell r="AF7442" t="str">
            <v/>
          </cell>
        </row>
        <row r="7443">
          <cell r="A7443">
            <v>43960</v>
          </cell>
          <cell r="AC7443">
            <v>6.5</v>
          </cell>
          <cell r="AE7443">
            <v>100</v>
          </cell>
          <cell r="AF7443" t="str">
            <v/>
          </cell>
        </row>
        <row r="7444">
          <cell r="A7444">
            <v>43960</v>
          </cell>
          <cell r="AB7444" t="str">
            <v>L/Scr</v>
          </cell>
          <cell r="AC7444">
            <v>1</v>
          </cell>
          <cell r="AE7444" t="str">
            <v/>
          </cell>
          <cell r="AF7444" t="str">
            <v/>
          </cell>
        </row>
        <row r="7445">
          <cell r="A7445">
            <v>43960</v>
          </cell>
          <cell r="AC7445">
            <v>6.5</v>
          </cell>
          <cell r="AE7445">
            <v>100</v>
          </cell>
          <cell r="AF7445" t="str">
            <v/>
          </cell>
        </row>
        <row r="7446">
          <cell r="A7446">
            <v>43960</v>
          </cell>
          <cell r="AC7446">
            <v>9</v>
          </cell>
          <cell r="AE7446">
            <v>100</v>
          </cell>
          <cell r="AF7446" t="str">
            <v/>
          </cell>
        </row>
        <row r="7447">
          <cell r="A7447">
            <v>43960</v>
          </cell>
          <cell r="AC7447">
            <v>7.5</v>
          </cell>
          <cell r="AE7447">
            <v>100</v>
          </cell>
          <cell r="AF7447" t="str">
            <v/>
          </cell>
        </row>
        <row r="7448">
          <cell r="A7448">
            <v>43960</v>
          </cell>
          <cell r="AC7448">
            <v>7</v>
          </cell>
          <cell r="AE7448">
            <v>100</v>
          </cell>
          <cell r="AF7448" t="str">
            <v/>
          </cell>
        </row>
        <row r="7449">
          <cell r="A7449">
            <v>43960</v>
          </cell>
          <cell r="AC7449">
            <v>3.1</v>
          </cell>
          <cell r="AE7449">
            <v>100</v>
          </cell>
          <cell r="AF7449" t="str">
            <v/>
          </cell>
        </row>
        <row r="7450">
          <cell r="A7450">
            <v>43960</v>
          </cell>
          <cell r="AB7450" t="str">
            <v>3rd</v>
          </cell>
          <cell r="AC7450">
            <v>20</v>
          </cell>
          <cell r="AE7450">
            <v>100</v>
          </cell>
          <cell r="AF7450" t="str">
            <v/>
          </cell>
        </row>
        <row r="7451">
          <cell r="A7451">
            <v>43960</v>
          </cell>
          <cell r="AC7451">
            <v>7.5</v>
          </cell>
          <cell r="AE7451">
            <v>100</v>
          </cell>
          <cell r="AF7451" t="str">
            <v/>
          </cell>
        </row>
        <row r="7452">
          <cell r="A7452">
            <v>43960</v>
          </cell>
          <cell r="AB7452" t="str">
            <v>WON</v>
          </cell>
          <cell r="AC7452">
            <v>3.8</v>
          </cell>
          <cell r="AE7452">
            <v>100</v>
          </cell>
          <cell r="AF7452">
            <v>380</v>
          </cell>
        </row>
        <row r="7453">
          <cell r="A7453">
            <v>43960</v>
          </cell>
          <cell r="AC7453">
            <v>3</v>
          </cell>
          <cell r="AE7453">
            <v>100</v>
          </cell>
          <cell r="AF7453" t="str">
            <v/>
          </cell>
        </row>
        <row r="7454">
          <cell r="A7454">
            <v>43960</v>
          </cell>
          <cell r="AC7454">
            <v>12</v>
          </cell>
          <cell r="AE7454">
            <v>100</v>
          </cell>
          <cell r="AF7454" t="str">
            <v/>
          </cell>
        </row>
        <row r="7455">
          <cell r="A7455">
            <v>43960</v>
          </cell>
          <cell r="AC7455">
            <v>12</v>
          </cell>
          <cell r="AE7455">
            <v>100</v>
          </cell>
          <cell r="AF7455" t="str">
            <v/>
          </cell>
        </row>
        <row r="7456">
          <cell r="A7456">
            <v>43960</v>
          </cell>
          <cell r="AC7456">
            <v>3.8</v>
          </cell>
          <cell r="AE7456">
            <v>100</v>
          </cell>
          <cell r="AF7456" t="str">
            <v/>
          </cell>
        </row>
        <row r="7457">
          <cell r="A7457">
            <v>43960</v>
          </cell>
          <cell r="AB7457" t="str">
            <v>WON</v>
          </cell>
          <cell r="AC7457">
            <v>4.4000000000000004</v>
          </cell>
          <cell r="AE7457">
            <v>100</v>
          </cell>
          <cell r="AF7457">
            <v>440.00000000000006</v>
          </cell>
        </row>
        <row r="7458">
          <cell r="A7458">
            <v>43960</v>
          </cell>
          <cell r="AC7458">
            <v>5</v>
          </cell>
          <cell r="AE7458">
            <v>100</v>
          </cell>
          <cell r="AF7458" t="str">
            <v/>
          </cell>
        </row>
        <row r="7459">
          <cell r="A7459">
            <v>43960</v>
          </cell>
          <cell r="AB7459" t="str">
            <v>2nd</v>
          </cell>
          <cell r="AC7459">
            <v>6</v>
          </cell>
          <cell r="AE7459">
            <v>100</v>
          </cell>
          <cell r="AF7459" t="str">
            <v/>
          </cell>
        </row>
        <row r="7460">
          <cell r="A7460">
            <v>43960</v>
          </cell>
          <cell r="AC7460">
            <v>11</v>
          </cell>
          <cell r="AE7460">
            <v>100</v>
          </cell>
          <cell r="AF7460" t="str">
            <v/>
          </cell>
        </row>
        <row r="7461">
          <cell r="A7461">
            <v>43960</v>
          </cell>
          <cell r="AC7461">
            <v>7</v>
          </cell>
          <cell r="AE7461">
            <v>100</v>
          </cell>
          <cell r="AF7461" t="str">
            <v/>
          </cell>
        </row>
        <row r="7462">
          <cell r="A7462">
            <v>43960</v>
          </cell>
          <cell r="AC7462">
            <v>10</v>
          </cell>
          <cell r="AE7462">
            <v>100</v>
          </cell>
          <cell r="AF7462" t="str">
            <v/>
          </cell>
        </row>
        <row r="7463">
          <cell r="A7463">
            <v>43960</v>
          </cell>
          <cell r="AC7463">
            <v>6</v>
          </cell>
          <cell r="AE7463">
            <v>100</v>
          </cell>
          <cell r="AF7463" t="str">
            <v/>
          </cell>
        </row>
        <row r="7464">
          <cell r="A7464">
            <v>43960</v>
          </cell>
          <cell r="AB7464" t="str">
            <v>2nd</v>
          </cell>
          <cell r="AC7464">
            <v>5.5</v>
          </cell>
          <cell r="AE7464">
            <v>100</v>
          </cell>
          <cell r="AF7464" t="str">
            <v/>
          </cell>
        </row>
        <row r="7465">
          <cell r="A7465">
            <v>43960</v>
          </cell>
          <cell r="AC7465">
            <v>5</v>
          </cell>
          <cell r="AE7465">
            <v>100</v>
          </cell>
          <cell r="AF7465" t="str">
            <v/>
          </cell>
        </row>
        <row r="7466">
          <cell r="A7466">
            <v>43960</v>
          </cell>
          <cell r="AB7466" t="str">
            <v>3rd</v>
          </cell>
          <cell r="AC7466">
            <v>6.5</v>
          </cell>
          <cell r="AE7466">
            <v>100</v>
          </cell>
          <cell r="AF7466" t="str">
            <v/>
          </cell>
        </row>
        <row r="7467">
          <cell r="A7467">
            <v>43960</v>
          </cell>
          <cell r="AC7467">
            <v>3.6</v>
          </cell>
          <cell r="AE7467">
            <v>100</v>
          </cell>
          <cell r="AF7467" t="str">
            <v/>
          </cell>
        </row>
        <row r="7468">
          <cell r="A7468">
            <v>43960</v>
          </cell>
          <cell r="AB7468" t="str">
            <v>3rd</v>
          </cell>
          <cell r="AC7468">
            <v>5.5</v>
          </cell>
          <cell r="AE7468">
            <v>100</v>
          </cell>
          <cell r="AF7468" t="str">
            <v/>
          </cell>
        </row>
        <row r="7469">
          <cell r="A7469">
            <v>43960</v>
          </cell>
          <cell r="AC7469">
            <v>3.7</v>
          </cell>
          <cell r="AE7469">
            <v>100</v>
          </cell>
          <cell r="AF7469" t="str">
            <v/>
          </cell>
        </row>
        <row r="7470">
          <cell r="A7470">
            <v>43960</v>
          </cell>
          <cell r="AB7470" t="str">
            <v>2nd</v>
          </cell>
          <cell r="AC7470">
            <v>12</v>
          </cell>
          <cell r="AE7470">
            <v>100</v>
          </cell>
          <cell r="AF7470" t="str">
            <v/>
          </cell>
        </row>
        <row r="7471">
          <cell r="A7471">
            <v>43960</v>
          </cell>
          <cell r="AB7471" t="str">
            <v>L/Scr</v>
          </cell>
          <cell r="AC7471">
            <v>1</v>
          </cell>
          <cell r="AE7471" t="str">
            <v/>
          </cell>
          <cell r="AF7471" t="str">
            <v/>
          </cell>
        </row>
        <row r="7472">
          <cell r="A7472">
            <v>43967</v>
          </cell>
          <cell r="AC7472">
            <v>7</v>
          </cell>
          <cell r="AE7472">
            <v>100</v>
          </cell>
          <cell r="AF7472" t="str">
            <v/>
          </cell>
        </row>
        <row r="7473">
          <cell r="A7473">
            <v>43967</v>
          </cell>
          <cell r="AB7473" t="str">
            <v>2nd</v>
          </cell>
          <cell r="AC7473">
            <v>6</v>
          </cell>
          <cell r="AE7473">
            <v>100</v>
          </cell>
          <cell r="AF7473" t="str">
            <v/>
          </cell>
        </row>
        <row r="7474">
          <cell r="A7474">
            <v>43967</v>
          </cell>
          <cell r="AB7474" t="str">
            <v>WON</v>
          </cell>
          <cell r="AC7474">
            <v>7.5</v>
          </cell>
          <cell r="AE7474">
            <v>100</v>
          </cell>
          <cell r="AF7474">
            <v>750</v>
          </cell>
        </row>
        <row r="7475">
          <cell r="A7475">
            <v>43967</v>
          </cell>
          <cell r="AB7475" t="str">
            <v>3rd</v>
          </cell>
          <cell r="AC7475">
            <v>13</v>
          </cell>
          <cell r="AE7475">
            <v>100</v>
          </cell>
          <cell r="AF7475" t="str">
            <v/>
          </cell>
        </row>
        <row r="7476">
          <cell r="A7476">
            <v>43967</v>
          </cell>
          <cell r="AC7476">
            <v>10</v>
          </cell>
          <cell r="AE7476">
            <v>100</v>
          </cell>
          <cell r="AF7476" t="str">
            <v/>
          </cell>
        </row>
        <row r="7477">
          <cell r="A7477">
            <v>43967</v>
          </cell>
          <cell r="AB7477" t="str">
            <v>3rd</v>
          </cell>
          <cell r="AC7477">
            <v>11</v>
          </cell>
          <cell r="AE7477">
            <v>100</v>
          </cell>
          <cell r="AF7477" t="str">
            <v/>
          </cell>
        </row>
        <row r="7478">
          <cell r="A7478">
            <v>43967</v>
          </cell>
          <cell r="AC7478">
            <v>10</v>
          </cell>
          <cell r="AE7478">
            <v>100</v>
          </cell>
          <cell r="AF7478" t="str">
            <v/>
          </cell>
        </row>
        <row r="7479">
          <cell r="A7479">
            <v>43967</v>
          </cell>
          <cell r="AC7479">
            <v>16</v>
          </cell>
          <cell r="AE7479">
            <v>100</v>
          </cell>
          <cell r="AF7479" t="str">
            <v/>
          </cell>
        </row>
        <row r="7480">
          <cell r="A7480">
            <v>43967</v>
          </cell>
          <cell r="AC7480">
            <v>21</v>
          </cell>
          <cell r="AE7480">
            <v>100</v>
          </cell>
          <cell r="AF7480" t="str">
            <v/>
          </cell>
        </row>
        <row r="7481">
          <cell r="A7481">
            <v>43967</v>
          </cell>
          <cell r="AC7481">
            <v>3.9</v>
          </cell>
          <cell r="AE7481">
            <v>100</v>
          </cell>
          <cell r="AF7481" t="str">
            <v/>
          </cell>
        </row>
        <row r="7482">
          <cell r="A7482">
            <v>43967</v>
          </cell>
          <cell r="AB7482" t="str">
            <v>WON</v>
          </cell>
          <cell r="AC7482">
            <v>7.2</v>
          </cell>
          <cell r="AE7482">
            <v>100</v>
          </cell>
          <cell r="AF7482">
            <v>720</v>
          </cell>
        </row>
        <row r="7483">
          <cell r="A7483">
            <v>43967</v>
          </cell>
          <cell r="AC7483">
            <v>10</v>
          </cell>
          <cell r="AE7483">
            <v>100</v>
          </cell>
          <cell r="AF7483" t="str">
            <v/>
          </cell>
        </row>
        <row r="7484">
          <cell r="A7484">
            <v>43967</v>
          </cell>
          <cell r="AC7484">
            <v>9.5</v>
          </cell>
          <cell r="AE7484">
            <v>100</v>
          </cell>
          <cell r="AF7484" t="str">
            <v/>
          </cell>
        </row>
        <row r="7485">
          <cell r="A7485">
            <v>43967</v>
          </cell>
          <cell r="AB7485" t="str">
            <v>2nd</v>
          </cell>
          <cell r="AC7485">
            <v>1.7</v>
          </cell>
          <cell r="AE7485">
            <v>100</v>
          </cell>
          <cell r="AF7485" t="str">
            <v/>
          </cell>
        </row>
        <row r="7486">
          <cell r="A7486">
            <v>43967</v>
          </cell>
          <cell r="AB7486" t="str">
            <v>3rd</v>
          </cell>
          <cell r="AC7486">
            <v>12</v>
          </cell>
          <cell r="AE7486">
            <v>100</v>
          </cell>
          <cell r="AF7486" t="str">
            <v/>
          </cell>
        </row>
        <row r="7487">
          <cell r="A7487">
            <v>43967</v>
          </cell>
          <cell r="AB7487" t="str">
            <v>WON</v>
          </cell>
          <cell r="AC7487">
            <v>7.1</v>
          </cell>
          <cell r="AE7487">
            <v>100</v>
          </cell>
          <cell r="AF7487">
            <v>710</v>
          </cell>
        </row>
        <row r="7488">
          <cell r="A7488">
            <v>43967</v>
          </cell>
          <cell r="AB7488" t="str">
            <v>2nd</v>
          </cell>
          <cell r="AC7488">
            <v>2.15</v>
          </cell>
          <cell r="AE7488">
            <v>100</v>
          </cell>
          <cell r="AF7488" t="str">
            <v/>
          </cell>
        </row>
        <row r="7489">
          <cell r="A7489">
            <v>43967</v>
          </cell>
          <cell r="AC7489">
            <v>17</v>
          </cell>
          <cell r="AE7489">
            <v>100</v>
          </cell>
          <cell r="AF7489" t="str">
            <v/>
          </cell>
        </row>
        <row r="7490">
          <cell r="A7490">
            <v>43967</v>
          </cell>
          <cell r="AC7490">
            <v>31</v>
          </cell>
          <cell r="AE7490">
            <v>100</v>
          </cell>
          <cell r="AF7490" t="str">
            <v/>
          </cell>
        </row>
        <row r="7491">
          <cell r="A7491">
            <v>43967</v>
          </cell>
          <cell r="AC7491">
            <v>7</v>
          </cell>
          <cell r="AE7491">
            <v>100</v>
          </cell>
          <cell r="AF7491" t="str">
            <v/>
          </cell>
        </row>
        <row r="7492">
          <cell r="A7492">
            <v>43967</v>
          </cell>
          <cell r="AB7492" t="str">
            <v>WON</v>
          </cell>
          <cell r="AC7492">
            <v>17</v>
          </cell>
          <cell r="AE7492">
            <v>100</v>
          </cell>
          <cell r="AF7492">
            <v>1700</v>
          </cell>
        </row>
        <row r="7493">
          <cell r="A7493">
            <v>43967</v>
          </cell>
          <cell r="AC7493">
            <v>2</v>
          </cell>
          <cell r="AE7493">
            <v>100</v>
          </cell>
          <cell r="AF7493" t="str">
            <v/>
          </cell>
        </row>
        <row r="7494">
          <cell r="A7494">
            <v>43967</v>
          </cell>
          <cell r="AC7494">
            <v>18</v>
          </cell>
          <cell r="AE7494">
            <v>100</v>
          </cell>
          <cell r="AF7494" t="str">
            <v/>
          </cell>
        </row>
        <row r="7495">
          <cell r="A7495">
            <v>43967</v>
          </cell>
          <cell r="AC7495">
            <v>7</v>
          </cell>
          <cell r="AE7495">
            <v>100</v>
          </cell>
          <cell r="AF7495" t="str">
            <v/>
          </cell>
        </row>
        <row r="7496">
          <cell r="A7496">
            <v>43967</v>
          </cell>
          <cell r="AC7496">
            <v>41</v>
          </cell>
          <cell r="AE7496">
            <v>100</v>
          </cell>
          <cell r="AF7496" t="str">
            <v/>
          </cell>
        </row>
        <row r="7497">
          <cell r="A7497">
            <v>43967</v>
          </cell>
          <cell r="AB7497" t="str">
            <v>2nd</v>
          </cell>
          <cell r="AC7497">
            <v>3.4</v>
          </cell>
          <cell r="AE7497">
            <v>100</v>
          </cell>
          <cell r="AF7497" t="str">
            <v/>
          </cell>
        </row>
        <row r="7498">
          <cell r="A7498">
            <v>43967</v>
          </cell>
          <cell r="AB7498" t="str">
            <v>WON</v>
          </cell>
          <cell r="AC7498">
            <v>5.8</v>
          </cell>
          <cell r="AE7498">
            <v>100</v>
          </cell>
          <cell r="AF7498">
            <v>580</v>
          </cell>
        </row>
        <row r="7499">
          <cell r="A7499">
            <v>43967</v>
          </cell>
          <cell r="AC7499">
            <v>7.5</v>
          </cell>
          <cell r="AE7499">
            <v>100</v>
          </cell>
          <cell r="AF7499" t="str">
            <v/>
          </cell>
        </row>
        <row r="7500">
          <cell r="A7500">
            <v>43967</v>
          </cell>
          <cell r="AC7500">
            <v>11</v>
          </cell>
          <cell r="AE7500">
            <v>100</v>
          </cell>
          <cell r="AF7500" t="str">
            <v/>
          </cell>
        </row>
        <row r="7501">
          <cell r="A7501">
            <v>43967</v>
          </cell>
          <cell r="AC7501">
            <v>14</v>
          </cell>
          <cell r="AE7501">
            <v>100</v>
          </cell>
          <cell r="AF7501" t="str">
            <v/>
          </cell>
        </row>
        <row r="7502">
          <cell r="A7502">
            <v>43967</v>
          </cell>
          <cell r="AB7502" t="str">
            <v>2nd</v>
          </cell>
          <cell r="AC7502">
            <v>4.8</v>
          </cell>
          <cell r="AE7502">
            <v>100</v>
          </cell>
          <cell r="AF7502" t="str">
            <v/>
          </cell>
        </row>
        <row r="7503">
          <cell r="A7503">
            <v>43967</v>
          </cell>
          <cell r="AC7503">
            <v>5.5</v>
          </cell>
          <cell r="AE7503">
            <v>100</v>
          </cell>
          <cell r="AF7503" t="str">
            <v/>
          </cell>
        </row>
        <row r="7504">
          <cell r="A7504">
            <v>43967</v>
          </cell>
          <cell r="AC7504">
            <v>10</v>
          </cell>
          <cell r="AE7504">
            <v>100</v>
          </cell>
          <cell r="AF7504" t="str">
            <v/>
          </cell>
        </row>
        <row r="7505">
          <cell r="A7505">
            <v>43967</v>
          </cell>
          <cell r="AB7505" t="str">
            <v>WON</v>
          </cell>
          <cell r="AC7505">
            <v>12</v>
          </cell>
          <cell r="AE7505">
            <v>100</v>
          </cell>
          <cell r="AF7505">
            <v>1200</v>
          </cell>
        </row>
        <row r="7506">
          <cell r="A7506">
            <v>43967</v>
          </cell>
          <cell r="AC7506">
            <v>8.5</v>
          </cell>
          <cell r="AE7506">
            <v>100</v>
          </cell>
          <cell r="AF7506" t="str">
            <v/>
          </cell>
        </row>
        <row r="7507">
          <cell r="A7507">
            <v>43974</v>
          </cell>
          <cell r="AC7507">
            <v>3.4</v>
          </cell>
          <cell r="AE7507">
            <v>100</v>
          </cell>
          <cell r="AF7507" t="str">
            <v/>
          </cell>
        </row>
        <row r="7508">
          <cell r="A7508">
            <v>43974</v>
          </cell>
          <cell r="AC7508">
            <v>5</v>
          </cell>
          <cell r="AE7508">
            <v>100</v>
          </cell>
          <cell r="AF7508" t="str">
            <v/>
          </cell>
        </row>
        <row r="7509">
          <cell r="A7509">
            <v>43974</v>
          </cell>
          <cell r="AB7509" t="str">
            <v>3rd</v>
          </cell>
          <cell r="AC7509">
            <v>8.5</v>
          </cell>
          <cell r="AE7509">
            <v>100</v>
          </cell>
          <cell r="AF7509" t="str">
            <v/>
          </cell>
        </row>
        <row r="7510">
          <cell r="A7510">
            <v>43974</v>
          </cell>
          <cell r="AB7510" t="str">
            <v>WON</v>
          </cell>
          <cell r="AC7510">
            <v>27</v>
          </cell>
          <cell r="AE7510">
            <v>100</v>
          </cell>
          <cell r="AF7510">
            <v>2700</v>
          </cell>
        </row>
        <row r="7511">
          <cell r="A7511">
            <v>43974</v>
          </cell>
          <cell r="AC7511">
            <v>6</v>
          </cell>
          <cell r="AE7511">
            <v>100</v>
          </cell>
          <cell r="AF7511" t="str">
            <v/>
          </cell>
        </row>
        <row r="7512">
          <cell r="A7512">
            <v>43974</v>
          </cell>
          <cell r="AB7512" t="str">
            <v>WON</v>
          </cell>
          <cell r="AC7512">
            <v>4.4000000000000004</v>
          </cell>
          <cell r="AE7512">
            <v>100</v>
          </cell>
          <cell r="AF7512">
            <v>440.00000000000006</v>
          </cell>
        </row>
        <row r="7513">
          <cell r="A7513">
            <v>43974</v>
          </cell>
          <cell r="AC7513">
            <v>10</v>
          </cell>
          <cell r="AE7513">
            <v>100</v>
          </cell>
          <cell r="AF7513" t="str">
            <v/>
          </cell>
        </row>
        <row r="7514">
          <cell r="A7514">
            <v>43974</v>
          </cell>
          <cell r="AC7514">
            <v>21</v>
          </cell>
          <cell r="AE7514">
            <v>100</v>
          </cell>
          <cell r="AF7514" t="str">
            <v/>
          </cell>
        </row>
        <row r="7515">
          <cell r="A7515">
            <v>43974</v>
          </cell>
          <cell r="AC7515">
            <v>10</v>
          </cell>
          <cell r="AE7515">
            <v>100</v>
          </cell>
          <cell r="AF7515" t="str">
            <v/>
          </cell>
        </row>
        <row r="7516">
          <cell r="A7516">
            <v>43974</v>
          </cell>
          <cell r="AC7516">
            <v>9.5</v>
          </cell>
          <cell r="AE7516">
            <v>100</v>
          </cell>
          <cell r="AF7516" t="str">
            <v/>
          </cell>
        </row>
        <row r="7517">
          <cell r="A7517">
            <v>43974</v>
          </cell>
          <cell r="AC7517">
            <v>3.6</v>
          </cell>
          <cell r="AE7517">
            <v>100</v>
          </cell>
          <cell r="AF7517" t="str">
            <v/>
          </cell>
        </row>
        <row r="7518">
          <cell r="A7518">
            <v>43974</v>
          </cell>
          <cell r="AC7518">
            <v>5.5</v>
          </cell>
          <cell r="AE7518">
            <v>100</v>
          </cell>
          <cell r="AF7518" t="str">
            <v/>
          </cell>
        </row>
        <row r="7519">
          <cell r="A7519">
            <v>43974</v>
          </cell>
          <cell r="AB7519" t="str">
            <v>WON</v>
          </cell>
          <cell r="AC7519">
            <v>5.5</v>
          </cell>
          <cell r="AE7519">
            <v>100</v>
          </cell>
          <cell r="AF7519">
            <v>550</v>
          </cell>
        </row>
        <row r="7520">
          <cell r="A7520">
            <v>43974</v>
          </cell>
          <cell r="AB7520" t="str">
            <v>3rd</v>
          </cell>
          <cell r="AC7520">
            <v>5</v>
          </cell>
          <cell r="AE7520">
            <v>100</v>
          </cell>
          <cell r="AF7520" t="str">
            <v/>
          </cell>
        </row>
        <row r="7521">
          <cell r="A7521">
            <v>43974</v>
          </cell>
          <cell r="AC7521">
            <v>8</v>
          </cell>
          <cell r="AE7521">
            <v>100</v>
          </cell>
          <cell r="AF7521" t="str">
            <v/>
          </cell>
        </row>
        <row r="7522">
          <cell r="A7522">
            <v>43974</v>
          </cell>
          <cell r="AC7522">
            <v>7</v>
          </cell>
          <cell r="AE7522">
            <v>100</v>
          </cell>
          <cell r="AF7522" t="str">
            <v/>
          </cell>
        </row>
        <row r="7523">
          <cell r="A7523">
            <v>43974</v>
          </cell>
          <cell r="AC7523">
            <v>12</v>
          </cell>
          <cell r="AE7523">
            <v>100</v>
          </cell>
          <cell r="AF7523" t="str">
            <v/>
          </cell>
        </row>
        <row r="7524">
          <cell r="A7524">
            <v>43974</v>
          </cell>
          <cell r="AC7524">
            <v>5</v>
          </cell>
          <cell r="AE7524">
            <v>100</v>
          </cell>
          <cell r="AF7524" t="str">
            <v/>
          </cell>
        </row>
        <row r="7525">
          <cell r="A7525">
            <v>43974</v>
          </cell>
          <cell r="AC7525">
            <v>4.5999999999999996</v>
          </cell>
          <cell r="AE7525">
            <v>100</v>
          </cell>
          <cell r="AF7525" t="str">
            <v/>
          </cell>
        </row>
        <row r="7526">
          <cell r="A7526">
            <v>43974</v>
          </cell>
          <cell r="AB7526" t="str">
            <v>WON</v>
          </cell>
          <cell r="AC7526">
            <v>12</v>
          </cell>
          <cell r="AE7526">
            <v>100</v>
          </cell>
          <cell r="AF7526">
            <v>1200</v>
          </cell>
        </row>
        <row r="7527">
          <cell r="A7527">
            <v>43974</v>
          </cell>
          <cell r="AC7527">
            <v>9</v>
          </cell>
          <cell r="AE7527">
            <v>100</v>
          </cell>
          <cell r="AF7527" t="str">
            <v/>
          </cell>
        </row>
        <row r="7528">
          <cell r="A7528">
            <v>43974</v>
          </cell>
          <cell r="AC7528">
            <v>3.2</v>
          </cell>
          <cell r="AE7528">
            <v>100</v>
          </cell>
          <cell r="AF7528" t="str">
            <v/>
          </cell>
        </row>
        <row r="7529">
          <cell r="A7529">
            <v>43974</v>
          </cell>
          <cell r="AB7529" t="str">
            <v>2nd</v>
          </cell>
          <cell r="AC7529">
            <v>3.3</v>
          </cell>
          <cell r="AE7529">
            <v>100</v>
          </cell>
          <cell r="AF7529" t="str">
            <v/>
          </cell>
        </row>
        <row r="7530">
          <cell r="A7530">
            <v>43974</v>
          </cell>
          <cell r="AB7530" t="str">
            <v>WON</v>
          </cell>
          <cell r="AC7530">
            <v>58.2</v>
          </cell>
          <cell r="AE7530">
            <v>100</v>
          </cell>
          <cell r="AF7530">
            <v>5820</v>
          </cell>
        </row>
        <row r="7531">
          <cell r="A7531">
            <v>43974</v>
          </cell>
          <cell r="AB7531" t="str">
            <v>3rd</v>
          </cell>
          <cell r="AC7531">
            <v>16</v>
          </cell>
          <cell r="AE7531">
            <v>100</v>
          </cell>
          <cell r="AF7531" t="str">
            <v/>
          </cell>
        </row>
        <row r="7532">
          <cell r="A7532">
            <v>43974</v>
          </cell>
          <cell r="AB7532" t="str">
            <v>2nd</v>
          </cell>
          <cell r="AC7532">
            <v>2.8</v>
          </cell>
          <cell r="AE7532">
            <v>100</v>
          </cell>
          <cell r="AF7532" t="str">
            <v/>
          </cell>
        </row>
        <row r="7533">
          <cell r="A7533">
            <v>43974</v>
          </cell>
          <cell r="AC7533">
            <v>4.5999999999999996</v>
          </cell>
          <cell r="AE7533">
            <v>100</v>
          </cell>
          <cell r="AF7533" t="str">
            <v/>
          </cell>
        </row>
        <row r="7534">
          <cell r="A7534">
            <v>43974</v>
          </cell>
          <cell r="AB7534" t="str">
            <v>3rd</v>
          </cell>
          <cell r="AC7534">
            <v>11</v>
          </cell>
          <cell r="AE7534">
            <v>100</v>
          </cell>
          <cell r="AF7534" t="str">
            <v/>
          </cell>
        </row>
        <row r="7535">
          <cell r="A7535">
            <v>43974</v>
          </cell>
          <cell r="AC7535">
            <v>15</v>
          </cell>
          <cell r="AE7535">
            <v>100</v>
          </cell>
          <cell r="AF7535" t="str">
            <v/>
          </cell>
        </row>
        <row r="7536">
          <cell r="A7536">
            <v>43974</v>
          </cell>
          <cell r="AC7536">
            <v>21</v>
          </cell>
          <cell r="AE7536">
            <v>100</v>
          </cell>
          <cell r="AF7536" t="str">
            <v/>
          </cell>
        </row>
        <row r="7537">
          <cell r="A7537">
            <v>43974</v>
          </cell>
          <cell r="AB7537" t="str">
            <v>3rd</v>
          </cell>
          <cell r="AC7537">
            <v>3.9</v>
          </cell>
          <cell r="AE7537">
            <v>100</v>
          </cell>
          <cell r="AF7537" t="str">
            <v/>
          </cell>
        </row>
        <row r="7538">
          <cell r="A7538">
            <v>43974</v>
          </cell>
          <cell r="AC7538">
            <v>6</v>
          </cell>
          <cell r="AE7538">
            <v>100</v>
          </cell>
          <cell r="AF7538" t="str">
            <v/>
          </cell>
        </row>
        <row r="7539">
          <cell r="A7539">
            <v>43974</v>
          </cell>
          <cell r="AC7539">
            <v>5.5</v>
          </cell>
          <cell r="AE7539">
            <v>100</v>
          </cell>
          <cell r="AF7539" t="str">
            <v/>
          </cell>
        </row>
        <row r="7540">
          <cell r="A7540">
            <v>43974</v>
          </cell>
          <cell r="AC7540">
            <v>10</v>
          </cell>
          <cell r="AE7540">
            <v>100</v>
          </cell>
          <cell r="AF7540" t="str">
            <v/>
          </cell>
        </row>
        <row r="7541">
          <cell r="A7541">
            <v>43974</v>
          </cell>
          <cell r="AB7541" t="str">
            <v>2nd</v>
          </cell>
          <cell r="AC7541">
            <v>21</v>
          </cell>
          <cell r="AE7541">
            <v>100</v>
          </cell>
          <cell r="AF7541" t="str">
            <v/>
          </cell>
        </row>
        <row r="7542">
          <cell r="A7542">
            <v>43981</v>
          </cell>
          <cell r="AC7542">
            <v>15</v>
          </cell>
          <cell r="AE7542">
            <v>100</v>
          </cell>
          <cell r="AF7542" t="str">
            <v/>
          </cell>
        </row>
        <row r="7543">
          <cell r="A7543">
            <v>43981</v>
          </cell>
          <cell r="AC7543">
            <v>19</v>
          </cell>
          <cell r="AE7543">
            <v>100</v>
          </cell>
          <cell r="AF7543" t="str">
            <v/>
          </cell>
        </row>
        <row r="7544">
          <cell r="A7544">
            <v>43981</v>
          </cell>
          <cell r="AB7544" t="str">
            <v>2nd</v>
          </cell>
          <cell r="AC7544">
            <v>9</v>
          </cell>
          <cell r="AE7544">
            <v>100</v>
          </cell>
          <cell r="AF7544" t="str">
            <v/>
          </cell>
        </row>
        <row r="7545">
          <cell r="A7545">
            <v>43981</v>
          </cell>
          <cell r="AC7545">
            <v>16</v>
          </cell>
          <cell r="AE7545">
            <v>100</v>
          </cell>
          <cell r="AF7545" t="str">
            <v/>
          </cell>
        </row>
        <row r="7546">
          <cell r="A7546">
            <v>43981</v>
          </cell>
          <cell r="AB7546" t="str">
            <v>WON</v>
          </cell>
          <cell r="AC7546">
            <v>7.5</v>
          </cell>
          <cell r="AE7546">
            <v>100</v>
          </cell>
          <cell r="AF7546">
            <v>750</v>
          </cell>
        </row>
        <row r="7547">
          <cell r="A7547">
            <v>43981</v>
          </cell>
          <cell r="AB7547" t="str">
            <v>WON</v>
          </cell>
          <cell r="AC7547">
            <v>2.9</v>
          </cell>
          <cell r="AE7547">
            <v>100</v>
          </cell>
          <cell r="AF7547">
            <v>290</v>
          </cell>
        </row>
        <row r="7548">
          <cell r="A7548">
            <v>43981</v>
          </cell>
          <cell r="AB7548" t="str">
            <v>2nd</v>
          </cell>
          <cell r="AC7548">
            <v>8.5</v>
          </cell>
          <cell r="AE7548">
            <v>100</v>
          </cell>
          <cell r="AF7548" t="str">
            <v/>
          </cell>
        </row>
        <row r="7549">
          <cell r="A7549">
            <v>43981</v>
          </cell>
          <cell r="AC7549">
            <v>13</v>
          </cell>
          <cell r="AE7549">
            <v>100</v>
          </cell>
          <cell r="AF7549" t="str">
            <v/>
          </cell>
        </row>
        <row r="7550">
          <cell r="A7550">
            <v>43981</v>
          </cell>
          <cell r="AC7550">
            <v>11</v>
          </cell>
          <cell r="AE7550">
            <v>100</v>
          </cell>
          <cell r="AF7550" t="str">
            <v/>
          </cell>
        </row>
        <row r="7551">
          <cell r="A7551">
            <v>43981</v>
          </cell>
          <cell r="AC7551">
            <v>5.5</v>
          </cell>
          <cell r="AE7551">
            <v>100</v>
          </cell>
          <cell r="AF7551" t="str">
            <v/>
          </cell>
        </row>
        <row r="7552">
          <cell r="A7552">
            <v>43981</v>
          </cell>
          <cell r="AB7552" t="str">
            <v>2nd</v>
          </cell>
          <cell r="AC7552">
            <v>7</v>
          </cell>
          <cell r="AE7552">
            <v>100</v>
          </cell>
          <cell r="AF7552" t="str">
            <v/>
          </cell>
        </row>
        <row r="7553">
          <cell r="A7553">
            <v>43981</v>
          </cell>
          <cell r="AC7553">
            <v>4</v>
          </cell>
          <cell r="AE7553">
            <v>100</v>
          </cell>
          <cell r="AF7553" t="str">
            <v/>
          </cell>
        </row>
        <row r="7554">
          <cell r="A7554">
            <v>43981</v>
          </cell>
          <cell r="AC7554">
            <v>14</v>
          </cell>
          <cell r="AE7554">
            <v>100</v>
          </cell>
          <cell r="AF7554" t="str">
            <v/>
          </cell>
        </row>
        <row r="7555">
          <cell r="A7555">
            <v>43981</v>
          </cell>
          <cell r="AC7555">
            <v>15</v>
          </cell>
          <cell r="AE7555">
            <v>100</v>
          </cell>
          <cell r="AF7555" t="str">
            <v/>
          </cell>
        </row>
        <row r="7556">
          <cell r="A7556">
            <v>43981</v>
          </cell>
          <cell r="AB7556" t="str">
            <v>3rd</v>
          </cell>
          <cell r="AC7556">
            <v>13</v>
          </cell>
          <cell r="AE7556">
            <v>100</v>
          </cell>
          <cell r="AF7556" t="str">
            <v/>
          </cell>
        </row>
        <row r="7557">
          <cell r="A7557">
            <v>43981</v>
          </cell>
          <cell r="AC7557">
            <v>4</v>
          </cell>
          <cell r="AE7557">
            <v>100</v>
          </cell>
          <cell r="AF7557" t="str">
            <v/>
          </cell>
        </row>
        <row r="7558">
          <cell r="A7558">
            <v>43981</v>
          </cell>
          <cell r="AC7558">
            <v>9.5</v>
          </cell>
          <cell r="AE7558">
            <v>100</v>
          </cell>
          <cell r="AF7558" t="str">
            <v/>
          </cell>
        </row>
        <row r="7559">
          <cell r="A7559">
            <v>43981</v>
          </cell>
          <cell r="AC7559">
            <v>7</v>
          </cell>
          <cell r="AE7559">
            <v>100</v>
          </cell>
          <cell r="AF7559" t="str">
            <v/>
          </cell>
        </row>
        <row r="7560">
          <cell r="A7560">
            <v>43981</v>
          </cell>
          <cell r="AB7560" t="str">
            <v>2nd</v>
          </cell>
          <cell r="AC7560">
            <v>13</v>
          </cell>
          <cell r="AE7560">
            <v>100</v>
          </cell>
          <cell r="AF7560" t="str">
            <v/>
          </cell>
        </row>
        <row r="7561">
          <cell r="A7561">
            <v>43981</v>
          </cell>
          <cell r="AC7561">
            <v>8.5</v>
          </cell>
          <cell r="AE7561">
            <v>100</v>
          </cell>
          <cell r="AF7561" t="str">
            <v/>
          </cell>
        </row>
        <row r="7562">
          <cell r="A7562">
            <v>43981</v>
          </cell>
          <cell r="AB7562" t="str">
            <v>2nd</v>
          </cell>
          <cell r="AC7562">
            <v>1.85</v>
          </cell>
          <cell r="AE7562">
            <v>100</v>
          </cell>
          <cell r="AF7562" t="str">
            <v/>
          </cell>
        </row>
        <row r="7563">
          <cell r="A7563">
            <v>43981</v>
          </cell>
          <cell r="AC7563">
            <v>31</v>
          </cell>
          <cell r="AE7563">
            <v>100</v>
          </cell>
          <cell r="AF7563" t="str">
            <v/>
          </cell>
        </row>
        <row r="7564">
          <cell r="A7564">
            <v>43981</v>
          </cell>
          <cell r="AC7564">
            <v>31</v>
          </cell>
          <cell r="AE7564">
            <v>100</v>
          </cell>
          <cell r="AF7564" t="str">
            <v/>
          </cell>
        </row>
        <row r="7565">
          <cell r="A7565">
            <v>43981</v>
          </cell>
          <cell r="AC7565">
            <v>8.5</v>
          </cell>
          <cell r="AE7565">
            <v>100</v>
          </cell>
          <cell r="AF7565" t="str">
            <v/>
          </cell>
        </row>
        <row r="7566">
          <cell r="A7566">
            <v>43981</v>
          </cell>
          <cell r="AC7566">
            <v>9</v>
          </cell>
          <cell r="AE7566">
            <v>100</v>
          </cell>
          <cell r="AF7566" t="str">
            <v/>
          </cell>
        </row>
        <row r="7567">
          <cell r="A7567">
            <v>43981</v>
          </cell>
          <cell r="AC7567">
            <v>4.8</v>
          </cell>
          <cell r="AE7567">
            <v>100</v>
          </cell>
          <cell r="AF7567" t="str">
            <v/>
          </cell>
        </row>
        <row r="7568">
          <cell r="A7568">
            <v>43981</v>
          </cell>
          <cell r="AC7568">
            <v>10</v>
          </cell>
          <cell r="AE7568">
            <v>100</v>
          </cell>
          <cell r="AF7568" t="str">
            <v/>
          </cell>
        </row>
        <row r="7569">
          <cell r="A7569">
            <v>43981</v>
          </cell>
          <cell r="AB7569" t="str">
            <v>WON</v>
          </cell>
          <cell r="AC7569">
            <v>10.199999999999999</v>
          </cell>
          <cell r="AE7569">
            <v>100</v>
          </cell>
          <cell r="AF7569">
            <v>1019.9999999999999</v>
          </cell>
        </row>
        <row r="7570">
          <cell r="A7570">
            <v>43981</v>
          </cell>
          <cell r="AB7570" t="str">
            <v>3rd</v>
          </cell>
          <cell r="AC7570">
            <v>7.5</v>
          </cell>
          <cell r="AE7570">
            <v>100</v>
          </cell>
          <cell r="AF7570" t="str">
            <v/>
          </cell>
        </row>
        <row r="7571">
          <cell r="A7571">
            <v>43981</v>
          </cell>
          <cell r="AB7571" t="str">
            <v>2nd</v>
          </cell>
          <cell r="AC7571">
            <v>10</v>
          </cell>
          <cell r="AE7571">
            <v>100</v>
          </cell>
          <cell r="AF7571" t="str">
            <v/>
          </cell>
        </row>
        <row r="7572">
          <cell r="A7572">
            <v>43981</v>
          </cell>
          <cell r="AB7572" t="str">
            <v>WON</v>
          </cell>
          <cell r="AC7572">
            <v>5</v>
          </cell>
          <cell r="AE7572">
            <v>100</v>
          </cell>
          <cell r="AF7572">
            <v>500</v>
          </cell>
        </row>
        <row r="7573">
          <cell r="A7573">
            <v>43981</v>
          </cell>
          <cell r="AC7573">
            <v>10</v>
          </cell>
          <cell r="AE7573">
            <v>100</v>
          </cell>
          <cell r="AF7573" t="str">
            <v/>
          </cell>
        </row>
        <row r="7574">
          <cell r="A7574">
            <v>43981</v>
          </cell>
          <cell r="AC7574">
            <v>18</v>
          </cell>
          <cell r="AE7574">
            <v>100</v>
          </cell>
          <cell r="AF7574" t="str">
            <v/>
          </cell>
        </row>
        <row r="7575">
          <cell r="A7575">
            <v>43981</v>
          </cell>
          <cell r="AB7575" t="str">
            <v>2nd</v>
          </cell>
          <cell r="AC7575">
            <v>11</v>
          </cell>
          <cell r="AE7575">
            <v>100</v>
          </cell>
          <cell r="AF7575" t="str">
            <v/>
          </cell>
        </row>
        <row r="7576">
          <cell r="A7576">
            <v>43981</v>
          </cell>
          <cell r="AC7576">
            <v>8</v>
          </cell>
          <cell r="AE7576">
            <v>100</v>
          </cell>
          <cell r="AF7576" t="str">
            <v/>
          </cell>
        </row>
        <row r="7577">
          <cell r="A7577">
            <v>43988</v>
          </cell>
          <cell r="AB7577" t="str">
            <v>WON</v>
          </cell>
          <cell r="AC7577">
            <v>2.2999999999999998</v>
          </cell>
          <cell r="AE7577">
            <v>100</v>
          </cell>
          <cell r="AF7577">
            <v>229.99999999999997</v>
          </cell>
        </row>
        <row r="7578">
          <cell r="A7578">
            <v>43988</v>
          </cell>
          <cell r="AB7578" t="str">
            <v>3rd</v>
          </cell>
          <cell r="AC7578">
            <v>4.2</v>
          </cell>
          <cell r="AE7578">
            <v>100</v>
          </cell>
          <cell r="AF7578" t="str">
            <v/>
          </cell>
        </row>
        <row r="7579">
          <cell r="A7579">
            <v>43988</v>
          </cell>
          <cell r="AC7579">
            <v>16</v>
          </cell>
          <cell r="AE7579">
            <v>100</v>
          </cell>
          <cell r="AF7579" t="str">
            <v/>
          </cell>
        </row>
        <row r="7580">
          <cell r="A7580">
            <v>43988</v>
          </cell>
          <cell r="AC7580">
            <v>8.5</v>
          </cell>
          <cell r="AE7580">
            <v>100</v>
          </cell>
          <cell r="AF7580" t="str">
            <v/>
          </cell>
        </row>
        <row r="7581">
          <cell r="A7581">
            <v>43988</v>
          </cell>
          <cell r="AB7581" t="str">
            <v>2nd</v>
          </cell>
          <cell r="AC7581">
            <v>7.5</v>
          </cell>
          <cell r="AE7581">
            <v>100</v>
          </cell>
          <cell r="AF7581" t="str">
            <v/>
          </cell>
        </row>
        <row r="7582">
          <cell r="A7582">
            <v>43988</v>
          </cell>
          <cell r="AB7582" t="str">
            <v>3rd</v>
          </cell>
          <cell r="AC7582">
            <v>2.9</v>
          </cell>
          <cell r="AE7582">
            <v>100</v>
          </cell>
          <cell r="AF7582" t="str">
            <v/>
          </cell>
        </row>
        <row r="7583">
          <cell r="A7583">
            <v>43988</v>
          </cell>
          <cell r="AB7583" t="str">
            <v>2nd</v>
          </cell>
          <cell r="AC7583">
            <v>9.5</v>
          </cell>
          <cell r="AE7583">
            <v>100</v>
          </cell>
          <cell r="AF7583" t="str">
            <v/>
          </cell>
        </row>
        <row r="7584">
          <cell r="A7584">
            <v>43988</v>
          </cell>
          <cell r="AC7584">
            <v>17</v>
          </cell>
          <cell r="AE7584">
            <v>100</v>
          </cell>
          <cell r="AF7584" t="str">
            <v/>
          </cell>
        </row>
        <row r="7585">
          <cell r="A7585">
            <v>43988</v>
          </cell>
          <cell r="AC7585">
            <v>7.5</v>
          </cell>
          <cell r="AE7585">
            <v>100</v>
          </cell>
          <cell r="AF7585" t="str">
            <v/>
          </cell>
        </row>
        <row r="7586">
          <cell r="A7586">
            <v>43988</v>
          </cell>
          <cell r="AC7586">
            <v>9.5</v>
          </cell>
          <cell r="AE7586">
            <v>100</v>
          </cell>
          <cell r="AF7586" t="str">
            <v/>
          </cell>
        </row>
        <row r="7587">
          <cell r="A7587">
            <v>43988</v>
          </cell>
          <cell r="AC7587">
            <v>6.5</v>
          </cell>
          <cell r="AE7587">
            <v>100</v>
          </cell>
          <cell r="AF7587" t="str">
            <v/>
          </cell>
        </row>
        <row r="7588">
          <cell r="A7588">
            <v>43988</v>
          </cell>
          <cell r="AB7588" t="str">
            <v>L/Scr</v>
          </cell>
          <cell r="AC7588">
            <v>1</v>
          </cell>
          <cell r="AE7588" t="str">
            <v/>
          </cell>
          <cell r="AF7588" t="str">
            <v/>
          </cell>
        </row>
        <row r="7589">
          <cell r="A7589">
            <v>43988</v>
          </cell>
          <cell r="AC7589">
            <v>13</v>
          </cell>
          <cell r="AE7589">
            <v>100</v>
          </cell>
          <cell r="AF7589" t="str">
            <v/>
          </cell>
        </row>
        <row r="7590">
          <cell r="A7590">
            <v>43988</v>
          </cell>
          <cell r="AC7590">
            <v>7.5</v>
          </cell>
          <cell r="AE7590">
            <v>100</v>
          </cell>
          <cell r="AF7590" t="str">
            <v/>
          </cell>
        </row>
        <row r="7591">
          <cell r="A7591">
            <v>43988</v>
          </cell>
          <cell r="AC7591">
            <v>10</v>
          </cell>
          <cell r="AE7591">
            <v>100</v>
          </cell>
          <cell r="AF7591" t="str">
            <v/>
          </cell>
        </row>
        <row r="7592">
          <cell r="A7592">
            <v>43988</v>
          </cell>
          <cell r="AB7592" t="str">
            <v>WON</v>
          </cell>
          <cell r="AC7592">
            <v>6</v>
          </cell>
          <cell r="AE7592">
            <v>100</v>
          </cell>
          <cell r="AF7592">
            <v>600</v>
          </cell>
        </row>
        <row r="7593">
          <cell r="A7593">
            <v>43988</v>
          </cell>
          <cell r="AB7593" t="str">
            <v>2nd</v>
          </cell>
          <cell r="AC7593">
            <v>3.1</v>
          </cell>
          <cell r="AE7593">
            <v>100</v>
          </cell>
          <cell r="AF7593" t="str">
            <v/>
          </cell>
        </row>
        <row r="7594">
          <cell r="A7594">
            <v>43988</v>
          </cell>
          <cell r="AB7594" t="str">
            <v>3rd</v>
          </cell>
          <cell r="AC7594">
            <v>4.5999999999999996</v>
          </cell>
          <cell r="AE7594">
            <v>100</v>
          </cell>
          <cell r="AF7594" t="str">
            <v/>
          </cell>
        </row>
        <row r="7595">
          <cell r="A7595">
            <v>43988</v>
          </cell>
          <cell r="AC7595">
            <v>26</v>
          </cell>
          <cell r="AE7595">
            <v>100</v>
          </cell>
          <cell r="AF7595" t="str">
            <v/>
          </cell>
        </row>
        <row r="7596">
          <cell r="A7596">
            <v>43988</v>
          </cell>
          <cell r="AC7596">
            <v>11</v>
          </cell>
          <cell r="AE7596">
            <v>100</v>
          </cell>
          <cell r="AF7596" t="str">
            <v/>
          </cell>
        </row>
        <row r="7597">
          <cell r="A7597">
            <v>43988</v>
          </cell>
          <cell r="AC7597">
            <v>6.5</v>
          </cell>
          <cell r="AE7597">
            <v>100</v>
          </cell>
          <cell r="AF7597" t="str">
            <v/>
          </cell>
        </row>
        <row r="7598">
          <cell r="A7598">
            <v>43988</v>
          </cell>
          <cell r="AC7598">
            <v>15</v>
          </cell>
          <cell r="AE7598">
            <v>100</v>
          </cell>
          <cell r="AF7598" t="str">
            <v/>
          </cell>
        </row>
        <row r="7599">
          <cell r="A7599">
            <v>43988</v>
          </cell>
          <cell r="AC7599">
            <v>9.5</v>
          </cell>
          <cell r="AE7599">
            <v>100</v>
          </cell>
          <cell r="AF7599" t="str">
            <v/>
          </cell>
        </row>
        <row r="7600">
          <cell r="A7600">
            <v>43988</v>
          </cell>
          <cell r="AB7600" t="str">
            <v>3rd</v>
          </cell>
          <cell r="AC7600">
            <v>26</v>
          </cell>
          <cell r="AE7600">
            <v>100</v>
          </cell>
          <cell r="AF7600" t="str">
            <v/>
          </cell>
        </row>
        <row r="7601">
          <cell r="A7601">
            <v>43988</v>
          </cell>
          <cell r="AC7601">
            <v>8</v>
          </cell>
          <cell r="AE7601">
            <v>100</v>
          </cell>
          <cell r="AF7601" t="str">
            <v/>
          </cell>
        </row>
        <row r="7602">
          <cell r="A7602">
            <v>43988</v>
          </cell>
          <cell r="AC7602">
            <v>6</v>
          </cell>
          <cell r="AE7602">
            <v>100</v>
          </cell>
          <cell r="AF7602" t="str">
            <v/>
          </cell>
        </row>
        <row r="7603">
          <cell r="A7603">
            <v>43988</v>
          </cell>
          <cell r="AB7603" t="str">
            <v>WON</v>
          </cell>
          <cell r="AC7603">
            <v>7</v>
          </cell>
          <cell r="AE7603">
            <v>100</v>
          </cell>
          <cell r="AF7603">
            <v>700</v>
          </cell>
        </row>
        <row r="7604">
          <cell r="A7604">
            <v>43988</v>
          </cell>
          <cell r="AC7604">
            <v>7</v>
          </cell>
          <cell r="AE7604">
            <v>100</v>
          </cell>
          <cell r="AF7604" t="str">
            <v/>
          </cell>
        </row>
        <row r="7605">
          <cell r="A7605">
            <v>43988</v>
          </cell>
          <cell r="AC7605">
            <v>14</v>
          </cell>
          <cell r="AE7605">
            <v>100</v>
          </cell>
          <cell r="AF7605" t="str">
            <v/>
          </cell>
        </row>
        <row r="7606">
          <cell r="A7606">
            <v>43988</v>
          </cell>
          <cell r="AB7606" t="str">
            <v>3rd</v>
          </cell>
          <cell r="AC7606">
            <v>21</v>
          </cell>
          <cell r="AE7606">
            <v>100</v>
          </cell>
          <cell r="AF7606" t="str">
            <v/>
          </cell>
        </row>
        <row r="7607">
          <cell r="A7607">
            <v>43988</v>
          </cell>
          <cell r="AC7607">
            <v>8</v>
          </cell>
          <cell r="AE7607">
            <v>100</v>
          </cell>
          <cell r="AF7607" t="str">
            <v/>
          </cell>
        </row>
        <row r="7608">
          <cell r="A7608">
            <v>43988</v>
          </cell>
          <cell r="AC7608">
            <v>26</v>
          </cell>
          <cell r="AE7608">
            <v>100</v>
          </cell>
          <cell r="AF7608" t="str">
            <v/>
          </cell>
        </row>
        <row r="7609">
          <cell r="A7609">
            <v>43988</v>
          </cell>
          <cell r="AC7609">
            <v>10</v>
          </cell>
          <cell r="AE7609">
            <v>100</v>
          </cell>
          <cell r="AF7609" t="str">
            <v/>
          </cell>
        </row>
        <row r="7610">
          <cell r="A7610">
            <v>43988</v>
          </cell>
          <cell r="AB7610" t="str">
            <v>2nd</v>
          </cell>
          <cell r="AC7610">
            <v>11</v>
          </cell>
          <cell r="AE7610">
            <v>100</v>
          </cell>
          <cell r="AF7610" t="str">
            <v/>
          </cell>
        </row>
        <row r="7611">
          <cell r="A7611">
            <v>43988</v>
          </cell>
          <cell r="AC7611">
            <v>19</v>
          </cell>
          <cell r="AE7611">
            <v>100</v>
          </cell>
          <cell r="AF7611" t="str">
            <v/>
          </cell>
        </row>
        <row r="7612">
          <cell r="A7612">
            <v>43995</v>
          </cell>
          <cell r="AC7612">
            <v>3.9</v>
          </cell>
          <cell r="AE7612">
            <v>100</v>
          </cell>
          <cell r="AF7612" t="str">
            <v/>
          </cell>
        </row>
        <row r="7613">
          <cell r="A7613">
            <v>43995</v>
          </cell>
          <cell r="AC7613">
            <v>4</v>
          </cell>
          <cell r="AE7613">
            <v>100</v>
          </cell>
          <cell r="AF7613" t="str">
            <v/>
          </cell>
        </row>
        <row r="7614">
          <cell r="A7614">
            <v>43995</v>
          </cell>
          <cell r="AB7614" t="str">
            <v>2nd</v>
          </cell>
          <cell r="AC7614">
            <v>16</v>
          </cell>
          <cell r="AE7614">
            <v>100</v>
          </cell>
          <cell r="AF7614" t="str">
            <v/>
          </cell>
        </row>
        <row r="7615">
          <cell r="A7615">
            <v>43995</v>
          </cell>
          <cell r="AC7615">
            <v>10</v>
          </cell>
          <cell r="AE7615">
            <v>100</v>
          </cell>
          <cell r="AF7615" t="str">
            <v/>
          </cell>
        </row>
        <row r="7616">
          <cell r="A7616">
            <v>43995</v>
          </cell>
          <cell r="AB7616" t="str">
            <v>WON</v>
          </cell>
          <cell r="AC7616">
            <v>5.7</v>
          </cell>
          <cell r="AE7616">
            <v>100</v>
          </cell>
          <cell r="AF7616">
            <v>570</v>
          </cell>
        </row>
        <row r="7617">
          <cell r="A7617">
            <v>43995</v>
          </cell>
          <cell r="AC7617">
            <v>7</v>
          </cell>
          <cell r="AE7617">
            <v>100</v>
          </cell>
          <cell r="AF7617" t="str">
            <v/>
          </cell>
        </row>
        <row r="7618">
          <cell r="A7618">
            <v>43995</v>
          </cell>
          <cell r="AB7618" t="str">
            <v>3rd</v>
          </cell>
          <cell r="AC7618">
            <v>3.8</v>
          </cell>
          <cell r="AE7618">
            <v>100</v>
          </cell>
          <cell r="AF7618" t="str">
            <v/>
          </cell>
        </row>
        <row r="7619">
          <cell r="A7619">
            <v>43995</v>
          </cell>
          <cell r="AC7619">
            <v>4.4000000000000004</v>
          </cell>
          <cell r="AE7619">
            <v>100</v>
          </cell>
          <cell r="AF7619" t="str">
            <v/>
          </cell>
        </row>
        <row r="7620">
          <cell r="A7620">
            <v>43995</v>
          </cell>
          <cell r="AC7620">
            <v>13</v>
          </cell>
          <cell r="AE7620">
            <v>100</v>
          </cell>
          <cell r="AF7620" t="str">
            <v/>
          </cell>
        </row>
        <row r="7621">
          <cell r="A7621">
            <v>43995</v>
          </cell>
          <cell r="AC7621">
            <v>26</v>
          </cell>
          <cell r="AE7621">
            <v>100</v>
          </cell>
          <cell r="AF7621" t="str">
            <v/>
          </cell>
        </row>
        <row r="7622">
          <cell r="A7622">
            <v>43995</v>
          </cell>
          <cell r="AB7622" t="str">
            <v>2nd</v>
          </cell>
          <cell r="AC7622">
            <v>4.5999999999999996</v>
          </cell>
          <cell r="AE7622">
            <v>100</v>
          </cell>
          <cell r="AF7622" t="str">
            <v/>
          </cell>
        </row>
        <row r="7623">
          <cell r="A7623">
            <v>43995</v>
          </cell>
          <cell r="AB7623" t="str">
            <v>3rd</v>
          </cell>
          <cell r="AC7623">
            <v>2.6</v>
          </cell>
          <cell r="AE7623">
            <v>100</v>
          </cell>
          <cell r="AF7623" t="str">
            <v/>
          </cell>
        </row>
        <row r="7624">
          <cell r="A7624">
            <v>43995</v>
          </cell>
          <cell r="AB7624" t="str">
            <v>WON</v>
          </cell>
          <cell r="AC7624">
            <v>8.8000000000000007</v>
          </cell>
          <cell r="AE7624">
            <v>100</v>
          </cell>
          <cell r="AF7624">
            <v>880.00000000000011</v>
          </cell>
        </row>
        <row r="7625">
          <cell r="A7625">
            <v>43995</v>
          </cell>
          <cell r="AC7625">
            <v>11</v>
          </cell>
          <cell r="AE7625">
            <v>100</v>
          </cell>
          <cell r="AF7625" t="str">
            <v/>
          </cell>
        </row>
        <row r="7626">
          <cell r="A7626">
            <v>43995</v>
          </cell>
          <cell r="AC7626">
            <v>7.5</v>
          </cell>
          <cell r="AE7626">
            <v>100</v>
          </cell>
          <cell r="AF7626" t="str">
            <v/>
          </cell>
        </row>
        <row r="7627">
          <cell r="A7627">
            <v>43995</v>
          </cell>
          <cell r="AC7627">
            <v>4.8</v>
          </cell>
          <cell r="AE7627">
            <v>100</v>
          </cell>
          <cell r="AF7627" t="str">
            <v/>
          </cell>
        </row>
        <row r="7628">
          <cell r="A7628">
            <v>43995</v>
          </cell>
          <cell r="AC7628">
            <v>11</v>
          </cell>
          <cell r="AE7628">
            <v>100</v>
          </cell>
          <cell r="AF7628" t="str">
            <v/>
          </cell>
        </row>
        <row r="7629">
          <cell r="A7629">
            <v>43995</v>
          </cell>
          <cell r="AB7629" t="str">
            <v>2nd</v>
          </cell>
          <cell r="AC7629">
            <v>5</v>
          </cell>
          <cell r="AE7629">
            <v>100</v>
          </cell>
          <cell r="AF7629" t="str">
            <v/>
          </cell>
        </row>
        <row r="7630">
          <cell r="A7630">
            <v>43995</v>
          </cell>
          <cell r="AC7630">
            <v>7.5</v>
          </cell>
          <cell r="AE7630">
            <v>100</v>
          </cell>
          <cell r="AF7630" t="str">
            <v/>
          </cell>
        </row>
        <row r="7631">
          <cell r="A7631">
            <v>43995</v>
          </cell>
          <cell r="AC7631">
            <v>16</v>
          </cell>
          <cell r="AE7631">
            <v>100</v>
          </cell>
          <cell r="AF7631" t="str">
            <v/>
          </cell>
        </row>
        <row r="7632">
          <cell r="A7632">
            <v>43995</v>
          </cell>
          <cell r="AB7632" t="str">
            <v>WON</v>
          </cell>
          <cell r="AC7632">
            <v>1.35</v>
          </cell>
          <cell r="AE7632">
            <v>100</v>
          </cell>
          <cell r="AF7632">
            <v>135</v>
          </cell>
        </row>
        <row r="7633">
          <cell r="A7633">
            <v>43995</v>
          </cell>
          <cell r="AC7633">
            <v>8.5</v>
          </cell>
          <cell r="AE7633">
            <v>100</v>
          </cell>
          <cell r="AF7633" t="str">
            <v/>
          </cell>
        </row>
        <row r="7634">
          <cell r="A7634">
            <v>43995</v>
          </cell>
          <cell r="AB7634" t="str">
            <v>WON</v>
          </cell>
          <cell r="AC7634">
            <v>4.25</v>
          </cell>
          <cell r="AE7634">
            <v>100</v>
          </cell>
          <cell r="AF7634">
            <v>425</v>
          </cell>
        </row>
        <row r="7635">
          <cell r="A7635">
            <v>43995</v>
          </cell>
          <cell r="AC7635">
            <v>21</v>
          </cell>
          <cell r="AE7635">
            <v>100</v>
          </cell>
          <cell r="AF7635" t="str">
            <v/>
          </cell>
        </row>
        <row r="7636">
          <cell r="A7636">
            <v>43995</v>
          </cell>
          <cell r="AC7636">
            <v>41</v>
          </cell>
          <cell r="AE7636">
            <v>100</v>
          </cell>
          <cell r="AF7636" t="str">
            <v/>
          </cell>
        </row>
        <row r="7637">
          <cell r="A7637">
            <v>43995</v>
          </cell>
          <cell r="AC7637">
            <v>16</v>
          </cell>
          <cell r="AE7637">
            <v>100</v>
          </cell>
          <cell r="AF7637" t="str">
            <v/>
          </cell>
        </row>
        <row r="7638">
          <cell r="A7638">
            <v>43995</v>
          </cell>
          <cell r="AC7638">
            <v>7.5</v>
          </cell>
          <cell r="AE7638">
            <v>100</v>
          </cell>
          <cell r="AF7638" t="str">
            <v/>
          </cell>
        </row>
        <row r="7639">
          <cell r="A7639">
            <v>43995</v>
          </cell>
          <cell r="AB7639" t="str">
            <v>3rd</v>
          </cell>
          <cell r="AC7639">
            <v>3.6</v>
          </cell>
          <cell r="AE7639">
            <v>100</v>
          </cell>
          <cell r="AF7639" t="str">
            <v/>
          </cell>
        </row>
        <row r="7640">
          <cell r="A7640">
            <v>43995</v>
          </cell>
          <cell r="AB7640" t="str">
            <v>WON</v>
          </cell>
          <cell r="AC7640">
            <v>3.8</v>
          </cell>
          <cell r="AE7640">
            <v>100</v>
          </cell>
          <cell r="AF7640">
            <v>380</v>
          </cell>
        </row>
        <row r="7641">
          <cell r="A7641">
            <v>43995</v>
          </cell>
          <cell r="AC7641">
            <v>9.5</v>
          </cell>
          <cell r="AE7641">
            <v>100</v>
          </cell>
          <cell r="AF7641" t="str">
            <v/>
          </cell>
        </row>
        <row r="7642">
          <cell r="A7642">
            <v>43995</v>
          </cell>
          <cell r="AC7642">
            <v>16</v>
          </cell>
          <cell r="AE7642">
            <v>100</v>
          </cell>
          <cell r="AF7642" t="str">
            <v/>
          </cell>
        </row>
        <row r="7643">
          <cell r="A7643">
            <v>43995</v>
          </cell>
          <cell r="AC7643">
            <v>3.2</v>
          </cell>
          <cell r="AE7643">
            <v>100</v>
          </cell>
          <cell r="AF7643" t="str">
            <v/>
          </cell>
        </row>
        <row r="7644">
          <cell r="A7644">
            <v>43995</v>
          </cell>
          <cell r="AC7644">
            <v>11</v>
          </cell>
          <cell r="AE7644">
            <v>100</v>
          </cell>
          <cell r="AF7644" t="str">
            <v/>
          </cell>
        </row>
        <row r="7645">
          <cell r="A7645">
            <v>43995</v>
          </cell>
          <cell r="AC7645">
            <v>6.5</v>
          </cell>
          <cell r="AE7645">
            <v>100</v>
          </cell>
          <cell r="AF7645" t="str">
            <v/>
          </cell>
        </row>
        <row r="7646">
          <cell r="A7646">
            <v>43995</v>
          </cell>
          <cell r="AC7646">
            <v>15</v>
          </cell>
          <cell r="AE7646">
            <v>100</v>
          </cell>
          <cell r="AF7646" t="str">
            <v/>
          </cell>
        </row>
        <row r="7647">
          <cell r="A7647">
            <v>44002</v>
          </cell>
          <cell r="AC7647">
            <v>4.4000000000000004</v>
          </cell>
          <cell r="AE7647">
            <v>100</v>
          </cell>
          <cell r="AF7647" t="str">
            <v/>
          </cell>
        </row>
        <row r="7648">
          <cell r="A7648">
            <v>44002</v>
          </cell>
          <cell r="AB7648" t="str">
            <v>2nd</v>
          </cell>
          <cell r="AC7648">
            <v>4.8</v>
          </cell>
          <cell r="AE7648">
            <v>100</v>
          </cell>
          <cell r="AF7648" t="str">
            <v/>
          </cell>
        </row>
        <row r="7649">
          <cell r="A7649">
            <v>44002</v>
          </cell>
          <cell r="AC7649">
            <v>13</v>
          </cell>
          <cell r="AE7649">
            <v>100</v>
          </cell>
          <cell r="AF7649" t="str">
            <v/>
          </cell>
        </row>
        <row r="7650">
          <cell r="A7650">
            <v>44002</v>
          </cell>
          <cell r="AB7650" t="str">
            <v>WON</v>
          </cell>
          <cell r="AC7650">
            <v>5.0999999999999996</v>
          </cell>
          <cell r="AE7650">
            <v>100</v>
          </cell>
          <cell r="AF7650">
            <v>509.99999999999994</v>
          </cell>
        </row>
        <row r="7651">
          <cell r="A7651">
            <v>44002</v>
          </cell>
          <cell r="AC7651">
            <v>6</v>
          </cell>
          <cell r="AE7651">
            <v>100</v>
          </cell>
          <cell r="AF7651" t="str">
            <v/>
          </cell>
        </row>
        <row r="7652">
          <cell r="A7652">
            <v>44002</v>
          </cell>
          <cell r="AB7652" t="str">
            <v>WON</v>
          </cell>
          <cell r="AC7652">
            <v>5.3</v>
          </cell>
          <cell r="AE7652">
            <v>100</v>
          </cell>
          <cell r="AF7652">
            <v>530</v>
          </cell>
        </row>
        <row r="7653">
          <cell r="A7653">
            <v>44002</v>
          </cell>
          <cell r="AC7653">
            <v>16</v>
          </cell>
          <cell r="AE7653">
            <v>100</v>
          </cell>
          <cell r="AF7653" t="str">
            <v/>
          </cell>
        </row>
        <row r="7654">
          <cell r="A7654">
            <v>44002</v>
          </cell>
          <cell r="AC7654">
            <v>11</v>
          </cell>
          <cell r="AE7654">
            <v>100</v>
          </cell>
          <cell r="AF7654" t="str">
            <v/>
          </cell>
        </row>
        <row r="7655">
          <cell r="A7655">
            <v>44002</v>
          </cell>
          <cell r="AB7655" t="str">
            <v>2nd</v>
          </cell>
          <cell r="AC7655">
            <v>7.5</v>
          </cell>
          <cell r="AE7655">
            <v>100</v>
          </cell>
          <cell r="AF7655" t="str">
            <v/>
          </cell>
        </row>
        <row r="7656">
          <cell r="A7656">
            <v>44002</v>
          </cell>
          <cell r="AC7656">
            <v>9.5</v>
          </cell>
          <cell r="AE7656">
            <v>100</v>
          </cell>
          <cell r="AF7656" t="str">
            <v/>
          </cell>
        </row>
        <row r="7657">
          <cell r="A7657">
            <v>44002</v>
          </cell>
          <cell r="AB7657" t="str">
            <v>2nd</v>
          </cell>
          <cell r="AC7657">
            <v>4.5999999999999996</v>
          </cell>
          <cell r="AE7657">
            <v>100</v>
          </cell>
          <cell r="AF7657" t="str">
            <v/>
          </cell>
        </row>
        <row r="7658">
          <cell r="A7658">
            <v>44002</v>
          </cell>
          <cell r="AB7658" t="str">
            <v>3rd</v>
          </cell>
          <cell r="AC7658">
            <v>4.5999999999999996</v>
          </cell>
          <cell r="AE7658">
            <v>100</v>
          </cell>
          <cell r="AF7658" t="str">
            <v/>
          </cell>
        </row>
        <row r="7659">
          <cell r="A7659">
            <v>44002</v>
          </cell>
          <cell r="AB7659" t="str">
            <v>WON</v>
          </cell>
          <cell r="AC7659">
            <v>5</v>
          </cell>
          <cell r="AE7659">
            <v>100</v>
          </cell>
          <cell r="AF7659">
            <v>500</v>
          </cell>
        </row>
        <row r="7660">
          <cell r="A7660">
            <v>44002</v>
          </cell>
          <cell r="AC7660">
            <v>13</v>
          </cell>
          <cell r="AE7660">
            <v>100</v>
          </cell>
          <cell r="AF7660" t="str">
            <v/>
          </cell>
        </row>
        <row r="7661">
          <cell r="A7661">
            <v>44002</v>
          </cell>
          <cell r="AC7661">
            <v>11</v>
          </cell>
          <cell r="AE7661">
            <v>100</v>
          </cell>
          <cell r="AF7661" t="str">
            <v/>
          </cell>
        </row>
        <row r="7662">
          <cell r="A7662">
            <v>44002</v>
          </cell>
          <cell r="AB7662" t="str">
            <v>2nd</v>
          </cell>
          <cell r="AC7662">
            <v>4.2</v>
          </cell>
          <cell r="AE7662">
            <v>100</v>
          </cell>
          <cell r="AF7662" t="str">
            <v/>
          </cell>
        </row>
        <row r="7663">
          <cell r="A7663">
            <v>44002</v>
          </cell>
          <cell r="AC7663">
            <v>6</v>
          </cell>
          <cell r="AE7663">
            <v>100</v>
          </cell>
          <cell r="AF7663" t="str">
            <v/>
          </cell>
        </row>
        <row r="7664">
          <cell r="A7664">
            <v>44002</v>
          </cell>
          <cell r="AC7664">
            <v>4.5999999999999996</v>
          </cell>
          <cell r="AE7664">
            <v>100</v>
          </cell>
          <cell r="AF7664" t="str">
            <v/>
          </cell>
        </row>
        <row r="7665">
          <cell r="A7665">
            <v>44002</v>
          </cell>
          <cell r="AB7665" t="str">
            <v>3rd</v>
          </cell>
          <cell r="AC7665">
            <v>7</v>
          </cell>
          <cell r="AE7665">
            <v>100</v>
          </cell>
          <cell r="AF7665" t="str">
            <v/>
          </cell>
        </row>
        <row r="7666">
          <cell r="A7666">
            <v>44002</v>
          </cell>
          <cell r="AC7666">
            <v>31</v>
          </cell>
          <cell r="AE7666">
            <v>100</v>
          </cell>
          <cell r="AF7666" t="str">
            <v/>
          </cell>
        </row>
        <row r="7667">
          <cell r="A7667">
            <v>44002</v>
          </cell>
          <cell r="AC7667">
            <v>13</v>
          </cell>
          <cell r="AE7667">
            <v>100</v>
          </cell>
          <cell r="AF7667" t="str">
            <v/>
          </cell>
        </row>
        <row r="7668">
          <cell r="A7668">
            <v>44002</v>
          </cell>
          <cell r="AC7668">
            <v>7.5</v>
          </cell>
          <cell r="AE7668">
            <v>100</v>
          </cell>
          <cell r="AF7668" t="str">
            <v/>
          </cell>
        </row>
        <row r="7669">
          <cell r="A7669">
            <v>44002</v>
          </cell>
          <cell r="AC7669">
            <v>2.5</v>
          </cell>
          <cell r="AE7669">
            <v>100</v>
          </cell>
          <cell r="AF7669" t="str">
            <v/>
          </cell>
        </row>
        <row r="7670">
          <cell r="A7670">
            <v>44002</v>
          </cell>
          <cell r="AC7670">
            <v>19</v>
          </cell>
          <cell r="AE7670">
            <v>100</v>
          </cell>
          <cell r="AF7670" t="str">
            <v/>
          </cell>
        </row>
        <row r="7671">
          <cell r="A7671">
            <v>44002</v>
          </cell>
          <cell r="AC7671">
            <v>12</v>
          </cell>
          <cell r="AE7671">
            <v>100</v>
          </cell>
          <cell r="AF7671" t="str">
            <v/>
          </cell>
        </row>
        <row r="7672">
          <cell r="A7672">
            <v>44002</v>
          </cell>
          <cell r="AB7672" t="str">
            <v>2nd</v>
          </cell>
          <cell r="AC7672">
            <v>5</v>
          </cell>
          <cell r="AE7672">
            <v>100</v>
          </cell>
          <cell r="AF7672" t="str">
            <v/>
          </cell>
        </row>
        <row r="7673">
          <cell r="A7673">
            <v>44002</v>
          </cell>
          <cell r="AC7673">
            <v>9.5</v>
          </cell>
          <cell r="AE7673">
            <v>100</v>
          </cell>
          <cell r="AF7673" t="str">
            <v/>
          </cell>
        </row>
        <row r="7674">
          <cell r="A7674">
            <v>44002</v>
          </cell>
          <cell r="AC7674">
            <v>7</v>
          </cell>
          <cell r="AE7674">
            <v>100</v>
          </cell>
          <cell r="AF7674" t="str">
            <v/>
          </cell>
        </row>
        <row r="7675">
          <cell r="A7675">
            <v>44002</v>
          </cell>
          <cell r="AC7675">
            <v>26</v>
          </cell>
          <cell r="AE7675">
            <v>100</v>
          </cell>
          <cell r="AF7675" t="str">
            <v/>
          </cell>
        </row>
        <row r="7676">
          <cell r="A7676">
            <v>44002</v>
          </cell>
          <cell r="AB7676" t="str">
            <v>WON</v>
          </cell>
          <cell r="AC7676">
            <v>4.5999999999999996</v>
          </cell>
          <cell r="AE7676">
            <v>100</v>
          </cell>
          <cell r="AF7676">
            <v>459.99999999999994</v>
          </cell>
        </row>
        <row r="7677">
          <cell r="A7677">
            <v>44002</v>
          </cell>
          <cell r="AC7677">
            <v>9.5</v>
          </cell>
          <cell r="AE7677">
            <v>100</v>
          </cell>
          <cell r="AF7677" t="str">
            <v/>
          </cell>
        </row>
        <row r="7678">
          <cell r="A7678">
            <v>44002</v>
          </cell>
          <cell r="AB7678" t="str">
            <v>3rd</v>
          </cell>
          <cell r="AC7678">
            <v>4.4000000000000004</v>
          </cell>
          <cell r="AE7678">
            <v>100</v>
          </cell>
          <cell r="AF7678" t="str">
            <v/>
          </cell>
        </row>
        <row r="7679">
          <cell r="A7679">
            <v>44002</v>
          </cell>
          <cell r="AB7679" t="str">
            <v>WON</v>
          </cell>
          <cell r="AC7679">
            <v>8</v>
          </cell>
          <cell r="AE7679">
            <v>100</v>
          </cell>
          <cell r="AF7679">
            <v>800</v>
          </cell>
        </row>
        <row r="7680">
          <cell r="A7680">
            <v>44002</v>
          </cell>
          <cell r="AC7680">
            <v>11</v>
          </cell>
          <cell r="AE7680">
            <v>100</v>
          </cell>
          <cell r="AF7680" t="str">
            <v/>
          </cell>
        </row>
        <row r="7681">
          <cell r="A7681">
            <v>44002</v>
          </cell>
          <cell r="AB7681" t="str">
            <v>2nd</v>
          </cell>
          <cell r="AC7681">
            <v>7</v>
          </cell>
          <cell r="AE7681">
            <v>100</v>
          </cell>
          <cell r="AF7681" t="str">
            <v/>
          </cell>
        </row>
        <row r="7682">
          <cell r="A7682">
            <v>44009</v>
          </cell>
          <cell r="AC7682">
            <v>12</v>
          </cell>
          <cell r="AE7682">
            <v>100</v>
          </cell>
          <cell r="AF7682" t="str">
            <v/>
          </cell>
        </row>
        <row r="7683">
          <cell r="A7683">
            <v>44009</v>
          </cell>
          <cell r="AC7683">
            <v>15</v>
          </cell>
          <cell r="AE7683">
            <v>100</v>
          </cell>
          <cell r="AF7683" t="str">
            <v/>
          </cell>
        </row>
        <row r="7684">
          <cell r="A7684">
            <v>44009</v>
          </cell>
          <cell r="AB7684" t="str">
            <v>WON</v>
          </cell>
          <cell r="AC7684">
            <v>3.4</v>
          </cell>
          <cell r="AE7684">
            <v>100</v>
          </cell>
          <cell r="AF7684">
            <v>340</v>
          </cell>
        </row>
        <row r="7685">
          <cell r="A7685">
            <v>44009</v>
          </cell>
          <cell r="AC7685">
            <v>11</v>
          </cell>
          <cell r="AE7685">
            <v>100</v>
          </cell>
          <cell r="AF7685" t="str">
            <v/>
          </cell>
        </row>
        <row r="7686">
          <cell r="A7686">
            <v>44009</v>
          </cell>
          <cell r="AC7686">
            <v>21</v>
          </cell>
          <cell r="AE7686">
            <v>100</v>
          </cell>
          <cell r="AF7686" t="str">
            <v/>
          </cell>
        </row>
        <row r="7687">
          <cell r="A7687">
            <v>44009</v>
          </cell>
          <cell r="AC7687">
            <v>7.5</v>
          </cell>
          <cell r="AE7687">
            <v>100</v>
          </cell>
          <cell r="AF7687" t="str">
            <v/>
          </cell>
        </row>
        <row r="7688">
          <cell r="A7688">
            <v>44009</v>
          </cell>
          <cell r="AC7688">
            <v>7.5</v>
          </cell>
          <cell r="AE7688">
            <v>100</v>
          </cell>
          <cell r="AF7688" t="str">
            <v/>
          </cell>
        </row>
        <row r="7689">
          <cell r="A7689">
            <v>44009</v>
          </cell>
          <cell r="AB7689" t="str">
            <v>2nd</v>
          </cell>
          <cell r="AC7689">
            <v>8.5</v>
          </cell>
          <cell r="AE7689">
            <v>100</v>
          </cell>
          <cell r="AF7689" t="str">
            <v/>
          </cell>
        </row>
        <row r="7690">
          <cell r="A7690">
            <v>44009</v>
          </cell>
          <cell r="AC7690">
            <v>11</v>
          </cell>
          <cell r="AE7690">
            <v>100</v>
          </cell>
          <cell r="AF7690" t="str">
            <v/>
          </cell>
        </row>
        <row r="7691">
          <cell r="A7691">
            <v>44009</v>
          </cell>
          <cell r="AC7691">
            <v>10</v>
          </cell>
          <cell r="AE7691">
            <v>100</v>
          </cell>
          <cell r="AF7691" t="str">
            <v/>
          </cell>
        </row>
        <row r="7692">
          <cell r="A7692">
            <v>44009</v>
          </cell>
          <cell r="AC7692">
            <v>8.5</v>
          </cell>
          <cell r="AE7692">
            <v>100</v>
          </cell>
          <cell r="AF7692" t="str">
            <v/>
          </cell>
        </row>
        <row r="7693">
          <cell r="A7693">
            <v>44009</v>
          </cell>
          <cell r="AB7693" t="str">
            <v>WON</v>
          </cell>
          <cell r="AC7693">
            <v>2.8</v>
          </cell>
          <cell r="AE7693">
            <v>100</v>
          </cell>
          <cell r="AF7693">
            <v>280</v>
          </cell>
        </row>
        <row r="7694">
          <cell r="A7694">
            <v>44009</v>
          </cell>
          <cell r="AB7694" t="str">
            <v>2nd</v>
          </cell>
          <cell r="AC7694">
            <v>8</v>
          </cell>
          <cell r="AE7694">
            <v>100</v>
          </cell>
          <cell r="AF7694" t="str">
            <v/>
          </cell>
        </row>
        <row r="7695">
          <cell r="A7695">
            <v>44009</v>
          </cell>
          <cell r="AC7695">
            <v>4.8</v>
          </cell>
          <cell r="AE7695">
            <v>100</v>
          </cell>
          <cell r="AF7695" t="str">
            <v/>
          </cell>
        </row>
        <row r="7696">
          <cell r="A7696">
            <v>44009</v>
          </cell>
          <cell r="AC7696">
            <v>16</v>
          </cell>
          <cell r="AE7696">
            <v>100</v>
          </cell>
          <cell r="AF7696" t="str">
            <v/>
          </cell>
        </row>
        <row r="7697">
          <cell r="A7697">
            <v>44009</v>
          </cell>
          <cell r="AC7697">
            <v>7.5</v>
          </cell>
          <cell r="AE7697">
            <v>100</v>
          </cell>
          <cell r="AF7697" t="str">
            <v/>
          </cell>
        </row>
        <row r="7698">
          <cell r="A7698">
            <v>44009</v>
          </cell>
          <cell r="AC7698">
            <v>5.5</v>
          </cell>
          <cell r="AE7698">
            <v>100</v>
          </cell>
          <cell r="AF7698" t="str">
            <v/>
          </cell>
        </row>
        <row r="7699">
          <cell r="A7699">
            <v>44009</v>
          </cell>
          <cell r="AC7699">
            <v>14</v>
          </cell>
          <cell r="AE7699">
            <v>100</v>
          </cell>
          <cell r="AF7699" t="str">
            <v/>
          </cell>
        </row>
        <row r="7700">
          <cell r="A7700">
            <v>44009</v>
          </cell>
          <cell r="AC7700">
            <v>5.5</v>
          </cell>
          <cell r="AE7700">
            <v>100</v>
          </cell>
          <cell r="AF7700" t="str">
            <v/>
          </cell>
        </row>
        <row r="7701">
          <cell r="A7701">
            <v>44009</v>
          </cell>
          <cell r="AB7701" t="str">
            <v>WON</v>
          </cell>
          <cell r="AC7701">
            <v>21</v>
          </cell>
          <cell r="AE7701">
            <v>100</v>
          </cell>
          <cell r="AF7701">
            <v>2100</v>
          </cell>
        </row>
        <row r="7702">
          <cell r="A7702">
            <v>44009</v>
          </cell>
          <cell r="AB7702" t="str">
            <v>2nd</v>
          </cell>
          <cell r="AC7702">
            <v>6.5</v>
          </cell>
          <cell r="AE7702">
            <v>100</v>
          </cell>
          <cell r="AF7702" t="str">
            <v/>
          </cell>
        </row>
        <row r="7703">
          <cell r="A7703">
            <v>44009</v>
          </cell>
          <cell r="AC7703">
            <v>6</v>
          </cell>
          <cell r="AE7703">
            <v>100</v>
          </cell>
          <cell r="AF7703" t="str">
            <v/>
          </cell>
        </row>
        <row r="7704">
          <cell r="A7704">
            <v>44009</v>
          </cell>
          <cell r="AB7704" t="str">
            <v>WON</v>
          </cell>
          <cell r="AC7704">
            <v>2.9</v>
          </cell>
          <cell r="AE7704">
            <v>100</v>
          </cell>
          <cell r="AF7704">
            <v>290</v>
          </cell>
        </row>
        <row r="7705">
          <cell r="A7705">
            <v>44009</v>
          </cell>
          <cell r="AB7705" t="str">
            <v>3rd</v>
          </cell>
          <cell r="AC7705">
            <v>8.5</v>
          </cell>
          <cell r="AE7705">
            <v>100</v>
          </cell>
          <cell r="AF7705" t="str">
            <v/>
          </cell>
        </row>
        <row r="7706">
          <cell r="A7706">
            <v>44009</v>
          </cell>
          <cell r="AC7706">
            <v>15</v>
          </cell>
          <cell r="AE7706">
            <v>100</v>
          </cell>
          <cell r="AF7706" t="str">
            <v/>
          </cell>
        </row>
        <row r="7707">
          <cell r="A7707">
            <v>44009</v>
          </cell>
          <cell r="AC7707">
            <v>2.0499999999999998</v>
          </cell>
          <cell r="AE7707">
            <v>100</v>
          </cell>
          <cell r="AF7707" t="str">
            <v/>
          </cell>
        </row>
        <row r="7708">
          <cell r="A7708">
            <v>44009</v>
          </cell>
          <cell r="AC7708">
            <v>8.5</v>
          </cell>
          <cell r="AE7708">
            <v>100</v>
          </cell>
          <cell r="AF7708" t="str">
            <v/>
          </cell>
        </row>
        <row r="7709">
          <cell r="A7709">
            <v>44009</v>
          </cell>
          <cell r="AC7709">
            <v>41</v>
          </cell>
          <cell r="AE7709">
            <v>100</v>
          </cell>
          <cell r="AF7709" t="str">
            <v/>
          </cell>
        </row>
        <row r="7710">
          <cell r="A7710">
            <v>44009</v>
          </cell>
          <cell r="AC7710">
            <v>2.5</v>
          </cell>
          <cell r="AE7710">
            <v>100</v>
          </cell>
          <cell r="AF7710" t="str">
            <v/>
          </cell>
        </row>
        <row r="7711">
          <cell r="A7711">
            <v>44009</v>
          </cell>
          <cell r="AC7711">
            <v>12</v>
          </cell>
          <cell r="AE7711">
            <v>100</v>
          </cell>
          <cell r="AF7711" t="str">
            <v/>
          </cell>
        </row>
        <row r="7712">
          <cell r="A7712">
            <v>44009</v>
          </cell>
          <cell r="AB7712" t="str">
            <v>2nd</v>
          </cell>
          <cell r="AC7712">
            <v>4.4000000000000004</v>
          </cell>
          <cell r="AE7712">
            <v>100</v>
          </cell>
          <cell r="AF7712" t="str">
            <v/>
          </cell>
        </row>
        <row r="7713">
          <cell r="A7713">
            <v>44009</v>
          </cell>
          <cell r="AC7713">
            <v>11</v>
          </cell>
          <cell r="AE7713">
            <v>100</v>
          </cell>
          <cell r="AF7713" t="str">
            <v/>
          </cell>
        </row>
        <row r="7714">
          <cell r="A7714">
            <v>44009</v>
          </cell>
          <cell r="AB7714" t="str">
            <v>WON</v>
          </cell>
          <cell r="AC7714">
            <v>7</v>
          </cell>
          <cell r="AE7714">
            <v>100</v>
          </cell>
          <cell r="AF7714">
            <v>700</v>
          </cell>
        </row>
        <row r="7715">
          <cell r="A7715">
            <v>44009</v>
          </cell>
          <cell r="AC7715">
            <v>16</v>
          </cell>
          <cell r="AE7715">
            <v>100</v>
          </cell>
          <cell r="AF7715" t="str">
            <v/>
          </cell>
        </row>
        <row r="7716">
          <cell r="A7716">
            <v>44009</v>
          </cell>
          <cell r="AC7716">
            <v>11</v>
          </cell>
          <cell r="AE7716">
            <v>100</v>
          </cell>
          <cell r="AF7716" t="str">
            <v/>
          </cell>
        </row>
        <row r="7717">
          <cell r="A7717">
            <v>44016</v>
          </cell>
          <cell r="AB7717" t="str">
            <v>3rd</v>
          </cell>
          <cell r="AC7717">
            <v>7</v>
          </cell>
          <cell r="AE7717">
            <v>100</v>
          </cell>
          <cell r="AF7717" t="str">
            <v/>
          </cell>
        </row>
        <row r="7718">
          <cell r="A7718">
            <v>44016</v>
          </cell>
          <cell r="AC7718">
            <v>7</v>
          </cell>
          <cell r="AE7718">
            <v>100</v>
          </cell>
          <cell r="AF7718" t="str">
            <v/>
          </cell>
        </row>
        <row r="7719">
          <cell r="A7719">
            <v>44016</v>
          </cell>
          <cell r="AB7719" t="str">
            <v>WON</v>
          </cell>
          <cell r="AC7719">
            <v>3</v>
          </cell>
          <cell r="AE7719">
            <v>100</v>
          </cell>
          <cell r="AF7719">
            <v>300</v>
          </cell>
        </row>
        <row r="7720">
          <cell r="A7720">
            <v>44016</v>
          </cell>
          <cell r="AC7720">
            <v>3.1</v>
          </cell>
          <cell r="AE7720">
            <v>100</v>
          </cell>
          <cell r="AF7720" t="str">
            <v/>
          </cell>
        </row>
        <row r="7721">
          <cell r="A7721">
            <v>44016</v>
          </cell>
          <cell r="AB7721" t="str">
            <v>2nd</v>
          </cell>
          <cell r="AC7721">
            <v>8</v>
          </cell>
          <cell r="AE7721">
            <v>100</v>
          </cell>
          <cell r="AF7721" t="str">
            <v/>
          </cell>
        </row>
        <row r="7722">
          <cell r="A7722">
            <v>44016</v>
          </cell>
          <cell r="AB7722" t="str">
            <v>WON</v>
          </cell>
          <cell r="AC7722">
            <v>1.95</v>
          </cell>
          <cell r="AE7722">
            <v>100</v>
          </cell>
          <cell r="AF7722">
            <v>195</v>
          </cell>
        </row>
        <row r="7723">
          <cell r="A7723">
            <v>44016</v>
          </cell>
          <cell r="AB7723" t="str">
            <v>2nd</v>
          </cell>
          <cell r="AC7723">
            <v>4.2</v>
          </cell>
          <cell r="AE7723">
            <v>100</v>
          </cell>
          <cell r="AF7723" t="str">
            <v/>
          </cell>
        </row>
        <row r="7724">
          <cell r="A7724">
            <v>44016</v>
          </cell>
          <cell r="AC7724">
            <v>26</v>
          </cell>
          <cell r="AE7724">
            <v>100</v>
          </cell>
          <cell r="AF7724" t="str">
            <v/>
          </cell>
        </row>
        <row r="7725">
          <cell r="A7725">
            <v>44016</v>
          </cell>
          <cell r="AB7725" t="str">
            <v>3rd</v>
          </cell>
          <cell r="AC7725">
            <v>12</v>
          </cell>
          <cell r="AE7725">
            <v>100</v>
          </cell>
          <cell r="AF7725" t="str">
            <v/>
          </cell>
        </row>
        <row r="7726">
          <cell r="A7726">
            <v>44016</v>
          </cell>
          <cell r="AC7726">
            <v>21</v>
          </cell>
          <cell r="AE7726">
            <v>100</v>
          </cell>
          <cell r="AF7726" t="str">
            <v/>
          </cell>
        </row>
        <row r="7727">
          <cell r="A7727">
            <v>44016</v>
          </cell>
          <cell r="AB7727" t="str">
            <v>2nd</v>
          </cell>
          <cell r="AC7727">
            <v>5</v>
          </cell>
          <cell r="AE7727">
            <v>100</v>
          </cell>
          <cell r="AF7727" t="str">
            <v/>
          </cell>
        </row>
        <row r="7728">
          <cell r="A7728">
            <v>44016</v>
          </cell>
          <cell r="AC7728">
            <v>6</v>
          </cell>
          <cell r="AE7728">
            <v>100</v>
          </cell>
          <cell r="AF7728" t="str">
            <v/>
          </cell>
        </row>
        <row r="7729">
          <cell r="A7729">
            <v>44016</v>
          </cell>
          <cell r="AC7729">
            <v>4.8</v>
          </cell>
          <cell r="AE7729">
            <v>100</v>
          </cell>
          <cell r="AF7729" t="str">
            <v/>
          </cell>
        </row>
        <row r="7730">
          <cell r="A7730">
            <v>44016</v>
          </cell>
          <cell r="AC7730">
            <v>11</v>
          </cell>
          <cell r="AE7730">
            <v>100</v>
          </cell>
          <cell r="AF7730" t="str">
            <v/>
          </cell>
        </row>
        <row r="7731">
          <cell r="A7731">
            <v>44016</v>
          </cell>
          <cell r="AC7731">
            <v>13</v>
          </cell>
          <cell r="AE7731">
            <v>100</v>
          </cell>
          <cell r="AF7731" t="str">
            <v/>
          </cell>
        </row>
        <row r="7732">
          <cell r="A7732">
            <v>44016</v>
          </cell>
          <cell r="AB7732" t="str">
            <v>2nd</v>
          </cell>
          <cell r="AC7732">
            <v>3.4</v>
          </cell>
          <cell r="AE7732">
            <v>100</v>
          </cell>
          <cell r="AF7732" t="str">
            <v/>
          </cell>
        </row>
        <row r="7733">
          <cell r="A7733">
            <v>44016</v>
          </cell>
          <cell r="AC7733">
            <v>9.5</v>
          </cell>
          <cell r="AE7733">
            <v>100</v>
          </cell>
          <cell r="AF7733" t="str">
            <v/>
          </cell>
        </row>
        <row r="7734">
          <cell r="A7734">
            <v>44016</v>
          </cell>
          <cell r="AC7734">
            <v>10</v>
          </cell>
          <cell r="AE7734">
            <v>100</v>
          </cell>
          <cell r="AF7734" t="str">
            <v/>
          </cell>
        </row>
        <row r="7735">
          <cell r="A7735">
            <v>44016</v>
          </cell>
          <cell r="AC7735">
            <v>26</v>
          </cell>
          <cell r="AE7735">
            <v>100</v>
          </cell>
          <cell r="AF7735" t="str">
            <v/>
          </cell>
        </row>
        <row r="7736">
          <cell r="A7736">
            <v>44016</v>
          </cell>
          <cell r="AC7736">
            <v>8.5</v>
          </cell>
          <cell r="AE7736">
            <v>100</v>
          </cell>
          <cell r="AF7736" t="str">
            <v/>
          </cell>
        </row>
        <row r="7737">
          <cell r="A7737">
            <v>44016</v>
          </cell>
          <cell r="AC7737">
            <v>6.5</v>
          </cell>
          <cell r="AE7737">
            <v>100</v>
          </cell>
          <cell r="AF7737" t="str">
            <v/>
          </cell>
        </row>
        <row r="7738">
          <cell r="A7738">
            <v>44016</v>
          </cell>
          <cell r="AB7738" t="str">
            <v>WON</v>
          </cell>
          <cell r="AC7738">
            <v>8</v>
          </cell>
          <cell r="AE7738">
            <v>100</v>
          </cell>
          <cell r="AF7738">
            <v>800</v>
          </cell>
        </row>
        <row r="7739">
          <cell r="A7739">
            <v>44016</v>
          </cell>
          <cell r="AC7739">
            <v>11</v>
          </cell>
          <cell r="AE7739">
            <v>100</v>
          </cell>
          <cell r="AF7739" t="str">
            <v/>
          </cell>
        </row>
        <row r="7740">
          <cell r="A7740">
            <v>44016</v>
          </cell>
          <cell r="AB7740" t="str">
            <v>2nd</v>
          </cell>
          <cell r="AC7740">
            <v>7</v>
          </cell>
          <cell r="AE7740">
            <v>100</v>
          </cell>
          <cell r="AF7740" t="str">
            <v/>
          </cell>
        </row>
        <row r="7741">
          <cell r="A7741">
            <v>44016</v>
          </cell>
          <cell r="AC7741">
            <v>16</v>
          </cell>
          <cell r="AE7741">
            <v>100</v>
          </cell>
          <cell r="AF7741" t="str">
            <v/>
          </cell>
        </row>
        <row r="7742">
          <cell r="A7742">
            <v>44016</v>
          </cell>
          <cell r="AC7742">
            <v>4.4000000000000004</v>
          </cell>
          <cell r="AE7742">
            <v>100</v>
          </cell>
          <cell r="AF7742" t="str">
            <v/>
          </cell>
        </row>
        <row r="7743">
          <cell r="A7743">
            <v>44016</v>
          </cell>
          <cell r="AB7743" t="str">
            <v>3rd</v>
          </cell>
          <cell r="AC7743">
            <v>10</v>
          </cell>
          <cell r="AE7743">
            <v>100</v>
          </cell>
          <cell r="AF7743" t="str">
            <v/>
          </cell>
        </row>
        <row r="7744">
          <cell r="A7744">
            <v>44016</v>
          </cell>
          <cell r="AC7744">
            <v>17</v>
          </cell>
          <cell r="AE7744">
            <v>100</v>
          </cell>
          <cell r="AF7744" t="str">
            <v/>
          </cell>
        </row>
        <row r="7745">
          <cell r="A7745">
            <v>44016</v>
          </cell>
          <cell r="AC7745">
            <v>5.5</v>
          </cell>
          <cell r="AE7745">
            <v>100</v>
          </cell>
          <cell r="AF7745" t="str">
            <v/>
          </cell>
        </row>
        <row r="7746">
          <cell r="A7746">
            <v>44016</v>
          </cell>
          <cell r="AC7746">
            <v>13</v>
          </cell>
          <cell r="AE7746">
            <v>100</v>
          </cell>
          <cell r="AF7746" t="str">
            <v/>
          </cell>
        </row>
        <row r="7747">
          <cell r="A7747">
            <v>44016</v>
          </cell>
          <cell r="AB7747" t="str">
            <v>WON</v>
          </cell>
          <cell r="AC7747">
            <v>4.2</v>
          </cell>
          <cell r="AE7747">
            <v>100</v>
          </cell>
          <cell r="AF7747">
            <v>420</v>
          </cell>
        </row>
        <row r="7748">
          <cell r="A7748">
            <v>44016</v>
          </cell>
          <cell r="AC7748">
            <v>14</v>
          </cell>
          <cell r="AE7748">
            <v>100</v>
          </cell>
          <cell r="AF7748" t="str">
            <v/>
          </cell>
        </row>
        <row r="7749">
          <cell r="A7749">
            <v>44016</v>
          </cell>
          <cell r="AC7749">
            <v>5</v>
          </cell>
          <cell r="AE7749">
            <v>100</v>
          </cell>
          <cell r="AF7749" t="str">
            <v/>
          </cell>
        </row>
        <row r="7750">
          <cell r="A7750">
            <v>44016</v>
          </cell>
          <cell r="AC7750">
            <v>21</v>
          </cell>
          <cell r="AE7750">
            <v>100</v>
          </cell>
          <cell r="AF7750" t="str">
            <v/>
          </cell>
        </row>
        <row r="7751">
          <cell r="A7751">
            <v>44016</v>
          </cell>
          <cell r="AC7751">
            <v>26</v>
          </cell>
          <cell r="AE7751">
            <v>100</v>
          </cell>
          <cell r="AF7751" t="str">
            <v/>
          </cell>
        </row>
        <row r="7752">
          <cell r="A7752">
            <v>44023</v>
          </cell>
          <cell r="AC7752">
            <v>7</v>
          </cell>
          <cell r="AE7752">
            <v>100</v>
          </cell>
          <cell r="AF7752" t="str">
            <v/>
          </cell>
        </row>
        <row r="7753">
          <cell r="A7753">
            <v>44023</v>
          </cell>
          <cell r="AB7753" t="str">
            <v>WON</v>
          </cell>
          <cell r="AC7753">
            <v>4.5999999999999996</v>
          </cell>
          <cell r="AE7753">
            <v>100</v>
          </cell>
          <cell r="AF7753">
            <v>459.99999999999994</v>
          </cell>
        </row>
        <row r="7754">
          <cell r="A7754">
            <v>44023</v>
          </cell>
          <cell r="AB7754" t="str">
            <v>2nd</v>
          </cell>
          <cell r="AC7754">
            <v>8.5</v>
          </cell>
          <cell r="AE7754">
            <v>100</v>
          </cell>
          <cell r="AF7754" t="str">
            <v/>
          </cell>
        </row>
        <row r="7755">
          <cell r="A7755">
            <v>44023</v>
          </cell>
          <cell r="AC7755">
            <v>5</v>
          </cell>
          <cell r="AE7755">
            <v>100</v>
          </cell>
          <cell r="AF7755" t="str">
            <v/>
          </cell>
        </row>
        <row r="7756">
          <cell r="A7756">
            <v>44023</v>
          </cell>
          <cell r="AB7756" t="str">
            <v>3rd</v>
          </cell>
          <cell r="AC7756">
            <v>7.5</v>
          </cell>
          <cell r="AE7756">
            <v>100</v>
          </cell>
          <cell r="AF7756" t="str">
            <v/>
          </cell>
        </row>
        <row r="7757">
          <cell r="A7757">
            <v>44023</v>
          </cell>
          <cell r="AC7757">
            <v>3.1</v>
          </cell>
          <cell r="AE7757">
            <v>100</v>
          </cell>
          <cell r="AF7757" t="str">
            <v/>
          </cell>
        </row>
        <row r="7758">
          <cell r="A7758">
            <v>44023</v>
          </cell>
          <cell r="AB7758" t="str">
            <v>3rd</v>
          </cell>
          <cell r="AC7758">
            <v>9</v>
          </cell>
          <cell r="AE7758">
            <v>100</v>
          </cell>
          <cell r="AF7758" t="str">
            <v/>
          </cell>
        </row>
        <row r="7759">
          <cell r="A7759">
            <v>44023</v>
          </cell>
          <cell r="AB7759" t="str">
            <v>WON</v>
          </cell>
          <cell r="AC7759">
            <v>6.5</v>
          </cell>
          <cell r="AE7759">
            <v>100</v>
          </cell>
          <cell r="AF7759">
            <v>650</v>
          </cell>
        </row>
        <row r="7760">
          <cell r="A7760">
            <v>44023</v>
          </cell>
          <cell r="AC7760">
            <v>12</v>
          </cell>
          <cell r="AE7760">
            <v>100</v>
          </cell>
          <cell r="AF7760" t="str">
            <v/>
          </cell>
        </row>
        <row r="7761">
          <cell r="A7761">
            <v>44023</v>
          </cell>
          <cell r="AC7761">
            <v>7</v>
          </cell>
          <cell r="AE7761">
            <v>100</v>
          </cell>
          <cell r="AF7761" t="str">
            <v/>
          </cell>
        </row>
        <row r="7762">
          <cell r="A7762">
            <v>44023</v>
          </cell>
          <cell r="AB7762" t="str">
            <v>WON</v>
          </cell>
          <cell r="AC7762">
            <v>4.5999999999999996</v>
          </cell>
          <cell r="AE7762">
            <v>100</v>
          </cell>
          <cell r="AF7762">
            <v>459.99999999999994</v>
          </cell>
        </row>
        <row r="7763">
          <cell r="A7763">
            <v>44023</v>
          </cell>
          <cell r="AC7763">
            <v>5</v>
          </cell>
          <cell r="AE7763">
            <v>100</v>
          </cell>
          <cell r="AF7763" t="str">
            <v/>
          </cell>
        </row>
        <row r="7764">
          <cell r="A7764">
            <v>44023</v>
          </cell>
          <cell r="AC7764">
            <v>7.5</v>
          </cell>
          <cell r="AE7764">
            <v>100</v>
          </cell>
          <cell r="AF7764" t="str">
            <v/>
          </cell>
        </row>
        <row r="7765">
          <cell r="A7765">
            <v>44023</v>
          </cell>
          <cell r="AB7765" t="str">
            <v>2nd</v>
          </cell>
          <cell r="AC7765">
            <v>11</v>
          </cell>
          <cell r="AE7765">
            <v>100</v>
          </cell>
          <cell r="AF7765" t="str">
            <v/>
          </cell>
        </row>
        <row r="7766">
          <cell r="A7766">
            <v>44023</v>
          </cell>
          <cell r="AC7766">
            <v>16</v>
          </cell>
          <cell r="AE7766">
            <v>100</v>
          </cell>
          <cell r="AF7766" t="str">
            <v/>
          </cell>
        </row>
        <row r="7767">
          <cell r="A7767">
            <v>44023</v>
          </cell>
          <cell r="AC7767">
            <v>2.7</v>
          </cell>
          <cell r="AE7767">
            <v>100</v>
          </cell>
          <cell r="AF7767" t="str">
            <v/>
          </cell>
        </row>
        <row r="7768">
          <cell r="A7768">
            <v>44023</v>
          </cell>
          <cell r="AC7768">
            <v>4.8</v>
          </cell>
          <cell r="AE7768">
            <v>100</v>
          </cell>
          <cell r="AF7768" t="str">
            <v/>
          </cell>
        </row>
        <row r="7769">
          <cell r="A7769">
            <v>44023</v>
          </cell>
          <cell r="AB7769" t="str">
            <v>3rd</v>
          </cell>
          <cell r="AC7769">
            <v>8.5</v>
          </cell>
          <cell r="AE7769">
            <v>100</v>
          </cell>
          <cell r="AF7769" t="str">
            <v/>
          </cell>
        </row>
        <row r="7770">
          <cell r="A7770">
            <v>44023</v>
          </cell>
          <cell r="AC7770">
            <v>16</v>
          </cell>
          <cell r="AE7770">
            <v>100</v>
          </cell>
          <cell r="AF7770" t="str">
            <v/>
          </cell>
        </row>
        <row r="7771">
          <cell r="A7771">
            <v>44023</v>
          </cell>
          <cell r="AC7771">
            <v>18</v>
          </cell>
          <cell r="AE7771">
            <v>100</v>
          </cell>
          <cell r="AF7771" t="str">
            <v/>
          </cell>
        </row>
        <row r="7772">
          <cell r="A7772">
            <v>44023</v>
          </cell>
          <cell r="AB7772" t="str">
            <v>WON</v>
          </cell>
          <cell r="AC7772">
            <v>3.2</v>
          </cell>
          <cell r="AE7772">
            <v>100</v>
          </cell>
          <cell r="AF7772">
            <v>320</v>
          </cell>
        </row>
        <row r="7773">
          <cell r="A7773">
            <v>44023</v>
          </cell>
          <cell r="AB7773" t="str">
            <v>2nd</v>
          </cell>
          <cell r="AC7773">
            <v>3.1</v>
          </cell>
          <cell r="AE7773">
            <v>100</v>
          </cell>
          <cell r="AF7773" t="str">
            <v/>
          </cell>
        </row>
        <row r="7774">
          <cell r="A7774">
            <v>44023</v>
          </cell>
          <cell r="AB7774" t="str">
            <v>3rd</v>
          </cell>
          <cell r="AC7774">
            <v>9</v>
          </cell>
          <cell r="AE7774">
            <v>100</v>
          </cell>
          <cell r="AF7774" t="str">
            <v/>
          </cell>
        </row>
        <row r="7775">
          <cell r="A7775">
            <v>44023</v>
          </cell>
          <cell r="AC7775">
            <v>12</v>
          </cell>
          <cell r="AE7775">
            <v>100</v>
          </cell>
          <cell r="AF7775" t="str">
            <v/>
          </cell>
        </row>
        <row r="7776">
          <cell r="A7776">
            <v>44023</v>
          </cell>
          <cell r="AC7776">
            <v>10</v>
          </cell>
          <cell r="AE7776">
            <v>100</v>
          </cell>
          <cell r="AF7776" t="str">
            <v/>
          </cell>
        </row>
        <row r="7777">
          <cell r="A7777">
            <v>44023</v>
          </cell>
          <cell r="AC7777">
            <v>7.5</v>
          </cell>
          <cell r="AE7777">
            <v>100</v>
          </cell>
          <cell r="AF7777" t="str">
            <v/>
          </cell>
        </row>
        <row r="7778">
          <cell r="A7778">
            <v>44023</v>
          </cell>
          <cell r="AC7778">
            <v>4.8</v>
          </cell>
          <cell r="AE7778">
            <v>100</v>
          </cell>
          <cell r="AF7778" t="str">
            <v/>
          </cell>
        </row>
        <row r="7779">
          <cell r="A7779">
            <v>44023</v>
          </cell>
          <cell r="AB7779" t="str">
            <v>WON</v>
          </cell>
          <cell r="AC7779">
            <v>7</v>
          </cell>
          <cell r="AE7779">
            <v>100</v>
          </cell>
          <cell r="AF7779">
            <v>700</v>
          </cell>
        </row>
        <row r="7780">
          <cell r="A7780">
            <v>44023</v>
          </cell>
          <cell r="AC7780">
            <v>11</v>
          </cell>
          <cell r="AE7780">
            <v>100</v>
          </cell>
          <cell r="AF7780" t="str">
            <v/>
          </cell>
        </row>
        <row r="7781">
          <cell r="A7781">
            <v>44023</v>
          </cell>
          <cell r="AB7781" t="str">
            <v>3rd</v>
          </cell>
          <cell r="AC7781">
            <v>9</v>
          </cell>
          <cell r="AE7781">
            <v>100</v>
          </cell>
          <cell r="AF7781" t="str">
            <v/>
          </cell>
        </row>
        <row r="7782">
          <cell r="A7782">
            <v>44023</v>
          </cell>
          <cell r="AB7782" t="str">
            <v>L/Scr</v>
          </cell>
          <cell r="AC7782">
            <v>1</v>
          </cell>
          <cell r="AE7782" t="str">
            <v/>
          </cell>
          <cell r="AF7782" t="str">
            <v/>
          </cell>
        </row>
        <row r="7783">
          <cell r="A7783">
            <v>44023</v>
          </cell>
          <cell r="AC7783">
            <v>10</v>
          </cell>
          <cell r="AE7783">
            <v>100</v>
          </cell>
          <cell r="AF7783" t="str">
            <v/>
          </cell>
        </row>
        <row r="7784">
          <cell r="A7784">
            <v>44023</v>
          </cell>
          <cell r="AB7784" t="str">
            <v>3rd</v>
          </cell>
          <cell r="AC7784">
            <v>4.8</v>
          </cell>
          <cell r="AE7784">
            <v>100</v>
          </cell>
          <cell r="AF7784" t="str">
            <v/>
          </cell>
        </row>
        <row r="7785">
          <cell r="A7785">
            <v>44023</v>
          </cell>
          <cell r="AC7785">
            <v>9.5</v>
          </cell>
          <cell r="AE7785">
            <v>100</v>
          </cell>
          <cell r="AF7785" t="str">
            <v/>
          </cell>
        </row>
        <row r="7786">
          <cell r="A7786">
            <v>44023</v>
          </cell>
          <cell r="AC7786">
            <v>9.5</v>
          </cell>
          <cell r="AE7786">
            <v>100</v>
          </cell>
          <cell r="AF7786" t="str">
            <v/>
          </cell>
        </row>
        <row r="7787">
          <cell r="A7787">
            <v>44030</v>
          </cell>
          <cell r="AB7787" t="str">
            <v>2nd</v>
          </cell>
          <cell r="AC7787">
            <v>5</v>
          </cell>
          <cell r="AE7787">
            <v>100</v>
          </cell>
          <cell r="AF7787" t="str">
            <v/>
          </cell>
        </row>
        <row r="7788">
          <cell r="A7788">
            <v>44030</v>
          </cell>
          <cell r="AB7788" t="str">
            <v>WON</v>
          </cell>
          <cell r="AC7788">
            <v>10.4</v>
          </cell>
          <cell r="AE7788">
            <v>100</v>
          </cell>
          <cell r="AF7788">
            <v>1040</v>
          </cell>
        </row>
        <row r="7789">
          <cell r="A7789">
            <v>44030</v>
          </cell>
          <cell r="AC7789">
            <v>5</v>
          </cell>
          <cell r="AE7789">
            <v>100</v>
          </cell>
          <cell r="AF7789" t="str">
            <v/>
          </cell>
        </row>
        <row r="7790">
          <cell r="A7790">
            <v>44030</v>
          </cell>
          <cell r="AC7790">
            <v>6</v>
          </cell>
          <cell r="AE7790">
            <v>100</v>
          </cell>
          <cell r="AF7790" t="str">
            <v/>
          </cell>
        </row>
        <row r="7791">
          <cell r="A7791">
            <v>44030</v>
          </cell>
          <cell r="AC7791">
            <v>6</v>
          </cell>
          <cell r="AE7791">
            <v>100</v>
          </cell>
          <cell r="AF7791" t="str">
            <v/>
          </cell>
        </row>
        <row r="7792">
          <cell r="A7792">
            <v>44030</v>
          </cell>
          <cell r="AB7792" t="str">
            <v>WON</v>
          </cell>
          <cell r="AC7792">
            <v>4.5</v>
          </cell>
          <cell r="AE7792">
            <v>100</v>
          </cell>
          <cell r="AF7792">
            <v>450</v>
          </cell>
        </row>
        <row r="7793">
          <cell r="A7793">
            <v>44030</v>
          </cell>
          <cell r="AC7793">
            <v>3.4</v>
          </cell>
          <cell r="AE7793">
            <v>100</v>
          </cell>
          <cell r="AF7793" t="str">
            <v/>
          </cell>
        </row>
        <row r="7794">
          <cell r="A7794">
            <v>44030</v>
          </cell>
          <cell r="AB7794" t="str">
            <v>3rd</v>
          </cell>
          <cell r="AC7794">
            <v>6</v>
          </cell>
          <cell r="AE7794">
            <v>100</v>
          </cell>
          <cell r="AF7794" t="str">
            <v/>
          </cell>
        </row>
        <row r="7795">
          <cell r="A7795">
            <v>44030</v>
          </cell>
          <cell r="AC7795">
            <v>8</v>
          </cell>
          <cell r="AE7795">
            <v>100</v>
          </cell>
          <cell r="AF7795" t="str">
            <v/>
          </cell>
        </row>
        <row r="7796">
          <cell r="A7796">
            <v>44030</v>
          </cell>
          <cell r="AC7796">
            <v>21</v>
          </cell>
          <cell r="AE7796">
            <v>100</v>
          </cell>
          <cell r="AF7796" t="str">
            <v/>
          </cell>
        </row>
        <row r="7797">
          <cell r="A7797">
            <v>44030</v>
          </cell>
          <cell r="AB7797" t="str">
            <v>L/Scr</v>
          </cell>
          <cell r="AC7797">
            <v>1</v>
          </cell>
          <cell r="AE7797" t="str">
            <v/>
          </cell>
          <cell r="AF7797" t="str">
            <v/>
          </cell>
        </row>
        <row r="7798">
          <cell r="A7798">
            <v>44030</v>
          </cell>
          <cell r="AB7798" t="str">
            <v>2nd</v>
          </cell>
          <cell r="AC7798">
            <v>6</v>
          </cell>
          <cell r="AE7798">
            <v>100</v>
          </cell>
          <cell r="AF7798" t="str">
            <v/>
          </cell>
        </row>
        <row r="7799">
          <cell r="A7799">
            <v>44030</v>
          </cell>
          <cell r="AB7799" t="str">
            <v>WON</v>
          </cell>
          <cell r="AC7799">
            <v>5.9</v>
          </cell>
          <cell r="AE7799">
            <v>100</v>
          </cell>
          <cell r="AF7799">
            <v>590</v>
          </cell>
        </row>
        <row r="7800">
          <cell r="A7800">
            <v>44030</v>
          </cell>
          <cell r="AC7800">
            <v>11</v>
          </cell>
          <cell r="AE7800">
            <v>100</v>
          </cell>
          <cell r="AF7800" t="str">
            <v/>
          </cell>
        </row>
        <row r="7801">
          <cell r="A7801">
            <v>44030</v>
          </cell>
          <cell r="AB7801" t="str">
            <v>3rd</v>
          </cell>
          <cell r="AC7801">
            <v>7</v>
          </cell>
          <cell r="AE7801">
            <v>100</v>
          </cell>
          <cell r="AF7801" t="str">
            <v/>
          </cell>
        </row>
        <row r="7802">
          <cell r="A7802">
            <v>44030</v>
          </cell>
          <cell r="AC7802">
            <v>4.8</v>
          </cell>
          <cell r="AE7802">
            <v>100</v>
          </cell>
          <cell r="AF7802" t="str">
            <v/>
          </cell>
        </row>
        <row r="7803">
          <cell r="A7803">
            <v>44030</v>
          </cell>
          <cell r="AB7803" t="str">
            <v>3rd</v>
          </cell>
          <cell r="AC7803">
            <v>3</v>
          </cell>
          <cell r="AE7803">
            <v>100</v>
          </cell>
          <cell r="AF7803" t="str">
            <v/>
          </cell>
        </row>
        <row r="7804">
          <cell r="A7804">
            <v>44030</v>
          </cell>
          <cell r="AB7804" t="str">
            <v>2nd</v>
          </cell>
          <cell r="AC7804">
            <v>8</v>
          </cell>
          <cell r="AE7804">
            <v>100</v>
          </cell>
          <cell r="AF7804" t="str">
            <v/>
          </cell>
        </row>
        <row r="7805">
          <cell r="A7805">
            <v>44030</v>
          </cell>
          <cell r="AC7805">
            <v>7</v>
          </cell>
          <cell r="AE7805">
            <v>100</v>
          </cell>
          <cell r="AF7805" t="str">
            <v/>
          </cell>
        </row>
        <row r="7806">
          <cell r="A7806">
            <v>44030</v>
          </cell>
          <cell r="AC7806">
            <v>7</v>
          </cell>
          <cell r="AE7806">
            <v>100</v>
          </cell>
          <cell r="AF7806" t="str">
            <v/>
          </cell>
        </row>
        <row r="7807">
          <cell r="A7807">
            <v>44030</v>
          </cell>
          <cell r="AB7807" t="str">
            <v>2nd</v>
          </cell>
          <cell r="AC7807">
            <v>7</v>
          </cell>
          <cell r="AE7807">
            <v>100</v>
          </cell>
          <cell r="AF7807" t="str">
            <v/>
          </cell>
        </row>
        <row r="7808">
          <cell r="A7808">
            <v>44030</v>
          </cell>
          <cell r="AB7808" t="str">
            <v>WON</v>
          </cell>
          <cell r="AC7808">
            <v>4.2</v>
          </cell>
          <cell r="AE7808">
            <v>100</v>
          </cell>
          <cell r="AF7808">
            <v>420</v>
          </cell>
        </row>
        <row r="7809">
          <cell r="A7809">
            <v>44030</v>
          </cell>
          <cell r="AC7809">
            <v>5.5</v>
          </cell>
          <cell r="AE7809">
            <v>100</v>
          </cell>
          <cell r="AF7809" t="str">
            <v/>
          </cell>
        </row>
        <row r="7810">
          <cell r="A7810">
            <v>44030</v>
          </cell>
          <cell r="AC7810">
            <v>14</v>
          </cell>
          <cell r="AE7810">
            <v>100</v>
          </cell>
          <cell r="AF7810" t="str">
            <v/>
          </cell>
        </row>
        <row r="7811">
          <cell r="A7811">
            <v>44030</v>
          </cell>
          <cell r="AC7811">
            <v>7.5</v>
          </cell>
          <cell r="AE7811">
            <v>100</v>
          </cell>
          <cell r="AF7811" t="str">
            <v/>
          </cell>
        </row>
        <row r="7812">
          <cell r="A7812">
            <v>44030</v>
          </cell>
          <cell r="AB7812" t="str">
            <v>2nd</v>
          </cell>
          <cell r="AC7812">
            <v>5</v>
          </cell>
          <cell r="AE7812">
            <v>100</v>
          </cell>
          <cell r="AF7812" t="str">
            <v/>
          </cell>
        </row>
        <row r="7813">
          <cell r="A7813">
            <v>44030</v>
          </cell>
          <cell r="AC7813">
            <v>5.5</v>
          </cell>
          <cell r="AE7813">
            <v>100</v>
          </cell>
          <cell r="AF7813" t="str">
            <v/>
          </cell>
        </row>
        <row r="7814">
          <cell r="A7814">
            <v>44030</v>
          </cell>
          <cell r="AC7814">
            <v>15</v>
          </cell>
          <cell r="AE7814">
            <v>100</v>
          </cell>
          <cell r="AF7814" t="str">
            <v/>
          </cell>
        </row>
        <row r="7815">
          <cell r="A7815">
            <v>44030</v>
          </cell>
          <cell r="AC7815">
            <v>4.8</v>
          </cell>
          <cell r="AE7815">
            <v>100</v>
          </cell>
          <cell r="AF7815" t="str">
            <v/>
          </cell>
        </row>
        <row r="7816">
          <cell r="A7816">
            <v>44030</v>
          </cell>
          <cell r="AB7816" t="str">
            <v>3rd</v>
          </cell>
          <cell r="AC7816">
            <v>21</v>
          </cell>
          <cell r="AE7816">
            <v>100</v>
          </cell>
          <cell r="AF7816" t="str">
            <v/>
          </cell>
        </row>
        <row r="7817">
          <cell r="A7817">
            <v>44030</v>
          </cell>
          <cell r="AB7817" t="str">
            <v>WON</v>
          </cell>
          <cell r="AC7817">
            <v>4.4000000000000004</v>
          </cell>
          <cell r="AE7817">
            <v>100</v>
          </cell>
          <cell r="AF7817">
            <v>440.00000000000006</v>
          </cell>
        </row>
        <row r="7818">
          <cell r="A7818">
            <v>44030</v>
          </cell>
          <cell r="AC7818">
            <v>10</v>
          </cell>
          <cell r="AE7818">
            <v>100</v>
          </cell>
          <cell r="AF7818" t="str">
            <v/>
          </cell>
        </row>
        <row r="7819">
          <cell r="A7819">
            <v>44030</v>
          </cell>
          <cell r="AC7819">
            <v>4.5999999999999996</v>
          </cell>
          <cell r="AE7819">
            <v>100</v>
          </cell>
          <cell r="AF7819" t="str">
            <v/>
          </cell>
        </row>
        <row r="7820">
          <cell r="A7820">
            <v>44030</v>
          </cell>
          <cell r="AC7820">
            <v>5.5</v>
          </cell>
          <cell r="AE7820">
            <v>100</v>
          </cell>
          <cell r="AF7820" t="str">
            <v/>
          </cell>
        </row>
        <row r="7821">
          <cell r="A7821">
            <v>44030</v>
          </cell>
          <cell r="AC7821">
            <v>13</v>
          </cell>
          <cell r="AE7821">
            <v>100</v>
          </cell>
          <cell r="AF7821" t="str">
            <v/>
          </cell>
        </row>
        <row r="7822">
          <cell r="A7822">
            <v>44037</v>
          </cell>
          <cell r="AC7822">
            <v>4.8</v>
          </cell>
          <cell r="AE7822">
            <v>100</v>
          </cell>
          <cell r="AF7822" t="str">
            <v/>
          </cell>
        </row>
        <row r="7823">
          <cell r="A7823">
            <v>44037</v>
          </cell>
          <cell r="AC7823">
            <v>3.9</v>
          </cell>
          <cell r="AE7823">
            <v>100</v>
          </cell>
          <cell r="AF7823" t="str">
            <v/>
          </cell>
        </row>
        <row r="7824">
          <cell r="A7824">
            <v>44037</v>
          </cell>
          <cell r="AC7824">
            <v>7.5</v>
          </cell>
          <cell r="AE7824">
            <v>100</v>
          </cell>
          <cell r="AF7824" t="str">
            <v/>
          </cell>
        </row>
        <row r="7825">
          <cell r="A7825">
            <v>44037</v>
          </cell>
          <cell r="AB7825" t="str">
            <v>WON</v>
          </cell>
          <cell r="AC7825">
            <v>8</v>
          </cell>
          <cell r="AE7825">
            <v>100</v>
          </cell>
          <cell r="AF7825">
            <v>800</v>
          </cell>
        </row>
        <row r="7826">
          <cell r="A7826">
            <v>44037</v>
          </cell>
          <cell r="AC7826">
            <v>8.5</v>
          </cell>
          <cell r="AE7826">
            <v>100</v>
          </cell>
          <cell r="AF7826" t="str">
            <v/>
          </cell>
        </row>
        <row r="7827">
          <cell r="A7827">
            <v>44037</v>
          </cell>
          <cell r="AB7827" t="str">
            <v>2nd</v>
          </cell>
          <cell r="AC7827">
            <v>4.2</v>
          </cell>
          <cell r="AE7827">
            <v>100</v>
          </cell>
          <cell r="AF7827" t="str">
            <v/>
          </cell>
        </row>
        <row r="7828">
          <cell r="A7828">
            <v>44037</v>
          </cell>
          <cell r="AC7828">
            <v>4.2</v>
          </cell>
          <cell r="AE7828">
            <v>100</v>
          </cell>
          <cell r="AF7828" t="str">
            <v/>
          </cell>
        </row>
        <row r="7829">
          <cell r="A7829">
            <v>44037</v>
          </cell>
          <cell r="AB7829" t="str">
            <v>3rd</v>
          </cell>
          <cell r="AC7829">
            <v>4.8</v>
          </cell>
          <cell r="AE7829">
            <v>100</v>
          </cell>
          <cell r="AF7829" t="str">
            <v/>
          </cell>
        </row>
        <row r="7830">
          <cell r="A7830">
            <v>44037</v>
          </cell>
          <cell r="AB7830" t="str">
            <v>WON</v>
          </cell>
          <cell r="AC7830">
            <v>5.0999999999999996</v>
          </cell>
          <cell r="AE7830">
            <v>100</v>
          </cell>
          <cell r="AF7830">
            <v>509.99999999999994</v>
          </cell>
        </row>
        <row r="7831">
          <cell r="A7831">
            <v>44037</v>
          </cell>
          <cell r="AC7831">
            <v>16</v>
          </cell>
          <cell r="AE7831">
            <v>100</v>
          </cell>
          <cell r="AF7831" t="str">
            <v/>
          </cell>
        </row>
        <row r="7832">
          <cell r="A7832">
            <v>44037</v>
          </cell>
          <cell r="AC7832">
            <v>6</v>
          </cell>
          <cell r="AE7832">
            <v>100</v>
          </cell>
          <cell r="AF7832" t="str">
            <v/>
          </cell>
        </row>
        <row r="7833">
          <cell r="A7833">
            <v>44037</v>
          </cell>
          <cell r="AB7833" t="str">
            <v>WON</v>
          </cell>
          <cell r="AC7833">
            <v>5.5</v>
          </cell>
          <cell r="AE7833">
            <v>100</v>
          </cell>
          <cell r="AF7833">
            <v>550</v>
          </cell>
        </row>
        <row r="7834">
          <cell r="A7834">
            <v>44037</v>
          </cell>
          <cell r="AC7834">
            <v>14</v>
          </cell>
          <cell r="AE7834">
            <v>100</v>
          </cell>
          <cell r="AF7834" t="str">
            <v/>
          </cell>
        </row>
        <row r="7835">
          <cell r="A7835">
            <v>44037</v>
          </cell>
          <cell r="AB7835" t="str">
            <v>2nd</v>
          </cell>
          <cell r="AC7835">
            <v>5</v>
          </cell>
          <cell r="AE7835">
            <v>100</v>
          </cell>
          <cell r="AF7835" t="str">
            <v/>
          </cell>
        </row>
        <row r="7836">
          <cell r="A7836">
            <v>44037</v>
          </cell>
          <cell r="AC7836">
            <v>13</v>
          </cell>
          <cell r="AE7836">
            <v>100</v>
          </cell>
          <cell r="AF7836" t="str">
            <v/>
          </cell>
        </row>
        <row r="7837">
          <cell r="A7837">
            <v>44037</v>
          </cell>
          <cell r="AC7837">
            <v>4.8</v>
          </cell>
          <cell r="AE7837">
            <v>100</v>
          </cell>
          <cell r="AF7837" t="str">
            <v/>
          </cell>
        </row>
        <row r="7838">
          <cell r="A7838">
            <v>44037</v>
          </cell>
          <cell r="AB7838" t="str">
            <v>WON</v>
          </cell>
          <cell r="AC7838">
            <v>4.2</v>
          </cell>
          <cell r="AE7838">
            <v>100</v>
          </cell>
          <cell r="AF7838">
            <v>420</v>
          </cell>
        </row>
        <row r="7839">
          <cell r="A7839">
            <v>44037</v>
          </cell>
          <cell r="AB7839" t="str">
            <v>3rd</v>
          </cell>
          <cell r="AC7839">
            <v>4.2</v>
          </cell>
          <cell r="AE7839">
            <v>100</v>
          </cell>
          <cell r="AF7839" t="str">
            <v/>
          </cell>
        </row>
        <row r="7840">
          <cell r="A7840">
            <v>44037</v>
          </cell>
          <cell r="AC7840">
            <v>14</v>
          </cell>
          <cell r="AE7840">
            <v>100</v>
          </cell>
          <cell r="AF7840" t="str">
            <v/>
          </cell>
        </row>
        <row r="7841">
          <cell r="A7841">
            <v>44037</v>
          </cell>
          <cell r="AB7841" t="str">
            <v>2nd</v>
          </cell>
          <cell r="AC7841">
            <v>7.5</v>
          </cell>
          <cell r="AE7841">
            <v>100</v>
          </cell>
          <cell r="AF7841" t="str">
            <v/>
          </cell>
        </row>
        <row r="7842">
          <cell r="A7842">
            <v>44037</v>
          </cell>
          <cell r="AB7842" t="str">
            <v>3rd</v>
          </cell>
          <cell r="AC7842">
            <v>7</v>
          </cell>
          <cell r="AE7842">
            <v>100</v>
          </cell>
          <cell r="AF7842" t="str">
            <v/>
          </cell>
        </row>
        <row r="7843">
          <cell r="A7843">
            <v>44037</v>
          </cell>
          <cell r="AC7843">
            <v>7.5</v>
          </cell>
          <cell r="AE7843">
            <v>100</v>
          </cell>
          <cell r="AF7843" t="str">
            <v/>
          </cell>
        </row>
        <row r="7844">
          <cell r="A7844">
            <v>44037</v>
          </cell>
          <cell r="AB7844" t="str">
            <v>WON</v>
          </cell>
          <cell r="AC7844">
            <v>2.7</v>
          </cell>
          <cell r="AE7844">
            <v>100</v>
          </cell>
          <cell r="AF7844">
            <v>270</v>
          </cell>
        </row>
        <row r="7845">
          <cell r="A7845">
            <v>44037</v>
          </cell>
          <cell r="AC7845">
            <v>11</v>
          </cell>
          <cell r="AE7845">
            <v>100</v>
          </cell>
          <cell r="AF7845" t="str">
            <v/>
          </cell>
        </row>
        <row r="7846">
          <cell r="A7846">
            <v>44037</v>
          </cell>
          <cell r="AB7846" t="str">
            <v>2nd</v>
          </cell>
          <cell r="AC7846">
            <v>5.5</v>
          </cell>
          <cell r="AE7846">
            <v>100</v>
          </cell>
          <cell r="AF7846" t="str">
            <v/>
          </cell>
        </row>
        <row r="7847">
          <cell r="A7847">
            <v>44037</v>
          </cell>
          <cell r="AB7847" t="str">
            <v>2nd</v>
          </cell>
          <cell r="AC7847">
            <v>6.5</v>
          </cell>
          <cell r="AE7847">
            <v>100</v>
          </cell>
          <cell r="AF7847" t="str">
            <v/>
          </cell>
        </row>
        <row r="7848">
          <cell r="A7848">
            <v>44037</v>
          </cell>
          <cell r="AB7848" t="str">
            <v>WON</v>
          </cell>
          <cell r="AC7848">
            <v>2.9</v>
          </cell>
          <cell r="AE7848">
            <v>100</v>
          </cell>
          <cell r="AF7848">
            <v>290</v>
          </cell>
        </row>
        <row r="7849">
          <cell r="A7849">
            <v>44037</v>
          </cell>
          <cell r="AB7849" t="str">
            <v>3rd</v>
          </cell>
          <cell r="AC7849">
            <v>4.4000000000000004</v>
          </cell>
          <cell r="AE7849">
            <v>100</v>
          </cell>
          <cell r="AF7849" t="str">
            <v/>
          </cell>
        </row>
        <row r="7850">
          <cell r="A7850">
            <v>44037</v>
          </cell>
          <cell r="AC7850">
            <v>7.5</v>
          </cell>
          <cell r="AE7850">
            <v>100</v>
          </cell>
          <cell r="AF7850" t="str">
            <v/>
          </cell>
        </row>
        <row r="7851">
          <cell r="A7851">
            <v>44037</v>
          </cell>
          <cell r="AC7851">
            <v>26</v>
          </cell>
          <cell r="AE7851">
            <v>100</v>
          </cell>
          <cell r="AF7851" t="str">
            <v/>
          </cell>
        </row>
        <row r="7852">
          <cell r="A7852">
            <v>44037</v>
          </cell>
          <cell r="AB7852" t="str">
            <v>WON</v>
          </cell>
          <cell r="AC7852">
            <v>1.7</v>
          </cell>
          <cell r="AE7852">
            <v>100</v>
          </cell>
          <cell r="AF7852">
            <v>170</v>
          </cell>
        </row>
        <row r="7853">
          <cell r="A7853">
            <v>44037</v>
          </cell>
          <cell r="AB7853" t="str">
            <v>2nd</v>
          </cell>
          <cell r="AC7853">
            <v>11</v>
          </cell>
          <cell r="AE7853">
            <v>100</v>
          </cell>
          <cell r="AF7853" t="str">
            <v/>
          </cell>
        </row>
        <row r="7854">
          <cell r="A7854">
            <v>44037</v>
          </cell>
          <cell r="AC7854">
            <v>11</v>
          </cell>
          <cell r="AE7854">
            <v>100</v>
          </cell>
          <cell r="AF7854" t="str">
            <v/>
          </cell>
        </row>
        <row r="7855">
          <cell r="A7855">
            <v>44037</v>
          </cell>
          <cell r="AC7855">
            <v>13</v>
          </cell>
          <cell r="AE7855">
            <v>100</v>
          </cell>
          <cell r="AF7855" t="str">
            <v/>
          </cell>
        </row>
        <row r="7856">
          <cell r="A7856">
            <v>44037</v>
          </cell>
          <cell r="AC7856">
            <v>14</v>
          </cell>
          <cell r="AE7856">
            <v>100</v>
          </cell>
          <cell r="AF7856" t="str">
            <v/>
          </cell>
        </row>
        <row r="7857">
          <cell r="A7857">
            <v>44044</v>
          </cell>
          <cell r="AC7857">
            <v>4.2</v>
          </cell>
          <cell r="AE7857">
            <v>100</v>
          </cell>
          <cell r="AF7857" t="str">
            <v/>
          </cell>
        </row>
        <row r="7858">
          <cell r="A7858">
            <v>44044</v>
          </cell>
          <cell r="AC7858">
            <v>2.7</v>
          </cell>
          <cell r="AE7858">
            <v>100</v>
          </cell>
          <cell r="AF7858" t="str">
            <v/>
          </cell>
        </row>
        <row r="7859">
          <cell r="A7859">
            <v>44044</v>
          </cell>
          <cell r="AB7859" t="str">
            <v>WON</v>
          </cell>
          <cell r="AC7859">
            <v>3.6</v>
          </cell>
          <cell r="AE7859">
            <v>100</v>
          </cell>
          <cell r="AF7859">
            <v>360</v>
          </cell>
        </row>
        <row r="7860">
          <cell r="A7860">
            <v>44044</v>
          </cell>
          <cell r="AB7860" t="str">
            <v>2nd</v>
          </cell>
          <cell r="AC7860">
            <v>10</v>
          </cell>
          <cell r="AE7860">
            <v>100</v>
          </cell>
          <cell r="AF7860" t="str">
            <v/>
          </cell>
        </row>
        <row r="7861">
          <cell r="A7861">
            <v>44044</v>
          </cell>
          <cell r="AB7861" t="str">
            <v>Ntd</v>
          </cell>
          <cell r="AC7861">
            <v>41</v>
          </cell>
          <cell r="AE7861">
            <v>100</v>
          </cell>
          <cell r="AF7861" t="str">
            <v/>
          </cell>
        </row>
        <row r="7862">
          <cell r="A7862">
            <v>44044</v>
          </cell>
          <cell r="AB7862" t="str">
            <v>WON</v>
          </cell>
          <cell r="AC7862">
            <v>2.4</v>
          </cell>
          <cell r="AE7862">
            <v>100</v>
          </cell>
          <cell r="AF7862">
            <v>240</v>
          </cell>
        </row>
        <row r="7863">
          <cell r="A7863">
            <v>44044</v>
          </cell>
          <cell r="AC7863">
            <v>7.5</v>
          </cell>
          <cell r="AE7863">
            <v>100</v>
          </cell>
          <cell r="AF7863" t="str">
            <v/>
          </cell>
        </row>
        <row r="7864">
          <cell r="A7864">
            <v>44044</v>
          </cell>
          <cell r="AB7864" t="str">
            <v>3rd</v>
          </cell>
          <cell r="AC7864">
            <v>8</v>
          </cell>
          <cell r="AE7864">
            <v>100</v>
          </cell>
          <cell r="AF7864" t="str">
            <v/>
          </cell>
        </row>
        <row r="7865">
          <cell r="A7865">
            <v>44044</v>
          </cell>
          <cell r="AC7865">
            <v>8.5</v>
          </cell>
          <cell r="AE7865">
            <v>100</v>
          </cell>
          <cell r="AF7865" t="str">
            <v/>
          </cell>
        </row>
        <row r="7866">
          <cell r="A7866">
            <v>44044</v>
          </cell>
          <cell r="AC7866">
            <v>21</v>
          </cell>
          <cell r="AE7866">
            <v>100</v>
          </cell>
          <cell r="AF7866" t="str">
            <v/>
          </cell>
        </row>
        <row r="7867">
          <cell r="A7867">
            <v>44044</v>
          </cell>
          <cell r="AB7867" t="str">
            <v>WON</v>
          </cell>
          <cell r="AC7867">
            <v>4</v>
          </cell>
          <cell r="AE7867">
            <v>100</v>
          </cell>
          <cell r="AF7867">
            <v>400</v>
          </cell>
        </row>
        <row r="7868">
          <cell r="A7868">
            <v>44044</v>
          </cell>
          <cell r="AB7868" t="str">
            <v>3rd</v>
          </cell>
          <cell r="AC7868">
            <v>8</v>
          </cell>
          <cell r="AE7868">
            <v>100</v>
          </cell>
          <cell r="AF7868" t="str">
            <v/>
          </cell>
        </row>
        <row r="7869">
          <cell r="A7869">
            <v>44044</v>
          </cell>
          <cell r="AC7869">
            <v>15</v>
          </cell>
          <cell r="AE7869">
            <v>100</v>
          </cell>
          <cell r="AF7869" t="str">
            <v/>
          </cell>
        </row>
        <row r="7870">
          <cell r="A7870">
            <v>44044</v>
          </cell>
          <cell r="AC7870">
            <v>8.5</v>
          </cell>
          <cell r="AE7870">
            <v>100</v>
          </cell>
          <cell r="AF7870" t="str">
            <v/>
          </cell>
        </row>
        <row r="7871">
          <cell r="A7871">
            <v>44044</v>
          </cell>
          <cell r="AC7871">
            <v>10</v>
          </cell>
          <cell r="AE7871">
            <v>100</v>
          </cell>
          <cell r="AF7871" t="str">
            <v/>
          </cell>
        </row>
        <row r="7872">
          <cell r="A7872">
            <v>44044</v>
          </cell>
          <cell r="AC7872">
            <v>2.5</v>
          </cell>
          <cell r="AE7872">
            <v>100</v>
          </cell>
          <cell r="AF7872" t="str">
            <v/>
          </cell>
        </row>
        <row r="7873">
          <cell r="A7873">
            <v>44044</v>
          </cell>
          <cell r="AC7873">
            <v>17</v>
          </cell>
          <cell r="AE7873">
            <v>100</v>
          </cell>
          <cell r="AF7873" t="str">
            <v/>
          </cell>
        </row>
        <row r="7874">
          <cell r="A7874">
            <v>44044</v>
          </cell>
          <cell r="AC7874">
            <v>8.5</v>
          </cell>
          <cell r="AE7874">
            <v>100</v>
          </cell>
          <cell r="AF7874" t="str">
            <v/>
          </cell>
        </row>
        <row r="7875">
          <cell r="A7875">
            <v>44044</v>
          </cell>
          <cell r="AC7875">
            <v>6</v>
          </cell>
          <cell r="AE7875">
            <v>100</v>
          </cell>
          <cell r="AF7875" t="str">
            <v/>
          </cell>
        </row>
        <row r="7876">
          <cell r="A7876">
            <v>44044</v>
          </cell>
          <cell r="AB7876" t="str">
            <v>2nd</v>
          </cell>
          <cell r="AC7876">
            <v>6.5</v>
          </cell>
          <cell r="AE7876">
            <v>100</v>
          </cell>
          <cell r="AF7876" t="str">
            <v/>
          </cell>
        </row>
        <row r="7877">
          <cell r="A7877">
            <v>44044</v>
          </cell>
          <cell r="AC7877">
            <v>7.5</v>
          </cell>
          <cell r="AE7877">
            <v>100</v>
          </cell>
          <cell r="AF7877" t="str">
            <v/>
          </cell>
        </row>
        <row r="7878">
          <cell r="A7878">
            <v>44044</v>
          </cell>
          <cell r="AB7878" t="str">
            <v>3rd</v>
          </cell>
          <cell r="AC7878">
            <v>5</v>
          </cell>
          <cell r="AE7878">
            <v>100</v>
          </cell>
          <cell r="AF7878" t="str">
            <v/>
          </cell>
        </row>
        <row r="7879">
          <cell r="A7879">
            <v>44044</v>
          </cell>
          <cell r="AB7879" t="str">
            <v>WON</v>
          </cell>
          <cell r="AC7879">
            <v>4.8</v>
          </cell>
          <cell r="AE7879">
            <v>100</v>
          </cell>
          <cell r="AF7879">
            <v>480</v>
          </cell>
        </row>
        <row r="7880">
          <cell r="A7880">
            <v>44044</v>
          </cell>
          <cell r="AC7880">
            <v>14</v>
          </cell>
          <cell r="AE7880">
            <v>100</v>
          </cell>
          <cell r="AF7880" t="str">
            <v/>
          </cell>
        </row>
        <row r="7881">
          <cell r="A7881">
            <v>44044</v>
          </cell>
          <cell r="AB7881" t="str">
            <v>2nd</v>
          </cell>
          <cell r="AC7881">
            <v>4.2</v>
          </cell>
          <cell r="AE7881">
            <v>100</v>
          </cell>
          <cell r="AF7881" t="str">
            <v/>
          </cell>
        </row>
        <row r="7882">
          <cell r="A7882">
            <v>44044</v>
          </cell>
          <cell r="AC7882">
            <v>10</v>
          </cell>
          <cell r="AE7882">
            <v>100</v>
          </cell>
          <cell r="AF7882" t="str">
            <v/>
          </cell>
        </row>
        <row r="7883">
          <cell r="A7883">
            <v>44044</v>
          </cell>
          <cell r="AC7883">
            <v>6.5</v>
          </cell>
          <cell r="AE7883">
            <v>100</v>
          </cell>
          <cell r="AF7883" t="str">
            <v/>
          </cell>
        </row>
        <row r="7884">
          <cell r="A7884">
            <v>44044</v>
          </cell>
          <cell r="AB7884" t="str">
            <v>2nd</v>
          </cell>
          <cell r="AC7884">
            <v>5</v>
          </cell>
          <cell r="AE7884">
            <v>100</v>
          </cell>
          <cell r="AF7884" t="str">
            <v/>
          </cell>
        </row>
        <row r="7885">
          <cell r="A7885">
            <v>44044</v>
          </cell>
          <cell r="AC7885">
            <v>6</v>
          </cell>
          <cell r="AE7885">
            <v>100</v>
          </cell>
          <cell r="AF7885" t="str">
            <v/>
          </cell>
        </row>
        <row r="7886">
          <cell r="A7886">
            <v>44044</v>
          </cell>
          <cell r="AB7886" t="str">
            <v>3rd</v>
          </cell>
          <cell r="AC7886">
            <v>12</v>
          </cell>
          <cell r="AE7886">
            <v>100</v>
          </cell>
          <cell r="AF7886" t="str">
            <v/>
          </cell>
        </row>
        <row r="7887">
          <cell r="A7887">
            <v>44051</v>
          </cell>
          <cell r="AC7887">
            <v>2.0499999999999998</v>
          </cell>
          <cell r="AE7887">
            <v>100</v>
          </cell>
          <cell r="AF7887" t="str">
            <v/>
          </cell>
        </row>
        <row r="7888">
          <cell r="A7888">
            <v>44051</v>
          </cell>
          <cell r="AB7888" t="str">
            <v>2nd</v>
          </cell>
          <cell r="AC7888">
            <v>4.8</v>
          </cell>
          <cell r="AE7888">
            <v>100</v>
          </cell>
          <cell r="AF7888" t="str">
            <v/>
          </cell>
        </row>
        <row r="7889">
          <cell r="A7889">
            <v>44051</v>
          </cell>
          <cell r="AC7889">
            <v>17</v>
          </cell>
          <cell r="AE7889">
            <v>100</v>
          </cell>
          <cell r="AF7889" t="str">
            <v/>
          </cell>
        </row>
        <row r="7890">
          <cell r="A7890">
            <v>44051</v>
          </cell>
          <cell r="AB7890" t="str">
            <v>Ntd</v>
          </cell>
          <cell r="AC7890">
            <v>12</v>
          </cell>
          <cell r="AE7890">
            <v>100</v>
          </cell>
          <cell r="AF7890" t="str">
            <v/>
          </cell>
        </row>
        <row r="7891">
          <cell r="A7891">
            <v>44051</v>
          </cell>
          <cell r="AC7891">
            <v>10</v>
          </cell>
          <cell r="AE7891">
            <v>100</v>
          </cell>
          <cell r="AF7891" t="str">
            <v/>
          </cell>
        </row>
        <row r="7892">
          <cell r="A7892">
            <v>44051</v>
          </cell>
          <cell r="AC7892">
            <v>26</v>
          </cell>
          <cell r="AE7892">
            <v>100</v>
          </cell>
          <cell r="AF7892" t="str">
            <v/>
          </cell>
        </row>
        <row r="7893">
          <cell r="A7893">
            <v>44051</v>
          </cell>
          <cell r="AC7893">
            <v>13</v>
          </cell>
          <cell r="AE7893">
            <v>100</v>
          </cell>
          <cell r="AF7893" t="str">
            <v/>
          </cell>
        </row>
        <row r="7894">
          <cell r="A7894">
            <v>44051</v>
          </cell>
          <cell r="AB7894" t="str">
            <v>WON</v>
          </cell>
          <cell r="AC7894">
            <v>2.4</v>
          </cell>
          <cell r="AE7894">
            <v>100</v>
          </cell>
          <cell r="AF7894">
            <v>240</v>
          </cell>
        </row>
        <row r="7895">
          <cell r="A7895">
            <v>44051</v>
          </cell>
          <cell r="AC7895">
            <v>6.5</v>
          </cell>
          <cell r="AE7895">
            <v>100</v>
          </cell>
          <cell r="AF7895" t="str">
            <v/>
          </cell>
        </row>
        <row r="7896">
          <cell r="A7896">
            <v>44051</v>
          </cell>
          <cell r="AB7896" t="str">
            <v>2nd</v>
          </cell>
          <cell r="AC7896">
            <v>4.8</v>
          </cell>
          <cell r="AE7896">
            <v>100</v>
          </cell>
          <cell r="AF7896" t="str">
            <v/>
          </cell>
        </row>
        <row r="7897">
          <cell r="A7897">
            <v>44051</v>
          </cell>
          <cell r="AB7897" t="str">
            <v>WON</v>
          </cell>
          <cell r="AC7897">
            <v>3</v>
          </cell>
          <cell r="AE7897">
            <v>100</v>
          </cell>
          <cell r="AF7897">
            <v>300</v>
          </cell>
        </row>
        <row r="7898">
          <cell r="A7898">
            <v>44051</v>
          </cell>
          <cell r="AB7898" t="str">
            <v>2nd</v>
          </cell>
          <cell r="AC7898">
            <v>4.4000000000000004</v>
          </cell>
          <cell r="AE7898">
            <v>100</v>
          </cell>
          <cell r="AF7898" t="str">
            <v/>
          </cell>
        </row>
        <row r="7899">
          <cell r="A7899">
            <v>44051</v>
          </cell>
          <cell r="AC7899">
            <v>5.5</v>
          </cell>
          <cell r="AE7899">
            <v>100</v>
          </cell>
          <cell r="AF7899" t="str">
            <v/>
          </cell>
        </row>
        <row r="7900">
          <cell r="A7900">
            <v>44051</v>
          </cell>
          <cell r="AB7900" t="str">
            <v>3rd</v>
          </cell>
          <cell r="AC7900">
            <v>21</v>
          </cell>
          <cell r="AE7900">
            <v>100</v>
          </cell>
          <cell r="AF7900" t="str">
            <v/>
          </cell>
        </row>
        <row r="7901">
          <cell r="A7901">
            <v>44051</v>
          </cell>
          <cell r="AC7901">
            <v>11</v>
          </cell>
          <cell r="AE7901">
            <v>100</v>
          </cell>
          <cell r="AF7901" t="str">
            <v/>
          </cell>
        </row>
        <row r="7902">
          <cell r="A7902">
            <v>44051</v>
          </cell>
          <cell r="AB7902" t="str">
            <v>2nd</v>
          </cell>
          <cell r="AC7902">
            <v>4.4000000000000004</v>
          </cell>
          <cell r="AE7902">
            <v>100</v>
          </cell>
          <cell r="AF7902" t="str">
            <v/>
          </cell>
        </row>
        <row r="7903">
          <cell r="A7903">
            <v>44051</v>
          </cell>
          <cell r="AB7903" t="str">
            <v>WON</v>
          </cell>
          <cell r="AC7903">
            <v>5.5</v>
          </cell>
          <cell r="AE7903">
            <v>100</v>
          </cell>
          <cell r="AF7903">
            <v>550</v>
          </cell>
        </row>
        <row r="7904">
          <cell r="A7904">
            <v>44051</v>
          </cell>
          <cell r="AC7904">
            <v>6.5</v>
          </cell>
          <cell r="AE7904">
            <v>100</v>
          </cell>
          <cell r="AF7904" t="str">
            <v/>
          </cell>
        </row>
        <row r="7905">
          <cell r="A7905">
            <v>44051</v>
          </cell>
          <cell r="AB7905" t="str">
            <v>3rd</v>
          </cell>
          <cell r="AC7905">
            <v>9</v>
          </cell>
          <cell r="AE7905">
            <v>100</v>
          </cell>
          <cell r="AF7905" t="str">
            <v/>
          </cell>
        </row>
        <row r="7906">
          <cell r="A7906">
            <v>44051</v>
          </cell>
          <cell r="AC7906">
            <v>5.5</v>
          </cell>
          <cell r="AE7906">
            <v>100</v>
          </cell>
          <cell r="AF7906" t="str">
            <v/>
          </cell>
        </row>
        <row r="7907">
          <cell r="A7907">
            <v>44051</v>
          </cell>
          <cell r="AB7907" t="str">
            <v>3rd</v>
          </cell>
          <cell r="AC7907">
            <v>7</v>
          </cell>
          <cell r="AE7907">
            <v>100</v>
          </cell>
          <cell r="AF7907" t="str">
            <v/>
          </cell>
        </row>
        <row r="7908">
          <cell r="A7908">
            <v>44051</v>
          </cell>
          <cell r="AB7908" t="str">
            <v>2nd</v>
          </cell>
          <cell r="AC7908">
            <v>5.5</v>
          </cell>
          <cell r="AE7908">
            <v>100</v>
          </cell>
          <cell r="AF7908" t="str">
            <v/>
          </cell>
        </row>
        <row r="7909">
          <cell r="A7909">
            <v>44051</v>
          </cell>
          <cell r="AB7909" t="str">
            <v>WON</v>
          </cell>
          <cell r="AC7909">
            <v>3.8</v>
          </cell>
          <cell r="AE7909">
            <v>100</v>
          </cell>
          <cell r="AF7909">
            <v>380</v>
          </cell>
        </row>
        <row r="7910">
          <cell r="A7910">
            <v>44051</v>
          </cell>
          <cell r="AC7910">
            <v>6.5</v>
          </cell>
          <cell r="AE7910">
            <v>100</v>
          </cell>
          <cell r="AF7910" t="str">
            <v/>
          </cell>
        </row>
        <row r="7911">
          <cell r="A7911">
            <v>44051</v>
          </cell>
          <cell r="AC7911">
            <v>13</v>
          </cell>
          <cell r="AE7911">
            <v>100</v>
          </cell>
          <cell r="AF7911" t="str">
            <v/>
          </cell>
        </row>
        <row r="7912">
          <cell r="A7912">
            <v>44051</v>
          </cell>
          <cell r="AC7912">
            <v>5</v>
          </cell>
          <cell r="AE7912">
            <v>100</v>
          </cell>
          <cell r="AF7912" t="str">
            <v/>
          </cell>
        </row>
        <row r="7913">
          <cell r="A7913">
            <v>44051</v>
          </cell>
          <cell r="AB7913" t="str">
            <v>WON</v>
          </cell>
          <cell r="AC7913">
            <v>3.3</v>
          </cell>
          <cell r="AE7913">
            <v>100</v>
          </cell>
          <cell r="AF7913">
            <v>330</v>
          </cell>
        </row>
        <row r="7914">
          <cell r="A7914">
            <v>44051</v>
          </cell>
          <cell r="AB7914" t="str">
            <v>2nd</v>
          </cell>
          <cell r="AC7914">
            <v>5</v>
          </cell>
          <cell r="AE7914">
            <v>100</v>
          </cell>
          <cell r="AF7914" t="str">
            <v/>
          </cell>
        </row>
        <row r="7915">
          <cell r="A7915">
            <v>44051</v>
          </cell>
          <cell r="AC7915">
            <v>15</v>
          </cell>
          <cell r="AE7915">
            <v>100</v>
          </cell>
          <cell r="AF7915" t="str">
            <v/>
          </cell>
        </row>
        <row r="7916">
          <cell r="A7916">
            <v>44051</v>
          </cell>
          <cell r="AB7916" t="str">
            <v>3rd</v>
          </cell>
          <cell r="AC7916">
            <v>8.5</v>
          </cell>
          <cell r="AE7916">
            <v>100</v>
          </cell>
          <cell r="AF7916" t="str">
            <v/>
          </cell>
        </row>
        <row r="7917">
          <cell r="A7917">
            <v>44058</v>
          </cell>
          <cell r="AB7917" t="str">
            <v>2nd</v>
          </cell>
          <cell r="AC7917">
            <v>2.2000000000000002</v>
          </cell>
          <cell r="AE7917">
            <v>100</v>
          </cell>
          <cell r="AF7917" t="str">
            <v/>
          </cell>
        </row>
        <row r="7918">
          <cell r="A7918">
            <v>44058</v>
          </cell>
          <cell r="AC7918">
            <v>8.5</v>
          </cell>
          <cell r="AE7918">
            <v>100</v>
          </cell>
          <cell r="AF7918" t="str">
            <v/>
          </cell>
        </row>
        <row r="7919">
          <cell r="A7919">
            <v>44058</v>
          </cell>
          <cell r="AC7919">
            <v>9</v>
          </cell>
          <cell r="AE7919">
            <v>100</v>
          </cell>
          <cell r="AF7919" t="str">
            <v/>
          </cell>
        </row>
        <row r="7920">
          <cell r="A7920">
            <v>44058</v>
          </cell>
          <cell r="AB7920" t="str">
            <v>WON</v>
          </cell>
          <cell r="AC7920">
            <v>14</v>
          </cell>
          <cell r="AE7920">
            <v>100</v>
          </cell>
          <cell r="AF7920">
            <v>1400</v>
          </cell>
        </row>
        <row r="7921">
          <cell r="A7921">
            <v>44058</v>
          </cell>
          <cell r="AC7921">
            <v>4.4000000000000004</v>
          </cell>
          <cell r="AE7921">
            <v>100</v>
          </cell>
          <cell r="AF7921" t="str">
            <v/>
          </cell>
        </row>
        <row r="7922">
          <cell r="A7922">
            <v>44058</v>
          </cell>
          <cell r="AB7922" t="str">
            <v>2nd</v>
          </cell>
          <cell r="AC7922">
            <v>4.8</v>
          </cell>
          <cell r="AE7922">
            <v>100</v>
          </cell>
          <cell r="AF7922" t="str">
            <v/>
          </cell>
        </row>
        <row r="7923">
          <cell r="A7923">
            <v>44058</v>
          </cell>
          <cell r="AC7923">
            <v>7</v>
          </cell>
          <cell r="AE7923">
            <v>100</v>
          </cell>
          <cell r="AF7923" t="str">
            <v/>
          </cell>
        </row>
        <row r="7924">
          <cell r="A7924">
            <v>44058</v>
          </cell>
          <cell r="AC7924">
            <v>5</v>
          </cell>
          <cell r="AE7924">
            <v>100</v>
          </cell>
          <cell r="AF7924" t="str">
            <v/>
          </cell>
        </row>
        <row r="7925">
          <cell r="A7925">
            <v>44058</v>
          </cell>
          <cell r="AB7925" t="str">
            <v>WON</v>
          </cell>
          <cell r="AC7925">
            <v>5.8</v>
          </cell>
          <cell r="AE7925">
            <v>100</v>
          </cell>
          <cell r="AF7925">
            <v>580</v>
          </cell>
        </row>
        <row r="7926">
          <cell r="A7926">
            <v>44058</v>
          </cell>
          <cell r="AC7926">
            <v>9</v>
          </cell>
          <cell r="AE7926">
            <v>100</v>
          </cell>
          <cell r="AF7926" t="str">
            <v/>
          </cell>
        </row>
        <row r="7927">
          <cell r="A7927">
            <v>44058</v>
          </cell>
          <cell r="AB7927" t="str">
            <v>3rd</v>
          </cell>
          <cell r="AC7927">
            <v>8.5</v>
          </cell>
          <cell r="AE7927">
            <v>100</v>
          </cell>
          <cell r="AF7927" t="str">
            <v/>
          </cell>
        </row>
        <row r="7928">
          <cell r="A7928">
            <v>44058</v>
          </cell>
          <cell r="AB7928" t="str">
            <v>2nd</v>
          </cell>
          <cell r="AC7928">
            <v>1.85</v>
          </cell>
          <cell r="AE7928">
            <v>100</v>
          </cell>
          <cell r="AF7928" t="str">
            <v/>
          </cell>
        </row>
        <row r="7929">
          <cell r="A7929">
            <v>44058</v>
          </cell>
          <cell r="AC7929">
            <v>11</v>
          </cell>
          <cell r="AE7929">
            <v>100</v>
          </cell>
          <cell r="AF7929" t="str">
            <v/>
          </cell>
        </row>
        <row r="7930">
          <cell r="A7930">
            <v>44058</v>
          </cell>
          <cell r="AC7930">
            <v>11</v>
          </cell>
          <cell r="AE7930">
            <v>100</v>
          </cell>
          <cell r="AF7930" t="str">
            <v/>
          </cell>
        </row>
        <row r="7931">
          <cell r="A7931">
            <v>44058</v>
          </cell>
          <cell r="AB7931" t="str">
            <v>WON</v>
          </cell>
          <cell r="AC7931">
            <v>11</v>
          </cell>
          <cell r="AE7931">
            <v>100</v>
          </cell>
          <cell r="AF7931">
            <v>1100</v>
          </cell>
        </row>
        <row r="7932">
          <cell r="A7932">
            <v>44058</v>
          </cell>
          <cell r="AC7932">
            <v>4.4000000000000004</v>
          </cell>
          <cell r="AE7932">
            <v>100</v>
          </cell>
          <cell r="AF7932" t="str">
            <v/>
          </cell>
        </row>
        <row r="7933">
          <cell r="A7933">
            <v>44058</v>
          </cell>
          <cell r="AB7933" t="str">
            <v>WON</v>
          </cell>
          <cell r="AC7933">
            <v>4.2</v>
          </cell>
          <cell r="AE7933">
            <v>100</v>
          </cell>
          <cell r="AF7933">
            <v>420</v>
          </cell>
        </row>
        <row r="7934">
          <cell r="A7934">
            <v>44058</v>
          </cell>
          <cell r="AB7934" t="str">
            <v>2nd</v>
          </cell>
          <cell r="AC7934">
            <v>4.4000000000000004</v>
          </cell>
          <cell r="AE7934">
            <v>100</v>
          </cell>
          <cell r="AF7934" t="str">
            <v/>
          </cell>
        </row>
        <row r="7935">
          <cell r="A7935">
            <v>44058</v>
          </cell>
          <cell r="AC7935">
            <v>7.5</v>
          </cell>
          <cell r="AE7935">
            <v>100</v>
          </cell>
          <cell r="AF7935" t="str">
            <v/>
          </cell>
        </row>
        <row r="7936">
          <cell r="A7936">
            <v>44058</v>
          </cell>
          <cell r="AC7936">
            <v>12</v>
          </cell>
          <cell r="AE7936">
            <v>100</v>
          </cell>
          <cell r="AF7936" t="str">
            <v/>
          </cell>
        </row>
        <row r="7937">
          <cell r="A7937">
            <v>44058</v>
          </cell>
          <cell r="AB7937" t="str">
            <v>WON</v>
          </cell>
          <cell r="AC7937">
            <v>5.8</v>
          </cell>
          <cell r="AE7937">
            <v>100</v>
          </cell>
          <cell r="AF7937">
            <v>580</v>
          </cell>
        </row>
        <row r="7938">
          <cell r="A7938">
            <v>44058</v>
          </cell>
          <cell r="AC7938">
            <v>6.5</v>
          </cell>
          <cell r="AE7938">
            <v>100</v>
          </cell>
          <cell r="AF7938" t="str">
            <v/>
          </cell>
        </row>
        <row r="7939">
          <cell r="A7939">
            <v>44058</v>
          </cell>
          <cell r="AC7939">
            <v>7.5</v>
          </cell>
          <cell r="AE7939">
            <v>100</v>
          </cell>
          <cell r="AF7939" t="str">
            <v/>
          </cell>
        </row>
        <row r="7940">
          <cell r="A7940">
            <v>44058</v>
          </cell>
          <cell r="AC7940">
            <v>6</v>
          </cell>
          <cell r="AE7940">
            <v>100</v>
          </cell>
          <cell r="AF7940" t="str">
            <v/>
          </cell>
        </row>
        <row r="7941">
          <cell r="A7941">
            <v>44058</v>
          </cell>
          <cell r="AC7941">
            <v>15</v>
          </cell>
          <cell r="AE7941">
            <v>100</v>
          </cell>
          <cell r="AF7941" t="str">
            <v/>
          </cell>
        </row>
        <row r="7942">
          <cell r="A7942">
            <v>44058</v>
          </cell>
          <cell r="AC7942">
            <v>15</v>
          </cell>
          <cell r="AE7942">
            <v>100</v>
          </cell>
          <cell r="AF7942" t="str">
            <v/>
          </cell>
        </row>
        <row r="7943">
          <cell r="A7943">
            <v>44058</v>
          </cell>
          <cell r="AB7943" t="str">
            <v>WON</v>
          </cell>
          <cell r="AC7943">
            <v>2.0499999999999998</v>
          </cell>
          <cell r="AE7943">
            <v>100</v>
          </cell>
          <cell r="AF7943">
            <v>204.99999999999997</v>
          </cell>
        </row>
        <row r="7944">
          <cell r="A7944">
            <v>44058</v>
          </cell>
          <cell r="AC7944">
            <v>9.5</v>
          </cell>
          <cell r="AE7944">
            <v>100</v>
          </cell>
          <cell r="AF7944" t="str">
            <v/>
          </cell>
        </row>
        <row r="7945">
          <cell r="A7945">
            <v>44058</v>
          </cell>
          <cell r="AB7945" t="str">
            <v>2nd</v>
          </cell>
          <cell r="AC7945">
            <v>31</v>
          </cell>
          <cell r="AE7945">
            <v>100</v>
          </cell>
          <cell r="AF7945" t="str">
            <v/>
          </cell>
        </row>
        <row r="7946">
          <cell r="A7946">
            <v>44058</v>
          </cell>
          <cell r="AC7946">
            <v>17</v>
          </cell>
          <cell r="AE7946">
            <v>100</v>
          </cell>
          <cell r="AF7946" t="str">
            <v/>
          </cell>
        </row>
        <row r="7947">
          <cell r="A7947">
            <v>44065</v>
          </cell>
          <cell r="AB7947" t="str">
            <v>2nd</v>
          </cell>
          <cell r="AC7947">
            <v>2.4500000000000002</v>
          </cell>
          <cell r="AE7947">
            <v>100</v>
          </cell>
          <cell r="AF7947" t="str">
            <v/>
          </cell>
        </row>
        <row r="7948">
          <cell r="A7948">
            <v>44065</v>
          </cell>
          <cell r="AB7948" t="str">
            <v>WON</v>
          </cell>
          <cell r="AC7948">
            <v>10.3</v>
          </cell>
          <cell r="AE7948">
            <v>100</v>
          </cell>
          <cell r="AF7948">
            <v>1030</v>
          </cell>
        </row>
        <row r="7949">
          <cell r="A7949">
            <v>44065</v>
          </cell>
          <cell r="AC7949">
            <v>4</v>
          </cell>
          <cell r="AE7949">
            <v>100</v>
          </cell>
          <cell r="AF7949" t="str">
            <v/>
          </cell>
        </row>
        <row r="7950">
          <cell r="A7950">
            <v>44065</v>
          </cell>
          <cell r="AC7950">
            <v>14</v>
          </cell>
          <cell r="AE7950">
            <v>100</v>
          </cell>
          <cell r="AF7950" t="str">
            <v/>
          </cell>
        </row>
        <row r="7951">
          <cell r="A7951">
            <v>44065</v>
          </cell>
          <cell r="AC7951">
            <v>6.5</v>
          </cell>
          <cell r="AE7951">
            <v>100</v>
          </cell>
          <cell r="AF7951" t="str">
            <v/>
          </cell>
        </row>
        <row r="7952">
          <cell r="A7952">
            <v>44065</v>
          </cell>
          <cell r="AB7952" t="str">
            <v>WON</v>
          </cell>
          <cell r="AC7952">
            <v>1.85</v>
          </cell>
          <cell r="AE7952">
            <v>100</v>
          </cell>
          <cell r="AF7952">
            <v>185</v>
          </cell>
        </row>
        <row r="7953">
          <cell r="A7953">
            <v>44065</v>
          </cell>
          <cell r="AC7953">
            <v>10</v>
          </cell>
          <cell r="AE7953">
            <v>100</v>
          </cell>
          <cell r="AF7953" t="str">
            <v/>
          </cell>
        </row>
        <row r="7954">
          <cell r="A7954">
            <v>44065</v>
          </cell>
          <cell r="AB7954" t="str">
            <v>2nd</v>
          </cell>
          <cell r="AC7954">
            <v>17</v>
          </cell>
          <cell r="AE7954">
            <v>100</v>
          </cell>
          <cell r="AF7954" t="str">
            <v/>
          </cell>
        </row>
        <row r="7955">
          <cell r="A7955">
            <v>44065</v>
          </cell>
          <cell r="AC7955">
            <v>21</v>
          </cell>
          <cell r="AE7955">
            <v>100</v>
          </cell>
          <cell r="AF7955" t="str">
            <v/>
          </cell>
        </row>
        <row r="7956">
          <cell r="A7956">
            <v>44065</v>
          </cell>
          <cell r="AB7956" t="str">
            <v>Ntd</v>
          </cell>
          <cell r="AC7956">
            <v>7</v>
          </cell>
          <cell r="AE7956">
            <v>100</v>
          </cell>
          <cell r="AF7956" t="str">
            <v/>
          </cell>
        </row>
        <row r="7957">
          <cell r="A7957">
            <v>44065</v>
          </cell>
          <cell r="AC7957">
            <v>3</v>
          </cell>
          <cell r="AE7957">
            <v>100</v>
          </cell>
          <cell r="AF7957" t="str">
            <v/>
          </cell>
        </row>
        <row r="7958">
          <cell r="A7958">
            <v>44065</v>
          </cell>
          <cell r="AB7958" t="str">
            <v>3rd</v>
          </cell>
          <cell r="AC7958">
            <v>2.7</v>
          </cell>
          <cell r="AE7958">
            <v>100</v>
          </cell>
          <cell r="AF7958" t="str">
            <v/>
          </cell>
        </row>
        <row r="7959">
          <cell r="A7959">
            <v>44065</v>
          </cell>
          <cell r="AC7959">
            <v>21</v>
          </cell>
          <cell r="AE7959">
            <v>100</v>
          </cell>
          <cell r="AF7959" t="str">
            <v/>
          </cell>
        </row>
        <row r="7960">
          <cell r="A7960">
            <v>44065</v>
          </cell>
          <cell r="AC7960">
            <v>9.5</v>
          </cell>
          <cell r="AE7960">
            <v>100</v>
          </cell>
          <cell r="AF7960" t="str">
            <v/>
          </cell>
        </row>
        <row r="7961">
          <cell r="A7961">
            <v>44065</v>
          </cell>
          <cell r="AB7961" t="str">
            <v>2nd</v>
          </cell>
          <cell r="AC7961">
            <v>31</v>
          </cell>
          <cell r="AE7961">
            <v>100</v>
          </cell>
          <cell r="AF7961" t="str">
            <v/>
          </cell>
        </row>
        <row r="7962">
          <cell r="A7962">
            <v>44072</v>
          </cell>
          <cell r="AB7962" t="str">
            <v>WON</v>
          </cell>
          <cell r="AC7962">
            <v>2.5</v>
          </cell>
          <cell r="AE7962">
            <v>100</v>
          </cell>
          <cell r="AF7962">
            <v>250</v>
          </cell>
        </row>
        <row r="7963">
          <cell r="A7963">
            <v>44072</v>
          </cell>
          <cell r="AC7963">
            <v>3.6</v>
          </cell>
          <cell r="AE7963">
            <v>100</v>
          </cell>
          <cell r="AF7963" t="str">
            <v/>
          </cell>
        </row>
        <row r="7964">
          <cell r="A7964">
            <v>44072</v>
          </cell>
          <cell r="AC7964">
            <v>11</v>
          </cell>
          <cell r="AE7964">
            <v>100</v>
          </cell>
          <cell r="AF7964" t="str">
            <v/>
          </cell>
        </row>
        <row r="7965">
          <cell r="A7965">
            <v>44072</v>
          </cell>
          <cell r="AB7965" t="str">
            <v>Ntd</v>
          </cell>
          <cell r="AC7965">
            <v>8.5</v>
          </cell>
          <cell r="AE7965">
            <v>100</v>
          </cell>
          <cell r="AF7965" t="str">
            <v/>
          </cell>
        </row>
        <row r="7966">
          <cell r="A7966">
            <v>44072</v>
          </cell>
          <cell r="AB7966" t="str">
            <v>2nd</v>
          </cell>
          <cell r="AC7966">
            <v>5.5</v>
          </cell>
          <cell r="AE7966">
            <v>100</v>
          </cell>
          <cell r="AF7966" t="str">
            <v/>
          </cell>
        </row>
        <row r="7967">
          <cell r="A7967">
            <v>44072</v>
          </cell>
          <cell r="AB7967" t="str">
            <v>3rd</v>
          </cell>
          <cell r="AC7967">
            <v>7</v>
          </cell>
          <cell r="AE7967">
            <v>100</v>
          </cell>
          <cell r="AF7967" t="str">
            <v/>
          </cell>
        </row>
        <row r="7968">
          <cell r="A7968">
            <v>44072</v>
          </cell>
          <cell r="AC7968">
            <v>14</v>
          </cell>
          <cell r="AE7968">
            <v>100</v>
          </cell>
          <cell r="AF7968" t="str">
            <v/>
          </cell>
        </row>
        <row r="7969">
          <cell r="A7969">
            <v>44072</v>
          </cell>
          <cell r="AC7969">
            <v>7.5</v>
          </cell>
          <cell r="AE7969">
            <v>100</v>
          </cell>
          <cell r="AF7969" t="str">
            <v/>
          </cell>
        </row>
        <row r="7970">
          <cell r="A7970">
            <v>44072</v>
          </cell>
          <cell r="AC7970">
            <v>3.8</v>
          </cell>
          <cell r="AE7970">
            <v>100</v>
          </cell>
          <cell r="AF7970" t="str">
            <v/>
          </cell>
        </row>
        <row r="7971">
          <cell r="A7971">
            <v>44072</v>
          </cell>
          <cell r="AB7971" t="str">
            <v>2nd</v>
          </cell>
          <cell r="AC7971">
            <v>17</v>
          </cell>
          <cell r="AE7971">
            <v>100</v>
          </cell>
          <cell r="AF7971" t="str">
            <v/>
          </cell>
        </row>
        <row r="7972">
          <cell r="A7972">
            <v>44072</v>
          </cell>
          <cell r="AB7972" t="str">
            <v>2nd</v>
          </cell>
          <cell r="AC7972">
            <v>4.2</v>
          </cell>
          <cell r="AE7972">
            <v>100</v>
          </cell>
          <cell r="AF7972" t="str">
            <v/>
          </cell>
        </row>
        <row r="7973">
          <cell r="A7973">
            <v>44072</v>
          </cell>
          <cell r="AC7973">
            <v>5.5</v>
          </cell>
          <cell r="AE7973">
            <v>100</v>
          </cell>
          <cell r="AF7973" t="str">
            <v/>
          </cell>
        </row>
        <row r="7974">
          <cell r="A7974">
            <v>44072</v>
          </cell>
          <cell r="AC7974">
            <v>17</v>
          </cell>
          <cell r="AE7974">
            <v>100</v>
          </cell>
          <cell r="AF7974" t="str">
            <v/>
          </cell>
        </row>
        <row r="7975">
          <cell r="A7975">
            <v>44072</v>
          </cell>
          <cell r="AB7975" t="str">
            <v>3rd</v>
          </cell>
          <cell r="AC7975">
            <v>8.5</v>
          </cell>
          <cell r="AE7975">
            <v>100</v>
          </cell>
          <cell r="AF7975" t="str">
            <v/>
          </cell>
        </row>
        <row r="7976">
          <cell r="A7976">
            <v>44072</v>
          </cell>
          <cell r="AC7976">
            <v>17</v>
          </cell>
          <cell r="AE7976">
            <v>100</v>
          </cell>
          <cell r="AF7976" t="str">
            <v/>
          </cell>
        </row>
        <row r="7977">
          <cell r="A7977">
            <v>44072</v>
          </cell>
          <cell r="AC7977">
            <v>7.5</v>
          </cell>
          <cell r="AE7977">
            <v>100</v>
          </cell>
          <cell r="AF7977" t="str">
            <v/>
          </cell>
        </row>
        <row r="7978">
          <cell r="A7978">
            <v>44072</v>
          </cell>
          <cell r="AB7978" t="str">
            <v>3rd</v>
          </cell>
          <cell r="AC7978">
            <v>5</v>
          </cell>
          <cell r="AE7978">
            <v>100</v>
          </cell>
          <cell r="AF7978" t="str">
            <v/>
          </cell>
        </row>
        <row r="7979">
          <cell r="A7979">
            <v>44072</v>
          </cell>
          <cell r="AC7979">
            <v>7.5</v>
          </cell>
          <cell r="AE7979">
            <v>100</v>
          </cell>
          <cell r="AF7979" t="str">
            <v/>
          </cell>
        </row>
        <row r="7980">
          <cell r="A7980">
            <v>44072</v>
          </cell>
          <cell r="AB7980" t="str">
            <v>2nd</v>
          </cell>
          <cell r="AC7980">
            <v>3</v>
          </cell>
          <cell r="AE7980">
            <v>100</v>
          </cell>
          <cell r="AF7980" t="str">
            <v/>
          </cell>
        </row>
        <row r="7981">
          <cell r="A7981">
            <v>44072</v>
          </cell>
          <cell r="AC7981">
            <v>26</v>
          </cell>
          <cell r="AE7981">
            <v>100</v>
          </cell>
          <cell r="AF7981" t="str">
            <v/>
          </cell>
        </row>
        <row r="7982">
          <cell r="A7982">
            <v>44072</v>
          </cell>
          <cell r="AC7982">
            <v>8</v>
          </cell>
          <cell r="AE7982">
            <v>100</v>
          </cell>
          <cell r="AF7982" t="str">
            <v/>
          </cell>
        </row>
        <row r="7983">
          <cell r="A7983">
            <v>44072</v>
          </cell>
          <cell r="AC7983">
            <v>5</v>
          </cell>
          <cell r="AE7983">
            <v>100</v>
          </cell>
          <cell r="AF7983" t="str">
            <v/>
          </cell>
        </row>
        <row r="7984">
          <cell r="A7984">
            <v>44072</v>
          </cell>
          <cell r="AC7984">
            <v>12</v>
          </cell>
          <cell r="AE7984">
            <v>100</v>
          </cell>
          <cell r="AF7984" t="str">
            <v/>
          </cell>
        </row>
        <row r="7985">
          <cell r="A7985">
            <v>44072</v>
          </cell>
          <cell r="AB7985" t="str">
            <v>2nd</v>
          </cell>
          <cell r="AC7985">
            <v>4.5999999999999996</v>
          </cell>
          <cell r="AE7985">
            <v>100</v>
          </cell>
          <cell r="AF7985" t="str">
            <v/>
          </cell>
        </row>
        <row r="7986">
          <cell r="A7986">
            <v>44072</v>
          </cell>
          <cell r="AB7986" t="str">
            <v>WON</v>
          </cell>
          <cell r="AC7986">
            <v>8.1999999999999993</v>
          </cell>
          <cell r="AE7986">
            <v>100</v>
          </cell>
          <cell r="AF7986">
            <v>819.99999999999989</v>
          </cell>
        </row>
        <row r="7987">
          <cell r="A7987">
            <v>44072</v>
          </cell>
          <cell r="AB7987" t="str">
            <v>3rd</v>
          </cell>
          <cell r="AC7987">
            <v>5.5</v>
          </cell>
          <cell r="AE7987">
            <v>100</v>
          </cell>
          <cell r="AF7987" t="str">
            <v/>
          </cell>
        </row>
        <row r="7988">
          <cell r="A7988">
            <v>44072</v>
          </cell>
          <cell r="AC7988">
            <v>6</v>
          </cell>
          <cell r="AE7988">
            <v>100</v>
          </cell>
          <cell r="AF7988" t="str">
            <v/>
          </cell>
        </row>
        <row r="7989">
          <cell r="A7989">
            <v>44072</v>
          </cell>
          <cell r="AB7989" t="str">
            <v>2nd</v>
          </cell>
          <cell r="AC7989">
            <v>3</v>
          </cell>
          <cell r="AE7989">
            <v>100</v>
          </cell>
          <cell r="AF7989" t="str">
            <v/>
          </cell>
        </row>
        <row r="7990">
          <cell r="A7990">
            <v>44072</v>
          </cell>
          <cell r="AC7990">
            <v>10</v>
          </cell>
          <cell r="AE7990">
            <v>100</v>
          </cell>
          <cell r="AF7990" t="str">
            <v/>
          </cell>
        </row>
        <row r="7991">
          <cell r="A7991">
            <v>44072</v>
          </cell>
          <cell r="AC7991">
            <v>51</v>
          </cell>
          <cell r="AE7991">
            <v>100</v>
          </cell>
          <cell r="AF7991" t="str">
            <v/>
          </cell>
        </row>
        <row r="7992">
          <cell r="A7992">
            <v>44072</v>
          </cell>
          <cell r="AB7992" t="str">
            <v>L/Scr</v>
          </cell>
          <cell r="AC7992">
            <v>1</v>
          </cell>
          <cell r="AE7992" t="str">
            <v/>
          </cell>
          <cell r="AF7992" t="str">
            <v/>
          </cell>
        </row>
        <row r="7993">
          <cell r="A7993">
            <v>44072</v>
          </cell>
          <cell r="AC7993">
            <v>15</v>
          </cell>
          <cell r="AE7993">
            <v>100</v>
          </cell>
          <cell r="AF7993" t="str">
            <v/>
          </cell>
        </row>
        <row r="7994">
          <cell r="A7994">
            <v>44072</v>
          </cell>
          <cell r="AC7994">
            <v>12</v>
          </cell>
          <cell r="AE7994">
            <v>100</v>
          </cell>
          <cell r="AF7994" t="str">
            <v/>
          </cell>
        </row>
        <row r="7995">
          <cell r="A7995">
            <v>44072</v>
          </cell>
          <cell r="AC7995">
            <v>21</v>
          </cell>
          <cell r="AE7995">
            <v>100</v>
          </cell>
          <cell r="AF7995" t="str">
            <v/>
          </cell>
        </row>
        <row r="7996">
          <cell r="A7996">
            <v>44072</v>
          </cell>
          <cell r="AC7996">
            <v>7.5</v>
          </cell>
          <cell r="AE7996">
            <v>100</v>
          </cell>
          <cell r="AF7996" t="str">
            <v/>
          </cell>
        </row>
        <row r="7997">
          <cell r="A7997">
            <v>44072</v>
          </cell>
          <cell r="AC7997">
            <v>6.5</v>
          </cell>
          <cell r="AE7997">
            <v>100</v>
          </cell>
          <cell r="AF7997" t="str">
            <v/>
          </cell>
        </row>
        <row r="7998">
          <cell r="A7998">
            <v>44072</v>
          </cell>
          <cell r="AB7998" t="str">
            <v>2nd</v>
          </cell>
          <cell r="AC7998">
            <v>6.5</v>
          </cell>
          <cell r="AE7998">
            <v>100</v>
          </cell>
          <cell r="AF7998" t="str">
            <v/>
          </cell>
        </row>
        <row r="7999">
          <cell r="A7999">
            <v>44072</v>
          </cell>
          <cell r="AC7999">
            <v>3</v>
          </cell>
          <cell r="AE7999">
            <v>100</v>
          </cell>
          <cell r="AF7999" t="str">
            <v/>
          </cell>
        </row>
        <row r="8000">
          <cell r="A8000">
            <v>44072</v>
          </cell>
          <cell r="AB8000" t="str">
            <v>3rd</v>
          </cell>
          <cell r="AC8000">
            <v>21</v>
          </cell>
          <cell r="AE8000">
            <v>100</v>
          </cell>
          <cell r="AF8000" t="str">
            <v/>
          </cell>
        </row>
        <row r="8001">
          <cell r="A8001">
            <v>44072</v>
          </cell>
          <cell r="AB8001" t="str">
            <v>WON</v>
          </cell>
          <cell r="AC8001">
            <v>14</v>
          </cell>
          <cell r="AE8001">
            <v>100</v>
          </cell>
          <cell r="AF8001">
            <v>1400</v>
          </cell>
        </row>
        <row r="8002">
          <cell r="A8002">
            <v>44079</v>
          </cell>
          <cell r="AB8002" t="str">
            <v>WON</v>
          </cell>
          <cell r="AC8002">
            <v>2.7</v>
          </cell>
          <cell r="AE8002">
            <v>100</v>
          </cell>
          <cell r="AF8002">
            <v>270</v>
          </cell>
        </row>
        <row r="8003">
          <cell r="A8003">
            <v>44079</v>
          </cell>
          <cell r="AC8003">
            <v>4.5999999999999996</v>
          </cell>
          <cell r="AE8003">
            <v>100</v>
          </cell>
          <cell r="AF8003" t="str">
            <v/>
          </cell>
        </row>
        <row r="8004">
          <cell r="A8004">
            <v>44079</v>
          </cell>
          <cell r="AC8004">
            <v>12</v>
          </cell>
          <cell r="AE8004">
            <v>100</v>
          </cell>
          <cell r="AF8004" t="str">
            <v/>
          </cell>
        </row>
        <row r="8005">
          <cell r="A8005">
            <v>44079</v>
          </cell>
          <cell r="AC8005">
            <v>14</v>
          </cell>
          <cell r="AE8005">
            <v>100</v>
          </cell>
          <cell r="AF8005" t="str">
            <v/>
          </cell>
        </row>
        <row r="8006">
          <cell r="A8006">
            <v>44079</v>
          </cell>
          <cell r="AC8006">
            <v>21</v>
          </cell>
          <cell r="AE8006">
            <v>100</v>
          </cell>
          <cell r="AF8006" t="str">
            <v/>
          </cell>
        </row>
        <row r="8007">
          <cell r="A8007">
            <v>44079</v>
          </cell>
          <cell r="AB8007" t="str">
            <v>2nd</v>
          </cell>
          <cell r="AC8007">
            <v>8</v>
          </cell>
          <cell r="AE8007">
            <v>100</v>
          </cell>
          <cell r="AF8007" t="str">
            <v/>
          </cell>
        </row>
        <row r="8008">
          <cell r="A8008">
            <v>44079</v>
          </cell>
          <cell r="AB8008" t="str">
            <v>WON</v>
          </cell>
          <cell r="AC8008">
            <v>2.15</v>
          </cell>
          <cell r="AE8008">
            <v>100</v>
          </cell>
          <cell r="AF8008">
            <v>215</v>
          </cell>
        </row>
        <row r="8009">
          <cell r="A8009">
            <v>44079</v>
          </cell>
          <cell r="AC8009">
            <v>4.4000000000000004</v>
          </cell>
          <cell r="AE8009">
            <v>100</v>
          </cell>
          <cell r="AF8009" t="str">
            <v/>
          </cell>
        </row>
        <row r="8010">
          <cell r="A8010">
            <v>44079</v>
          </cell>
          <cell r="AC8010">
            <v>17</v>
          </cell>
          <cell r="AE8010">
            <v>100</v>
          </cell>
          <cell r="AF8010" t="str">
            <v/>
          </cell>
        </row>
        <row r="8011">
          <cell r="A8011">
            <v>44079</v>
          </cell>
          <cell r="AC8011">
            <v>12</v>
          </cell>
          <cell r="AE8011">
            <v>100</v>
          </cell>
          <cell r="AF8011" t="str">
            <v/>
          </cell>
        </row>
        <row r="8012">
          <cell r="A8012">
            <v>44079</v>
          </cell>
          <cell r="AB8012" t="str">
            <v>3rd</v>
          </cell>
          <cell r="AC8012">
            <v>3.2</v>
          </cell>
          <cell r="AE8012">
            <v>100</v>
          </cell>
          <cell r="AF8012" t="str">
            <v/>
          </cell>
        </row>
        <row r="8013">
          <cell r="A8013">
            <v>44079</v>
          </cell>
          <cell r="AB8013" t="str">
            <v>WON</v>
          </cell>
          <cell r="AC8013">
            <v>2.35</v>
          </cell>
          <cell r="AE8013">
            <v>100</v>
          </cell>
          <cell r="AF8013">
            <v>235</v>
          </cell>
        </row>
        <row r="8014">
          <cell r="A8014">
            <v>44079</v>
          </cell>
          <cell r="AC8014">
            <v>17</v>
          </cell>
          <cell r="AE8014">
            <v>100</v>
          </cell>
          <cell r="AF8014" t="str">
            <v/>
          </cell>
        </row>
        <row r="8015">
          <cell r="A8015">
            <v>44079</v>
          </cell>
          <cell r="AB8015" t="str">
            <v>2nd</v>
          </cell>
          <cell r="AC8015">
            <v>7.5</v>
          </cell>
          <cell r="AE8015">
            <v>100</v>
          </cell>
          <cell r="AF8015" t="str">
            <v/>
          </cell>
        </row>
        <row r="8016">
          <cell r="A8016">
            <v>44079</v>
          </cell>
          <cell r="AC8016">
            <v>18</v>
          </cell>
          <cell r="AE8016">
            <v>100</v>
          </cell>
          <cell r="AF8016" t="str">
            <v/>
          </cell>
        </row>
        <row r="8017">
          <cell r="A8017">
            <v>44079</v>
          </cell>
          <cell r="AC8017">
            <v>8</v>
          </cell>
          <cell r="AE8017">
            <v>100</v>
          </cell>
          <cell r="AF8017" t="str">
            <v/>
          </cell>
        </row>
        <row r="8018">
          <cell r="A8018">
            <v>44079</v>
          </cell>
          <cell r="AB8018" t="str">
            <v>WON</v>
          </cell>
          <cell r="AC8018">
            <v>4.5999999999999996</v>
          </cell>
          <cell r="AE8018">
            <v>100</v>
          </cell>
          <cell r="AF8018">
            <v>459.99999999999994</v>
          </cell>
        </row>
        <row r="8019">
          <cell r="A8019">
            <v>44079</v>
          </cell>
          <cell r="AC8019">
            <v>4.2</v>
          </cell>
          <cell r="AE8019">
            <v>100</v>
          </cell>
          <cell r="AF8019" t="str">
            <v/>
          </cell>
        </row>
        <row r="8020">
          <cell r="A8020">
            <v>44079</v>
          </cell>
          <cell r="AB8020" t="str">
            <v>3rd</v>
          </cell>
          <cell r="AC8020">
            <v>3.9</v>
          </cell>
          <cell r="AE8020">
            <v>100</v>
          </cell>
          <cell r="AF8020" t="str">
            <v/>
          </cell>
        </row>
        <row r="8021">
          <cell r="A8021">
            <v>44079</v>
          </cell>
          <cell r="AC8021">
            <v>14</v>
          </cell>
          <cell r="AE8021">
            <v>100</v>
          </cell>
          <cell r="AF8021" t="str">
            <v/>
          </cell>
        </row>
        <row r="8022">
          <cell r="A8022">
            <v>44079</v>
          </cell>
          <cell r="AB8022" t="str">
            <v>2nd</v>
          </cell>
          <cell r="AC8022">
            <v>3.6</v>
          </cell>
          <cell r="AE8022">
            <v>100</v>
          </cell>
          <cell r="AF8022" t="str">
            <v/>
          </cell>
        </row>
        <row r="8023">
          <cell r="A8023">
            <v>44079</v>
          </cell>
          <cell r="AC8023">
            <v>11</v>
          </cell>
          <cell r="AE8023">
            <v>100</v>
          </cell>
          <cell r="AF8023" t="str">
            <v/>
          </cell>
        </row>
        <row r="8024">
          <cell r="A8024">
            <v>44079</v>
          </cell>
          <cell r="AC8024">
            <v>7</v>
          </cell>
          <cell r="AE8024">
            <v>100</v>
          </cell>
          <cell r="AF8024" t="str">
            <v/>
          </cell>
        </row>
        <row r="8025">
          <cell r="A8025">
            <v>44079</v>
          </cell>
          <cell r="AB8025" t="str">
            <v>3rd</v>
          </cell>
          <cell r="AC8025">
            <v>5.5</v>
          </cell>
          <cell r="AE8025">
            <v>100</v>
          </cell>
          <cell r="AF8025" t="str">
            <v/>
          </cell>
        </row>
        <row r="8026">
          <cell r="A8026">
            <v>44079</v>
          </cell>
          <cell r="AC8026">
            <v>4.8</v>
          </cell>
          <cell r="AE8026">
            <v>100</v>
          </cell>
          <cell r="AF8026" t="str">
            <v/>
          </cell>
        </row>
        <row r="8027">
          <cell r="A8027">
            <v>44079</v>
          </cell>
          <cell r="AB8027" t="str">
            <v>3rd</v>
          </cell>
          <cell r="AC8027">
            <v>2.7</v>
          </cell>
          <cell r="AE8027">
            <v>100</v>
          </cell>
          <cell r="AF8027" t="str">
            <v/>
          </cell>
        </row>
        <row r="8028">
          <cell r="A8028">
            <v>44079</v>
          </cell>
          <cell r="AB8028" t="str">
            <v>WON</v>
          </cell>
          <cell r="AC8028">
            <v>4.2</v>
          </cell>
          <cell r="AE8028">
            <v>100</v>
          </cell>
          <cell r="AF8028">
            <v>420</v>
          </cell>
        </row>
        <row r="8029">
          <cell r="A8029">
            <v>44079</v>
          </cell>
          <cell r="AC8029">
            <v>13</v>
          </cell>
          <cell r="AE8029">
            <v>100</v>
          </cell>
          <cell r="AF8029" t="str">
            <v/>
          </cell>
        </row>
        <row r="8030">
          <cell r="A8030">
            <v>44079</v>
          </cell>
          <cell r="AC8030">
            <v>10</v>
          </cell>
          <cell r="AE8030">
            <v>100</v>
          </cell>
          <cell r="AF8030" t="str">
            <v/>
          </cell>
        </row>
        <row r="8031">
          <cell r="A8031">
            <v>44079</v>
          </cell>
          <cell r="AB8031" t="str">
            <v>2nd</v>
          </cell>
          <cell r="AC8031">
            <v>17</v>
          </cell>
          <cell r="AE8031">
            <v>100</v>
          </cell>
          <cell r="AF8031" t="str">
            <v/>
          </cell>
        </row>
        <row r="8032">
          <cell r="A8032">
            <v>44086</v>
          </cell>
          <cell r="AB8032" t="str">
            <v>2nd</v>
          </cell>
          <cell r="AC8032">
            <v>4.2</v>
          </cell>
          <cell r="AE8032">
            <v>100</v>
          </cell>
          <cell r="AF8032" t="str">
            <v/>
          </cell>
        </row>
        <row r="8033">
          <cell r="A8033">
            <v>44086</v>
          </cell>
          <cell r="AC8033">
            <v>13</v>
          </cell>
          <cell r="AE8033">
            <v>100</v>
          </cell>
          <cell r="AF8033" t="str">
            <v/>
          </cell>
        </row>
        <row r="8034">
          <cell r="A8034">
            <v>44086</v>
          </cell>
          <cell r="AB8034" t="str">
            <v>3rd</v>
          </cell>
          <cell r="AC8034">
            <v>2.35</v>
          </cell>
          <cell r="AE8034">
            <v>100</v>
          </cell>
          <cell r="AF8034" t="str">
            <v/>
          </cell>
        </row>
        <row r="8035">
          <cell r="A8035">
            <v>44086</v>
          </cell>
          <cell r="AB8035" t="str">
            <v>WON</v>
          </cell>
          <cell r="AC8035">
            <v>13</v>
          </cell>
          <cell r="AE8035">
            <v>100</v>
          </cell>
          <cell r="AF8035">
            <v>1300</v>
          </cell>
        </row>
        <row r="8036">
          <cell r="A8036">
            <v>44086</v>
          </cell>
          <cell r="AC8036">
            <v>21</v>
          </cell>
          <cell r="AE8036">
            <v>100</v>
          </cell>
          <cell r="AF8036" t="str">
            <v/>
          </cell>
        </row>
        <row r="8037">
          <cell r="A8037">
            <v>44086</v>
          </cell>
          <cell r="AC8037">
            <v>3.7</v>
          </cell>
          <cell r="AE8037">
            <v>100</v>
          </cell>
          <cell r="AF8037" t="str">
            <v/>
          </cell>
        </row>
        <row r="8038">
          <cell r="A8038">
            <v>44086</v>
          </cell>
          <cell r="AB8038" t="str">
            <v>3rd</v>
          </cell>
          <cell r="AC8038">
            <v>7.5</v>
          </cell>
          <cell r="AE8038">
            <v>100</v>
          </cell>
          <cell r="AF8038" t="str">
            <v/>
          </cell>
        </row>
        <row r="8039">
          <cell r="A8039">
            <v>44086</v>
          </cell>
          <cell r="AC8039">
            <v>21</v>
          </cell>
          <cell r="AE8039">
            <v>100</v>
          </cell>
          <cell r="AF8039" t="str">
            <v/>
          </cell>
        </row>
        <row r="8040">
          <cell r="A8040">
            <v>44086</v>
          </cell>
          <cell r="AB8040" t="str">
            <v>2nd</v>
          </cell>
          <cell r="AC8040">
            <v>5.5</v>
          </cell>
          <cell r="AE8040">
            <v>100</v>
          </cell>
          <cell r="AF8040" t="str">
            <v/>
          </cell>
        </row>
        <row r="8041">
          <cell r="A8041">
            <v>44086</v>
          </cell>
          <cell r="AB8041" t="str">
            <v>WON</v>
          </cell>
          <cell r="AC8041">
            <v>9.5</v>
          </cell>
          <cell r="AE8041">
            <v>100</v>
          </cell>
          <cell r="AF8041">
            <v>950</v>
          </cell>
        </row>
        <row r="8042">
          <cell r="A8042">
            <v>44086</v>
          </cell>
          <cell r="AC8042">
            <v>2.8</v>
          </cell>
          <cell r="AE8042">
            <v>100</v>
          </cell>
          <cell r="AF8042" t="str">
            <v/>
          </cell>
        </row>
        <row r="8043">
          <cell r="A8043">
            <v>44086</v>
          </cell>
          <cell r="AB8043" t="str">
            <v>2nd</v>
          </cell>
          <cell r="AC8043">
            <v>3.8</v>
          </cell>
          <cell r="AE8043">
            <v>100</v>
          </cell>
          <cell r="AF8043" t="str">
            <v/>
          </cell>
        </row>
        <row r="8044">
          <cell r="A8044">
            <v>44086</v>
          </cell>
          <cell r="AC8044">
            <v>8</v>
          </cell>
          <cell r="AE8044">
            <v>100</v>
          </cell>
          <cell r="AF8044" t="str">
            <v/>
          </cell>
        </row>
        <row r="8045">
          <cell r="A8045">
            <v>44086</v>
          </cell>
          <cell r="AC8045">
            <v>51</v>
          </cell>
          <cell r="AE8045">
            <v>100</v>
          </cell>
          <cell r="AF8045" t="str">
            <v/>
          </cell>
        </row>
        <row r="8046">
          <cell r="A8046">
            <v>44086</v>
          </cell>
          <cell r="AB8046" t="str">
            <v>3rd</v>
          </cell>
          <cell r="AC8046">
            <v>26</v>
          </cell>
          <cell r="AE8046">
            <v>100</v>
          </cell>
          <cell r="AF8046" t="str">
            <v/>
          </cell>
        </row>
        <row r="8047">
          <cell r="A8047">
            <v>44086</v>
          </cell>
          <cell r="AB8047" t="str">
            <v>3rd</v>
          </cell>
          <cell r="AC8047">
            <v>5</v>
          </cell>
          <cell r="AE8047">
            <v>100</v>
          </cell>
          <cell r="AF8047" t="str">
            <v/>
          </cell>
        </row>
        <row r="8048">
          <cell r="A8048">
            <v>44086</v>
          </cell>
          <cell r="AC8048">
            <v>15</v>
          </cell>
          <cell r="AE8048">
            <v>100</v>
          </cell>
          <cell r="AF8048" t="str">
            <v/>
          </cell>
        </row>
        <row r="8049">
          <cell r="A8049">
            <v>44086</v>
          </cell>
          <cell r="AB8049" t="str">
            <v>WON</v>
          </cell>
          <cell r="AC8049">
            <v>4.8</v>
          </cell>
          <cell r="AE8049">
            <v>100</v>
          </cell>
          <cell r="AF8049">
            <v>480</v>
          </cell>
        </row>
        <row r="8050">
          <cell r="A8050">
            <v>44086</v>
          </cell>
          <cell r="AC8050">
            <v>4.8</v>
          </cell>
          <cell r="AE8050">
            <v>100</v>
          </cell>
          <cell r="AF8050" t="str">
            <v/>
          </cell>
        </row>
        <row r="8051">
          <cell r="A8051">
            <v>44086</v>
          </cell>
          <cell r="AC8051">
            <v>6.5</v>
          </cell>
          <cell r="AE8051">
            <v>100</v>
          </cell>
          <cell r="AF8051" t="str">
            <v/>
          </cell>
        </row>
        <row r="8052">
          <cell r="A8052">
            <v>44086</v>
          </cell>
          <cell r="AB8052" t="str">
            <v>L/scr</v>
          </cell>
          <cell r="AC8052">
            <v>1</v>
          </cell>
          <cell r="AE8052" t="str">
            <v/>
          </cell>
          <cell r="AF8052" t="str">
            <v/>
          </cell>
        </row>
        <row r="8053">
          <cell r="A8053">
            <v>44086</v>
          </cell>
          <cell r="AB8053" t="str">
            <v>2nd</v>
          </cell>
          <cell r="AC8053">
            <v>5</v>
          </cell>
          <cell r="AE8053">
            <v>100</v>
          </cell>
          <cell r="AF8053" t="str">
            <v/>
          </cell>
        </row>
        <row r="8054">
          <cell r="A8054">
            <v>44086</v>
          </cell>
          <cell r="AC8054">
            <v>16</v>
          </cell>
          <cell r="AE8054">
            <v>100</v>
          </cell>
          <cell r="AF8054" t="str">
            <v/>
          </cell>
        </row>
        <row r="8055">
          <cell r="A8055">
            <v>44086</v>
          </cell>
          <cell r="AC8055">
            <v>4.5999999999999996</v>
          </cell>
          <cell r="AE8055">
            <v>100</v>
          </cell>
          <cell r="AF8055" t="str">
            <v/>
          </cell>
        </row>
        <row r="8056">
          <cell r="A8056">
            <v>44086</v>
          </cell>
          <cell r="AB8056" t="str">
            <v>3rd</v>
          </cell>
          <cell r="AC8056">
            <v>16</v>
          </cell>
          <cell r="AE8056">
            <v>100</v>
          </cell>
          <cell r="AF8056" t="str">
            <v/>
          </cell>
        </row>
        <row r="8057">
          <cell r="A8057">
            <v>44086</v>
          </cell>
          <cell r="AB8057" t="str">
            <v>2nd</v>
          </cell>
          <cell r="AC8057">
            <v>2.4</v>
          </cell>
          <cell r="AE8057">
            <v>100</v>
          </cell>
          <cell r="AF8057" t="str">
            <v/>
          </cell>
        </row>
        <row r="8058">
          <cell r="A8058">
            <v>44086</v>
          </cell>
          <cell r="AC8058">
            <v>21</v>
          </cell>
          <cell r="AE8058">
            <v>100</v>
          </cell>
          <cell r="AF8058" t="str">
            <v/>
          </cell>
        </row>
        <row r="8059">
          <cell r="A8059">
            <v>44086</v>
          </cell>
          <cell r="AC8059">
            <v>8.5</v>
          </cell>
          <cell r="AE8059">
            <v>100</v>
          </cell>
          <cell r="AF8059" t="str">
            <v/>
          </cell>
        </row>
        <row r="8060">
          <cell r="A8060">
            <v>44086</v>
          </cell>
          <cell r="AB8060" t="str">
            <v>WON</v>
          </cell>
          <cell r="AC8060">
            <v>23.9</v>
          </cell>
          <cell r="AE8060">
            <v>100</v>
          </cell>
          <cell r="AF8060">
            <v>2390</v>
          </cell>
        </row>
        <row r="8061">
          <cell r="A8061">
            <v>44086</v>
          </cell>
          <cell r="AC8061">
            <v>7</v>
          </cell>
          <cell r="AE8061">
            <v>100</v>
          </cell>
          <cell r="AF8061" t="str">
            <v/>
          </cell>
        </row>
        <row r="8062">
          <cell r="A8062">
            <v>44086</v>
          </cell>
          <cell r="AB8062" t="str">
            <v>WON</v>
          </cell>
          <cell r="AC8062">
            <v>4.2</v>
          </cell>
          <cell r="AE8062">
            <v>100</v>
          </cell>
          <cell r="AF8062">
            <v>420</v>
          </cell>
        </row>
        <row r="8063">
          <cell r="A8063">
            <v>44086</v>
          </cell>
          <cell r="AC8063">
            <v>5.5</v>
          </cell>
          <cell r="AE8063">
            <v>100</v>
          </cell>
          <cell r="AF8063" t="str">
            <v/>
          </cell>
        </row>
        <row r="8064">
          <cell r="A8064">
            <v>44086</v>
          </cell>
          <cell r="AB8064" t="str">
            <v>2nd</v>
          </cell>
          <cell r="AC8064">
            <v>5</v>
          </cell>
          <cell r="AE8064">
            <v>100</v>
          </cell>
          <cell r="AF8064" t="str">
            <v/>
          </cell>
        </row>
        <row r="8065">
          <cell r="A8065">
            <v>44086</v>
          </cell>
          <cell r="AC8065">
            <v>10</v>
          </cell>
          <cell r="AE8065">
            <v>100</v>
          </cell>
          <cell r="AF8065" t="str">
            <v/>
          </cell>
        </row>
        <row r="8066">
          <cell r="A8066">
            <v>44086</v>
          </cell>
          <cell r="AC8066">
            <v>26</v>
          </cell>
          <cell r="AE8066">
            <v>100</v>
          </cell>
          <cell r="AF8066" t="str">
            <v/>
          </cell>
        </row>
        <row r="8067">
          <cell r="A8067">
            <v>44086</v>
          </cell>
          <cell r="AC8067">
            <v>4.4000000000000004</v>
          </cell>
          <cell r="AE8067">
            <v>100</v>
          </cell>
          <cell r="AF8067" t="str">
            <v/>
          </cell>
        </row>
        <row r="8068">
          <cell r="A8068">
            <v>44086</v>
          </cell>
          <cell r="AB8068" t="str">
            <v>WON</v>
          </cell>
          <cell r="AC8068">
            <v>8</v>
          </cell>
          <cell r="AE8068">
            <v>100</v>
          </cell>
          <cell r="AF8068">
            <v>800</v>
          </cell>
        </row>
        <row r="8069">
          <cell r="A8069">
            <v>44086</v>
          </cell>
          <cell r="AB8069" t="str">
            <v>3rd</v>
          </cell>
          <cell r="AC8069">
            <v>14</v>
          </cell>
          <cell r="AE8069">
            <v>100</v>
          </cell>
          <cell r="AF8069" t="str">
            <v/>
          </cell>
        </row>
        <row r="8070">
          <cell r="A8070">
            <v>44086</v>
          </cell>
          <cell r="AC8070">
            <v>7.5</v>
          </cell>
          <cell r="AE8070">
            <v>100</v>
          </cell>
          <cell r="AF8070" t="str">
            <v/>
          </cell>
        </row>
        <row r="8071">
          <cell r="A8071">
            <v>44086</v>
          </cell>
          <cell r="AB8071" t="str">
            <v>2nd</v>
          </cell>
          <cell r="AC8071">
            <v>51</v>
          </cell>
          <cell r="AE8071">
            <v>100</v>
          </cell>
          <cell r="AF8071" t="str">
            <v/>
          </cell>
        </row>
        <row r="8072">
          <cell r="A8072">
            <v>44086</v>
          </cell>
          <cell r="AC8072">
            <v>13</v>
          </cell>
          <cell r="AE8072">
            <v>100</v>
          </cell>
          <cell r="AF8072" t="str">
            <v/>
          </cell>
        </row>
        <row r="8073">
          <cell r="A8073">
            <v>44086</v>
          </cell>
          <cell r="AC8073">
            <v>10</v>
          </cell>
          <cell r="AE8073">
            <v>100</v>
          </cell>
          <cell r="AF8073" t="str">
            <v/>
          </cell>
        </row>
        <row r="8074">
          <cell r="A8074">
            <v>44086</v>
          </cell>
          <cell r="AB8074" t="str">
            <v>3rd</v>
          </cell>
          <cell r="AC8074">
            <v>5.5</v>
          </cell>
          <cell r="AE8074">
            <v>100</v>
          </cell>
          <cell r="AF8074" t="str">
            <v/>
          </cell>
        </row>
        <row r="8075">
          <cell r="A8075">
            <v>44086</v>
          </cell>
          <cell r="AB8075" t="str">
            <v>L/scr</v>
          </cell>
          <cell r="AC8075">
            <v>1</v>
          </cell>
          <cell r="AE8075" t="str">
            <v/>
          </cell>
          <cell r="AF8075" t="str">
            <v/>
          </cell>
        </row>
        <row r="8076">
          <cell r="A8076">
            <v>44086</v>
          </cell>
          <cell r="AC8076">
            <v>6</v>
          </cell>
          <cell r="AE8076">
            <v>100</v>
          </cell>
          <cell r="AF8076" t="str">
            <v/>
          </cell>
        </row>
        <row r="8077">
          <cell r="A8077">
            <v>44093</v>
          </cell>
          <cell r="AC8077">
            <v>5</v>
          </cell>
          <cell r="AE8077">
            <v>100</v>
          </cell>
          <cell r="AF8077" t="str">
            <v/>
          </cell>
        </row>
        <row r="8078">
          <cell r="A8078">
            <v>44093</v>
          </cell>
          <cell r="AC8078">
            <v>5.5</v>
          </cell>
          <cell r="AE8078">
            <v>100</v>
          </cell>
          <cell r="AF8078" t="str">
            <v/>
          </cell>
        </row>
        <row r="8079">
          <cell r="A8079">
            <v>44093</v>
          </cell>
          <cell r="AB8079" t="str">
            <v>3rd</v>
          </cell>
          <cell r="AC8079">
            <v>6.5</v>
          </cell>
          <cell r="AE8079">
            <v>100</v>
          </cell>
          <cell r="AF8079" t="str">
            <v/>
          </cell>
        </row>
        <row r="8080">
          <cell r="A8080">
            <v>44093</v>
          </cell>
          <cell r="AB8080" t="str">
            <v>WON</v>
          </cell>
          <cell r="AC8080">
            <v>6.9</v>
          </cell>
          <cell r="AE8080">
            <v>100</v>
          </cell>
          <cell r="AF8080">
            <v>690</v>
          </cell>
        </row>
        <row r="8081">
          <cell r="A8081">
            <v>44093</v>
          </cell>
          <cell r="AC8081">
            <v>9.5</v>
          </cell>
          <cell r="AE8081">
            <v>100</v>
          </cell>
          <cell r="AF8081" t="str">
            <v/>
          </cell>
        </row>
        <row r="8082">
          <cell r="A8082">
            <v>44093</v>
          </cell>
          <cell r="AB8082" t="str">
            <v>WON</v>
          </cell>
          <cell r="AC8082">
            <v>4.7</v>
          </cell>
          <cell r="AE8082">
            <v>100</v>
          </cell>
          <cell r="AF8082">
            <v>470</v>
          </cell>
        </row>
        <row r="8083">
          <cell r="A8083">
            <v>44093</v>
          </cell>
          <cell r="AC8083">
            <v>4.2</v>
          </cell>
          <cell r="AE8083">
            <v>100</v>
          </cell>
          <cell r="AF8083" t="str">
            <v/>
          </cell>
        </row>
        <row r="8084">
          <cell r="A8084">
            <v>44093</v>
          </cell>
          <cell r="AC8084">
            <v>12</v>
          </cell>
          <cell r="AE8084">
            <v>100</v>
          </cell>
          <cell r="AF8084" t="str">
            <v/>
          </cell>
        </row>
        <row r="8085">
          <cell r="A8085">
            <v>44093</v>
          </cell>
          <cell r="AB8085" t="str">
            <v>3rd</v>
          </cell>
          <cell r="AC8085">
            <v>4.8</v>
          </cell>
          <cell r="AE8085">
            <v>100</v>
          </cell>
          <cell r="AF8085" t="str">
            <v/>
          </cell>
        </row>
        <row r="8086">
          <cell r="A8086">
            <v>44093</v>
          </cell>
          <cell r="AC8086">
            <v>6.5</v>
          </cell>
          <cell r="AE8086">
            <v>100</v>
          </cell>
          <cell r="AF8086" t="str">
            <v/>
          </cell>
        </row>
        <row r="8087">
          <cell r="A8087">
            <v>44093</v>
          </cell>
          <cell r="AB8087" t="str">
            <v>WON</v>
          </cell>
          <cell r="AC8087">
            <v>3.6</v>
          </cell>
          <cell r="AE8087">
            <v>100</v>
          </cell>
          <cell r="AF8087">
            <v>360</v>
          </cell>
        </row>
        <row r="8088">
          <cell r="A8088">
            <v>44093</v>
          </cell>
          <cell r="AB8088" t="str">
            <v>2nd</v>
          </cell>
          <cell r="AC8088">
            <v>6</v>
          </cell>
          <cell r="AE8088">
            <v>100</v>
          </cell>
          <cell r="AF8088" t="str">
            <v/>
          </cell>
        </row>
        <row r="8089">
          <cell r="A8089">
            <v>44093</v>
          </cell>
          <cell r="AC8089">
            <v>10</v>
          </cell>
          <cell r="AE8089">
            <v>100</v>
          </cell>
          <cell r="AF8089" t="str">
            <v/>
          </cell>
        </row>
        <row r="8090">
          <cell r="A8090">
            <v>44093</v>
          </cell>
          <cell r="AB8090" t="str">
            <v>3rd</v>
          </cell>
          <cell r="AC8090">
            <v>4</v>
          </cell>
          <cell r="AE8090">
            <v>100</v>
          </cell>
          <cell r="AF8090" t="str">
            <v/>
          </cell>
        </row>
        <row r="8091">
          <cell r="A8091">
            <v>44093</v>
          </cell>
          <cell r="AC8091">
            <v>8</v>
          </cell>
          <cell r="AE8091">
            <v>100</v>
          </cell>
          <cell r="AF8091" t="str">
            <v/>
          </cell>
        </row>
        <row r="8092">
          <cell r="A8092">
            <v>44093</v>
          </cell>
          <cell r="AB8092" t="str">
            <v>3rd</v>
          </cell>
          <cell r="AC8092">
            <v>5.5</v>
          </cell>
          <cell r="AE8092">
            <v>100</v>
          </cell>
          <cell r="AF8092" t="str">
            <v/>
          </cell>
        </row>
        <row r="8093">
          <cell r="A8093">
            <v>44093</v>
          </cell>
          <cell r="AB8093" t="str">
            <v>2nd</v>
          </cell>
          <cell r="AC8093">
            <v>2.4</v>
          </cell>
          <cell r="AE8093">
            <v>100</v>
          </cell>
          <cell r="AF8093" t="str">
            <v/>
          </cell>
        </row>
        <row r="8094">
          <cell r="A8094">
            <v>44093</v>
          </cell>
          <cell r="AC8094">
            <v>4.5999999999999996</v>
          </cell>
          <cell r="AE8094">
            <v>100</v>
          </cell>
          <cell r="AF8094" t="str">
            <v/>
          </cell>
        </row>
        <row r="8095">
          <cell r="A8095">
            <v>44093</v>
          </cell>
          <cell r="AC8095">
            <v>11</v>
          </cell>
          <cell r="AE8095">
            <v>100</v>
          </cell>
          <cell r="AF8095" t="str">
            <v/>
          </cell>
        </row>
        <row r="8096">
          <cell r="A8096">
            <v>44093</v>
          </cell>
          <cell r="AC8096">
            <v>11</v>
          </cell>
          <cell r="AE8096">
            <v>100</v>
          </cell>
          <cell r="AF8096" t="str">
            <v/>
          </cell>
        </row>
        <row r="8097">
          <cell r="A8097">
            <v>44093</v>
          </cell>
          <cell r="AB8097" t="str">
            <v>2nd</v>
          </cell>
          <cell r="AC8097">
            <v>7</v>
          </cell>
          <cell r="AE8097">
            <v>100</v>
          </cell>
          <cell r="AF8097" t="str">
            <v/>
          </cell>
        </row>
        <row r="8098">
          <cell r="A8098">
            <v>44093</v>
          </cell>
          <cell r="AC8098">
            <v>10</v>
          </cell>
          <cell r="AE8098">
            <v>100</v>
          </cell>
          <cell r="AF8098" t="str">
            <v/>
          </cell>
        </row>
        <row r="8099">
          <cell r="A8099">
            <v>44093</v>
          </cell>
          <cell r="AC8099">
            <v>6</v>
          </cell>
          <cell r="AE8099">
            <v>100</v>
          </cell>
          <cell r="AF8099" t="str">
            <v/>
          </cell>
        </row>
        <row r="8100">
          <cell r="A8100">
            <v>44093</v>
          </cell>
          <cell r="AC8100">
            <v>10</v>
          </cell>
          <cell r="AE8100">
            <v>100</v>
          </cell>
          <cell r="AF8100" t="str">
            <v/>
          </cell>
        </row>
        <row r="8101">
          <cell r="A8101">
            <v>44093</v>
          </cell>
          <cell r="AC8101">
            <v>9</v>
          </cell>
          <cell r="AE8101">
            <v>100</v>
          </cell>
          <cell r="AF8101" t="str">
            <v/>
          </cell>
        </row>
        <row r="8102">
          <cell r="A8102">
            <v>44093</v>
          </cell>
          <cell r="AB8102" t="str">
            <v>2nd</v>
          </cell>
          <cell r="AC8102">
            <v>3.3</v>
          </cell>
          <cell r="AE8102">
            <v>100</v>
          </cell>
          <cell r="AF8102" t="str">
            <v/>
          </cell>
        </row>
        <row r="8103">
          <cell r="A8103">
            <v>44093</v>
          </cell>
          <cell r="AB8103" t="str">
            <v>3rd</v>
          </cell>
          <cell r="AC8103">
            <v>4.2</v>
          </cell>
          <cell r="AE8103">
            <v>100</v>
          </cell>
          <cell r="AF8103" t="str">
            <v/>
          </cell>
        </row>
        <row r="8104">
          <cell r="A8104">
            <v>44093</v>
          </cell>
          <cell r="AC8104">
            <v>6</v>
          </cell>
          <cell r="AE8104">
            <v>100</v>
          </cell>
          <cell r="AF8104" t="str">
            <v/>
          </cell>
        </row>
        <row r="8105">
          <cell r="A8105">
            <v>44093</v>
          </cell>
          <cell r="AC8105">
            <v>13</v>
          </cell>
          <cell r="AE8105">
            <v>100</v>
          </cell>
          <cell r="AF8105" t="str">
            <v/>
          </cell>
        </row>
        <row r="8106">
          <cell r="A8106">
            <v>44093</v>
          </cell>
          <cell r="AC8106">
            <v>19</v>
          </cell>
          <cell r="AE8106">
            <v>100</v>
          </cell>
          <cell r="AF8106" t="str">
            <v/>
          </cell>
        </row>
        <row r="8107">
          <cell r="A8107">
            <v>44093</v>
          </cell>
          <cell r="AC8107">
            <v>6.5</v>
          </cell>
          <cell r="AE8107">
            <v>100</v>
          </cell>
          <cell r="AF8107" t="str">
            <v/>
          </cell>
        </row>
        <row r="8108">
          <cell r="A8108">
            <v>44093</v>
          </cell>
          <cell r="AB8108" t="str">
            <v>WON</v>
          </cell>
          <cell r="AC8108">
            <v>3.2</v>
          </cell>
          <cell r="AE8108">
            <v>100</v>
          </cell>
          <cell r="AF8108">
            <v>320</v>
          </cell>
        </row>
        <row r="8109">
          <cell r="A8109">
            <v>44093</v>
          </cell>
          <cell r="AC8109">
            <v>13</v>
          </cell>
          <cell r="AE8109">
            <v>100</v>
          </cell>
          <cell r="AF8109" t="str">
            <v/>
          </cell>
        </row>
        <row r="8110">
          <cell r="A8110">
            <v>44093</v>
          </cell>
          <cell r="AC8110">
            <v>15</v>
          </cell>
          <cell r="AE8110">
            <v>100</v>
          </cell>
          <cell r="AF8110" t="str">
            <v/>
          </cell>
        </row>
        <row r="8111">
          <cell r="A8111">
            <v>44093</v>
          </cell>
          <cell r="AC8111">
            <v>11</v>
          </cell>
          <cell r="AE8111">
            <v>100</v>
          </cell>
          <cell r="AF8111" t="str">
            <v/>
          </cell>
        </row>
        <row r="8112">
          <cell r="A8112">
            <v>44093</v>
          </cell>
          <cell r="AC8112">
            <v>9</v>
          </cell>
          <cell r="AE8112">
            <v>100</v>
          </cell>
          <cell r="AF8112" t="str">
            <v/>
          </cell>
        </row>
        <row r="8113">
          <cell r="A8113">
            <v>44093</v>
          </cell>
          <cell r="AB8113" t="str">
            <v>3rd</v>
          </cell>
          <cell r="AC8113">
            <v>14</v>
          </cell>
          <cell r="AE8113">
            <v>100</v>
          </cell>
          <cell r="AF8113" t="str">
            <v/>
          </cell>
        </row>
        <row r="8114">
          <cell r="A8114">
            <v>44093</v>
          </cell>
          <cell r="AB8114" t="str">
            <v>WON</v>
          </cell>
          <cell r="AC8114">
            <v>4.2</v>
          </cell>
          <cell r="AE8114">
            <v>100</v>
          </cell>
          <cell r="AF8114">
            <v>420</v>
          </cell>
        </row>
        <row r="8115">
          <cell r="A8115">
            <v>44093</v>
          </cell>
          <cell r="AC8115">
            <v>12</v>
          </cell>
          <cell r="AE8115">
            <v>100</v>
          </cell>
          <cell r="AF8115" t="str">
            <v/>
          </cell>
        </row>
        <row r="8116">
          <cell r="A8116">
            <v>44093</v>
          </cell>
          <cell r="AC8116">
            <v>8</v>
          </cell>
          <cell r="AE8116">
            <v>100</v>
          </cell>
          <cell r="AF8116" t="str">
            <v/>
          </cell>
        </row>
        <row r="8117">
          <cell r="A8117">
            <v>44093</v>
          </cell>
          <cell r="AC8117">
            <v>2.2999999999999998</v>
          </cell>
          <cell r="AE8117">
            <v>100</v>
          </cell>
          <cell r="AF8117" t="str">
            <v/>
          </cell>
        </row>
        <row r="8118">
          <cell r="A8118">
            <v>44093</v>
          </cell>
          <cell r="AC8118">
            <v>20</v>
          </cell>
          <cell r="AE8118">
            <v>100</v>
          </cell>
          <cell r="AF8118" t="str">
            <v/>
          </cell>
        </row>
        <row r="8119">
          <cell r="A8119">
            <v>44093</v>
          </cell>
          <cell r="AC8119">
            <v>51</v>
          </cell>
          <cell r="AE8119">
            <v>100</v>
          </cell>
          <cell r="AF8119" t="str">
            <v/>
          </cell>
        </row>
        <row r="8120">
          <cell r="A8120">
            <v>44093</v>
          </cell>
          <cell r="AC8120">
            <v>9</v>
          </cell>
          <cell r="AE8120">
            <v>100</v>
          </cell>
          <cell r="AF8120" t="str">
            <v/>
          </cell>
        </row>
        <row r="8121">
          <cell r="A8121">
            <v>44093</v>
          </cell>
          <cell r="AB8121" t="str">
            <v>3rd</v>
          </cell>
          <cell r="AC8121">
            <v>19</v>
          </cell>
          <cell r="AE8121">
            <v>100</v>
          </cell>
          <cell r="AF8121" t="str">
            <v/>
          </cell>
        </row>
        <row r="8122">
          <cell r="A8122">
            <v>44099</v>
          </cell>
          <cell r="AB8122" t="str">
            <v>Ntd</v>
          </cell>
          <cell r="AC8122">
            <v>4</v>
          </cell>
          <cell r="AE8122">
            <v>100</v>
          </cell>
          <cell r="AF8122" t="str">
            <v/>
          </cell>
        </row>
        <row r="8123">
          <cell r="A8123">
            <v>44099</v>
          </cell>
          <cell r="AC8123">
            <v>3.3</v>
          </cell>
          <cell r="AE8123">
            <v>100</v>
          </cell>
          <cell r="AF8123" t="str">
            <v/>
          </cell>
        </row>
        <row r="8124">
          <cell r="A8124">
            <v>44099</v>
          </cell>
          <cell r="AC8124">
            <v>7</v>
          </cell>
          <cell r="AE8124">
            <v>100</v>
          </cell>
          <cell r="AF8124" t="str">
            <v/>
          </cell>
        </row>
        <row r="8125">
          <cell r="A8125">
            <v>44099</v>
          </cell>
          <cell r="AC8125">
            <v>9.5</v>
          </cell>
          <cell r="AE8125">
            <v>100</v>
          </cell>
          <cell r="AF8125" t="str">
            <v/>
          </cell>
        </row>
        <row r="8126">
          <cell r="A8126">
            <v>44099</v>
          </cell>
          <cell r="AB8126" t="str">
            <v>2nd</v>
          </cell>
          <cell r="AC8126">
            <v>6.5</v>
          </cell>
          <cell r="AE8126">
            <v>100</v>
          </cell>
          <cell r="AF8126" t="str">
            <v/>
          </cell>
        </row>
        <row r="8127">
          <cell r="A8127">
            <v>44099</v>
          </cell>
          <cell r="AC8127">
            <v>5</v>
          </cell>
          <cell r="AE8127">
            <v>100</v>
          </cell>
          <cell r="AF8127" t="str">
            <v/>
          </cell>
        </row>
        <row r="8128">
          <cell r="A8128">
            <v>44099</v>
          </cell>
          <cell r="AB8128" t="str">
            <v>2nd</v>
          </cell>
          <cell r="AC8128">
            <v>3.1</v>
          </cell>
          <cell r="AE8128">
            <v>100</v>
          </cell>
          <cell r="AF8128" t="str">
            <v/>
          </cell>
        </row>
        <row r="8129">
          <cell r="A8129">
            <v>44099</v>
          </cell>
          <cell r="AB8129" t="str">
            <v>WON</v>
          </cell>
          <cell r="AC8129">
            <v>5.2</v>
          </cell>
          <cell r="AE8129">
            <v>100</v>
          </cell>
          <cell r="AF8129">
            <v>520</v>
          </cell>
        </row>
        <row r="8130">
          <cell r="A8130">
            <v>44099</v>
          </cell>
          <cell r="AC8130">
            <v>9</v>
          </cell>
          <cell r="AE8130">
            <v>100</v>
          </cell>
          <cell r="AF8130" t="str">
            <v/>
          </cell>
        </row>
        <row r="8131">
          <cell r="A8131">
            <v>44099</v>
          </cell>
          <cell r="AC8131">
            <v>18</v>
          </cell>
          <cell r="AE8131">
            <v>100</v>
          </cell>
          <cell r="AF8131" t="str">
            <v/>
          </cell>
        </row>
        <row r="8132">
          <cell r="A8132">
            <v>44099</v>
          </cell>
          <cell r="AB8132" t="str">
            <v>2nd</v>
          </cell>
          <cell r="AC8132">
            <v>3.9</v>
          </cell>
          <cell r="AE8132">
            <v>100</v>
          </cell>
          <cell r="AF8132" t="str">
            <v/>
          </cell>
        </row>
        <row r="8133">
          <cell r="A8133">
            <v>44099</v>
          </cell>
          <cell r="AB8133" t="str">
            <v>WON</v>
          </cell>
          <cell r="AC8133">
            <v>2</v>
          </cell>
          <cell r="AE8133">
            <v>100</v>
          </cell>
          <cell r="AF8133">
            <v>200</v>
          </cell>
        </row>
        <row r="8134">
          <cell r="A8134">
            <v>44099</v>
          </cell>
          <cell r="AB8134" t="str">
            <v>3rd</v>
          </cell>
          <cell r="AC8134">
            <v>13</v>
          </cell>
          <cell r="AE8134">
            <v>100</v>
          </cell>
          <cell r="AF8134" t="str">
            <v/>
          </cell>
        </row>
        <row r="8135">
          <cell r="A8135">
            <v>44099</v>
          </cell>
          <cell r="AC8135">
            <v>21</v>
          </cell>
          <cell r="AE8135">
            <v>100</v>
          </cell>
          <cell r="AF8135" t="str">
            <v/>
          </cell>
        </row>
        <row r="8136">
          <cell r="A8136">
            <v>44099</v>
          </cell>
          <cell r="AC8136">
            <v>26</v>
          </cell>
          <cell r="AE8136">
            <v>100</v>
          </cell>
          <cell r="AF8136" t="str">
            <v/>
          </cell>
        </row>
        <row r="8137">
          <cell r="A8137">
            <v>44099</v>
          </cell>
          <cell r="AB8137" t="str">
            <v>Ntd</v>
          </cell>
          <cell r="AC8137">
            <v>4.2</v>
          </cell>
          <cell r="AE8137">
            <v>100</v>
          </cell>
          <cell r="AF8137" t="str">
            <v/>
          </cell>
        </row>
        <row r="8138">
          <cell r="A8138">
            <v>44099</v>
          </cell>
          <cell r="AB8138" t="str">
            <v>WON</v>
          </cell>
          <cell r="AC8138">
            <v>2.7</v>
          </cell>
          <cell r="AE8138">
            <v>100</v>
          </cell>
          <cell r="AF8138">
            <v>270</v>
          </cell>
        </row>
        <row r="8139">
          <cell r="A8139">
            <v>44099</v>
          </cell>
          <cell r="AB8139" t="str">
            <v>2nd</v>
          </cell>
          <cell r="AC8139">
            <v>4.4000000000000004</v>
          </cell>
          <cell r="AE8139">
            <v>100</v>
          </cell>
          <cell r="AF8139" t="str">
            <v/>
          </cell>
        </row>
        <row r="8140">
          <cell r="A8140">
            <v>44099</v>
          </cell>
          <cell r="AC8140">
            <v>15</v>
          </cell>
          <cell r="AE8140">
            <v>100</v>
          </cell>
          <cell r="AF8140" t="str">
            <v/>
          </cell>
        </row>
        <row r="8141">
          <cell r="A8141">
            <v>44099</v>
          </cell>
          <cell r="AC8141">
            <v>11</v>
          </cell>
          <cell r="AE8141">
            <v>100</v>
          </cell>
          <cell r="AF8141" t="str">
            <v/>
          </cell>
        </row>
        <row r="8142">
          <cell r="A8142">
            <v>44099</v>
          </cell>
          <cell r="AB8142" t="str">
            <v>3rd</v>
          </cell>
          <cell r="AC8142">
            <v>3.2</v>
          </cell>
          <cell r="AE8142">
            <v>100</v>
          </cell>
          <cell r="AF8142" t="str">
            <v/>
          </cell>
        </row>
        <row r="8143">
          <cell r="A8143">
            <v>44099</v>
          </cell>
          <cell r="AB8143" t="str">
            <v>WON</v>
          </cell>
          <cell r="AC8143">
            <v>3.7</v>
          </cell>
          <cell r="AE8143">
            <v>100</v>
          </cell>
          <cell r="AF8143">
            <v>370</v>
          </cell>
        </row>
        <row r="8144">
          <cell r="A8144">
            <v>44099</v>
          </cell>
          <cell r="AC8144">
            <v>9</v>
          </cell>
          <cell r="AE8144">
            <v>100</v>
          </cell>
          <cell r="AF8144" t="str">
            <v/>
          </cell>
        </row>
        <row r="8145">
          <cell r="A8145">
            <v>44099</v>
          </cell>
          <cell r="AC8145">
            <v>21</v>
          </cell>
          <cell r="AE8145">
            <v>100</v>
          </cell>
          <cell r="AF8145" t="str">
            <v/>
          </cell>
        </row>
        <row r="8146">
          <cell r="A8146">
            <v>44099</v>
          </cell>
          <cell r="AC8146">
            <v>18</v>
          </cell>
          <cell r="AE8146">
            <v>100</v>
          </cell>
          <cell r="AF8146" t="str">
            <v/>
          </cell>
        </row>
        <row r="8147">
          <cell r="A8147">
            <v>44099</v>
          </cell>
          <cell r="AC8147">
            <v>9.5</v>
          </cell>
          <cell r="AE8147">
            <v>100</v>
          </cell>
          <cell r="AF8147" t="str">
            <v/>
          </cell>
        </row>
        <row r="8148">
          <cell r="A8148">
            <v>44099</v>
          </cell>
          <cell r="AB8148" t="str">
            <v>WON</v>
          </cell>
          <cell r="AC8148">
            <v>3.8</v>
          </cell>
          <cell r="AE8148">
            <v>100</v>
          </cell>
          <cell r="AF8148">
            <v>380</v>
          </cell>
        </row>
        <row r="8149">
          <cell r="A8149">
            <v>44099</v>
          </cell>
          <cell r="AC8149">
            <v>8</v>
          </cell>
          <cell r="AE8149">
            <v>100</v>
          </cell>
          <cell r="AF8149" t="str">
            <v/>
          </cell>
        </row>
        <row r="8150">
          <cell r="A8150">
            <v>44099</v>
          </cell>
          <cell r="AB8150" t="str">
            <v>2nd</v>
          </cell>
          <cell r="AC8150">
            <v>5.5</v>
          </cell>
          <cell r="AE8150">
            <v>100</v>
          </cell>
          <cell r="AF8150" t="str">
            <v/>
          </cell>
        </row>
        <row r="8151">
          <cell r="A8151">
            <v>44099</v>
          </cell>
          <cell r="AC8151">
            <v>10</v>
          </cell>
          <cell r="AE8151">
            <v>100</v>
          </cell>
          <cell r="AF8151" t="str">
            <v/>
          </cell>
        </row>
        <row r="8152">
          <cell r="A8152">
            <v>44099</v>
          </cell>
          <cell r="AC8152">
            <v>7</v>
          </cell>
          <cell r="AE8152">
            <v>100</v>
          </cell>
          <cell r="AF8152" t="str">
            <v/>
          </cell>
        </row>
        <row r="8153">
          <cell r="A8153">
            <v>44099</v>
          </cell>
          <cell r="AC8153">
            <v>9</v>
          </cell>
          <cell r="AE8153">
            <v>100</v>
          </cell>
          <cell r="AF8153" t="str">
            <v/>
          </cell>
        </row>
        <row r="8154">
          <cell r="A8154">
            <v>44099</v>
          </cell>
          <cell r="AB8154" t="str">
            <v>3rd</v>
          </cell>
          <cell r="AC8154">
            <v>7</v>
          </cell>
          <cell r="AE8154">
            <v>100</v>
          </cell>
          <cell r="AF8154" t="str">
            <v/>
          </cell>
        </row>
        <row r="8155">
          <cell r="A8155">
            <v>44099</v>
          </cell>
          <cell r="AC8155">
            <v>17</v>
          </cell>
          <cell r="AE8155">
            <v>100</v>
          </cell>
          <cell r="AF8155" t="str">
            <v/>
          </cell>
        </row>
        <row r="8156">
          <cell r="A8156">
            <v>44099</v>
          </cell>
          <cell r="AC8156">
            <v>21</v>
          </cell>
          <cell r="AE8156">
            <v>100</v>
          </cell>
          <cell r="AF8156" t="str">
            <v/>
          </cell>
        </row>
        <row r="8157">
          <cell r="A8157">
            <v>44099</v>
          </cell>
          <cell r="AB8157" t="str">
            <v>2nd</v>
          </cell>
          <cell r="AC8157">
            <v>2.9</v>
          </cell>
          <cell r="AE8157">
            <v>100</v>
          </cell>
          <cell r="AF8157" t="str">
            <v/>
          </cell>
        </row>
        <row r="8158">
          <cell r="A8158">
            <v>44099</v>
          </cell>
          <cell r="AB8158" t="str">
            <v>WON</v>
          </cell>
          <cell r="AC8158">
            <v>7</v>
          </cell>
          <cell r="AE8158">
            <v>100</v>
          </cell>
          <cell r="AF8158">
            <v>700</v>
          </cell>
        </row>
        <row r="8159">
          <cell r="A8159">
            <v>44099</v>
          </cell>
          <cell r="AC8159">
            <v>14</v>
          </cell>
          <cell r="AE8159">
            <v>100</v>
          </cell>
          <cell r="AF8159" t="str">
            <v/>
          </cell>
        </row>
        <row r="8160">
          <cell r="A8160">
            <v>44099</v>
          </cell>
          <cell r="AC8160">
            <v>4.8</v>
          </cell>
          <cell r="AE8160">
            <v>100</v>
          </cell>
          <cell r="AF8160" t="str">
            <v/>
          </cell>
        </row>
        <row r="8161">
          <cell r="A8161">
            <v>44099</v>
          </cell>
          <cell r="AC8161">
            <v>21</v>
          </cell>
          <cell r="AE8161">
            <v>100</v>
          </cell>
          <cell r="AF8161" t="str">
            <v/>
          </cell>
        </row>
        <row r="8162">
          <cell r="A8162">
            <v>44100</v>
          </cell>
          <cell r="AB8162" t="str">
            <v>2nd</v>
          </cell>
          <cell r="AC8162">
            <v>4</v>
          </cell>
          <cell r="AE8162">
            <v>100</v>
          </cell>
          <cell r="AF8162" t="str">
            <v/>
          </cell>
        </row>
        <row r="8163">
          <cell r="A8163">
            <v>44100</v>
          </cell>
          <cell r="AC8163">
            <v>16</v>
          </cell>
          <cell r="AE8163">
            <v>100</v>
          </cell>
          <cell r="AF8163" t="str">
            <v/>
          </cell>
        </row>
        <row r="8164">
          <cell r="A8164">
            <v>44100</v>
          </cell>
          <cell r="AC8164">
            <v>5</v>
          </cell>
          <cell r="AE8164">
            <v>100</v>
          </cell>
          <cell r="AF8164" t="str">
            <v/>
          </cell>
        </row>
        <row r="8165">
          <cell r="A8165">
            <v>44100</v>
          </cell>
          <cell r="AC8165">
            <v>9</v>
          </cell>
          <cell r="AE8165">
            <v>100</v>
          </cell>
          <cell r="AF8165" t="str">
            <v/>
          </cell>
        </row>
        <row r="8166">
          <cell r="A8166">
            <v>44100</v>
          </cell>
          <cell r="AB8166" t="str">
            <v>3rd</v>
          </cell>
          <cell r="AC8166">
            <v>8.5</v>
          </cell>
          <cell r="AE8166">
            <v>100</v>
          </cell>
          <cell r="AF8166" t="str">
            <v/>
          </cell>
        </row>
        <row r="8167">
          <cell r="A8167">
            <v>44100</v>
          </cell>
          <cell r="AC8167">
            <v>7.5</v>
          </cell>
          <cell r="AE8167">
            <v>100</v>
          </cell>
          <cell r="AF8167" t="str">
            <v/>
          </cell>
        </row>
        <row r="8168">
          <cell r="A8168">
            <v>44100</v>
          </cell>
          <cell r="AC8168">
            <v>3</v>
          </cell>
          <cell r="AE8168">
            <v>100</v>
          </cell>
          <cell r="AF8168" t="str">
            <v/>
          </cell>
        </row>
        <row r="8169">
          <cell r="A8169">
            <v>44100</v>
          </cell>
          <cell r="AC8169">
            <v>13</v>
          </cell>
          <cell r="AE8169">
            <v>100</v>
          </cell>
          <cell r="AF8169" t="str">
            <v/>
          </cell>
        </row>
        <row r="8170">
          <cell r="A8170">
            <v>44100</v>
          </cell>
          <cell r="AC8170">
            <v>13</v>
          </cell>
          <cell r="AE8170">
            <v>100</v>
          </cell>
          <cell r="AF8170" t="str">
            <v/>
          </cell>
        </row>
        <row r="8171">
          <cell r="A8171">
            <v>44100</v>
          </cell>
          <cell r="AB8171" t="str">
            <v>3rd</v>
          </cell>
          <cell r="AC8171">
            <v>61</v>
          </cell>
          <cell r="AE8171">
            <v>100</v>
          </cell>
          <cell r="AF8171" t="str">
            <v/>
          </cell>
        </row>
        <row r="8172">
          <cell r="A8172">
            <v>44100</v>
          </cell>
          <cell r="AB8172" t="str">
            <v>2nd</v>
          </cell>
          <cell r="AC8172">
            <v>6</v>
          </cell>
          <cell r="AE8172">
            <v>100</v>
          </cell>
          <cell r="AF8172" t="str">
            <v/>
          </cell>
        </row>
        <row r="8173">
          <cell r="A8173">
            <v>44100</v>
          </cell>
          <cell r="AB8173" t="str">
            <v>WON</v>
          </cell>
          <cell r="AC8173">
            <v>4</v>
          </cell>
          <cell r="AE8173">
            <v>100</v>
          </cell>
          <cell r="AF8173">
            <v>400</v>
          </cell>
        </row>
        <row r="8174">
          <cell r="A8174">
            <v>44100</v>
          </cell>
          <cell r="AB8174" t="str">
            <v>Ntd</v>
          </cell>
          <cell r="AC8174">
            <v>3</v>
          </cell>
          <cell r="AE8174">
            <v>100</v>
          </cell>
          <cell r="AF8174" t="str">
            <v/>
          </cell>
        </row>
        <row r="8175">
          <cell r="A8175">
            <v>44100</v>
          </cell>
          <cell r="AC8175">
            <v>15</v>
          </cell>
          <cell r="AE8175">
            <v>100</v>
          </cell>
          <cell r="AF8175" t="str">
            <v/>
          </cell>
        </row>
        <row r="8176">
          <cell r="A8176">
            <v>44100</v>
          </cell>
          <cell r="AC8176">
            <v>5.5</v>
          </cell>
          <cell r="AE8176">
            <v>100</v>
          </cell>
          <cell r="AF8176" t="str">
            <v/>
          </cell>
        </row>
        <row r="8177">
          <cell r="A8177">
            <v>44100</v>
          </cell>
          <cell r="AC8177">
            <v>10</v>
          </cell>
          <cell r="AE8177">
            <v>100</v>
          </cell>
          <cell r="AF8177" t="str">
            <v/>
          </cell>
        </row>
        <row r="8178">
          <cell r="A8178">
            <v>44100</v>
          </cell>
          <cell r="AB8178" t="str">
            <v>WON</v>
          </cell>
          <cell r="AC8178">
            <v>2.8</v>
          </cell>
          <cell r="AE8178">
            <v>100</v>
          </cell>
          <cell r="AF8178">
            <v>280</v>
          </cell>
        </row>
        <row r="8179">
          <cell r="A8179">
            <v>44100</v>
          </cell>
          <cell r="AB8179" t="str">
            <v>2nd</v>
          </cell>
          <cell r="AC8179">
            <v>3.1</v>
          </cell>
          <cell r="AE8179">
            <v>100</v>
          </cell>
          <cell r="AF8179" t="str">
            <v/>
          </cell>
        </row>
        <row r="8180">
          <cell r="A8180">
            <v>44100</v>
          </cell>
          <cell r="AB8180" t="str">
            <v>3rd</v>
          </cell>
          <cell r="AC8180">
            <v>11</v>
          </cell>
          <cell r="AE8180">
            <v>100</v>
          </cell>
          <cell r="AF8180" t="str">
            <v/>
          </cell>
        </row>
        <row r="8181">
          <cell r="A8181">
            <v>44100</v>
          </cell>
          <cell r="AC8181">
            <v>9</v>
          </cell>
          <cell r="AE8181">
            <v>100</v>
          </cell>
          <cell r="AF8181" t="str">
            <v/>
          </cell>
        </row>
        <row r="8182">
          <cell r="A8182">
            <v>44100</v>
          </cell>
          <cell r="AC8182">
            <v>15</v>
          </cell>
          <cell r="AE8182">
            <v>100</v>
          </cell>
          <cell r="AF8182" t="str">
            <v/>
          </cell>
        </row>
        <row r="8183">
          <cell r="A8183">
            <v>44100</v>
          </cell>
          <cell r="AB8183" t="str">
            <v>WON</v>
          </cell>
          <cell r="AC8183">
            <v>6.5</v>
          </cell>
          <cell r="AE8183">
            <v>100</v>
          </cell>
          <cell r="AF8183">
            <v>650</v>
          </cell>
        </row>
        <row r="8184">
          <cell r="A8184">
            <v>44100</v>
          </cell>
          <cell r="AC8184">
            <v>4.5999999999999996</v>
          </cell>
          <cell r="AE8184">
            <v>100</v>
          </cell>
          <cell r="AF8184" t="str">
            <v/>
          </cell>
        </row>
        <row r="8185">
          <cell r="A8185">
            <v>44100</v>
          </cell>
          <cell r="AC8185">
            <v>6.5</v>
          </cell>
          <cell r="AE8185">
            <v>100</v>
          </cell>
          <cell r="AF8185" t="str">
            <v/>
          </cell>
        </row>
        <row r="8186">
          <cell r="A8186">
            <v>44100</v>
          </cell>
          <cell r="AC8186">
            <v>8.5</v>
          </cell>
          <cell r="AE8186">
            <v>100</v>
          </cell>
          <cell r="AF8186" t="str">
            <v/>
          </cell>
        </row>
        <row r="8187">
          <cell r="A8187">
            <v>44100</v>
          </cell>
          <cell r="AB8187" t="str">
            <v>WON</v>
          </cell>
          <cell r="AC8187">
            <v>3</v>
          </cell>
          <cell r="AE8187">
            <v>100</v>
          </cell>
          <cell r="AF8187">
            <v>300</v>
          </cell>
        </row>
        <row r="8188">
          <cell r="A8188">
            <v>44100</v>
          </cell>
          <cell r="AC8188">
            <v>3.8</v>
          </cell>
          <cell r="AE8188">
            <v>100</v>
          </cell>
          <cell r="AF8188" t="str">
            <v/>
          </cell>
        </row>
        <row r="8189">
          <cell r="A8189">
            <v>44100</v>
          </cell>
          <cell r="AC8189">
            <v>6.5</v>
          </cell>
          <cell r="AE8189">
            <v>100</v>
          </cell>
          <cell r="AF8189" t="str">
            <v/>
          </cell>
        </row>
        <row r="8190">
          <cell r="A8190">
            <v>44100</v>
          </cell>
          <cell r="AB8190" t="str">
            <v>2nd</v>
          </cell>
          <cell r="AC8190">
            <v>15</v>
          </cell>
          <cell r="AE8190">
            <v>100</v>
          </cell>
          <cell r="AF8190" t="str">
            <v/>
          </cell>
        </row>
        <row r="8191">
          <cell r="A8191">
            <v>44100</v>
          </cell>
          <cell r="AC8191">
            <v>13</v>
          </cell>
          <cell r="AE8191">
            <v>100</v>
          </cell>
          <cell r="AF8191" t="str">
            <v/>
          </cell>
        </row>
        <row r="8192">
          <cell r="A8192">
            <v>44100</v>
          </cell>
          <cell r="AB8192" t="str">
            <v>WON</v>
          </cell>
          <cell r="AC8192">
            <v>1.65</v>
          </cell>
          <cell r="AE8192">
            <v>100</v>
          </cell>
          <cell r="AF8192">
            <v>165</v>
          </cell>
        </row>
        <row r="8193">
          <cell r="A8193">
            <v>44100</v>
          </cell>
          <cell r="AB8193" t="str">
            <v>2nd</v>
          </cell>
          <cell r="AC8193">
            <v>18</v>
          </cell>
          <cell r="AE8193">
            <v>100</v>
          </cell>
          <cell r="AF8193" t="str">
            <v/>
          </cell>
        </row>
        <row r="8194">
          <cell r="A8194">
            <v>44100</v>
          </cell>
          <cell r="AB8194" t="str">
            <v>3rd</v>
          </cell>
          <cell r="AC8194">
            <v>6</v>
          </cell>
          <cell r="AE8194">
            <v>100</v>
          </cell>
          <cell r="AF8194" t="str">
            <v/>
          </cell>
        </row>
        <row r="8195">
          <cell r="A8195">
            <v>44100</v>
          </cell>
          <cell r="AC8195">
            <v>15</v>
          </cell>
          <cell r="AE8195">
            <v>100</v>
          </cell>
          <cell r="AF8195" t="str">
            <v/>
          </cell>
        </row>
        <row r="8196">
          <cell r="A8196">
            <v>44100</v>
          </cell>
          <cell r="AC8196">
            <v>21</v>
          </cell>
          <cell r="AE8196">
            <v>100</v>
          </cell>
          <cell r="AF8196" t="str">
            <v/>
          </cell>
        </row>
        <row r="8197">
          <cell r="A8197">
            <v>44100</v>
          </cell>
          <cell r="AC8197">
            <v>3.8</v>
          </cell>
          <cell r="AE8197">
            <v>100</v>
          </cell>
          <cell r="AF8197" t="str">
            <v/>
          </cell>
        </row>
        <row r="8198">
          <cell r="A8198">
            <v>44100</v>
          </cell>
          <cell r="AB8198" t="str">
            <v>WON</v>
          </cell>
          <cell r="AC8198">
            <v>4.5999999999999996</v>
          </cell>
          <cell r="AE8198">
            <v>100</v>
          </cell>
          <cell r="AF8198">
            <v>459.99999999999994</v>
          </cell>
        </row>
        <row r="8199">
          <cell r="A8199">
            <v>44100</v>
          </cell>
          <cell r="AC8199">
            <v>11</v>
          </cell>
          <cell r="AE8199">
            <v>100</v>
          </cell>
          <cell r="AF8199" t="str">
            <v/>
          </cell>
        </row>
        <row r="8200">
          <cell r="A8200">
            <v>44100</v>
          </cell>
          <cell r="AC8200">
            <v>18</v>
          </cell>
          <cell r="AE8200">
            <v>100</v>
          </cell>
          <cell r="AF8200" t="str">
            <v/>
          </cell>
        </row>
        <row r="8201">
          <cell r="A8201">
            <v>44100</v>
          </cell>
          <cell r="AC8201">
            <v>31</v>
          </cell>
          <cell r="AE8201">
            <v>100</v>
          </cell>
          <cell r="AF8201" t="str">
            <v/>
          </cell>
        </row>
        <row r="8202">
          <cell r="A8202">
            <v>44107</v>
          </cell>
          <cell r="AB8202" t="str">
            <v>WON</v>
          </cell>
          <cell r="AC8202">
            <v>2.5</v>
          </cell>
          <cell r="AE8202">
            <v>100</v>
          </cell>
          <cell r="AF8202">
            <v>250</v>
          </cell>
        </row>
        <row r="8203">
          <cell r="A8203">
            <v>44107</v>
          </cell>
          <cell r="AB8203" t="str">
            <v>3rd</v>
          </cell>
          <cell r="AC8203">
            <v>5</v>
          </cell>
          <cell r="AE8203">
            <v>100</v>
          </cell>
          <cell r="AF8203" t="str">
            <v/>
          </cell>
        </row>
        <row r="8204">
          <cell r="A8204">
            <v>44107</v>
          </cell>
          <cell r="AC8204">
            <v>5.5</v>
          </cell>
          <cell r="AE8204">
            <v>100</v>
          </cell>
          <cell r="AF8204" t="str">
            <v/>
          </cell>
        </row>
        <row r="8205">
          <cell r="A8205">
            <v>44107</v>
          </cell>
          <cell r="AC8205">
            <v>12</v>
          </cell>
          <cell r="AE8205">
            <v>100</v>
          </cell>
          <cell r="AF8205" t="str">
            <v/>
          </cell>
        </row>
        <row r="8206">
          <cell r="A8206">
            <v>44107</v>
          </cell>
          <cell r="AC8206">
            <v>26</v>
          </cell>
          <cell r="AE8206">
            <v>100</v>
          </cell>
          <cell r="AF8206" t="str">
            <v/>
          </cell>
        </row>
        <row r="8207">
          <cell r="A8207">
            <v>44107</v>
          </cell>
          <cell r="AC8207">
            <v>18</v>
          </cell>
          <cell r="AE8207">
            <v>100</v>
          </cell>
          <cell r="AF8207" t="str">
            <v/>
          </cell>
        </row>
        <row r="8208">
          <cell r="A8208">
            <v>44107</v>
          </cell>
          <cell r="AC8208">
            <v>7</v>
          </cell>
          <cell r="AE8208">
            <v>100</v>
          </cell>
          <cell r="AF8208" t="str">
            <v/>
          </cell>
        </row>
        <row r="8209">
          <cell r="A8209">
            <v>44107</v>
          </cell>
          <cell r="AC8209">
            <v>6.5</v>
          </cell>
          <cell r="AE8209">
            <v>100</v>
          </cell>
          <cell r="AF8209" t="str">
            <v/>
          </cell>
        </row>
        <row r="8210">
          <cell r="A8210">
            <v>44107</v>
          </cell>
          <cell r="AC8210">
            <v>15</v>
          </cell>
          <cell r="AE8210">
            <v>100</v>
          </cell>
          <cell r="AF8210" t="str">
            <v/>
          </cell>
        </row>
        <row r="8211">
          <cell r="A8211">
            <v>44107</v>
          </cell>
          <cell r="AB8211" t="str">
            <v>2nd</v>
          </cell>
          <cell r="AC8211">
            <v>15</v>
          </cell>
          <cell r="AE8211">
            <v>100</v>
          </cell>
          <cell r="AF8211" t="str">
            <v/>
          </cell>
        </row>
        <row r="8212">
          <cell r="A8212">
            <v>44107</v>
          </cell>
          <cell r="AB8212" t="str">
            <v>WON</v>
          </cell>
          <cell r="AC8212">
            <v>5.5</v>
          </cell>
          <cell r="AE8212">
            <v>100</v>
          </cell>
          <cell r="AF8212">
            <v>550</v>
          </cell>
        </row>
        <row r="8213">
          <cell r="A8213">
            <v>44107</v>
          </cell>
          <cell r="AB8213" t="str">
            <v>2nd</v>
          </cell>
          <cell r="AC8213">
            <v>8</v>
          </cell>
          <cell r="AE8213">
            <v>100</v>
          </cell>
          <cell r="AF8213" t="str">
            <v/>
          </cell>
        </row>
        <row r="8214">
          <cell r="A8214">
            <v>44107</v>
          </cell>
          <cell r="AC8214">
            <v>3.4</v>
          </cell>
          <cell r="AE8214">
            <v>100</v>
          </cell>
          <cell r="AF8214" t="str">
            <v/>
          </cell>
        </row>
        <row r="8215">
          <cell r="A8215">
            <v>44107</v>
          </cell>
          <cell r="AC8215">
            <v>5.5</v>
          </cell>
          <cell r="AE8215">
            <v>100</v>
          </cell>
          <cell r="AF8215" t="str">
            <v/>
          </cell>
        </row>
        <row r="8216">
          <cell r="A8216">
            <v>44107</v>
          </cell>
          <cell r="AC8216">
            <v>12</v>
          </cell>
          <cell r="AE8216">
            <v>100</v>
          </cell>
          <cell r="AF8216" t="str">
            <v/>
          </cell>
        </row>
        <row r="8217">
          <cell r="A8217">
            <v>44107</v>
          </cell>
          <cell r="AC8217">
            <v>6</v>
          </cell>
          <cell r="AE8217">
            <v>100</v>
          </cell>
          <cell r="AF8217" t="str">
            <v/>
          </cell>
        </row>
        <row r="8218">
          <cell r="A8218">
            <v>44107</v>
          </cell>
          <cell r="AC8218">
            <v>14</v>
          </cell>
          <cell r="AE8218">
            <v>100</v>
          </cell>
          <cell r="AF8218" t="str">
            <v/>
          </cell>
        </row>
        <row r="8219">
          <cell r="A8219">
            <v>44107</v>
          </cell>
          <cell r="AB8219" t="str">
            <v>WON</v>
          </cell>
          <cell r="AC8219">
            <v>3.6</v>
          </cell>
          <cell r="AE8219">
            <v>100</v>
          </cell>
          <cell r="AF8219">
            <v>360</v>
          </cell>
        </row>
        <row r="8220">
          <cell r="A8220">
            <v>44107</v>
          </cell>
          <cell r="AC8220">
            <v>15</v>
          </cell>
          <cell r="AE8220">
            <v>100</v>
          </cell>
          <cell r="AF8220" t="str">
            <v/>
          </cell>
        </row>
        <row r="8221">
          <cell r="A8221">
            <v>44107</v>
          </cell>
          <cell r="AC8221">
            <v>8</v>
          </cell>
          <cell r="AE8221">
            <v>100</v>
          </cell>
          <cell r="AF8221" t="str">
            <v/>
          </cell>
        </row>
        <row r="8222">
          <cell r="A8222">
            <v>44107</v>
          </cell>
          <cell r="AC8222">
            <v>5.5</v>
          </cell>
          <cell r="AE8222">
            <v>100</v>
          </cell>
          <cell r="AF8222" t="str">
            <v/>
          </cell>
        </row>
        <row r="8223">
          <cell r="A8223">
            <v>44107</v>
          </cell>
          <cell r="AB8223" t="str">
            <v>2nd</v>
          </cell>
          <cell r="AC8223">
            <v>16</v>
          </cell>
          <cell r="AE8223">
            <v>100</v>
          </cell>
          <cell r="AF8223" t="str">
            <v/>
          </cell>
        </row>
        <row r="8224">
          <cell r="A8224">
            <v>44107</v>
          </cell>
          <cell r="AC8224">
            <v>5.5</v>
          </cell>
          <cell r="AE8224">
            <v>100</v>
          </cell>
          <cell r="AF8224" t="str">
            <v/>
          </cell>
        </row>
        <row r="8225">
          <cell r="A8225">
            <v>44107</v>
          </cell>
          <cell r="AB8225" t="str">
            <v>3rd</v>
          </cell>
          <cell r="AC8225">
            <v>7.5</v>
          </cell>
          <cell r="AE8225">
            <v>100</v>
          </cell>
          <cell r="AF8225" t="str">
            <v/>
          </cell>
        </row>
        <row r="8226">
          <cell r="A8226">
            <v>44107</v>
          </cell>
          <cell r="AC8226">
            <v>5.5</v>
          </cell>
          <cell r="AE8226">
            <v>100</v>
          </cell>
          <cell r="AF8226" t="str">
            <v/>
          </cell>
        </row>
        <row r="8227">
          <cell r="A8227">
            <v>44107</v>
          </cell>
          <cell r="AB8227" t="str">
            <v>3rd</v>
          </cell>
          <cell r="AC8227">
            <v>6</v>
          </cell>
          <cell r="AE8227">
            <v>100</v>
          </cell>
          <cell r="AF8227" t="str">
            <v/>
          </cell>
        </row>
        <row r="8228">
          <cell r="A8228">
            <v>44107</v>
          </cell>
          <cell r="AC8228">
            <v>26</v>
          </cell>
          <cell r="AE8228">
            <v>100</v>
          </cell>
          <cell r="AF8228" t="str">
            <v/>
          </cell>
        </row>
        <row r="8229">
          <cell r="A8229">
            <v>44107</v>
          </cell>
          <cell r="AC8229">
            <v>6</v>
          </cell>
          <cell r="AE8229">
            <v>100</v>
          </cell>
          <cell r="AF8229" t="str">
            <v/>
          </cell>
        </row>
        <row r="8230">
          <cell r="A8230">
            <v>44107</v>
          </cell>
          <cell r="AC8230">
            <v>8</v>
          </cell>
          <cell r="AE8230">
            <v>100</v>
          </cell>
          <cell r="AF8230" t="str">
            <v/>
          </cell>
        </row>
        <row r="8231">
          <cell r="A8231">
            <v>44107</v>
          </cell>
          <cell r="AB8231" t="str">
            <v>WON</v>
          </cell>
          <cell r="AC8231">
            <v>5.2</v>
          </cell>
          <cell r="AE8231">
            <v>100</v>
          </cell>
          <cell r="AF8231">
            <v>520</v>
          </cell>
        </row>
        <row r="8232">
          <cell r="A8232">
            <v>44107</v>
          </cell>
          <cell r="AC8232">
            <v>7.5</v>
          </cell>
          <cell r="AE8232">
            <v>100</v>
          </cell>
          <cell r="AF8232" t="str">
            <v/>
          </cell>
        </row>
        <row r="8233">
          <cell r="A8233">
            <v>44107</v>
          </cell>
          <cell r="AC8233">
            <v>10</v>
          </cell>
          <cell r="AE8233">
            <v>100</v>
          </cell>
          <cell r="AF8233" t="str">
            <v/>
          </cell>
        </row>
        <row r="8234">
          <cell r="A8234">
            <v>44107</v>
          </cell>
          <cell r="AC8234">
            <v>21</v>
          </cell>
          <cell r="AE8234">
            <v>100</v>
          </cell>
          <cell r="AF8234" t="str">
            <v/>
          </cell>
        </row>
        <row r="8235">
          <cell r="A8235">
            <v>44107</v>
          </cell>
          <cell r="AC8235">
            <v>4.2</v>
          </cell>
          <cell r="AE8235">
            <v>100</v>
          </cell>
          <cell r="AF8235" t="str">
            <v/>
          </cell>
        </row>
        <row r="8236">
          <cell r="A8236">
            <v>44107</v>
          </cell>
          <cell r="AC8236">
            <v>9.5</v>
          </cell>
          <cell r="AE8236">
            <v>100</v>
          </cell>
          <cell r="AF8236" t="str">
            <v/>
          </cell>
        </row>
        <row r="8237">
          <cell r="A8237">
            <v>44107</v>
          </cell>
          <cell r="AB8237" t="str">
            <v>2nd</v>
          </cell>
          <cell r="AC8237">
            <v>3.3</v>
          </cell>
          <cell r="AE8237">
            <v>100</v>
          </cell>
          <cell r="AF8237" t="str">
            <v/>
          </cell>
        </row>
        <row r="8238">
          <cell r="A8238">
            <v>44107</v>
          </cell>
          <cell r="AC8238">
            <v>26</v>
          </cell>
          <cell r="AE8238">
            <v>100</v>
          </cell>
          <cell r="AF8238" t="str">
            <v/>
          </cell>
        </row>
        <row r="8239">
          <cell r="A8239">
            <v>44107</v>
          </cell>
          <cell r="AC8239">
            <v>101</v>
          </cell>
          <cell r="AE8239">
            <v>100</v>
          </cell>
          <cell r="AF8239" t="str">
            <v/>
          </cell>
        </row>
        <row r="8240">
          <cell r="A8240">
            <v>44107</v>
          </cell>
          <cell r="AC8240">
            <v>15</v>
          </cell>
          <cell r="AE8240">
            <v>100</v>
          </cell>
          <cell r="AF8240" t="str">
            <v/>
          </cell>
        </row>
        <row r="8241">
          <cell r="A8241">
            <v>44107</v>
          </cell>
          <cell r="AC8241">
            <v>6</v>
          </cell>
          <cell r="AE8241">
            <v>100</v>
          </cell>
          <cell r="AF8241" t="str">
            <v/>
          </cell>
        </row>
        <row r="8242">
          <cell r="A8242">
            <v>44114</v>
          </cell>
          <cell r="AB8242" t="str">
            <v>WON</v>
          </cell>
          <cell r="AC8242">
            <v>2.8</v>
          </cell>
          <cell r="AE8242">
            <v>100</v>
          </cell>
          <cell r="AF8242">
            <v>280</v>
          </cell>
        </row>
        <row r="8243">
          <cell r="A8243">
            <v>44114</v>
          </cell>
          <cell r="AB8243" t="str">
            <v>2nd</v>
          </cell>
          <cell r="AC8243">
            <v>4.2</v>
          </cell>
          <cell r="AE8243">
            <v>100</v>
          </cell>
          <cell r="AF8243" t="str">
            <v/>
          </cell>
        </row>
        <row r="8244">
          <cell r="A8244">
            <v>44114</v>
          </cell>
          <cell r="AC8244">
            <v>9</v>
          </cell>
          <cell r="AE8244">
            <v>100</v>
          </cell>
          <cell r="AF8244" t="str">
            <v/>
          </cell>
        </row>
        <row r="8245">
          <cell r="A8245">
            <v>44114</v>
          </cell>
          <cell r="AC8245">
            <v>6</v>
          </cell>
          <cell r="AE8245">
            <v>100</v>
          </cell>
          <cell r="AF8245" t="str">
            <v/>
          </cell>
        </row>
        <row r="8246">
          <cell r="A8246">
            <v>44114</v>
          </cell>
          <cell r="AB8246" t="str">
            <v>3rd</v>
          </cell>
          <cell r="AC8246">
            <v>11</v>
          </cell>
          <cell r="AE8246">
            <v>100</v>
          </cell>
          <cell r="AF8246" t="str">
            <v/>
          </cell>
        </row>
        <row r="8247">
          <cell r="A8247">
            <v>44114</v>
          </cell>
          <cell r="AB8247" t="str">
            <v>WON</v>
          </cell>
          <cell r="AC8247">
            <v>1.8</v>
          </cell>
          <cell r="AE8247">
            <v>100</v>
          </cell>
          <cell r="AF8247">
            <v>180</v>
          </cell>
        </row>
        <row r="8248">
          <cell r="A8248">
            <v>44114</v>
          </cell>
          <cell r="AB8248" t="str">
            <v>3rd</v>
          </cell>
          <cell r="AC8248">
            <v>21</v>
          </cell>
          <cell r="AE8248">
            <v>100</v>
          </cell>
          <cell r="AF8248" t="str">
            <v/>
          </cell>
        </row>
        <row r="8249">
          <cell r="A8249">
            <v>44114</v>
          </cell>
          <cell r="AB8249" t="str">
            <v>2nd</v>
          </cell>
          <cell r="AC8249">
            <v>8</v>
          </cell>
          <cell r="AE8249">
            <v>100</v>
          </cell>
          <cell r="AF8249" t="str">
            <v/>
          </cell>
        </row>
        <row r="8250">
          <cell r="A8250">
            <v>44114</v>
          </cell>
          <cell r="AC8250">
            <v>14</v>
          </cell>
          <cell r="AE8250">
            <v>100</v>
          </cell>
          <cell r="AF8250" t="str">
            <v/>
          </cell>
        </row>
        <row r="8251">
          <cell r="A8251">
            <v>44114</v>
          </cell>
          <cell r="AC8251">
            <v>8.5</v>
          </cell>
          <cell r="AE8251">
            <v>100</v>
          </cell>
          <cell r="AF8251" t="str">
            <v/>
          </cell>
        </row>
        <row r="8252">
          <cell r="A8252">
            <v>44114</v>
          </cell>
          <cell r="AC8252">
            <v>4.5999999999999996</v>
          </cell>
          <cell r="AE8252">
            <v>100</v>
          </cell>
          <cell r="AF8252" t="str">
            <v/>
          </cell>
        </row>
        <row r="8253">
          <cell r="A8253">
            <v>44114</v>
          </cell>
          <cell r="AB8253" t="str">
            <v>2nd</v>
          </cell>
          <cell r="AC8253">
            <v>3.6</v>
          </cell>
          <cell r="AE8253">
            <v>100</v>
          </cell>
          <cell r="AF8253" t="str">
            <v/>
          </cell>
        </row>
        <row r="8254">
          <cell r="A8254">
            <v>44114</v>
          </cell>
          <cell r="AC8254">
            <v>7</v>
          </cell>
          <cell r="AE8254">
            <v>100</v>
          </cell>
          <cell r="AF8254" t="str">
            <v/>
          </cell>
        </row>
        <row r="8255">
          <cell r="A8255">
            <v>44114</v>
          </cell>
          <cell r="AC8255">
            <v>8.5</v>
          </cell>
          <cell r="AE8255">
            <v>100</v>
          </cell>
          <cell r="AF8255" t="str">
            <v/>
          </cell>
        </row>
        <row r="8256">
          <cell r="A8256">
            <v>44114</v>
          </cell>
          <cell r="AB8256" t="str">
            <v>WON</v>
          </cell>
          <cell r="AC8256">
            <v>10</v>
          </cell>
          <cell r="AE8256">
            <v>100</v>
          </cell>
          <cell r="AF8256">
            <v>1000</v>
          </cell>
        </row>
        <row r="8257">
          <cell r="A8257">
            <v>44114</v>
          </cell>
          <cell r="AB8257" t="str">
            <v>2nd</v>
          </cell>
          <cell r="AC8257">
            <v>4</v>
          </cell>
          <cell r="AE8257">
            <v>100</v>
          </cell>
          <cell r="AF8257" t="str">
            <v/>
          </cell>
        </row>
        <row r="8258">
          <cell r="A8258">
            <v>44114</v>
          </cell>
          <cell r="AC8258">
            <v>7.5</v>
          </cell>
          <cell r="AE8258">
            <v>100</v>
          </cell>
          <cell r="AF8258" t="str">
            <v/>
          </cell>
        </row>
        <row r="8259">
          <cell r="A8259">
            <v>44114</v>
          </cell>
          <cell r="AB8259" t="str">
            <v>WON</v>
          </cell>
          <cell r="AC8259">
            <v>4.2</v>
          </cell>
          <cell r="AE8259">
            <v>100</v>
          </cell>
          <cell r="AF8259">
            <v>420</v>
          </cell>
        </row>
        <row r="8260">
          <cell r="A8260">
            <v>44114</v>
          </cell>
          <cell r="AC8260">
            <v>11</v>
          </cell>
          <cell r="AE8260">
            <v>100</v>
          </cell>
          <cell r="AF8260" t="str">
            <v/>
          </cell>
        </row>
        <row r="8261">
          <cell r="A8261">
            <v>44114</v>
          </cell>
          <cell r="AC8261">
            <v>8.5</v>
          </cell>
          <cell r="AE8261">
            <v>100</v>
          </cell>
          <cell r="AF8261" t="str">
            <v/>
          </cell>
        </row>
        <row r="8262">
          <cell r="A8262">
            <v>44114</v>
          </cell>
          <cell r="AB8262" t="str">
            <v>2nd</v>
          </cell>
          <cell r="AC8262">
            <v>1.45</v>
          </cell>
          <cell r="AE8262">
            <v>100</v>
          </cell>
          <cell r="AF8262" t="str">
            <v/>
          </cell>
        </row>
        <row r="8263">
          <cell r="A8263">
            <v>44114</v>
          </cell>
          <cell r="AB8263" t="str">
            <v>Ntd</v>
          </cell>
          <cell r="AC8263">
            <v>9.5</v>
          </cell>
          <cell r="AE8263">
            <v>100</v>
          </cell>
          <cell r="AF8263" t="str">
            <v/>
          </cell>
        </row>
        <row r="8264">
          <cell r="A8264">
            <v>44114</v>
          </cell>
          <cell r="AB8264" t="str">
            <v>WON</v>
          </cell>
          <cell r="AC8264">
            <v>5.5</v>
          </cell>
          <cell r="AE8264">
            <v>100</v>
          </cell>
          <cell r="AF8264">
            <v>550</v>
          </cell>
        </row>
        <row r="8265">
          <cell r="A8265">
            <v>44114</v>
          </cell>
          <cell r="AC8265">
            <v>26</v>
          </cell>
          <cell r="AE8265">
            <v>100</v>
          </cell>
          <cell r="AF8265" t="str">
            <v/>
          </cell>
        </row>
        <row r="8266">
          <cell r="A8266">
            <v>44114</v>
          </cell>
          <cell r="AC8266">
            <v>31</v>
          </cell>
          <cell r="AE8266">
            <v>100</v>
          </cell>
          <cell r="AF8266" t="str">
            <v/>
          </cell>
        </row>
        <row r="8267">
          <cell r="A8267">
            <v>44114</v>
          </cell>
          <cell r="AC8267">
            <v>2.9</v>
          </cell>
          <cell r="AE8267">
            <v>100</v>
          </cell>
          <cell r="AF8267" t="str">
            <v/>
          </cell>
        </row>
        <row r="8268">
          <cell r="A8268">
            <v>44114</v>
          </cell>
          <cell r="AC8268">
            <v>19</v>
          </cell>
          <cell r="AE8268">
            <v>100</v>
          </cell>
          <cell r="AF8268" t="str">
            <v/>
          </cell>
        </row>
        <row r="8269">
          <cell r="A8269">
            <v>44114</v>
          </cell>
          <cell r="AB8269" t="str">
            <v>3rd</v>
          </cell>
          <cell r="AC8269">
            <v>4.4000000000000004</v>
          </cell>
          <cell r="AE8269">
            <v>100</v>
          </cell>
          <cell r="AF8269" t="str">
            <v/>
          </cell>
        </row>
        <row r="8270">
          <cell r="A8270">
            <v>44114</v>
          </cell>
          <cell r="AB8270" t="str">
            <v>2nd</v>
          </cell>
          <cell r="AC8270">
            <v>16</v>
          </cell>
          <cell r="AE8270">
            <v>100</v>
          </cell>
          <cell r="AF8270" t="str">
            <v/>
          </cell>
        </row>
        <row r="8271">
          <cell r="A8271">
            <v>44114</v>
          </cell>
          <cell r="AC8271">
            <v>41</v>
          </cell>
          <cell r="AE8271">
            <v>100</v>
          </cell>
          <cell r="AF8271" t="str">
            <v/>
          </cell>
        </row>
        <row r="8272">
          <cell r="A8272">
            <v>44114</v>
          </cell>
          <cell r="AC8272">
            <v>4.2</v>
          </cell>
          <cell r="AE8272">
            <v>100</v>
          </cell>
          <cell r="AF8272" t="str">
            <v/>
          </cell>
        </row>
        <row r="8273">
          <cell r="A8273">
            <v>44114</v>
          </cell>
          <cell r="AC8273">
            <v>14</v>
          </cell>
          <cell r="AE8273">
            <v>100</v>
          </cell>
          <cell r="AF8273" t="str">
            <v/>
          </cell>
        </row>
        <row r="8274">
          <cell r="A8274">
            <v>44114</v>
          </cell>
          <cell r="AB8274" t="str">
            <v>WON</v>
          </cell>
          <cell r="AC8274">
            <v>4.4000000000000004</v>
          </cell>
          <cell r="AE8274">
            <v>100</v>
          </cell>
          <cell r="AF8274">
            <v>440.00000000000006</v>
          </cell>
        </row>
        <row r="8275">
          <cell r="A8275">
            <v>44114</v>
          </cell>
          <cell r="AC8275">
            <v>7</v>
          </cell>
          <cell r="AE8275">
            <v>100</v>
          </cell>
          <cell r="AF8275" t="str">
            <v/>
          </cell>
        </row>
        <row r="8276">
          <cell r="A8276">
            <v>44114</v>
          </cell>
          <cell r="AB8276" t="str">
            <v>2nd</v>
          </cell>
          <cell r="AC8276">
            <v>26</v>
          </cell>
          <cell r="AE8276">
            <v>100</v>
          </cell>
          <cell r="AF8276" t="str">
            <v/>
          </cell>
        </row>
        <row r="8277">
          <cell r="A8277">
            <v>44114</v>
          </cell>
          <cell r="AC8277">
            <v>9</v>
          </cell>
          <cell r="AE8277">
            <v>100</v>
          </cell>
          <cell r="AF8277" t="str">
            <v/>
          </cell>
        </row>
        <row r="8278">
          <cell r="A8278">
            <v>44114</v>
          </cell>
          <cell r="AB8278" t="str">
            <v>3rd</v>
          </cell>
          <cell r="AC8278">
            <v>8</v>
          </cell>
          <cell r="AE8278">
            <v>100</v>
          </cell>
          <cell r="AF8278" t="str">
            <v/>
          </cell>
        </row>
        <row r="8279">
          <cell r="A8279">
            <v>44114</v>
          </cell>
          <cell r="AC8279">
            <v>11</v>
          </cell>
          <cell r="AE8279">
            <v>100</v>
          </cell>
          <cell r="AF8279" t="str">
            <v/>
          </cell>
        </row>
        <row r="8280">
          <cell r="A8280">
            <v>44114</v>
          </cell>
          <cell r="AC8280">
            <v>4.2</v>
          </cell>
          <cell r="AE8280">
            <v>100</v>
          </cell>
          <cell r="AF8280" t="str">
            <v/>
          </cell>
        </row>
        <row r="8281">
          <cell r="A8281">
            <v>44114</v>
          </cell>
          <cell r="AB8281" t="str">
            <v>WON</v>
          </cell>
          <cell r="AC8281">
            <v>21</v>
          </cell>
          <cell r="AE8281">
            <v>100</v>
          </cell>
          <cell r="AF8281">
            <v>2100</v>
          </cell>
        </row>
        <row r="8282">
          <cell r="A8282">
            <v>44114</v>
          </cell>
          <cell r="AC8282">
            <v>7.5</v>
          </cell>
          <cell r="AE8282">
            <v>100</v>
          </cell>
          <cell r="AF8282" t="str">
            <v/>
          </cell>
        </row>
        <row r="8283">
          <cell r="A8283">
            <v>44114</v>
          </cell>
          <cell r="AC8283">
            <v>2.6</v>
          </cell>
          <cell r="AE8283">
            <v>100</v>
          </cell>
          <cell r="AF8283" t="str">
            <v/>
          </cell>
        </row>
        <row r="8284">
          <cell r="A8284">
            <v>44114</v>
          </cell>
          <cell r="AC8284">
            <v>21</v>
          </cell>
          <cell r="AE8284">
            <v>100</v>
          </cell>
          <cell r="AF8284" t="str">
            <v/>
          </cell>
        </row>
        <row r="8285">
          <cell r="A8285">
            <v>44114</v>
          </cell>
          <cell r="AC8285">
            <v>11</v>
          </cell>
          <cell r="AE8285">
            <v>100</v>
          </cell>
          <cell r="AF8285" t="str">
            <v/>
          </cell>
        </row>
        <row r="8286">
          <cell r="A8286">
            <v>44114</v>
          </cell>
          <cell r="AB8286" t="str">
            <v>WON</v>
          </cell>
          <cell r="AC8286">
            <v>4.8</v>
          </cell>
          <cell r="AE8286">
            <v>100</v>
          </cell>
          <cell r="AF8286">
            <v>480</v>
          </cell>
        </row>
        <row r="8287">
          <cell r="A8287">
            <v>44118</v>
          </cell>
          <cell r="AC8287">
            <v>4</v>
          </cell>
          <cell r="AE8287">
            <v>100</v>
          </cell>
          <cell r="AF8287" t="str">
            <v/>
          </cell>
        </row>
        <row r="8288">
          <cell r="A8288">
            <v>44118</v>
          </cell>
          <cell r="AC8288">
            <v>4.8</v>
          </cell>
          <cell r="AE8288">
            <v>100</v>
          </cell>
          <cell r="AF8288" t="str">
            <v/>
          </cell>
        </row>
        <row r="8289">
          <cell r="A8289">
            <v>44118</v>
          </cell>
          <cell r="AB8289" t="str">
            <v>WON</v>
          </cell>
          <cell r="AC8289">
            <v>3.3</v>
          </cell>
          <cell r="AE8289">
            <v>100</v>
          </cell>
          <cell r="AF8289">
            <v>330</v>
          </cell>
        </row>
        <row r="8290">
          <cell r="A8290">
            <v>44118</v>
          </cell>
          <cell r="AB8290" t="str">
            <v>2nd</v>
          </cell>
          <cell r="AC8290">
            <v>7</v>
          </cell>
          <cell r="AE8290">
            <v>100</v>
          </cell>
          <cell r="AF8290" t="str">
            <v/>
          </cell>
        </row>
        <row r="8291">
          <cell r="A8291">
            <v>44118</v>
          </cell>
          <cell r="AC8291">
            <v>11</v>
          </cell>
          <cell r="AE8291">
            <v>100</v>
          </cell>
          <cell r="AF8291" t="str">
            <v/>
          </cell>
        </row>
        <row r="8292">
          <cell r="A8292">
            <v>44118</v>
          </cell>
          <cell r="AB8292" t="str">
            <v>2nd</v>
          </cell>
          <cell r="AC8292">
            <v>8</v>
          </cell>
          <cell r="AE8292">
            <v>100</v>
          </cell>
          <cell r="AF8292" t="str">
            <v/>
          </cell>
        </row>
        <row r="8293">
          <cell r="A8293">
            <v>44118</v>
          </cell>
          <cell r="AC8293">
            <v>2.8</v>
          </cell>
          <cell r="AE8293">
            <v>100</v>
          </cell>
          <cell r="AF8293" t="str">
            <v/>
          </cell>
        </row>
        <row r="8294">
          <cell r="A8294">
            <v>44118</v>
          </cell>
          <cell r="AC8294">
            <v>9.5</v>
          </cell>
          <cell r="AE8294">
            <v>100</v>
          </cell>
          <cell r="AF8294" t="str">
            <v/>
          </cell>
        </row>
        <row r="8295">
          <cell r="A8295">
            <v>44118</v>
          </cell>
          <cell r="AC8295">
            <v>5.5</v>
          </cell>
          <cell r="AE8295">
            <v>100</v>
          </cell>
          <cell r="AF8295" t="str">
            <v/>
          </cell>
        </row>
        <row r="8296">
          <cell r="A8296">
            <v>44118</v>
          </cell>
          <cell r="AC8296">
            <v>8</v>
          </cell>
          <cell r="AE8296">
            <v>100</v>
          </cell>
          <cell r="AF8296" t="str">
            <v/>
          </cell>
        </row>
        <row r="8297">
          <cell r="A8297">
            <v>44118</v>
          </cell>
          <cell r="AC8297">
            <v>2.7</v>
          </cell>
          <cell r="AE8297">
            <v>100</v>
          </cell>
          <cell r="AF8297" t="str">
            <v/>
          </cell>
        </row>
        <row r="8298">
          <cell r="A8298">
            <v>44118</v>
          </cell>
          <cell r="AB8298" t="str">
            <v>WON</v>
          </cell>
          <cell r="AC8298">
            <v>12</v>
          </cell>
          <cell r="AE8298">
            <v>100</v>
          </cell>
          <cell r="AF8298">
            <v>1200</v>
          </cell>
        </row>
        <row r="8299">
          <cell r="A8299">
            <v>44118</v>
          </cell>
          <cell r="AC8299">
            <v>4</v>
          </cell>
          <cell r="AE8299">
            <v>100</v>
          </cell>
          <cell r="AF8299" t="str">
            <v/>
          </cell>
        </row>
        <row r="8300">
          <cell r="A8300">
            <v>44118</v>
          </cell>
          <cell r="AB8300" t="str">
            <v>3rd</v>
          </cell>
          <cell r="AC8300">
            <v>13</v>
          </cell>
          <cell r="AE8300">
            <v>100</v>
          </cell>
          <cell r="AF8300" t="str">
            <v/>
          </cell>
        </row>
        <row r="8301">
          <cell r="A8301">
            <v>44118</v>
          </cell>
          <cell r="AC8301">
            <v>11</v>
          </cell>
          <cell r="AE8301">
            <v>100</v>
          </cell>
          <cell r="AF8301" t="str">
            <v/>
          </cell>
        </row>
        <row r="8302">
          <cell r="A8302">
            <v>44118</v>
          </cell>
          <cell r="AB8302" t="str">
            <v>3rd</v>
          </cell>
          <cell r="AC8302">
            <v>5</v>
          </cell>
          <cell r="AE8302">
            <v>100</v>
          </cell>
          <cell r="AF8302" t="str">
            <v/>
          </cell>
        </row>
        <row r="8303">
          <cell r="A8303">
            <v>44118</v>
          </cell>
          <cell r="AB8303" t="str">
            <v>L/scr</v>
          </cell>
          <cell r="AC8303">
            <v>1</v>
          </cell>
          <cell r="AE8303" t="str">
            <v/>
          </cell>
          <cell r="AF8303" t="str">
            <v/>
          </cell>
        </row>
        <row r="8304">
          <cell r="A8304">
            <v>44118</v>
          </cell>
          <cell r="AB8304" t="str">
            <v>WON</v>
          </cell>
          <cell r="AC8304">
            <v>4.3</v>
          </cell>
          <cell r="AE8304">
            <v>100</v>
          </cell>
          <cell r="AF8304">
            <v>430</v>
          </cell>
        </row>
        <row r="8305">
          <cell r="A8305">
            <v>44118</v>
          </cell>
          <cell r="AC8305">
            <v>7.5</v>
          </cell>
          <cell r="AE8305">
            <v>100</v>
          </cell>
          <cell r="AF8305" t="str">
            <v/>
          </cell>
        </row>
        <row r="8306">
          <cell r="A8306">
            <v>44118</v>
          </cell>
          <cell r="AC8306">
            <v>26</v>
          </cell>
          <cell r="AE8306">
            <v>100</v>
          </cell>
          <cell r="AF8306" t="str">
            <v/>
          </cell>
        </row>
        <row r="8307">
          <cell r="A8307">
            <v>44118</v>
          </cell>
          <cell r="AC8307">
            <v>6.5</v>
          </cell>
          <cell r="AE8307">
            <v>100</v>
          </cell>
          <cell r="AF8307" t="str">
            <v/>
          </cell>
        </row>
        <row r="8308">
          <cell r="A8308">
            <v>44118</v>
          </cell>
          <cell r="AB8308" t="str">
            <v>3rd</v>
          </cell>
          <cell r="AC8308">
            <v>7.5</v>
          </cell>
          <cell r="AE8308">
            <v>100</v>
          </cell>
          <cell r="AF8308" t="str">
            <v/>
          </cell>
        </row>
        <row r="8309">
          <cell r="A8309">
            <v>44118</v>
          </cell>
          <cell r="AB8309" t="str">
            <v>WON</v>
          </cell>
          <cell r="AC8309">
            <v>3.7</v>
          </cell>
          <cell r="AE8309">
            <v>100</v>
          </cell>
          <cell r="AF8309">
            <v>370</v>
          </cell>
        </row>
        <row r="8310">
          <cell r="A8310">
            <v>44118</v>
          </cell>
          <cell r="AC8310">
            <v>9.5</v>
          </cell>
          <cell r="AE8310">
            <v>100</v>
          </cell>
          <cell r="AF8310" t="str">
            <v/>
          </cell>
        </row>
        <row r="8311">
          <cell r="A8311">
            <v>44118</v>
          </cell>
          <cell r="AC8311">
            <v>12</v>
          </cell>
          <cell r="AE8311">
            <v>100</v>
          </cell>
          <cell r="AF8311" t="str">
            <v/>
          </cell>
        </row>
        <row r="8312">
          <cell r="A8312">
            <v>44118</v>
          </cell>
          <cell r="AC8312">
            <v>5</v>
          </cell>
          <cell r="AE8312">
            <v>100</v>
          </cell>
          <cell r="AF8312" t="str">
            <v/>
          </cell>
        </row>
        <row r="8313">
          <cell r="A8313">
            <v>44118</v>
          </cell>
          <cell r="AC8313">
            <v>7</v>
          </cell>
          <cell r="AE8313">
            <v>100</v>
          </cell>
          <cell r="AF8313" t="str">
            <v/>
          </cell>
        </row>
        <row r="8314">
          <cell r="A8314">
            <v>44118</v>
          </cell>
          <cell r="AC8314">
            <v>31</v>
          </cell>
          <cell r="AE8314">
            <v>100</v>
          </cell>
          <cell r="AF8314" t="str">
            <v/>
          </cell>
        </row>
        <row r="8315">
          <cell r="A8315">
            <v>44118</v>
          </cell>
          <cell r="AC8315">
            <v>6.5</v>
          </cell>
          <cell r="AE8315">
            <v>100</v>
          </cell>
          <cell r="AF8315" t="str">
            <v/>
          </cell>
        </row>
        <row r="8316">
          <cell r="A8316">
            <v>44118</v>
          </cell>
          <cell r="AB8316" t="str">
            <v>3rd</v>
          </cell>
          <cell r="AC8316">
            <v>9.5</v>
          </cell>
          <cell r="AE8316">
            <v>100</v>
          </cell>
          <cell r="AF8316" t="str">
            <v/>
          </cell>
        </row>
        <row r="8317">
          <cell r="A8317">
            <v>44121</v>
          </cell>
          <cell r="AB8317" t="str">
            <v>WON</v>
          </cell>
          <cell r="AC8317">
            <v>2.9</v>
          </cell>
          <cell r="AE8317">
            <v>100</v>
          </cell>
          <cell r="AF8317">
            <v>290</v>
          </cell>
        </row>
        <row r="8318">
          <cell r="A8318">
            <v>44121</v>
          </cell>
          <cell r="AC8318">
            <v>19</v>
          </cell>
          <cell r="AE8318">
            <v>100</v>
          </cell>
          <cell r="AF8318" t="str">
            <v/>
          </cell>
        </row>
        <row r="8319">
          <cell r="A8319">
            <v>44121</v>
          </cell>
          <cell r="AC8319">
            <v>6</v>
          </cell>
          <cell r="AE8319">
            <v>100</v>
          </cell>
          <cell r="AF8319" t="str">
            <v/>
          </cell>
        </row>
        <row r="8320">
          <cell r="A8320">
            <v>44121</v>
          </cell>
          <cell r="AC8320">
            <v>13</v>
          </cell>
          <cell r="AE8320">
            <v>100</v>
          </cell>
          <cell r="AF8320" t="str">
            <v/>
          </cell>
        </row>
        <row r="8321">
          <cell r="A8321">
            <v>44121</v>
          </cell>
          <cell r="AC8321">
            <v>9.5</v>
          </cell>
          <cell r="AE8321">
            <v>100</v>
          </cell>
          <cell r="AF8321" t="str">
            <v/>
          </cell>
        </row>
        <row r="8322">
          <cell r="A8322">
            <v>44121</v>
          </cell>
          <cell r="AB8322" t="str">
            <v>3rd</v>
          </cell>
          <cell r="AC8322">
            <v>2.1</v>
          </cell>
          <cell r="AE8322">
            <v>100</v>
          </cell>
          <cell r="AF8322" t="str">
            <v/>
          </cell>
        </row>
        <row r="8323">
          <cell r="A8323">
            <v>44121</v>
          </cell>
          <cell r="AB8323" t="str">
            <v>2nd</v>
          </cell>
          <cell r="AC8323">
            <v>8.5</v>
          </cell>
          <cell r="AE8323">
            <v>100</v>
          </cell>
          <cell r="AF8323" t="str">
            <v/>
          </cell>
        </row>
        <row r="8324">
          <cell r="A8324">
            <v>44121</v>
          </cell>
          <cell r="AC8324">
            <v>9</v>
          </cell>
          <cell r="AE8324">
            <v>100</v>
          </cell>
          <cell r="AF8324" t="str">
            <v/>
          </cell>
        </row>
        <row r="8325">
          <cell r="A8325">
            <v>44121</v>
          </cell>
          <cell r="AB8325" t="str">
            <v>WON</v>
          </cell>
          <cell r="AC8325">
            <v>12</v>
          </cell>
          <cell r="AE8325">
            <v>100</v>
          </cell>
          <cell r="AF8325">
            <v>1200</v>
          </cell>
        </row>
        <row r="8326">
          <cell r="A8326">
            <v>44121</v>
          </cell>
          <cell r="AC8326">
            <v>7</v>
          </cell>
          <cell r="AE8326">
            <v>100</v>
          </cell>
          <cell r="AF8326" t="str">
            <v/>
          </cell>
        </row>
        <row r="8327">
          <cell r="A8327">
            <v>44121</v>
          </cell>
          <cell r="AB8327" t="str">
            <v>WON</v>
          </cell>
          <cell r="AC8327">
            <v>3.9</v>
          </cell>
          <cell r="AE8327">
            <v>100</v>
          </cell>
          <cell r="AF8327">
            <v>390</v>
          </cell>
        </row>
        <row r="8328">
          <cell r="A8328">
            <v>44121</v>
          </cell>
          <cell r="AC8328">
            <v>21</v>
          </cell>
          <cell r="AE8328">
            <v>100</v>
          </cell>
          <cell r="AF8328" t="str">
            <v/>
          </cell>
        </row>
        <row r="8329">
          <cell r="A8329">
            <v>44121</v>
          </cell>
          <cell r="AC8329">
            <v>9</v>
          </cell>
          <cell r="AE8329">
            <v>100</v>
          </cell>
          <cell r="AF8329" t="str">
            <v/>
          </cell>
        </row>
        <row r="8330">
          <cell r="A8330">
            <v>44121</v>
          </cell>
          <cell r="AC8330">
            <v>21</v>
          </cell>
          <cell r="AE8330">
            <v>100</v>
          </cell>
          <cell r="AF8330" t="str">
            <v/>
          </cell>
        </row>
        <row r="8331">
          <cell r="A8331">
            <v>44121</v>
          </cell>
          <cell r="AB8331" t="str">
            <v>2nd</v>
          </cell>
          <cell r="AC8331">
            <v>4.5999999999999996</v>
          </cell>
          <cell r="AE8331">
            <v>100</v>
          </cell>
          <cell r="AF8331" t="str">
            <v/>
          </cell>
        </row>
        <row r="8332">
          <cell r="A8332">
            <v>44121</v>
          </cell>
          <cell r="AB8332" t="str">
            <v>WON</v>
          </cell>
          <cell r="AC8332">
            <v>3.7</v>
          </cell>
          <cell r="AE8332">
            <v>100</v>
          </cell>
          <cell r="AF8332">
            <v>370</v>
          </cell>
        </row>
        <row r="8333">
          <cell r="A8333">
            <v>44121</v>
          </cell>
          <cell r="AB8333" t="str">
            <v>2nd</v>
          </cell>
          <cell r="AC8333">
            <v>2.4500000000000002</v>
          </cell>
          <cell r="AE8333">
            <v>100</v>
          </cell>
          <cell r="AF8333" t="str">
            <v/>
          </cell>
        </row>
        <row r="8334">
          <cell r="A8334">
            <v>44121</v>
          </cell>
          <cell r="AC8334">
            <v>9.5</v>
          </cell>
          <cell r="AE8334">
            <v>100</v>
          </cell>
          <cell r="AF8334" t="str">
            <v/>
          </cell>
        </row>
        <row r="8335">
          <cell r="A8335">
            <v>44121</v>
          </cell>
          <cell r="AC8335">
            <v>7.5</v>
          </cell>
          <cell r="AE8335">
            <v>100</v>
          </cell>
          <cell r="AF8335" t="str">
            <v/>
          </cell>
        </row>
        <row r="8336">
          <cell r="A8336">
            <v>44121</v>
          </cell>
          <cell r="AC8336">
            <v>21</v>
          </cell>
          <cell r="AE8336">
            <v>100</v>
          </cell>
          <cell r="AF8336" t="str">
            <v/>
          </cell>
        </row>
        <row r="8337">
          <cell r="A8337">
            <v>44121</v>
          </cell>
          <cell r="AC8337">
            <v>2.25</v>
          </cell>
          <cell r="AE8337">
            <v>100</v>
          </cell>
          <cell r="AF8337" t="str">
            <v/>
          </cell>
        </row>
        <row r="8338">
          <cell r="A8338">
            <v>44121</v>
          </cell>
          <cell r="AB8338" t="str">
            <v>WON</v>
          </cell>
          <cell r="AC8338">
            <v>9</v>
          </cell>
          <cell r="AE8338">
            <v>100</v>
          </cell>
          <cell r="AF8338">
            <v>900</v>
          </cell>
        </row>
        <row r="8339">
          <cell r="A8339">
            <v>44121</v>
          </cell>
          <cell r="AC8339">
            <v>6</v>
          </cell>
          <cell r="AE8339">
            <v>100</v>
          </cell>
          <cell r="AF8339" t="str">
            <v/>
          </cell>
        </row>
        <row r="8340">
          <cell r="A8340">
            <v>44121</v>
          </cell>
          <cell r="AC8340">
            <v>26</v>
          </cell>
          <cell r="AE8340">
            <v>100</v>
          </cell>
          <cell r="AF8340" t="str">
            <v/>
          </cell>
        </row>
        <row r="8341">
          <cell r="A8341">
            <v>44121</v>
          </cell>
          <cell r="AB8341" t="str">
            <v>3rd</v>
          </cell>
          <cell r="AC8341">
            <v>8</v>
          </cell>
          <cell r="AE8341">
            <v>100</v>
          </cell>
          <cell r="AF8341" t="str">
            <v/>
          </cell>
        </row>
        <row r="8342">
          <cell r="A8342">
            <v>44121</v>
          </cell>
          <cell r="AC8342">
            <v>3.1</v>
          </cell>
          <cell r="AE8342">
            <v>100</v>
          </cell>
          <cell r="AF8342" t="str">
            <v/>
          </cell>
        </row>
        <row r="8343">
          <cell r="A8343">
            <v>44121</v>
          </cell>
          <cell r="AC8343">
            <v>7</v>
          </cell>
          <cell r="AE8343">
            <v>100</v>
          </cell>
          <cell r="AF8343" t="str">
            <v/>
          </cell>
        </row>
        <row r="8344">
          <cell r="A8344">
            <v>44121</v>
          </cell>
          <cell r="AB8344" t="str">
            <v>3rd</v>
          </cell>
          <cell r="AC8344">
            <v>12</v>
          </cell>
          <cell r="AE8344">
            <v>100</v>
          </cell>
          <cell r="AF8344" t="str">
            <v/>
          </cell>
        </row>
        <row r="8345">
          <cell r="A8345">
            <v>44121</v>
          </cell>
          <cell r="AB8345" t="str">
            <v>WON</v>
          </cell>
          <cell r="AC8345">
            <v>5.9</v>
          </cell>
          <cell r="AE8345">
            <v>100</v>
          </cell>
          <cell r="AF8345">
            <v>590</v>
          </cell>
        </row>
        <row r="8346">
          <cell r="A8346">
            <v>44121</v>
          </cell>
          <cell r="AC8346">
            <v>41</v>
          </cell>
          <cell r="AE8346">
            <v>100</v>
          </cell>
          <cell r="AF8346" t="str">
            <v/>
          </cell>
        </row>
        <row r="8347">
          <cell r="A8347">
            <v>44121</v>
          </cell>
          <cell r="AB8347" t="str">
            <v>WON</v>
          </cell>
          <cell r="AC8347">
            <v>5.4</v>
          </cell>
          <cell r="AE8347">
            <v>100</v>
          </cell>
          <cell r="AF8347">
            <v>540</v>
          </cell>
        </row>
        <row r="8348">
          <cell r="A8348">
            <v>44121</v>
          </cell>
          <cell r="AC8348">
            <v>9</v>
          </cell>
          <cell r="AE8348">
            <v>100</v>
          </cell>
          <cell r="AF8348" t="str">
            <v/>
          </cell>
        </row>
        <row r="8349">
          <cell r="A8349">
            <v>44121</v>
          </cell>
          <cell r="AB8349" t="str">
            <v>2nd</v>
          </cell>
          <cell r="AC8349">
            <v>7.5</v>
          </cell>
          <cell r="AE8349">
            <v>100</v>
          </cell>
          <cell r="AF8349" t="str">
            <v/>
          </cell>
        </row>
        <row r="8350">
          <cell r="A8350">
            <v>44121</v>
          </cell>
          <cell r="AC8350">
            <v>18</v>
          </cell>
          <cell r="AE8350">
            <v>100</v>
          </cell>
          <cell r="AF8350" t="str">
            <v/>
          </cell>
        </row>
        <row r="8351">
          <cell r="A8351">
            <v>44121</v>
          </cell>
          <cell r="AC8351">
            <v>8</v>
          </cell>
          <cell r="AE8351">
            <v>100</v>
          </cell>
          <cell r="AF8351" t="str">
            <v/>
          </cell>
        </row>
        <row r="8352">
          <cell r="A8352">
            <v>44121</v>
          </cell>
          <cell r="AB8352" t="str">
            <v>2nd</v>
          </cell>
          <cell r="AC8352">
            <v>7.5</v>
          </cell>
          <cell r="AE8352">
            <v>100</v>
          </cell>
          <cell r="AF8352" t="str">
            <v/>
          </cell>
        </row>
        <row r="8353">
          <cell r="A8353">
            <v>44121</v>
          </cell>
          <cell r="AB8353" t="str">
            <v>3rd</v>
          </cell>
          <cell r="AC8353">
            <v>3.6</v>
          </cell>
          <cell r="AE8353">
            <v>100</v>
          </cell>
          <cell r="AF8353" t="str">
            <v/>
          </cell>
        </row>
        <row r="8354">
          <cell r="A8354">
            <v>44121</v>
          </cell>
          <cell r="AC8354">
            <v>3.3</v>
          </cell>
          <cell r="AE8354">
            <v>100</v>
          </cell>
          <cell r="AF8354" t="str">
            <v/>
          </cell>
        </row>
        <row r="8355">
          <cell r="A8355">
            <v>44121</v>
          </cell>
          <cell r="AC8355">
            <v>5</v>
          </cell>
          <cell r="AE8355">
            <v>100</v>
          </cell>
          <cell r="AF8355" t="str">
            <v/>
          </cell>
        </row>
        <row r="8356">
          <cell r="A8356">
            <v>44121</v>
          </cell>
          <cell r="AC8356">
            <v>21</v>
          </cell>
          <cell r="AE8356">
            <v>100</v>
          </cell>
          <cell r="AF8356" t="str">
            <v/>
          </cell>
        </row>
        <row r="8357">
          <cell r="A8357">
            <v>44127</v>
          </cell>
          <cell r="AB8357" t="str">
            <v>L/scr</v>
          </cell>
          <cell r="AC8357">
            <v>1</v>
          </cell>
          <cell r="AE8357" t="str">
            <v/>
          </cell>
          <cell r="AF8357" t="str">
            <v/>
          </cell>
        </row>
        <row r="8358">
          <cell r="A8358">
            <v>44127</v>
          </cell>
          <cell r="AB8358" t="str">
            <v>WON</v>
          </cell>
          <cell r="AC8358">
            <v>4.5999999999999996</v>
          </cell>
          <cell r="AE8358">
            <v>100</v>
          </cell>
          <cell r="AF8358">
            <v>459.99999999999994</v>
          </cell>
        </row>
        <row r="8359">
          <cell r="A8359">
            <v>44127</v>
          </cell>
          <cell r="AB8359" t="str">
            <v>Ntd</v>
          </cell>
          <cell r="AC8359">
            <v>3.5</v>
          </cell>
          <cell r="AE8359">
            <v>100</v>
          </cell>
          <cell r="AF8359" t="str">
            <v/>
          </cell>
        </row>
        <row r="8360">
          <cell r="A8360">
            <v>44127</v>
          </cell>
          <cell r="AB8360" t="str">
            <v>2nd</v>
          </cell>
          <cell r="AC8360">
            <v>5.5</v>
          </cell>
          <cell r="AE8360">
            <v>100</v>
          </cell>
          <cell r="AF8360" t="str">
            <v/>
          </cell>
        </row>
        <row r="8361">
          <cell r="A8361">
            <v>44127</v>
          </cell>
          <cell r="AC8361">
            <v>6</v>
          </cell>
          <cell r="AE8361">
            <v>100</v>
          </cell>
          <cell r="AF8361" t="str">
            <v/>
          </cell>
        </row>
        <row r="8362">
          <cell r="A8362">
            <v>44127</v>
          </cell>
          <cell r="AB8362" t="str">
            <v>WON</v>
          </cell>
          <cell r="AC8362">
            <v>2.7</v>
          </cell>
          <cell r="AE8362">
            <v>100</v>
          </cell>
          <cell r="AF8362">
            <v>270</v>
          </cell>
        </row>
        <row r="8363">
          <cell r="A8363">
            <v>44127</v>
          </cell>
          <cell r="AC8363">
            <v>8</v>
          </cell>
          <cell r="AE8363">
            <v>100</v>
          </cell>
          <cell r="AF8363" t="str">
            <v/>
          </cell>
        </row>
        <row r="8364">
          <cell r="A8364">
            <v>44127</v>
          </cell>
          <cell r="AC8364">
            <v>7</v>
          </cell>
          <cell r="AE8364">
            <v>100</v>
          </cell>
          <cell r="AF8364" t="str">
            <v/>
          </cell>
        </row>
        <row r="8365">
          <cell r="A8365">
            <v>44127</v>
          </cell>
          <cell r="AB8365" t="str">
            <v>3rd</v>
          </cell>
          <cell r="AC8365">
            <v>7</v>
          </cell>
          <cell r="AE8365">
            <v>100</v>
          </cell>
          <cell r="AF8365" t="str">
            <v/>
          </cell>
        </row>
        <row r="8366">
          <cell r="A8366">
            <v>44127</v>
          </cell>
          <cell r="AB8366" t="str">
            <v>2nd</v>
          </cell>
          <cell r="AC8366">
            <v>5.5</v>
          </cell>
          <cell r="AE8366">
            <v>100</v>
          </cell>
          <cell r="AF8366" t="str">
            <v/>
          </cell>
        </row>
        <row r="8367">
          <cell r="A8367">
            <v>44127</v>
          </cell>
          <cell r="AC8367">
            <v>4</v>
          </cell>
          <cell r="AE8367">
            <v>100</v>
          </cell>
          <cell r="AF8367" t="str">
            <v/>
          </cell>
        </row>
        <row r="8368">
          <cell r="A8368">
            <v>44127</v>
          </cell>
          <cell r="AB8368" t="str">
            <v>WON</v>
          </cell>
          <cell r="AC8368">
            <v>4.2</v>
          </cell>
          <cell r="AE8368">
            <v>100</v>
          </cell>
          <cell r="AF8368">
            <v>420</v>
          </cell>
        </row>
        <row r="8369">
          <cell r="A8369">
            <v>44127</v>
          </cell>
          <cell r="AC8369">
            <v>6.5</v>
          </cell>
          <cell r="AE8369">
            <v>100</v>
          </cell>
          <cell r="AF8369" t="str">
            <v/>
          </cell>
        </row>
        <row r="8370">
          <cell r="A8370">
            <v>44127</v>
          </cell>
          <cell r="AB8370" t="str">
            <v>Ntd</v>
          </cell>
          <cell r="AC8370">
            <v>8</v>
          </cell>
          <cell r="AE8370">
            <v>100</v>
          </cell>
          <cell r="AF8370" t="str">
            <v/>
          </cell>
        </row>
        <row r="8371">
          <cell r="A8371">
            <v>44127</v>
          </cell>
          <cell r="AB8371" t="str">
            <v>2nd</v>
          </cell>
          <cell r="AC8371">
            <v>5.5</v>
          </cell>
          <cell r="AE8371">
            <v>100</v>
          </cell>
          <cell r="AF8371" t="str">
            <v/>
          </cell>
        </row>
        <row r="8372">
          <cell r="A8372">
            <v>44127</v>
          </cell>
          <cell r="AB8372" t="str">
            <v>Ntd</v>
          </cell>
          <cell r="AC8372">
            <v>2.1</v>
          </cell>
          <cell r="AE8372">
            <v>100</v>
          </cell>
          <cell r="AF8372" t="str">
            <v/>
          </cell>
        </row>
        <row r="8373">
          <cell r="A8373">
            <v>44127</v>
          </cell>
          <cell r="AB8373" t="str">
            <v>WON</v>
          </cell>
          <cell r="AC8373">
            <v>3.4</v>
          </cell>
          <cell r="AE8373">
            <v>100</v>
          </cell>
          <cell r="AF8373">
            <v>340</v>
          </cell>
        </row>
        <row r="8374">
          <cell r="A8374">
            <v>44127</v>
          </cell>
          <cell r="AC8374">
            <v>10</v>
          </cell>
          <cell r="AE8374">
            <v>100</v>
          </cell>
          <cell r="AF8374" t="str">
            <v/>
          </cell>
        </row>
        <row r="8375">
          <cell r="A8375">
            <v>44127</v>
          </cell>
          <cell r="AC8375">
            <v>13</v>
          </cell>
          <cell r="AE8375">
            <v>100</v>
          </cell>
          <cell r="AF8375" t="str">
            <v/>
          </cell>
        </row>
        <row r="8376">
          <cell r="A8376">
            <v>44127</v>
          </cell>
          <cell r="AB8376" t="str">
            <v>2nd</v>
          </cell>
          <cell r="AC8376">
            <v>9.5</v>
          </cell>
          <cell r="AE8376">
            <v>100</v>
          </cell>
          <cell r="AF8376" t="str">
            <v/>
          </cell>
        </row>
        <row r="8377">
          <cell r="A8377">
            <v>44127</v>
          </cell>
          <cell r="AC8377">
            <v>6.5</v>
          </cell>
          <cell r="AE8377">
            <v>100</v>
          </cell>
          <cell r="AF8377" t="str">
            <v/>
          </cell>
        </row>
        <row r="8378">
          <cell r="A8378">
            <v>44127</v>
          </cell>
          <cell r="AB8378" t="str">
            <v>2nd</v>
          </cell>
          <cell r="AC8378">
            <v>7</v>
          </cell>
          <cell r="AE8378">
            <v>100</v>
          </cell>
          <cell r="AF8378" t="str">
            <v/>
          </cell>
        </row>
        <row r="8379">
          <cell r="A8379">
            <v>44127</v>
          </cell>
          <cell r="AB8379" t="str">
            <v>3rd</v>
          </cell>
          <cell r="AC8379">
            <v>3.1</v>
          </cell>
          <cell r="AE8379">
            <v>100</v>
          </cell>
          <cell r="AF8379" t="str">
            <v/>
          </cell>
        </row>
        <row r="8380">
          <cell r="A8380">
            <v>44127</v>
          </cell>
          <cell r="AC8380">
            <v>20</v>
          </cell>
          <cell r="AE8380">
            <v>100</v>
          </cell>
          <cell r="AF8380" t="str">
            <v/>
          </cell>
        </row>
        <row r="8381">
          <cell r="A8381">
            <v>44127</v>
          </cell>
          <cell r="AC8381">
            <v>18</v>
          </cell>
          <cell r="AE8381">
            <v>100</v>
          </cell>
          <cell r="AF8381" t="str">
            <v/>
          </cell>
        </row>
        <row r="8382">
          <cell r="A8382">
            <v>44127</v>
          </cell>
          <cell r="AB8382" t="str">
            <v>2nd</v>
          </cell>
          <cell r="AC8382">
            <v>4.8</v>
          </cell>
          <cell r="AE8382">
            <v>100</v>
          </cell>
          <cell r="AF8382" t="str">
            <v/>
          </cell>
        </row>
        <row r="8383">
          <cell r="A8383">
            <v>44127</v>
          </cell>
          <cell r="AC8383">
            <v>10</v>
          </cell>
          <cell r="AE8383">
            <v>100</v>
          </cell>
          <cell r="AF8383" t="str">
            <v/>
          </cell>
        </row>
        <row r="8384">
          <cell r="A8384">
            <v>44127</v>
          </cell>
          <cell r="AB8384" t="str">
            <v>WON</v>
          </cell>
          <cell r="AC8384">
            <v>3.4</v>
          </cell>
          <cell r="AE8384">
            <v>100</v>
          </cell>
          <cell r="AF8384">
            <v>340</v>
          </cell>
        </row>
        <row r="8385">
          <cell r="A8385">
            <v>44127</v>
          </cell>
          <cell r="AB8385" t="str">
            <v>3rd</v>
          </cell>
          <cell r="AC8385">
            <v>8</v>
          </cell>
          <cell r="AE8385">
            <v>100</v>
          </cell>
          <cell r="AF8385" t="str">
            <v/>
          </cell>
        </row>
        <row r="8386">
          <cell r="A8386">
            <v>44127</v>
          </cell>
          <cell r="AC8386">
            <v>5</v>
          </cell>
          <cell r="AE8386">
            <v>100</v>
          </cell>
          <cell r="AF8386" t="str">
            <v/>
          </cell>
        </row>
        <row r="8387">
          <cell r="A8387">
            <v>44127</v>
          </cell>
          <cell r="AB8387" t="str">
            <v>2nd</v>
          </cell>
          <cell r="AC8387">
            <v>3.6</v>
          </cell>
          <cell r="AE8387">
            <v>100</v>
          </cell>
          <cell r="AF8387" t="str">
            <v/>
          </cell>
        </row>
        <row r="8388">
          <cell r="A8388">
            <v>44127</v>
          </cell>
          <cell r="AC8388">
            <v>11</v>
          </cell>
          <cell r="AE8388">
            <v>100</v>
          </cell>
          <cell r="AF8388" t="str">
            <v/>
          </cell>
        </row>
        <row r="8389">
          <cell r="A8389">
            <v>44127</v>
          </cell>
          <cell r="AB8389" t="str">
            <v>3rd</v>
          </cell>
          <cell r="AC8389">
            <v>6.5</v>
          </cell>
          <cell r="AE8389">
            <v>100</v>
          </cell>
          <cell r="AF8389" t="str">
            <v/>
          </cell>
        </row>
        <row r="8390">
          <cell r="A8390">
            <v>44127</v>
          </cell>
          <cell r="AB8390" t="str">
            <v>L/scr</v>
          </cell>
          <cell r="AC8390">
            <v>1</v>
          </cell>
          <cell r="AE8390" t="str">
            <v/>
          </cell>
          <cell r="AF8390" t="str">
            <v/>
          </cell>
        </row>
        <row r="8391">
          <cell r="A8391">
            <v>44127</v>
          </cell>
          <cell r="AE8391">
            <v>100</v>
          </cell>
          <cell r="AF8391" t="str">
            <v/>
          </cell>
        </row>
        <row r="8392">
          <cell r="A8392">
            <v>44128</v>
          </cell>
          <cell r="AB8392" t="str">
            <v>2nd</v>
          </cell>
          <cell r="AC8392">
            <v>3.9</v>
          </cell>
          <cell r="AE8392">
            <v>100</v>
          </cell>
          <cell r="AF8392" t="str">
            <v/>
          </cell>
        </row>
        <row r="8393">
          <cell r="A8393">
            <v>44128</v>
          </cell>
          <cell r="AB8393" t="str">
            <v>WON</v>
          </cell>
          <cell r="AC8393">
            <v>4.8</v>
          </cell>
          <cell r="AE8393">
            <v>100</v>
          </cell>
          <cell r="AF8393">
            <v>480</v>
          </cell>
        </row>
        <row r="8394">
          <cell r="A8394">
            <v>44128</v>
          </cell>
          <cell r="AC8394">
            <v>12</v>
          </cell>
          <cell r="AE8394">
            <v>100</v>
          </cell>
          <cell r="AF8394" t="str">
            <v/>
          </cell>
        </row>
        <row r="8395">
          <cell r="A8395">
            <v>44128</v>
          </cell>
          <cell r="AB8395" t="str">
            <v>3rd</v>
          </cell>
          <cell r="AC8395">
            <v>5.5</v>
          </cell>
          <cell r="AE8395">
            <v>100</v>
          </cell>
          <cell r="AF8395" t="str">
            <v/>
          </cell>
        </row>
        <row r="8396">
          <cell r="A8396">
            <v>44128</v>
          </cell>
          <cell r="AC8396">
            <v>9</v>
          </cell>
          <cell r="AE8396">
            <v>100</v>
          </cell>
          <cell r="AF8396" t="str">
            <v/>
          </cell>
        </row>
        <row r="8397">
          <cell r="A8397">
            <v>44128</v>
          </cell>
          <cell r="AC8397">
            <v>4</v>
          </cell>
          <cell r="AE8397">
            <v>100</v>
          </cell>
          <cell r="AF8397" t="str">
            <v/>
          </cell>
        </row>
        <row r="8398">
          <cell r="A8398">
            <v>44128</v>
          </cell>
          <cell r="AB8398" t="str">
            <v>2nd</v>
          </cell>
          <cell r="AC8398">
            <v>2.35</v>
          </cell>
          <cell r="AE8398">
            <v>100</v>
          </cell>
          <cell r="AF8398" t="str">
            <v/>
          </cell>
        </row>
        <row r="8399">
          <cell r="A8399">
            <v>44128</v>
          </cell>
          <cell r="AC8399">
            <v>7.5</v>
          </cell>
          <cell r="AE8399">
            <v>100</v>
          </cell>
          <cell r="AF8399" t="str">
            <v/>
          </cell>
        </row>
        <row r="8400">
          <cell r="A8400">
            <v>44128</v>
          </cell>
          <cell r="AB8400" t="str">
            <v>WON</v>
          </cell>
          <cell r="AC8400">
            <v>13</v>
          </cell>
          <cell r="AE8400">
            <v>100</v>
          </cell>
          <cell r="AF8400">
            <v>1300</v>
          </cell>
        </row>
        <row r="8401">
          <cell r="A8401">
            <v>44128</v>
          </cell>
          <cell r="AB8401" t="str">
            <v>3rd</v>
          </cell>
          <cell r="AC8401">
            <v>21</v>
          </cell>
          <cell r="AE8401">
            <v>100</v>
          </cell>
          <cell r="AF8401" t="str">
            <v/>
          </cell>
        </row>
        <row r="8402">
          <cell r="A8402">
            <v>44128</v>
          </cell>
          <cell r="AB8402" t="str">
            <v>3rd</v>
          </cell>
          <cell r="AC8402">
            <v>3.9</v>
          </cell>
          <cell r="AE8402">
            <v>100</v>
          </cell>
          <cell r="AF8402" t="str">
            <v/>
          </cell>
        </row>
        <row r="8403">
          <cell r="A8403">
            <v>44128</v>
          </cell>
          <cell r="AC8403">
            <v>21</v>
          </cell>
          <cell r="AE8403">
            <v>100</v>
          </cell>
          <cell r="AF8403" t="str">
            <v/>
          </cell>
        </row>
        <row r="8404">
          <cell r="A8404">
            <v>44128</v>
          </cell>
          <cell r="AB8404" t="str">
            <v>2nd</v>
          </cell>
          <cell r="AC8404">
            <v>13</v>
          </cell>
          <cell r="AE8404">
            <v>100</v>
          </cell>
          <cell r="AF8404" t="str">
            <v/>
          </cell>
        </row>
        <row r="8405">
          <cell r="A8405">
            <v>44128</v>
          </cell>
          <cell r="AC8405">
            <v>7</v>
          </cell>
          <cell r="AE8405">
            <v>100</v>
          </cell>
          <cell r="AF8405" t="str">
            <v/>
          </cell>
        </row>
        <row r="8406">
          <cell r="A8406">
            <v>44128</v>
          </cell>
          <cell r="AB8406" t="str">
            <v>WON</v>
          </cell>
          <cell r="AC8406">
            <v>3.1</v>
          </cell>
          <cell r="AE8406">
            <v>100</v>
          </cell>
          <cell r="AF8406">
            <v>310</v>
          </cell>
        </row>
        <row r="8407">
          <cell r="A8407">
            <v>44128</v>
          </cell>
          <cell r="AC8407">
            <v>12</v>
          </cell>
          <cell r="AE8407">
            <v>100</v>
          </cell>
          <cell r="AF8407" t="str">
            <v/>
          </cell>
        </row>
        <row r="8408">
          <cell r="A8408">
            <v>44128</v>
          </cell>
          <cell r="AB8408" t="str">
            <v>WON</v>
          </cell>
          <cell r="AC8408">
            <v>3.9</v>
          </cell>
          <cell r="AE8408">
            <v>100</v>
          </cell>
          <cell r="AF8408">
            <v>390</v>
          </cell>
        </row>
        <row r="8409">
          <cell r="A8409">
            <v>44128</v>
          </cell>
          <cell r="AC8409">
            <v>6</v>
          </cell>
          <cell r="AE8409">
            <v>100</v>
          </cell>
          <cell r="AF8409" t="str">
            <v/>
          </cell>
        </row>
        <row r="8410">
          <cell r="A8410">
            <v>44128</v>
          </cell>
          <cell r="AB8410" t="str">
            <v>2nd</v>
          </cell>
          <cell r="AC8410">
            <v>4.2</v>
          </cell>
          <cell r="AE8410">
            <v>100</v>
          </cell>
          <cell r="AF8410" t="str">
            <v/>
          </cell>
        </row>
        <row r="8411">
          <cell r="A8411">
            <v>44128</v>
          </cell>
          <cell r="AB8411" t="str">
            <v>Ntd</v>
          </cell>
          <cell r="AC8411">
            <v>3.8</v>
          </cell>
          <cell r="AE8411">
            <v>100</v>
          </cell>
          <cell r="AF8411" t="str">
            <v/>
          </cell>
        </row>
        <row r="8412">
          <cell r="A8412">
            <v>44128</v>
          </cell>
          <cell r="AC8412">
            <v>5.5</v>
          </cell>
          <cell r="AE8412">
            <v>100</v>
          </cell>
          <cell r="AF8412" t="str">
            <v/>
          </cell>
        </row>
        <row r="8413">
          <cell r="A8413">
            <v>44128</v>
          </cell>
          <cell r="AC8413">
            <v>10</v>
          </cell>
          <cell r="AE8413">
            <v>100</v>
          </cell>
          <cell r="AF8413" t="str">
            <v/>
          </cell>
        </row>
        <row r="8414">
          <cell r="A8414">
            <v>44128</v>
          </cell>
          <cell r="AB8414" t="str">
            <v>2nd</v>
          </cell>
          <cell r="AC8414">
            <v>4.2</v>
          </cell>
          <cell r="AE8414">
            <v>100</v>
          </cell>
          <cell r="AF8414" t="str">
            <v/>
          </cell>
        </row>
        <row r="8415">
          <cell r="A8415">
            <v>44128</v>
          </cell>
          <cell r="AC8415">
            <v>19</v>
          </cell>
          <cell r="AE8415">
            <v>100</v>
          </cell>
          <cell r="AF8415" t="str">
            <v/>
          </cell>
        </row>
        <row r="8416">
          <cell r="A8416">
            <v>44128</v>
          </cell>
          <cell r="AC8416">
            <v>12</v>
          </cell>
          <cell r="AE8416">
            <v>100</v>
          </cell>
          <cell r="AF8416" t="str">
            <v/>
          </cell>
        </row>
        <row r="8417">
          <cell r="A8417">
            <v>44128</v>
          </cell>
          <cell r="AB8417" t="str">
            <v>3rd</v>
          </cell>
          <cell r="AC8417">
            <v>3.6</v>
          </cell>
          <cell r="AE8417">
            <v>100</v>
          </cell>
          <cell r="AF8417" t="str">
            <v/>
          </cell>
        </row>
        <row r="8418">
          <cell r="A8418">
            <v>44128</v>
          </cell>
          <cell r="AC8418">
            <v>8</v>
          </cell>
          <cell r="AE8418">
            <v>100</v>
          </cell>
          <cell r="AF8418" t="str">
            <v/>
          </cell>
        </row>
        <row r="8419">
          <cell r="A8419">
            <v>44128</v>
          </cell>
          <cell r="AC8419">
            <v>26</v>
          </cell>
          <cell r="AE8419">
            <v>100</v>
          </cell>
          <cell r="AF8419" t="str">
            <v/>
          </cell>
        </row>
        <row r="8420">
          <cell r="A8420">
            <v>44128</v>
          </cell>
          <cell r="AC8420">
            <v>10</v>
          </cell>
          <cell r="AE8420">
            <v>100</v>
          </cell>
          <cell r="AF8420" t="str">
            <v/>
          </cell>
        </row>
        <row r="8421">
          <cell r="A8421">
            <v>44128</v>
          </cell>
          <cell r="AB8421" t="str">
            <v>2nd</v>
          </cell>
          <cell r="AC8421">
            <v>9</v>
          </cell>
          <cell r="AE8421">
            <v>100</v>
          </cell>
          <cell r="AF8421" t="str">
            <v/>
          </cell>
        </row>
        <row r="8422">
          <cell r="A8422">
            <v>44128</v>
          </cell>
          <cell r="AB8422" t="str">
            <v>WON</v>
          </cell>
          <cell r="AC8422">
            <v>2.6</v>
          </cell>
          <cell r="AE8422">
            <v>100</v>
          </cell>
          <cell r="AF8422">
            <v>260</v>
          </cell>
        </row>
        <row r="8423">
          <cell r="A8423">
            <v>44128</v>
          </cell>
          <cell r="AC8423">
            <v>4.4000000000000004</v>
          </cell>
          <cell r="AE8423">
            <v>100</v>
          </cell>
          <cell r="AF8423" t="str">
            <v/>
          </cell>
        </row>
        <row r="8424">
          <cell r="A8424">
            <v>44128</v>
          </cell>
          <cell r="AB8424" t="str">
            <v>L/scr</v>
          </cell>
          <cell r="AC8424">
            <v>1</v>
          </cell>
          <cell r="AE8424" t="str">
            <v/>
          </cell>
          <cell r="AF8424" t="str">
            <v/>
          </cell>
        </row>
        <row r="8425">
          <cell r="A8425">
            <v>44128</v>
          </cell>
          <cell r="AC8425">
            <v>18</v>
          </cell>
          <cell r="AE8425">
            <v>100</v>
          </cell>
          <cell r="AF8425" t="str">
            <v/>
          </cell>
        </row>
        <row r="8426">
          <cell r="A8426">
            <v>44128</v>
          </cell>
          <cell r="AB8426" t="str">
            <v>3rd</v>
          </cell>
          <cell r="AC8426">
            <v>6.5</v>
          </cell>
          <cell r="AE8426">
            <v>100</v>
          </cell>
          <cell r="AF8426" t="str">
            <v/>
          </cell>
        </row>
        <row r="8427">
          <cell r="A8427">
            <v>44135</v>
          </cell>
          <cell r="AB8427" t="str">
            <v>2nd</v>
          </cell>
          <cell r="AC8427">
            <v>2.25</v>
          </cell>
          <cell r="AE8427">
            <v>100</v>
          </cell>
          <cell r="AF8427" t="str">
            <v/>
          </cell>
        </row>
        <row r="8428">
          <cell r="A8428">
            <v>44135</v>
          </cell>
          <cell r="AB8428" t="str">
            <v>WON</v>
          </cell>
          <cell r="AC8428">
            <v>4.2</v>
          </cell>
          <cell r="AE8428">
            <v>100</v>
          </cell>
          <cell r="AF8428">
            <v>420</v>
          </cell>
        </row>
        <row r="8429">
          <cell r="A8429">
            <v>44135</v>
          </cell>
          <cell r="AC8429">
            <v>5</v>
          </cell>
          <cell r="AE8429">
            <v>100</v>
          </cell>
          <cell r="AF8429" t="str">
            <v/>
          </cell>
        </row>
        <row r="8430">
          <cell r="A8430">
            <v>44135</v>
          </cell>
          <cell r="AB8430" t="str">
            <v>3rd</v>
          </cell>
          <cell r="AC8430">
            <v>12</v>
          </cell>
          <cell r="AE8430">
            <v>100</v>
          </cell>
          <cell r="AF8430" t="str">
            <v/>
          </cell>
        </row>
        <row r="8431">
          <cell r="A8431">
            <v>44135</v>
          </cell>
          <cell r="AC8431">
            <v>18</v>
          </cell>
          <cell r="AE8431">
            <v>100</v>
          </cell>
          <cell r="AF8431" t="str">
            <v/>
          </cell>
        </row>
        <row r="8432">
          <cell r="A8432">
            <v>44135</v>
          </cell>
          <cell r="AB8432" t="str">
            <v>2nd</v>
          </cell>
          <cell r="AC8432">
            <v>3.1</v>
          </cell>
          <cell r="AE8432">
            <v>100</v>
          </cell>
          <cell r="AF8432" t="str">
            <v/>
          </cell>
        </row>
        <row r="8433">
          <cell r="A8433">
            <v>44135</v>
          </cell>
          <cell r="AC8433">
            <v>10</v>
          </cell>
          <cell r="AE8433">
            <v>100</v>
          </cell>
          <cell r="AF8433" t="str">
            <v/>
          </cell>
        </row>
        <row r="8434">
          <cell r="A8434">
            <v>44135</v>
          </cell>
          <cell r="AC8434">
            <v>8</v>
          </cell>
          <cell r="AE8434">
            <v>100</v>
          </cell>
          <cell r="AF8434" t="str">
            <v/>
          </cell>
        </row>
        <row r="8435">
          <cell r="A8435">
            <v>44135</v>
          </cell>
          <cell r="AB8435" t="str">
            <v>WON</v>
          </cell>
          <cell r="AC8435">
            <v>7</v>
          </cell>
          <cell r="AE8435">
            <v>100</v>
          </cell>
          <cell r="AF8435">
            <v>700</v>
          </cell>
        </row>
        <row r="8436">
          <cell r="A8436">
            <v>44135</v>
          </cell>
          <cell r="AC8436">
            <v>26</v>
          </cell>
          <cell r="AE8436">
            <v>100</v>
          </cell>
          <cell r="AF8436" t="str">
            <v/>
          </cell>
        </row>
        <row r="8437">
          <cell r="A8437">
            <v>44135</v>
          </cell>
          <cell r="AC8437">
            <v>3.4</v>
          </cell>
          <cell r="AE8437">
            <v>100</v>
          </cell>
          <cell r="AF8437" t="str">
            <v/>
          </cell>
        </row>
        <row r="8438">
          <cell r="A8438">
            <v>44135</v>
          </cell>
          <cell r="AB8438" t="str">
            <v>WON</v>
          </cell>
          <cell r="AC8438">
            <v>5</v>
          </cell>
          <cell r="AE8438">
            <v>100</v>
          </cell>
          <cell r="AF8438">
            <v>500</v>
          </cell>
        </row>
        <row r="8439">
          <cell r="A8439">
            <v>44135</v>
          </cell>
          <cell r="AB8439" t="str">
            <v>3rd</v>
          </cell>
          <cell r="AC8439">
            <v>10</v>
          </cell>
          <cell r="AE8439">
            <v>100</v>
          </cell>
          <cell r="AF8439" t="str">
            <v/>
          </cell>
        </row>
        <row r="8440">
          <cell r="A8440">
            <v>44135</v>
          </cell>
          <cell r="AC8440">
            <v>12</v>
          </cell>
          <cell r="AE8440">
            <v>100</v>
          </cell>
          <cell r="AF8440" t="str">
            <v/>
          </cell>
        </row>
        <row r="8441">
          <cell r="A8441">
            <v>44135</v>
          </cell>
          <cell r="AC8441">
            <v>9</v>
          </cell>
          <cell r="AE8441">
            <v>100</v>
          </cell>
          <cell r="AF8441" t="str">
            <v/>
          </cell>
        </row>
        <row r="8442">
          <cell r="A8442">
            <v>44135</v>
          </cell>
          <cell r="AC8442">
            <v>5</v>
          </cell>
          <cell r="AE8442">
            <v>100</v>
          </cell>
          <cell r="AF8442" t="str">
            <v/>
          </cell>
        </row>
        <row r="8443">
          <cell r="A8443">
            <v>44135</v>
          </cell>
          <cell r="AB8443" t="str">
            <v>2nd</v>
          </cell>
          <cell r="AC8443">
            <v>8.5</v>
          </cell>
          <cell r="AE8443">
            <v>100</v>
          </cell>
          <cell r="AF8443" t="str">
            <v/>
          </cell>
        </row>
        <row r="8444">
          <cell r="A8444">
            <v>44135</v>
          </cell>
          <cell r="AB8444" t="str">
            <v>3rd</v>
          </cell>
          <cell r="AC8444">
            <v>8</v>
          </cell>
          <cell r="AE8444">
            <v>100</v>
          </cell>
          <cell r="AF8444" t="str">
            <v/>
          </cell>
        </row>
        <row r="8445">
          <cell r="A8445">
            <v>44135</v>
          </cell>
          <cell r="AB8445" t="str">
            <v>3rd</v>
          </cell>
          <cell r="AC8445">
            <v>12</v>
          </cell>
          <cell r="AE8445">
            <v>100</v>
          </cell>
          <cell r="AF8445" t="str">
            <v/>
          </cell>
        </row>
        <row r="8446">
          <cell r="A8446">
            <v>44135</v>
          </cell>
          <cell r="AC8446">
            <v>4.8</v>
          </cell>
          <cell r="AE8446">
            <v>100</v>
          </cell>
          <cell r="AF8446" t="str">
            <v/>
          </cell>
        </row>
        <row r="8447">
          <cell r="A8447">
            <v>44135</v>
          </cell>
          <cell r="AB8447" t="str">
            <v>2nd</v>
          </cell>
          <cell r="AC8447">
            <v>4</v>
          </cell>
          <cell r="AE8447">
            <v>100</v>
          </cell>
          <cell r="AF8447" t="str">
            <v/>
          </cell>
        </row>
        <row r="8448">
          <cell r="A8448">
            <v>44135</v>
          </cell>
          <cell r="AC8448">
            <v>3.3</v>
          </cell>
          <cell r="AE8448">
            <v>100</v>
          </cell>
          <cell r="AF8448" t="str">
            <v/>
          </cell>
        </row>
        <row r="8449">
          <cell r="A8449">
            <v>44135</v>
          </cell>
          <cell r="AC8449">
            <v>26</v>
          </cell>
          <cell r="AE8449">
            <v>100</v>
          </cell>
          <cell r="AF8449" t="str">
            <v/>
          </cell>
        </row>
        <row r="8450">
          <cell r="A8450">
            <v>44135</v>
          </cell>
          <cell r="AC8450">
            <v>15</v>
          </cell>
          <cell r="AE8450">
            <v>100</v>
          </cell>
          <cell r="AF8450" t="str">
            <v/>
          </cell>
        </row>
        <row r="8451">
          <cell r="A8451">
            <v>44135</v>
          </cell>
          <cell r="AC8451">
            <v>16</v>
          </cell>
          <cell r="AE8451">
            <v>100</v>
          </cell>
          <cell r="AF8451" t="str">
            <v/>
          </cell>
        </row>
        <row r="8452">
          <cell r="A8452">
            <v>44135</v>
          </cell>
          <cell r="AB8452" t="str">
            <v>3rd</v>
          </cell>
          <cell r="AC8452">
            <v>5</v>
          </cell>
          <cell r="AE8452">
            <v>100</v>
          </cell>
          <cell r="AF8452" t="str">
            <v/>
          </cell>
        </row>
        <row r="8453">
          <cell r="A8453">
            <v>44135</v>
          </cell>
          <cell r="AC8453">
            <v>21</v>
          </cell>
          <cell r="AE8453">
            <v>100</v>
          </cell>
          <cell r="AF8453" t="str">
            <v/>
          </cell>
        </row>
        <row r="8454">
          <cell r="A8454">
            <v>44135</v>
          </cell>
          <cell r="AB8454" t="str">
            <v>WON</v>
          </cell>
          <cell r="AC8454">
            <v>4.4000000000000004</v>
          </cell>
          <cell r="AE8454">
            <v>100</v>
          </cell>
          <cell r="AF8454">
            <v>440.00000000000006</v>
          </cell>
        </row>
        <row r="8455">
          <cell r="A8455">
            <v>44135</v>
          </cell>
          <cell r="AB8455" t="str">
            <v>2nd</v>
          </cell>
          <cell r="AC8455">
            <v>8.5</v>
          </cell>
          <cell r="AE8455">
            <v>100</v>
          </cell>
          <cell r="AF8455" t="str">
            <v/>
          </cell>
        </row>
        <row r="8456">
          <cell r="A8456">
            <v>44135</v>
          </cell>
          <cell r="AC8456">
            <v>5</v>
          </cell>
          <cell r="AE8456">
            <v>100</v>
          </cell>
          <cell r="AF8456" t="str">
            <v/>
          </cell>
        </row>
        <row r="8457">
          <cell r="A8457">
            <v>44135</v>
          </cell>
          <cell r="AB8457" t="str">
            <v>2nd</v>
          </cell>
          <cell r="AC8457">
            <v>7</v>
          </cell>
          <cell r="AE8457">
            <v>100</v>
          </cell>
          <cell r="AF8457" t="str">
            <v/>
          </cell>
        </row>
        <row r="8458">
          <cell r="A8458">
            <v>44135</v>
          </cell>
          <cell r="AC8458">
            <v>13</v>
          </cell>
          <cell r="AE8458">
            <v>100</v>
          </cell>
          <cell r="AF8458" t="str">
            <v/>
          </cell>
        </row>
        <row r="8459">
          <cell r="A8459">
            <v>44135</v>
          </cell>
          <cell r="AC8459">
            <v>11</v>
          </cell>
          <cell r="AE8459">
            <v>100</v>
          </cell>
          <cell r="AF8459" t="str">
            <v/>
          </cell>
        </row>
        <row r="8460">
          <cell r="A8460">
            <v>44135</v>
          </cell>
          <cell r="AC8460">
            <v>3.7</v>
          </cell>
          <cell r="AE8460">
            <v>100</v>
          </cell>
          <cell r="AF8460" t="str">
            <v/>
          </cell>
        </row>
        <row r="8461">
          <cell r="A8461">
            <v>44135</v>
          </cell>
          <cell r="AB8461" t="str">
            <v>3rd</v>
          </cell>
          <cell r="AC8461">
            <v>3.5</v>
          </cell>
          <cell r="AE8461">
            <v>100</v>
          </cell>
          <cell r="AF8461" t="str">
            <v/>
          </cell>
        </row>
        <row r="8462">
          <cell r="A8462">
            <v>44135</v>
          </cell>
          <cell r="AC8462">
            <v>7.5</v>
          </cell>
          <cell r="AE8462">
            <v>100</v>
          </cell>
          <cell r="AF8462" t="str">
            <v/>
          </cell>
        </row>
        <row r="8463">
          <cell r="A8463">
            <v>44135</v>
          </cell>
          <cell r="AB8463" t="str">
            <v>WON</v>
          </cell>
          <cell r="AC8463">
            <v>12</v>
          </cell>
          <cell r="AE8463">
            <v>100</v>
          </cell>
          <cell r="AF8463">
            <v>1200</v>
          </cell>
        </row>
        <row r="8464">
          <cell r="A8464">
            <v>44135</v>
          </cell>
          <cell r="AB8464" t="str">
            <v>2nd</v>
          </cell>
          <cell r="AC8464">
            <v>17</v>
          </cell>
          <cell r="AE8464">
            <v>100</v>
          </cell>
          <cell r="AF8464" t="str">
            <v/>
          </cell>
        </row>
        <row r="8465">
          <cell r="A8465">
            <v>44135</v>
          </cell>
          <cell r="AC8465">
            <v>10</v>
          </cell>
          <cell r="AE8465">
            <v>100</v>
          </cell>
          <cell r="AF8465" t="str">
            <v/>
          </cell>
        </row>
        <row r="8466">
          <cell r="A8466">
            <v>44135</v>
          </cell>
          <cell r="AB8466" t="str">
            <v>3rd</v>
          </cell>
          <cell r="AC8466">
            <v>8.5</v>
          </cell>
          <cell r="AE8466">
            <v>100</v>
          </cell>
          <cell r="AF8466" t="str">
            <v/>
          </cell>
        </row>
        <row r="8467">
          <cell r="A8467">
            <v>44135</v>
          </cell>
          <cell r="AC8467">
            <v>4.4000000000000004</v>
          </cell>
          <cell r="AE8467">
            <v>100</v>
          </cell>
          <cell r="AF8467" t="str">
            <v/>
          </cell>
        </row>
        <row r="8468">
          <cell r="A8468">
            <v>44135</v>
          </cell>
          <cell r="AB8468" t="str">
            <v>WON</v>
          </cell>
          <cell r="AC8468">
            <v>7</v>
          </cell>
          <cell r="AE8468">
            <v>100</v>
          </cell>
          <cell r="AF8468">
            <v>700</v>
          </cell>
        </row>
        <row r="8469">
          <cell r="A8469">
            <v>44135</v>
          </cell>
          <cell r="AC8469">
            <v>4.5999999999999996</v>
          </cell>
          <cell r="AE8469">
            <v>100</v>
          </cell>
          <cell r="AF8469" t="str">
            <v/>
          </cell>
        </row>
        <row r="8470">
          <cell r="A8470">
            <v>44135</v>
          </cell>
          <cell r="AC8470">
            <v>21</v>
          </cell>
          <cell r="AE8470">
            <v>100</v>
          </cell>
          <cell r="AF8470" t="str">
            <v/>
          </cell>
        </row>
        <row r="8471">
          <cell r="A8471">
            <v>44135</v>
          </cell>
          <cell r="AC8471">
            <v>5</v>
          </cell>
          <cell r="AE8471">
            <v>100</v>
          </cell>
          <cell r="AF8471" t="str">
            <v/>
          </cell>
        </row>
        <row r="8472">
          <cell r="A8472">
            <v>44138</v>
          </cell>
          <cell r="AC8472">
            <v>3.5</v>
          </cell>
          <cell r="AE8472">
            <v>100</v>
          </cell>
          <cell r="AF8472" t="str">
            <v/>
          </cell>
        </row>
        <row r="8473">
          <cell r="A8473">
            <v>44138</v>
          </cell>
          <cell r="AC8473">
            <v>4.2</v>
          </cell>
          <cell r="AE8473">
            <v>100</v>
          </cell>
          <cell r="AF8473" t="str">
            <v/>
          </cell>
        </row>
        <row r="8474">
          <cell r="A8474">
            <v>44138</v>
          </cell>
          <cell r="AC8474">
            <v>6</v>
          </cell>
          <cell r="AE8474">
            <v>100</v>
          </cell>
          <cell r="AF8474" t="str">
            <v/>
          </cell>
        </row>
        <row r="8475">
          <cell r="A8475">
            <v>44138</v>
          </cell>
          <cell r="AB8475" t="str">
            <v>2nd</v>
          </cell>
          <cell r="AC8475">
            <v>17</v>
          </cell>
          <cell r="AE8475">
            <v>100</v>
          </cell>
          <cell r="AF8475" t="str">
            <v/>
          </cell>
        </row>
        <row r="8476">
          <cell r="A8476">
            <v>44138</v>
          </cell>
          <cell r="AB8476" t="str">
            <v>3rd</v>
          </cell>
          <cell r="AC8476">
            <v>19</v>
          </cell>
          <cell r="AE8476">
            <v>100</v>
          </cell>
          <cell r="AF8476" t="str">
            <v/>
          </cell>
        </row>
        <row r="8477">
          <cell r="A8477">
            <v>44138</v>
          </cell>
          <cell r="AB8477" t="str">
            <v>WON</v>
          </cell>
          <cell r="AC8477">
            <v>4</v>
          </cell>
          <cell r="AE8477">
            <v>100</v>
          </cell>
          <cell r="AF8477">
            <v>400</v>
          </cell>
        </row>
        <row r="8478">
          <cell r="A8478">
            <v>44138</v>
          </cell>
          <cell r="AB8478" t="str">
            <v>2nd</v>
          </cell>
          <cell r="AC8478">
            <v>5</v>
          </cell>
          <cell r="AE8478">
            <v>100</v>
          </cell>
          <cell r="AF8478" t="str">
            <v/>
          </cell>
        </row>
        <row r="8479">
          <cell r="A8479">
            <v>44138</v>
          </cell>
          <cell r="AC8479">
            <v>9</v>
          </cell>
          <cell r="AE8479">
            <v>100</v>
          </cell>
          <cell r="AF8479" t="str">
            <v/>
          </cell>
        </row>
        <row r="8480">
          <cell r="A8480">
            <v>44138</v>
          </cell>
          <cell r="AC8480">
            <v>5.5</v>
          </cell>
          <cell r="AE8480">
            <v>100</v>
          </cell>
          <cell r="AF8480" t="str">
            <v/>
          </cell>
        </row>
        <row r="8481">
          <cell r="A8481">
            <v>44138</v>
          </cell>
          <cell r="AB8481" t="str">
            <v>3rd</v>
          </cell>
          <cell r="AC8481">
            <v>8</v>
          </cell>
          <cell r="AE8481">
            <v>100</v>
          </cell>
          <cell r="AF8481" t="str">
            <v/>
          </cell>
        </row>
        <row r="8482">
          <cell r="A8482">
            <v>44138</v>
          </cell>
          <cell r="AB8482" t="str">
            <v>WON</v>
          </cell>
          <cell r="AC8482">
            <v>8.6</v>
          </cell>
          <cell r="AE8482">
            <v>100</v>
          </cell>
          <cell r="AF8482">
            <v>860</v>
          </cell>
        </row>
        <row r="8483">
          <cell r="A8483">
            <v>44138</v>
          </cell>
          <cell r="AB8483" t="str">
            <v>3rd</v>
          </cell>
          <cell r="AC8483">
            <v>4</v>
          </cell>
          <cell r="AE8483">
            <v>100</v>
          </cell>
          <cell r="AF8483" t="str">
            <v/>
          </cell>
        </row>
        <row r="8484">
          <cell r="A8484">
            <v>44138</v>
          </cell>
          <cell r="AC8484">
            <v>12</v>
          </cell>
          <cell r="AE8484">
            <v>100</v>
          </cell>
          <cell r="AF8484" t="str">
            <v/>
          </cell>
        </row>
        <row r="8485">
          <cell r="A8485">
            <v>44138</v>
          </cell>
          <cell r="AC8485">
            <v>6.5</v>
          </cell>
          <cell r="AE8485">
            <v>100</v>
          </cell>
          <cell r="AF8485" t="str">
            <v/>
          </cell>
        </row>
        <row r="8486">
          <cell r="A8486">
            <v>44138</v>
          </cell>
          <cell r="AC8486">
            <v>14</v>
          </cell>
          <cell r="AE8486">
            <v>100</v>
          </cell>
          <cell r="AF8486" t="str">
            <v/>
          </cell>
        </row>
        <row r="8487">
          <cell r="A8487">
            <v>44138</v>
          </cell>
          <cell r="AC8487">
            <v>5</v>
          </cell>
          <cell r="AE8487">
            <v>100</v>
          </cell>
          <cell r="AF8487" t="str">
            <v/>
          </cell>
        </row>
        <row r="8488">
          <cell r="A8488">
            <v>44138</v>
          </cell>
          <cell r="AB8488" t="str">
            <v>WON</v>
          </cell>
          <cell r="AC8488">
            <v>1.95</v>
          </cell>
          <cell r="AE8488">
            <v>100</v>
          </cell>
          <cell r="AF8488">
            <v>195</v>
          </cell>
        </row>
        <row r="8489">
          <cell r="A8489">
            <v>44138</v>
          </cell>
          <cell r="AC8489">
            <v>11</v>
          </cell>
          <cell r="AE8489">
            <v>100</v>
          </cell>
          <cell r="AF8489" t="str">
            <v/>
          </cell>
        </row>
        <row r="8490">
          <cell r="A8490">
            <v>44138</v>
          </cell>
          <cell r="AB8490" t="str">
            <v>2nd</v>
          </cell>
          <cell r="AC8490">
            <v>19</v>
          </cell>
          <cell r="AE8490">
            <v>100</v>
          </cell>
          <cell r="AF8490" t="str">
            <v/>
          </cell>
        </row>
        <row r="8491">
          <cell r="A8491">
            <v>44138</v>
          </cell>
          <cell r="AB8491" t="str">
            <v>3rd</v>
          </cell>
          <cell r="AC8491">
            <v>10</v>
          </cell>
          <cell r="AE8491">
            <v>100</v>
          </cell>
          <cell r="AF8491" t="str">
            <v/>
          </cell>
        </row>
        <row r="8492">
          <cell r="A8492">
            <v>44138</v>
          </cell>
          <cell r="AB8492" t="str">
            <v>2nd</v>
          </cell>
          <cell r="AC8492">
            <v>8</v>
          </cell>
          <cell r="AE8492">
            <v>100</v>
          </cell>
          <cell r="AF8492" t="str">
            <v/>
          </cell>
        </row>
        <row r="8493">
          <cell r="A8493">
            <v>44138</v>
          </cell>
          <cell r="AC8493">
            <v>3.5</v>
          </cell>
          <cell r="AE8493">
            <v>100</v>
          </cell>
          <cell r="AF8493" t="str">
            <v/>
          </cell>
        </row>
        <row r="8494">
          <cell r="A8494">
            <v>44138</v>
          </cell>
          <cell r="AB8494" t="str">
            <v>WON</v>
          </cell>
          <cell r="AC8494">
            <v>10</v>
          </cell>
          <cell r="AE8494">
            <v>100</v>
          </cell>
          <cell r="AF8494">
            <v>1000</v>
          </cell>
        </row>
        <row r="8495">
          <cell r="A8495">
            <v>44138</v>
          </cell>
          <cell r="AC8495">
            <v>41</v>
          </cell>
          <cell r="AE8495">
            <v>100</v>
          </cell>
          <cell r="AF8495" t="str">
            <v/>
          </cell>
        </row>
        <row r="8496">
          <cell r="A8496">
            <v>44138</v>
          </cell>
          <cell r="AC8496">
            <v>26</v>
          </cell>
          <cell r="AE8496">
            <v>100</v>
          </cell>
          <cell r="AF8496" t="str">
            <v/>
          </cell>
        </row>
        <row r="8497">
          <cell r="A8497">
            <v>44138</v>
          </cell>
          <cell r="AB8497" t="str">
            <v>2nd</v>
          </cell>
          <cell r="AC8497">
            <v>6.5</v>
          </cell>
          <cell r="AE8497">
            <v>100</v>
          </cell>
          <cell r="AF8497" t="str">
            <v/>
          </cell>
        </row>
        <row r="8498">
          <cell r="A8498">
            <v>44138</v>
          </cell>
          <cell r="AB8498" t="str">
            <v>3rd</v>
          </cell>
          <cell r="AC8498">
            <v>9.5</v>
          </cell>
          <cell r="AE8498">
            <v>100</v>
          </cell>
          <cell r="AF8498" t="str">
            <v/>
          </cell>
        </row>
        <row r="8499">
          <cell r="A8499">
            <v>44138</v>
          </cell>
          <cell r="AC8499">
            <v>21</v>
          </cell>
          <cell r="AE8499">
            <v>100</v>
          </cell>
          <cell r="AF8499" t="str">
            <v/>
          </cell>
        </row>
        <row r="8500">
          <cell r="A8500">
            <v>44138</v>
          </cell>
          <cell r="AC8500">
            <v>26</v>
          </cell>
          <cell r="AE8500">
            <v>100</v>
          </cell>
          <cell r="AF8500" t="str">
            <v/>
          </cell>
        </row>
        <row r="8501">
          <cell r="A8501">
            <v>44138</v>
          </cell>
          <cell r="AC8501">
            <v>21</v>
          </cell>
          <cell r="AE8501">
            <v>100</v>
          </cell>
          <cell r="AF8501" t="str">
            <v/>
          </cell>
        </row>
        <row r="8502">
          <cell r="A8502">
            <v>44138</v>
          </cell>
          <cell r="AC8502">
            <v>18</v>
          </cell>
          <cell r="AE8502">
            <v>100</v>
          </cell>
          <cell r="AF8502" t="str">
            <v/>
          </cell>
        </row>
        <row r="8503">
          <cell r="A8503">
            <v>44138</v>
          </cell>
          <cell r="AB8503" t="str">
            <v>WON</v>
          </cell>
          <cell r="AC8503">
            <v>2.2999999999999998</v>
          </cell>
          <cell r="AE8503">
            <v>100</v>
          </cell>
          <cell r="AF8503">
            <v>229.99999999999997</v>
          </cell>
        </row>
        <row r="8504">
          <cell r="A8504">
            <v>44138</v>
          </cell>
          <cell r="AC8504">
            <v>6.5</v>
          </cell>
          <cell r="AE8504">
            <v>100</v>
          </cell>
          <cell r="AF8504" t="str">
            <v/>
          </cell>
        </row>
        <row r="8505">
          <cell r="A8505">
            <v>44138</v>
          </cell>
          <cell r="AC8505">
            <v>19</v>
          </cell>
          <cell r="AE8505">
            <v>100</v>
          </cell>
          <cell r="AF8505" t="str">
            <v/>
          </cell>
        </row>
        <row r="8506">
          <cell r="A8506">
            <v>44138</v>
          </cell>
          <cell r="AB8506" t="str">
            <v>3rd</v>
          </cell>
          <cell r="AC8506">
            <v>10</v>
          </cell>
          <cell r="AE8506">
            <v>100</v>
          </cell>
          <cell r="AF8506" t="str">
            <v/>
          </cell>
        </row>
        <row r="8507">
          <cell r="A8507">
            <v>44138</v>
          </cell>
          <cell r="AB8507" t="str">
            <v>3rd</v>
          </cell>
          <cell r="AC8507">
            <v>9.5</v>
          </cell>
          <cell r="AE8507">
            <v>100</v>
          </cell>
          <cell r="AF8507" t="str">
            <v/>
          </cell>
        </row>
        <row r="8508">
          <cell r="A8508">
            <v>44138</v>
          </cell>
          <cell r="AB8508" t="str">
            <v>2nd</v>
          </cell>
          <cell r="AC8508">
            <v>3.4</v>
          </cell>
          <cell r="AE8508">
            <v>100</v>
          </cell>
          <cell r="AF8508" t="str">
            <v/>
          </cell>
        </row>
        <row r="8509">
          <cell r="A8509">
            <v>44138</v>
          </cell>
          <cell r="AC8509">
            <v>4.5999999999999996</v>
          </cell>
          <cell r="AE8509">
            <v>100</v>
          </cell>
          <cell r="AF8509" t="str">
            <v/>
          </cell>
        </row>
        <row r="8510">
          <cell r="A8510">
            <v>44138</v>
          </cell>
          <cell r="AC8510">
            <v>8.5</v>
          </cell>
          <cell r="AE8510">
            <v>100</v>
          </cell>
          <cell r="AF8510" t="str">
            <v/>
          </cell>
        </row>
        <row r="8511">
          <cell r="A8511">
            <v>44138</v>
          </cell>
          <cell r="AC8511">
            <v>41</v>
          </cell>
          <cell r="AE8511">
            <v>100</v>
          </cell>
          <cell r="AF8511" t="str">
            <v/>
          </cell>
        </row>
        <row r="8512">
          <cell r="A8512">
            <v>44138</v>
          </cell>
          <cell r="AC8512">
            <v>12</v>
          </cell>
          <cell r="AE8512">
            <v>100</v>
          </cell>
          <cell r="AF8512" t="str">
            <v/>
          </cell>
        </row>
        <row r="8513">
          <cell r="A8513">
            <v>44138</v>
          </cell>
          <cell r="AB8513" t="str">
            <v>2nd</v>
          </cell>
          <cell r="AC8513">
            <v>5</v>
          </cell>
          <cell r="AE8513">
            <v>100</v>
          </cell>
          <cell r="AF8513" t="str">
            <v/>
          </cell>
        </row>
        <row r="8514">
          <cell r="A8514">
            <v>44138</v>
          </cell>
          <cell r="AC8514">
            <v>20</v>
          </cell>
          <cell r="AE8514">
            <v>100</v>
          </cell>
          <cell r="AF8514" t="str">
            <v/>
          </cell>
        </row>
        <row r="8515">
          <cell r="A8515">
            <v>44138</v>
          </cell>
          <cell r="AC8515">
            <v>8</v>
          </cell>
          <cell r="AE8515">
            <v>100</v>
          </cell>
          <cell r="AF8515" t="str">
            <v/>
          </cell>
        </row>
        <row r="8516">
          <cell r="A8516">
            <v>44138</v>
          </cell>
          <cell r="AB8516" t="str">
            <v>3rd</v>
          </cell>
          <cell r="AC8516">
            <v>26</v>
          </cell>
          <cell r="AE8516">
            <v>100</v>
          </cell>
          <cell r="AF8516" t="str">
            <v/>
          </cell>
        </row>
        <row r="8517">
          <cell r="A8517">
            <v>44140</v>
          </cell>
          <cell r="AC8517">
            <v>13</v>
          </cell>
          <cell r="AE8517">
            <v>100</v>
          </cell>
          <cell r="AF8517" t="str">
            <v/>
          </cell>
        </row>
        <row r="8518">
          <cell r="A8518">
            <v>44140</v>
          </cell>
          <cell r="AB8518" t="str">
            <v>2nd</v>
          </cell>
          <cell r="AC8518">
            <v>6.5</v>
          </cell>
          <cell r="AE8518">
            <v>100</v>
          </cell>
          <cell r="AF8518" t="str">
            <v/>
          </cell>
        </row>
        <row r="8519">
          <cell r="A8519">
            <v>44140</v>
          </cell>
          <cell r="AB8519" t="str">
            <v>WON</v>
          </cell>
          <cell r="AC8519">
            <v>3.3</v>
          </cell>
          <cell r="AE8519">
            <v>100</v>
          </cell>
          <cell r="AF8519">
            <v>330</v>
          </cell>
        </row>
        <row r="8520">
          <cell r="A8520">
            <v>44140</v>
          </cell>
          <cell r="AC8520">
            <v>3.5</v>
          </cell>
          <cell r="AE8520">
            <v>100</v>
          </cell>
          <cell r="AF8520" t="str">
            <v/>
          </cell>
        </row>
        <row r="8521">
          <cell r="A8521">
            <v>44140</v>
          </cell>
          <cell r="AB8521" t="str">
            <v>Ntd</v>
          </cell>
          <cell r="AC8521">
            <v>5</v>
          </cell>
          <cell r="AE8521">
            <v>100</v>
          </cell>
          <cell r="AF8521" t="str">
            <v/>
          </cell>
        </row>
        <row r="8522">
          <cell r="A8522">
            <v>44140</v>
          </cell>
          <cell r="AC8522">
            <v>18</v>
          </cell>
          <cell r="AE8522">
            <v>100</v>
          </cell>
          <cell r="AF8522" t="str">
            <v/>
          </cell>
        </row>
        <row r="8523">
          <cell r="A8523">
            <v>44140</v>
          </cell>
          <cell r="AC8523">
            <v>3.5</v>
          </cell>
          <cell r="AE8523">
            <v>100</v>
          </cell>
          <cell r="AF8523" t="str">
            <v/>
          </cell>
        </row>
        <row r="8524">
          <cell r="A8524">
            <v>44140</v>
          </cell>
          <cell r="AB8524" t="str">
            <v>3rd</v>
          </cell>
          <cell r="AC8524">
            <v>8.5</v>
          </cell>
          <cell r="AE8524">
            <v>100</v>
          </cell>
          <cell r="AF8524" t="str">
            <v/>
          </cell>
        </row>
        <row r="8525">
          <cell r="A8525">
            <v>44140</v>
          </cell>
          <cell r="AC8525">
            <v>17</v>
          </cell>
          <cell r="AE8525">
            <v>100</v>
          </cell>
          <cell r="AF8525" t="str">
            <v/>
          </cell>
        </row>
        <row r="8526">
          <cell r="A8526">
            <v>44140</v>
          </cell>
          <cell r="AC8526">
            <v>5</v>
          </cell>
          <cell r="AE8526">
            <v>100</v>
          </cell>
          <cell r="AF8526" t="str">
            <v/>
          </cell>
        </row>
        <row r="8527">
          <cell r="A8527">
            <v>44140</v>
          </cell>
          <cell r="AC8527">
            <v>4.8</v>
          </cell>
          <cell r="AE8527">
            <v>100</v>
          </cell>
          <cell r="AF8527" t="str">
            <v/>
          </cell>
        </row>
        <row r="8528">
          <cell r="A8528">
            <v>44140</v>
          </cell>
          <cell r="AC8528">
            <v>16</v>
          </cell>
          <cell r="AE8528">
            <v>100</v>
          </cell>
          <cell r="AF8528" t="str">
            <v/>
          </cell>
        </row>
        <row r="8529">
          <cell r="A8529">
            <v>44140</v>
          </cell>
          <cell r="AC8529">
            <v>7</v>
          </cell>
          <cell r="AE8529">
            <v>100</v>
          </cell>
          <cell r="AF8529" t="str">
            <v/>
          </cell>
        </row>
        <row r="8530">
          <cell r="A8530">
            <v>44140</v>
          </cell>
          <cell r="AC8530">
            <v>3.2</v>
          </cell>
          <cell r="AE8530">
            <v>100</v>
          </cell>
          <cell r="AF8530" t="str">
            <v/>
          </cell>
        </row>
        <row r="8531">
          <cell r="A8531">
            <v>44140</v>
          </cell>
          <cell r="AC8531">
            <v>21</v>
          </cell>
          <cell r="AE8531">
            <v>100</v>
          </cell>
          <cell r="AF8531" t="str">
            <v/>
          </cell>
        </row>
        <row r="8532">
          <cell r="A8532">
            <v>44140</v>
          </cell>
          <cell r="AB8532" t="str">
            <v>WON</v>
          </cell>
          <cell r="AC8532">
            <v>3.7</v>
          </cell>
          <cell r="AE8532">
            <v>100</v>
          </cell>
          <cell r="AF8532">
            <v>370</v>
          </cell>
        </row>
        <row r="8533">
          <cell r="A8533">
            <v>44140</v>
          </cell>
          <cell r="AC8533">
            <v>10</v>
          </cell>
          <cell r="AE8533">
            <v>100</v>
          </cell>
          <cell r="AF8533" t="str">
            <v/>
          </cell>
        </row>
        <row r="8534">
          <cell r="A8534">
            <v>44140</v>
          </cell>
          <cell r="AC8534">
            <v>7.5</v>
          </cell>
          <cell r="AE8534">
            <v>100</v>
          </cell>
          <cell r="AF8534" t="str">
            <v/>
          </cell>
        </row>
        <row r="8535">
          <cell r="A8535">
            <v>44140</v>
          </cell>
          <cell r="AB8535" t="str">
            <v>3rd</v>
          </cell>
          <cell r="AC8535">
            <v>7</v>
          </cell>
          <cell r="AE8535">
            <v>100</v>
          </cell>
          <cell r="AF8535" t="str">
            <v/>
          </cell>
        </row>
        <row r="8536">
          <cell r="A8536">
            <v>44140</v>
          </cell>
          <cell r="AC8536">
            <v>7</v>
          </cell>
          <cell r="AE8536">
            <v>100</v>
          </cell>
          <cell r="AF8536" t="str">
            <v/>
          </cell>
        </row>
        <row r="8537">
          <cell r="A8537">
            <v>44140</v>
          </cell>
          <cell r="AB8537" t="str">
            <v>3rd</v>
          </cell>
          <cell r="AC8537">
            <v>1.9</v>
          </cell>
          <cell r="AE8537">
            <v>100</v>
          </cell>
          <cell r="AF8537" t="str">
            <v/>
          </cell>
        </row>
        <row r="8538">
          <cell r="A8538">
            <v>44140</v>
          </cell>
          <cell r="AB8538" t="str">
            <v>WON</v>
          </cell>
          <cell r="AC8538">
            <v>6</v>
          </cell>
          <cell r="AE8538">
            <v>100</v>
          </cell>
          <cell r="AF8538">
            <v>600</v>
          </cell>
        </row>
        <row r="8539">
          <cell r="A8539">
            <v>44140</v>
          </cell>
          <cell r="AC8539">
            <v>41</v>
          </cell>
          <cell r="AE8539">
            <v>100</v>
          </cell>
          <cell r="AF8539" t="str">
            <v/>
          </cell>
        </row>
        <row r="8540">
          <cell r="A8540">
            <v>44140</v>
          </cell>
          <cell r="AC8540">
            <v>6</v>
          </cell>
          <cell r="AE8540">
            <v>100</v>
          </cell>
          <cell r="AF8540" t="str">
            <v/>
          </cell>
        </row>
        <row r="8541">
          <cell r="A8541">
            <v>44140</v>
          </cell>
          <cell r="AC8541">
            <v>20</v>
          </cell>
          <cell r="AE8541">
            <v>100</v>
          </cell>
          <cell r="AF8541" t="str">
            <v/>
          </cell>
        </row>
        <row r="8542">
          <cell r="A8542">
            <v>44140</v>
          </cell>
          <cell r="AB8542" t="str">
            <v>WON</v>
          </cell>
          <cell r="AC8542">
            <v>1.95</v>
          </cell>
          <cell r="AE8542">
            <v>100</v>
          </cell>
          <cell r="AF8542">
            <v>195</v>
          </cell>
        </row>
        <row r="8543">
          <cell r="A8543">
            <v>44140</v>
          </cell>
          <cell r="AC8543">
            <v>13</v>
          </cell>
          <cell r="AE8543">
            <v>100</v>
          </cell>
          <cell r="AF8543" t="str">
            <v/>
          </cell>
        </row>
        <row r="8544">
          <cell r="A8544">
            <v>44140</v>
          </cell>
          <cell r="AC8544">
            <v>9.5</v>
          </cell>
          <cell r="AE8544">
            <v>100</v>
          </cell>
          <cell r="AF8544" t="str">
            <v/>
          </cell>
        </row>
        <row r="8545">
          <cell r="A8545">
            <v>44140</v>
          </cell>
          <cell r="AC8545">
            <v>21</v>
          </cell>
          <cell r="AE8545">
            <v>100</v>
          </cell>
          <cell r="AF8545" t="str">
            <v/>
          </cell>
        </row>
        <row r="8546">
          <cell r="A8546">
            <v>44140</v>
          </cell>
          <cell r="AC8546">
            <v>41</v>
          </cell>
          <cell r="AE8546">
            <v>100</v>
          </cell>
          <cell r="AF8546" t="str">
            <v/>
          </cell>
        </row>
        <row r="8547">
          <cell r="A8547">
            <v>44142</v>
          </cell>
          <cell r="AB8547" t="str">
            <v>3rd</v>
          </cell>
          <cell r="AC8547">
            <v>5.5</v>
          </cell>
          <cell r="AE8547">
            <v>100</v>
          </cell>
          <cell r="AF8547" t="str">
            <v/>
          </cell>
        </row>
        <row r="8548">
          <cell r="A8548">
            <v>44142</v>
          </cell>
          <cell r="AB8548" t="str">
            <v>2nd</v>
          </cell>
          <cell r="AC8548">
            <v>3</v>
          </cell>
          <cell r="AE8548">
            <v>100</v>
          </cell>
          <cell r="AF8548" t="str">
            <v/>
          </cell>
        </row>
        <row r="8549">
          <cell r="A8549">
            <v>44142</v>
          </cell>
          <cell r="AB8549" t="str">
            <v>WON</v>
          </cell>
          <cell r="AC8549">
            <v>3.8</v>
          </cell>
          <cell r="AE8549">
            <v>100</v>
          </cell>
          <cell r="AF8549">
            <v>380</v>
          </cell>
        </row>
        <row r="8550">
          <cell r="A8550">
            <v>44142</v>
          </cell>
          <cell r="AC8550">
            <v>10</v>
          </cell>
          <cell r="AE8550">
            <v>100</v>
          </cell>
          <cell r="AF8550" t="str">
            <v/>
          </cell>
        </row>
        <row r="8551">
          <cell r="A8551">
            <v>44142</v>
          </cell>
          <cell r="AC8551">
            <v>18</v>
          </cell>
          <cell r="AE8551">
            <v>100</v>
          </cell>
          <cell r="AF8551" t="str">
            <v/>
          </cell>
        </row>
        <row r="8552">
          <cell r="A8552">
            <v>44142</v>
          </cell>
          <cell r="AB8552" t="str">
            <v>3rd</v>
          </cell>
          <cell r="AC8552">
            <v>5</v>
          </cell>
          <cell r="AE8552">
            <v>100</v>
          </cell>
          <cell r="AF8552" t="str">
            <v/>
          </cell>
        </row>
        <row r="8553">
          <cell r="A8553">
            <v>44142</v>
          </cell>
          <cell r="AB8553" t="str">
            <v>2nd</v>
          </cell>
          <cell r="AC8553">
            <v>5.5</v>
          </cell>
          <cell r="AE8553">
            <v>100</v>
          </cell>
          <cell r="AF8553" t="str">
            <v/>
          </cell>
        </row>
        <row r="8554">
          <cell r="A8554">
            <v>44142</v>
          </cell>
          <cell r="AC8554">
            <v>7</v>
          </cell>
          <cell r="AE8554">
            <v>100</v>
          </cell>
          <cell r="AF8554" t="str">
            <v/>
          </cell>
        </row>
        <row r="8555">
          <cell r="A8555">
            <v>44142</v>
          </cell>
          <cell r="AC8555">
            <v>4.8</v>
          </cell>
          <cell r="AE8555">
            <v>100</v>
          </cell>
          <cell r="AF8555" t="str">
            <v/>
          </cell>
        </row>
        <row r="8556">
          <cell r="A8556">
            <v>44142</v>
          </cell>
          <cell r="AC8556">
            <v>9.5</v>
          </cell>
          <cell r="AE8556">
            <v>100</v>
          </cell>
          <cell r="AF8556" t="str">
            <v/>
          </cell>
        </row>
        <row r="8557">
          <cell r="A8557">
            <v>44142</v>
          </cell>
          <cell r="AC8557">
            <v>14</v>
          </cell>
          <cell r="AE8557">
            <v>100</v>
          </cell>
          <cell r="AF8557" t="str">
            <v/>
          </cell>
        </row>
        <row r="8558">
          <cell r="A8558">
            <v>44142</v>
          </cell>
          <cell r="AB8558" t="str">
            <v>3rd</v>
          </cell>
          <cell r="AC8558">
            <v>3.3</v>
          </cell>
          <cell r="AE8558">
            <v>100</v>
          </cell>
          <cell r="AF8558" t="str">
            <v/>
          </cell>
        </row>
        <row r="8559">
          <cell r="A8559">
            <v>44142</v>
          </cell>
          <cell r="AB8559" t="str">
            <v>WON</v>
          </cell>
          <cell r="AC8559">
            <v>12</v>
          </cell>
          <cell r="AE8559">
            <v>100</v>
          </cell>
          <cell r="AF8559">
            <v>1200</v>
          </cell>
        </row>
        <row r="8560">
          <cell r="A8560">
            <v>44142</v>
          </cell>
          <cell r="AC8560">
            <v>6</v>
          </cell>
          <cell r="AE8560">
            <v>100</v>
          </cell>
          <cell r="AF8560" t="str">
            <v/>
          </cell>
        </row>
        <row r="8561">
          <cell r="A8561">
            <v>44142</v>
          </cell>
          <cell r="AC8561">
            <v>8</v>
          </cell>
          <cell r="AE8561">
            <v>100</v>
          </cell>
          <cell r="AF8561" t="str">
            <v/>
          </cell>
        </row>
        <row r="8562">
          <cell r="A8562">
            <v>44142</v>
          </cell>
          <cell r="AC8562">
            <v>10</v>
          </cell>
          <cell r="AE8562">
            <v>100</v>
          </cell>
          <cell r="AF8562" t="str">
            <v/>
          </cell>
        </row>
        <row r="8563">
          <cell r="A8563">
            <v>44142</v>
          </cell>
          <cell r="AC8563">
            <v>5.5</v>
          </cell>
          <cell r="AE8563">
            <v>100</v>
          </cell>
          <cell r="AF8563" t="str">
            <v/>
          </cell>
        </row>
        <row r="8564">
          <cell r="A8564">
            <v>44142</v>
          </cell>
          <cell r="AB8564" t="str">
            <v>2nd</v>
          </cell>
          <cell r="AC8564">
            <v>2</v>
          </cell>
          <cell r="AE8564">
            <v>100</v>
          </cell>
          <cell r="AF8564" t="str">
            <v/>
          </cell>
        </row>
        <row r="8565">
          <cell r="A8565">
            <v>44142</v>
          </cell>
          <cell r="AB8565" t="str">
            <v>WON</v>
          </cell>
          <cell r="AC8565">
            <v>14</v>
          </cell>
          <cell r="AE8565">
            <v>100</v>
          </cell>
          <cell r="AF8565">
            <v>1400</v>
          </cell>
        </row>
        <row r="8566">
          <cell r="A8566">
            <v>44142</v>
          </cell>
          <cell r="AB8566" t="str">
            <v>3rd</v>
          </cell>
          <cell r="AC8566">
            <v>16</v>
          </cell>
          <cell r="AE8566">
            <v>100</v>
          </cell>
          <cell r="AF8566" t="str">
            <v/>
          </cell>
        </row>
        <row r="8567">
          <cell r="A8567">
            <v>44142</v>
          </cell>
          <cell r="AB8567" t="str">
            <v>3rd</v>
          </cell>
          <cell r="AC8567">
            <v>6.5</v>
          </cell>
          <cell r="AE8567">
            <v>100</v>
          </cell>
          <cell r="AF8567" t="str">
            <v/>
          </cell>
        </row>
        <row r="8568">
          <cell r="A8568">
            <v>44142</v>
          </cell>
          <cell r="AB8568" t="str">
            <v>WON</v>
          </cell>
          <cell r="AC8568">
            <v>3.3</v>
          </cell>
          <cell r="AE8568">
            <v>100</v>
          </cell>
          <cell r="AF8568">
            <v>330</v>
          </cell>
        </row>
        <row r="8569">
          <cell r="A8569">
            <v>44142</v>
          </cell>
          <cell r="AC8569">
            <v>12</v>
          </cell>
          <cell r="AE8569">
            <v>100</v>
          </cell>
          <cell r="AF8569" t="str">
            <v/>
          </cell>
        </row>
        <row r="8570">
          <cell r="A8570">
            <v>44142</v>
          </cell>
          <cell r="AB8570" t="str">
            <v>2nd</v>
          </cell>
          <cell r="AC8570">
            <v>4.4000000000000004</v>
          </cell>
          <cell r="AE8570">
            <v>100</v>
          </cell>
          <cell r="AF8570" t="str">
            <v/>
          </cell>
        </row>
        <row r="8571">
          <cell r="A8571">
            <v>44142</v>
          </cell>
          <cell r="AC8571">
            <v>41</v>
          </cell>
          <cell r="AE8571">
            <v>100</v>
          </cell>
          <cell r="AF8571" t="str">
            <v/>
          </cell>
        </row>
        <row r="8572">
          <cell r="A8572">
            <v>44142</v>
          </cell>
          <cell r="AC8572">
            <v>7</v>
          </cell>
          <cell r="AE8572">
            <v>100</v>
          </cell>
          <cell r="AF8572" t="str">
            <v/>
          </cell>
        </row>
        <row r="8573">
          <cell r="A8573">
            <v>44142</v>
          </cell>
          <cell r="AB8573" t="str">
            <v>3rd</v>
          </cell>
          <cell r="AC8573">
            <v>8.5</v>
          </cell>
          <cell r="AE8573">
            <v>100</v>
          </cell>
          <cell r="AF8573" t="str">
            <v/>
          </cell>
        </row>
        <row r="8574">
          <cell r="A8574">
            <v>44142</v>
          </cell>
          <cell r="AC8574">
            <v>16</v>
          </cell>
          <cell r="AE8574">
            <v>100</v>
          </cell>
          <cell r="AF8574" t="str">
            <v/>
          </cell>
        </row>
        <row r="8575">
          <cell r="A8575">
            <v>44142</v>
          </cell>
          <cell r="AC8575">
            <v>5</v>
          </cell>
          <cell r="AE8575">
            <v>100</v>
          </cell>
          <cell r="AF8575" t="str">
            <v/>
          </cell>
        </row>
        <row r="8576">
          <cell r="A8576">
            <v>44142</v>
          </cell>
          <cell r="AB8576" t="str">
            <v>2nd</v>
          </cell>
          <cell r="AC8576">
            <v>15</v>
          </cell>
          <cell r="AE8576">
            <v>100</v>
          </cell>
          <cell r="AF8576" t="str">
            <v/>
          </cell>
        </row>
        <row r="8577">
          <cell r="A8577">
            <v>44142</v>
          </cell>
          <cell r="AB8577" t="str">
            <v>WON</v>
          </cell>
          <cell r="AC8577">
            <v>2.5</v>
          </cell>
          <cell r="AE8577">
            <v>100</v>
          </cell>
          <cell r="AF8577">
            <v>250</v>
          </cell>
        </row>
        <row r="8578">
          <cell r="A8578">
            <v>44142</v>
          </cell>
          <cell r="AB8578" t="str">
            <v>L/scr</v>
          </cell>
          <cell r="AC8578">
            <v>1</v>
          </cell>
          <cell r="AE8578" t="str">
            <v/>
          </cell>
          <cell r="AF8578" t="str">
            <v/>
          </cell>
        </row>
        <row r="8579">
          <cell r="A8579">
            <v>44142</v>
          </cell>
          <cell r="AB8579" t="str">
            <v>3rd</v>
          </cell>
          <cell r="AC8579">
            <v>4.2</v>
          </cell>
          <cell r="AE8579">
            <v>100</v>
          </cell>
          <cell r="AF8579" t="str">
            <v/>
          </cell>
        </row>
        <row r="8580">
          <cell r="A8580">
            <v>44142</v>
          </cell>
          <cell r="AC8580">
            <v>21</v>
          </cell>
          <cell r="AE8580">
            <v>100</v>
          </cell>
          <cell r="AF8580" t="str">
            <v/>
          </cell>
        </row>
        <row r="8581">
          <cell r="A8581">
            <v>44142</v>
          </cell>
          <cell r="AC8581">
            <v>15</v>
          </cell>
          <cell r="AE8581">
            <v>100</v>
          </cell>
          <cell r="AF8581" t="str">
            <v/>
          </cell>
        </row>
        <row r="8582">
          <cell r="A8582">
            <v>44142</v>
          </cell>
          <cell r="AB8582" t="str">
            <v>3rd</v>
          </cell>
          <cell r="AC8582">
            <v>3.2</v>
          </cell>
          <cell r="AE8582">
            <v>100</v>
          </cell>
          <cell r="AF8582" t="str">
            <v/>
          </cell>
        </row>
        <row r="8583">
          <cell r="A8583">
            <v>44142</v>
          </cell>
          <cell r="AC8583">
            <v>4.2</v>
          </cell>
          <cell r="AE8583">
            <v>100</v>
          </cell>
          <cell r="AF8583" t="str">
            <v/>
          </cell>
        </row>
        <row r="8584">
          <cell r="A8584">
            <v>44142</v>
          </cell>
          <cell r="AC8584">
            <v>21</v>
          </cell>
          <cell r="AE8584">
            <v>100</v>
          </cell>
          <cell r="AF8584" t="str">
            <v/>
          </cell>
        </row>
        <row r="8585">
          <cell r="A8585">
            <v>44142</v>
          </cell>
          <cell r="AC8585">
            <v>17</v>
          </cell>
          <cell r="AE8585">
            <v>100</v>
          </cell>
          <cell r="AF8585" t="str">
            <v/>
          </cell>
        </row>
        <row r="8586">
          <cell r="A8586">
            <v>44142</v>
          </cell>
          <cell r="AC8586">
            <v>26</v>
          </cell>
          <cell r="AE8586">
            <v>100</v>
          </cell>
          <cell r="AF8586" t="str">
            <v/>
          </cell>
        </row>
        <row r="8587">
          <cell r="A8587">
            <v>44149</v>
          </cell>
          <cell r="AB8587" t="str">
            <v>WON</v>
          </cell>
          <cell r="AC8587">
            <v>5.4</v>
          </cell>
          <cell r="AE8587">
            <v>100</v>
          </cell>
          <cell r="AF8587">
            <v>540</v>
          </cell>
        </row>
        <row r="8588">
          <cell r="A8588">
            <v>44149</v>
          </cell>
          <cell r="AC8588">
            <v>16</v>
          </cell>
          <cell r="AE8588">
            <v>100</v>
          </cell>
          <cell r="AF8588" t="str">
            <v/>
          </cell>
        </row>
        <row r="8589">
          <cell r="A8589">
            <v>44149</v>
          </cell>
          <cell r="AC8589">
            <v>7.5</v>
          </cell>
          <cell r="AE8589">
            <v>100</v>
          </cell>
          <cell r="AF8589" t="str">
            <v/>
          </cell>
        </row>
        <row r="8590">
          <cell r="A8590">
            <v>44149</v>
          </cell>
          <cell r="AB8590" t="str">
            <v>2nd</v>
          </cell>
          <cell r="AC8590">
            <v>3.1</v>
          </cell>
          <cell r="AE8590">
            <v>100</v>
          </cell>
          <cell r="AF8590" t="str">
            <v/>
          </cell>
        </row>
        <row r="8591">
          <cell r="A8591">
            <v>44149</v>
          </cell>
          <cell r="AC8591">
            <v>21</v>
          </cell>
          <cell r="AE8591">
            <v>100</v>
          </cell>
          <cell r="AF8591" t="str">
            <v/>
          </cell>
        </row>
        <row r="8592">
          <cell r="A8592">
            <v>44149</v>
          </cell>
          <cell r="AB8592" t="str">
            <v>WON</v>
          </cell>
          <cell r="AC8592">
            <v>3.7</v>
          </cell>
          <cell r="AE8592">
            <v>100</v>
          </cell>
          <cell r="AF8592">
            <v>370</v>
          </cell>
        </row>
        <row r="8593">
          <cell r="A8593">
            <v>44149</v>
          </cell>
          <cell r="AB8593" t="str">
            <v>2nd</v>
          </cell>
          <cell r="AC8593">
            <v>6.5</v>
          </cell>
          <cell r="AE8593">
            <v>100</v>
          </cell>
          <cell r="AF8593" t="str">
            <v/>
          </cell>
        </row>
        <row r="8594">
          <cell r="A8594">
            <v>44149</v>
          </cell>
          <cell r="AC8594">
            <v>5</v>
          </cell>
          <cell r="AE8594">
            <v>100</v>
          </cell>
          <cell r="AF8594" t="str">
            <v/>
          </cell>
        </row>
        <row r="8595">
          <cell r="A8595">
            <v>44149</v>
          </cell>
          <cell r="AC8595">
            <v>8.5</v>
          </cell>
          <cell r="AE8595">
            <v>100</v>
          </cell>
          <cell r="AF8595" t="str">
            <v/>
          </cell>
        </row>
        <row r="8596">
          <cell r="A8596">
            <v>44149</v>
          </cell>
          <cell r="AC8596">
            <v>4.4000000000000004</v>
          </cell>
          <cell r="AE8596">
            <v>100</v>
          </cell>
          <cell r="AF8596" t="str">
            <v/>
          </cell>
        </row>
        <row r="8597">
          <cell r="A8597">
            <v>44149</v>
          </cell>
          <cell r="AC8597">
            <v>5.5</v>
          </cell>
          <cell r="AE8597">
            <v>100</v>
          </cell>
          <cell r="AF8597" t="str">
            <v/>
          </cell>
        </row>
        <row r="8598">
          <cell r="A8598">
            <v>44149</v>
          </cell>
          <cell r="AC8598">
            <v>8</v>
          </cell>
          <cell r="AE8598">
            <v>100</v>
          </cell>
          <cell r="AF8598" t="str">
            <v/>
          </cell>
        </row>
        <row r="8599">
          <cell r="A8599">
            <v>44149</v>
          </cell>
          <cell r="AB8599" t="str">
            <v>WON</v>
          </cell>
          <cell r="AC8599">
            <v>6.5</v>
          </cell>
          <cell r="AE8599">
            <v>100</v>
          </cell>
          <cell r="AF8599">
            <v>650</v>
          </cell>
        </row>
        <row r="8600">
          <cell r="A8600">
            <v>44149</v>
          </cell>
          <cell r="AB8600" t="str">
            <v>2nd</v>
          </cell>
          <cell r="AC8600">
            <v>8</v>
          </cell>
          <cell r="AE8600">
            <v>100</v>
          </cell>
          <cell r="AF8600" t="str">
            <v/>
          </cell>
        </row>
        <row r="8601">
          <cell r="A8601">
            <v>44149</v>
          </cell>
          <cell r="AB8601" t="str">
            <v>3rd</v>
          </cell>
          <cell r="AC8601">
            <v>7.5</v>
          </cell>
          <cell r="AE8601">
            <v>100</v>
          </cell>
          <cell r="AF8601" t="str">
            <v/>
          </cell>
        </row>
        <row r="8602">
          <cell r="A8602">
            <v>44149</v>
          </cell>
          <cell r="AC8602">
            <v>9.5</v>
          </cell>
          <cell r="AE8602">
            <v>100</v>
          </cell>
          <cell r="AF8602" t="str">
            <v/>
          </cell>
        </row>
        <row r="8603">
          <cell r="A8603">
            <v>44149</v>
          </cell>
          <cell r="AC8603">
            <v>9</v>
          </cell>
          <cell r="AE8603">
            <v>100</v>
          </cell>
          <cell r="AF8603" t="str">
            <v/>
          </cell>
        </row>
        <row r="8604">
          <cell r="A8604">
            <v>44149</v>
          </cell>
          <cell r="AB8604" t="str">
            <v>2nd</v>
          </cell>
          <cell r="AC8604">
            <v>3.3</v>
          </cell>
          <cell r="AE8604">
            <v>100</v>
          </cell>
          <cell r="AF8604" t="str">
            <v/>
          </cell>
        </row>
        <row r="8605">
          <cell r="A8605">
            <v>44149</v>
          </cell>
          <cell r="AB8605" t="str">
            <v>Ntd</v>
          </cell>
          <cell r="AC8605">
            <v>4</v>
          </cell>
          <cell r="AE8605">
            <v>100</v>
          </cell>
          <cell r="AF8605" t="str">
            <v/>
          </cell>
        </row>
        <row r="8606">
          <cell r="A8606">
            <v>44149</v>
          </cell>
          <cell r="AB8606" t="str">
            <v>WON</v>
          </cell>
          <cell r="AC8606">
            <v>4</v>
          </cell>
          <cell r="AE8606">
            <v>100</v>
          </cell>
          <cell r="AF8606">
            <v>400</v>
          </cell>
        </row>
        <row r="8607">
          <cell r="A8607">
            <v>44149</v>
          </cell>
          <cell r="AB8607" t="str">
            <v>L/scr</v>
          </cell>
          <cell r="AC8607">
            <v>1</v>
          </cell>
          <cell r="AE8607" t="str">
            <v/>
          </cell>
          <cell r="AF8607" t="str">
            <v/>
          </cell>
        </row>
        <row r="8608">
          <cell r="A8608">
            <v>44149</v>
          </cell>
          <cell r="AC8608">
            <v>4.5999999999999996</v>
          </cell>
          <cell r="AE8608">
            <v>100</v>
          </cell>
          <cell r="AF8608" t="str">
            <v/>
          </cell>
        </row>
        <row r="8609">
          <cell r="A8609">
            <v>44149</v>
          </cell>
          <cell r="AB8609" t="str">
            <v>2nd</v>
          </cell>
          <cell r="AC8609">
            <v>2.7</v>
          </cell>
          <cell r="AE8609">
            <v>100</v>
          </cell>
          <cell r="AF8609" t="str">
            <v/>
          </cell>
        </row>
        <row r="8610">
          <cell r="A8610">
            <v>44149</v>
          </cell>
          <cell r="AB8610" t="str">
            <v>WON</v>
          </cell>
          <cell r="AC8610">
            <v>4.8</v>
          </cell>
          <cell r="AE8610">
            <v>100</v>
          </cell>
          <cell r="AF8610">
            <v>480</v>
          </cell>
        </row>
        <row r="8611">
          <cell r="A8611">
            <v>44149</v>
          </cell>
          <cell r="AC8611">
            <v>10</v>
          </cell>
          <cell r="AE8611">
            <v>100</v>
          </cell>
          <cell r="AF8611" t="str">
            <v/>
          </cell>
        </row>
        <row r="8612">
          <cell r="A8612">
            <v>44149</v>
          </cell>
          <cell r="AC8612">
            <v>4.4000000000000004</v>
          </cell>
          <cell r="AE8612">
            <v>100</v>
          </cell>
          <cell r="AF8612" t="str">
            <v/>
          </cell>
        </row>
        <row r="8613">
          <cell r="A8613">
            <v>44149</v>
          </cell>
          <cell r="AC8613">
            <v>5</v>
          </cell>
          <cell r="AE8613">
            <v>100</v>
          </cell>
          <cell r="AF8613" t="str">
            <v/>
          </cell>
        </row>
        <row r="8614">
          <cell r="A8614">
            <v>44149</v>
          </cell>
          <cell r="AC8614">
            <v>10</v>
          </cell>
          <cell r="AE8614">
            <v>100</v>
          </cell>
          <cell r="AF8614" t="str">
            <v/>
          </cell>
        </row>
        <row r="8615">
          <cell r="A8615">
            <v>44149</v>
          </cell>
          <cell r="AB8615" t="str">
            <v>WON</v>
          </cell>
          <cell r="AC8615">
            <v>5.5</v>
          </cell>
          <cell r="AE8615">
            <v>100</v>
          </cell>
          <cell r="AF8615">
            <v>550</v>
          </cell>
        </row>
        <row r="8616">
          <cell r="A8616">
            <v>44149</v>
          </cell>
          <cell r="AC8616">
            <v>8</v>
          </cell>
          <cell r="AE8616">
            <v>100</v>
          </cell>
          <cell r="AF8616" t="str">
            <v/>
          </cell>
        </row>
        <row r="8617">
          <cell r="A8617">
            <v>44149</v>
          </cell>
          <cell r="AC8617">
            <v>3.3</v>
          </cell>
          <cell r="AE8617">
            <v>100</v>
          </cell>
          <cell r="AF8617" t="str">
            <v/>
          </cell>
        </row>
        <row r="8618">
          <cell r="A8618">
            <v>44149</v>
          </cell>
          <cell r="AB8618" t="str">
            <v>3rd</v>
          </cell>
          <cell r="AC8618">
            <v>6</v>
          </cell>
          <cell r="AE8618">
            <v>100</v>
          </cell>
          <cell r="AF8618" t="str">
            <v/>
          </cell>
        </row>
        <row r="8619">
          <cell r="A8619">
            <v>44149</v>
          </cell>
          <cell r="AC8619">
            <v>6.5</v>
          </cell>
          <cell r="AE8619">
            <v>100</v>
          </cell>
          <cell r="AF8619" t="str">
            <v/>
          </cell>
        </row>
        <row r="8620">
          <cell r="A8620">
            <v>44149</v>
          </cell>
          <cell r="AB8620" t="str">
            <v>WON</v>
          </cell>
          <cell r="AC8620">
            <v>5</v>
          </cell>
          <cell r="AE8620">
            <v>100</v>
          </cell>
          <cell r="AF8620">
            <v>500</v>
          </cell>
        </row>
        <row r="8621">
          <cell r="A8621">
            <v>44149</v>
          </cell>
          <cell r="AB8621" t="str">
            <v>2nd</v>
          </cell>
          <cell r="AC8621">
            <v>7.5</v>
          </cell>
          <cell r="AE8621">
            <v>100</v>
          </cell>
          <cell r="AF8621" t="str">
            <v/>
          </cell>
        </row>
        <row r="8622">
          <cell r="A8622">
            <v>44149</v>
          </cell>
          <cell r="AC8622">
            <v>6</v>
          </cell>
          <cell r="AE8622">
            <v>100</v>
          </cell>
          <cell r="AF8622" t="str">
            <v/>
          </cell>
        </row>
        <row r="8623">
          <cell r="A8623">
            <v>44149</v>
          </cell>
          <cell r="AB8623" t="str">
            <v>3rd</v>
          </cell>
          <cell r="AC8623">
            <v>7</v>
          </cell>
          <cell r="AE8623">
            <v>100</v>
          </cell>
          <cell r="AF8623" t="str">
            <v/>
          </cell>
        </row>
        <row r="8624">
          <cell r="A8624">
            <v>44149</v>
          </cell>
          <cell r="AC8624">
            <v>4.5999999999999996</v>
          </cell>
          <cell r="AE8624">
            <v>100</v>
          </cell>
          <cell r="AF8624" t="str">
            <v/>
          </cell>
        </row>
        <row r="8625">
          <cell r="A8625">
            <v>44149</v>
          </cell>
          <cell r="AB8625" t="str">
            <v>WON</v>
          </cell>
          <cell r="AC8625">
            <v>12</v>
          </cell>
          <cell r="AE8625">
            <v>100</v>
          </cell>
          <cell r="AF8625">
            <v>1200</v>
          </cell>
        </row>
        <row r="8626">
          <cell r="A8626">
            <v>44149</v>
          </cell>
          <cell r="AC8626">
            <v>7.5</v>
          </cell>
          <cell r="AE8626">
            <v>100</v>
          </cell>
          <cell r="AF8626" t="str">
            <v/>
          </cell>
        </row>
        <row r="8627">
          <cell r="A8627">
            <v>44149</v>
          </cell>
          <cell r="AC8627">
            <v>14</v>
          </cell>
          <cell r="AE8627">
            <v>100</v>
          </cell>
          <cell r="AF8627" t="str">
            <v/>
          </cell>
        </row>
        <row r="8628">
          <cell r="A8628">
            <v>44149</v>
          </cell>
          <cell r="AB8628" t="str">
            <v>WON</v>
          </cell>
          <cell r="AC8628">
            <v>4</v>
          </cell>
          <cell r="AE8628">
            <v>100</v>
          </cell>
          <cell r="AF8628">
            <v>400</v>
          </cell>
        </row>
        <row r="8629">
          <cell r="A8629">
            <v>44149</v>
          </cell>
          <cell r="AC8629">
            <v>26</v>
          </cell>
          <cell r="AE8629">
            <v>100</v>
          </cell>
          <cell r="AF8629" t="str">
            <v/>
          </cell>
        </row>
        <row r="8630">
          <cell r="A8630">
            <v>44149</v>
          </cell>
          <cell r="AC8630">
            <v>15</v>
          </cell>
          <cell r="AE8630">
            <v>100</v>
          </cell>
          <cell r="AF8630" t="str">
            <v/>
          </cell>
        </row>
        <row r="8631">
          <cell r="A8631">
            <v>44149</v>
          </cell>
          <cell r="AB8631" t="str">
            <v>2nd</v>
          </cell>
          <cell r="AC8631">
            <v>5.5</v>
          </cell>
          <cell r="AE8631">
            <v>100</v>
          </cell>
          <cell r="AF8631" t="str">
            <v/>
          </cell>
        </row>
        <row r="8632">
          <cell r="A8632">
            <v>44156</v>
          </cell>
          <cell r="AC8632">
            <v>7.5</v>
          </cell>
          <cell r="AE8632">
            <v>100</v>
          </cell>
          <cell r="AF8632" t="str">
            <v/>
          </cell>
        </row>
        <row r="8633">
          <cell r="A8633">
            <v>44156</v>
          </cell>
          <cell r="AC8633">
            <v>2.2000000000000002</v>
          </cell>
          <cell r="AE8633">
            <v>100</v>
          </cell>
          <cell r="AF8633" t="str">
            <v/>
          </cell>
        </row>
        <row r="8634">
          <cell r="A8634">
            <v>44156</v>
          </cell>
          <cell r="AB8634" t="str">
            <v>3rd</v>
          </cell>
          <cell r="AC8634">
            <v>6.5</v>
          </cell>
          <cell r="AE8634">
            <v>100</v>
          </cell>
          <cell r="AF8634" t="str">
            <v/>
          </cell>
        </row>
        <row r="8635">
          <cell r="A8635">
            <v>44156</v>
          </cell>
          <cell r="AB8635" t="str">
            <v>WON</v>
          </cell>
          <cell r="AC8635">
            <v>11.2</v>
          </cell>
          <cell r="AE8635">
            <v>100</v>
          </cell>
          <cell r="AF8635">
            <v>1120</v>
          </cell>
        </row>
        <row r="8636">
          <cell r="A8636">
            <v>44156</v>
          </cell>
          <cell r="AC8636">
            <v>8.5</v>
          </cell>
          <cell r="AE8636">
            <v>100</v>
          </cell>
          <cell r="AF8636" t="str">
            <v/>
          </cell>
        </row>
        <row r="8637">
          <cell r="A8637">
            <v>44156</v>
          </cell>
          <cell r="AB8637" t="str">
            <v>2nd</v>
          </cell>
          <cell r="AC8637">
            <v>6.5</v>
          </cell>
          <cell r="AE8637">
            <v>100</v>
          </cell>
          <cell r="AF8637" t="str">
            <v/>
          </cell>
        </row>
        <row r="8638">
          <cell r="A8638">
            <v>44156</v>
          </cell>
          <cell r="AC8638">
            <v>3.1</v>
          </cell>
          <cell r="AE8638">
            <v>100</v>
          </cell>
          <cell r="AF8638" t="str">
            <v/>
          </cell>
        </row>
        <row r="8639">
          <cell r="A8639">
            <v>44156</v>
          </cell>
          <cell r="AB8639" t="str">
            <v>WON</v>
          </cell>
          <cell r="AC8639">
            <v>10</v>
          </cell>
          <cell r="AE8639">
            <v>100</v>
          </cell>
          <cell r="AF8639">
            <v>1000</v>
          </cell>
        </row>
        <row r="8640">
          <cell r="A8640">
            <v>44156</v>
          </cell>
          <cell r="AC8640">
            <v>13</v>
          </cell>
          <cell r="AE8640">
            <v>100</v>
          </cell>
          <cell r="AF8640" t="str">
            <v/>
          </cell>
        </row>
        <row r="8641">
          <cell r="A8641">
            <v>44156</v>
          </cell>
          <cell r="AC8641">
            <v>9</v>
          </cell>
          <cell r="AE8641">
            <v>100</v>
          </cell>
          <cell r="AF8641" t="str">
            <v/>
          </cell>
        </row>
        <row r="8642">
          <cell r="A8642">
            <v>44156</v>
          </cell>
          <cell r="AC8642">
            <v>1.7</v>
          </cell>
          <cell r="AE8642">
            <v>100</v>
          </cell>
          <cell r="AF8642" t="str">
            <v/>
          </cell>
        </row>
        <row r="8643">
          <cell r="A8643">
            <v>44156</v>
          </cell>
          <cell r="AC8643">
            <v>7</v>
          </cell>
          <cell r="AE8643">
            <v>100</v>
          </cell>
          <cell r="AF8643" t="str">
            <v/>
          </cell>
        </row>
        <row r="8644">
          <cell r="A8644">
            <v>44156</v>
          </cell>
          <cell r="AB8644" t="str">
            <v>2nd</v>
          </cell>
          <cell r="AC8644">
            <v>6</v>
          </cell>
          <cell r="AE8644">
            <v>100</v>
          </cell>
          <cell r="AF8644" t="str">
            <v/>
          </cell>
        </row>
        <row r="8645">
          <cell r="A8645">
            <v>44156</v>
          </cell>
          <cell r="AB8645" t="str">
            <v>WON</v>
          </cell>
          <cell r="AC8645">
            <v>31</v>
          </cell>
          <cell r="AE8645">
            <v>100</v>
          </cell>
          <cell r="AF8645">
            <v>3100</v>
          </cell>
        </row>
        <row r="8646">
          <cell r="A8646">
            <v>44156</v>
          </cell>
          <cell r="AB8646" t="str">
            <v>Ntd</v>
          </cell>
          <cell r="AC8646">
            <v>15</v>
          </cell>
          <cell r="AE8646">
            <v>100</v>
          </cell>
          <cell r="AF8646" t="str">
            <v/>
          </cell>
        </row>
        <row r="8647">
          <cell r="A8647">
            <v>44156</v>
          </cell>
          <cell r="AB8647" t="str">
            <v>WON</v>
          </cell>
          <cell r="AC8647">
            <v>5.0999999999999996</v>
          </cell>
          <cell r="AE8647">
            <v>100</v>
          </cell>
          <cell r="AF8647">
            <v>509.99999999999994</v>
          </cell>
        </row>
        <row r="8648">
          <cell r="A8648">
            <v>44156</v>
          </cell>
          <cell r="AC8648">
            <v>14</v>
          </cell>
          <cell r="AE8648">
            <v>100</v>
          </cell>
          <cell r="AF8648" t="str">
            <v/>
          </cell>
        </row>
        <row r="8649">
          <cell r="A8649">
            <v>44156</v>
          </cell>
          <cell r="AC8649">
            <v>5.5</v>
          </cell>
          <cell r="AE8649">
            <v>100</v>
          </cell>
          <cell r="AF8649" t="str">
            <v/>
          </cell>
        </row>
        <row r="8650">
          <cell r="A8650">
            <v>44156</v>
          </cell>
          <cell r="AC8650">
            <v>19</v>
          </cell>
          <cell r="AE8650">
            <v>100</v>
          </cell>
          <cell r="AF8650" t="str">
            <v/>
          </cell>
        </row>
        <row r="8651">
          <cell r="A8651">
            <v>44156</v>
          </cell>
          <cell r="AC8651">
            <v>11</v>
          </cell>
          <cell r="AE8651">
            <v>100</v>
          </cell>
          <cell r="AF8651" t="str">
            <v/>
          </cell>
        </row>
        <row r="8652">
          <cell r="A8652">
            <v>44156</v>
          </cell>
          <cell r="AC8652">
            <v>8</v>
          </cell>
          <cell r="AE8652">
            <v>100</v>
          </cell>
          <cell r="AF8652" t="str">
            <v/>
          </cell>
        </row>
        <row r="8653">
          <cell r="A8653">
            <v>44156</v>
          </cell>
          <cell r="AB8653" t="str">
            <v>3rd</v>
          </cell>
          <cell r="AC8653">
            <v>12</v>
          </cell>
          <cell r="AE8653">
            <v>100</v>
          </cell>
          <cell r="AF8653" t="str">
            <v/>
          </cell>
        </row>
        <row r="8654">
          <cell r="A8654">
            <v>44156</v>
          </cell>
          <cell r="AC8654">
            <v>10</v>
          </cell>
          <cell r="AE8654">
            <v>100</v>
          </cell>
          <cell r="AF8654" t="str">
            <v/>
          </cell>
        </row>
        <row r="8655">
          <cell r="A8655">
            <v>44156</v>
          </cell>
          <cell r="AC8655">
            <v>18</v>
          </cell>
          <cell r="AE8655">
            <v>100</v>
          </cell>
          <cell r="AF8655" t="str">
            <v/>
          </cell>
        </row>
        <row r="8656">
          <cell r="A8656">
            <v>44156</v>
          </cell>
          <cell r="AC8656">
            <v>6</v>
          </cell>
          <cell r="AE8656">
            <v>100</v>
          </cell>
          <cell r="AF8656" t="str">
            <v/>
          </cell>
        </row>
        <row r="8657">
          <cell r="A8657">
            <v>44156</v>
          </cell>
          <cell r="AC8657">
            <v>6.5</v>
          </cell>
          <cell r="AE8657">
            <v>100</v>
          </cell>
          <cell r="AF8657" t="str">
            <v/>
          </cell>
        </row>
        <row r="8658">
          <cell r="A8658">
            <v>44156</v>
          </cell>
          <cell r="AC8658">
            <v>2.2000000000000002</v>
          </cell>
          <cell r="AE8658">
            <v>100</v>
          </cell>
          <cell r="AF8658" t="str">
            <v/>
          </cell>
        </row>
        <row r="8659">
          <cell r="A8659">
            <v>44156</v>
          </cell>
          <cell r="AC8659">
            <v>19</v>
          </cell>
          <cell r="AE8659">
            <v>100</v>
          </cell>
          <cell r="AF8659" t="str">
            <v/>
          </cell>
        </row>
        <row r="8660">
          <cell r="A8660">
            <v>44156</v>
          </cell>
          <cell r="AB8660" t="str">
            <v>WON</v>
          </cell>
          <cell r="AC8660">
            <v>20</v>
          </cell>
          <cell r="AE8660">
            <v>100</v>
          </cell>
          <cell r="AF8660">
            <v>2000</v>
          </cell>
        </row>
        <row r="8661">
          <cell r="A8661">
            <v>44156</v>
          </cell>
          <cell r="AB8661" t="str">
            <v>2nd</v>
          </cell>
          <cell r="AC8661">
            <v>13</v>
          </cell>
          <cell r="AE8661">
            <v>100</v>
          </cell>
          <cell r="AF8661" t="str">
            <v/>
          </cell>
        </row>
        <row r="8662">
          <cell r="A8662">
            <v>44156</v>
          </cell>
          <cell r="AC8662">
            <v>16</v>
          </cell>
          <cell r="AE8662">
            <v>100</v>
          </cell>
          <cell r="AF8662" t="str">
            <v/>
          </cell>
        </row>
        <row r="8663">
          <cell r="A8663">
            <v>44156</v>
          </cell>
          <cell r="AC8663">
            <v>21</v>
          </cell>
          <cell r="AE8663">
            <v>100</v>
          </cell>
          <cell r="AF8663" t="str">
            <v/>
          </cell>
        </row>
        <row r="8664">
          <cell r="A8664">
            <v>44156</v>
          </cell>
          <cell r="AC8664">
            <v>16</v>
          </cell>
          <cell r="AE8664">
            <v>100</v>
          </cell>
          <cell r="AF8664" t="str">
            <v/>
          </cell>
        </row>
        <row r="8665">
          <cell r="A8665">
            <v>44156</v>
          </cell>
          <cell r="AC8665">
            <v>19</v>
          </cell>
          <cell r="AE8665">
            <v>100</v>
          </cell>
          <cell r="AF8665" t="str">
            <v/>
          </cell>
        </row>
        <row r="8666">
          <cell r="A8666">
            <v>44156</v>
          </cell>
          <cell r="AB8666" t="str">
            <v>2nd</v>
          </cell>
          <cell r="AC8666">
            <v>2</v>
          </cell>
          <cell r="AE8666">
            <v>100</v>
          </cell>
          <cell r="AF8666" t="str">
            <v/>
          </cell>
        </row>
        <row r="8667">
          <cell r="A8667">
            <v>44156</v>
          </cell>
          <cell r="AB8667" t="str">
            <v>2nd</v>
          </cell>
          <cell r="AC8667">
            <v>2.15</v>
          </cell>
          <cell r="AE8667">
            <v>100</v>
          </cell>
          <cell r="AF8667" t="str">
            <v/>
          </cell>
        </row>
        <row r="8668">
          <cell r="A8668">
            <v>44156</v>
          </cell>
          <cell r="AC8668">
            <v>26</v>
          </cell>
          <cell r="AE8668">
            <v>100</v>
          </cell>
          <cell r="AF8668" t="str">
            <v/>
          </cell>
        </row>
        <row r="8669">
          <cell r="A8669">
            <v>44156</v>
          </cell>
          <cell r="AC8669">
            <v>6</v>
          </cell>
          <cell r="AE8669">
            <v>100</v>
          </cell>
          <cell r="AF8669" t="str">
            <v/>
          </cell>
        </row>
        <row r="8670">
          <cell r="A8670">
            <v>44156</v>
          </cell>
          <cell r="AC8670">
            <v>16</v>
          </cell>
          <cell r="AE8670">
            <v>100</v>
          </cell>
          <cell r="AF8670" t="str">
            <v/>
          </cell>
        </row>
        <row r="8671">
          <cell r="A8671">
            <v>44156</v>
          </cell>
          <cell r="AB8671" t="str">
            <v>3rd</v>
          </cell>
          <cell r="AC8671">
            <v>8</v>
          </cell>
          <cell r="AE8671">
            <v>100</v>
          </cell>
          <cell r="AF8671" t="str">
            <v/>
          </cell>
        </row>
        <row r="8672">
          <cell r="A8672">
            <v>44156</v>
          </cell>
          <cell r="AC8672">
            <v>7</v>
          </cell>
          <cell r="AE8672">
            <v>100</v>
          </cell>
          <cell r="AF8672" t="str">
            <v/>
          </cell>
        </row>
        <row r="8673">
          <cell r="A8673">
            <v>44156</v>
          </cell>
          <cell r="AC8673">
            <v>9</v>
          </cell>
          <cell r="AE8673">
            <v>100</v>
          </cell>
          <cell r="AF8673" t="str">
            <v/>
          </cell>
        </row>
        <row r="8674">
          <cell r="A8674">
            <v>44156</v>
          </cell>
          <cell r="AC8674">
            <v>17</v>
          </cell>
          <cell r="AE8674">
            <v>100</v>
          </cell>
          <cell r="AF8674" t="str">
            <v/>
          </cell>
        </row>
        <row r="8675">
          <cell r="A8675">
            <v>44156</v>
          </cell>
          <cell r="AC8675">
            <v>4.2</v>
          </cell>
          <cell r="AE8675">
            <v>100</v>
          </cell>
          <cell r="AF8675" t="str">
            <v/>
          </cell>
        </row>
        <row r="8676">
          <cell r="A8676">
            <v>44156</v>
          </cell>
          <cell r="AC8676">
            <v>9.5</v>
          </cell>
          <cell r="AE8676">
            <v>100</v>
          </cell>
          <cell r="AF8676" t="str">
            <v/>
          </cell>
        </row>
        <row r="8677">
          <cell r="A8677">
            <v>44163</v>
          </cell>
          <cell r="AB8677" t="str">
            <v>Ntd</v>
          </cell>
          <cell r="AC8677">
            <v>3.9</v>
          </cell>
          <cell r="AE8677">
            <v>100</v>
          </cell>
          <cell r="AF8677" t="str">
            <v/>
          </cell>
        </row>
        <row r="8678">
          <cell r="A8678">
            <v>44163</v>
          </cell>
          <cell r="AB8678" t="str">
            <v>WON</v>
          </cell>
          <cell r="AC8678">
            <v>3.5</v>
          </cell>
          <cell r="AE8678">
            <v>100</v>
          </cell>
          <cell r="AF8678">
            <v>350</v>
          </cell>
        </row>
        <row r="8679">
          <cell r="A8679">
            <v>44163</v>
          </cell>
          <cell r="AB8679" t="str">
            <v>2nd</v>
          </cell>
          <cell r="AC8679">
            <v>4.2</v>
          </cell>
          <cell r="AE8679">
            <v>100</v>
          </cell>
          <cell r="AF8679" t="str">
            <v/>
          </cell>
        </row>
        <row r="8680">
          <cell r="A8680">
            <v>44163</v>
          </cell>
          <cell r="AC8680">
            <v>10</v>
          </cell>
          <cell r="AE8680">
            <v>100</v>
          </cell>
          <cell r="AF8680" t="str">
            <v/>
          </cell>
        </row>
        <row r="8681">
          <cell r="A8681">
            <v>44163</v>
          </cell>
          <cell r="AC8681">
            <v>15</v>
          </cell>
          <cell r="AE8681">
            <v>100</v>
          </cell>
          <cell r="AF8681" t="str">
            <v/>
          </cell>
        </row>
        <row r="8682">
          <cell r="A8682">
            <v>44163</v>
          </cell>
          <cell r="AB8682" t="str">
            <v>WON</v>
          </cell>
          <cell r="AC8682">
            <v>4</v>
          </cell>
          <cell r="AE8682">
            <v>100</v>
          </cell>
          <cell r="AF8682">
            <v>400</v>
          </cell>
        </row>
        <row r="8683">
          <cell r="A8683">
            <v>44163</v>
          </cell>
          <cell r="AC8683">
            <v>6</v>
          </cell>
          <cell r="AE8683">
            <v>100</v>
          </cell>
          <cell r="AF8683" t="str">
            <v/>
          </cell>
        </row>
        <row r="8684">
          <cell r="A8684">
            <v>44163</v>
          </cell>
          <cell r="AB8684" t="str">
            <v>3rd</v>
          </cell>
          <cell r="AC8684">
            <v>7</v>
          </cell>
          <cell r="AE8684">
            <v>100</v>
          </cell>
          <cell r="AF8684" t="str">
            <v/>
          </cell>
        </row>
        <row r="8685">
          <cell r="A8685">
            <v>44163</v>
          </cell>
          <cell r="AC8685">
            <v>13</v>
          </cell>
          <cell r="AE8685">
            <v>100</v>
          </cell>
          <cell r="AF8685" t="str">
            <v/>
          </cell>
        </row>
        <row r="8686">
          <cell r="A8686">
            <v>44163</v>
          </cell>
          <cell r="AC8686">
            <v>4.5999999999999996</v>
          </cell>
          <cell r="AE8686">
            <v>100</v>
          </cell>
          <cell r="AF8686" t="str">
            <v/>
          </cell>
        </row>
        <row r="8687">
          <cell r="A8687">
            <v>44163</v>
          </cell>
          <cell r="AB8687" t="str">
            <v>2nd</v>
          </cell>
          <cell r="AC8687">
            <v>4.2</v>
          </cell>
          <cell r="AE8687">
            <v>100</v>
          </cell>
          <cell r="AF8687" t="str">
            <v/>
          </cell>
        </row>
        <row r="8688">
          <cell r="A8688">
            <v>44163</v>
          </cell>
          <cell r="AC8688">
            <v>2.7</v>
          </cell>
          <cell r="AE8688">
            <v>100</v>
          </cell>
          <cell r="AF8688" t="str">
            <v/>
          </cell>
        </row>
        <row r="8689">
          <cell r="A8689">
            <v>44163</v>
          </cell>
          <cell r="AB8689" t="str">
            <v>Ntd</v>
          </cell>
          <cell r="AC8689">
            <v>11</v>
          </cell>
          <cell r="AE8689">
            <v>100</v>
          </cell>
          <cell r="AF8689" t="str">
            <v/>
          </cell>
        </row>
        <row r="8690">
          <cell r="A8690">
            <v>44163</v>
          </cell>
          <cell r="AC8690">
            <v>6</v>
          </cell>
          <cell r="AE8690">
            <v>100</v>
          </cell>
          <cell r="AF8690" t="str">
            <v/>
          </cell>
        </row>
        <row r="8691">
          <cell r="A8691">
            <v>44163</v>
          </cell>
          <cell r="AB8691" t="str">
            <v>WON</v>
          </cell>
          <cell r="AC8691">
            <v>13</v>
          </cell>
          <cell r="AE8691">
            <v>100</v>
          </cell>
          <cell r="AF8691">
            <v>1300</v>
          </cell>
        </row>
        <row r="8692">
          <cell r="A8692">
            <v>44163</v>
          </cell>
          <cell r="AC8692">
            <v>11</v>
          </cell>
          <cell r="AE8692">
            <v>100</v>
          </cell>
          <cell r="AF8692" t="str">
            <v/>
          </cell>
        </row>
        <row r="8693">
          <cell r="A8693">
            <v>44163</v>
          </cell>
          <cell r="AC8693">
            <v>17</v>
          </cell>
          <cell r="AE8693">
            <v>100</v>
          </cell>
          <cell r="AF8693" t="str">
            <v/>
          </cell>
        </row>
        <row r="8694">
          <cell r="A8694">
            <v>44163</v>
          </cell>
          <cell r="AB8694" t="str">
            <v>3rd</v>
          </cell>
          <cell r="AC8694">
            <v>9</v>
          </cell>
          <cell r="AE8694">
            <v>100</v>
          </cell>
          <cell r="AF8694" t="str">
            <v/>
          </cell>
        </row>
        <row r="8695">
          <cell r="A8695">
            <v>44163</v>
          </cell>
          <cell r="AB8695" t="str">
            <v>2nd</v>
          </cell>
          <cell r="AC8695">
            <v>5</v>
          </cell>
          <cell r="AE8695">
            <v>100</v>
          </cell>
          <cell r="AF8695" t="str">
            <v/>
          </cell>
        </row>
        <row r="8696">
          <cell r="A8696">
            <v>44163</v>
          </cell>
          <cell r="AB8696" t="str">
            <v>WON</v>
          </cell>
          <cell r="AC8696">
            <v>3.1</v>
          </cell>
          <cell r="AE8696">
            <v>100</v>
          </cell>
          <cell r="AF8696">
            <v>310</v>
          </cell>
        </row>
        <row r="8697">
          <cell r="A8697">
            <v>44163</v>
          </cell>
          <cell r="AB8697" t="str">
            <v>3rd</v>
          </cell>
          <cell r="AC8697">
            <v>8.5</v>
          </cell>
          <cell r="AE8697">
            <v>100</v>
          </cell>
          <cell r="AF8697" t="str">
            <v/>
          </cell>
        </row>
        <row r="8698">
          <cell r="A8698">
            <v>44163</v>
          </cell>
          <cell r="AB8698" t="str">
            <v>WON</v>
          </cell>
          <cell r="AC8698">
            <v>4.5</v>
          </cell>
          <cell r="AE8698">
            <v>100</v>
          </cell>
          <cell r="AF8698">
            <v>450</v>
          </cell>
        </row>
        <row r="8699">
          <cell r="A8699">
            <v>44163</v>
          </cell>
          <cell r="AC8699">
            <v>21</v>
          </cell>
          <cell r="AE8699">
            <v>100</v>
          </cell>
          <cell r="AF8699" t="str">
            <v/>
          </cell>
        </row>
        <row r="8700">
          <cell r="A8700">
            <v>44163</v>
          </cell>
          <cell r="AC8700">
            <v>8.5</v>
          </cell>
          <cell r="AE8700">
            <v>100</v>
          </cell>
          <cell r="AF8700" t="str">
            <v/>
          </cell>
        </row>
        <row r="8701">
          <cell r="A8701">
            <v>44163</v>
          </cell>
          <cell r="AC8701">
            <v>15</v>
          </cell>
          <cell r="AE8701">
            <v>100</v>
          </cell>
          <cell r="AF8701" t="str">
            <v/>
          </cell>
        </row>
        <row r="8702">
          <cell r="A8702">
            <v>44163</v>
          </cell>
          <cell r="AC8702">
            <v>5.5</v>
          </cell>
          <cell r="AE8702">
            <v>100</v>
          </cell>
          <cell r="AF8702" t="str">
            <v/>
          </cell>
        </row>
        <row r="8703">
          <cell r="A8703">
            <v>44163</v>
          </cell>
          <cell r="AB8703" t="str">
            <v>2nd</v>
          </cell>
          <cell r="AC8703">
            <v>5.5</v>
          </cell>
          <cell r="AE8703">
            <v>100</v>
          </cell>
          <cell r="AF8703" t="str">
            <v/>
          </cell>
        </row>
        <row r="8704">
          <cell r="A8704">
            <v>44163</v>
          </cell>
          <cell r="AC8704">
            <v>11</v>
          </cell>
          <cell r="AE8704">
            <v>100</v>
          </cell>
          <cell r="AF8704" t="str">
            <v/>
          </cell>
        </row>
        <row r="8705">
          <cell r="A8705">
            <v>44163</v>
          </cell>
          <cell r="AC8705">
            <v>16</v>
          </cell>
          <cell r="AE8705">
            <v>100</v>
          </cell>
          <cell r="AF8705" t="str">
            <v/>
          </cell>
        </row>
        <row r="8706">
          <cell r="A8706">
            <v>44163</v>
          </cell>
          <cell r="AC8706">
            <v>8.5</v>
          </cell>
          <cell r="AE8706">
            <v>100</v>
          </cell>
          <cell r="AF8706" t="str">
            <v/>
          </cell>
        </row>
        <row r="8707">
          <cell r="A8707">
            <v>44163</v>
          </cell>
          <cell r="AC8707">
            <v>4</v>
          </cell>
          <cell r="AE8707">
            <v>100</v>
          </cell>
          <cell r="AF8707" t="str">
            <v/>
          </cell>
        </row>
        <row r="8708">
          <cell r="A8708">
            <v>44163</v>
          </cell>
          <cell r="AB8708" t="str">
            <v>3rd</v>
          </cell>
          <cell r="AC8708">
            <v>4.4000000000000004</v>
          </cell>
          <cell r="AE8708">
            <v>100</v>
          </cell>
          <cell r="AF8708" t="str">
            <v/>
          </cell>
        </row>
        <row r="8709">
          <cell r="A8709">
            <v>44163</v>
          </cell>
          <cell r="AC8709">
            <v>13</v>
          </cell>
          <cell r="AE8709">
            <v>100</v>
          </cell>
          <cell r="AF8709" t="str">
            <v/>
          </cell>
        </row>
        <row r="8710">
          <cell r="A8710">
            <v>44163</v>
          </cell>
          <cell r="AB8710" t="str">
            <v>2nd</v>
          </cell>
          <cell r="AC8710">
            <v>8.5</v>
          </cell>
          <cell r="AE8710">
            <v>100</v>
          </cell>
          <cell r="AF8710" t="str">
            <v/>
          </cell>
        </row>
        <row r="8711">
          <cell r="A8711">
            <v>44163</v>
          </cell>
          <cell r="AB8711" t="str">
            <v>WON</v>
          </cell>
          <cell r="AC8711">
            <v>7.5</v>
          </cell>
          <cell r="AE8711">
            <v>100</v>
          </cell>
          <cell r="AF8711">
            <v>750</v>
          </cell>
        </row>
        <row r="8712">
          <cell r="A8712">
            <v>44170</v>
          </cell>
          <cell r="AC8712">
            <v>2.6</v>
          </cell>
          <cell r="AE8712">
            <v>100</v>
          </cell>
          <cell r="AF8712" t="str">
            <v/>
          </cell>
        </row>
        <row r="8713">
          <cell r="A8713">
            <v>44170</v>
          </cell>
          <cell r="AB8713" t="str">
            <v>WON</v>
          </cell>
          <cell r="AC8713">
            <v>5</v>
          </cell>
          <cell r="AE8713">
            <v>100</v>
          </cell>
          <cell r="AF8713">
            <v>500</v>
          </cell>
        </row>
        <row r="8714">
          <cell r="A8714">
            <v>44170</v>
          </cell>
          <cell r="AB8714" t="str">
            <v>2nd</v>
          </cell>
          <cell r="AC8714">
            <v>8</v>
          </cell>
          <cell r="AE8714">
            <v>100</v>
          </cell>
          <cell r="AF8714" t="str">
            <v/>
          </cell>
        </row>
        <row r="8715">
          <cell r="A8715">
            <v>44170</v>
          </cell>
          <cell r="AB8715" t="str">
            <v>3rd</v>
          </cell>
          <cell r="AC8715">
            <v>9</v>
          </cell>
          <cell r="AE8715">
            <v>100</v>
          </cell>
          <cell r="AF8715" t="str">
            <v/>
          </cell>
        </row>
        <row r="8716">
          <cell r="A8716">
            <v>44170</v>
          </cell>
          <cell r="AC8716">
            <v>21</v>
          </cell>
          <cell r="AE8716">
            <v>100</v>
          </cell>
          <cell r="AF8716" t="str">
            <v/>
          </cell>
        </row>
        <row r="8717">
          <cell r="A8717">
            <v>44170</v>
          </cell>
          <cell r="AC8717">
            <v>10</v>
          </cell>
          <cell r="AE8717">
            <v>100</v>
          </cell>
          <cell r="AF8717" t="str">
            <v/>
          </cell>
        </row>
        <row r="8718">
          <cell r="A8718">
            <v>44170</v>
          </cell>
          <cell r="AB8718" t="str">
            <v>2nd</v>
          </cell>
          <cell r="AC8718">
            <v>5.5</v>
          </cell>
          <cell r="AE8718">
            <v>100</v>
          </cell>
          <cell r="AF8718" t="str">
            <v/>
          </cell>
        </row>
        <row r="8719">
          <cell r="A8719">
            <v>44170</v>
          </cell>
          <cell r="AC8719">
            <v>7.5</v>
          </cell>
          <cell r="AE8719">
            <v>100</v>
          </cell>
          <cell r="AF8719" t="str">
            <v/>
          </cell>
        </row>
        <row r="8720">
          <cell r="A8720">
            <v>44170</v>
          </cell>
          <cell r="AC8720">
            <v>6</v>
          </cell>
          <cell r="AE8720">
            <v>100</v>
          </cell>
          <cell r="AF8720" t="str">
            <v/>
          </cell>
        </row>
        <row r="8721">
          <cell r="A8721">
            <v>44170</v>
          </cell>
          <cell r="AB8721" t="str">
            <v>3rd</v>
          </cell>
          <cell r="AC8721">
            <v>16</v>
          </cell>
          <cell r="AE8721">
            <v>100</v>
          </cell>
          <cell r="AF8721" t="str">
            <v/>
          </cell>
        </row>
        <row r="8722">
          <cell r="A8722">
            <v>44170</v>
          </cell>
          <cell r="AC8722">
            <v>6</v>
          </cell>
          <cell r="AE8722">
            <v>100</v>
          </cell>
          <cell r="AF8722" t="str">
            <v/>
          </cell>
        </row>
        <row r="8723">
          <cell r="A8723">
            <v>44170</v>
          </cell>
          <cell r="AC8723">
            <v>8.5</v>
          </cell>
          <cell r="AE8723">
            <v>100</v>
          </cell>
          <cell r="AF8723" t="str">
            <v/>
          </cell>
        </row>
        <row r="8724">
          <cell r="A8724">
            <v>44170</v>
          </cell>
          <cell r="AB8724" t="str">
            <v>WON</v>
          </cell>
          <cell r="AC8724">
            <v>2.15</v>
          </cell>
          <cell r="AE8724">
            <v>100</v>
          </cell>
          <cell r="AF8724">
            <v>215</v>
          </cell>
        </row>
        <row r="8725">
          <cell r="A8725">
            <v>44170</v>
          </cell>
          <cell r="AC8725">
            <v>13</v>
          </cell>
          <cell r="AE8725">
            <v>100</v>
          </cell>
          <cell r="AF8725" t="str">
            <v/>
          </cell>
        </row>
        <row r="8726">
          <cell r="A8726">
            <v>44170</v>
          </cell>
          <cell r="AC8726">
            <v>13</v>
          </cell>
          <cell r="AE8726">
            <v>100</v>
          </cell>
          <cell r="AF8726" t="str">
            <v/>
          </cell>
        </row>
        <row r="8727">
          <cell r="A8727">
            <v>44170</v>
          </cell>
          <cell r="AB8727" t="str">
            <v>WON</v>
          </cell>
          <cell r="AC8727">
            <v>5</v>
          </cell>
          <cell r="AE8727">
            <v>100</v>
          </cell>
          <cell r="AF8727">
            <v>500</v>
          </cell>
        </row>
        <row r="8728">
          <cell r="A8728">
            <v>44170</v>
          </cell>
          <cell r="AC8728">
            <v>8.5</v>
          </cell>
          <cell r="AE8728">
            <v>100</v>
          </cell>
          <cell r="AF8728" t="str">
            <v/>
          </cell>
        </row>
        <row r="8729">
          <cell r="A8729">
            <v>44170</v>
          </cell>
          <cell r="AC8729">
            <v>9.5</v>
          </cell>
          <cell r="AE8729">
            <v>100</v>
          </cell>
          <cell r="AF8729" t="str">
            <v/>
          </cell>
        </row>
        <row r="8730">
          <cell r="A8730">
            <v>44170</v>
          </cell>
          <cell r="AB8730" t="str">
            <v>2nd</v>
          </cell>
          <cell r="AC8730">
            <v>14</v>
          </cell>
          <cell r="AE8730">
            <v>100</v>
          </cell>
          <cell r="AF8730" t="str">
            <v/>
          </cell>
        </row>
        <row r="8731">
          <cell r="A8731">
            <v>44170</v>
          </cell>
          <cell r="AB8731" t="str">
            <v>3rd</v>
          </cell>
          <cell r="AC8731">
            <v>3.9</v>
          </cell>
          <cell r="AE8731">
            <v>100</v>
          </cell>
          <cell r="AF8731" t="str">
            <v/>
          </cell>
        </row>
        <row r="8732">
          <cell r="A8732">
            <v>44170</v>
          </cell>
          <cell r="AB8732" t="str">
            <v>WON</v>
          </cell>
          <cell r="AC8732">
            <v>3.6</v>
          </cell>
          <cell r="AE8732">
            <v>100</v>
          </cell>
          <cell r="AF8732">
            <v>360</v>
          </cell>
        </row>
        <row r="8733">
          <cell r="A8733">
            <v>44170</v>
          </cell>
          <cell r="AC8733">
            <v>6</v>
          </cell>
          <cell r="AE8733">
            <v>100</v>
          </cell>
          <cell r="AF8733" t="str">
            <v/>
          </cell>
        </row>
        <row r="8734">
          <cell r="A8734">
            <v>44170</v>
          </cell>
          <cell r="AB8734" t="str">
            <v>3rd</v>
          </cell>
          <cell r="AC8734">
            <v>5.5</v>
          </cell>
          <cell r="AE8734">
            <v>100</v>
          </cell>
          <cell r="AF8734" t="str">
            <v/>
          </cell>
        </row>
        <row r="8735">
          <cell r="A8735">
            <v>44170</v>
          </cell>
          <cell r="AB8735" t="str">
            <v>2nd</v>
          </cell>
          <cell r="AC8735">
            <v>9</v>
          </cell>
          <cell r="AE8735">
            <v>100</v>
          </cell>
          <cell r="AF8735" t="str">
            <v/>
          </cell>
        </row>
        <row r="8736">
          <cell r="A8736">
            <v>44170</v>
          </cell>
          <cell r="AC8736">
            <v>8</v>
          </cell>
          <cell r="AE8736">
            <v>100</v>
          </cell>
          <cell r="AF8736" t="str">
            <v/>
          </cell>
        </row>
        <row r="8737">
          <cell r="A8737">
            <v>44170</v>
          </cell>
          <cell r="AB8737" t="str">
            <v>WON</v>
          </cell>
          <cell r="AC8737">
            <v>2.5</v>
          </cell>
          <cell r="AE8737">
            <v>100</v>
          </cell>
          <cell r="AF8737">
            <v>250</v>
          </cell>
        </row>
        <row r="8738">
          <cell r="A8738">
            <v>44170</v>
          </cell>
          <cell r="AB8738" t="str">
            <v>3rd</v>
          </cell>
          <cell r="AC8738">
            <v>8</v>
          </cell>
          <cell r="AE8738">
            <v>100</v>
          </cell>
          <cell r="AF8738" t="str">
            <v/>
          </cell>
        </row>
        <row r="8739">
          <cell r="A8739">
            <v>44170</v>
          </cell>
          <cell r="AB8739" t="str">
            <v>2nd</v>
          </cell>
          <cell r="AC8739">
            <v>9</v>
          </cell>
          <cell r="AE8739">
            <v>100</v>
          </cell>
          <cell r="AF8739" t="str">
            <v/>
          </cell>
        </row>
        <row r="8740">
          <cell r="A8740">
            <v>44170</v>
          </cell>
          <cell r="AC8740">
            <v>14</v>
          </cell>
          <cell r="AE8740">
            <v>100</v>
          </cell>
          <cell r="AF8740" t="str">
            <v/>
          </cell>
        </row>
        <row r="8741">
          <cell r="A8741">
            <v>44170</v>
          </cell>
          <cell r="AC8741">
            <v>5.5</v>
          </cell>
          <cell r="AE8741">
            <v>100</v>
          </cell>
          <cell r="AF8741" t="str">
            <v/>
          </cell>
        </row>
        <row r="8742">
          <cell r="A8742">
            <v>44170</v>
          </cell>
          <cell r="AC8742">
            <v>5</v>
          </cell>
          <cell r="AE8742">
            <v>100</v>
          </cell>
          <cell r="AF8742" t="str">
            <v/>
          </cell>
        </row>
        <row r="8743">
          <cell r="A8743">
            <v>44170</v>
          </cell>
          <cell r="AC8743">
            <v>11</v>
          </cell>
          <cell r="AE8743">
            <v>100</v>
          </cell>
          <cell r="AF8743" t="str">
            <v/>
          </cell>
        </row>
        <row r="8744">
          <cell r="A8744">
            <v>44170</v>
          </cell>
          <cell r="AB8744" t="str">
            <v>2nd</v>
          </cell>
          <cell r="AC8744">
            <v>21</v>
          </cell>
          <cell r="AE8744">
            <v>100</v>
          </cell>
          <cell r="AF8744" t="str">
            <v/>
          </cell>
        </row>
        <row r="8745">
          <cell r="A8745">
            <v>44170</v>
          </cell>
          <cell r="AC8745">
            <v>6</v>
          </cell>
          <cell r="AE8745">
            <v>100</v>
          </cell>
          <cell r="AF8745" t="str">
            <v/>
          </cell>
        </row>
        <row r="8746">
          <cell r="A8746">
            <v>44170</v>
          </cell>
          <cell r="AC8746">
            <v>41</v>
          </cell>
          <cell r="AE8746">
            <v>100</v>
          </cell>
          <cell r="AF8746" t="str">
            <v/>
          </cell>
        </row>
        <row r="8747">
          <cell r="A8747">
            <v>44177</v>
          </cell>
          <cell r="AC8747">
            <v>6</v>
          </cell>
          <cell r="AE8747">
            <v>100</v>
          </cell>
          <cell r="AF8747" t="str">
            <v/>
          </cell>
        </row>
        <row r="8748">
          <cell r="A8748">
            <v>44177</v>
          </cell>
          <cell r="AC8748">
            <v>11</v>
          </cell>
          <cell r="AE8748">
            <v>100</v>
          </cell>
          <cell r="AF8748" t="str">
            <v/>
          </cell>
        </row>
        <row r="8749">
          <cell r="A8749">
            <v>44177</v>
          </cell>
          <cell r="AC8749">
            <v>7.5</v>
          </cell>
          <cell r="AE8749">
            <v>100</v>
          </cell>
          <cell r="AF8749" t="str">
            <v/>
          </cell>
        </row>
        <row r="8750">
          <cell r="A8750">
            <v>44177</v>
          </cell>
          <cell r="AC8750">
            <v>5</v>
          </cell>
          <cell r="AE8750">
            <v>100</v>
          </cell>
          <cell r="AF8750" t="str">
            <v/>
          </cell>
        </row>
        <row r="8751">
          <cell r="A8751">
            <v>44177</v>
          </cell>
          <cell r="AB8751" t="str">
            <v>2nd</v>
          </cell>
          <cell r="AC8751">
            <v>6</v>
          </cell>
          <cell r="AE8751">
            <v>100</v>
          </cell>
          <cell r="AF8751" t="str">
            <v/>
          </cell>
        </row>
        <row r="8752">
          <cell r="A8752">
            <v>44177</v>
          </cell>
          <cell r="AB8752" t="str">
            <v>2nd</v>
          </cell>
          <cell r="AC8752">
            <v>6.5</v>
          </cell>
          <cell r="AE8752">
            <v>100</v>
          </cell>
          <cell r="AF8752" t="str">
            <v/>
          </cell>
        </row>
        <row r="8753">
          <cell r="A8753">
            <v>44177</v>
          </cell>
          <cell r="AC8753">
            <v>2.7</v>
          </cell>
          <cell r="AE8753">
            <v>100</v>
          </cell>
          <cell r="AF8753" t="str">
            <v/>
          </cell>
        </row>
        <row r="8754">
          <cell r="A8754">
            <v>44177</v>
          </cell>
          <cell r="AB8754" t="str">
            <v>WON</v>
          </cell>
          <cell r="AC8754">
            <v>7.1</v>
          </cell>
          <cell r="AE8754">
            <v>100</v>
          </cell>
          <cell r="AF8754">
            <v>710</v>
          </cell>
        </row>
        <row r="8755">
          <cell r="A8755">
            <v>44177</v>
          </cell>
          <cell r="AC8755">
            <v>4</v>
          </cell>
          <cell r="AE8755">
            <v>100</v>
          </cell>
          <cell r="AF8755" t="str">
            <v/>
          </cell>
        </row>
        <row r="8756">
          <cell r="A8756">
            <v>44177</v>
          </cell>
          <cell r="AC8756">
            <v>15</v>
          </cell>
          <cell r="AE8756">
            <v>100</v>
          </cell>
          <cell r="AF8756" t="str">
            <v/>
          </cell>
        </row>
        <row r="8757">
          <cell r="A8757">
            <v>44177</v>
          </cell>
          <cell r="AB8757" t="str">
            <v>3rd</v>
          </cell>
          <cell r="AC8757">
            <v>4.2</v>
          </cell>
          <cell r="AE8757">
            <v>100</v>
          </cell>
          <cell r="AF8757" t="str">
            <v/>
          </cell>
        </row>
        <row r="8758">
          <cell r="A8758">
            <v>44177</v>
          </cell>
          <cell r="AC8758">
            <v>14</v>
          </cell>
          <cell r="AE8758">
            <v>100</v>
          </cell>
          <cell r="AF8758" t="str">
            <v/>
          </cell>
        </row>
        <row r="8759">
          <cell r="A8759">
            <v>44177</v>
          </cell>
          <cell r="AB8759" t="str">
            <v>2nd</v>
          </cell>
          <cell r="AC8759">
            <v>4</v>
          </cell>
          <cell r="AE8759">
            <v>100</v>
          </cell>
          <cell r="AF8759" t="str">
            <v/>
          </cell>
        </row>
        <row r="8760">
          <cell r="A8760">
            <v>44177</v>
          </cell>
          <cell r="AB8760" t="str">
            <v>WON</v>
          </cell>
          <cell r="AC8760">
            <v>4.8</v>
          </cell>
          <cell r="AE8760">
            <v>100</v>
          </cell>
          <cell r="AF8760">
            <v>480</v>
          </cell>
        </row>
        <row r="8761">
          <cell r="A8761">
            <v>44177</v>
          </cell>
          <cell r="AC8761">
            <v>20</v>
          </cell>
          <cell r="AE8761">
            <v>100</v>
          </cell>
          <cell r="AF8761" t="str">
            <v/>
          </cell>
        </row>
        <row r="8762">
          <cell r="A8762">
            <v>44177</v>
          </cell>
          <cell r="AC8762">
            <v>4.2</v>
          </cell>
          <cell r="AE8762">
            <v>100</v>
          </cell>
          <cell r="AF8762" t="str">
            <v/>
          </cell>
        </row>
        <row r="8763">
          <cell r="A8763">
            <v>44177</v>
          </cell>
          <cell r="AC8763">
            <v>8</v>
          </cell>
          <cell r="AE8763">
            <v>100</v>
          </cell>
          <cell r="AF8763" t="str">
            <v/>
          </cell>
        </row>
        <row r="8764">
          <cell r="A8764">
            <v>44177</v>
          </cell>
          <cell r="AB8764" t="str">
            <v>WON</v>
          </cell>
          <cell r="AC8764">
            <v>4.0999999999999996</v>
          </cell>
          <cell r="AE8764">
            <v>100</v>
          </cell>
          <cell r="AF8764">
            <v>409.99999999999994</v>
          </cell>
        </row>
        <row r="8765">
          <cell r="A8765">
            <v>44177</v>
          </cell>
          <cell r="AC8765">
            <v>10</v>
          </cell>
          <cell r="AE8765">
            <v>100</v>
          </cell>
          <cell r="AF8765" t="str">
            <v/>
          </cell>
        </row>
        <row r="8766">
          <cell r="A8766">
            <v>44177</v>
          </cell>
          <cell r="AB8766" t="str">
            <v>2nd</v>
          </cell>
          <cell r="AC8766">
            <v>6.5</v>
          </cell>
          <cell r="AE8766">
            <v>100</v>
          </cell>
          <cell r="AF8766" t="str">
            <v/>
          </cell>
        </row>
        <row r="8767">
          <cell r="A8767">
            <v>44177</v>
          </cell>
          <cell r="AB8767" t="str">
            <v>3rd</v>
          </cell>
          <cell r="AC8767">
            <v>2.6</v>
          </cell>
          <cell r="AE8767">
            <v>100</v>
          </cell>
          <cell r="AF8767" t="str">
            <v/>
          </cell>
        </row>
        <row r="8768">
          <cell r="A8768">
            <v>44177</v>
          </cell>
          <cell r="AC8768">
            <v>6</v>
          </cell>
          <cell r="AE8768">
            <v>100</v>
          </cell>
          <cell r="AF8768" t="str">
            <v/>
          </cell>
        </row>
        <row r="8769">
          <cell r="A8769">
            <v>44177</v>
          </cell>
          <cell r="AB8769" t="str">
            <v>WON</v>
          </cell>
          <cell r="AC8769">
            <v>12</v>
          </cell>
          <cell r="AE8769">
            <v>100</v>
          </cell>
          <cell r="AF8769">
            <v>1200</v>
          </cell>
        </row>
        <row r="8770">
          <cell r="A8770">
            <v>44177</v>
          </cell>
          <cell r="AC8770">
            <v>9.5</v>
          </cell>
          <cell r="AE8770">
            <v>100</v>
          </cell>
          <cell r="AF8770" t="str">
            <v/>
          </cell>
        </row>
        <row r="8771">
          <cell r="A8771">
            <v>44177</v>
          </cell>
          <cell r="AB8771" t="str">
            <v>L/scr</v>
          </cell>
          <cell r="AC8771">
            <v>1</v>
          </cell>
          <cell r="AE8771" t="str">
            <v/>
          </cell>
          <cell r="AF8771" t="str">
            <v/>
          </cell>
        </row>
        <row r="8772">
          <cell r="A8772">
            <v>44177</v>
          </cell>
          <cell r="AB8772" t="str">
            <v>WON</v>
          </cell>
          <cell r="AC8772">
            <v>4</v>
          </cell>
          <cell r="AE8772">
            <v>100</v>
          </cell>
          <cell r="AF8772">
            <v>400</v>
          </cell>
        </row>
        <row r="8773">
          <cell r="A8773">
            <v>44177</v>
          </cell>
          <cell r="AC8773">
            <v>13</v>
          </cell>
          <cell r="AE8773">
            <v>100</v>
          </cell>
          <cell r="AF8773" t="str">
            <v/>
          </cell>
        </row>
        <row r="8774">
          <cell r="A8774">
            <v>44177</v>
          </cell>
          <cell r="AC8774">
            <v>11</v>
          </cell>
          <cell r="AE8774">
            <v>100</v>
          </cell>
          <cell r="AF8774" t="str">
            <v/>
          </cell>
        </row>
        <row r="8775">
          <cell r="A8775">
            <v>44177</v>
          </cell>
          <cell r="AC8775">
            <v>12</v>
          </cell>
          <cell r="AE8775">
            <v>100</v>
          </cell>
          <cell r="AF8775" t="str">
            <v/>
          </cell>
        </row>
        <row r="8776">
          <cell r="A8776">
            <v>44177</v>
          </cell>
          <cell r="AB8776" t="str">
            <v>3rd</v>
          </cell>
          <cell r="AC8776">
            <v>14</v>
          </cell>
          <cell r="AE8776">
            <v>100</v>
          </cell>
          <cell r="AF8776" t="str">
            <v/>
          </cell>
        </row>
        <row r="8777">
          <cell r="A8777">
            <v>44177</v>
          </cell>
          <cell r="AB8777" t="str">
            <v>3rd</v>
          </cell>
          <cell r="AC8777">
            <v>3.3</v>
          </cell>
          <cell r="AE8777">
            <v>100</v>
          </cell>
          <cell r="AF8777" t="str">
            <v/>
          </cell>
        </row>
        <row r="8778">
          <cell r="A8778">
            <v>44177</v>
          </cell>
          <cell r="AC8778">
            <v>11</v>
          </cell>
          <cell r="AE8778">
            <v>100</v>
          </cell>
          <cell r="AF8778" t="str">
            <v/>
          </cell>
        </row>
        <row r="8779">
          <cell r="A8779">
            <v>44177</v>
          </cell>
          <cell r="AB8779" t="str">
            <v>2nd</v>
          </cell>
          <cell r="AC8779">
            <v>6</v>
          </cell>
          <cell r="AE8779">
            <v>100</v>
          </cell>
          <cell r="AF8779" t="str">
            <v/>
          </cell>
        </row>
        <row r="8780">
          <cell r="A8780">
            <v>44177</v>
          </cell>
          <cell r="AC8780">
            <v>41</v>
          </cell>
          <cell r="AE8780">
            <v>100</v>
          </cell>
          <cell r="AF8780" t="str">
            <v/>
          </cell>
        </row>
        <row r="8781">
          <cell r="A8781">
            <v>44177</v>
          </cell>
          <cell r="AC8781">
            <v>26</v>
          </cell>
          <cell r="AE8781">
            <v>100</v>
          </cell>
          <cell r="AF8781" t="str">
            <v/>
          </cell>
        </row>
        <row r="8782">
          <cell r="A8782">
            <v>44184</v>
          </cell>
          <cell r="AB8782" t="str">
            <v>3rd</v>
          </cell>
          <cell r="AC8782">
            <v>6</v>
          </cell>
          <cell r="AE8782">
            <v>100</v>
          </cell>
          <cell r="AF8782" t="str">
            <v/>
          </cell>
        </row>
        <row r="8783">
          <cell r="A8783">
            <v>44184</v>
          </cell>
          <cell r="AB8783" t="str">
            <v>2nd</v>
          </cell>
          <cell r="AC8783">
            <v>4.5999999999999996</v>
          </cell>
          <cell r="AE8783">
            <v>100</v>
          </cell>
          <cell r="AF8783" t="str">
            <v/>
          </cell>
        </row>
        <row r="8784">
          <cell r="A8784">
            <v>44184</v>
          </cell>
          <cell r="AC8784">
            <v>2.7</v>
          </cell>
          <cell r="AE8784">
            <v>100</v>
          </cell>
          <cell r="AF8784" t="str">
            <v/>
          </cell>
        </row>
        <row r="8785">
          <cell r="A8785">
            <v>44184</v>
          </cell>
          <cell r="AB8785" t="str">
            <v>WON</v>
          </cell>
          <cell r="AC8785">
            <v>10</v>
          </cell>
          <cell r="AE8785">
            <v>100</v>
          </cell>
          <cell r="AF8785">
            <v>1000</v>
          </cell>
        </row>
        <row r="8786">
          <cell r="A8786">
            <v>44184</v>
          </cell>
          <cell r="AC8786">
            <v>17</v>
          </cell>
          <cell r="AE8786">
            <v>100</v>
          </cell>
          <cell r="AF8786" t="str">
            <v/>
          </cell>
        </row>
        <row r="8787">
          <cell r="A8787">
            <v>44184</v>
          </cell>
          <cell r="AC8787">
            <v>8</v>
          </cell>
          <cell r="AE8787">
            <v>100</v>
          </cell>
          <cell r="AF8787" t="str">
            <v/>
          </cell>
        </row>
        <row r="8788">
          <cell r="A8788">
            <v>44184</v>
          </cell>
          <cell r="AB8788" t="str">
            <v>WON</v>
          </cell>
          <cell r="AC8788">
            <v>2.6</v>
          </cell>
          <cell r="AE8788">
            <v>100</v>
          </cell>
          <cell r="AF8788">
            <v>260</v>
          </cell>
        </row>
        <row r="8789">
          <cell r="A8789">
            <v>44184</v>
          </cell>
          <cell r="AB8789" t="str">
            <v>Ntd</v>
          </cell>
          <cell r="AC8789">
            <v>4.5999999999999996</v>
          </cell>
          <cell r="AE8789">
            <v>100</v>
          </cell>
          <cell r="AF8789" t="str">
            <v/>
          </cell>
        </row>
        <row r="8790">
          <cell r="A8790">
            <v>44184</v>
          </cell>
          <cell r="AC8790">
            <v>6</v>
          </cell>
          <cell r="AE8790">
            <v>100</v>
          </cell>
          <cell r="AF8790" t="str">
            <v/>
          </cell>
        </row>
        <row r="8791">
          <cell r="A8791">
            <v>44184</v>
          </cell>
          <cell r="AB8791" t="str">
            <v>2nd</v>
          </cell>
          <cell r="AC8791">
            <v>9</v>
          </cell>
          <cell r="AE8791">
            <v>100</v>
          </cell>
          <cell r="AF8791" t="str">
            <v/>
          </cell>
        </row>
        <row r="8792">
          <cell r="A8792">
            <v>44184</v>
          </cell>
          <cell r="AB8792" t="str">
            <v>2nd</v>
          </cell>
          <cell r="AC8792">
            <v>4.5999999999999996</v>
          </cell>
          <cell r="AE8792">
            <v>100</v>
          </cell>
          <cell r="AF8792" t="str">
            <v/>
          </cell>
        </row>
        <row r="8793">
          <cell r="A8793">
            <v>44184</v>
          </cell>
          <cell r="AC8793">
            <v>7.5</v>
          </cell>
          <cell r="AE8793">
            <v>100</v>
          </cell>
          <cell r="AF8793" t="str">
            <v/>
          </cell>
        </row>
        <row r="8794">
          <cell r="A8794">
            <v>44184</v>
          </cell>
          <cell r="AC8794">
            <v>11</v>
          </cell>
          <cell r="AE8794">
            <v>100</v>
          </cell>
          <cell r="AF8794" t="str">
            <v/>
          </cell>
        </row>
        <row r="8795">
          <cell r="A8795">
            <v>44184</v>
          </cell>
          <cell r="AB8795" t="str">
            <v>WON</v>
          </cell>
          <cell r="AC8795">
            <v>6.3</v>
          </cell>
          <cell r="AE8795">
            <v>100</v>
          </cell>
          <cell r="AF8795">
            <v>630</v>
          </cell>
        </row>
        <row r="8796">
          <cell r="A8796">
            <v>44184</v>
          </cell>
          <cell r="AB8796" t="str">
            <v>3rd</v>
          </cell>
          <cell r="AC8796">
            <v>6.5</v>
          </cell>
          <cell r="AE8796">
            <v>100</v>
          </cell>
          <cell r="AF8796" t="str">
            <v/>
          </cell>
        </row>
        <row r="8797">
          <cell r="A8797">
            <v>44184</v>
          </cell>
          <cell r="AB8797" t="str">
            <v>3rd</v>
          </cell>
          <cell r="AC8797">
            <v>4</v>
          </cell>
          <cell r="AE8797">
            <v>100</v>
          </cell>
          <cell r="AF8797" t="str">
            <v/>
          </cell>
        </row>
        <row r="8798">
          <cell r="A8798">
            <v>44184</v>
          </cell>
          <cell r="AC8798">
            <v>5.5</v>
          </cell>
          <cell r="AE8798">
            <v>100</v>
          </cell>
          <cell r="AF8798" t="str">
            <v/>
          </cell>
        </row>
        <row r="8799">
          <cell r="A8799">
            <v>44184</v>
          </cell>
          <cell r="AC8799">
            <v>4.8</v>
          </cell>
          <cell r="AE8799">
            <v>100</v>
          </cell>
          <cell r="AF8799" t="str">
            <v/>
          </cell>
        </row>
        <row r="8800">
          <cell r="A8800">
            <v>44184</v>
          </cell>
          <cell r="AC8800">
            <v>9</v>
          </cell>
          <cell r="AE8800">
            <v>100</v>
          </cell>
          <cell r="AF8800" t="str">
            <v/>
          </cell>
        </row>
        <row r="8801">
          <cell r="A8801">
            <v>44184</v>
          </cell>
          <cell r="AB8801" t="str">
            <v>WON</v>
          </cell>
          <cell r="AC8801">
            <v>9</v>
          </cell>
          <cell r="AE8801">
            <v>100</v>
          </cell>
          <cell r="AF8801">
            <v>900</v>
          </cell>
        </row>
        <row r="8802">
          <cell r="A8802">
            <v>44184</v>
          </cell>
          <cell r="AB8802" t="str">
            <v>2nd</v>
          </cell>
          <cell r="AC8802">
            <v>6.5</v>
          </cell>
          <cell r="AE8802">
            <v>100</v>
          </cell>
          <cell r="AF8802" t="str">
            <v/>
          </cell>
        </row>
        <row r="8803">
          <cell r="A8803">
            <v>44184</v>
          </cell>
          <cell r="AC8803">
            <v>6.5</v>
          </cell>
          <cell r="AE8803">
            <v>100</v>
          </cell>
          <cell r="AF8803" t="str">
            <v/>
          </cell>
        </row>
        <row r="8804">
          <cell r="A8804">
            <v>44184</v>
          </cell>
          <cell r="AC8804">
            <v>9</v>
          </cell>
          <cell r="AE8804">
            <v>100</v>
          </cell>
          <cell r="AF8804" t="str">
            <v/>
          </cell>
        </row>
        <row r="8805">
          <cell r="A8805">
            <v>44184</v>
          </cell>
          <cell r="AC8805">
            <v>10</v>
          </cell>
          <cell r="AE8805">
            <v>100</v>
          </cell>
          <cell r="AF8805" t="str">
            <v/>
          </cell>
        </row>
        <row r="8806">
          <cell r="A8806">
            <v>44184</v>
          </cell>
          <cell r="AB8806" t="str">
            <v>3rd</v>
          </cell>
          <cell r="AC8806">
            <v>8.5</v>
          </cell>
          <cell r="AE8806">
            <v>100</v>
          </cell>
          <cell r="AF8806" t="str">
            <v/>
          </cell>
        </row>
        <row r="8807">
          <cell r="A8807">
            <v>44184</v>
          </cell>
          <cell r="AB8807" t="str">
            <v>2nd</v>
          </cell>
          <cell r="AC8807">
            <v>5.5</v>
          </cell>
          <cell r="AE8807">
            <v>100</v>
          </cell>
          <cell r="AF8807" t="str">
            <v/>
          </cell>
        </row>
        <row r="8808">
          <cell r="A8808">
            <v>44184</v>
          </cell>
          <cell r="AC8808">
            <v>4.4000000000000004</v>
          </cell>
          <cell r="AE8808">
            <v>100</v>
          </cell>
          <cell r="AF8808" t="str">
            <v/>
          </cell>
        </row>
        <row r="8809">
          <cell r="A8809">
            <v>44184</v>
          </cell>
          <cell r="AB8809" t="str">
            <v>WON</v>
          </cell>
          <cell r="AC8809">
            <v>6.5</v>
          </cell>
          <cell r="AE8809">
            <v>100</v>
          </cell>
          <cell r="AF8809">
            <v>650</v>
          </cell>
        </row>
        <row r="8810">
          <cell r="A8810">
            <v>44184</v>
          </cell>
          <cell r="AC8810">
            <v>17</v>
          </cell>
          <cell r="AE8810">
            <v>100</v>
          </cell>
          <cell r="AF8810" t="str">
            <v/>
          </cell>
        </row>
        <row r="8811">
          <cell r="A8811">
            <v>44184</v>
          </cell>
          <cell r="AC8811">
            <v>17</v>
          </cell>
          <cell r="AE8811">
            <v>100</v>
          </cell>
          <cell r="AF8811" t="str">
            <v/>
          </cell>
        </row>
        <row r="8812">
          <cell r="A8812">
            <v>44184</v>
          </cell>
          <cell r="AB8812" t="str">
            <v>WON</v>
          </cell>
          <cell r="AC8812">
            <v>2.6</v>
          </cell>
          <cell r="AE8812">
            <v>100</v>
          </cell>
          <cell r="AF8812">
            <v>260</v>
          </cell>
        </row>
        <row r="8813">
          <cell r="A8813">
            <v>44184</v>
          </cell>
          <cell r="AC8813">
            <v>17</v>
          </cell>
          <cell r="AE8813">
            <v>100</v>
          </cell>
          <cell r="AF8813" t="str">
            <v/>
          </cell>
        </row>
        <row r="8814">
          <cell r="A8814">
            <v>44184</v>
          </cell>
          <cell r="AC8814">
            <v>6.5</v>
          </cell>
          <cell r="AE8814">
            <v>100</v>
          </cell>
          <cell r="AF8814" t="str">
            <v/>
          </cell>
        </row>
        <row r="8815">
          <cell r="A8815">
            <v>44184</v>
          </cell>
          <cell r="AC8815">
            <v>19</v>
          </cell>
          <cell r="AE8815">
            <v>100</v>
          </cell>
          <cell r="AF8815" t="str">
            <v/>
          </cell>
        </row>
        <row r="8816">
          <cell r="A8816">
            <v>44184</v>
          </cell>
          <cell r="AC8816">
            <v>12</v>
          </cell>
          <cell r="AE8816">
            <v>100</v>
          </cell>
          <cell r="AF8816" t="str">
            <v/>
          </cell>
        </row>
        <row r="8817">
          <cell r="A8817">
            <v>44184</v>
          </cell>
          <cell r="AC8817">
            <v>10</v>
          </cell>
          <cell r="AE8817">
            <v>100</v>
          </cell>
          <cell r="AF8817" t="str">
            <v/>
          </cell>
        </row>
        <row r="8818">
          <cell r="A8818">
            <v>44184</v>
          </cell>
          <cell r="AC8818">
            <v>2.9</v>
          </cell>
          <cell r="AE8818">
            <v>100</v>
          </cell>
          <cell r="AF8818" t="str">
            <v/>
          </cell>
        </row>
        <row r="8819">
          <cell r="A8819">
            <v>44184</v>
          </cell>
          <cell r="AB8819" t="str">
            <v>WON</v>
          </cell>
          <cell r="AC8819">
            <v>19</v>
          </cell>
          <cell r="AE8819">
            <v>100</v>
          </cell>
          <cell r="AF8819">
            <v>1900</v>
          </cell>
        </row>
        <row r="8820">
          <cell r="A8820">
            <v>44184</v>
          </cell>
          <cell r="AC8820">
            <v>18</v>
          </cell>
          <cell r="AE8820">
            <v>100</v>
          </cell>
          <cell r="AF8820" t="str">
            <v/>
          </cell>
        </row>
        <row r="8821">
          <cell r="A8821">
            <v>44184</v>
          </cell>
          <cell r="AC8821">
            <v>31</v>
          </cell>
          <cell r="AE8821">
            <v>100</v>
          </cell>
          <cell r="AF8821" t="str">
            <v/>
          </cell>
        </row>
        <row r="8822">
          <cell r="A8822">
            <v>44184</v>
          </cell>
          <cell r="AC8822">
            <v>3.4</v>
          </cell>
          <cell r="AE8822">
            <v>100</v>
          </cell>
          <cell r="AF8822" t="str">
            <v/>
          </cell>
        </row>
        <row r="8823">
          <cell r="A8823">
            <v>44184</v>
          </cell>
          <cell r="AB8823" t="str">
            <v>2nd</v>
          </cell>
          <cell r="AC8823">
            <v>17</v>
          </cell>
          <cell r="AE8823">
            <v>100</v>
          </cell>
          <cell r="AF8823" t="str">
            <v/>
          </cell>
        </row>
        <row r="8824">
          <cell r="A8824">
            <v>44184</v>
          </cell>
          <cell r="AB8824" t="str">
            <v>3rd</v>
          </cell>
          <cell r="AC8824">
            <v>9</v>
          </cell>
          <cell r="AE8824">
            <v>100</v>
          </cell>
          <cell r="AF8824" t="str">
            <v/>
          </cell>
        </row>
        <row r="8825">
          <cell r="A8825">
            <v>44184</v>
          </cell>
          <cell r="AC8825">
            <v>13</v>
          </cell>
          <cell r="AE8825">
            <v>100</v>
          </cell>
          <cell r="AF8825" t="str">
            <v/>
          </cell>
        </row>
        <row r="8826">
          <cell r="A8826">
            <v>44184</v>
          </cell>
          <cell r="AB8826" t="str">
            <v>WON</v>
          </cell>
          <cell r="AC8826">
            <v>4.4000000000000004</v>
          </cell>
          <cell r="AE8826">
            <v>100</v>
          </cell>
          <cell r="AF8826">
            <v>440.00000000000006</v>
          </cell>
        </row>
        <row r="8827">
          <cell r="A8827">
            <v>44191</v>
          </cell>
          <cell r="AB8827" t="str">
            <v>WON</v>
          </cell>
          <cell r="AC8827">
            <v>3.2</v>
          </cell>
          <cell r="AE8827">
            <v>100</v>
          </cell>
          <cell r="AF8827">
            <v>320</v>
          </cell>
        </row>
        <row r="8828">
          <cell r="A8828">
            <v>44191</v>
          </cell>
          <cell r="AC8828">
            <v>3.2</v>
          </cell>
          <cell r="AE8828">
            <v>100</v>
          </cell>
          <cell r="AF8828" t="str">
            <v/>
          </cell>
        </row>
        <row r="8829">
          <cell r="A8829">
            <v>44191</v>
          </cell>
          <cell r="AB8829" t="str">
            <v>3rd</v>
          </cell>
          <cell r="AC8829">
            <v>8</v>
          </cell>
          <cell r="AE8829">
            <v>100</v>
          </cell>
          <cell r="AF8829" t="str">
            <v/>
          </cell>
        </row>
        <row r="8830">
          <cell r="A8830">
            <v>44191</v>
          </cell>
          <cell r="AC8830">
            <v>11</v>
          </cell>
          <cell r="AE8830">
            <v>100</v>
          </cell>
          <cell r="AF8830" t="str">
            <v/>
          </cell>
        </row>
        <row r="8831">
          <cell r="A8831">
            <v>44191</v>
          </cell>
          <cell r="AB8831" t="str">
            <v>2nd</v>
          </cell>
          <cell r="AC8831">
            <v>10</v>
          </cell>
          <cell r="AE8831">
            <v>100</v>
          </cell>
          <cell r="AF8831" t="str">
            <v/>
          </cell>
        </row>
        <row r="8832">
          <cell r="A8832">
            <v>44191</v>
          </cell>
          <cell r="AB8832" t="str">
            <v>WON</v>
          </cell>
          <cell r="AC8832">
            <v>1.65</v>
          </cell>
          <cell r="AE8832">
            <v>100</v>
          </cell>
          <cell r="AF8832">
            <v>165</v>
          </cell>
        </row>
        <row r="8833">
          <cell r="A8833">
            <v>44191</v>
          </cell>
          <cell r="AB8833" t="str">
            <v>2nd</v>
          </cell>
          <cell r="AC8833">
            <v>5</v>
          </cell>
          <cell r="AE8833">
            <v>100</v>
          </cell>
          <cell r="AF8833" t="str">
            <v/>
          </cell>
        </row>
        <row r="8834">
          <cell r="A8834">
            <v>44191</v>
          </cell>
          <cell r="AB8834" t="str">
            <v>Ntd</v>
          </cell>
          <cell r="AC8834">
            <v>8.5</v>
          </cell>
          <cell r="AE8834">
            <v>100</v>
          </cell>
          <cell r="AF8834" t="str">
            <v/>
          </cell>
        </row>
        <row r="8835">
          <cell r="A8835">
            <v>44191</v>
          </cell>
          <cell r="AC8835">
            <v>14</v>
          </cell>
          <cell r="AE8835">
            <v>100</v>
          </cell>
          <cell r="AF8835" t="str">
            <v/>
          </cell>
        </row>
        <row r="8836">
          <cell r="A8836">
            <v>44191</v>
          </cell>
          <cell r="AC8836">
            <v>16</v>
          </cell>
          <cell r="AE8836">
            <v>100</v>
          </cell>
          <cell r="AF8836" t="str">
            <v/>
          </cell>
        </row>
        <row r="8837">
          <cell r="A8837">
            <v>44191</v>
          </cell>
          <cell r="AC8837">
            <v>3.8</v>
          </cell>
          <cell r="AE8837">
            <v>100</v>
          </cell>
          <cell r="AF8837" t="str">
            <v/>
          </cell>
        </row>
        <row r="8838">
          <cell r="A8838">
            <v>44191</v>
          </cell>
          <cell r="AC8838">
            <v>11</v>
          </cell>
          <cell r="AE8838">
            <v>100</v>
          </cell>
          <cell r="AF8838" t="str">
            <v/>
          </cell>
        </row>
        <row r="8839">
          <cell r="A8839">
            <v>44191</v>
          </cell>
          <cell r="AB8839" t="str">
            <v>3rd</v>
          </cell>
          <cell r="AC8839">
            <v>4</v>
          </cell>
          <cell r="AE8839">
            <v>100</v>
          </cell>
          <cell r="AF8839" t="str">
            <v/>
          </cell>
        </row>
        <row r="8840">
          <cell r="A8840">
            <v>44191</v>
          </cell>
          <cell r="AC8840">
            <v>5.5</v>
          </cell>
          <cell r="AE8840">
            <v>100</v>
          </cell>
          <cell r="AF8840" t="str">
            <v/>
          </cell>
        </row>
        <row r="8841">
          <cell r="A8841">
            <v>44191</v>
          </cell>
          <cell r="AC8841">
            <v>13</v>
          </cell>
          <cell r="AE8841">
            <v>100</v>
          </cell>
          <cell r="AF8841" t="str">
            <v/>
          </cell>
        </row>
        <row r="8842">
          <cell r="A8842">
            <v>44191</v>
          </cell>
          <cell r="AC8842">
            <v>17</v>
          </cell>
          <cell r="AE8842">
            <v>100</v>
          </cell>
          <cell r="AF8842" t="str">
            <v/>
          </cell>
        </row>
        <row r="8843">
          <cell r="A8843">
            <v>44191</v>
          </cell>
          <cell r="AC8843">
            <v>8</v>
          </cell>
          <cell r="AE8843">
            <v>100</v>
          </cell>
          <cell r="AF8843" t="str">
            <v/>
          </cell>
        </row>
        <row r="8844">
          <cell r="A8844">
            <v>44191</v>
          </cell>
          <cell r="AC8844">
            <v>9.5</v>
          </cell>
          <cell r="AE8844">
            <v>100</v>
          </cell>
          <cell r="AF8844" t="str">
            <v/>
          </cell>
        </row>
        <row r="8845">
          <cell r="A8845">
            <v>44191</v>
          </cell>
          <cell r="AB8845" t="str">
            <v>2nd</v>
          </cell>
          <cell r="AC8845">
            <v>5.5</v>
          </cell>
          <cell r="AE8845">
            <v>100</v>
          </cell>
          <cell r="AF8845" t="str">
            <v/>
          </cell>
        </row>
        <row r="8846">
          <cell r="A8846">
            <v>44191</v>
          </cell>
          <cell r="AC8846">
            <v>19</v>
          </cell>
          <cell r="AE8846">
            <v>100</v>
          </cell>
          <cell r="AF8846" t="str">
            <v/>
          </cell>
        </row>
        <row r="8847">
          <cell r="A8847">
            <v>44191</v>
          </cell>
          <cell r="AB8847" t="str">
            <v>WON</v>
          </cell>
          <cell r="AC8847">
            <v>2.6</v>
          </cell>
          <cell r="AE8847">
            <v>100</v>
          </cell>
          <cell r="AF8847">
            <v>260</v>
          </cell>
        </row>
        <row r="8848">
          <cell r="A8848">
            <v>44191</v>
          </cell>
          <cell r="AC8848">
            <v>7</v>
          </cell>
          <cell r="AE8848">
            <v>100</v>
          </cell>
          <cell r="AF8848" t="str">
            <v/>
          </cell>
        </row>
        <row r="8849">
          <cell r="A8849">
            <v>44191</v>
          </cell>
          <cell r="AB8849" t="str">
            <v>3rd</v>
          </cell>
          <cell r="AC8849">
            <v>6</v>
          </cell>
          <cell r="AE8849">
            <v>100</v>
          </cell>
          <cell r="AF8849" t="str">
            <v/>
          </cell>
        </row>
        <row r="8850">
          <cell r="A8850">
            <v>44191</v>
          </cell>
          <cell r="AC8850">
            <v>8</v>
          </cell>
          <cell r="AE8850">
            <v>100</v>
          </cell>
          <cell r="AF8850" t="str">
            <v/>
          </cell>
        </row>
        <row r="8851">
          <cell r="A8851">
            <v>44191</v>
          </cell>
          <cell r="AC8851">
            <v>6</v>
          </cell>
          <cell r="AE8851">
            <v>100</v>
          </cell>
          <cell r="AF8851" t="str">
            <v/>
          </cell>
        </row>
        <row r="8852">
          <cell r="A8852">
            <v>44191</v>
          </cell>
          <cell r="AC8852">
            <v>2.4</v>
          </cell>
          <cell r="AE8852">
            <v>100</v>
          </cell>
          <cell r="AF8852" t="str">
            <v/>
          </cell>
        </row>
        <row r="8853">
          <cell r="A8853">
            <v>44191</v>
          </cell>
          <cell r="AB8853" t="str">
            <v>3rd</v>
          </cell>
          <cell r="AC8853">
            <v>12</v>
          </cell>
          <cell r="AE8853">
            <v>100</v>
          </cell>
          <cell r="AF8853" t="str">
            <v/>
          </cell>
        </row>
        <row r="8854">
          <cell r="A8854">
            <v>44191</v>
          </cell>
          <cell r="AB8854" t="str">
            <v>2nd</v>
          </cell>
          <cell r="AC8854">
            <v>4.5999999999999996</v>
          </cell>
          <cell r="AE8854">
            <v>100</v>
          </cell>
          <cell r="AF8854" t="str">
            <v/>
          </cell>
        </row>
        <row r="8855">
          <cell r="A8855">
            <v>44191</v>
          </cell>
          <cell r="AC8855">
            <v>19</v>
          </cell>
          <cell r="AE8855">
            <v>100</v>
          </cell>
          <cell r="AF8855" t="str">
            <v/>
          </cell>
        </row>
        <row r="8856">
          <cell r="A8856">
            <v>44191</v>
          </cell>
          <cell r="AC8856">
            <v>11</v>
          </cell>
          <cell r="AE8856">
            <v>100</v>
          </cell>
          <cell r="AF8856" t="str">
            <v/>
          </cell>
        </row>
        <row r="8857">
          <cell r="A8857">
            <v>44191</v>
          </cell>
          <cell r="AC8857">
            <v>4.4000000000000004</v>
          </cell>
          <cell r="AE8857">
            <v>100</v>
          </cell>
          <cell r="AF8857" t="str">
            <v/>
          </cell>
        </row>
        <row r="8858">
          <cell r="A8858">
            <v>44191</v>
          </cell>
          <cell r="AC8858">
            <v>19</v>
          </cell>
          <cell r="AE8858">
            <v>100</v>
          </cell>
          <cell r="AF8858" t="str">
            <v/>
          </cell>
        </row>
        <row r="8859">
          <cell r="A8859">
            <v>44191</v>
          </cell>
          <cell r="AB8859" t="str">
            <v>2nd</v>
          </cell>
          <cell r="AC8859">
            <v>18</v>
          </cell>
          <cell r="AE8859">
            <v>100</v>
          </cell>
          <cell r="AF8859" t="str">
            <v/>
          </cell>
        </row>
        <row r="8860">
          <cell r="A8860">
            <v>44191</v>
          </cell>
          <cell r="AC8860">
            <v>21</v>
          </cell>
          <cell r="AE8860">
            <v>100</v>
          </cell>
          <cell r="AF8860" t="str">
            <v/>
          </cell>
        </row>
        <row r="8861">
          <cell r="A8861">
            <v>44191</v>
          </cell>
          <cell r="AB8861" t="str">
            <v>3rd</v>
          </cell>
          <cell r="AC8861">
            <v>18</v>
          </cell>
          <cell r="AE8861">
            <v>100</v>
          </cell>
          <cell r="AF8861" t="str">
            <v/>
          </cell>
        </row>
        <row r="8862">
          <cell r="A8862">
            <v>44197</v>
          </cell>
          <cell r="AC8862">
            <v>10</v>
          </cell>
          <cell r="AE8862">
            <v>100</v>
          </cell>
          <cell r="AF8862" t="str">
            <v/>
          </cell>
        </row>
        <row r="8863">
          <cell r="A8863">
            <v>44197</v>
          </cell>
          <cell r="AB8863" t="str">
            <v>2nd</v>
          </cell>
          <cell r="AC8863">
            <v>11</v>
          </cell>
          <cell r="AE8863">
            <v>100</v>
          </cell>
          <cell r="AF8863" t="str">
            <v/>
          </cell>
        </row>
        <row r="8864">
          <cell r="A8864">
            <v>44197</v>
          </cell>
          <cell r="AB8864" t="str">
            <v>WON</v>
          </cell>
          <cell r="AC8864">
            <v>2.9</v>
          </cell>
          <cell r="AE8864">
            <v>100</v>
          </cell>
          <cell r="AF8864">
            <v>290</v>
          </cell>
        </row>
        <row r="8865">
          <cell r="A8865">
            <v>44197</v>
          </cell>
          <cell r="AC8865">
            <v>5</v>
          </cell>
          <cell r="AE8865">
            <v>100</v>
          </cell>
          <cell r="AF8865" t="str">
            <v/>
          </cell>
        </row>
        <row r="8866">
          <cell r="A8866">
            <v>44197</v>
          </cell>
          <cell r="AC8866">
            <v>12</v>
          </cell>
          <cell r="AE8866">
            <v>100</v>
          </cell>
          <cell r="AF8866" t="str">
            <v/>
          </cell>
        </row>
        <row r="8867">
          <cell r="A8867">
            <v>44197</v>
          </cell>
          <cell r="AC8867">
            <v>12</v>
          </cell>
          <cell r="AE8867">
            <v>100</v>
          </cell>
          <cell r="AF8867" t="str">
            <v/>
          </cell>
        </row>
        <row r="8868">
          <cell r="A8868">
            <v>44197</v>
          </cell>
          <cell r="AB8868" t="str">
            <v>WON</v>
          </cell>
          <cell r="AC8868">
            <v>3.3</v>
          </cell>
          <cell r="AE8868">
            <v>100</v>
          </cell>
          <cell r="AF8868">
            <v>330</v>
          </cell>
        </row>
        <row r="8869">
          <cell r="A8869">
            <v>44197</v>
          </cell>
          <cell r="AC8869">
            <v>21</v>
          </cell>
          <cell r="AE8869">
            <v>100</v>
          </cell>
          <cell r="AF8869" t="str">
            <v/>
          </cell>
        </row>
        <row r="8870">
          <cell r="A8870">
            <v>44197</v>
          </cell>
          <cell r="AB8870" t="str">
            <v>3rd</v>
          </cell>
          <cell r="AC8870">
            <v>4.2</v>
          </cell>
          <cell r="AE8870">
            <v>100</v>
          </cell>
          <cell r="AF8870" t="str">
            <v/>
          </cell>
        </row>
        <row r="8871">
          <cell r="A8871">
            <v>44197</v>
          </cell>
          <cell r="AC8871">
            <v>5</v>
          </cell>
          <cell r="AE8871">
            <v>100</v>
          </cell>
          <cell r="AF8871" t="str">
            <v/>
          </cell>
        </row>
        <row r="8872">
          <cell r="A8872">
            <v>44197</v>
          </cell>
          <cell r="AC8872">
            <v>10</v>
          </cell>
          <cell r="AE8872">
            <v>100</v>
          </cell>
          <cell r="AF8872" t="str">
            <v/>
          </cell>
        </row>
        <row r="8873">
          <cell r="A8873">
            <v>44197</v>
          </cell>
          <cell r="AB8873" t="str">
            <v>WON</v>
          </cell>
          <cell r="AC8873">
            <v>4.0999999999999996</v>
          </cell>
          <cell r="AE8873">
            <v>100</v>
          </cell>
          <cell r="AF8873">
            <v>409.99999999999994</v>
          </cell>
        </row>
        <row r="8874">
          <cell r="A8874">
            <v>44197</v>
          </cell>
          <cell r="AB8874" t="str">
            <v>3rd</v>
          </cell>
          <cell r="AC8874">
            <v>6</v>
          </cell>
          <cell r="AE8874">
            <v>100</v>
          </cell>
          <cell r="AF8874" t="str">
            <v/>
          </cell>
        </row>
        <row r="8875">
          <cell r="A8875">
            <v>44197</v>
          </cell>
          <cell r="AB8875" t="str">
            <v>2nd</v>
          </cell>
          <cell r="AC8875">
            <v>6</v>
          </cell>
          <cell r="AE8875">
            <v>100</v>
          </cell>
          <cell r="AF8875" t="str">
            <v/>
          </cell>
        </row>
        <row r="8876">
          <cell r="A8876">
            <v>44197</v>
          </cell>
          <cell r="AC8876">
            <v>26</v>
          </cell>
          <cell r="AE8876">
            <v>100</v>
          </cell>
          <cell r="AF8876" t="str">
            <v/>
          </cell>
        </row>
        <row r="8877">
          <cell r="A8877">
            <v>44197</v>
          </cell>
          <cell r="AB8877" t="str">
            <v>3rd</v>
          </cell>
          <cell r="AC8877">
            <v>2.7</v>
          </cell>
          <cell r="AE8877">
            <v>100</v>
          </cell>
          <cell r="AF8877" t="str">
            <v/>
          </cell>
        </row>
        <row r="8878">
          <cell r="A8878">
            <v>44197</v>
          </cell>
          <cell r="AB8878" t="str">
            <v>WON</v>
          </cell>
          <cell r="AC8878">
            <v>4</v>
          </cell>
          <cell r="AE8878">
            <v>100</v>
          </cell>
          <cell r="AF8878">
            <v>400</v>
          </cell>
        </row>
        <row r="8879">
          <cell r="A8879">
            <v>44197</v>
          </cell>
          <cell r="AC8879">
            <v>14</v>
          </cell>
          <cell r="AE8879">
            <v>100</v>
          </cell>
          <cell r="AF8879" t="str">
            <v/>
          </cell>
        </row>
        <row r="8880">
          <cell r="A8880">
            <v>44197</v>
          </cell>
          <cell r="AC8880">
            <v>13</v>
          </cell>
          <cell r="AE8880">
            <v>100</v>
          </cell>
          <cell r="AF8880" t="str">
            <v/>
          </cell>
        </row>
        <row r="8881">
          <cell r="A8881">
            <v>44197</v>
          </cell>
          <cell r="AC8881">
            <v>10</v>
          </cell>
          <cell r="AE8881">
            <v>100</v>
          </cell>
          <cell r="AF8881" t="str">
            <v/>
          </cell>
        </row>
        <row r="8882">
          <cell r="A8882">
            <v>44197</v>
          </cell>
          <cell r="AC8882">
            <v>13</v>
          </cell>
          <cell r="AE8882">
            <v>100</v>
          </cell>
          <cell r="AF8882" t="str">
            <v/>
          </cell>
        </row>
        <row r="8883">
          <cell r="A8883">
            <v>44197</v>
          </cell>
          <cell r="AC8883">
            <v>7</v>
          </cell>
          <cell r="AE8883">
            <v>100</v>
          </cell>
          <cell r="AF8883" t="str">
            <v/>
          </cell>
        </row>
        <row r="8884">
          <cell r="A8884">
            <v>44197</v>
          </cell>
          <cell r="AB8884" t="str">
            <v>WON</v>
          </cell>
          <cell r="AC8884">
            <v>3.2</v>
          </cell>
          <cell r="AE8884">
            <v>100</v>
          </cell>
          <cell r="AF8884">
            <v>320</v>
          </cell>
        </row>
        <row r="8885">
          <cell r="A8885">
            <v>44197</v>
          </cell>
          <cell r="AB8885" t="str">
            <v>2nd</v>
          </cell>
          <cell r="AC8885">
            <v>6</v>
          </cell>
          <cell r="AE8885">
            <v>100</v>
          </cell>
          <cell r="AF8885" t="str">
            <v/>
          </cell>
        </row>
        <row r="8886">
          <cell r="A8886">
            <v>44197</v>
          </cell>
          <cell r="AC8886">
            <v>19</v>
          </cell>
          <cell r="AE8886">
            <v>100</v>
          </cell>
          <cell r="AF8886" t="str">
            <v/>
          </cell>
        </row>
        <row r="8887">
          <cell r="A8887">
            <v>44198</v>
          </cell>
          <cell r="AC8887">
            <v>17</v>
          </cell>
          <cell r="AE8887">
            <v>100</v>
          </cell>
          <cell r="AF8887" t="str">
            <v/>
          </cell>
        </row>
        <row r="8888">
          <cell r="A8888">
            <v>44198</v>
          </cell>
          <cell r="AC8888">
            <v>2.5</v>
          </cell>
          <cell r="AE8888">
            <v>100</v>
          </cell>
          <cell r="AF8888" t="str">
            <v/>
          </cell>
        </row>
        <row r="8889">
          <cell r="A8889">
            <v>44198</v>
          </cell>
          <cell r="AB8889" t="str">
            <v>3rd</v>
          </cell>
          <cell r="AC8889">
            <v>9.5</v>
          </cell>
          <cell r="AE8889">
            <v>100</v>
          </cell>
          <cell r="AF8889" t="str">
            <v/>
          </cell>
        </row>
        <row r="8890">
          <cell r="A8890">
            <v>44198</v>
          </cell>
          <cell r="AC8890">
            <v>31</v>
          </cell>
          <cell r="AE8890">
            <v>100</v>
          </cell>
          <cell r="AF8890" t="str">
            <v/>
          </cell>
        </row>
        <row r="8891">
          <cell r="A8891">
            <v>44198</v>
          </cell>
          <cell r="AC8891">
            <v>12</v>
          </cell>
          <cell r="AE8891">
            <v>100</v>
          </cell>
          <cell r="AF8891" t="str">
            <v/>
          </cell>
        </row>
        <row r="8892">
          <cell r="A8892">
            <v>44198</v>
          </cell>
          <cell r="AB8892" t="str">
            <v>3rd</v>
          </cell>
          <cell r="AC8892">
            <v>3.1</v>
          </cell>
          <cell r="AE8892">
            <v>100</v>
          </cell>
          <cell r="AF8892" t="str">
            <v/>
          </cell>
        </row>
        <row r="8893">
          <cell r="A8893">
            <v>44198</v>
          </cell>
          <cell r="AC8893">
            <v>10</v>
          </cell>
          <cell r="AE8893">
            <v>100</v>
          </cell>
          <cell r="AF8893" t="str">
            <v/>
          </cell>
        </row>
        <row r="8894">
          <cell r="A8894">
            <v>44198</v>
          </cell>
          <cell r="AC8894">
            <v>4.8</v>
          </cell>
          <cell r="AE8894">
            <v>100</v>
          </cell>
          <cell r="AF8894" t="str">
            <v/>
          </cell>
        </row>
        <row r="8895">
          <cell r="A8895">
            <v>44198</v>
          </cell>
          <cell r="AB8895" t="str">
            <v>WON</v>
          </cell>
          <cell r="AC8895">
            <v>7</v>
          </cell>
          <cell r="AE8895">
            <v>100</v>
          </cell>
          <cell r="AF8895">
            <v>700</v>
          </cell>
        </row>
        <row r="8896">
          <cell r="A8896">
            <v>44198</v>
          </cell>
          <cell r="AC8896">
            <v>9</v>
          </cell>
          <cell r="AE8896">
            <v>100</v>
          </cell>
          <cell r="AF8896" t="str">
            <v/>
          </cell>
        </row>
        <row r="8897">
          <cell r="A8897">
            <v>44198</v>
          </cell>
          <cell r="AB8897" t="str">
            <v>WON</v>
          </cell>
          <cell r="AC8897">
            <v>4.8</v>
          </cell>
          <cell r="AE8897">
            <v>100</v>
          </cell>
          <cell r="AF8897">
            <v>480</v>
          </cell>
        </row>
        <row r="8898">
          <cell r="A8898">
            <v>44198</v>
          </cell>
          <cell r="AC8898">
            <v>10</v>
          </cell>
          <cell r="AE8898">
            <v>100</v>
          </cell>
          <cell r="AF8898" t="str">
            <v/>
          </cell>
        </row>
        <row r="8899">
          <cell r="A8899">
            <v>44198</v>
          </cell>
          <cell r="AB8899" t="str">
            <v>2nd</v>
          </cell>
          <cell r="AC8899">
            <v>5.5</v>
          </cell>
          <cell r="AE8899">
            <v>100</v>
          </cell>
          <cell r="AF8899" t="str">
            <v/>
          </cell>
        </row>
        <row r="8900">
          <cell r="A8900">
            <v>44198</v>
          </cell>
          <cell r="AC8900">
            <v>13</v>
          </cell>
          <cell r="AE8900">
            <v>100</v>
          </cell>
          <cell r="AF8900" t="str">
            <v/>
          </cell>
        </row>
        <row r="8901">
          <cell r="A8901">
            <v>44198</v>
          </cell>
          <cell r="AC8901">
            <v>18</v>
          </cell>
          <cell r="AE8901">
            <v>100</v>
          </cell>
          <cell r="AF8901" t="str">
            <v/>
          </cell>
        </row>
        <row r="8902">
          <cell r="A8902">
            <v>44198</v>
          </cell>
          <cell r="AB8902" t="str">
            <v>WON</v>
          </cell>
          <cell r="AC8902">
            <v>3.9</v>
          </cell>
          <cell r="AE8902">
            <v>100</v>
          </cell>
          <cell r="AF8902">
            <v>390</v>
          </cell>
        </row>
        <row r="8903">
          <cell r="A8903">
            <v>44198</v>
          </cell>
          <cell r="AC8903">
            <v>5.5</v>
          </cell>
          <cell r="AE8903">
            <v>100</v>
          </cell>
          <cell r="AF8903" t="str">
            <v/>
          </cell>
        </row>
        <row r="8904">
          <cell r="A8904">
            <v>44198</v>
          </cell>
          <cell r="AC8904">
            <v>4.2</v>
          </cell>
          <cell r="AE8904">
            <v>100</v>
          </cell>
          <cell r="AF8904" t="str">
            <v/>
          </cell>
        </row>
        <row r="8905">
          <cell r="A8905">
            <v>44198</v>
          </cell>
          <cell r="AC8905">
            <v>9</v>
          </cell>
          <cell r="AE8905">
            <v>100</v>
          </cell>
          <cell r="AF8905" t="str">
            <v/>
          </cell>
        </row>
        <row r="8906">
          <cell r="A8906">
            <v>44198</v>
          </cell>
          <cell r="AB8906" t="str">
            <v>3rd</v>
          </cell>
          <cell r="AC8906">
            <v>7.5</v>
          </cell>
          <cell r="AE8906">
            <v>100</v>
          </cell>
          <cell r="AF8906" t="str">
            <v/>
          </cell>
        </row>
        <row r="8907">
          <cell r="A8907">
            <v>44198</v>
          </cell>
          <cell r="AC8907">
            <v>17</v>
          </cell>
          <cell r="AE8907">
            <v>100</v>
          </cell>
          <cell r="AF8907" t="str">
            <v/>
          </cell>
        </row>
        <row r="8908">
          <cell r="A8908">
            <v>44198</v>
          </cell>
          <cell r="AC8908">
            <v>5.5</v>
          </cell>
          <cell r="AE8908">
            <v>100</v>
          </cell>
          <cell r="AF8908" t="str">
            <v/>
          </cell>
        </row>
        <row r="8909">
          <cell r="A8909">
            <v>44198</v>
          </cell>
          <cell r="AB8909" t="str">
            <v>2nd</v>
          </cell>
          <cell r="AC8909">
            <v>4.4000000000000004</v>
          </cell>
          <cell r="AE8909">
            <v>100</v>
          </cell>
          <cell r="AF8909" t="str">
            <v/>
          </cell>
        </row>
        <row r="8910">
          <cell r="A8910">
            <v>44198</v>
          </cell>
          <cell r="AB8910" t="str">
            <v>3rd</v>
          </cell>
          <cell r="AC8910">
            <v>6</v>
          </cell>
          <cell r="AE8910">
            <v>100</v>
          </cell>
          <cell r="AF8910" t="str">
            <v/>
          </cell>
        </row>
        <row r="8911">
          <cell r="A8911">
            <v>44198</v>
          </cell>
          <cell r="AC8911">
            <v>9.5</v>
          </cell>
          <cell r="AE8911">
            <v>100</v>
          </cell>
          <cell r="AF8911" t="str">
            <v/>
          </cell>
        </row>
        <row r="8912">
          <cell r="A8912">
            <v>44198</v>
          </cell>
          <cell r="AB8912" t="str">
            <v>WON</v>
          </cell>
          <cell r="AC8912">
            <v>5.0999999999999996</v>
          </cell>
          <cell r="AE8912">
            <v>100</v>
          </cell>
          <cell r="AF8912">
            <v>509.99999999999994</v>
          </cell>
        </row>
        <row r="8913">
          <cell r="A8913">
            <v>44198</v>
          </cell>
          <cell r="AC8913">
            <v>2.5</v>
          </cell>
          <cell r="AE8913">
            <v>100</v>
          </cell>
          <cell r="AF8913" t="str">
            <v/>
          </cell>
        </row>
        <row r="8914">
          <cell r="A8914">
            <v>44198</v>
          </cell>
          <cell r="AC8914">
            <v>8</v>
          </cell>
          <cell r="AE8914">
            <v>100</v>
          </cell>
          <cell r="AF8914" t="str">
            <v/>
          </cell>
        </row>
        <row r="8915">
          <cell r="A8915">
            <v>44198</v>
          </cell>
          <cell r="AC8915">
            <v>20</v>
          </cell>
          <cell r="AE8915">
            <v>100</v>
          </cell>
          <cell r="AF8915" t="str">
            <v/>
          </cell>
        </row>
        <row r="8916">
          <cell r="A8916">
            <v>44198</v>
          </cell>
          <cell r="AC8916">
            <v>17</v>
          </cell>
          <cell r="AE8916">
            <v>100</v>
          </cell>
          <cell r="AF8916" t="str">
            <v/>
          </cell>
        </row>
        <row r="8917">
          <cell r="A8917">
            <v>44198</v>
          </cell>
          <cell r="AC8917">
            <v>4.8</v>
          </cell>
          <cell r="AE8917">
            <v>100</v>
          </cell>
          <cell r="AF8917" t="str">
            <v/>
          </cell>
        </row>
        <row r="8918">
          <cell r="A8918">
            <v>44198</v>
          </cell>
          <cell r="AC8918">
            <v>10</v>
          </cell>
          <cell r="AE8918">
            <v>100</v>
          </cell>
          <cell r="AF8918" t="str">
            <v/>
          </cell>
        </row>
        <row r="8919">
          <cell r="A8919">
            <v>44198</v>
          </cell>
          <cell r="AC8919">
            <v>9.5</v>
          </cell>
          <cell r="AE8919">
            <v>100</v>
          </cell>
          <cell r="AF8919" t="str">
            <v/>
          </cell>
        </row>
        <row r="8920">
          <cell r="A8920">
            <v>44198</v>
          </cell>
          <cell r="AC8920">
            <v>12</v>
          </cell>
          <cell r="AE8920">
            <v>100</v>
          </cell>
          <cell r="AF8920" t="str">
            <v/>
          </cell>
        </row>
        <row r="8921">
          <cell r="A8921">
            <v>44198</v>
          </cell>
          <cell r="AB8921" t="str">
            <v>WON</v>
          </cell>
          <cell r="AC8921">
            <v>5.5</v>
          </cell>
          <cell r="AE8921">
            <v>100</v>
          </cell>
          <cell r="AF8921">
            <v>550</v>
          </cell>
        </row>
        <row r="8922">
          <cell r="A8922">
            <v>44205</v>
          </cell>
          <cell r="AB8922" t="str">
            <v>Ntd</v>
          </cell>
          <cell r="AC8922">
            <v>2.4500000000000002</v>
          </cell>
          <cell r="AE8922">
            <v>100</v>
          </cell>
          <cell r="AF8922" t="str">
            <v/>
          </cell>
        </row>
        <row r="8923">
          <cell r="A8923">
            <v>44205</v>
          </cell>
          <cell r="AC8923">
            <v>6</v>
          </cell>
          <cell r="AE8923">
            <v>100</v>
          </cell>
          <cell r="AF8923" t="str">
            <v/>
          </cell>
        </row>
        <row r="8924">
          <cell r="A8924">
            <v>44205</v>
          </cell>
          <cell r="AC8924">
            <v>3.7</v>
          </cell>
          <cell r="AE8924">
            <v>100</v>
          </cell>
          <cell r="AF8924" t="str">
            <v/>
          </cell>
        </row>
        <row r="8925">
          <cell r="A8925">
            <v>44205</v>
          </cell>
          <cell r="AC8925">
            <v>12</v>
          </cell>
          <cell r="AE8925">
            <v>100</v>
          </cell>
          <cell r="AF8925" t="str">
            <v/>
          </cell>
        </row>
        <row r="8926">
          <cell r="A8926">
            <v>44205</v>
          </cell>
          <cell r="AB8926" t="str">
            <v>WON</v>
          </cell>
          <cell r="AC8926">
            <v>13.6</v>
          </cell>
          <cell r="AE8926">
            <v>100</v>
          </cell>
          <cell r="AF8926">
            <v>1360</v>
          </cell>
        </row>
        <row r="8927">
          <cell r="A8927">
            <v>44205</v>
          </cell>
          <cell r="AC8927">
            <v>1.6</v>
          </cell>
          <cell r="AE8927">
            <v>100</v>
          </cell>
          <cell r="AF8927" t="str">
            <v/>
          </cell>
        </row>
        <row r="8928">
          <cell r="A8928">
            <v>44205</v>
          </cell>
          <cell r="AC8928">
            <v>9.5</v>
          </cell>
          <cell r="AE8928">
            <v>100</v>
          </cell>
          <cell r="AF8928" t="str">
            <v/>
          </cell>
        </row>
        <row r="8929">
          <cell r="A8929">
            <v>44205</v>
          </cell>
          <cell r="AB8929" t="str">
            <v>2nd</v>
          </cell>
          <cell r="AC8929">
            <v>18</v>
          </cell>
          <cell r="AE8929">
            <v>100</v>
          </cell>
          <cell r="AF8929" t="str">
            <v/>
          </cell>
        </row>
        <row r="8930">
          <cell r="A8930">
            <v>44205</v>
          </cell>
          <cell r="AB8930" t="str">
            <v>3rd</v>
          </cell>
          <cell r="AC8930">
            <v>10</v>
          </cell>
          <cell r="AE8930">
            <v>100</v>
          </cell>
          <cell r="AF8930" t="str">
            <v/>
          </cell>
        </row>
        <row r="8931">
          <cell r="A8931">
            <v>44205</v>
          </cell>
          <cell r="AC8931">
            <v>26</v>
          </cell>
          <cell r="AE8931">
            <v>100</v>
          </cell>
          <cell r="AF8931" t="str">
            <v/>
          </cell>
        </row>
        <row r="8932">
          <cell r="A8932">
            <v>44205</v>
          </cell>
          <cell r="AB8932" t="str">
            <v>WON</v>
          </cell>
          <cell r="AC8932">
            <v>5.3</v>
          </cell>
          <cell r="AE8932">
            <v>100</v>
          </cell>
          <cell r="AF8932">
            <v>530</v>
          </cell>
        </row>
        <row r="8933">
          <cell r="A8933">
            <v>44205</v>
          </cell>
          <cell r="AC8933">
            <v>5.5</v>
          </cell>
          <cell r="AE8933">
            <v>100</v>
          </cell>
          <cell r="AF8933" t="str">
            <v/>
          </cell>
        </row>
        <row r="8934">
          <cell r="A8934">
            <v>44205</v>
          </cell>
          <cell r="AC8934">
            <v>18</v>
          </cell>
          <cell r="AE8934">
            <v>100</v>
          </cell>
          <cell r="AF8934" t="str">
            <v/>
          </cell>
        </row>
        <row r="8935">
          <cell r="A8935">
            <v>44205</v>
          </cell>
          <cell r="AC8935">
            <v>4.5999999999999996</v>
          </cell>
          <cell r="AE8935">
            <v>100</v>
          </cell>
          <cell r="AF8935" t="str">
            <v/>
          </cell>
        </row>
        <row r="8936">
          <cell r="A8936">
            <v>44205</v>
          </cell>
          <cell r="AB8936" t="str">
            <v>2nd</v>
          </cell>
          <cell r="AC8936">
            <v>8</v>
          </cell>
          <cell r="AE8936">
            <v>100</v>
          </cell>
          <cell r="AF8936" t="str">
            <v/>
          </cell>
        </row>
        <row r="8937">
          <cell r="A8937">
            <v>44205</v>
          </cell>
          <cell r="AC8937">
            <v>7</v>
          </cell>
          <cell r="AE8937">
            <v>100</v>
          </cell>
          <cell r="AF8937" t="str">
            <v/>
          </cell>
        </row>
        <row r="8938">
          <cell r="A8938">
            <v>44205</v>
          </cell>
          <cell r="AB8938" t="str">
            <v>3rd</v>
          </cell>
          <cell r="AC8938">
            <v>9</v>
          </cell>
          <cell r="AE8938">
            <v>100</v>
          </cell>
          <cell r="AF8938" t="str">
            <v/>
          </cell>
        </row>
        <row r="8939">
          <cell r="A8939">
            <v>44205</v>
          </cell>
          <cell r="AC8939">
            <v>1.95</v>
          </cell>
          <cell r="AE8939">
            <v>100</v>
          </cell>
          <cell r="AF8939" t="str">
            <v/>
          </cell>
        </row>
        <row r="8940">
          <cell r="A8940">
            <v>44205</v>
          </cell>
          <cell r="AB8940" t="str">
            <v>L/scr</v>
          </cell>
          <cell r="AC8940">
            <v>1</v>
          </cell>
          <cell r="AE8940" t="str">
            <v/>
          </cell>
          <cell r="AF8940" t="str">
            <v/>
          </cell>
        </row>
        <row r="8941">
          <cell r="A8941">
            <v>44205</v>
          </cell>
          <cell r="AB8941" t="str">
            <v>2nd</v>
          </cell>
          <cell r="AC8941">
            <v>7</v>
          </cell>
          <cell r="AE8941">
            <v>100</v>
          </cell>
          <cell r="AF8941" t="str">
            <v/>
          </cell>
        </row>
        <row r="8942">
          <cell r="A8942">
            <v>44205</v>
          </cell>
          <cell r="AC8942">
            <v>5</v>
          </cell>
          <cell r="AE8942">
            <v>100</v>
          </cell>
          <cell r="AF8942" t="str">
            <v/>
          </cell>
        </row>
        <row r="8943">
          <cell r="A8943">
            <v>44205</v>
          </cell>
          <cell r="AB8943" t="str">
            <v>3rd</v>
          </cell>
          <cell r="AC8943">
            <v>8</v>
          </cell>
          <cell r="AE8943">
            <v>100</v>
          </cell>
          <cell r="AF8943" t="str">
            <v/>
          </cell>
        </row>
        <row r="8944">
          <cell r="A8944">
            <v>44205</v>
          </cell>
          <cell r="AB8944" t="str">
            <v>WON</v>
          </cell>
          <cell r="AC8944">
            <v>7</v>
          </cell>
          <cell r="AE8944">
            <v>100</v>
          </cell>
          <cell r="AF8944">
            <v>700</v>
          </cell>
        </row>
        <row r="8945">
          <cell r="A8945">
            <v>44205</v>
          </cell>
          <cell r="AC8945">
            <v>6.5</v>
          </cell>
          <cell r="AE8945">
            <v>100</v>
          </cell>
          <cell r="AF8945" t="str">
            <v/>
          </cell>
        </row>
        <row r="8946">
          <cell r="A8946">
            <v>44205</v>
          </cell>
          <cell r="AC8946">
            <v>6</v>
          </cell>
          <cell r="AE8946">
            <v>100</v>
          </cell>
          <cell r="AF8946" t="str">
            <v/>
          </cell>
        </row>
        <row r="8947">
          <cell r="A8947">
            <v>44205</v>
          </cell>
          <cell r="AC8947">
            <v>11</v>
          </cell>
          <cell r="AE8947">
            <v>100</v>
          </cell>
          <cell r="AF8947" t="str">
            <v/>
          </cell>
        </row>
        <row r="8948">
          <cell r="A8948">
            <v>44205</v>
          </cell>
          <cell r="AC8948">
            <v>13</v>
          </cell>
          <cell r="AE8948">
            <v>100</v>
          </cell>
          <cell r="AF8948" t="str">
            <v/>
          </cell>
        </row>
        <row r="8949">
          <cell r="A8949">
            <v>44205</v>
          </cell>
          <cell r="AC8949">
            <v>5</v>
          </cell>
          <cell r="AE8949">
            <v>100</v>
          </cell>
          <cell r="AF8949" t="str">
            <v/>
          </cell>
        </row>
        <row r="8950">
          <cell r="A8950">
            <v>44205</v>
          </cell>
          <cell r="AC8950">
            <v>12</v>
          </cell>
          <cell r="AE8950">
            <v>100</v>
          </cell>
          <cell r="AF8950" t="str">
            <v/>
          </cell>
        </row>
        <row r="8951">
          <cell r="A8951">
            <v>44205</v>
          </cell>
          <cell r="AB8951" t="str">
            <v>WON</v>
          </cell>
          <cell r="AC8951">
            <v>6</v>
          </cell>
          <cell r="AE8951">
            <v>100</v>
          </cell>
          <cell r="AF8951">
            <v>600</v>
          </cell>
        </row>
        <row r="8952">
          <cell r="A8952">
            <v>44212</v>
          </cell>
          <cell r="AC8952">
            <v>4.5999999999999996</v>
          </cell>
          <cell r="AE8952">
            <v>100</v>
          </cell>
          <cell r="AF8952" t="str">
            <v/>
          </cell>
        </row>
        <row r="8953">
          <cell r="A8953">
            <v>44212</v>
          </cell>
          <cell r="AB8953" t="str">
            <v>2nd</v>
          </cell>
          <cell r="AC8953">
            <v>10</v>
          </cell>
          <cell r="AE8953">
            <v>100</v>
          </cell>
          <cell r="AF8953" t="str">
            <v/>
          </cell>
        </row>
        <row r="8954">
          <cell r="A8954">
            <v>44212</v>
          </cell>
          <cell r="AC8954">
            <v>3</v>
          </cell>
          <cell r="AE8954">
            <v>100</v>
          </cell>
          <cell r="AF8954" t="str">
            <v/>
          </cell>
        </row>
        <row r="8955">
          <cell r="A8955">
            <v>44212</v>
          </cell>
          <cell r="AC8955">
            <v>9</v>
          </cell>
          <cell r="AE8955">
            <v>100</v>
          </cell>
          <cell r="AF8955" t="str">
            <v/>
          </cell>
        </row>
        <row r="8956">
          <cell r="A8956">
            <v>44212</v>
          </cell>
          <cell r="AC8956">
            <v>15</v>
          </cell>
          <cell r="AE8956">
            <v>100</v>
          </cell>
          <cell r="AF8956" t="str">
            <v/>
          </cell>
        </row>
        <row r="8957">
          <cell r="A8957">
            <v>44212</v>
          </cell>
          <cell r="AB8957" t="str">
            <v>WON</v>
          </cell>
          <cell r="AC8957">
            <v>2.4</v>
          </cell>
          <cell r="AE8957">
            <v>100</v>
          </cell>
          <cell r="AF8957">
            <v>240</v>
          </cell>
        </row>
        <row r="8958">
          <cell r="A8958">
            <v>44212</v>
          </cell>
          <cell r="AC8958">
            <v>6</v>
          </cell>
          <cell r="AE8958">
            <v>100</v>
          </cell>
          <cell r="AF8958" t="str">
            <v/>
          </cell>
        </row>
        <row r="8959">
          <cell r="A8959">
            <v>44212</v>
          </cell>
          <cell r="AB8959" t="str">
            <v>Ntd</v>
          </cell>
          <cell r="AC8959">
            <v>3.6</v>
          </cell>
          <cell r="AE8959">
            <v>100</v>
          </cell>
          <cell r="AF8959" t="str">
            <v/>
          </cell>
        </row>
        <row r="8960">
          <cell r="A8960">
            <v>44212</v>
          </cell>
          <cell r="AC8960">
            <v>8</v>
          </cell>
          <cell r="AE8960">
            <v>100</v>
          </cell>
          <cell r="AF8960" t="str">
            <v/>
          </cell>
        </row>
        <row r="8961">
          <cell r="A8961">
            <v>44212</v>
          </cell>
          <cell r="AC8961">
            <v>31</v>
          </cell>
          <cell r="AE8961">
            <v>100</v>
          </cell>
          <cell r="AF8961" t="str">
            <v/>
          </cell>
        </row>
        <row r="8962">
          <cell r="A8962">
            <v>44212</v>
          </cell>
          <cell r="AB8962" t="str">
            <v>2nd</v>
          </cell>
          <cell r="AC8962">
            <v>3.7</v>
          </cell>
          <cell r="AE8962">
            <v>100</v>
          </cell>
          <cell r="AF8962" t="str">
            <v/>
          </cell>
        </row>
        <row r="8963">
          <cell r="A8963">
            <v>44212</v>
          </cell>
          <cell r="AB8963" t="str">
            <v>WON</v>
          </cell>
          <cell r="AC8963">
            <v>2.6</v>
          </cell>
          <cell r="AE8963">
            <v>100</v>
          </cell>
          <cell r="AF8963">
            <v>260</v>
          </cell>
        </row>
        <row r="8964">
          <cell r="A8964">
            <v>44212</v>
          </cell>
          <cell r="AC8964">
            <v>17</v>
          </cell>
          <cell r="AE8964">
            <v>100</v>
          </cell>
          <cell r="AF8964" t="str">
            <v/>
          </cell>
        </row>
        <row r="8965">
          <cell r="A8965">
            <v>44212</v>
          </cell>
          <cell r="AC8965">
            <v>11</v>
          </cell>
          <cell r="AE8965">
            <v>100</v>
          </cell>
          <cell r="AF8965" t="str">
            <v/>
          </cell>
        </row>
        <row r="8966">
          <cell r="A8966">
            <v>44212</v>
          </cell>
          <cell r="AC8966">
            <v>14</v>
          </cell>
          <cell r="AE8966">
            <v>100</v>
          </cell>
          <cell r="AF8966" t="str">
            <v/>
          </cell>
        </row>
        <row r="8967">
          <cell r="A8967">
            <v>44212</v>
          </cell>
          <cell r="AC8967">
            <v>14</v>
          </cell>
          <cell r="AE8967">
            <v>100</v>
          </cell>
          <cell r="AF8967" t="str">
            <v/>
          </cell>
        </row>
        <row r="8968">
          <cell r="A8968">
            <v>44212</v>
          </cell>
          <cell r="AB8968" t="str">
            <v>WON</v>
          </cell>
          <cell r="AC8968">
            <v>4.8</v>
          </cell>
          <cell r="AE8968">
            <v>100</v>
          </cell>
          <cell r="AF8968">
            <v>480</v>
          </cell>
        </row>
        <row r="8969">
          <cell r="A8969">
            <v>44212</v>
          </cell>
          <cell r="AB8969" t="str">
            <v>2nd</v>
          </cell>
          <cell r="AC8969">
            <v>5</v>
          </cell>
          <cell r="AE8969">
            <v>100</v>
          </cell>
          <cell r="AF8969" t="str">
            <v/>
          </cell>
        </row>
        <row r="8970">
          <cell r="A8970">
            <v>44212</v>
          </cell>
          <cell r="AC8970">
            <v>8</v>
          </cell>
          <cell r="AE8970">
            <v>100</v>
          </cell>
          <cell r="AF8970" t="str">
            <v/>
          </cell>
        </row>
        <row r="8971">
          <cell r="A8971">
            <v>44212</v>
          </cell>
          <cell r="AC8971">
            <v>9.5</v>
          </cell>
          <cell r="AE8971">
            <v>100</v>
          </cell>
          <cell r="AF8971" t="str">
            <v/>
          </cell>
        </row>
        <row r="8972">
          <cell r="A8972">
            <v>44212</v>
          </cell>
          <cell r="AB8972" t="str">
            <v>WON</v>
          </cell>
          <cell r="AC8972">
            <v>4.4000000000000004</v>
          </cell>
          <cell r="AE8972">
            <v>100</v>
          </cell>
          <cell r="AF8972">
            <v>440.00000000000006</v>
          </cell>
        </row>
        <row r="8973">
          <cell r="A8973">
            <v>44212</v>
          </cell>
          <cell r="AC8973">
            <v>6</v>
          </cell>
          <cell r="AE8973">
            <v>100</v>
          </cell>
          <cell r="AF8973" t="str">
            <v/>
          </cell>
        </row>
        <row r="8974">
          <cell r="A8974">
            <v>44212</v>
          </cell>
          <cell r="AB8974" t="str">
            <v>2nd</v>
          </cell>
          <cell r="AC8974">
            <v>6</v>
          </cell>
          <cell r="AE8974">
            <v>100</v>
          </cell>
          <cell r="AF8974" t="str">
            <v/>
          </cell>
        </row>
        <row r="8975">
          <cell r="A8975">
            <v>44212</v>
          </cell>
          <cell r="AC8975">
            <v>15</v>
          </cell>
          <cell r="AE8975">
            <v>100</v>
          </cell>
          <cell r="AF8975" t="str">
            <v/>
          </cell>
        </row>
        <row r="8976">
          <cell r="A8976">
            <v>44212</v>
          </cell>
          <cell r="AB8976" t="str">
            <v>3rd</v>
          </cell>
          <cell r="AC8976">
            <v>3.3</v>
          </cell>
          <cell r="AE8976">
            <v>100</v>
          </cell>
          <cell r="AF8976" t="str">
            <v/>
          </cell>
        </row>
        <row r="8977">
          <cell r="A8977">
            <v>44212</v>
          </cell>
          <cell r="AC8977">
            <v>8.5</v>
          </cell>
          <cell r="AE8977">
            <v>100</v>
          </cell>
          <cell r="AF8977" t="str">
            <v/>
          </cell>
        </row>
        <row r="8978">
          <cell r="A8978">
            <v>44212</v>
          </cell>
          <cell r="AC8978">
            <v>5.5</v>
          </cell>
          <cell r="AE8978">
            <v>100</v>
          </cell>
          <cell r="AF8978" t="str">
            <v/>
          </cell>
        </row>
        <row r="8979">
          <cell r="A8979">
            <v>44212</v>
          </cell>
          <cell r="AC8979">
            <v>8</v>
          </cell>
          <cell r="AE8979">
            <v>100</v>
          </cell>
          <cell r="AF8979" t="str">
            <v/>
          </cell>
        </row>
        <row r="8980">
          <cell r="A8980">
            <v>44212</v>
          </cell>
          <cell r="AC8980">
            <v>8.5</v>
          </cell>
          <cell r="AE8980">
            <v>100</v>
          </cell>
          <cell r="AF8980" t="str">
            <v/>
          </cell>
        </row>
        <row r="8981">
          <cell r="A8981">
            <v>44212</v>
          </cell>
          <cell r="AB8981" t="str">
            <v>3rd</v>
          </cell>
          <cell r="AC8981">
            <v>17</v>
          </cell>
          <cell r="AE8981">
            <v>100</v>
          </cell>
          <cell r="AF8981" t="str">
            <v/>
          </cell>
        </row>
        <row r="8982">
          <cell r="A8982">
            <v>44212</v>
          </cell>
          <cell r="AC8982">
            <v>3.9</v>
          </cell>
          <cell r="AE8982">
            <v>100</v>
          </cell>
          <cell r="AF8982" t="str">
            <v/>
          </cell>
        </row>
        <row r="8983">
          <cell r="A8983">
            <v>44212</v>
          </cell>
          <cell r="AC8983">
            <v>3.9</v>
          </cell>
          <cell r="AE8983">
            <v>100</v>
          </cell>
          <cell r="AF8983" t="str">
            <v/>
          </cell>
        </row>
        <row r="8984">
          <cell r="A8984">
            <v>44212</v>
          </cell>
          <cell r="AC8984">
            <v>5</v>
          </cell>
          <cell r="AE8984">
            <v>100</v>
          </cell>
          <cell r="AF8984" t="str">
            <v/>
          </cell>
        </row>
        <row r="8985">
          <cell r="A8985">
            <v>44212</v>
          </cell>
          <cell r="AB8985" t="str">
            <v>WON</v>
          </cell>
          <cell r="AC8985">
            <v>5.4</v>
          </cell>
          <cell r="AE8985">
            <v>100</v>
          </cell>
          <cell r="AF8985">
            <v>540</v>
          </cell>
        </row>
        <row r="8986">
          <cell r="A8986">
            <v>44212</v>
          </cell>
          <cell r="AB8986" t="str">
            <v>3rd</v>
          </cell>
          <cell r="AC8986">
            <v>14</v>
          </cell>
          <cell r="AE8986">
            <v>100</v>
          </cell>
          <cell r="AF8986" t="str">
            <v/>
          </cell>
        </row>
        <row r="8987">
          <cell r="A8987">
            <v>44219</v>
          </cell>
          <cell r="AB8987" t="str">
            <v>3rd</v>
          </cell>
          <cell r="AC8987">
            <v>4</v>
          </cell>
          <cell r="AE8987">
            <v>100</v>
          </cell>
          <cell r="AF8987" t="str">
            <v/>
          </cell>
        </row>
        <row r="8988">
          <cell r="A8988">
            <v>44219</v>
          </cell>
          <cell r="AB8988" t="str">
            <v>WON</v>
          </cell>
          <cell r="AC8988">
            <v>3.5</v>
          </cell>
          <cell r="AE8988">
            <v>100</v>
          </cell>
          <cell r="AF8988">
            <v>350</v>
          </cell>
        </row>
        <row r="8989">
          <cell r="A8989">
            <v>44219</v>
          </cell>
          <cell r="AC8989">
            <v>7.5</v>
          </cell>
          <cell r="AE8989">
            <v>100</v>
          </cell>
          <cell r="AF8989" t="str">
            <v/>
          </cell>
        </row>
        <row r="8990">
          <cell r="A8990">
            <v>44219</v>
          </cell>
          <cell r="AB8990" t="str">
            <v>2nd</v>
          </cell>
          <cell r="AC8990">
            <v>8.5</v>
          </cell>
          <cell r="AE8990">
            <v>100</v>
          </cell>
          <cell r="AF8990" t="str">
            <v/>
          </cell>
        </row>
        <row r="8991">
          <cell r="A8991">
            <v>44219</v>
          </cell>
          <cell r="AC8991">
            <v>9.5</v>
          </cell>
          <cell r="AE8991">
            <v>100</v>
          </cell>
          <cell r="AF8991" t="str">
            <v/>
          </cell>
        </row>
        <row r="8992">
          <cell r="A8992">
            <v>44219</v>
          </cell>
          <cell r="AB8992" t="str">
            <v>WON</v>
          </cell>
          <cell r="AC8992">
            <v>6.5</v>
          </cell>
          <cell r="AE8992">
            <v>100</v>
          </cell>
          <cell r="AF8992">
            <v>650</v>
          </cell>
        </row>
        <row r="8993">
          <cell r="A8993">
            <v>44219</v>
          </cell>
          <cell r="AB8993" t="str">
            <v>2nd</v>
          </cell>
          <cell r="AC8993">
            <v>5</v>
          </cell>
          <cell r="AE8993">
            <v>100</v>
          </cell>
          <cell r="AF8993" t="str">
            <v/>
          </cell>
        </row>
        <row r="8994">
          <cell r="A8994">
            <v>44219</v>
          </cell>
          <cell r="AC8994">
            <v>14</v>
          </cell>
          <cell r="AE8994">
            <v>100</v>
          </cell>
          <cell r="AF8994" t="str">
            <v/>
          </cell>
        </row>
        <row r="8995">
          <cell r="A8995">
            <v>44219</v>
          </cell>
          <cell r="AB8995" t="str">
            <v>Ntd</v>
          </cell>
          <cell r="AC8995">
            <v>4.2</v>
          </cell>
          <cell r="AE8995">
            <v>100</v>
          </cell>
          <cell r="AF8995" t="str">
            <v/>
          </cell>
        </row>
        <row r="8996">
          <cell r="A8996">
            <v>44219</v>
          </cell>
          <cell r="AC8996">
            <v>4.2</v>
          </cell>
          <cell r="AE8996">
            <v>100</v>
          </cell>
          <cell r="AF8996" t="str">
            <v/>
          </cell>
        </row>
        <row r="8997">
          <cell r="A8997">
            <v>44219</v>
          </cell>
          <cell r="AB8997" t="str">
            <v>3rd</v>
          </cell>
          <cell r="AC8997">
            <v>2.6</v>
          </cell>
          <cell r="AE8997">
            <v>100</v>
          </cell>
          <cell r="AF8997" t="str">
            <v/>
          </cell>
        </row>
        <row r="8998">
          <cell r="A8998">
            <v>44219</v>
          </cell>
          <cell r="AC8998">
            <v>10</v>
          </cell>
          <cell r="AE8998">
            <v>100</v>
          </cell>
          <cell r="AF8998" t="str">
            <v/>
          </cell>
        </row>
        <row r="8999">
          <cell r="A8999">
            <v>44219</v>
          </cell>
          <cell r="AC8999">
            <v>10</v>
          </cell>
          <cell r="AE8999">
            <v>100</v>
          </cell>
          <cell r="AF8999" t="str">
            <v/>
          </cell>
        </row>
        <row r="9000">
          <cell r="A9000">
            <v>44219</v>
          </cell>
          <cell r="AC9000">
            <v>17</v>
          </cell>
          <cell r="AE9000">
            <v>100</v>
          </cell>
          <cell r="AF9000" t="str">
            <v/>
          </cell>
        </row>
        <row r="9001">
          <cell r="A9001">
            <v>44219</v>
          </cell>
          <cell r="AB9001" t="str">
            <v>WON</v>
          </cell>
          <cell r="AC9001">
            <v>5.5</v>
          </cell>
          <cell r="AE9001">
            <v>100</v>
          </cell>
          <cell r="AF9001">
            <v>550</v>
          </cell>
        </row>
        <row r="9002">
          <cell r="A9002">
            <v>44219</v>
          </cell>
          <cell r="AB9002" t="str">
            <v>WON</v>
          </cell>
          <cell r="AC9002">
            <v>2.9</v>
          </cell>
          <cell r="AE9002">
            <v>100</v>
          </cell>
          <cell r="AF9002">
            <v>290</v>
          </cell>
        </row>
        <row r="9003">
          <cell r="A9003">
            <v>44219</v>
          </cell>
          <cell r="AB9003" t="str">
            <v>2nd</v>
          </cell>
          <cell r="AC9003">
            <v>3.1</v>
          </cell>
          <cell r="AE9003">
            <v>100</v>
          </cell>
          <cell r="AF9003" t="str">
            <v/>
          </cell>
        </row>
        <row r="9004">
          <cell r="A9004">
            <v>44219</v>
          </cell>
          <cell r="AB9004" t="str">
            <v>Ntd</v>
          </cell>
          <cell r="AC9004">
            <v>11</v>
          </cell>
          <cell r="AE9004">
            <v>100</v>
          </cell>
          <cell r="AF9004" t="str">
            <v/>
          </cell>
        </row>
        <row r="9005">
          <cell r="A9005">
            <v>44219</v>
          </cell>
          <cell r="AC9005">
            <v>3.9</v>
          </cell>
          <cell r="AE9005">
            <v>100</v>
          </cell>
          <cell r="AF9005" t="str">
            <v/>
          </cell>
        </row>
        <row r="9006">
          <cell r="A9006">
            <v>44219</v>
          </cell>
          <cell r="AC9006">
            <v>11</v>
          </cell>
          <cell r="AE9006">
            <v>100</v>
          </cell>
          <cell r="AF9006" t="str">
            <v/>
          </cell>
        </row>
        <row r="9007">
          <cell r="A9007">
            <v>44219</v>
          </cell>
          <cell r="AB9007" t="str">
            <v>WON</v>
          </cell>
          <cell r="AC9007">
            <v>2.4</v>
          </cell>
          <cell r="AE9007">
            <v>100</v>
          </cell>
          <cell r="AF9007">
            <v>240</v>
          </cell>
        </row>
        <row r="9008">
          <cell r="A9008">
            <v>44219</v>
          </cell>
          <cell r="AC9008">
            <v>6.5</v>
          </cell>
          <cell r="AE9008">
            <v>100</v>
          </cell>
          <cell r="AF9008" t="str">
            <v/>
          </cell>
        </row>
        <row r="9009">
          <cell r="A9009">
            <v>44219</v>
          </cell>
          <cell r="AB9009" t="str">
            <v>3rd</v>
          </cell>
          <cell r="AC9009">
            <v>4.5999999999999996</v>
          </cell>
          <cell r="AE9009">
            <v>100</v>
          </cell>
          <cell r="AF9009" t="str">
            <v/>
          </cell>
        </row>
        <row r="9010">
          <cell r="A9010">
            <v>44219</v>
          </cell>
          <cell r="AC9010">
            <v>5</v>
          </cell>
          <cell r="AE9010">
            <v>100</v>
          </cell>
          <cell r="AF9010" t="str">
            <v/>
          </cell>
        </row>
        <row r="9011">
          <cell r="A9011">
            <v>44219</v>
          </cell>
          <cell r="AB9011" t="str">
            <v>2nd</v>
          </cell>
          <cell r="AC9011">
            <v>14</v>
          </cell>
          <cell r="AE9011">
            <v>100</v>
          </cell>
          <cell r="AF9011" t="str">
            <v/>
          </cell>
        </row>
        <row r="9012">
          <cell r="A9012">
            <v>44219</v>
          </cell>
          <cell r="AC9012">
            <v>5</v>
          </cell>
          <cell r="AE9012">
            <v>100</v>
          </cell>
          <cell r="AF9012" t="str">
            <v/>
          </cell>
        </row>
        <row r="9013">
          <cell r="A9013">
            <v>44219</v>
          </cell>
          <cell r="AC9013">
            <v>13</v>
          </cell>
          <cell r="AE9013">
            <v>100</v>
          </cell>
          <cell r="AF9013" t="str">
            <v/>
          </cell>
        </row>
        <row r="9014">
          <cell r="A9014">
            <v>44219</v>
          </cell>
          <cell r="AC9014">
            <v>7</v>
          </cell>
          <cell r="AE9014">
            <v>100</v>
          </cell>
          <cell r="AF9014" t="str">
            <v/>
          </cell>
        </row>
        <row r="9015">
          <cell r="A9015">
            <v>44219</v>
          </cell>
          <cell r="AB9015" t="str">
            <v>WON</v>
          </cell>
          <cell r="AC9015">
            <v>5.5</v>
          </cell>
          <cell r="AE9015">
            <v>100</v>
          </cell>
          <cell r="AF9015">
            <v>550</v>
          </cell>
        </row>
        <row r="9016">
          <cell r="A9016">
            <v>44219</v>
          </cell>
          <cell r="AB9016" t="str">
            <v>L/scr</v>
          </cell>
          <cell r="AC9016">
            <v>1</v>
          </cell>
          <cell r="AE9016" t="str">
            <v/>
          </cell>
          <cell r="AF9016" t="str">
            <v/>
          </cell>
        </row>
        <row r="9017">
          <cell r="A9017">
            <v>44219</v>
          </cell>
          <cell r="AB9017" t="str">
            <v>WON</v>
          </cell>
          <cell r="AC9017">
            <v>3.8</v>
          </cell>
          <cell r="AE9017">
            <v>100</v>
          </cell>
          <cell r="AF9017">
            <v>380</v>
          </cell>
        </row>
        <row r="9018">
          <cell r="A9018">
            <v>44219</v>
          </cell>
          <cell r="AC9018">
            <v>9.5</v>
          </cell>
          <cell r="AE9018">
            <v>100</v>
          </cell>
          <cell r="AF9018" t="str">
            <v/>
          </cell>
        </row>
        <row r="9019">
          <cell r="A9019">
            <v>44219</v>
          </cell>
          <cell r="AB9019" t="str">
            <v>3rd</v>
          </cell>
          <cell r="AC9019">
            <v>6</v>
          </cell>
          <cell r="AE9019">
            <v>100</v>
          </cell>
          <cell r="AF9019" t="str">
            <v/>
          </cell>
        </row>
        <row r="9020">
          <cell r="A9020">
            <v>44219</v>
          </cell>
          <cell r="AC9020">
            <v>17</v>
          </cell>
          <cell r="AE9020">
            <v>100</v>
          </cell>
          <cell r="AF9020" t="str">
            <v/>
          </cell>
        </row>
        <row r="9021">
          <cell r="A9021">
            <v>44219</v>
          </cell>
          <cell r="AB9021" t="str">
            <v>2nd</v>
          </cell>
          <cell r="AC9021">
            <v>9</v>
          </cell>
          <cell r="AE9021">
            <v>100</v>
          </cell>
          <cell r="AF9021" t="str">
            <v/>
          </cell>
        </row>
        <row r="9022">
          <cell r="A9022">
            <v>44222</v>
          </cell>
          <cell r="AB9022" t="str">
            <v>WON</v>
          </cell>
          <cell r="AC9022">
            <v>6</v>
          </cell>
          <cell r="AE9022">
            <v>100</v>
          </cell>
          <cell r="AF9022">
            <v>600</v>
          </cell>
        </row>
        <row r="9023">
          <cell r="A9023">
            <v>44222</v>
          </cell>
          <cell r="AB9023" t="str">
            <v>2nd</v>
          </cell>
          <cell r="AC9023">
            <v>2.7</v>
          </cell>
          <cell r="AE9023">
            <v>100</v>
          </cell>
          <cell r="AF9023" t="str">
            <v/>
          </cell>
        </row>
        <row r="9024">
          <cell r="A9024">
            <v>44222</v>
          </cell>
          <cell r="AC9024">
            <v>13</v>
          </cell>
          <cell r="AE9024">
            <v>100</v>
          </cell>
          <cell r="AF9024" t="str">
            <v/>
          </cell>
        </row>
        <row r="9025">
          <cell r="A9025">
            <v>44222</v>
          </cell>
          <cell r="AB9025" t="str">
            <v>3rd</v>
          </cell>
          <cell r="AC9025">
            <v>5</v>
          </cell>
          <cell r="AE9025">
            <v>100</v>
          </cell>
          <cell r="AF9025" t="str">
            <v/>
          </cell>
        </row>
        <row r="9026">
          <cell r="A9026">
            <v>44222</v>
          </cell>
          <cell r="AC9026">
            <v>26</v>
          </cell>
          <cell r="AE9026">
            <v>100</v>
          </cell>
          <cell r="AF9026" t="str">
            <v/>
          </cell>
        </row>
        <row r="9027">
          <cell r="A9027">
            <v>44222</v>
          </cell>
          <cell r="AC9027">
            <v>5.5</v>
          </cell>
          <cell r="AE9027">
            <v>100</v>
          </cell>
          <cell r="AF9027" t="str">
            <v/>
          </cell>
        </row>
        <row r="9028">
          <cell r="A9028">
            <v>44222</v>
          </cell>
          <cell r="AB9028" t="str">
            <v>WON</v>
          </cell>
          <cell r="AC9028">
            <v>4.2</v>
          </cell>
          <cell r="AE9028">
            <v>100</v>
          </cell>
          <cell r="AF9028">
            <v>420</v>
          </cell>
        </row>
        <row r="9029">
          <cell r="A9029">
            <v>44222</v>
          </cell>
          <cell r="AC9029">
            <v>9.5</v>
          </cell>
          <cell r="AE9029">
            <v>100</v>
          </cell>
          <cell r="AF9029" t="str">
            <v/>
          </cell>
        </row>
        <row r="9030">
          <cell r="A9030">
            <v>44222</v>
          </cell>
          <cell r="AC9030">
            <v>7.5</v>
          </cell>
          <cell r="AE9030">
            <v>100</v>
          </cell>
          <cell r="AF9030" t="str">
            <v/>
          </cell>
        </row>
        <row r="9031">
          <cell r="A9031">
            <v>44222</v>
          </cell>
          <cell r="AB9031" t="str">
            <v>2nd</v>
          </cell>
          <cell r="AC9031">
            <v>8</v>
          </cell>
          <cell r="AE9031">
            <v>100</v>
          </cell>
          <cell r="AF9031" t="str">
            <v/>
          </cell>
        </row>
        <row r="9032">
          <cell r="A9032">
            <v>44222</v>
          </cell>
          <cell r="AB9032" t="str">
            <v>Ntd</v>
          </cell>
          <cell r="AC9032">
            <v>3.5</v>
          </cell>
          <cell r="AE9032">
            <v>100</v>
          </cell>
          <cell r="AF9032" t="str">
            <v/>
          </cell>
        </row>
        <row r="9033">
          <cell r="A9033">
            <v>44222</v>
          </cell>
          <cell r="AB9033" t="str">
            <v>WON</v>
          </cell>
          <cell r="AC9033">
            <v>2.5</v>
          </cell>
          <cell r="AE9033">
            <v>100</v>
          </cell>
          <cell r="AF9033">
            <v>250</v>
          </cell>
        </row>
        <row r="9034">
          <cell r="A9034">
            <v>44222</v>
          </cell>
          <cell r="AB9034" t="str">
            <v>2nd</v>
          </cell>
          <cell r="AC9034">
            <v>3.4</v>
          </cell>
          <cell r="AE9034">
            <v>100</v>
          </cell>
          <cell r="AF9034" t="str">
            <v/>
          </cell>
        </row>
        <row r="9035">
          <cell r="A9035">
            <v>44222</v>
          </cell>
          <cell r="AC9035">
            <v>17</v>
          </cell>
          <cell r="AE9035">
            <v>100</v>
          </cell>
          <cell r="AF9035" t="str">
            <v/>
          </cell>
        </row>
        <row r="9036">
          <cell r="A9036">
            <v>44222</v>
          </cell>
          <cell r="AC9036">
            <v>21</v>
          </cell>
          <cell r="AE9036">
            <v>100</v>
          </cell>
          <cell r="AF9036" t="str">
            <v/>
          </cell>
        </row>
        <row r="9037">
          <cell r="A9037">
            <v>44222</v>
          </cell>
          <cell r="AC9037">
            <v>4.4000000000000004</v>
          </cell>
          <cell r="AE9037">
            <v>100</v>
          </cell>
          <cell r="AF9037" t="str">
            <v/>
          </cell>
        </row>
        <row r="9038">
          <cell r="A9038">
            <v>44222</v>
          </cell>
          <cell r="AB9038" t="str">
            <v>3rd</v>
          </cell>
          <cell r="AC9038">
            <v>2.9</v>
          </cell>
          <cell r="AE9038">
            <v>100</v>
          </cell>
          <cell r="AF9038" t="str">
            <v/>
          </cell>
        </row>
        <row r="9039">
          <cell r="A9039">
            <v>44222</v>
          </cell>
          <cell r="AC9039">
            <v>6.5</v>
          </cell>
          <cell r="AE9039">
            <v>100</v>
          </cell>
          <cell r="AF9039" t="str">
            <v/>
          </cell>
        </row>
        <row r="9040">
          <cell r="A9040">
            <v>44222</v>
          </cell>
          <cell r="AB9040" t="str">
            <v>WON</v>
          </cell>
          <cell r="AC9040">
            <v>19.7</v>
          </cell>
          <cell r="AE9040">
            <v>100</v>
          </cell>
          <cell r="AF9040">
            <v>1970</v>
          </cell>
        </row>
        <row r="9041">
          <cell r="A9041">
            <v>44222</v>
          </cell>
          <cell r="AC9041">
            <v>15</v>
          </cell>
          <cell r="AE9041">
            <v>100</v>
          </cell>
          <cell r="AF9041" t="str">
            <v/>
          </cell>
        </row>
        <row r="9042">
          <cell r="A9042">
            <v>44222</v>
          </cell>
          <cell r="AC9042">
            <v>6.5</v>
          </cell>
          <cell r="AE9042">
            <v>100</v>
          </cell>
          <cell r="AF9042" t="str">
            <v/>
          </cell>
        </row>
        <row r="9043">
          <cell r="A9043">
            <v>44222</v>
          </cell>
          <cell r="AB9043" t="str">
            <v>WON</v>
          </cell>
          <cell r="AC9043">
            <v>4</v>
          </cell>
          <cell r="AE9043">
            <v>100</v>
          </cell>
          <cell r="AF9043">
            <v>400</v>
          </cell>
        </row>
        <row r="9044">
          <cell r="A9044">
            <v>44222</v>
          </cell>
          <cell r="AC9044">
            <v>10</v>
          </cell>
          <cell r="AE9044">
            <v>100</v>
          </cell>
          <cell r="AF9044" t="str">
            <v/>
          </cell>
        </row>
        <row r="9045">
          <cell r="A9045">
            <v>44222</v>
          </cell>
          <cell r="AC9045">
            <v>18</v>
          </cell>
          <cell r="AE9045">
            <v>100</v>
          </cell>
          <cell r="AF9045" t="str">
            <v/>
          </cell>
        </row>
        <row r="9046">
          <cell r="A9046">
            <v>44222</v>
          </cell>
          <cell r="AB9046" t="str">
            <v>3rd</v>
          </cell>
          <cell r="AC9046">
            <v>6.5</v>
          </cell>
          <cell r="AE9046">
            <v>100</v>
          </cell>
          <cell r="AF9046" t="str">
            <v/>
          </cell>
        </row>
        <row r="9047">
          <cell r="A9047">
            <v>44222</v>
          </cell>
          <cell r="AB9047" t="str">
            <v>WON</v>
          </cell>
          <cell r="AC9047">
            <v>3.4</v>
          </cell>
          <cell r="AE9047">
            <v>100</v>
          </cell>
          <cell r="AF9047">
            <v>340</v>
          </cell>
        </row>
        <row r="9048">
          <cell r="A9048">
            <v>44222</v>
          </cell>
          <cell r="AC9048">
            <v>5.5</v>
          </cell>
          <cell r="AE9048">
            <v>100</v>
          </cell>
          <cell r="AF9048" t="str">
            <v/>
          </cell>
        </row>
        <row r="9049">
          <cell r="A9049">
            <v>44222</v>
          </cell>
          <cell r="AC9049">
            <v>14</v>
          </cell>
          <cell r="AE9049">
            <v>100</v>
          </cell>
          <cell r="AF9049" t="str">
            <v/>
          </cell>
        </row>
        <row r="9050">
          <cell r="A9050">
            <v>44222</v>
          </cell>
          <cell r="AB9050" t="str">
            <v>3rd</v>
          </cell>
          <cell r="AC9050">
            <v>6</v>
          </cell>
          <cell r="AE9050">
            <v>100</v>
          </cell>
          <cell r="AF9050" t="str">
            <v/>
          </cell>
        </row>
        <row r="9051">
          <cell r="A9051">
            <v>44222</v>
          </cell>
          <cell r="AC9051">
            <v>15</v>
          </cell>
          <cell r="AE9051">
            <v>100</v>
          </cell>
          <cell r="AF9051" t="str">
            <v/>
          </cell>
        </row>
        <row r="9052">
          <cell r="A9052">
            <v>44226</v>
          </cell>
          <cell r="AC9052">
            <v>3.9</v>
          </cell>
          <cell r="AE9052">
            <v>100</v>
          </cell>
          <cell r="AF9052" t="str">
            <v/>
          </cell>
        </row>
        <row r="9053">
          <cell r="A9053">
            <v>44226</v>
          </cell>
          <cell r="AB9053" t="str">
            <v>2nd</v>
          </cell>
          <cell r="AC9053">
            <v>4.4000000000000004</v>
          </cell>
          <cell r="AE9053">
            <v>100</v>
          </cell>
          <cell r="AF9053" t="str">
            <v/>
          </cell>
        </row>
        <row r="9054">
          <cell r="A9054">
            <v>44226</v>
          </cell>
          <cell r="AB9054" t="str">
            <v>Ntd</v>
          </cell>
          <cell r="AC9054">
            <v>4.2</v>
          </cell>
          <cell r="AE9054">
            <v>100</v>
          </cell>
          <cell r="AF9054" t="str">
            <v/>
          </cell>
        </row>
        <row r="9055">
          <cell r="A9055">
            <v>44226</v>
          </cell>
          <cell r="AC9055">
            <v>10</v>
          </cell>
          <cell r="AE9055">
            <v>100</v>
          </cell>
          <cell r="AF9055" t="str">
            <v/>
          </cell>
        </row>
        <row r="9056">
          <cell r="A9056">
            <v>44226</v>
          </cell>
          <cell r="AC9056">
            <v>8</v>
          </cell>
          <cell r="AE9056">
            <v>100</v>
          </cell>
          <cell r="AF9056" t="str">
            <v/>
          </cell>
        </row>
        <row r="9057">
          <cell r="A9057">
            <v>44226</v>
          </cell>
          <cell r="AC9057">
            <v>4.8</v>
          </cell>
          <cell r="AE9057">
            <v>100</v>
          </cell>
          <cell r="AF9057" t="str">
            <v/>
          </cell>
        </row>
        <row r="9058">
          <cell r="A9058">
            <v>44226</v>
          </cell>
          <cell r="AB9058" t="str">
            <v>2nd</v>
          </cell>
          <cell r="AC9058">
            <v>6.5</v>
          </cell>
          <cell r="AE9058">
            <v>100</v>
          </cell>
          <cell r="AF9058" t="str">
            <v/>
          </cell>
        </row>
        <row r="9059">
          <cell r="A9059">
            <v>44226</v>
          </cell>
          <cell r="AB9059" t="str">
            <v>WON</v>
          </cell>
          <cell r="AC9059">
            <v>3.4</v>
          </cell>
          <cell r="AE9059">
            <v>100</v>
          </cell>
          <cell r="AF9059">
            <v>340</v>
          </cell>
        </row>
        <row r="9060">
          <cell r="A9060">
            <v>44226</v>
          </cell>
          <cell r="AC9060">
            <v>11</v>
          </cell>
          <cell r="AE9060">
            <v>100</v>
          </cell>
          <cell r="AF9060" t="str">
            <v/>
          </cell>
        </row>
        <row r="9061">
          <cell r="A9061">
            <v>44226</v>
          </cell>
          <cell r="AC9061">
            <v>21</v>
          </cell>
          <cell r="AE9061">
            <v>100</v>
          </cell>
          <cell r="AF9061" t="str">
            <v/>
          </cell>
        </row>
        <row r="9062">
          <cell r="A9062">
            <v>44226</v>
          </cell>
          <cell r="AC9062">
            <v>11</v>
          </cell>
          <cell r="AE9062">
            <v>100</v>
          </cell>
          <cell r="AF9062" t="str">
            <v/>
          </cell>
        </row>
        <row r="9063">
          <cell r="A9063">
            <v>44226</v>
          </cell>
          <cell r="AC9063">
            <v>7</v>
          </cell>
          <cell r="AE9063">
            <v>100</v>
          </cell>
          <cell r="AF9063" t="str">
            <v/>
          </cell>
        </row>
        <row r="9064">
          <cell r="A9064">
            <v>44226</v>
          </cell>
          <cell r="AB9064" t="str">
            <v>2nd</v>
          </cell>
          <cell r="AC9064">
            <v>2.6</v>
          </cell>
          <cell r="AE9064">
            <v>100</v>
          </cell>
          <cell r="AF9064" t="str">
            <v/>
          </cell>
        </row>
        <row r="9065">
          <cell r="A9065">
            <v>44226</v>
          </cell>
          <cell r="AB9065" t="str">
            <v>WON</v>
          </cell>
          <cell r="AC9065">
            <v>6.1</v>
          </cell>
          <cell r="AE9065">
            <v>100</v>
          </cell>
          <cell r="AF9065">
            <v>610</v>
          </cell>
        </row>
        <row r="9066">
          <cell r="A9066">
            <v>44226</v>
          </cell>
          <cell r="AC9066">
            <v>12</v>
          </cell>
          <cell r="AE9066">
            <v>100</v>
          </cell>
          <cell r="AF9066" t="str">
            <v/>
          </cell>
        </row>
        <row r="9067">
          <cell r="A9067">
            <v>44226</v>
          </cell>
          <cell r="AC9067">
            <v>5</v>
          </cell>
          <cell r="AE9067">
            <v>100</v>
          </cell>
          <cell r="AF9067" t="str">
            <v/>
          </cell>
        </row>
        <row r="9068">
          <cell r="A9068">
            <v>44226</v>
          </cell>
          <cell r="AB9068" t="str">
            <v>Ntd</v>
          </cell>
          <cell r="AC9068">
            <v>3.2</v>
          </cell>
          <cell r="AE9068">
            <v>100</v>
          </cell>
          <cell r="AF9068" t="str">
            <v/>
          </cell>
        </row>
        <row r="9069">
          <cell r="A9069">
            <v>44226</v>
          </cell>
          <cell r="AB9069" t="str">
            <v>2nd</v>
          </cell>
          <cell r="AC9069">
            <v>2.5</v>
          </cell>
          <cell r="AE9069">
            <v>100</v>
          </cell>
          <cell r="AF9069" t="str">
            <v/>
          </cell>
        </row>
        <row r="9070">
          <cell r="A9070">
            <v>44226</v>
          </cell>
          <cell r="AB9070" t="str">
            <v>WON</v>
          </cell>
          <cell r="AC9070">
            <v>10.6</v>
          </cell>
          <cell r="AE9070">
            <v>100</v>
          </cell>
          <cell r="AF9070">
            <v>1060</v>
          </cell>
        </row>
        <row r="9071">
          <cell r="A9071">
            <v>44226</v>
          </cell>
          <cell r="AC9071">
            <v>17</v>
          </cell>
          <cell r="AE9071">
            <v>100</v>
          </cell>
          <cell r="AF9071" t="str">
            <v/>
          </cell>
        </row>
        <row r="9072">
          <cell r="A9072">
            <v>44226</v>
          </cell>
          <cell r="AB9072" t="str">
            <v>2nd</v>
          </cell>
          <cell r="AC9072">
            <v>4.2</v>
          </cell>
          <cell r="AE9072">
            <v>100</v>
          </cell>
          <cell r="AF9072" t="str">
            <v/>
          </cell>
        </row>
        <row r="9073">
          <cell r="A9073">
            <v>44226</v>
          </cell>
          <cell r="AC9073">
            <v>5.5</v>
          </cell>
          <cell r="AE9073">
            <v>100</v>
          </cell>
          <cell r="AF9073" t="str">
            <v/>
          </cell>
        </row>
        <row r="9074">
          <cell r="A9074">
            <v>44226</v>
          </cell>
          <cell r="AC9074">
            <v>6</v>
          </cell>
          <cell r="AE9074">
            <v>100</v>
          </cell>
          <cell r="AF9074" t="str">
            <v/>
          </cell>
        </row>
        <row r="9075">
          <cell r="A9075">
            <v>44226</v>
          </cell>
          <cell r="AC9075">
            <v>9</v>
          </cell>
          <cell r="AE9075">
            <v>100</v>
          </cell>
          <cell r="AF9075" t="str">
            <v/>
          </cell>
        </row>
        <row r="9076">
          <cell r="A9076">
            <v>44226</v>
          </cell>
          <cell r="AB9076" t="str">
            <v>3rd</v>
          </cell>
          <cell r="AC9076">
            <v>6.5</v>
          </cell>
          <cell r="AE9076">
            <v>100</v>
          </cell>
          <cell r="AF9076" t="str">
            <v/>
          </cell>
        </row>
        <row r="9077">
          <cell r="A9077">
            <v>44226</v>
          </cell>
          <cell r="AB9077" t="str">
            <v>2nd</v>
          </cell>
          <cell r="AC9077">
            <v>2.7</v>
          </cell>
          <cell r="AE9077">
            <v>100</v>
          </cell>
          <cell r="AF9077" t="str">
            <v/>
          </cell>
        </row>
        <row r="9078">
          <cell r="A9078">
            <v>44226</v>
          </cell>
          <cell r="AC9078">
            <v>7</v>
          </cell>
          <cell r="AE9078">
            <v>100</v>
          </cell>
          <cell r="AF9078" t="str">
            <v/>
          </cell>
        </row>
        <row r="9079">
          <cell r="A9079">
            <v>44226</v>
          </cell>
          <cell r="AB9079" t="str">
            <v>WON</v>
          </cell>
          <cell r="AC9079">
            <v>4.2</v>
          </cell>
          <cell r="AE9079">
            <v>100</v>
          </cell>
          <cell r="AF9079">
            <v>420</v>
          </cell>
        </row>
        <row r="9080">
          <cell r="A9080">
            <v>44226</v>
          </cell>
          <cell r="AC9080">
            <v>41</v>
          </cell>
          <cell r="AE9080">
            <v>100</v>
          </cell>
          <cell r="AF9080" t="str">
            <v/>
          </cell>
        </row>
        <row r="9081">
          <cell r="A9081">
            <v>44226</v>
          </cell>
          <cell r="AC9081">
            <v>7</v>
          </cell>
          <cell r="AE9081">
            <v>100</v>
          </cell>
          <cell r="AF9081" t="str">
            <v/>
          </cell>
        </row>
        <row r="9082">
          <cell r="A9082">
            <v>44226</v>
          </cell>
          <cell r="AC9082">
            <v>16</v>
          </cell>
          <cell r="AE9082">
            <v>100</v>
          </cell>
          <cell r="AF9082" t="str">
            <v/>
          </cell>
        </row>
        <row r="9083">
          <cell r="A9083">
            <v>44226</v>
          </cell>
          <cell r="AC9083">
            <v>9</v>
          </cell>
          <cell r="AE9083">
            <v>100</v>
          </cell>
          <cell r="AF9083" t="str">
            <v/>
          </cell>
        </row>
        <row r="9084">
          <cell r="A9084">
            <v>44226</v>
          </cell>
          <cell r="AC9084">
            <v>26</v>
          </cell>
          <cell r="AE9084">
            <v>100</v>
          </cell>
          <cell r="AF9084" t="str">
            <v/>
          </cell>
        </row>
        <row r="9085">
          <cell r="A9085">
            <v>44226</v>
          </cell>
          <cell r="AC9085">
            <v>8</v>
          </cell>
          <cell r="AE9085">
            <v>100</v>
          </cell>
          <cell r="AF9085" t="str">
            <v/>
          </cell>
        </row>
        <row r="9086">
          <cell r="A9086">
            <v>44226</v>
          </cell>
          <cell r="AC9086">
            <v>11</v>
          </cell>
          <cell r="AE9086">
            <v>100</v>
          </cell>
          <cell r="AF9086" t="str">
            <v/>
          </cell>
        </row>
        <row r="9087">
          <cell r="A9087">
            <v>44226</v>
          </cell>
          <cell r="AC9087">
            <v>15</v>
          </cell>
          <cell r="AE9087">
            <v>100</v>
          </cell>
          <cell r="AF9087" t="str">
            <v/>
          </cell>
        </row>
        <row r="9088">
          <cell r="A9088">
            <v>44226</v>
          </cell>
          <cell r="AB9088" t="str">
            <v>WON</v>
          </cell>
          <cell r="AC9088">
            <v>1.2</v>
          </cell>
          <cell r="AE9088">
            <v>100</v>
          </cell>
          <cell r="AF9088">
            <v>120</v>
          </cell>
        </row>
        <row r="9089">
          <cell r="A9089">
            <v>44226</v>
          </cell>
          <cell r="AB9089" t="str">
            <v>3rd</v>
          </cell>
          <cell r="AC9089">
            <v>8.5</v>
          </cell>
          <cell r="AE9089">
            <v>100</v>
          </cell>
          <cell r="AF9089" t="str">
            <v/>
          </cell>
        </row>
        <row r="9090">
          <cell r="A9090">
            <v>44226</v>
          </cell>
          <cell r="AC9090">
            <v>5</v>
          </cell>
          <cell r="AE9090">
            <v>100</v>
          </cell>
          <cell r="AF9090" t="str">
            <v/>
          </cell>
        </row>
        <row r="9091">
          <cell r="A9091">
            <v>44226</v>
          </cell>
          <cell r="AC9091">
            <v>31</v>
          </cell>
          <cell r="AE9091">
            <v>100</v>
          </cell>
          <cell r="AF9091" t="str">
            <v/>
          </cell>
        </row>
        <row r="9092">
          <cell r="A9092">
            <v>44233</v>
          </cell>
          <cell r="AB9092" t="str">
            <v>2nd</v>
          </cell>
          <cell r="AC9092">
            <v>7</v>
          </cell>
          <cell r="AE9092">
            <v>100</v>
          </cell>
          <cell r="AF9092" t="str">
            <v/>
          </cell>
        </row>
        <row r="9093">
          <cell r="A9093">
            <v>44233</v>
          </cell>
          <cell r="AC9093">
            <v>11</v>
          </cell>
          <cell r="AE9093">
            <v>100</v>
          </cell>
          <cell r="AF9093" t="str">
            <v/>
          </cell>
        </row>
        <row r="9094">
          <cell r="A9094">
            <v>44233</v>
          </cell>
          <cell r="AB9094" t="str">
            <v>WON</v>
          </cell>
          <cell r="AC9094">
            <v>1.9</v>
          </cell>
          <cell r="AE9094">
            <v>100</v>
          </cell>
          <cell r="AF9094">
            <v>190</v>
          </cell>
        </row>
        <row r="9095">
          <cell r="A9095">
            <v>44233</v>
          </cell>
          <cell r="AB9095" t="str">
            <v>3rd</v>
          </cell>
          <cell r="AC9095">
            <v>6.5</v>
          </cell>
          <cell r="AE9095">
            <v>100</v>
          </cell>
          <cell r="AF9095" t="str">
            <v/>
          </cell>
        </row>
        <row r="9096">
          <cell r="A9096">
            <v>44233</v>
          </cell>
          <cell r="AC9096">
            <v>12</v>
          </cell>
          <cell r="AE9096">
            <v>100</v>
          </cell>
          <cell r="AF9096" t="str">
            <v/>
          </cell>
        </row>
        <row r="9097">
          <cell r="A9097">
            <v>44233</v>
          </cell>
          <cell r="AB9097" t="str">
            <v>2nd</v>
          </cell>
          <cell r="AC9097">
            <v>4.2</v>
          </cell>
          <cell r="AE9097">
            <v>100</v>
          </cell>
          <cell r="AF9097" t="str">
            <v/>
          </cell>
        </row>
        <row r="9098">
          <cell r="A9098">
            <v>44233</v>
          </cell>
          <cell r="AB9098" t="str">
            <v>3rd</v>
          </cell>
          <cell r="AC9098">
            <v>7.5</v>
          </cell>
          <cell r="AE9098">
            <v>100</v>
          </cell>
          <cell r="AF9098" t="str">
            <v/>
          </cell>
        </row>
        <row r="9099">
          <cell r="A9099">
            <v>44233</v>
          </cell>
          <cell r="AC9099">
            <v>6</v>
          </cell>
          <cell r="AE9099">
            <v>100</v>
          </cell>
          <cell r="AF9099" t="str">
            <v/>
          </cell>
        </row>
        <row r="9100">
          <cell r="A9100">
            <v>44233</v>
          </cell>
          <cell r="AC9100">
            <v>4.8</v>
          </cell>
          <cell r="AE9100">
            <v>100</v>
          </cell>
          <cell r="AF9100" t="str">
            <v/>
          </cell>
        </row>
        <row r="9101">
          <cell r="A9101">
            <v>44233</v>
          </cell>
          <cell r="AB9101" t="str">
            <v>WON</v>
          </cell>
          <cell r="AC9101">
            <v>14</v>
          </cell>
          <cell r="AE9101">
            <v>100</v>
          </cell>
          <cell r="AF9101">
            <v>1400</v>
          </cell>
        </row>
        <row r="9102">
          <cell r="A9102">
            <v>44233</v>
          </cell>
          <cell r="AB9102" t="str">
            <v>WON</v>
          </cell>
          <cell r="AC9102">
            <v>2.9</v>
          </cell>
          <cell r="AE9102">
            <v>100</v>
          </cell>
          <cell r="AF9102">
            <v>290</v>
          </cell>
        </row>
        <row r="9103">
          <cell r="A9103">
            <v>44233</v>
          </cell>
          <cell r="AC9103">
            <v>14</v>
          </cell>
          <cell r="AE9103">
            <v>100</v>
          </cell>
          <cell r="AF9103" t="str">
            <v/>
          </cell>
        </row>
        <row r="9104">
          <cell r="A9104">
            <v>44233</v>
          </cell>
          <cell r="AB9104" t="str">
            <v>Ntd</v>
          </cell>
          <cell r="AC9104">
            <v>3.2</v>
          </cell>
          <cell r="AE9104">
            <v>100</v>
          </cell>
          <cell r="AF9104" t="str">
            <v/>
          </cell>
        </row>
        <row r="9105">
          <cell r="A9105">
            <v>44233</v>
          </cell>
          <cell r="AC9105">
            <v>7</v>
          </cell>
          <cell r="AE9105">
            <v>100</v>
          </cell>
          <cell r="AF9105" t="str">
            <v/>
          </cell>
        </row>
        <row r="9106">
          <cell r="A9106">
            <v>44233</v>
          </cell>
          <cell r="AB9106" t="str">
            <v>2nd</v>
          </cell>
          <cell r="AC9106">
            <v>18</v>
          </cell>
          <cell r="AE9106">
            <v>100</v>
          </cell>
          <cell r="AF9106" t="str">
            <v/>
          </cell>
        </row>
        <row r="9107">
          <cell r="A9107">
            <v>44233</v>
          </cell>
          <cell r="AB9107" t="str">
            <v>WON</v>
          </cell>
          <cell r="AC9107">
            <v>3.8</v>
          </cell>
          <cell r="AE9107">
            <v>100</v>
          </cell>
          <cell r="AF9107">
            <v>380</v>
          </cell>
        </row>
        <row r="9108">
          <cell r="A9108">
            <v>44233</v>
          </cell>
          <cell r="AB9108" t="str">
            <v>2nd</v>
          </cell>
          <cell r="AC9108">
            <v>10</v>
          </cell>
          <cell r="AE9108">
            <v>100</v>
          </cell>
          <cell r="AF9108" t="str">
            <v/>
          </cell>
        </row>
        <row r="9109">
          <cell r="A9109">
            <v>44233</v>
          </cell>
          <cell r="AB9109" t="str">
            <v>3rd</v>
          </cell>
          <cell r="AC9109">
            <v>4.5999999999999996</v>
          </cell>
          <cell r="AE9109">
            <v>100</v>
          </cell>
          <cell r="AF9109" t="str">
            <v/>
          </cell>
        </row>
        <row r="9110">
          <cell r="A9110">
            <v>44233</v>
          </cell>
          <cell r="AC9110">
            <v>8.5</v>
          </cell>
          <cell r="AE9110">
            <v>100</v>
          </cell>
          <cell r="AF9110" t="str">
            <v/>
          </cell>
        </row>
        <row r="9111">
          <cell r="A9111">
            <v>44233</v>
          </cell>
          <cell r="AC9111">
            <v>18</v>
          </cell>
          <cell r="AE9111">
            <v>100</v>
          </cell>
          <cell r="AF9111" t="str">
            <v/>
          </cell>
        </row>
        <row r="9112">
          <cell r="A9112">
            <v>44233</v>
          </cell>
          <cell r="AB9112" t="str">
            <v>3rd</v>
          </cell>
          <cell r="AC9112">
            <v>2.8</v>
          </cell>
          <cell r="AE9112">
            <v>100</v>
          </cell>
          <cell r="AF9112" t="str">
            <v/>
          </cell>
        </row>
        <row r="9113">
          <cell r="A9113">
            <v>44233</v>
          </cell>
          <cell r="AB9113" t="str">
            <v>WON</v>
          </cell>
          <cell r="AC9113">
            <v>3.7</v>
          </cell>
          <cell r="AE9113">
            <v>100</v>
          </cell>
          <cell r="AF9113">
            <v>370</v>
          </cell>
        </row>
        <row r="9114">
          <cell r="A9114">
            <v>44233</v>
          </cell>
          <cell r="AC9114">
            <v>9</v>
          </cell>
          <cell r="AE9114">
            <v>100</v>
          </cell>
          <cell r="AF9114" t="str">
            <v/>
          </cell>
        </row>
        <row r="9115">
          <cell r="A9115">
            <v>44233</v>
          </cell>
          <cell r="AC9115">
            <v>9.5</v>
          </cell>
          <cell r="AE9115">
            <v>100</v>
          </cell>
          <cell r="AF9115" t="str">
            <v/>
          </cell>
        </row>
        <row r="9116">
          <cell r="A9116">
            <v>44233</v>
          </cell>
          <cell r="AC9116">
            <v>51</v>
          </cell>
          <cell r="AE9116">
            <v>100</v>
          </cell>
          <cell r="AF9116" t="str">
            <v/>
          </cell>
        </row>
        <row r="9117">
          <cell r="A9117">
            <v>44233</v>
          </cell>
          <cell r="AC9117">
            <v>3.2</v>
          </cell>
          <cell r="AE9117">
            <v>100</v>
          </cell>
          <cell r="AF9117" t="str">
            <v/>
          </cell>
        </row>
        <row r="9118">
          <cell r="A9118">
            <v>44233</v>
          </cell>
          <cell r="AB9118" t="str">
            <v>3rd</v>
          </cell>
          <cell r="AC9118">
            <v>3.3</v>
          </cell>
          <cell r="AE9118">
            <v>100</v>
          </cell>
          <cell r="AF9118" t="str">
            <v/>
          </cell>
        </row>
        <row r="9119">
          <cell r="A9119">
            <v>44233</v>
          </cell>
          <cell r="AB9119" t="str">
            <v>WON</v>
          </cell>
          <cell r="AC9119">
            <v>9.5</v>
          </cell>
          <cell r="AE9119">
            <v>100</v>
          </cell>
          <cell r="AF9119">
            <v>950</v>
          </cell>
        </row>
        <row r="9120">
          <cell r="A9120">
            <v>44233</v>
          </cell>
          <cell r="AB9120" t="str">
            <v>2nd</v>
          </cell>
          <cell r="AC9120">
            <v>6.5</v>
          </cell>
          <cell r="AE9120">
            <v>100</v>
          </cell>
          <cell r="AF9120" t="str">
            <v/>
          </cell>
        </row>
        <row r="9121">
          <cell r="A9121">
            <v>44233</v>
          </cell>
          <cell r="AC9121">
            <v>26</v>
          </cell>
          <cell r="AE9121">
            <v>100</v>
          </cell>
          <cell r="AF9121" t="str">
            <v/>
          </cell>
        </row>
        <row r="9122">
          <cell r="A9122">
            <v>44233</v>
          </cell>
          <cell r="AC9122">
            <v>4.5999999999999996</v>
          </cell>
          <cell r="AE9122">
            <v>100</v>
          </cell>
          <cell r="AF9122" t="str">
            <v/>
          </cell>
        </row>
        <row r="9123">
          <cell r="A9123">
            <v>44233</v>
          </cell>
          <cell r="AC9123">
            <v>8.5</v>
          </cell>
          <cell r="AE9123">
            <v>100</v>
          </cell>
          <cell r="AF9123" t="str">
            <v/>
          </cell>
        </row>
        <row r="9124">
          <cell r="A9124">
            <v>44233</v>
          </cell>
          <cell r="AB9124" t="str">
            <v>3rd</v>
          </cell>
          <cell r="AC9124">
            <v>7.5</v>
          </cell>
          <cell r="AE9124">
            <v>100</v>
          </cell>
          <cell r="AF9124" t="str">
            <v/>
          </cell>
        </row>
        <row r="9125">
          <cell r="A9125">
            <v>44233</v>
          </cell>
          <cell r="AB9125" t="str">
            <v>2nd</v>
          </cell>
          <cell r="AC9125">
            <v>15</v>
          </cell>
          <cell r="AE9125">
            <v>100</v>
          </cell>
          <cell r="AF9125" t="str">
            <v/>
          </cell>
        </row>
        <row r="9126">
          <cell r="A9126">
            <v>44233</v>
          </cell>
          <cell r="AC9126">
            <v>4.2</v>
          </cell>
          <cell r="AE9126">
            <v>100</v>
          </cell>
          <cell r="AF9126" t="str">
            <v/>
          </cell>
        </row>
        <row r="9127">
          <cell r="A9127">
            <v>44240</v>
          </cell>
          <cell r="AC9127">
            <v>4.8</v>
          </cell>
          <cell r="AE9127">
            <v>100</v>
          </cell>
          <cell r="AF9127" t="str">
            <v/>
          </cell>
        </row>
        <row r="9128">
          <cell r="A9128">
            <v>44240</v>
          </cell>
          <cell r="AB9128" t="str">
            <v>2nd</v>
          </cell>
          <cell r="AC9128">
            <v>9.5</v>
          </cell>
          <cell r="AE9128">
            <v>100</v>
          </cell>
          <cell r="AF9128" t="str">
            <v/>
          </cell>
        </row>
        <row r="9129">
          <cell r="A9129">
            <v>44240</v>
          </cell>
          <cell r="AB9129" t="str">
            <v>WON</v>
          </cell>
          <cell r="AC9129">
            <v>2.6</v>
          </cell>
          <cell r="AE9129">
            <v>100</v>
          </cell>
          <cell r="AF9129">
            <v>260</v>
          </cell>
        </row>
        <row r="9130">
          <cell r="A9130">
            <v>44240</v>
          </cell>
          <cell r="AC9130">
            <v>8</v>
          </cell>
          <cell r="AE9130">
            <v>100</v>
          </cell>
          <cell r="AF9130" t="str">
            <v/>
          </cell>
        </row>
        <row r="9131">
          <cell r="A9131">
            <v>44240</v>
          </cell>
          <cell r="AC9131">
            <v>17</v>
          </cell>
          <cell r="AE9131">
            <v>100</v>
          </cell>
          <cell r="AF9131" t="str">
            <v/>
          </cell>
        </row>
        <row r="9132">
          <cell r="A9132">
            <v>44240</v>
          </cell>
          <cell r="AB9132" t="str">
            <v>WON</v>
          </cell>
          <cell r="AC9132">
            <v>2.15</v>
          </cell>
          <cell r="AE9132">
            <v>100</v>
          </cell>
          <cell r="AF9132">
            <v>215</v>
          </cell>
        </row>
        <row r="9133">
          <cell r="A9133">
            <v>44240</v>
          </cell>
          <cell r="AB9133" t="str">
            <v>3rd</v>
          </cell>
          <cell r="AC9133">
            <v>5.5</v>
          </cell>
          <cell r="AE9133">
            <v>100</v>
          </cell>
          <cell r="AF9133" t="str">
            <v/>
          </cell>
        </row>
        <row r="9134">
          <cell r="A9134">
            <v>44240</v>
          </cell>
          <cell r="AC9134">
            <v>71</v>
          </cell>
          <cell r="AE9134">
            <v>100</v>
          </cell>
          <cell r="AF9134" t="str">
            <v/>
          </cell>
        </row>
        <row r="9135">
          <cell r="A9135">
            <v>44240</v>
          </cell>
          <cell r="AC9135">
            <v>26</v>
          </cell>
          <cell r="AE9135">
            <v>100</v>
          </cell>
          <cell r="AF9135" t="str">
            <v/>
          </cell>
        </row>
        <row r="9136">
          <cell r="A9136">
            <v>44240</v>
          </cell>
          <cell r="AB9136" t="str">
            <v>2nd</v>
          </cell>
          <cell r="AC9136">
            <v>5</v>
          </cell>
          <cell r="AE9136">
            <v>100</v>
          </cell>
          <cell r="AF9136" t="str">
            <v/>
          </cell>
        </row>
        <row r="9137">
          <cell r="A9137">
            <v>44240</v>
          </cell>
          <cell r="AC9137">
            <v>2.1</v>
          </cell>
          <cell r="AE9137">
            <v>100</v>
          </cell>
          <cell r="AF9137" t="str">
            <v/>
          </cell>
        </row>
        <row r="9138">
          <cell r="A9138">
            <v>44240</v>
          </cell>
          <cell r="AC9138">
            <v>8.5</v>
          </cell>
          <cell r="AE9138">
            <v>100</v>
          </cell>
          <cell r="AF9138" t="str">
            <v/>
          </cell>
        </row>
        <row r="9139">
          <cell r="A9139">
            <v>44240</v>
          </cell>
          <cell r="AB9139" t="str">
            <v>L/scr</v>
          </cell>
          <cell r="AC9139">
            <v>1</v>
          </cell>
          <cell r="AE9139" t="str">
            <v/>
          </cell>
          <cell r="AF9139" t="str">
            <v/>
          </cell>
        </row>
        <row r="9140">
          <cell r="A9140">
            <v>44240</v>
          </cell>
          <cell r="AC9140">
            <v>11</v>
          </cell>
          <cell r="AE9140">
            <v>100</v>
          </cell>
          <cell r="AF9140" t="str">
            <v/>
          </cell>
        </row>
        <row r="9141">
          <cell r="A9141">
            <v>44240</v>
          </cell>
          <cell r="AB9141" t="str">
            <v>2nd</v>
          </cell>
          <cell r="AC9141">
            <v>9</v>
          </cell>
          <cell r="AE9141">
            <v>100</v>
          </cell>
          <cell r="AF9141" t="str">
            <v/>
          </cell>
        </row>
        <row r="9142">
          <cell r="A9142">
            <v>44240</v>
          </cell>
          <cell r="AB9142" t="str">
            <v>2nd</v>
          </cell>
          <cell r="AC9142">
            <v>4.5999999999999996</v>
          </cell>
          <cell r="AE9142">
            <v>100</v>
          </cell>
          <cell r="AF9142" t="str">
            <v/>
          </cell>
        </row>
        <row r="9143">
          <cell r="A9143">
            <v>44240</v>
          </cell>
          <cell r="AC9143">
            <v>11</v>
          </cell>
          <cell r="AE9143">
            <v>100</v>
          </cell>
          <cell r="AF9143" t="str">
            <v/>
          </cell>
        </row>
        <row r="9144">
          <cell r="A9144">
            <v>44240</v>
          </cell>
          <cell r="AC9144">
            <v>5.5</v>
          </cell>
          <cell r="AE9144">
            <v>100</v>
          </cell>
          <cell r="AF9144" t="str">
            <v/>
          </cell>
        </row>
        <row r="9145">
          <cell r="A9145">
            <v>44240</v>
          </cell>
          <cell r="AB9145" t="str">
            <v>3rd</v>
          </cell>
          <cell r="AC9145">
            <v>11</v>
          </cell>
          <cell r="AE9145">
            <v>100</v>
          </cell>
          <cell r="AF9145" t="str">
            <v/>
          </cell>
        </row>
        <row r="9146">
          <cell r="A9146">
            <v>44240</v>
          </cell>
          <cell r="AB9146" t="str">
            <v>WON</v>
          </cell>
          <cell r="AC9146">
            <v>3.6</v>
          </cell>
          <cell r="AE9146">
            <v>100</v>
          </cell>
          <cell r="AF9146">
            <v>360</v>
          </cell>
        </row>
        <row r="9147">
          <cell r="A9147">
            <v>44240</v>
          </cell>
          <cell r="AC9147">
            <v>12</v>
          </cell>
          <cell r="AE9147">
            <v>100</v>
          </cell>
          <cell r="AF9147" t="str">
            <v/>
          </cell>
        </row>
        <row r="9148">
          <cell r="A9148">
            <v>44240</v>
          </cell>
          <cell r="AB9148" t="str">
            <v>2nd</v>
          </cell>
          <cell r="AC9148">
            <v>6</v>
          </cell>
          <cell r="AE9148">
            <v>100</v>
          </cell>
          <cell r="AF9148" t="str">
            <v/>
          </cell>
        </row>
        <row r="9149">
          <cell r="A9149">
            <v>44240</v>
          </cell>
          <cell r="AB9149" t="str">
            <v>WON</v>
          </cell>
          <cell r="AC9149">
            <v>3.6</v>
          </cell>
          <cell r="AE9149">
            <v>100</v>
          </cell>
          <cell r="AF9149">
            <v>360</v>
          </cell>
        </row>
        <row r="9150">
          <cell r="A9150">
            <v>44240</v>
          </cell>
          <cell r="AC9150">
            <v>5.5</v>
          </cell>
          <cell r="AE9150">
            <v>100</v>
          </cell>
          <cell r="AF9150" t="str">
            <v/>
          </cell>
        </row>
        <row r="9151">
          <cell r="A9151">
            <v>44240</v>
          </cell>
          <cell r="AB9151" t="str">
            <v>3rd</v>
          </cell>
          <cell r="AC9151">
            <v>21</v>
          </cell>
          <cell r="AE9151">
            <v>100</v>
          </cell>
          <cell r="AF9151" t="str">
            <v/>
          </cell>
        </row>
        <row r="9152">
          <cell r="A9152">
            <v>44240</v>
          </cell>
          <cell r="AB9152" t="str">
            <v>2nd</v>
          </cell>
          <cell r="AC9152">
            <v>4.8</v>
          </cell>
          <cell r="AE9152">
            <v>100</v>
          </cell>
          <cell r="AF9152" t="str">
            <v/>
          </cell>
        </row>
        <row r="9153">
          <cell r="A9153">
            <v>44240</v>
          </cell>
          <cell r="AB9153" t="str">
            <v>WON</v>
          </cell>
          <cell r="AC9153">
            <v>13.4</v>
          </cell>
          <cell r="AE9153">
            <v>100</v>
          </cell>
          <cell r="AF9153">
            <v>1340</v>
          </cell>
        </row>
        <row r="9154">
          <cell r="A9154">
            <v>44240</v>
          </cell>
          <cell r="AC9154">
            <v>21</v>
          </cell>
          <cell r="AE9154">
            <v>100</v>
          </cell>
          <cell r="AF9154" t="str">
            <v/>
          </cell>
        </row>
        <row r="9155">
          <cell r="A9155">
            <v>44240</v>
          </cell>
          <cell r="AC9155">
            <v>5.5</v>
          </cell>
          <cell r="AE9155">
            <v>100</v>
          </cell>
          <cell r="AF9155" t="str">
            <v/>
          </cell>
        </row>
        <row r="9156">
          <cell r="A9156">
            <v>44240</v>
          </cell>
          <cell r="AB9156" t="str">
            <v>3rd</v>
          </cell>
          <cell r="AC9156">
            <v>10</v>
          </cell>
          <cell r="AE9156">
            <v>100</v>
          </cell>
          <cell r="AF9156" t="str">
            <v/>
          </cell>
        </row>
        <row r="9157">
          <cell r="A9157">
            <v>44240</v>
          </cell>
          <cell r="AC9157">
            <v>2.2999999999999998</v>
          </cell>
          <cell r="AE9157">
            <v>100</v>
          </cell>
          <cell r="AF9157" t="str">
            <v/>
          </cell>
        </row>
        <row r="9158">
          <cell r="A9158">
            <v>44240</v>
          </cell>
          <cell r="AB9158" t="str">
            <v>2nd</v>
          </cell>
          <cell r="AC9158">
            <v>10</v>
          </cell>
          <cell r="AE9158">
            <v>100</v>
          </cell>
          <cell r="AF9158" t="str">
            <v/>
          </cell>
        </row>
        <row r="9159">
          <cell r="A9159">
            <v>44240</v>
          </cell>
          <cell r="AB9159" t="str">
            <v>WON</v>
          </cell>
          <cell r="AC9159">
            <v>4.8</v>
          </cell>
          <cell r="AE9159">
            <v>100</v>
          </cell>
          <cell r="AF9159">
            <v>480</v>
          </cell>
        </row>
        <row r="9160">
          <cell r="A9160">
            <v>44240</v>
          </cell>
          <cell r="AC9160">
            <v>12</v>
          </cell>
          <cell r="AE9160">
            <v>100</v>
          </cell>
          <cell r="AF9160" t="str">
            <v/>
          </cell>
        </row>
        <row r="9161">
          <cell r="A9161">
            <v>44240</v>
          </cell>
          <cell r="AC9161">
            <v>12</v>
          </cell>
          <cell r="AE9161">
            <v>100</v>
          </cell>
          <cell r="AF9161" t="str">
            <v/>
          </cell>
        </row>
        <row r="9162">
          <cell r="A9162">
            <v>44240</v>
          </cell>
          <cell r="AB9162" t="str">
            <v>3rd</v>
          </cell>
          <cell r="AC9162">
            <v>8</v>
          </cell>
          <cell r="AE9162">
            <v>100</v>
          </cell>
          <cell r="AF9162" t="str">
            <v/>
          </cell>
        </row>
        <row r="9163">
          <cell r="A9163">
            <v>44240</v>
          </cell>
          <cell r="AC9163">
            <v>13</v>
          </cell>
          <cell r="AE9163">
            <v>100</v>
          </cell>
          <cell r="AF9163" t="str">
            <v/>
          </cell>
        </row>
        <row r="9164">
          <cell r="A9164">
            <v>44240</v>
          </cell>
          <cell r="AC9164">
            <v>9.5</v>
          </cell>
          <cell r="AE9164">
            <v>100</v>
          </cell>
          <cell r="AF9164" t="str">
            <v/>
          </cell>
        </row>
        <row r="9165">
          <cell r="A9165">
            <v>44240</v>
          </cell>
          <cell r="AB9165" t="str">
            <v>2nd</v>
          </cell>
          <cell r="AC9165">
            <v>3.2</v>
          </cell>
          <cell r="AE9165">
            <v>100</v>
          </cell>
          <cell r="AF9165" t="str">
            <v/>
          </cell>
        </row>
        <row r="9166">
          <cell r="A9166">
            <v>44240</v>
          </cell>
          <cell r="AC9166">
            <v>5</v>
          </cell>
          <cell r="AE9166">
            <v>100</v>
          </cell>
          <cell r="AF9166" t="str">
            <v/>
          </cell>
        </row>
        <row r="9167">
          <cell r="A9167">
            <v>44247</v>
          </cell>
          <cell r="AB9167" t="str">
            <v>WON</v>
          </cell>
          <cell r="AC9167">
            <v>2.5</v>
          </cell>
          <cell r="AE9167">
            <v>100</v>
          </cell>
          <cell r="AF9167">
            <v>250</v>
          </cell>
        </row>
        <row r="9168">
          <cell r="A9168">
            <v>44247</v>
          </cell>
          <cell r="AC9168">
            <v>10</v>
          </cell>
          <cell r="AE9168">
            <v>100</v>
          </cell>
          <cell r="AF9168" t="str">
            <v/>
          </cell>
        </row>
        <row r="9169">
          <cell r="A9169">
            <v>44247</v>
          </cell>
          <cell r="AB9169" t="str">
            <v>3rd</v>
          </cell>
          <cell r="AC9169">
            <v>7.5</v>
          </cell>
          <cell r="AE9169">
            <v>100</v>
          </cell>
          <cell r="AF9169" t="str">
            <v/>
          </cell>
        </row>
        <row r="9170">
          <cell r="A9170">
            <v>44247</v>
          </cell>
          <cell r="AC9170">
            <v>5.5</v>
          </cell>
          <cell r="AE9170">
            <v>100</v>
          </cell>
          <cell r="AF9170" t="str">
            <v/>
          </cell>
        </row>
        <row r="9171">
          <cell r="A9171">
            <v>44247</v>
          </cell>
          <cell r="AC9171">
            <v>6.5</v>
          </cell>
          <cell r="AE9171">
            <v>100</v>
          </cell>
          <cell r="AF9171" t="str">
            <v/>
          </cell>
        </row>
        <row r="9172">
          <cell r="A9172">
            <v>44247</v>
          </cell>
          <cell r="AB9172" t="str">
            <v>2nd</v>
          </cell>
          <cell r="AC9172">
            <v>3.4</v>
          </cell>
          <cell r="AE9172">
            <v>100</v>
          </cell>
          <cell r="AF9172" t="str">
            <v/>
          </cell>
        </row>
        <row r="9173">
          <cell r="A9173">
            <v>44247</v>
          </cell>
          <cell r="AB9173" t="str">
            <v>WON</v>
          </cell>
          <cell r="AC9173">
            <v>3</v>
          </cell>
          <cell r="AE9173">
            <v>100</v>
          </cell>
          <cell r="AF9173">
            <v>300</v>
          </cell>
        </row>
        <row r="9174">
          <cell r="A9174">
            <v>44247</v>
          </cell>
          <cell r="AB9174" t="str">
            <v>Ntd</v>
          </cell>
          <cell r="AC9174">
            <v>6</v>
          </cell>
          <cell r="AE9174">
            <v>100</v>
          </cell>
          <cell r="AF9174" t="str">
            <v/>
          </cell>
        </row>
        <row r="9175">
          <cell r="A9175">
            <v>44247</v>
          </cell>
          <cell r="AC9175">
            <v>8</v>
          </cell>
          <cell r="AE9175">
            <v>100</v>
          </cell>
          <cell r="AF9175" t="str">
            <v/>
          </cell>
        </row>
        <row r="9176">
          <cell r="A9176">
            <v>44247</v>
          </cell>
          <cell r="AC9176">
            <v>51</v>
          </cell>
          <cell r="AE9176">
            <v>100</v>
          </cell>
          <cell r="AF9176" t="str">
            <v/>
          </cell>
        </row>
        <row r="9177">
          <cell r="A9177">
            <v>44247</v>
          </cell>
          <cell r="AB9177" t="str">
            <v>2nd</v>
          </cell>
          <cell r="AC9177">
            <v>4</v>
          </cell>
          <cell r="AE9177">
            <v>100</v>
          </cell>
          <cell r="AF9177" t="str">
            <v/>
          </cell>
        </row>
        <row r="9178">
          <cell r="A9178">
            <v>44247</v>
          </cell>
          <cell r="AC9178">
            <v>3.7</v>
          </cell>
          <cell r="AE9178">
            <v>100</v>
          </cell>
          <cell r="AF9178" t="str">
            <v/>
          </cell>
        </row>
        <row r="9179">
          <cell r="A9179">
            <v>44247</v>
          </cell>
          <cell r="AC9179">
            <v>9.5</v>
          </cell>
          <cell r="AE9179">
            <v>100</v>
          </cell>
          <cell r="AF9179" t="str">
            <v/>
          </cell>
        </row>
        <row r="9180">
          <cell r="A9180">
            <v>44247</v>
          </cell>
          <cell r="AC9180">
            <v>7</v>
          </cell>
          <cell r="AE9180">
            <v>100</v>
          </cell>
          <cell r="AF9180" t="str">
            <v/>
          </cell>
        </row>
        <row r="9181">
          <cell r="A9181">
            <v>44247</v>
          </cell>
          <cell r="AB9181" t="str">
            <v>3rd</v>
          </cell>
          <cell r="AC9181">
            <v>19</v>
          </cell>
          <cell r="AE9181">
            <v>100</v>
          </cell>
          <cell r="AF9181" t="str">
            <v/>
          </cell>
        </row>
        <row r="9182">
          <cell r="A9182">
            <v>44247</v>
          </cell>
          <cell r="AB9182" t="str">
            <v>2nd</v>
          </cell>
          <cell r="AC9182">
            <v>3.6</v>
          </cell>
          <cell r="AE9182">
            <v>100</v>
          </cell>
          <cell r="AF9182" t="str">
            <v/>
          </cell>
        </row>
        <row r="9183">
          <cell r="A9183">
            <v>44247</v>
          </cell>
          <cell r="AC9183">
            <v>9.5</v>
          </cell>
          <cell r="AE9183">
            <v>100</v>
          </cell>
          <cell r="AF9183" t="str">
            <v/>
          </cell>
        </row>
        <row r="9184">
          <cell r="A9184">
            <v>44247</v>
          </cell>
          <cell r="AC9184">
            <v>6.5</v>
          </cell>
          <cell r="AE9184">
            <v>100</v>
          </cell>
          <cell r="AF9184" t="str">
            <v/>
          </cell>
        </row>
        <row r="9185">
          <cell r="A9185">
            <v>44247</v>
          </cell>
          <cell r="AB9185" t="str">
            <v>WON</v>
          </cell>
          <cell r="AC9185">
            <v>5.5</v>
          </cell>
          <cell r="AE9185">
            <v>100</v>
          </cell>
          <cell r="AF9185">
            <v>550</v>
          </cell>
        </row>
        <row r="9186">
          <cell r="A9186">
            <v>44247</v>
          </cell>
          <cell r="AC9186">
            <v>5</v>
          </cell>
          <cell r="AE9186">
            <v>100</v>
          </cell>
          <cell r="AF9186" t="str">
            <v/>
          </cell>
        </row>
        <row r="9187">
          <cell r="A9187">
            <v>44247</v>
          </cell>
          <cell r="AB9187" t="str">
            <v>3rd</v>
          </cell>
          <cell r="AC9187">
            <v>2.8</v>
          </cell>
          <cell r="AE9187">
            <v>100</v>
          </cell>
          <cell r="AF9187" t="str">
            <v/>
          </cell>
        </row>
        <row r="9188">
          <cell r="A9188">
            <v>44247</v>
          </cell>
          <cell r="AC9188">
            <v>17</v>
          </cell>
          <cell r="AE9188">
            <v>100</v>
          </cell>
          <cell r="AF9188" t="str">
            <v/>
          </cell>
        </row>
        <row r="9189">
          <cell r="A9189">
            <v>44247</v>
          </cell>
          <cell r="AC9189">
            <v>6.5</v>
          </cell>
          <cell r="AE9189">
            <v>100</v>
          </cell>
          <cell r="AF9189" t="str">
            <v/>
          </cell>
        </row>
        <row r="9190">
          <cell r="A9190">
            <v>44247</v>
          </cell>
          <cell r="AB9190" t="str">
            <v>2nd</v>
          </cell>
          <cell r="AC9190">
            <v>5.5</v>
          </cell>
          <cell r="AE9190">
            <v>100</v>
          </cell>
          <cell r="AF9190" t="str">
            <v/>
          </cell>
        </row>
        <row r="9191">
          <cell r="A9191">
            <v>44247</v>
          </cell>
          <cell r="AB9191" t="str">
            <v>WON</v>
          </cell>
          <cell r="AC9191">
            <v>8.6</v>
          </cell>
          <cell r="AE9191">
            <v>100</v>
          </cell>
          <cell r="AF9191">
            <v>860</v>
          </cell>
        </row>
        <row r="9192">
          <cell r="A9192">
            <v>44247</v>
          </cell>
          <cell r="AB9192" t="str">
            <v>2nd</v>
          </cell>
          <cell r="AC9192">
            <v>4.8</v>
          </cell>
          <cell r="AE9192">
            <v>100</v>
          </cell>
          <cell r="AF9192" t="str">
            <v/>
          </cell>
        </row>
        <row r="9193">
          <cell r="A9193">
            <v>44247</v>
          </cell>
          <cell r="AC9193">
            <v>3.5</v>
          </cell>
          <cell r="AE9193">
            <v>100</v>
          </cell>
          <cell r="AF9193" t="str">
            <v/>
          </cell>
        </row>
        <row r="9194">
          <cell r="A9194">
            <v>44247</v>
          </cell>
          <cell r="AB9194" t="str">
            <v>WON</v>
          </cell>
          <cell r="AC9194">
            <v>4.4000000000000004</v>
          </cell>
          <cell r="AE9194">
            <v>100</v>
          </cell>
          <cell r="AF9194">
            <v>440.00000000000006</v>
          </cell>
        </row>
        <row r="9195">
          <cell r="A9195">
            <v>44247</v>
          </cell>
          <cell r="AC9195">
            <v>13</v>
          </cell>
          <cell r="AE9195">
            <v>100</v>
          </cell>
          <cell r="AF9195" t="str">
            <v/>
          </cell>
        </row>
        <row r="9196">
          <cell r="A9196">
            <v>44247</v>
          </cell>
          <cell r="AB9196" t="str">
            <v>3rd</v>
          </cell>
          <cell r="AC9196">
            <v>19</v>
          </cell>
          <cell r="AE9196">
            <v>100</v>
          </cell>
          <cell r="AF9196" t="str">
            <v/>
          </cell>
        </row>
        <row r="9197">
          <cell r="A9197">
            <v>44247</v>
          </cell>
          <cell r="AC9197">
            <v>18</v>
          </cell>
          <cell r="AE9197">
            <v>100</v>
          </cell>
          <cell r="AF9197" t="str">
            <v/>
          </cell>
        </row>
        <row r="9198">
          <cell r="A9198">
            <v>44247</v>
          </cell>
          <cell r="AC9198">
            <v>71</v>
          </cell>
          <cell r="AE9198">
            <v>100</v>
          </cell>
          <cell r="AF9198" t="str">
            <v/>
          </cell>
        </row>
        <row r="9199">
          <cell r="A9199">
            <v>44247</v>
          </cell>
          <cell r="AC9199">
            <v>41</v>
          </cell>
          <cell r="AE9199">
            <v>100</v>
          </cell>
          <cell r="AF9199" t="str">
            <v/>
          </cell>
        </row>
        <row r="9200">
          <cell r="A9200">
            <v>44247</v>
          </cell>
          <cell r="AC9200">
            <v>8.5</v>
          </cell>
          <cell r="AE9200">
            <v>100</v>
          </cell>
          <cell r="AF9200" t="str">
            <v/>
          </cell>
        </row>
        <row r="9201">
          <cell r="A9201">
            <v>44247</v>
          </cell>
          <cell r="AB9201" t="str">
            <v>WON</v>
          </cell>
          <cell r="AC9201">
            <v>5</v>
          </cell>
          <cell r="AE9201">
            <v>100</v>
          </cell>
          <cell r="AF9201">
            <v>500</v>
          </cell>
        </row>
        <row r="9202">
          <cell r="A9202">
            <v>44247</v>
          </cell>
          <cell r="AB9202" t="str">
            <v>3rd</v>
          </cell>
          <cell r="AC9202">
            <v>5</v>
          </cell>
          <cell r="AE9202">
            <v>100</v>
          </cell>
          <cell r="AF9202" t="str">
            <v/>
          </cell>
        </row>
        <row r="9203">
          <cell r="A9203">
            <v>44247</v>
          </cell>
          <cell r="AC9203">
            <v>5.5</v>
          </cell>
          <cell r="AE9203">
            <v>100</v>
          </cell>
          <cell r="AF9203" t="str">
            <v/>
          </cell>
        </row>
        <row r="9204">
          <cell r="A9204">
            <v>44247</v>
          </cell>
          <cell r="AB9204" t="str">
            <v>2nd</v>
          </cell>
          <cell r="AC9204">
            <v>5.5</v>
          </cell>
          <cell r="AE9204">
            <v>100</v>
          </cell>
          <cell r="AF9204" t="str">
            <v/>
          </cell>
        </row>
        <row r="9205">
          <cell r="A9205">
            <v>44247</v>
          </cell>
          <cell r="AB9205" t="str">
            <v>WON</v>
          </cell>
          <cell r="AC9205">
            <v>5</v>
          </cell>
          <cell r="AE9205">
            <v>100</v>
          </cell>
          <cell r="AF9205">
            <v>500</v>
          </cell>
        </row>
        <row r="9206">
          <cell r="A9206">
            <v>44247</v>
          </cell>
          <cell r="AC9206">
            <v>21</v>
          </cell>
          <cell r="AE9206">
            <v>100</v>
          </cell>
          <cell r="AF9206" t="str">
            <v/>
          </cell>
        </row>
        <row r="9207">
          <cell r="A9207">
            <v>44254</v>
          </cell>
          <cell r="AB9207" t="str">
            <v>WON</v>
          </cell>
          <cell r="AC9207">
            <v>5.6</v>
          </cell>
          <cell r="AE9207">
            <v>100</v>
          </cell>
          <cell r="AF9207">
            <v>560</v>
          </cell>
        </row>
        <row r="9208">
          <cell r="A9208">
            <v>44254</v>
          </cell>
          <cell r="AC9208">
            <v>4.2</v>
          </cell>
          <cell r="AE9208">
            <v>100</v>
          </cell>
          <cell r="AF9208" t="str">
            <v/>
          </cell>
        </row>
        <row r="9209">
          <cell r="A9209">
            <v>44254</v>
          </cell>
          <cell r="AB9209" t="str">
            <v>2nd</v>
          </cell>
          <cell r="AC9209">
            <v>11</v>
          </cell>
          <cell r="AE9209">
            <v>100</v>
          </cell>
          <cell r="AF9209" t="str">
            <v/>
          </cell>
        </row>
        <row r="9210">
          <cell r="A9210">
            <v>44254</v>
          </cell>
          <cell r="AB9210" t="str">
            <v>3rd</v>
          </cell>
          <cell r="AC9210">
            <v>5</v>
          </cell>
          <cell r="AE9210">
            <v>100</v>
          </cell>
          <cell r="AF9210" t="str">
            <v/>
          </cell>
        </row>
        <row r="9211">
          <cell r="A9211">
            <v>44254</v>
          </cell>
          <cell r="AC9211">
            <v>8.5</v>
          </cell>
          <cell r="AE9211">
            <v>100</v>
          </cell>
          <cell r="AF9211" t="str">
            <v/>
          </cell>
        </row>
        <row r="9212">
          <cell r="A9212">
            <v>44254</v>
          </cell>
          <cell r="AC9212">
            <v>4.8</v>
          </cell>
          <cell r="AE9212">
            <v>100</v>
          </cell>
          <cell r="AF9212" t="str">
            <v/>
          </cell>
        </row>
        <row r="9213">
          <cell r="A9213">
            <v>44254</v>
          </cell>
          <cell r="AC9213">
            <v>5.5</v>
          </cell>
          <cell r="AE9213">
            <v>100</v>
          </cell>
          <cell r="AF9213" t="str">
            <v/>
          </cell>
        </row>
        <row r="9214">
          <cell r="A9214">
            <v>44254</v>
          </cell>
          <cell r="AC9214">
            <v>5</v>
          </cell>
          <cell r="AE9214">
            <v>100</v>
          </cell>
          <cell r="AF9214" t="str">
            <v/>
          </cell>
        </row>
        <row r="9215">
          <cell r="A9215">
            <v>44254</v>
          </cell>
          <cell r="AB9215" t="str">
            <v>WON</v>
          </cell>
          <cell r="AC9215">
            <v>6.3</v>
          </cell>
          <cell r="AE9215">
            <v>100</v>
          </cell>
          <cell r="AF9215">
            <v>630</v>
          </cell>
        </row>
        <row r="9216">
          <cell r="A9216">
            <v>44254</v>
          </cell>
          <cell r="AC9216">
            <v>10</v>
          </cell>
          <cell r="AE9216">
            <v>100</v>
          </cell>
          <cell r="AF9216" t="str">
            <v/>
          </cell>
        </row>
        <row r="9217">
          <cell r="A9217">
            <v>44254</v>
          </cell>
          <cell r="AB9217" t="str">
            <v>3rd</v>
          </cell>
          <cell r="AC9217">
            <v>5.5</v>
          </cell>
          <cell r="AE9217">
            <v>100</v>
          </cell>
          <cell r="AF9217" t="str">
            <v/>
          </cell>
        </row>
        <row r="9218">
          <cell r="A9218">
            <v>44254</v>
          </cell>
          <cell r="AC9218">
            <v>6</v>
          </cell>
          <cell r="AE9218">
            <v>100</v>
          </cell>
          <cell r="AF9218" t="str">
            <v/>
          </cell>
        </row>
        <row r="9219">
          <cell r="A9219">
            <v>44254</v>
          </cell>
          <cell r="AB9219" t="str">
            <v>WON</v>
          </cell>
          <cell r="AC9219">
            <v>4.4000000000000004</v>
          </cell>
          <cell r="AE9219">
            <v>100</v>
          </cell>
          <cell r="AF9219">
            <v>440.00000000000006</v>
          </cell>
        </row>
        <row r="9220">
          <cell r="A9220">
            <v>44254</v>
          </cell>
          <cell r="AC9220">
            <v>10</v>
          </cell>
          <cell r="AE9220">
            <v>100</v>
          </cell>
          <cell r="AF9220" t="str">
            <v/>
          </cell>
        </row>
        <row r="9221">
          <cell r="A9221">
            <v>44254</v>
          </cell>
          <cell r="AC9221">
            <v>10</v>
          </cell>
          <cell r="AE9221">
            <v>100</v>
          </cell>
          <cell r="AF9221" t="str">
            <v/>
          </cell>
        </row>
        <row r="9222">
          <cell r="A9222">
            <v>44254</v>
          </cell>
          <cell r="AB9222" t="str">
            <v>WON</v>
          </cell>
          <cell r="AC9222">
            <v>3.4</v>
          </cell>
          <cell r="AE9222">
            <v>100</v>
          </cell>
          <cell r="AF9222">
            <v>340</v>
          </cell>
        </row>
        <row r="9223">
          <cell r="A9223">
            <v>44254</v>
          </cell>
          <cell r="AC9223">
            <v>9</v>
          </cell>
          <cell r="AE9223">
            <v>100</v>
          </cell>
          <cell r="AF9223" t="str">
            <v/>
          </cell>
        </row>
        <row r="9224">
          <cell r="A9224">
            <v>44254</v>
          </cell>
          <cell r="AC9224">
            <v>15</v>
          </cell>
          <cell r="AE9224">
            <v>100</v>
          </cell>
          <cell r="AF9224" t="str">
            <v/>
          </cell>
        </row>
        <row r="9225">
          <cell r="A9225">
            <v>44254</v>
          </cell>
          <cell r="AC9225">
            <v>4.4000000000000004</v>
          </cell>
          <cell r="AE9225">
            <v>100</v>
          </cell>
          <cell r="AF9225" t="str">
            <v/>
          </cell>
        </row>
        <row r="9226">
          <cell r="A9226">
            <v>44254</v>
          </cell>
          <cell r="AC9226">
            <v>71</v>
          </cell>
          <cell r="AE9226">
            <v>100</v>
          </cell>
          <cell r="AF9226" t="str">
            <v/>
          </cell>
        </row>
        <row r="9227">
          <cell r="A9227">
            <v>44254</v>
          </cell>
          <cell r="AB9227" t="str">
            <v>WON</v>
          </cell>
          <cell r="AC9227">
            <v>4.8</v>
          </cell>
          <cell r="AE9227">
            <v>100</v>
          </cell>
          <cell r="AF9227">
            <v>480</v>
          </cell>
        </row>
        <row r="9228">
          <cell r="A9228">
            <v>44254</v>
          </cell>
          <cell r="AB9228" t="str">
            <v>2nd</v>
          </cell>
          <cell r="AC9228">
            <v>12</v>
          </cell>
          <cell r="AE9228">
            <v>100</v>
          </cell>
          <cell r="AF9228" t="str">
            <v/>
          </cell>
        </row>
        <row r="9229">
          <cell r="A9229">
            <v>44254</v>
          </cell>
          <cell r="AC9229">
            <v>5.5</v>
          </cell>
          <cell r="AE9229">
            <v>100</v>
          </cell>
          <cell r="AF9229" t="str">
            <v/>
          </cell>
        </row>
        <row r="9230">
          <cell r="A9230">
            <v>44254</v>
          </cell>
          <cell r="AB9230" t="str">
            <v>3rd</v>
          </cell>
          <cell r="AC9230">
            <v>2.8</v>
          </cell>
          <cell r="AE9230">
            <v>100</v>
          </cell>
          <cell r="AF9230" t="str">
            <v/>
          </cell>
        </row>
        <row r="9231">
          <cell r="A9231">
            <v>44254</v>
          </cell>
          <cell r="AC9231">
            <v>8.5</v>
          </cell>
          <cell r="AE9231">
            <v>100</v>
          </cell>
          <cell r="AF9231" t="str">
            <v/>
          </cell>
        </row>
        <row r="9232">
          <cell r="A9232">
            <v>44254</v>
          </cell>
          <cell r="AC9232">
            <v>6.5</v>
          </cell>
          <cell r="AE9232">
            <v>100</v>
          </cell>
          <cell r="AF9232" t="str">
            <v/>
          </cell>
        </row>
        <row r="9233">
          <cell r="A9233">
            <v>44254</v>
          </cell>
          <cell r="AB9233" t="str">
            <v>3rd</v>
          </cell>
          <cell r="AC9233">
            <v>3.7</v>
          </cell>
          <cell r="AE9233">
            <v>100</v>
          </cell>
          <cell r="AF9233" t="str">
            <v/>
          </cell>
        </row>
        <row r="9234">
          <cell r="A9234">
            <v>44254</v>
          </cell>
          <cell r="AC9234">
            <v>11</v>
          </cell>
          <cell r="AE9234">
            <v>100</v>
          </cell>
          <cell r="AF9234" t="str">
            <v/>
          </cell>
        </row>
        <row r="9235">
          <cell r="A9235">
            <v>44254</v>
          </cell>
          <cell r="AC9235">
            <v>5</v>
          </cell>
          <cell r="AE9235">
            <v>100</v>
          </cell>
          <cell r="AF9235" t="str">
            <v/>
          </cell>
        </row>
        <row r="9236">
          <cell r="A9236">
            <v>44254</v>
          </cell>
          <cell r="AC9236">
            <v>7.5</v>
          </cell>
          <cell r="AE9236">
            <v>100</v>
          </cell>
          <cell r="AF9236" t="str">
            <v/>
          </cell>
        </row>
        <row r="9237">
          <cell r="A9237">
            <v>44254</v>
          </cell>
          <cell r="AB9237" t="str">
            <v>L/scr</v>
          </cell>
          <cell r="AC9237">
            <v>1</v>
          </cell>
          <cell r="AE9237" t="str">
            <v/>
          </cell>
          <cell r="AF9237" t="str">
            <v/>
          </cell>
        </row>
        <row r="9238">
          <cell r="A9238">
            <v>44254</v>
          </cell>
          <cell r="AC9238">
            <v>6</v>
          </cell>
          <cell r="AE9238">
            <v>100</v>
          </cell>
          <cell r="AF9238" t="str">
            <v/>
          </cell>
        </row>
        <row r="9239">
          <cell r="A9239">
            <v>44254</v>
          </cell>
          <cell r="AC9239">
            <v>19</v>
          </cell>
          <cell r="AE9239">
            <v>100</v>
          </cell>
          <cell r="AF9239" t="str">
            <v/>
          </cell>
        </row>
        <row r="9240">
          <cell r="A9240">
            <v>44254</v>
          </cell>
          <cell r="AC9240">
            <v>5.5</v>
          </cell>
          <cell r="AE9240">
            <v>100</v>
          </cell>
          <cell r="AF9240" t="str">
            <v/>
          </cell>
        </row>
        <row r="9241">
          <cell r="A9241">
            <v>44254</v>
          </cell>
          <cell r="AB9241" t="str">
            <v>2nd</v>
          </cell>
          <cell r="AC9241">
            <v>7.5</v>
          </cell>
          <cell r="AE9241">
            <v>100</v>
          </cell>
          <cell r="AF9241" t="str">
            <v/>
          </cell>
        </row>
        <row r="9242">
          <cell r="A9242">
            <v>44254</v>
          </cell>
          <cell r="AC9242">
            <v>7.5</v>
          </cell>
          <cell r="AE9242">
            <v>100</v>
          </cell>
          <cell r="AF9242" t="str">
            <v/>
          </cell>
        </row>
        <row r="9243">
          <cell r="A9243">
            <v>44254</v>
          </cell>
          <cell r="AC9243">
            <v>6.5</v>
          </cell>
          <cell r="AE9243">
            <v>100</v>
          </cell>
          <cell r="AF9243" t="str">
            <v/>
          </cell>
        </row>
        <row r="9244">
          <cell r="A9244">
            <v>44254</v>
          </cell>
          <cell r="AB9244" t="str">
            <v>WON</v>
          </cell>
          <cell r="AC9244">
            <v>6</v>
          </cell>
          <cell r="AE9244">
            <v>100</v>
          </cell>
          <cell r="AF9244">
            <v>600</v>
          </cell>
        </row>
        <row r="9245">
          <cell r="A9245">
            <v>44254</v>
          </cell>
          <cell r="AC9245">
            <v>31</v>
          </cell>
          <cell r="AE9245">
            <v>100</v>
          </cell>
          <cell r="AF9245" t="str">
            <v/>
          </cell>
        </row>
        <row r="9246">
          <cell r="A9246">
            <v>44254</v>
          </cell>
          <cell r="AC9246">
            <v>10</v>
          </cell>
          <cell r="AE9246">
            <v>100</v>
          </cell>
          <cell r="AF9246" t="str">
            <v/>
          </cell>
        </row>
        <row r="9247">
          <cell r="A9247">
            <v>44261</v>
          </cell>
          <cell r="AC9247">
            <v>7.5</v>
          </cell>
          <cell r="AE9247">
            <v>100</v>
          </cell>
          <cell r="AF9247" t="str">
            <v/>
          </cell>
        </row>
        <row r="9248">
          <cell r="A9248">
            <v>44261</v>
          </cell>
          <cell r="AC9248">
            <v>18</v>
          </cell>
          <cell r="AE9248">
            <v>100</v>
          </cell>
          <cell r="AF9248" t="str">
            <v/>
          </cell>
        </row>
        <row r="9249">
          <cell r="A9249">
            <v>44261</v>
          </cell>
          <cell r="AB9249" t="str">
            <v>WON</v>
          </cell>
          <cell r="AC9249">
            <v>5.9</v>
          </cell>
          <cell r="AE9249">
            <v>100</v>
          </cell>
          <cell r="AF9249">
            <v>590</v>
          </cell>
        </row>
        <row r="9250">
          <cell r="A9250">
            <v>44261</v>
          </cell>
          <cell r="AB9250" t="str">
            <v>2nd</v>
          </cell>
          <cell r="AC9250">
            <v>2.5</v>
          </cell>
          <cell r="AE9250">
            <v>100</v>
          </cell>
          <cell r="AF9250" t="str">
            <v/>
          </cell>
        </row>
        <row r="9251">
          <cell r="A9251">
            <v>44261</v>
          </cell>
          <cell r="AC9251">
            <v>19</v>
          </cell>
          <cell r="AE9251">
            <v>100</v>
          </cell>
          <cell r="AF9251" t="str">
            <v/>
          </cell>
        </row>
        <row r="9252">
          <cell r="A9252">
            <v>44261</v>
          </cell>
          <cell r="AC9252">
            <v>3.9</v>
          </cell>
          <cell r="AE9252">
            <v>100</v>
          </cell>
          <cell r="AF9252" t="str">
            <v/>
          </cell>
        </row>
        <row r="9253">
          <cell r="A9253">
            <v>44261</v>
          </cell>
          <cell r="AB9253" t="str">
            <v>WON</v>
          </cell>
          <cell r="AC9253">
            <v>8.1999999999999993</v>
          </cell>
          <cell r="AE9253">
            <v>100</v>
          </cell>
          <cell r="AF9253">
            <v>819.99999999999989</v>
          </cell>
        </row>
        <row r="9254">
          <cell r="A9254">
            <v>44261</v>
          </cell>
          <cell r="AB9254" t="str">
            <v>2nd</v>
          </cell>
          <cell r="AC9254">
            <v>5.5</v>
          </cell>
          <cell r="AE9254">
            <v>100</v>
          </cell>
          <cell r="AF9254" t="str">
            <v/>
          </cell>
        </row>
        <row r="9255">
          <cell r="A9255">
            <v>44261</v>
          </cell>
          <cell r="AC9255">
            <v>10</v>
          </cell>
          <cell r="AE9255">
            <v>100</v>
          </cell>
          <cell r="AF9255" t="str">
            <v/>
          </cell>
        </row>
        <row r="9256">
          <cell r="A9256">
            <v>44261</v>
          </cell>
          <cell r="AB9256" t="str">
            <v>Ntd</v>
          </cell>
          <cell r="AC9256">
            <v>6.5</v>
          </cell>
          <cell r="AE9256">
            <v>100</v>
          </cell>
          <cell r="AF9256" t="str">
            <v/>
          </cell>
        </row>
        <row r="9257">
          <cell r="A9257">
            <v>44261</v>
          </cell>
          <cell r="AB9257" t="str">
            <v>WON</v>
          </cell>
          <cell r="AC9257">
            <v>4.5999999999999996</v>
          </cell>
          <cell r="AE9257">
            <v>100</v>
          </cell>
          <cell r="AF9257">
            <v>459.99999999999994</v>
          </cell>
        </row>
        <row r="9258">
          <cell r="A9258">
            <v>44261</v>
          </cell>
          <cell r="AC9258">
            <v>3.2</v>
          </cell>
          <cell r="AE9258">
            <v>100</v>
          </cell>
          <cell r="AF9258" t="str">
            <v/>
          </cell>
        </row>
        <row r="9259">
          <cell r="A9259">
            <v>44261</v>
          </cell>
          <cell r="AC9259">
            <v>21</v>
          </cell>
          <cell r="AE9259">
            <v>100</v>
          </cell>
          <cell r="AF9259" t="str">
            <v/>
          </cell>
        </row>
        <row r="9260">
          <cell r="A9260">
            <v>44261</v>
          </cell>
          <cell r="AB9260" t="str">
            <v>3rd</v>
          </cell>
          <cell r="AC9260">
            <v>8</v>
          </cell>
          <cell r="AE9260">
            <v>100</v>
          </cell>
          <cell r="AF9260" t="str">
            <v/>
          </cell>
        </row>
        <row r="9261">
          <cell r="A9261">
            <v>44261</v>
          </cell>
          <cell r="AC9261">
            <v>8</v>
          </cell>
          <cell r="AE9261">
            <v>100</v>
          </cell>
          <cell r="AF9261" t="str">
            <v/>
          </cell>
        </row>
        <row r="9262">
          <cell r="A9262">
            <v>44261</v>
          </cell>
          <cell r="AC9262">
            <v>2.8</v>
          </cell>
          <cell r="AE9262">
            <v>100</v>
          </cell>
          <cell r="AF9262" t="str">
            <v/>
          </cell>
        </row>
        <row r="9263">
          <cell r="A9263">
            <v>44261</v>
          </cell>
          <cell r="AC9263">
            <v>20</v>
          </cell>
          <cell r="AE9263">
            <v>100</v>
          </cell>
          <cell r="AF9263" t="str">
            <v/>
          </cell>
        </row>
        <row r="9264">
          <cell r="A9264">
            <v>44261</v>
          </cell>
          <cell r="AC9264">
            <v>7.5</v>
          </cell>
          <cell r="AE9264">
            <v>100</v>
          </cell>
          <cell r="AF9264" t="str">
            <v/>
          </cell>
        </row>
        <row r="9265">
          <cell r="A9265">
            <v>44261</v>
          </cell>
          <cell r="AC9265">
            <v>14</v>
          </cell>
          <cell r="AE9265">
            <v>100</v>
          </cell>
          <cell r="AF9265" t="str">
            <v/>
          </cell>
        </row>
        <row r="9266">
          <cell r="A9266">
            <v>44261</v>
          </cell>
          <cell r="AB9266" t="str">
            <v>WON</v>
          </cell>
          <cell r="AC9266">
            <v>22.5</v>
          </cell>
          <cell r="AE9266">
            <v>100</v>
          </cell>
          <cell r="AF9266">
            <v>2250</v>
          </cell>
        </row>
        <row r="9267">
          <cell r="A9267">
            <v>44261</v>
          </cell>
          <cell r="AB9267" t="str">
            <v>WON</v>
          </cell>
          <cell r="AC9267">
            <v>8</v>
          </cell>
          <cell r="AE9267">
            <v>100</v>
          </cell>
          <cell r="AF9267">
            <v>800</v>
          </cell>
        </row>
        <row r="9268">
          <cell r="A9268">
            <v>44261</v>
          </cell>
          <cell r="AC9268">
            <v>3.7</v>
          </cell>
          <cell r="AE9268">
            <v>100</v>
          </cell>
          <cell r="AF9268" t="str">
            <v/>
          </cell>
        </row>
        <row r="9269">
          <cell r="A9269">
            <v>44261</v>
          </cell>
          <cell r="AB9269" t="str">
            <v>2nd</v>
          </cell>
          <cell r="AC9269">
            <v>16</v>
          </cell>
          <cell r="AE9269">
            <v>100</v>
          </cell>
          <cell r="AF9269" t="str">
            <v/>
          </cell>
        </row>
        <row r="9270">
          <cell r="A9270">
            <v>44261</v>
          </cell>
          <cell r="AB9270" t="str">
            <v>3rd</v>
          </cell>
          <cell r="AC9270">
            <v>7.5</v>
          </cell>
          <cell r="AE9270">
            <v>100</v>
          </cell>
          <cell r="AF9270" t="str">
            <v/>
          </cell>
        </row>
        <row r="9271">
          <cell r="A9271">
            <v>44261</v>
          </cell>
          <cell r="AC9271">
            <v>17</v>
          </cell>
          <cell r="AE9271">
            <v>100</v>
          </cell>
          <cell r="AF9271" t="str">
            <v/>
          </cell>
        </row>
        <row r="9272">
          <cell r="A9272">
            <v>44261</v>
          </cell>
          <cell r="AC9272">
            <v>4.2</v>
          </cell>
          <cell r="AE9272">
            <v>100</v>
          </cell>
          <cell r="AF9272" t="str">
            <v/>
          </cell>
        </row>
        <row r="9273">
          <cell r="A9273">
            <v>44261</v>
          </cell>
          <cell r="AC9273">
            <v>12</v>
          </cell>
          <cell r="AE9273">
            <v>100</v>
          </cell>
          <cell r="AF9273" t="str">
            <v/>
          </cell>
        </row>
        <row r="9274">
          <cell r="A9274">
            <v>44261</v>
          </cell>
          <cell r="AC9274">
            <v>9.5</v>
          </cell>
          <cell r="AE9274">
            <v>100</v>
          </cell>
          <cell r="AF9274" t="str">
            <v/>
          </cell>
        </row>
        <row r="9275">
          <cell r="A9275">
            <v>44261</v>
          </cell>
          <cell r="AC9275">
            <v>10</v>
          </cell>
          <cell r="AE9275">
            <v>100</v>
          </cell>
          <cell r="AF9275" t="str">
            <v/>
          </cell>
        </row>
        <row r="9276">
          <cell r="A9276">
            <v>44261</v>
          </cell>
          <cell r="AC9276">
            <v>20</v>
          </cell>
          <cell r="AE9276">
            <v>100</v>
          </cell>
          <cell r="AF9276" t="str">
            <v/>
          </cell>
        </row>
        <row r="9277">
          <cell r="A9277">
            <v>44261</v>
          </cell>
          <cell r="AB9277" t="str">
            <v>3rd</v>
          </cell>
          <cell r="AC9277">
            <v>2.6</v>
          </cell>
          <cell r="AE9277">
            <v>100</v>
          </cell>
          <cell r="AF9277" t="str">
            <v/>
          </cell>
        </row>
        <row r="9278">
          <cell r="A9278">
            <v>44261</v>
          </cell>
          <cell r="AC9278">
            <v>6</v>
          </cell>
          <cell r="AE9278">
            <v>100</v>
          </cell>
          <cell r="AF9278" t="str">
            <v/>
          </cell>
        </row>
        <row r="9279">
          <cell r="A9279">
            <v>44261</v>
          </cell>
          <cell r="AB9279" t="str">
            <v>WON</v>
          </cell>
          <cell r="AC9279">
            <v>16</v>
          </cell>
          <cell r="AE9279">
            <v>100</v>
          </cell>
          <cell r="AF9279">
            <v>1600</v>
          </cell>
        </row>
        <row r="9280">
          <cell r="A9280">
            <v>44261</v>
          </cell>
          <cell r="AC9280">
            <v>10</v>
          </cell>
          <cell r="AE9280">
            <v>100</v>
          </cell>
          <cell r="AF9280" t="str">
            <v/>
          </cell>
        </row>
        <row r="9281">
          <cell r="A9281">
            <v>44261</v>
          </cell>
          <cell r="AB9281" t="str">
            <v>2nd</v>
          </cell>
          <cell r="AC9281">
            <v>10</v>
          </cell>
          <cell r="AE9281">
            <v>100</v>
          </cell>
          <cell r="AF9281" t="str">
            <v/>
          </cell>
        </row>
        <row r="9282">
          <cell r="A9282">
            <v>44268</v>
          </cell>
          <cell r="AB9282" t="str">
            <v>L/scr</v>
          </cell>
          <cell r="AC9282">
            <v>1</v>
          </cell>
          <cell r="AE9282" t="str">
            <v/>
          </cell>
          <cell r="AF9282" t="str">
            <v/>
          </cell>
        </row>
        <row r="9283">
          <cell r="A9283">
            <v>44268</v>
          </cell>
          <cell r="AB9283" t="str">
            <v>2nd</v>
          </cell>
          <cell r="AC9283">
            <v>3.2</v>
          </cell>
          <cell r="AE9283">
            <v>100</v>
          </cell>
          <cell r="AF9283" t="str">
            <v/>
          </cell>
        </row>
        <row r="9284">
          <cell r="A9284">
            <v>44268</v>
          </cell>
          <cell r="AC9284">
            <v>14</v>
          </cell>
          <cell r="AE9284">
            <v>100</v>
          </cell>
          <cell r="AF9284" t="str">
            <v/>
          </cell>
        </row>
        <row r="9285">
          <cell r="A9285">
            <v>44268</v>
          </cell>
          <cell r="AB9285" t="str">
            <v>3rd</v>
          </cell>
          <cell r="AC9285">
            <v>6</v>
          </cell>
          <cell r="AE9285">
            <v>100</v>
          </cell>
          <cell r="AF9285" t="str">
            <v/>
          </cell>
        </row>
        <row r="9286">
          <cell r="A9286">
            <v>44268</v>
          </cell>
          <cell r="AC9286">
            <v>14</v>
          </cell>
          <cell r="AE9286">
            <v>100</v>
          </cell>
          <cell r="AF9286" t="str">
            <v/>
          </cell>
        </row>
        <row r="9287">
          <cell r="A9287">
            <v>44268</v>
          </cell>
          <cell r="AC9287">
            <v>3.4</v>
          </cell>
          <cell r="AE9287">
            <v>100</v>
          </cell>
          <cell r="AF9287" t="str">
            <v/>
          </cell>
        </row>
        <row r="9288">
          <cell r="A9288">
            <v>44268</v>
          </cell>
          <cell r="AC9288">
            <v>5.5</v>
          </cell>
          <cell r="AE9288">
            <v>100</v>
          </cell>
          <cell r="AF9288" t="str">
            <v/>
          </cell>
        </row>
        <row r="9289">
          <cell r="A9289">
            <v>44268</v>
          </cell>
          <cell r="AB9289" t="str">
            <v>WON</v>
          </cell>
          <cell r="AC9289">
            <v>6</v>
          </cell>
          <cell r="AE9289">
            <v>100</v>
          </cell>
          <cell r="AF9289">
            <v>600</v>
          </cell>
        </row>
        <row r="9290">
          <cell r="A9290">
            <v>44268</v>
          </cell>
          <cell r="AB9290" t="str">
            <v>2nd</v>
          </cell>
          <cell r="AC9290">
            <v>6</v>
          </cell>
          <cell r="AE9290">
            <v>100</v>
          </cell>
          <cell r="AF9290" t="str">
            <v/>
          </cell>
        </row>
        <row r="9291">
          <cell r="A9291">
            <v>44268</v>
          </cell>
          <cell r="AC9291">
            <v>10</v>
          </cell>
          <cell r="AE9291">
            <v>100</v>
          </cell>
          <cell r="AF9291" t="str">
            <v/>
          </cell>
        </row>
        <row r="9292">
          <cell r="A9292">
            <v>44268</v>
          </cell>
          <cell r="AB9292" t="str">
            <v>3rd</v>
          </cell>
          <cell r="AC9292">
            <v>5.5</v>
          </cell>
          <cell r="AE9292">
            <v>100</v>
          </cell>
          <cell r="AF9292" t="str">
            <v/>
          </cell>
        </row>
        <row r="9293">
          <cell r="A9293">
            <v>44268</v>
          </cell>
          <cell r="AB9293" t="str">
            <v>WON</v>
          </cell>
          <cell r="AC9293">
            <v>3.5</v>
          </cell>
          <cell r="AE9293">
            <v>100</v>
          </cell>
          <cell r="AF9293">
            <v>350</v>
          </cell>
        </row>
        <row r="9294">
          <cell r="A9294">
            <v>44268</v>
          </cell>
          <cell r="AC9294">
            <v>5.5</v>
          </cell>
          <cell r="AE9294">
            <v>100</v>
          </cell>
          <cell r="AF9294" t="str">
            <v/>
          </cell>
        </row>
        <row r="9295">
          <cell r="A9295">
            <v>44268</v>
          </cell>
          <cell r="AC9295">
            <v>17</v>
          </cell>
          <cell r="AE9295">
            <v>100</v>
          </cell>
          <cell r="AF9295" t="str">
            <v/>
          </cell>
        </row>
        <row r="9296">
          <cell r="A9296">
            <v>44268</v>
          </cell>
          <cell r="AC9296">
            <v>5</v>
          </cell>
          <cell r="AE9296">
            <v>100</v>
          </cell>
          <cell r="AF9296" t="str">
            <v/>
          </cell>
        </row>
        <row r="9297">
          <cell r="A9297">
            <v>44268</v>
          </cell>
          <cell r="AC9297">
            <v>1.85</v>
          </cell>
          <cell r="AE9297">
            <v>100</v>
          </cell>
          <cell r="AF9297" t="str">
            <v/>
          </cell>
        </row>
        <row r="9298">
          <cell r="A9298">
            <v>44268</v>
          </cell>
          <cell r="AC9298">
            <v>8.5</v>
          </cell>
          <cell r="AE9298">
            <v>100</v>
          </cell>
          <cell r="AF9298" t="str">
            <v/>
          </cell>
        </row>
        <row r="9299">
          <cell r="A9299">
            <v>44268</v>
          </cell>
          <cell r="AB9299" t="str">
            <v>3rd</v>
          </cell>
          <cell r="AC9299">
            <v>15</v>
          </cell>
          <cell r="AE9299">
            <v>100</v>
          </cell>
          <cell r="AF9299" t="str">
            <v/>
          </cell>
        </row>
        <row r="9300">
          <cell r="A9300">
            <v>44268</v>
          </cell>
          <cell r="AC9300">
            <v>12</v>
          </cell>
          <cell r="AE9300">
            <v>100</v>
          </cell>
          <cell r="AF9300" t="str">
            <v/>
          </cell>
        </row>
        <row r="9301">
          <cell r="A9301">
            <v>44268</v>
          </cell>
          <cell r="AB9301" t="str">
            <v>2nd</v>
          </cell>
          <cell r="AC9301">
            <v>9.5</v>
          </cell>
          <cell r="AE9301">
            <v>100</v>
          </cell>
          <cell r="AF9301" t="str">
            <v/>
          </cell>
        </row>
        <row r="9302">
          <cell r="A9302">
            <v>44268</v>
          </cell>
          <cell r="AC9302">
            <v>5.5</v>
          </cell>
          <cell r="AE9302">
            <v>100</v>
          </cell>
          <cell r="AF9302" t="str">
            <v/>
          </cell>
        </row>
        <row r="9303">
          <cell r="A9303">
            <v>44268</v>
          </cell>
          <cell r="AB9303" t="str">
            <v>3rd</v>
          </cell>
          <cell r="AC9303">
            <v>10</v>
          </cell>
          <cell r="AE9303">
            <v>100</v>
          </cell>
          <cell r="AF9303" t="str">
            <v/>
          </cell>
        </row>
        <row r="9304">
          <cell r="A9304">
            <v>44268</v>
          </cell>
          <cell r="AC9304">
            <v>11</v>
          </cell>
          <cell r="AE9304">
            <v>100</v>
          </cell>
          <cell r="AF9304" t="str">
            <v/>
          </cell>
        </row>
        <row r="9305">
          <cell r="A9305">
            <v>44268</v>
          </cell>
          <cell r="AC9305">
            <v>12</v>
          </cell>
          <cell r="AE9305">
            <v>100</v>
          </cell>
          <cell r="AF9305" t="str">
            <v/>
          </cell>
        </row>
        <row r="9306">
          <cell r="A9306">
            <v>44268</v>
          </cell>
          <cell r="AC9306">
            <v>5.5</v>
          </cell>
          <cell r="AE9306">
            <v>100</v>
          </cell>
          <cell r="AF9306" t="str">
            <v/>
          </cell>
        </row>
        <row r="9307">
          <cell r="A9307">
            <v>44268</v>
          </cell>
          <cell r="AC9307">
            <v>3.9</v>
          </cell>
          <cell r="AE9307">
            <v>100</v>
          </cell>
          <cell r="AF9307" t="str">
            <v/>
          </cell>
        </row>
        <row r="9308">
          <cell r="A9308">
            <v>44268</v>
          </cell>
          <cell r="AB9308" t="str">
            <v>WON</v>
          </cell>
          <cell r="AC9308">
            <v>9.6999999999999993</v>
          </cell>
          <cell r="AE9308">
            <v>100</v>
          </cell>
          <cell r="AF9308">
            <v>969.99999999999989</v>
          </cell>
        </row>
        <row r="9309">
          <cell r="A9309">
            <v>44268</v>
          </cell>
          <cell r="AB9309" t="str">
            <v>2nd</v>
          </cell>
          <cell r="AC9309">
            <v>4.4000000000000004</v>
          </cell>
          <cell r="AE9309">
            <v>100</v>
          </cell>
          <cell r="AF9309" t="str">
            <v/>
          </cell>
        </row>
        <row r="9310">
          <cell r="A9310">
            <v>44268</v>
          </cell>
          <cell r="AC9310">
            <v>17</v>
          </cell>
          <cell r="AE9310">
            <v>100</v>
          </cell>
          <cell r="AF9310" t="str">
            <v/>
          </cell>
        </row>
        <row r="9311">
          <cell r="A9311">
            <v>44268</v>
          </cell>
          <cell r="AC9311">
            <v>10</v>
          </cell>
          <cell r="AE9311">
            <v>100</v>
          </cell>
          <cell r="AF9311" t="str">
            <v/>
          </cell>
        </row>
        <row r="9312">
          <cell r="A9312">
            <v>44268</v>
          </cell>
          <cell r="AB9312" t="str">
            <v>2nd</v>
          </cell>
          <cell r="AC9312">
            <v>11</v>
          </cell>
          <cell r="AE9312">
            <v>100</v>
          </cell>
          <cell r="AF9312" t="str">
            <v/>
          </cell>
        </row>
        <row r="9313">
          <cell r="A9313">
            <v>44268</v>
          </cell>
          <cell r="AC9313">
            <v>3.2</v>
          </cell>
          <cell r="AE9313">
            <v>100</v>
          </cell>
          <cell r="AF9313" t="str">
            <v/>
          </cell>
        </row>
        <row r="9314">
          <cell r="A9314">
            <v>44268</v>
          </cell>
          <cell r="AB9314" t="str">
            <v>L/scr</v>
          </cell>
          <cell r="AC9314">
            <v>1</v>
          </cell>
          <cell r="AE9314" t="str">
            <v/>
          </cell>
          <cell r="AF9314" t="str">
            <v/>
          </cell>
        </row>
        <row r="9315">
          <cell r="A9315">
            <v>44268</v>
          </cell>
          <cell r="AC9315">
            <v>19</v>
          </cell>
          <cell r="AE9315">
            <v>100</v>
          </cell>
          <cell r="AF9315" t="str">
            <v/>
          </cell>
        </row>
        <row r="9316">
          <cell r="A9316">
            <v>44268</v>
          </cell>
          <cell r="AB9316" t="str">
            <v>3rd</v>
          </cell>
          <cell r="AC9316">
            <v>6.5</v>
          </cell>
          <cell r="AE9316">
            <v>100</v>
          </cell>
          <cell r="AF9316" t="str">
            <v/>
          </cell>
        </row>
        <row r="9317">
          <cell r="A9317">
            <v>44274</v>
          </cell>
          <cell r="AB9317" t="str">
            <v>Ntd</v>
          </cell>
          <cell r="AC9317">
            <v>3.6</v>
          </cell>
          <cell r="AE9317">
            <v>100</v>
          </cell>
          <cell r="AF9317" t="str">
            <v/>
          </cell>
        </row>
        <row r="9318">
          <cell r="A9318">
            <v>44274</v>
          </cell>
          <cell r="AC9318">
            <v>5</v>
          </cell>
          <cell r="AE9318">
            <v>100</v>
          </cell>
          <cell r="AF9318" t="str">
            <v/>
          </cell>
        </row>
        <row r="9319">
          <cell r="A9319">
            <v>44274</v>
          </cell>
          <cell r="AC9319">
            <v>14</v>
          </cell>
          <cell r="AE9319">
            <v>100</v>
          </cell>
          <cell r="AF9319" t="str">
            <v/>
          </cell>
        </row>
        <row r="9320">
          <cell r="A9320">
            <v>44274</v>
          </cell>
          <cell r="AB9320" t="str">
            <v>WON</v>
          </cell>
          <cell r="AC9320">
            <v>18</v>
          </cell>
          <cell r="AE9320">
            <v>100</v>
          </cell>
          <cell r="AF9320">
            <v>1800</v>
          </cell>
        </row>
        <row r="9321">
          <cell r="A9321">
            <v>44274</v>
          </cell>
          <cell r="AB9321" t="str">
            <v>2nd</v>
          </cell>
          <cell r="AC9321">
            <v>3.3</v>
          </cell>
          <cell r="AE9321">
            <v>100</v>
          </cell>
          <cell r="AF9321" t="str">
            <v/>
          </cell>
        </row>
        <row r="9322">
          <cell r="A9322">
            <v>44274</v>
          </cell>
          <cell r="AB9322" t="str">
            <v>WON</v>
          </cell>
          <cell r="AC9322">
            <v>2.2000000000000002</v>
          </cell>
          <cell r="AE9322">
            <v>100</v>
          </cell>
          <cell r="AF9322">
            <v>220.00000000000003</v>
          </cell>
        </row>
        <row r="9323">
          <cell r="A9323">
            <v>44274</v>
          </cell>
          <cell r="AB9323" t="str">
            <v>2nd</v>
          </cell>
          <cell r="AC9323">
            <v>4.4000000000000004</v>
          </cell>
          <cell r="AE9323">
            <v>100</v>
          </cell>
          <cell r="AF9323" t="str">
            <v/>
          </cell>
        </row>
        <row r="9324">
          <cell r="A9324">
            <v>44274</v>
          </cell>
          <cell r="AC9324">
            <v>11</v>
          </cell>
          <cell r="AE9324">
            <v>100</v>
          </cell>
          <cell r="AF9324" t="str">
            <v/>
          </cell>
        </row>
        <row r="9325">
          <cell r="A9325">
            <v>44274</v>
          </cell>
          <cell r="AC9325">
            <v>13</v>
          </cell>
          <cell r="AE9325">
            <v>100</v>
          </cell>
          <cell r="AF9325" t="str">
            <v/>
          </cell>
        </row>
        <row r="9326">
          <cell r="A9326">
            <v>44274</v>
          </cell>
          <cell r="AC9326">
            <v>8.5</v>
          </cell>
          <cell r="AE9326">
            <v>100</v>
          </cell>
          <cell r="AF9326" t="str">
            <v/>
          </cell>
        </row>
        <row r="9327">
          <cell r="A9327">
            <v>44274</v>
          </cell>
          <cell r="AB9327" t="str">
            <v>WON</v>
          </cell>
          <cell r="AC9327">
            <v>8.5</v>
          </cell>
          <cell r="AE9327">
            <v>100</v>
          </cell>
          <cell r="AF9327">
            <v>850</v>
          </cell>
        </row>
        <row r="9328">
          <cell r="A9328">
            <v>44274</v>
          </cell>
          <cell r="AC9328">
            <v>3.6</v>
          </cell>
          <cell r="AE9328">
            <v>100</v>
          </cell>
          <cell r="AF9328" t="str">
            <v/>
          </cell>
        </row>
        <row r="9329">
          <cell r="A9329">
            <v>44274</v>
          </cell>
          <cell r="AC9329">
            <v>7.5</v>
          </cell>
          <cell r="AE9329">
            <v>100</v>
          </cell>
          <cell r="AF9329" t="str">
            <v/>
          </cell>
        </row>
        <row r="9330">
          <cell r="A9330">
            <v>44274</v>
          </cell>
          <cell r="AC9330">
            <v>6.5</v>
          </cell>
          <cell r="AE9330">
            <v>100</v>
          </cell>
          <cell r="AF9330" t="str">
            <v/>
          </cell>
        </row>
        <row r="9331">
          <cell r="A9331">
            <v>44274</v>
          </cell>
          <cell r="AB9331" t="str">
            <v>2nd</v>
          </cell>
          <cell r="AC9331">
            <v>8</v>
          </cell>
          <cell r="AE9331">
            <v>100</v>
          </cell>
          <cell r="AF9331" t="str">
            <v/>
          </cell>
        </row>
        <row r="9332">
          <cell r="A9332">
            <v>44274</v>
          </cell>
          <cell r="AC9332">
            <v>10</v>
          </cell>
          <cell r="AE9332">
            <v>100</v>
          </cell>
          <cell r="AF9332" t="str">
            <v/>
          </cell>
        </row>
        <row r="9333">
          <cell r="A9333">
            <v>44274</v>
          </cell>
          <cell r="AB9333" t="str">
            <v>WON</v>
          </cell>
          <cell r="AC9333">
            <v>9</v>
          </cell>
          <cell r="AE9333">
            <v>100</v>
          </cell>
          <cell r="AF9333">
            <v>900</v>
          </cell>
        </row>
        <row r="9334">
          <cell r="A9334">
            <v>44274</v>
          </cell>
          <cell r="AB9334" t="str">
            <v>3rd</v>
          </cell>
          <cell r="AC9334">
            <v>4.4000000000000004</v>
          </cell>
          <cell r="AE9334">
            <v>100</v>
          </cell>
          <cell r="AF9334" t="str">
            <v/>
          </cell>
        </row>
        <row r="9335">
          <cell r="A9335">
            <v>44274</v>
          </cell>
          <cell r="AC9335">
            <v>9.5</v>
          </cell>
          <cell r="AE9335">
            <v>100</v>
          </cell>
          <cell r="AF9335" t="str">
            <v/>
          </cell>
        </row>
        <row r="9336">
          <cell r="A9336">
            <v>44274</v>
          </cell>
          <cell r="AB9336" t="str">
            <v>2nd</v>
          </cell>
          <cell r="AC9336">
            <v>11</v>
          </cell>
          <cell r="AE9336">
            <v>100</v>
          </cell>
          <cell r="AF9336" t="str">
            <v/>
          </cell>
        </row>
        <row r="9337">
          <cell r="A9337">
            <v>44275</v>
          </cell>
          <cell r="AC9337">
            <v>5</v>
          </cell>
          <cell r="AE9337">
            <v>100</v>
          </cell>
          <cell r="AF9337" t="str">
            <v/>
          </cell>
        </row>
        <row r="9338">
          <cell r="A9338">
            <v>44275</v>
          </cell>
          <cell r="AB9338" t="str">
            <v>2nd</v>
          </cell>
          <cell r="AC9338">
            <v>4</v>
          </cell>
          <cell r="AE9338">
            <v>100</v>
          </cell>
          <cell r="AF9338" t="str">
            <v/>
          </cell>
        </row>
        <row r="9339">
          <cell r="A9339">
            <v>44275</v>
          </cell>
          <cell r="AB9339" t="str">
            <v>WON</v>
          </cell>
          <cell r="AC9339">
            <v>4.2</v>
          </cell>
          <cell r="AE9339">
            <v>100</v>
          </cell>
          <cell r="AF9339">
            <v>420</v>
          </cell>
        </row>
        <row r="9340">
          <cell r="A9340">
            <v>44275</v>
          </cell>
          <cell r="AC9340">
            <v>6.5</v>
          </cell>
          <cell r="AE9340">
            <v>100</v>
          </cell>
          <cell r="AF9340" t="str">
            <v/>
          </cell>
        </row>
        <row r="9341">
          <cell r="A9341">
            <v>44275</v>
          </cell>
          <cell r="AC9341">
            <v>8</v>
          </cell>
          <cell r="AE9341">
            <v>100</v>
          </cell>
          <cell r="AF9341" t="str">
            <v/>
          </cell>
        </row>
        <row r="9342">
          <cell r="A9342">
            <v>44275</v>
          </cell>
          <cell r="AC9342">
            <v>6</v>
          </cell>
          <cell r="AE9342">
            <v>100</v>
          </cell>
          <cell r="AF9342" t="str">
            <v/>
          </cell>
        </row>
        <row r="9343">
          <cell r="A9343">
            <v>44275</v>
          </cell>
          <cell r="AC9343">
            <v>4.5999999999999996</v>
          </cell>
          <cell r="AE9343">
            <v>100</v>
          </cell>
          <cell r="AF9343" t="str">
            <v/>
          </cell>
        </row>
        <row r="9344">
          <cell r="A9344">
            <v>44275</v>
          </cell>
          <cell r="AC9344">
            <v>8.5</v>
          </cell>
          <cell r="AE9344">
            <v>100</v>
          </cell>
          <cell r="AF9344" t="str">
            <v/>
          </cell>
        </row>
        <row r="9345">
          <cell r="A9345">
            <v>44275</v>
          </cell>
          <cell r="AB9345" t="str">
            <v>WON</v>
          </cell>
          <cell r="AC9345">
            <v>10</v>
          </cell>
          <cell r="AE9345">
            <v>100</v>
          </cell>
          <cell r="AF9345">
            <v>1000</v>
          </cell>
        </row>
        <row r="9346">
          <cell r="A9346">
            <v>44275</v>
          </cell>
          <cell r="AC9346">
            <v>5.5</v>
          </cell>
          <cell r="AE9346">
            <v>100</v>
          </cell>
          <cell r="AF9346" t="str">
            <v/>
          </cell>
        </row>
        <row r="9347">
          <cell r="A9347">
            <v>44275</v>
          </cell>
          <cell r="AC9347">
            <v>9</v>
          </cell>
          <cell r="AE9347">
            <v>100</v>
          </cell>
          <cell r="AF9347" t="str">
            <v/>
          </cell>
        </row>
        <row r="9348">
          <cell r="A9348">
            <v>44275</v>
          </cell>
          <cell r="AB9348" t="str">
            <v>WON</v>
          </cell>
          <cell r="AC9348">
            <v>5</v>
          </cell>
          <cell r="AE9348">
            <v>100</v>
          </cell>
          <cell r="AF9348">
            <v>500</v>
          </cell>
        </row>
        <row r="9349">
          <cell r="A9349">
            <v>44275</v>
          </cell>
          <cell r="AB9349" t="str">
            <v>3rd</v>
          </cell>
          <cell r="AC9349">
            <v>9.5</v>
          </cell>
          <cell r="AE9349">
            <v>100</v>
          </cell>
          <cell r="AF9349" t="str">
            <v/>
          </cell>
        </row>
        <row r="9350">
          <cell r="A9350">
            <v>44275</v>
          </cell>
          <cell r="AC9350">
            <v>5.5</v>
          </cell>
          <cell r="AE9350">
            <v>100</v>
          </cell>
          <cell r="AF9350" t="str">
            <v/>
          </cell>
        </row>
        <row r="9351">
          <cell r="A9351">
            <v>44275</v>
          </cell>
          <cell r="AC9351">
            <v>17</v>
          </cell>
          <cell r="AE9351">
            <v>100</v>
          </cell>
          <cell r="AF9351" t="str">
            <v/>
          </cell>
        </row>
        <row r="9352">
          <cell r="A9352">
            <v>44275</v>
          </cell>
          <cell r="AC9352">
            <v>9</v>
          </cell>
          <cell r="AE9352">
            <v>100</v>
          </cell>
          <cell r="AF9352" t="str">
            <v/>
          </cell>
        </row>
        <row r="9353">
          <cell r="A9353">
            <v>44275</v>
          </cell>
          <cell r="AB9353" t="str">
            <v>WON</v>
          </cell>
          <cell r="AC9353">
            <v>3.2</v>
          </cell>
          <cell r="AE9353">
            <v>100</v>
          </cell>
          <cell r="AF9353">
            <v>320</v>
          </cell>
        </row>
        <row r="9354">
          <cell r="A9354">
            <v>44275</v>
          </cell>
          <cell r="AC9354">
            <v>12</v>
          </cell>
          <cell r="AE9354">
            <v>100</v>
          </cell>
          <cell r="AF9354" t="str">
            <v/>
          </cell>
        </row>
        <row r="9355">
          <cell r="A9355">
            <v>44275</v>
          </cell>
          <cell r="AC9355">
            <v>8.5</v>
          </cell>
          <cell r="AE9355">
            <v>100</v>
          </cell>
          <cell r="AF9355" t="str">
            <v/>
          </cell>
        </row>
        <row r="9356">
          <cell r="A9356">
            <v>44275</v>
          </cell>
          <cell r="AB9356" t="str">
            <v>2nd</v>
          </cell>
          <cell r="AC9356">
            <v>9</v>
          </cell>
          <cell r="AE9356">
            <v>100</v>
          </cell>
          <cell r="AF9356" t="str">
            <v/>
          </cell>
        </row>
        <row r="9357">
          <cell r="A9357">
            <v>44275</v>
          </cell>
          <cell r="AB9357" t="str">
            <v>WON</v>
          </cell>
          <cell r="AC9357">
            <v>2.2999999999999998</v>
          </cell>
          <cell r="AE9357">
            <v>100</v>
          </cell>
          <cell r="AF9357">
            <v>229.99999999999997</v>
          </cell>
        </row>
        <row r="9358">
          <cell r="A9358">
            <v>44275</v>
          </cell>
          <cell r="AB9358" t="str">
            <v>3rd</v>
          </cell>
          <cell r="AC9358">
            <v>11</v>
          </cell>
          <cell r="AE9358">
            <v>100</v>
          </cell>
          <cell r="AF9358" t="str">
            <v/>
          </cell>
        </row>
        <row r="9359">
          <cell r="A9359">
            <v>44275</v>
          </cell>
          <cell r="AC9359">
            <v>7.5</v>
          </cell>
          <cell r="AE9359">
            <v>100</v>
          </cell>
          <cell r="AF9359" t="str">
            <v/>
          </cell>
        </row>
        <row r="9360">
          <cell r="A9360">
            <v>44275</v>
          </cell>
          <cell r="AC9360">
            <v>8.5</v>
          </cell>
          <cell r="AE9360">
            <v>100</v>
          </cell>
          <cell r="AF9360" t="str">
            <v/>
          </cell>
        </row>
        <row r="9361">
          <cell r="A9361">
            <v>44275</v>
          </cell>
          <cell r="AC9361">
            <v>12</v>
          </cell>
          <cell r="AE9361">
            <v>100</v>
          </cell>
          <cell r="AF9361" t="str">
            <v/>
          </cell>
        </row>
        <row r="9362">
          <cell r="A9362">
            <v>44275</v>
          </cell>
          <cell r="AB9362" t="str">
            <v>3rd</v>
          </cell>
          <cell r="AC9362">
            <v>9</v>
          </cell>
          <cell r="AE9362">
            <v>100</v>
          </cell>
          <cell r="AF9362" t="str">
            <v/>
          </cell>
        </row>
        <row r="9363">
          <cell r="A9363">
            <v>44275</v>
          </cell>
          <cell r="AC9363">
            <v>1.8</v>
          </cell>
          <cell r="AE9363">
            <v>100</v>
          </cell>
          <cell r="AF9363" t="str">
            <v/>
          </cell>
        </row>
        <row r="9364">
          <cell r="A9364">
            <v>44275</v>
          </cell>
          <cell r="AB9364" t="str">
            <v>2nd</v>
          </cell>
          <cell r="AC9364">
            <v>16</v>
          </cell>
          <cell r="AE9364">
            <v>100</v>
          </cell>
          <cell r="AF9364" t="str">
            <v/>
          </cell>
        </row>
        <row r="9365">
          <cell r="A9365">
            <v>44275</v>
          </cell>
          <cell r="AB9365" t="str">
            <v>WON</v>
          </cell>
          <cell r="AC9365">
            <v>8</v>
          </cell>
          <cell r="AE9365">
            <v>100</v>
          </cell>
          <cell r="AF9365">
            <v>800</v>
          </cell>
        </row>
        <row r="9366">
          <cell r="A9366">
            <v>44275</v>
          </cell>
          <cell r="AC9366">
            <v>8.5</v>
          </cell>
          <cell r="AE9366">
            <v>100</v>
          </cell>
          <cell r="AF9366" t="str">
            <v/>
          </cell>
        </row>
        <row r="9367">
          <cell r="A9367">
            <v>44282</v>
          </cell>
          <cell r="AB9367" t="str">
            <v>2nd</v>
          </cell>
          <cell r="AC9367">
            <v>5</v>
          </cell>
          <cell r="AE9367">
            <v>100</v>
          </cell>
          <cell r="AF9367" t="str">
            <v/>
          </cell>
        </row>
        <row r="9368">
          <cell r="A9368">
            <v>44282</v>
          </cell>
          <cell r="AC9368">
            <v>4.5999999999999996</v>
          </cell>
          <cell r="AE9368">
            <v>100</v>
          </cell>
          <cell r="AF9368" t="str">
            <v/>
          </cell>
        </row>
        <row r="9369">
          <cell r="A9369">
            <v>44282</v>
          </cell>
          <cell r="AC9369">
            <v>3.2</v>
          </cell>
          <cell r="AE9369">
            <v>100</v>
          </cell>
          <cell r="AF9369" t="str">
            <v/>
          </cell>
        </row>
        <row r="9370">
          <cell r="A9370">
            <v>44282</v>
          </cell>
          <cell r="AB9370" t="str">
            <v>WON</v>
          </cell>
          <cell r="AC9370">
            <v>5</v>
          </cell>
          <cell r="AE9370">
            <v>100</v>
          </cell>
          <cell r="AF9370">
            <v>500</v>
          </cell>
        </row>
        <row r="9371">
          <cell r="A9371">
            <v>44282</v>
          </cell>
          <cell r="AC9371">
            <v>41</v>
          </cell>
          <cell r="AE9371">
            <v>100</v>
          </cell>
          <cell r="AF9371" t="str">
            <v/>
          </cell>
        </row>
        <row r="9372">
          <cell r="A9372">
            <v>44282</v>
          </cell>
          <cell r="AC9372">
            <v>8.5</v>
          </cell>
          <cell r="AE9372">
            <v>100</v>
          </cell>
          <cell r="AF9372" t="str">
            <v/>
          </cell>
        </row>
        <row r="9373">
          <cell r="A9373">
            <v>44282</v>
          </cell>
          <cell r="AC9373">
            <v>7</v>
          </cell>
          <cell r="AE9373">
            <v>100</v>
          </cell>
          <cell r="AF9373" t="str">
            <v/>
          </cell>
        </row>
        <row r="9374">
          <cell r="A9374">
            <v>44282</v>
          </cell>
          <cell r="AC9374">
            <v>6</v>
          </cell>
          <cell r="AE9374">
            <v>100</v>
          </cell>
          <cell r="AF9374" t="str">
            <v/>
          </cell>
        </row>
        <row r="9375">
          <cell r="A9375">
            <v>44282</v>
          </cell>
          <cell r="AB9375" t="str">
            <v>2nd</v>
          </cell>
          <cell r="AC9375">
            <v>4.5999999999999996</v>
          </cell>
          <cell r="AE9375">
            <v>100</v>
          </cell>
          <cell r="AF9375" t="str">
            <v/>
          </cell>
        </row>
        <row r="9376">
          <cell r="A9376">
            <v>44282</v>
          </cell>
          <cell r="AB9376" t="str">
            <v>WON</v>
          </cell>
          <cell r="AC9376">
            <v>7.3</v>
          </cell>
          <cell r="AE9376">
            <v>100</v>
          </cell>
          <cell r="AF9376">
            <v>730</v>
          </cell>
        </row>
        <row r="9377">
          <cell r="A9377">
            <v>44282</v>
          </cell>
          <cell r="AC9377">
            <v>7</v>
          </cell>
          <cell r="AE9377">
            <v>100</v>
          </cell>
          <cell r="AF9377" t="str">
            <v/>
          </cell>
        </row>
        <row r="9378">
          <cell r="A9378">
            <v>44282</v>
          </cell>
          <cell r="AB9378" t="str">
            <v>WON</v>
          </cell>
          <cell r="AC9378">
            <v>2.4</v>
          </cell>
          <cell r="AE9378">
            <v>100</v>
          </cell>
          <cell r="AF9378">
            <v>240</v>
          </cell>
        </row>
        <row r="9379">
          <cell r="A9379">
            <v>44282</v>
          </cell>
          <cell r="AC9379">
            <v>7.5</v>
          </cell>
          <cell r="AE9379">
            <v>100</v>
          </cell>
          <cell r="AF9379" t="str">
            <v/>
          </cell>
        </row>
        <row r="9380">
          <cell r="A9380">
            <v>44282</v>
          </cell>
          <cell r="AC9380">
            <v>7.5</v>
          </cell>
          <cell r="AE9380">
            <v>100</v>
          </cell>
          <cell r="AF9380" t="str">
            <v/>
          </cell>
        </row>
        <row r="9381">
          <cell r="A9381">
            <v>44282</v>
          </cell>
          <cell r="AC9381">
            <v>8</v>
          </cell>
          <cell r="AE9381">
            <v>100</v>
          </cell>
          <cell r="AF9381" t="str">
            <v/>
          </cell>
        </row>
        <row r="9382">
          <cell r="A9382">
            <v>44282</v>
          </cell>
          <cell r="AB9382" t="str">
            <v>3rd</v>
          </cell>
          <cell r="AC9382">
            <v>4.5999999999999996</v>
          </cell>
          <cell r="AE9382">
            <v>100</v>
          </cell>
          <cell r="AF9382" t="str">
            <v/>
          </cell>
        </row>
        <row r="9383">
          <cell r="A9383">
            <v>44282</v>
          </cell>
          <cell r="AC9383">
            <v>2.4</v>
          </cell>
          <cell r="AE9383">
            <v>100</v>
          </cell>
          <cell r="AF9383" t="str">
            <v/>
          </cell>
        </row>
        <row r="9384">
          <cell r="A9384">
            <v>44282</v>
          </cell>
          <cell r="AB9384" t="str">
            <v>2nd</v>
          </cell>
          <cell r="AC9384">
            <v>13</v>
          </cell>
          <cell r="AE9384">
            <v>100</v>
          </cell>
          <cell r="AF9384" t="str">
            <v/>
          </cell>
        </row>
        <row r="9385">
          <cell r="A9385">
            <v>44282</v>
          </cell>
          <cell r="AC9385">
            <v>13</v>
          </cell>
          <cell r="AE9385">
            <v>100</v>
          </cell>
          <cell r="AF9385" t="str">
            <v/>
          </cell>
        </row>
        <row r="9386">
          <cell r="A9386">
            <v>44282</v>
          </cell>
          <cell r="AC9386">
            <v>13</v>
          </cell>
          <cell r="AE9386">
            <v>100</v>
          </cell>
          <cell r="AF9386" t="str">
            <v/>
          </cell>
        </row>
        <row r="9387">
          <cell r="A9387">
            <v>44282</v>
          </cell>
          <cell r="AB9387" t="str">
            <v>3rd</v>
          </cell>
          <cell r="AC9387">
            <v>31</v>
          </cell>
          <cell r="AE9387">
            <v>100</v>
          </cell>
          <cell r="AF9387" t="str">
            <v/>
          </cell>
        </row>
        <row r="9388">
          <cell r="A9388">
            <v>44282</v>
          </cell>
          <cell r="AC9388">
            <v>21</v>
          </cell>
          <cell r="AE9388">
            <v>100</v>
          </cell>
          <cell r="AF9388" t="str">
            <v/>
          </cell>
        </row>
        <row r="9389">
          <cell r="A9389">
            <v>44282</v>
          </cell>
          <cell r="AB9389" t="str">
            <v>WON</v>
          </cell>
          <cell r="AC9389">
            <v>2.6</v>
          </cell>
          <cell r="AE9389">
            <v>100</v>
          </cell>
          <cell r="AF9389">
            <v>260</v>
          </cell>
        </row>
        <row r="9390">
          <cell r="A9390">
            <v>44282</v>
          </cell>
          <cell r="AC9390">
            <v>8.5</v>
          </cell>
          <cell r="AE9390">
            <v>100</v>
          </cell>
          <cell r="AF9390" t="str">
            <v/>
          </cell>
        </row>
        <row r="9391">
          <cell r="A9391">
            <v>44282</v>
          </cell>
          <cell r="AB9391" t="str">
            <v>2nd</v>
          </cell>
          <cell r="AC9391">
            <v>5</v>
          </cell>
          <cell r="AE9391">
            <v>100</v>
          </cell>
          <cell r="AF9391" t="str">
            <v/>
          </cell>
        </row>
        <row r="9392">
          <cell r="A9392">
            <v>44282</v>
          </cell>
          <cell r="AB9392" t="str">
            <v>WON</v>
          </cell>
          <cell r="AC9392">
            <v>2.2000000000000002</v>
          </cell>
          <cell r="AE9392">
            <v>100</v>
          </cell>
          <cell r="AF9392">
            <v>220.00000000000003</v>
          </cell>
        </row>
        <row r="9393">
          <cell r="A9393">
            <v>44282</v>
          </cell>
          <cell r="AC9393">
            <v>20</v>
          </cell>
          <cell r="AE9393">
            <v>100</v>
          </cell>
          <cell r="AF9393" t="str">
            <v/>
          </cell>
        </row>
        <row r="9394">
          <cell r="A9394">
            <v>44282</v>
          </cell>
          <cell r="AC9394">
            <v>9</v>
          </cell>
          <cell r="AE9394">
            <v>100</v>
          </cell>
          <cell r="AF9394" t="str">
            <v/>
          </cell>
        </row>
        <row r="9395">
          <cell r="A9395">
            <v>44282</v>
          </cell>
          <cell r="AB9395" t="str">
            <v>2nd</v>
          </cell>
          <cell r="AC9395">
            <v>6.5</v>
          </cell>
          <cell r="AE9395">
            <v>100</v>
          </cell>
          <cell r="AF9395" t="str">
            <v/>
          </cell>
        </row>
        <row r="9396">
          <cell r="A9396">
            <v>44282</v>
          </cell>
          <cell r="AB9396" t="str">
            <v>3rd</v>
          </cell>
          <cell r="AC9396">
            <v>31</v>
          </cell>
          <cell r="AE9396">
            <v>100</v>
          </cell>
          <cell r="AF9396" t="str">
            <v/>
          </cell>
        </row>
        <row r="9397">
          <cell r="A9397">
            <v>44289</v>
          </cell>
          <cell r="AB9397" t="str">
            <v>WON</v>
          </cell>
          <cell r="AC9397">
            <v>2.5</v>
          </cell>
          <cell r="AE9397">
            <v>100</v>
          </cell>
          <cell r="AF9397">
            <v>250</v>
          </cell>
        </row>
        <row r="9398">
          <cell r="A9398">
            <v>44289</v>
          </cell>
          <cell r="AC9398">
            <v>7.5</v>
          </cell>
          <cell r="AE9398">
            <v>100</v>
          </cell>
          <cell r="AF9398" t="str">
            <v/>
          </cell>
        </row>
        <row r="9399">
          <cell r="A9399">
            <v>44289</v>
          </cell>
          <cell r="AB9399" t="str">
            <v>3rd</v>
          </cell>
          <cell r="AC9399">
            <v>7</v>
          </cell>
          <cell r="AE9399">
            <v>100</v>
          </cell>
          <cell r="AF9399" t="str">
            <v/>
          </cell>
        </row>
        <row r="9400">
          <cell r="A9400">
            <v>44289</v>
          </cell>
          <cell r="AC9400">
            <v>7</v>
          </cell>
          <cell r="AE9400">
            <v>100</v>
          </cell>
          <cell r="AF9400" t="str">
            <v/>
          </cell>
        </row>
        <row r="9401">
          <cell r="A9401">
            <v>44289</v>
          </cell>
          <cell r="AC9401">
            <v>19</v>
          </cell>
          <cell r="AE9401">
            <v>100</v>
          </cell>
          <cell r="AF9401" t="str">
            <v/>
          </cell>
        </row>
        <row r="9402">
          <cell r="A9402">
            <v>44289</v>
          </cell>
          <cell r="AC9402">
            <v>8.5</v>
          </cell>
          <cell r="AE9402">
            <v>100</v>
          </cell>
          <cell r="AF9402" t="str">
            <v/>
          </cell>
        </row>
        <row r="9403">
          <cell r="A9403">
            <v>44289</v>
          </cell>
          <cell r="AC9403">
            <v>4.2</v>
          </cell>
          <cell r="AE9403">
            <v>100</v>
          </cell>
          <cell r="AF9403" t="str">
            <v/>
          </cell>
        </row>
        <row r="9404">
          <cell r="A9404">
            <v>44289</v>
          </cell>
          <cell r="AC9404">
            <v>21</v>
          </cell>
          <cell r="AE9404">
            <v>100</v>
          </cell>
          <cell r="AF9404" t="str">
            <v/>
          </cell>
        </row>
        <row r="9405">
          <cell r="A9405">
            <v>44289</v>
          </cell>
          <cell r="AB9405" t="str">
            <v>2nd</v>
          </cell>
          <cell r="AC9405">
            <v>6.5</v>
          </cell>
          <cell r="AE9405">
            <v>100</v>
          </cell>
          <cell r="AF9405" t="str">
            <v/>
          </cell>
        </row>
        <row r="9406">
          <cell r="A9406">
            <v>44289</v>
          </cell>
          <cell r="AB9406" t="str">
            <v>WON</v>
          </cell>
          <cell r="AC9406">
            <v>7</v>
          </cell>
          <cell r="AE9406">
            <v>100</v>
          </cell>
          <cell r="AF9406">
            <v>700</v>
          </cell>
        </row>
        <row r="9407">
          <cell r="A9407">
            <v>44289</v>
          </cell>
          <cell r="AC9407">
            <v>5.5</v>
          </cell>
          <cell r="AE9407">
            <v>100</v>
          </cell>
          <cell r="AF9407" t="str">
            <v/>
          </cell>
        </row>
        <row r="9408">
          <cell r="A9408">
            <v>44289</v>
          </cell>
          <cell r="AC9408">
            <v>18</v>
          </cell>
          <cell r="AE9408">
            <v>100</v>
          </cell>
          <cell r="AF9408" t="str">
            <v/>
          </cell>
        </row>
        <row r="9409">
          <cell r="A9409">
            <v>44289</v>
          </cell>
          <cell r="AB9409" t="str">
            <v>3rd</v>
          </cell>
          <cell r="AC9409">
            <v>4.5999999999999996</v>
          </cell>
          <cell r="AE9409">
            <v>100</v>
          </cell>
          <cell r="AF9409" t="str">
            <v/>
          </cell>
        </row>
        <row r="9410">
          <cell r="A9410">
            <v>44289</v>
          </cell>
          <cell r="AC9410">
            <v>21</v>
          </cell>
          <cell r="AE9410">
            <v>100</v>
          </cell>
          <cell r="AF9410" t="str">
            <v/>
          </cell>
        </row>
        <row r="9411">
          <cell r="A9411">
            <v>44289</v>
          </cell>
          <cell r="AC9411">
            <v>10</v>
          </cell>
          <cell r="AE9411">
            <v>100</v>
          </cell>
          <cell r="AF9411" t="str">
            <v/>
          </cell>
        </row>
        <row r="9412">
          <cell r="A9412">
            <v>44289</v>
          </cell>
          <cell r="AC9412">
            <v>8</v>
          </cell>
          <cell r="AE9412">
            <v>100</v>
          </cell>
          <cell r="AF9412" t="str">
            <v/>
          </cell>
        </row>
        <row r="9413">
          <cell r="A9413">
            <v>44289</v>
          </cell>
          <cell r="AB9413" t="str">
            <v>WON</v>
          </cell>
          <cell r="AC9413">
            <v>7</v>
          </cell>
          <cell r="AE9413">
            <v>100</v>
          </cell>
          <cell r="AF9413">
            <v>700</v>
          </cell>
        </row>
        <row r="9414">
          <cell r="A9414">
            <v>44289</v>
          </cell>
          <cell r="AB9414" t="str">
            <v>3rd</v>
          </cell>
          <cell r="AC9414">
            <v>3</v>
          </cell>
          <cell r="AE9414">
            <v>100</v>
          </cell>
          <cell r="AF9414" t="str">
            <v/>
          </cell>
        </row>
        <row r="9415">
          <cell r="A9415">
            <v>44289</v>
          </cell>
          <cell r="AB9415" t="str">
            <v>2nd</v>
          </cell>
          <cell r="AC9415">
            <v>5.5</v>
          </cell>
          <cell r="AE9415">
            <v>100</v>
          </cell>
          <cell r="AF9415" t="str">
            <v/>
          </cell>
        </row>
        <row r="9416">
          <cell r="A9416">
            <v>44289</v>
          </cell>
          <cell r="AC9416">
            <v>8</v>
          </cell>
          <cell r="AE9416">
            <v>100</v>
          </cell>
          <cell r="AF9416" t="str">
            <v/>
          </cell>
        </row>
        <row r="9417">
          <cell r="A9417">
            <v>44289</v>
          </cell>
          <cell r="AB9417" t="str">
            <v>2nd</v>
          </cell>
          <cell r="AC9417">
            <v>3.9</v>
          </cell>
          <cell r="AE9417">
            <v>100</v>
          </cell>
          <cell r="AF9417" t="str">
            <v/>
          </cell>
        </row>
        <row r="9418">
          <cell r="A9418">
            <v>44289</v>
          </cell>
          <cell r="AC9418">
            <v>15</v>
          </cell>
          <cell r="AE9418">
            <v>100</v>
          </cell>
          <cell r="AF9418" t="str">
            <v/>
          </cell>
        </row>
        <row r="9419">
          <cell r="A9419">
            <v>44289</v>
          </cell>
          <cell r="AC9419">
            <v>26</v>
          </cell>
          <cell r="AE9419">
            <v>100</v>
          </cell>
          <cell r="AF9419" t="str">
            <v/>
          </cell>
        </row>
        <row r="9420">
          <cell r="A9420">
            <v>44289</v>
          </cell>
          <cell r="AC9420">
            <v>17</v>
          </cell>
          <cell r="AE9420">
            <v>100</v>
          </cell>
          <cell r="AF9420" t="str">
            <v/>
          </cell>
        </row>
        <row r="9421">
          <cell r="A9421">
            <v>44289</v>
          </cell>
          <cell r="AC9421">
            <v>4.5999999999999996</v>
          </cell>
          <cell r="AE9421">
            <v>100</v>
          </cell>
          <cell r="AF9421" t="str">
            <v/>
          </cell>
        </row>
        <row r="9422">
          <cell r="A9422">
            <v>44289</v>
          </cell>
          <cell r="AB9422" t="str">
            <v>WON</v>
          </cell>
          <cell r="AC9422">
            <v>7.5</v>
          </cell>
          <cell r="AE9422">
            <v>100</v>
          </cell>
          <cell r="AF9422">
            <v>750</v>
          </cell>
        </row>
        <row r="9423">
          <cell r="A9423">
            <v>44289</v>
          </cell>
          <cell r="AC9423">
            <v>6</v>
          </cell>
          <cell r="AE9423">
            <v>100</v>
          </cell>
          <cell r="AF9423" t="str">
            <v/>
          </cell>
        </row>
        <row r="9424">
          <cell r="A9424">
            <v>44289</v>
          </cell>
          <cell r="AC9424">
            <v>11</v>
          </cell>
          <cell r="AE9424">
            <v>100</v>
          </cell>
          <cell r="AF9424" t="str">
            <v/>
          </cell>
        </row>
        <row r="9425">
          <cell r="A9425">
            <v>44289</v>
          </cell>
          <cell r="AC9425">
            <v>6.5</v>
          </cell>
          <cell r="AE9425">
            <v>100</v>
          </cell>
          <cell r="AF9425" t="str">
            <v/>
          </cell>
        </row>
        <row r="9426">
          <cell r="A9426">
            <v>44289</v>
          </cell>
          <cell r="AC9426">
            <v>11</v>
          </cell>
          <cell r="AE9426">
            <v>100</v>
          </cell>
          <cell r="AF9426" t="str">
            <v/>
          </cell>
        </row>
        <row r="9427">
          <cell r="A9427">
            <v>44289</v>
          </cell>
          <cell r="AB9427" t="str">
            <v>WON</v>
          </cell>
          <cell r="AC9427">
            <v>4.8</v>
          </cell>
          <cell r="AE9427">
            <v>100</v>
          </cell>
          <cell r="AF9427">
            <v>480</v>
          </cell>
        </row>
        <row r="9428">
          <cell r="A9428">
            <v>44289</v>
          </cell>
          <cell r="AC9428">
            <v>2.8</v>
          </cell>
          <cell r="AE9428">
            <v>100</v>
          </cell>
          <cell r="AF9428" t="str">
            <v/>
          </cell>
        </row>
        <row r="9429">
          <cell r="A9429">
            <v>44289</v>
          </cell>
          <cell r="AC9429">
            <v>5.5</v>
          </cell>
          <cell r="AE9429">
            <v>100</v>
          </cell>
          <cell r="AF9429" t="str">
            <v/>
          </cell>
        </row>
        <row r="9430">
          <cell r="A9430">
            <v>44289</v>
          </cell>
          <cell r="AB9430" t="str">
            <v>2nd</v>
          </cell>
          <cell r="AC9430">
            <v>5.5</v>
          </cell>
          <cell r="AE9430">
            <v>100</v>
          </cell>
          <cell r="AF9430" t="str">
            <v/>
          </cell>
        </row>
        <row r="9431">
          <cell r="A9431">
            <v>44289</v>
          </cell>
          <cell r="AB9431" t="str">
            <v>3rd</v>
          </cell>
          <cell r="AC9431">
            <v>17</v>
          </cell>
          <cell r="AE9431">
            <v>100</v>
          </cell>
          <cell r="AF9431" t="str">
            <v/>
          </cell>
        </row>
        <row r="9432">
          <cell r="A9432">
            <v>44296</v>
          </cell>
          <cell r="AC9432">
            <v>2.7</v>
          </cell>
          <cell r="AE9432">
            <v>100</v>
          </cell>
          <cell r="AF9432" t="str">
            <v/>
          </cell>
        </row>
        <row r="9433">
          <cell r="A9433">
            <v>44296</v>
          </cell>
          <cell r="AB9433" t="str">
            <v>2nd</v>
          </cell>
          <cell r="AC9433">
            <v>6.5</v>
          </cell>
          <cell r="AE9433">
            <v>100</v>
          </cell>
          <cell r="AF9433" t="str">
            <v/>
          </cell>
        </row>
        <row r="9434">
          <cell r="A9434">
            <v>44296</v>
          </cell>
          <cell r="AB9434" t="str">
            <v>Ntd</v>
          </cell>
          <cell r="AC9434">
            <v>4.4000000000000004</v>
          </cell>
          <cell r="AE9434">
            <v>100</v>
          </cell>
          <cell r="AF9434" t="str">
            <v/>
          </cell>
        </row>
        <row r="9435">
          <cell r="A9435">
            <v>44296</v>
          </cell>
          <cell r="AC9435">
            <v>9</v>
          </cell>
          <cell r="AE9435">
            <v>100</v>
          </cell>
          <cell r="AF9435" t="str">
            <v/>
          </cell>
        </row>
        <row r="9436">
          <cell r="A9436">
            <v>44296</v>
          </cell>
          <cell r="AB9436" t="str">
            <v>WON</v>
          </cell>
          <cell r="AC9436">
            <v>5.5</v>
          </cell>
          <cell r="AE9436">
            <v>100</v>
          </cell>
          <cell r="AF9436">
            <v>550</v>
          </cell>
        </row>
        <row r="9437">
          <cell r="A9437">
            <v>44296</v>
          </cell>
          <cell r="AB9437" t="str">
            <v>3rd</v>
          </cell>
          <cell r="AC9437">
            <v>5</v>
          </cell>
          <cell r="AE9437">
            <v>100</v>
          </cell>
          <cell r="AF9437" t="str">
            <v/>
          </cell>
        </row>
        <row r="9438">
          <cell r="A9438">
            <v>44296</v>
          </cell>
          <cell r="AC9438">
            <v>6</v>
          </cell>
          <cell r="AE9438">
            <v>100</v>
          </cell>
          <cell r="AF9438" t="str">
            <v/>
          </cell>
        </row>
        <row r="9439">
          <cell r="A9439">
            <v>44296</v>
          </cell>
          <cell r="AC9439">
            <v>18</v>
          </cell>
          <cell r="AE9439">
            <v>100</v>
          </cell>
          <cell r="AF9439" t="str">
            <v/>
          </cell>
        </row>
        <row r="9440">
          <cell r="A9440">
            <v>44296</v>
          </cell>
          <cell r="AC9440">
            <v>5.5</v>
          </cell>
          <cell r="AE9440">
            <v>100</v>
          </cell>
          <cell r="AF9440" t="str">
            <v/>
          </cell>
        </row>
        <row r="9441">
          <cell r="A9441">
            <v>44296</v>
          </cell>
          <cell r="AB9441" t="str">
            <v>WON</v>
          </cell>
          <cell r="AC9441">
            <v>5.4</v>
          </cell>
          <cell r="AE9441">
            <v>100</v>
          </cell>
          <cell r="AF9441">
            <v>540</v>
          </cell>
        </row>
        <row r="9442">
          <cell r="A9442">
            <v>44296</v>
          </cell>
          <cell r="AC9442">
            <v>7.5</v>
          </cell>
          <cell r="AE9442">
            <v>100</v>
          </cell>
          <cell r="AF9442" t="str">
            <v/>
          </cell>
        </row>
        <row r="9443">
          <cell r="A9443">
            <v>44296</v>
          </cell>
          <cell r="AB9443" t="str">
            <v>WON</v>
          </cell>
          <cell r="AC9443">
            <v>2.7</v>
          </cell>
          <cell r="AE9443">
            <v>100</v>
          </cell>
          <cell r="AF9443">
            <v>270</v>
          </cell>
        </row>
        <row r="9444">
          <cell r="A9444">
            <v>44296</v>
          </cell>
          <cell r="AB9444" t="str">
            <v>2nd</v>
          </cell>
          <cell r="AC9444">
            <v>2.8</v>
          </cell>
          <cell r="AE9444">
            <v>100</v>
          </cell>
          <cell r="AF9444" t="str">
            <v/>
          </cell>
        </row>
        <row r="9445">
          <cell r="A9445">
            <v>44296</v>
          </cell>
          <cell r="AB9445" t="str">
            <v>3rd</v>
          </cell>
          <cell r="AC9445">
            <v>26</v>
          </cell>
          <cell r="AE9445">
            <v>100</v>
          </cell>
          <cell r="AF9445" t="str">
            <v/>
          </cell>
        </row>
        <row r="9446">
          <cell r="A9446">
            <v>44296</v>
          </cell>
          <cell r="AC9446">
            <v>19</v>
          </cell>
          <cell r="AE9446">
            <v>100</v>
          </cell>
          <cell r="AF9446" t="str">
            <v/>
          </cell>
        </row>
        <row r="9447">
          <cell r="A9447">
            <v>44296</v>
          </cell>
          <cell r="AB9447" t="str">
            <v>WON</v>
          </cell>
          <cell r="AC9447">
            <v>1.85</v>
          </cell>
          <cell r="AE9447">
            <v>100</v>
          </cell>
          <cell r="AF9447">
            <v>185</v>
          </cell>
        </row>
        <row r="9448">
          <cell r="A9448">
            <v>44296</v>
          </cell>
          <cell r="AB9448" t="str">
            <v>2nd</v>
          </cell>
          <cell r="AC9448">
            <v>5</v>
          </cell>
          <cell r="AE9448">
            <v>100</v>
          </cell>
          <cell r="AF9448" t="str">
            <v/>
          </cell>
        </row>
        <row r="9449">
          <cell r="A9449">
            <v>44296</v>
          </cell>
          <cell r="AB9449" t="str">
            <v>3rd</v>
          </cell>
          <cell r="AC9449">
            <v>14</v>
          </cell>
          <cell r="AE9449">
            <v>100</v>
          </cell>
          <cell r="AF9449" t="str">
            <v/>
          </cell>
        </row>
        <row r="9450">
          <cell r="A9450">
            <v>44296</v>
          </cell>
          <cell r="AC9450">
            <v>13</v>
          </cell>
          <cell r="AE9450">
            <v>100</v>
          </cell>
          <cell r="AF9450" t="str">
            <v/>
          </cell>
        </row>
        <row r="9451">
          <cell r="A9451">
            <v>44296</v>
          </cell>
          <cell r="AC9451">
            <v>15</v>
          </cell>
          <cell r="AE9451">
            <v>100</v>
          </cell>
          <cell r="AF9451" t="str">
            <v/>
          </cell>
        </row>
        <row r="9452">
          <cell r="A9452">
            <v>44296</v>
          </cell>
          <cell r="AC9452">
            <v>5.5</v>
          </cell>
          <cell r="AE9452">
            <v>100</v>
          </cell>
          <cell r="AF9452" t="str">
            <v/>
          </cell>
        </row>
        <row r="9453">
          <cell r="A9453">
            <v>44296</v>
          </cell>
          <cell r="AB9453" t="str">
            <v>WON</v>
          </cell>
          <cell r="AC9453">
            <v>5</v>
          </cell>
          <cell r="AE9453">
            <v>100</v>
          </cell>
          <cell r="AF9453">
            <v>500</v>
          </cell>
        </row>
        <row r="9454">
          <cell r="A9454">
            <v>44296</v>
          </cell>
          <cell r="AC9454">
            <v>21</v>
          </cell>
          <cell r="AE9454">
            <v>100</v>
          </cell>
          <cell r="AF9454" t="str">
            <v/>
          </cell>
        </row>
        <row r="9455">
          <cell r="A9455">
            <v>44296</v>
          </cell>
          <cell r="AC9455">
            <v>6</v>
          </cell>
          <cell r="AE9455">
            <v>100</v>
          </cell>
          <cell r="AF9455" t="str">
            <v/>
          </cell>
        </row>
        <row r="9456">
          <cell r="A9456">
            <v>44296</v>
          </cell>
          <cell r="AC9456">
            <v>14</v>
          </cell>
          <cell r="AE9456">
            <v>100</v>
          </cell>
          <cell r="AF9456" t="str">
            <v/>
          </cell>
        </row>
        <row r="9457">
          <cell r="A9457">
            <v>44296</v>
          </cell>
          <cell r="AB9457" t="str">
            <v>WON</v>
          </cell>
          <cell r="AC9457">
            <v>7.5</v>
          </cell>
          <cell r="AE9457">
            <v>100</v>
          </cell>
          <cell r="AF9457">
            <v>750</v>
          </cell>
        </row>
        <row r="9458">
          <cell r="A9458">
            <v>44296</v>
          </cell>
          <cell r="AB9458" t="str">
            <v>2nd</v>
          </cell>
          <cell r="AC9458">
            <v>5</v>
          </cell>
          <cell r="AE9458">
            <v>100</v>
          </cell>
          <cell r="AF9458" t="str">
            <v/>
          </cell>
        </row>
        <row r="9459">
          <cell r="A9459">
            <v>44296</v>
          </cell>
          <cell r="AC9459">
            <v>6</v>
          </cell>
          <cell r="AE9459">
            <v>100</v>
          </cell>
          <cell r="AF9459" t="str">
            <v/>
          </cell>
        </row>
        <row r="9460">
          <cell r="A9460">
            <v>44296</v>
          </cell>
          <cell r="AB9460" t="str">
            <v>3rd</v>
          </cell>
          <cell r="AC9460">
            <v>3.4</v>
          </cell>
          <cell r="AE9460">
            <v>100</v>
          </cell>
          <cell r="AF9460" t="str">
            <v/>
          </cell>
        </row>
        <row r="9461">
          <cell r="A9461">
            <v>44296</v>
          </cell>
          <cell r="AC9461">
            <v>21</v>
          </cell>
          <cell r="AE9461">
            <v>100</v>
          </cell>
          <cell r="AF9461" t="str">
            <v/>
          </cell>
        </row>
        <row r="9462">
          <cell r="A9462">
            <v>44296</v>
          </cell>
          <cell r="AC9462">
            <v>2.9</v>
          </cell>
          <cell r="AE9462">
            <v>100</v>
          </cell>
          <cell r="AF9462" t="str">
            <v/>
          </cell>
        </row>
        <row r="9463">
          <cell r="A9463">
            <v>44296</v>
          </cell>
          <cell r="AB9463" t="str">
            <v>2nd</v>
          </cell>
          <cell r="AC9463">
            <v>21</v>
          </cell>
          <cell r="AE9463">
            <v>100</v>
          </cell>
          <cell r="AF9463" t="str">
            <v/>
          </cell>
        </row>
        <row r="9464">
          <cell r="A9464">
            <v>44296</v>
          </cell>
          <cell r="AC9464">
            <v>7</v>
          </cell>
          <cell r="AE9464">
            <v>100</v>
          </cell>
          <cell r="AF9464" t="str">
            <v/>
          </cell>
        </row>
        <row r="9465">
          <cell r="A9465">
            <v>44296</v>
          </cell>
          <cell r="AB9465" t="str">
            <v>3rd</v>
          </cell>
          <cell r="AC9465">
            <v>4.4000000000000004</v>
          </cell>
          <cell r="AE9465">
            <v>100</v>
          </cell>
          <cell r="AF9465" t="str">
            <v/>
          </cell>
        </row>
        <row r="9466">
          <cell r="A9466">
            <v>44296</v>
          </cell>
          <cell r="AC9466">
            <v>15</v>
          </cell>
          <cell r="AE9466">
            <v>100</v>
          </cell>
          <cell r="AF9466" t="str">
            <v/>
          </cell>
        </row>
        <row r="9467">
          <cell r="A9467">
            <v>44303</v>
          </cell>
          <cell r="AB9467" t="str">
            <v>WON</v>
          </cell>
          <cell r="AC9467">
            <v>1.9</v>
          </cell>
          <cell r="AE9467">
            <v>100</v>
          </cell>
          <cell r="AF9467">
            <v>190</v>
          </cell>
        </row>
        <row r="9468">
          <cell r="A9468">
            <v>44303</v>
          </cell>
          <cell r="AC9468">
            <v>4.4000000000000004</v>
          </cell>
          <cell r="AE9468">
            <v>100</v>
          </cell>
          <cell r="AF9468" t="str">
            <v/>
          </cell>
        </row>
        <row r="9469">
          <cell r="A9469">
            <v>44303</v>
          </cell>
          <cell r="AC9469">
            <v>21</v>
          </cell>
          <cell r="AE9469">
            <v>100</v>
          </cell>
          <cell r="AF9469" t="str">
            <v/>
          </cell>
        </row>
        <row r="9470">
          <cell r="A9470">
            <v>44303</v>
          </cell>
          <cell r="AC9470">
            <v>11</v>
          </cell>
          <cell r="AE9470">
            <v>100</v>
          </cell>
          <cell r="AF9470" t="str">
            <v/>
          </cell>
        </row>
        <row r="9471">
          <cell r="A9471">
            <v>44303</v>
          </cell>
          <cell r="AC9471">
            <v>13</v>
          </cell>
          <cell r="AE9471">
            <v>100</v>
          </cell>
          <cell r="AF9471" t="str">
            <v/>
          </cell>
        </row>
        <row r="9472">
          <cell r="A9472">
            <v>44303</v>
          </cell>
          <cell r="AB9472" t="str">
            <v>2nd</v>
          </cell>
          <cell r="AC9472">
            <v>2</v>
          </cell>
          <cell r="AE9472">
            <v>100</v>
          </cell>
          <cell r="AF9472" t="str">
            <v/>
          </cell>
        </row>
        <row r="9473">
          <cell r="A9473">
            <v>44303</v>
          </cell>
          <cell r="AB9473" t="str">
            <v>3rd</v>
          </cell>
          <cell r="AC9473">
            <v>6.5</v>
          </cell>
          <cell r="AE9473">
            <v>100</v>
          </cell>
          <cell r="AF9473" t="str">
            <v/>
          </cell>
        </row>
        <row r="9474">
          <cell r="A9474">
            <v>44303</v>
          </cell>
          <cell r="AB9474" t="str">
            <v>WON</v>
          </cell>
          <cell r="AC9474">
            <v>9.6999999999999993</v>
          </cell>
          <cell r="AE9474">
            <v>100</v>
          </cell>
          <cell r="AF9474">
            <v>969.99999999999989</v>
          </cell>
        </row>
        <row r="9475">
          <cell r="A9475">
            <v>44303</v>
          </cell>
          <cell r="AC9475">
            <v>11</v>
          </cell>
          <cell r="AE9475">
            <v>100</v>
          </cell>
          <cell r="AF9475" t="str">
            <v/>
          </cell>
        </row>
        <row r="9476">
          <cell r="A9476">
            <v>44303</v>
          </cell>
          <cell r="AC9476">
            <v>1</v>
          </cell>
          <cell r="AE9476">
            <v>100</v>
          </cell>
          <cell r="AF9476" t="str">
            <v/>
          </cell>
        </row>
        <row r="9477">
          <cell r="A9477">
            <v>44303</v>
          </cell>
          <cell r="AB9477" t="str">
            <v>2nd</v>
          </cell>
          <cell r="AC9477">
            <v>2.2000000000000002</v>
          </cell>
          <cell r="AE9477">
            <v>100</v>
          </cell>
          <cell r="AF9477" t="str">
            <v/>
          </cell>
        </row>
        <row r="9478">
          <cell r="A9478">
            <v>44303</v>
          </cell>
          <cell r="AB9478" t="str">
            <v>WON</v>
          </cell>
          <cell r="AC9478">
            <v>3.6</v>
          </cell>
          <cell r="AE9478">
            <v>100</v>
          </cell>
          <cell r="AF9478">
            <v>360</v>
          </cell>
        </row>
        <row r="9479">
          <cell r="A9479">
            <v>44303</v>
          </cell>
          <cell r="AC9479">
            <v>10</v>
          </cell>
          <cell r="AE9479">
            <v>100</v>
          </cell>
          <cell r="AF9479" t="str">
            <v/>
          </cell>
        </row>
        <row r="9480">
          <cell r="A9480">
            <v>44303</v>
          </cell>
          <cell r="AB9480" t="str">
            <v>Ntd</v>
          </cell>
          <cell r="AC9480">
            <v>6.5</v>
          </cell>
          <cell r="AE9480">
            <v>100</v>
          </cell>
          <cell r="AF9480" t="str">
            <v/>
          </cell>
        </row>
        <row r="9481">
          <cell r="A9481">
            <v>44303</v>
          </cell>
          <cell r="AC9481">
            <v>17</v>
          </cell>
          <cell r="AE9481">
            <v>100</v>
          </cell>
          <cell r="AF9481" t="str">
            <v/>
          </cell>
        </row>
        <row r="9482">
          <cell r="A9482">
            <v>44303</v>
          </cell>
          <cell r="AB9482" t="str">
            <v>WON</v>
          </cell>
          <cell r="AC9482">
            <v>3.1</v>
          </cell>
          <cell r="AE9482">
            <v>100</v>
          </cell>
          <cell r="AF9482">
            <v>310</v>
          </cell>
        </row>
        <row r="9483">
          <cell r="A9483">
            <v>44303</v>
          </cell>
          <cell r="AC9483">
            <v>4.2</v>
          </cell>
          <cell r="AE9483">
            <v>100</v>
          </cell>
          <cell r="AF9483" t="str">
            <v/>
          </cell>
        </row>
        <row r="9484">
          <cell r="A9484">
            <v>44303</v>
          </cell>
          <cell r="AC9484">
            <v>13</v>
          </cell>
          <cell r="AE9484">
            <v>100</v>
          </cell>
          <cell r="AF9484" t="str">
            <v/>
          </cell>
        </row>
        <row r="9485">
          <cell r="A9485">
            <v>44303</v>
          </cell>
          <cell r="AC9485">
            <v>11</v>
          </cell>
          <cell r="AE9485">
            <v>100</v>
          </cell>
          <cell r="AF9485" t="str">
            <v/>
          </cell>
        </row>
        <row r="9486">
          <cell r="A9486">
            <v>44303</v>
          </cell>
          <cell r="AB9486" t="str">
            <v>3rd</v>
          </cell>
          <cell r="AC9486">
            <v>10</v>
          </cell>
          <cell r="AE9486">
            <v>100</v>
          </cell>
          <cell r="AF9486" t="str">
            <v/>
          </cell>
        </row>
        <row r="9487">
          <cell r="A9487">
            <v>44303</v>
          </cell>
          <cell r="AB9487" t="str">
            <v>3rd</v>
          </cell>
          <cell r="AC9487">
            <v>4.4000000000000004</v>
          </cell>
          <cell r="AE9487">
            <v>100</v>
          </cell>
          <cell r="AF9487" t="str">
            <v/>
          </cell>
        </row>
        <row r="9488">
          <cell r="A9488">
            <v>44303</v>
          </cell>
          <cell r="AC9488">
            <v>4.4000000000000004</v>
          </cell>
          <cell r="AE9488">
            <v>100</v>
          </cell>
          <cell r="AF9488" t="str">
            <v/>
          </cell>
        </row>
        <row r="9489">
          <cell r="A9489">
            <v>44303</v>
          </cell>
          <cell r="AC9489">
            <v>4</v>
          </cell>
          <cell r="AE9489">
            <v>100</v>
          </cell>
          <cell r="AF9489" t="str">
            <v/>
          </cell>
        </row>
        <row r="9490">
          <cell r="A9490">
            <v>44303</v>
          </cell>
          <cell r="AB9490" t="str">
            <v>2nd</v>
          </cell>
          <cell r="AC9490">
            <v>9</v>
          </cell>
          <cell r="AE9490">
            <v>100</v>
          </cell>
          <cell r="AF9490" t="str">
            <v/>
          </cell>
        </row>
        <row r="9491">
          <cell r="A9491">
            <v>44303</v>
          </cell>
          <cell r="AB9491" t="str">
            <v>L/scr</v>
          </cell>
          <cell r="AC9491">
            <v>1</v>
          </cell>
          <cell r="AE9491" t="str">
            <v/>
          </cell>
          <cell r="AF9491" t="str">
            <v/>
          </cell>
        </row>
        <row r="9492">
          <cell r="A9492">
            <v>44303</v>
          </cell>
          <cell r="AB9492" t="str">
            <v>3rd</v>
          </cell>
          <cell r="AC9492">
            <v>4.4000000000000004</v>
          </cell>
          <cell r="AE9492">
            <v>100</v>
          </cell>
          <cell r="AF9492" t="str">
            <v/>
          </cell>
        </row>
        <row r="9493">
          <cell r="A9493">
            <v>44303</v>
          </cell>
          <cell r="AB9493" t="str">
            <v>2nd</v>
          </cell>
          <cell r="AC9493">
            <v>6</v>
          </cell>
          <cell r="AE9493">
            <v>100</v>
          </cell>
          <cell r="AF9493" t="str">
            <v/>
          </cell>
        </row>
        <row r="9494">
          <cell r="A9494">
            <v>44303</v>
          </cell>
          <cell r="AC9494">
            <v>15</v>
          </cell>
          <cell r="AE9494">
            <v>100</v>
          </cell>
          <cell r="AF9494" t="str">
            <v/>
          </cell>
        </row>
        <row r="9495">
          <cell r="A9495">
            <v>44303</v>
          </cell>
          <cell r="AB9495" t="str">
            <v>WON</v>
          </cell>
          <cell r="AC9495">
            <v>5.5</v>
          </cell>
          <cell r="AE9495">
            <v>100</v>
          </cell>
          <cell r="AF9495">
            <v>550</v>
          </cell>
        </row>
        <row r="9496">
          <cell r="A9496">
            <v>44303</v>
          </cell>
          <cell r="AC9496">
            <v>4.2</v>
          </cell>
          <cell r="AE9496">
            <v>100</v>
          </cell>
          <cell r="AF9496" t="str">
            <v/>
          </cell>
        </row>
        <row r="9497">
          <cell r="A9497">
            <v>44303</v>
          </cell>
          <cell r="AB9497" t="str">
            <v>3rd</v>
          </cell>
          <cell r="AC9497">
            <v>5.5</v>
          </cell>
          <cell r="AE9497">
            <v>100</v>
          </cell>
          <cell r="AF9497" t="str">
            <v/>
          </cell>
        </row>
        <row r="9498">
          <cell r="A9498">
            <v>44303</v>
          </cell>
          <cell r="AB9498" t="str">
            <v>WON</v>
          </cell>
          <cell r="AC9498">
            <v>6.37</v>
          </cell>
          <cell r="AE9498">
            <v>100</v>
          </cell>
          <cell r="AF9498">
            <v>637</v>
          </cell>
        </row>
        <row r="9499">
          <cell r="A9499">
            <v>44303</v>
          </cell>
          <cell r="AC9499">
            <v>5.5</v>
          </cell>
          <cell r="AE9499">
            <v>100</v>
          </cell>
          <cell r="AF9499" t="str">
            <v/>
          </cell>
        </row>
        <row r="9500">
          <cell r="A9500">
            <v>44303</v>
          </cell>
          <cell r="AB9500" t="str">
            <v>L/scr</v>
          </cell>
          <cell r="AC9500">
            <v>1</v>
          </cell>
          <cell r="AE9500" t="str">
            <v/>
          </cell>
          <cell r="AF9500" t="str">
            <v/>
          </cell>
        </row>
        <row r="9501">
          <cell r="A9501">
            <v>44303</v>
          </cell>
          <cell r="AC9501">
            <v>10</v>
          </cell>
          <cell r="AE9501">
            <v>100</v>
          </cell>
          <cell r="AF9501" t="str">
            <v/>
          </cell>
        </row>
        <row r="9502">
          <cell r="A9502">
            <v>44310</v>
          </cell>
          <cell r="AC9502">
            <v>4</v>
          </cell>
          <cell r="AE9502">
            <v>100</v>
          </cell>
          <cell r="AF9502" t="str">
            <v/>
          </cell>
        </row>
        <row r="9503">
          <cell r="A9503">
            <v>44310</v>
          </cell>
          <cell r="AB9503" t="str">
            <v>WON</v>
          </cell>
          <cell r="AC9503">
            <v>4</v>
          </cell>
          <cell r="AE9503">
            <v>100</v>
          </cell>
          <cell r="AF9503">
            <v>400</v>
          </cell>
        </row>
        <row r="9504">
          <cell r="A9504">
            <v>44310</v>
          </cell>
          <cell r="AB9504" t="str">
            <v>3rd</v>
          </cell>
          <cell r="AC9504">
            <v>4.4000000000000004</v>
          </cell>
          <cell r="AE9504">
            <v>100</v>
          </cell>
          <cell r="AF9504" t="str">
            <v/>
          </cell>
        </row>
        <row r="9505">
          <cell r="A9505">
            <v>44310</v>
          </cell>
          <cell r="AC9505">
            <v>10</v>
          </cell>
          <cell r="AE9505">
            <v>100</v>
          </cell>
          <cell r="AF9505" t="str">
            <v/>
          </cell>
        </row>
        <row r="9506">
          <cell r="A9506">
            <v>44310</v>
          </cell>
          <cell r="AC9506">
            <v>7.5</v>
          </cell>
          <cell r="AE9506">
            <v>100</v>
          </cell>
          <cell r="AF9506" t="str">
            <v/>
          </cell>
        </row>
        <row r="9507">
          <cell r="A9507">
            <v>44310</v>
          </cell>
          <cell r="AB9507" t="str">
            <v>2nd</v>
          </cell>
          <cell r="AC9507">
            <v>5.5</v>
          </cell>
          <cell r="AE9507">
            <v>100</v>
          </cell>
          <cell r="AF9507" t="str">
            <v/>
          </cell>
        </row>
        <row r="9508">
          <cell r="A9508">
            <v>44310</v>
          </cell>
          <cell r="AB9508" t="str">
            <v>WON</v>
          </cell>
          <cell r="AC9508">
            <v>4.5999999999999996</v>
          </cell>
          <cell r="AE9508">
            <v>100</v>
          </cell>
          <cell r="AF9508">
            <v>459.99999999999994</v>
          </cell>
        </row>
        <row r="9509">
          <cell r="A9509">
            <v>44310</v>
          </cell>
          <cell r="AB9509" t="str">
            <v>3rd</v>
          </cell>
          <cell r="AC9509">
            <v>5.5</v>
          </cell>
          <cell r="AE9509">
            <v>100</v>
          </cell>
          <cell r="AF9509" t="str">
            <v/>
          </cell>
        </row>
        <row r="9510">
          <cell r="A9510">
            <v>44310</v>
          </cell>
          <cell r="AC9510">
            <v>4.8</v>
          </cell>
          <cell r="AE9510">
            <v>100</v>
          </cell>
          <cell r="AF9510" t="str">
            <v/>
          </cell>
        </row>
        <row r="9511">
          <cell r="A9511">
            <v>44310</v>
          </cell>
          <cell r="AC9511">
            <v>9</v>
          </cell>
          <cell r="AE9511">
            <v>100</v>
          </cell>
          <cell r="AF9511" t="str">
            <v/>
          </cell>
        </row>
        <row r="9512">
          <cell r="A9512">
            <v>44310</v>
          </cell>
          <cell r="AC9512">
            <v>3.5</v>
          </cell>
          <cell r="AE9512">
            <v>100</v>
          </cell>
          <cell r="AF9512" t="str">
            <v/>
          </cell>
        </row>
        <row r="9513">
          <cell r="A9513">
            <v>44310</v>
          </cell>
          <cell r="AB9513" t="str">
            <v>2nd</v>
          </cell>
          <cell r="AC9513">
            <v>21</v>
          </cell>
          <cell r="AE9513">
            <v>100</v>
          </cell>
          <cell r="AF9513" t="str">
            <v/>
          </cell>
        </row>
        <row r="9514">
          <cell r="A9514">
            <v>44310</v>
          </cell>
          <cell r="AC9514">
            <v>6</v>
          </cell>
          <cell r="AE9514">
            <v>100</v>
          </cell>
          <cell r="AF9514" t="str">
            <v/>
          </cell>
        </row>
        <row r="9515">
          <cell r="A9515">
            <v>44310</v>
          </cell>
          <cell r="AC9515">
            <v>4</v>
          </cell>
          <cell r="AE9515">
            <v>100</v>
          </cell>
          <cell r="AF9515" t="str">
            <v/>
          </cell>
        </row>
        <row r="9516">
          <cell r="A9516">
            <v>44310</v>
          </cell>
          <cell r="AB9516" t="str">
            <v>3rd</v>
          </cell>
          <cell r="AC9516">
            <v>14</v>
          </cell>
          <cell r="AE9516">
            <v>100</v>
          </cell>
          <cell r="AF9516" t="str">
            <v/>
          </cell>
        </row>
        <row r="9517">
          <cell r="A9517">
            <v>44310</v>
          </cell>
          <cell r="AB9517" t="str">
            <v>3rd</v>
          </cell>
          <cell r="AC9517">
            <v>16</v>
          </cell>
          <cell r="AE9517">
            <v>100</v>
          </cell>
          <cell r="AF9517" t="str">
            <v/>
          </cell>
        </row>
        <row r="9518">
          <cell r="A9518">
            <v>44310</v>
          </cell>
          <cell r="AC9518">
            <v>3.4</v>
          </cell>
          <cell r="AE9518">
            <v>100</v>
          </cell>
          <cell r="AF9518" t="str">
            <v/>
          </cell>
        </row>
        <row r="9519">
          <cell r="A9519">
            <v>44310</v>
          </cell>
          <cell r="AB9519" t="str">
            <v>WON</v>
          </cell>
          <cell r="AC9519">
            <v>10.199999999999999</v>
          </cell>
          <cell r="AE9519">
            <v>100</v>
          </cell>
          <cell r="AF9519">
            <v>1019.9999999999999</v>
          </cell>
        </row>
        <row r="9520">
          <cell r="A9520">
            <v>44310</v>
          </cell>
          <cell r="AC9520">
            <v>11</v>
          </cell>
          <cell r="AE9520">
            <v>100</v>
          </cell>
          <cell r="AF9520" t="str">
            <v/>
          </cell>
        </row>
        <row r="9521">
          <cell r="A9521">
            <v>44310</v>
          </cell>
          <cell r="AB9521" t="str">
            <v>2nd</v>
          </cell>
          <cell r="AC9521">
            <v>4.5999999999999996</v>
          </cell>
          <cell r="AE9521">
            <v>100</v>
          </cell>
          <cell r="AF9521" t="str">
            <v/>
          </cell>
        </row>
        <row r="9522">
          <cell r="A9522">
            <v>44310</v>
          </cell>
          <cell r="AB9522" t="str">
            <v>WON</v>
          </cell>
          <cell r="AC9522">
            <v>4.2</v>
          </cell>
          <cell r="AE9522">
            <v>100</v>
          </cell>
          <cell r="AF9522">
            <v>420</v>
          </cell>
        </row>
        <row r="9523">
          <cell r="A9523">
            <v>44310</v>
          </cell>
          <cell r="AC9523">
            <v>8</v>
          </cell>
          <cell r="AE9523">
            <v>100</v>
          </cell>
          <cell r="AF9523" t="str">
            <v/>
          </cell>
        </row>
        <row r="9524">
          <cell r="A9524">
            <v>44310</v>
          </cell>
          <cell r="AC9524">
            <v>8</v>
          </cell>
          <cell r="AE9524">
            <v>100</v>
          </cell>
          <cell r="AF9524" t="str">
            <v/>
          </cell>
        </row>
        <row r="9525">
          <cell r="A9525">
            <v>44310</v>
          </cell>
          <cell r="AC9525">
            <v>4.5999999999999996</v>
          </cell>
          <cell r="AE9525">
            <v>100</v>
          </cell>
          <cell r="AF9525" t="str">
            <v/>
          </cell>
        </row>
        <row r="9526">
          <cell r="A9526">
            <v>44310</v>
          </cell>
          <cell r="AC9526">
            <v>17</v>
          </cell>
          <cell r="AE9526">
            <v>100</v>
          </cell>
          <cell r="AF9526" t="str">
            <v/>
          </cell>
        </row>
        <row r="9527">
          <cell r="A9527">
            <v>44310</v>
          </cell>
          <cell r="AB9527" t="str">
            <v>WON</v>
          </cell>
          <cell r="AC9527">
            <v>4.4000000000000004</v>
          </cell>
          <cell r="AE9527">
            <v>100</v>
          </cell>
          <cell r="AF9527">
            <v>440.00000000000006</v>
          </cell>
        </row>
        <row r="9528">
          <cell r="A9528">
            <v>44310</v>
          </cell>
          <cell r="AC9528">
            <v>8</v>
          </cell>
          <cell r="AE9528">
            <v>100</v>
          </cell>
          <cell r="AF9528" t="str">
            <v/>
          </cell>
        </row>
        <row r="9529">
          <cell r="A9529">
            <v>44310</v>
          </cell>
          <cell r="AB9529" t="str">
            <v>3rd</v>
          </cell>
          <cell r="AC9529">
            <v>4</v>
          </cell>
          <cell r="AE9529">
            <v>100</v>
          </cell>
          <cell r="AF9529" t="str">
            <v/>
          </cell>
        </row>
        <row r="9530">
          <cell r="A9530">
            <v>44310</v>
          </cell>
          <cell r="AC9530">
            <v>8.5</v>
          </cell>
          <cell r="AE9530">
            <v>100</v>
          </cell>
          <cell r="AF9530" t="str">
            <v/>
          </cell>
        </row>
        <row r="9531">
          <cell r="A9531">
            <v>44310</v>
          </cell>
          <cell r="AC9531">
            <v>17</v>
          </cell>
          <cell r="AE9531">
            <v>100</v>
          </cell>
          <cell r="AF9531" t="str">
            <v/>
          </cell>
        </row>
        <row r="9532">
          <cell r="A9532">
            <v>44310</v>
          </cell>
          <cell r="AB9532" t="str">
            <v>3rd</v>
          </cell>
          <cell r="AC9532">
            <v>6</v>
          </cell>
          <cell r="AE9532">
            <v>100</v>
          </cell>
          <cell r="AF9532" t="str">
            <v/>
          </cell>
        </row>
        <row r="9533">
          <cell r="A9533">
            <v>44310</v>
          </cell>
          <cell r="AC9533">
            <v>10</v>
          </cell>
          <cell r="AE9533">
            <v>100</v>
          </cell>
          <cell r="AF9533" t="str">
            <v/>
          </cell>
        </row>
        <row r="9534">
          <cell r="A9534">
            <v>44310</v>
          </cell>
          <cell r="AB9534" t="str">
            <v>L/scr</v>
          </cell>
          <cell r="AC9534">
            <v>1</v>
          </cell>
          <cell r="AE9534" t="str">
            <v/>
          </cell>
          <cell r="AF9534" t="str">
            <v/>
          </cell>
        </row>
        <row r="9535">
          <cell r="A9535">
            <v>44310</v>
          </cell>
          <cell r="AC9535">
            <v>9.5</v>
          </cell>
          <cell r="AE9535">
            <v>100</v>
          </cell>
          <cell r="AF9535" t="str">
            <v/>
          </cell>
        </row>
        <row r="9536">
          <cell r="A9536">
            <v>44310</v>
          </cell>
          <cell r="AC9536">
            <v>4</v>
          </cell>
          <cell r="AE9536">
            <v>100</v>
          </cell>
          <cell r="AF9536" t="str">
            <v/>
          </cell>
        </row>
        <row r="9537">
          <cell r="A9537">
            <v>44311</v>
          </cell>
          <cell r="AC9537">
            <v>1.75</v>
          </cell>
          <cell r="AE9537">
            <v>100</v>
          </cell>
          <cell r="AF9537" t="str">
            <v/>
          </cell>
        </row>
        <row r="9538">
          <cell r="A9538">
            <v>44311</v>
          </cell>
          <cell r="AB9538" t="str">
            <v>2nd</v>
          </cell>
          <cell r="AC9538">
            <v>4.4000000000000004</v>
          </cell>
          <cell r="AE9538">
            <v>100</v>
          </cell>
          <cell r="AF9538" t="str">
            <v/>
          </cell>
        </row>
        <row r="9539">
          <cell r="A9539">
            <v>44311</v>
          </cell>
          <cell r="AB9539" t="str">
            <v>WON</v>
          </cell>
          <cell r="AC9539">
            <v>5.5</v>
          </cell>
          <cell r="AE9539">
            <v>100</v>
          </cell>
          <cell r="AF9539">
            <v>550</v>
          </cell>
        </row>
        <row r="9540">
          <cell r="A9540">
            <v>44311</v>
          </cell>
          <cell r="AC9540">
            <v>21</v>
          </cell>
          <cell r="AE9540">
            <v>100</v>
          </cell>
          <cell r="AF9540" t="str">
            <v/>
          </cell>
        </row>
        <row r="9541">
          <cell r="A9541">
            <v>44311</v>
          </cell>
          <cell r="AB9541" t="str">
            <v>Ntd</v>
          </cell>
          <cell r="AC9541">
            <v>41</v>
          </cell>
          <cell r="AE9541">
            <v>100</v>
          </cell>
          <cell r="AF9541" t="str">
            <v/>
          </cell>
        </row>
        <row r="9542">
          <cell r="A9542">
            <v>44311</v>
          </cell>
          <cell r="AC9542">
            <v>3.5</v>
          </cell>
          <cell r="AE9542">
            <v>100</v>
          </cell>
          <cell r="AF9542" t="str">
            <v/>
          </cell>
        </row>
        <row r="9543">
          <cell r="A9543">
            <v>44311</v>
          </cell>
          <cell r="AB9543" t="str">
            <v>WON</v>
          </cell>
          <cell r="AC9543">
            <v>6.3</v>
          </cell>
          <cell r="AE9543">
            <v>100</v>
          </cell>
          <cell r="AF9543">
            <v>630</v>
          </cell>
        </row>
        <row r="9544">
          <cell r="A9544">
            <v>44311</v>
          </cell>
          <cell r="AC9544">
            <v>5.5</v>
          </cell>
          <cell r="AE9544">
            <v>100</v>
          </cell>
          <cell r="AF9544" t="str">
            <v/>
          </cell>
        </row>
        <row r="9545">
          <cell r="A9545">
            <v>44311</v>
          </cell>
          <cell r="AC9545">
            <v>31</v>
          </cell>
          <cell r="AE9545">
            <v>100</v>
          </cell>
          <cell r="AF9545" t="str">
            <v/>
          </cell>
        </row>
        <row r="9546">
          <cell r="A9546">
            <v>44311</v>
          </cell>
          <cell r="AC9546">
            <v>11</v>
          </cell>
          <cell r="AE9546">
            <v>100</v>
          </cell>
          <cell r="AF9546" t="str">
            <v/>
          </cell>
        </row>
        <row r="9547">
          <cell r="A9547">
            <v>44311</v>
          </cell>
          <cell r="AB9547" t="str">
            <v>Ntd</v>
          </cell>
          <cell r="AC9547">
            <v>3</v>
          </cell>
          <cell r="AE9547">
            <v>100</v>
          </cell>
          <cell r="AF9547" t="str">
            <v/>
          </cell>
        </row>
        <row r="9548">
          <cell r="A9548">
            <v>44311</v>
          </cell>
          <cell r="AB9548" t="str">
            <v>WON</v>
          </cell>
          <cell r="AC9548">
            <v>3</v>
          </cell>
          <cell r="AE9548">
            <v>100</v>
          </cell>
          <cell r="AF9548">
            <v>300</v>
          </cell>
        </row>
        <row r="9549">
          <cell r="A9549">
            <v>44311</v>
          </cell>
          <cell r="AB9549" t="str">
            <v>2nd</v>
          </cell>
          <cell r="AC9549">
            <v>8</v>
          </cell>
          <cell r="AE9549">
            <v>100</v>
          </cell>
          <cell r="AF9549" t="str">
            <v/>
          </cell>
        </row>
        <row r="9550">
          <cell r="A9550">
            <v>44311</v>
          </cell>
          <cell r="AC9550">
            <v>16</v>
          </cell>
          <cell r="AE9550">
            <v>100</v>
          </cell>
          <cell r="AF9550" t="str">
            <v/>
          </cell>
        </row>
        <row r="9551">
          <cell r="A9551">
            <v>44311</v>
          </cell>
          <cell r="AC9551">
            <v>17</v>
          </cell>
          <cell r="AE9551">
            <v>100</v>
          </cell>
          <cell r="AF9551" t="str">
            <v/>
          </cell>
        </row>
        <row r="9552">
          <cell r="A9552">
            <v>44311</v>
          </cell>
          <cell r="AC9552">
            <v>4.8</v>
          </cell>
          <cell r="AE9552">
            <v>100</v>
          </cell>
          <cell r="AF9552" t="str">
            <v/>
          </cell>
        </row>
        <row r="9553">
          <cell r="A9553">
            <v>44311</v>
          </cell>
          <cell r="AB9553" t="str">
            <v>WON</v>
          </cell>
          <cell r="AC9553">
            <v>13.6</v>
          </cell>
          <cell r="AE9553">
            <v>100</v>
          </cell>
          <cell r="AF9553">
            <v>1360</v>
          </cell>
        </row>
        <row r="9554">
          <cell r="A9554">
            <v>44311</v>
          </cell>
          <cell r="AC9554">
            <v>10</v>
          </cell>
          <cell r="AE9554">
            <v>100</v>
          </cell>
          <cell r="AF9554" t="str">
            <v/>
          </cell>
        </row>
        <row r="9555">
          <cell r="A9555">
            <v>44311</v>
          </cell>
          <cell r="AC9555">
            <v>5</v>
          </cell>
          <cell r="AE9555">
            <v>100</v>
          </cell>
          <cell r="AF9555" t="str">
            <v/>
          </cell>
        </row>
        <row r="9556">
          <cell r="A9556">
            <v>44311</v>
          </cell>
          <cell r="AC9556">
            <v>16</v>
          </cell>
          <cell r="AE9556">
            <v>100</v>
          </cell>
          <cell r="AF9556" t="str">
            <v/>
          </cell>
        </row>
        <row r="9557">
          <cell r="A9557">
            <v>44311</v>
          </cell>
          <cell r="AB9557" t="str">
            <v>WON</v>
          </cell>
          <cell r="AC9557">
            <v>3.5</v>
          </cell>
          <cell r="AE9557">
            <v>100</v>
          </cell>
          <cell r="AF9557">
            <v>350</v>
          </cell>
        </row>
        <row r="9558">
          <cell r="A9558">
            <v>44311</v>
          </cell>
          <cell r="AB9558" t="str">
            <v>3rd</v>
          </cell>
          <cell r="AC9558">
            <v>3.1</v>
          </cell>
          <cell r="AE9558">
            <v>100</v>
          </cell>
          <cell r="AF9558" t="str">
            <v/>
          </cell>
        </row>
        <row r="9559">
          <cell r="A9559">
            <v>44311</v>
          </cell>
          <cell r="AB9559" t="str">
            <v>2nd</v>
          </cell>
          <cell r="AC9559">
            <v>9.5</v>
          </cell>
          <cell r="AE9559">
            <v>100</v>
          </cell>
          <cell r="AF9559" t="str">
            <v/>
          </cell>
        </row>
        <row r="9560">
          <cell r="A9560">
            <v>44311</v>
          </cell>
          <cell r="AC9560">
            <v>21</v>
          </cell>
          <cell r="AE9560">
            <v>100</v>
          </cell>
          <cell r="AF9560" t="str">
            <v/>
          </cell>
        </row>
        <row r="9561">
          <cell r="A9561">
            <v>44311</v>
          </cell>
          <cell r="AC9561">
            <v>8.5</v>
          </cell>
          <cell r="AE9561">
            <v>100</v>
          </cell>
          <cell r="AF9561" t="str">
            <v/>
          </cell>
        </row>
        <row r="9562">
          <cell r="A9562">
            <v>44311</v>
          </cell>
          <cell r="AB9562" t="str">
            <v>WON</v>
          </cell>
          <cell r="AC9562">
            <v>10</v>
          </cell>
          <cell r="AE9562">
            <v>100</v>
          </cell>
          <cell r="AF9562">
            <v>1000</v>
          </cell>
        </row>
        <row r="9563">
          <cell r="A9563">
            <v>44311</v>
          </cell>
          <cell r="AC9563">
            <v>7</v>
          </cell>
          <cell r="AE9563">
            <v>100</v>
          </cell>
          <cell r="AF9563" t="str">
            <v/>
          </cell>
        </row>
        <row r="9564">
          <cell r="A9564">
            <v>44311</v>
          </cell>
          <cell r="AC9564">
            <v>5.5</v>
          </cell>
          <cell r="AE9564">
            <v>100</v>
          </cell>
          <cell r="AF9564" t="str">
            <v/>
          </cell>
        </row>
        <row r="9565">
          <cell r="A9565">
            <v>44311</v>
          </cell>
          <cell r="AC9565">
            <v>8.5</v>
          </cell>
          <cell r="AE9565">
            <v>100</v>
          </cell>
          <cell r="AF9565" t="str">
            <v/>
          </cell>
        </row>
        <row r="9566">
          <cell r="A9566">
            <v>44311</v>
          </cell>
          <cell r="AB9566" t="str">
            <v>2nd</v>
          </cell>
          <cell r="AC9566">
            <v>5</v>
          </cell>
          <cell r="AE9566">
            <v>100</v>
          </cell>
          <cell r="AF9566" t="str">
            <v/>
          </cell>
        </row>
        <row r="9567">
          <cell r="A9567">
            <v>44317</v>
          </cell>
          <cell r="AC9567">
            <v>11</v>
          </cell>
          <cell r="AE9567">
            <v>100</v>
          </cell>
          <cell r="AF9567" t="str">
            <v/>
          </cell>
        </row>
        <row r="9568">
          <cell r="A9568">
            <v>44317</v>
          </cell>
          <cell r="AB9568" t="str">
            <v>2nd</v>
          </cell>
          <cell r="AC9568">
            <v>3.1</v>
          </cell>
          <cell r="AE9568">
            <v>100</v>
          </cell>
          <cell r="AF9568" t="str">
            <v/>
          </cell>
        </row>
        <row r="9569">
          <cell r="A9569">
            <v>44317</v>
          </cell>
          <cell r="AB9569" t="str">
            <v>WON</v>
          </cell>
          <cell r="AC9569">
            <v>3.2</v>
          </cell>
          <cell r="AE9569">
            <v>100</v>
          </cell>
          <cell r="AF9569">
            <v>320</v>
          </cell>
        </row>
        <row r="9570">
          <cell r="A9570">
            <v>44317</v>
          </cell>
          <cell r="AC9570">
            <v>7.5</v>
          </cell>
          <cell r="AE9570">
            <v>100</v>
          </cell>
          <cell r="AF9570" t="str">
            <v/>
          </cell>
        </row>
        <row r="9571">
          <cell r="A9571">
            <v>44317</v>
          </cell>
          <cell r="AB9571" t="str">
            <v>3rd</v>
          </cell>
          <cell r="AC9571">
            <v>11</v>
          </cell>
          <cell r="AE9571">
            <v>100</v>
          </cell>
          <cell r="AF9571" t="str">
            <v/>
          </cell>
        </row>
        <row r="9572">
          <cell r="A9572">
            <v>44317</v>
          </cell>
          <cell r="AC9572">
            <v>4</v>
          </cell>
          <cell r="AE9572">
            <v>100</v>
          </cell>
          <cell r="AF9572" t="str">
            <v/>
          </cell>
        </row>
        <row r="9573">
          <cell r="A9573">
            <v>44317</v>
          </cell>
          <cell r="AC9573">
            <v>9</v>
          </cell>
          <cell r="AE9573">
            <v>100</v>
          </cell>
          <cell r="AF9573" t="str">
            <v/>
          </cell>
        </row>
        <row r="9574">
          <cell r="A9574">
            <v>44317</v>
          </cell>
          <cell r="AB9574" t="str">
            <v>WON</v>
          </cell>
          <cell r="AC9574">
            <v>2.25</v>
          </cell>
          <cell r="AE9574">
            <v>100</v>
          </cell>
          <cell r="AF9574">
            <v>225</v>
          </cell>
        </row>
        <row r="9575">
          <cell r="A9575">
            <v>44317</v>
          </cell>
          <cell r="AB9575" t="str">
            <v>3rd</v>
          </cell>
          <cell r="AC9575">
            <v>7.5</v>
          </cell>
          <cell r="AE9575">
            <v>100</v>
          </cell>
          <cell r="AF9575" t="str">
            <v/>
          </cell>
        </row>
        <row r="9576">
          <cell r="A9576">
            <v>44317</v>
          </cell>
          <cell r="AB9576" t="str">
            <v>2nd</v>
          </cell>
          <cell r="AC9576">
            <v>18</v>
          </cell>
          <cell r="AE9576">
            <v>100</v>
          </cell>
          <cell r="AF9576" t="str">
            <v/>
          </cell>
        </row>
        <row r="9577">
          <cell r="A9577">
            <v>44317</v>
          </cell>
          <cell r="AB9577" t="str">
            <v>3rd</v>
          </cell>
          <cell r="AC9577">
            <v>6</v>
          </cell>
          <cell r="AE9577">
            <v>100</v>
          </cell>
          <cell r="AF9577" t="str">
            <v/>
          </cell>
        </row>
        <row r="9578">
          <cell r="A9578">
            <v>44317</v>
          </cell>
          <cell r="AC9578">
            <v>12</v>
          </cell>
          <cell r="AE9578">
            <v>100</v>
          </cell>
          <cell r="AF9578" t="str">
            <v/>
          </cell>
        </row>
        <row r="9579">
          <cell r="A9579">
            <v>44317</v>
          </cell>
          <cell r="AB9579" t="str">
            <v>WON</v>
          </cell>
          <cell r="AC9579">
            <v>3</v>
          </cell>
          <cell r="AE9579">
            <v>100</v>
          </cell>
          <cell r="AF9579">
            <v>300</v>
          </cell>
        </row>
        <row r="9580">
          <cell r="A9580">
            <v>44317</v>
          </cell>
          <cell r="AC9580">
            <v>7.5</v>
          </cell>
          <cell r="AE9580">
            <v>100</v>
          </cell>
          <cell r="AF9580" t="str">
            <v/>
          </cell>
        </row>
        <row r="9581">
          <cell r="A9581">
            <v>44317</v>
          </cell>
          <cell r="AB9581" t="str">
            <v>2nd</v>
          </cell>
          <cell r="AC9581">
            <v>3.8</v>
          </cell>
          <cell r="AE9581">
            <v>100</v>
          </cell>
          <cell r="AF9581" t="str">
            <v/>
          </cell>
        </row>
        <row r="9582">
          <cell r="A9582">
            <v>44317</v>
          </cell>
          <cell r="AC9582">
            <v>10</v>
          </cell>
          <cell r="AE9582">
            <v>100</v>
          </cell>
          <cell r="AF9582" t="str">
            <v/>
          </cell>
        </row>
        <row r="9583">
          <cell r="A9583">
            <v>44317</v>
          </cell>
          <cell r="AB9583" t="str">
            <v>3rd</v>
          </cell>
          <cell r="AC9583">
            <v>10</v>
          </cell>
          <cell r="AE9583">
            <v>100</v>
          </cell>
          <cell r="AF9583" t="str">
            <v/>
          </cell>
        </row>
        <row r="9584">
          <cell r="A9584">
            <v>44317</v>
          </cell>
          <cell r="AB9584" t="str">
            <v>2nd</v>
          </cell>
          <cell r="AC9584">
            <v>3.8</v>
          </cell>
          <cell r="AE9584">
            <v>100</v>
          </cell>
          <cell r="AF9584" t="str">
            <v/>
          </cell>
        </row>
        <row r="9585">
          <cell r="A9585">
            <v>44317</v>
          </cell>
          <cell r="AC9585">
            <v>7.5</v>
          </cell>
          <cell r="AE9585">
            <v>100</v>
          </cell>
          <cell r="AF9585" t="str">
            <v/>
          </cell>
        </row>
        <row r="9586">
          <cell r="A9586">
            <v>44317</v>
          </cell>
          <cell r="AB9586" t="str">
            <v>WON</v>
          </cell>
          <cell r="AC9586">
            <v>4.5999999999999996</v>
          </cell>
          <cell r="AE9586">
            <v>100</v>
          </cell>
          <cell r="AF9586">
            <v>459.99999999999994</v>
          </cell>
        </row>
        <row r="9587">
          <cell r="A9587">
            <v>44317</v>
          </cell>
          <cell r="AC9587">
            <v>9.5</v>
          </cell>
          <cell r="AE9587">
            <v>100</v>
          </cell>
          <cell r="AF9587" t="str">
            <v/>
          </cell>
        </row>
        <row r="9588">
          <cell r="A9588">
            <v>44317</v>
          </cell>
          <cell r="AC9588">
            <v>10</v>
          </cell>
          <cell r="AE9588">
            <v>100</v>
          </cell>
          <cell r="AF9588" t="str">
            <v/>
          </cell>
        </row>
        <row r="9589">
          <cell r="A9589">
            <v>44317</v>
          </cell>
          <cell r="AC9589">
            <v>5</v>
          </cell>
          <cell r="AE9589">
            <v>100</v>
          </cell>
          <cell r="AF9589" t="str">
            <v/>
          </cell>
        </row>
        <row r="9590">
          <cell r="A9590">
            <v>44317</v>
          </cell>
          <cell r="AB9590" t="str">
            <v>2nd</v>
          </cell>
          <cell r="AC9590">
            <v>5</v>
          </cell>
          <cell r="AE9590">
            <v>100</v>
          </cell>
          <cell r="AF9590" t="str">
            <v/>
          </cell>
        </row>
        <row r="9591">
          <cell r="A9591">
            <v>44317</v>
          </cell>
          <cell r="AC9591">
            <v>7.5</v>
          </cell>
          <cell r="AE9591">
            <v>100</v>
          </cell>
          <cell r="AF9591" t="str">
            <v/>
          </cell>
        </row>
        <row r="9592">
          <cell r="A9592">
            <v>44317</v>
          </cell>
          <cell r="AC9592">
            <v>15</v>
          </cell>
          <cell r="AE9592">
            <v>100</v>
          </cell>
          <cell r="AF9592" t="str">
            <v/>
          </cell>
        </row>
        <row r="9593">
          <cell r="A9593">
            <v>44317</v>
          </cell>
          <cell r="AB9593" t="str">
            <v>WON</v>
          </cell>
          <cell r="AC9593">
            <v>4.5999999999999996</v>
          </cell>
          <cell r="AE9593">
            <v>100</v>
          </cell>
          <cell r="AF9593">
            <v>459.99999999999994</v>
          </cell>
        </row>
        <row r="9594">
          <cell r="A9594">
            <v>44317</v>
          </cell>
          <cell r="AB9594" t="str">
            <v>2nd</v>
          </cell>
          <cell r="AC9594">
            <v>5.5</v>
          </cell>
          <cell r="AE9594">
            <v>100</v>
          </cell>
          <cell r="AF9594" t="str">
            <v/>
          </cell>
        </row>
        <row r="9595">
          <cell r="A9595">
            <v>44317</v>
          </cell>
          <cell r="AC9595">
            <v>12</v>
          </cell>
          <cell r="AE9595">
            <v>100</v>
          </cell>
          <cell r="AF9595" t="str">
            <v/>
          </cell>
        </row>
        <row r="9596">
          <cell r="A9596">
            <v>44317</v>
          </cell>
          <cell r="AB9596" t="str">
            <v>3rd</v>
          </cell>
          <cell r="AC9596">
            <v>7.5</v>
          </cell>
          <cell r="AE9596">
            <v>100</v>
          </cell>
          <cell r="AF9596" t="str">
            <v/>
          </cell>
        </row>
        <row r="9597">
          <cell r="A9597">
            <v>44317</v>
          </cell>
          <cell r="AB9597" t="str">
            <v>WON</v>
          </cell>
          <cell r="AC9597">
            <v>5.5</v>
          </cell>
          <cell r="AE9597">
            <v>100</v>
          </cell>
          <cell r="AF9597">
            <v>550</v>
          </cell>
        </row>
        <row r="9598">
          <cell r="A9598">
            <v>44317</v>
          </cell>
          <cell r="AB9598" t="str">
            <v>2nd</v>
          </cell>
          <cell r="AC9598">
            <v>3.7</v>
          </cell>
          <cell r="AE9598">
            <v>100</v>
          </cell>
          <cell r="AF9598" t="str">
            <v/>
          </cell>
        </row>
        <row r="9599">
          <cell r="A9599">
            <v>44317</v>
          </cell>
          <cell r="AC9599">
            <v>4.5999999999999996</v>
          </cell>
          <cell r="AE9599">
            <v>100</v>
          </cell>
          <cell r="AF9599" t="str">
            <v/>
          </cell>
        </row>
        <row r="9600">
          <cell r="A9600">
            <v>44317</v>
          </cell>
          <cell r="AC9600">
            <v>11</v>
          </cell>
          <cell r="AE9600">
            <v>100</v>
          </cell>
          <cell r="AF9600" t="str">
            <v/>
          </cell>
        </row>
        <row r="9601">
          <cell r="A9601">
            <v>44317</v>
          </cell>
          <cell r="AC9601">
            <v>21</v>
          </cell>
          <cell r="AE9601">
            <v>100</v>
          </cell>
          <cell r="AF9601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rry Taylor" refreshedDate="46299.577705671298" createdVersion="8" refreshedVersion="8" minRefreshableVersion="3" recordCount="1870" xr:uid="{228664EF-1C31-4C7F-8BE4-B1281E841D21}">
  <cacheSource type="worksheet">
    <worksheetSource name="Table13"/>
  </cacheSource>
  <cacheFields count="44">
    <cacheField name="Date" numFmtId="166">
      <sharedItems containsSemiMixedTypes="0" containsNonDate="0" containsDate="1" containsString="0" minDate="2021-01-01T00:00:00" maxDate="2026-10-04T00:00:00" count="334">
        <d v="2021-01-01T00:00:00"/>
        <d v="2021-01-02T00:00:00"/>
        <d v="2021-01-09T00:00:00"/>
        <d v="2021-01-16T00:00:00"/>
        <d v="2021-01-23T00:00:00"/>
        <d v="2021-01-26T00:00:00"/>
        <d v="2021-01-30T00:00:00"/>
        <d v="2021-02-06T00:00:00"/>
        <d v="2021-02-13T00:00:00"/>
        <d v="2021-02-20T00:00:00"/>
        <d v="2021-02-27T00:00:00"/>
        <d v="2021-03-06T00:00:00"/>
        <d v="2021-03-13T00:00:00"/>
        <d v="2021-03-19T00:00:00"/>
        <d v="2021-03-20T00:00:00"/>
        <d v="2021-03-27T00:00:00"/>
        <d v="2021-04-03T00:00:00"/>
        <d v="2021-04-10T00:00:00"/>
        <d v="2021-04-17T00:00:00"/>
        <d v="2021-04-24T00:00:00"/>
        <d v="2021-04-25T00:00:00"/>
        <d v="2021-05-01T00:00:00"/>
        <d v="2021-05-08T00:00:00"/>
        <d v="2021-05-15T00:00:00"/>
        <d v="2021-05-22T00:00:00"/>
        <d v="2021-05-29T00:00:00"/>
        <d v="2021-06-05T00:00:00"/>
        <d v="2021-06-12T00:00:00"/>
        <d v="2021-06-19T00:00:00"/>
        <d v="2021-06-26T00:00:00"/>
        <d v="2021-07-03T00:00:00"/>
        <d v="2021-07-10T00:00:00"/>
        <d v="2021-07-17T00:00:00"/>
        <d v="2021-07-24T00:00:00"/>
        <d v="2021-07-31T00:00:00"/>
        <d v="2021-08-07T00:00:00"/>
        <d v="2021-08-14T00:00:00"/>
        <d v="2021-08-21T00:00:00"/>
        <d v="2021-08-28T00:00:00"/>
        <d v="2021-09-04T00:00:00"/>
        <d v="2021-09-11T00:00:00"/>
        <d v="2021-09-18T00:00:00"/>
        <d v="2021-09-24T00:00:00"/>
        <d v="2021-09-25T00:00:00"/>
        <d v="2021-10-09T00:00:00"/>
        <d v="2021-10-13T00:00:00"/>
        <d v="2021-10-16T00:00:00"/>
        <d v="2021-10-22T00:00:00"/>
        <d v="2021-10-23T00:00:00"/>
        <d v="2021-10-30T00:00:00"/>
        <d v="2021-11-02T00:00:00"/>
        <d v="2021-11-04T00:00:00"/>
        <d v="2021-11-06T00:00:00"/>
        <d v="2021-11-13T00:00:00"/>
        <d v="2021-11-20T00:00:00"/>
        <d v="2021-11-27T00:00:00"/>
        <d v="2021-12-04T00:00:00"/>
        <d v="2021-12-11T00:00:00"/>
        <d v="2021-12-18T00:00:00"/>
        <d v="2021-12-26T00:00:00"/>
        <d v="2022-01-01T00:00:00"/>
        <d v="2022-01-08T00:00:00"/>
        <d v="2022-01-15T00:00:00"/>
        <d v="2022-01-22T00:00:00"/>
        <d v="2022-01-26T00:00:00"/>
        <d v="2022-01-29T00:00:00"/>
        <d v="2022-02-05T00:00:00"/>
        <d v="2022-02-12T00:00:00"/>
        <d v="2022-02-19T00:00:00"/>
        <d v="2022-02-26T00:00:00"/>
        <d v="2022-03-05T00:00:00"/>
        <d v="2022-03-12T00:00:00"/>
        <d v="2022-03-19T00:00:00"/>
        <d v="2022-03-25T00:00:00"/>
        <d v="2022-03-26T00:00:00"/>
        <d v="2022-03-28T00:00:00"/>
        <d v="2022-04-02T00:00:00"/>
        <d v="2022-04-09T00:00:00"/>
        <d v="2022-04-16T00:00:00"/>
        <d v="2022-04-23T00:00:00"/>
        <d v="2022-04-25T00:00:00"/>
        <d v="2022-04-30T00:00:00"/>
        <d v="2022-05-07T00:00:00"/>
        <d v="2022-05-14T00:00:00"/>
        <d v="2022-05-21T00:00:00"/>
        <d v="2022-05-28T00:00:00"/>
        <d v="2022-06-04T00:00:00"/>
        <d v="2022-06-11T00:00:00"/>
        <d v="2022-06-18T00:00:00"/>
        <d v="2022-06-25T00:00:00"/>
        <d v="2022-07-02T00:00:00"/>
        <d v="2022-07-09T00:00:00"/>
        <d v="2022-07-23T00:00:00"/>
        <d v="2022-07-30T00:00:00"/>
        <d v="2022-08-06T00:00:00"/>
        <d v="2022-08-13T00:00:00"/>
        <d v="2022-08-20T00:00:00"/>
        <d v="2022-08-27T00:00:00"/>
        <d v="2022-09-03T00:00:00"/>
        <d v="2022-09-10T00:00:00"/>
        <d v="2022-09-17T00:00:00"/>
        <d v="2022-09-23T00:00:00"/>
        <d v="2022-09-24T00:00:00"/>
        <d v="2022-09-25T00:00:00"/>
        <d v="2022-10-01T00:00:00"/>
        <d v="2022-10-12T00:00:00"/>
        <d v="2022-10-15T00:00:00"/>
        <d v="2022-10-21T00:00:00"/>
        <d v="2022-10-22T00:00:00"/>
        <d v="2022-10-29T00:00:00"/>
        <d v="2022-11-01T00:00:00"/>
        <d v="2022-11-03T00:00:00"/>
        <d v="2022-11-05T00:00:00"/>
        <d v="2022-11-12T00:00:00"/>
        <d v="2022-11-19T00:00:00"/>
        <d v="2022-11-26T00:00:00"/>
        <d v="2022-12-03T00:00:00"/>
        <d v="2022-12-10T00:00:00"/>
        <d v="2022-12-17T00:00:00"/>
        <d v="2022-12-24T00:00:00"/>
        <d v="2022-12-26T00:00:00"/>
        <d v="2022-12-31T00:00:00"/>
        <d v="2023-01-01T00:00:00"/>
        <d v="2023-01-07T00:00:00"/>
        <d v="2023-01-14T00:00:00"/>
        <d v="2023-01-21T00:00:00"/>
        <d v="2023-01-26T00:00:00"/>
        <d v="2023-01-28T00:00:00"/>
        <d v="2023-02-04T00:00:00"/>
        <d v="2023-02-11T00:00:00"/>
        <d v="2023-02-18T00:00:00"/>
        <d v="2023-02-25T00:00:00"/>
        <d v="2023-03-04T00:00:00"/>
        <d v="2023-03-11T00:00:00"/>
        <d v="2023-03-18T00:00:00"/>
        <d v="2023-03-24T00:00:00"/>
        <d v="2023-03-25T00:00:00"/>
        <d v="2023-04-01T00:00:00"/>
        <d v="2023-04-08T00:00:00"/>
        <d v="2023-04-15T00:00:00"/>
        <d v="2023-04-22T00:00:00"/>
        <d v="2023-04-29T00:00:00"/>
        <d v="2023-05-06T00:00:00"/>
        <d v="2023-05-13T00:00:00"/>
        <d v="2023-05-20T00:00:00"/>
        <d v="2023-05-27T00:00:00"/>
        <d v="2023-06-03T00:00:00"/>
        <d v="2023-06-10T00:00:00"/>
        <d v="2023-06-17T00:00:00"/>
        <d v="2023-06-24T00:00:00"/>
        <d v="2023-07-01T00:00:00"/>
        <d v="2023-07-08T00:00:00"/>
        <d v="2023-07-15T00:00:00"/>
        <d v="2023-07-22T00:00:00"/>
        <d v="2023-07-29T00:00:00"/>
        <d v="2023-08-05T00:00:00"/>
        <d v="2023-08-12T00:00:00"/>
        <d v="2023-08-19T00:00:00"/>
        <d v="2023-08-26T00:00:00"/>
        <d v="2023-09-02T00:00:00"/>
        <d v="2023-09-09T00:00:00"/>
        <d v="2023-09-16T00:00:00"/>
        <d v="2023-09-23T00:00:00"/>
        <d v="2023-09-29T00:00:00"/>
        <d v="2023-10-01T00:00:00"/>
        <d v="2023-10-07T00:00:00"/>
        <d v="2023-10-14T00:00:00"/>
        <d v="2023-10-21T00:00:00"/>
        <d v="2023-10-28T00:00:00"/>
        <d v="2023-11-04T00:00:00"/>
        <d v="2023-11-07T00:00:00"/>
        <d v="2023-11-09T00:00:00"/>
        <d v="2023-11-11T00:00:00"/>
        <d v="2023-11-18T00:00:00"/>
        <d v="2023-11-25T00:00:00"/>
        <d v="2023-12-02T00:00:00"/>
        <d v="2023-12-09T00:00:00"/>
        <d v="2023-12-16T00:00:00"/>
        <d v="2023-12-23T00:00:00"/>
        <d v="2023-12-30T00:00:00"/>
        <d v="2024-01-01T00:00:00"/>
        <d v="2024-01-06T00:00:00"/>
        <d v="2024-01-13T00:00:00"/>
        <d v="2024-01-20T00:00:00"/>
        <d v="2024-01-26T00:00:00"/>
        <d v="2024-01-27T00:00:00"/>
        <d v="2024-02-03T00:00:00"/>
        <d v="2024-02-10T00:00:00"/>
        <d v="2024-02-17T00:00:00"/>
        <d v="2024-02-24T00:00:00"/>
        <d v="2024-03-02T00:00:00"/>
        <d v="2024-03-09T00:00:00"/>
        <d v="2024-03-16T00:00:00"/>
        <d v="2024-03-23T00:00:00"/>
        <d v="2024-03-30T00:00:00"/>
        <d v="2024-04-06T00:00:00"/>
        <d v="2024-04-13T00:00:00"/>
        <d v="2024-04-20T00:00:00"/>
        <d v="2024-04-27T00:00:00"/>
        <d v="2024-05-04T00:00:00"/>
        <d v="2024-05-11T00:00:00"/>
        <d v="2024-05-18T00:00:00"/>
        <d v="2024-05-25T00:00:00"/>
        <d v="2024-06-01T00:00:00"/>
        <d v="2024-06-08T00:00:00"/>
        <d v="2024-06-15T00:00:00"/>
        <d v="2024-06-22T00:00:00"/>
        <d v="2024-06-29T00:00:00"/>
        <d v="2024-07-06T00:00:00"/>
        <d v="2024-07-13T00:00:00"/>
        <d v="2024-07-20T00:00:00"/>
        <d v="2024-07-27T00:00:00"/>
        <d v="2024-08-03T00:00:00"/>
        <d v="2024-08-10T00:00:00"/>
        <d v="2024-08-17T00:00:00"/>
        <d v="2024-08-24T00:00:00"/>
        <d v="2024-08-31T00:00:00"/>
        <d v="2024-09-07T00:00:00"/>
        <d v="2024-09-14T00:00:00"/>
        <d v="2024-09-21T00:00:00"/>
        <d v="2024-09-27T00:00:00"/>
        <d v="2024-09-28T00:00:00"/>
        <d v="2024-10-05T00:00:00"/>
        <d v="2024-10-12T00:00:00"/>
        <d v="2024-10-16T00:00:00"/>
        <d v="2024-10-19T00:00:00"/>
        <d v="2024-10-26T00:00:00"/>
        <d v="2024-11-02T00:00:00"/>
        <d v="2024-11-05T00:00:00"/>
        <d v="2024-11-07T00:00:00"/>
        <d v="2024-11-09T00:00:00"/>
        <d v="2024-11-16T00:00:00"/>
        <d v="2024-11-23T00:00:00"/>
        <d v="2024-11-30T00:00:00"/>
        <d v="2024-12-07T00:00:00"/>
        <d v="2024-12-14T00:00:00"/>
        <d v="2024-12-21T00:00:00"/>
        <d v="2024-12-28T00:00:00"/>
        <d v="2025-01-04T00:00:00"/>
        <d v="2025-01-11T00:00:00"/>
        <d v="2025-01-18T00:00:00"/>
        <d v="2025-01-25T00:00:00"/>
        <d v="2025-02-01T00:00:00"/>
        <d v="2025-02-08T00:00:00"/>
        <d v="2025-02-15T00:00:00"/>
        <d v="2025-02-22T00:00:00"/>
        <d v="2025-03-01T00:00:00"/>
        <d v="2025-03-08T00:00:00"/>
        <d v="2025-03-15T00:00:00"/>
        <d v="2025-03-22T00:00:00"/>
        <d v="2025-03-29T00:00:00"/>
        <d v="2025-04-05T00:00:00"/>
        <d v="2025-04-12T00:00:00"/>
        <d v="2025-04-19T00:00:00"/>
        <d v="2025-04-26T00:00:00"/>
        <d v="2025-05-03T00:00:00"/>
        <d v="2025-05-10T00:00:00"/>
        <d v="2025-05-17T00:00:00"/>
        <d v="2025-05-24T00:00:00"/>
        <d v="2025-05-31T00:00:00"/>
        <d v="2025-06-07T00:00:00"/>
        <d v="2025-06-14T00:00:00"/>
        <d v="2025-06-21T00:00:00"/>
        <d v="2025-06-28T00:00:00"/>
        <d v="2025-07-05T00:00:00"/>
        <d v="2025-07-12T00:00:00"/>
        <d v="2025-07-19T00:00:00"/>
        <d v="2025-07-26T00:00:00"/>
        <d v="2025-08-02T00:00:00"/>
        <d v="2025-08-09T00:00:00"/>
        <d v="2025-08-16T00:00:00"/>
        <d v="2025-08-23T00:00:00"/>
        <d v="2025-08-30T00:00:00"/>
        <d v="2025-09-06T00:00:00"/>
        <d v="2025-09-13T00:00:00"/>
        <d v="2025-09-20T00:00:00"/>
        <d v="2025-09-26T00:00:00"/>
        <d v="2025-09-27T00:00:00"/>
        <d v="2025-10-04T00:00:00"/>
        <d v="2025-10-11T00:00:00"/>
        <d v="2025-10-18T00:00:00"/>
        <d v="2025-10-25T00:00:00"/>
        <d v="2025-11-01T00:00:00"/>
        <d v="2025-11-04T00:00:00"/>
        <d v="2025-11-06T00:00:00"/>
        <d v="2025-11-08T00:00:00"/>
        <d v="2025-11-15T00:00:00"/>
        <d v="2025-11-22T00:00:00"/>
        <d v="2025-11-29T00:00:00"/>
        <d v="2025-12-06T00:00:00"/>
        <d v="2025-12-07T00:00:00"/>
        <d v="2025-12-13T00:00:00"/>
        <d v="2025-12-20T00:00:00"/>
        <d v="2025-12-27T00:00:00"/>
        <d v="2026-01-03T00:00:00"/>
        <d v="2026-01-10T00:00:00"/>
        <d v="2026-01-17T00:00:00"/>
        <d v="2026-01-24T00:00:00"/>
        <d v="2026-01-31T00:00:00"/>
        <d v="2026-02-07T00:00:00"/>
        <d v="2026-02-14T00:00:00"/>
        <d v="2026-02-21T00:00:00"/>
        <d v="2026-02-28T00:00:00"/>
        <d v="2026-03-07T00:00:00"/>
        <d v="2026-03-14T00:00:00"/>
        <d v="2026-03-21T00:00:00"/>
        <d v="2026-03-28T00:00:00"/>
        <d v="2026-04-04T00:00:00"/>
        <d v="2026-04-11T00:00:00"/>
        <d v="2026-04-18T00:00:00"/>
        <d v="2026-04-25T00:00:00"/>
        <d v="2026-05-02T00:00:00"/>
        <d v="2026-05-09T00:00:00"/>
        <d v="2026-05-16T00:00:00"/>
        <d v="2026-05-23T00:00:00"/>
        <d v="2026-05-30T00:00:00"/>
        <d v="2026-06-06T00:00:00"/>
        <d v="2026-06-13T00:00:00"/>
        <d v="2026-06-20T00:00:00"/>
        <d v="2026-06-27T00:00:00"/>
        <d v="2026-07-04T00:00:00"/>
        <d v="2026-07-11T00:00:00"/>
        <d v="2026-07-18T00:00:00"/>
        <d v="2026-08-01T00:00:00"/>
        <d v="2026-08-08T00:00:00"/>
        <d v="2026-08-15T00:00:00"/>
        <d v="2026-08-22T00:00:00"/>
        <d v="2026-08-29T00:00:00"/>
        <d v="2026-09-05T00:00:00"/>
        <d v="2026-09-12T00:00:00"/>
        <d v="2026-09-19T00:00:00"/>
        <d v="2026-09-26T00:00:00"/>
        <d v="2026-09-27T00:00:00"/>
        <d v="2026-10-03T00:00:00"/>
      </sharedItems>
    </cacheField>
    <cacheField name="Track" numFmtId="0">
      <sharedItems/>
    </cacheField>
    <cacheField name="Time " numFmtId="18">
      <sharedItems containsSemiMixedTypes="0" containsNonDate="0" containsDate="1" containsString="0" minDate="1899-12-30T02:45:00" maxDate="1900-01-04T14:30:00"/>
    </cacheField>
    <cacheField name="Rated To" numFmtId="0">
      <sharedItems containsSemiMixedTypes="0" containsString="0" containsNumber="1" containsInteger="1" minValue="3" maxValue="10" count="8">
        <n v="3"/>
        <n v="7"/>
        <n v="4"/>
        <n v="5"/>
        <n v="6"/>
        <n v="8"/>
        <n v="9"/>
        <n v="10"/>
      </sharedItems>
    </cacheField>
    <cacheField name="Rail" numFmtId="0">
      <sharedItems containsSemiMixedTypes="0" containsString="0" containsNumber="1" containsInteger="1" minValue="0" maxValue="13"/>
    </cacheField>
    <cacheField name="Race " numFmtId="0">
      <sharedItems containsSemiMixedTypes="0" containsString="0" containsNumber="1" containsInteger="1" minValue="1" maxValue="11"/>
    </cacheField>
    <cacheField name="Dist" numFmtId="0">
      <sharedItems containsSemiMixedTypes="0" containsString="0" containsNumber="1" containsInteger="1" minValue="955" maxValue="3200"/>
    </cacheField>
    <cacheField name="Type" numFmtId="0">
      <sharedItems/>
    </cacheField>
    <cacheField name="Restr" numFmtId="0">
      <sharedItems containsBlank="1" containsMixedTypes="1" containsNumber="1" containsInteger="1" minValue="70" maxValue="140"/>
    </cacheField>
    <cacheField name="$PM" numFmtId="0">
      <sharedItems containsSemiMixedTypes="0" containsString="0" containsNumber="1" containsInteger="1" minValue="80" maxValue="10000"/>
    </cacheField>
    <cacheField name="TAB" numFmtId="0">
      <sharedItems containsSemiMixedTypes="0" containsString="0" containsNumber="1" containsInteger="1" minValue="1" maxValue="20"/>
    </cacheField>
    <cacheField name="Selection" numFmtId="0">
      <sharedItems/>
    </cacheField>
    <cacheField name="Pace of Horse" numFmtId="0">
      <sharedItems containsBlank="1"/>
    </cacheField>
    <cacheField name="AM Odds" numFmtId="2">
      <sharedItems containsSemiMixedTypes="0" containsString="0" containsNumber="1" minValue="1.2" maxValue="16"/>
    </cacheField>
    <cacheField name="Trainer" numFmtId="0">
      <sharedItems/>
    </cacheField>
    <cacheField name="Jockey" numFmtId="0">
      <sharedItems containsBlank="1"/>
    </cacheField>
    <cacheField name="Clm" numFmtId="0">
      <sharedItems containsString="0" containsBlank="1" containsNumber="1" minValue="1.5" maxValue="3"/>
    </cacheField>
    <cacheField name="Barr" numFmtId="1">
      <sharedItems containsMixedTypes="1" containsNumber="1" containsInteger="1" minValue="1" maxValue="17"/>
    </cacheField>
    <cacheField name="Wgt" numFmtId="164">
      <sharedItems containsSemiMixedTypes="0" containsString="0" containsNumber="1" minValue="50" maxValue="63"/>
    </cacheField>
    <cacheField name="To Carr" numFmtId="164">
      <sharedItems containsSemiMixedTypes="0" containsString="0" containsNumber="1" minValue="50" maxValue="62"/>
    </cacheField>
    <cacheField name="Top-2 AM %" numFmtId="0">
      <sharedItems containsString="0" containsBlank="1" containsNumber="1" minValue="26.973565905412695" maxValue="85.817524841915088"/>
    </cacheField>
    <cacheField name="Form Order" numFmtId="0">
      <sharedItems containsString="0" containsBlank="1" containsNumber="1" containsInteger="1" minValue="1" maxValue="5"/>
    </cacheField>
    <cacheField name="Scen Order" numFmtId="0">
      <sharedItems containsString="0" containsBlank="1" containsNumber="1" containsInteger="1" minValue="1" maxValue="7"/>
    </cacheField>
    <cacheField name="Rated Order" numFmtId="0">
      <sharedItems containsSemiMixedTypes="0" containsString="0" containsNumber="1" containsInteger="1" minValue="1" maxValue="3" count="3">
        <n v="3"/>
        <n v="1"/>
        <n v="2"/>
      </sharedItems>
    </cacheField>
    <cacheField name="Elite Odds" numFmtId="0">
      <sharedItems containsString="0" containsBlank="1" containsNumber="1" minValue="1.59" maxValue="9.1"/>
    </cacheField>
    <cacheField name="Pro Strat Orig $4k" numFmtId="0">
      <sharedItems containsBlank="1" containsMixedTypes="1" containsNumber="1" containsInteger="1" minValue="20" maxValue="50"/>
    </cacheField>
    <cacheField name="Strs" numFmtId="0">
      <sharedItems containsString="0" containsBlank="1" containsNumber="1" containsInteger="1" minValue="4" maxValue="200"/>
    </cacheField>
    <cacheField name="Spring" numFmtId="0">
      <sharedItems containsBlank="1"/>
    </cacheField>
    <cacheField name="Fin" numFmtId="0">
      <sharedItems containsBlank="1"/>
    </cacheField>
    <cacheField name="Odds" numFmtId="2">
      <sharedItems containsSemiMixedTypes="0" containsString="0" containsNumber="1" minValue="1.2" maxValue="31"/>
    </cacheField>
    <cacheField name="Place Div" numFmtId="0">
      <sharedItems containsString="0" containsBlank="1" containsNumber="1" minValue="0" maxValue="4.5999999999999996"/>
    </cacheField>
    <cacheField name="Lev Bet" numFmtId="0">
      <sharedItems containsSemiMixedTypes="0" containsString="0" containsNumber="1" containsInteger="1" minValue="100" maxValue="100"/>
    </cacheField>
    <cacheField name="Lev Ret" numFmtId="0">
      <sharedItems containsMixedTypes="1" containsNumber="1" minValue="120" maxValue="2100"/>
    </cacheField>
    <cacheField name="Lev Profit" numFmtId="0">
      <sharedItems containsSemiMixedTypes="0" containsString="0" containsNumber="1" minValue="-100" maxValue="2000"/>
    </cacheField>
    <cacheField name="Mel Syd" numFmtId="0">
      <sharedItems count="2">
        <s v="Vic"/>
        <s v="NSW"/>
      </sharedItems>
    </cacheField>
    <cacheField name="Going-Dist" numFmtId="0">
      <sharedItems/>
    </cacheField>
    <cacheField name="G-D Grade" numFmtId="0">
      <sharedItems/>
    </cacheField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Season" numFmtId="0">
      <sharedItems count="7">
        <s v="2020-2021"/>
        <s v="2021-2022"/>
        <s v="2022-2023"/>
        <s v="2023-2024"/>
        <s v="2024-2025"/>
        <s v="2025-2026"/>
        <s v="2026-2027"/>
      </sharedItems>
    </cacheField>
    <cacheField name="Combo 27 Bet" numFmtId="0">
      <sharedItems containsSemiMixedTypes="0" containsString="0" containsNumber="1" containsInteger="1" minValue="100" maxValue="200" count="6">
        <n v="200"/>
        <n v="150"/>
        <n v="100"/>
        <n v="120"/>
        <n v="140"/>
        <n v="170"/>
      </sharedItems>
    </cacheField>
    <cacheField name="Combo 27 Return" numFmtId="1">
      <sharedItems containsMixedTypes="1" containsNumber="1" minValue="120" maxValue="2100"/>
    </cacheField>
    <cacheField name="Combo 27 Profit" numFmtId="1">
      <sharedItems containsSemiMixedTypes="0" containsString="0" containsNumber="1" minValue="-200" maxValue="2000"/>
    </cacheField>
    <cacheField name="Combo 27 Bets In Race" numFmtId="1">
      <sharedItems containsString="0" containsBlank="1" containsNumber="1" containsInteger="1" minValue="2" maxValue="2"/>
    </cacheField>
    <cacheField name="2027 Scale" numFmtId="0">
      <sharedItems containsSemiMixedTypes="0" containsString="0" containsNumber="1" containsInteger="1" minValue="1" maxValue="10" count="9">
        <n v="10"/>
        <n v="9"/>
        <n v="7"/>
        <n v="1"/>
        <n v="5"/>
        <n v="8"/>
        <n v="6"/>
        <n v="4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70">
  <r>
    <x v="0"/>
    <s v="Flem"/>
    <d v="1899-12-30T15:40:00"/>
    <x v="0"/>
    <n v="3"/>
    <n v="3"/>
    <n v="2800"/>
    <s v="Hcp"/>
    <s v="No"/>
    <n v="160"/>
    <n v="5"/>
    <s v="Tralee Rose"/>
    <s v="OPM"/>
    <n v="3"/>
    <s v="Symon Wilde"/>
    <s v="Craig Williams"/>
    <m/>
    <n v="2"/>
    <n v="54"/>
    <n v="54"/>
    <m/>
    <n v="1"/>
    <m/>
    <x v="0"/>
    <n v="5.6"/>
    <n v="30"/>
    <n v="9"/>
    <m/>
    <s v="WON"/>
    <n v="2.9"/>
    <n v="1.4"/>
    <n v="100"/>
    <n v="290"/>
    <n v="190"/>
    <x v="0"/>
    <s v="G&lt;6-Dist&gt;=1700"/>
    <s v="B"/>
    <x v="0"/>
    <x v="0"/>
    <x v="0"/>
    <n v="580"/>
    <n v="380"/>
    <m/>
    <x v="0"/>
  </r>
  <r>
    <x v="0"/>
    <s v="Flem"/>
    <d v="1899-12-30T18:55:00"/>
    <x v="0"/>
    <n v="3"/>
    <n v="8"/>
    <n v="1600"/>
    <s v="Hcp"/>
    <n v="70"/>
    <n v="125"/>
    <n v="3"/>
    <s v="Fundraiser"/>
    <s v="OPM"/>
    <n v="2.8"/>
    <s v="Team Hayes"/>
    <s v="Craig Williams"/>
    <m/>
    <n v="9"/>
    <n v="61"/>
    <n v="61"/>
    <m/>
    <m/>
    <m/>
    <x v="0"/>
    <n v="5.6"/>
    <n v="30"/>
    <n v="13"/>
    <m/>
    <s v="WON"/>
    <n v="3.2"/>
    <n v="1.7"/>
    <n v="100"/>
    <n v="320"/>
    <n v="220"/>
    <x v="0"/>
    <s v="G&lt;6-Dist&lt;1700"/>
    <s v="A"/>
    <x v="0"/>
    <x v="0"/>
    <x v="0"/>
    <n v="640"/>
    <n v="440"/>
    <m/>
    <x v="0"/>
  </r>
  <r>
    <x v="1"/>
    <s v="Cau"/>
    <d v="1899-12-30T15:20:00"/>
    <x v="0"/>
    <n v="3"/>
    <n v="5"/>
    <n v="1100"/>
    <s v="Mares"/>
    <n v="70"/>
    <n v="125"/>
    <n v="10"/>
    <s v="Miss Albania"/>
    <s v="OPL"/>
    <n v="3.3"/>
    <s v="Enver Jusufovic"/>
    <s v="Craig Newitt"/>
    <m/>
    <n v="11"/>
    <n v="58.5"/>
    <n v="58.5"/>
    <m/>
    <m/>
    <m/>
    <x v="1"/>
    <m/>
    <m/>
    <n v="11"/>
    <m/>
    <s v="WON"/>
    <n v="4.8"/>
    <n v="2"/>
    <n v="100"/>
    <n v="480"/>
    <n v="380"/>
    <x v="0"/>
    <s v="G&lt;6-Dist&lt;1700"/>
    <s v="A"/>
    <x v="0"/>
    <x v="0"/>
    <x v="1"/>
    <n v="720"/>
    <n v="570"/>
    <m/>
    <x v="1"/>
  </r>
  <r>
    <x v="1"/>
    <s v="Cau"/>
    <d v="1899-12-30T16:00:00"/>
    <x v="0"/>
    <n v="3"/>
    <n v="6"/>
    <n v="1100"/>
    <s v="3yo"/>
    <s v="3yo"/>
    <n v="135"/>
    <n v="6"/>
    <s v="Dickin Medal"/>
    <s v="MOP"/>
    <n v="3.5"/>
    <s v="James Cummings"/>
    <s v="Damien Oliver"/>
    <m/>
    <n v="5"/>
    <n v="56.5"/>
    <n v="56.5"/>
    <m/>
    <m/>
    <m/>
    <x v="1"/>
    <m/>
    <m/>
    <n v="10"/>
    <m/>
    <s v="WON"/>
    <n v="3.9"/>
    <n v="1.6"/>
    <n v="100"/>
    <n v="390"/>
    <n v="290"/>
    <x v="0"/>
    <s v="G&lt;6-Dist&lt;1700"/>
    <s v="A"/>
    <x v="0"/>
    <x v="0"/>
    <x v="2"/>
    <n v="390"/>
    <n v="290"/>
    <m/>
    <x v="2"/>
  </r>
  <r>
    <x v="1"/>
    <s v="Kensington"/>
    <d v="1899-12-30T16:20:00"/>
    <x v="1"/>
    <n v="0"/>
    <n v="6"/>
    <n v="1300"/>
    <s v="Hcp"/>
    <n v="78"/>
    <n v="125"/>
    <n v="4"/>
    <s v="Smart Image"/>
    <s v="M"/>
    <n v="2.2000000000000002"/>
    <s v="P &amp; P Snowden"/>
    <s v="Tommy Berry"/>
    <m/>
    <n v="5"/>
    <n v="57"/>
    <n v="57"/>
    <m/>
    <n v="1"/>
    <n v="1"/>
    <x v="1"/>
    <n v="3"/>
    <n v="30"/>
    <m/>
    <m/>
    <m/>
    <n v="2.9"/>
    <m/>
    <n v="100"/>
    <s v=""/>
    <n v="-100"/>
    <x v="1"/>
    <s v="G&gt;=6-Dist&lt;1700"/>
    <s v="C"/>
    <x v="0"/>
    <x v="0"/>
    <x v="1"/>
    <s v=""/>
    <n v="-150"/>
    <m/>
    <x v="2"/>
  </r>
  <r>
    <x v="1"/>
    <s v="Cau"/>
    <d v="1899-12-30T17:20:00"/>
    <x v="0"/>
    <n v="3"/>
    <n v="8"/>
    <n v="1100"/>
    <s v="Hcp"/>
    <n v="84"/>
    <n v="125"/>
    <n v="9"/>
    <s v="Sword Of Mercy"/>
    <s v="OP"/>
    <n v="4"/>
    <s v="Mathew Ellerton "/>
    <s v="Jamie Kah"/>
    <m/>
    <n v="10"/>
    <n v="56"/>
    <n v="56"/>
    <m/>
    <n v="1"/>
    <n v="2"/>
    <x v="1"/>
    <n v="4.5999999999999996"/>
    <n v="45"/>
    <n v="13"/>
    <m/>
    <s v="WON"/>
    <n v="5.0999999999999996"/>
    <n v="1.8"/>
    <n v="100"/>
    <n v="509.99999999999994"/>
    <n v="409.99999999999994"/>
    <x v="0"/>
    <s v="G&lt;6-Dist&lt;1700"/>
    <s v="A"/>
    <x v="0"/>
    <x v="0"/>
    <x v="1"/>
    <n v="765"/>
    <n v="615"/>
    <n v="2"/>
    <x v="1"/>
  </r>
  <r>
    <x v="1"/>
    <s v="Cau"/>
    <d v="1899-12-30T17:20:00"/>
    <x v="0"/>
    <n v="3"/>
    <n v="8"/>
    <n v="1100"/>
    <s v="Hcp"/>
    <n v="84"/>
    <n v="125"/>
    <n v="1"/>
    <s v="Terbium"/>
    <s v="OP"/>
    <n v="3"/>
    <s v="Phillip Stokes"/>
    <s v="Jamie Mott"/>
    <m/>
    <n v="1"/>
    <n v="60"/>
    <n v="60"/>
    <m/>
    <n v="2"/>
    <n v="4"/>
    <x v="2"/>
    <n v="5"/>
    <n v="35"/>
    <n v="13"/>
    <m/>
    <m/>
    <n v="2.5"/>
    <m/>
    <n v="100"/>
    <s v=""/>
    <n v="-100"/>
    <x v="0"/>
    <s v="G&lt;6-Dist&lt;1700"/>
    <s v="A"/>
    <x v="0"/>
    <x v="0"/>
    <x v="2"/>
    <s v=""/>
    <n v="-100"/>
    <n v="2"/>
    <x v="3"/>
  </r>
  <r>
    <x v="1"/>
    <s v="Cau"/>
    <d v="1899-12-30T17:55:00"/>
    <x v="0"/>
    <n v="3"/>
    <n v="9"/>
    <n v="1600"/>
    <s v="Hcp"/>
    <n v="84"/>
    <n v="125"/>
    <n v="14"/>
    <s v="Aussie Nugget"/>
    <s v="M"/>
    <n v="4.5999999999999996"/>
    <s v="Anthony  Freedman"/>
    <s v="Michael Dee"/>
    <m/>
    <n v="7"/>
    <n v="54.5"/>
    <n v="54.5"/>
    <m/>
    <n v="5"/>
    <m/>
    <x v="1"/>
    <n v="5"/>
    <n v="35"/>
    <n v="13"/>
    <m/>
    <m/>
    <n v="4.8"/>
    <m/>
    <n v="100"/>
    <s v=""/>
    <n v="-100"/>
    <x v="0"/>
    <s v="G&lt;6-Dist&lt;1700"/>
    <s v="A"/>
    <x v="0"/>
    <x v="0"/>
    <x v="2"/>
    <s v=""/>
    <n v="-100"/>
    <m/>
    <x v="2"/>
  </r>
  <r>
    <x v="1"/>
    <s v="Kensington"/>
    <d v="1899-12-30T18:15:00"/>
    <x v="1"/>
    <n v="0"/>
    <n v="9"/>
    <n v="1100"/>
    <s v="Mares"/>
    <n v="78"/>
    <n v="125"/>
    <n v="5"/>
    <s v="Salina Dreaming"/>
    <s v="M"/>
    <n v="3.3"/>
    <s v="Angela Davies"/>
    <s v="Regan Bayliss"/>
    <m/>
    <n v="3"/>
    <n v="58"/>
    <n v="58"/>
    <m/>
    <n v="1"/>
    <n v="5"/>
    <x v="2"/>
    <n v="5.0999999999999996"/>
    <n v="20"/>
    <m/>
    <m/>
    <m/>
    <n v="5"/>
    <m/>
    <n v="100"/>
    <s v=""/>
    <n v="-100"/>
    <x v="1"/>
    <s v="G&gt;=6-Dist&lt;1700"/>
    <s v="C"/>
    <x v="0"/>
    <x v="0"/>
    <x v="3"/>
    <s v=""/>
    <n v="-120"/>
    <m/>
    <x v="2"/>
  </r>
  <r>
    <x v="2"/>
    <s v="Flem"/>
    <d v="1899-12-30T14:40:00"/>
    <x v="0"/>
    <n v="6"/>
    <n v="2"/>
    <n v="1400"/>
    <s v="3yo"/>
    <s v="3yo"/>
    <n v="135"/>
    <n v="1"/>
    <s v="Zac De Boss"/>
    <s v="OP"/>
    <n v="2.4"/>
    <s v="Mathew Ellerton "/>
    <s v="Damien Thornton"/>
    <m/>
    <n v="6"/>
    <n v="60"/>
    <n v="60"/>
    <m/>
    <m/>
    <m/>
    <x v="1"/>
    <m/>
    <m/>
    <n v="7"/>
    <m/>
    <s v="Ntd"/>
    <n v="2.4500000000000002"/>
    <m/>
    <n v="100"/>
    <s v=""/>
    <n v="-100"/>
    <x v="0"/>
    <s v="G&lt;6-Dist&lt;1700"/>
    <s v="A"/>
    <x v="0"/>
    <x v="0"/>
    <x v="2"/>
    <s v=""/>
    <n v="-100"/>
    <m/>
    <x v="4"/>
  </r>
  <r>
    <x v="2"/>
    <s v="Flem"/>
    <d v="1899-12-30T17:20:00"/>
    <x v="0"/>
    <n v="6"/>
    <n v="6"/>
    <n v="2000"/>
    <s v="Hcp"/>
    <s v="No"/>
    <n v="135"/>
    <n v="4"/>
    <s v="Defibrillate"/>
    <s v="M"/>
    <n v="4.8"/>
    <s v="Patrick Payne"/>
    <s v="Billy Egan"/>
    <m/>
    <n v="10"/>
    <n v="56"/>
    <n v="56"/>
    <m/>
    <n v="1"/>
    <m/>
    <x v="1"/>
    <n v="3.9"/>
    <n v="45"/>
    <n v="11"/>
    <m/>
    <s v="WON"/>
    <n v="5.3"/>
    <n v="2.1"/>
    <n v="100"/>
    <n v="530"/>
    <n v="430"/>
    <x v="0"/>
    <s v="G&lt;6-Dist&gt;=1700"/>
    <s v="B"/>
    <x v="0"/>
    <x v="0"/>
    <x v="2"/>
    <n v="530"/>
    <n v="430"/>
    <m/>
    <x v="2"/>
  </r>
  <r>
    <x v="2"/>
    <s v="Flem"/>
    <d v="1899-12-30T18:00:00"/>
    <x v="0"/>
    <n v="6"/>
    <n v="7"/>
    <n v="1400"/>
    <s v="Hcp"/>
    <s v="No"/>
    <n v="140"/>
    <n v="1"/>
    <s v="Blazejowski"/>
    <s v="OPM"/>
    <n v="6"/>
    <s v="Greg Eurell"/>
    <s v="Damien Thornton"/>
    <m/>
    <n v="8"/>
    <n v="60"/>
    <n v="60"/>
    <m/>
    <n v="3"/>
    <n v="1"/>
    <x v="1"/>
    <n v="4"/>
    <n v="45"/>
    <n v="8"/>
    <m/>
    <m/>
    <n v="7"/>
    <m/>
    <n v="100"/>
    <s v=""/>
    <n v="-100"/>
    <x v="0"/>
    <s v="G&lt;6-Dist&lt;1700"/>
    <s v="A"/>
    <x v="0"/>
    <x v="0"/>
    <x v="2"/>
    <s v=""/>
    <n v="-100"/>
    <n v="2"/>
    <x v="5"/>
  </r>
  <r>
    <x v="2"/>
    <s v="Flem"/>
    <d v="1899-12-30T18:00:00"/>
    <x v="0"/>
    <n v="6"/>
    <n v="7"/>
    <n v="1400"/>
    <s v="Hcp"/>
    <s v="No"/>
    <n v="140"/>
    <n v="7"/>
    <s v="Riding The Wave"/>
    <s v="L"/>
    <n v="2.25"/>
    <s v="Lindsey Smith"/>
    <s v="Ethan Brown"/>
    <m/>
    <n v="3"/>
    <n v="54"/>
    <n v="54"/>
    <m/>
    <n v="1"/>
    <n v="4"/>
    <x v="0"/>
    <n v="5.2"/>
    <n v="35"/>
    <n v="8"/>
    <m/>
    <m/>
    <n v="1.95"/>
    <m/>
    <n v="100"/>
    <s v=""/>
    <n v="-100"/>
    <x v="0"/>
    <s v="G&lt;6-Dist&lt;1700"/>
    <s v="A"/>
    <x v="0"/>
    <x v="0"/>
    <x v="4"/>
    <s v=""/>
    <n v="-140"/>
    <n v="2"/>
    <x v="4"/>
  </r>
  <r>
    <x v="2"/>
    <s v="Flem"/>
    <d v="1899-12-30T18:35:00"/>
    <x v="0"/>
    <n v="6"/>
    <n v="8"/>
    <n v="1800"/>
    <s v="Hcp"/>
    <n v="70"/>
    <n v="125"/>
    <n v="10"/>
    <s v="Garimpeiro"/>
    <s v="OPM"/>
    <n v="4.5999999999999996"/>
    <s v="Lindsey Smith"/>
    <s v="Craig Newitt"/>
    <m/>
    <n v="4"/>
    <n v="58.5"/>
    <n v="58.5"/>
    <m/>
    <m/>
    <m/>
    <x v="1"/>
    <m/>
    <m/>
    <n v="13"/>
    <m/>
    <m/>
    <n v="5"/>
    <m/>
    <n v="100"/>
    <s v=""/>
    <n v="-100"/>
    <x v="0"/>
    <s v="G&lt;6-Dist&gt;=1700"/>
    <s v="B"/>
    <x v="0"/>
    <x v="0"/>
    <x v="4"/>
    <s v=""/>
    <n v="-140"/>
    <n v="2"/>
    <x v="2"/>
  </r>
  <r>
    <x v="2"/>
    <s v="Flem"/>
    <d v="1899-12-30T18:35:00"/>
    <x v="0"/>
    <n v="6"/>
    <n v="8"/>
    <n v="1800"/>
    <s v="Hcp"/>
    <n v="70"/>
    <n v="125"/>
    <n v="13"/>
    <s v="Tycoon Bec"/>
    <s v="OPL"/>
    <n v="4.4000000000000004"/>
    <s v="Matt Cumani"/>
    <s v="Will Price (a3)"/>
    <n v="3"/>
    <n v="9"/>
    <n v="57"/>
    <n v="54"/>
    <m/>
    <m/>
    <m/>
    <x v="0"/>
    <m/>
    <m/>
    <n v="13"/>
    <m/>
    <s v="WON"/>
    <n v="7"/>
    <n v="2.6"/>
    <n v="100"/>
    <n v="700"/>
    <n v="600"/>
    <x v="0"/>
    <s v="G&lt;6-Dist&gt;=1700"/>
    <s v="B"/>
    <x v="0"/>
    <x v="0"/>
    <x v="2"/>
    <n v="700"/>
    <n v="600"/>
    <n v="2"/>
    <x v="2"/>
  </r>
  <r>
    <x v="3"/>
    <s v="ROSEHILL"/>
    <d v="1899-12-30T13:30:00"/>
    <x v="2"/>
    <n v="0"/>
    <n v="2"/>
    <n v="1100"/>
    <s v="Hcp"/>
    <n v="88"/>
    <n v="125"/>
    <n v="3"/>
    <s v="Tailleur"/>
    <s v="OP"/>
    <n v="2.9"/>
    <s v="James Cummings"/>
    <s v="Kerrin McEvoy"/>
    <m/>
    <n v="3"/>
    <n v="58"/>
    <n v="58"/>
    <m/>
    <n v="2"/>
    <n v="4"/>
    <x v="2"/>
    <n v="3.9"/>
    <n v="30"/>
    <m/>
    <m/>
    <s v="WON"/>
    <n v="2.4500000000000002"/>
    <n v="1.7"/>
    <n v="100"/>
    <n v="245.00000000000003"/>
    <n v="145.00000000000003"/>
    <x v="1"/>
    <s v="G&lt;6-Dist&lt;1700"/>
    <s v="A"/>
    <x v="0"/>
    <x v="0"/>
    <x v="0"/>
    <n v="490.00000000000006"/>
    <n v="290.00000000000006"/>
    <m/>
    <x v="0"/>
  </r>
  <r>
    <x v="3"/>
    <s v="Flem"/>
    <d v="1899-12-30T14:53:00"/>
    <x v="0"/>
    <n v="9"/>
    <n v="3"/>
    <n v="1100"/>
    <s v="Mares"/>
    <n v="78"/>
    <n v="125"/>
    <n v="4"/>
    <s v="Absolute Flirt"/>
    <s v="M"/>
    <n v="2.5"/>
    <s v="Danny O'Brien"/>
    <s v="Damien Oliver"/>
    <m/>
    <n v="5"/>
    <n v="58"/>
    <n v="58"/>
    <m/>
    <n v="1"/>
    <n v="1"/>
    <x v="1"/>
    <n v="3.4"/>
    <n v="45"/>
    <n v="7"/>
    <m/>
    <s v="WON"/>
    <n v="2.4"/>
    <n v="1.5"/>
    <n v="100"/>
    <n v="240"/>
    <n v="140"/>
    <x v="0"/>
    <s v="G&lt;6-Dist&lt;1700"/>
    <s v="A"/>
    <x v="0"/>
    <x v="0"/>
    <x v="2"/>
    <n v="240"/>
    <n v="140"/>
    <m/>
    <x v="4"/>
  </r>
  <r>
    <x v="3"/>
    <s v="Flem"/>
    <d v="1899-12-30T16:08:00"/>
    <x v="0"/>
    <n v="9"/>
    <n v="5"/>
    <n v="1600"/>
    <s v="Hcp"/>
    <s v="No"/>
    <n v="125"/>
    <n v="7"/>
    <s v="Heavenly Emperor"/>
    <s v="OPL"/>
    <n v="2.8"/>
    <s v="Stephen Brown"/>
    <s v="Jamie Kah"/>
    <m/>
    <n v="8"/>
    <n v="54"/>
    <n v="54"/>
    <m/>
    <n v="1"/>
    <n v="1"/>
    <x v="1"/>
    <n v="3.8"/>
    <n v="45"/>
    <n v="9"/>
    <m/>
    <s v="2nd"/>
    <n v="3.7"/>
    <n v="1.5"/>
    <n v="100"/>
    <s v=""/>
    <n v="-100"/>
    <x v="0"/>
    <s v="G&lt;6-Dist&lt;1700"/>
    <s v="A"/>
    <x v="0"/>
    <x v="0"/>
    <x v="0"/>
    <s v=""/>
    <n v="-200"/>
    <m/>
    <x v="0"/>
  </r>
  <r>
    <x v="3"/>
    <s v="Flem"/>
    <d v="1899-12-30T16:50:00"/>
    <x v="0"/>
    <n v="9"/>
    <n v="6"/>
    <n v="1400"/>
    <s v="Hcp"/>
    <n v="84"/>
    <n v="125"/>
    <n v="6"/>
    <s v="Viral"/>
    <s v="MOP"/>
    <n v="4.5999999999999996"/>
    <s v="Danny O'Brien"/>
    <s v="Damian Lane"/>
    <m/>
    <n v="6"/>
    <n v="58.5"/>
    <n v="58.5"/>
    <m/>
    <n v="2"/>
    <n v="5"/>
    <x v="2"/>
    <n v="4.8"/>
    <n v="40"/>
    <n v="10"/>
    <m/>
    <s v="WON"/>
    <n v="4.8"/>
    <n v="1.8"/>
    <n v="100"/>
    <n v="480"/>
    <n v="380"/>
    <x v="0"/>
    <s v="G&lt;6-Dist&lt;1700"/>
    <s v="A"/>
    <x v="0"/>
    <x v="0"/>
    <x v="0"/>
    <n v="960"/>
    <n v="760"/>
    <m/>
    <x v="0"/>
  </r>
  <r>
    <x v="3"/>
    <s v="ROSEHILL"/>
    <d v="1899-12-30T17:20:00"/>
    <x v="2"/>
    <n v="0"/>
    <n v="8"/>
    <n v="1100"/>
    <s v="Mares"/>
    <n v="78"/>
    <n v="125"/>
    <n v="9"/>
    <s v="Sally'S Day"/>
    <s v="M"/>
    <n v="4.5999999999999996"/>
    <s v="Ryan &amp; Alexiou"/>
    <s v="Kerrin McEvoy"/>
    <m/>
    <n v="7"/>
    <n v="56.5"/>
    <n v="56.5"/>
    <m/>
    <n v="2"/>
    <n v="3"/>
    <x v="2"/>
    <n v="5.6"/>
    <n v="20"/>
    <m/>
    <m/>
    <m/>
    <n v="5"/>
    <m/>
    <n v="100"/>
    <s v=""/>
    <n v="-100"/>
    <x v="1"/>
    <s v="G&lt;6-Dist&lt;1700"/>
    <s v="A"/>
    <x v="0"/>
    <x v="0"/>
    <x v="2"/>
    <s v=""/>
    <n v="-100"/>
    <m/>
    <x v="2"/>
  </r>
  <r>
    <x v="3"/>
    <s v="Flem"/>
    <d v="1899-12-30T17:35:00"/>
    <x v="0"/>
    <n v="9"/>
    <n v="7"/>
    <n v="1000"/>
    <s v="Hcp"/>
    <s v="No"/>
    <n v="140"/>
    <n v="1"/>
    <s v="Fabergino"/>
    <s v="L"/>
    <n v="3.8"/>
    <s v="Tiarnna Robertson"/>
    <s v="Jordan Childs"/>
    <m/>
    <n v="6"/>
    <n v="60"/>
    <n v="60"/>
    <m/>
    <n v="1"/>
    <n v="2"/>
    <x v="1"/>
    <n v="2.8"/>
    <n v="50"/>
    <n v="10"/>
    <m/>
    <s v="WON"/>
    <n v="4.4000000000000004"/>
    <n v="1.6"/>
    <n v="100"/>
    <n v="440.00000000000006"/>
    <n v="340.00000000000006"/>
    <x v="0"/>
    <s v="G&lt;6-Dist&lt;1700"/>
    <s v="A"/>
    <x v="0"/>
    <x v="0"/>
    <x v="1"/>
    <n v="660"/>
    <n v="510"/>
    <m/>
    <x v="1"/>
  </r>
  <r>
    <x v="4"/>
    <s v="San-H"/>
    <d v="1899-12-30T14:05:00"/>
    <x v="0"/>
    <n v="0"/>
    <n v="3"/>
    <n v="1300"/>
    <s v="Hcp"/>
    <n v="78"/>
    <n v="125"/>
    <n v="5"/>
    <s v="Imperial Lad"/>
    <s v="LOP"/>
    <n v="3.3"/>
    <s v="John Moloney"/>
    <s v="Mark Zahra"/>
    <m/>
    <n v="1"/>
    <n v="57"/>
    <n v="57"/>
    <m/>
    <n v="2"/>
    <n v="3"/>
    <x v="1"/>
    <n v="4.5999999999999996"/>
    <n v="40"/>
    <n v="9"/>
    <m/>
    <s v="3rd"/>
    <n v="4"/>
    <n v="1.4"/>
    <n v="100"/>
    <s v=""/>
    <n v="-100"/>
    <x v="0"/>
    <s v="G&lt;6-Dist&lt;1700"/>
    <s v="A"/>
    <x v="0"/>
    <x v="0"/>
    <x v="4"/>
    <s v=""/>
    <n v="-140"/>
    <n v="2"/>
    <x v="2"/>
  </r>
  <r>
    <x v="4"/>
    <s v="San-H"/>
    <d v="1899-12-30T14:05:00"/>
    <x v="0"/>
    <n v="0"/>
    <n v="3"/>
    <n v="1300"/>
    <s v="Hcp"/>
    <n v="78"/>
    <n v="125"/>
    <n v="9"/>
    <s v="Second Slip"/>
    <s v="OP"/>
    <n v="3.7"/>
    <s v="Will Clarken"/>
    <s v="Jamie Kah"/>
    <m/>
    <n v="8"/>
    <n v="55"/>
    <n v="55"/>
    <m/>
    <n v="3"/>
    <m/>
    <x v="2"/>
    <n v="5.2"/>
    <n v="30"/>
    <n v="9"/>
    <m/>
    <s v="WON"/>
    <n v="3.5"/>
    <n v="1.4"/>
    <n v="100"/>
    <n v="350"/>
    <n v="250"/>
    <x v="0"/>
    <s v="G&lt;6-Dist&lt;1700"/>
    <s v="A"/>
    <x v="0"/>
    <x v="0"/>
    <x v="1"/>
    <n v="525"/>
    <n v="375"/>
    <n v="2"/>
    <x v="5"/>
  </r>
  <r>
    <x v="4"/>
    <s v="Randwick"/>
    <d v="1899-12-30T14:25:00"/>
    <x v="2"/>
    <n v="9"/>
    <n v="4"/>
    <n v="1100"/>
    <s v="Hcp"/>
    <n v="78"/>
    <n v="125"/>
    <n v="9"/>
    <s v="The Face"/>
    <s v="LOP"/>
    <n v="2.2999999999999998"/>
    <s v="Ryan &amp; Alexiou"/>
    <s v="James Innes Jnr"/>
    <m/>
    <n v="4"/>
    <n v="54"/>
    <n v="54"/>
    <m/>
    <n v="3"/>
    <n v="1"/>
    <x v="1"/>
    <n v="3.9"/>
    <n v="30"/>
    <m/>
    <m/>
    <s v="WON"/>
    <n v="2.2999999999999998"/>
    <n v="1.4"/>
    <n v="100"/>
    <n v="229.99999999999997"/>
    <n v="129.99999999999997"/>
    <x v="1"/>
    <s v="G&lt;6-Dist&lt;1700"/>
    <s v="A"/>
    <x v="0"/>
    <x v="0"/>
    <x v="1"/>
    <n v="345"/>
    <n v="195"/>
    <m/>
    <x v="1"/>
  </r>
  <r>
    <x v="4"/>
    <s v="San-H"/>
    <d v="1899-12-30T14:40:00"/>
    <x v="0"/>
    <n v="0"/>
    <n v="4"/>
    <n v="2400"/>
    <s v="Hcp"/>
    <s v="No"/>
    <n v="135"/>
    <n v="2"/>
    <s v="Mosh Music"/>
    <s v="OPM"/>
    <n v="3.9"/>
    <s v="Archie Alexander"/>
    <s v="Jordan Childs"/>
    <m/>
    <n v="6"/>
    <n v="57.5"/>
    <n v="57.5"/>
    <m/>
    <n v="2"/>
    <n v="1"/>
    <x v="1"/>
    <n v="4"/>
    <n v="45"/>
    <n v="7"/>
    <m/>
    <s v="WON"/>
    <n v="6.5"/>
    <n v="3.4"/>
    <n v="100"/>
    <n v="650"/>
    <n v="550"/>
    <x v="0"/>
    <s v="G&lt;6-Dist&gt;=1700"/>
    <s v="B"/>
    <x v="0"/>
    <x v="0"/>
    <x v="4"/>
    <n v="910"/>
    <n v="770"/>
    <n v="2"/>
    <x v="2"/>
  </r>
  <r>
    <x v="4"/>
    <s v="San-H"/>
    <d v="1899-12-30T14:40:00"/>
    <x v="0"/>
    <n v="0"/>
    <n v="4"/>
    <n v="2400"/>
    <s v="Hcp"/>
    <s v="No"/>
    <n v="135"/>
    <n v="3"/>
    <s v="Double You Tee"/>
    <s v="BM"/>
    <n v="3.6"/>
    <s v="Patrick Payne"/>
    <s v="Billy Egan"/>
    <m/>
    <n v="3"/>
    <n v="57"/>
    <n v="57"/>
    <m/>
    <n v="1"/>
    <n v="3"/>
    <x v="2"/>
    <n v="4.5999999999999996"/>
    <n v="35"/>
    <n v="7"/>
    <m/>
    <s v="2nd"/>
    <n v="5"/>
    <n v="2.2999999999999998"/>
    <n v="100"/>
    <s v=""/>
    <n v="-100"/>
    <x v="0"/>
    <s v="G&lt;6-Dist&gt;=1700"/>
    <s v="B"/>
    <x v="0"/>
    <x v="0"/>
    <x v="2"/>
    <s v=""/>
    <n v="-100"/>
    <n v="2"/>
    <x v="2"/>
  </r>
  <r>
    <x v="4"/>
    <s v="San-H"/>
    <d v="1899-12-30T16:00:00"/>
    <x v="0"/>
    <n v="0"/>
    <n v="6"/>
    <n v="1400"/>
    <s v="3yo"/>
    <s v="3yo"/>
    <n v="135"/>
    <n v="1"/>
    <s v="Milton Park"/>
    <s v="OPL"/>
    <n v="3.2"/>
    <s v="John Moloney"/>
    <s v="Damien Oliver"/>
    <m/>
    <n v="6"/>
    <n v="60"/>
    <n v="60"/>
    <m/>
    <m/>
    <m/>
    <x v="1"/>
    <m/>
    <m/>
    <n v="7"/>
    <m/>
    <s v="WON"/>
    <n v="2.9"/>
    <n v="1.8"/>
    <n v="100"/>
    <n v="290"/>
    <n v="190"/>
    <x v="0"/>
    <s v="G&lt;6-Dist&lt;1700"/>
    <s v="A"/>
    <x v="0"/>
    <x v="0"/>
    <x v="2"/>
    <n v="290"/>
    <n v="190"/>
    <m/>
    <x v="2"/>
  </r>
  <r>
    <x v="4"/>
    <s v="San-H"/>
    <d v="1899-12-30T17:55:00"/>
    <x v="0"/>
    <n v="0"/>
    <n v="9"/>
    <n v="1000"/>
    <s v="Hcp"/>
    <n v="78"/>
    <n v="125"/>
    <n v="3"/>
    <s v="Ididitforlove"/>
    <s v="M"/>
    <n v="4.8"/>
    <s v="Patrick Payne"/>
    <s v="Campbell Rawiller (a3)"/>
    <n v="3"/>
    <n v="3"/>
    <n v="60"/>
    <n v="57"/>
    <m/>
    <n v="1"/>
    <n v="1"/>
    <x v="1"/>
    <n v="5.2"/>
    <n v="35"/>
    <n v="13"/>
    <m/>
    <s v="WON"/>
    <n v="3.8"/>
    <n v="1.7"/>
    <n v="100"/>
    <n v="380"/>
    <n v="280"/>
    <x v="0"/>
    <s v="G&lt;6-Dist&lt;1700"/>
    <s v="A"/>
    <x v="0"/>
    <x v="0"/>
    <x v="2"/>
    <n v="380"/>
    <n v="280"/>
    <n v="2"/>
    <x v="2"/>
  </r>
  <r>
    <x v="4"/>
    <s v="San-H"/>
    <d v="1899-12-30T17:55:00"/>
    <x v="0"/>
    <n v="0"/>
    <n v="9"/>
    <n v="1000"/>
    <s v="Hcp"/>
    <n v="78"/>
    <n v="125"/>
    <n v="8"/>
    <s v="China Affair"/>
    <s v="OPL"/>
    <n v="4.8"/>
    <s v="Jason Warren "/>
    <s v="Damien Oliver"/>
    <m/>
    <n v="1"/>
    <n v="57"/>
    <n v="57"/>
    <m/>
    <n v="2"/>
    <n v="4"/>
    <x v="2"/>
    <n v="5.5"/>
    <n v="30"/>
    <n v="13"/>
    <m/>
    <m/>
    <n v="9.5"/>
    <m/>
    <n v="100"/>
    <s v=""/>
    <n v="-100"/>
    <x v="0"/>
    <s v="G&lt;6-Dist&lt;1700"/>
    <s v="A"/>
    <x v="0"/>
    <x v="0"/>
    <x v="1"/>
    <s v=""/>
    <n v="-150"/>
    <n v="2"/>
    <x v="5"/>
  </r>
  <r>
    <x v="5"/>
    <s v="Cau"/>
    <d v="1899-12-30T13:10:00"/>
    <x v="2"/>
    <n v="6"/>
    <n v="1"/>
    <n v="1100"/>
    <s v="3yoF"/>
    <s v="3yo"/>
    <n v="135"/>
    <n v="3"/>
    <s v="Diamonds Inthe Sky"/>
    <s v="LOP"/>
    <n v="4.2"/>
    <s v="Peter G Moody"/>
    <s v="Will Price (a2)"/>
    <n v="2"/>
    <n v="3"/>
    <n v="58.5"/>
    <n v="56.5"/>
    <m/>
    <m/>
    <m/>
    <x v="1"/>
    <m/>
    <m/>
    <n v="8"/>
    <m/>
    <s v="WON"/>
    <n v="6"/>
    <n v="1.9"/>
    <n v="100"/>
    <n v="600"/>
    <n v="500"/>
    <x v="0"/>
    <s v="G&lt;6-Dist&lt;1700"/>
    <s v="A"/>
    <x v="0"/>
    <x v="0"/>
    <x v="2"/>
    <n v="600"/>
    <n v="500"/>
    <m/>
    <x v="2"/>
  </r>
  <r>
    <x v="5"/>
    <s v="Cau"/>
    <d v="1899-12-30T13:45:00"/>
    <x v="2"/>
    <n v="6"/>
    <n v="2"/>
    <n v="2000"/>
    <s v="Hcp"/>
    <n v="78"/>
    <n v="135"/>
    <n v="7"/>
    <s v="Takumi"/>
    <s v="BM"/>
    <n v="4.4000000000000004"/>
    <s v="Aaron Purcell"/>
    <s v="John Allen"/>
    <m/>
    <n v="6"/>
    <n v="57.5"/>
    <n v="57.5"/>
    <m/>
    <n v="3"/>
    <n v="1"/>
    <x v="2"/>
    <n v="5.2"/>
    <n v="30"/>
    <n v="8"/>
    <m/>
    <s v="WON"/>
    <n v="4.2"/>
    <n v="1.7"/>
    <n v="100"/>
    <n v="420"/>
    <n v="320"/>
    <x v="0"/>
    <s v="G&lt;6-Dist&gt;=1700"/>
    <s v="B"/>
    <x v="0"/>
    <x v="0"/>
    <x v="2"/>
    <n v="420"/>
    <n v="320"/>
    <m/>
    <x v="2"/>
  </r>
  <r>
    <x v="5"/>
    <s v="Cau"/>
    <d v="1899-12-30T15:30:00"/>
    <x v="2"/>
    <n v="6"/>
    <n v="5"/>
    <n v="1100"/>
    <s v="Mares"/>
    <n v="84"/>
    <n v="125"/>
    <n v="1"/>
    <s v="Absolute Flirt"/>
    <s v="OP"/>
    <n v="3.6"/>
    <s v="Danny O'Brien"/>
    <s v="Campbell Rawiller (a3)"/>
    <n v="3"/>
    <n v="3"/>
    <n v="60"/>
    <n v="57"/>
    <m/>
    <n v="1"/>
    <n v="2"/>
    <x v="1"/>
    <n v="3"/>
    <n v="45"/>
    <n v="5"/>
    <m/>
    <s v="Ntd"/>
    <n v="3.5"/>
    <m/>
    <n v="100"/>
    <s v=""/>
    <n v="-100"/>
    <x v="0"/>
    <s v="G&lt;6-Dist&lt;1700"/>
    <s v="A"/>
    <x v="0"/>
    <x v="0"/>
    <x v="1"/>
    <s v=""/>
    <n v="-150"/>
    <m/>
    <x v="1"/>
  </r>
  <r>
    <x v="5"/>
    <s v="Cau"/>
    <d v="1899-12-30T16:05:00"/>
    <x v="2"/>
    <n v="6"/>
    <n v="6"/>
    <n v="1400"/>
    <s v="Hcp"/>
    <s v="No"/>
    <n v="140"/>
    <n v="4"/>
    <s v="Morvada"/>
    <s v="OPL"/>
    <n v="5"/>
    <s v="Peter Jolly"/>
    <s v="Mark Zahra"/>
    <m/>
    <n v="7"/>
    <n v="58"/>
    <n v="58"/>
    <m/>
    <n v="2"/>
    <n v="2"/>
    <x v="1"/>
    <n v="4"/>
    <n v="40"/>
    <n v="8"/>
    <m/>
    <m/>
    <n v="4.4000000000000004"/>
    <m/>
    <n v="100"/>
    <s v=""/>
    <n v="-100"/>
    <x v="0"/>
    <s v="G&lt;6-Dist&lt;1700"/>
    <s v="A"/>
    <x v="0"/>
    <x v="0"/>
    <x v="1"/>
    <s v=""/>
    <n v="-150"/>
    <n v="2"/>
    <x v="1"/>
  </r>
  <r>
    <x v="5"/>
    <s v="Cau"/>
    <d v="1899-12-30T16:05:00"/>
    <x v="2"/>
    <n v="6"/>
    <n v="6"/>
    <n v="1400"/>
    <s v="Hcp"/>
    <s v="No"/>
    <n v="140"/>
    <n v="6"/>
    <s v="Viral"/>
    <s v="OPM"/>
    <n v="3.5"/>
    <s v="Danny O'Brien"/>
    <s v="Damian Lane"/>
    <m/>
    <n v="3"/>
    <n v="55"/>
    <n v="55"/>
    <m/>
    <n v="4"/>
    <m/>
    <x v="2"/>
    <n v="4.8"/>
    <n v="35"/>
    <n v="8"/>
    <m/>
    <s v="3rd"/>
    <n v="2.9"/>
    <n v="1.5"/>
    <n v="100"/>
    <s v=""/>
    <n v="-100"/>
    <x v="0"/>
    <s v="G&lt;6-Dist&lt;1700"/>
    <s v="A"/>
    <x v="0"/>
    <x v="0"/>
    <x v="2"/>
    <s v=""/>
    <n v="-100"/>
    <n v="2"/>
    <x v="2"/>
  </r>
  <r>
    <x v="5"/>
    <s v="Cau"/>
    <d v="1899-12-30T16:40:00"/>
    <x v="2"/>
    <n v="6"/>
    <n v="7"/>
    <n v="1000"/>
    <s v="Hcp"/>
    <s v="No"/>
    <n v="140"/>
    <n v="9"/>
    <s v="All Banter"/>
    <s v="OPL"/>
    <n v="2.7"/>
    <s v="Richard  Jolly"/>
    <s v="Craig Williams"/>
    <m/>
    <n v="6"/>
    <n v="54"/>
    <n v="54"/>
    <m/>
    <n v="3"/>
    <n v="1"/>
    <x v="2"/>
    <n v="5"/>
    <n v="35"/>
    <n v="10"/>
    <m/>
    <s v="WON"/>
    <n v="4"/>
    <n v="1.5"/>
    <n v="100"/>
    <n v="400"/>
    <n v="300"/>
    <x v="0"/>
    <s v="G&lt;6-Dist&lt;1700"/>
    <s v="A"/>
    <x v="0"/>
    <x v="0"/>
    <x v="4"/>
    <n v="560"/>
    <n v="420"/>
    <m/>
    <x v="4"/>
  </r>
  <r>
    <x v="6"/>
    <s v="Cau"/>
    <d v="1899-12-30T16:00:00"/>
    <x v="3"/>
    <n v="9"/>
    <n v="6"/>
    <n v="1100"/>
    <s v="Hcp"/>
    <n v="78"/>
    <n v="125"/>
    <n v="2"/>
    <s v="Hidden Legend"/>
    <s v="OPM"/>
    <n v="3.8"/>
    <s v="John Sadler"/>
    <s v="Michael Dee"/>
    <m/>
    <n v="6"/>
    <n v="58.5"/>
    <n v="58.5"/>
    <m/>
    <n v="1"/>
    <n v="4"/>
    <x v="1"/>
    <n v="3"/>
    <n v="45"/>
    <n v="8"/>
    <m/>
    <s v="2nd"/>
    <n v="4.2"/>
    <n v="1.7"/>
    <n v="100"/>
    <s v=""/>
    <n v="-100"/>
    <x v="0"/>
    <s v="G&lt;6-Dist&lt;1700"/>
    <s v="A"/>
    <x v="0"/>
    <x v="0"/>
    <x v="0"/>
    <s v=""/>
    <n v="-200"/>
    <m/>
    <x v="0"/>
  </r>
  <r>
    <x v="6"/>
    <s v="Cau"/>
    <d v="1899-12-30T16:40:00"/>
    <x v="3"/>
    <n v="9"/>
    <n v="7"/>
    <n v="2400"/>
    <s v="Hcp"/>
    <n v="78"/>
    <n v="135"/>
    <n v="1"/>
    <s v="Long Arm"/>
    <s v="OPM"/>
    <n v="3.5"/>
    <s v="Peter Gelagotis"/>
    <s v="Jordan Childs"/>
    <m/>
    <n v="2"/>
    <n v="60.5"/>
    <n v="60.5"/>
    <m/>
    <n v="2"/>
    <n v="4"/>
    <x v="0"/>
    <n v="5.5"/>
    <n v="30"/>
    <n v="9"/>
    <m/>
    <s v="WON"/>
    <n v="4.2"/>
    <n v="1.7"/>
    <n v="100"/>
    <n v="420"/>
    <n v="320"/>
    <x v="0"/>
    <s v="G&lt;6-Dist&gt;=1700"/>
    <s v="B"/>
    <x v="0"/>
    <x v="0"/>
    <x v="0"/>
    <n v="840"/>
    <n v="640"/>
    <m/>
    <x v="0"/>
  </r>
  <r>
    <x v="6"/>
    <s v="Cau"/>
    <d v="1899-12-30T17:55:00"/>
    <x v="3"/>
    <n v="9"/>
    <n v="9"/>
    <n v="1800"/>
    <s v="Hcp"/>
    <s v="No"/>
    <n v="125"/>
    <n v="3"/>
    <s v="Defibrillate"/>
    <s v="B"/>
    <n v="2.5"/>
    <s v="Patrick Payne"/>
    <s v="Billy Egan"/>
    <m/>
    <n v="11"/>
    <n v="57"/>
    <n v="57"/>
    <m/>
    <n v="1"/>
    <n v="3"/>
    <x v="2"/>
    <n v="4.5999999999999996"/>
    <n v="35"/>
    <n v="11"/>
    <m/>
    <s v="WON"/>
    <n v="1.2"/>
    <n v="1.3"/>
    <n v="100"/>
    <n v="120"/>
    <n v="20"/>
    <x v="0"/>
    <s v="G&lt;6-Dist&gt;=1700"/>
    <s v="B"/>
    <x v="0"/>
    <x v="0"/>
    <x v="2"/>
    <n v="120"/>
    <n v="20"/>
    <m/>
    <x v="4"/>
  </r>
  <r>
    <x v="6"/>
    <s v="ROSEHILL"/>
    <d v="1899-12-30T18:15:00"/>
    <x v="4"/>
    <n v="3"/>
    <n v="9"/>
    <n v="1200"/>
    <s v="Hcp"/>
    <n v="88"/>
    <n v="125"/>
    <n v="3"/>
    <s v="Big Parade"/>
    <s v="OP"/>
    <n v="2.2999999999999998"/>
    <s v="Mark Newnham"/>
    <s v="Joshua Parr"/>
    <m/>
    <n v="7"/>
    <n v="59"/>
    <n v="59"/>
    <m/>
    <n v="2"/>
    <n v="1"/>
    <x v="1"/>
    <n v="3.8"/>
    <n v="30"/>
    <n v="200"/>
    <m/>
    <s v="WON"/>
    <n v="2.8"/>
    <n v="1.5"/>
    <n v="100"/>
    <n v="280"/>
    <n v="180"/>
    <x v="1"/>
    <s v="G&gt;=6-Dist&lt;1700"/>
    <s v="C"/>
    <x v="0"/>
    <x v="0"/>
    <x v="1"/>
    <n v="420"/>
    <n v="270"/>
    <m/>
    <x v="2"/>
  </r>
  <r>
    <x v="7"/>
    <s v="Cau"/>
    <d v="1899-12-30T12:40:00"/>
    <x v="0"/>
    <n v="0"/>
    <n v="1"/>
    <n v="1400"/>
    <s v="Hcp"/>
    <n v="84"/>
    <n v="125"/>
    <n v="8"/>
    <s v="Eugene'S Forest"/>
    <s v="OPM"/>
    <n v="11"/>
    <s v="Greg Eurell"/>
    <s v="Jye McNeil"/>
    <m/>
    <n v="8"/>
    <n v="55.5"/>
    <n v="55.5"/>
    <m/>
    <n v="3"/>
    <n v="5"/>
    <x v="2"/>
    <n v="4.8"/>
    <n v="35"/>
    <n v="9"/>
    <m/>
    <m/>
    <n v="11"/>
    <m/>
    <n v="100"/>
    <s v=""/>
    <n v="-100"/>
    <x v="0"/>
    <s v="G&lt;6-Dist&lt;1700"/>
    <s v="A"/>
    <x v="1"/>
    <x v="0"/>
    <x v="2"/>
    <s v=""/>
    <n v="-100"/>
    <n v="2"/>
    <x v="6"/>
  </r>
  <r>
    <x v="7"/>
    <s v="Cau"/>
    <d v="1899-12-30T12:40:00"/>
    <x v="0"/>
    <n v="0"/>
    <n v="1"/>
    <n v="1400"/>
    <s v="Hcp"/>
    <n v="84"/>
    <n v="125"/>
    <n v="7"/>
    <s v="Regardsmaree"/>
    <s v="M"/>
    <n v="2.2000000000000002"/>
    <s v="Nick Ryan"/>
    <s v="Rhys McLeod"/>
    <m/>
    <n v="5"/>
    <n v="56"/>
    <n v="56"/>
    <m/>
    <n v="1"/>
    <n v="2"/>
    <x v="0"/>
    <n v="5"/>
    <n v="35"/>
    <n v="9"/>
    <m/>
    <s v="WON"/>
    <n v="1.9"/>
    <n v="1.6"/>
    <n v="100"/>
    <n v="190"/>
    <n v="90"/>
    <x v="0"/>
    <s v="G&lt;6-Dist&lt;1700"/>
    <s v="A"/>
    <x v="1"/>
    <x v="0"/>
    <x v="2"/>
    <n v="190"/>
    <n v="90"/>
    <n v="2"/>
    <x v="4"/>
  </r>
  <r>
    <x v="7"/>
    <s v="Cau"/>
    <d v="1899-12-30T14:25:00"/>
    <x v="0"/>
    <n v="0"/>
    <n v="4"/>
    <n v="1400"/>
    <s v="3yoSW"/>
    <s v="3yo"/>
    <n v="200"/>
    <n v="2"/>
    <s v="Amish Boy"/>
    <s v="M"/>
    <n v="3.8"/>
    <s v="Ciaron Maher "/>
    <s v="Jamie Kah"/>
    <m/>
    <n v="6"/>
    <n v="58"/>
    <n v="58"/>
    <m/>
    <m/>
    <m/>
    <x v="1"/>
    <m/>
    <m/>
    <n v="10"/>
    <m/>
    <s v="2nd"/>
    <n v="4.2"/>
    <n v="1.5"/>
    <n v="100"/>
    <s v=""/>
    <n v="-100"/>
    <x v="0"/>
    <s v="G&lt;6-Dist&lt;1700"/>
    <s v="A"/>
    <x v="1"/>
    <x v="0"/>
    <x v="2"/>
    <s v=""/>
    <n v="-100"/>
    <m/>
    <x v="2"/>
  </r>
  <r>
    <x v="7"/>
    <s v="Cau"/>
    <d v="1899-12-30T15:35:00"/>
    <x v="0"/>
    <n v="0"/>
    <n v="6"/>
    <n v="1600"/>
    <s v="Hcp"/>
    <s v="SW"/>
    <n v="160"/>
    <n v="2"/>
    <s v="Nonconformist"/>
    <s v="MOP"/>
    <n v="4.8"/>
    <s v="Grahame Begg"/>
    <s v="Jordan Childs"/>
    <m/>
    <n v="1"/>
    <n v="59"/>
    <n v="59"/>
    <m/>
    <n v="3"/>
    <n v="5"/>
    <x v="0"/>
    <n v="5.5"/>
    <n v="30"/>
    <n v="10"/>
    <m/>
    <s v="3rd"/>
    <n v="4.5999999999999996"/>
    <n v="1.7"/>
    <n v="100"/>
    <s v=""/>
    <n v="-100"/>
    <x v="0"/>
    <s v="G&lt;6-Dist&lt;1700"/>
    <s v="A"/>
    <x v="1"/>
    <x v="0"/>
    <x v="2"/>
    <s v=""/>
    <n v="-100"/>
    <m/>
    <x v="3"/>
  </r>
  <r>
    <x v="7"/>
    <s v="Cau"/>
    <d v="1899-12-30T16:55:00"/>
    <x v="0"/>
    <n v="0"/>
    <n v="8"/>
    <n v="1400"/>
    <s v="Wfa"/>
    <s v="WFA"/>
    <n v="500"/>
    <n v="2"/>
    <s v="Sir Dragonet"/>
    <s v="MOP"/>
    <n v="2.7"/>
    <s v="Ciaron Maher "/>
    <s v="Glen Boss"/>
    <m/>
    <n v="3"/>
    <n v="59"/>
    <n v="59"/>
    <m/>
    <n v="1"/>
    <m/>
    <x v="1"/>
    <n v="3.6"/>
    <n v="45"/>
    <n v="9"/>
    <m/>
    <m/>
    <n v="3.2"/>
    <m/>
    <n v="100"/>
    <s v=""/>
    <n v="-100"/>
    <x v="0"/>
    <s v="G&lt;6-Dist&lt;1700"/>
    <s v="A"/>
    <x v="1"/>
    <x v="0"/>
    <x v="2"/>
    <s v=""/>
    <n v="-100"/>
    <n v="2"/>
    <x v="4"/>
  </r>
  <r>
    <x v="7"/>
    <s v="Cau"/>
    <d v="1899-12-30T16:55:00"/>
    <x v="0"/>
    <n v="0"/>
    <n v="8"/>
    <n v="1400"/>
    <s v="Wfa"/>
    <s v="WFA"/>
    <n v="500"/>
    <n v="10"/>
    <s v="Crosshaven"/>
    <s v="OPL"/>
    <n v="3.9"/>
    <s v="Team Hayes"/>
    <s v="Daniel Stackhouse"/>
    <m/>
    <n v="4"/>
    <n v="55.5"/>
    <n v="55.5"/>
    <m/>
    <n v="2"/>
    <n v="1"/>
    <x v="2"/>
    <n v="5.2"/>
    <n v="30"/>
    <n v="9"/>
    <m/>
    <s v="3rd"/>
    <n v="3.3"/>
    <n v="1.5"/>
    <n v="100"/>
    <s v=""/>
    <n v="-100"/>
    <x v="0"/>
    <s v="G&lt;6-Dist&lt;1700"/>
    <s v="A"/>
    <x v="1"/>
    <x v="0"/>
    <x v="1"/>
    <s v=""/>
    <n v="-150"/>
    <n v="2"/>
    <x v="5"/>
  </r>
  <r>
    <x v="7"/>
    <s v="Cau"/>
    <d v="1899-12-30T17:35:00"/>
    <x v="0"/>
    <n v="0"/>
    <n v="9"/>
    <n v="1100"/>
    <s v="Hcp"/>
    <s v="SW"/>
    <n v="200"/>
    <n v="1"/>
    <s v="Viridine"/>
    <s v="OPM"/>
    <n v="5"/>
    <s v="James Cummings"/>
    <s v="Damien Oliver"/>
    <m/>
    <n v="9"/>
    <n v="58.5"/>
    <n v="58.5"/>
    <m/>
    <n v="1"/>
    <n v="3"/>
    <x v="1"/>
    <n v="3.6"/>
    <n v="50"/>
    <n v="10"/>
    <m/>
    <m/>
    <n v="4.5999999999999996"/>
    <m/>
    <n v="100"/>
    <s v=""/>
    <n v="-100"/>
    <x v="0"/>
    <s v="G&lt;6-Dist&lt;1700"/>
    <s v="A"/>
    <x v="1"/>
    <x v="0"/>
    <x v="4"/>
    <s v=""/>
    <n v="-140"/>
    <n v="2"/>
    <x v="5"/>
  </r>
  <r>
    <x v="7"/>
    <s v="Cau"/>
    <d v="1899-12-30T17:35:00"/>
    <x v="0"/>
    <n v="0"/>
    <n v="9"/>
    <n v="1100"/>
    <s v="Hcp"/>
    <s v="SW"/>
    <n v="200"/>
    <n v="10"/>
    <s v="Sword Of Mercy"/>
    <s v="OPM"/>
    <n v="7"/>
    <s v="Mathew Ellerton "/>
    <s v="Damian Lane"/>
    <m/>
    <n v="4"/>
    <n v="55"/>
    <n v="55"/>
    <m/>
    <n v="2"/>
    <n v="2"/>
    <x v="2"/>
    <n v="4.8"/>
    <n v="35"/>
    <n v="10"/>
    <m/>
    <m/>
    <n v="8.5"/>
    <m/>
    <n v="100"/>
    <s v=""/>
    <n v="-100"/>
    <x v="0"/>
    <s v="G&lt;6-Dist&lt;1700"/>
    <s v="A"/>
    <x v="1"/>
    <x v="0"/>
    <x v="2"/>
    <s v=""/>
    <n v="-100"/>
    <n v="2"/>
    <x v="6"/>
  </r>
  <r>
    <x v="7"/>
    <s v="Randwick"/>
    <d v="1899-12-30T17:55:00"/>
    <x v="2"/>
    <n v="0"/>
    <n v="9"/>
    <n v="1600"/>
    <s v="Hcp"/>
    <n v="78"/>
    <n v="125"/>
    <n v="6"/>
    <s v="Blaze A Trail"/>
    <s v="OP"/>
    <n v="2.8"/>
    <s v="Matthew Vella"/>
    <s v="James McDonald"/>
    <m/>
    <n v="1"/>
    <n v="55"/>
    <n v="55"/>
    <m/>
    <n v="2"/>
    <n v="3"/>
    <x v="1"/>
    <n v="4.2"/>
    <n v="20"/>
    <m/>
    <m/>
    <m/>
    <n v="3.9"/>
    <m/>
    <n v="100"/>
    <s v=""/>
    <n v="-100"/>
    <x v="1"/>
    <s v="G&lt;6-Dist&lt;1700"/>
    <s v="A"/>
    <x v="1"/>
    <x v="0"/>
    <x v="2"/>
    <s v=""/>
    <n v="-100"/>
    <m/>
    <x v="4"/>
  </r>
  <r>
    <x v="8"/>
    <s v="Flem"/>
    <d v="1899-12-30T12:20:00"/>
    <x v="0"/>
    <n v="0"/>
    <n v="1"/>
    <n v="1600"/>
    <s v="Mares"/>
    <n v="78"/>
    <n v="125"/>
    <n v="1"/>
    <s v="Silent Sovereign"/>
    <s v="M"/>
    <n v="3.3"/>
    <s v="Tony  McEvoy"/>
    <s v="Will Price (a2)"/>
    <n v="2"/>
    <n v="6"/>
    <n v="61.5"/>
    <n v="59.5"/>
    <m/>
    <n v="1"/>
    <n v="1"/>
    <x v="1"/>
    <n v="4.2"/>
    <n v="40"/>
    <n v="7"/>
    <m/>
    <m/>
    <n v="4.8"/>
    <m/>
    <n v="100"/>
    <s v=""/>
    <n v="-100"/>
    <x v="0"/>
    <s v="G&lt;6-Dist&lt;1700"/>
    <s v="A"/>
    <x v="1"/>
    <x v="0"/>
    <x v="2"/>
    <s v=""/>
    <n v="-100"/>
    <m/>
    <x v="2"/>
  </r>
  <r>
    <x v="8"/>
    <s v="Flem"/>
    <d v="1899-12-30T13:30:00"/>
    <x v="0"/>
    <n v="0"/>
    <n v="3"/>
    <n v="1400"/>
    <s v="Hcp"/>
    <s v="No"/>
    <n v="125"/>
    <n v="9"/>
    <s v="Regardsmaree"/>
    <s v="OPM"/>
    <n v="2.0499999999999998"/>
    <s v="Nick Ryan"/>
    <s v="Luke Currie"/>
    <m/>
    <n v="6"/>
    <n v="54"/>
    <n v="54"/>
    <m/>
    <n v="1"/>
    <n v="5"/>
    <x v="1"/>
    <n v="3.5"/>
    <n v="45"/>
    <n v="9"/>
    <m/>
    <s v="WON"/>
    <n v="2.15"/>
    <n v="1.2"/>
    <n v="100"/>
    <n v="215"/>
    <n v="115"/>
    <x v="0"/>
    <s v="G&lt;6-Dist&lt;1700"/>
    <s v="A"/>
    <x v="1"/>
    <x v="0"/>
    <x v="0"/>
    <n v="430"/>
    <n v="230"/>
    <m/>
    <x v="0"/>
  </r>
  <r>
    <x v="8"/>
    <s v="Flem"/>
    <d v="1899-12-30T14:05:00"/>
    <x v="0"/>
    <n v="0"/>
    <n v="4"/>
    <n v="2000"/>
    <s v="Hcp"/>
    <n v="84"/>
    <n v="135"/>
    <n v="8"/>
    <s v="Coolth"/>
    <s v="BM"/>
    <n v="2.5"/>
    <s v="Tony  McEvoy"/>
    <s v="Jye McNeil"/>
    <m/>
    <n v="7"/>
    <n v="54.5"/>
    <n v="54.5"/>
    <m/>
    <n v="1"/>
    <n v="1"/>
    <x v="1"/>
    <n v="3.4"/>
    <n v="45"/>
    <n v="10"/>
    <m/>
    <m/>
    <n v="2.1"/>
    <m/>
    <n v="100"/>
    <s v=""/>
    <n v="-100"/>
    <x v="0"/>
    <s v="G&lt;6-Dist&gt;=1700"/>
    <s v="B"/>
    <x v="1"/>
    <x v="0"/>
    <x v="1"/>
    <s v=""/>
    <n v="-150"/>
    <n v="2"/>
    <x v="7"/>
  </r>
  <r>
    <x v="8"/>
    <s v="Flem"/>
    <d v="1899-12-30T14:05:00"/>
    <x v="0"/>
    <n v="0"/>
    <n v="4"/>
    <n v="2000"/>
    <s v="Hcp"/>
    <n v="84"/>
    <n v="135"/>
    <n v="10"/>
    <s v="War Critic"/>
    <s v="OPL"/>
    <n v="6"/>
    <s v="Mathew Ellerton "/>
    <s v="Damian Lane"/>
    <m/>
    <n v="1"/>
    <n v="54"/>
    <n v="54"/>
    <m/>
    <n v="2"/>
    <m/>
    <x v="2"/>
    <n v="4.8"/>
    <n v="35"/>
    <n v="10"/>
    <m/>
    <m/>
    <n v="8.5"/>
    <m/>
    <n v="100"/>
    <s v=""/>
    <n v="-100"/>
    <x v="0"/>
    <s v="G&lt;6-Dist&gt;=1700"/>
    <s v="B"/>
    <x v="1"/>
    <x v="0"/>
    <x v="2"/>
    <s v=""/>
    <n v="-100"/>
    <n v="2"/>
    <x v="6"/>
  </r>
  <r>
    <x v="8"/>
    <s v="Flem"/>
    <d v="1899-12-30T14:45:00"/>
    <x v="0"/>
    <n v="0"/>
    <n v="5"/>
    <n v="1400"/>
    <s v="3yoFSW"/>
    <s v="3yo"/>
    <n v="160"/>
    <n v="1"/>
    <s v="Personal"/>
    <s v="M"/>
    <n v="4.5999999999999996"/>
    <s v="Team Hayes"/>
    <s v="Damien Oliver"/>
    <m/>
    <n v="1"/>
    <n v="59.5"/>
    <n v="59.5"/>
    <m/>
    <m/>
    <m/>
    <x v="1"/>
    <m/>
    <m/>
    <n v="9"/>
    <m/>
    <s v="2nd"/>
    <n v="4.5999999999999996"/>
    <n v="1.8"/>
    <n v="100"/>
    <s v=""/>
    <n v="-100"/>
    <x v="0"/>
    <s v="G&lt;6-Dist&lt;1700"/>
    <s v="A"/>
    <x v="1"/>
    <x v="0"/>
    <x v="2"/>
    <s v=""/>
    <n v="-100"/>
    <m/>
    <x v="3"/>
  </r>
  <r>
    <x v="8"/>
    <s v="Flem"/>
    <d v="1899-12-30T16:05:00"/>
    <x v="0"/>
    <n v="0"/>
    <n v="7"/>
    <n v="1400"/>
    <s v="3yoCSW"/>
    <s v="3yo"/>
    <n v="160"/>
    <n v="9"/>
    <s v="Aysar"/>
    <s v="M"/>
    <n v="4.5999999999999996"/>
    <s v="Team Hayes"/>
    <s v="Damian Lane"/>
    <m/>
    <n v="7"/>
    <n v="56"/>
    <n v="56"/>
    <m/>
    <m/>
    <m/>
    <x v="1"/>
    <m/>
    <m/>
    <n v="14"/>
    <m/>
    <s v="2nd"/>
    <n v="4.8"/>
    <n v="2"/>
    <n v="100"/>
    <s v=""/>
    <n v="-100"/>
    <x v="0"/>
    <s v="G&lt;6-Dist&lt;1700"/>
    <s v="A"/>
    <x v="1"/>
    <x v="0"/>
    <x v="2"/>
    <s v=""/>
    <n v="-100"/>
    <m/>
    <x v="2"/>
  </r>
  <r>
    <x v="8"/>
    <s v="Randwick"/>
    <d v="1899-12-30T16:25:00"/>
    <x v="3"/>
    <n v="6"/>
    <n v="6"/>
    <n v="1200"/>
    <s v="Hcp"/>
    <m/>
    <n v="160"/>
    <n v="7"/>
    <s v="Masked Crusader"/>
    <s v="OPM"/>
    <n v="2.7"/>
    <s v="Team Hawkes"/>
    <s v="Tommy Berry"/>
    <m/>
    <n v="8"/>
    <n v="53.5"/>
    <n v="53.5"/>
    <m/>
    <m/>
    <m/>
    <x v="2"/>
    <n v="5.0999999999999996"/>
    <n v="20"/>
    <m/>
    <m/>
    <s v="WON"/>
    <n v="2.5"/>
    <n v="1.2"/>
    <n v="100"/>
    <n v="250"/>
    <n v="150"/>
    <x v="1"/>
    <s v="G&lt;6-Dist&lt;1700"/>
    <s v="A"/>
    <x v="1"/>
    <x v="0"/>
    <x v="5"/>
    <n v="425"/>
    <n v="255"/>
    <m/>
    <x v="5"/>
  </r>
  <r>
    <x v="8"/>
    <s v="Flem"/>
    <d v="1899-12-30T16:45:00"/>
    <x v="0"/>
    <n v="0"/>
    <n v="8"/>
    <n v="1000"/>
    <s v="Wfa"/>
    <s v="WFA"/>
    <n v="750"/>
    <n v="2"/>
    <s v="Bivouac"/>
    <s v="MOP"/>
    <n v="2.7"/>
    <s v="James Cummings"/>
    <s v="Glen Boss"/>
    <m/>
    <n v="6"/>
    <n v="58.5"/>
    <n v="58.5"/>
    <m/>
    <n v="1"/>
    <m/>
    <x v="1"/>
    <n v="4"/>
    <n v="45"/>
    <n v="8"/>
    <m/>
    <m/>
    <n v="2.2999999999999998"/>
    <m/>
    <n v="100"/>
    <s v=""/>
    <n v="-100"/>
    <x v="0"/>
    <s v="G&lt;6-Dist&lt;1700"/>
    <s v="A"/>
    <x v="1"/>
    <x v="0"/>
    <x v="2"/>
    <s v=""/>
    <n v="-100"/>
    <m/>
    <x v="4"/>
  </r>
  <r>
    <x v="9"/>
    <s v="Cau"/>
    <d v="1899-12-30T12:40:00"/>
    <x v="0"/>
    <n v="0"/>
    <n v="1"/>
    <n v="2000"/>
    <s v="Hcp"/>
    <s v="No"/>
    <n v="150"/>
    <n v="4"/>
    <s v="Defibrillate"/>
    <s v="BM"/>
    <n v="2.2999999999999998"/>
    <s v="Patrick Payne"/>
    <s v="Billy Egan"/>
    <m/>
    <n v="4"/>
    <n v="56.5"/>
    <n v="56.5"/>
    <m/>
    <n v="1"/>
    <n v="2"/>
    <x v="1"/>
    <n v="3.8"/>
    <n v="45"/>
    <n v="8"/>
    <m/>
    <s v="WON"/>
    <n v="2.5"/>
    <n v="1.3"/>
    <n v="100"/>
    <n v="250"/>
    <n v="150"/>
    <x v="0"/>
    <s v="G&lt;6-Dist&gt;=1700"/>
    <s v="B"/>
    <x v="1"/>
    <x v="0"/>
    <x v="1"/>
    <n v="375"/>
    <n v="225"/>
    <m/>
    <x v="1"/>
  </r>
  <r>
    <x v="9"/>
    <s v="Cau"/>
    <d v="1899-12-30T13:50:00"/>
    <x v="0"/>
    <n v="0"/>
    <n v="3"/>
    <n v="1400"/>
    <s v="3yoFSW"/>
    <s v="3yo"/>
    <n v="200"/>
    <n v="3"/>
    <s v="Malicorne"/>
    <s v="LOP"/>
    <n v="3.3"/>
    <s v="Matt Laurie"/>
    <s v="Daniel Stackhouse"/>
    <m/>
    <n v="2"/>
    <n v="56"/>
    <n v="56"/>
    <m/>
    <m/>
    <m/>
    <x v="1"/>
    <m/>
    <m/>
    <n v="8"/>
    <m/>
    <s v="2nd"/>
    <n v="4"/>
    <n v="1.6"/>
    <n v="100"/>
    <s v=""/>
    <n v="-100"/>
    <x v="0"/>
    <s v="G&lt;6-Dist&lt;1700"/>
    <s v="A"/>
    <x v="1"/>
    <x v="0"/>
    <x v="5"/>
    <s v=""/>
    <n v="-170"/>
    <m/>
    <x v="0"/>
  </r>
  <r>
    <x v="9"/>
    <s v="Cau"/>
    <d v="1899-12-30T14:25:00"/>
    <x v="0"/>
    <n v="0"/>
    <n v="4"/>
    <n v="1400"/>
    <s v="Mares"/>
    <s v="SW-M"/>
    <n v="160"/>
    <n v="1"/>
    <s v="Perfect Jewel"/>
    <s v="M"/>
    <n v="2"/>
    <s v="Grant  Williams"/>
    <s v="William Pike"/>
    <m/>
    <n v="7"/>
    <n v="58"/>
    <n v="58"/>
    <m/>
    <n v="1"/>
    <n v="5"/>
    <x v="1"/>
    <n v="3.4"/>
    <n v="45"/>
    <n v="8"/>
    <m/>
    <s v="2nd"/>
    <n v="3.6"/>
    <n v="1.6"/>
    <n v="100"/>
    <s v=""/>
    <n v="-100"/>
    <x v="0"/>
    <s v="G&lt;6-Dist&lt;1700"/>
    <s v="A"/>
    <x v="1"/>
    <x v="0"/>
    <x v="2"/>
    <s v=""/>
    <n v="-100"/>
    <m/>
    <x v="4"/>
  </r>
  <r>
    <x v="9"/>
    <s v="ROSEHILL"/>
    <d v="1899-12-30T14:45:00"/>
    <x v="5"/>
    <n v="6"/>
    <n v="4"/>
    <n v="1300"/>
    <s v="MARES-SW"/>
    <s v="SW-Mares"/>
    <n v="200"/>
    <n v="1"/>
    <s v="Madam Rouge"/>
    <s v="OP"/>
    <n v="3.6"/>
    <s v="Chris Waller"/>
    <s v="James McDonald"/>
    <m/>
    <n v="1"/>
    <n v="56"/>
    <n v="56"/>
    <m/>
    <n v="1"/>
    <n v="3"/>
    <x v="1"/>
    <n v="4.4000000000000004"/>
    <n v="20"/>
    <m/>
    <m/>
    <s v="2nd"/>
    <n v="3.6"/>
    <n v="1.7"/>
    <n v="100"/>
    <s v=""/>
    <n v="-100"/>
    <x v="1"/>
    <s v="G&gt;=6-Dist&lt;1700"/>
    <s v="C"/>
    <x v="1"/>
    <x v="0"/>
    <x v="1"/>
    <s v=""/>
    <n v="-150"/>
    <m/>
    <x v="1"/>
  </r>
  <r>
    <x v="9"/>
    <s v="Cau"/>
    <d v="1899-12-30T15:25:00"/>
    <x v="0"/>
    <n v="0"/>
    <n v="6"/>
    <n v="1400"/>
    <s v="Wfa"/>
    <s v="WFA"/>
    <n v="500"/>
    <n v="6"/>
    <s v="Arcadia Queen"/>
    <s v="BM"/>
    <n v="5.5"/>
    <s v="Grant  Williams"/>
    <s v="William Pike"/>
    <m/>
    <n v="8"/>
    <n v="57"/>
    <n v="57"/>
    <m/>
    <n v="3"/>
    <n v="4"/>
    <x v="1"/>
    <n v="4.4000000000000004"/>
    <n v="40"/>
    <n v="9"/>
    <m/>
    <s v="2nd"/>
    <n v="4.8"/>
    <n v="1.7"/>
    <n v="100"/>
    <s v=""/>
    <n v="-100"/>
    <x v="0"/>
    <s v="G&lt;6-Dist&lt;1700"/>
    <s v="A"/>
    <x v="1"/>
    <x v="0"/>
    <x v="1"/>
    <s v=""/>
    <n v="-150"/>
    <m/>
    <x v="1"/>
  </r>
  <r>
    <x v="9"/>
    <s v="Cau"/>
    <d v="1899-12-30T17:35:00"/>
    <x v="0"/>
    <n v="0"/>
    <n v="9"/>
    <n v="1800"/>
    <s v="Wfa"/>
    <s v="WFA"/>
    <n v="200"/>
    <n v="3"/>
    <s v="Homesman"/>
    <s v="OPL"/>
    <n v="4"/>
    <s v="Anthony  Freedman"/>
    <s v="Jye McNeil"/>
    <m/>
    <n v="8"/>
    <n v="59"/>
    <n v="59"/>
    <m/>
    <n v="2"/>
    <n v="2"/>
    <x v="1"/>
    <n v="4"/>
    <n v="45"/>
    <n v="10"/>
    <m/>
    <s v="3rd"/>
    <n v="5"/>
    <n v="2.2000000000000002"/>
    <n v="100"/>
    <s v=""/>
    <n v="-100"/>
    <x v="0"/>
    <s v="G&lt;6-Dist&gt;=1700"/>
    <s v="B"/>
    <x v="1"/>
    <x v="0"/>
    <x v="1"/>
    <s v=""/>
    <n v="-150"/>
    <m/>
    <x v="1"/>
  </r>
  <r>
    <x v="9"/>
    <s v="ROSEHILL"/>
    <d v="1899-12-30T17:55:00"/>
    <x v="5"/>
    <n v="6"/>
    <n v="9"/>
    <n v="1400"/>
    <s v="Hcp"/>
    <n v="78"/>
    <n v="125"/>
    <n v="16"/>
    <s v="Wheelhouse"/>
    <s v="OP"/>
    <n v="3.3"/>
    <s v="Chris Waller"/>
    <s v="Brenton Avdulla"/>
    <m/>
    <n v="1"/>
    <n v="54"/>
    <n v="54"/>
    <m/>
    <n v="1"/>
    <n v="4"/>
    <x v="1"/>
    <n v="4.4000000000000004"/>
    <n v="20"/>
    <m/>
    <m/>
    <m/>
    <n v="3"/>
    <m/>
    <n v="100"/>
    <s v=""/>
    <n v="-100"/>
    <x v="1"/>
    <s v="G&gt;=6-Dist&lt;1700"/>
    <s v="C"/>
    <x v="1"/>
    <x v="0"/>
    <x v="1"/>
    <s v=""/>
    <n v="-150"/>
    <m/>
    <x v="1"/>
  </r>
  <r>
    <x v="10"/>
    <s v="Flem"/>
    <d v="1899-12-30T12:55:00"/>
    <x v="0"/>
    <n v="2"/>
    <n v="2"/>
    <n v="2600"/>
    <s v="Hcp"/>
    <s v="No"/>
    <n v="140"/>
    <n v="2"/>
    <s v="Mosh Music"/>
    <s v="MOP"/>
    <n v="4.8"/>
    <s v="Archie Alexander"/>
    <s v="Mark Zahra"/>
    <m/>
    <n v="6"/>
    <n v="59"/>
    <n v="59"/>
    <m/>
    <n v="2"/>
    <n v="3"/>
    <x v="1"/>
    <n v="4"/>
    <n v="40"/>
    <n v="8"/>
    <m/>
    <s v="WON"/>
    <n v="5.6"/>
    <n v="2"/>
    <n v="100"/>
    <n v="560"/>
    <n v="460"/>
    <x v="0"/>
    <s v="G&lt;6-Dist&gt;=1700"/>
    <s v="B"/>
    <x v="1"/>
    <x v="0"/>
    <x v="4"/>
    <n v="784"/>
    <n v="644"/>
    <n v="2"/>
    <x v="2"/>
  </r>
  <r>
    <x v="10"/>
    <s v="Flem"/>
    <d v="1899-12-30T12:55:00"/>
    <x v="0"/>
    <n v="2"/>
    <n v="2"/>
    <n v="2600"/>
    <s v="Hcp"/>
    <s v="No"/>
    <n v="140"/>
    <n v="3"/>
    <s v="Skymax"/>
    <s v="LOP"/>
    <n v="2.9"/>
    <s v="Mark Newnham"/>
    <s v="Kerrin McEvoy"/>
    <m/>
    <n v="4"/>
    <n v="58"/>
    <n v="58"/>
    <m/>
    <n v="1"/>
    <n v="2"/>
    <x v="2"/>
    <n v="4.4000000000000004"/>
    <n v="40"/>
    <n v="8"/>
    <m/>
    <m/>
    <n v="4.2"/>
    <m/>
    <n v="100"/>
    <s v=""/>
    <n v="-100"/>
    <x v="0"/>
    <s v="G&lt;6-Dist&gt;=1700"/>
    <s v="B"/>
    <x v="1"/>
    <x v="0"/>
    <x v="2"/>
    <s v=""/>
    <n v="-100"/>
    <n v="2"/>
    <x v="4"/>
  </r>
  <r>
    <x v="10"/>
    <s v="Flem"/>
    <d v="1899-12-30T13:30:00"/>
    <x v="0"/>
    <n v="2"/>
    <n v="3"/>
    <n v="1400"/>
    <s v="Hcp"/>
    <s v="No"/>
    <n v="160"/>
    <n v="1"/>
    <s v="I Am Superman"/>
    <s v="OP"/>
    <n v="5.5"/>
    <s v="Peter  Snowden"/>
    <s v="Kerrin McEvoy"/>
    <m/>
    <n v="9"/>
    <n v="59"/>
    <n v="59"/>
    <m/>
    <n v="1"/>
    <n v="3"/>
    <x v="1"/>
    <n v="3.6"/>
    <n v="45"/>
    <n v="9"/>
    <m/>
    <m/>
    <n v="4.8"/>
    <m/>
    <n v="100"/>
    <s v=""/>
    <n v="-100"/>
    <x v="0"/>
    <s v="G&lt;6-Dist&lt;1700"/>
    <s v="A"/>
    <x v="1"/>
    <x v="0"/>
    <x v="1"/>
    <s v=""/>
    <n v="-150"/>
    <n v="2"/>
    <x v="1"/>
  </r>
  <r>
    <x v="10"/>
    <s v="Flem"/>
    <d v="1899-12-30T13:30:00"/>
    <x v="0"/>
    <n v="2"/>
    <n v="3"/>
    <n v="1400"/>
    <s v="Hcp"/>
    <s v="No"/>
    <n v="160"/>
    <n v="2"/>
    <s v="The Harrovian"/>
    <s v="OPM"/>
    <n v="3.5"/>
    <s v="Toby  Edmonds"/>
    <s v="Brad Stewart"/>
    <m/>
    <n v="3"/>
    <n v="59"/>
    <n v="59"/>
    <m/>
    <n v="2"/>
    <n v="4"/>
    <x v="0"/>
    <n v="5.4"/>
    <n v="30"/>
    <n v="9"/>
    <m/>
    <m/>
    <n v="5"/>
    <m/>
    <n v="100"/>
    <s v=""/>
    <n v="-100"/>
    <x v="0"/>
    <s v="G&lt;6-Dist&lt;1700"/>
    <s v="A"/>
    <x v="1"/>
    <x v="0"/>
    <x v="2"/>
    <s v=""/>
    <n v="-100"/>
    <n v="2"/>
    <x v="2"/>
  </r>
  <r>
    <x v="10"/>
    <s v="Flem"/>
    <d v="1899-12-30T14:45:00"/>
    <x v="0"/>
    <n v="2"/>
    <n v="5"/>
    <n v="1000"/>
    <s v="Hcp"/>
    <s v="No"/>
    <n v="140"/>
    <n v="2"/>
    <s v="Fabergino"/>
    <s v="L"/>
    <n v="3.7"/>
    <s v="Tiarnna Robertson"/>
    <s v="Michael Poy"/>
    <m/>
    <n v="11"/>
    <n v="59.5"/>
    <n v="59.5"/>
    <m/>
    <n v="1"/>
    <n v="1"/>
    <x v="1"/>
    <n v="4"/>
    <n v="45"/>
    <n v="12"/>
    <m/>
    <s v="WON"/>
    <n v="3.4"/>
    <n v="1.5"/>
    <n v="100"/>
    <n v="340"/>
    <n v="240"/>
    <x v="0"/>
    <s v="G&lt;6-Dist&lt;1700"/>
    <s v="A"/>
    <x v="1"/>
    <x v="0"/>
    <x v="1"/>
    <n v="510"/>
    <n v="360"/>
    <n v="2"/>
    <x v="1"/>
  </r>
  <r>
    <x v="10"/>
    <s v="Flem"/>
    <d v="1899-12-30T14:45:00"/>
    <x v="0"/>
    <n v="2"/>
    <n v="5"/>
    <n v="1000"/>
    <s v="Hcp"/>
    <s v="No"/>
    <n v="140"/>
    <n v="8"/>
    <s v="All Banter"/>
    <s v="LOP"/>
    <n v="4.8"/>
    <s v="Richard  Jolly"/>
    <s v="Craig Williams"/>
    <m/>
    <n v="6"/>
    <n v="54"/>
    <n v="54"/>
    <m/>
    <n v="2"/>
    <n v="3"/>
    <x v="2"/>
    <n v="4.8"/>
    <n v="35"/>
    <n v="12"/>
    <m/>
    <m/>
    <n v="9"/>
    <m/>
    <n v="100"/>
    <s v=""/>
    <n v="-100"/>
    <x v="0"/>
    <s v="G&lt;6-Dist&lt;1700"/>
    <s v="A"/>
    <x v="1"/>
    <x v="0"/>
    <x v="1"/>
    <s v=""/>
    <n v="-150"/>
    <n v="2"/>
    <x v="5"/>
  </r>
  <r>
    <x v="10"/>
    <s v="Randwick"/>
    <d v="1899-12-30T15:05:00"/>
    <x v="4"/>
    <n v="0"/>
    <n v="4"/>
    <n v="1300"/>
    <s v="Hcp"/>
    <m/>
    <n v="160"/>
    <n v="1"/>
    <s v="Greyworm"/>
    <s v="OPL"/>
    <n v="3.9"/>
    <s v="Team Hawkes"/>
    <s v="Tommy Berry"/>
    <m/>
    <n v="7"/>
    <n v="59"/>
    <n v="59"/>
    <m/>
    <n v="5"/>
    <n v="4"/>
    <x v="1"/>
    <n v="4.5"/>
    <n v="20"/>
    <m/>
    <m/>
    <m/>
    <n v="6.5"/>
    <m/>
    <n v="100"/>
    <s v=""/>
    <n v="-100"/>
    <x v="1"/>
    <s v="G&gt;=6-Dist&lt;1700"/>
    <s v="C"/>
    <x v="1"/>
    <x v="0"/>
    <x v="1"/>
    <s v=""/>
    <n v="-150"/>
    <m/>
    <x v="1"/>
  </r>
  <r>
    <x v="10"/>
    <s v="Flem"/>
    <d v="1899-12-30T15:25:00"/>
    <x v="0"/>
    <n v="2"/>
    <n v="6"/>
    <n v="1600"/>
    <s v="Hcp"/>
    <s v="SW"/>
    <n v="200"/>
    <n v="5"/>
    <s v="Best Of Days"/>
    <s v="OP"/>
    <n v="5"/>
    <s v="James Cummings"/>
    <s v="Damien Oliver"/>
    <m/>
    <n v="9"/>
    <n v="57"/>
    <n v="57"/>
    <m/>
    <n v="1"/>
    <n v="2"/>
    <x v="0"/>
    <n v="5.2"/>
    <n v="30"/>
    <n v="10"/>
    <m/>
    <m/>
    <n v="5.5"/>
    <m/>
    <n v="100"/>
    <s v=""/>
    <n v="-100"/>
    <x v="0"/>
    <s v="G&lt;6-Dist&lt;1700"/>
    <s v="A"/>
    <x v="1"/>
    <x v="0"/>
    <x v="2"/>
    <s v=""/>
    <n v="-100"/>
    <m/>
    <x v="6"/>
  </r>
  <r>
    <x v="10"/>
    <s v="Randwick"/>
    <d v="1899-12-30T15:45:00"/>
    <x v="4"/>
    <n v="0"/>
    <n v="5"/>
    <n v="1400"/>
    <s v="Mares"/>
    <m/>
    <n v="200"/>
    <n v="5"/>
    <s v="Bam'S On Fire"/>
    <s v="OP"/>
    <n v="6.2"/>
    <s v="Maher &amp; Eustace"/>
    <s v="James McDonald"/>
    <m/>
    <n v="3"/>
    <n v="55"/>
    <n v="55"/>
    <m/>
    <m/>
    <n v="2"/>
    <x v="1"/>
    <n v="4.4000000000000004"/>
    <n v="20"/>
    <m/>
    <m/>
    <m/>
    <n v="5.5"/>
    <m/>
    <n v="100"/>
    <s v=""/>
    <n v="-100"/>
    <x v="1"/>
    <s v="G&gt;=6-Dist&lt;1700"/>
    <s v="C"/>
    <x v="1"/>
    <x v="0"/>
    <x v="2"/>
    <s v=""/>
    <n v="-100"/>
    <m/>
    <x v="5"/>
  </r>
  <r>
    <x v="10"/>
    <s v="Flem"/>
    <d v="1899-12-30T17:20:00"/>
    <x v="0"/>
    <n v="2"/>
    <n v="9"/>
    <n v="1400"/>
    <s v="Mares"/>
    <s v="SW-M"/>
    <n v="160"/>
    <n v="8"/>
    <s v="Snapdancer"/>
    <s v="MOP"/>
    <n v="6"/>
    <s v="Ciaron Maher "/>
    <s v="John Allen"/>
    <m/>
    <n v="9"/>
    <n v="56"/>
    <n v="56"/>
    <m/>
    <n v="1"/>
    <n v="2"/>
    <x v="2"/>
    <n v="4.8"/>
    <n v="35"/>
    <n v="15"/>
    <m/>
    <m/>
    <n v="6.5"/>
    <m/>
    <n v="100"/>
    <s v=""/>
    <n v="-100"/>
    <x v="0"/>
    <s v="G&lt;6-Dist&lt;1700"/>
    <s v="A"/>
    <x v="1"/>
    <x v="0"/>
    <x v="2"/>
    <s v=""/>
    <n v="-100"/>
    <m/>
    <x v="6"/>
  </r>
  <r>
    <x v="10"/>
    <s v="Randwick"/>
    <d v="1899-12-30T18:15:00"/>
    <x v="4"/>
    <n v="0"/>
    <n v="9"/>
    <n v="1200"/>
    <s v="Hcp"/>
    <n v="88"/>
    <n v="125"/>
    <n v="5"/>
    <s v="Zakat"/>
    <s v="OP"/>
    <n v="2.35"/>
    <s v="James Cummings"/>
    <s v="James McDonald"/>
    <m/>
    <n v="2"/>
    <n v="55.5"/>
    <n v="55.5"/>
    <m/>
    <n v="2"/>
    <n v="2"/>
    <x v="1"/>
    <n v="3"/>
    <n v="30"/>
    <m/>
    <m/>
    <m/>
    <n v="2.25"/>
    <m/>
    <n v="100"/>
    <s v=""/>
    <n v="-100"/>
    <x v="1"/>
    <s v="G&gt;=6-Dist&lt;1700"/>
    <s v="C"/>
    <x v="1"/>
    <x v="0"/>
    <x v="1"/>
    <s v=""/>
    <n v="-150"/>
    <m/>
    <x v="2"/>
  </r>
  <r>
    <x v="11"/>
    <s v="Flem"/>
    <d v="1899-12-30T12:55:00"/>
    <x v="0"/>
    <n v="5"/>
    <n v="2"/>
    <n v="1400"/>
    <s v="3yo"/>
    <s v="3yo"/>
    <n v="135"/>
    <n v="5"/>
    <s v="Cumberbatch"/>
    <s v="OP"/>
    <n v="4.5999999999999996"/>
    <s v="Mick Price "/>
    <s v="Jamie Kah"/>
    <m/>
    <n v="3"/>
    <n v="55.5"/>
    <n v="55.5"/>
    <m/>
    <m/>
    <m/>
    <x v="0"/>
    <m/>
    <m/>
    <n v="8"/>
    <m/>
    <s v="WON"/>
    <n v="5.9"/>
    <n v="1.6"/>
    <n v="100"/>
    <n v="590"/>
    <n v="490"/>
    <x v="0"/>
    <s v="G&lt;6-Dist&lt;1700"/>
    <s v="A"/>
    <x v="2"/>
    <x v="0"/>
    <x v="2"/>
    <n v="590"/>
    <n v="490"/>
    <m/>
    <x v="2"/>
  </r>
  <r>
    <x v="11"/>
    <s v="Flem"/>
    <d v="1899-12-30T13:30:00"/>
    <x v="0"/>
    <n v="5"/>
    <n v="3"/>
    <n v="1400"/>
    <s v="Hcp"/>
    <s v="No"/>
    <n v="140"/>
    <n v="5"/>
    <s v="Odeum"/>
    <s v="LOP"/>
    <n v="2.0499999999999998"/>
    <s v="Mick Price "/>
    <s v="Michael Walker"/>
    <m/>
    <n v="1"/>
    <n v="54.5"/>
    <n v="54.5"/>
    <m/>
    <n v="1"/>
    <n v="1"/>
    <x v="1"/>
    <n v="3.8"/>
    <n v="45"/>
    <n v="7"/>
    <m/>
    <m/>
    <n v="3.9"/>
    <m/>
    <n v="100"/>
    <s v=""/>
    <n v="-100"/>
    <x v="0"/>
    <s v="G&lt;6-Dist&lt;1700"/>
    <s v="A"/>
    <x v="2"/>
    <x v="0"/>
    <x v="1"/>
    <s v=""/>
    <n v="-150"/>
    <n v="2"/>
    <x v="7"/>
  </r>
  <r>
    <x v="11"/>
    <s v="Flem"/>
    <d v="1899-12-30T13:30:00"/>
    <x v="0"/>
    <n v="5"/>
    <n v="3"/>
    <n v="1400"/>
    <s v="Hcp"/>
    <s v="No"/>
    <n v="140"/>
    <n v="1"/>
    <s v="So Si Bon"/>
    <s v="OPM"/>
    <n v="9.5"/>
    <s v="Team Hayes"/>
    <s v="Mark Zahra"/>
    <m/>
    <n v="4"/>
    <n v="60"/>
    <n v="60"/>
    <m/>
    <n v="2"/>
    <n v="3"/>
    <x v="2"/>
    <n v="4.2"/>
    <n v="40"/>
    <n v="7"/>
    <m/>
    <s v="WON"/>
    <n v="8.1999999999999993"/>
    <n v="3.1"/>
    <n v="100"/>
    <n v="819.99999999999989"/>
    <n v="719.99999999999989"/>
    <x v="0"/>
    <s v="G&lt;6-Dist&lt;1700"/>
    <s v="A"/>
    <x v="2"/>
    <x v="0"/>
    <x v="2"/>
    <n v="819.99999999999989"/>
    <n v="719.99999999999989"/>
    <n v="2"/>
    <x v="6"/>
  </r>
  <r>
    <x v="11"/>
    <s v="Flem"/>
    <d v="1899-12-30T14:45:00"/>
    <x v="0"/>
    <n v="5"/>
    <n v="5"/>
    <n v="1100"/>
    <s v="3yo"/>
    <s v="3yo"/>
    <n v="140"/>
    <n v="5"/>
    <s v="Marboosha"/>
    <s v="OPM"/>
    <n v="4"/>
    <s v="Peter  Snowden"/>
    <s v="Dean Yendall"/>
    <m/>
    <n v="2"/>
    <n v="54.5"/>
    <n v="54.5"/>
    <m/>
    <m/>
    <m/>
    <x v="1"/>
    <m/>
    <m/>
    <n v="9"/>
    <m/>
    <s v="WON"/>
    <n v="4.5999999999999996"/>
    <n v="1.7"/>
    <n v="100"/>
    <n v="459.99999999999994"/>
    <n v="359.99999999999994"/>
    <x v="0"/>
    <s v="G&lt;6-Dist&lt;1700"/>
    <s v="A"/>
    <x v="2"/>
    <x v="0"/>
    <x v="2"/>
    <n v="459.99999999999994"/>
    <n v="359.99999999999994"/>
    <m/>
    <x v="2"/>
  </r>
  <r>
    <x v="12"/>
    <s v="MV"/>
    <d v="1899-12-30T12:15:00"/>
    <x v="3"/>
    <n v="0"/>
    <n v="1"/>
    <n v="2500"/>
    <s v="Hcp"/>
    <n v="80"/>
    <n v="150"/>
    <n v="1"/>
    <s v="Fanciful Toff"/>
    <s v="LOP"/>
    <n v="3.3"/>
    <s v="Ciaron Maher "/>
    <s v="Teodore Nugent (a1.5)"/>
    <n v="1.5"/>
    <n v="2"/>
    <n v="61.5"/>
    <n v="60"/>
    <m/>
    <n v="2"/>
    <n v="4"/>
    <x v="2"/>
    <n v="5.5"/>
    <n v="30"/>
    <n v="8"/>
    <m/>
    <s v="2nd"/>
    <n v="3.2"/>
    <n v="1.2"/>
    <n v="100"/>
    <s v=""/>
    <n v="-100"/>
    <x v="0"/>
    <s v="G&lt;6-Dist&gt;=1700"/>
    <s v="B"/>
    <x v="2"/>
    <x v="0"/>
    <x v="2"/>
    <s v=""/>
    <n v="-100"/>
    <m/>
    <x v="4"/>
  </r>
  <r>
    <x v="12"/>
    <s v="MV"/>
    <d v="1899-12-30T13:25:00"/>
    <x v="3"/>
    <n v="0"/>
    <n v="3"/>
    <n v="2040"/>
    <s v="Hcp"/>
    <s v="No"/>
    <n v="150"/>
    <n v="2"/>
    <s v="Too Close The Sun"/>
    <s v="OPL"/>
    <n v="2.7"/>
    <s v="Lindsey Smith"/>
    <s v="Lachlan Neindorf (a2)"/>
    <n v="2"/>
    <n v="5"/>
    <n v="59.5"/>
    <n v="57.5"/>
    <m/>
    <n v="1"/>
    <n v="3"/>
    <x v="1"/>
    <n v="3.8"/>
    <n v="45"/>
    <n v="8"/>
    <m/>
    <m/>
    <n v="3.4"/>
    <m/>
    <n v="100"/>
    <s v=""/>
    <n v="-100"/>
    <x v="0"/>
    <s v="G&lt;6-Dist&gt;=1700"/>
    <s v="B"/>
    <x v="2"/>
    <x v="0"/>
    <x v="0"/>
    <s v=""/>
    <n v="-200"/>
    <m/>
    <x v="0"/>
  </r>
  <r>
    <x v="12"/>
    <s v="MV"/>
    <d v="1899-12-30T14:00:00"/>
    <x v="3"/>
    <n v="0"/>
    <n v="4"/>
    <n v="1200"/>
    <s v="Hcp"/>
    <s v="No"/>
    <n v="150"/>
    <n v="3"/>
    <s v="Ancestry"/>
    <s v="OPL"/>
    <n v="2.6"/>
    <s v="Phillip Stokes"/>
    <s v="Michael Poy"/>
    <m/>
    <n v="7"/>
    <n v="57"/>
    <n v="57"/>
    <m/>
    <n v="1"/>
    <n v="4"/>
    <x v="2"/>
    <n v="4.7"/>
    <n v="40"/>
    <n v="8"/>
    <m/>
    <s v="WON"/>
    <n v="3.5"/>
    <n v="1.4"/>
    <n v="100"/>
    <n v="350"/>
    <n v="250"/>
    <x v="0"/>
    <s v="G&lt;6-Dist&lt;1700"/>
    <s v="A"/>
    <x v="2"/>
    <x v="0"/>
    <x v="0"/>
    <n v="700"/>
    <n v="500"/>
    <m/>
    <x v="0"/>
  </r>
  <r>
    <x v="12"/>
    <s v="ROSEHILL"/>
    <d v="1899-12-30T14:55:00"/>
    <x v="2"/>
    <n v="0"/>
    <n v="5"/>
    <n v="1100"/>
    <s v="Hcp"/>
    <m/>
    <n v="160"/>
    <n v="5"/>
    <s v="California Zimbol"/>
    <s v="OP"/>
    <n v="2.9"/>
    <s v="P &amp; P Snowden"/>
    <s v="Kerrin McEvoy"/>
    <m/>
    <n v="5"/>
    <n v="54"/>
    <n v="54"/>
    <m/>
    <n v="1"/>
    <n v="1"/>
    <x v="1"/>
    <n v="3.5"/>
    <n v="30"/>
    <n v="160"/>
    <m/>
    <s v="WON"/>
    <n v="3.2"/>
    <n v="1.5"/>
    <n v="100"/>
    <n v="320"/>
    <n v="220"/>
    <x v="1"/>
    <s v="G&lt;6-Dist&lt;1700"/>
    <s v="A"/>
    <x v="2"/>
    <x v="0"/>
    <x v="1"/>
    <n v="480"/>
    <n v="330"/>
    <m/>
    <x v="1"/>
  </r>
  <r>
    <x v="12"/>
    <s v="ROSEHILL"/>
    <d v="1899-12-30T16:15:00"/>
    <x v="2"/>
    <n v="0"/>
    <n v="7"/>
    <n v="1500"/>
    <s v="Mares"/>
    <m/>
    <n v="600"/>
    <n v="9"/>
    <s v="Forbidden Love"/>
    <s v="OPL"/>
    <n v="4.8"/>
    <s v="R &amp; M Freedman"/>
    <s v="Nash Rawiller"/>
    <m/>
    <n v="3"/>
    <n v="54.5"/>
    <n v="54.5"/>
    <m/>
    <m/>
    <n v="3"/>
    <x v="1"/>
    <n v="4.5"/>
    <n v="30"/>
    <m/>
    <m/>
    <m/>
    <n v="5.5"/>
    <m/>
    <n v="100"/>
    <s v=""/>
    <n v="-100"/>
    <x v="1"/>
    <s v="G&lt;6-Dist&lt;1700"/>
    <s v="A"/>
    <x v="2"/>
    <x v="0"/>
    <x v="2"/>
    <s v=""/>
    <n v="-100"/>
    <m/>
    <x v="2"/>
  </r>
  <r>
    <x v="12"/>
    <s v="ROSEHILL"/>
    <d v="1899-12-30T17:40:00"/>
    <x v="2"/>
    <n v="0"/>
    <n v="9"/>
    <n v="1350"/>
    <s v="Hcp"/>
    <n v="88"/>
    <n v="125"/>
    <n v="6"/>
    <s v="Starspangled Rodeo"/>
    <s v="OP"/>
    <n v="3.6"/>
    <s v="Bjorn Baker"/>
    <s v="Joshua Parr"/>
    <m/>
    <n v="7"/>
    <n v="57.5"/>
    <n v="57.5"/>
    <m/>
    <n v="2"/>
    <n v="2"/>
    <x v="2"/>
    <n v="4.8"/>
    <n v="20"/>
    <m/>
    <m/>
    <s v="2nd"/>
    <n v="3.7"/>
    <n v="1.8"/>
    <n v="100"/>
    <s v=""/>
    <n v="-100"/>
    <x v="1"/>
    <s v="G&lt;6-Dist&lt;1700"/>
    <s v="A"/>
    <x v="2"/>
    <x v="0"/>
    <x v="2"/>
    <s v=""/>
    <n v="-100"/>
    <m/>
    <x v="2"/>
  </r>
  <r>
    <x v="13"/>
    <s v="MVN"/>
    <d v="1899-12-30T20:00:00"/>
    <x v="2"/>
    <n v="0"/>
    <n v="4"/>
    <n v="1600"/>
    <s v="3yoFSW"/>
    <s v="3yo"/>
    <n v="160"/>
    <n v="1"/>
    <s v="Chica Fuerte"/>
    <s v="OP"/>
    <n v="1.8"/>
    <s v="Anthony  Freedman"/>
    <s v="Mark Zahra"/>
    <m/>
    <n v="8"/>
    <n v="58"/>
    <n v="58"/>
    <m/>
    <m/>
    <m/>
    <x v="1"/>
    <m/>
    <m/>
    <n v="8"/>
    <m/>
    <s v="WON"/>
    <n v="2.2000000000000002"/>
    <n v="1.2"/>
    <n v="100"/>
    <n v="220.00000000000003"/>
    <n v="120.00000000000003"/>
    <x v="0"/>
    <s v="G&lt;6-Dist&lt;1700"/>
    <s v="A"/>
    <x v="2"/>
    <x v="0"/>
    <x v="2"/>
    <n v="220.00000000000003"/>
    <n v="120.00000000000003"/>
    <m/>
    <x v="4"/>
  </r>
  <r>
    <x v="13"/>
    <s v="MVN"/>
    <d v="1899-12-30T21:00:00"/>
    <x v="2"/>
    <n v="0"/>
    <n v="6"/>
    <n v="1600"/>
    <s v="Mares"/>
    <s v="SW-M"/>
    <n v="200"/>
    <n v="7"/>
    <s v="Quantum Mechanic"/>
    <s v="M"/>
    <n v="5.5"/>
    <s v="Mick Price "/>
    <s v="Michael Walker"/>
    <m/>
    <n v="3"/>
    <n v="57"/>
    <n v="57"/>
    <m/>
    <n v="1"/>
    <n v="4"/>
    <x v="1"/>
    <n v="3.8"/>
    <n v="45"/>
    <n v="8"/>
    <m/>
    <s v="WON"/>
    <n v="8.5"/>
    <n v="1.7"/>
    <n v="100"/>
    <n v="850"/>
    <n v="750"/>
    <x v="0"/>
    <s v="G&lt;6-Dist&lt;1700"/>
    <s v="A"/>
    <x v="2"/>
    <x v="0"/>
    <x v="2"/>
    <n v="850"/>
    <n v="750"/>
    <n v="2"/>
    <x v="5"/>
  </r>
  <r>
    <x v="13"/>
    <s v="MVN"/>
    <d v="1899-12-30T21:00:00"/>
    <x v="2"/>
    <n v="0"/>
    <n v="6"/>
    <n v="1600"/>
    <s v="Mares"/>
    <s v="SW-M"/>
    <n v="200"/>
    <n v="6"/>
    <s v="In Good Health"/>
    <s v="OP"/>
    <n v="4.5"/>
    <s v="Peter G Moody"/>
    <s v="Luke Nolen"/>
    <m/>
    <n v="5"/>
    <n v="57"/>
    <n v="57"/>
    <m/>
    <n v="2"/>
    <n v="3"/>
    <x v="2"/>
    <n v="4.4000000000000004"/>
    <n v="40"/>
    <n v="8"/>
    <m/>
    <m/>
    <n v="3.6"/>
    <m/>
    <n v="100"/>
    <s v=""/>
    <n v="-100"/>
    <x v="0"/>
    <s v="G&lt;6-Dist&lt;1700"/>
    <s v="A"/>
    <x v="2"/>
    <x v="0"/>
    <x v="1"/>
    <s v=""/>
    <n v="-150"/>
    <n v="2"/>
    <x v="5"/>
  </r>
  <r>
    <x v="14"/>
    <s v="Morn"/>
    <d v="1899-12-30T14:05:00"/>
    <x v="0"/>
    <n v="0"/>
    <n v="4"/>
    <n v="1200"/>
    <s v="Hcp"/>
    <n v="78"/>
    <n v="125"/>
    <n v="3"/>
    <s v="Maritana"/>
    <s v="LOP"/>
    <n v="5.3"/>
    <s v="Julien Welsh"/>
    <s v="Carleen Hefel (a3)"/>
    <n v="3"/>
    <n v="1"/>
    <n v="60.5"/>
    <n v="57.5"/>
    <m/>
    <n v="3"/>
    <n v="1"/>
    <x v="1"/>
    <n v="4.4000000000000004"/>
    <n v="40"/>
    <n v="8"/>
    <m/>
    <m/>
    <n v="6"/>
    <m/>
    <n v="100"/>
    <s v=""/>
    <n v="-100"/>
    <x v="0"/>
    <s v="G&lt;6-Dist&lt;1700"/>
    <s v="A"/>
    <x v="2"/>
    <x v="0"/>
    <x v="1"/>
    <s v=""/>
    <n v="-150"/>
    <m/>
    <x v="1"/>
  </r>
  <r>
    <x v="14"/>
    <s v="Morn"/>
    <d v="1899-12-30T14:45:00"/>
    <x v="0"/>
    <n v="0"/>
    <n v="5"/>
    <n v="1000"/>
    <s v="Hcp"/>
    <n v="78"/>
    <n v="125"/>
    <n v="4"/>
    <s v="Causeway Girl"/>
    <s v="MB"/>
    <n v="6.4"/>
    <s v="Clinton McDonald"/>
    <s v="Will Price (a2)"/>
    <n v="2"/>
    <n v="8"/>
    <n v="59"/>
    <n v="57"/>
    <m/>
    <n v="3"/>
    <n v="3"/>
    <x v="1"/>
    <n v="4.8"/>
    <n v="35"/>
    <n v="10"/>
    <m/>
    <m/>
    <n v="9"/>
    <m/>
    <n v="100"/>
    <s v=""/>
    <n v="-100"/>
    <x v="0"/>
    <s v="G&lt;6-Dist&lt;1700"/>
    <s v="A"/>
    <x v="2"/>
    <x v="0"/>
    <x v="2"/>
    <s v=""/>
    <n v="-100"/>
    <n v="2"/>
    <x v="5"/>
  </r>
  <r>
    <x v="14"/>
    <s v="Morn"/>
    <d v="1899-12-30T14:45:00"/>
    <x v="0"/>
    <n v="0"/>
    <n v="5"/>
    <n v="1000"/>
    <s v="Hcp"/>
    <n v="78"/>
    <n v="125"/>
    <n v="1"/>
    <s v="Sartorial Splendor"/>
    <s v="L"/>
    <n v="4.2"/>
    <s v="John Sadler"/>
    <s v="Matt Cartwright (a3)"/>
    <n v="3"/>
    <n v="1"/>
    <n v="61"/>
    <n v="58"/>
    <m/>
    <n v="1"/>
    <n v="1"/>
    <x v="2"/>
    <n v="5"/>
    <n v="35"/>
    <n v="10"/>
    <m/>
    <s v="WON"/>
    <n v="5"/>
    <n v="2.1"/>
    <n v="100"/>
    <n v="500"/>
    <n v="400"/>
    <x v="0"/>
    <s v="G&lt;6-Dist&lt;1700"/>
    <s v="A"/>
    <x v="2"/>
    <x v="0"/>
    <x v="1"/>
    <n v="750"/>
    <n v="600"/>
    <n v="2"/>
    <x v="5"/>
  </r>
  <r>
    <x v="14"/>
    <s v="Morn"/>
    <d v="1899-12-30T16:10:00"/>
    <x v="0"/>
    <n v="0"/>
    <n v="7"/>
    <n v="2400"/>
    <s v="Hcp"/>
    <s v="No"/>
    <n v="350"/>
    <n v="7"/>
    <s v="Mount Popa"/>
    <s v="OPM"/>
    <n v="2.8"/>
    <s v="Team Hawkes"/>
    <s v="William Pike"/>
    <m/>
    <n v="4"/>
    <n v="56.5"/>
    <n v="56.5"/>
    <m/>
    <n v="3"/>
    <m/>
    <x v="1"/>
    <n v="5"/>
    <n v="35"/>
    <n v="10"/>
    <m/>
    <s v="WON"/>
    <n v="2.2999999999999998"/>
    <n v="1.3"/>
    <n v="100"/>
    <n v="229.99999999999997"/>
    <n v="129.99999999999997"/>
    <x v="0"/>
    <s v="G&lt;6-Dist&gt;=1700"/>
    <s v="B"/>
    <x v="2"/>
    <x v="0"/>
    <x v="4"/>
    <n v="322"/>
    <n v="182"/>
    <n v="2"/>
    <x v="4"/>
  </r>
  <r>
    <x v="14"/>
    <s v="Morn"/>
    <d v="1899-12-30T16:10:00"/>
    <x v="0"/>
    <n v="0"/>
    <n v="7"/>
    <n v="2400"/>
    <s v="Hcp"/>
    <s v="No"/>
    <n v="350"/>
    <n v="4"/>
    <s v="Irish Flame"/>
    <s v="OPM"/>
    <n v="6.7"/>
    <s v="Brett Scott"/>
    <s v="Michael Walker"/>
    <m/>
    <n v="7"/>
    <n v="57.5"/>
    <n v="57.5"/>
    <m/>
    <n v="2"/>
    <m/>
    <x v="2"/>
    <n v="5.4"/>
    <n v="30"/>
    <n v="10"/>
    <m/>
    <s v="3rd"/>
    <n v="11"/>
    <n v="2.6"/>
    <n v="100"/>
    <s v=""/>
    <n v="-100"/>
    <x v="0"/>
    <s v="G&lt;6-Dist&gt;=1700"/>
    <s v="B"/>
    <x v="2"/>
    <x v="0"/>
    <x v="2"/>
    <s v=""/>
    <n v="-100"/>
    <n v="2"/>
    <x v="6"/>
  </r>
  <r>
    <x v="14"/>
    <s v="Morn"/>
    <d v="1899-12-30T16:50:00"/>
    <x v="0"/>
    <n v="0"/>
    <n v="8"/>
    <n v="1200"/>
    <s v="Hcp"/>
    <s v="No"/>
    <n v="200"/>
    <n v="1"/>
    <s v="Ancestry"/>
    <s v="L"/>
    <n v="2"/>
    <s v="Phillip Stokes"/>
    <s v="Luke Nolen"/>
    <m/>
    <n v="1"/>
    <n v="58.5"/>
    <n v="58.5"/>
    <m/>
    <n v="1"/>
    <n v="4"/>
    <x v="2"/>
    <n v="4.5999999999999996"/>
    <n v="40"/>
    <n v="9"/>
    <m/>
    <m/>
    <n v="1.8"/>
    <m/>
    <n v="100"/>
    <s v=""/>
    <n v="-100"/>
    <x v="0"/>
    <s v="G&lt;6-Dist&lt;1700"/>
    <s v="A"/>
    <x v="2"/>
    <x v="0"/>
    <x v="1"/>
    <s v=""/>
    <n v="-150"/>
    <m/>
    <x v="5"/>
  </r>
  <r>
    <x v="15"/>
    <s v="BEND"/>
    <d v="1899-12-30T12:15:00"/>
    <x v="4"/>
    <n v="0"/>
    <n v="1"/>
    <n v="1400"/>
    <s v="Hcp"/>
    <n v="90"/>
    <n v="125"/>
    <n v="4"/>
    <s v="Defiant Dancer"/>
    <s v="OPL"/>
    <n v="4.5"/>
    <s v="Phillip Stokes"/>
    <s v="Will Price (a2)"/>
    <n v="2"/>
    <n v="5"/>
    <n v="58"/>
    <n v="56"/>
    <m/>
    <n v="1"/>
    <n v="3"/>
    <x v="1"/>
    <n v="3.6"/>
    <n v="50"/>
    <n v="8"/>
    <m/>
    <s v="2nd"/>
    <n v="5"/>
    <n v="1.6"/>
    <n v="100"/>
    <s v=""/>
    <n v="-100"/>
    <x v="0"/>
    <s v="G&gt;=6-Dist&lt;1700"/>
    <s v="C"/>
    <x v="2"/>
    <x v="0"/>
    <x v="1"/>
    <s v=""/>
    <n v="-150"/>
    <m/>
    <x v="1"/>
  </r>
  <r>
    <x v="15"/>
    <s v="BEND"/>
    <d v="1899-12-30T14:50:00"/>
    <x v="4"/>
    <n v="0"/>
    <n v="5"/>
    <n v="1400"/>
    <s v="Mares"/>
    <s v="SW-M"/>
    <n v="125"/>
    <n v="5"/>
    <s v="Need New Friends"/>
    <s v="LOP"/>
    <n v="2.2000000000000002"/>
    <s v="Danny O'Brien"/>
    <s v="Damian Lane"/>
    <m/>
    <n v="3"/>
    <n v="56"/>
    <n v="56"/>
    <m/>
    <n v="2"/>
    <n v="2"/>
    <x v="2"/>
    <n v="4.8"/>
    <n v="35"/>
    <n v="9"/>
    <m/>
    <m/>
    <n v="2.4"/>
    <m/>
    <n v="100"/>
    <s v=""/>
    <n v="-100"/>
    <x v="0"/>
    <s v="G&gt;=6-Dist&lt;1700"/>
    <s v="C"/>
    <x v="2"/>
    <x v="0"/>
    <x v="2"/>
    <s v=""/>
    <n v="-100"/>
    <m/>
    <x v="4"/>
  </r>
  <r>
    <x v="16"/>
    <s v="ROSEHILL"/>
    <d v="1899-12-30T13:20:00"/>
    <x v="2"/>
    <n v="6"/>
    <n v="2"/>
    <n v="2000"/>
    <s v="Hcp"/>
    <s v="SW"/>
    <n v="160"/>
    <n v="1"/>
    <s v="Master Of Wine"/>
    <s v="OP"/>
    <n v="2.2999999999999998"/>
    <s v="Team Hawkes"/>
    <s v="Kerrin McEvoy"/>
    <m/>
    <n v="4"/>
    <n v="55.5"/>
    <n v="55.5"/>
    <m/>
    <n v="3"/>
    <n v="1"/>
    <x v="1"/>
    <n v="3"/>
    <n v="40"/>
    <m/>
    <m/>
    <s v="3rd"/>
    <n v="2.2999999999999998"/>
    <n v="1.3"/>
    <n v="100"/>
    <s v=""/>
    <n v="-100"/>
    <x v="1"/>
    <s v="G&lt;6-Dist&gt;=1700"/>
    <s v="B"/>
    <x v="3"/>
    <x v="0"/>
    <x v="1"/>
    <s v=""/>
    <n v="-150"/>
    <m/>
    <x v="1"/>
  </r>
  <r>
    <x v="16"/>
    <s v="ROSEHILL"/>
    <d v="1899-12-30T15:15:00"/>
    <x v="2"/>
    <n v="6"/>
    <n v="5"/>
    <n v="1200"/>
    <s v="Hcp"/>
    <m/>
    <n v="160"/>
    <n v="6"/>
    <s v="California Zimbol"/>
    <s v="OP"/>
    <n v="4.0999999999999996"/>
    <s v="P &amp; P Snowden"/>
    <s v="Mark Zahra"/>
    <m/>
    <n v="5"/>
    <n v="55.5"/>
    <n v="55.5"/>
    <m/>
    <n v="4"/>
    <n v="1"/>
    <x v="1"/>
    <n v="4.5"/>
    <n v="20"/>
    <m/>
    <m/>
    <m/>
    <n v="4.4000000000000004"/>
    <m/>
    <n v="100"/>
    <s v=""/>
    <n v="-100"/>
    <x v="1"/>
    <s v="G&lt;6-Dist&lt;1700"/>
    <s v="A"/>
    <x v="3"/>
    <x v="0"/>
    <x v="2"/>
    <s v=""/>
    <n v="-100"/>
    <m/>
    <x v="2"/>
  </r>
  <r>
    <x v="16"/>
    <s v="Cau"/>
    <d v="1899-12-30T15:35:00"/>
    <x v="0"/>
    <n v="6"/>
    <n v="6"/>
    <n v="1000"/>
    <s v="Hcp"/>
    <s v="No"/>
    <n v="125"/>
    <n v="4"/>
    <s v="Sword Of Mercy"/>
    <s v="OPM"/>
    <n v="6.5"/>
    <s v="Mathew Ellerton "/>
    <s v="Damian Lane"/>
    <m/>
    <n v="3"/>
    <n v="56"/>
    <n v="56"/>
    <m/>
    <n v="1"/>
    <n v="5"/>
    <x v="2"/>
    <n v="4.5999999999999996"/>
    <n v="40"/>
    <n v="9"/>
    <m/>
    <s v="WON"/>
    <n v="7"/>
    <n v="1.9"/>
    <n v="100"/>
    <n v="700"/>
    <n v="600"/>
    <x v="0"/>
    <s v="G&lt;6-Dist&lt;1700"/>
    <s v="A"/>
    <x v="3"/>
    <x v="0"/>
    <x v="1"/>
    <n v="1050"/>
    <n v="900"/>
    <n v="2"/>
    <x v="5"/>
  </r>
  <r>
    <x v="16"/>
    <s v="Cau"/>
    <d v="1899-12-30T15:35:00"/>
    <x v="0"/>
    <n v="6"/>
    <n v="6"/>
    <n v="1000"/>
    <s v="Hcp"/>
    <s v="No"/>
    <n v="125"/>
    <n v="6"/>
    <s v="Alfa Oro"/>
    <s v="L"/>
    <n v="2.4"/>
    <s v="Matt Laurie"/>
    <s v="Daniel Stackhouse"/>
    <m/>
    <n v="5"/>
    <n v="55"/>
    <n v="55"/>
    <m/>
    <n v="3"/>
    <n v="1"/>
    <x v="0"/>
    <n v="5.2"/>
    <n v="30"/>
    <n v="9"/>
    <m/>
    <s v="3rd"/>
    <n v="3"/>
    <n v="1.6"/>
    <n v="100"/>
    <s v=""/>
    <n v="-100"/>
    <x v="0"/>
    <s v="G&lt;6-Dist&lt;1700"/>
    <s v="A"/>
    <x v="3"/>
    <x v="0"/>
    <x v="1"/>
    <s v=""/>
    <n v="-150"/>
    <n v="2"/>
    <x v="7"/>
  </r>
  <r>
    <x v="16"/>
    <s v="Cau"/>
    <d v="1899-12-30T16:55:00"/>
    <x v="0"/>
    <n v="6"/>
    <n v="8"/>
    <n v="1400"/>
    <s v="Hcp"/>
    <s v="No"/>
    <n v="160"/>
    <n v="6"/>
    <s v="Pretty Brazen"/>
    <s v="MOP"/>
    <n v="5.5"/>
    <s v="Tony McEvoy"/>
    <s v="Luke Currie"/>
    <m/>
    <n v="12"/>
    <n v="55"/>
    <n v="55"/>
    <m/>
    <n v="2"/>
    <n v="3"/>
    <x v="2"/>
    <n v="5.2"/>
    <n v="30"/>
    <n v="16"/>
    <m/>
    <m/>
    <n v="6"/>
    <m/>
    <n v="100"/>
    <s v=""/>
    <n v="-100"/>
    <x v="0"/>
    <s v="G&lt;6-Dist&lt;1700"/>
    <s v="A"/>
    <x v="3"/>
    <x v="0"/>
    <x v="2"/>
    <s v=""/>
    <n v="-100"/>
    <m/>
    <x v="6"/>
  </r>
  <r>
    <x v="16"/>
    <s v="ROSEHILL"/>
    <d v="1899-12-30T17:15:00"/>
    <x v="2"/>
    <n v="6"/>
    <n v="8"/>
    <n v="1500"/>
    <s v="Hcp"/>
    <m/>
    <n v="160"/>
    <n v="13"/>
    <s v="Yao Dash"/>
    <s v="OPL"/>
    <n v="4.5999999999999996"/>
    <s v="Waterhouse/Bott"/>
    <s v="Craig Williams"/>
    <m/>
    <n v="2"/>
    <n v="53"/>
    <n v="53"/>
    <m/>
    <m/>
    <m/>
    <x v="2"/>
    <n v="4.7"/>
    <n v="20"/>
    <m/>
    <m/>
    <s v="WON"/>
    <n v="3.9"/>
    <n v="2"/>
    <n v="100"/>
    <n v="390"/>
    <n v="290"/>
    <x v="1"/>
    <s v="G&lt;6-Dist&lt;1700"/>
    <s v="A"/>
    <x v="3"/>
    <x v="0"/>
    <x v="2"/>
    <n v="390"/>
    <n v="290"/>
    <m/>
    <x v="2"/>
  </r>
  <r>
    <x v="16"/>
    <s v="Cau"/>
    <d v="1899-12-30T17:30:00"/>
    <x v="0"/>
    <n v="6"/>
    <n v="9"/>
    <n v="1600"/>
    <s v="Hcp"/>
    <n v="90"/>
    <n v="125"/>
    <n v="2"/>
    <s v="Skyman"/>
    <s v="BM"/>
    <n v="4.8"/>
    <s v="Chris Waller"/>
    <s v="Damien Thornton"/>
    <m/>
    <n v="7"/>
    <n v="58"/>
    <n v="58"/>
    <m/>
    <n v="1"/>
    <n v="1"/>
    <x v="1"/>
    <n v="3.5"/>
    <n v="50"/>
    <n v="8"/>
    <m/>
    <s v="WON"/>
    <n v="4.8"/>
    <n v="1.5"/>
    <n v="100"/>
    <n v="480"/>
    <n v="380"/>
    <x v="0"/>
    <s v="G&lt;6-Dist&lt;1700"/>
    <s v="A"/>
    <x v="3"/>
    <x v="0"/>
    <x v="1"/>
    <n v="720"/>
    <n v="570"/>
    <n v="2"/>
    <x v="1"/>
  </r>
  <r>
    <x v="16"/>
    <s v="Cau"/>
    <d v="1899-12-30T17:30:00"/>
    <x v="0"/>
    <n v="6"/>
    <n v="9"/>
    <n v="1600"/>
    <s v="Hcp"/>
    <n v="90"/>
    <n v="125"/>
    <n v="3"/>
    <s v="Ritratto"/>
    <s v="OPL"/>
    <n v="4.5999999999999996"/>
    <s v="Mick Huxtable"/>
    <s v="Jye McNeil"/>
    <m/>
    <n v="6"/>
    <n v="57"/>
    <n v="57"/>
    <m/>
    <n v="3"/>
    <n v="3"/>
    <x v="0"/>
    <n v="5"/>
    <n v="30"/>
    <n v="8"/>
    <m/>
    <m/>
    <n v="5.5"/>
    <m/>
    <n v="100"/>
    <s v=""/>
    <n v="-100"/>
    <x v="0"/>
    <s v="G&lt;6-Dist&lt;1700"/>
    <s v="A"/>
    <x v="3"/>
    <x v="0"/>
    <x v="4"/>
    <s v=""/>
    <n v="-140"/>
    <n v="2"/>
    <x v="2"/>
  </r>
  <r>
    <x v="17"/>
    <s v="Cau"/>
    <d v="1899-12-30T14:10:00"/>
    <x v="0"/>
    <n v="10"/>
    <n v="4"/>
    <n v="1100"/>
    <s v="Mares"/>
    <n v="84"/>
    <n v="125"/>
    <n v="9"/>
    <s v="Garvoc"/>
    <s v="LOP"/>
    <n v="4"/>
    <s v="Mick Price "/>
    <s v="Michael Walker"/>
    <m/>
    <n v="2"/>
    <n v="54"/>
    <n v="54"/>
    <m/>
    <n v="2"/>
    <m/>
    <x v="1"/>
    <n v="4.5999999999999996"/>
    <n v="40"/>
    <n v="9"/>
    <m/>
    <s v="3rd"/>
    <n v="5"/>
    <n v="2"/>
    <n v="100"/>
    <s v=""/>
    <n v="-100"/>
    <x v="0"/>
    <s v="G&lt;6-Dist&lt;1700"/>
    <s v="A"/>
    <x v="3"/>
    <x v="0"/>
    <x v="1"/>
    <s v=""/>
    <n v="-150"/>
    <m/>
    <x v="1"/>
  </r>
  <r>
    <x v="17"/>
    <s v="Cau"/>
    <d v="1899-12-30T16:15:00"/>
    <x v="0"/>
    <n v="10"/>
    <n v="7"/>
    <n v="2400"/>
    <s v="Hcp"/>
    <s v="No"/>
    <n v="135"/>
    <n v="7"/>
    <s v="Yonkers"/>
    <s v="MOP"/>
    <n v="5.5"/>
    <s v="Chris Waller"/>
    <s v="Thomas Stockdale (a2)"/>
    <n v="2"/>
    <n v="3"/>
    <n v="54"/>
    <n v="52"/>
    <m/>
    <n v="1"/>
    <n v="3"/>
    <x v="1"/>
    <n v="3.4"/>
    <n v="45"/>
    <n v="12"/>
    <m/>
    <m/>
    <n v="5.5"/>
    <m/>
    <n v="100"/>
    <s v=""/>
    <n v="-100"/>
    <x v="0"/>
    <s v="G&lt;6-Dist&gt;=1700"/>
    <s v="B"/>
    <x v="3"/>
    <x v="0"/>
    <x v="2"/>
    <s v=""/>
    <n v="-100"/>
    <m/>
    <x v="5"/>
  </r>
  <r>
    <x v="17"/>
    <s v="Cau"/>
    <d v="1899-12-30T16:50:00"/>
    <x v="0"/>
    <n v="10"/>
    <n v="8"/>
    <n v="2000"/>
    <s v="Hcp"/>
    <n v="84"/>
    <n v="135"/>
    <n v="2"/>
    <s v="Grand Promenade"/>
    <s v="OP"/>
    <n v="3.8"/>
    <s v="Ciaron Maher "/>
    <s v="Jye McNeil"/>
    <m/>
    <n v="7"/>
    <n v="58"/>
    <n v="58"/>
    <m/>
    <n v="1"/>
    <n v="4"/>
    <x v="2"/>
    <n v="4.5"/>
    <n v="35"/>
    <n v="9"/>
    <m/>
    <s v="2nd"/>
    <n v="5"/>
    <n v="1.8"/>
    <n v="100"/>
    <s v=""/>
    <n v="-100"/>
    <x v="0"/>
    <s v="G&lt;6-Dist&gt;=1700"/>
    <s v="B"/>
    <x v="3"/>
    <x v="0"/>
    <x v="2"/>
    <s v=""/>
    <n v="-100"/>
    <m/>
    <x v="2"/>
  </r>
  <r>
    <x v="18"/>
    <s v="Cau"/>
    <d v="1899-12-30T12:20:00"/>
    <x v="0"/>
    <n v="0"/>
    <n v="1"/>
    <n v="2000"/>
    <s v="Hcp"/>
    <s v="SW"/>
    <n v="250"/>
    <n v="4"/>
    <s v="Fanciful Toff"/>
    <s v="M"/>
    <n v="3.6"/>
    <s v="Ciaron Maher "/>
    <s v="Jamie Kah"/>
    <m/>
    <n v="10"/>
    <n v="57"/>
    <n v="57"/>
    <m/>
    <n v="2"/>
    <n v="4"/>
    <x v="2"/>
    <n v="4.8"/>
    <n v="35"/>
    <n v="10"/>
    <m/>
    <m/>
    <n v="4.4000000000000004"/>
    <m/>
    <n v="100"/>
    <s v=""/>
    <n v="-100"/>
    <x v="0"/>
    <s v="G&lt;6-Dist&gt;=1700"/>
    <s v="B"/>
    <x v="3"/>
    <x v="0"/>
    <x v="2"/>
    <s v=""/>
    <n v="-100"/>
    <m/>
    <x v="2"/>
  </r>
  <r>
    <x v="18"/>
    <s v="Cau"/>
    <d v="1899-12-30T13:30:00"/>
    <x v="0"/>
    <n v="0"/>
    <n v="3"/>
    <n v="1600"/>
    <s v="3yoSW"/>
    <s v="3yo"/>
    <n v="475"/>
    <n v="3"/>
    <s v="Beau Rossa"/>
    <s v="OP"/>
    <n v="1.8"/>
    <s v="Will Clarken"/>
    <s v="Jamie Kah"/>
    <m/>
    <n v="3"/>
    <n v="58"/>
    <n v="58"/>
    <m/>
    <m/>
    <m/>
    <x v="1"/>
    <m/>
    <m/>
    <n v="13"/>
    <m/>
    <s v="2nd"/>
    <n v="2"/>
    <n v="1.3"/>
    <n v="100"/>
    <s v=""/>
    <n v="-100"/>
    <x v="0"/>
    <s v="G&lt;6-Dist&lt;1700"/>
    <s v="A"/>
    <x v="3"/>
    <x v="0"/>
    <x v="2"/>
    <s v=""/>
    <n v="-100"/>
    <m/>
    <x v="4"/>
  </r>
  <r>
    <x v="18"/>
    <s v="Cau"/>
    <d v="1899-12-30T14:05:00"/>
    <x v="0"/>
    <n v="0"/>
    <n v="4"/>
    <n v="1600"/>
    <s v="Hcp"/>
    <s v="SW"/>
    <n v="250"/>
    <n v="1"/>
    <s v="Mr Quickie"/>
    <s v="M"/>
    <n v="1.7"/>
    <s v="Phillip Stokes"/>
    <s v="Ben Allen"/>
    <m/>
    <n v="6"/>
    <n v="61"/>
    <n v="61"/>
    <m/>
    <n v="1"/>
    <n v="1"/>
    <x v="1"/>
    <n v="1.9"/>
    <n v="50"/>
    <n v="6"/>
    <m/>
    <s v="2nd"/>
    <n v="2.2000000000000002"/>
    <n v="1.5"/>
    <n v="100"/>
    <s v=""/>
    <n v="-100"/>
    <x v="0"/>
    <s v="G&lt;6-Dist&lt;1700"/>
    <s v="A"/>
    <x v="3"/>
    <x v="0"/>
    <x v="2"/>
    <s v=""/>
    <n v="-100"/>
    <n v="2"/>
    <x v="4"/>
  </r>
  <r>
    <x v="18"/>
    <s v="Cau"/>
    <d v="1899-12-30T14:05:00"/>
    <x v="0"/>
    <n v="0"/>
    <n v="4"/>
    <n v="1600"/>
    <s v="Hcp"/>
    <s v="SW"/>
    <n v="250"/>
    <n v="2"/>
    <s v="So Si Bon"/>
    <s v="OPM"/>
    <n v="3.5"/>
    <s v="Team Hayes"/>
    <s v="William Pike"/>
    <m/>
    <n v="3"/>
    <n v="60"/>
    <n v="60"/>
    <m/>
    <n v="2"/>
    <n v="2"/>
    <x v="2"/>
    <n v="5.2"/>
    <n v="30"/>
    <n v="6"/>
    <m/>
    <s v="WON"/>
    <n v="3.6"/>
    <n v="3.6"/>
    <n v="100"/>
    <n v="360"/>
    <n v="260"/>
    <x v="0"/>
    <s v="G&lt;6-Dist&lt;1700"/>
    <s v="A"/>
    <x v="3"/>
    <x v="0"/>
    <x v="4"/>
    <n v="504"/>
    <n v="364"/>
    <n v="2"/>
    <x v="2"/>
  </r>
  <r>
    <x v="18"/>
    <s v="Cau"/>
    <d v="1899-12-30T14:45:00"/>
    <x v="0"/>
    <n v="0"/>
    <n v="5"/>
    <n v="1100"/>
    <s v="3yoSW"/>
    <s v="3yo"/>
    <n v="150"/>
    <n v="2"/>
    <s v="La Mexicana"/>
    <s v="OPL"/>
    <n v="3.3"/>
    <s v="Anthony  Freedman"/>
    <s v="Jamie Kah"/>
    <m/>
    <n v="2"/>
    <n v="58"/>
    <n v="58"/>
    <m/>
    <m/>
    <m/>
    <x v="1"/>
    <m/>
    <m/>
    <n v="12"/>
    <m/>
    <s v="WON"/>
    <n v="3.1"/>
    <n v="1.3"/>
    <n v="100"/>
    <n v="310"/>
    <n v="210"/>
    <x v="0"/>
    <s v="G&lt;6-Dist&lt;1700"/>
    <s v="A"/>
    <x v="3"/>
    <x v="0"/>
    <x v="5"/>
    <n v="527"/>
    <n v="357"/>
    <m/>
    <x v="0"/>
  </r>
  <r>
    <x v="18"/>
    <s v="Cau"/>
    <d v="1899-12-30T16:05:00"/>
    <x v="0"/>
    <n v="0"/>
    <n v="7"/>
    <n v="1100"/>
    <s v="Hcp"/>
    <s v="No"/>
    <n v="140"/>
    <n v="5"/>
    <s v="Sword Of Mercy"/>
    <s v="OP"/>
    <n v="5"/>
    <s v="Mathew Ellerton "/>
    <s v="Damian Lane"/>
    <m/>
    <n v="4"/>
    <n v="56"/>
    <n v="56"/>
    <m/>
    <n v="1"/>
    <n v="4"/>
    <x v="1"/>
    <n v="4.5999999999999996"/>
    <n v="45"/>
    <n v="11"/>
    <m/>
    <s v="3rd"/>
    <n v="4.4000000000000004"/>
    <n v="1.6"/>
    <n v="100"/>
    <s v=""/>
    <n v="-100"/>
    <x v="0"/>
    <s v="G&lt;6-Dist&lt;1700"/>
    <s v="A"/>
    <x v="3"/>
    <x v="0"/>
    <x v="1"/>
    <s v=""/>
    <n v="-150"/>
    <m/>
    <x v="1"/>
  </r>
  <r>
    <x v="18"/>
    <s v="Randwick"/>
    <d v="1899-12-30T16:30:00"/>
    <x v="2"/>
    <n v="3"/>
    <n v="9"/>
    <n v="1600"/>
    <s v="Mares"/>
    <s v="SW-Mares"/>
    <n v="1000"/>
    <n v="1"/>
    <s v="Probabeel"/>
    <s v="M"/>
    <n v="2.4500000000000002"/>
    <s v="Jamie Richards"/>
    <s v="Kerrin McEvoy"/>
    <m/>
    <n v="6"/>
    <n v="57"/>
    <n v="57"/>
    <m/>
    <n v="1"/>
    <n v="1"/>
    <x v="1"/>
    <n v="3"/>
    <n v="40"/>
    <n v="100"/>
    <m/>
    <s v="2nd"/>
    <n v="2.4500000000000002"/>
    <n v="1.4"/>
    <n v="100"/>
    <s v=""/>
    <n v="-100"/>
    <x v="1"/>
    <s v="G&lt;6-Dist&lt;1700"/>
    <s v="A"/>
    <x v="3"/>
    <x v="0"/>
    <x v="2"/>
    <s v=""/>
    <n v="-100"/>
    <m/>
    <x v="4"/>
  </r>
  <r>
    <x v="18"/>
    <s v="Cau"/>
    <d v="1899-12-30T16:40:00"/>
    <x v="0"/>
    <n v="0"/>
    <n v="8"/>
    <n v="1200"/>
    <s v="Hcp"/>
    <s v="SW"/>
    <n v="250"/>
    <n v="11"/>
    <s v="Paul'S Regret"/>
    <s v="M"/>
    <n v="6"/>
    <s v="Peter Chow"/>
    <s v="Declan Bates"/>
    <m/>
    <n v="9"/>
    <n v="55"/>
    <n v="55"/>
    <m/>
    <n v="3"/>
    <n v="5"/>
    <x v="2"/>
    <n v="5"/>
    <n v="35"/>
    <n v="12"/>
    <m/>
    <s v="2nd"/>
    <n v="6"/>
    <n v="2.1"/>
    <n v="100"/>
    <s v=""/>
    <n v="-100"/>
    <x v="0"/>
    <s v="G&lt;6-Dist&lt;1700"/>
    <s v="A"/>
    <x v="3"/>
    <x v="0"/>
    <x v="2"/>
    <s v=""/>
    <n v="-100"/>
    <m/>
    <x v="6"/>
  </r>
  <r>
    <x v="18"/>
    <s v="Cau"/>
    <d v="1899-12-30T17:20:00"/>
    <x v="0"/>
    <n v="0"/>
    <n v="9"/>
    <n v="1400"/>
    <s v="Mares"/>
    <s v="SW-M"/>
    <n v="150"/>
    <n v="14"/>
    <s v="Good And Proper"/>
    <s v="MOP"/>
    <n v="4.8"/>
    <s v="Mathew Ellerton "/>
    <s v="Daniel Moor"/>
    <m/>
    <n v="2"/>
    <n v="57"/>
    <n v="57"/>
    <m/>
    <n v="1"/>
    <n v="2"/>
    <x v="1"/>
    <n v="4.8"/>
    <n v="40"/>
    <n v="15"/>
    <m/>
    <s v="3rd"/>
    <n v="5.5"/>
    <n v="2"/>
    <n v="100"/>
    <s v=""/>
    <n v="-100"/>
    <x v="0"/>
    <s v="G&lt;6-Dist&lt;1700"/>
    <s v="A"/>
    <x v="3"/>
    <x v="0"/>
    <x v="4"/>
    <s v=""/>
    <n v="-140"/>
    <n v="2"/>
    <x v="2"/>
  </r>
  <r>
    <x v="18"/>
    <s v="Cau"/>
    <d v="1899-12-30T17:20:00"/>
    <x v="0"/>
    <n v="0"/>
    <n v="9"/>
    <n v="1400"/>
    <s v="Mares"/>
    <s v="SW-M"/>
    <n v="150"/>
    <n v="6"/>
    <s v="Thousand Wishes"/>
    <s v="OPM"/>
    <n v="9.5"/>
    <s v="Danny O'Brien"/>
    <s v="Damian Lane"/>
    <m/>
    <n v="1"/>
    <n v="58"/>
    <n v="58"/>
    <m/>
    <n v="2"/>
    <n v="5"/>
    <x v="2"/>
    <n v="5"/>
    <n v="35"/>
    <n v="15"/>
    <m/>
    <s v="WON"/>
    <n v="6.37"/>
    <n v="2.2999999999999998"/>
    <n v="100"/>
    <n v="637"/>
    <n v="537"/>
    <x v="0"/>
    <s v="G&lt;6-Dist&lt;1700"/>
    <s v="A"/>
    <x v="3"/>
    <x v="0"/>
    <x v="2"/>
    <n v="637"/>
    <n v="537"/>
    <n v="2"/>
    <x v="3"/>
  </r>
  <r>
    <x v="19"/>
    <s v="Cau"/>
    <d v="1899-12-30T12:50:00"/>
    <x v="2"/>
    <n v="8"/>
    <n v="2"/>
    <n v="1600"/>
    <s v="3yoF"/>
    <s v="3yo"/>
    <n v="135"/>
    <n v="1"/>
    <s v="Pride Of Jenni"/>
    <s v="L"/>
    <n v="3.8"/>
    <s v="Symon Wilde"/>
    <s v="Jye McNeil"/>
    <m/>
    <n v="9"/>
    <n v="59"/>
    <n v="59"/>
    <m/>
    <m/>
    <m/>
    <x v="1"/>
    <m/>
    <m/>
    <n v="11"/>
    <m/>
    <m/>
    <n v="4"/>
    <m/>
    <n v="100"/>
    <s v=""/>
    <n v="-100"/>
    <x v="0"/>
    <s v="G&lt;6-Dist&lt;1700"/>
    <s v="A"/>
    <x v="3"/>
    <x v="0"/>
    <x v="2"/>
    <s v=""/>
    <n v="-100"/>
    <n v="2"/>
    <x v="2"/>
  </r>
  <r>
    <x v="19"/>
    <s v="Cau"/>
    <d v="1899-12-30T12:50:00"/>
    <x v="2"/>
    <n v="8"/>
    <n v="2"/>
    <n v="1600"/>
    <s v="3yoF"/>
    <s v="3yo"/>
    <n v="135"/>
    <n v="3"/>
    <s v="Brookspire"/>
    <s v="OPM"/>
    <n v="3"/>
    <s v="Chris Waller"/>
    <s v="Michael Walker"/>
    <m/>
    <n v="4"/>
    <n v="55.5"/>
    <n v="55.5"/>
    <m/>
    <m/>
    <m/>
    <x v="2"/>
    <m/>
    <m/>
    <n v="11"/>
    <m/>
    <s v="WON"/>
    <n v="4"/>
    <n v="1.6"/>
    <n v="100"/>
    <n v="400"/>
    <n v="300"/>
    <x v="0"/>
    <s v="G&lt;6-Dist&lt;1700"/>
    <s v="A"/>
    <x v="3"/>
    <x v="0"/>
    <x v="2"/>
    <n v="400"/>
    <n v="300"/>
    <n v="2"/>
    <x v="4"/>
  </r>
  <r>
    <x v="19"/>
    <s v="Cau"/>
    <d v="1899-12-30T14:00:00"/>
    <x v="2"/>
    <n v="8"/>
    <n v="4"/>
    <n v="1100"/>
    <s v="Mares"/>
    <n v="78"/>
    <n v="125"/>
    <n v="3"/>
    <s v="Intrepidacious"/>
    <s v="LOP"/>
    <n v="4.8"/>
    <s v="John O'Shea"/>
    <s v="Laura Lafferty (a3)"/>
    <n v="3"/>
    <n v="8"/>
    <n v="60.5"/>
    <n v="57.5"/>
    <m/>
    <n v="1"/>
    <n v="4"/>
    <x v="2"/>
    <n v="4.8"/>
    <n v="35"/>
    <n v="13"/>
    <m/>
    <s v="WON"/>
    <n v="4.5999999999999996"/>
    <n v="2.1"/>
    <n v="100"/>
    <n v="459.99999999999994"/>
    <n v="359.99999999999994"/>
    <x v="0"/>
    <s v="G&lt;6-Dist&lt;1700"/>
    <s v="A"/>
    <x v="3"/>
    <x v="0"/>
    <x v="1"/>
    <n v="690"/>
    <n v="540"/>
    <m/>
    <x v="5"/>
  </r>
  <r>
    <x v="19"/>
    <s v="Randwick"/>
    <d v="1899-12-30T16:15:00"/>
    <x v="2"/>
    <n v="6"/>
    <n v="8"/>
    <n v="1400"/>
    <s v="Hcp"/>
    <n v="100"/>
    <n v="125"/>
    <n v="12"/>
    <s v="Rocha Clock"/>
    <s v="B"/>
    <n v="8.3000000000000007"/>
    <s v="John O'Shea"/>
    <s v="Rachel King"/>
    <m/>
    <n v="10"/>
    <n v="53"/>
    <n v="53"/>
    <m/>
    <n v="4"/>
    <m/>
    <x v="1"/>
    <n v="5.7"/>
    <n v="20"/>
    <m/>
    <m/>
    <s v="WON"/>
    <n v="6.5"/>
    <n v="2.2000000000000002"/>
    <n v="100"/>
    <n v="650"/>
    <n v="550"/>
    <x v="1"/>
    <s v="G&lt;6-Dist&lt;1700"/>
    <s v="A"/>
    <x v="3"/>
    <x v="0"/>
    <x v="2"/>
    <n v="650"/>
    <n v="550"/>
    <m/>
    <x v="5"/>
  </r>
  <r>
    <x v="19"/>
    <s v="Cau"/>
    <d v="1899-12-30T16:30:00"/>
    <x v="2"/>
    <n v="8"/>
    <n v="8"/>
    <n v="1400"/>
    <s v="Hcp"/>
    <s v="No"/>
    <n v="140"/>
    <n v="6"/>
    <s v="Still A Star"/>
    <s v="OPL"/>
    <n v="3.5"/>
    <s v="Bill Ryan"/>
    <s v="Michael Poy"/>
    <m/>
    <n v="2"/>
    <n v="54"/>
    <n v="54"/>
    <m/>
    <n v="1"/>
    <n v="1"/>
    <x v="1"/>
    <n v="3.7"/>
    <n v="45"/>
    <n v="8"/>
    <m/>
    <s v="WON"/>
    <n v="4.4000000000000004"/>
    <n v="1.7"/>
    <n v="100"/>
    <n v="440.00000000000006"/>
    <n v="340.00000000000006"/>
    <x v="0"/>
    <s v="G&lt;6-Dist&lt;1700"/>
    <s v="A"/>
    <x v="3"/>
    <x v="0"/>
    <x v="1"/>
    <n v="660"/>
    <n v="510"/>
    <m/>
    <x v="1"/>
  </r>
  <r>
    <x v="19"/>
    <s v="Randwick"/>
    <d v="1899-12-30T16:55:00"/>
    <x v="2"/>
    <n v="6"/>
    <n v="9"/>
    <n v="1200"/>
    <s v="Hcp"/>
    <n v="88"/>
    <n v="125"/>
    <n v="12"/>
    <s v="Salina Dreaming"/>
    <s v="OP"/>
    <n v="3.5"/>
    <s v="Angela Davies"/>
    <s v="Kerrin McEvoy"/>
    <m/>
    <n v="2"/>
    <n v="53.5"/>
    <n v="53.5"/>
    <m/>
    <n v="3"/>
    <n v="2"/>
    <x v="1"/>
    <n v="3.9"/>
    <n v="20"/>
    <m/>
    <m/>
    <m/>
    <n v="3.8"/>
    <m/>
    <n v="100"/>
    <s v=""/>
    <n v="-100"/>
    <x v="1"/>
    <s v="G&lt;6-Dist&lt;1700"/>
    <s v="A"/>
    <x v="3"/>
    <x v="0"/>
    <x v="1"/>
    <s v=""/>
    <n v="-150"/>
    <m/>
    <x v="1"/>
  </r>
  <r>
    <x v="19"/>
    <s v="Cau"/>
    <d v="1899-12-30T17:05:00"/>
    <x v="2"/>
    <n v="8"/>
    <n v="9"/>
    <n v="1600"/>
    <s v="Hcp"/>
    <n v="84"/>
    <n v="125"/>
    <n v="14"/>
    <s v="Legionnaire"/>
    <s v="MOP"/>
    <n v="8.8000000000000007"/>
    <s v="John Moloney"/>
    <s v="Teodore Nugent (a1.5)"/>
    <n v="1.5"/>
    <n v="12"/>
    <n v="55.5"/>
    <n v="54"/>
    <m/>
    <n v="4"/>
    <m/>
    <x v="2"/>
    <n v="5.2"/>
    <n v="35"/>
    <n v="13"/>
    <m/>
    <m/>
    <n v="10"/>
    <m/>
    <n v="100"/>
    <s v=""/>
    <n v="-100"/>
    <x v="0"/>
    <s v="G&lt;6-Dist&lt;1700"/>
    <s v="A"/>
    <x v="3"/>
    <x v="0"/>
    <x v="2"/>
    <s v=""/>
    <n v="-100"/>
    <m/>
    <x v="6"/>
  </r>
  <r>
    <x v="20"/>
    <s v="Flem"/>
    <d v="1899-12-30T13:00:00"/>
    <x v="2"/>
    <n v="0"/>
    <n v="1"/>
    <n v="2600"/>
    <s v="Hcp"/>
    <s v="No"/>
    <n v="135"/>
    <n v="6"/>
    <s v="Mohican Heights"/>
    <s v="OPM"/>
    <n v="4"/>
    <s v="Chris Waller"/>
    <s v="Michael Walker"/>
    <m/>
    <n v="2"/>
    <n v="54.5"/>
    <n v="54.5"/>
    <m/>
    <n v="2"/>
    <n v="3"/>
    <x v="2"/>
    <n v="4"/>
    <n v="40"/>
    <n v="5"/>
    <m/>
    <s v="2nd"/>
    <n v="4.4000000000000004"/>
    <n v="2"/>
    <n v="100"/>
    <s v=""/>
    <n v="-100"/>
    <x v="0"/>
    <s v="G&lt;6-Dist&gt;=1700"/>
    <s v="B"/>
    <x v="3"/>
    <x v="0"/>
    <x v="2"/>
    <s v=""/>
    <n v="-100"/>
    <m/>
    <x v="2"/>
  </r>
  <r>
    <x v="20"/>
    <s v="Flem"/>
    <d v="1899-12-30T13:35:00"/>
    <x v="2"/>
    <n v="0"/>
    <n v="2"/>
    <n v="1600"/>
    <s v="Mares"/>
    <n v="84"/>
    <n v="125"/>
    <n v="5"/>
    <s v="Good And Proper"/>
    <s v="OPM"/>
    <n v="4.8"/>
    <s v="Mathew Ellerton "/>
    <s v="Daniel Moor"/>
    <m/>
    <n v="6"/>
    <n v="55"/>
    <n v="55"/>
    <m/>
    <n v="2"/>
    <m/>
    <x v="2"/>
    <n v="4.8"/>
    <n v="40"/>
    <n v="11"/>
    <m/>
    <s v="WON"/>
    <n v="6.3"/>
    <n v="2"/>
    <n v="100"/>
    <n v="630"/>
    <n v="530"/>
    <x v="0"/>
    <s v="G&lt;6-Dist&lt;1700"/>
    <s v="A"/>
    <x v="3"/>
    <x v="0"/>
    <x v="0"/>
    <n v="1260"/>
    <n v="1060"/>
    <m/>
    <x v="0"/>
  </r>
  <r>
    <x v="20"/>
    <s v="Flem"/>
    <d v="1899-12-30T14:10:00"/>
    <x v="2"/>
    <n v="0"/>
    <n v="3"/>
    <n v="1000"/>
    <s v="Hcp"/>
    <s v="No"/>
    <n v="125"/>
    <n v="3"/>
    <s v="Ididitforlove"/>
    <s v="OPM"/>
    <n v="4.2"/>
    <s v="Patrick Payne"/>
    <s v="Madison Lloyd (a3)"/>
    <n v="3"/>
    <n v="7"/>
    <n v="54"/>
    <n v="51"/>
    <m/>
    <n v="1"/>
    <n v="2"/>
    <x v="1"/>
    <n v="3.8"/>
    <n v="40"/>
    <n v="7"/>
    <m/>
    <s v="Ntd"/>
    <n v="3"/>
    <m/>
    <n v="100"/>
    <s v=""/>
    <n v="-100"/>
    <x v="0"/>
    <s v="G&lt;6-Dist&lt;1700"/>
    <s v="A"/>
    <x v="3"/>
    <x v="0"/>
    <x v="4"/>
    <s v=""/>
    <n v="-140"/>
    <n v="2"/>
    <x v="2"/>
  </r>
  <r>
    <x v="20"/>
    <s v="Flem"/>
    <d v="1899-12-30T14:10:00"/>
    <x v="2"/>
    <n v="0"/>
    <n v="3"/>
    <n v="1000"/>
    <s v="Hcp"/>
    <s v="No"/>
    <n v="125"/>
    <n v="5"/>
    <s v="Sartorial Splendor"/>
    <s v="L"/>
    <n v="2.6"/>
    <s v="John Sadler"/>
    <s v="Michael Dee"/>
    <m/>
    <n v="4"/>
    <n v="54"/>
    <n v="54"/>
    <m/>
    <n v="2"/>
    <n v="1"/>
    <x v="2"/>
    <n v="4.5"/>
    <n v="35"/>
    <n v="7"/>
    <m/>
    <s v="WON"/>
    <n v="3"/>
    <n v="1.9"/>
    <n v="100"/>
    <n v="300"/>
    <n v="200"/>
    <x v="0"/>
    <s v="G&lt;6-Dist&lt;1700"/>
    <s v="A"/>
    <x v="3"/>
    <x v="0"/>
    <x v="1"/>
    <n v="450"/>
    <n v="300"/>
    <n v="2"/>
    <x v="7"/>
  </r>
  <r>
    <x v="20"/>
    <s v="Flem"/>
    <d v="1899-12-30T15:20:00"/>
    <x v="2"/>
    <n v="0"/>
    <n v="5"/>
    <n v="1400"/>
    <s v="3yo"/>
    <s v="3yo"/>
    <n v="135"/>
    <n v="1"/>
    <s v="Immortal Love"/>
    <s v="OPM"/>
    <n v="4.2"/>
    <s v="Mick Price "/>
    <s v="Craig Newitt"/>
    <m/>
    <n v="6"/>
    <n v="60"/>
    <n v="60"/>
    <m/>
    <m/>
    <m/>
    <x v="1"/>
    <m/>
    <m/>
    <n v="13"/>
    <m/>
    <m/>
    <n v="4.8"/>
    <m/>
    <n v="100"/>
    <s v=""/>
    <n v="-100"/>
    <x v="0"/>
    <s v="G&lt;6-Dist&lt;1700"/>
    <s v="A"/>
    <x v="3"/>
    <x v="0"/>
    <x v="2"/>
    <s v=""/>
    <n v="-100"/>
    <m/>
    <x v="2"/>
  </r>
  <r>
    <x v="21"/>
    <s v="Hawkesbury"/>
    <d v="1899-12-30T12:25:00"/>
    <x v="2"/>
    <n v="0"/>
    <n v="2"/>
    <n v="1500"/>
    <s v="Hcp"/>
    <n v="78"/>
    <n v="125"/>
    <n v="9"/>
    <s v="Steely"/>
    <s v="OP"/>
    <n v="5.0999999999999996"/>
    <s v="Ryan &amp; Alexiou"/>
    <s v="Joshua Parr"/>
    <m/>
    <n v="4"/>
    <n v="56"/>
    <n v="56"/>
    <m/>
    <n v="5"/>
    <m/>
    <x v="2"/>
    <n v="5"/>
    <n v="20"/>
    <m/>
    <m/>
    <s v="WON"/>
    <n v="6.5"/>
    <n v="1.9"/>
    <n v="100"/>
    <n v="650"/>
    <n v="550"/>
    <x v="1"/>
    <s v="G&lt;6-Dist&lt;1700"/>
    <s v="A"/>
    <x v="4"/>
    <x v="0"/>
    <x v="2"/>
    <n v="650"/>
    <n v="550"/>
    <m/>
    <x v="6"/>
  </r>
  <r>
    <x v="21"/>
    <s v="Hawkesbury"/>
    <d v="1899-12-30T13:35:00"/>
    <x v="2"/>
    <n v="0"/>
    <n v="4"/>
    <n v="1800"/>
    <s v="Hcp"/>
    <n v="78"/>
    <n v="125"/>
    <n v="12"/>
    <s v="Yangtze Rapids"/>
    <s v="OP"/>
    <n v="3.1"/>
    <s v="Chris Waller"/>
    <s v="Kathy O'Hara"/>
    <m/>
    <n v="2"/>
    <n v="52"/>
    <n v="52"/>
    <m/>
    <n v="2"/>
    <m/>
    <x v="2"/>
    <n v="5.0999999999999996"/>
    <n v="20"/>
    <m/>
    <m/>
    <m/>
    <n v="2.8"/>
    <m/>
    <n v="100"/>
    <s v=""/>
    <n v="-100"/>
    <x v="1"/>
    <s v="G&lt;6-Dist&gt;=1700"/>
    <s v="B"/>
    <x v="4"/>
    <x v="0"/>
    <x v="0"/>
    <s v=""/>
    <n v="-200"/>
    <m/>
    <x v="0"/>
  </r>
  <r>
    <x v="21"/>
    <s v="San-H"/>
    <d v="1899-12-30T13:45:00"/>
    <x v="0"/>
    <n v="0"/>
    <n v="4"/>
    <n v="2400"/>
    <s v="Hcp"/>
    <n v="84"/>
    <n v="135"/>
    <n v="7"/>
    <s v="Bondi Sands"/>
    <s v="OP"/>
    <n v="4.3"/>
    <s v="Danny O'Brien"/>
    <s v="Fred W Kersley"/>
    <m/>
    <n v="3"/>
    <n v="54"/>
    <n v="54"/>
    <m/>
    <n v="2"/>
    <m/>
    <x v="1"/>
    <n v="4.8"/>
    <n v="35"/>
    <n v="8"/>
    <m/>
    <m/>
    <n v="4"/>
    <m/>
    <n v="100"/>
    <s v=""/>
    <n v="-100"/>
    <x v="0"/>
    <s v="G&lt;6-Dist&gt;=1700"/>
    <s v="B"/>
    <x v="4"/>
    <x v="0"/>
    <x v="1"/>
    <s v=""/>
    <n v="-150"/>
    <n v="2"/>
    <x v="1"/>
  </r>
  <r>
    <x v="21"/>
    <s v="San-H"/>
    <d v="1899-12-30T13:45:00"/>
    <x v="0"/>
    <n v="0"/>
    <n v="4"/>
    <n v="2400"/>
    <s v="Hcp"/>
    <n v="84"/>
    <n v="135"/>
    <n v="3"/>
    <s v="Grand Promenade"/>
    <s v="OPL"/>
    <n v="2.4"/>
    <s v="Ciaron Maher "/>
    <s v="John Allen"/>
    <m/>
    <n v="4"/>
    <n v="58"/>
    <n v="58"/>
    <m/>
    <n v="1"/>
    <n v="1"/>
    <x v="0"/>
    <n v="5.5"/>
    <n v="30"/>
    <n v="8"/>
    <m/>
    <s v="WON"/>
    <n v="2.25"/>
    <n v="1.2"/>
    <n v="100"/>
    <n v="225"/>
    <n v="125"/>
    <x v="0"/>
    <s v="G&lt;6-Dist&gt;=1700"/>
    <s v="B"/>
    <x v="4"/>
    <x v="0"/>
    <x v="4"/>
    <n v="315"/>
    <n v="175"/>
    <n v="2"/>
    <x v="4"/>
  </r>
  <r>
    <x v="21"/>
    <s v="Hawkesbury"/>
    <d v="1899-12-30T14:10:00"/>
    <x v="2"/>
    <n v="0"/>
    <n v="5"/>
    <n v="1300"/>
    <s v="MARES-SW"/>
    <s v="SW-Mares"/>
    <n v="175"/>
    <n v="5"/>
    <s v="Athiri"/>
    <s v="OP"/>
    <n v="2.9"/>
    <s v="James Cummings"/>
    <s v="Joshua Parr"/>
    <m/>
    <n v="1"/>
    <n v="57"/>
    <n v="57"/>
    <m/>
    <n v="2"/>
    <n v="2"/>
    <x v="2"/>
    <n v="4.2"/>
    <n v="30"/>
    <m/>
    <m/>
    <m/>
    <n v="2.9"/>
    <m/>
    <n v="100"/>
    <s v=""/>
    <n v="-100"/>
    <x v="1"/>
    <s v="G&lt;6-Dist&lt;1700"/>
    <s v="A"/>
    <x v="4"/>
    <x v="0"/>
    <x v="5"/>
    <s v=""/>
    <n v="-170"/>
    <m/>
    <x v="5"/>
  </r>
  <r>
    <x v="21"/>
    <s v="San-H"/>
    <d v="1899-12-30T14:20:00"/>
    <x v="0"/>
    <n v="0"/>
    <n v="5"/>
    <n v="1400"/>
    <s v="Hcp"/>
    <s v="No"/>
    <n v="125"/>
    <n v="5"/>
    <s v="Biometric"/>
    <s v="M"/>
    <n v="6"/>
    <s v="Team Hayes"/>
    <s v="Blaike McDougall"/>
    <m/>
    <n v="7"/>
    <n v="54"/>
    <n v="54"/>
    <m/>
    <n v="1"/>
    <n v="4"/>
    <x v="1"/>
    <n v="4"/>
    <n v="40"/>
    <n v="8"/>
    <m/>
    <s v="3rd"/>
    <n v="6"/>
    <n v="1.9"/>
    <n v="100"/>
    <s v=""/>
    <n v="-100"/>
    <x v="0"/>
    <s v="G&lt;6-Dist&lt;1700"/>
    <s v="A"/>
    <x v="4"/>
    <x v="0"/>
    <x v="2"/>
    <s v=""/>
    <n v="-100"/>
    <m/>
    <x v="5"/>
  </r>
  <r>
    <x v="21"/>
    <s v="Hawkesbury"/>
    <d v="1899-12-30T16:05:00"/>
    <x v="2"/>
    <n v="0"/>
    <n v="8"/>
    <n v="1600"/>
    <s v="Hcp"/>
    <m/>
    <n v="200"/>
    <n v="7"/>
    <s v="Royal Celebration"/>
    <s v="M"/>
    <n v="3"/>
    <s v="Ron Quinton"/>
    <s v="Sam Clipperton"/>
    <m/>
    <n v="4"/>
    <n v="55"/>
    <n v="55"/>
    <m/>
    <n v="4"/>
    <n v="2"/>
    <x v="2"/>
    <n v="4.9000000000000004"/>
    <n v="30"/>
    <m/>
    <m/>
    <s v="2nd"/>
    <n v="3"/>
    <n v="1.6"/>
    <n v="100"/>
    <s v=""/>
    <n v="-100"/>
    <x v="1"/>
    <s v="G&lt;6-Dist&lt;1700"/>
    <s v="A"/>
    <x v="4"/>
    <x v="0"/>
    <x v="3"/>
    <s v=""/>
    <n v="-120"/>
    <m/>
    <x v="4"/>
  </r>
  <r>
    <x v="21"/>
    <s v="San-H"/>
    <d v="1899-12-30T16:20:00"/>
    <x v="0"/>
    <n v="0"/>
    <n v="8"/>
    <n v="1700"/>
    <s v="Hcp"/>
    <n v="84"/>
    <n v="125"/>
    <n v="7"/>
    <s v="Spring Choice"/>
    <s v="BM"/>
    <n v="3.3"/>
    <s v="Leon  Corstens"/>
    <s v="Lachlan King (a2)"/>
    <n v="2"/>
    <n v="8"/>
    <n v="56"/>
    <n v="54"/>
    <m/>
    <n v="1"/>
    <m/>
    <x v="2"/>
    <n v="5.2"/>
    <n v="30"/>
    <n v="9"/>
    <m/>
    <s v="WON"/>
    <n v="4.5999999999999996"/>
    <n v="1.6"/>
    <n v="100"/>
    <n v="459.99999999999994"/>
    <n v="359.99999999999994"/>
    <x v="0"/>
    <s v="G&lt;6-Dist&gt;=1700"/>
    <s v="B"/>
    <x v="4"/>
    <x v="0"/>
    <x v="2"/>
    <n v="459.99999999999994"/>
    <n v="359.99999999999994"/>
    <m/>
    <x v="2"/>
  </r>
  <r>
    <x v="21"/>
    <s v="Hawkesbury"/>
    <d v="1899-12-30T16:45:00"/>
    <x v="2"/>
    <n v="0"/>
    <n v="9"/>
    <n v="1300"/>
    <s v="Hcp"/>
    <n v="78"/>
    <n v="125"/>
    <n v="6"/>
    <s v="Grande Rumore"/>
    <s v="M"/>
    <n v="2.6"/>
    <s v="Kris Lees"/>
    <s v="Jason Collett"/>
    <m/>
    <n v="1"/>
    <n v="56"/>
    <n v="56"/>
    <m/>
    <n v="1"/>
    <m/>
    <x v="1"/>
    <n v="2.9"/>
    <n v="40"/>
    <m/>
    <m/>
    <s v="3rd"/>
    <n v="2.9"/>
    <n v="1.6"/>
    <n v="100"/>
    <s v=""/>
    <n v="-100"/>
    <x v="1"/>
    <s v="G&lt;6-Dist&lt;1700"/>
    <s v="A"/>
    <x v="4"/>
    <x v="0"/>
    <x v="1"/>
    <s v=""/>
    <n v="-150"/>
    <m/>
    <x v="8"/>
  </r>
  <r>
    <x v="22"/>
    <s v="Gosford"/>
    <d v="1899-12-30T14:40:00"/>
    <x v="5"/>
    <n v="0"/>
    <n v="6"/>
    <n v="1200"/>
    <s v="Hcp"/>
    <m/>
    <n v="150"/>
    <n v="4"/>
    <s v="Enchanted Heart"/>
    <s v="M"/>
    <n v="3.5"/>
    <s v="Kris Lees"/>
    <s v="Jason Collett"/>
    <m/>
    <n v="3"/>
    <n v="54"/>
    <n v="54"/>
    <m/>
    <n v="2"/>
    <m/>
    <x v="1"/>
    <n v="4.7"/>
    <n v="20"/>
    <n v="100"/>
    <m/>
    <s v="WON"/>
    <n v="2.8"/>
    <n v="1.9"/>
    <n v="100"/>
    <n v="280"/>
    <n v="180"/>
    <x v="1"/>
    <s v="G&gt;=6-Dist&lt;1700"/>
    <s v="C"/>
    <x v="4"/>
    <x v="0"/>
    <x v="1"/>
    <n v="420"/>
    <n v="270"/>
    <m/>
    <x v="1"/>
  </r>
  <r>
    <x v="22"/>
    <s v="Gosford"/>
    <d v="1899-12-30T16:00:00"/>
    <x v="5"/>
    <n v="0"/>
    <n v="8"/>
    <n v="1600"/>
    <s v="Hcp"/>
    <m/>
    <n v="500"/>
    <n v="12"/>
    <s v="Brutality"/>
    <s v="B"/>
    <n v="9.5"/>
    <s v="Joseph Pride"/>
    <s v="Kathy O'Hara"/>
    <m/>
    <n v="10"/>
    <n v="52"/>
    <n v="52"/>
    <m/>
    <n v="3"/>
    <n v="3"/>
    <x v="1"/>
    <n v="5.2"/>
    <n v="20"/>
    <m/>
    <m/>
    <s v="3rd"/>
    <n v="14"/>
    <n v="3.9"/>
    <n v="100"/>
    <s v=""/>
    <n v="-100"/>
    <x v="1"/>
    <s v="G&gt;=6-Dist&lt;1700"/>
    <s v="C"/>
    <x v="4"/>
    <x v="0"/>
    <x v="2"/>
    <s v=""/>
    <n v="-100"/>
    <m/>
    <x v="5"/>
  </r>
  <r>
    <x v="23"/>
    <s v="Flem"/>
    <d v="1899-12-30T12:55:00"/>
    <x v="1"/>
    <n v="2"/>
    <n v="3"/>
    <n v="1000"/>
    <s v="Hcp"/>
    <s v="No"/>
    <n v="125"/>
    <n v="2"/>
    <s v="Ididitforlove"/>
    <s v="M"/>
    <n v="3.4"/>
    <s v="Patrick Payne"/>
    <s v="Lachlan Neindorf (a2)"/>
    <n v="2"/>
    <n v="1"/>
    <n v="56.5"/>
    <n v="54.5"/>
    <m/>
    <n v="1"/>
    <n v="1"/>
    <x v="1"/>
    <n v="4"/>
    <n v="45"/>
    <n v="8"/>
    <m/>
    <m/>
    <n v="4.4000000000000004"/>
    <m/>
    <n v="100"/>
    <s v=""/>
    <n v="-100"/>
    <x v="0"/>
    <s v="G&gt;=6-Dist&lt;1700"/>
    <s v="C"/>
    <x v="4"/>
    <x v="0"/>
    <x v="3"/>
    <s v=""/>
    <n v="-120"/>
    <m/>
    <x v="8"/>
  </r>
  <r>
    <x v="23"/>
    <s v="ROSEHILL"/>
    <d v="1899-12-30T15:10:00"/>
    <x v="1"/>
    <n v="0"/>
    <n v="7"/>
    <n v="1100"/>
    <s v="Hcp"/>
    <m/>
    <n v="140"/>
    <n v="13"/>
    <s v="Fituese"/>
    <s v="M"/>
    <n v="2.2000000000000002"/>
    <s v="John Thompson"/>
    <s v="Rachel King"/>
    <m/>
    <n v="8"/>
    <n v="53"/>
    <n v="53"/>
    <m/>
    <m/>
    <n v="1"/>
    <x v="1"/>
    <n v="2.9"/>
    <n v="20"/>
    <m/>
    <m/>
    <m/>
    <n v="3"/>
    <m/>
    <n v="100"/>
    <s v=""/>
    <n v="-100"/>
    <x v="1"/>
    <s v="G&gt;=6-Dist&lt;1700"/>
    <s v="C"/>
    <x v="4"/>
    <x v="0"/>
    <x v="1"/>
    <s v=""/>
    <n v="-150"/>
    <m/>
    <x v="2"/>
  </r>
  <r>
    <x v="23"/>
    <s v="Flem"/>
    <d v="1899-12-30T16:08:00"/>
    <x v="1"/>
    <n v="2"/>
    <n v="8"/>
    <n v="1400"/>
    <s v="Hcp"/>
    <s v="No"/>
    <n v="125"/>
    <n v="1"/>
    <s v="Reykjavik"/>
    <s v="M"/>
    <n v="6.2"/>
    <s v="Lindsey Smith"/>
    <s v="Lachlan Neindorf (a2)"/>
    <n v="2"/>
    <n v="3"/>
    <n v="59"/>
    <n v="57"/>
    <m/>
    <n v="1"/>
    <n v="1"/>
    <x v="1"/>
    <n v="4.4000000000000004"/>
    <n v="40"/>
    <n v="8"/>
    <m/>
    <s v="3rd"/>
    <n v="6.5"/>
    <n v="2"/>
    <n v="100"/>
    <s v=""/>
    <n v="-100"/>
    <x v="0"/>
    <s v="G&gt;=6-Dist&lt;1700"/>
    <s v="C"/>
    <x v="4"/>
    <x v="0"/>
    <x v="2"/>
    <s v=""/>
    <n v="-100"/>
    <n v="2"/>
    <x v="5"/>
  </r>
  <r>
    <x v="23"/>
    <s v="Flem"/>
    <d v="1899-12-30T16:08:00"/>
    <x v="1"/>
    <n v="2"/>
    <n v="8"/>
    <n v="1400"/>
    <s v="Hcp"/>
    <s v="No"/>
    <n v="125"/>
    <n v="7"/>
    <s v="Yulong January"/>
    <s v="OPL"/>
    <n v="3.3"/>
    <s v="Ciaron Maher "/>
    <s v="Mark Zahra"/>
    <m/>
    <n v="7"/>
    <n v="56.5"/>
    <n v="56.5"/>
    <m/>
    <n v="2"/>
    <n v="2"/>
    <x v="2"/>
    <n v="4.8"/>
    <n v="30"/>
    <n v="8"/>
    <m/>
    <s v="WON"/>
    <n v="3.7"/>
    <n v="1.4"/>
    <n v="100"/>
    <n v="370"/>
    <n v="270"/>
    <x v="0"/>
    <s v="G&gt;=6-Dist&lt;1700"/>
    <s v="C"/>
    <x v="4"/>
    <x v="0"/>
    <x v="2"/>
    <n v="370"/>
    <n v="270"/>
    <n v="2"/>
    <x v="2"/>
  </r>
  <r>
    <x v="24"/>
    <s v="Flem"/>
    <d v="1899-12-30T12:20:00"/>
    <x v="2"/>
    <n v="5"/>
    <n v="2"/>
    <n v="1600"/>
    <s v="Hcp"/>
    <s v="No"/>
    <n v="125"/>
    <n v="2"/>
    <s v="Holbien"/>
    <s v="OPL"/>
    <n v="1.7"/>
    <s v="Steve Richards"/>
    <s v="Laura Lafferty (a3)"/>
    <n v="3"/>
    <n v="6"/>
    <n v="57.5"/>
    <n v="54.5"/>
    <m/>
    <n v="1"/>
    <n v="3"/>
    <x v="1"/>
    <n v="2.5"/>
    <n v="50"/>
    <n v="8"/>
    <m/>
    <m/>
    <n v="2.6"/>
    <m/>
    <n v="100"/>
    <s v=""/>
    <n v="-100"/>
    <x v="0"/>
    <s v="G&lt;6-Dist&lt;1700"/>
    <s v="A"/>
    <x v="4"/>
    <x v="0"/>
    <x v="2"/>
    <s v=""/>
    <n v="-100"/>
    <m/>
    <x v="4"/>
  </r>
  <r>
    <x v="24"/>
    <s v="Flem"/>
    <d v="1899-12-30T13:30:00"/>
    <x v="2"/>
    <n v="5"/>
    <n v="4"/>
    <n v="2500"/>
    <s v="Hcp"/>
    <n v="84"/>
    <n v="135"/>
    <n v="3"/>
    <s v="Wyclif"/>
    <s v="MOP"/>
    <n v="4.2"/>
    <s v="Danny O'Brien"/>
    <s v="Damien Oliver"/>
    <m/>
    <n v="3"/>
    <n v="57.5"/>
    <n v="57.5"/>
    <m/>
    <n v="2"/>
    <n v="1"/>
    <x v="2"/>
    <n v="4.5999999999999996"/>
    <n v="35"/>
    <n v="8"/>
    <m/>
    <m/>
    <n v="4.8"/>
    <m/>
    <n v="100"/>
    <s v=""/>
    <n v="-100"/>
    <x v="0"/>
    <s v="G&lt;6-Dist&gt;=1700"/>
    <s v="B"/>
    <x v="4"/>
    <x v="0"/>
    <x v="2"/>
    <s v=""/>
    <n v="-100"/>
    <m/>
    <x v="2"/>
  </r>
  <r>
    <x v="24"/>
    <s v="ROSEHILL"/>
    <d v="1899-12-30T13:45:00"/>
    <x v="3"/>
    <n v="3"/>
    <n v="5"/>
    <n v="1200"/>
    <s v="Mares"/>
    <n v="78"/>
    <n v="125"/>
    <n v="10"/>
    <s v="Sahra"/>
    <s v="M"/>
    <n v="5.2"/>
    <s v="P &amp; P Snowden"/>
    <s v="Rachel King"/>
    <m/>
    <n v="8"/>
    <n v="55.5"/>
    <n v="55.5"/>
    <m/>
    <n v="4"/>
    <m/>
    <x v="2"/>
    <n v="5.6"/>
    <n v="20"/>
    <m/>
    <m/>
    <m/>
    <n v="6.5"/>
    <m/>
    <n v="100"/>
    <s v=""/>
    <n v="-100"/>
    <x v="1"/>
    <s v="G&lt;6-Dist&lt;1700"/>
    <s v="A"/>
    <x v="4"/>
    <x v="0"/>
    <x v="2"/>
    <s v=""/>
    <n v="-100"/>
    <m/>
    <x v="4"/>
  </r>
  <r>
    <x v="24"/>
    <s v="Flem"/>
    <d v="1899-12-30T16:40:00"/>
    <x v="2"/>
    <n v="5"/>
    <n v="9"/>
    <n v="1800"/>
    <s v="Hcp"/>
    <n v="84"/>
    <n v="125"/>
    <n v="12"/>
    <s v="Zachaz"/>
    <s v="BM"/>
    <n v="3.4"/>
    <s v="Ciaron Maher "/>
    <s v="Jamie Kah"/>
    <m/>
    <n v="5"/>
    <n v="56"/>
    <n v="56"/>
    <m/>
    <n v="1"/>
    <m/>
    <x v="2"/>
    <n v="5.4"/>
    <n v="25"/>
    <n v="16"/>
    <m/>
    <m/>
    <n v="3"/>
    <m/>
    <n v="100"/>
    <s v=""/>
    <n v="-100"/>
    <x v="0"/>
    <s v="G&lt;6-Dist&gt;=1700"/>
    <s v="B"/>
    <x v="4"/>
    <x v="0"/>
    <x v="2"/>
    <s v=""/>
    <n v="-100"/>
    <m/>
    <x v="2"/>
  </r>
  <r>
    <x v="25"/>
    <s v="Randwick"/>
    <d v="1899-12-30T13:10:00"/>
    <x v="3"/>
    <n v="0"/>
    <n v="4"/>
    <n v="1400"/>
    <s v="Mares"/>
    <n v="78"/>
    <n v="125"/>
    <n v="6"/>
    <s v="Snippy Fox"/>
    <s v="OP"/>
    <n v="6.6"/>
    <s v="Joseph Pride"/>
    <s v="Jay Ford"/>
    <m/>
    <n v="2"/>
    <n v="57.5"/>
    <n v="57.5"/>
    <m/>
    <n v="1"/>
    <n v="1"/>
    <x v="1"/>
    <n v="4.5"/>
    <n v="30"/>
    <n v="200"/>
    <m/>
    <m/>
    <n v="6.5"/>
    <m/>
    <n v="100"/>
    <s v=""/>
    <n v="-100"/>
    <x v="1"/>
    <s v="G&lt;6-Dist&lt;1700"/>
    <s v="A"/>
    <x v="4"/>
    <x v="0"/>
    <x v="2"/>
    <s v=""/>
    <n v="-100"/>
    <m/>
    <x v="4"/>
  </r>
  <r>
    <x v="25"/>
    <s v="Cau"/>
    <d v="1899-12-30T13:30:00"/>
    <x v="2"/>
    <n v="3"/>
    <n v="4"/>
    <n v="1200"/>
    <s v="Mares"/>
    <n v="84"/>
    <n v="125"/>
    <n v="3"/>
    <s v="Bons Abroad"/>
    <s v="M"/>
    <n v="7"/>
    <s v="Kevin Corstens"/>
    <s v="Brett Prebble"/>
    <m/>
    <n v="13"/>
    <n v="58.5"/>
    <n v="58.5"/>
    <m/>
    <n v="1"/>
    <n v="3"/>
    <x v="0"/>
    <n v="5.5"/>
    <n v="30"/>
    <n v="14"/>
    <m/>
    <m/>
    <n v="5.5"/>
    <m/>
    <n v="100"/>
    <s v=""/>
    <n v="-100"/>
    <x v="0"/>
    <s v="G&lt;6-Dist&lt;1700"/>
    <s v="A"/>
    <x v="4"/>
    <x v="0"/>
    <x v="2"/>
    <s v=""/>
    <n v="-100"/>
    <m/>
    <x v="6"/>
  </r>
  <r>
    <x v="25"/>
    <s v="Cau"/>
    <d v="1899-12-30T14:10:00"/>
    <x v="2"/>
    <n v="3"/>
    <n v="5"/>
    <n v="1400"/>
    <s v="Hcp"/>
    <n v="84"/>
    <n v="125"/>
    <n v="4"/>
    <s v="Adelaide Ace"/>
    <s v="OP"/>
    <n v="5"/>
    <s v="Lindsey Smith"/>
    <s v="Lachlan Neindorf (a2)"/>
    <n v="2"/>
    <n v="3"/>
    <n v="60"/>
    <n v="58"/>
    <m/>
    <n v="2"/>
    <n v="2"/>
    <x v="1"/>
    <n v="4.8"/>
    <n v="40"/>
    <n v="12"/>
    <m/>
    <s v="2nd"/>
    <n v="5"/>
    <n v="2"/>
    <n v="100"/>
    <s v=""/>
    <n v="-100"/>
    <x v="0"/>
    <s v="G&lt;6-Dist&lt;1700"/>
    <s v="A"/>
    <x v="4"/>
    <x v="0"/>
    <x v="1"/>
    <s v=""/>
    <n v="-150"/>
    <n v="2"/>
    <x v="1"/>
  </r>
  <r>
    <x v="25"/>
    <s v="Cau"/>
    <d v="1899-12-30T14:10:00"/>
    <x v="2"/>
    <n v="3"/>
    <n v="5"/>
    <n v="1400"/>
    <s v="Hcp"/>
    <n v="84"/>
    <n v="125"/>
    <n v="6"/>
    <s v="Biometric"/>
    <s v="MOP"/>
    <n v="8.5"/>
    <s v="Team Hayes"/>
    <s v="Harry Coffey"/>
    <m/>
    <n v="1"/>
    <n v="60"/>
    <n v="60"/>
    <m/>
    <n v="1"/>
    <m/>
    <x v="2"/>
    <n v="5"/>
    <n v="35"/>
    <n v="14"/>
    <m/>
    <s v="WON"/>
    <n v="13"/>
    <n v="3.7"/>
    <n v="100"/>
    <n v="1300"/>
    <n v="1200"/>
    <x v="0"/>
    <s v="G&lt;6-Dist&lt;1700"/>
    <s v="A"/>
    <x v="4"/>
    <x v="0"/>
    <x v="2"/>
    <n v="1300"/>
    <n v="1200"/>
    <n v="2"/>
    <x v="3"/>
  </r>
  <r>
    <x v="25"/>
    <s v="Cau"/>
    <d v="1899-12-30T16:10:00"/>
    <x v="2"/>
    <n v="3"/>
    <n v="8"/>
    <n v="1600"/>
    <s v="3yo"/>
    <s v="3yo"/>
    <n v="135"/>
    <n v="5"/>
    <s v="Riot And Rose"/>
    <s v="MOP"/>
    <n v="3.4"/>
    <s v="Peter G Moody"/>
    <s v="Damien Oliver"/>
    <m/>
    <n v="11"/>
    <n v="57"/>
    <n v="57"/>
    <m/>
    <m/>
    <m/>
    <x v="1"/>
    <m/>
    <m/>
    <n v="13"/>
    <m/>
    <s v="WON"/>
    <n v="2.7"/>
    <n v="1.6"/>
    <n v="100"/>
    <n v="270"/>
    <n v="170"/>
    <x v="0"/>
    <s v="G&lt;6-Dist&lt;1700"/>
    <s v="A"/>
    <x v="4"/>
    <x v="0"/>
    <x v="2"/>
    <n v="270"/>
    <n v="170"/>
    <m/>
    <x v="2"/>
  </r>
  <r>
    <x v="25"/>
    <s v="Cau"/>
    <d v="1899-12-30T16:40:00"/>
    <x v="2"/>
    <n v="3"/>
    <n v="9"/>
    <n v="1100"/>
    <s v="Hcp"/>
    <s v="No"/>
    <n v="125"/>
    <n v="9"/>
    <s v="Muntaseera"/>
    <s v="M"/>
    <n v="4.2"/>
    <s v="Ciaron Maher "/>
    <s v="Matt Cartwright (a3)"/>
    <n v="3"/>
    <n v="4"/>
    <n v="54"/>
    <n v="51"/>
    <m/>
    <n v="2"/>
    <n v="1"/>
    <x v="1"/>
    <n v="3.8"/>
    <n v="45"/>
    <n v="9"/>
    <m/>
    <s v="2nd"/>
    <n v="2.4500000000000002"/>
    <n v="1.2"/>
    <n v="100"/>
    <s v=""/>
    <n v="-100"/>
    <x v="0"/>
    <s v="G&lt;6-Dist&lt;1700"/>
    <s v="A"/>
    <x v="4"/>
    <x v="0"/>
    <x v="2"/>
    <s v=""/>
    <n v="-100"/>
    <n v="2"/>
    <x v="2"/>
  </r>
  <r>
    <x v="25"/>
    <s v="Cau"/>
    <d v="1899-12-30T16:40:00"/>
    <x v="2"/>
    <n v="3"/>
    <n v="9"/>
    <n v="1100"/>
    <s v="Hcp"/>
    <s v="No"/>
    <n v="125"/>
    <n v="2"/>
    <s v="The Inevitable"/>
    <s v="M"/>
    <n v="6.5"/>
    <s v="Scott Brunton"/>
    <s v="Sigrid Carr"/>
    <m/>
    <n v="5"/>
    <n v="59"/>
    <n v="59"/>
    <m/>
    <n v="4"/>
    <n v="3"/>
    <x v="2"/>
    <n v="4.5999999999999996"/>
    <n v="35"/>
    <n v="9"/>
    <m/>
    <m/>
    <n v="7.5"/>
    <m/>
    <n v="100"/>
    <s v=""/>
    <n v="-100"/>
    <x v="0"/>
    <s v="G&lt;6-Dist&lt;1700"/>
    <s v="A"/>
    <x v="4"/>
    <x v="0"/>
    <x v="2"/>
    <s v=""/>
    <n v="-100"/>
    <n v="2"/>
    <x v="6"/>
  </r>
  <r>
    <x v="25"/>
    <s v="Cau"/>
    <d v="1899-12-30T16:50:00"/>
    <x v="2"/>
    <n v="3"/>
    <n v="6"/>
    <n v="2000"/>
    <s v="Hcp"/>
    <s v="No"/>
    <n v="135"/>
    <n v="4"/>
    <s v="Yonkers"/>
    <s v="OPM"/>
    <n v="2.2999999999999998"/>
    <s v="Chris Waller"/>
    <s v="Damien Thornton"/>
    <m/>
    <n v="3"/>
    <n v="56.5"/>
    <n v="56.5"/>
    <m/>
    <n v="1"/>
    <n v="2"/>
    <x v="0"/>
    <n v="5.2"/>
    <n v="30"/>
    <n v="8"/>
    <m/>
    <s v="WON"/>
    <n v="2.8"/>
    <n v="1.5"/>
    <n v="100"/>
    <n v="280"/>
    <n v="180"/>
    <x v="0"/>
    <s v="G&lt;6-Dist&gt;=1700"/>
    <s v="B"/>
    <x v="4"/>
    <x v="0"/>
    <x v="4"/>
    <n v="392"/>
    <n v="252"/>
    <m/>
    <x v="4"/>
  </r>
  <r>
    <x v="26"/>
    <s v="Flem"/>
    <d v="1899-12-30T11:40:00"/>
    <x v="2"/>
    <n v="8"/>
    <n v="1"/>
    <n v="2500"/>
    <s v="Hcp"/>
    <s v="No"/>
    <n v="135"/>
    <n v="2"/>
    <s v="Grand Promenade"/>
    <s v="LOP"/>
    <n v="1.2"/>
    <s v="Ciaron Maher "/>
    <s v="Jamie Kah"/>
    <m/>
    <n v="2"/>
    <n v="55"/>
    <n v="55"/>
    <m/>
    <n v="1"/>
    <n v="1"/>
    <x v="1"/>
    <n v="1.8"/>
    <n v="50"/>
    <n v="6"/>
    <m/>
    <s v="WON"/>
    <n v="1.35"/>
    <n v="1.1000000000000001"/>
    <n v="100"/>
    <n v="135"/>
    <n v="35"/>
    <x v="0"/>
    <s v="G&lt;6-Dist&gt;=1700"/>
    <s v="B"/>
    <x v="5"/>
    <x v="0"/>
    <x v="2"/>
    <n v="135"/>
    <n v="35"/>
    <n v="2"/>
    <x v="4"/>
  </r>
  <r>
    <x v="26"/>
    <s v="Flem"/>
    <d v="1899-12-30T11:40:00"/>
    <x v="2"/>
    <n v="8"/>
    <n v="1"/>
    <n v="2500"/>
    <s v="Hcp"/>
    <s v="No"/>
    <n v="135"/>
    <n v="1"/>
    <s v="Haky"/>
    <s v="OPL"/>
    <n v="5.5"/>
    <s v="Archie Alexander"/>
    <s v="Ben Allen"/>
    <m/>
    <n v="6"/>
    <n v="60"/>
    <n v="60"/>
    <m/>
    <n v="2"/>
    <n v="2"/>
    <x v="2"/>
    <n v="5"/>
    <m/>
    <n v="6"/>
    <m/>
    <m/>
    <n v="7"/>
    <m/>
    <n v="100"/>
    <s v=""/>
    <n v="-100"/>
    <x v="0"/>
    <s v="G&lt;6-Dist&gt;=1700"/>
    <s v="B"/>
    <x v="5"/>
    <x v="0"/>
    <x v="2"/>
    <s v=""/>
    <n v="-100"/>
    <n v="2"/>
    <x v="6"/>
  </r>
  <r>
    <x v="26"/>
    <s v="Flem"/>
    <d v="1899-12-30T12:15:00"/>
    <x v="2"/>
    <n v="8"/>
    <n v="2"/>
    <n v="1400"/>
    <s v="Mares"/>
    <n v="84"/>
    <n v="125"/>
    <n v="3"/>
    <s v="Snickerdoodledandy"/>
    <s v="B"/>
    <n v="2.7"/>
    <s v="Peter G Moody"/>
    <s v="Jamie Kah"/>
    <m/>
    <n v="9"/>
    <n v="56.5"/>
    <n v="56.5"/>
    <m/>
    <n v="1"/>
    <n v="3"/>
    <x v="1"/>
    <n v="4.2"/>
    <n v="40"/>
    <n v="9"/>
    <m/>
    <s v="WON"/>
    <n v="3.3"/>
    <n v="1.5"/>
    <n v="100"/>
    <n v="330"/>
    <n v="230"/>
    <x v="0"/>
    <s v="G&lt;6-Dist&lt;1700"/>
    <s v="A"/>
    <x v="5"/>
    <x v="0"/>
    <x v="1"/>
    <n v="495"/>
    <n v="345"/>
    <n v="2"/>
    <x v="7"/>
  </r>
  <r>
    <x v="26"/>
    <s v="Flem"/>
    <d v="1899-12-30T12:15:00"/>
    <x v="2"/>
    <n v="8"/>
    <n v="2"/>
    <n v="1400"/>
    <s v="Mares"/>
    <n v="84"/>
    <n v="125"/>
    <n v="2"/>
    <s v="La Vina"/>
    <s v="OP"/>
    <n v="3.3"/>
    <s v="Lindsey Smith"/>
    <s v="Damien Oliver"/>
    <m/>
    <n v="5"/>
    <n v="57"/>
    <n v="57"/>
    <m/>
    <n v="2"/>
    <m/>
    <x v="2"/>
    <n v="4.5"/>
    <n v="40"/>
    <n v="9"/>
    <m/>
    <m/>
    <n v="3.5"/>
    <m/>
    <n v="100"/>
    <s v=""/>
    <n v="-100"/>
    <x v="0"/>
    <s v="G&lt;6-Dist&lt;1700"/>
    <s v="A"/>
    <x v="5"/>
    <x v="0"/>
    <x v="4"/>
    <s v=""/>
    <n v="-140"/>
    <n v="2"/>
    <x v="2"/>
  </r>
  <r>
    <x v="26"/>
    <s v="ROSEHILL"/>
    <d v="1899-12-30T13:40:00"/>
    <x v="4"/>
    <n v="6"/>
    <n v="5"/>
    <n v="1200"/>
    <s v="Hcp"/>
    <n v="78"/>
    <n v="125"/>
    <n v="5"/>
    <s v="He'S A Hotshot"/>
    <s v="OP"/>
    <n v="8.6999999999999993"/>
    <s v="Bjorn Baker"/>
    <s v="Brenton Avdulla"/>
    <m/>
    <n v="7"/>
    <n v="58"/>
    <n v="58"/>
    <m/>
    <n v="3"/>
    <m/>
    <x v="1"/>
    <n v="5.2"/>
    <n v="20"/>
    <m/>
    <m/>
    <m/>
    <n v="11"/>
    <m/>
    <n v="100"/>
    <s v=""/>
    <n v="-100"/>
    <x v="1"/>
    <s v="G&gt;=6-Dist&lt;1700"/>
    <s v="C"/>
    <x v="5"/>
    <x v="0"/>
    <x v="2"/>
    <s v=""/>
    <n v="-100"/>
    <m/>
    <x v="5"/>
  </r>
  <r>
    <x v="26"/>
    <s v="Flem"/>
    <d v="1899-12-30T14:45:00"/>
    <x v="2"/>
    <n v="8"/>
    <n v="6"/>
    <n v="1400"/>
    <s v="3yo"/>
    <s v="3yo"/>
    <n v="135"/>
    <n v="10"/>
    <s v="Four Leaf Riot"/>
    <s v="OPL"/>
    <n v="4"/>
    <s v="Scott Cameron"/>
    <s v="Fred Kersley"/>
    <m/>
    <n v="7"/>
    <n v="54"/>
    <n v="54"/>
    <m/>
    <m/>
    <m/>
    <x v="1"/>
    <m/>
    <m/>
    <n v="10"/>
    <m/>
    <s v="3rd"/>
    <n v="3.6"/>
    <n v="2"/>
    <n v="100"/>
    <s v=""/>
    <n v="-100"/>
    <x v="0"/>
    <s v="G&lt;6-Dist&lt;1700"/>
    <s v="A"/>
    <x v="5"/>
    <x v="0"/>
    <x v="2"/>
    <s v=""/>
    <n v="-100"/>
    <m/>
    <x v="2"/>
  </r>
  <r>
    <x v="27"/>
    <s v="San-H"/>
    <d v="1899-12-30T16:35:00"/>
    <x v="6"/>
    <n v="0"/>
    <n v="9"/>
    <n v="1000"/>
    <s v="Hcp"/>
    <s v="No"/>
    <n v="125"/>
    <n v="12"/>
    <s v="Zipping Boy"/>
    <s v="OP"/>
    <n v="3.6"/>
    <s v="Jerome Hunter"/>
    <s v="Will Price (a2)"/>
    <n v="2"/>
    <n v="2"/>
    <n v="54"/>
    <n v="52"/>
    <m/>
    <n v="2"/>
    <n v="2"/>
    <x v="1"/>
    <n v="4.8"/>
    <n v="35"/>
    <n v="9"/>
    <m/>
    <s v="WON"/>
    <n v="4"/>
    <n v="1.7"/>
    <n v="100"/>
    <n v="400"/>
    <n v="300"/>
    <x v="0"/>
    <s v="G&gt;=6-Dist&lt;1700"/>
    <s v="C"/>
    <x v="5"/>
    <x v="0"/>
    <x v="1"/>
    <n v="600"/>
    <n v="450"/>
    <m/>
    <x v="1"/>
  </r>
  <r>
    <x v="28"/>
    <s v="Flem"/>
    <d v="1899-12-30T13:30:00"/>
    <x v="1"/>
    <n v="11"/>
    <n v="4"/>
    <n v="1420"/>
    <s v="Mares"/>
    <n v="90"/>
    <n v="125"/>
    <n v="4"/>
    <s v="Witchfulthinking"/>
    <s v="LOP"/>
    <n v="3.7"/>
    <s v="Andrew Noblet"/>
    <s v="Patrick Moloney"/>
    <m/>
    <n v="7"/>
    <n v="56"/>
    <n v="56"/>
    <m/>
    <n v="1"/>
    <n v="2"/>
    <x v="1"/>
    <n v="4.8"/>
    <n v="40"/>
    <n v="11"/>
    <m/>
    <m/>
    <n v="4.5999999999999996"/>
    <m/>
    <n v="100"/>
    <s v=""/>
    <n v="-100"/>
    <x v="0"/>
    <s v="G&gt;=6-Dist&lt;1700"/>
    <s v="C"/>
    <x v="5"/>
    <x v="0"/>
    <x v="1"/>
    <s v=""/>
    <n v="-150"/>
    <m/>
    <x v="1"/>
  </r>
  <r>
    <x v="28"/>
    <s v="Flem"/>
    <d v="1899-12-30T14:05:00"/>
    <x v="1"/>
    <n v="11"/>
    <n v="5"/>
    <n v="1620"/>
    <s v="Hcp"/>
    <n v="90"/>
    <n v="125"/>
    <n v="9"/>
    <s v="Kurabui"/>
    <s v="M"/>
    <n v="1.7"/>
    <s v="Mick Price "/>
    <s v="Jamie Kah"/>
    <m/>
    <n v="8"/>
    <n v="54"/>
    <n v="54"/>
    <m/>
    <n v="1"/>
    <n v="2"/>
    <x v="1"/>
    <n v="2.6"/>
    <n v="50"/>
    <n v="10"/>
    <m/>
    <s v="3rd"/>
    <n v="2.2000000000000002"/>
    <n v="1.4"/>
    <n v="100"/>
    <s v=""/>
    <n v="-100"/>
    <x v="0"/>
    <s v="G&gt;=6-Dist&lt;1700"/>
    <s v="C"/>
    <x v="5"/>
    <x v="0"/>
    <x v="1"/>
    <s v=""/>
    <n v="-150"/>
    <n v="2"/>
    <x v="2"/>
  </r>
  <r>
    <x v="28"/>
    <s v="Flem"/>
    <d v="1899-12-30T14:05:00"/>
    <x v="1"/>
    <n v="11"/>
    <n v="5"/>
    <n v="1620"/>
    <s v="Hcp"/>
    <n v="90"/>
    <n v="125"/>
    <n v="6"/>
    <s v="Think 'N' Fly"/>
    <s v="OPM"/>
    <n v="6.5"/>
    <s v="Team Hayes"/>
    <s v="Damien Oliver"/>
    <m/>
    <n v="2"/>
    <n v="55"/>
    <n v="55"/>
    <m/>
    <n v="2"/>
    <m/>
    <x v="2"/>
    <n v="4.5999999999999996"/>
    <n v="40"/>
    <n v="10"/>
    <m/>
    <s v="2nd"/>
    <n v="5"/>
    <n v="1.7"/>
    <n v="100"/>
    <s v=""/>
    <n v="-100"/>
    <x v="0"/>
    <s v="G&gt;=6-Dist&lt;1700"/>
    <s v="C"/>
    <x v="5"/>
    <x v="0"/>
    <x v="2"/>
    <s v=""/>
    <n v="-100"/>
    <n v="2"/>
    <x v="6"/>
  </r>
  <r>
    <x v="28"/>
    <s v="Flem"/>
    <d v="1899-12-30T16:00:00"/>
    <x v="1"/>
    <n v="11"/>
    <n v="8"/>
    <n v="1420"/>
    <s v="Hcp"/>
    <s v="No"/>
    <n v="125"/>
    <n v="13"/>
    <s v="Dice Roll"/>
    <s v="MOP"/>
    <n v="2.8"/>
    <s v="Nick Ryan"/>
    <s v="Fred Kersley"/>
    <m/>
    <n v="5"/>
    <n v="54.5"/>
    <n v="54.5"/>
    <m/>
    <n v="3"/>
    <m/>
    <x v="2"/>
    <n v="4.2"/>
    <n v="40"/>
    <n v="12"/>
    <m/>
    <s v="WON"/>
    <n v="2.5"/>
    <n v="1.4"/>
    <n v="100"/>
    <n v="250"/>
    <n v="150"/>
    <x v="0"/>
    <s v="G&gt;=6-Dist&lt;1700"/>
    <s v="C"/>
    <x v="5"/>
    <x v="0"/>
    <x v="0"/>
    <n v="500"/>
    <n v="300"/>
    <m/>
    <x v="5"/>
  </r>
  <r>
    <x v="29"/>
    <s v="Cau"/>
    <d v="1899-12-30T14:50:00"/>
    <x v="4"/>
    <n v="12"/>
    <n v="6"/>
    <n v="1100"/>
    <s v="Mares"/>
    <n v="84"/>
    <n v="125"/>
    <n v="6"/>
    <s v="Kalkarni Royale"/>
    <s v="OPL"/>
    <n v="6"/>
    <s v="Kevin Corstens"/>
    <s v="Damien Thornton"/>
    <m/>
    <n v="11"/>
    <n v="57"/>
    <n v="57"/>
    <m/>
    <n v="2"/>
    <n v="2"/>
    <x v="1"/>
    <n v="4.8"/>
    <n v="35"/>
    <n v="11"/>
    <m/>
    <m/>
    <n v="5.5"/>
    <m/>
    <n v="100"/>
    <s v=""/>
    <n v="-100"/>
    <x v="0"/>
    <s v="G&gt;=6-Dist&lt;1700"/>
    <s v="C"/>
    <x v="5"/>
    <x v="0"/>
    <x v="1"/>
    <s v=""/>
    <n v="-150"/>
    <n v="2"/>
    <x v="1"/>
  </r>
  <r>
    <x v="29"/>
    <s v="Cau"/>
    <d v="1899-12-30T14:50:00"/>
    <x v="4"/>
    <n v="12"/>
    <n v="6"/>
    <n v="1100"/>
    <s v="Mares"/>
    <n v="84"/>
    <n v="125"/>
    <n v="4"/>
    <s v="Absolute Flirt"/>
    <s v="MOP"/>
    <n v="3.1"/>
    <s v="Danny O'Brien"/>
    <s v="Damian Lane"/>
    <m/>
    <n v="9"/>
    <n v="58"/>
    <n v="58"/>
    <m/>
    <n v="3"/>
    <n v="1"/>
    <x v="2"/>
    <n v="5"/>
    <n v="35"/>
    <n v="11"/>
    <m/>
    <s v="WON"/>
    <n v="3.5"/>
    <n v="1.7"/>
    <n v="100"/>
    <n v="350"/>
    <n v="250"/>
    <x v="0"/>
    <s v="G&gt;=6-Dist&lt;1700"/>
    <s v="C"/>
    <x v="5"/>
    <x v="0"/>
    <x v="2"/>
    <n v="350"/>
    <n v="250"/>
    <n v="2"/>
    <x v="2"/>
  </r>
  <r>
    <x v="29"/>
    <s v="Cau"/>
    <d v="1899-12-30T16:05:00"/>
    <x v="4"/>
    <n v="12"/>
    <n v="8"/>
    <n v="1440"/>
    <s v="Hcp"/>
    <n v="84"/>
    <n v="125"/>
    <n v="11"/>
    <s v="Corner Pocket"/>
    <s v="OPL"/>
    <n v="2.8"/>
    <s v="Lindsey Smith"/>
    <s v="Declan Bates"/>
    <m/>
    <n v="6"/>
    <n v="58"/>
    <n v="58"/>
    <m/>
    <n v="1"/>
    <n v="2"/>
    <x v="1"/>
    <n v="5.2"/>
    <n v="30"/>
    <n v="12"/>
    <m/>
    <s v="WON"/>
    <n v="3.5"/>
    <n v="1.8"/>
    <n v="100"/>
    <n v="350"/>
    <n v="250"/>
    <x v="0"/>
    <s v="G&gt;=6-Dist&lt;1700"/>
    <s v="C"/>
    <x v="5"/>
    <x v="0"/>
    <x v="1"/>
    <n v="525"/>
    <n v="375"/>
    <m/>
    <x v="2"/>
  </r>
  <r>
    <x v="30"/>
    <s v="ROSEHILL"/>
    <d v="1899-12-30T13:55:00"/>
    <x v="5"/>
    <n v="3"/>
    <n v="6"/>
    <n v="1500"/>
    <s v="Hcp"/>
    <n v="88"/>
    <n v="130"/>
    <n v="7"/>
    <s v="Oscar Zulu"/>
    <s v="OP"/>
    <n v="4.0999999999999996"/>
    <s v="Chris Waller"/>
    <s v="Kerrin McEvoy"/>
    <m/>
    <n v="9"/>
    <n v="56"/>
    <n v="56"/>
    <m/>
    <n v="3"/>
    <n v="1"/>
    <x v="1"/>
    <n v="3.5"/>
    <n v="20"/>
    <m/>
    <m/>
    <s v="WON"/>
    <n v="4"/>
    <n v="1.7"/>
    <n v="100"/>
    <n v="400"/>
    <n v="300"/>
    <x v="1"/>
    <s v="G&gt;=6-Dist&lt;1700"/>
    <s v="C"/>
    <x v="6"/>
    <x v="0"/>
    <x v="2"/>
    <n v="400"/>
    <n v="300"/>
    <m/>
    <x v="2"/>
  </r>
  <r>
    <x v="30"/>
    <s v="Flem"/>
    <d v="1899-12-30T14:55:00"/>
    <x v="4"/>
    <n v="0"/>
    <n v="6"/>
    <n v="1600"/>
    <s v="Hcp"/>
    <s v="No"/>
    <n v="160"/>
    <n v="2"/>
    <s v="Dice Roll"/>
    <s v="MOP"/>
    <n v="1.9"/>
    <s v="Nick Ryan"/>
    <s v="Fred Kersley"/>
    <m/>
    <n v="6"/>
    <n v="55.5"/>
    <n v="55.5"/>
    <m/>
    <n v="1"/>
    <n v="3"/>
    <x v="1"/>
    <n v="2.9"/>
    <n v="50"/>
    <n v="9"/>
    <m/>
    <m/>
    <n v="1.8"/>
    <m/>
    <n v="100"/>
    <s v=""/>
    <n v="-100"/>
    <x v="0"/>
    <s v="G&gt;=6-Dist&lt;1700"/>
    <s v="C"/>
    <x v="6"/>
    <x v="0"/>
    <x v="2"/>
    <s v=""/>
    <n v="-100"/>
    <m/>
    <x v="4"/>
  </r>
  <r>
    <x v="30"/>
    <s v="ROSEHILL"/>
    <d v="1899-12-30T15:15:00"/>
    <x v="5"/>
    <n v="3"/>
    <n v="8"/>
    <n v="1300"/>
    <s v="Hcp"/>
    <n v="78"/>
    <n v="130"/>
    <n v="11"/>
    <s v="Taksu"/>
    <s v="OP"/>
    <n v="4.5"/>
    <s v="Joseph Pride"/>
    <s v="Jason Collett"/>
    <m/>
    <n v="3"/>
    <n v="56"/>
    <n v="56"/>
    <m/>
    <n v="4"/>
    <n v="4"/>
    <x v="1"/>
    <n v="4.4000000000000004"/>
    <n v="20"/>
    <m/>
    <m/>
    <s v="WON"/>
    <n v="4.2"/>
    <n v="2.4"/>
    <n v="100"/>
    <n v="420"/>
    <n v="320"/>
    <x v="1"/>
    <s v="G&gt;=6-Dist&lt;1700"/>
    <s v="C"/>
    <x v="6"/>
    <x v="0"/>
    <x v="2"/>
    <n v="420"/>
    <n v="320"/>
    <m/>
    <x v="2"/>
  </r>
  <r>
    <x v="30"/>
    <s v="Flem"/>
    <d v="1899-12-30T16:35:00"/>
    <x v="4"/>
    <n v="0"/>
    <n v="9"/>
    <n v="1400"/>
    <s v="Mares"/>
    <s v="No"/>
    <n v="150"/>
    <n v="10"/>
    <s v="Galgani"/>
    <s v="OPM"/>
    <n v="6.5"/>
    <s v="Nikki Burke"/>
    <s v="Fred Kersley"/>
    <m/>
    <n v="5"/>
    <n v="54"/>
    <n v="54"/>
    <m/>
    <n v="2"/>
    <n v="5"/>
    <x v="1"/>
    <n v="4.5"/>
    <n v="40"/>
    <n v="12"/>
    <m/>
    <s v="2nd"/>
    <n v="6"/>
    <n v="2.1"/>
    <n v="100"/>
    <s v=""/>
    <n v="-100"/>
    <x v="0"/>
    <s v="G&gt;=6-Dist&lt;1700"/>
    <s v="C"/>
    <x v="6"/>
    <x v="0"/>
    <x v="0"/>
    <s v=""/>
    <n v="-200"/>
    <m/>
    <x v="0"/>
  </r>
  <r>
    <x v="31"/>
    <s v="Randwick"/>
    <d v="1899-12-30T12:45:00"/>
    <x v="6"/>
    <n v="6"/>
    <n v="4"/>
    <n v="1100"/>
    <s v="Mares"/>
    <n v="78"/>
    <n v="130"/>
    <n v="7"/>
    <s v="Van Giz"/>
    <s v="M"/>
    <n v="2.8"/>
    <s v="Bjorn Baker"/>
    <s v="Kerrin McEvoy"/>
    <m/>
    <n v="5"/>
    <n v="57"/>
    <n v="57"/>
    <m/>
    <n v="3"/>
    <n v="2"/>
    <x v="2"/>
    <n v="4"/>
    <n v="20"/>
    <m/>
    <m/>
    <s v="WON"/>
    <n v="3.7"/>
    <n v="2"/>
    <n v="100"/>
    <n v="370"/>
    <n v="270"/>
    <x v="1"/>
    <s v="G&gt;=6-Dist&lt;1700"/>
    <s v="C"/>
    <x v="6"/>
    <x v="0"/>
    <x v="3"/>
    <n v="444"/>
    <n v="324"/>
    <m/>
    <x v="4"/>
  </r>
  <r>
    <x v="31"/>
    <s v="Cau"/>
    <d v="1899-12-30T15:35:00"/>
    <x v="2"/>
    <n v="0"/>
    <n v="7"/>
    <n v="1700"/>
    <s v="Hcp"/>
    <n v="84"/>
    <n v="125"/>
    <n v="3"/>
    <s v="Think 'N' Fly"/>
    <s v="OPM"/>
    <n v="3.7"/>
    <s v="Team Hayes"/>
    <s v="Damien Oliver"/>
    <m/>
    <n v="5"/>
    <n v="58"/>
    <n v="58"/>
    <m/>
    <n v="2"/>
    <n v="3"/>
    <x v="2"/>
    <n v="4.4000000000000004"/>
    <n v="40"/>
    <n v="9"/>
    <m/>
    <m/>
    <n v="3.9"/>
    <m/>
    <n v="100"/>
    <s v=""/>
    <n v="-100"/>
    <x v="0"/>
    <s v="G&lt;6-Dist&gt;=1700"/>
    <s v="B"/>
    <x v="6"/>
    <x v="0"/>
    <x v="0"/>
    <s v=""/>
    <n v="-200"/>
    <m/>
    <x v="0"/>
  </r>
  <r>
    <x v="31"/>
    <s v="Cau"/>
    <d v="1899-12-30T16:10:00"/>
    <x v="2"/>
    <n v="0"/>
    <n v="8"/>
    <n v="1100"/>
    <s v="Wfa"/>
    <s v="WFA"/>
    <n v="160"/>
    <n v="10"/>
    <s v="Malkovich"/>
    <s v="OPL"/>
    <n v="2.8"/>
    <s v="Bjorn Baker"/>
    <s v="Jamie Kah"/>
    <m/>
    <n v="9"/>
    <n v="58"/>
    <n v="58"/>
    <m/>
    <n v="1"/>
    <n v="2"/>
    <x v="1"/>
    <n v="2.5"/>
    <n v="50"/>
    <n v="11"/>
    <m/>
    <s v="2nd"/>
    <n v="2.6"/>
    <n v="1.5"/>
    <n v="100"/>
    <s v=""/>
    <n v="-100"/>
    <x v="0"/>
    <s v="G&lt;6-Dist&lt;1700"/>
    <s v="A"/>
    <x v="6"/>
    <x v="0"/>
    <x v="5"/>
    <s v=""/>
    <n v="-170"/>
    <n v="2"/>
    <x v="5"/>
  </r>
  <r>
    <x v="31"/>
    <s v="Cau"/>
    <d v="1899-12-30T16:10:00"/>
    <x v="2"/>
    <n v="0"/>
    <n v="8"/>
    <n v="1100"/>
    <s v="Wfa"/>
    <s v="WFA"/>
    <n v="160"/>
    <n v="12"/>
    <s v="Villami"/>
    <s v="OPL"/>
    <n v="4.4000000000000004"/>
    <s v="Gerald Ryan"/>
    <s v="Damien Thornton"/>
    <m/>
    <n v="8"/>
    <n v="56.5"/>
    <n v="56.5"/>
    <m/>
    <n v="2"/>
    <n v="3"/>
    <x v="2"/>
    <n v="4.8"/>
    <n v="35"/>
    <n v="11"/>
    <m/>
    <s v="3rd"/>
    <n v="5.5"/>
    <n v="2.1"/>
    <n v="100"/>
    <s v=""/>
    <n v="-100"/>
    <x v="0"/>
    <s v="G&lt;6-Dist&lt;1700"/>
    <s v="A"/>
    <x v="6"/>
    <x v="0"/>
    <x v="1"/>
    <s v=""/>
    <n v="-150"/>
    <n v="2"/>
    <x v="5"/>
  </r>
  <r>
    <x v="31"/>
    <s v="Cau"/>
    <d v="1899-12-30T16:42:00"/>
    <x v="2"/>
    <n v="0"/>
    <n v="9"/>
    <n v="1400"/>
    <s v="Hcp"/>
    <n v="84"/>
    <n v="125"/>
    <n v="17"/>
    <s v="Scantoon"/>
    <s v="MOP"/>
    <n v="4"/>
    <s v="Grahame Begg"/>
    <s v="Billy Egan"/>
    <m/>
    <n v="12"/>
    <n v="56"/>
    <n v="56"/>
    <m/>
    <n v="2"/>
    <n v="4"/>
    <x v="1"/>
    <n v="4.8"/>
    <n v="40"/>
    <n v="16"/>
    <m/>
    <s v="3rd"/>
    <n v="3.8"/>
    <n v="2"/>
    <n v="100"/>
    <s v=""/>
    <n v="-100"/>
    <x v="0"/>
    <s v="G&lt;6-Dist&lt;1700"/>
    <s v="A"/>
    <x v="6"/>
    <x v="0"/>
    <x v="4"/>
    <s v=""/>
    <n v="-140"/>
    <n v="2"/>
    <x v="2"/>
  </r>
  <r>
    <x v="31"/>
    <s v="Cau"/>
    <d v="1899-12-30T16:42:00"/>
    <x v="2"/>
    <n v="0"/>
    <n v="9"/>
    <n v="1400"/>
    <s v="Hcp"/>
    <n v="84"/>
    <n v="125"/>
    <n v="13"/>
    <s v="Grinzinger Allee"/>
    <s v="BM"/>
    <n v="3.2"/>
    <s v="Danny O'Brien"/>
    <s v="Jamie Kah"/>
    <m/>
    <n v="13"/>
    <n v="57"/>
    <n v="57"/>
    <m/>
    <n v="3"/>
    <m/>
    <x v="2"/>
    <n v="5.4"/>
    <n v="30"/>
    <n v="16"/>
    <m/>
    <m/>
    <n v="4.2"/>
    <m/>
    <n v="100"/>
    <s v=""/>
    <n v="-100"/>
    <x v="0"/>
    <s v="G&lt;6-Dist&lt;1700"/>
    <s v="A"/>
    <x v="6"/>
    <x v="0"/>
    <x v="1"/>
    <s v=""/>
    <n v="-150"/>
    <n v="2"/>
    <x v="5"/>
  </r>
  <r>
    <x v="32"/>
    <s v="Flem"/>
    <d v="1899-12-30T15:00:00"/>
    <x v="4"/>
    <n v="3"/>
    <n v="6"/>
    <n v="1600"/>
    <s v="Hcp"/>
    <s v="No"/>
    <n v="125"/>
    <n v="2"/>
    <s v="Dice Roll"/>
    <s v="M"/>
    <n v="3"/>
    <s v="Nick Ryan"/>
    <s v="Fred Kersley"/>
    <m/>
    <n v="9"/>
    <n v="59"/>
    <n v="59"/>
    <m/>
    <n v="1"/>
    <m/>
    <x v="0"/>
    <n v="5.5"/>
    <n v="30"/>
    <n v="10"/>
    <m/>
    <s v="3rd"/>
    <n v="3.8"/>
    <n v="1.8"/>
    <n v="100"/>
    <s v=""/>
    <n v="-100"/>
    <x v="0"/>
    <s v="G&gt;=6-Dist&lt;1700"/>
    <s v="C"/>
    <x v="6"/>
    <x v="0"/>
    <x v="2"/>
    <s v=""/>
    <n v="-100"/>
    <m/>
    <x v="4"/>
  </r>
  <r>
    <x v="32"/>
    <s v="Randwick"/>
    <d v="1899-12-30T15:20:00"/>
    <x v="5"/>
    <n v="9"/>
    <n v="8"/>
    <n v="1400"/>
    <s v="Hcp"/>
    <n v="88"/>
    <n v="130"/>
    <n v="4"/>
    <s v="Oscar Zulu"/>
    <s v="OP"/>
    <n v="3.1"/>
    <s v="Chris Waller"/>
    <s v="Kerrin McEvoy"/>
    <m/>
    <n v="3"/>
    <n v="59"/>
    <n v="59"/>
    <m/>
    <n v="2"/>
    <n v="1"/>
    <x v="1"/>
    <n v="3.3"/>
    <n v="20"/>
    <m/>
    <m/>
    <m/>
    <n v="2.9"/>
    <m/>
    <n v="100"/>
    <s v=""/>
    <n v="-100"/>
    <x v="1"/>
    <s v="G&gt;=6-Dist&lt;1700"/>
    <s v="C"/>
    <x v="6"/>
    <x v="0"/>
    <x v="1"/>
    <s v=""/>
    <n v="-150"/>
    <m/>
    <x v="1"/>
  </r>
  <r>
    <x v="33"/>
    <s v="Cau"/>
    <d v="1899-12-30T12:40:00"/>
    <x v="4"/>
    <n v="4"/>
    <n v="2"/>
    <n v="1400"/>
    <s v="Hcp"/>
    <s v="No"/>
    <n v="125"/>
    <n v="1"/>
    <s v="Great Again"/>
    <s v="OPL"/>
    <n v="3.3"/>
    <s v="Lindsey Smith"/>
    <s v="Lachlan Neindorf (a2)"/>
    <n v="2"/>
    <n v="5"/>
    <n v="58.5"/>
    <n v="56.5"/>
    <m/>
    <n v="1"/>
    <n v="2"/>
    <x v="1"/>
    <n v="3"/>
    <n v="50"/>
    <n v="8"/>
    <m/>
    <m/>
    <n v="3.8"/>
    <m/>
    <n v="100"/>
    <s v=""/>
    <n v="-100"/>
    <x v="0"/>
    <s v="G&gt;=6-Dist&lt;1700"/>
    <s v="C"/>
    <x v="6"/>
    <x v="0"/>
    <x v="1"/>
    <s v=""/>
    <n v="-150"/>
    <n v="2"/>
    <x v="1"/>
  </r>
  <r>
    <x v="33"/>
    <s v="Cau"/>
    <d v="1899-12-30T12:40:00"/>
    <x v="4"/>
    <n v="4"/>
    <n v="2"/>
    <n v="1400"/>
    <s v="Hcp"/>
    <s v="No"/>
    <n v="125"/>
    <n v="7"/>
    <s v="King Magnus"/>
    <s v="MB"/>
    <n v="4.2"/>
    <s v="Robbie Griffiths "/>
    <s v="Alana Kelly (a3)"/>
    <n v="3"/>
    <n v="7"/>
    <n v="54"/>
    <n v="51"/>
    <m/>
    <n v="2"/>
    <n v="4"/>
    <x v="2"/>
    <n v="5.2"/>
    <n v="30"/>
    <n v="8"/>
    <m/>
    <s v="WON"/>
    <n v="4.2"/>
    <n v="2"/>
    <n v="100"/>
    <n v="420"/>
    <n v="320"/>
    <x v="0"/>
    <s v="G&gt;=6-Dist&lt;1700"/>
    <s v="C"/>
    <x v="6"/>
    <x v="0"/>
    <x v="4"/>
    <n v="588"/>
    <n v="448"/>
    <n v="2"/>
    <x v="2"/>
  </r>
  <r>
    <x v="33"/>
    <s v="ROSEHILL"/>
    <d v="1899-12-30T13:00:00"/>
    <x v="3"/>
    <n v="8"/>
    <n v="4"/>
    <n v="1100"/>
    <s v="Hcp"/>
    <m/>
    <n v="130"/>
    <n v="6"/>
    <s v="Chat"/>
    <s v="M"/>
    <n v="6.6"/>
    <s v="John Thompson"/>
    <s v="Brock Ryan (a2)"/>
    <n v="2"/>
    <n v="6"/>
    <n v="52"/>
    <n v="50"/>
    <m/>
    <m/>
    <n v="3"/>
    <x v="1"/>
    <n v="3.8"/>
    <n v="20"/>
    <n v="100"/>
    <m/>
    <s v="WON"/>
    <n v="6.5"/>
    <n v="2.6"/>
    <n v="100"/>
    <n v="650"/>
    <n v="550"/>
    <x v="1"/>
    <s v="G&lt;6-Dist&lt;1700"/>
    <s v="A"/>
    <x v="6"/>
    <x v="0"/>
    <x v="2"/>
    <n v="650"/>
    <n v="550"/>
    <m/>
    <x v="4"/>
  </r>
  <r>
    <x v="33"/>
    <s v="Cau"/>
    <d v="1899-12-30T13:50:00"/>
    <x v="4"/>
    <n v="4"/>
    <n v="4"/>
    <n v="1100"/>
    <s v="Mares"/>
    <n v="90"/>
    <n v="125"/>
    <n v="6"/>
    <s v="Miss Albania"/>
    <s v="L"/>
    <n v="2"/>
    <s v="Enver Jusufovic"/>
    <s v="Craig Williams"/>
    <m/>
    <n v="2"/>
    <n v="54"/>
    <n v="54"/>
    <m/>
    <n v="2"/>
    <n v="3"/>
    <x v="1"/>
    <n v="3.2"/>
    <n v="40"/>
    <n v="6"/>
    <m/>
    <s v="Ntd"/>
    <n v="2.2999999999999998"/>
    <m/>
    <n v="100"/>
    <s v=""/>
    <n v="-100"/>
    <x v="0"/>
    <s v="G&gt;=6-Dist&lt;1700"/>
    <s v="C"/>
    <x v="6"/>
    <x v="0"/>
    <x v="4"/>
    <s v=""/>
    <n v="-140"/>
    <n v="2"/>
    <x v="4"/>
  </r>
  <r>
    <x v="33"/>
    <s v="Cau"/>
    <d v="1899-12-30T13:50:00"/>
    <x v="4"/>
    <n v="4"/>
    <n v="4"/>
    <n v="1100"/>
    <s v="Mares"/>
    <n v="90"/>
    <n v="125"/>
    <n v="1"/>
    <s v="La Mexicana"/>
    <s v="OP"/>
    <n v="3.2"/>
    <s v="Anthony  Freedman"/>
    <s v="Jamie Kah"/>
    <m/>
    <n v="5"/>
    <n v="60"/>
    <n v="60"/>
    <m/>
    <n v="3"/>
    <n v="1"/>
    <x v="2"/>
    <n v="4.2"/>
    <m/>
    <n v="6"/>
    <m/>
    <s v="2nd"/>
    <n v="3.9"/>
    <n v="1.9"/>
    <n v="100"/>
    <s v=""/>
    <n v="-100"/>
    <x v="0"/>
    <s v="G&gt;=6-Dist&lt;1700"/>
    <s v="C"/>
    <x v="6"/>
    <x v="0"/>
    <x v="2"/>
    <s v=""/>
    <n v="-100"/>
    <n v="2"/>
    <x v="2"/>
  </r>
  <r>
    <x v="33"/>
    <s v="ROSEHILL"/>
    <d v="1899-12-30T14:45:00"/>
    <x v="3"/>
    <n v="8"/>
    <n v="7"/>
    <n v="1500"/>
    <s v="Hcp"/>
    <m/>
    <n v="150"/>
    <n v="8"/>
    <s v="True Detective"/>
    <s v="MOP"/>
    <n v="5.8"/>
    <s v="Chris Waller"/>
    <s v="Kerrin McEvoy"/>
    <m/>
    <n v="7"/>
    <n v="53"/>
    <n v="53"/>
    <m/>
    <n v="4"/>
    <n v="3"/>
    <x v="1"/>
    <n v="4.8"/>
    <n v="20"/>
    <m/>
    <m/>
    <m/>
    <n v="6"/>
    <m/>
    <n v="100"/>
    <s v=""/>
    <n v="-100"/>
    <x v="1"/>
    <s v="G&lt;6-Dist&lt;1700"/>
    <s v="A"/>
    <x v="6"/>
    <x v="0"/>
    <x v="2"/>
    <s v=""/>
    <n v="-100"/>
    <m/>
    <x v="4"/>
  </r>
  <r>
    <x v="34"/>
    <s v="MV"/>
    <d v="1899-12-30T14:30:00"/>
    <x v="3"/>
    <n v="3"/>
    <n v="4"/>
    <n v="2040"/>
    <s v="Hcp"/>
    <s v="No"/>
    <n v="135"/>
    <n v="3"/>
    <s v="Mahamedeis"/>
    <s v="OPM"/>
    <n v="6.5"/>
    <s v="Nick Ryan"/>
    <s v="Fred Kersley"/>
    <m/>
    <n v="4"/>
    <n v="55.5"/>
    <n v="55.5"/>
    <m/>
    <n v="1"/>
    <n v="1"/>
    <x v="1"/>
    <n v="3.8"/>
    <n v="45"/>
    <n v="7"/>
    <m/>
    <s v="WON"/>
    <n v="6.5"/>
    <n v="3"/>
    <n v="100"/>
    <n v="650"/>
    <n v="550"/>
    <x v="0"/>
    <s v="G&lt;6-Dist&gt;=1700"/>
    <s v="B"/>
    <x v="6"/>
    <x v="0"/>
    <x v="4"/>
    <n v="910"/>
    <n v="770"/>
    <n v="2"/>
    <x v="5"/>
  </r>
  <r>
    <x v="34"/>
    <s v="MV"/>
    <d v="1899-12-30T14:30:00"/>
    <x v="3"/>
    <n v="3"/>
    <n v="4"/>
    <n v="2040"/>
    <s v="Hcp"/>
    <s v="No"/>
    <n v="135"/>
    <n v="5"/>
    <s v="Bedford"/>
    <s v="B"/>
    <n v="3.9"/>
    <s v="Anthony  Freedman"/>
    <s v="Damien Thornton"/>
    <m/>
    <n v="5"/>
    <n v="54"/>
    <n v="54"/>
    <m/>
    <n v="2"/>
    <m/>
    <x v="2"/>
    <n v="4.4000000000000004"/>
    <n v="40"/>
    <n v="7"/>
    <m/>
    <s v="Ntd"/>
    <n v="6"/>
    <m/>
    <n v="100"/>
    <s v=""/>
    <n v="-100"/>
    <x v="0"/>
    <s v="G&lt;6-Dist&gt;=1700"/>
    <s v="B"/>
    <x v="6"/>
    <x v="0"/>
    <x v="2"/>
    <s v=""/>
    <n v="-100"/>
    <n v="2"/>
    <x v="4"/>
  </r>
  <r>
    <x v="35"/>
    <s v="Flem"/>
    <d v="1899-12-30T12:05:00"/>
    <x v="2"/>
    <n v="10"/>
    <n v="1"/>
    <n v="2530"/>
    <s v="Hcp"/>
    <s v="No"/>
    <n v="130"/>
    <n v="3"/>
    <s v="Schabau"/>
    <s v="MB"/>
    <n v="4.2"/>
    <s v="Robert Hickmott"/>
    <s v="Brett Prebble"/>
    <m/>
    <n v="6"/>
    <n v="57"/>
    <n v="57"/>
    <m/>
    <n v="3"/>
    <n v="4"/>
    <x v="1"/>
    <n v="4"/>
    <n v="40"/>
    <n v="8"/>
    <m/>
    <s v="WON"/>
    <n v="4"/>
    <n v="1.6"/>
    <n v="100"/>
    <n v="400"/>
    <n v="300"/>
    <x v="0"/>
    <s v="G&lt;6-Dist&gt;=1700"/>
    <s v="B"/>
    <x v="7"/>
    <x v="1"/>
    <x v="3"/>
    <n v="480"/>
    <n v="360"/>
    <m/>
    <x v="2"/>
  </r>
  <r>
    <x v="35"/>
    <s v="Randwick"/>
    <d v="1899-12-30T13:00:00"/>
    <x v="2"/>
    <n v="5"/>
    <n v="4"/>
    <n v="1500"/>
    <s v="Hcp"/>
    <n v="78"/>
    <n v="130"/>
    <n v="9"/>
    <s v="Loveplanet"/>
    <s v="OP"/>
    <n v="3.3"/>
    <s v="Chris Waller"/>
    <s v="James McDonald"/>
    <m/>
    <n v="8"/>
    <n v="57"/>
    <n v="57"/>
    <m/>
    <n v="1"/>
    <n v="4"/>
    <x v="2"/>
    <n v="4.7"/>
    <n v="20"/>
    <m/>
    <m/>
    <s v="3rd"/>
    <n v="3.6"/>
    <n v="1.8"/>
    <n v="100"/>
    <s v=""/>
    <n v="-100"/>
    <x v="1"/>
    <s v="G&lt;6-Dist&lt;1700"/>
    <s v="A"/>
    <x v="7"/>
    <x v="1"/>
    <x v="2"/>
    <s v=""/>
    <n v="-100"/>
    <m/>
    <x v="2"/>
  </r>
  <r>
    <x v="35"/>
    <s v="Flem"/>
    <d v="1899-12-30T13:55:00"/>
    <x v="2"/>
    <n v="10"/>
    <n v="4"/>
    <n v="1410"/>
    <s v="Mares"/>
    <n v="84"/>
    <n v="130"/>
    <n v="5"/>
    <s v="Aidensfield"/>
    <s v="MB"/>
    <n v="4.8"/>
    <s v="Team Hayes"/>
    <s v="Craig Williams"/>
    <m/>
    <n v="8"/>
    <n v="56.5"/>
    <n v="56.5"/>
    <m/>
    <n v="2"/>
    <n v="3"/>
    <x v="1"/>
    <n v="4.5999999999999996"/>
    <n v="40"/>
    <n v="13"/>
    <m/>
    <s v="2nd"/>
    <n v="4"/>
    <n v="1.9"/>
    <n v="100"/>
    <s v=""/>
    <n v="-100"/>
    <x v="0"/>
    <s v="G&lt;6-Dist&lt;1700"/>
    <s v="A"/>
    <x v="7"/>
    <x v="1"/>
    <x v="2"/>
    <s v=""/>
    <n v="-100"/>
    <n v="2"/>
    <x v="2"/>
  </r>
  <r>
    <x v="35"/>
    <s v="Flem"/>
    <d v="1899-12-30T13:55:00"/>
    <x v="2"/>
    <n v="10"/>
    <n v="4"/>
    <n v="1410"/>
    <s v="Mares"/>
    <n v="84"/>
    <n v="130"/>
    <n v="7"/>
    <s v="Lindhout"/>
    <s v="B"/>
    <n v="2.5"/>
    <s v="Enver Jusufovic"/>
    <s v="Craig Newitt"/>
    <m/>
    <n v="10"/>
    <n v="56.5"/>
    <n v="56.5"/>
    <m/>
    <n v="1"/>
    <n v="1"/>
    <x v="2"/>
    <n v="4.8"/>
    <n v="35"/>
    <n v="13"/>
    <m/>
    <m/>
    <n v="3.3"/>
    <m/>
    <n v="100"/>
    <s v=""/>
    <n v="-100"/>
    <x v="0"/>
    <s v="G&lt;6-Dist&lt;1700"/>
    <s v="A"/>
    <x v="7"/>
    <x v="1"/>
    <x v="1"/>
    <s v=""/>
    <n v="-150"/>
    <n v="2"/>
    <x v="7"/>
  </r>
  <r>
    <x v="35"/>
    <s v="Flem"/>
    <d v="1899-12-30T14:35:00"/>
    <x v="2"/>
    <n v="10"/>
    <n v="5"/>
    <n v="1100"/>
    <s v="Hcp"/>
    <n v="84"/>
    <n v="130"/>
    <n v="8"/>
    <s v="Kalkarni Royale"/>
    <s v="OPM"/>
    <n v="7.5"/>
    <s v="Kevin Corstens"/>
    <s v="Will Price (a1.5)"/>
    <n v="1.5"/>
    <n v="13"/>
    <n v="57.5"/>
    <n v="56"/>
    <m/>
    <n v="3"/>
    <n v="4"/>
    <x v="0"/>
    <n v="5.6"/>
    <n v="30"/>
    <n v="14"/>
    <m/>
    <m/>
    <n v="8.5"/>
    <m/>
    <n v="100"/>
    <s v=""/>
    <n v="-100"/>
    <x v="0"/>
    <s v="G&lt;6-Dist&lt;1700"/>
    <s v="A"/>
    <x v="7"/>
    <x v="1"/>
    <x v="2"/>
    <s v=""/>
    <n v="-100"/>
    <m/>
    <x v="6"/>
  </r>
  <r>
    <x v="35"/>
    <s v="Randwick"/>
    <d v="1899-12-30T14:55:00"/>
    <x v="2"/>
    <n v="5"/>
    <n v="7"/>
    <n v="1200"/>
    <s v="Hcp"/>
    <s v="SW"/>
    <n v="200"/>
    <n v="5"/>
    <s v="Phobetor"/>
    <s v="M"/>
    <n v="6.6"/>
    <s v="Michael Costa"/>
    <s v="Tommy Berry"/>
    <m/>
    <n v="2"/>
    <n v="56"/>
    <n v="56"/>
    <m/>
    <n v="4"/>
    <n v="1"/>
    <x v="1"/>
    <n v="3.9"/>
    <n v="30"/>
    <n v="100"/>
    <m/>
    <s v="WON"/>
    <n v="7.5"/>
    <n v="2.6"/>
    <n v="100"/>
    <n v="750"/>
    <n v="650"/>
    <x v="1"/>
    <s v="G&lt;6-Dist&lt;1700"/>
    <s v="A"/>
    <x v="7"/>
    <x v="1"/>
    <x v="2"/>
    <n v="750"/>
    <n v="650"/>
    <m/>
    <x v="5"/>
  </r>
  <r>
    <x v="35"/>
    <s v="Flem"/>
    <d v="1899-12-30T15:15:00"/>
    <x v="2"/>
    <n v="10"/>
    <n v="6"/>
    <n v="1410"/>
    <s v="Hcp"/>
    <s v="No"/>
    <n v="130"/>
    <n v="1"/>
    <s v="Red Can Man"/>
    <s v="OPL"/>
    <n v="4"/>
    <s v="David Brideoake"/>
    <s v="Madison Lloyd (a3)"/>
    <n v="3"/>
    <n v="9"/>
    <n v="60"/>
    <n v="57"/>
    <m/>
    <n v="1"/>
    <n v="3"/>
    <x v="1"/>
    <n v="3.9"/>
    <n v="45"/>
    <n v="9"/>
    <m/>
    <s v="3rd"/>
    <n v="4.4000000000000004"/>
    <n v="1.7"/>
    <n v="100"/>
    <s v=""/>
    <n v="-100"/>
    <x v="0"/>
    <s v="G&lt;6-Dist&lt;1700"/>
    <s v="A"/>
    <x v="7"/>
    <x v="1"/>
    <x v="1"/>
    <s v=""/>
    <n v="-150"/>
    <n v="2"/>
    <x v="1"/>
  </r>
  <r>
    <x v="35"/>
    <s v="Flem"/>
    <d v="1899-12-30T15:15:00"/>
    <x v="2"/>
    <n v="10"/>
    <n v="6"/>
    <n v="1410"/>
    <s v="Hcp"/>
    <s v="No"/>
    <n v="130"/>
    <n v="7"/>
    <s v="King Magnus"/>
    <s v="M"/>
    <n v="2.9"/>
    <s v="Robbie Griffiths "/>
    <s v="Alana Kelly (a3)"/>
    <n v="3"/>
    <n v="6"/>
    <n v="54.5"/>
    <n v="51.5"/>
    <m/>
    <n v="2"/>
    <n v="1"/>
    <x v="2"/>
    <n v="4.5999999999999996"/>
    <n v="40"/>
    <n v="9"/>
    <m/>
    <s v="2nd"/>
    <n v="2.9"/>
    <n v="1.4"/>
    <n v="100"/>
    <s v=""/>
    <n v="-100"/>
    <x v="0"/>
    <s v="G&lt;6-Dist&lt;1700"/>
    <s v="A"/>
    <x v="7"/>
    <x v="1"/>
    <x v="2"/>
    <s v=""/>
    <n v="-100"/>
    <n v="2"/>
    <x v="4"/>
  </r>
  <r>
    <x v="36"/>
    <s v="Cau"/>
    <d v="1899-12-30T12:40:00"/>
    <x v="2"/>
    <n v="8"/>
    <n v="2"/>
    <n v="1600"/>
    <s v="Hcp"/>
    <s v="No"/>
    <n v="130"/>
    <n v="4"/>
    <s v="Hi Stranger"/>
    <s v="OP"/>
    <n v="2.5"/>
    <s v="Shane Fliedner"/>
    <s v="Damien Thornton"/>
    <m/>
    <n v="4"/>
    <n v="56"/>
    <n v="56"/>
    <m/>
    <n v="1"/>
    <n v="1"/>
    <x v="1"/>
    <n v="2.8"/>
    <n v="50"/>
    <n v="7"/>
    <m/>
    <s v="WON"/>
    <n v="2.5"/>
    <n v="1.8"/>
    <n v="100"/>
    <n v="250"/>
    <n v="150"/>
    <x v="0"/>
    <s v="G&lt;6-Dist&lt;1700"/>
    <s v="A"/>
    <x v="7"/>
    <x v="1"/>
    <x v="0"/>
    <n v="500"/>
    <n v="300"/>
    <m/>
    <x v="0"/>
  </r>
  <r>
    <x v="36"/>
    <s v="Cau"/>
    <d v="1899-12-30T13:55:00"/>
    <x v="2"/>
    <n v="8"/>
    <n v="4"/>
    <n v="1100"/>
    <s v="Mares"/>
    <s v="No"/>
    <n v="130"/>
    <n v="3"/>
    <s v="Bella Nipotina"/>
    <s v="OPM"/>
    <n v="2.9"/>
    <s v="Ciaron Maher "/>
    <s v="Josh Richards (a3)"/>
    <n v="3"/>
    <n v="7"/>
    <n v="57"/>
    <n v="54"/>
    <m/>
    <n v="2"/>
    <n v="1"/>
    <x v="1"/>
    <n v="4.2"/>
    <n v="40"/>
    <n v="8"/>
    <m/>
    <s v="WON"/>
    <n v="2.4500000000000002"/>
    <n v="1.8"/>
    <n v="100"/>
    <n v="245.00000000000003"/>
    <n v="145.00000000000003"/>
    <x v="0"/>
    <s v="G&lt;6-Dist&lt;1700"/>
    <s v="A"/>
    <x v="7"/>
    <x v="1"/>
    <x v="0"/>
    <n v="490.00000000000006"/>
    <n v="290.00000000000006"/>
    <m/>
    <x v="0"/>
  </r>
  <r>
    <x v="36"/>
    <s v="Kembla Grange"/>
    <d v="1899-12-30T14:15:00"/>
    <x v="2"/>
    <n v="3"/>
    <n v="6"/>
    <n v="2000"/>
    <s v="Hcp"/>
    <n v="78"/>
    <n v="130"/>
    <n v="10"/>
    <s v="Bethencourt"/>
    <s v="OP"/>
    <n v="5.7"/>
    <s v="Kim Waugh"/>
    <s v="Tommy Berry"/>
    <m/>
    <n v="8"/>
    <n v="56"/>
    <n v="56"/>
    <m/>
    <n v="3"/>
    <n v="2"/>
    <x v="1"/>
    <n v="5.2"/>
    <n v="20"/>
    <n v="100"/>
    <m/>
    <m/>
    <n v="6"/>
    <m/>
    <n v="100"/>
    <s v=""/>
    <n v="-100"/>
    <x v="1"/>
    <s v="G&lt;6-Dist&gt;=1700"/>
    <s v="B"/>
    <x v="7"/>
    <x v="1"/>
    <x v="2"/>
    <s v=""/>
    <n v="-100"/>
    <m/>
    <x v="5"/>
  </r>
  <r>
    <x v="36"/>
    <s v="Cau"/>
    <d v="1899-12-30T14:35:00"/>
    <x v="2"/>
    <n v="8"/>
    <n v="5"/>
    <n v="1400"/>
    <s v="Hcp"/>
    <n v="84"/>
    <n v="130"/>
    <n v="5"/>
    <s v="Jumbo Ozaki"/>
    <s v="OPM"/>
    <n v="4.2"/>
    <s v="Danny O'Brien"/>
    <s v="Craig Williams"/>
    <m/>
    <n v="5"/>
    <n v="59"/>
    <n v="59"/>
    <m/>
    <n v="1"/>
    <n v="2"/>
    <x v="1"/>
    <n v="4.4000000000000004"/>
    <n v="40"/>
    <n v="14"/>
    <m/>
    <m/>
    <n v="3.8"/>
    <m/>
    <n v="100"/>
    <s v=""/>
    <n v="-100"/>
    <x v="0"/>
    <s v="G&lt;6-Dist&lt;1700"/>
    <s v="A"/>
    <x v="7"/>
    <x v="1"/>
    <x v="4"/>
    <s v=""/>
    <n v="-140"/>
    <n v="2"/>
    <x v="2"/>
  </r>
  <r>
    <x v="36"/>
    <s v="Cau"/>
    <d v="1899-12-30T14:35:00"/>
    <x v="2"/>
    <n v="8"/>
    <n v="5"/>
    <n v="1400"/>
    <s v="Hcp"/>
    <n v="84"/>
    <n v="130"/>
    <n v="11"/>
    <s v="Elephant"/>
    <s v="OPM"/>
    <n v="3.7"/>
    <s v="Emma-Lee Browne"/>
    <s v="Damian Lane"/>
    <m/>
    <n v="2"/>
    <n v="56"/>
    <n v="56"/>
    <m/>
    <n v="2"/>
    <n v="3"/>
    <x v="2"/>
    <n v="4.5"/>
    <n v="40"/>
    <n v="14"/>
    <m/>
    <s v="WON"/>
    <n v="4.2"/>
    <n v="1.9"/>
    <n v="100"/>
    <n v="420"/>
    <n v="320"/>
    <x v="0"/>
    <s v="G&lt;6-Dist&lt;1700"/>
    <s v="A"/>
    <x v="7"/>
    <x v="1"/>
    <x v="1"/>
    <n v="630"/>
    <n v="480"/>
    <n v="2"/>
    <x v="5"/>
  </r>
  <r>
    <x v="36"/>
    <s v="Kembla Grange"/>
    <d v="1899-12-30T14:55:00"/>
    <x v="2"/>
    <n v="3"/>
    <n v="7"/>
    <n v="1400"/>
    <s v="Hcp"/>
    <m/>
    <n v="130"/>
    <n v="9"/>
    <s v="Oscar Zulu"/>
    <s v="M"/>
    <n v="5.0999999999999996"/>
    <s v="Chris Waller"/>
    <s v="Kerrin McEvoy"/>
    <m/>
    <n v="6"/>
    <n v="53"/>
    <n v="53"/>
    <m/>
    <n v="4"/>
    <n v="5"/>
    <x v="1"/>
    <n v="3"/>
    <n v="30"/>
    <n v="100"/>
    <m/>
    <s v="3rd"/>
    <n v="5"/>
    <n v="1.7"/>
    <n v="100"/>
    <s v=""/>
    <n v="-100"/>
    <x v="1"/>
    <s v="G&lt;6-Dist&lt;1700"/>
    <s v="A"/>
    <x v="7"/>
    <x v="1"/>
    <x v="2"/>
    <s v=""/>
    <n v="-100"/>
    <m/>
    <x v="5"/>
  </r>
  <r>
    <x v="36"/>
    <s v="Kembla Grange"/>
    <d v="1899-12-30T16:15:00"/>
    <x v="2"/>
    <n v="3"/>
    <n v="9"/>
    <n v="1400"/>
    <s v="Mares"/>
    <n v="78"/>
    <n v="130"/>
    <n v="1"/>
    <s v="Bring The Ransom"/>
    <s v="M"/>
    <n v="5"/>
    <s v="Bjorn Baker"/>
    <s v="Hugh Bowman"/>
    <m/>
    <n v="3"/>
    <n v="60"/>
    <n v="60"/>
    <m/>
    <n v="2"/>
    <m/>
    <x v="2"/>
    <n v="5.2"/>
    <n v="20"/>
    <m/>
    <m/>
    <s v="WON"/>
    <n v="5.0999999999999996"/>
    <n v="2.1"/>
    <n v="100"/>
    <n v="509.99999999999994"/>
    <n v="409.99999999999994"/>
    <x v="1"/>
    <s v="G&lt;6-Dist&lt;1700"/>
    <s v="A"/>
    <x v="7"/>
    <x v="1"/>
    <x v="2"/>
    <n v="509.99999999999994"/>
    <n v="409.99999999999994"/>
    <m/>
    <x v="6"/>
  </r>
  <r>
    <x v="36"/>
    <s v="Cau"/>
    <d v="1899-12-30T16:35:00"/>
    <x v="2"/>
    <n v="8"/>
    <n v="8"/>
    <n v="1400"/>
    <s v="Wfa"/>
    <s v="WFA"/>
    <n v="300"/>
    <n v="7"/>
    <s v="Sansom"/>
    <s v="L"/>
    <n v="5.5"/>
    <s v="Phillip Stokes"/>
    <s v="Ben Allen"/>
    <m/>
    <n v="1"/>
    <n v="59"/>
    <n v="59"/>
    <m/>
    <n v="2"/>
    <n v="2"/>
    <x v="1"/>
    <n v="4.5999999999999996"/>
    <n v="45"/>
    <n v="10"/>
    <m/>
    <m/>
    <n v="10"/>
    <m/>
    <n v="100"/>
    <s v=""/>
    <n v="-100"/>
    <x v="0"/>
    <s v="G&lt;6-Dist&lt;1700"/>
    <s v="A"/>
    <x v="7"/>
    <x v="1"/>
    <x v="1"/>
    <s v=""/>
    <n v="-150"/>
    <m/>
    <x v="1"/>
  </r>
  <r>
    <x v="36"/>
    <s v="Kembla Grange"/>
    <d v="1899-12-30T16:55:00"/>
    <x v="2"/>
    <n v="3"/>
    <n v="10"/>
    <n v="1400"/>
    <s v="Hcp"/>
    <n v="78"/>
    <n v="130"/>
    <n v="10"/>
    <s v="Pale King"/>
    <s v="M"/>
    <n v="4.8"/>
    <s v="Team Hawkes"/>
    <s v="Tommy Berry"/>
    <m/>
    <n v="5"/>
    <n v="57"/>
    <n v="57"/>
    <m/>
    <n v="5"/>
    <m/>
    <x v="2"/>
    <n v="5.6"/>
    <n v="20"/>
    <m/>
    <m/>
    <m/>
    <n v="7"/>
    <m/>
    <n v="100"/>
    <s v=""/>
    <n v="-100"/>
    <x v="1"/>
    <s v="G&lt;6-Dist&lt;1700"/>
    <s v="A"/>
    <x v="7"/>
    <x v="1"/>
    <x v="2"/>
    <s v=""/>
    <n v="-100"/>
    <m/>
    <x v="2"/>
  </r>
  <r>
    <x v="36"/>
    <s v="Cau"/>
    <d v="1899-12-30T17:10:00"/>
    <x v="2"/>
    <n v="8"/>
    <n v="9"/>
    <n v="1200"/>
    <s v="Hcp"/>
    <s v="No"/>
    <n v="160"/>
    <n v="2"/>
    <s v="The Inferno"/>
    <s v="MOP"/>
    <n v="5"/>
    <s v="Cliff Brown"/>
    <s v="Damian Lane"/>
    <m/>
    <n v="10"/>
    <n v="59"/>
    <n v="59"/>
    <m/>
    <n v="1"/>
    <n v="3"/>
    <x v="2"/>
    <n v="5.4"/>
    <n v="30"/>
    <n v="10"/>
    <m/>
    <m/>
    <n v="4.8"/>
    <m/>
    <n v="100"/>
    <s v=""/>
    <n v="-100"/>
    <x v="0"/>
    <s v="G&lt;6-Dist&lt;1700"/>
    <s v="A"/>
    <x v="7"/>
    <x v="1"/>
    <x v="2"/>
    <s v=""/>
    <n v="-100"/>
    <m/>
    <x v="6"/>
  </r>
  <r>
    <x v="37"/>
    <s v="Randwick"/>
    <d v="1899-12-30T11:55:00"/>
    <x v="2"/>
    <n v="0"/>
    <n v="2"/>
    <n v="2400"/>
    <s v="Hcp"/>
    <n v="78"/>
    <n v="130"/>
    <n v="7"/>
    <s v="Red Santa"/>
    <s v="OP"/>
    <n v="3.3"/>
    <s v="Maher &amp; Eustace"/>
    <s v="Kerrin McEvoy"/>
    <m/>
    <n v="8"/>
    <n v="55"/>
    <n v="55"/>
    <m/>
    <n v="1"/>
    <n v="1"/>
    <x v="1"/>
    <n v="3.9"/>
    <n v="20"/>
    <m/>
    <m/>
    <m/>
    <n v="3.4"/>
    <m/>
    <n v="100"/>
    <s v=""/>
    <n v="-100"/>
    <x v="1"/>
    <s v="G&lt;6-Dist&gt;=1700"/>
    <s v="B"/>
    <x v="7"/>
    <x v="1"/>
    <x v="1"/>
    <s v=""/>
    <n v="-150"/>
    <m/>
    <x v="1"/>
  </r>
  <r>
    <x v="37"/>
    <s v="MV"/>
    <d v="1899-12-30T13:25:00"/>
    <x v="2"/>
    <n v="0"/>
    <n v="2"/>
    <n v="1200"/>
    <s v="Mares"/>
    <n v="84"/>
    <n v="130"/>
    <n v="1"/>
    <s v="Malicorne"/>
    <s v="OP"/>
    <n v="3.1"/>
    <s v="Matt Laurie"/>
    <s v="Ben Melham"/>
    <m/>
    <n v="7"/>
    <n v="58.5"/>
    <n v="58.5"/>
    <m/>
    <n v="3"/>
    <n v="2"/>
    <x v="2"/>
    <n v="4.5"/>
    <n v="40"/>
    <n v="7"/>
    <m/>
    <m/>
    <n v="3.2"/>
    <m/>
    <n v="100"/>
    <s v=""/>
    <n v="-100"/>
    <x v="0"/>
    <s v="G&lt;6-Dist&lt;1700"/>
    <s v="A"/>
    <x v="7"/>
    <x v="1"/>
    <x v="1"/>
    <s v=""/>
    <n v="-150"/>
    <m/>
    <x v="5"/>
  </r>
  <r>
    <x v="37"/>
    <s v="Randwick"/>
    <d v="1899-12-30T13:45:00"/>
    <x v="2"/>
    <n v="0"/>
    <n v="5"/>
    <n v="1200"/>
    <s v="Hcp"/>
    <n v="78"/>
    <n v="130"/>
    <n v="13"/>
    <s v="Nags To Riches"/>
    <s v="OP"/>
    <n v="6.7"/>
    <s v="Brad Widdup"/>
    <s v="Tom Sherry (a2)"/>
    <n v="2"/>
    <n v="7"/>
    <n v="55"/>
    <n v="53"/>
    <m/>
    <m/>
    <n v="3"/>
    <x v="1"/>
    <n v="4.4000000000000004"/>
    <n v="30"/>
    <n v="100"/>
    <m/>
    <m/>
    <n v="4.8"/>
    <m/>
    <n v="100"/>
    <s v=""/>
    <n v="-100"/>
    <x v="1"/>
    <s v="G&lt;6-Dist&lt;1700"/>
    <s v="A"/>
    <x v="7"/>
    <x v="1"/>
    <x v="2"/>
    <s v=""/>
    <n v="-100"/>
    <m/>
    <x v="5"/>
  </r>
  <r>
    <x v="37"/>
    <s v="MV"/>
    <d v="1899-12-30T14:05:00"/>
    <x v="2"/>
    <n v="0"/>
    <n v="3"/>
    <n v="1200"/>
    <s v="Hcp"/>
    <n v="90"/>
    <n v="130"/>
    <n v="4"/>
    <s v="Front Page"/>
    <s v="LOP"/>
    <n v="3.3"/>
    <s v="Geoff Duryea"/>
    <s v="Lewis German (a2)"/>
    <n v="2"/>
    <n v="3"/>
    <n v="58"/>
    <n v="56"/>
    <m/>
    <n v="3"/>
    <n v="1"/>
    <x v="0"/>
    <n v="5.5"/>
    <n v="30"/>
    <n v="7"/>
    <m/>
    <m/>
    <n v="4.8"/>
    <m/>
    <n v="100"/>
    <s v=""/>
    <n v="-100"/>
    <x v="0"/>
    <s v="G&lt;6-Dist&lt;1700"/>
    <s v="A"/>
    <x v="7"/>
    <x v="1"/>
    <x v="0"/>
    <s v=""/>
    <n v="-200"/>
    <m/>
    <x v="0"/>
  </r>
  <r>
    <x v="37"/>
    <s v="MV"/>
    <d v="1899-12-30T15:25:00"/>
    <x v="2"/>
    <n v="0"/>
    <n v="5"/>
    <n v="2500"/>
    <s v="Hcp"/>
    <n v="78"/>
    <n v="130"/>
    <n v="1"/>
    <s v="Smokin' Romans"/>
    <s v="OPL"/>
    <n v="2"/>
    <s v="Ciaron Maher "/>
    <s v="Josh Richards (a3)"/>
    <n v="3"/>
    <n v="7"/>
    <n v="61"/>
    <n v="58"/>
    <m/>
    <n v="1"/>
    <n v="1"/>
    <x v="1"/>
    <n v="4"/>
    <n v="40"/>
    <n v="12"/>
    <m/>
    <s v="WON"/>
    <n v="2.4"/>
    <n v="1.4"/>
    <n v="100"/>
    <n v="240"/>
    <n v="140"/>
    <x v="0"/>
    <s v="G&lt;6-Dist&gt;=1700"/>
    <s v="B"/>
    <x v="7"/>
    <x v="1"/>
    <x v="0"/>
    <n v="480"/>
    <n v="280"/>
    <m/>
    <x v="0"/>
  </r>
  <r>
    <x v="37"/>
    <s v="MV"/>
    <d v="1899-12-30T16:40:00"/>
    <x v="2"/>
    <n v="0"/>
    <n v="7"/>
    <n v="2040"/>
    <s v="Hcp"/>
    <s v="No"/>
    <n v="130"/>
    <n v="7"/>
    <s v="Pancho"/>
    <s v="OPL"/>
    <n v="6.5"/>
    <s v="Chris Waller"/>
    <s v="Craig Williams"/>
    <m/>
    <n v="10"/>
    <n v="54"/>
    <n v="54"/>
    <m/>
    <n v="3"/>
    <n v="5"/>
    <x v="1"/>
    <n v="4.4000000000000004"/>
    <n v="40"/>
    <n v="10"/>
    <m/>
    <s v="WON"/>
    <n v="5"/>
    <n v="1.7"/>
    <n v="100"/>
    <n v="500"/>
    <n v="400"/>
    <x v="0"/>
    <s v="G&lt;6-Dist&gt;=1700"/>
    <s v="B"/>
    <x v="7"/>
    <x v="1"/>
    <x v="1"/>
    <n v="750"/>
    <n v="600"/>
    <m/>
    <x v="1"/>
  </r>
  <r>
    <x v="37"/>
    <s v="MV"/>
    <d v="1899-12-30T17:15:00"/>
    <x v="2"/>
    <n v="0"/>
    <n v="8"/>
    <n v="1000"/>
    <s v="Hcp"/>
    <s v="SW"/>
    <n v="160"/>
    <n v="9"/>
    <s v="Miss Albania"/>
    <s v="OPL"/>
    <n v="4"/>
    <s v="Enver Jusufovic"/>
    <s v="Jamie Kah"/>
    <m/>
    <n v="5"/>
    <n v="55"/>
    <n v="55"/>
    <m/>
    <n v="1"/>
    <n v="2"/>
    <x v="1"/>
    <n v="4.8"/>
    <n v="40"/>
    <n v="8"/>
    <m/>
    <s v="Ntd"/>
    <n v="2.9"/>
    <m/>
    <n v="100"/>
    <s v=""/>
    <n v="-100"/>
    <x v="0"/>
    <s v="G&lt;6-Dist&lt;1700"/>
    <s v="A"/>
    <x v="7"/>
    <x v="1"/>
    <x v="1"/>
    <s v=""/>
    <n v="-150"/>
    <n v="2"/>
    <x v="1"/>
  </r>
  <r>
    <x v="37"/>
    <s v="MV"/>
    <d v="1899-12-30T17:15:00"/>
    <x v="2"/>
    <n v="0"/>
    <n v="8"/>
    <n v="1000"/>
    <s v="Hcp"/>
    <s v="SW"/>
    <n v="160"/>
    <n v="3"/>
    <s v="Greyworm"/>
    <s v="OP"/>
    <n v="5.5"/>
    <s v="Team Hawkes"/>
    <s v="Craig Williams"/>
    <m/>
    <n v="8"/>
    <n v="57"/>
    <n v="57"/>
    <m/>
    <n v="5"/>
    <m/>
    <x v="2"/>
    <n v="5.4"/>
    <n v="30"/>
    <n v="8"/>
    <m/>
    <m/>
    <n v="7"/>
    <m/>
    <n v="100"/>
    <s v=""/>
    <n v="-100"/>
    <x v="0"/>
    <s v="G&lt;6-Dist&lt;1700"/>
    <s v="A"/>
    <x v="7"/>
    <x v="1"/>
    <x v="2"/>
    <s v=""/>
    <n v="-100"/>
    <n v="2"/>
    <x v="6"/>
  </r>
  <r>
    <x v="38"/>
    <s v="Cau"/>
    <d v="1899-12-30T12:20:00"/>
    <x v="2"/>
    <n v="0"/>
    <n v="1"/>
    <n v="2400"/>
    <s v="Hcp"/>
    <s v="No"/>
    <n v="130"/>
    <n v="1"/>
    <s v="Mahamedeis"/>
    <s v="OPM"/>
    <n v="5.5"/>
    <s v="Nick Ryan"/>
    <s v="Josh Richards (a3)"/>
    <n v="3"/>
    <n v="3"/>
    <n v="60"/>
    <n v="57"/>
    <m/>
    <n v="1"/>
    <n v="1"/>
    <x v="0"/>
    <n v="5"/>
    <n v="30"/>
    <n v="7"/>
    <m/>
    <s v="Ntd"/>
    <n v="8.5"/>
    <m/>
    <n v="100"/>
    <s v=""/>
    <n v="-100"/>
    <x v="0"/>
    <s v="G&lt;6-Dist&gt;=1700"/>
    <s v="B"/>
    <x v="7"/>
    <x v="1"/>
    <x v="2"/>
    <s v=""/>
    <n v="-100"/>
    <m/>
    <x v="6"/>
  </r>
  <r>
    <x v="38"/>
    <s v="Cau"/>
    <d v="1899-12-30T13:30:00"/>
    <x v="2"/>
    <n v="0"/>
    <n v="3"/>
    <n v="1400"/>
    <s v="Mares"/>
    <n v="90"/>
    <n v="130"/>
    <n v="7"/>
    <s v="Turaath"/>
    <s v="OPL"/>
    <n v="2.0499999999999998"/>
    <s v="Maddie Raymond"/>
    <s v="Jye McNeil"/>
    <m/>
    <n v="5"/>
    <n v="54"/>
    <n v="54"/>
    <m/>
    <n v="1"/>
    <n v="1"/>
    <x v="1"/>
    <n v="3.3"/>
    <n v="45"/>
    <n v="7"/>
    <m/>
    <s v="WON"/>
    <n v="1.75"/>
    <n v="1.4"/>
    <n v="100"/>
    <n v="175"/>
    <n v="75"/>
    <x v="0"/>
    <s v="G&lt;6-Dist&lt;1700"/>
    <s v="A"/>
    <x v="7"/>
    <x v="1"/>
    <x v="0"/>
    <n v="350"/>
    <n v="150"/>
    <m/>
    <x v="0"/>
  </r>
  <r>
    <x v="38"/>
    <s v="Cau"/>
    <d v="1899-12-30T14:50:00"/>
    <x v="2"/>
    <n v="0"/>
    <n v="5"/>
    <n v="1100"/>
    <s v="Hcp"/>
    <s v="SW"/>
    <n v="200"/>
    <n v="1"/>
    <s v="Masked Crusader"/>
    <s v="M"/>
    <n v="1.75"/>
    <s v="Team Hawkes"/>
    <s v="Jye McNeil"/>
    <m/>
    <n v="10"/>
    <n v="60"/>
    <n v="60"/>
    <m/>
    <n v="1"/>
    <n v="1"/>
    <x v="1"/>
    <n v="2.2999999999999998"/>
    <n v="50"/>
    <n v="11"/>
    <m/>
    <s v="WON"/>
    <n v="1.9"/>
    <n v="1.4"/>
    <n v="100"/>
    <n v="190"/>
    <n v="90"/>
    <x v="0"/>
    <s v="G&lt;6-Dist&lt;1700"/>
    <s v="A"/>
    <x v="7"/>
    <x v="1"/>
    <x v="2"/>
    <n v="190"/>
    <n v="90"/>
    <m/>
    <x v="4"/>
  </r>
  <r>
    <x v="38"/>
    <s v="Kembla Grange"/>
    <d v="1899-12-30T16:30:00"/>
    <x v="1"/>
    <n v="4"/>
    <n v="9"/>
    <n v="1000"/>
    <s v="Hcp"/>
    <n v="78"/>
    <n v="130"/>
    <n v="4"/>
    <s v="Majestic Shot"/>
    <s v="OP"/>
    <n v="4"/>
    <s v="Grant Allard"/>
    <s v="Regan Bayliss"/>
    <m/>
    <n v="10"/>
    <n v="59"/>
    <n v="59"/>
    <m/>
    <n v="2"/>
    <n v="3"/>
    <x v="1"/>
    <n v="3.9"/>
    <n v="20"/>
    <n v="100"/>
    <m/>
    <m/>
    <n v="4.4000000000000004"/>
    <m/>
    <n v="100"/>
    <s v=""/>
    <n v="-100"/>
    <x v="1"/>
    <s v="G&gt;=6-Dist&lt;1700"/>
    <s v="C"/>
    <x v="7"/>
    <x v="1"/>
    <x v="2"/>
    <s v=""/>
    <n v="-100"/>
    <m/>
    <x v="2"/>
  </r>
  <r>
    <x v="38"/>
    <s v="Cau"/>
    <d v="1899-12-30T16:45:00"/>
    <x v="2"/>
    <n v="0"/>
    <n v="8"/>
    <n v="1400"/>
    <s v="Wfa"/>
    <s v="WFA"/>
    <n v="1000"/>
    <n v="2"/>
    <s v="Behemoth"/>
    <s v="OPM"/>
    <n v="3.7"/>
    <s v="David Jolly"/>
    <s v="Brett Prebble"/>
    <m/>
    <n v="8"/>
    <n v="59"/>
    <n v="59"/>
    <m/>
    <n v="1"/>
    <n v="2"/>
    <x v="1"/>
    <n v="3.6"/>
    <n v="45"/>
    <n v="11"/>
    <m/>
    <s v="WON"/>
    <n v="3.9"/>
    <n v="1.6"/>
    <n v="100"/>
    <n v="390"/>
    <n v="290"/>
    <x v="0"/>
    <s v="G&lt;6-Dist&lt;1700"/>
    <s v="A"/>
    <x v="7"/>
    <x v="1"/>
    <x v="0"/>
    <n v="780"/>
    <n v="580"/>
    <m/>
    <x v="0"/>
  </r>
  <r>
    <x v="38"/>
    <s v="Cau"/>
    <d v="1899-12-30T17:20:00"/>
    <x v="2"/>
    <n v="0"/>
    <n v="9"/>
    <n v="1400"/>
    <s v="Hcp"/>
    <s v="No"/>
    <n v="130"/>
    <n v="11"/>
    <s v="Ayrton"/>
    <s v="OP"/>
    <n v="2.15"/>
    <s v="Mick Price "/>
    <s v="John Allen"/>
    <m/>
    <n v="9"/>
    <n v="55"/>
    <n v="55"/>
    <m/>
    <n v="1"/>
    <n v="1"/>
    <x v="2"/>
    <n v="4.8"/>
    <n v="35"/>
    <n v="11"/>
    <m/>
    <s v="WON"/>
    <n v="1.8"/>
    <n v="1.3"/>
    <n v="100"/>
    <n v="180"/>
    <n v="80"/>
    <x v="0"/>
    <s v="G&lt;6-Dist&lt;1700"/>
    <s v="A"/>
    <x v="7"/>
    <x v="1"/>
    <x v="1"/>
    <n v="270"/>
    <n v="120"/>
    <m/>
    <x v="5"/>
  </r>
  <r>
    <x v="39"/>
    <s v="MV"/>
    <d v="1899-12-30T14:50:00"/>
    <x v="1"/>
    <n v="0"/>
    <n v="5"/>
    <n v="1000"/>
    <s v="Wfa"/>
    <s v="WFA"/>
    <n v="300"/>
    <n v="9"/>
    <s v="Esta La Roca"/>
    <s v="OPL"/>
    <n v="5.5"/>
    <s v="Lloyd Kennewell"/>
    <s v="Joe Bowditch"/>
    <m/>
    <n v="3"/>
    <n v="56.5"/>
    <n v="56.5"/>
    <m/>
    <n v="1"/>
    <n v="2"/>
    <x v="2"/>
    <n v="4.5"/>
    <n v="40"/>
    <n v="9"/>
    <m/>
    <m/>
    <n v="8"/>
    <m/>
    <n v="100"/>
    <s v=""/>
    <n v="-100"/>
    <x v="0"/>
    <s v="G&gt;=6-Dist&lt;1700"/>
    <s v="C"/>
    <x v="8"/>
    <x v="1"/>
    <x v="2"/>
    <s v=""/>
    <n v="-100"/>
    <m/>
    <x v="6"/>
  </r>
  <r>
    <x v="39"/>
    <s v="Randwick"/>
    <d v="1899-12-30T16:30:00"/>
    <x v="3"/>
    <n v="4"/>
    <n v="9"/>
    <n v="1200"/>
    <s v="Hcp"/>
    <n v="78"/>
    <n v="130"/>
    <n v="16"/>
    <s v="Eight Diamonds"/>
    <s v="B"/>
    <n v="8.1999999999999993"/>
    <s v="Team Hawkes"/>
    <s v="Regan Bayliss"/>
    <m/>
    <n v="5"/>
    <n v="54.5"/>
    <n v="54.5"/>
    <m/>
    <m/>
    <n v="2"/>
    <x v="1"/>
    <n v="5.9"/>
    <n v="20"/>
    <n v="100"/>
    <m/>
    <m/>
    <n v="18"/>
    <m/>
    <n v="100"/>
    <s v=""/>
    <n v="-100"/>
    <x v="1"/>
    <s v="G&lt;6-Dist&lt;1700"/>
    <s v="A"/>
    <x v="8"/>
    <x v="1"/>
    <x v="2"/>
    <s v=""/>
    <n v="-100"/>
    <m/>
    <x v="4"/>
  </r>
  <r>
    <x v="39"/>
    <s v="MV"/>
    <d v="1899-12-30T16:50:00"/>
    <x v="1"/>
    <n v="0"/>
    <n v="8"/>
    <n v="1600"/>
    <s v="Wfa"/>
    <s v="WFA"/>
    <n v="500"/>
    <n v="14"/>
    <s v="Sierra Sue"/>
    <s v="OPM"/>
    <n v="5.5"/>
    <s v="Trent Busuttin "/>
    <s v="John Allen"/>
    <m/>
    <n v="2"/>
    <n v="57"/>
    <n v="57"/>
    <m/>
    <n v="1"/>
    <n v="3"/>
    <x v="1"/>
    <n v="4.2"/>
    <n v="45"/>
    <n v="13"/>
    <m/>
    <m/>
    <n v="6"/>
    <m/>
    <n v="100"/>
    <s v=""/>
    <n v="-100"/>
    <x v="0"/>
    <s v="G&gt;=6-Dist&lt;1700"/>
    <s v="C"/>
    <x v="8"/>
    <x v="1"/>
    <x v="2"/>
    <s v=""/>
    <n v="-100"/>
    <n v="2"/>
    <x v="5"/>
  </r>
  <r>
    <x v="39"/>
    <s v="MV"/>
    <d v="1899-12-30T16:50:00"/>
    <x v="1"/>
    <n v="0"/>
    <n v="8"/>
    <n v="1600"/>
    <s v="Wfa"/>
    <s v="WFA"/>
    <n v="500"/>
    <n v="11"/>
    <s v="Elephant"/>
    <s v="LOP"/>
    <n v="5"/>
    <s v="Emma-Lee Browne"/>
    <s v="Luke Currie"/>
    <m/>
    <n v="1"/>
    <n v="59"/>
    <n v="59"/>
    <m/>
    <n v="2"/>
    <m/>
    <x v="2"/>
    <n v="4.5"/>
    <n v="40"/>
    <n v="13"/>
    <m/>
    <s v="2nd"/>
    <n v="5.5"/>
    <n v="2.4"/>
    <n v="100"/>
    <s v=""/>
    <n v="-100"/>
    <x v="0"/>
    <s v="G&gt;=6-Dist&lt;1700"/>
    <s v="C"/>
    <x v="8"/>
    <x v="1"/>
    <x v="2"/>
    <s v=""/>
    <n v="-100"/>
    <n v="2"/>
    <x v="6"/>
  </r>
  <r>
    <x v="40"/>
    <s v="Flem"/>
    <d v="1899-12-30T12:30:00"/>
    <x v="0"/>
    <n v="0"/>
    <n v="1"/>
    <n v="2500"/>
    <s v="Hcp"/>
    <s v="No"/>
    <n v="130"/>
    <n v="3"/>
    <s v="Tooradin"/>
    <s v="OPL"/>
    <n v="3.7"/>
    <s v="Ciaron Maher "/>
    <s v="Damian Lane"/>
    <m/>
    <n v="5"/>
    <n v="54"/>
    <n v="54"/>
    <m/>
    <n v="1"/>
    <n v="1"/>
    <x v="1"/>
    <n v="4"/>
    <n v="45"/>
    <n v="9"/>
    <m/>
    <s v="WON"/>
    <n v="3.1"/>
    <n v="1.4"/>
    <n v="100"/>
    <n v="310"/>
    <n v="210"/>
    <x v="0"/>
    <s v="G&lt;6-Dist&gt;=1700"/>
    <s v="B"/>
    <x v="8"/>
    <x v="1"/>
    <x v="0"/>
    <n v="620"/>
    <n v="420"/>
    <m/>
    <x v="0"/>
  </r>
  <r>
    <x v="40"/>
    <s v="Kembla Grange"/>
    <d v="1899-12-30T13:25:00"/>
    <x v="2"/>
    <n v="5"/>
    <n v="4"/>
    <n v="1200"/>
    <s v="Hcp"/>
    <n v="72"/>
    <n v="100"/>
    <n v="8"/>
    <s v="Noble Soldier"/>
    <s v="B"/>
    <n v="8.3000000000000007"/>
    <s v="R &amp; L Price"/>
    <s v="Kathy O'Hara"/>
    <m/>
    <n v="1"/>
    <n v="55"/>
    <n v="55"/>
    <m/>
    <m/>
    <m/>
    <x v="1"/>
    <n v="5.5"/>
    <n v="20"/>
    <m/>
    <m/>
    <m/>
    <n v="11"/>
    <m/>
    <n v="100"/>
    <s v=""/>
    <n v="-100"/>
    <x v="1"/>
    <s v="G&lt;6-Dist&lt;1700"/>
    <s v="A"/>
    <x v="8"/>
    <x v="1"/>
    <x v="2"/>
    <s v=""/>
    <n v="-100"/>
    <m/>
    <x v="3"/>
  </r>
  <r>
    <x v="40"/>
    <s v="Kembla Grange"/>
    <d v="1899-12-30T14:40:00"/>
    <x v="2"/>
    <n v="5"/>
    <n v="6"/>
    <n v="1200"/>
    <s v="Mares"/>
    <s v="SW"/>
    <n v="200"/>
    <n v="4"/>
    <s v="Entriviere"/>
    <s v="M"/>
    <n v="2.2999999999999998"/>
    <s v="Jamie Richards"/>
    <s v="James McDonald"/>
    <m/>
    <n v="6"/>
    <n v="55.5"/>
    <n v="55.5"/>
    <m/>
    <n v="1"/>
    <n v="2"/>
    <x v="1"/>
    <n v="3.9"/>
    <n v="20"/>
    <m/>
    <m/>
    <s v="WON"/>
    <n v="2.6"/>
    <n v="1.4"/>
    <n v="100"/>
    <n v="260"/>
    <n v="160"/>
    <x v="1"/>
    <s v="G&lt;6-Dist&lt;1700"/>
    <s v="A"/>
    <x v="8"/>
    <x v="1"/>
    <x v="1"/>
    <n v="390"/>
    <n v="240"/>
    <m/>
    <x v="1"/>
  </r>
  <r>
    <x v="40"/>
    <s v="Flem"/>
    <d v="1899-12-30T14:55:00"/>
    <x v="0"/>
    <n v="0"/>
    <n v="5"/>
    <n v="1400"/>
    <s v="Hcp"/>
    <s v="No"/>
    <n v="160"/>
    <n v="2"/>
    <s v="Ayrton"/>
    <s v="OP"/>
    <n v="1.6"/>
    <s v="Mick Price  "/>
    <s v="John Allen"/>
    <m/>
    <n v="6"/>
    <n v="56"/>
    <n v="56"/>
    <m/>
    <n v="1"/>
    <n v="1"/>
    <x v="1"/>
    <n v="2.8"/>
    <n v="45"/>
    <n v="11"/>
    <m/>
    <s v="3rd"/>
    <n v="1.55"/>
    <n v="1.1000000000000001"/>
    <n v="100"/>
    <s v=""/>
    <n v="-100"/>
    <x v="0"/>
    <s v="G&lt;6-Dist&lt;1700"/>
    <s v="A"/>
    <x v="8"/>
    <x v="1"/>
    <x v="0"/>
    <s v=""/>
    <n v="-200"/>
    <m/>
    <x v="0"/>
  </r>
  <r>
    <x v="40"/>
    <s v="Kembla Grange"/>
    <d v="1899-12-30T15:15:00"/>
    <x v="2"/>
    <n v="5"/>
    <n v="7"/>
    <n v="1300"/>
    <s v="Hcp"/>
    <m/>
    <n v="200"/>
    <n v="10"/>
    <s v="Big Parade"/>
    <s v="OP"/>
    <n v="2.8"/>
    <s v="Mark Newnham"/>
    <s v="Tim Clark"/>
    <m/>
    <n v="2"/>
    <n v="53.5"/>
    <n v="53.5"/>
    <m/>
    <n v="2"/>
    <n v="4"/>
    <x v="1"/>
    <n v="4"/>
    <n v="20"/>
    <n v="100"/>
    <m/>
    <s v="3rd"/>
    <n v="2.35"/>
    <n v="1.5"/>
    <n v="100"/>
    <s v=""/>
    <n v="-100"/>
    <x v="1"/>
    <s v="G&lt;6-Dist&lt;1700"/>
    <s v="A"/>
    <x v="8"/>
    <x v="1"/>
    <x v="1"/>
    <s v=""/>
    <n v="-150"/>
    <m/>
    <x v="1"/>
  </r>
  <r>
    <x v="40"/>
    <s v="Kembla Grange"/>
    <d v="1899-12-30T16:35:00"/>
    <x v="2"/>
    <n v="5"/>
    <n v="9"/>
    <n v="1200"/>
    <s v="Hcp"/>
    <n v="88"/>
    <n v="130"/>
    <n v="8"/>
    <s v="Count De Rupee"/>
    <s v="M"/>
    <n v="3.4"/>
    <s v="R &amp; L Price"/>
    <s v="Brock Ryan (a2)"/>
    <n v="2"/>
    <n v="5"/>
    <n v="55"/>
    <n v="53"/>
    <m/>
    <n v="2"/>
    <n v="2"/>
    <x v="2"/>
    <n v="5.6"/>
    <n v="20"/>
    <m/>
    <m/>
    <s v="WON"/>
    <n v="4.2"/>
    <n v="2"/>
    <n v="100"/>
    <n v="420"/>
    <n v="320"/>
    <x v="1"/>
    <s v="G&lt;6-Dist&lt;1700"/>
    <s v="A"/>
    <x v="8"/>
    <x v="1"/>
    <x v="2"/>
    <n v="420"/>
    <n v="320"/>
    <m/>
    <x v="2"/>
  </r>
  <r>
    <x v="40"/>
    <s v="Flem"/>
    <d v="1899-12-30T16:50:00"/>
    <x v="0"/>
    <n v="0"/>
    <n v="8"/>
    <n v="1600"/>
    <s v="Wfa"/>
    <s v="WFA"/>
    <n v="1000"/>
    <n v="10"/>
    <s v="Mo'Unga"/>
    <s v="BM"/>
    <n v="4.5999999999999996"/>
    <s v="Annabel Neasham"/>
    <s v="Jye McNeil"/>
    <m/>
    <n v="10"/>
    <n v="58.5"/>
    <n v="58.5"/>
    <m/>
    <n v="1"/>
    <n v="2"/>
    <x v="1"/>
    <n v="4.8"/>
    <n v="40"/>
    <n v="12"/>
    <m/>
    <s v="2nd"/>
    <n v="5"/>
    <n v="1.8"/>
    <n v="100"/>
    <s v=""/>
    <n v="-100"/>
    <x v="0"/>
    <s v="G&lt;6-Dist&lt;1700"/>
    <s v="A"/>
    <x v="8"/>
    <x v="1"/>
    <x v="1"/>
    <s v=""/>
    <n v="-150"/>
    <m/>
    <x v="1"/>
  </r>
  <r>
    <x v="40"/>
    <s v="Kembla Grange"/>
    <d v="1899-12-30T17:15:00"/>
    <x v="2"/>
    <n v="5"/>
    <n v="10"/>
    <n v="1500"/>
    <s v="Hcp"/>
    <n v="78"/>
    <n v="130"/>
    <n v="4"/>
    <s v="Love Tap"/>
    <s v="OP"/>
    <n v="8.9"/>
    <s v="R &amp; M Freedman"/>
    <s v="Nash Rawiller"/>
    <m/>
    <n v="4"/>
    <n v="59"/>
    <n v="59"/>
    <m/>
    <m/>
    <m/>
    <x v="1"/>
    <n v="4"/>
    <n v="20"/>
    <n v="100"/>
    <m/>
    <s v="WON"/>
    <n v="13"/>
    <n v="3.1"/>
    <n v="100"/>
    <n v="1300"/>
    <n v="1200"/>
    <x v="1"/>
    <s v="G&lt;6-Dist&lt;1700"/>
    <s v="A"/>
    <x v="8"/>
    <x v="1"/>
    <x v="2"/>
    <n v="1300"/>
    <n v="1200"/>
    <m/>
    <x v="5"/>
  </r>
  <r>
    <x v="41"/>
    <s v="Cau"/>
    <d v="1899-12-30T13:05:00"/>
    <x v="2"/>
    <n v="6"/>
    <n v="2"/>
    <n v="1100"/>
    <s v="Hcp"/>
    <s v="No"/>
    <n v="130"/>
    <n v="2"/>
    <s v="Athiri"/>
    <s v="OP"/>
    <n v="4.8"/>
    <s v="James Cummings"/>
    <s v="Damien Oliver"/>
    <m/>
    <n v="2"/>
    <n v="59"/>
    <n v="59"/>
    <m/>
    <n v="4"/>
    <m/>
    <x v="1"/>
    <n v="4"/>
    <n v="45"/>
    <n v="8"/>
    <m/>
    <s v="3rd"/>
    <n v="4.8"/>
    <n v="2"/>
    <n v="100"/>
    <s v=""/>
    <n v="-100"/>
    <x v="0"/>
    <s v="G&lt;6-Dist&lt;1700"/>
    <s v="A"/>
    <x v="8"/>
    <x v="1"/>
    <x v="2"/>
    <s v=""/>
    <n v="-100"/>
    <n v="2"/>
    <x v="2"/>
  </r>
  <r>
    <x v="41"/>
    <s v="Cau"/>
    <d v="1899-12-30T13:05:00"/>
    <x v="2"/>
    <n v="6"/>
    <n v="2"/>
    <n v="1100"/>
    <s v="Hcp"/>
    <s v="No"/>
    <n v="130"/>
    <n v="5"/>
    <s v="Wisdom Of Water"/>
    <s v="OP"/>
    <n v="3.9"/>
    <s v="Annabel Neasham"/>
    <s v="Jye McNeil"/>
    <m/>
    <n v="8"/>
    <n v="57"/>
    <n v="57"/>
    <m/>
    <n v="3"/>
    <n v="4"/>
    <x v="2"/>
    <n v="4.8"/>
    <n v="35"/>
    <n v="8"/>
    <m/>
    <m/>
    <n v="5"/>
    <m/>
    <n v="100"/>
    <s v=""/>
    <n v="-100"/>
    <x v="0"/>
    <s v="G&lt;6-Dist&lt;1700"/>
    <s v="A"/>
    <x v="8"/>
    <x v="1"/>
    <x v="1"/>
    <s v=""/>
    <n v="-150"/>
    <n v="2"/>
    <x v="5"/>
  </r>
  <r>
    <x v="41"/>
    <s v="Cau"/>
    <d v="1899-12-30T15:35:00"/>
    <x v="2"/>
    <n v="6"/>
    <n v="6"/>
    <n v="1400"/>
    <s v="Mares"/>
    <n v="90"/>
    <n v="130"/>
    <n v="3"/>
    <s v="Annavisto"/>
    <s v="OPL"/>
    <n v="2.15"/>
    <s v="Mick Price "/>
    <s v="John Allen"/>
    <m/>
    <n v="5"/>
    <n v="57"/>
    <n v="57"/>
    <m/>
    <n v="1"/>
    <n v="1"/>
    <x v="1"/>
    <n v="3.5"/>
    <n v="50"/>
    <n v="11"/>
    <m/>
    <s v="WON"/>
    <n v="2.2999999999999998"/>
    <n v="1.4"/>
    <n v="100"/>
    <n v="229.99999999999997"/>
    <n v="129.99999999999997"/>
    <x v="0"/>
    <s v="G&lt;6-Dist&lt;1700"/>
    <s v="A"/>
    <x v="8"/>
    <x v="1"/>
    <x v="1"/>
    <n v="345"/>
    <n v="195"/>
    <m/>
    <x v="1"/>
  </r>
  <r>
    <x v="41"/>
    <s v="Cau"/>
    <d v="1899-12-30T16:50:00"/>
    <x v="2"/>
    <n v="6"/>
    <n v="8"/>
    <n v="1400"/>
    <s v="Hcp"/>
    <s v="No"/>
    <n v="1000"/>
    <n v="2"/>
    <s v="Probabeel"/>
    <s v="OPM"/>
    <n v="4.8"/>
    <s v="Jamie Richards"/>
    <s v="Brett Prebble"/>
    <m/>
    <n v="2"/>
    <n v="57"/>
    <n v="57"/>
    <m/>
    <n v="1"/>
    <n v="2"/>
    <x v="1"/>
    <n v="4.5999999999999996"/>
    <n v="40"/>
    <n v="16"/>
    <m/>
    <m/>
    <n v="5"/>
    <m/>
    <n v="100"/>
    <s v=""/>
    <n v="-100"/>
    <x v="0"/>
    <s v="G&lt;6-Dist&lt;1700"/>
    <s v="A"/>
    <x v="8"/>
    <x v="1"/>
    <x v="4"/>
    <s v=""/>
    <n v="-140"/>
    <n v="2"/>
    <x v="2"/>
  </r>
  <r>
    <x v="41"/>
    <s v="Cau"/>
    <d v="1899-12-30T16:50:00"/>
    <x v="2"/>
    <n v="6"/>
    <n v="8"/>
    <n v="1400"/>
    <s v="Hcp"/>
    <s v="No"/>
    <n v="1000"/>
    <n v="7"/>
    <s v="Sierra Sue"/>
    <s v="M"/>
    <n v="12"/>
    <s v="Trent Busuttin "/>
    <s v="Daniel Moor"/>
    <m/>
    <n v="10"/>
    <n v="52.5"/>
    <n v="52.5"/>
    <m/>
    <n v="4"/>
    <n v="5"/>
    <x v="0"/>
    <n v="5.5"/>
    <n v="30"/>
    <n v="16"/>
    <m/>
    <s v="WON"/>
    <n v="12.8"/>
    <n v="3.5"/>
    <n v="100"/>
    <n v="1280"/>
    <n v="1180"/>
    <x v="0"/>
    <s v="G&lt;6-Dist&lt;1700"/>
    <s v="A"/>
    <x v="8"/>
    <x v="1"/>
    <x v="2"/>
    <n v="1280"/>
    <n v="1180"/>
    <n v="2"/>
    <x v="6"/>
  </r>
  <r>
    <x v="42"/>
    <s v="MVN"/>
    <d v="1899-12-30T17:45:00"/>
    <x v="2"/>
    <n v="4"/>
    <n v="2"/>
    <n v="1200"/>
    <s v="Hcp"/>
    <n v="84"/>
    <n v="130"/>
    <n v="9"/>
    <s v="Lombardo"/>
    <s v="L"/>
    <n v="2.8"/>
    <s v="Mick Price "/>
    <s v="Alana Kelly (a3)"/>
    <n v="3"/>
    <n v="2"/>
    <n v="55.5"/>
    <n v="52.5"/>
    <m/>
    <n v="1"/>
    <n v="4"/>
    <x v="1"/>
    <n v="4.2"/>
    <n v="45"/>
    <n v="10"/>
    <m/>
    <s v="WON"/>
    <n v="2.6"/>
    <n v="1.3"/>
    <n v="100"/>
    <n v="260"/>
    <n v="160"/>
    <x v="0"/>
    <s v="G&lt;6-Dist&lt;1700"/>
    <s v="A"/>
    <x v="8"/>
    <x v="1"/>
    <x v="1"/>
    <n v="390"/>
    <n v="240"/>
    <m/>
    <x v="1"/>
  </r>
  <r>
    <x v="42"/>
    <s v="MVN"/>
    <d v="1899-12-30T19:15:00"/>
    <x v="2"/>
    <n v="4"/>
    <n v="5"/>
    <n v="955"/>
    <s v="Hcp"/>
    <n v="84"/>
    <n v="130"/>
    <n v="7"/>
    <s v="Destination"/>
    <s v="MOP"/>
    <n v="5.5"/>
    <s v="James Cummings"/>
    <s v="Damien Oliver"/>
    <m/>
    <n v="7"/>
    <n v="57"/>
    <n v="57"/>
    <m/>
    <n v="1"/>
    <n v="2"/>
    <x v="1"/>
    <n v="4"/>
    <n v="45"/>
    <n v="9"/>
    <m/>
    <m/>
    <n v="8"/>
    <m/>
    <n v="100"/>
    <s v=""/>
    <n v="-100"/>
    <x v="0"/>
    <s v="G&lt;6-Dist&lt;1700"/>
    <s v="A"/>
    <x v="8"/>
    <x v="1"/>
    <x v="2"/>
    <s v=""/>
    <n v="-100"/>
    <n v="2"/>
    <x v="5"/>
  </r>
  <r>
    <x v="42"/>
    <s v="MVN"/>
    <d v="1899-12-30T19:15:00"/>
    <x v="2"/>
    <n v="4"/>
    <n v="5"/>
    <n v="955"/>
    <s v="Hcp"/>
    <n v="84"/>
    <n v="130"/>
    <n v="6"/>
    <s v="Curran"/>
    <s v="MOP"/>
    <n v="2.7"/>
    <s v="Lyn Tolson  Proctor"/>
    <s v="Matt Cartwright (a2)"/>
    <n v="2"/>
    <n v="4"/>
    <n v="57"/>
    <n v="55"/>
    <m/>
    <n v="2"/>
    <n v="1"/>
    <x v="2"/>
    <n v="4.4000000000000004"/>
    <n v="40"/>
    <n v="9"/>
    <m/>
    <s v="WON"/>
    <n v="3.1"/>
    <n v="1.5"/>
    <n v="100"/>
    <n v="310"/>
    <n v="210"/>
    <x v="0"/>
    <s v="G&lt;6-Dist&lt;1700"/>
    <s v="A"/>
    <x v="8"/>
    <x v="1"/>
    <x v="4"/>
    <n v="434"/>
    <n v="294"/>
    <n v="2"/>
    <x v="4"/>
  </r>
  <r>
    <x v="42"/>
    <s v="MVN"/>
    <d v="1899-12-30T19:45:00"/>
    <x v="2"/>
    <n v="4"/>
    <n v="6"/>
    <n v="2040"/>
    <s v="Hcp"/>
    <s v="No"/>
    <n v="200"/>
    <n v="8"/>
    <s v="Secret Blaze"/>
    <s v="OP"/>
    <n v="4.8"/>
    <s v="Tony  McEvoy"/>
    <s v="Craig Williams"/>
    <m/>
    <n v="3"/>
    <n v="54"/>
    <n v="54"/>
    <m/>
    <n v="2"/>
    <n v="2"/>
    <x v="1"/>
    <n v="4.4000000000000004"/>
    <n v="45"/>
    <n v="12"/>
    <m/>
    <s v="WON"/>
    <n v="6.5"/>
    <n v="2"/>
    <n v="100"/>
    <n v="650"/>
    <n v="550"/>
    <x v="0"/>
    <s v="G&lt;6-Dist&gt;=1700"/>
    <s v="B"/>
    <x v="8"/>
    <x v="1"/>
    <x v="2"/>
    <n v="650"/>
    <n v="550"/>
    <n v="2"/>
    <x v="2"/>
  </r>
  <r>
    <x v="42"/>
    <s v="MVN"/>
    <d v="1899-12-30T19:45:00"/>
    <x v="2"/>
    <n v="4"/>
    <n v="6"/>
    <n v="2040"/>
    <s v="Hcp"/>
    <s v="No"/>
    <n v="200"/>
    <n v="1"/>
    <s v="Homesman"/>
    <s v="LOP"/>
    <n v="4.4000000000000004"/>
    <s v="Anthony  Freedman"/>
    <s v="Jye McNeil"/>
    <m/>
    <n v="6"/>
    <n v="60"/>
    <n v="60"/>
    <m/>
    <n v="3"/>
    <n v="1"/>
    <x v="2"/>
    <n v="4.8"/>
    <n v="35"/>
    <n v="12"/>
    <m/>
    <s v="2nd"/>
    <n v="4.4000000000000004"/>
    <n v="1.8"/>
    <n v="100"/>
    <s v=""/>
    <n v="-100"/>
    <x v="0"/>
    <s v="G&lt;6-Dist&gt;=1700"/>
    <s v="B"/>
    <x v="8"/>
    <x v="1"/>
    <x v="2"/>
    <s v=""/>
    <n v="-100"/>
    <n v="2"/>
    <x v="2"/>
  </r>
  <r>
    <x v="42"/>
    <s v="MVN"/>
    <d v="1899-12-30T20:15:00"/>
    <x v="2"/>
    <n v="4"/>
    <n v="7"/>
    <n v="1000"/>
    <s v="Wfa"/>
    <s v="WFA"/>
    <n v="1000"/>
    <n v="11"/>
    <s v="Profiteer"/>
    <s v="LOP"/>
    <n v="4"/>
    <s v="Mick Price "/>
    <s v="Jye McNeil"/>
    <m/>
    <n v="7"/>
    <n v="52"/>
    <n v="52"/>
    <m/>
    <n v="3"/>
    <m/>
    <x v="1"/>
    <n v="4.2"/>
    <n v="45"/>
    <n v="11"/>
    <m/>
    <m/>
    <n v="3.6"/>
    <m/>
    <n v="100"/>
    <s v=""/>
    <n v="-100"/>
    <x v="0"/>
    <s v="G&lt;6-Dist&lt;1700"/>
    <s v="A"/>
    <x v="8"/>
    <x v="1"/>
    <x v="1"/>
    <s v=""/>
    <n v="-150"/>
    <m/>
    <x v="1"/>
  </r>
  <r>
    <x v="43"/>
    <s v="ROSEHILL"/>
    <d v="1899-12-30T11:55:00"/>
    <x v="2"/>
    <n v="0"/>
    <n v="1"/>
    <n v="1900"/>
    <s v="Hcp"/>
    <n v="78"/>
    <n v="130"/>
    <n v="8"/>
    <s v="Yiyi"/>
    <s v="OP"/>
    <n v="3.7"/>
    <s v="Chris Waller"/>
    <s v="Jason Collett"/>
    <m/>
    <n v="4"/>
    <n v="54"/>
    <n v="54"/>
    <m/>
    <n v="1"/>
    <n v="4"/>
    <x v="1"/>
    <n v="3.5"/>
    <n v="30"/>
    <n v="160"/>
    <m/>
    <s v="WON"/>
    <n v="4"/>
    <n v="1.6"/>
    <n v="100"/>
    <n v="400"/>
    <n v="300"/>
    <x v="1"/>
    <s v="G&lt;6-Dist&gt;=1700"/>
    <s v="B"/>
    <x v="8"/>
    <x v="1"/>
    <x v="1"/>
    <n v="600"/>
    <n v="450"/>
    <m/>
    <x v="1"/>
  </r>
  <r>
    <x v="43"/>
    <s v="San-H"/>
    <d v="1899-12-30T12:10:00"/>
    <x v="2"/>
    <n v="0"/>
    <n v="1"/>
    <n v="1000"/>
    <s v="Mares"/>
    <n v="90"/>
    <n v="130"/>
    <n v="4"/>
    <s v="Esta La Roca"/>
    <s v="LOP"/>
    <n v="2.7"/>
    <s v="Lloyd Kennewell"/>
    <s v="Josh Richards (a3)"/>
    <n v="3"/>
    <n v="6"/>
    <n v="57"/>
    <n v="54"/>
    <m/>
    <n v="1"/>
    <n v="1"/>
    <x v="1"/>
    <n v="3.8"/>
    <n v="45"/>
    <n v="8"/>
    <m/>
    <s v="WON"/>
    <n v="2.7"/>
    <n v="1.4"/>
    <n v="100"/>
    <n v="270"/>
    <n v="170"/>
    <x v="0"/>
    <s v="G&lt;6-Dist&lt;1700"/>
    <s v="A"/>
    <x v="8"/>
    <x v="1"/>
    <x v="1"/>
    <n v="405"/>
    <n v="255"/>
    <n v="2"/>
    <x v="7"/>
  </r>
  <r>
    <x v="43"/>
    <s v="San-H"/>
    <d v="1899-12-30T12:10:00"/>
    <x v="2"/>
    <n v="0"/>
    <n v="1"/>
    <n v="1000"/>
    <s v="Mares"/>
    <n v="90"/>
    <n v="130"/>
    <n v="3"/>
    <s v="How Womantic"/>
    <s v="MOP"/>
    <n v="4.8"/>
    <s v="Ciaron Maher "/>
    <s v="Teodore Nugent (a1.5)"/>
    <n v="1.5"/>
    <n v="8"/>
    <n v="59.5"/>
    <n v="58"/>
    <m/>
    <n v="4"/>
    <m/>
    <x v="0"/>
    <n v="5.4"/>
    <n v="30"/>
    <n v="8"/>
    <m/>
    <s v="3rd"/>
    <n v="5.5"/>
    <n v="1.8"/>
    <n v="100"/>
    <s v=""/>
    <n v="-100"/>
    <x v="0"/>
    <s v="G&lt;6-Dist&lt;1700"/>
    <s v="A"/>
    <x v="8"/>
    <x v="1"/>
    <x v="2"/>
    <s v=""/>
    <n v="-100"/>
    <n v="2"/>
    <x v="2"/>
  </r>
  <r>
    <x v="43"/>
    <s v="San-H"/>
    <d v="1899-12-30T14:30:00"/>
    <x v="2"/>
    <n v="0"/>
    <n v="5"/>
    <n v="1500"/>
    <s v="Hcp"/>
    <s v="No"/>
    <n v="200"/>
    <n v="2"/>
    <s v="Elephant"/>
    <s v="OPL"/>
    <n v="2.5"/>
    <s v="Emma-Lee Browne"/>
    <s v="Damian Lane"/>
    <m/>
    <n v="3"/>
    <n v="58.5"/>
    <n v="58.5"/>
    <m/>
    <n v="1"/>
    <n v="4"/>
    <x v="1"/>
    <n v="3.2"/>
    <n v="45"/>
    <n v="6"/>
    <m/>
    <s v="WON"/>
    <n v="2.4"/>
    <n v="1.6"/>
    <n v="100"/>
    <n v="240"/>
    <n v="140"/>
    <x v="0"/>
    <s v="G&lt;6-Dist&lt;1700"/>
    <s v="A"/>
    <x v="8"/>
    <x v="1"/>
    <x v="1"/>
    <n v="360"/>
    <n v="210"/>
    <n v="2"/>
    <x v="7"/>
  </r>
  <r>
    <x v="43"/>
    <s v="San-H"/>
    <d v="1899-12-30T14:30:00"/>
    <x v="2"/>
    <n v="0"/>
    <n v="5"/>
    <n v="1500"/>
    <s v="Hcp"/>
    <s v="No"/>
    <n v="200"/>
    <n v="4"/>
    <s v="Romancer"/>
    <s v="M"/>
    <n v="11"/>
    <s v="Grahame Begg"/>
    <s v="Jordan Childs"/>
    <m/>
    <n v="6"/>
    <n v="57"/>
    <n v="57"/>
    <m/>
    <n v="5"/>
    <m/>
    <x v="2"/>
    <n v="5.2"/>
    <n v="30"/>
    <n v="6"/>
    <m/>
    <s v="2nd"/>
    <n v="12"/>
    <n v="4.3"/>
    <n v="100"/>
    <s v=""/>
    <n v="-100"/>
    <x v="0"/>
    <s v="G&lt;6-Dist&lt;1700"/>
    <s v="A"/>
    <x v="8"/>
    <x v="1"/>
    <x v="2"/>
    <s v=""/>
    <n v="-100"/>
    <n v="2"/>
    <x v="6"/>
  </r>
  <r>
    <x v="43"/>
    <s v="San-H"/>
    <d v="1899-12-30T15:05:00"/>
    <x v="2"/>
    <n v="0"/>
    <n v="6"/>
    <n v="1800"/>
    <s v="Hcp"/>
    <s v="No"/>
    <n v="130"/>
    <n v="1"/>
    <s v="Dr Drill"/>
    <s v="OPM"/>
    <n v="4.5"/>
    <s v="Ciaron Maher "/>
    <s v="Josh Richards (a3)"/>
    <n v="3"/>
    <n v="4"/>
    <n v="58.5"/>
    <n v="55.5"/>
    <m/>
    <n v="2"/>
    <n v="2"/>
    <x v="1"/>
    <n v="3.8"/>
    <n v="45"/>
    <n v="9"/>
    <m/>
    <m/>
    <n v="5"/>
    <m/>
    <n v="100"/>
    <s v=""/>
    <n v="-100"/>
    <x v="0"/>
    <s v="G&lt;6-Dist&gt;=1700"/>
    <s v="B"/>
    <x v="8"/>
    <x v="1"/>
    <x v="4"/>
    <s v=""/>
    <n v="-140"/>
    <n v="2"/>
    <x v="2"/>
  </r>
  <r>
    <x v="43"/>
    <s v="San-H"/>
    <d v="1899-12-30T15:05:00"/>
    <x v="2"/>
    <n v="0"/>
    <n v="6"/>
    <n v="1800"/>
    <s v="Hcp"/>
    <s v="No"/>
    <n v="130"/>
    <n v="5"/>
    <s v="Floating Artist"/>
    <s v="OPL"/>
    <n v="3.2"/>
    <s v="Ciaron Maher "/>
    <s v="Teodore Nugent (a1.5)"/>
    <n v="1.5"/>
    <n v="5"/>
    <n v="56"/>
    <n v="54.5"/>
    <m/>
    <n v="1"/>
    <n v="1"/>
    <x v="2"/>
    <n v="4.5999999999999996"/>
    <n v="40"/>
    <n v="9"/>
    <m/>
    <s v="WON"/>
    <n v="2.4"/>
    <n v="1.3"/>
    <n v="100"/>
    <n v="240"/>
    <n v="140"/>
    <x v="0"/>
    <s v="G&lt;6-Dist&gt;=1700"/>
    <s v="B"/>
    <x v="8"/>
    <x v="1"/>
    <x v="2"/>
    <n v="240"/>
    <n v="140"/>
    <n v="2"/>
    <x v="2"/>
  </r>
  <r>
    <x v="43"/>
    <s v="San-H"/>
    <d v="1899-12-30T16:25:00"/>
    <x v="2"/>
    <n v="0"/>
    <n v="8"/>
    <n v="1500"/>
    <s v="Hcp"/>
    <s v="No"/>
    <n v="160"/>
    <n v="3"/>
    <s v="Ironclad"/>
    <s v="MOP"/>
    <n v="5"/>
    <s v="Will Clarken"/>
    <s v="Damian Lane"/>
    <m/>
    <n v="10"/>
    <n v="56.5"/>
    <n v="56.5"/>
    <m/>
    <m/>
    <m/>
    <x v="2"/>
    <n v="5.4"/>
    <n v="30"/>
    <n v="11"/>
    <m/>
    <m/>
    <n v="7"/>
    <m/>
    <n v="100"/>
    <s v=""/>
    <n v="-100"/>
    <x v="0"/>
    <s v="G&lt;6-Dist&lt;1700"/>
    <s v="A"/>
    <x v="8"/>
    <x v="1"/>
    <x v="2"/>
    <s v=""/>
    <n v="-100"/>
    <m/>
    <x v="6"/>
  </r>
  <r>
    <x v="44"/>
    <s v="Randwick"/>
    <d v="1899-12-30T13:10:00"/>
    <x v="2"/>
    <n v="5"/>
    <n v="2"/>
    <n v="1400"/>
    <s v="Hcp"/>
    <n v="72"/>
    <n v="100"/>
    <n v="10"/>
    <s v="Different Strokes"/>
    <s v="OP"/>
    <n v="3"/>
    <s v="Kim Waugh"/>
    <s v="Hugh Bowman"/>
    <m/>
    <n v="6"/>
    <n v="56"/>
    <n v="56"/>
    <m/>
    <n v="1"/>
    <n v="1"/>
    <x v="2"/>
    <n v="5"/>
    <n v="20"/>
    <m/>
    <m/>
    <s v="WON"/>
    <n v="3.4"/>
    <n v="1.5"/>
    <n v="100"/>
    <n v="340"/>
    <n v="240"/>
    <x v="1"/>
    <s v="G&lt;6-Dist&lt;1700"/>
    <s v="A"/>
    <x v="9"/>
    <x v="1"/>
    <x v="0"/>
    <n v="680"/>
    <n v="480"/>
    <m/>
    <x v="0"/>
  </r>
  <r>
    <x v="44"/>
    <s v="Cau"/>
    <d v="1899-12-30T17:45:00"/>
    <x v="2"/>
    <n v="0"/>
    <n v="10"/>
    <n v="2400"/>
    <s v="Hcp"/>
    <s v="No"/>
    <n v="300"/>
    <n v="5"/>
    <s v="Delphi"/>
    <s v="OPM"/>
    <n v="2.4"/>
    <s v="Anthony  Freedman"/>
    <s v="Damien Oliver"/>
    <m/>
    <n v="5"/>
    <n v="57"/>
    <n v="57"/>
    <m/>
    <n v="1"/>
    <m/>
    <x v="1"/>
    <n v="4"/>
    <n v="40"/>
    <n v="12"/>
    <m/>
    <s v="WON"/>
    <n v="2"/>
    <n v="1.3"/>
    <n v="100"/>
    <n v="200"/>
    <n v="100"/>
    <x v="0"/>
    <s v="G&lt;6-Dist&gt;=1700"/>
    <s v="B"/>
    <x v="9"/>
    <x v="1"/>
    <x v="2"/>
    <n v="200"/>
    <n v="100"/>
    <m/>
    <x v="4"/>
  </r>
  <r>
    <x v="45"/>
    <s v="Cau"/>
    <d v="1899-12-30T14:35:00"/>
    <x v="2"/>
    <n v="9"/>
    <n v="3"/>
    <n v="2000"/>
    <s v="Hcp"/>
    <n v="78"/>
    <n v="130"/>
    <n v="9"/>
    <s v="Alcyone"/>
    <s v="OP"/>
    <n v="2.9"/>
    <s v="James Cummings"/>
    <s v="Damien Oliver"/>
    <m/>
    <n v="5"/>
    <n v="57.5"/>
    <n v="57.5"/>
    <m/>
    <m/>
    <m/>
    <x v="1"/>
    <m/>
    <m/>
    <n v="14"/>
    <m/>
    <s v="3rd"/>
    <n v="2.4"/>
    <n v="1.2"/>
    <n v="100"/>
    <s v=""/>
    <n v="-100"/>
    <x v="0"/>
    <s v="G&lt;6-Dist&gt;=1700"/>
    <s v="B"/>
    <x v="9"/>
    <x v="1"/>
    <x v="2"/>
    <s v=""/>
    <n v="-100"/>
    <m/>
    <x v="4"/>
  </r>
  <r>
    <x v="45"/>
    <s v="Cau"/>
    <d v="1899-12-30T17:45:00"/>
    <x v="2"/>
    <n v="9"/>
    <n v="8"/>
    <n v="1600"/>
    <s v="Mares"/>
    <s v="SW-M"/>
    <n v="200"/>
    <n v="1"/>
    <s v="Only Words"/>
    <s v="MOP"/>
    <n v="5.5"/>
    <s v="Chris Waller"/>
    <s v="Damien Thornton"/>
    <m/>
    <n v="3"/>
    <n v="59"/>
    <n v="59"/>
    <m/>
    <n v="2"/>
    <m/>
    <x v="2"/>
    <n v="5"/>
    <n v="35"/>
    <n v="13"/>
    <m/>
    <m/>
    <n v="9"/>
    <m/>
    <n v="100"/>
    <s v=""/>
    <n v="-100"/>
    <x v="0"/>
    <s v="G&lt;6-Dist&lt;1700"/>
    <s v="A"/>
    <x v="9"/>
    <x v="1"/>
    <x v="2"/>
    <s v=""/>
    <n v="-100"/>
    <n v="2"/>
    <x v="6"/>
  </r>
  <r>
    <x v="45"/>
    <s v="Cau"/>
    <d v="1899-12-30T17:45:00"/>
    <x v="2"/>
    <n v="9"/>
    <n v="8"/>
    <n v="1600"/>
    <s v="Mares"/>
    <s v="SW-M"/>
    <n v="200"/>
    <n v="9"/>
    <s v="Sirileo Miss"/>
    <s v="OP"/>
    <n v="2.9"/>
    <s v="Symon Wilde"/>
    <s v="Linda Meech"/>
    <m/>
    <n v="4"/>
    <n v="56"/>
    <n v="56"/>
    <m/>
    <n v="3"/>
    <m/>
    <x v="0"/>
    <n v="5.6"/>
    <n v="30"/>
    <n v="13"/>
    <m/>
    <s v="WON"/>
    <n v="3"/>
    <n v="1.3"/>
    <n v="100"/>
    <n v="300"/>
    <n v="200"/>
    <x v="0"/>
    <s v="G&lt;6-Dist&lt;1700"/>
    <s v="A"/>
    <x v="9"/>
    <x v="1"/>
    <x v="2"/>
    <n v="300"/>
    <n v="200"/>
    <n v="2"/>
    <x v="4"/>
  </r>
  <r>
    <x v="46"/>
    <s v="Cau"/>
    <d v="1899-12-30T15:10:00"/>
    <x v="5"/>
    <n v="0"/>
    <n v="6"/>
    <n v="1400"/>
    <s v="Hcp"/>
    <s v="SW"/>
    <n v="200"/>
    <n v="1"/>
    <s v="Zoutori"/>
    <s v="M"/>
    <n v="3.8"/>
    <s v="Mathew Ellerton "/>
    <s v="Linda Meech"/>
    <m/>
    <n v="5"/>
    <n v="60"/>
    <n v="60"/>
    <m/>
    <n v="1"/>
    <m/>
    <x v="2"/>
    <n v="5"/>
    <n v="35"/>
    <n v="10"/>
    <m/>
    <m/>
    <n v="3.8"/>
    <m/>
    <n v="100"/>
    <s v=""/>
    <n v="-100"/>
    <x v="0"/>
    <s v="G&gt;=6-Dist&lt;1700"/>
    <s v="C"/>
    <x v="9"/>
    <x v="1"/>
    <x v="2"/>
    <s v=""/>
    <n v="-100"/>
    <m/>
    <x v="2"/>
  </r>
  <r>
    <x v="46"/>
    <s v="Cau"/>
    <d v="1899-12-30T15:45:00"/>
    <x v="5"/>
    <n v="0"/>
    <n v="7"/>
    <n v="1400"/>
    <s v="Mares"/>
    <s v="SW-M"/>
    <n v="300"/>
    <n v="2"/>
    <s v="Colette"/>
    <s v="OPM"/>
    <n v="1.9"/>
    <s v="James Cummings"/>
    <s v="Damian Lane"/>
    <m/>
    <n v="2"/>
    <n v="58"/>
    <n v="58"/>
    <m/>
    <n v="2"/>
    <n v="1"/>
    <x v="1"/>
    <n v="2.6"/>
    <n v="50"/>
    <n v="7"/>
    <m/>
    <s v="WON"/>
    <n v="2.5"/>
    <n v="1.7"/>
    <n v="100"/>
    <n v="250"/>
    <n v="150"/>
    <x v="0"/>
    <s v="G&gt;=6-Dist&lt;1700"/>
    <s v="C"/>
    <x v="9"/>
    <x v="1"/>
    <x v="2"/>
    <n v="250"/>
    <n v="150"/>
    <n v="2"/>
    <x v="4"/>
  </r>
  <r>
    <x v="46"/>
    <s v="Cau"/>
    <d v="1899-12-30T15:45:00"/>
    <x v="5"/>
    <n v="0"/>
    <n v="7"/>
    <n v="1400"/>
    <s v="Mares"/>
    <s v="SW-M"/>
    <n v="300"/>
    <n v="3"/>
    <s v="Nimalee"/>
    <s v="OP"/>
    <n v="3.8"/>
    <s v="Matthew Smith"/>
    <s v="Damien Oliver"/>
    <m/>
    <n v="4"/>
    <n v="58"/>
    <n v="58"/>
    <m/>
    <n v="1"/>
    <n v="3"/>
    <x v="2"/>
    <n v="4.5"/>
    <n v="40"/>
    <n v="7"/>
    <m/>
    <m/>
    <n v="4"/>
    <m/>
    <n v="100"/>
    <s v=""/>
    <n v="-100"/>
    <x v="0"/>
    <s v="G&gt;=6-Dist&lt;1700"/>
    <s v="C"/>
    <x v="9"/>
    <x v="1"/>
    <x v="2"/>
    <s v=""/>
    <n v="-100"/>
    <n v="2"/>
    <x v="2"/>
  </r>
  <r>
    <x v="46"/>
    <s v="Cau"/>
    <d v="1899-12-30T16:30:00"/>
    <x v="5"/>
    <n v="0"/>
    <n v="8"/>
    <n v="1100"/>
    <s v="Mares"/>
    <s v="SW-M"/>
    <n v="175"/>
    <n v="2"/>
    <s v="Varda"/>
    <s v="OP"/>
    <n v="4"/>
    <s v="James Cummings"/>
    <s v="Damian Lane"/>
    <m/>
    <n v="7"/>
    <n v="58"/>
    <n v="58"/>
    <m/>
    <n v="1"/>
    <n v="3"/>
    <x v="1"/>
    <n v="5"/>
    <n v="35"/>
    <n v="12"/>
    <m/>
    <m/>
    <n v="5.5"/>
    <m/>
    <n v="100"/>
    <s v=""/>
    <n v="-100"/>
    <x v="0"/>
    <s v="G&gt;=6-Dist&lt;1700"/>
    <s v="C"/>
    <x v="9"/>
    <x v="1"/>
    <x v="2"/>
    <s v=""/>
    <n v="-100"/>
    <m/>
    <x v="2"/>
  </r>
  <r>
    <x v="46"/>
    <s v="Randwick"/>
    <d v="1899-12-30T18:10:00"/>
    <x v="1"/>
    <n v="0"/>
    <n v="10"/>
    <n v="1400"/>
    <s v="Hcp"/>
    <n v="78"/>
    <n v="130"/>
    <n v="3"/>
    <s v="Suave"/>
    <s v="M"/>
    <n v="8"/>
    <s v="James Cummings"/>
    <s v="James McDonald"/>
    <m/>
    <n v="1"/>
    <n v="58.5"/>
    <n v="58.5"/>
    <m/>
    <n v="4"/>
    <m/>
    <x v="1"/>
    <n v="4"/>
    <n v="20"/>
    <n v="100"/>
    <m/>
    <s v="2nd"/>
    <n v="7"/>
    <n v="2.7"/>
    <n v="100"/>
    <s v=""/>
    <n v="-100"/>
    <x v="1"/>
    <s v="G&gt;=6-Dist&lt;1700"/>
    <s v="C"/>
    <x v="9"/>
    <x v="1"/>
    <x v="2"/>
    <s v=""/>
    <n v="-100"/>
    <m/>
    <x v="3"/>
  </r>
  <r>
    <x v="47"/>
    <s v="MVN"/>
    <d v="1899-12-30T17:45:00"/>
    <x v="2"/>
    <n v="0"/>
    <n v="2"/>
    <n v="2040"/>
    <s v="Hcp"/>
    <s v="No"/>
    <n v="130"/>
    <n v="3"/>
    <s v="Skyman"/>
    <s v="OPM"/>
    <n v="4.4000000000000004"/>
    <s v="Chris Waller"/>
    <s v="Damien Thornton"/>
    <m/>
    <n v="1"/>
    <n v="56"/>
    <n v="56"/>
    <m/>
    <n v="2"/>
    <n v="4"/>
    <x v="2"/>
    <n v="4"/>
    <n v="35"/>
    <n v="6"/>
    <m/>
    <s v="2nd"/>
    <n v="5"/>
    <n v="1.3"/>
    <n v="100"/>
    <s v=""/>
    <n v="-100"/>
    <x v="0"/>
    <s v="G&lt;6-Dist&gt;=1700"/>
    <s v="B"/>
    <x v="9"/>
    <x v="1"/>
    <x v="2"/>
    <s v=""/>
    <n v="-100"/>
    <m/>
    <x v="3"/>
  </r>
  <r>
    <x v="47"/>
    <s v="MVN"/>
    <d v="1899-12-30T18:15:00"/>
    <x v="2"/>
    <n v="0"/>
    <n v="3"/>
    <n v="2040"/>
    <s v="Mares"/>
    <s v="SW-M"/>
    <n v="150"/>
    <n v="5"/>
    <s v="Mahashakti"/>
    <s v="OP"/>
    <n v="3.4"/>
    <s v="Mitchell Freedman"/>
    <s v="Jordan Childs"/>
    <m/>
    <n v="3"/>
    <n v="57"/>
    <n v="57"/>
    <m/>
    <n v="1"/>
    <n v="2"/>
    <x v="1"/>
    <n v="3.5"/>
    <n v="45"/>
    <n v="8"/>
    <m/>
    <m/>
    <n v="2.6"/>
    <m/>
    <n v="100"/>
    <s v=""/>
    <n v="-100"/>
    <x v="0"/>
    <s v="G&lt;6-Dist&gt;=1700"/>
    <s v="B"/>
    <x v="9"/>
    <x v="1"/>
    <x v="2"/>
    <s v=""/>
    <n v="-100"/>
    <n v="2"/>
    <x v="2"/>
  </r>
  <r>
    <x v="47"/>
    <s v="MVN"/>
    <d v="1899-12-30T18:15:00"/>
    <x v="2"/>
    <n v="0"/>
    <n v="3"/>
    <n v="2040"/>
    <s v="Mares"/>
    <s v="SW-M"/>
    <n v="150"/>
    <n v="1"/>
    <s v="Only Words"/>
    <s v="OP"/>
    <n v="2.5"/>
    <s v="Chris Waller"/>
    <s v="Brett Prebble"/>
    <m/>
    <n v="2"/>
    <n v="59.5"/>
    <n v="59.5"/>
    <m/>
    <n v="2"/>
    <n v="1"/>
    <x v="2"/>
    <n v="4.2"/>
    <n v="40"/>
    <n v="8"/>
    <m/>
    <s v="WON"/>
    <n v="2.8"/>
    <n v="1.2"/>
    <n v="100"/>
    <n v="280"/>
    <n v="180"/>
    <x v="0"/>
    <s v="G&lt;6-Dist&gt;=1700"/>
    <s v="B"/>
    <x v="9"/>
    <x v="1"/>
    <x v="2"/>
    <n v="280"/>
    <n v="180"/>
    <n v="2"/>
    <x v="4"/>
  </r>
  <r>
    <x v="47"/>
    <s v="MVN"/>
    <d v="1899-12-30T18:45:00"/>
    <x v="2"/>
    <n v="0"/>
    <n v="4"/>
    <n v="1500"/>
    <s v="Hcp"/>
    <s v="SW"/>
    <n v="175"/>
    <n v="7"/>
    <s v="Regardsmaree"/>
    <s v="MOP"/>
    <n v="5"/>
    <s v="Nick Ryan"/>
    <s v="Rhys McLeod"/>
    <m/>
    <n v="3"/>
    <n v="58.5"/>
    <n v="58.5"/>
    <m/>
    <n v="2"/>
    <n v="3"/>
    <x v="1"/>
    <n v="4.4000000000000004"/>
    <n v="40"/>
    <n v="9"/>
    <m/>
    <s v="3rd"/>
    <n v="5.5"/>
    <n v="2"/>
    <n v="100"/>
    <s v=""/>
    <n v="-100"/>
    <x v="0"/>
    <s v="G&lt;6-Dist&lt;1700"/>
    <s v="A"/>
    <x v="9"/>
    <x v="1"/>
    <x v="2"/>
    <s v=""/>
    <n v="-100"/>
    <m/>
    <x v="5"/>
  </r>
  <r>
    <x v="47"/>
    <s v="MVN"/>
    <d v="1899-12-30T19:45:00"/>
    <x v="2"/>
    <n v="0"/>
    <n v="6"/>
    <n v="1200"/>
    <s v="Hcp"/>
    <n v="80"/>
    <n v="150"/>
    <n v="4"/>
    <s v="Just Jake"/>
    <s v="MOP"/>
    <n v="16"/>
    <s v="Hanna Powell"/>
    <s v="Alana Kelly (a0)"/>
    <m/>
    <n v="10"/>
    <n v="58"/>
    <n v="58"/>
    <m/>
    <n v="3"/>
    <m/>
    <x v="2"/>
    <n v="5.2"/>
    <n v="30"/>
    <n v="11"/>
    <m/>
    <m/>
    <n v="17"/>
    <m/>
    <n v="100"/>
    <s v=""/>
    <n v="-100"/>
    <x v="0"/>
    <s v="G&lt;6-Dist&lt;1700"/>
    <s v="A"/>
    <x v="9"/>
    <x v="1"/>
    <x v="2"/>
    <s v=""/>
    <n v="-100"/>
    <m/>
    <x v="6"/>
  </r>
  <r>
    <x v="47"/>
    <s v="MVN"/>
    <d v="1899-12-30T20:45:00"/>
    <x v="2"/>
    <n v="0"/>
    <n v="8"/>
    <n v="1500"/>
    <s v="Hcp"/>
    <n v="84"/>
    <n v="130"/>
    <n v="8"/>
    <s v="Huntly Castle"/>
    <s v="MOP"/>
    <n v="8.5"/>
    <s v="Team Hayes"/>
    <s v="Luke Nolen"/>
    <m/>
    <n v="1"/>
    <n v="58"/>
    <n v="58"/>
    <m/>
    <n v="2"/>
    <n v="5"/>
    <x v="2"/>
    <n v="5.6"/>
    <n v="30"/>
    <n v="9"/>
    <m/>
    <m/>
    <n v="11"/>
    <m/>
    <n v="100"/>
    <s v=""/>
    <n v="-100"/>
    <x v="0"/>
    <s v="G&lt;6-Dist&lt;1700"/>
    <s v="A"/>
    <x v="9"/>
    <x v="1"/>
    <x v="2"/>
    <s v=""/>
    <n v="-100"/>
    <m/>
    <x v="3"/>
  </r>
  <r>
    <x v="48"/>
    <s v="Randwick"/>
    <d v="1899-12-30T14:15:00"/>
    <x v="2"/>
    <n v="8"/>
    <n v="4"/>
    <n v="1200"/>
    <s v="Hcp"/>
    <n v="72"/>
    <n v="100"/>
    <n v="2"/>
    <s v="Undeniable"/>
    <s v="M"/>
    <n v="6.8"/>
    <s v="Matthew Smith"/>
    <s v="Jenny Duggan (a2)"/>
    <n v="2"/>
    <n v="8"/>
    <n v="59.5"/>
    <n v="57.5"/>
    <m/>
    <n v="2"/>
    <n v="1"/>
    <x v="1"/>
    <n v="3.9"/>
    <n v="30"/>
    <m/>
    <m/>
    <s v="2nd"/>
    <n v="8"/>
    <n v="2.9"/>
    <n v="100"/>
    <s v=""/>
    <n v="-100"/>
    <x v="1"/>
    <s v="G&lt;6-Dist&lt;1700"/>
    <s v="A"/>
    <x v="9"/>
    <x v="1"/>
    <x v="2"/>
    <s v=""/>
    <n v="-100"/>
    <m/>
    <x v="5"/>
  </r>
  <r>
    <x v="48"/>
    <s v="Randwick"/>
    <d v="1899-12-30T17:35:00"/>
    <x v="2"/>
    <n v="8"/>
    <n v="9"/>
    <n v="1400"/>
    <s v="Mares"/>
    <s v="SW-Mares"/>
    <n v="2000"/>
    <n v="12"/>
    <s v="Startantes"/>
    <s v="B"/>
    <n v="9.5"/>
    <s v="Robert Heathcote"/>
    <s v="Robbie Dolan"/>
    <m/>
    <n v="5"/>
    <n v="52"/>
    <n v="52"/>
    <m/>
    <m/>
    <n v="5"/>
    <x v="1"/>
    <n v="4"/>
    <n v="40"/>
    <m/>
    <m/>
    <m/>
    <n v="11"/>
    <m/>
    <n v="100"/>
    <s v=""/>
    <n v="-100"/>
    <x v="1"/>
    <s v="G&lt;6-Dist&lt;1700"/>
    <s v="A"/>
    <x v="9"/>
    <x v="1"/>
    <x v="2"/>
    <s v=""/>
    <n v="-100"/>
    <m/>
    <x v="5"/>
  </r>
  <r>
    <x v="49"/>
    <s v="ROSEHILL"/>
    <d v="1899-12-30T12:40:00"/>
    <x v="2"/>
    <n v="0"/>
    <n v="1"/>
    <n v="1200"/>
    <s v="Hcp"/>
    <n v="78"/>
    <n v="130"/>
    <n v="2"/>
    <s v="Katalin"/>
    <s v="M"/>
    <n v="2.1"/>
    <s v="James Cummings"/>
    <s v="Nash Rawiller"/>
    <m/>
    <n v="3"/>
    <n v="59"/>
    <n v="59"/>
    <m/>
    <n v="2"/>
    <n v="1"/>
    <x v="2"/>
    <n v="4.2"/>
    <n v="30"/>
    <m/>
    <m/>
    <s v="WON"/>
    <n v="2.8"/>
    <n v="1.8"/>
    <n v="100"/>
    <n v="280"/>
    <n v="180"/>
    <x v="1"/>
    <s v="G&lt;6-Dist&lt;1700"/>
    <s v="A"/>
    <x v="9"/>
    <x v="1"/>
    <x v="3"/>
    <n v="336"/>
    <n v="216"/>
    <m/>
    <x v="4"/>
  </r>
  <r>
    <x v="50"/>
    <s v="Flem-X"/>
    <d v="1899-12-30T11:20:00"/>
    <x v="2"/>
    <n v="2"/>
    <n v="2"/>
    <n v="2800"/>
    <s v="Hcp"/>
    <n v="96"/>
    <n v="130"/>
    <n v="10"/>
    <s v="Accountability"/>
    <s v="M"/>
    <n v="4"/>
    <s v="Chris Waller"/>
    <s v="Damien Oliver"/>
    <m/>
    <n v="12"/>
    <n v="54"/>
    <n v="54"/>
    <m/>
    <n v="2"/>
    <n v="4"/>
    <x v="2"/>
    <n v="5.2"/>
    <n v="30"/>
    <n v="12"/>
    <m/>
    <s v="2nd"/>
    <n v="5"/>
    <n v="2"/>
    <n v="100"/>
    <s v=""/>
    <n v="-100"/>
    <x v="0"/>
    <s v="G&lt;6-Dist&gt;=1700"/>
    <s v="B"/>
    <x v="10"/>
    <x v="1"/>
    <x v="2"/>
    <s v=""/>
    <n v="-100"/>
    <m/>
    <x v="2"/>
  </r>
  <r>
    <x v="51"/>
    <s v="Flem-X"/>
    <d v="1899-12-30T13:15:00"/>
    <x v="4"/>
    <n v="5"/>
    <n v="2"/>
    <n v="1600"/>
    <s v="Mares"/>
    <s v="SW-M"/>
    <n v="250"/>
    <n v="2"/>
    <s v="Foxy Frida"/>
    <s v="M"/>
    <n v="3.5"/>
    <s v="Andrew Noblet"/>
    <s v="Kerrin McEvoy"/>
    <m/>
    <n v="7"/>
    <n v="57.5"/>
    <n v="57.5"/>
    <m/>
    <n v="2"/>
    <n v="2"/>
    <x v="2"/>
    <n v="4.4000000000000004"/>
    <n v="40"/>
    <n v="7"/>
    <m/>
    <s v="WON"/>
    <n v="3.2"/>
    <n v="1.9"/>
    <n v="100"/>
    <n v="320"/>
    <n v="220"/>
    <x v="0"/>
    <s v="G&gt;=6-Dist&lt;1700"/>
    <s v="C"/>
    <x v="10"/>
    <x v="1"/>
    <x v="2"/>
    <n v="320"/>
    <n v="220"/>
    <m/>
    <x v="2"/>
  </r>
  <r>
    <x v="51"/>
    <s v="Flem-X"/>
    <d v="1899-12-30T15:50:00"/>
    <x v="4"/>
    <n v="5"/>
    <n v="6"/>
    <n v="1000"/>
    <s v="Hcp"/>
    <s v="SW"/>
    <n v="175"/>
    <n v="11"/>
    <s v="Varda"/>
    <s v="MOP"/>
    <n v="9"/>
    <s v="James Cummings"/>
    <s v="Jye McNeil"/>
    <m/>
    <n v="6"/>
    <n v="56"/>
    <n v="56"/>
    <m/>
    <n v="4"/>
    <n v="5"/>
    <x v="2"/>
    <n v="4.8"/>
    <n v="35"/>
    <n v="12"/>
    <m/>
    <s v="3rd"/>
    <n v="12"/>
    <n v="2.6"/>
    <n v="100"/>
    <s v=""/>
    <n v="-100"/>
    <x v="0"/>
    <s v="G&gt;=6-Dist&lt;1700"/>
    <s v="C"/>
    <x v="10"/>
    <x v="1"/>
    <x v="2"/>
    <s v=""/>
    <n v="-100"/>
    <m/>
    <x v="6"/>
  </r>
  <r>
    <x v="52"/>
    <s v="Flem-X"/>
    <d v="1899-12-30T13:15:00"/>
    <x v="2"/>
    <n v="8"/>
    <n v="2"/>
    <n v="2600"/>
    <s v="Hcp"/>
    <s v="No"/>
    <n v="300"/>
    <n v="4"/>
    <s v="Lunar Flare"/>
    <s v="M"/>
    <n v="4.5999999999999996"/>
    <s v="Grahame Begg"/>
    <s v="Michael Dee"/>
    <m/>
    <n v="6"/>
    <n v="56"/>
    <n v="56"/>
    <m/>
    <n v="2"/>
    <n v="1"/>
    <x v="2"/>
    <n v="4.4000000000000004"/>
    <n v="40"/>
    <n v="6"/>
    <m/>
    <m/>
    <n v="4.4000000000000004"/>
    <m/>
    <n v="100"/>
    <s v=""/>
    <n v="-100"/>
    <x v="0"/>
    <s v="G&lt;6-Dist&gt;=1700"/>
    <s v="B"/>
    <x v="10"/>
    <x v="1"/>
    <x v="2"/>
    <s v=""/>
    <n v="-100"/>
    <m/>
    <x v="2"/>
  </r>
  <r>
    <x v="52"/>
    <s v="ROSEHILL"/>
    <d v="1899-12-30T14:55:00"/>
    <x v="4"/>
    <n v="3"/>
    <n v="4"/>
    <n v="1100"/>
    <s v="Mares"/>
    <n v="78"/>
    <n v="130"/>
    <n v="3"/>
    <s v="Amiche"/>
    <s v="OP"/>
    <n v="3.4"/>
    <s v="Edward Cummings"/>
    <s v="Joshua Parr"/>
    <m/>
    <n v="3"/>
    <n v="57"/>
    <n v="57"/>
    <m/>
    <m/>
    <n v="1"/>
    <x v="1"/>
    <n v="3.7"/>
    <n v="30"/>
    <n v="200"/>
    <m/>
    <s v="WON"/>
    <n v="4.0999999999999996"/>
    <n v="2.6"/>
    <n v="100"/>
    <n v="409.99999999999994"/>
    <n v="309.99999999999994"/>
    <x v="1"/>
    <s v="G&gt;=6-Dist&lt;1700"/>
    <s v="C"/>
    <x v="10"/>
    <x v="1"/>
    <x v="1"/>
    <n v="615"/>
    <n v="465"/>
    <m/>
    <x v="1"/>
  </r>
  <r>
    <x v="52"/>
    <s v="ROSEHILL"/>
    <d v="1899-12-30T16:10:00"/>
    <x v="4"/>
    <n v="3"/>
    <n v="6"/>
    <n v="1300"/>
    <s v="Hcp"/>
    <n v="72"/>
    <n v="100"/>
    <n v="3"/>
    <s v="Saquon"/>
    <s v="OP"/>
    <n v="4.7"/>
    <s v="Paul Perry"/>
    <s v="Joshua Parr"/>
    <m/>
    <n v="4"/>
    <n v="58"/>
    <n v="58"/>
    <m/>
    <m/>
    <n v="4"/>
    <x v="1"/>
    <n v="3.9"/>
    <n v="20"/>
    <m/>
    <m/>
    <s v="WON"/>
    <n v="5.5"/>
    <n v="2.1"/>
    <n v="100"/>
    <n v="550"/>
    <n v="450"/>
    <x v="1"/>
    <s v="G&gt;=6-Dist&lt;1700"/>
    <s v="C"/>
    <x v="10"/>
    <x v="1"/>
    <x v="2"/>
    <n v="550"/>
    <n v="450"/>
    <m/>
    <x v="2"/>
  </r>
  <r>
    <x v="53"/>
    <s v="Newcastle"/>
    <d v="1899-12-30T12:55:00"/>
    <x v="3"/>
    <n v="0"/>
    <n v="2"/>
    <n v="1600"/>
    <s v="Hcp"/>
    <n v="78"/>
    <n v="130"/>
    <n v="10"/>
    <s v="Sacred Command"/>
    <s v="M"/>
    <n v="3.5"/>
    <s v="Chris Waller"/>
    <s v="Tommy Berry"/>
    <m/>
    <n v="4"/>
    <n v="53.5"/>
    <n v="53.5"/>
    <m/>
    <m/>
    <m/>
    <x v="2"/>
    <n v="4.5"/>
    <n v="30"/>
    <m/>
    <m/>
    <m/>
    <n v="4.4000000000000004"/>
    <m/>
    <n v="100"/>
    <s v=""/>
    <n v="-100"/>
    <x v="1"/>
    <s v="G&lt;6-Dist&lt;1700"/>
    <s v="A"/>
    <x v="10"/>
    <x v="1"/>
    <x v="2"/>
    <s v=""/>
    <n v="-100"/>
    <m/>
    <x v="4"/>
  </r>
  <r>
    <x v="53"/>
    <s v="Cran"/>
    <d v="1899-12-30T15:00:00"/>
    <x v="6"/>
    <n v="3"/>
    <n v="5"/>
    <n v="1400"/>
    <s v="Mares"/>
    <s v="SW-M"/>
    <n v="150"/>
    <n v="6"/>
    <s v="April Rain"/>
    <s v="M"/>
    <n v="1.95"/>
    <s v="Chris Waller"/>
    <s v="Damian Lane"/>
    <m/>
    <n v="3"/>
    <n v="57"/>
    <n v="57"/>
    <m/>
    <n v="1"/>
    <n v="4"/>
    <x v="1"/>
    <n v="4.2"/>
    <n v="45"/>
    <n v="8"/>
    <m/>
    <m/>
    <n v="2.8"/>
    <m/>
    <n v="100"/>
    <s v=""/>
    <n v="-100"/>
    <x v="0"/>
    <s v="G&gt;=6-Dist&lt;1700"/>
    <s v="C"/>
    <x v="10"/>
    <x v="1"/>
    <x v="2"/>
    <s v=""/>
    <n v="-100"/>
    <m/>
    <x v="4"/>
  </r>
  <r>
    <x v="53"/>
    <s v="Newcastle"/>
    <d v="1899-12-30T15:20:00"/>
    <x v="3"/>
    <n v="0"/>
    <n v="6"/>
    <n v="2300"/>
    <s v="Hcp"/>
    <m/>
    <n v="300"/>
    <n v="6"/>
    <s v="Torrens"/>
    <s v="M"/>
    <n v="8"/>
    <s v="Lauri Parker"/>
    <s v="Jenny Duggan (a2)"/>
    <n v="2"/>
    <n v="9"/>
    <n v="52.5"/>
    <n v="50.5"/>
    <m/>
    <n v="4"/>
    <n v="3"/>
    <x v="1"/>
    <n v="2.9"/>
    <n v="30"/>
    <m/>
    <m/>
    <s v="WON"/>
    <n v="6.5"/>
    <n v="1.9"/>
    <n v="100"/>
    <n v="650"/>
    <n v="550"/>
    <x v="1"/>
    <s v="G&lt;6-Dist&gt;=1700"/>
    <s v="B"/>
    <x v="10"/>
    <x v="1"/>
    <x v="2"/>
    <n v="650"/>
    <n v="550"/>
    <m/>
    <x v="4"/>
  </r>
  <r>
    <x v="53"/>
    <s v="Cran"/>
    <d v="1899-12-30T15:40:00"/>
    <x v="6"/>
    <n v="3"/>
    <n v="6"/>
    <n v="1000"/>
    <s v="Hcp"/>
    <s v="No"/>
    <n v="150"/>
    <n v="4"/>
    <s v="Bless Her"/>
    <s v="OPM"/>
    <n v="3.3"/>
    <s v="Clayton Douglas"/>
    <s v="Luke Currie"/>
    <m/>
    <n v="3"/>
    <n v="54"/>
    <n v="54"/>
    <m/>
    <n v="2"/>
    <n v="2"/>
    <x v="2"/>
    <n v="4.8"/>
    <n v="35"/>
    <n v="6"/>
    <m/>
    <s v="Ntd"/>
    <n v="3.8"/>
    <m/>
    <n v="100"/>
    <s v=""/>
    <n v="-100"/>
    <x v="0"/>
    <s v="G&gt;=6-Dist&lt;1700"/>
    <s v="C"/>
    <x v="10"/>
    <x v="1"/>
    <x v="4"/>
    <s v=""/>
    <n v="-140"/>
    <n v="2"/>
    <x v="2"/>
  </r>
  <r>
    <x v="53"/>
    <s v="Cran"/>
    <d v="1899-12-30T15:40:00"/>
    <x v="6"/>
    <n v="3"/>
    <n v="6"/>
    <n v="1000"/>
    <s v="Hcp"/>
    <s v="No"/>
    <n v="150"/>
    <n v="1"/>
    <s v="Blazejowski"/>
    <s v="OP"/>
    <n v="3.9"/>
    <s v="Greg Eurell"/>
    <s v="Jamie Mott"/>
    <m/>
    <n v="2"/>
    <n v="60"/>
    <n v="60"/>
    <m/>
    <n v="3"/>
    <n v="1"/>
    <x v="0"/>
    <n v="5.2"/>
    <n v="30"/>
    <n v="6"/>
    <m/>
    <m/>
    <n v="7"/>
    <m/>
    <n v="100"/>
    <s v=""/>
    <n v="-100"/>
    <x v="0"/>
    <s v="G&gt;=6-Dist&lt;1700"/>
    <s v="C"/>
    <x v="10"/>
    <x v="1"/>
    <x v="2"/>
    <s v=""/>
    <n v="-100"/>
    <n v="2"/>
    <x v="2"/>
  </r>
  <r>
    <x v="53"/>
    <s v="Newcastle"/>
    <d v="1899-12-30T17:20:00"/>
    <x v="3"/>
    <n v="0"/>
    <n v="9"/>
    <n v="1400"/>
    <s v="Hcp"/>
    <n v="88"/>
    <n v="130"/>
    <n v="11"/>
    <s v="Norwegian Bliss"/>
    <s v="OP"/>
    <n v="3.3"/>
    <s v="Nathan Doyle"/>
    <s v="Andrew Adkins"/>
    <m/>
    <n v="6"/>
    <n v="54.5"/>
    <n v="54.5"/>
    <m/>
    <n v="2"/>
    <m/>
    <x v="1"/>
    <n v="3.5"/>
    <n v="20"/>
    <m/>
    <m/>
    <s v="WON"/>
    <n v="3.9"/>
    <n v="1.7"/>
    <n v="100"/>
    <n v="390"/>
    <n v="290"/>
    <x v="1"/>
    <s v="G&lt;6-Dist&lt;1700"/>
    <s v="A"/>
    <x v="10"/>
    <x v="1"/>
    <x v="1"/>
    <n v="585"/>
    <n v="435"/>
    <m/>
    <x v="8"/>
  </r>
  <r>
    <x v="53"/>
    <s v="Newcastle"/>
    <d v="1899-12-30T18:00:00"/>
    <x v="3"/>
    <n v="0"/>
    <n v="10"/>
    <n v="1300"/>
    <s v="Hcp"/>
    <n v="88"/>
    <n v="130"/>
    <n v="6"/>
    <s v="Gravina"/>
    <s v="OPM"/>
    <n v="2.4"/>
    <s v="James Cummings"/>
    <s v="James McDonald"/>
    <m/>
    <n v="2"/>
    <n v="57"/>
    <n v="57"/>
    <m/>
    <n v="4"/>
    <n v="1"/>
    <x v="2"/>
    <n v="5.4"/>
    <n v="20"/>
    <m/>
    <m/>
    <s v="2nd"/>
    <n v="2.6"/>
    <n v="1.4"/>
    <n v="100"/>
    <s v=""/>
    <n v="-100"/>
    <x v="1"/>
    <s v="G&lt;6-Dist&lt;1700"/>
    <s v="A"/>
    <x v="10"/>
    <x v="1"/>
    <x v="0"/>
    <s v=""/>
    <n v="-200"/>
    <m/>
    <x v="0"/>
  </r>
  <r>
    <x v="54"/>
    <s v="Ball"/>
    <d v="1899-12-30T12:10:00"/>
    <x v="2"/>
    <n v="0"/>
    <n v="1"/>
    <n v="1400"/>
    <s v="Hcp"/>
    <n v="84"/>
    <n v="130"/>
    <n v="6"/>
    <s v="Kurabui"/>
    <s v="M"/>
    <n v="2.7"/>
    <s v="Mick Price  "/>
    <s v="Jye McNeil"/>
    <m/>
    <n v="5"/>
    <n v="55.5"/>
    <n v="55.5"/>
    <m/>
    <n v="1"/>
    <n v="1"/>
    <x v="1"/>
    <n v="3.2"/>
    <n v="45"/>
    <n v="6"/>
    <m/>
    <m/>
    <n v="4.5999999999999996"/>
    <m/>
    <n v="100"/>
    <s v=""/>
    <n v="-100"/>
    <x v="0"/>
    <s v="G&lt;6-Dist&lt;1700"/>
    <s v="A"/>
    <x v="10"/>
    <x v="1"/>
    <x v="4"/>
    <s v=""/>
    <n v="-140"/>
    <n v="2"/>
    <x v="4"/>
  </r>
  <r>
    <x v="54"/>
    <s v="Ball"/>
    <d v="1899-12-30T12:10:00"/>
    <x v="2"/>
    <n v="0"/>
    <n v="1"/>
    <n v="1400"/>
    <s v="Hcp"/>
    <n v="84"/>
    <n v="130"/>
    <n v="4"/>
    <s v="Lighthouse"/>
    <s v="OPM"/>
    <n v="2.25"/>
    <s v="Ciaron Maher "/>
    <s v="Matt Cartwright (a2)"/>
    <n v="2"/>
    <n v="4"/>
    <n v="57.5"/>
    <n v="55.5"/>
    <m/>
    <n v="2"/>
    <n v="3"/>
    <x v="2"/>
    <n v="3.5"/>
    <n v="40"/>
    <n v="6"/>
    <m/>
    <s v="WON"/>
    <n v="2.15"/>
    <n v="1.5"/>
    <n v="100"/>
    <n v="215"/>
    <n v="115"/>
    <x v="0"/>
    <s v="G&lt;6-Dist&lt;1700"/>
    <s v="A"/>
    <x v="10"/>
    <x v="1"/>
    <x v="1"/>
    <n v="322.5"/>
    <n v="172.5"/>
    <n v="2"/>
    <x v="7"/>
  </r>
  <r>
    <x v="54"/>
    <s v="Ball"/>
    <d v="1899-12-30T13:45:00"/>
    <x v="2"/>
    <n v="0"/>
    <n v="4"/>
    <n v="1200"/>
    <s v="Mares"/>
    <n v="78"/>
    <n v="130"/>
    <n v="9"/>
    <s v="So Say Angel"/>
    <s v="M"/>
    <n v="8"/>
    <s v="Ryan Balfour"/>
    <s v="Will Price (a1.5)"/>
    <n v="1.5"/>
    <n v="10"/>
    <n v="56"/>
    <n v="54.5"/>
    <m/>
    <n v="1"/>
    <n v="4"/>
    <x v="2"/>
    <n v="5"/>
    <n v="35"/>
    <n v="10"/>
    <m/>
    <m/>
    <n v="8.5"/>
    <m/>
    <n v="100"/>
    <s v=""/>
    <n v="-100"/>
    <x v="0"/>
    <s v="G&lt;6-Dist&lt;1700"/>
    <s v="A"/>
    <x v="10"/>
    <x v="1"/>
    <x v="2"/>
    <s v=""/>
    <n v="-100"/>
    <m/>
    <x v="6"/>
  </r>
  <r>
    <x v="54"/>
    <s v="Kembla Grange"/>
    <d v="1899-12-30T14:05:00"/>
    <x v="2"/>
    <n v="0"/>
    <n v="4"/>
    <n v="1200"/>
    <s v="Hcp"/>
    <n v="78"/>
    <n v="130"/>
    <n v="7"/>
    <s v="Rammstein"/>
    <s v="OP"/>
    <n v="4.0999999999999996"/>
    <s v="Ryan &amp; Alexiou"/>
    <s v="James McDonald"/>
    <m/>
    <n v="5"/>
    <n v="55.5"/>
    <n v="55.5"/>
    <m/>
    <n v="4"/>
    <n v="4"/>
    <x v="1"/>
    <n v="4.4000000000000004"/>
    <n v="20"/>
    <m/>
    <m/>
    <s v="2nd"/>
    <n v="5"/>
    <n v="2.2000000000000002"/>
    <n v="100"/>
    <s v=""/>
    <n v="-100"/>
    <x v="1"/>
    <s v="G&lt;6-Dist&lt;1700"/>
    <s v="A"/>
    <x v="10"/>
    <x v="1"/>
    <x v="2"/>
    <s v=""/>
    <n v="-100"/>
    <m/>
    <x v="2"/>
  </r>
  <r>
    <x v="54"/>
    <s v="Ball"/>
    <d v="1899-12-30T14:20:00"/>
    <x v="2"/>
    <n v="0"/>
    <n v="5"/>
    <n v="1200"/>
    <s v="Hcp"/>
    <s v="No"/>
    <n v="150"/>
    <n v="5"/>
    <s v="The Gauch"/>
    <s v="OP"/>
    <n v="2"/>
    <s v="Ciaron Maher "/>
    <s v="Matt Cartwright (a2)"/>
    <n v="2"/>
    <n v="3"/>
    <n v="54"/>
    <n v="52"/>
    <m/>
    <n v="2"/>
    <n v="3"/>
    <x v="2"/>
    <n v="4.5999999999999996"/>
    <n v="35"/>
    <n v="8"/>
    <m/>
    <s v="2nd"/>
    <n v="3.1"/>
    <n v="1.4"/>
    <n v="100"/>
    <s v=""/>
    <n v="-100"/>
    <x v="0"/>
    <s v="G&lt;6-Dist&lt;1700"/>
    <s v="A"/>
    <x v="10"/>
    <x v="1"/>
    <x v="1"/>
    <s v=""/>
    <n v="-150"/>
    <m/>
    <x v="5"/>
  </r>
  <r>
    <x v="54"/>
    <s v="Ball"/>
    <d v="1899-12-30T15:40:00"/>
    <x v="2"/>
    <n v="0"/>
    <n v="7"/>
    <n v="2000"/>
    <s v="Hcp"/>
    <n v="84"/>
    <n v="130"/>
    <n v="5"/>
    <s v="Alcyone"/>
    <s v="MOP"/>
    <n v="3.3"/>
    <s v="James Cummings"/>
    <s v="Damien Oliver"/>
    <m/>
    <n v="8"/>
    <n v="57.5"/>
    <n v="57.5"/>
    <m/>
    <n v="1"/>
    <n v="1"/>
    <x v="1"/>
    <n v="3.7"/>
    <n v="45"/>
    <n v="12"/>
    <m/>
    <m/>
    <n v="3.3"/>
    <m/>
    <n v="100"/>
    <s v=""/>
    <n v="-100"/>
    <x v="0"/>
    <s v="G&lt;6-Dist&gt;=1700"/>
    <s v="B"/>
    <x v="10"/>
    <x v="1"/>
    <x v="2"/>
    <s v=""/>
    <n v="-100"/>
    <m/>
    <x v="2"/>
  </r>
  <r>
    <x v="54"/>
    <s v="Kembla Grange"/>
    <d v="1899-12-30T16:40:00"/>
    <x v="2"/>
    <n v="0"/>
    <n v="8"/>
    <n v="1600"/>
    <s v="Hcp"/>
    <m/>
    <n v="1000"/>
    <n v="11"/>
    <s v="Atishu"/>
    <s v="M"/>
    <n v="5.9"/>
    <s v="Chris Waller"/>
    <s v="Kerrin McEvoy"/>
    <m/>
    <n v="7"/>
    <n v="54"/>
    <n v="54"/>
    <m/>
    <n v="4"/>
    <n v="2"/>
    <x v="1"/>
    <n v="5.9"/>
    <n v="20"/>
    <m/>
    <m/>
    <m/>
    <n v="5"/>
    <m/>
    <n v="100"/>
    <s v=""/>
    <n v="-100"/>
    <x v="1"/>
    <s v="G&lt;6-Dist&lt;1700"/>
    <s v="A"/>
    <x v="10"/>
    <x v="1"/>
    <x v="2"/>
    <s v=""/>
    <n v="-100"/>
    <m/>
    <x v="5"/>
  </r>
  <r>
    <x v="54"/>
    <s v="Ball"/>
    <d v="1899-12-30T17:00:00"/>
    <x v="2"/>
    <n v="0"/>
    <n v="9"/>
    <n v="1600"/>
    <s v="Hcp"/>
    <n v="78"/>
    <n v="130"/>
    <n v="8"/>
    <s v="Seiners Express"/>
    <s v="BM"/>
    <n v="4.2"/>
    <s v="Ciaron Maher "/>
    <s v="Josh Richards (a3)"/>
    <n v="3"/>
    <n v="13"/>
    <n v="58.5"/>
    <n v="55.5"/>
    <m/>
    <n v="2"/>
    <n v="4"/>
    <x v="1"/>
    <n v="4"/>
    <n v="40"/>
    <n v="16"/>
    <m/>
    <m/>
    <n v="6"/>
    <m/>
    <n v="100"/>
    <s v=""/>
    <n v="-100"/>
    <x v="0"/>
    <s v="G&lt;6-Dist&lt;1700"/>
    <s v="A"/>
    <x v="10"/>
    <x v="1"/>
    <x v="1"/>
    <s v=""/>
    <n v="-150"/>
    <m/>
    <x v="1"/>
  </r>
  <r>
    <x v="54"/>
    <s v="Kembla Grange"/>
    <d v="1899-12-30T17:20:00"/>
    <x v="2"/>
    <n v="0"/>
    <n v="9"/>
    <n v="1600"/>
    <s v="Hcp"/>
    <n v="88"/>
    <n v="130"/>
    <n v="17"/>
    <s v="Kingsheir"/>
    <s v="M"/>
    <n v="5.3"/>
    <s v="Chris Waller"/>
    <s v="Jason Collett"/>
    <m/>
    <n v="4"/>
    <n v="53.5"/>
    <n v="53.5"/>
    <m/>
    <n v="5"/>
    <n v="3"/>
    <x v="1"/>
    <n v="4.4000000000000004"/>
    <n v="20"/>
    <m/>
    <m/>
    <s v="3rd"/>
    <n v="6"/>
    <n v="2.1"/>
    <n v="100"/>
    <s v=""/>
    <n v="-100"/>
    <x v="1"/>
    <s v="G&lt;6-Dist&lt;1700"/>
    <s v="A"/>
    <x v="10"/>
    <x v="1"/>
    <x v="2"/>
    <s v=""/>
    <n v="-100"/>
    <m/>
    <x v="5"/>
  </r>
  <r>
    <x v="54"/>
    <s v="Ball"/>
    <d v="1899-12-30T17:40:00"/>
    <x v="2"/>
    <n v="0"/>
    <n v="10"/>
    <n v="1100"/>
    <s v="Hcp"/>
    <s v="SW"/>
    <n v="150"/>
    <n v="10"/>
    <s v="Glistening"/>
    <s v="OPM"/>
    <n v="5"/>
    <s v="Richard  Freedman"/>
    <s v="Brett Prebble"/>
    <m/>
    <n v="9"/>
    <n v="54"/>
    <n v="54"/>
    <m/>
    <n v="4"/>
    <n v="2"/>
    <x v="1"/>
    <n v="5"/>
    <n v="30"/>
    <n v="10"/>
    <m/>
    <m/>
    <n v="4.4000000000000004"/>
    <m/>
    <n v="100"/>
    <s v=""/>
    <n v="-100"/>
    <x v="0"/>
    <s v="G&lt;6-Dist&lt;1700"/>
    <s v="A"/>
    <x v="10"/>
    <x v="1"/>
    <x v="2"/>
    <s v=""/>
    <n v="-100"/>
    <m/>
    <x v="5"/>
  </r>
  <r>
    <x v="54"/>
    <s v="Kembla Grange"/>
    <d v="1899-12-30T18:00:00"/>
    <x v="2"/>
    <n v="0"/>
    <n v="10"/>
    <n v="1400"/>
    <s v="Hcp"/>
    <n v="78"/>
    <n v="130"/>
    <n v="8"/>
    <s v="Dynamic Impact"/>
    <s v="OP"/>
    <n v="2.8"/>
    <s v="Bjorn Baker"/>
    <s v="James McDonald"/>
    <m/>
    <n v="6"/>
    <n v="56"/>
    <n v="56"/>
    <m/>
    <n v="1"/>
    <m/>
    <x v="1"/>
    <n v="2.2000000000000002"/>
    <n v="30"/>
    <m/>
    <m/>
    <s v="WON"/>
    <n v="2.9"/>
    <n v="1.4"/>
    <n v="100"/>
    <n v="290"/>
    <n v="190"/>
    <x v="1"/>
    <s v="G&lt;6-Dist&lt;1700"/>
    <s v="A"/>
    <x v="10"/>
    <x v="1"/>
    <x v="1"/>
    <n v="435"/>
    <n v="285"/>
    <m/>
    <x v="1"/>
  </r>
  <r>
    <x v="55"/>
    <s v="Cau"/>
    <d v="1899-12-30T13:10:00"/>
    <x v="2"/>
    <n v="6"/>
    <n v="2"/>
    <n v="3200"/>
    <s v="Hcp"/>
    <s v="No"/>
    <n v="160"/>
    <n v="2"/>
    <s v="True Marvel"/>
    <s v="MB"/>
    <n v="3"/>
    <s v="Matthew Smith"/>
    <s v="Damien Thornton"/>
    <m/>
    <n v="7"/>
    <n v="54"/>
    <n v="54"/>
    <m/>
    <n v="1"/>
    <n v="4"/>
    <x v="2"/>
    <n v="4"/>
    <n v="40"/>
    <n v="9"/>
    <m/>
    <s v="2nd"/>
    <n v="2.7"/>
    <n v="1.4"/>
    <n v="100"/>
    <s v=""/>
    <n v="-100"/>
    <x v="0"/>
    <s v="G&lt;6-Dist&gt;=1700"/>
    <s v="B"/>
    <x v="10"/>
    <x v="1"/>
    <x v="3"/>
    <s v=""/>
    <n v="-120"/>
    <m/>
    <x v="4"/>
  </r>
  <r>
    <x v="55"/>
    <s v="Cau"/>
    <d v="1899-12-30T14:20:00"/>
    <x v="2"/>
    <n v="6"/>
    <n v="4"/>
    <n v="1000"/>
    <s v="Hcp"/>
    <s v="No"/>
    <n v="160"/>
    <n v="9"/>
    <s v="Enthaar"/>
    <s v="OPM"/>
    <n v="4.4000000000000004"/>
    <s v="Ciaron Maher "/>
    <s v="Jye McNeil"/>
    <m/>
    <n v="10"/>
    <n v="54"/>
    <n v="54"/>
    <m/>
    <n v="3"/>
    <n v="1"/>
    <x v="1"/>
    <n v="4"/>
    <n v="40"/>
    <n v="11"/>
    <m/>
    <s v="WON"/>
    <n v="3.9"/>
    <n v="1.6"/>
    <n v="100"/>
    <n v="390"/>
    <n v="290"/>
    <x v="0"/>
    <s v="G&lt;6-Dist&lt;1700"/>
    <s v="A"/>
    <x v="10"/>
    <x v="1"/>
    <x v="0"/>
    <n v="780"/>
    <n v="580"/>
    <m/>
    <x v="0"/>
  </r>
  <r>
    <x v="55"/>
    <s v="ROSEHILL"/>
    <d v="1899-12-30T14:40:00"/>
    <x v="7"/>
    <n v="0"/>
    <n v="5"/>
    <n v="1100"/>
    <s v="Hcp"/>
    <n v="78"/>
    <n v="130"/>
    <n v="1"/>
    <s v="Shadow Crush"/>
    <s v="M"/>
    <n v="4.8"/>
    <s v="Mark Newnham"/>
    <s v="Tom Sherry (a2)"/>
    <n v="2"/>
    <n v="5"/>
    <n v="61.5"/>
    <n v="59.5"/>
    <m/>
    <n v="1"/>
    <n v="3"/>
    <x v="1"/>
    <n v="4"/>
    <n v="20"/>
    <m/>
    <m/>
    <m/>
    <n v="8"/>
    <m/>
    <n v="100"/>
    <s v=""/>
    <n v="-100"/>
    <x v="1"/>
    <s v="G&gt;=6-Dist&lt;1700"/>
    <s v="C"/>
    <x v="10"/>
    <x v="1"/>
    <x v="2"/>
    <s v=""/>
    <n v="-100"/>
    <m/>
    <x v="2"/>
  </r>
  <r>
    <x v="55"/>
    <s v="Cau"/>
    <d v="1899-12-30T15:00:00"/>
    <x v="2"/>
    <n v="6"/>
    <n v="5"/>
    <n v="1600"/>
    <s v="Mares"/>
    <s v="SW-M"/>
    <n v="200"/>
    <n v="4"/>
    <s v="Tricky Gal"/>
    <s v="MB"/>
    <n v="4.5999999999999996"/>
    <s v="Matthew Smith"/>
    <s v="Damien Oliver"/>
    <m/>
    <n v="3"/>
    <n v="56"/>
    <n v="56"/>
    <m/>
    <n v="1"/>
    <m/>
    <x v="1"/>
    <n v="4.5999999999999996"/>
    <n v="40"/>
    <n v="10"/>
    <m/>
    <m/>
    <n v="4.8"/>
    <m/>
    <n v="100"/>
    <s v=""/>
    <n v="-100"/>
    <x v="0"/>
    <s v="G&lt;6-Dist&lt;1700"/>
    <s v="A"/>
    <x v="10"/>
    <x v="1"/>
    <x v="2"/>
    <s v=""/>
    <n v="-100"/>
    <n v="2"/>
    <x v="2"/>
  </r>
  <r>
    <x v="55"/>
    <s v="Cau"/>
    <d v="1899-12-30T15:00:00"/>
    <x v="2"/>
    <n v="6"/>
    <n v="5"/>
    <n v="1600"/>
    <s v="Mares"/>
    <s v="SW-M"/>
    <n v="200"/>
    <n v="1"/>
    <s v="Quantum Mechanic"/>
    <s v="MOP"/>
    <n v="5.5"/>
    <s v="Mick Price "/>
    <s v="John Allen"/>
    <m/>
    <n v="4"/>
    <n v="59"/>
    <n v="59"/>
    <m/>
    <n v="4"/>
    <n v="2"/>
    <x v="2"/>
    <n v="5"/>
    <n v="35"/>
    <n v="10"/>
    <m/>
    <s v="2nd"/>
    <n v="7"/>
    <n v="2.2000000000000002"/>
    <n v="100"/>
    <s v=""/>
    <n v="-100"/>
    <x v="0"/>
    <s v="G&lt;6-Dist&lt;1700"/>
    <s v="A"/>
    <x v="10"/>
    <x v="1"/>
    <x v="2"/>
    <s v=""/>
    <n v="-100"/>
    <n v="2"/>
    <x v="6"/>
  </r>
  <r>
    <x v="55"/>
    <s v="Cau"/>
    <d v="1899-12-30T15:40:00"/>
    <x v="2"/>
    <n v="6"/>
    <n v="6"/>
    <n v="1600"/>
    <s v="3yoSW"/>
    <s v="3yo"/>
    <n v="300"/>
    <n v="12"/>
    <s v="Festival Dancer"/>
    <s v="LOP"/>
    <n v="2.8"/>
    <s v="Matthew Smith"/>
    <s v="Craig Williams"/>
    <m/>
    <n v="3"/>
    <n v="55"/>
    <n v="55"/>
    <m/>
    <m/>
    <m/>
    <x v="1"/>
    <m/>
    <m/>
    <n v="11"/>
    <m/>
    <s v="3rd"/>
    <n v="3"/>
    <n v="1.5"/>
    <n v="100"/>
    <s v=""/>
    <n v="-100"/>
    <x v="0"/>
    <s v="G&lt;6-Dist&lt;1700"/>
    <s v="A"/>
    <x v="10"/>
    <x v="1"/>
    <x v="2"/>
    <s v=""/>
    <n v="-100"/>
    <m/>
    <x v="4"/>
  </r>
  <r>
    <x v="55"/>
    <s v="Cau"/>
    <d v="1899-12-30T16:20:00"/>
    <x v="2"/>
    <n v="6"/>
    <n v="7"/>
    <n v="2400"/>
    <s v="Wfa"/>
    <s v="WFA"/>
    <n v="750"/>
    <n v="1"/>
    <s v="Spanish Mission"/>
    <s v="MOP"/>
    <n v="1.55"/>
    <s v="Peter G Moody"/>
    <s v="Glen Boss"/>
    <m/>
    <n v="4"/>
    <n v="59"/>
    <n v="59"/>
    <m/>
    <n v="1"/>
    <n v="1"/>
    <x v="1"/>
    <n v="3"/>
    <m/>
    <n v="9"/>
    <m/>
    <m/>
    <n v="1.45"/>
    <m/>
    <n v="100"/>
    <s v=""/>
    <n v="-100"/>
    <x v="0"/>
    <s v="G&lt;6-Dist&gt;=1700"/>
    <s v="B"/>
    <x v="10"/>
    <x v="1"/>
    <x v="2"/>
    <s v=""/>
    <n v="-100"/>
    <m/>
    <x v="4"/>
  </r>
  <r>
    <x v="55"/>
    <s v="Cau"/>
    <d v="1899-12-30T17:00:00"/>
    <x v="2"/>
    <n v="6"/>
    <n v="8"/>
    <n v="1800"/>
    <s v="Hcp"/>
    <s v="No"/>
    <n v="200"/>
    <n v="6"/>
    <s v="Our Playboy"/>
    <s v="MB"/>
    <n v="2.8"/>
    <s v="Mick Price "/>
    <s v="Damian Lane"/>
    <m/>
    <n v="1"/>
    <n v="54.5"/>
    <n v="54.5"/>
    <m/>
    <n v="1"/>
    <n v="1"/>
    <x v="1"/>
    <n v="3.4"/>
    <n v="50"/>
    <n v="10"/>
    <m/>
    <m/>
    <n v="2.9"/>
    <m/>
    <n v="100"/>
    <s v=""/>
    <n v="-100"/>
    <x v="0"/>
    <s v="G&lt;6-Dist&gt;=1700"/>
    <s v="B"/>
    <x v="10"/>
    <x v="1"/>
    <x v="2"/>
    <s v=""/>
    <n v="-100"/>
    <m/>
    <x v="3"/>
  </r>
  <r>
    <x v="55"/>
    <s v="ROSEHILL"/>
    <d v="1899-12-30T17:20:00"/>
    <x v="7"/>
    <n v="0"/>
    <n v="9"/>
    <n v="1300"/>
    <s v="Hcp"/>
    <n v="78"/>
    <n v="130"/>
    <n v="4"/>
    <s v="Brookspire"/>
    <s v="OP"/>
    <n v="2.9"/>
    <s v="Chris Waller"/>
    <s v="Nash Rawiller"/>
    <m/>
    <n v="8"/>
    <n v="58"/>
    <n v="58"/>
    <m/>
    <n v="3"/>
    <n v="2"/>
    <x v="1"/>
    <n v="3.5"/>
    <n v="20"/>
    <m/>
    <m/>
    <s v="2nd"/>
    <n v="3.6"/>
    <n v="1.7"/>
    <n v="100"/>
    <s v=""/>
    <n v="-100"/>
    <x v="1"/>
    <s v="G&gt;=6-Dist&lt;1700"/>
    <s v="C"/>
    <x v="10"/>
    <x v="1"/>
    <x v="1"/>
    <s v=""/>
    <n v="-150"/>
    <m/>
    <x v="2"/>
  </r>
  <r>
    <x v="55"/>
    <s v="Cau"/>
    <d v="1899-12-30T17:40:00"/>
    <x v="2"/>
    <n v="6"/>
    <n v="9"/>
    <n v="1400"/>
    <s v="Wfa"/>
    <s v="WFA"/>
    <n v="200"/>
    <n v="1"/>
    <s v="Streets Of Avalon"/>
    <s v="LOP"/>
    <n v="6"/>
    <s v="Shane Nichols"/>
    <s v="Zac Spain"/>
    <m/>
    <n v="1"/>
    <n v="59"/>
    <n v="59"/>
    <m/>
    <n v="3"/>
    <n v="1"/>
    <x v="1"/>
    <n v="4.5999999999999996"/>
    <n v="40"/>
    <n v="11"/>
    <m/>
    <s v="3rd"/>
    <n v="7.5"/>
    <n v="2.5"/>
    <n v="100"/>
    <s v=""/>
    <n v="-100"/>
    <x v="0"/>
    <s v="G&lt;6-Dist&lt;1700"/>
    <s v="A"/>
    <x v="10"/>
    <x v="1"/>
    <x v="1"/>
    <s v=""/>
    <n v="-150"/>
    <m/>
    <x v="1"/>
  </r>
  <r>
    <x v="56"/>
    <s v="Pak"/>
    <d v="1899-12-30T13:10:00"/>
    <x v="2"/>
    <n v="0"/>
    <n v="2"/>
    <n v="1400"/>
    <s v="Mares"/>
    <n v="78"/>
    <n v="130"/>
    <n v="2"/>
    <s v="Mariamia"/>
    <s v="OPL"/>
    <n v="4.8"/>
    <s v="Shane Stockdale"/>
    <s v="Thomas Stockdale (a2)"/>
    <n v="2"/>
    <n v="6"/>
    <n v="57"/>
    <n v="55"/>
    <m/>
    <n v="1"/>
    <m/>
    <x v="2"/>
    <n v="5.2"/>
    <n v="30"/>
    <n v="9"/>
    <m/>
    <s v="3rd"/>
    <n v="5.5"/>
    <n v="2"/>
    <n v="100"/>
    <s v=""/>
    <n v="-100"/>
    <x v="0"/>
    <s v="G&lt;6-Dist&lt;1700"/>
    <s v="A"/>
    <x v="11"/>
    <x v="1"/>
    <x v="1"/>
    <s v=""/>
    <n v="-150"/>
    <m/>
    <x v="5"/>
  </r>
  <r>
    <x v="56"/>
    <s v="ROSEHILL"/>
    <d v="1899-12-30T14:40:00"/>
    <x v="2"/>
    <n v="4"/>
    <n v="5"/>
    <n v="1300"/>
    <s v="Hcp"/>
    <n v="72"/>
    <n v="100"/>
    <n v="14"/>
    <s v="Nictock"/>
    <s v="OPL"/>
    <n v="8"/>
    <s v="Marc Conners"/>
    <s v="Kathy O'Hara"/>
    <m/>
    <n v="8"/>
    <n v="57"/>
    <n v="57"/>
    <m/>
    <n v="5"/>
    <n v="4"/>
    <x v="1"/>
    <n v="4.5999999999999996"/>
    <n v="20"/>
    <m/>
    <m/>
    <s v="2nd"/>
    <n v="7"/>
    <n v="2.6"/>
    <n v="100"/>
    <s v=""/>
    <n v="-100"/>
    <x v="1"/>
    <s v="G&lt;6-Dist&lt;1700"/>
    <s v="A"/>
    <x v="11"/>
    <x v="1"/>
    <x v="2"/>
    <s v=""/>
    <n v="-100"/>
    <m/>
    <x v="5"/>
  </r>
  <r>
    <x v="56"/>
    <s v="Pak"/>
    <d v="1899-12-30T15:00:00"/>
    <x v="2"/>
    <n v="0"/>
    <n v="5"/>
    <n v="1600"/>
    <s v="Hcp"/>
    <s v="No"/>
    <n v="130"/>
    <n v="1"/>
    <s v="Hi Stranger"/>
    <s v="MOP"/>
    <n v="3.8"/>
    <s v="Shane Fliedner"/>
    <s v="Damien Thornton"/>
    <m/>
    <n v="4"/>
    <n v="60"/>
    <n v="60"/>
    <m/>
    <n v="3"/>
    <n v="1"/>
    <x v="2"/>
    <n v="4"/>
    <n v="40"/>
    <n v="7"/>
    <m/>
    <s v="Ntd"/>
    <n v="5.5"/>
    <m/>
    <n v="100"/>
    <s v=""/>
    <n v="-100"/>
    <x v="0"/>
    <s v="G&lt;6-Dist&lt;1700"/>
    <s v="A"/>
    <x v="11"/>
    <x v="1"/>
    <x v="2"/>
    <s v=""/>
    <n v="-100"/>
    <m/>
    <x v="2"/>
  </r>
  <r>
    <x v="56"/>
    <s v="Pak"/>
    <d v="1899-12-30T15:40:00"/>
    <x v="2"/>
    <n v="0"/>
    <n v="6"/>
    <n v="1200"/>
    <s v="Hcp"/>
    <s v="No"/>
    <n v="150"/>
    <n v="8"/>
    <s v="Ocean Beyond"/>
    <s v="OP"/>
    <n v="4.5"/>
    <s v="Daniel Bowman"/>
    <s v="Harry Coffey"/>
    <m/>
    <n v="2"/>
    <n v="54"/>
    <n v="54"/>
    <m/>
    <n v="1"/>
    <n v="2"/>
    <x v="2"/>
    <n v="4.8"/>
    <n v="35"/>
    <n v="11"/>
    <m/>
    <m/>
    <n v="4.8"/>
    <m/>
    <n v="100"/>
    <s v=""/>
    <n v="-100"/>
    <x v="0"/>
    <s v="G&lt;6-Dist&lt;1700"/>
    <s v="A"/>
    <x v="11"/>
    <x v="1"/>
    <x v="1"/>
    <s v=""/>
    <n v="-150"/>
    <m/>
    <x v="5"/>
  </r>
  <r>
    <x v="56"/>
    <s v="Pak"/>
    <d v="1899-12-30T16:20:00"/>
    <x v="2"/>
    <n v="0"/>
    <n v="7"/>
    <n v="2500"/>
    <s v="Hcp"/>
    <s v="No"/>
    <n v="300"/>
    <n v="10"/>
    <s v="Team Captain"/>
    <s v="M"/>
    <n v="4.5"/>
    <s v="Matt Cumani"/>
    <s v="Blaike McDougall"/>
    <m/>
    <n v="4"/>
    <n v="54"/>
    <n v="54"/>
    <m/>
    <n v="1"/>
    <n v="2"/>
    <x v="1"/>
    <n v="4.5999999999999996"/>
    <n v="40"/>
    <n v="14"/>
    <m/>
    <s v="3rd"/>
    <n v="5"/>
    <n v="2.2000000000000002"/>
    <n v="100"/>
    <s v=""/>
    <n v="-100"/>
    <x v="0"/>
    <s v="G&lt;6-Dist&gt;=1700"/>
    <s v="B"/>
    <x v="11"/>
    <x v="1"/>
    <x v="2"/>
    <s v=""/>
    <n v="-100"/>
    <m/>
    <x v="2"/>
  </r>
  <r>
    <x v="56"/>
    <s v="Pak"/>
    <d v="1899-12-30T17:40:00"/>
    <x v="2"/>
    <n v="0"/>
    <n v="9"/>
    <n v="2000"/>
    <s v="Hcp"/>
    <n v="78"/>
    <n v="130"/>
    <n v="14"/>
    <s v="The Awesome Son"/>
    <s v="B"/>
    <n v="6.5"/>
    <s v="Julius Sandhu"/>
    <s v="Beau Mertens"/>
    <m/>
    <n v="5"/>
    <n v="54"/>
    <n v="54"/>
    <m/>
    <n v="3"/>
    <m/>
    <x v="1"/>
    <n v="4.8"/>
    <n v="35"/>
    <n v="13"/>
    <m/>
    <s v="WON"/>
    <n v="9.1999999999999993"/>
    <n v="2.8"/>
    <n v="100"/>
    <n v="919.99999999999989"/>
    <n v="819.99999999999989"/>
    <x v="0"/>
    <s v="G&lt;6-Dist&gt;=1700"/>
    <s v="B"/>
    <x v="11"/>
    <x v="1"/>
    <x v="1"/>
    <n v="1380"/>
    <n v="1230"/>
    <n v="2"/>
    <x v="1"/>
  </r>
  <r>
    <x v="56"/>
    <s v="Pak"/>
    <d v="1899-12-30T17:40:00"/>
    <x v="2"/>
    <n v="0"/>
    <n v="9"/>
    <n v="2000"/>
    <s v="Hcp"/>
    <n v="78"/>
    <n v="130"/>
    <n v="5"/>
    <s v="Kissinger"/>
    <s v="M"/>
    <n v="2.7"/>
    <s v="Lindsey Smith"/>
    <s v="Matt Cartwright (a2)"/>
    <n v="2"/>
    <n v="6"/>
    <n v="58.5"/>
    <n v="56.5"/>
    <m/>
    <n v="2"/>
    <m/>
    <x v="2"/>
    <n v="5.5"/>
    <n v="30"/>
    <n v="13"/>
    <m/>
    <s v="2nd"/>
    <n v="2.5"/>
    <n v="1.5"/>
    <n v="100"/>
    <s v=""/>
    <n v="-100"/>
    <x v="0"/>
    <s v="G&lt;6-Dist&gt;=1700"/>
    <s v="B"/>
    <x v="11"/>
    <x v="1"/>
    <x v="2"/>
    <s v=""/>
    <n v="-100"/>
    <n v="2"/>
    <x v="4"/>
  </r>
  <r>
    <x v="57"/>
    <s v="Flem"/>
    <d v="1899-12-30T13:45:00"/>
    <x v="2"/>
    <n v="0"/>
    <n v="3"/>
    <n v="1100"/>
    <s v="Mares"/>
    <n v="78"/>
    <n v="130"/>
    <n v="9"/>
    <s v="Dance To Dubai"/>
    <s v="LOP"/>
    <n v="3.9"/>
    <s v="Peter G Moody"/>
    <s v="Alana Kelly (a3)"/>
    <n v="3"/>
    <n v="2"/>
    <n v="56"/>
    <n v="53"/>
    <m/>
    <n v="1"/>
    <n v="5"/>
    <x v="1"/>
    <n v="4.5999999999999996"/>
    <n v="40"/>
    <n v="13"/>
    <m/>
    <m/>
    <n v="4.2"/>
    <m/>
    <n v="100"/>
    <s v=""/>
    <n v="-100"/>
    <x v="0"/>
    <s v="G&lt;6-Dist&lt;1700"/>
    <s v="A"/>
    <x v="11"/>
    <x v="1"/>
    <x v="0"/>
    <s v=""/>
    <n v="-200"/>
    <m/>
    <x v="0"/>
  </r>
  <r>
    <x v="57"/>
    <s v="Flem"/>
    <d v="1899-12-30T14:40:00"/>
    <x v="2"/>
    <n v="0"/>
    <n v="4"/>
    <n v="2500"/>
    <s v="Hcp"/>
    <n v="78"/>
    <n v="130"/>
    <n v="5"/>
    <s v="Seawhatyouthink"/>
    <s v="OP"/>
    <n v="3.7"/>
    <s v="Matthew Williams"/>
    <s v="Dean Yendall"/>
    <m/>
    <n v="2"/>
    <n v="58.5"/>
    <n v="58.5"/>
    <m/>
    <n v="1"/>
    <m/>
    <x v="1"/>
    <n v="3.8"/>
    <n v="45"/>
    <n v="12"/>
    <m/>
    <s v="WON"/>
    <n v="3.7"/>
    <n v="1.7"/>
    <n v="100"/>
    <n v="370"/>
    <n v="270"/>
    <x v="0"/>
    <s v="G&lt;6-Dist&gt;=1700"/>
    <s v="B"/>
    <x v="11"/>
    <x v="1"/>
    <x v="1"/>
    <n v="555"/>
    <n v="405"/>
    <m/>
    <x v="1"/>
  </r>
  <r>
    <x v="57"/>
    <s v="Flem"/>
    <d v="1899-12-30T15:40:00"/>
    <x v="2"/>
    <n v="0"/>
    <n v="6"/>
    <n v="1400"/>
    <s v="Hcp"/>
    <n v="84"/>
    <n v="130"/>
    <n v="2"/>
    <s v="Lighthouse"/>
    <s v="OP"/>
    <n v="2.2999999999999998"/>
    <s v="Ciaron Maher "/>
    <s v="Matt Cartwright (a2)"/>
    <n v="2"/>
    <n v="5"/>
    <n v="59.5"/>
    <n v="57.5"/>
    <m/>
    <n v="1"/>
    <n v="1"/>
    <x v="1"/>
    <n v="2.5"/>
    <n v="50"/>
    <n v="12"/>
    <m/>
    <s v="WON"/>
    <n v="2.2999999999999998"/>
    <n v="1.3"/>
    <n v="100"/>
    <n v="229.99999999999997"/>
    <n v="129.99999999999997"/>
    <x v="0"/>
    <s v="G&lt;6-Dist&lt;1700"/>
    <s v="A"/>
    <x v="11"/>
    <x v="1"/>
    <x v="1"/>
    <n v="345"/>
    <n v="195"/>
    <n v="2"/>
    <x v="7"/>
  </r>
  <r>
    <x v="57"/>
    <s v="Flem"/>
    <d v="1899-12-30T15:40:00"/>
    <x v="2"/>
    <n v="0"/>
    <n v="6"/>
    <n v="1400"/>
    <s v="Hcp"/>
    <n v="84"/>
    <n v="130"/>
    <n v="4"/>
    <s v="Bermadez"/>
    <s v="MOP"/>
    <n v="4.4000000000000004"/>
    <s v="Michael Moroney"/>
    <s v="Damien Oliver"/>
    <m/>
    <n v="8"/>
    <n v="58"/>
    <n v="58"/>
    <m/>
    <n v="2"/>
    <n v="2"/>
    <x v="2"/>
    <n v="4"/>
    <n v="40"/>
    <n v="12"/>
    <m/>
    <s v="2nd"/>
    <n v="3.7"/>
    <n v="1.6"/>
    <n v="100"/>
    <s v=""/>
    <n v="-100"/>
    <x v="0"/>
    <s v="G&lt;6-Dist&lt;1700"/>
    <s v="A"/>
    <x v="11"/>
    <x v="1"/>
    <x v="4"/>
    <s v=""/>
    <n v="-140"/>
    <n v="2"/>
    <x v="2"/>
  </r>
  <r>
    <x v="57"/>
    <s v="Flem"/>
    <d v="1899-12-30T16:20:00"/>
    <x v="2"/>
    <n v="0"/>
    <n v="7"/>
    <n v="1000"/>
    <s v="Hcp"/>
    <s v="No"/>
    <n v="200"/>
    <n v="6"/>
    <s v="Mileva"/>
    <s v="OPM"/>
    <n v="4.5"/>
    <s v="Phillip Stokes"/>
    <s v="Ben Allen"/>
    <m/>
    <n v="3"/>
    <n v="57"/>
    <n v="57"/>
    <m/>
    <n v="3"/>
    <n v="5"/>
    <x v="0"/>
    <n v="6"/>
    <n v="20"/>
    <n v="13"/>
    <m/>
    <s v="WON"/>
    <n v="5"/>
    <n v="1.9"/>
    <n v="100"/>
    <n v="500"/>
    <n v="400"/>
    <x v="0"/>
    <s v="G&lt;6-Dist&lt;1700"/>
    <s v="A"/>
    <x v="11"/>
    <x v="1"/>
    <x v="0"/>
    <n v="1000"/>
    <n v="800"/>
    <m/>
    <x v="0"/>
  </r>
  <r>
    <x v="57"/>
    <s v="Flem"/>
    <d v="1899-12-30T17:00:00"/>
    <x v="2"/>
    <n v="0"/>
    <n v="8"/>
    <n v="1800"/>
    <s v="Hcp"/>
    <n v="84"/>
    <n v="130"/>
    <n v="10"/>
    <s v="Fifth Position"/>
    <s v="BM"/>
    <n v="5"/>
    <s v="Mick Price "/>
    <s v="Jamie Kah"/>
    <m/>
    <n v="16"/>
    <n v="56.5"/>
    <n v="56.5"/>
    <m/>
    <m/>
    <m/>
    <x v="1"/>
    <n v="4"/>
    <n v="45"/>
    <n v="15"/>
    <m/>
    <m/>
    <n v="9"/>
    <m/>
    <n v="100"/>
    <s v=""/>
    <n v="-100"/>
    <x v="0"/>
    <s v="G&lt;6-Dist&gt;=1700"/>
    <s v="B"/>
    <x v="11"/>
    <x v="1"/>
    <x v="1"/>
    <s v=""/>
    <n v="-150"/>
    <m/>
    <x v="1"/>
  </r>
  <r>
    <x v="58"/>
    <s v="Flem"/>
    <d v="1899-12-30T12:40:00"/>
    <x v="0"/>
    <n v="3"/>
    <n v="1"/>
    <n v="1400"/>
    <s v="3yoFSW"/>
    <s v="3yo"/>
    <n v="130"/>
    <n v="2"/>
    <s v="Lavish Girl"/>
    <s v="M"/>
    <n v="3"/>
    <s v="Ciaron Maher "/>
    <s v="Teodore Nugent (a1.5)"/>
    <n v="1.5"/>
    <n v="4"/>
    <n v="57.5"/>
    <n v="56"/>
    <m/>
    <m/>
    <m/>
    <x v="1"/>
    <m/>
    <m/>
    <n v="6"/>
    <m/>
    <s v="WON"/>
    <n v="3.7"/>
    <n v="1.9"/>
    <n v="100"/>
    <n v="370"/>
    <n v="270"/>
    <x v="0"/>
    <s v="G&lt;6-Dist&lt;1700"/>
    <s v="A"/>
    <x v="11"/>
    <x v="1"/>
    <x v="5"/>
    <n v="629"/>
    <n v="459"/>
    <m/>
    <x v="0"/>
  </r>
  <r>
    <x v="58"/>
    <s v="Randwick"/>
    <d v="1899-12-30T13:00:00"/>
    <x v="2"/>
    <n v="3"/>
    <n v="2"/>
    <n v="1400"/>
    <s v="Hcp"/>
    <n v="78"/>
    <n v="130"/>
    <n v="8"/>
    <s v="Sacrimony"/>
    <s v="MOP"/>
    <n v="3.2"/>
    <s v="Chris Waller"/>
    <s v="Tommy Berry"/>
    <m/>
    <n v="4"/>
    <n v="54"/>
    <n v="54"/>
    <m/>
    <n v="4"/>
    <m/>
    <x v="2"/>
    <n v="5"/>
    <n v="20"/>
    <m/>
    <m/>
    <m/>
    <n v="3.8"/>
    <m/>
    <n v="100"/>
    <s v=""/>
    <n v="-100"/>
    <x v="1"/>
    <s v="G&lt;6-Dist&lt;1700"/>
    <s v="A"/>
    <x v="11"/>
    <x v="1"/>
    <x v="0"/>
    <s v=""/>
    <n v="-200"/>
    <m/>
    <x v="0"/>
  </r>
  <r>
    <x v="58"/>
    <s v="Randwick"/>
    <d v="1899-12-30T14:15:00"/>
    <x v="2"/>
    <n v="3"/>
    <n v="4"/>
    <n v="1200"/>
    <s v="Hcp"/>
    <n v="72"/>
    <n v="100"/>
    <n v="4"/>
    <s v="Queen Bellissimo"/>
    <s v="OPL"/>
    <n v="2.9"/>
    <s v="Brad Widdup"/>
    <s v="Alysha Collett"/>
    <m/>
    <n v="2"/>
    <n v="58"/>
    <n v="58"/>
    <m/>
    <n v="1"/>
    <n v="1"/>
    <x v="1"/>
    <n v="3.7"/>
    <n v="30"/>
    <m/>
    <m/>
    <s v="WON"/>
    <n v="2.5"/>
    <n v="1.4"/>
    <n v="100"/>
    <n v="250"/>
    <n v="150"/>
    <x v="1"/>
    <s v="G&lt;6-Dist&lt;1700"/>
    <s v="A"/>
    <x v="11"/>
    <x v="1"/>
    <x v="1"/>
    <n v="375"/>
    <n v="225"/>
    <m/>
    <x v="1"/>
  </r>
  <r>
    <x v="58"/>
    <s v="Randwick"/>
    <d v="1899-12-30T14:50:00"/>
    <x v="2"/>
    <n v="3"/>
    <n v="5"/>
    <n v="2000"/>
    <s v="Hcp"/>
    <n v="88"/>
    <n v="130"/>
    <n v="4"/>
    <s v="Lord Ardmore"/>
    <s v="OP"/>
    <n v="3.2"/>
    <s v="Chris Waller"/>
    <s v="James McDonald"/>
    <m/>
    <n v="2"/>
    <n v="58"/>
    <n v="58"/>
    <m/>
    <n v="2"/>
    <n v="2"/>
    <x v="2"/>
    <n v="4.7"/>
    <n v="20"/>
    <m/>
    <m/>
    <s v="2nd"/>
    <n v="4"/>
    <n v="2.1"/>
    <n v="100"/>
    <s v=""/>
    <n v="-100"/>
    <x v="1"/>
    <s v="G&lt;6-Dist&gt;=1700"/>
    <s v="B"/>
    <x v="11"/>
    <x v="1"/>
    <x v="0"/>
    <s v=""/>
    <n v="-200"/>
    <m/>
    <x v="0"/>
  </r>
  <r>
    <x v="58"/>
    <s v="Flem"/>
    <d v="1899-12-30T15:40:00"/>
    <x v="0"/>
    <n v="3"/>
    <n v="6"/>
    <n v="1400"/>
    <s v="Hcp"/>
    <s v="No"/>
    <n v="130"/>
    <n v="1"/>
    <s v="Blazejowski"/>
    <s v="OP"/>
    <n v="4.8"/>
    <s v="Greg Eurell"/>
    <s v="Josh Richards (a2)"/>
    <n v="2"/>
    <n v="2"/>
    <n v="58.5"/>
    <n v="56.5"/>
    <m/>
    <n v="1"/>
    <n v="2"/>
    <x v="1"/>
    <n v="3.6"/>
    <n v="45"/>
    <n v="9"/>
    <m/>
    <s v="2nd"/>
    <n v="5.5"/>
    <n v="1.8"/>
    <n v="100"/>
    <s v=""/>
    <n v="-100"/>
    <x v="0"/>
    <s v="G&lt;6-Dist&lt;1700"/>
    <s v="A"/>
    <x v="11"/>
    <x v="1"/>
    <x v="2"/>
    <s v=""/>
    <n v="-100"/>
    <n v="2"/>
    <x v="2"/>
  </r>
  <r>
    <x v="58"/>
    <s v="Flem"/>
    <d v="1899-12-30T15:40:00"/>
    <x v="0"/>
    <n v="3"/>
    <n v="6"/>
    <n v="1400"/>
    <s v="Hcp"/>
    <s v="No"/>
    <n v="130"/>
    <n v="5"/>
    <s v="Second Slip"/>
    <s v="OPL"/>
    <n v="3.2"/>
    <s v="Will Clarken"/>
    <s v="Jamie Kah"/>
    <m/>
    <n v="4"/>
    <n v="54.5"/>
    <n v="54.5"/>
    <m/>
    <n v="2"/>
    <n v="4"/>
    <x v="2"/>
    <n v="4.5999999999999996"/>
    <n v="40"/>
    <n v="9"/>
    <m/>
    <s v="WON"/>
    <n v="2.6"/>
    <n v="1.4"/>
    <n v="100"/>
    <n v="260"/>
    <n v="160"/>
    <x v="0"/>
    <s v="G&lt;6-Dist&lt;1700"/>
    <s v="A"/>
    <x v="11"/>
    <x v="1"/>
    <x v="4"/>
    <n v="364"/>
    <n v="224"/>
    <n v="2"/>
    <x v="2"/>
  </r>
  <r>
    <x v="58"/>
    <s v="Flem"/>
    <d v="1899-12-30T17:00:00"/>
    <x v="0"/>
    <n v="3"/>
    <n v="8"/>
    <n v="1600"/>
    <s v="Hcp"/>
    <n v="84"/>
    <n v="130"/>
    <n v="9"/>
    <s v="High 'N' Dry"/>
    <s v="B"/>
    <n v="3.2"/>
    <s v="Mathew Ellerton"/>
    <s v="Matt Cartwright (a2)"/>
    <n v="2"/>
    <n v="7"/>
    <n v="54"/>
    <n v="52"/>
    <m/>
    <n v="3"/>
    <n v="3"/>
    <x v="1"/>
    <n v="4"/>
    <n v="45"/>
    <n v="11"/>
    <m/>
    <s v="WON"/>
    <n v="3.4"/>
    <n v="1.6"/>
    <n v="100"/>
    <n v="340"/>
    <n v="240"/>
    <x v="0"/>
    <s v="G&lt;6-Dist&lt;1700"/>
    <s v="A"/>
    <x v="11"/>
    <x v="1"/>
    <x v="1"/>
    <n v="510"/>
    <n v="360"/>
    <m/>
    <x v="1"/>
  </r>
  <r>
    <x v="58"/>
    <s v="Flem"/>
    <d v="1899-12-30T17:40:00"/>
    <x v="0"/>
    <n v="3"/>
    <n v="9"/>
    <n v="1000"/>
    <s v="Hcp"/>
    <n v="78"/>
    <n v="130"/>
    <n v="7"/>
    <s v="Scorched Earth"/>
    <s v="OPL"/>
    <n v="4.5"/>
    <s v="John Moloney"/>
    <s v="Damien Oliver"/>
    <m/>
    <n v="7"/>
    <n v="55"/>
    <n v="55"/>
    <m/>
    <n v="3"/>
    <n v="2"/>
    <x v="1"/>
    <n v="4.2"/>
    <n v="40"/>
    <n v="8"/>
    <m/>
    <s v="WON"/>
    <n v="4.5"/>
    <n v="2.2999999999999998"/>
    <n v="100"/>
    <n v="450"/>
    <n v="350"/>
    <x v="0"/>
    <s v="G&lt;6-Dist&lt;1700"/>
    <s v="A"/>
    <x v="11"/>
    <x v="1"/>
    <x v="1"/>
    <n v="675"/>
    <n v="525"/>
    <n v="2"/>
    <x v="1"/>
  </r>
  <r>
    <x v="58"/>
    <s v="Flem"/>
    <d v="1899-12-30T17:40:00"/>
    <x v="0"/>
    <n v="3"/>
    <n v="9"/>
    <n v="1000"/>
    <s v="Hcp"/>
    <n v="78"/>
    <n v="130"/>
    <n v="2"/>
    <s v="Yulong Command"/>
    <s v="L"/>
    <n v="2.6"/>
    <s v="Anthony  Freedman"/>
    <s v="Matt Cartwright (a2)"/>
    <n v="2"/>
    <n v="1"/>
    <n v="61"/>
    <n v="59"/>
    <m/>
    <n v="2"/>
    <n v="3"/>
    <x v="2"/>
    <n v="4.5"/>
    <n v="40"/>
    <n v="8"/>
    <m/>
    <s v="2nd"/>
    <n v="3.9"/>
    <n v="2.2999999999999998"/>
    <n v="100"/>
    <s v=""/>
    <n v="-100"/>
    <x v="0"/>
    <s v="G&lt;6-Dist&lt;1700"/>
    <s v="A"/>
    <x v="11"/>
    <x v="1"/>
    <x v="4"/>
    <s v=""/>
    <n v="-140"/>
    <n v="2"/>
    <x v="4"/>
  </r>
  <r>
    <x v="59"/>
    <s v="Cau"/>
    <d v="1899-12-30T12:55:00"/>
    <x v="0"/>
    <n v="0"/>
    <n v="1"/>
    <n v="1400"/>
    <s v="3yo"/>
    <s v="3yo"/>
    <n v="130"/>
    <n v="1"/>
    <s v="Decent Raine"/>
    <s v="OPM"/>
    <n v="2.25"/>
    <s v="Ciaron Maher "/>
    <s v="Matt Cartwright (a2)"/>
    <n v="2"/>
    <n v="3"/>
    <n v="61"/>
    <n v="59"/>
    <m/>
    <m/>
    <m/>
    <x v="1"/>
    <m/>
    <m/>
    <n v="6"/>
    <m/>
    <s v="Ntd"/>
    <n v="3.5"/>
    <m/>
    <n v="100"/>
    <s v=""/>
    <n v="-100"/>
    <x v="0"/>
    <s v="G&lt;6-Dist&lt;1700"/>
    <s v="A"/>
    <x v="11"/>
    <x v="1"/>
    <x v="2"/>
    <s v=""/>
    <n v="-100"/>
    <m/>
    <x v="4"/>
  </r>
  <r>
    <x v="59"/>
    <s v="Cau"/>
    <d v="1899-12-30T14:05:00"/>
    <x v="0"/>
    <n v="0"/>
    <n v="3"/>
    <n v="1100"/>
    <s v="3yoFSW"/>
    <s v="3yo"/>
    <n v="130"/>
    <n v="13"/>
    <s v="Jezoulenko"/>
    <s v="OP"/>
    <n v="4.5"/>
    <s v="Mathew Ellerton"/>
    <s v="Jamie Kah"/>
    <m/>
    <n v="10"/>
    <n v="57.5"/>
    <n v="57.5"/>
    <m/>
    <m/>
    <m/>
    <x v="1"/>
    <m/>
    <m/>
    <n v="11"/>
    <m/>
    <s v="WON"/>
    <n v="5"/>
    <n v="1.7"/>
    <n v="100"/>
    <n v="500"/>
    <n v="400"/>
    <x v="0"/>
    <s v="G&lt;6-Dist&lt;1700"/>
    <s v="A"/>
    <x v="11"/>
    <x v="1"/>
    <x v="5"/>
    <n v="850"/>
    <n v="680"/>
    <m/>
    <x v="0"/>
  </r>
  <r>
    <x v="59"/>
    <s v="Cau"/>
    <d v="1899-12-30T15:50:00"/>
    <x v="0"/>
    <n v="0"/>
    <n v="6"/>
    <n v="2000"/>
    <s v="Hcp"/>
    <n v="84"/>
    <n v="130"/>
    <n v="4"/>
    <s v="Daqiansweet Junior"/>
    <s v="BM"/>
    <n v="5.5"/>
    <s v="Phillip Stokes"/>
    <s v="Damian Lane"/>
    <m/>
    <n v="9"/>
    <n v="56.5"/>
    <n v="56.5"/>
    <m/>
    <n v="3"/>
    <n v="5"/>
    <x v="2"/>
    <n v="5.2"/>
    <n v="30"/>
    <n v="13"/>
    <m/>
    <s v="WON"/>
    <n v="6.6"/>
    <n v="2.5"/>
    <n v="100"/>
    <n v="660"/>
    <n v="560"/>
    <x v="0"/>
    <s v="G&lt;6-Dist&gt;=1700"/>
    <s v="B"/>
    <x v="11"/>
    <x v="1"/>
    <x v="2"/>
    <n v="660"/>
    <n v="560"/>
    <n v="2"/>
    <x v="6"/>
  </r>
  <r>
    <x v="59"/>
    <s v="Cau"/>
    <d v="1899-12-30T15:50:00"/>
    <x v="0"/>
    <n v="0"/>
    <n v="6"/>
    <n v="2000"/>
    <s v="Hcp"/>
    <n v="84"/>
    <n v="130"/>
    <n v="5"/>
    <s v="Lyrical Lad"/>
    <s v="MOP"/>
    <n v="3.1"/>
    <s v="Phillip Stokes"/>
    <s v="Zac Spain"/>
    <m/>
    <n v="11"/>
    <n v="56.5"/>
    <n v="56.5"/>
    <m/>
    <n v="2"/>
    <m/>
    <x v="0"/>
    <n v="5.4"/>
    <n v="30"/>
    <n v="13"/>
    <m/>
    <m/>
    <n v="3.2"/>
    <m/>
    <n v="100"/>
    <s v=""/>
    <n v="-100"/>
    <x v="0"/>
    <s v="G&lt;6-Dist&gt;=1700"/>
    <s v="B"/>
    <x v="11"/>
    <x v="1"/>
    <x v="2"/>
    <s v=""/>
    <n v="-100"/>
    <n v="2"/>
    <x v="2"/>
  </r>
  <r>
    <x v="59"/>
    <s v="Cau"/>
    <d v="1899-12-30T17:50:00"/>
    <x v="0"/>
    <n v="0"/>
    <n v="9"/>
    <n v="1400"/>
    <s v="Hcp"/>
    <n v="78"/>
    <n v="130"/>
    <n v="2"/>
    <s v="Sig Positano"/>
    <s v="MOP"/>
    <n v="6.5"/>
    <s v="Patrick Payne"/>
    <s v="John Allen"/>
    <m/>
    <n v="2"/>
    <n v="59.5"/>
    <n v="59.5"/>
    <m/>
    <n v="1"/>
    <m/>
    <x v="1"/>
    <n v="4"/>
    <n v="40"/>
    <n v="14"/>
    <m/>
    <s v="3rd"/>
    <n v="7.5"/>
    <n v="2.7"/>
    <n v="100"/>
    <s v=""/>
    <n v="-100"/>
    <x v="0"/>
    <s v="G&lt;6-Dist&lt;1700"/>
    <s v="A"/>
    <x v="11"/>
    <x v="1"/>
    <x v="1"/>
    <s v=""/>
    <n v="-150"/>
    <m/>
    <x v="1"/>
  </r>
  <r>
    <x v="60"/>
    <s v="Kensington"/>
    <d v="1899-12-30T14:05:00"/>
    <x v="2"/>
    <n v="0"/>
    <n v="4"/>
    <n v="1100"/>
    <s v="Hcp"/>
    <n v="72"/>
    <n v="100"/>
    <n v="5"/>
    <s v="Nikohli Beagle"/>
    <s v="B"/>
    <n v="9.8000000000000007"/>
    <s v="Jarrod Austin"/>
    <s v="Jess Taylor"/>
    <m/>
    <n v="10"/>
    <n v="58"/>
    <n v="58"/>
    <m/>
    <n v="5"/>
    <n v="1"/>
    <x v="1"/>
    <n v="5.3"/>
    <n v="20"/>
    <m/>
    <m/>
    <s v="WON"/>
    <n v="9"/>
    <n v="3.2"/>
    <n v="100"/>
    <n v="900"/>
    <n v="800"/>
    <x v="1"/>
    <s v="G&lt;6-Dist&lt;1700"/>
    <s v="A"/>
    <x v="0"/>
    <x v="1"/>
    <x v="2"/>
    <n v="900"/>
    <n v="800"/>
    <m/>
    <x v="5"/>
  </r>
  <r>
    <x v="60"/>
    <s v="Flem"/>
    <d v="1899-12-30T14:20:00"/>
    <x v="0"/>
    <n v="6"/>
    <n v="4"/>
    <n v="1100"/>
    <s v="3yo"/>
    <s v="3yo"/>
    <n v="130"/>
    <n v="3"/>
    <s v="Clemenceau"/>
    <s v="L"/>
    <n v="2.2999999999999998"/>
    <s v="Team Hawkes"/>
    <s v="Jye McNeil"/>
    <m/>
    <n v="1"/>
    <n v="59"/>
    <n v="59"/>
    <m/>
    <m/>
    <m/>
    <x v="1"/>
    <m/>
    <m/>
    <n v="10"/>
    <m/>
    <s v="WON"/>
    <n v="2.6"/>
    <n v="1.5"/>
    <n v="100"/>
    <n v="260"/>
    <n v="160"/>
    <x v="0"/>
    <s v="G&lt;6-Dist&lt;1700"/>
    <s v="A"/>
    <x v="0"/>
    <x v="1"/>
    <x v="2"/>
    <n v="260"/>
    <n v="160"/>
    <m/>
    <x v="3"/>
  </r>
  <r>
    <x v="60"/>
    <s v="Kensington"/>
    <d v="1899-12-30T15:20:00"/>
    <x v="2"/>
    <n v="0"/>
    <n v="6"/>
    <n v="1550"/>
    <s v="Hcp"/>
    <n v="100"/>
    <n v="130"/>
    <n v="4"/>
    <s v="Kirwan'S Lane"/>
    <s v="M"/>
    <n v="3.4"/>
    <s v="John O'Shea"/>
    <s v="Tom Sherry (a1.5)"/>
    <n v="1.5"/>
    <n v="2"/>
    <n v="55.5"/>
    <n v="54"/>
    <m/>
    <n v="2"/>
    <n v="2"/>
    <x v="2"/>
    <n v="5.2"/>
    <n v="20"/>
    <m/>
    <m/>
    <s v="WON"/>
    <n v="2.9"/>
    <n v="1.5"/>
    <n v="100"/>
    <n v="290"/>
    <n v="190"/>
    <x v="1"/>
    <s v="G&lt;6-Dist&lt;1700"/>
    <s v="A"/>
    <x v="0"/>
    <x v="1"/>
    <x v="2"/>
    <n v="290"/>
    <n v="190"/>
    <m/>
    <x v="2"/>
  </r>
  <r>
    <x v="60"/>
    <s v="Flem"/>
    <d v="1899-12-30T15:40:00"/>
    <x v="0"/>
    <n v="6"/>
    <n v="6"/>
    <n v="2000"/>
    <s v="Hcp"/>
    <n v="70"/>
    <n v="130"/>
    <n v="4"/>
    <s v="Nordic Pride"/>
    <s v="OPM"/>
    <n v="6.5"/>
    <s v="Ben Brisbourne"/>
    <s v="Matt Cartwright (a2)"/>
    <n v="2"/>
    <n v="8"/>
    <n v="61"/>
    <n v="59"/>
    <m/>
    <m/>
    <m/>
    <x v="1"/>
    <m/>
    <m/>
    <n v="12"/>
    <m/>
    <m/>
    <n v="8"/>
    <m/>
    <n v="100"/>
    <s v=""/>
    <n v="-100"/>
    <x v="0"/>
    <s v="G&lt;6-Dist&gt;=1700"/>
    <s v="B"/>
    <x v="0"/>
    <x v="1"/>
    <x v="0"/>
    <s v=""/>
    <n v="-200"/>
    <m/>
    <x v="0"/>
  </r>
  <r>
    <x v="60"/>
    <s v="Kensington"/>
    <d v="1899-12-30T15:40:00"/>
    <x v="2"/>
    <n v="0"/>
    <n v="5"/>
    <n v="1100"/>
    <s v="Mares"/>
    <n v="78"/>
    <n v="130"/>
    <n v="7"/>
    <s v="Forzanini"/>
    <s v="OP"/>
    <n v="4.2"/>
    <s v="P &amp; P Snowden"/>
    <s v="Regan Bayliss"/>
    <m/>
    <n v="4"/>
    <n v="55.5"/>
    <n v="55.5"/>
    <m/>
    <n v="2"/>
    <n v="2"/>
    <x v="2"/>
    <n v="7.2"/>
    <n v="20"/>
    <m/>
    <m/>
    <m/>
    <n v="5.5"/>
    <m/>
    <n v="100"/>
    <s v=""/>
    <n v="-100"/>
    <x v="1"/>
    <s v="G&lt;6-Dist&lt;1700"/>
    <s v="A"/>
    <x v="0"/>
    <x v="1"/>
    <x v="2"/>
    <s v=""/>
    <n v="-100"/>
    <m/>
    <x v="2"/>
  </r>
  <r>
    <x v="60"/>
    <s v="Flem"/>
    <d v="1899-12-30T16:20:00"/>
    <x v="0"/>
    <n v="6"/>
    <n v="7"/>
    <n v="2800"/>
    <s v="Hcp"/>
    <s v="No"/>
    <n v="200"/>
    <n v="2"/>
    <s v="Smokin' Romans"/>
    <s v="LOP"/>
    <n v="2.25"/>
    <s v="Ciaron Maher "/>
    <s v="Jamie Kah"/>
    <m/>
    <n v="1"/>
    <n v="60"/>
    <n v="60"/>
    <m/>
    <n v="1"/>
    <n v="1"/>
    <x v="1"/>
    <n v="2.6"/>
    <n v="50"/>
    <n v="10"/>
    <m/>
    <m/>
    <n v="3"/>
    <m/>
    <n v="100"/>
    <s v=""/>
    <n v="-100"/>
    <x v="0"/>
    <s v="G&lt;6-Dist&gt;=1700"/>
    <s v="B"/>
    <x v="0"/>
    <x v="1"/>
    <x v="0"/>
    <s v=""/>
    <n v="-200"/>
    <m/>
    <x v="0"/>
  </r>
  <r>
    <x v="60"/>
    <s v="Kensington"/>
    <d v="1899-12-30T16:40:00"/>
    <x v="2"/>
    <n v="0"/>
    <n v="8"/>
    <n v="1550"/>
    <s v="Hcp"/>
    <n v="78"/>
    <n v="130"/>
    <n v="6"/>
    <s v="Speed Legend"/>
    <s v="OP"/>
    <n v="4.0999999999999996"/>
    <s v="Les Bridge"/>
    <s v="Jay Ford"/>
    <m/>
    <n v="1"/>
    <n v="55.5"/>
    <n v="55.5"/>
    <m/>
    <n v="3"/>
    <n v="1"/>
    <x v="2"/>
    <n v="4.2"/>
    <n v="20"/>
    <m/>
    <m/>
    <s v="3rd"/>
    <n v="4"/>
    <n v="1.5"/>
    <n v="100"/>
    <s v=""/>
    <n v="-100"/>
    <x v="1"/>
    <s v="G&lt;6-Dist&lt;1700"/>
    <s v="A"/>
    <x v="0"/>
    <x v="1"/>
    <x v="2"/>
    <s v=""/>
    <n v="-100"/>
    <m/>
    <x v="2"/>
  </r>
  <r>
    <x v="60"/>
    <s v="Flem"/>
    <d v="1899-12-30T17:00:00"/>
    <x v="0"/>
    <n v="6"/>
    <n v="8"/>
    <n v="1400"/>
    <s v="Hcp"/>
    <s v="No"/>
    <n v="160"/>
    <n v="4"/>
    <s v="Blazejowski"/>
    <s v="OP"/>
    <n v="11"/>
    <s v="Greg Eurell"/>
    <s v="Craig Williams"/>
    <m/>
    <n v="3"/>
    <n v="58"/>
    <n v="58"/>
    <m/>
    <n v="5"/>
    <n v="5"/>
    <x v="0"/>
    <n v="5.4"/>
    <n v="30"/>
    <n v="11"/>
    <m/>
    <m/>
    <n v="10"/>
    <m/>
    <n v="100"/>
    <s v=""/>
    <n v="-100"/>
    <x v="0"/>
    <s v="G&lt;6-Dist&lt;1700"/>
    <s v="A"/>
    <x v="0"/>
    <x v="1"/>
    <x v="2"/>
    <s v=""/>
    <n v="-100"/>
    <m/>
    <x v="6"/>
  </r>
  <r>
    <x v="60"/>
    <s v="Kensington"/>
    <d v="1899-12-30T18:00:00"/>
    <x v="2"/>
    <n v="0"/>
    <n v="10"/>
    <n v="1300"/>
    <s v="Hcp"/>
    <n v="78"/>
    <n v="130"/>
    <n v="5"/>
    <s v="Queen Bellissimo"/>
    <s v="OPL"/>
    <n v="2.8"/>
    <s v="Brad Widdup"/>
    <s v="Alysha Collett"/>
    <m/>
    <n v="4"/>
    <n v="58"/>
    <n v="58"/>
    <m/>
    <n v="1"/>
    <n v="1"/>
    <x v="1"/>
    <n v="2.5"/>
    <n v="30"/>
    <n v="200"/>
    <m/>
    <s v="2nd"/>
    <n v="5.5"/>
    <n v="2"/>
    <n v="100"/>
    <s v=""/>
    <n v="-100"/>
    <x v="1"/>
    <s v="G&lt;6-Dist&lt;1700"/>
    <s v="A"/>
    <x v="0"/>
    <x v="1"/>
    <x v="1"/>
    <s v=""/>
    <n v="-150"/>
    <m/>
    <x v="1"/>
  </r>
  <r>
    <x v="61"/>
    <s v="ROSEHILL"/>
    <d v="1899-12-30T13:35:00"/>
    <x v="5"/>
    <n v="0"/>
    <n v="3"/>
    <n v="1500"/>
    <s v="Mares"/>
    <n v="78"/>
    <n v="130"/>
    <n v="3"/>
    <s v="Saigon"/>
    <s v="M"/>
    <n v="2.7"/>
    <s v="Chris Waller"/>
    <s v="James McDonald"/>
    <m/>
    <n v="6"/>
    <n v="59.5"/>
    <n v="59.5"/>
    <m/>
    <n v="1"/>
    <n v="3"/>
    <x v="2"/>
    <n v="4.5"/>
    <n v="20"/>
    <m/>
    <m/>
    <s v="Ntd"/>
    <n v="4.2"/>
    <m/>
    <n v="100"/>
    <s v=""/>
    <n v="-100"/>
    <x v="1"/>
    <s v="G&gt;=6-Dist&lt;1700"/>
    <s v="C"/>
    <x v="0"/>
    <x v="1"/>
    <x v="3"/>
    <s v=""/>
    <n v="-120"/>
    <m/>
    <x v="4"/>
  </r>
  <r>
    <x v="61"/>
    <s v="Cau"/>
    <d v="1899-12-30T13:55:00"/>
    <x v="2"/>
    <n v="3"/>
    <n v="3"/>
    <n v="1400"/>
    <s v="3yoF"/>
    <s v="3yo"/>
    <n v="130"/>
    <n v="2"/>
    <s v="Luna Cat"/>
    <s v="OPM"/>
    <n v="4.5"/>
    <s v="Team Hayes"/>
    <s v="Josh Richards (a2)"/>
    <n v="2"/>
    <n v="7"/>
    <n v="59"/>
    <n v="57"/>
    <m/>
    <m/>
    <m/>
    <x v="1"/>
    <m/>
    <m/>
    <n v="7"/>
    <m/>
    <s v="Ntd"/>
    <n v="6"/>
    <m/>
    <n v="100"/>
    <s v=""/>
    <n v="-100"/>
    <x v="0"/>
    <s v="G&lt;6-Dist&lt;1700"/>
    <s v="A"/>
    <x v="0"/>
    <x v="1"/>
    <x v="2"/>
    <s v=""/>
    <n v="-100"/>
    <m/>
    <x v="2"/>
  </r>
  <r>
    <x v="61"/>
    <s v="Cau"/>
    <d v="1899-12-30T14:30:00"/>
    <x v="2"/>
    <n v="3"/>
    <n v="4"/>
    <n v="1100"/>
    <s v="Hcp"/>
    <n v="70"/>
    <n v="130"/>
    <n v="2"/>
    <s v="In The Boat"/>
    <s v="L"/>
    <n v="3.5"/>
    <s v="Lindsey Smith"/>
    <s v="Alana Kelly (a3)"/>
    <n v="3"/>
    <n v="13"/>
    <n v="61"/>
    <n v="58"/>
    <m/>
    <m/>
    <m/>
    <x v="1"/>
    <m/>
    <m/>
    <n v="13"/>
    <m/>
    <s v="WON"/>
    <n v="3.1"/>
    <n v="1.6"/>
    <n v="100"/>
    <n v="310"/>
    <n v="210"/>
    <x v="0"/>
    <s v="G&lt;6-Dist&lt;1700"/>
    <s v="A"/>
    <x v="0"/>
    <x v="1"/>
    <x v="3"/>
    <n v="372"/>
    <n v="252"/>
    <m/>
    <x v="2"/>
  </r>
  <r>
    <x v="61"/>
    <s v="Cau"/>
    <d v="1899-12-30T15:45:00"/>
    <x v="2"/>
    <n v="3"/>
    <n v="6"/>
    <n v="2000"/>
    <s v="Hcp"/>
    <n v="100"/>
    <n v="130"/>
    <n v="9"/>
    <s v="Excelman"/>
    <s v="OPM"/>
    <n v="4.8"/>
    <s v="Richard Laming"/>
    <s v="Josh Richards (a2)"/>
    <n v="2"/>
    <n v="3"/>
    <n v="53"/>
    <n v="51"/>
    <m/>
    <n v="5"/>
    <n v="4"/>
    <x v="1"/>
    <n v="4.5"/>
    <n v="40"/>
    <n v="7"/>
    <m/>
    <m/>
    <n v="3.9"/>
    <m/>
    <n v="100"/>
    <s v=""/>
    <n v="-100"/>
    <x v="0"/>
    <s v="G&lt;6-Dist&gt;=1700"/>
    <s v="B"/>
    <x v="0"/>
    <x v="1"/>
    <x v="2"/>
    <s v=""/>
    <n v="-100"/>
    <m/>
    <x v="2"/>
  </r>
  <r>
    <x v="61"/>
    <s v="Cau"/>
    <d v="1899-12-30T16:25:00"/>
    <x v="2"/>
    <n v="3"/>
    <n v="7"/>
    <n v="1400"/>
    <s v="Hcp"/>
    <n v="84"/>
    <n v="130"/>
    <n v="2"/>
    <s v="Open Minded"/>
    <s v="OPL"/>
    <n v="4.2"/>
    <s v="Anthony  Freedman"/>
    <s v="Alana Kelly (a3)"/>
    <n v="3"/>
    <n v="4"/>
    <n v="62.5"/>
    <n v="59.5"/>
    <m/>
    <n v="2"/>
    <m/>
    <x v="1"/>
    <n v="3.8"/>
    <n v="45"/>
    <n v="9"/>
    <m/>
    <s v="WON"/>
    <n v="6"/>
    <n v="1.6"/>
    <n v="100"/>
    <n v="600"/>
    <n v="500"/>
    <x v="0"/>
    <s v="G&lt;6-Dist&lt;1700"/>
    <s v="A"/>
    <x v="0"/>
    <x v="1"/>
    <x v="0"/>
    <n v="1200"/>
    <n v="1000"/>
    <m/>
    <x v="0"/>
  </r>
  <r>
    <x v="61"/>
    <s v="Cau"/>
    <d v="1899-12-30T17:45:00"/>
    <x v="2"/>
    <n v="3"/>
    <n v="9"/>
    <n v="1100"/>
    <s v="Mares"/>
    <n v="70"/>
    <n v="130"/>
    <n v="6"/>
    <s v="Award Winner"/>
    <s v="LOP"/>
    <n v="4.5999999999999996"/>
    <s v="Anthony  Freedman"/>
    <s v="Will Price (a1.5)"/>
    <n v="1.5"/>
    <n v="1"/>
    <n v="60"/>
    <n v="58.5"/>
    <m/>
    <m/>
    <m/>
    <x v="1"/>
    <m/>
    <m/>
    <n v="11"/>
    <m/>
    <s v="3rd"/>
    <n v="7"/>
    <n v="1.8"/>
    <n v="100"/>
    <s v=""/>
    <n v="-100"/>
    <x v="0"/>
    <s v="G&lt;6-Dist&lt;1700"/>
    <s v="A"/>
    <x v="0"/>
    <x v="1"/>
    <x v="1"/>
    <s v=""/>
    <n v="-150"/>
    <m/>
    <x v="1"/>
  </r>
  <r>
    <x v="61"/>
    <s v="ROSEHILL"/>
    <d v="1899-12-30T18:00:00"/>
    <x v="5"/>
    <n v="0"/>
    <n v="10"/>
    <n v="1200"/>
    <s v="Hcp"/>
    <n v="88"/>
    <n v="130"/>
    <n v="5"/>
    <s v="Tycoonist"/>
    <s v="OPM"/>
    <n v="2.2000000000000002"/>
    <s v="Chris Waller"/>
    <s v="James McDonald"/>
    <m/>
    <n v="3"/>
    <n v="58"/>
    <n v="58"/>
    <m/>
    <n v="2"/>
    <n v="2"/>
    <x v="1"/>
    <n v="2.6"/>
    <n v="30"/>
    <m/>
    <m/>
    <s v="2nd"/>
    <n v="2.2999999999999998"/>
    <n v="1.5"/>
    <n v="100"/>
    <s v=""/>
    <n v="-100"/>
    <x v="1"/>
    <s v="G&gt;=6-Dist&lt;1700"/>
    <s v="C"/>
    <x v="0"/>
    <x v="1"/>
    <x v="1"/>
    <s v=""/>
    <n v="-150"/>
    <m/>
    <x v="2"/>
  </r>
  <r>
    <x v="62"/>
    <s v="Flem"/>
    <d v="1899-12-30T13:43:00"/>
    <x v="2"/>
    <n v="9"/>
    <n v="3"/>
    <n v="1700"/>
    <s v="Hcp"/>
    <n v="100"/>
    <n v="130"/>
    <n v="7"/>
    <s v="Somerset Maugham"/>
    <s v="OP"/>
    <n v="2.8"/>
    <s v="Danny O'Brien"/>
    <s v="Jamie Kah"/>
    <m/>
    <n v="3"/>
    <n v="53"/>
    <n v="53"/>
    <m/>
    <n v="2"/>
    <n v="4"/>
    <x v="1"/>
    <n v="3.8"/>
    <n v="45"/>
    <n v="8"/>
    <m/>
    <s v="2nd"/>
    <n v="2.5"/>
    <n v="1.4"/>
    <n v="100"/>
    <s v=""/>
    <n v="-100"/>
    <x v="0"/>
    <s v="G&lt;6-Dist&gt;=1700"/>
    <s v="B"/>
    <x v="0"/>
    <x v="1"/>
    <x v="4"/>
    <s v=""/>
    <n v="-140"/>
    <n v="2"/>
    <x v="4"/>
  </r>
  <r>
    <x v="62"/>
    <s v="Flem"/>
    <d v="1899-12-30T13:43:00"/>
    <x v="2"/>
    <n v="9"/>
    <n v="3"/>
    <n v="1700"/>
    <s v="Hcp"/>
    <n v="100"/>
    <n v="130"/>
    <n v="1"/>
    <s v="Dark Dream"/>
    <s v="MOP"/>
    <n v="6"/>
    <s v="Team Hayes"/>
    <s v="Luke Nolen"/>
    <m/>
    <n v="4"/>
    <n v="60"/>
    <n v="60"/>
    <m/>
    <n v="1"/>
    <n v="3"/>
    <x v="2"/>
    <n v="4.5999999999999996"/>
    <n v="35"/>
    <n v="8"/>
    <m/>
    <s v="WON"/>
    <n v="7.5"/>
    <n v="1.8"/>
    <n v="100"/>
    <n v="750"/>
    <n v="650"/>
    <x v="0"/>
    <s v="G&lt;6-Dist&gt;=1700"/>
    <s v="B"/>
    <x v="0"/>
    <x v="1"/>
    <x v="2"/>
    <n v="750"/>
    <n v="650"/>
    <n v="2"/>
    <x v="6"/>
  </r>
  <r>
    <x v="62"/>
    <s v="Flem"/>
    <d v="1899-12-30T14:53:00"/>
    <x v="2"/>
    <n v="9"/>
    <n v="5"/>
    <n v="1400"/>
    <s v="Hcp"/>
    <s v="No"/>
    <n v="130"/>
    <n v="2"/>
    <s v="Blazejowski"/>
    <s v="OP"/>
    <n v="4.2"/>
    <s v="Greg Eurell"/>
    <s v="Josh Richards (a2)"/>
    <n v="2"/>
    <n v="2"/>
    <n v="58"/>
    <n v="56"/>
    <m/>
    <n v="3"/>
    <n v="2"/>
    <x v="0"/>
    <n v="5.2"/>
    <n v="30"/>
    <n v="8"/>
    <m/>
    <s v="WON"/>
    <n v="4.5999999999999996"/>
    <n v="1.6"/>
    <n v="100"/>
    <n v="459.99999999999994"/>
    <n v="359.99999999999994"/>
    <x v="0"/>
    <s v="G&lt;6-Dist&lt;1700"/>
    <s v="A"/>
    <x v="0"/>
    <x v="1"/>
    <x v="0"/>
    <n v="919.99999999999989"/>
    <n v="719.99999999999989"/>
    <m/>
    <x v="0"/>
  </r>
  <r>
    <x v="62"/>
    <s v="ROSEHILL"/>
    <d v="1899-12-30T16:35:00"/>
    <x v="4"/>
    <n v="3"/>
    <n v="8"/>
    <n v="1350"/>
    <s v="Hcp"/>
    <n v="78"/>
    <n v="130"/>
    <n v="3"/>
    <s v="Tamerlane"/>
    <s v="M"/>
    <n v="4.9000000000000004"/>
    <s v="James Cummings"/>
    <s v="Glyn Schofield"/>
    <m/>
    <n v="6"/>
    <n v="58"/>
    <n v="58"/>
    <m/>
    <n v="1"/>
    <n v="2"/>
    <x v="1"/>
    <n v="3.8"/>
    <n v="30"/>
    <n v="100"/>
    <m/>
    <s v="2nd"/>
    <n v="4.4000000000000004"/>
    <n v="1.7"/>
    <n v="100"/>
    <s v=""/>
    <n v="-100"/>
    <x v="1"/>
    <s v="G&gt;=6-Dist&lt;1700"/>
    <s v="C"/>
    <x v="0"/>
    <x v="1"/>
    <x v="2"/>
    <s v=""/>
    <n v="-100"/>
    <m/>
    <x v="2"/>
  </r>
  <r>
    <x v="62"/>
    <s v="Flem"/>
    <d v="1899-12-30T17:35:00"/>
    <x v="2"/>
    <n v="9"/>
    <n v="9"/>
    <n v="1600"/>
    <s v="Mares"/>
    <n v="78"/>
    <n v="130"/>
    <n v="10"/>
    <s v="Picaroon"/>
    <s v="B"/>
    <n v="6"/>
    <s v="Michael O'Leary"/>
    <s v="Harry Coffey"/>
    <m/>
    <n v="11"/>
    <n v="56"/>
    <n v="56"/>
    <m/>
    <n v="1"/>
    <n v="1"/>
    <x v="1"/>
    <n v="4.5999999999999996"/>
    <n v="40"/>
    <n v="11"/>
    <m/>
    <m/>
    <n v="4.8"/>
    <m/>
    <n v="100"/>
    <s v=""/>
    <n v="-100"/>
    <x v="0"/>
    <s v="G&lt;6-Dist&lt;1700"/>
    <s v="A"/>
    <x v="0"/>
    <x v="1"/>
    <x v="1"/>
    <s v=""/>
    <n v="-150"/>
    <m/>
    <x v="1"/>
  </r>
  <r>
    <x v="63"/>
    <s v="MV"/>
    <d v="1899-12-30T13:50:00"/>
    <x v="2"/>
    <n v="0"/>
    <n v="3"/>
    <n v="2500"/>
    <s v="Hcp"/>
    <n v="100"/>
    <n v="130"/>
    <n v="5"/>
    <s v="Daqiansweet Junior"/>
    <s v="M"/>
    <n v="2.4500000000000002"/>
    <s v="Phillip Stokes"/>
    <s v="Jamie Kah"/>
    <m/>
    <n v="6"/>
    <n v="53"/>
    <n v="53"/>
    <m/>
    <n v="2"/>
    <n v="5"/>
    <x v="1"/>
    <n v="3.8"/>
    <n v="45"/>
    <n v="7"/>
    <m/>
    <s v="WON"/>
    <n v="2.5"/>
    <n v="1.7"/>
    <n v="100"/>
    <n v="250"/>
    <n v="150"/>
    <x v="0"/>
    <s v="G&lt;6-Dist&gt;=1700"/>
    <s v="B"/>
    <x v="0"/>
    <x v="1"/>
    <x v="2"/>
    <n v="250"/>
    <n v="150"/>
    <n v="2"/>
    <x v="4"/>
  </r>
  <r>
    <x v="63"/>
    <s v="MV"/>
    <d v="1899-12-30T13:50:00"/>
    <x v="2"/>
    <n v="0"/>
    <n v="3"/>
    <n v="2500"/>
    <s v="Hcp"/>
    <n v="100"/>
    <n v="130"/>
    <n v="2"/>
    <s v="In A Twinkling"/>
    <s v="LOP"/>
    <n v="6.5"/>
    <s v="Lindsey Smith"/>
    <s v="Jarrod Fry"/>
    <m/>
    <n v="1"/>
    <n v="58"/>
    <n v="58"/>
    <m/>
    <n v="1"/>
    <n v="2"/>
    <x v="2"/>
    <n v="4.5999999999999996"/>
    <n v="40"/>
    <n v="7"/>
    <m/>
    <s v="2nd"/>
    <n v="7.5"/>
    <n v="3.6"/>
    <n v="100"/>
    <s v=""/>
    <n v="-100"/>
    <x v="0"/>
    <s v="G&lt;6-Dist&gt;=1700"/>
    <s v="B"/>
    <x v="0"/>
    <x v="1"/>
    <x v="2"/>
    <s v=""/>
    <n v="-100"/>
    <n v="2"/>
    <x v="6"/>
  </r>
  <r>
    <x v="63"/>
    <s v="MV"/>
    <d v="1899-12-30T14:25:00"/>
    <x v="2"/>
    <n v="0"/>
    <n v="4"/>
    <n v="2500"/>
    <s v="Hcp"/>
    <n v="70"/>
    <n v="130"/>
    <n v="4"/>
    <s v="Lost Impact"/>
    <s v="LOP"/>
    <n v="3.8"/>
    <s v="Lindsey Smith"/>
    <s v="Alana Kelly (a2)"/>
    <m/>
    <n v="1"/>
    <n v="58.5"/>
    <n v="58.5"/>
    <m/>
    <m/>
    <m/>
    <x v="1"/>
    <m/>
    <m/>
    <n v="9"/>
    <m/>
    <s v="2nd"/>
    <n v="3.9"/>
    <n v="1.7"/>
    <n v="100"/>
    <s v=""/>
    <n v="-100"/>
    <x v="0"/>
    <s v="G&lt;6-Dist&gt;=1700"/>
    <s v="B"/>
    <x v="0"/>
    <x v="1"/>
    <x v="1"/>
    <s v=""/>
    <n v="-150"/>
    <m/>
    <x v="1"/>
  </r>
  <r>
    <x v="63"/>
    <s v="MV"/>
    <d v="1899-12-30T15:00:00"/>
    <x v="2"/>
    <n v="0"/>
    <n v="5"/>
    <n v="1000"/>
    <s v="Hcp"/>
    <n v="78"/>
    <n v="130"/>
    <n v="2"/>
    <s v="Yulong Command"/>
    <s v="OPL"/>
    <n v="2.25"/>
    <s v="Anthony  Freedman"/>
    <s v="Matt Cartwright (a2)"/>
    <n v="2"/>
    <n v="6"/>
    <n v="61"/>
    <n v="59"/>
    <m/>
    <n v="1"/>
    <n v="2"/>
    <x v="1"/>
    <n v="3.6"/>
    <n v="45"/>
    <n v="8"/>
    <m/>
    <s v="WON"/>
    <n v="2.6"/>
    <n v="1.1000000000000001"/>
    <n v="100"/>
    <n v="260"/>
    <n v="160"/>
    <x v="0"/>
    <s v="G&lt;6-Dist&lt;1700"/>
    <s v="A"/>
    <x v="0"/>
    <x v="1"/>
    <x v="4"/>
    <n v="364"/>
    <n v="224"/>
    <n v="2"/>
    <x v="4"/>
  </r>
  <r>
    <x v="63"/>
    <s v="MV"/>
    <d v="1899-12-30T15:00:00"/>
    <x v="2"/>
    <n v="0"/>
    <n v="5"/>
    <n v="1000"/>
    <s v="Hcp"/>
    <n v="78"/>
    <n v="130"/>
    <n v="5"/>
    <s v="Winsum"/>
    <s v="M"/>
    <n v="2.9"/>
    <s v="Ken  Keys"/>
    <s v="Jye McNeil"/>
    <m/>
    <n v="5"/>
    <n v="57.5"/>
    <n v="57.5"/>
    <m/>
    <n v="2"/>
    <n v="1"/>
    <x v="2"/>
    <n v="4.5999999999999996"/>
    <n v="35"/>
    <n v="8"/>
    <m/>
    <m/>
    <n v="3.1"/>
    <m/>
    <n v="100"/>
    <s v=""/>
    <n v="-100"/>
    <x v="0"/>
    <s v="G&lt;6-Dist&lt;1700"/>
    <s v="A"/>
    <x v="0"/>
    <x v="1"/>
    <x v="2"/>
    <s v=""/>
    <n v="-100"/>
    <n v="2"/>
    <x v="4"/>
  </r>
  <r>
    <x v="63"/>
    <s v="MV"/>
    <d v="1899-12-30T17:40:00"/>
    <x v="2"/>
    <n v="0"/>
    <n v="9"/>
    <n v="1200"/>
    <s v="Mares"/>
    <n v="70"/>
    <n v="130"/>
    <n v="10"/>
    <s v="Estoril Park"/>
    <s v="OPL"/>
    <n v="4.2"/>
    <s v="Leon Corstens"/>
    <s v="Matt Cartwright (a2)"/>
    <n v="2"/>
    <n v="3"/>
    <n v="57"/>
    <n v="55"/>
    <m/>
    <m/>
    <m/>
    <x v="1"/>
    <m/>
    <m/>
    <n v="9"/>
    <m/>
    <m/>
    <n v="4.4000000000000004"/>
    <m/>
    <n v="100"/>
    <s v=""/>
    <n v="-100"/>
    <x v="0"/>
    <s v="G&lt;6-Dist&lt;1700"/>
    <s v="A"/>
    <x v="0"/>
    <x v="1"/>
    <x v="0"/>
    <s v=""/>
    <n v="-200"/>
    <m/>
    <x v="0"/>
  </r>
  <r>
    <x v="64"/>
    <s v="Cau"/>
    <d v="1899-12-30T15:40:00"/>
    <x v="2"/>
    <n v="6"/>
    <n v="5"/>
    <n v="2000"/>
    <s v="Hcp"/>
    <n v="84"/>
    <n v="130"/>
    <n v="10"/>
    <s v="Unique Artist"/>
    <s v="OP"/>
    <n v="2.6"/>
    <s v="Phillip Stokes"/>
    <s v="Zac Spain"/>
    <m/>
    <n v="4"/>
    <n v="54"/>
    <n v="54"/>
    <m/>
    <n v="2"/>
    <n v="1"/>
    <x v="0"/>
    <n v="4.8"/>
    <n v="35"/>
    <n v="9"/>
    <m/>
    <s v="2nd"/>
    <n v="3.7"/>
    <n v="1.7"/>
    <n v="100"/>
    <s v=""/>
    <n v="-100"/>
    <x v="0"/>
    <s v="G&lt;6-Dist&gt;=1700"/>
    <s v="B"/>
    <x v="0"/>
    <x v="1"/>
    <x v="2"/>
    <s v=""/>
    <n v="-100"/>
    <m/>
    <x v="4"/>
  </r>
  <r>
    <x v="64"/>
    <s v="Cau"/>
    <d v="1899-12-30T16:20:00"/>
    <x v="2"/>
    <n v="6"/>
    <n v="6"/>
    <n v="1400"/>
    <s v="Hcp"/>
    <s v="No"/>
    <n v="160"/>
    <n v="4"/>
    <s v="Lighthouse"/>
    <s v="M"/>
    <n v="2.1"/>
    <s v="Ciaron Maher "/>
    <s v="Jye McNeil"/>
    <m/>
    <n v="5"/>
    <n v="56.5"/>
    <n v="56.5"/>
    <m/>
    <n v="1"/>
    <n v="1"/>
    <x v="1"/>
    <n v="2.7"/>
    <n v="50"/>
    <n v="8"/>
    <m/>
    <s v="2nd"/>
    <n v="2"/>
    <n v="1.2"/>
    <n v="100"/>
    <s v=""/>
    <n v="-100"/>
    <x v="0"/>
    <s v="G&lt;6-Dist&lt;1700"/>
    <s v="A"/>
    <x v="0"/>
    <x v="1"/>
    <x v="2"/>
    <s v=""/>
    <n v="-100"/>
    <n v="2"/>
    <x v="4"/>
  </r>
  <r>
    <x v="64"/>
    <s v="Cau"/>
    <d v="1899-12-30T16:20:00"/>
    <x v="2"/>
    <n v="6"/>
    <n v="6"/>
    <n v="1400"/>
    <s v="Hcp"/>
    <s v="No"/>
    <n v="160"/>
    <n v="5"/>
    <s v="Open Minded"/>
    <s v="LOP"/>
    <n v="3.9"/>
    <s v="Anthony  Freedman"/>
    <s v="Damien Thornton"/>
    <m/>
    <n v="3"/>
    <n v="55.5"/>
    <n v="55.5"/>
    <m/>
    <n v="2"/>
    <n v="2"/>
    <x v="2"/>
    <n v="4.5"/>
    <n v="35"/>
    <n v="8"/>
    <m/>
    <s v="WON"/>
    <n v="5"/>
    <n v="1.7"/>
    <n v="100"/>
    <n v="500"/>
    <n v="400"/>
    <x v="0"/>
    <s v="G&lt;6-Dist&lt;1700"/>
    <s v="A"/>
    <x v="0"/>
    <x v="1"/>
    <x v="4"/>
    <n v="700"/>
    <n v="560"/>
    <n v="2"/>
    <x v="2"/>
  </r>
  <r>
    <x v="65"/>
    <s v="MV"/>
    <d v="1899-12-30T12:40:00"/>
    <x v="4"/>
    <n v="0"/>
    <n v="2"/>
    <n v="1600"/>
    <s v="Mares"/>
    <n v="78"/>
    <n v="130"/>
    <n v="1"/>
    <s v="Glassey Miss"/>
    <s v="MOP"/>
    <n v="5.5"/>
    <s v="Symon Wilde"/>
    <s v="Laura Lafferty (a3)"/>
    <n v="3"/>
    <n v="7"/>
    <n v="59"/>
    <n v="56"/>
    <m/>
    <n v="2"/>
    <n v="5"/>
    <x v="0"/>
    <n v="5.5"/>
    <n v="30"/>
    <n v="7"/>
    <m/>
    <s v="2nd"/>
    <n v="6"/>
    <n v="2.7"/>
    <n v="100"/>
    <s v=""/>
    <n v="-100"/>
    <x v="0"/>
    <s v="G&gt;=6-Dist&lt;1700"/>
    <s v="C"/>
    <x v="0"/>
    <x v="1"/>
    <x v="2"/>
    <s v=""/>
    <n v="-100"/>
    <m/>
    <x v="6"/>
  </r>
  <r>
    <x v="65"/>
    <s v="MV"/>
    <d v="1899-12-30T13:50:00"/>
    <x v="4"/>
    <n v="0"/>
    <n v="3"/>
    <n v="1600"/>
    <s v="Hcp"/>
    <s v="No"/>
    <n v="130"/>
    <n v="6"/>
    <s v="Polanco"/>
    <s v="OP"/>
    <n v="9.5"/>
    <s v="Shea Eden"/>
    <s v="Jye McNeil"/>
    <m/>
    <n v="5"/>
    <n v="54"/>
    <n v="54"/>
    <m/>
    <n v="5"/>
    <n v="2"/>
    <x v="2"/>
    <n v="5"/>
    <n v="35"/>
    <n v="8"/>
    <m/>
    <m/>
    <n v="7.5"/>
    <m/>
    <n v="100"/>
    <s v=""/>
    <n v="-100"/>
    <x v="0"/>
    <s v="G&gt;=6-Dist&lt;1700"/>
    <s v="C"/>
    <x v="0"/>
    <x v="1"/>
    <x v="2"/>
    <s v=""/>
    <n v="-100"/>
    <m/>
    <x v="6"/>
  </r>
  <r>
    <x v="65"/>
    <s v="ROSEHILL"/>
    <d v="1899-12-30T17:20:00"/>
    <x v="2"/>
    <n v="6"/>
    <n v="9"/>
    <n v="1200"/>
    <s v="Hcp"/>
    <n v="88"/>
    <n v="130"/>
    <n v="4"/>
    <s v="The Bopper"/>
    <s v="OP"/>
    <n v="4"/>
    <s v="Kris Lees"/>
    <s v="Hugh Bowman"/>
    <m/>
    <n v="8"/>
    <n v="57.5"/>
    <n v="57.5"/>
    <m/>
    <n v="2"/>
    <n v="4"/>
    <x v="2"/>
    <n v="6.3"/>
    <n v="20"/>
    <m/>
    <m/>
    <s v="2nd"/>
    <n v="6.5"/>
    <n v="2"/>
    <n v="100"/>
    <s v=""/>
    <n v="-100"/>
    <x v="1"/>
    <s v="G&lt;6-Dist&lt;1700"/>
    <s v="A"/>
    <x v="0"/>
    <x v="1"/>
    <x v="2"/>
    <s v=""/>
    <n v="-100"/>
    <m/>
    <x v="2"/>
  </r>
  <r>
    <x v="66"/>
    <s v="Cau"/>
    <d v="1899-12-30T15:45:00"/>
    <x v="0"/>
    <n v="9"/>
    <n v="6"/>
    <n v="1400"/>
    <s v="Mares"/>
    <n v="78"/>
    <n v="130"/>
    <n v="1"/>
    <s v="Galgani"/>
    <s v="OP"/>
    <n v="6.5"/>
    <s v="Nikki Burke"/>
    <s v="Josh Richards (a2)"/>
    <n v="2"/>
    <n v="3"/>
    <n v="59.5"/>
    <n v="57.5"/>
    <m/>
    <n v="2"/>
    <n v="5"/>
    <x v="2"/>
    <n v="4.8"/>
    <n v="35"/>
    <n v="13"/>
    <m/>
    <m/>
    <n v="8.5"/>
    <m/>
    <n v="100"/>
    <s v=""/>
    <n v="-100"/>
    <x v="0"/>
    <s v="G&lt;6-Dist&lt;1700"/>
    <s v="A"/>
    <x v="1"/>
    <x v="1"/>
    <x v="1"/>
    <s v=""/>
    <n v="-150"/>
    <m/>
    <x v="5"/>
  </r>
  <r>
    <x v="66"/>
    <s v="Cau"/>
    <d v="1899-12-30T16:25:00"/>
    <x v="0"/>
    <n v="9"/>
    <n v="7"/>
    <n v="1800"/>
    <s v="Hcp"/>
    <n v="100"/>
    <n v="130"/>
    <n v="10"/>
    <s v="Desert Icon"/>
    <s v="OPM"/>
    <n v="3.3"/>
    <s v="Chris Waller"/>
    <s v="Damien Thornton"/>
    <m/>
    <n v="9"/>
    <n v="53"/>
    <n v="53"/>
    <m/>
    <n v="3"/>
    <m/>
    <x v="2"/>
    <n v="4.4000000000000004"/>
    <n v="40"/>
    <n v="11"/>
    <m/>
    <s v="WON"/>
    <n v="3.2"/>
    <n v="1.5"/>
    <n v="100"/>
    <n v="320"/>
    <n v="220"/>
    <x v="0"/>
    <s v="G&lt;6-Dist&gt;=1700"/>
    <s v="B"/>
    <x v="1"/>
    <x v="1"/>
    <x v="0"/>
    <n v="640"/>
    <n v="440"/>
    <m/>
    <x v="0"/>
  </r>
  <r>
    <x v="66"/>
    <s v="Cau"/>
    <d v="1899-12-30T17:05:00"/>
    <x v="0"/>
    <n v="9"/>
    <n v="8"/>
    <n v="1100"/>
    <s v="Hcp"/>
    <n v="78"/>
    <n v="130"/>
    <n v="7"/>
    <s v="Evening Glory"/>
    <s v="M"/>
    <n v="5"/>
    <s v="Anthony  Freedman"/>
    <s v="Damien Thornton"/>
    <m/>
    <n v="4"/>
    <n v="58"/>
    <n v="58"/>
    <m/>
    <m/>
    <m/>
    <x v="1"/>
    <m/>
    <m/>
    <n v="13"/>
    <m/>
    <m/>
    <n v="6.5"/>
    <m/>
    <n v="100"/>
    <s v=""/>
    <n v="-100"/>
    <x v="0"/>
    <s v="G&lt;6-Dist&lt;1700"/>
    <s v="A"/>
    <x v="1"/>
    <x v="1"/>
    <x v="2"/>
    <s v=""/>
    <n v="-100"/>
    <m/>
    <x v="5"/>
  </r>
  <r>
    <x v="66"/>
    <s v="Randwick"/>
    <d v="1899-12-30T17:25:00"/>
    <x v="2"/>
    <n v="0"/>
    <n v="9"/>
    <n v="1200"/>
    <s v="Hcp"/>
    <n v="78"/>
    <n v="130"/>
    <n v="13"/>
    <s v="Silent Impact"/>
    <s v="OP"/>
    <n v="2.6"/>
    <s v="Waterhouse/Bott"/>
    <s v="Tim Clark"/>
    <m/>
    <n v="2"/>
    <n v="56"/>
    <n v="56"/>
    <m/>
    <n v="1"/>
    <n v="1"/>
    <x v="1"/>
    <n v="4.5"/>
    <n v="30"/>
    <n v="160"/>
    <m/>
    <s v="2nd"/>
    <n v="2.8"/>
    <n v="1.4"/>
    <n v="100"/>
    <s v=""/>
    <n v="-100"/>
    <x v="1"/>
    <s v="G&lt;6-Dist&lt;1700"/>
    <s v="A"/>
    <x v="1"/>
    <x v="1"/>
    <x v="1"/>
    <s v=""/>
    <n v="-150"/>
    <m/>
    <x v="1"/>
  </r>
  <r>
    <x v="67"/>
    <s v="Cau"/>
    <d v="1899-12-30T12:40:00"/>
    <x v="0"/>
    <n v="0"/>
    <n v="1"/>
    <n v="1400"/>
    <s v="Hcp"/>
    <n v="84"/>
    <n v="130"/>
    <n v="9"/>
    <s v="Unanimous"/>
    <s v="BM"/>
    <n v="5"/>
    <s v="Ciaron Maher "/>
    <s v="Jamie Kah"/>
    <m/>
    <n v="6"/>
    <n v="54"/>
    <n v="54"/>
    <m/>
    <n v="2"/>
    <n v="3"/>
    <x v="2"/>
    <n v="4.4000000000000004"/>
    <n v="40"/>
    <n v="6"/>
    <m/>
    <s v="WON"/>
    <n v="5.5"/>
    <n v="2.6"/>
    <n v="100"/>
    <n v="550"/>
    <n v="450"/>
    <x v="0"/>
    <s v="G&lt;6-Dist&lt;1700"/>
    <s v="A"/>
    <x v="1"/>
    <x v="1"/>
    <x v="1"/>
    <n v="825"/>
    <n v="675"/>
    <m/>
    <x v="5"/>
  </r>
  <r>
    <x v="67"/>
    <s v="Cau"/>
    <d v="1899-12-30T13:15:00"/>
    <x v="0"/>
    <n v="0"/>
    <n v="2"/>
    <n v="1400"/>
    <s v="3yoSW"/>
    <s v="3yo"/>
    <n v="300"/>
    <n v="1"/>
    <s v="Coastwatch"/>
    <s v="M"/>
    <n v="4.4000000000000004"/>
    <s v="Chris Waller"/>
    <s v="Craig Williams"/>
    <m/>
    <n v="2"/>
    <n v="58.5"/>
    <n v="58.5"/>
    <m/>
    <m/>
    <m/>
    <x v="1"/>
    <m/>
    <m/>
    <n v="9"/>
    <m/>
    <s v="WON"/>
    <n v="6.5"/>
    <n v="2"/>
    <n v="100"/>
    <n v="650"/>
    <n v="550"/>
    <x v="0"/>
    <s v="G&lt;6-Dist&lt;1700"/>
    <s v="A"/>
    <x v="1"/>
    <x v="1"/>
    <x v="5"/>
    <n v="1105"/>
    <n v="935"/>
    <m/>
    <x v="0"/>
  </r>
  <r>
    <x v="67"/>
    <s v="Randwick"/>
    <d v="1899-12-30T14:45:00"/>
    <x v="3"/>
    <n v="5"/>
    <n v="5"/>
    <n v="1600"/>
    <s v="Hcp"/>
    <n v="88"/>
    <n v="130"/>
    <n v="2"/>
    <s v="Yiyi"/>
    <s v="OP"/>
    <n v="2.35"/>
    <s v="Chris Waller"/>
    <s v="James McDonald"/>
    <m/>
    <n v="4"/>
    <n v="59"/>
    <n v="59"/>
    <m/>
    <n v="1"/>
    <n v="4"/>
    <x v="2"/>
    <n v="5"/>
    <n v="20"/>
    <m/>
    <m/>
    <m/>
    <n v="3.3"/>
    <m/>
    <n v="100"/>
    <s v=""/>
    <n v="-100"/>
    <x v="1"/>
    <s v="G&lt;6-Dist&lt;1700"/>
    <s v="A"/>
    <x v="1"/>
    <x v="1"/>
    <x v="2"/>
    <s v=""/>
    <n v="-100"/>
    <m/>
    <x v="4"/>
  </r>
  <r>
    <x v="67"/>
    <s v="Cau"/>
    <d v="1899-12-30T15:45:00"/>
    <x v="0"/>
    <n v="0"/>
    <n v="6"/>
    <n v="1600"/>
    <s v="Hcp"/>
    <s v="SW"/>
    <n v="200"/>
    <n v="4"/>
    <s v="Shared Ambition"/>
    <s v="MOP"/>
    <n v="5"/>
    <s v="Chris Waller"/>
    <s v="Craig Williams"/>
    <m/>
    <n v="8"/>
    <n v="58.5"/>
    <n v="58.5"/>
    <m/>
    <n v="4"/>
    <n v="2"/>
    <x v="1"/>
    <n v="4.4000000000000004"/>
    <n v="40"/>
    <n v="8"/>
    <m/>
    <m/>
    <n v="6"/>
    <m/>
    <n v="100"/>
    <s v=""/>
    <n v="-100"/>
    <x v="0"/>
    <s v="G&lt;6-Dist&lt;1700"/>
    <s v="A"/>
    <x v="1"/>
    <x v="1"/>
    <x v="2"/>
    <s v=""/>
    <n v="-100"/>
    <m/>
    <x v="5"/>
  </r>
  <r>
    <x v="67"/>
    <s v="Cau"/>
    <d v="1899-12-30T16:25:00"/>
    <x v="0"/>
    <n v="0"/>
    <n v="7"/>
    <n v="1100"/>
    <s v="Hcp"/>
    <s v="SW"/>
    <n v="300"/>
    <n v="1"/>
    <s v="Oxley Road"/>
    <s v="L"/>
    <n v="4"/>
    <s v="Peter G Moody"/>
    <s v="Luke Nolen"/>
    <m/>
    <n v="1"/>
    <n v="59"/>
    <n v="59"/>
    <m/>
    <n v="2"/>
    <n v="3"/>
    <x v="2"/>
    <n v="4.5999999999999996"/>
    <n v="35"/>
    <n v="7"/>
    <m/>
    <s v="2nd"/>
    <n v="6"/>
    <n v="3"/>
    <n v="100"/>
    <s v=""/>
    <n v="-100"/>
    <x v="0"/>
    <s v="G&lt;6-Dist&lt;1700"/>
    <s v="A"/>
    <x v="1"/>
    <x v="1"/>
    <x v="1"/>
    <s v=""/>
    <n v="-150"/>
    <m/>
    <x v="5"/>
  </r>
  <r>
    <x v="67"/>
    <s v="Randwick"/>
    <d v="1899-12-30T16:45:00"/>
    <x v="3"/>
    <n v="5"/>
    <n v="8"/>
    <n v="1400"/>
    <s v="Wfa"/>
    <m/>
    <n v="250"/>
    <n v="9"/>
    <s v="Verry Elleegant"/>
    <s v="M"/>
    <n v="4.5999999999999996"/>
    <s v="Chris Waller"/>
    <s v="James McDonald"/>
    <m/>
    <n v="1"/>
    <n v="57"/>
    <n v="57"/>
    <m/>
    <n v="1"/>
    <n v="2"/>
    <x v="1"/>
    <n v="5.2"/>
    <n v="20"/>
    <m/>
    <m/>
    <m/>
    <n v="4.5999999999999996"/>
    <m/>
    <n v="100"/>
    <s v=""/>
    <n v="-100"/>
    <x v="1"/>
    <s v="G&lt;6-Dist&lt;1700"/>
    <s v="A"/>
    <x v="1"/>
    <x v="1"/>
    <x v="2"/>
    <s v=""/>
    <n v="-100"/>
    <m/>
    <x v="3"/>
  </r>
  <r>
    <x v="67"/>
    <s v="Cau"/>
    <d v="1899-12-30T17:05:00"/>
    <x v="0"/>
    <n v="0"/>
    <n v="8"/>
    <n v="1400"/>
    <s v="Wfa"/>
    <s v="WFA"/>
    <n v="750"/>
    <n v="3"/>
    <s v="Behemoth"/>
    <s v="MOP"/>
    <n v="5.5"/>
    <s v="David Jolly"/>
    <s v="Jamie Kah"/>
    <m/>
    <n v="9"/>
    <n v="59"/>
    <n v="59"/>
    <m/>
    <n v="2"/>
    <n v="3"/>
    <x v="1"/>
    <n v="4"/>
    <n v="40"/>
    <n v="12"/>
    <m/>
    <m/>
    <n v="5.5"/>
    <m/>
    <n v="100"/>
    <s v=""/>
    <n v="-100"/>
    <x v="0"/>
    <s v="G&lt;6-Dist&lt;1700"/>
    <s v="A"/>
    <x v="1"/>
    <x v="1"/>
    <x v="2"/>
    <s v=""/>
    <n v="-100"/>
    <m/>
    <x v="5"/>
  </r>
  <r>
    <x v="67"/>
    <s v="Randwick"/>
    <d v="1899-12-30T17:25:00"/>
    <x v="3"/>
    <n v="5"/>
    <n v="9"/>
    <n v="1200"/>
    <s v="Mares"/>
    <m/>
    <n v="160"/>
    <n v="4"/>
    <s v="Snapdancer"/>
    <s v="OPL"/>
    <n v="3.7"/>
    <s v="Maher &amp; Eustace"/>
    <s v="James McDonald"/>
    <m/>
    <n v="7"/>
    <n v="54.5"/>
    <n v="54.5"/>
    <m/>
    <n v="1"/>
    <n v="3"/>
    <x v="2"/>
    <n v="5.2"/>
    <n v="20"/>
    <m/>
    <m/>
    <s v="WON"/>
    <n v="3.4"/>
    <n v="1.6"/>
    <n v="100"/>
    <n v="340"/>
    <n v="240"/>
    <x v="1"/>
    <s v="G&lt;6-Dist&lt;1700"/>
    <s v="A"/>
    <x v="1"/>
    <x v="1"/>
    <x v="2"/>
    <n v="340"/>
    <n v="240"/>
    <m/>
    <x v="4"/>
  </r>
  <r>
    <x v="67"/>
    <s v="Cau"/>
    <d v="1899-12-30T17:40:00"/>
    <x v="0"/>
    <n v="0"/>
    <n v="9"/>
    <n v="1200"/>
    <s v="Mares"/>
    <s v="SW-M"/>
    <n v="200"/>
    <n v="1"/>
    <s v="Probabeel"/>
    <s v="OPM"/>
    <n v="1.6"/>
    <s v="Jamie Richards"/>
    <s v="Brett Prebble"/>
    <m/>
    <n v="2"/>
    <n v="60"/>
    <n v="60"/>
    <m/>
    <n v="1"/>
    <n v="1"/>
    <x v="1"/>
    <n v="2"/>
    <n v="50"/>
    <n v="7"/>
    <m/>
    <s v="WON"/>
    <n v="1.8"/>
    <n v="1.3"/>
    <n v="100"/>
    <n v="180"/>
    <n v="80"/>
    <x v="0"/>
    <s v="G&lt;6-Dist&lt;1700"/>
    <s v="A"/>
    <x v="1"/>
    <x v="1"/>
    <x v="2"/>
    <n v="180"/>
    <n v="80"/>
    <m/>
    <x v="4"/>
  </r>
  <r>
    <x v="68"/>
    <s v="ROSEHILL"/>
    <d v="1899-12-30T02:45:00"/>
    <x v="2"/>
    <n v="0"/>
    <n v="5"/>
    <n v="1100"/>
    <s v="Hcp"/>
    <n v="78"/>
    <n v="130"/>
    <n v="6"/>
    <s v="Able Willie"/>
    <s v="M"/>
    <n v="3.4"/>
    <s v="Chris Waller"/>
    <s v="Hugh Bowman"/>
    <m/>
    <n v="6"/>
    <n v="56.5"/>
    <n v="56.5"/>
    <m/>
    <n v="4"/>
    <n v="5"/>
    <x v="2"/>
    <n v="5.2"/>
    <n v="20"/>
    <m/>
    <m/>
    <m/>
    <n v="3.3"/>
    <m/>
    <n v="100"/>
    <s v=""/>
    <n v="-100"/>
    <x v="1"/>
    <s v="G&lt;6-Dist&lt;1700"/>
    <s v="A"/>
    <x v="1"/>
    <x v="1"/>
    <x v="2"/>
    <s v=""/>
    <n v="-100"/>
    <m/>
    <x v="2"/>
  </r>
  <r>
    <x v="68"/>
    <s v="Flem"/>
    <d v="1899-12-30T12:40:00"/>
    <x v="0"/>
    <n v="0"/>
    <n v="1"/>
    <n v="2000"/>
    <s v="Hcp"/>
    <n v="84"/>
    <n v="130"/>
    <n v="8"/>
    <s v="Rousseau"/>
    <s v="LOP"/>
    <n v="4.8"/>
    <s v="Chris Waller"/>
    <s v="Damian Lane"/>
    <m/>
    <n v="4"/>
    <n v="54.5"/>
    <n v="54.5"/>
    <m/>
    <n v="1"/>
    <n v="5"/>
    <x v="1"/>
    <n v="4.8"/>
    <n v="35"/>
    <n v="11"/>
    <m/>
    <s v="2nd"/>
    <n v="8"/>
    <n v="2.6"/>
    <n v="100"/>
    <s v=""/>
    <n v="-100"/>
    <x v="0"/>
    <s v="G&lt;6-Dist&gt;=1700"/>
    <s v="B"/>
    <x v="1"/>
    <x v="1"/>
    <x v="1"/>
    <s v=""/>
    <n v="-150"/>
    <n v="2"/>
    <x v="1"/>
  </r>
  <r>
    <x v="68"/>
    <s v="Flem"/>
    <d v="1899-12-30T12:40:00"/>
    <x v="0"/>
    <n v="0"/>
    <n v="1"/>
    <n v="2000"/>
    <s v="Hcp"/>
    <n v="84"/>
    <n v="130"/>
    <n v="5"/>
    <s v="Crystal Pegasus"/>
    <s v="M"/>
    <n v="3.3"/>
    <s v="Chris Waller"/>
    <s v="James McDonald"/>
    <m/>
    <n v="8"/>
    <n v="58"/>
    <n v="58"/>
    <m/>
    <n v="4"/>
    <n v="1"/>
    <x v="0"/>
    <n v="5.5"/>
    <n v="30"/>
    <n v="11"/>
    <m/>
    <s v="WON"/>
    <n v="2.35"/>
    <n v="1.4"/>
    <n v="100"/>
    <n v="235"/>
    <n v="135"/>
    <x v="0"/>
    <s v="G&lt;6-Dist&gt;=1700"/>
    <s v="B"/>
    <x v="1"/>
    <x v="1"/>
    <x v="2"/>
    <n v="235"/>
    <n v="135"/>
    <n v="2"/>
    <x v="2"/>
  </r>
  <r>
    <x v="68"/>
    <s v="Flem"/>
    <d v="1899-12-30T13:15:00"/>
    <x v="0"/>
    <n v="0"/>
    <n v="2"/>
    <n v="1600"/>
    <s v="Hcp"/>
    <n v="84"/>
    <n v="130"/>
    <n v="2"/>
    <s v="Zoltan"/>
    <s v="MOP"/>
    <n v="13"/>
    <s v="Symon Wilde"/>
    <s v="Linda Meech"/>
    <m/>
    <n v="3"/>
    <n v="59.5"/>
    <n v="59.5"/>
    <m/>
    <n v="3"/>
    <m/>
    <x v="2"/>
    <n v="5.4"/>
    <n v="35"/>
    <n v="9"/>
    <m/>
    <m/>
    <n v="31"/>
    <m/>
    <n v="100"/>
    <s v=""/>
    <n v="-100"/>
    <x v="0"/>
    <s v="G&lt;6-Dist&lt;1700"/>
    <s v="A"/>
    <x v="1"/>
    <x v="1"/>
    <x v="2"/>
    <s v=""/>
    <n v="-100"/>
    <n v="2"/>
    <x v="6"/>
  </r>
  <r>
    <x v="68"/>
    <s v="Flem"/>
    <d v="1899-12-30T13:15:00"/>
    <x v="0"/>
    <n v="0"/>
    <n v="2"/>
    <n v="1600"/>
    <s v="Hcp"/>
    <n v="84"/>
    <n v="130"/>
    <n v="7"/>
    <s v="Gentleman Roy"/>
    <s v="LOP"/>
    <n v="3.6"/>
    <s v="Team Hayes"/>
    <s v="Josh Richards (a2)"/>
    <m/>
    <n v="4"/>
    <n v="56.5"/>
    <n v="56.5"/>
    <m/>
    <n v="2"/>
    <m/>
    <x v="0"/>
    <n v="6"/>
    <m/>
    <n v="9"/>
    <m/>
    <s v="WON"/>
    <n v="4.5999999999999996"/>
    <n v="1.5"/>
    <n v="100"/>
    <n v="459.99999999999994"/>
    <n v="359.99999999999994"/>
    <x v="0"/>
    <s v="G&lt;6-Dist&lt;1700"/>
    <s v="A"/>
    <x v="1"/>
    <x v="1"/>
    <x v="4"/>
    <n v="644"/>
    <n v="504"/>
    <n v="2"/>
    <x v="2"/>
  </r>
  <r>
    <x v="68"/>
    <s v="Flem"/>
    <d v="1899-12-30T13:50:00"/>
    <x v="0"/>
    <n v="0"/>
    <n v="3"/>
    <n v="1600"/>
    <s v="Mares"/>
    <n v="78"/>
    <n v="130"/>
    <n v="5"/>
    <s v="Yonce"/>
    <s v="BM"/>
    <n v="2.7"/>
    <s v="Ciaron Maher "/>
    <s v="John Allen"/>
    <m/>
    <n v="10"/>
    <n v="59"/>
    <n v="59"/>
    <m/>
    <n v="1"/>
    <m/>
    <x v="2"/>
    <n v="5"/>
    <n v="35"/>
    <n v="10"/>
    <m/>
    <s v="WON"/>
    <n v="2.6"/>
    <n v="1.4"/>
    <n v="100"/>
    <n v="260"/>
    <n v="160"/>
    <x v="0"/>
    <s v="G&lt;6-Dist&lt;1700"/>
    <s v="A"/>
    <x v="1"/>
    <x v="1"/>
    <x v="1"/>
    <n v="390"/>
    <n v="240"/>
    <m/>
    <x v="5"/>
  </r>
  <r>
    <x v="68"/>
    <s v="Flem"/>
    <d v="1899-12-30T15:05:00"/>
    <x v="0"/>
    <n v="0"/>
    <n v="5"/>
    <n v="1400"/>
    <s v="3yoFSW"/>
    <s v="3yo"/>
    <n v="200"/>
    <n v="5"/>
    <s v="Barb Raider"/>
    <s v="OP"/>
    <n v="4.2"/>
    <s v="Jerome Hunter"/>
    <s v="Craig Williams"/>
    <m/>
    <n v="5"/>
    <n v="56"/>
    <n v="56"/>
    <m/>
    <m/>
    <m/>
    <x v="1"/>
    <m/>
    <m/>
    <n v="9"/>
    <m/>
    <s v="WON"/>
    <n v="3.4"/>
    <n v="1.4"/>
    <n v="100"/>
    <n v="340"/>
    <n v="240"/>
    <x v="0"/>
    <s v="G&lt;6-Dist&lt;1700"/>
    <s v="A"/>
    <x v="1"/>
    <x v="1"/>
    <x v="5"/>
    <n v="578"/>
    <n v="408"/>
    <m/>
    <x v="0"/>
  </r>
  <r>
    <x v="68"/>
    <s v="ROSEHILL"/>
    <d v="1899-12-30T16:05:00"/>
    <x v="2"/>
    <n v="0"/>
    <n v="7"/>
    <n v="1900"/>
    <s v="Hcp"/>
    <m/>
    <n v="140"/>
    <n v="13"/>
    <s v="Toomuchtobear"/>
    <s v="OP"/>
    <n v="5"/>
    <s v="Chris Waller"/>
    <s v="Kerrin McEvoy"/>
    <m/>
    <n v="1"/>
    <n v="53"/>
    <n v="53"/>
    <m/>
    <n v="5"/>
    <n v="2"/>
    <x v="1"/>
    <n v="3.6"/>
    <n v="30"/>
    <n v="160"/>
    <m/>
    <s v="3rd"/>
    <n v="4.8"/>
    <n v="2"/>
    <n v="100"/>
    <s v=""/>
    <n v="-100"/>
    <x v="1"/>
    <s v="G&lt;6-Dist&gt;=1700"/>
    <s v="B"/>
    <x v="1"/>
    <x v="1"/>
    <x v="2"/>
    <s v=""/>
    <n v="-100"/>
    <m/>
    <x v="3"/>
  </r>
  <r>
    <x v="68"/>
    <s v="Flem"/>
    <d v="1899-12-30T16:25:00"/>
    <x v="0"/>
    <n v="0"/>
    <n v="7"/>
    <n v="1000"/>
    <s v="Wfa"/>
    <s v="WFA"/>
    <n v="1000"/>
    <n v="2"/>
    <s v="Eduardo"/>
    <s v="L"/>
    <n v="4.2"/>
    <s v="Joseph Pride"/>
    <s v="Nash Rawiller"/>
    <m/>
    <n v="5"/>
    <n v="58.5"/>
    <n v="58.5"/>
    <m/>
    <n v="2"/>
    <n v="3"/>
    <x v="1"/>
    <n v="3.5"/>
    <n v="45"/>
    <n v="9"/>
    <m/>
    <s v="3rd"/>
    <n v="4.5999999999999996"/>
    <n v="1.5"/>
    <n v="100"/>
    <s v=""/>
    <n v="-100"/>
    <x v="0"/>
    <s v="G&lt;6-Dist&lt;1700"/>
    <s v="A"/>
    <x v="1"/>
    <x v="1"/>
    <x v="1"/>
    <s v=""/>
    <n v="-150"/>
    <n v="2"/>
    <x v="1"/>
  </r>
  <r>
    <x v="68"/>
    <s v="Flem"/>
    <d v="1899-12-30T16:25:00"/>
    <x v="0"/>
    <n v="0"/>
    <n v="7"/>
    <n v="1000"/>
    <s v="Wfa"/>
    <s v="WFA"/>
    <n v="1000"/>
    <n v="1"/>
    <s v="Nature Strip"/>
    <s v="L"/>
    <n v="2.4500000000000002"/>
    <s v="Chris Waller"/>
    <s v="Jamie Kah"/>
    <m/>
    <n v="6"/>
    <n v="58.5"/>
    <n v="58.5"/>
    <m/>
    <n v="1"/>
    <n v="4"/>
    <x v="2"/>
    <n v="3.8"/>
    <n v="45"/>
    <n v="9"/>
    <m/>
    <s v="2nd"/>
    <n v="2.5"/>
    <n v="1.2"/>
    <n v="100"/>
    <s v=""/>
    <n v="-100"/>
    <x v="0"/>
    <s v="G&lt;6-Dist&lt;1700"/>
    <s v="A"/>
    <x v="1"/>
    <x v="1"/>
    <x v="1"/>
    <s v=""/>
    <n v="-150"/>
    <n v="2"/>
    <x v="7"/>
  </r>
  <r>
    <x v="68"/>
    <s v="Flem"/>
    <d v="1899-12-30T17:05:00"/>
    <x v="0"/>
    <n v="0"/>
    <n v="8"/>
    <n v="1400"/>
    <s v="Hcp"/>
    <s v="No"/>
    <n v="160"/>
    <n v="1"/>
    <s v="Elephant"/>
    <s v="MOP"/>
    <n v="6.5"/>
    <s v="David Browne"/>
    <s v="Damian Lane"/>
    <m/>
    <n v="8"/>
    <n v="60"/>
    <n v="60"/>
    <m/>
    <n v="1"/>
    <n v="2"/>
    <x v="1"/>
    <n v="4"/>
    <n v="45"/>
    <n v="12"/>
    <m/>
    <m/>
    <n v="6.5"/>
    <m/>
    <n v="100"/>
    <s v=""/>
    <n v="-100"/>
    <x v="0"/>
    <s v="G&lt;6-Dist&lt;1700"/>
    <s v="A"/>
    <x v="1"/>
    <x v="1"/>
    <x v="2"/>
    <s v=""/>
    <n v="-100"/>
    <m/>
    <x v="5"/>
  </r>
  <r>
    <x v="68"/>
    <s v="ROSEHILL"/>
    <d v="1899-12-30T18:00:00"/>
    <x v="2"/>
    <n v="0"/>
    <n v="10"/>
    <n v="1400"/>
    <s v="Hcp"/>
    <n v="78"/>
    <n v="130"/>
    <n v="3"/>
    <s v="Dajraan"/>
    <s v="OPL"/>
    <n v="2.2999999999999998"/>
    <s v="Waterhouse/Bott"/>
    <s v="Tim Clark"/>
    <m/>
    <n v="1"/>
    <n v="60"/>
    <n v="60"/>
    <m/>
    <n v="1"/>
    <m/>
    <x v="2"/>
    <n v="4.4000000000000004"/>
    <n v="30"/>
    <m/>
    <m/>
    <s v="3rd"/>
    <n v="2.4"/>
    <n v="1.2"/>
    <n v="100"/>
    <s v=""/>
    <n v="-100"/>
    <x v="1"/>
    <s v="G&lt;6-Dist&lt;1700"/>
    <s v="A"/>
    <x v="1"/>
    <x v="1"/>
    <x v="5"/>
    <s v=""/>
    <n v="-170"/>
    <m/>
    <x v="5"/>
  </r>
  <r>
    <x v="69"/>
    <s v="Randwick"/>
    <d v="1899-12-30T13:00:00"/>
    <x v="7"/>
    <n v="0"/>
    <n v="2"/>
    <n v="1100"/>
    <s v="Hcp"/>
    <n v="72"/>
    <n v="130"/>
    <n v="10"/>
    <s v="Mayrose"/>
    <s v="M"/>
    <n v="2.2999999999999998"/>
    <s v="John Sargent"/>
    <s v="Jason Collett"/>
    <m/>
    <n v="2"/>
    <n v="54.5"/>
    <n v="54.5"/>
    <m/>
    <n v="1"/>
    <n v="4"/>
    <x v="1"/>
    <n v="4.4000000000000004"/>
    <n v="20"/>
    <m/>
    <m/>
    <s v="WON"/>
    <n v="2.7"/>
    <n v="1.4"/>
    <n v="100"/>
    <n v="270"/>
    <n v="170"/>
    <x v="1"/>
    <s v="G&gt;=6-Dist&lt;1700"/>
    <s v="C"/>
    <x v="1"/>
    <x v="1"/>
    <x v="1"/>
    <n v="405"/>
    <n v="255"/>
    <m/>
    <x v="2"/>
  </r>
  <r>
    <x v="69"/>
    <s v="Cau"/>
    <d v="1899-12-30T13:15:00"/>
    <x v="0"/>
    <n v="3"/>
    <n v="2"/>
    <n v="1400"/>
    <s v="Mares"/>
    <s v="SW-M"/>
    <n v="200"/>
    <n v="1"/>
    <s v="Rich Hips"/>
    <s v="BM"/>
    <n v="5"/>
    <s v="Trent Busuttin "/>
    <s v="Michael Dee"/>
    <m/>
    <n v="5"/>
    <n v="58"/>
    <n v="58"/>
    <m/>
    <n v="2"/>
    <n v="2"/>
    <x v="1"/>
    <n v="4"/>
    <n v="45"/>
    <n v="7"/>
    <m/>
    <m/>
    <n v="7"/>
    <m/>
    <n v="100"/>
    <s v=""/>
    <n v="-100"/>
    <x v="0"/>
    <s v="G&lt;6-Dist&lt;1700"/>
    <s v="A"/>
    <x v="1"/>
    <x v="1"/>
    <x v="1"/>
    <s v=""/>
    <n v="-150"/>
    <m/>
    <x v="1"/>
  </r>
  <r>
    <x v="69"/>
    <s v="Cau"/>
    <d v="1899-12-30T14:25:00"/>
    <x v="0"/>
    <n v="3"/>
    <n v="4"/>
    <n v="1400"/>
    <s v="3yoFSW"/>
    <s v="3yo"/>
    <n v="300"/>
    <n v="4"/>
    <s v="Argentia"/>
    <s v="M"/>
    <n v="2"/>
    <s v="Anthony  Freedman"/>
    <s v="Mark Zahra"/>
    <m/>
    <n v="1"/>
    <n v="58.5"/>
    <n v="58.5"/>
    <m/>
    <m/>
    <m/>
    <x v="1"/>
    <m/>
    <m/>
    <n v="10"/>
    <m/>
    <s v="2nd"/>
    <n v="2.5"/>
    <n v="1.4"/>
    <n v="100"/>
    <s v=""/>
    <n v="-100"/>
    <x v="0"/>
    <s v="G&lt;6-Dist&lt;1700"/>
    <s v="A"/>
    <x v="1"/>
    <x v="1"/>
    <x v="2"/>
    <s v=""/>
    <n v="-100"/>
    <m/>
    <x v="3"/>
  </r>
  <r>
    <x v="69"/>
    <s v="Randwick"/>
    <d v="1899-12-30T14:45:00"/>
    <x v="7"/>
    <n v="0"/>
    <n v="5"/>
    <n v="1300"/>
    <s v="Hcp"/>
    <m/>
    <n v="160"/>
    <n v="8"/>
    <s v="Atishu"/>
    <s v="M"/>
    <n v="3.1"/>
    <s v="Chris Waller"/>
    <s v="James McDonald"/>
    <m/>
    <n v="1"/>
    <n v="54"/>
    <n v="54"/>
    <m/>
    <n v="3"/>
    <n v="3"/>
    <x v="2"/>
    <n v="2.7"/>
    <n v="20"/>
    <m/>
    <m/>
    <m/>
    <n v="4.2"/>
    <m/>
    <n v="100"/>
    <s v=""/>
    <n v="-100"/>
    <x v="1"/>
    <s v="G&gt;=6-Dist&lt;1700"/>
    <s v="C"/>
    <x v="1"/>
    <x v="1"/>
    <x v="3"/>
    <s v=""/>
    <n v="-120"/>
    <m/>
    <x v="8"/>
  </r>
  <r>
    <x v="69"/>
    <s v="Cau"/>
    <d v="1899-12-30T15:05:00"/>
    <x v="0"/>
    <n v="3"/>
    <n v="5"/>
    <n v="1800"/>
    <s v="Wfa"/>
    <s v="WFA"/>
    <n v="300"/>
    <n v="1"/>
    <s v="Cascadian"/>
    <s v="M"/>
    <n v="2"/>
    <s v="James Cummings"/>
    <s v="Damien Oliver"/>
    <m/>
    <n v="1"/>
    <n v="59"/>
    <n v="59"/>
    <m/>
    <n v="1"/>
    <n v="1"/>
    <x v="1"/>
    <n v="2.8"/>
    <n v="50"/>
    <n v="6"/>
    <m/>
    <s v="WON"/>
    <n v="2.0499999999999998"/>
    <n v="1.3"/>
    <n v="100"/>
    <n v="204.99999999999997"/>
    <n v="104.99999999999997"/>
    <x v="0"/>
    <s v="G&lt;6-Dist&gt;=1700"/>
    <s v="B"/>
    <x v="1"/>
    <x v="1"/>
    <x v="2"/>
    <n v="204.99999999999997"/>
    <n v="104.99999999999997"/>
    <m/>
    <x v="3"/>
  </r>
  <r>
    <x v="69"/>
    <s v="Cau"/>
    <d v="1899-12-30T15:45:00"/>
    <x v="0"/>
    <n v="3"/>
    <n v="6"/>
    <n v="1400"/>
    <s v="Wfa"/>
    <s v="WFA"/>
    <n v="750"/>
    <n v="4"/>
    <s v="Tofane"/>
    <s v="LOP"/>
    <n v="2.7"/>
    <s v="Michael Moroney"/>
    <s v="Mark Zahra"/>
    <m/>
    <n v="3"/>
    <n v="57"/>
    <n v="57"/>
    <m/>
    <n v="1"/>
    <n v="2"/>
    <x v="1"/>
    <n v="3.8"/>
    <n v="40"/>
    <n v="8"/>
    <m/>
    <s v="3rd"/>
    <n v="2.2999999999999998"/>
    <n v="1.2"/>
    <n v="100"/>
    <s v=""/>
    <n v="-100"/>
    <x v="0"/>
    <s v="G&lt;6-Dist&lt;1700"/>
    <s v="A"/>
    <x v="1"/>
    <x v="1"/>
    <x v="1"/>
    <s v=""/>
    <n v="-150"/>
    <m/>
    <x v="1"/>
  </r>
  <r>
    <x v="69"/>
    <s v="Cau"/>
    <d v="1899-12-30T17:05:00"/>
    <x v="0"/>
    <n v="3"/>
    <n v="8"/>
    <n v="1100"/>
    <s v="Hcp"/>
    <s v="No"/>
    <n v="750"/>
    <n v="5"/>
    <s v="Marabi"/>
    <s v="L"/>
    <n v="2.8"/>
    <s v="Ciaron Maher "/>
    <s v="Ben Allen"/>
    <m/>
    <n v="2"/>
    <n v="54"/>
    <n v="54"/>
    <m/>
    <n v="1"/>
    <n v="2"/>
    <x v="1"/>
    <n v="3.6"/>
    <n v="45"/>
    <n v="13"/>
    <m/>
    <s v="WON"/>
    <n v="2.6"/>
    <n v="1.6"/>
    <n v="100"/>
    <n v="260"/>
    <n v="160"/>
    <x v="0"/>
    <s v="G&lt;6-Dist&lt;1700"/>
    <s v="A"/>
    <x v="1"/>
    <x v="1"/>
    <x v="4"/>
    <n v="364"/>
    <n v="224"/>
    <n v="2"/>
    <x v="4"/>
  </r>
  <r>
    <x v="69"/>
    <s v="Cau"/>
    <d v="1899-12-30T17:05:00"/>
    <x v="0"/>
    <n v="3"/>
    <n v="8"/>
    <n v="1100"/>
    <s v="Hcp"/>
    <s v="No"/>
    <n v="750"/>
    <n v="1"/>
    <s v="Wild Ruler"/>
    <s v="OP"/>
    <n v="8"/>
    <s v="Peter  Snowden"/>
    <s v="Mark Zahra"/>
    <m/>
    <n v="6"/>
    <n v="58"/>
    <n v="58"/>
    <m/>
    <n v="2"/>
    <n v="1"/>
    <x v="0"/>
    <n v="5.4"/>
    <n v="30"/>
    <n v="13"/>
    <m/>
    <m/>
    <n v="11"/>
    <m/>
    <n v="100"/>
    <s v=""/>
    <n v="-100"/>
    <x v="0"/>
    <s v="G&lt;6-Dist&lt;1700"/>
    <s v="A"/>
    <x v="1"/>
    <x v="1"/>
    <x v="2"/>
    <s v=""/>
    <n v="-100"/>
    <n v="2"/>
    <x v="6"/>
  </r>
  <r>
    <x v="69"/>
    <s v="Randwick"/>
    <d v="1899-12-30T18:00:00"/>
    <x v="7"/>
    <n v="0"/>
    <n v="10"/>
    <n v="1200"/>
    <s v="Hcp"/>
    <n v="88"/>
    <n v="130"/>
    <n v="4"/>
    <s v="Gravina"/>
    <s v="OP"/>
    <n v="2.9"/>
    <s v="James Cummings"/>
    <s v="Nash Rawiller"/>
    <m/>
    <n v="7"/>
    <n v="57.5"/>
    <n v="57.5"/>
    <m/>
    <n v="2"/>
    <m/>
    <x v="2"/>
    <n v="4.5999999999999996"/>
    <n v="20"/>
    <m/>
    <m/>
    <s v="WON"/>
    <n v="2.8"/>
    <n v="1.8"/>
    <n v="100"/>
    <n v="280"/>
    <n v="180"/>
    <x v="1"/>
    <s v="G&gt;=6-Dist&lt;1700"/>
    <s v="C"/>
    <x v="1"/>
    <x v="1"/>
    <x v="0"/>
    <n v="560"/>
    <n v="360"/>
    <m/>
    <x v="5"/>
  </r>
  <r>
    <x v="70"/>
    <s v="Flem"/>
    <d v="1899-12-30T13:10:00"/>
    <x v="3"/>
    <n v="2"/>
    <n v="2"/>
    <n v="2600"/>
    <s v="Hcp"/>
    <s v="No"/>
    <n v="160"/>
    <n v="5"/>
    <s v="Tigertiger"/>
    <s v="BM"/>
    <n v="3.8"/>
    <s v="Rob Blacker"/>
    <s v="Damien Oliver"/>
    <m/>
    <n v="7"/>
    <n v="54.5"/>
    <n v="54.5"/>
    <m/>
    <n v="2"/>
    <n v="2"/>
    <x v="2"/>
    <n v="5"/>
    <m/>
    <n v="7"/>
    <m/>
    <s v="2nd"/>
    <n v="3.8"/>
    <n v="1.8"/>
    <n v="100"/>
    <s v=""/>
    <n v="-100"/>
    <x v="0"/>
    <s v="G&lt;6-Dist&gt;=1700"/>
    <s v="B"/>
    <x v="2"/>
    <x v="1"/>
    <x v="2"/>
    <s v=""/>
    <n v="-100"/>
    <m/>
    <x v="4"/>
  </r>
  <r>
    <x v="70"/>
    <s v="Flem"/>
    <d v="1899-12-30T14:20:00"/>
    <x v="3"/>
    <n v="2"/>
    <n v="4"/>
    <n v="1400"/>
    <s v="Mares"/>
    <s v="SW-M"/>
    <n v="200"/>
    <n v="4"/>
    <s v="Zou Dancer"/>
    <s v="OP"/>
    <n v="8"/>
    <s v="Danny O'Brien"/>
    <s v="John Allen"/>
    <m/>
    <n v="6"/>
    <n v="58"/>
    <n v="58"/>
    <m/>
    <n v="4"/>
    <n v="1"/>
    <x v="2"/>
    <n v="5.5"/>
    <n v="30"/>
    <n v="11"/>
    <m/>
    <m/>
    <n v="7.5"/>
    <m/>
    <n v="100"/>
    <s v=""/>
    <n v="-100"/>
    <x v="0"/>
    <s v="G&lt;6-Dist&lt;1700"/>
    <s v="A"/>
    <x v="2"/>
    <x v="1"/>
    <x v="2"/>
    <s v=""/>
    <n v="-100"/>
    <n v="2"/>
    <x v="4"/>
  </r>
  <r>
    <x v="70"/>
    <s v="Flem"/>
    <d v="1899-12-30T14:20:00"/>
    <x v="3"/>
    <n v="2"/>
    <n v="4"/>
    <n v="1400"/>
    <s v="Mares"/>
    <s v="SW-M"/>
    <n v="200"/>
    <n v="5"/>
    <s v="Annavisto"/>
    <s v="OPL"/>
    <n v="4.5999999999999996"/>
    <s v="Mick Price "/>
    <s v="Jamie Kah"/>
    <m/>
    <n v="8"/>
    <n v="57"/>
    <n v="57"/>
    <m/>
    <n v="3"/>
    <n v="3"/>
    <x v="0"/>
    <n v="5.8"/>
    <n v="35"/>
    <n v="11"/>
    <m/>
    <s v="WON"/>
    <n v="5"/>
    <n v="2"/>
    <n v="100"/>
    <n v="500"/>
    <n v="400"/>
    <x v="0"/>
    <s v="G&lt;6-Dist&lt;1700"/>
    <s v="A"/>
    <x v="2"/>
    <x v="1"/>
    <x v="4"/>
    <n v="700"/>
    <n v="560"/>
    <n v="2"/>
    <x v="2"/>
  </r>
  <r>
    <x v="70"/>
    <s v="Flem"/>
    <d v="1899-12-30T15:40:00"/>
    <x v="3"/>
    <n v="2"/>
    <n v="6"/>
    <n v="1600"/>
    <s v="Hcp"/>
    <s v="SW"/>
    <n v="300"/>
    <n v="5"/>
    <s v="Mr Brightside"/>
    <s v="OPM"/>
    <n v="4.8"/>
    <s v="Team Hayes"/>
    <s v="Craig Williams"/>
    <m/>
    <n v="4"/>
    <n v="56"/>
    <n v="56"/>
    <m/>
    <n v="3"/>
    <n v="4"/>
    <x v="2"/>
    <n v="5.5"/>
    <n v="30"/>
    <n v="10"/>
    <m/>
    <m/>
    <n v="6"/>
    <m/>
    <n v="100"/>
    <s v=""/>
    <n v="-100"/>
    <x v="0"/>
    <s v="G&lt;6-Dist&lt;1700"/>
    <s v="A"/>
    <x v="2"/>
    <x v="1"/>
    <x v="0"/>
    <s v=""/>
    <n v="-200"/>
    <m/>
    <x v="0"/>
  </r>
  <r>
    <x v="70"/>
    <s v="Flem"/>
    <d v="1899-12-30T17:00:00"/>
    <x v="3"/>
    <n v="2"/>
    <n v="8"/>
    <n v="1000"/>
    <s v="Hcp"/>
    <s v="No"/>
    <n v="160"/>
    <n v="7"/>
    <s v="Mileva"/>
    <s v="OPL"/>
    <n v="6.5"/>
    <s v="Phillip Stokes"/>
    <s v="Brett Prebble"/>
    <m/>
    <n v="1"/>
    <n v="54.5"/>
    <n v="54.5"/>
    <m/>
    <n v="2"/>
    <n v="3"/>
    <x v="2"/>
    <n v="4.8"/>
    <n v="35"/>
    <n v="12"/>
    <m/>
    <m/>
    <n v="8.5"/>
    <m/>
    <n v="100"/>
    <s v=""/>
    <n v="-100"/>
    <x v="0"/>
    <s v="G&lt;6-Dist&lt;1700"/>
    <s v="A"/>
    <x v="2"/>
    <x v="1"/>
    <x v="1"/>
    <s v=""/>
    <n v="-150"/>
    <m/>
    <x v="8"/>
  </r>
  <r>
    <x v="70"/>
    <s v="Flem"/>
    <d v="1899-12-30T17:45:00"/>
    <x v="3"/>
    <n v="2"/>
    <n v="9"/>
    <n v="1600"/>
    <s v="Hcp"/>
    <n v="84"/>
    <n v="130"/>
    <n v="12"/>
    <s v="Savannah Cloud"/>
    <s v="OPM"/>
    <n v="9"/>
    <s v="Phillip Stokes"/>
    <s v="Zac Spain"/>
    <m/>
    <n v="10"/>
    <n v="55"/>
    <n v="55"/>
    <m/>
    <n v="4"/>
    <m/>
    <x v="2"/>
    <n v="4.5999999999999996"/>
    <n v="40"/>
    <n v="13"/>
    <m/>
    <s v="3rd"/>
    <n v="11"/>
    <n v="2.5"/>
    <n v="100"/>
    <s v=""/>
    <n v="-100"/>
    <x v="0"/>
    <s v="G&lt;6-Dist&lt;1700"/>
    <s v="A"/>
    <x v="2"/>
    <x v="1"/>
    <x v="2"/>
    <s v=""/>
    <n v="-100"/>
    <m/>
    <x v="4"/>
  </r>
  <r>
    <x v="71"/>
    <s v="Flem"/>
    <d v="1899-12-30T13:10:00"/>
    <x v="0"/>
    <n v="5"/>
    <n v="2"/>
    <n v="1600"/>
    <s v="Mares"/>
    <s v="SW-M"/>
    <n v="200"/>
    <n v="4"/>
    <s v="Flying Mascot"/>
    <s v="OPM"/>
    <n v="2.1"/>
    <s v="Tom Dabernig"/>
    <s v="Blaike McDougall"/>
    <m/>
    <n v="3"/>
    <n v="57"/>
    <n v="57"/>
    <m/>
    <n v="1"/>
    <n v="3"/>
    <x v="2"/>
    <n v="3.8"/>
    <n v="40"/>
    <n v="7"/>
    <m/>
    <s v="WON"/>
    <n v="2.1"/>
    <n v="1.4"/>
    <n v="100"/>
    <n v="210"/>
    <n v="110"/>
    <x v="0"/>
    <s v="G&lt;6-Dist&lt;1700"/>
    <s v="A"/>
    <x v="2"/>
    <x v="1"/>
    <x v="0"/>
    <n v="420"/>
    <n v="220"/>
    <m/>
    <x v="0"/>
  </r>
  <r>
    <x v="71"/>
    <s v="Flem"/>
    <d v="1899-12-30T13:45:00"/>
    <x v="0"/>
    <n v="5"/>
    <n v="3"/>
    <n v="1100"/>
    <s v="3yo"/>
    <s v="3yo"/>
    <n v="160"/>
    <n v="8"/>
    <s v="Zarastro"/>
    <s v="OPL"/>
    <n v="2.8"/>
    <s v="Chris Waller"/>
    <s v="Craig Newitt"/>
    <m/>
    <n v="2"/>
    <n v="54"/>
    <n v="54"/>
    <m/>
    <m/>
    <m/>
    <x v="1"/>
    <m/>
    <m/>
    <n v="7"/>
    <m/>
    <m/>
    <n v="2.5"/>
    <m/>
    <n v="100"/>
    <s v=""/>
    <n v="-100"/>
    <x v="0"/>
    <s v="G&lt;6-Dist&lt;1700"/>
    <s v="A"/>
    <x v="2"/>
    <x v="1"/>
    <x v="2"/>
    <s v=""/>
    <n v="-100"/>
    <m/>
    <x v="4"/>
  </r>
  <r>
    <x v="71"/>
    <s v="Flem"/>
    <d v="1899-12-30T15:00:00"/>
    <x v="0"/>
    <n v="5"/>
    <n v="5"/>
    <n v="1600"/>
    <s v="3yoFSW"/>
    <s v="3yo"/>
    <n v="300"/>
    <n v="4"/>
    <s v="Argentia"/>
    <s v="MB"/>
    <n v="2.9"/>
    <s v="Anthony  Freedman"/>
    <s v="Mark Zahra"/>
    <m/>
    <n v="6"/>
    <n v="56"/>
    <n v="56"/>
    <m/>
    <m/>
    <m/>
    <x v="1"/>
    <m/>
    <m/>
    <n v="10"/>
    <m/>
    <s v="2nd"/>
    <n v="2.8"/>
    <n v="1.6"/>
    <n v="100"/>
    <s v=""/>
    <n v="-100"/>
    <x v="0"/>
    <s v="G&lt;6-Dist&lt;1700"/>
    <s v="A"/>
    <x v="2"/>
    <x v="1"/>
    <x v="2"/>
    <s v=""/>
    <n v="-100"/>
    <m/>
    <x v="4"/>
  </r>
  <r>
    <x v="71"/>
    <s v="Flem"/>
    <d v="1899-12-30T16:20:00"/>
    <x v="0"/>
    <n v="5"/>
    <n v="7"/>
    <n v="2000"/>
    <s v="Wfa"/>
    <s v="WFA"/>
    <n v="1500"/>
    <n v="3"/>
    <s v="Spanish Mission"/>
    <s v="MOP"/>
    <n v="4.4000000000000004"/>
    <s v="Peter G Moody"/>
    <s v="James McDonald"/>
    <m/>
    <n v="10"/>
    <n v="59"/>
    <n v="59"/>
    <m/>
    <n v="3"/>
    <m/>
    <x v="1"/>
    <n v="4.2"/>
    <n v="45"/>
    <n v="12"/>
    <m/>
    <s v="3rd"/>
    <n v="4.4000000000000004"/>
    <n v="1.6"/>
    <n v="100"/>
    <s v=""/>
    <n v="-100"/>
    <x v="0"/>
    <s v="G&lt;6-Dist&gt;=1700"/>
    <s v="B"/>
    <x v="2"/>
    <x v="1"/>
    <x v="2"/>
    <s v=""/>
    <n v="-100"/>
    <n v="2"/>
    <x v="2"/>
  </r>
  <r>
    <x v="71"/>
    <s v="Flem"/>
    <d v="1899-12-30T16:20:00"/>
    <x v="0"/>
    <n v="5"/>
    <n v="7"/>
    <n v="2000"/>
    <s v="Wfa"/>
    <s v="WFA"/>
    <n v="1500"/>
    <n v="2"/>
    <s v="Think It Over"/>
    <s v="OP"/>
    <n v="3"/>
    <s v="Kerry Parker"/>
    <s v="Nash Rawiller"/>
    <m/>
    <n v="4"/>
    <n v="59"/>
    <n v="59"/>
    <m/>
    <n v="2"/>
    <n v="2"/>
    <x v="2"/>
    <n v="4.8"/>
    <n v="35"/>
    <n v="12"/>
    <m/>
    <s v="2nd"/>
    <n v="3.1"/>
    <n v="1.5"/>
    <n v="100"/>
    <s v=""/>
    <n v="-100"/>
    <x v="0"/>
    <s v="G&lt;6-Dist&gt;=1700"/>
    <s v="B"/>
    <x v="2"/>
    <x v="1"/>
    <x v="2"/>
    <s v=""/>
    <n v="-100"/>
    <n v="2"/>
    <x v="4"/>
  </r>
  <r>
    <x v="71"/>
    <s v="Flem"/>
    <d v="1899-12-30T17:00:00"/>
    <x v="0"/>
    <n v="5"/>
    <n v="8"/>
    <n v="1400"/>
    <s v="Hcp"/>
    <s v="No"/>
    <n v="200"/>
    <n v="9"/>
    <s v="Chaillot"/>
    <s v="B"/>
    <n v="5.5"/>
    <s v="Archie Alexander"/>
    <s v="Declan Bates"/>
    <m/>
    <n v="5"/>
    <n v="55.5"/>
    <n v="55.5"/>
    <m/>
    <n v="3"/>
    <n v="2"/>
    <x v="2"/>
    <n v="5.2"/>
    <n v="30"/>
    <n v="13"/>
    <m/>
    <m/>
    <n v="5"/>
    <m/>
    <n v="100"/>
    <s v=""/>
    <n v="-100"/>
    <x v="0"/>
    <s v="G&lt;6-Dist&lt;1700"/>
    <s v="A"/>
    <x v="2"/>
    <x v="1"/>
    <x v="1"/>
    <s v=""/>
    <n v="-150"/>
    <m/>
    <x v="5"/>
  </r>
  <r>
    <x v="71"/>
    <s v="ROSEHILL"/>
    <d v="1899-12-30T17:20:00"/>
    <x v="5"/>
    <n v="0"/>
    <n v="9"/>
    <n v="1350"/>
    <s v="Hcp"/>
    <n v="88"/>
    <n v="130"/>
    <n v="11"/>
    <s v="Taksu"/>
    <s v="OP"/>
    <n v="3.3"/>
    <s v="Joseph Pride"/>
    <s v="Tyler Schiller (a2)"/>
    <n v="2"/>
    <n v="4"/>
    <n v="54"/>
    <n v="52"/>
    <m/>
    <n v="2"/>
    <n v="1"/>
    <x v="1"/>
    <n v="3.8"/>
    <n v="30"/>
    <n v="100"/>
    <m/>
    <s v="WON"/>
    <n v="2.9"/>
    <n v="1.6"/>
    <n v="100"/>
    <n v="290"/>
    <n v="190"/>
    <x v="1"/>
    <s v="G&gt;=6-Dist&lt;1700"/>
    <s v="C"/>
    <x v="2"/>
    <x v="1"/>
    <x v="1"/>
    <n v="435"/>
    <n v="285"/>
    <m/>
    <x v="1"/>
  </r>
  <r>
    <x v="72"/>
    <s v="Flem"/>
    <d v="1899-12-30T12:25:00"/>
    <x v="0"/>
    <n v="8"/>
    <n v="1"/>
    <n v="2500"/>
    <s v="Hcp"/>
    <n v="80"/>
    <n v="150"/>
    <n v="1"/>
    <s v="Through Irish Eyes"/>
    <s v="OPM"/>
    <n v="4.8"/>
    <s v="Ciaron Maher "/>
    <s v="Josh Richards (a2)"/>
    <n v="2"/>
    <n v="4"/>
    <n v="60.5"/>
    <n v="58.5"/>
    <m/>
    <n v="1"/>
    <n v="2"/>
    <x v="1"/>
    <n v="3.2"/>
    <n v="45"/>
    <n v="8"/>
    <m/>
    <s v="3rd"/>
    <n v="5"/>
    <n v="2"/>
    <n v="100"/>
    <s v=""/>
    <n v="-100"/>
    <x v="0"/>
    <s v="G&lt;6-Dist&gt;=1700"/>
    <s v="B"/>
    <x v="2"/>
    <x v="1"/>
    <x v="0"/>
    <s v=""/>
    <n v="-200"/>
    <m/>
    <x v="0"/>
  </r>
  <r>
    <x v="72"/>
    <s v="Flem"/>
    <d v="1899-12-30T13:05:00"/>
    <x v="0"/>
    <n v="8"/>
    <n v="2"/>
    <n v="1000"/>
    <s v="Hcp"/>
    <s v="No"/>
    <n v="200"/>
    <n v="8"/>
    <s v="Zorro'S Dream"/>
    <s v="B"/>
    <n v="6"/>
    <s v="Mitchell Freedman"/>
    <s v="Jye McNeil"/>
    <m/>
    <n v="3"/>
    <n v="53"/>
    <n v="53"/>
    <m/>
    <n v="1"/>
    <n v="3"/>
    <x v="1"/>
    <n v="4"/>
    <n v="40"/>
    <n v="9"/>
    <m/>
    <s v="2nd"/>
    <n v="4.8"/>
    <n v="1.5"/>
    <n v="100"/>
    <s v=""/>
    <n v="-100"/>
    <x v="0"/>
    <s v="G&lt;6-Dist&lt;1700"/>
    <s v="A"/>
    <x v="2"/>
    <x v="1"/>
    <x v="1"/>
    <s v=""/>
    <n v="-150"/>
    <n v="2"/>
    <x v="1"/>
  </r>
  <r>
    <x v="72"/>
    <s v="Flem"/>
    <d v="1899-12-30T13:05:00"/>
    <x v="0"/>
    <n v="8"/>
    <n v="2"/>
    <n v="1000"/>
    <s v="Hcp"/>
    <s v="No"/>
    <n v="200"/>
    <n v="1"/>
    <s v="Express Pass"/>
    <s v="BM"/>
    <n v="4"/>
    <s v="Nick Ryan"/>
    <s v="Rhys McLeod"/>
    <m/>
    <n v="6"/>
    <n v="58"/>
    <n v="58"/>
    <m/>
    <n v="3"/>
    <n v="4"/>
    <x v="2"/>
    <n v="5"/>
    <n v="35"/>
    <n v="9"/>
    <m/>
    <s v="WON"/>
    <n v="5.2"/>
    <n v="1.9"/>
    <n v="100"/>
    <n v="520"/>
    <n v="420"/>
    <x v="0"/>
    <s v="G&lt;6-Dist&lt;1700"/>
    <s v="A"/>
    <x v="2"/>
    <x v="1"/>
    <x v="1"/>
    <n v="780"/>
    <n v="630"/>
    <n v="2"/>
    <x v="5"/>
  </r>
  <r>
    <x v="72"/>
    <s v="Flem"/>
    <d v="1899-12-30T17:00:00"/>
    <x v="0"/>
    <n v="8"/>
    <n v="8"/>
    <n v="2000"/>
    <s v="Hcp"/>
    <s v="No"/>
    <n v="200"/>
    <n v="8"/>
    <s v="Desert Icon"/>
    <s v="OPL"/>
    <n v="3.4"/>
    <s v="Chris Waller"/>
    <s v="Damien Thornton"/>
    <m/>
    <n v="5"/>
    <n v="55"/>
    <n v="55"/>
    <m/>
    <n v="2"/>
    <n v="4"/>
    <x v="2"/>
    <n v="4.2"/>
    <n v="40"/>
    <n v="9"/>
    <m/>
    <m/>
    <n v="4"/>
    <m/>
    <n v="100"/>
    <s v=""/>
    <n v="-100"/>
    <x v="0"/>
    <s v="G&lt;6-Dist&gt;=1700"/>
    <s v="B"/>
    <x v="2"/>
    <x v="1"/>
    <x v="2"/>
    <s v=""/>
    <n v="-100"/>
    <m/>
    <x v="2"/>
  </r>
  <r>
    <x v="72"/>
    <s v="ROSEHILL"/>
    <d v="1899-12-30T17:55:00"/>
    <x v="1"/>
    <n v="2"/>
    <n v="10"/>
    <n v="1200"/>
    <s v="Mares"/>
    <m/>
    <n v="160"/>
    <n v="9"/>
    <s v="Mallory"/>
    <s v="M"/>
    <n v="4.5"/>
    <s v="Ryan &amp; Alexiou"/>
    <s v="William Pike"/>
    <m/>
    <n v="5"/>
    <n v="53.5"/>
    <n v="53.5"/>
    <m/>
    <n v="4"/>
    <n v="2"/>
    <x v="1"/>
    <n v="3.8"/>
    <n v="20"/>
    <m/>
    <m/>
    <m/>
    <n v="3.6"/>
    <m/>
    <n v="100"/>
    <s v=""/>
    <n v="-100"/>
    <x v="1"/>
    <s v="G&gt;=6-Dist&lt;1700"/>
    <s v="C"/>
    <x v="2"/>
    <x v="1"/>
    <x v="2"/>
    <s v=""/>
    <n v="-100"/>
    <m/>
    <x v="2"/>
  </r>
  <r>
    <x v="73"/>
    <s v="MVN"/>
    <d v="1899-12-30T20:15:00"/>
    <x v="2"/>
    <n v="0"/>
    <n v="5"/>
    <n v="955"/>
    <s v="Hcp"/>
    <n v="90"/>
    <n v="130"/>
    <n v="7"/>
    <s v="Young Liam"/>
    <s v="OPL"/>
    <n v="6"/>
    <s v="Michael  Cerchi"/>
    <s v="Jordan Childs"/>
    <m/>
    <n v="3"/>
    <n v="55"/>
    <n v="55"/>
    <m/>
    <n v="3"/>
    <m/>
    <x v="2"/>
    <n v="5"/>
    <n v="35"/>
    <n v="9"/>
    <m/>
    <m/>
    <n v="9"/>
    <m/>
    <n v="100"/>
    <s v=""/>
    <n v="-100"/>
    <x v="0"/>
    <s v="G&lt;6-Dist&lt;1700"/>
    <s v="A"/>
    <x v="2"/>
    <x v="1"/>
    <x v="1"/>
    <s v=""/>
    <n v="-150"/>
    <m/>
    <x v="5"/>
  </r>
  <r>
    <x v="73"/>
    <s v="MVN"/>
    <d v="1899-12-30T21:45:00"/>
    <x v="2"/>
    <n v="0"/>
    <n v="8"/>
    <n v="1600"/>
    <s v="3yoFSW"/>
    <s v="3yo"/>
    <n v="200"/>
    <n v="3"/>
    <s v="Ancient Girl"/>
    <s v="OPL"/>
    <n v="4.8"/>
    <s v="Clinton McDonald"/>
    <s v="Ben Allen"/>
    <m/>
    <n v="9"/>
    <n v="57"/>
    <n v="57"/>
    <m/>
    <m/>
    <m/>
    <x v="1"/>
    <m/>
    <m/>
    <n v="10"/>
    <m/>
    <m/>
    <n v="4.8"/>
    <m/>
    <n v="100"/>
    <s v=""/>
    <n v="-100"/>
    <x v="0"/>
    <s v="G&lt;6-Dist&lt;1700"/>
    <s v="A"/>
    <x v="2"/>
    <x v="1"/>
    <x v="2"/>
    <s v=""/>
    <n v="-100"/>
    <m/>
    <x v="2"/>
  </r>
  <r>
    <x v="74"/>
    <s v="Morn"/>
    <d v="1899-12-30T13:40:00"/>
    <x v="2"/>
    <n v="0"/>
    <n v="3"/>
    <n v="1000"/>
    <s v="Hcp"/>
    <n v="78"/>
    <n v="130"/>
    <n v="2"/>
    <s v="Midwest"/>
    <s v="OPL"/>
    <n v="2.25"/>
    <s v="Anthony  Freedman"/>
    <s v="Logan McNeil (a3)"/>
    <n v="3"/>
    <n v="8"/>
    <n v="60"/>
    <n v="57"/>
    <m/>
    <m/>
    <m/>
    <x v="1"/>
    <m/>
    <m/>
    <n v="8"/>
    <m/>
    <s v="2nd"/>
    <n v="4"/>
    <n v="1.7"/>
    <n v="100"/>
    <s v=""/>
    <n v="-100"/>
    <x v="0"/>
    <s v="G&lt;6-Dist&lt;1700"/>
    <s v="A"/>
    <x v="2"/>
    <x v="1"/>
    <x v="0"/>
    <s v=""/>
    <n v="-200"/>
    <m/>
    <x v="0"/>
  </r>
  <r>
    <x v="74"/>
    <s v="Morn"/>
    <d v="1899-12-30T14:15:00"/>
    <x v="2"/>
    <n v="0"/>
    <n v="4"/>
    <n v="1200"/>
    <s v="Hcp"/>
    <n v="78"/>
    <n v="130"/>
    <n v="11"/>
    <s v="Jump The Broom"/>
    <s v="LOP"/>
    <n v="2.15"/>
    <s v="Team Hawkes"/>
    <s v="Jye McNeil"/>
    <m/>
    <n v="2"/>
    <n v="56"/>
    <n v="56"/>
    <m/>
    <m/>
    <m/>
    <x v="1"/>
    <m/>
    <m/>
    <n v="8"/>
    <m/>
    <s v="WON"/>
    <n v="3.1"/>
    <n v="1.6"/>
    <n v="100"/>
    <n v="310"/>
    <n v="210"/>
    <x v="0"/>
    <s v="G&lt;6-Dist&lt;1700"/>
    <s v="A"/>
    <x v="2"/>
    <x v="1"/>
    <x v="0"/>
    <n v="620"/>
    <n v="420"/>
    <m/>
    <x v="0"/>
  </r>
  <r>
    <x v="74"/>
    <s v="Morn"/>
    <d v="1899-12-30T15:35:00"/>
    <x v="2"/>
    <n v="0"/>
    <n v="6"/>
    <n v="2400"/>
    <s v="Hcp"/>
    <s v="No"/>
    <n v="300"/>
    <n v="2"/>
    <s v="Pondus"/>
    <s v="OPM"/>
    <n v="2.6"/>
    <s v="Robert Hickmott"/>
    <s v="Michael Dee"/>
    <m/>
    <n v="3"/>
    <n v="59.5"/>
    <n v="59.5"/>
    <m/>
    <n v="2"/>
    <n v="3"/>
    <x v="1"/>
    <n v="4"/>
    <n v="45"/>
    <n v="7"/>
    <m/>
    <s v="2nd"/>
    <n v="2.35"/>
    <n v="1.5"/>
    <n v="100"/>
    <s v=""/>
    <n v="-100"/>
    <x v="0"/>
    <s v="G&lt;6-Dist&gt;=1700"/>
    <s v="B"/>
    <x v="2"/>
    <x v="1"/>
    <x v="2"/>
    <s v=""/>
    <n v="-100"/>
    <n v="2"/>
    <x v="4"/>
  </r>
  <r>
    <x v="74"/>
    <s v="Morn"/>
    <d v="1899-12-30T15:35:00"/>
    <x v="2"/>
    <n v="0"/>
    <n v="6"/>
    <n v="2400"/>
    <s v="Hcp"/>
    <s v="No"/>
    <n v="300"/>
    <n v="4"/>
    <s v="Crystal Pegasus"/>
    <s v="MOP"/>
    <n v="2.8"/>
    <s v="Chris Waller"/>
    <s v="Craig Williams"/>
    <m/>
    <n v="7"/>
    <n v="56"/>
    <n v="56"/>
    <m/>
    <n v="1"/>
    <n v="1"/>
    <x v="2"/>
    <n v="4.5999999999999996"/>
    <n v="40"/>
    <n v="7"/>
    <m/>
    <s v="WON"/>
    <n v="2.9"/>
    <n v="1.6"/>
    <n v="100"/>
    <n v="290"/>
    <n v="190"/>
    <x v="0"/>
    <s v="G&lt;6-Dist&gt;=1700"/>
    <s v="B"/>
    <x v="2"/>
    <x v="1"/>
    <x v="4"/>
    <n v="406"/>
    <n v="266"/>
    <n v="2"/>
    <x v="4"/>
  </r>
  <r>
    <x v="74"/>
    <s v="Morn"/>
    <d v="1899-12-30T16:55:00"/>
    <x v="2"/>
    <n v="0"/>
    <n v="5"/>
    <n v="2000"/>
    <s v="Hcp"/>
    <n v="84"/>
    <n v="130"/>
    <n v="3"/>
    <s v="Rousseau"/>
    <s v="OPL"/>
    <n v="3.2"/>
    <s v="Chris Waller"/>
    <s v="Damien Oliver"/>
    <m/>
    <n v="8"/>
    <n v="58"/>
    <n v="58"/>
    <m/>
    <n v="1"/>
    <n v="1"/>
    <x v="1"/>
    <n v="3.6"/>
    <n v="45"/>
    <n v="11"/>
    <m/>
    <s v="WON"/>
    <n v="4"/>
    <n v="1.8"/>
    <n v="100"/>
    <n v="400"/>
    <n v="300"/>
    <x v="0"/>
    <s v="G&lt;6-Dist&gt;=1700"/>
    <s v="B"/>
    <x v="2"/>
    <x v="1"/>
    <x v="1"/>
    <n v="600"/>
    <n v="450"/>
    <m/>
    <x v="1"/>
  </r>
  <r>
    <x v="75"/>
    <s v="Newcastle"/>
    <d v="1899-12-30T14:15:00"/>
    <x v="1"/>
    <n v="0"/>
    <n v="1"/>
    <n v="1400"/>
    <s v="Hcp"/>
    <n v="88"/>
    <n v="130"/>
    <n v="8"/>
    <s v="Taksu"/>
    <s v="OP"/>
    <n v="2.9"/>
    <s v="Joseph Pride"/>
    <s v="Tyler Schiller (a2)"/>
    <n v="2"/>
    <n v="1"/>
    <n v="57"/>
    <n v="55"/>
    <m/>
    <n v="4"/>
    <n v="1"/>
    <x v="1"/>
    <n v="2.5"/>
    <n v="20"/>
    <n v="100"/>
    <m/>
    <s v="2nd"/>
    <n v="3.7"/>
    <n v="1.7"/>
    <n v="100"/>
    <s v=""/>
    <n v="-100"/>
    <x v="1"/>
    <s v="G&gt;=6-Dist&lt;1700"/>
    <s v="C"/>
    <x v="2"/>
    <x v="1"/>
    <x v="1"/>
    <s v=""/>
    <n v="-150"/>
    <m/>
    <x v="2"/>
  </r>
  <r>
    <x v="75"/>
    <s v="Newcastle"/>
    <d v="1899-12-30T15:25:00"/>
    <x v="1"/>
    <n v="0"/>
    <n v="3"/>
    <n v="1500"/>
    <s v="Mares"/>
    <s v="SW"/>
    <n v="200"/>
    <n v="7"/>
    <s v="Annavisto"/>
    <s v="OP"/>
    <n v="2.6"/>
    <s v="Price &amp; Kent (Jnr)"/>
    <s v="Jamie Kah"/>
    <m/>
    <n v="9"/>
    <n v="55"/>
    <n v="55"/>
    <m/>
    <n v="3"/>
    <m/>
    <x v="1"/>
    <n v="2.4"/>
    <n v="20"/>
    <n v="100"/>
    <m/>
    <m/>
    <n v="2.6"/>
    <m/>
    <n v="100"/>
    <s v=""/>
    <n v="-100"/>
    <x v="1"/>
    <s v="G&gt;=6-Dist&lt;1700"/>
    <s v="C"/>
    <x v="2"/>
    <x v="1"/>
    <x v="1"/>
    <s v=""/>
    <n v="-150"/>
    <m/>
    <x v="2"/>
  </r>
  <r>
    <x v="75"/>
    <s v="Newcastle"/>
    <d v="1899-12-30T16:00:00"/>
    <x v="1"/>
    <n v="0"/>
    <n v="4"/>
    <n v="1500"/>
    <s v="Hcp"/>
    <m/>
    <n v="160"/>
    <n v="14"/>
    <s v="Mr Mozart"/>
    <s v="M"/>
    <n v="3.4"/>
    <s v="Team Hawkes"/>
    <s v="William Pike"/>
    <m/>
    <n v="10"/>
    <n v="53"/>
    <n v="53"/>
    <m/>
    <n v="4"/>
    <n v="1"/>
    <x v="1"/>
    <n v="3.4"/>
    <n v="30"/>
    <m/>
    <m/>
    <s v="WON"/>
    <n v="3.5"/>
    <n v="1.8"/>
    <n v="100"/>
    <n v="350"/>
    <n v="250"/>
    <x v="1"/>
    <s v="G&gt;=6-Dist&lt;1700"/>
    <s v="C"/>
    <x v="2"/>
    <x v="1"/>
    <x v="1"/>
    <n v="525"/>
    <n v="375"/>
    <m/>
    <x v="1"/>
  </r>
  <r>
    <x v="75"/>
    <s v="Newcastle"/>
    <d v="1899-12-30T17:55:00"/>
    <x v="1"/>
    <n v="0"/>
    <n v="7"/>
    <n v="1200"/>
    <s v="Hcp"/>
    <m/>
    <n v="160"/>
    <n v="12"/>
    <s v="Gravina"/>
    <s v="M"/>
    <n v="3.1"/>
    <s v="James Cummings"/>
    <s v="Kerrin McEvoy"/>
    <m/>
    <n v="8"/>
    <n v="54"/>
    <n v="54"/>
    <m/>
    <n v="2"/>
    <n v="4"/>
    <x v="2"/>
    <n v="3.2"/>
    <n v="20"/>
    <m/>
    <m/>
    <m/>
    <n v="2.8"/>
    <m/>
    <n v="100"/>
    <s v=""/>
    <n v="-100"/>
    <x v="1"/>
    <s v="G&gt;=6-Dist&lt;1700"/>
    <s v="C"/>
    <x v="2"/>
    <x v="1"/>
    <x v="3"/>
    <s v=""/>
    <n v="-120"/>
    <m/>
    <x v="2"/>
  </r>
  <r>
    <x v="76"/>
    <s v="BEND"/>
    <d v="1899-12-30T12:25:00"/>
    <x v="2"/>
    <n v="0"/>
    <n v="1"/>
    <n v="2400"/>
    <s v="Hcp"/>
    <n v="84"/>
    <n v="130"/>
    <n v="10"/>
    <s v="Steel Skies"/>
    <s v="OP"/>
    <n v="5.5"/>
    <s v="Mathew Ellerton"/>
    <s v="Damien Thornton"/>
    <m/>
    <n v="2"/>
    <n v="54"/>
    <n v="54"/>
    <m/>
    <n v="3"/>
    <m/>
    <x v="0"/>
    <n v="5.5"/>
    <n v="30"/>
    <n v="9"/>
    <m/>
    <m/>
    <n v="8"/>
    <m/>
    <n v="100"/>
    <s v=""/>
    <n v="-100"/>
    <x v="0"/>
    <s v="G&lt;6-Dist&gt;=1700"/>
    <s v="B"/>
    <x v="3"/>
    <x v="1"/>
    <x v="2"/>
    <s v=""/>
    <n v="-100"/>
    <m/>
    <x v="6"/>
  </r>
  <r>
    <x v="76"/>
    <s v="BEND"/>
    <d v="1899-12-30T14:15:00"/>
    <x v="2"/>
    <n v="0"/>
    <n v="4"/>
    <n v="1100"/>
    <s v="Hcp"/>
    <n v="84"/>
    <n v="130"/>
    <n v="7"/>
    <s v="Remarque"/>
    <s v="OPM"/>
    <n v="2.9"/>
    <s v="Team Hawkes"/>
    <s v="Damien Oliver"/>
    <m/>
    <n v="7"/>
    <n v="59"/>
    <n v="59"/>
    <m/>
    <n v="2"/>
    <n v="2"/>
    <x v="1"/>
    <n v="3.6"/>
    <n v="45"/>
    <n v="14"/>
    <m/>
    <m/>
    <n v="2.9"/>
    <m/>
    <n v="100"/>
    <s v=""/>
    <n v="-100"/>
    <x v="0"/>
    <s v="G&lt;6-Dist&lt;1700"/>
    <s v="A"/>
    <x v="3"/>
    <x v="1"/>
    <x v="1"/>
    <s v=""/>
    <n v="-150"/>
    <m/>
    <x v="1"/>
  </r>
  <r>
    <x v="76"/>
    <s v="BEND"/>
    <d v="1899-12-30T14:55:00"/>
    <x v="2"/>
    <n v="0"/>
    <n v="5"/>
    <n v="1400"/>
    <s v="Mares"/>
    <s v="SW-M"/>
    <n v="130"/>
    <n v="3"/>
    <s v="Sirileo Miss"/>
    <s v="OPL"/>
    <n v="4"/>
    <s v="Symon Wilde"/>
    <s v="Damien Oliver"/>
    <m/>
    <n v="3"/>
    <n v="59"/>
    <n v="59"/>
    <m/>
    <n v="2"/>
    <n v="3"/>
    <x v="1"/>
    <n v="4.5999999999999996"/>
    <n v="40"/>
    <n v="10"/>
    <m/>
    <s v="WON"/>
    <n v="2.2000000000000002"/>
    <n v="1.8"/>
    <n v="100"/>
    <n v="220.00000000000003"/>
    <n v="120.00000000000003"/>
    <x v="0"/>
    <s v="G&lt;6-Dist&lt;1700"/>
    <s v="A"/>
    <x v="3"/>
    <x v="1"/>
    <x v="1"/>
    <n v="330"/>
    <n v="180"/>
    <n v="2"/>
    <x v="1"/>
  </r>
  <r>
    <x v="76"/>
    <s v="BEND"/>
    <d v="1899-12-30T14:55:00"/>
    <x v="2"/>
    <n v="0"/>
    <n v="5"/>
    <n v="1400"/>
    <s v="Mares"/>
    <s v="SW-M"/>
    <n v="130"/>
    <n v="6"/>
    <s v="La Chevalee"/>
    <s v="OPM"/>
    <n v="3.9"/>
    <s v="Ciaron Maher "/>
    <s v="Jye McNeil"/>
    <m/>
    <n v="4"/>
    <n v="56"/>
    <n v="56"/>
    <m/>
    <n v="1"/>
    <m/>
    <x v="2"/>
    <n v="5.2"/>
    <n v="30"/>
    <n v="10"/>
    <m/>
    <m/>
    <n v="4.2"/>
    <m/>
    <n v="100"/>
    <s v=""/>
    <n v="-100"/>
    <x v="0"/>
    <s v="G&lt;6-Dist&lt;1700"/>
    <s v="A"/>
    <x v="3"/>
    <x v="1"/>
    <x v="4"/>
    <s v=""/>
    <n v="-140"/>
    <n v="2"/>
    <x v="2"/>
  </r>
  <r>
    <x v="76"/>
    <s v="BEND"/>
    <d v="1899-12-30T16:50:00"/>
    <x v="2"/>
    <n v="0"/>
    <n v="8"/>
    <n v="1600"/>
    <s v="Hcp"/>
    <s v="No"/>
    <n v="200"/>
    <n v="14"/>
    <s v="Cherry Tortoni"/>
    <s v="B"/>
    <n v="3.8"/>
    <s v="Patrick Payne"/>
    <s v="Michael Dee"/>
    <m/>
    <n v="15"/>
    <n v="55"/>
    <n v="55"/>
    <m/>
    <n v="1"/>
    <n v="4"/>
    <x v="1"/>
    <n v="4.8"/>
    <n v="40"/>
    <n v="16"/>
    <m/>
    <s v="WON"/>
    <n v="4.4000000000000004"/>
    <n v="2"/>
    <n v="100"/>
    <n v="440.00000000000006"/>
    <n v="340.00000000000006"/>
    <x v="0"/>
    <s v="G&lt;6-Dist&lt;1700"/>
    <s v="A"/>
    <x v="3"/>
    <x v="1"/>
    <x v="1"/>
    <n v="660"/>
    <n v="510"/>
    <m/>
    <x v="1"/>
  </r>
  <r>
    <x v="77"/>
    <s v="Cau"/>
    <d v="1899-12-30T13:05:00"/>
    <x v="2"/>
    <n v="0"/>
    <n v="2"/>
    <n v="2000"/>
    <s v="Hcp"/>
    <n v="84"/>
    <n v="130"/>
    <n v="2"/>
    <s v="Playoffs"/>
    <s v="OPM"/>
    <n v="3.4"/>
    <s v="Ciaron Maher "/>
    <s v="Matt Cartwright (a2)"/>
    <n v="2"/>
    <n v="2"/>
    <n v="59.5"/>
    <n v="57.5"/>
    <m/>
    <n v="1"/>
    <n v="2"/>
    <x v="1"/>
    <n v="2.8"/>
    <n v="50"/>
    <n v="6"/>
    <m/>
    <m/>
    <n v="4.4000000000000004"/>
    <m/>
    <n v="100"/>
    <s v=""/>
    <n v="-100"/>
    <x v="0"/>
    <s v="G&lt;6-Dist&gt;=1700"/>
    <s v="B"/>
    <x v="3"/>
    <x v="1"/>
    <x v="4"/>
    <s v=""/>
    <n v="-140"/>
    <n v="2"/>
    <x v="2"/>
  </r>
  <r>
    <x v="77"/>
    <s v="Cau"/>
    <d v="1899-12-30T13:05:00"/>
    <x v="2"/>
    <n v="0"/>
    <n v="2"/>
    <n v="2000"/>
    <s v="Hcp"/>
    <n v="84"/>
    <n v="130"/>
    <n v="7"/>
    <s v="Deepstrike"/>
    <s v="BM"/>
    <n v="2.2999999999999998"/>
    <s v="Mick Price "/>
    <s v="Daniel Moor"/>
    <m/>
    <n v="4"/>
    <n v="54"/>
    <n v="54"/>
    <m/>
    <n v="3"/>
    <n v="3"/>
    <x v="2"/>
    <n v="5"/>
    <n v="35"/>
    <n v="6"/>
    <m/>
    <s v="WON"/>
    <n v="2.4500000000000002"/>
    <n v="1.6"/>
    <n v="100"/>
    <n v="245.00000000000003"/>
    <n v="145.00000000000003"/>
    <x v="0"/>
    <s v="G&lt;6-Dist&gt;=1700"/>
    <s v="B"/>
    <x v="3"/>
    <x v="1"/>
    <x v="2"/>
    <n v="245.00000000000003"/>
    <n v="145.00000000000003"/>
    <n v="2"/>
    <x v="4"/>
  </r>
  <r>
    <x v="77"/>
    <s v="Cau"/>
    <d v="1899-12-30T13:40:00"/>
    <x v="2"/>
    <n v="0"/>
    <n v="3"/>
    <n v="1600"/>
    <s v="Mares"/>
    <n v="78"/>
    <n v="130"/>
    <n v="1"/>
    <s v="Intellective"/>
    <s v="OPM"/>
    <n v="4.5999999999999996"/>
    <s v="Matthew Williams"/>
    <s v="Alana Kelly (a2)"/>
    <n v="2"/>
    <n v="4"/>
    <n v="60"/>
    <n v="58"/>
    <m/>
    <n v="1"/>
    <n v="2"/>
    <x v="2"/>
    <n v="5"/>
    <n v="35"/>
    <n v="6"/>
    <m/>
    <m/>
    <n v="5.5"/>
    <m/>
    <n v="100"/>
    <s v=""/>
    <n v="-100"/>
    <x v="0"/>
    <s v="G&lt;6-Dist&lt;1700"/>
    <s v="A"/>
    <x v="3"/>
    <x v="1"/>
    <x v="0"/>
    <s v=""/>
    <n v="-200"/>
    <m/>
    <x v="0"/>
  </r>
  <r>
    <x v="77"/>
    <s v="Cau"/>
    <d v="1899-12-30T16:15:00"/>
    <x v="2"/>
    <n v="0"/>
    <n v="7"/>
    <n v="1400"/>
    <s v="3yoF"/>
    <s v="3yo"/>
    <n v="130"/>
    <n v="3"/>
    <s v="Belle Savoir"/>
    <s v="M"/>
    <n v="2.4"/>
    <s v="Nick Ryan"/>
    <s v="Blaike McDougall"/>
    <m/>
    <n v="6"/>
    <n v="54.5"/>
    <n v="54.5"/>
    <m/>
    <m/>
    <m/>
    <x v="1"/>
    <m/>
    <m/>
    <n v="11"/>
    <m/>
    <m/>
    <n v="2.35"/>
    <m/>
    <n v="100"/>
    <s v=""/>
    <n v="-100"/>
    <x v="0"/>
    <s v="G&lt;6-Dist&lt;1700"/>
    <s v="A"/>
    <x v="3"/>
    <x v="1"/>
    <x v="2"/>
    <s v=""/>
    <n v="-100"/>
    <m/>
    <x v="4"/>
  </r>
  <r>
    <x v="77"/>
    <s v="Cau"/>
    <d v="1899-12-30T16:50:00"/>
    <x v="2"/>
    <n v="0"/>
    <n v="8"/>
    <n v="1600"/>
    <s v="Hcp"/>
    <n v="84"/>
    <n v="130"/>
    <n v="3"/>
    <s v="Zaratite"/>
    <s v="OPM"/>
    <n v="4.2"/>
    <s v="Danny O'Brien"/>
    <s v="Jye McNeil"/>
    <m/>
    <n v="4"/>
    <n v="60.5"/>
    <n v="60.5"/>
    <m/>
    <n v="2"/>
    <m/>
    <x v="0"/>
    <n v="5.2"/>
    <n v="25"/>
    <n v="11"/>
    <m/>
    <m/>
    <n v="6.5"/>
    <m/>
    <n v="100"/>
    <s v=""/>
    <n v="-100"/>
    <x v="0"/>
    <s v="G&lt;6-Dist&lt;1700"/>
    <s v="A"/>
    <x v="3"/>
    <x v="1"/>
    <x v="0"/>
    <s v=""/>
    <n v="-200"/>
    <m/>
    <x v="0"/>
  </r>
  <r>
    <x v="77"/>
    <s v="Randwick"/>
    <d v="1899-12-30T17:10:00"/>
    <x v="7"/>
    <n v="4"/>
    <n v="10"/>
    <n v="1200"/>
    <s v="Mares"/>
    <s v="SW"/>
    <n v="300"/>
    <n v="2"/>
    <s v="Bella Nipotina"/>
    <s v="M"/>
    <n v="5.5"/>
    <s v="Maher &amp; Eustace"/>
    <s v="James McDonald"/>
    <m/>
    <n v="8"/>
    <n v="55.5"/>
    <n v="55.5"/>
    <m/>
    <n v="1"/>
    <n v="4"/>
    <x v="1"/>
    <n v="3.9"/>
    <n v="20"/>
    <m/>
    <m/>
    <s v="WON"/>
    <n v="7.5"/>
    <n v="2.5"/>
    <n v="100"/>
    <n v="750"/>
    <n v="650"/>
    <x v="1"/>
    <s v="G&gt;=6-Dist&lt;1700"/>
    <s v="C"/>
    <x v="3"/>
    <x v="1"/>
    <x v="2"/>
    <n v="750"/>
    <n v="650"/>
    <m/>
    <x v="5"/>
  </r>
  <r>
    <x v="77"/>
    <s v="Cau"/>
    <d v="1899-12-30T17:25:00"/>
    <x v="2"/>
    <n v="0"/>
    <n v="9"/>
    <n v="1400"/>
    <s v="Hcp"/>
    <n v="78"/>
    <n v="130"/>
    <n v="11"/>
    <s v="Paperboy"/>
    <s v="M"/>
    <n v="4"/>
    <s v="Gavin Bedggood"/>
    <s v="Jye McNeil"/>
    <m/>
    <n v="6"/>
    <n v="58.5"/>
    <n v="58.5"/>
    <m/>
    <n v="1"/>
    <n v="3"/>
    <x v="1"/>
    <n v="4.5999999999999996"/>
    <n v="40"/>
    <n v="14"/>
    <m/>
    <s v="WON"/>
    <n v="3.6"/>
    <n v="1.7"/>
    <n v="100"/>
    <n v="360"/>
    <n v="260"/>
    <x v="0"/>
    <s v="G&lt;6-Dist&lt;1700"/>
    <s v="A"/>
    <x v="3"/>
    <x v="1"/>
    <x v="2"/>
    <n v="360"/>
    <n v="260"/>
    <n v="2"/>
    <x v="2"/>
  </r>
  <r>
    <x v="77"/>
    <s v="Cau"/>
    <d v="1899-12-30T17:25:00"/>
    <x v="2"/>
    <n v="0"/>
    <n v="9"/>
    <n v="1400"/>
    <s v="Hcp"/>
    <n v="78"/>
    <n v="130"/>
    <n v="7"/>
    <s v="Old Flame"/>
    <s v="MOP"/>
    <n v="3.8"/>
    <s v="Peter  Snowden"/>
    <s v="Blaike McDougall"/>
    <m/>
    <n v="8"/>
    <n v="59.5"/>
    <n v="59.5"/>
    <m/>
    <n v="2"/>
    <n v="1"/>
    <x v="2"/>
    <n v="4.8"/>
    <n v="35"/>
    <n v="14"/>
    <m/>
    <s v="2nd"/>
    <n v="4.5999999999999996"/>
    <n v="2.2000000000000002"/>
    <n v="100"/>
    <s v=""/>
    <n v="-100"/>
    <x v="0"/>
    <s v="G&lt;6-Dist&lt;1700"/>
    <s v="A"/>
    <x v="3"/>
    <x v="1"/>
    <x v="2"/>
    <s v=""/>
    <n v="-100"/>
    <n v="2"/>
    <x v="2"/>
  </r>
  <r>
    <x v="78"/>
    <s v="Cau"/>
    <d v="1899-12-30T15:30:00"/>
    <x v="2"/>
    <n v="3"/>
    <n v="6"/>
    <n v="1100"/>
    <s v="Mares"/>
    <n v="84"/>
    <n v="130"/>
    <n v="4"/>
    <s v="Forever Free"/>
    <s v="OPL"/>
    <n v="6.5"/>
    <s v="Mathew Ellerton"/>
    <s v="Matt Cartwright (a2)"/>
    <n v="2"/>
    <n v="1"/>
    <n v="58.5"/>
    <n v="56.5"/>
    <m/>
    <n v="2"/>
    <n v="5"/>
    <x v="2"/>
    <n v="4.8"/>
    <n v="35"/>
    <n v="7"/>
    <m/>
    <m/>
    <n v="10"/>
    <m/>
    <n v="100"/>
    <s v=""/>
    <n v="-100"/>
    <x v="0"/>
    <s v="G&lt;6-Dist&lt;1700"/>
    <s v="A"/>
    <x v="3"/>
    <x v="1"/>
    <x v="1"/>
    <s v=""/>
    <n v="-150"/>
    <m/>
    <x v="5"/>
  </r>
  <r>
    <x v="78"/>
    <s v="Cau"/>
    <d v="1899-12-30T16:10:00"/>
    <x v="2"/>
    <n v="3"/>
    <n v="7"/>
    <n v="2000"/>
    <s v="Hcp"/>
    <s v="No"/>
    <n v="200"/>
    <n v="2"/>
    <s v="Pondus"/>
    <s v="M"/>
    <n v="2.6"/>
    <s v="Robert Hickmott"/>
    <s v="Michael Dee"/>
    <m/>
    <n v="6"/>
    <n v="59"/>
    <n v="59"/>
    <m/>
    <n v="1"/>
    <n v="2"/>
    <x v="2"/>
    <n v="4.8"/>
    <n v="35"/>
    <n v="13"/>
    <m/>
    <m/>
    <n v="2.6"/>
    <m/>
    <n v="100"/>
    <s v=""/>
    <n v="-100"/>
    <x v="0"/>
    <s v="G&lt;6-Dist&gt;=1700"/>
    <s v="B"/>
    <x v="3"/>
    <x v="1"/>
    <x v="2"/>
    <s v=""/>
    <n v="-100"/>
    <m/>
    <x v="4"/>
  </r>
  <r>
    <x v="78"/>
    <s v="Cau"/>
    <d v="1899-12-30T17:20:00"/>
    <x v="2"/>
    <n v="3"/>
    <n v="9"/>
    <n v="1600"/>
    <s v="3yo"/>
    <s v="3yo"/>
    <n v="130"/>
    <n v="6"/>
    <s v="Glint Of Hope"/>
    <s v="OPM"/>
    <n v="3.3"/>
    <s v="Trent Busuttin "/>
    <s v="Jye McNeil"/>
    <m/>
    <n v="4"/>
    <n v="55"/>
    <n v="55"/>
    <m/>
    <m/>
    <m/>
    <x v="1"/>
    <m/>
    <m/>
    <n v="14"/>
    <m/>
    <s v="3rd"/>
    <n v="2.5"/>
    <n v="1.4"/>
    <n v="100"/>
    <s v=""/>
    <n v="-100"/>
    <x v="0"/>
    <s v="G&lt;6-Dist&lt;1700"/>
    <s v="A"/>
    <x v="3"/>
    <x v="1"/>
    <x v="2"/>
    <s v=""/>
    <n v="-100"/>
    <m/>
    <x v="2"/>
  </r>
  <r>
    <x v="79"/>
    <s v="Cau"/>
    <d v="1899-12-30T12:45:00"/>
    <x v="2"/>
    <n v="6"/>
    <n v="2"/>
    <n v="1400"/>
    <s v="Mares"/>
    <s v="SW-M"/>
    <n v="200"/>
    <n v="1"/>
    <s v="Sirileo Miss"/>
    <s v="OPL"/>
    <n v="1.85"/>
    <s v="Symon Wilde"/>
    <s v="Damien Oliver"/>
    <m/>
    <n v="10"/>
    <n v="59"/>
    <n v="59"/>
    <m/>
    <n v="1"/>
    <n v="1"/>
    <x v="1"/>
    <n v="2.8"/>
    <n v="50"/>
    <n v="10"/>
    <m/>
    <s v="2nd"/>
    <n v="1.9"/>
    <n v="1.3"/>
    <n v="100"/>
    <s v=""/>
    <n v="-100"/>
    <x v="0"/>
    <s v="G&lt;6-Dist&lt;1700"/>
    <s v="A"/>
    <x v="3"/>
    <x v="1"/>
    <x v="2"/>
    <s v=""/>
    <n v="-100"/>
    <m/>
    <x v="4"/>
  </r>
  <r>
    <x v="79"/>
    <s v="Cau"/>
    <d v="1899-12-30T13:20:00"/>
    <x v="2"/>
    <n v="6"/>
    <n v="3"/>
    <n v="1600"/>
    <s v="3yoSW"/>
    <s v="3yo"/>
    <n v="500"/>
    <n v="2"/>
    <s v="Chartres"/>
    <s v="M"/>
    <n v="4.5999999999999996"/>
    <s v="Matt Laurie"/>
    <s v="Ethan Brown"/>
    <m/>
    <n v="10"/>
    <n v="58"/>
    <n v="58"/>
    <m/>
    <m/>
    <m/>
    <x v="1"/>
    <m/>
    <m/>
    <n v="13"/>
    <m/>
    <s v="WON"/>
    <n v="5.8"/>
    <n v="2.2000000000000002"/>
    <n v="100"/>
    <n v="580"/>
    <n v="480"/>
    <x v="0"/>
    <s v="G&lt;6-Dist&lt;1700"/>
    <s v="A"/>
    <x v="3"/>
    <x v="1"/>
    <x v="2"/>
    <n v="580"/>
    <n v="480"/>
    <m/>
    <x v="2"/>
  </r>
  <r>
    <x v="79"/>
    <s v="Cau"/>
    <d v="1899-12-30T14:00:00"/>
    <x v="2"/>
    <n v="6"/>
    <n v="4"/>
    <n v="2000"/>
    <s v="Hcp"/>
    <s v="SW"/>
    <n v="250"/>
    <n v="6"/>
    <s v="Ain'Tnodeeldun"/>
    <s v="OP"/>
    <n v="2.9"/>
    <s v="Anthony  Freedman"/>
    <s v="Damian Lane"/>
    <m/>
    <n v="7"/>
    <n v="57"/>
    <n v="57"/>
    <m/>
    <n v="2"/>
    <n v="1"/>
    <x v="2"/>
    <n v="3.6"/>
    <n v="40"/>
    <n v="10"/>
    <m/>
    <s v="2nd"/>
    <n v="4.4000000000000004"/>
    <n v="1.5"/>
    <n v="100"/>
    <s v=""/>
    <n v="-100"/>
    <x v="0"/>
    <s v="G&lt;6-Dist&gt;=1700"/>
    <s v="B"/>
    <x v="3"/>
    <x v="1"/>
    <x v="2"/>
    <s v=""/>
    <n v="-100"/>
    <m/>
    <x v="4"/>
  </r>
  <r>
    <x v="79"/>
    <s v="Cau"/>
    <d v="1899-12-30T14:40:00"/>
    <x v="2"/>
    <n v="6"/>
    <n v="5"/>
    <n v="1100"/>
    <s v="3yoSW"/>
    <s v="3yo"/>
    <n v="200"/>
    <n v="1"/>
    <s v="Midwest"/>
    <s v="LOP"/>
    <n v="4.8"/>
    <s v="Anthony  Freedman"/>
    <s v="Jamie Kah"/>
    <m/>
    <n v="9"/>
    <n v="58"/>
    <n v="58"/>
    <m/>
    <m/>
    <m/>
    <x v="1"/>
    <m/>
    <m/>
    <n v="9"/>
    <m/>
    <s v="WON"/>
    <n v="7"/>
    <n v="2.2999999999999998"/>
    <n v="100"/>
    <n v="700"/>
    <n v="600"/>
    <x v="0"/>
    <s v="G&lt;6-Dist&lt;1700"/>
    <s v="A"/>
    <x v="3"/>
    <x v="1"/>
    <x v="5"/>
    <n v="1190"/>
    <n v="1020"/>
    <m/>
    <x v="0"/>
  </r>
  <r>
    <x v="79"/>
    <s v="Randwick"/>
    <d v="1899-12-30T16:20:00"/>
    <x v="7"/>
    <n v="11"/>
    <n v="9"/>
    <n v="1300"/>
    <s v="Hcp"/>
    <n v="88"/>
    <n v="130"/>
    <n v="7"/>
    <s v="Taksu"/>
    <s v="OPL"/>
    <n v="2.4500000000000002"/>
    <s v="Joseph Pride"/>
    <s v="Tyler Schiller (a2)"/>
    <n v="2"/>
    <n v="5"/>
    <n v="58"/>
    <n v="56"/>
    <m/>
    <n v="2"/>
    <n v="1"/>
    <x v="1"/>
    <n v="2"/>
    <n v="30"/>
    <n v="140"/>
    <m/>
    <s v="WON"/>
    <n v="1.9355"/>
    <n v="1.3"/>
    <n v="100"/>
    <n v="193.55"/>
    <n v="93.550000000000011"/>
    <x v="1"/>
    <s v="G&gt;=6-Dist&lt;1700"/>
    <s v="C"/>
    <x v="3"/>
    <x v="1"/>
    <x v="1"/>
    <n v="290.32499999999999"/>
    <n v="140.32499999999999"/>
    <m/>
    <x v="2"/>
  </r>
  <r>
    <x v="79"/>
    <s v="Cau"/>
    <d v="1899-12-30T16:35:00"/>
    <x v="2"/>
    <n v="6"/>
    <n v="8"/>
    <n v="1600"/>
    <s v="Hcp"/>
    <s v="SW"/>
    <n v="250"/>
    <n v="3"/>
    <s v="Junipal"/>
    <s v="M"/>
    <n v="2.7"/>
    <s v="Ciaron Maher "/>
    <s v="John Allen"/>
    <m/>
    <n v="4"/>
    <n v="57"/>
    <n v="57"/>
    <m/>
    <n v="3"/>
    <n v="1"/>
    <x v="1"/>
    <n v="4"/>
    <n v="40"/>
    <n v="10"/>
    <m/>
    <s v="3rd"/>
    <n v="3.3"/>
    <n v="1.6"/>
    <n v="100"/>
    <s v=""/>
    <n v="-100"/>
    <x v="0"/>
    <s v="G&lt;6-Dist&lt;1700"/>
    <s v="A"/>
    <x v="3"/>
    <x v="1"/>
    <x v="2"/>
    <s v=""/>
    <n v="-100"/>
    <n v="2"/>
    <x v="4"/>
  </r>
  <r>
    <x v="79"/>
    <s v="Cau"/>
    <d v="1899-12-30T16:35:00"/>
    <x v="2"/>
    <n v="6"/>
    <n v="8"/>
    <n v="1600"/>
    <s v="Hcp"/>
    <s v="SW"/>
    <n v="250"/>
    <n v="1"/>
    <s v="So Si Bon"/>
    <s v="OPM"/>
    <n v="6"/>
    <s v="Team Hayes"/>
    <s v="Mark Zahra"/>
    <m/>
    <n v="7"/>
    <n v="60"/>
    <n v="60"/>
    <m/>
    <n v="4"/>
    <n v="2"/>
    <x v="2"/>
    <n v="5"/>
    <n v="35"/>
    <n v="10"/>
    <m/>
    <s v="2nd"/>
    <n v="5"/>
    <n v="1.7"/>
    <n v="100"/>
    <s v=""/>
    <n v="-100"/>
    <x v="0"/>
    <s v="G&lt;6-Dist&lt;1700"/>
    <s v="A"/>
    <x v="3"/>
    <x v="1"/>
    <x v="2"/>
    <s v=""/>
    <n v="-100"/>
    <n v="2"/>
    <x v="6"/>
  </r>
  <r>
    <x v="79"/>
    <s v="Randwick"/>
    <d v="1899-12-30T16:55:00"/>
    <x v="7"/>
    <n v="11"/>
    <n v="10"/>
    <n v="1400"/>
    <s v="Hcp"/>
    <n v="78"/>
    <n v="130"/>
    <n v="7"/>
    <s v="Ucalledit"/>
    <s v="OPM"/>
    <n v="4.9000000000000004"/>
    <s v="Kris Lees"/>
    <s v="Brenton Avdulla"/>
    <m/>
    <n v="1"/>
    <n v="59"/>
    <n v="59"/>
    <m/>
    <n v="1"/>
    <n v="3"/>
    <x v="1"/>
    <n v="2.6"/>
    <n v="30"/>
    <n v="160"/>
    <m/>
    <m/>
    <n v="6"/>
    <m/>
    <n v="100"/>
    <s v=""/>
    <n v="-100"/>
    <x v="1"/>
    <s v="G&gt;=6-Dist&lt;1700"/>
    <s v="C"/>
    <x v="3"/>
    <x v="1"/>
    <x v="2"/>
    <s v=""/>
    <n v="-100"/>
    <m/>
    <x v="3"/>
  </r>
  <r>
    <x v="80"/>
    <s v="Flem"/>
    <d v="1899-12-30T13:00:00"/>
    <x v="2"/>
    <n v="0"/>
    <n v="1"/>
    <n v="2600"/>
    <s v="Hcp"/>
    <s v="No"/>
    <n v="130"/>
    <n v="1"/>
    <s v="Steel Prince"/>
    <s v="OP"/>
    <n v="3.3"/>
    <s v="Anthony  Freedman"/>
    <s v="Jye McNeil"/>
    <m/>
    <n v="6"/>
    <n v="59"/>
    <n v="59"/>
    <m/>
    <n v="2"/>
    <n v="1"/>
    <x v="1"/>
    <n v="3.4"/>
    <n v="45"/>
    <n v="6"/>
    <m/>
    <s v="WON"/>
    <n v="2.9"/>
    <n v="1.6"/>
    <n v="100"/>
    <n v="290"/>
    <n v="190"/>
    <x v="0"/>
    <s v="G&lt;6-Dist&gt;=1700"/>
    <s v="B"/>
    <x v="3"/>
    <x v="1"/>
    <x v="2"/>
    <n v="290"/>
    <n v="190"/>
    <m/>
    <x v="2"/>
  </r>
  <r>
    <x v="80"/>
    <s v="Flem"/>
    <d v="1899-12-30T13:35:00"/>
    <x v="2"/>
    <n v="0"/>
    <n v="2"/>
    <n v="1100"/>
    <s v="Mares"/>
    <n v="78"/>
    <n v="130"/>
    <n v="12"/>
    <s v="I Am Me"/>
    <s v="OPM"/>
    <n v="1.8"/>
    <s v="Ciaron Maher "/>
    <s v="Jamie Kah"/>
    <m/>
    <n v="9"/>
    <n v="54"/>
    <n v="54"/>
    <m/>
    <n v="1"/>
    <n v="5"/>
    <x v="2"/>
    <n v="5.5"/>
    <n v="30"/>
    <n v="9"/>
    <m/>
    <s v="WON"/>
    <n v="1.85"/>
    <n v="1.3"/>
    <n v="100"/>
    <n v="185"/>
    <n v="85"/>
    <x v="0"/>
    <s v="G&lt;6-Dist&lt;1700"/>
    <s v="A"/>
    <x v="3"/>
    <x v="1"/>
    <x v="2"/>
    <n v="185"/>
    <n v="85"/>
    <m/>
    <x v="4"/>
  </r>
  <r>
    <x v="80"/>
    <s v="Flem"/>
    <d v="1899-12-30T15:20:00"/>
    <x v="2"/>
    <n v="0"/>
    <n v="5"/>
    <n v="1700"/>
    <s v="Hcp"/>
    <s v="No"/>
    <n v="130"/>
    <n v="1"/>
    <s v="Cherry Tortoni"/>
    <s v="B"/>
    <n v="3.1"/>
    <s v="Patrick Payne"/>
    <s v="Michael Dee"/>
    <m/>
    <n v="7"/>
    <n v="59"/>
    <n v="59"/>
    <m/>
    <n v="1"/>
    <n v="1"/>
    <x v="2"/>
    <n v="4"/>
    <n v="40"/>
    <n v="11"/>
    <m/>
    <m/>
    <n v="4.2"/>
    <m/>
    <n v="100"/>
    <s v=""/>
    <n v="-100"/>
    <x v="0"/>
    <s v="G&lt;6-Dist&gt;=1700"/>
    <s v="B"/>
    <x v="3"/>
    <x v="1"/>
    <x v="2"/>
    <s v=""/>
    <n v="-100"/>
    <m/>
    <x v="2"/>
  </r>
  <r>
    <x v="81"/>
    <s v="Hawkesbury"/>
    <d v="1899-12-30T13:40:00"/>
    <x v="5"/>
    <n v="0"/>
    <n v="5"/>
    <n v="1100"/>
    <s v="Hcp"/>
    <n v="78"/>
    <n v="130"/>
    <n v="17"/>
    <s v="Sacrimony"/>
    <s v="OP"/>
    <n v="3.7"/>
    <s v="Chris Waller"/>
    <s v="Tommy Berry"/>
    <m/>
    <n v="4"/>
    <n v="54"/>
    <n v="54"/>
    <m/>
    <n v="3"/>
    <n v="2"/>
    <x v="1"/>
    <n v="3.75"/>
    <n v="20"/>
    <m/>
    <m/>
    <s v="WON"/>
    <n v="4.5999999999999996"/>
    <n v="2.2000000000000002"/>
    <n v="100"/>
    <n v="459.99999999999994"/>
    <n v="359.99999999999994"/>
    <x v="1"/>
    <s v="G&gt;=6-Dist&lt;1700"/>
    <s v="C"/>
    <x v="3"/>
    <x v="1"/>
    <x v="1"/>
    <n v="690"/>
    <n v="540"/>
    <m/>
    <x v="1"/>
  </r>
  <r>
    <x v="81"/>
    <s v="San-H"/>
    <d v="1899-12-30T13:55:00"/>
    <x v="5"/>
    <n v="0"/>
    <n v="4"/>
    <n v="1300"/>
    <s v="Mares"/>
    <n v="78"/>
    <n v="130"/>
    <n v="9"/>
    <s v="Commands The Field"/>
    <s v="OP"/>
    <n v="4.8"/>
    <s v="Trent Busuttin "/>
    <s v="Beau Mertens"/>
    <m/>
    <n v="8"/>
    <n v="54"/>
    <n v="54"/>
    <m/>
    <n v="2"/>
    <n v="5"/>
    <x v="1"/>
    <n v="4.5"/>
    <n v="40"/>
    <n v="10"/>
    <m/>
    <s v="3rd"/>
    <n v="4"/>
    <n v="1.7"/>
    <n v="100"/>
    <s v=""/>
    <n v="-100"/>
    <x v="0"/>
    <s v="G&gt;=6-Dist&lt;1700"/>
    <s v="C"/>
    <x v="3"/>
    <x v="1"/>
    <x v="1"/>
    <s v=""/>
    <n v="-150"/>
    <m/>
    <x v="1"/>
  </r>
  <r>
    <x v="81"/>
    <s v="Hawkesbury"/>
    <d v="1899-12-30T14:15:00"/>
    <x v="5"/>
    <n v="0"/>
    <n v="6"/>
    <n v="1100"/>
    <s v="Hcp"/>
    <n v="140"/>
    <n v="140"/>
    <n v="6"/>
    <s v="Tycoonist"/>
    <s v="M"/>
    <n v="4.8"/>
    <s v="Chris Waller"/>
    <s v="Chad Schofield"/>
    <m/>
    <n v="6"/>
    <n v="54"/>
    <n v="54"/>
    <m/>
    <n v="2"/>
    <m/>
    <x v="1"/>
    <n v="2.5"/>
    <n v="20"/>
    <m/>
    <m/>
    <s v="WON"/>
    <n v="4"/>
    <n v="1.5"/>
    <n v="100"/>
    <n v="400"/>
    <n v="300"/>
    <x v="1"/>
    <s v="G&gt;=6-Dist&lt;1700"/>
    <s v="C"/>
    <x v="3"/>
    <x v="1"/>
    <x v="2"/>
    <n v="400"/>
    <n v="300"/>
    <m/>
    <x v="2"/>
  </r>
  <r>
    <x v="81"/>
    <s v="San-H"/>
    <d v="1899-12-30T15:10:00"/>
    <x v="5"/>
    <n v="0"/>
    <n v="6"/>
    <n v="1000"/>
    <s v="Hcp"/>
    <n v="84"/>
    <n v="130"/>
    <n v="10"/>
    <s v="Starry Legend"/>
    <s v="OPM"/>
    <n v="3"/>
    <s v="John Sadler"/>
    <s v="Matt Cartwright (a2)"/>
    <n v="2"/>
    <n v="5"/>
    <n v="55.5"/>
    <n v="53.5"/>
    <m/>
    <n v="1"/>
    <n v="1"/>
    <x v="1"/>
    <n v="3.8"/>
    <n v="45"/>
    <n v="7"/>
    <m/>
    <s v="WON"/>
    <n v="4"/>
    <n v="2.2000000000000002"/>
    <n v="100"/>
    <n v="400"/>
    <n v="300"/>
    <x v="0"/>
    <s v="G&gt;=6-Dist&lt;1700"/>
    <s v="C"/>
    <x v="3"/>
    <x v="1"/>
    <x v="0"/>
    <n v="800"/>
    <n v="600"/>
    <m/>
    <x v="0"/>
  </r>
  <r>
    <x v="81"/>
    <s v="Hawkesbury"/>
    <d v="1899-12-30T15:30:00"/>
    <x v="5"/>
    <n v="0"/>
    <n v="8"/>
    <n v="1300"/>
    <s v="Mares"/>
    <s v="SW"/>
    <n v="175"/>
    <n v="10"/>
    <s v="Brookspire"/>
    <s v="OP"/>
    <n v="2.6"/>
    <s v="Chris Waller"/>
    <s v="James McDonald"/>
    <m/>
    <n v="7"/>
    <n v="56"/>
    <n v="56"/>
    <m/>
    <n v="3"/>
    <n v="5"/>
    <x v="1"/>
    <n v="2.8"/>
    <n v="40"/>
    <m/>
    <m/>
    <m/>
    <n v="2.6"/>
    <m/>
    <n v="100"/>
    <s v=""/>
    <n v="-100"/>
    <x v="1"/>
    <s v="G&gt;=6-Dist&lt;1700"/>
    <s v="C"/>
    <x v="3"/>
    <x v="1"/>
    <x v="1"/>
    <s v=""/>
    <n v="-150"/>
    <m/>
    <x v="2"/>
  </r>
  <r>
    <x v="81"/>
    <s v="San-H"/>
    <d v="1899-12-30T16:25:00"/>
    <x v="5"/>
    <n v="0"/>
    <n v="8"/>
    <n v="1400"/>
    <s v="Hcp"/>
    <s v="No"/>
    <n v="160"/>
    <n v="1"/>
    <s v="Buffalo River"/>
    <s v="LOP"/>
    <n v="3.2"/>
    <s v="Michael Moroney"/>
    <s v="Jordan Childs"/>
    <m/>
    <n v="4"/>
    <n v="60"/>
    <n v="60"/>
    <m/>
    <n v="3"/>
    <n v="4"/>
    <x v="1"/>
    <n v="3.4"/>
    <n v="45"/>
    <n v="9"/>
    <m/>
    <s v="2nd"/>
    <n v="3.1"/>
    <n v="1.4"/>
    <n v="100"/>
    <s v=""/>
    <n v="-100"/>
    <x v="0"/>
    <s v="G&gt;=6-Dist&lt;1700"/>
    <s v="C"/>
    <x v="3"/>
    <x v="1"/>
    <x v="1"/>
    <s v=""/>
    <n v="-150"/>
    <n v="2"/>
    <x v="1"/>
  </r>
  <r>
    <x v="81"/>
    <s v="San-H"/>
    <d v="1899-12-30T16:25:00"/>
    <x v="5"/>
    <n v="0"/>
    <n v="8"/>
    <n v="1400"/>
    <s v="Hcp"/>
    <s v="No"/>
    <n v="160"/>
    <n v="5"/>
    <s v="Regardsmaree"/>
    <s v="M"/>
    <n v="2.4500000000000002"/>
    <s v="Nick Ryan"/>
    <s v="Billy Egan"/>
    <m/>
    <n v="8"/>
    <n v="56"/>
    <n v="56"/>
    <m/>
    <n v="2"/>
    <n v="3"/>
    <x v="0"/>
    <n v="5"/>
    <n v="30"/>
    <n v="9"/>
    <m/>
    <s v="WON"/>
    <n v="2.6"/>
    <n v="1.5"/>
    <n v="100"/>
    <n v="260"/>
    <n v="160"/>
    <x v="0"/>
    <s v="G&gt;=6-Dist&lt;1700"/>
    <s v="C"/>
    <x v="3"/>
    <x v="1"/>
    <x v="2"/>
    <n v="260"/>
    <n v="160"/>
    <n v="2"/>
    <x v="4"/>
  </r>
  <r>
    <x v="81"/>
    <s v="Hawkesbury"/>
    <d v="1899-12-30T16:45:00"/>
    <x v="5"/>
    <n v="0"/>
    <n v="10"/>
    <n v="1300"/>
    <s v="Hcp"/>
    <m/>
    <n v="130"/>
    <n v="3"/>
    <s v="Norwegian Bliss"/>
    <s v="OP"/>
    <n v="2.6"/>
    <s v="Nathan Doyle"/>
    <s v="James McDonald"/>
    <m/>
    <n v="9"/>
    <n v="59.5"/>
    <n v="59.5"/>
    <m/>
    <n v="1"/>
    <m/>
    <x v="1"/>
    <n v="3.3"/>
    <n v="30"/>
    <m/>
    <m/>
    <s v="WON"/>
    <n v="2.7"/>
    <n v="1.3"/>
    <n v="100"/>
    <n v="270"/>
    <n v="170"/>
    <x v="1"/>
    <s v="G&gt;=6-Dist&lt;1700"/>
    <s v="C"/>
    <x v="3"/>
    <x v="1"/>
    <x v="1"/>
    <n v="405"/>
    <n v="255"/>
    <m/>
    <x v="2"/>
  </r>
  <r>
    <x v="81"/>
    <s v="San-H"/>
    <d v="1899-12-30T16:55:00"/>
    <x v="5"/>
    <n v="0"/>
    <n v="9"/>
    <n v="1600"/>
    <s v="Hcp"/>
    <n v="78"/>
    <n v="130"/>
    <n v="6"/>
    <s v="Sir Davy"/>
    <s v="M"/>
    <n v="3.6"/>
    <s v="Ciaron Maher "/>
    <s v="Linda Meech"/>
    <m/>
    <n v="10"/>
    <n v="59.5"/>
    <n v="59.5"/>
    <m/>
    <n v="1"/>
    <n v="2"/>
    <x v="2"/>
    <n v="4.5999999999999996"/>
    <n v="40"/>
    <n v="10"/>
    <m/>
    <s v="WON"/>
    <n v="3.8"/>
    <n v="1.7"/>
    <n v="100"/>
    <n v="380"/>
    <n v="280"/>
    <x v="0"/>
    <s v="G&gt;=6-Dist&lt;1700"/>
    <s v="C"/>
    <x v="3"/>
    <x v="1"/>
    <x v="2"/>
    <n v="380"/>
    <n v="280"/>
    <n v="2"/>
    <x v="2"/>
  </r>
  <r>
    <x v="81"/>
    <s v="San-H"/>
    <d v="1899-12-30T16:55:00"/>
    <x v="5"/>
    <n v="0"/>
    <n v="9"/>
    <n v="1600"/>
    <s v="Hcp"/>
    <n v="78"/>
    <n v="130"/>
    <n v="8"/>
    <s v="Basarwa"/>
    <s v="MOP"/>
    <n v="8"/>
    <s v="Danny O'Brien"/>
    <s v="Jye McNeil"/>
    <m/>
    <n v="6"/>
    <n v="58.5"/>
    <n v="58.5"/>
    <m/>
    <n v="2"/>
    <n v="4"/>
    <x v="0"/>
    <n v="5"/>
    <n v="30"/>
    <n v="10"/>
    <m/>
    <s v="3rd"/>
    <n v="9.5"/>
    <n v="2.7"/>
    <n v="100"/>
    <s v=""/>
    <n v="-100"/>
    <x v="0"/>
    <s v="G&gt;=6-Dist&lt;1700"/>
    <s v="C"/>
    <x v="3"/>
    <x v="1"/>
    <x v="2"/>
    <s v=""/>
    <n v="-100"/>
    <n v="2"/>
    <x v="6"/>
  </r>
  <r>
    <x v="82"/>
    <s v="Gosford"/>
    <d v="1899-12-30T14:10:00"/>
    <x v="5"/>
    <n v="0"/>
    <n v="6"/>
    <n v="1600"/>
    <s v="Hcp"/>
    <n v="72"/>
    <n v="130"/>
    <n v="9"/>
    <s v="Holstein"/>
    <s v="OP"/>
    <n v="6.6"/>
    <s v="Matthew Dunn"/>
    <s v="Sam Clipperton"/>
    <m/>
    <n v="4"/>
    <n v="57.5"/>
    <n v="57.5"/>
    <m/>
    <m/>
    <m/>
    <x v="1"/>
    <n v="4.4000000000000004"/>
    <n v="20"/>
    <m/>
    <m/>
    <m/>
    <n v="7.5"/>
    <m/>
    <n v="100"/>
    <s v=""/>
    <n v="-100"/>
    <x v="1"/>
    <s v="G&gt;=6-Dist&lt;1700"/>
    <s v="C"/>
    <x v="4"/>
    <x v="1"/>
    <x v="2"/>
    <s v=""/>
    <n v="-100"/>
    <m/>
    <x v="5"/>
  </r>
  <r>
    <x v="82"/>
    <s v="Cau"/>
    <d v="1899-12-30T14:25:00"/>
    <x v="2"/>
    <n v="9"/>
    <n v="5"/>
    <n v="1100"/>
    <s v="Hcp"/>
    <n v="100"/>
    <n v="130"/>
    <n v="3"/>
    <s v="It'Sourtime"/>
    <s v="BM"/>
    <n v="2.6"/>
    <s v="Danny O'Brien"/>
    <s v="Fred Kersley"/>
    <m/>
    <n v="7"/>
    <n v="54.5"/>
    <n v="54.5"/>
    <m/>
    <n v="1"/>
    <n v="1"/>
    <x v="0"/>
    <n v="5.2"/>
    <n v="30"/>
    <n v="11"/>
    <m/>
    <m/>
    <n v="2.25"/>
    <m/>
    <n v="100"/>
    <s v=""/>
    <n v="-100"/>
    <x v="0"/>
    <s v="G&lt;6-Dist&lt;1700"/>
    <s v="A"/>
    <x v="4"/>
    <x v="1"/>
    <x v="3"/>
    <s v=""/>
    <n v="-120"/>
    <m/>
    <x v="4"/>
  </r>
  <r>
    <x v="82"/>
    <s v="Gosford"/>
    <d v="1899-12-30T15:25:00"/>
    <x v="5"/>
    <n v="0"/>
    <n v="8"/>
    <n v="1200"/>
    <s v="Hcp"/>
    <m/>
    <n v="200"/>
    <n v="6"/>
    <s v="Gravina"/>
    <s v="M"/>
    <n v="4.9000000000000004"/>
    <s v="James Cummings"/>
    <s v="Sam Clipperton"/>
    <m/>
    <n v="8"/>
    <n v="55"/>
    <n v="55"/>
    <m/>
    <n v="3"/>
    <n v="2"/>
    <x v="1"/>
    <n v="3.2"/>
    <n v="30"/>
    <n v="100"/>
    <m/>
    <m/>
    <n v="5"/>
    <m/>
    <n v="100"/>
    <s v=""/>
    <n v="-100"/>
    <x v="1"/>
    <s v="G&gt;=6-Dist&lt;1700"/>
    <s v="C"/>
    <x v="4"/>
    <x v="1"/>
    <x v="2"/>
    <s v=""/>
    <n v="-100"/>
    <m/>
    <x v="2"/>
  </r>
  <r>
    <x v="82"/>
    <s v="Gosford"/>
    <d v="1899-12-30T16:05:00"/>
    <x v="5"/>
    <n v="0"/>
    <n v="9"/>
    <n v="1600"/>
    <s v="Hcp"/>
    <m/>
    <n v="500"/>
    <n v="7"/>
    <s v="Rustic Steel"/>
    <s v="OP"/>
    <n v="7.2"/>
    <s v="Kris Lees"/>
    <s v="Jay Ford"/>
    <m/>
    <n v="6"/>
    <n v="52"/>
    <n v="52"/>
    <m/>
    <n v="5"/>
    <m/>
    <x v="1"/>
    <n v="3.2"/>
    <n v="20"/>
    <n v="100"/>
    <m/>
    <s v="WON"/>
    <n v="8"/>
    <n v="2.4"/>
    <n v="100"/>
    <n v="800"/>
    <n v="700"/>
    <x v="1"/>
    <s v="G&gt;=6-Dist&lt;1700"/>
    <s v="C"/>
    <x v="4"/>
    <x v="1"/>
    <x v="2"/>
    <n v="800"/>
    <n v="700"/>
    <m/>
    <x v="5"/>
  </r>
  <r>
    <x v="82"/>
    <s v="Cau"/>
    <d v="1899-12-30T16:53:00"/>
    <x v="2"/>
    <n v="9"/>
    <n v="9"/>
    <n v="2000"/>
    <s v="Hcp"/>
    <n v="100"/>
    <n v="130"/>
    <n v="9"/>
    <s v="Flash Aah"/>
    <s v="OPM"/>
    <n v="4"/>
    <s v="Trent Busuttin "/>
    <s v="Jye McNeil"/>
    <m/>
    <n v="1"/>
    <n v="55.5"/>
    <n v="55.5"/>
    <m/>
    <n v="1"/>
    <m/>
    <x v="2"/>
    <n v="5.5"/>
    <n v="30"/>
    <n v="16"/>
    <m/>
    <s v="2nd"/>
    <n v="3.2"/>
    <n v="1.7"/>
    <n v="100"/>
    <s v=""/>
    <n v="-100"/>
    <x v="0"/>
    <s v="G&lt;6-Dist&gt;=1700"/>
    <s v="B"/>
    <x v="4"/>
    <x v="1"/>
    <x v="2"/>
    <s v=""/>
    <n v="-100"/>
    <m/>
    <x v="3"/>
  </r>
  <r>
    <x v="83"/>
    <s v="Flem"/>
    <d v="1899-12-30T12:30:00"/>
    <x v="2"/>
    <n v="2"/>
    <n v="2"/>
    <n v="1100"/>
    <s v="3yoF"/>
    <s v="3yo"/>
    <n v="130"/>
    <n v="3"/>
    <s v="Commands The Field"/>
    <s v="M"/>
    <n v="4.4000000000000004"/>
    <s v="Trent Busuttin "/>
    <s v="Craig Newitt"/>
    <m/>
    <n v="4"/>
    <n v="54.5"/>
    <n v="54.5"/>
    <m/>
    <m/>
    <m/>
    <x v="1"/>
    <m/>
    <m/>
    <n v="8"/>
    <m/>
    <s v="2nd"/>
    <n v="4.8"/>
    <n v="1.8"/>
    <n v="100"/>
    <s v=""/>
    <n v="-100"/>
    <x v="0"/>
    <s v="G&lt;6-Dist&lt;1700"/>
    <s v="A"/>
    <x v="4"/>
    <x v="1"/>
    <x v="2"/>
    <s v=""/>
    <n v="-100"/>
    <m/>
    <x v="2"/>
  </r>
  <r>
    <x v="83"/>
    <s v="Flem"/>
    <d v="1899-12-30T15:30:00"/>
    <x v="2"/>
    <n v="2"/>
    <n v="7"/>
    <n v="2800"/>
    <s v="Hcp"/>
    <s v="SW"/>
    <n v="500"/>
    <n v="8"/>
    <s v="Through Irish Eyes"/>
    <s v="M"/>
    <n v="4.8"/>
    <s v="Ciaron Maher "/>
    <s v="Jye McNeil"/>
    <m/>
    <n v="6"/>
    <n v="58"/>
    <n v="58"/>
    <m/>
    <n v="3"/>
    <n v="4"/>
    <x v="1"/>
    <n v="4.5999999999999996"/>
    <n v="40"/>
    <n v="12"/>
    <m/>
    <s v="3rd"/>
    <n v="6"/>
    <m/>
    <n v="100"/>
    <s v=""/>
    <n v="-100"/>
    <x v="0"/>
    <s v="G&lt;6-Dist&gt;=1700"/>
    <s v="B"/>
    <x v="4"/>
    <x v="1"/>
    <x v="2"/>
    <s v=""/>
    <n v="-100"/>
    <n v="2"/>
    <x v="2"/>
  </r>
  <r>
    <x v="83"/>
    <s v="Flem"/>
    <d v="1899-12-30T15:30:00"/>
    <x v="2"/>
    <n v="2"/>
    <n v="7"/>
    <n v="2800"/>
    <s v="Hcp"/>
    <s v="SW"/>
    <n v="500"/>
    <n v="10"/>
    <s v="Point Nepean"/>
    <s v="OPL"/>
    <n v="4.5"/>
    <s v="Robert Hickmott"/>
    <s v="Alana Kelly (a0)"/>
    <m/>
    <n v="10"/>
    <n v="58"/>
    <n v="58"/>
    <m/>
    <n v="1"/>
    <n v="5"/>
    <x v="2"/>
    <n v="4.8"/>
    <n v="35"/>
    <n v="12"/>
    <m/>
    <s v="WON"/>
    <n v="6.9"/>
    <n v="2.4"/>
    <n v="100"/>
    <n v="690"/>
    <n v="590"/>
    <x v="0"/>
    <s v="G&lt;6-Dist&gt;=1700"/>
    <s v="B"/>
    <x v="4"/>
    <x v="1"/>
    <x v="2"/>
    <n v="690"/>
    <n v="590"/>
    <n v="2"/>
    <x v="2"/>
  </r>
  <r>
    <x v="83"/>
    <s v="Flem"/>
    <d v="1899-12-30T16:45:00"/>
    <x v="2"/>
    <n v="2"/>
    <n v="9"/>
    <n v="1000"/>
    <s v="Hcp"/>
    <n v="84"/>
    <n v="130"/>
    <n v="12"/>
    <s v="Easy Single"/>
    <s v="LOP"/>
    <n v="5.5"/>
    <s v="Ciaron Maher "/>
    <s v="Jye McNeil"/>
    <m/>
    <n v="6"/>
    <n v="54.5"/>
    <n v="54.5"/>
    <m/>
    <n v="2"/>
    <n v="4"/>
    <x v="1"/>
    <n v="4.4000000000000004"/>
    <n v="40"/>
    <n v="12"/>
    <m/>
    <s v="WON"/>
    <n v="6.8"/>
    <n v="2.6"/>
    <n v="100"/>
    <n v="680"/>
    <n v="580"/>
    <x v="0"/>
    <s v="G&lt;6-Dist&lt;1700"/>
    <s v="A"/>
    <x v="4"/>
    <x v="1"/>
    <x v="1"/>
    <n v="1020"/>
    <n v="870"/>
    <m/>
    <x v="1"/>
  </r>
  <r>
    <x v="84"/>
    <s v="Flem"/>
    <d v="1899-12-30T14:10:00"/>
    <x v="2"/>
    <n v="6"/>
    <n v="5"/>
    <n v="1100"/>
    <s v="3yo"/>
    <s v="3yo"/>
    <n v="130"/>
    <n v="5"/>
    <s v="Star Patrol"/>
    <s v="OPM"/>
    <n v="1.45"/>
    <s v="Clinton McDonald"/>
    <s v="Brett Prebble"/>
    <m/>
    <n v="6"/>
    <n v="54"/>
    <n v="54"/>
    <m/>
    <m/>
    <m/>
    <x v="1"/>
    <m/>
    <m/>
    <n v="8"/>
    <m/>
    <s v="WON"/>
    <n v="1.4"/>
    <n v="1.2"/>
    <n v="100"/>
    <n v="140"/>
    <n v="40"/>
    <x v="0"/>
    <s v="G&lt;6-Dist&lt;1700"/>
    <s v="A"/>
    <x v="4"/>
    <x v="1"/>
    <x v="2"/>
    <n v="140"/>
    <n v="40"/>
    <m/>
    <x v="4"/>
  </r>
  <r>
    <x v="84"/>
    <s v="Flem"/>
    <d v="1899-12-30T16:05:00"/>
    <x v="2"/>
    <n v="6"/>
    <n v="8"/>
    <n v="1600"/>
    <s v="Hcp"/>
    <n v="100"/>
    <n v="130"/>
    <n v="13"/>
    <s v="Tuvalu"/>
    <s v="OPL"/>
    <n v="2.35"/>
    <s v="Lindsey Smith"/>
    <s v="Jarrod Fry"/>
    <m/>
    <n v="7"/>
    <n v="53"/>
    <n v="53"/>
    <m/>
    <n v="3"/>
    <n v="5"/>
    <x v="0"/>
    <n v="5.7"/>
    <n v="30"/>
    <n v="11"/>
    <m/>
    <s v="2nd"/>
    <n v="2.1"/>
    <n v="1.2"/>
    <n v="100"/>
    <s v=""/>
    <n v="-100"/>
    <x v="0"/>
    <s v="G&lt;6-Dist&lt;1700"/>
    <s v="A"/>
    <x v="4"/>
    <x v="1"/>
    <x v="0"/>
    <s v=""/>
    <n v="-200"/>
    <m/>
    <x v="0"/>
  </r>
  <r>
    <x v="84"/>
    <s v="ROSEHILL"/>
    <d v="1899-12-30T16:25:00"/>
    <x v="6"/>
    <n v="0"/>
    <n v="10"/>
    <n v="1200"/>
    <s v="Hcp"/>
    <n v="78"/>
    <n v="130"/>
    <n v="13"/>
    <s v="Skywolf"/>
    <s v="OP"/>
    <n v="3.4"/>
    <s v="Team Hawkes"/>
    <s v="Chad Schofield"/>
    <m/>
    <n v="5"/>
    <n v="56.5"/>
    <n v="56.5"/>
    <m/>
    <n v="1"/>
    <n v="1"/>
    <x v="1"/>
    <n v="2.4"/>
    <n v="30"/>
    <n v="200"/>
    <m/>
    <m/>
    <n v="2.7"/>
    <m/>
    <n v="100"/>
    <s v=""/>
    <n v="-100"/>
    <x v="1"/>
    <s v="G&gt;=6-Dist&lt;1700"/>
    <s v="C"/>
    <x v="4"/>
    <x v="1"/>
    <x v="1"/>
    <s v=""/>
    <n v="-150"/>
    <m/>
    <x v="1"/>
  </r>
  <r>
    <x v="85"/>
    <s v="Cau"/>
    <d v="1899-12-30T11:50:00"/>
    <x v="2"/>
    <n v="11"/>
    <n v="1"/>
    <n v="1000"/>
    <s v="Hcp"/>
    <s v="No"/>
    <n v="130"/>
    <n v="3"/>
    <s v="Starry Legend"/>
    <s v="LOP"/>
    <n v="2.6"/>
    <s v="John Sadler"/>
    <s v="Jye McNeil"/>
    <m/>
    <n v="4"/>
    <n v="53"/>
    <n v="53"/>
    <m/>
    <n v="1"/>
    <n v="1"/>
    <x v="1"/>
    <n v="2.8"/>
    <n v="50"/>
    <n v="7"/>
    <m/>
    <s v="2nd"/>
    <n v="2.25"/>
    <n v="1.6"/>
    <n v="100"/>
    <s v=""/>
    <n v="-100"/>
    <x v="0"/>
    <s v="G&lt;6-Dist&lt;1700"/>
    <s v="A"/>
    <x v="4"/>
    <x v="1"/>
    <x v="4"/>
    <s v=""/>
    <n v="-140"/>
    <n v="2"/>
    <x v="4"/>
  </r>
  <r>
    <x v="85"/>
    <s v="Cau"/>
    <d v="1899-12-30T11:50:00"/>
    <x v="2"/>
    <n v="11"/>
    <n v="1"/>
    <n v="1000"/>
    <s v="Hcp"/>
    <s v="No"/>
    <n v="130"/>
    <n v="5"/>
    <s v="Ashford Street"/>
    <s v="OP"/>
    <n v="3.8"/>
    <s v="Ken Elford"/>
    <s v="Teodore Nugent (a1.5)"/>
    <n v="1.5"/>
    <n v="2"/>
    <n v="53"/>
    <n v="51.5"/>
    <m/>
    <n v="3"/>
    <m/>
    <x v="2"/>
    <n v="4.8"/>
    <n v="40"/>
    <n v="7"/>
    <m/>
    <s v="WON"/>
    <n v="4"/>
    <n v="2"/>
    <n v="100"/>
    <n v="400"/>
    <n v="300"/>
    <x v="0"/>
    <s v="G&lt;6-Dist&lt;1700"/>
    <s v="A"/>
    <x v="4"/>
    <x v="1"/>
    <x v="1"/>
    <n v="600"/>
    <n v="450"/>
    <n v="2"/>
    <x v="5"/>
  </r>
  <r>
    <x v="85"/>
    <s v="Randwick"/>
    <d v="1899-12-30T15:05:00"/>
    <x v="5"/>
    <n v="0"/>
    <n v="8"/>
    <n v="1400"/>
    <s v="Hcp"/>
    <m/>
    <n v="130"/>
    <n v="13"/>
    <s v="Coal Crusher"/>
    <s v="OP"/>
    <n v="2.8"/>
    <s v="Joseph Pride"/>
    <s v="Jay Ford"/>
    <m/>
    <n v="3"/>
    <n v="52"/>
    <n v="52"/>
    <m/>
    <n v="3"/>
    <n v="2"/>
    <x v="1"/>
    <n v="4"/>
    <n v="30"/>
    <n v="160"/>
    <m/>
    <m/>
    <n v="3.6"/>
    <m/>
    <n v="100"/>
    <s v=""/>
    <n v="-100"/>
    <x v="1"/>
    <s v="G&gt;=6-Dist&lt;1700"/>
    <s v="C"/>
    <x v="4"/>
    <x v="1"/>
    <x v="1"/>
    <s v=""/>
    <n v="-150"/>
    <m/>
    <x v="2"/>
  </r>
  <r>
    <x v="85"/>
    <s v="Cau"/>
    <d v="1899-12-30T16:40:00"/>
    <x v="2"/>
    <n v="11"/>
    <n v="9"/>
    <n v="1400"/>
    <s v="Hcp"/>
    <n v="84"/>
    <n v="130"/>
    <n v="14"/>
    <s v="D'Aguilar"/>
    <s v="BM"/>
    <n v="4"/>
    <s v="Patrick Payne"/>
    <s v="Billy Egan"/>
    <m/>
    <n v="12"/>
    <n v="57.5"/>
    <n v="57.5"/>
    <m/>
    <n v="1"/>
    <n v="1"/>
    <x v="1"/>
    <n v="5"/>
    <n v="35"/>
    <n v="14"/>
    <m/>
    <s v="WON"/>
    <n v="5.4"/>
    <n v="2.2999999999999998"/>
    <n v="100"/>
    <n v="540"/>
    <n v="440"/>
    <x v="0"/>
    <s v="G&lt;6-Dist&lt;1700"/>
    <s v="A"/>
    <x v="4"/>
    <x v="1"/>
    <x v="1"/>
    <n v="810"/>
    <n v="660"/>
    <m/>
    <x v="1"/>
  </r>
  <r>
    <x v="86"/>
    <s v="Flem"/>
    <d v="1899-12-30T13:00:00"/>
    <x v="4"/>
    <n v="9"/>
    <n v="3"/>
    <n v="1400"/>
    <s v="Mares"/>
    <n v="78"/>
    <n v="130"/>
    <n v="13"/>
    <s v="Bella Rouge"/>
    <s v="OP"/>
    <n v="6.5"/>
    <s v="Chris Waller"/>
    <s v="Jye McNeil"/>
    <m/>
    <n v="8"/>
    <n v="54"/>
    <n v="54"/>
    <m/>
    <n v="3"/>
    <m/>
    <x v="1"/>
    <n v="4.4000000000000004"/>
    <n v="45"/>
    <n v="12"/>
    <m/>
    <s v="WON"/>
    <n v="5.5"/>
    <n v="1.7"/>
    <n v="100"/>
    <n v="550"/>
    <n v="450"/>
    <x v="0"/>
    <s v="G&gt;=6-Dist&lt;1700"/>
    <s v="C"/>
    <x v="5"/>
    <x v="1"/>
    <x v="1"/>
    <n v="825"/>
    <n v="675"/>
    <m/>
    <x v="1"/>
  </r>
  <r>
    <x v="86"/>
    <s v="ROSEHILL"/>
    <d v="1899-12-30T15:40:00"/>
    <x v="1"/>
    <n v="3"/>
    <n v="9"/>
    <n v="1500"/>
    <s v="Hcp"/>
    <n v="78"/>
    <n v="130"/>
    <n v="14"/>
    <s v="Wicklow"/>
    <s v="M"/>
    <n v="2.4"/>
    <s v="Chris Waller"/>
    <s v="Jason Collett"/>
    <m/>
    <n v="1"/>
    <n v="57.5"/>
    <n v="57.5"/>
    <m/>
    <m/>
    <m/>
    <x v="2"/>
    <n v="5.2"/>
    <n v="20"/>
    <m/>
    <m/>
    <m/>
    <n v="4.2"/>
    <m/>
    <n v="100"/>
    <s v=""/>
    <n v="-100"/>
    <x v="1"/>
    <s v="G&gt;=6-Dist&lt;1700"/>
    <s v="C"/>
    <x v="5"/>
    <x v="1"/>
    <x v="3"/>
    <s v=""/>
    <n v="-120"/>
    <m/>
    <x v="8"/>
  </r>
  <r>
    <x v="87"/>
    <s v="Randwick"/>
    <d v="1899-12-30T12:10:00"/>
    <x v="3"/>
    <n v="3"/>
    <n v="3"/>
    <n v="1200"/>
    <s v="Hcp"/>
    <n v="78"/>
    <n v="130"/>
    <n v="3"/>
    <s v="Tamerlane"/>
    <s v="M"/>
    <n v="3.8"/>
    <s v="James Cummings"/>
    <s v="Joshua Parr"/>
    <m/>
    <n v="5"/>
    <n v="58.5"/>
    <n v="58.5"/>
    <m/>
    <n v="3"/>
    <n v="2"/>
    <x v="1"/>
    <n v="3"/>
    <n v="20"/>
    <m/>
    <m/>
    <s v="3rd"/>
    <n v="4.5999999999999996"/>
    <n v="1.8"/>
    <n v="100"/>
    <s v=""/>
    <n v="-100"/>
    <x v="1"/>
    <s v="G&lt;6-Dist&lt;1700"/>
    <s v="A"/>
    <x v="5"/>
    <x v="1"/>
    <x v="1"/>
    <s v=""/>
    <n v="-150"/>
    <m/>
    <x v="8"/>
  </r>
  <r>
    <x v="87"/>
    <s v="San-H"/>
    <d v="1899-12-30T12:25:00"/>
    <x v="6"/>
    <n v="9"/>
    <n v="2"/>
    <n v="1000"/>
    <s v="Hcp"/>
    <s v="No"/>
    <n v="130"/>
    <n v="3"/>
    <s v="Ashford Street"/>
    <s v="OP"/>
    <n v="3.6"/>
    <s v="Ken Elford"/>
    <s v="Teodore Nugent (a0)"/>
    <m/>
    <n v="3"/>
    <n v="56"/>
    <n v="56"/>
    <m/>
    <n v="1"/>
    <m/>
    <x v="1"/>
    <n v="3.4"/>
    <n v="45"/>
    <n v="8"/>
    <m/>
    <s v="WON"/>
    <n v="3.3"/>
    <n v="1.6"/>
    <n v="100"/>
    <n v="330"/>
    <n v="230"/>
    <x v="0"/>
    <s v="G&gt;=6-Dist&lt;1700"/>
    <s v="C"/>
    <x v="5"/>
    <x v="1"/>
    <x v="0"/>
    <n v="660"/>
    <n v="460"/>
    <m/>
    <x v="0"/>
  </r>
  <r>
    <x v="87"/>
    <s v="Randwick"/>
    <d v="1899-12-30T13:20:00"/>
    <x v="3"/>
    <n v="3"/>
    <n v="5"/>
    <n v="1600"/>
    <s v="Mares"/>
    <n v="78"/>
    <n v="130"/>
    <n v="3"/>
    <s v="Niffler"/>
    <s v="MOP"/>
    <n v="2.9"/>
    <s v="Chris Waller"/>
    <s v="Chris Williams (a2)"/>
    <n v="2"/>
    <n v="5"/>
    <n v="60.5"/>
    <n v="58.5"/>
    <m/>
    <n v="2"/>
    <n v="1"/>
    <x v="1"/>
    <n v="2.8"/>
    <n v="30"/>
    <n v="140"/>
    <m/>
    <s v="2nd"/>
    <n v="3.3"/>
    <n v="1.7"/>
    <n v="100"/>
    <s v=""/>
    <n v="-100"/>
    <x v="1"/>
    <s v="G&lt;6-Dist&lt;1700"/>
    <s v="A"/>
    <x v="5"/>
    <x v="1"/>
    <x v="2"/>
    <s v=""/>
    <n v="-100"/>
    <m/>
    <x v="4"/>
  </r>
  <r>
    <x v="87"/>
    <s v="San-H"/>
    <d v="1899-12-30T15:20:00"/>
    <x v="6"/>
    <n v="9"/>
    <n v="7"/>
    <n v="1600"/>
    <s v="Hcp"/>
    <n v="78"/>
    <n v="130"/>
    <n v="3"/>
    <s v="Visinari"/>
    <s v="OP"/>
    <n v="2.2000000000000002"/>
    <s v="Mick Price"/>
    <s v="Jordan Childs"/>
    <m/>
    <n v="8"/>
    <n v="61.5"/>
    <n v="61.5"/>
    <m/>
    <n v="1"/>
    <n v="4"/>
    <x v="1"/>
    <n v="3.5"/>
    <n v="45"/>
    <n v="13"/>
    <m/>
    <s v="WON"/>
    <n v="2.25"/>
    <n v="1.5"/>
    <n v="100"/>
    <n v="225"/>
    <n v="125"/>
    <x v="0"/>
    <s v="G&gt;=6-Dist&lt;1700"/>
    <s v="C"/>
    <x v="5"/>
    <x v="1"/>
    <x v="0"/>
    <n v="450"/>
    <n v="250"/>
    <m/>
    <x v="5"/>
  </r>
  <r>
    <x v="88"/>
    <s v="ROSEHILL"/>
    <d v="1899-12-30T12:10:00"/>
    <x v="2"/>
    <n v="6"/>
    <n v="3"/>
    <n v="1500"/>
    <s v="Hcp"/>
    <n v="72"/>
    <n v="130"/>
    <n v="4"/>
    <s v="Harvey'S Way"/>
    <s v="M"/>
    <n v="3.5"/>
    <s v="David Atkins"/>
    <s v="Reece Jones (a2)"/>
    <n v="2"/>
    <n v="3"/>
    <n v="57"/>
    <n v="55"/>
    <m/>
    <m/>
    <n v="3"/>
    <x v="1"/>
    <n v="3.8"/>
    <n v="20"/>
    <m/>
    <m/>
    <m/>
    <n v="4.4000000000000004"/>
    <m/>
    <n v="100"/>
    <s v=""/>
    <n v="-100"/>
    <x v="1"/>
    <s v="G&lt;6-Dist&lt;1700"/>
    <s v="A"/>
    <x v="5"/>
    <x v="1"/>
    <x v="1"/>
    <s v=""/>
    <n v="-150"/>
    <m/>
    <x v="1"/>
  </r>
  <r>
    <x v="88"/>
    <s v="Flem"/>
    <d v="1899-12-30T13:35:00"/>
    <x v="1"/>
    <n v="12"/>
    <n v="4"/>
    <n v="1420"/>
    <s v="Mares"/>
    <n v="90"/>
    <n v="130"/>
    <n v="7"/>
    <s v="Americain Angel"/>
    <s v="MB"/>
    <n v="4.5999999999999996"/>
    <s v="Danny O'Brien"/>
    <s v="Daniel Moor"/>
    <m/>
    <n v="9"/>
    <n v="54"/>
    <n v="54"/>
    <m/>
    <n v="1"/>
    <n v="3"/>
    <x v="1"/>
    <n v="3.8"/>
    <n v="45"/>
    <n v="11"/>
    <m/>
    <m/>
    <n v="4.8"/>
    <m/>
    <n v="100"/>
    <s v=""/>
    <n v="-100"/>
    <x v="0"/>
    <s v="G&gt;=6-Dist&lt;1700"/>
    <s v="C"/>
    <x v="5"/>
    <x v="1"/>
    <x v="2"/>
    <s v=""/>
    <n v="-100"/>
    <m/>
    <x v="2"/>
  </r>
  <r>
    <x v="88"/>
    <s v="Flem"/>
    <d v="1899-12-30T14:45:00"/>
    <x v="1"/>
    <n v="12"/>
    <n v="6"/>
    <n v="1420"/>
    <s v="Hcp"/>
    <s v="No"/>
    <n v="130"/>
    <n v="7"/>
    <s v="Biometric"/>
    <s v="MOP"/>
    <n v="6.5"/>
    <s v="Team Hayes"/>
    <s v="Michael Dee"/>
    <m/>
    <n v="1"/>
    <n v="54"/>
    <n v="54"/>
    <m/>
    <n v="1"/>
    <n v="4"/>
    <x v="1"/>
    <n v="4.5"/>
    <n v="40"/>
    <n v="8"/>
    <m/>
    <s v="WON"/>
    <n v="6.7"/>
    <n v="2.1"/>
    <n v="100"/>
    <n v="670"/>
    <n v="570"/>
    <x v="0"/>
    <s v="G&gt;=6-Dist&lt;1700"/>
    <s v="C"/>
    <x v="5"/>
    <x v="1"/>
    <x v="0"/>
    <n v="1340"/>
    <n v="1140"/>
    <m/>
    <x v="0"/>
  </r>
  <r>
    <x v="88"/>
    <s v="ROSEHILL"/>
    <d v="1899-12-30T15:45:00"/>
    <x v="2"/>
    <n v="6"/>
    <n v="9"/>
    <n v="1300"/>
    <s v="Mares"/>
    <n v="78"/>
    <n v="130"/>
    <n v="13"/>
    <s v="Bella Rouge"/>
    <s v="M"/>
    <n v="4.4000000000000004"/>
    <s v="Chris Waller"/>
    <s v="Tommy Berry"/>
    <m/>
    <n v="6"/>
    <n v="56"/>
    <n v="56"/>
    <m/>
    <n v="2"/>
    <m/>
    <x v="2"/>
    <n v="4.0999999999999996"/>
    <n v="20"/>
    <m/>
    <m/>
    <s v="WON"/>
    <n v="4.5999999999999996"/>
    <n v="1.8"/>
    <n v="100"/>
    <n v="459.99999999999994"/>
    <n v="359.99999999999994"/>
    <x v="1"/>
    <s v="G&lt;6-Dist&lt;1700"/>
    <s v="A"/>
    <x v="5"/>
    <x v="1"/>
    <x v="2"/>
    <n v="459.99999999999994"/>
    <n v="359.99999999999994"/>
    <m/>
    <x v="2"/>
  </r>
  <r>
    <x v="88"/>
    <s v="Flem"/>
    <d v="1899-12-30T16:00:00"/>
    <x v="1"/>
    <n v="12"/>
    <n v="8"/>
    <n v="1630"/>
    <s v="Hcp"/>
    <n v="90"/>
    <n v="130"/>
    <n v="9"/>
    <s v="D'Aguilar"/>
    <s v="M"/>
    <n v="4.8"/>
    <s v="Patrick Payne"/>
    <s v="Billy Egan"/>
    <m/>
    <n v="2"/>
    <n v="57.5"/>
    <n v="57.5"/>
    <m/>
    <n v="1"/>
    <n v="1"/>
    <x v="1"/>
    <n v="4.4000000000000004"/>
    <n v="40"/>
    <n v="12"/>
    <m/>
    <m/>
    <n v="4.5999999999999996"/>
    <m/>
    <n v="100"/>
    <s v=""/>
    <n v="-100"/>
    <x v="0"/>
    <s v="G&gt;=6-Dist&lt;1700"/>
    <s v="C"/>
    <x v="5"/>
    <x v="1"/>
    <x v="2"/>
    <s v=""/>
    <n v="-100"/>
    <n v="2"/>
    <x v="2"/>
  </r>
  <r>
    <x v="88"/>
    <s v="Flem"/>
    <d v="1899-12-30T16:00:00"/>
    <x v="1"/>
    <n v="12"/>
    <n v="8"/>
    <n v="1630"/>
    <s v="Hcp"/>
    <n v="90"/>
    <n v="130"/>
    <n v="8"/>
    <s v="Tuvalu"/>
    <s v="OP"/>
    <n v="6"/>
    <s v="Lindsey Smith"/>
    <s v="Jarrod Fry"/>
    <m/>
    <n v="11"/>
    <n v="58"/>
    <n v="58"/>
    <m/>
    <n v="5"/>
    <m/>
    <x v="2"/>
    <n v="5.5"/>
    <n v="30"/>
    <n v="12"/>
    <m/>
    <s v="WON"/>
    <n v="8"/>
    <n v="2.2000000000000002"/>
    <n v="100"/>
    <n v="800"/>
    <n v="700"/>
    <x v="0"/>
    <s v="G&gt;=6-Dist&lt;1700"/>
    <s v="C"/>
    <x v="5"/>
    <x v="1"/>
    <x v="2"/>
    <n v="800"/>
    <n v="700"/>
    <n v="2"/>
    <x v="6"/>
  </r>
  <r>
    <x v="88"/>
    <s v="Flem"/>
    <d v="1899-12-30T16:33:00"/>
    <x v="1"/>
    <n v="12"/>
    <n v="9"/>
    <n v="1100"/>
    <s v="Hcp"/>
    <s v="No"/>
    <n v="130"/>
    <n v="11"/>
    <s v="Zac De Boss"/>
    <s v="OP"/>
    <n v="5"/>
    <s v="Simon Zahra"/>
    <s v="Matt Cartwright (a0)"/>
    <m/>
    <n v="10"/>
    <n v="54"/>
    <n v="54"/>
    <m/>
    <n v="1"/>
    <n v="5"/>
    <x v="2"/>
    <n v="4.5"/>
    <n v="40"/>
    <n v="10"/>
    <m/>
    <s v="WON"/>
    <n v="4.8"/>
    <n v="2"/>
    <n v="100"/>
    <n v="480"/>
    <n v="380"/>
    <x v="0"/>
    <s v="G&gt;=6-Dist&lt;1700"/>
    <s v="C"/>
    <x v="5"/>
    <x v="1"/>
    <x v="0"/>
    <n v="960"/>
    <n v="760"/>
    <m/>
    <x v="0"/>
  </r>
  <r>
    <x v="89"/>
    <s v="Cau"/>
    <d v="1899-12-30T13:00:00"/>
    <x v="4"/>
    <n v="0"/>
    <n v="3"/>
    <n v="1100"/>
    <s v="Mares"/>
    <n v="84"/>
    <n v="130"/>
    <n v="10"/>
    <s v="Dance To Dubai"/>
    <s v="LOP"/>
    <n v="3.2"/>
    <s v="Peter G Moody"/>
    <s v="Carleen Hefel (a2)"/>
    <n v="2"/>
    <n v="1"/>
    <n v="55"/>
    <n v="53"/>
    <m/>
    <n v="1"/>
    <n v="3"/>
    <x v="0"/>
    <n v="5.5"/>
    <n v="30"/>
    <n v="11"/>
    <m/>
    <s v="2nd"/>
    <n v="4.2"/>
    <n v="1.9"/>
    <n v="100"/>
    <s v=""/>
    <n v="-100"/>
    <x v="0"/>
    <s v="G&gt;=6-Dist&lt;1700"/>
    <s v="C"/>
    <x v="5"/>
    <x v="1"/>
    <x v="0"/>
    <s v=""/>
    <n v="-200"/>
    <m/>
    <x v="0"/>
  </r>
  <r>
    <x v="89"/>
    <s v="Randwick"/>
    <d v="1899-12-30T13:20:00"/>
    <x v="3"/>
    <n v="6"/>
    <n v="5"/>
    <n v="1800"/>
    <s v="Mares"/>
    <n v="78"/>
    <n v="130"/>
    <n v="1"/>
    <s v="Niffler"/>
    <s v="OP"/>
    <n v="2.4"/>
    <s v="Chris Waller"/>
    <s v="Chris Williams (a2)"/>
    <n v="2"/>
    <n v="4"/>
    <n v="61.5"/>
    <n v="59.5"/>
    <m/>
    <n v="1"/>
    <n v="1"/>
    <x v="1"/>
    <n v="1.8"/>
    <n v="30"/>
    <n v="140"/>
    <m/>
    <m/>
    <n v="3"/>
    <m/>
    <n v="100"/>
    <s v=""/>
    <n v="-100"/>
    <x v="1"/>
    <s v="G&lt;6-Dist&gt;=1700"/>
    <s v="B"/>
    <x v="5"/>
    <x v="1"/>
    <x v="2"/>
    <s v=""/>
    <n v="-100"/>
    <m/>
    <x v="4"/>
  </r>
  <r>
    <x v="89"/>
    <s v="Randwick"/>
    <d v="1899-12-30T13:55:00"/>
    <x v="3"/>
    <n v="6"/>
    <n v="6"/>
    <n v="2600"/>
    <s v="Hcp"/>
    <n v="90"/>
    <n v="130"/>
    <n v="6"/>
    <s v="Shameless Miss"/>
    <s v="OP"/>
    <n v="2.6"/>
    <s v="Chris Waller"/>
    <s v="Tyler Schiller (a2)"/>
    <n v="2"/>
    <n v="2"/>
    <n v="52.5"/>
    <n v="50.5"/>
    <m/>
    <n v="2"/>
    <n v="1"/>
    <x v="1"/>
    <n v="1.9"/>
    <n v="30"/>
    <n v="140"/>
    <m/>
    <s v="WON"/>
    <n v="2.7"/>
    <n v="1.5"/>
    <n v="100"/>
    <n v="270"/>
    <n v="170"/>
    <x v="1"/>
    <s v="G&lt;6-Dist&gt;=1700"/>
    <s v="B"/>
    <x v="5"/>
    <x v="1"/>
    <x v="1"/>
    <n v="405"/>
    <n v="255"/>
    <m/>
    <x v="8"/>
  </r>
  <r>
    <x v="89"/>
    <s v="Cau"/>
    <d v="1899-12-30T16:33:00"/>
    <x v="4"/>
    <n v="0"/>
    <n v="9"/>
    <n v="1400"/>
    <s v="Hcp"/>
    <n v="84"/>
    <n v="130"/>
    <n v="11"/>
    <s v="He'S Our Bonneval"/>
    <s v="M"/>
    <n v="4.8"/>
    <s v="Trent Busuttin "/>
    <s v="Craig Newitt"/>
    <m/>
    <n v="9"/>
    <n v="55.5"/>
    <n v="55.5"/>
    <m/>
    <n v="3"/>
    <m/>
    <x v="2"/>
    <n v="5"/>
    <n v="35"/>
    <n v="14"/>
    <m/>
    <s v="WON"/>
    <n v="5.5"/>
    <n v="2.2000000000000002"/>
    <n v="100"/>
    <n v="550"/>
    <n v="450"/>
    <x v="0"/>
    <s v="G&gt;=6-Dist&lt;1700"/>
    <s v="C"/>
    <x v="5"/>
    <x v="1"/>
    <x v="2"/>
    <n v="550"/>
    <n v="450"/>
    <n v="2"/>
    <x v="2"/>
  </r>
  <r>
    <x v="89"/>
    <s v="Cau"/>
    <d v="1899-12-30T16:33:00"/>
    <x v="4"/>
    <n v="0"/>
    <n v="9"/>
    <n v="1400"/>
    <s v="Hcp"/>
    <n v="84"/>
    <n v="130"/>
    <n v="4"/>
    <s v="Mr Exclusive"/>
    <s v="OPM"/>
    <n v="7.5"/>
    <s v="Matthew Brown"/>
    <s v="Beau Mertens"/>
    <m/>
    <n v="11"/>
    <n v="58.5"/>
    <n v="58.5"/>
    <m/>
    <n v="4"/>
    <m/>
    <x v="0"/>
    <n v="5.4"/>
    <n v="30"/>
    <n v="14"/>
    <m/>
    <m/>
    <n v="7.5"/>
    <m/>
    <n v="100"/>
    <s v=""/>
    <n v="-100"/>
    <x v="0"/>
    <s v="G&gt;=6-Dist&lt;1700"/>
    <s v="C"/>
    <x v="5"/>
    <x v="1"/>
    <x v="2"/>
    <s v=""/>
    <n v="-100"/>
    <n v="2"/>
    <x v="6"/>
  </r>
  <r>
    <x v="90"/>
    <s v="Flem"/>
    <d v="1899-12-30T11:50:00"/>
    <x v="4"/>
    <n v="0"/>
    <n v="1"/>
    <n v="1400"/>
    <s v="Mares"/>
    <n v="84"/>
    <n v="150"/>
    <n v="7"/>
    <s v="Megamea"/>
    <s v="OP"/>
    <n v="3.4"/>
    <s v="Luke Oliver"/>
    <s v="Daniel Stackhouse"/>
    <m/>
    <n v="2"/>
    <n v="54"/>
    <n v="54"/>
    <m/>
    <n v="1"/>
    <n v="5"/>
    <x v="1"/>
    <n v="4.0999999999999996"/>
    <n v="45"/>
    <n v="9"/>
    <m/>
    <s v="WON"/>
    <n v="3.4"/>
    <n v="1.4"/>
    <n v="100"/>
    <n v="340"/>
    <n v="240"/>
    <x v="0"/>
    <s v="G&gt;=6-Dist&lt;1700"/>
    <s v="C"/>
    <x v="6"/>
    <x v="1"/>
    <x v="1"/>
    <n v="510"/>
    <n v="360"/>
    <m/>
    <x v="1"/>
  </r>
  <r>
    <x v="91"/>
    <s v="Randwick"/>
    <d v="1899-12-30T14:35:00"/>
    <x v="6"/>
    <n v="9"/>
    <n v="7"/>
    <n v="1200"/>
    <s v="Hcp"/>
    <n v="88"/>
    <n v="150"/>
    <n v="11"/>
    <s v="Waihaha Falls"/>
    <s v="OP"/>
    <n v="2.1"/>
    <s v="John O'Shea"/>
    <s v="Reece Jones (a2)"/>
    <n v="2"/>
    <n v="4"/>
    <n v="54.5"/>
    <n v="52.5"/>
    <m/>
    <n v="1"/>
    <n v="3"/>
    <x v="1"/>
    <n v="2.4"/>
    <n v="20"/>
    <m/>
    <m/>
    <s v="WON"/>
    <n v="2.25"/>
    <n v="1.3"/>
    <n v="100"/>
    <n v="225"/>
    <n v="125"/>
    <x v="1"/>
    <s v="G&gt;=6-Dist&lt;1700"/>
    <s v="C"/>
    <x v="6"/>
    <x v="1"/>
    <x v="1"/>
    <n v="337.5"/>
    <n v="187.5"/>
    <m/>
    <x v="2"/>
  </r>
  <r>
    <x v="91"/>
    <s v="Cau"/>
    <d v="1899-12-30T16:10:00"/>
    <x v="1"/>
    <n v="3"/>
    <n v="8"/>
    <n v="1100"/>
    <s v="Wfa"/>
    <s v="WFA"/>
    <n v="200"/>
    <n v="4"/>
    <s v="Oxley Road"/>
    <s v="OPL"/>
    <n v="2.8"/>
    <s v="Peter G Moody"/>
    <s v="Luke Nolen"/>
    <m/>
    <n v="5"/>
    <n v="58.5"/>
    <n v="58.5"/>
    <m/>
    <n v="2"/>
    <n v="1"/>
    <x v="1"/>
    <n v="3.6"/>
    <n v="45"/>
    <n v="10"/>
    <m/>
    <m/>
    <n v="2.9"/>
    <m/>
    <n v="100"/>
    <s v=""/>
    <n v="-100"/>
    <x v="0"/>
    <s v="G&gt;=6-Dist&lt;1700"/>
    <s v="C"/>
    <x v="6"/>
    <x v="1"/>
    <x v="5"/>
    <s v=""/>
    <n v="-170"/>
    <n v="2"/>
    <x v="5"/>
  </r>
  <r>
    <x v="91"/>
    <s v="Cau"/>
    <d v="1899-12-30T16:10:00"/>
    <x v="1"/>
    <n v="3"/>
    <n v="8"/>
    <n v="1100"/>
    <s v="Wfa"/>
    <s v="WFA"/>
    <n v="200"/>
    <n v="8"/>
    <s v="Mileva"/>
    <s v="OPL"/>
    <n v="3.7"/>
    <s v="Phillip Stokes"/>
    <s v="Daniel Moor"/>
    <m/>
    <n v="3"/>
    <n v="56.5"/>
    <n v="56.5"/>
    <m/>
    <n v="3"/>
    <n v="3"/>
    <x v="2"/>
    <n v="4.5"/>
    <n v="40"/>
    <n v="10"/>
    <m/>
    <s v="WON"/>
    <n v="4.7"/>
    <n v="2"/>
    <n v="100"/>
    <n v="470"/>
    <n v="370"/>
    <x v="0"/>
    <s v="G&gt;=6-Dist&lt;1700"/>
    <s v="C"/>
    <x v="6"/>
    <x v="1"/>
    <x v="2"/>
    <n v="470"/>
    <n v="370"/>
    <n v="2"/>
    <x v="2"/>
  </r>
  <r>
    <x v="91"/>
    <s v="Cau"/>
    <d v="1899-12-30T16:42:00"/>
    <x v="1"/>
    <n v="3"/>
    <n v="9"/>
    <n v="1400"/>
    <s v="Hcp"/>
    <n v="100"/>
    <n v="130"/>
    <n v="15"/>
    <s v="He'S Our Bonneval"/>
    <s v="MOP"/>
    <n v="4"/>
    <s v="Trent Busuttin "/>
    <s v="Craig Newitt"/>
    <m/>
    <n v="5"/>
    <n v="53"/>
    <n v="53"/>
    <m/>
    <n v="1"/>
    <n v="1"/>
    <x v="1"/>
    <n v="5"/>
    <n v="35"/>
    <n v="16"/>
    <m/>
    <s v="3rd"/>
    <n v="5.5"/>
    <n v="2.5"/>
    <n v="100"/>
    <s v=""/>
    <n v="-100"/>
    <x v="0"/>
    <s v="G&gt;=6-Dist&lt;1700"/>
    <s v="C"/>
    <x v="6"/>
    <x v="1"/>
    <x v="1"/>
    <s v=""/>
    <n v="-150"/>
    <m/>
    <x v="1"/>
  </r>
  <r>
    <x v="92"/>
    <s v="Cau"/>
    <d v="1899-12-30T16:52:00"/>
    <x v="3"/>
    <n v="6"/>
    <n v="9"/>
    <n v="1400"/>
    <s v="Hcp"/>
    <n v="78"/>
    <n v="130"/>
    <n v="11"/>
    <s v="Mayfair Spirit"/>
    <s v="OPM"/>
    <n v="9"/>
    <s v="Ciaron Maher "/>
    <s v="Jamie Kah"/>
    <m/>
    <n v="8"/>
    <n v="59"/>
    <n v="59"/>
    <m/>
    <m/>
    <m/>
    <x v="2"/>
    <n v="5"/>
    <n v="35"/>
    <n v="16"/>
    <m/>
    <s v="3rd"/>
    <n v="7.5"/>
    <n v="2.7"/>
    <n v="100"/>
    <s v=""/>
    <n v="-100"/>
    <x v="0"/>
    <s v="G&lt;6-Dist&lt;1700"/>
    <s v="A"/>
    <x v="6"/>
    <x v="1"/>
    <x v="2"/>
    <s v=""/>
    <n v="-100"/>
    <m/>
    <x v="4"/>
  </r>
  <r>
    <x v="93"/>
    <s v="ROSEHILL"/>
    <d v="1899-12-30T12:30:00"/>
    <x v="5"/>
    <n v="4"/>
    <n v="3"/>
    <n v="1300"/>
    <s v="Hcp"/>
    <n v="72"/>
    <n v="100"/>
    <n v="7"/>
    <s v="Bartoselli"/>
    <s v="OPM"/>
    <n v="2.9"/>
    <s v="John Thompson"/>
    <s v="Nash Rawiller"/>
    <m/>
    <n v="5"/>
    <n v="57.5"/>
    <n v="57.5"/>
    <m/>
    <n v="2"/>
    <n v="4"/>
    <x v="2"/>
    <n v="4.2"/>
    <n v="20"/>
    <m/>
    <m/>
    <s v="3rd"/>
    <n v="3"/>
    <n v="1.6"/>
    <n v="100"/>
    <s v=""/>
    <n v="-100"/>
    <x v="1"/>
    <s v="G&gt;=6-Dist&lt;1700"/>
    <s v="C"/>
    <x v="6"/>
    <x v="1"/>
    <x v="0"/>
    <s v=""/>
    <n v="-200"/>
    <m/>
    <x v="5"/>
  </r>
  <r>
    <x v="94"/>
    <s v="Flem"/>
    <d v="1899-12-30T12:45:00"/>
    <x v="4"/>
    <n v="10"/>
    <n v="2"/>
    <n v="1410"/>
    <s v="Mares"/>
    <n v="84"/>
    <n v="130"/>
    <n v="3"/>
    <s v="Quintello"/>
    <s v="OPM"/>
    <n v="2.5"/>
    <s v="Ciaron Maher "/>
    <s v="Mark Zahra"/>
    <m/>
    <n v="8"/>
    <n v="58.5"/>
    <n v="58.5"/>
    <m/>
    <n v="1"/>
    <n v="3"/>
    <x v="2"/>
    <n v="5"/>
    <n v="35"/>
    <n v="9"/>
    <m/>
    <m/>
    <n v="3.1"/>
    <m/>
    <n v="100"/>
    <s v=""/>
    <n v="-100"/>
    <x v="0"/>
    <s v="G&gt;=6-Dist&lt;1700"/>
    <s v="C"/>
    <x v="7"/>
    <x v="2"/>
    <x v="0"/>
    <s v=""/>
    <n v="-200"/>
    <m/>
    <x v="5"/>
  </r>
  <r>
    <x v="94"/>
    <s v="Randwick"/>
    <d v="1899-12-30T13:40:00"/>
    <x v="4"/>
    <n v="0"/>
    <n v="5"/>
    <n v="1300"/>
    <s v="Hcp"/>
    <n v="78"/>
    <n v="150"/>
    <n v="7"/>
    <s v="Pizarro"/>
    <s v="M"/>
    <n v="2.9"/>
    <s v="John O'Shea"/>
    <s v="Tommy Berry"/>
    <m/>
    <n v="2"/>
    <n v="57.5"/>
    <n v="57.5"/>
    <m/>
    <n v="1"/>
    <n v="1"/>
    <x v="2"/>
    <n v="5.2"/>
    <n v="20"/>
    <m/>
    <m/>
    <s v="3rd"/>
    <n v="2.9"/>
    <n v="1.4"/>
    <n v="100"/>
    <s v=""/>
    <n v="-100"/>
    <x v="1"/>
    <s v="G&gt;=6-Dist&lt;1700"/>
    <s v="C"/>
    <x v="7"/>
    <x v="2"/>
    <x v="3"/>
    <s v=""/>
    <n v="-120"/>
    <m/>
    <x v="4"/>
  </r>
  <r>
    <x v="94"/>
    <s v="Flem"/>
    <d v="1899-12-30T15:15:00"/>
    <x v="4"/>
    <n v="10"/>
    <n v="6"/>
    <n v="1620"/>
    <s v="Hcp"/>
    <n v="84"/>
    <n v="130"/>
    <n v="6"/>
    <s v="Here To Shock"/>
    <s v="LOP"/>
    <n v="3.2"/>
    <s v="Brent Stanley"/>
    <s v="Damien Oliver"/>
    <m/>
    <n v="3"/>
    <n v="58"/>
    <n v="58"/>
    <m/>
    <n v="3"/>
    <n v="3"/>
    <x v="2"/>
    <n v="5"/>
    <n v="35"/>
    <n v="11"/>
    <m/>
    <m/>
    <n v="3.6"/>
    <m/>
    <n v="100"/>
    <s v=""/>
    <n v="-100"/>
    <x v="0"/>
    <s v="G&gt;=6-Dist&lt;1700"/>
    <s v="C"/>
    <x v="7"/>
    <x v="2"/>
    <x v="2"/>
    <s v=""/>
    <n v="-100"/>
    <m/>
    <x v="2"/>
  </r>
  <r>
    <x v="94"/>
    <s v="Flem"/>
    <d v="1899-12-30T16:30:00"/>
    <x v="4"/>
    <n v="10"/>
    <n v="8"/>
    <n v="1410"/>
    <s v="Hcp"/>
    <s v="No"/>
    <n v="150"/>
    <n v="4"/>
    <s v="Nicolini Vito"/>
    <s v="MOP"/>
    <n v="2.25"/>
    <s v="Team Hayes"/>
    <s v="Daniel Stackhouse"/>
    <m/>
    <n v="4"/>
    <n v="55.5"/>
    <n v="55.5"/>
    <m/>
    <n v="1"/>
    <n v="2"/>
    <x v="1"/>
    <n v="2.8"/>
    <n v="45"/>
    <n v="10"/>
    <m/>
    <m/>
    <n v="2.1"/>
    <m/>
    <n v="100"/>
    <s v=""/>
    <n v="-100"/>
    <x v="0"/>
    <s v="G&gt;=6-Dist&lt;1700"/>
    <s v="C"/>
    <x v="7"/>
    <x v="2"/>
    <x v="4"/>
    <s v=""/>
    <n v="-140"/>
    <n v="2"/>
    <x v="4"/>
  </r>
  <r>
    <x v="94"/>
    <s v="Flem"/>
    <d v="1899-12-30T16:30:00"/>
    <x v="4"/>
    <n v="10"/>
    <n v="8"/>
    <n v="1410"/>
    <s v="Hcp"/>
    <s v="No"/>
    <n v="150"/>
    <n v="8"/>
    <s v="Zoltan"/>
    <s v="M"/>
    <n v="5.5"/>
    <s v="Symon Wilde"/>
    <s v="Linda Meech"/>
    <m/>
    <n v="7"/>
    <n v="54"/>
    <n v="54"/>
    <m/>
    <n v="2"/>
    <n v="5"/>
    <x v="2"/>
    <n v="5.5"/>
    <n v="30"/>
    <n v="10"/>
    <m/>
    <m/>
    <n v="9"/>
    <m/>
    <n v="100"/>
    <s v=""/>
    <n v="-100"/>
    <x v="0"/>
    <s v="G&gt;=6-Dist&lt;1700"/>
    <s v="C"/>
    <x v="7"/>
    <x v="2"/>
    <x v="2"/>
    <s v=""/>
    <n v="-100"/>
    <n v="2"/>
    <x v="6"/>
  </r>
  <r>
    <x v="94"/>
    <s v="Flem"/>
    <d v="1899-12-30T17:05:00"/>
    <x v="4"/>
    <n v="10"/>
    <n v="9"/>
    <n v="1100"/>
    <s v="Hcp"/>
    <n v="84"/>
    <n v="130"/>
    <n v="10"/>
    <s v="Fire"/>
    <s v="OP"/>
    <n v="2.2999999999999998"/>
    <s v="Team Hawkes"/>
    <s v="Damien Thornton"/>
    <m/>
    <n v="7"/>
    <n v="54"/>
    <n v="54"/>
    <m/>
    <n v="3"/>
    <m/>
    <x v="1"/>
    <n v="4.2"/>
    <n v="40"/>
    <n v="12"/>
    <m/>
    <s v="2nd"/>
    <n v="2.25"/>
    <n v="1.5"/>
    <n v="100"/>
    <s v=""/>
    <n v="-100"/>
    <x v="0"/>
    <s v="G&gt;=6-Dist&lt;1700"/>
    <s v="C"/>
    <x v="7"/>
    <x v="2"/>
    <x v="1"/>
    <s v=""/>
    <n v="-150"/>
    <n v="2"/>
    <x v="2"/>
  </r>
  <r>
    <x v="94"/>
    <s v="Flem"/>
    <d v="1899-12-30T17:05:00"/>
    <x v="4"/>
    <n v="10"/>
    <n v="9"/>
    <n v="1100"/>
    <s v="Hcp"/>
    <n v="84"/>
    <n v="130"/>
    <n v="9"/>
    <s v="Chain Of Lightning"/>
    <s v="LOP"/>
    <n v="4.4000000000000004"/>
    <s v="Peter G Moody"/>
    <s v="Jamie Kah"/>
    <m/>
    <n v="11"/>
    <n v="54"/>
    <n v="54"/>
    <m/>
    <n v="2"/>
    <n v="1"/>
    <x v="2"/>
    <n v="4.5"/>
    <n v="40"/>
    <n v="12"/>
    <m/>
    <s v="WON"/>
    <n v="4.5999999999999996"/>
    <n v="1.6"/>
    <n v="100"/>
    <n v="459.99999999999994"/>
    <n v="359.99999999999994"/>
    <x v="0"/>
    <s v="G&gt;=6-Dist&lt;1700"/>
    <s v="C"/>
    <x v="7"/>
    <x v="2"/>
    <x v="2"/>
    <n v="459.99999999999994"/>
    <n v="359.99999999999994"/>
    <n v="2"/>
    <x v="2"/>
  </r>
  <r>
    <x v="95"/>
    <s v="Cau"/>
    <d v="1899-12-30T12:10:00"/>
    <x v="2"/>
    <n v="9"/>
    <n v="1"/>
    <n v="1600"/>
    <s v="Hcp"/>
    <s v="No"/>
    <n v="200"/>
    <n v="7"/>
    <s v="Jimmy The Bear"/>
    <s v="OP"/>
    <n v="3.2"/>
    <s v="Patrick Payne"/>
    <s v="Billy Egan"/>
    <m/>
    <n v="5"/>
    <n v="54"/>
    <n v="54"/>
    <m/>
    <n v="1"/>
    <n v="1"/>
    <x v="1"/>
    <n v="3.6"/>
    <n v="45"/>
    <n v="7"/>
    <m/>
    <s v="WON"/>
    <n v="3.6"/>
    <n v="2"/>
    <n v="100"/>
    <n v="360"/>
    <n v="260"/>
    <x v="0"/>
    <s v="G&lt;6-Dist&lt;1700"/>
    <s v="A"/>
    <x v="7"/>
    <x v="2"/>
    <x v="0"/>
    <n v="720"/>
    <n v="520"/>
    <m/>
    <x v="0"/>
  </r>
  <r>
    <x v="95"/>
    <s v="Cau"/>
    <d v="1899-12-30T12:45:00"/>
    <x v="2"/>
    <n v="9"/>
    <n v="2"/>
    <n v="1600"/>
    <s v="Mares"/>
    <n v="78"/>
    <n v="130"/>
    <n v="3"/>
    <s v="Thalassophile"/>
    <s v="MB"/>
    <n v="6"/>
    <s v="Chris Waller"/>
    <s v="Brett Prebble"/>
    <m/>
    <n v="1"/>
    <n v="58.5"/>
    <n v="58.5"/>
    <m/>
    <n v="1"/>
    <n v="3"/>
    <x v="1"/>
    <n v="4.2"/>
    <n v="40"/>
    <n v="12"/>
    <m/>
    <m/>
    <n v="6"/>
    <m/>
    <n v="100"/>
    <s v=""/>
    <n v="-100"/>
    <x v="0"/>
    <s v="G&lt;6-Dist&lt;1700"/>
    <s v="A"/>
    <x v="7"/>
    <x v="2"/>
    <x v="2"/>
    <s v=""/>
    <n v="-100"/>
    <m/>
    <x v="3"/>
  </r>
  <r>
    <x v="95"/>
    <s v="Cau"/>
    <d v="1899-12-30T13:20:00"/>
    <x v="2"/>
    <n v="9"/>
    <n v="3"/>
    <n v="1100"/>
    <s v="Mares"/>
    <n v="90"/>
    <n v="150"/>
    <n v="3"/>
    <s v="Hellfest"/>
    <s v="OP"/>
    <n v="5.5"/>
    <s v="James Cummings"/>
    <s v="Jamie Kah"/>
    <m/>
    <n v="3"/>
    <n v="57"/>
    <n v="57"/>
    <m/>
    <n v="2"/>
    <n v="2"/>
    <x v="1"/>
    <n v="3"/>
    <n v="45"/>
    <n v="7"/>
    <m/>
    <s v="2nd"/>
    <n v="5.5"/>
    <n v="2.8"/>
    <n v="100"/>
    <s v=""/>
    <n v="-100"/>
    <x v="0"/>
    <s v="G&lt;6-Dist&lt;1700"/>
    <s v="A"/>
    <x v="7"/>
    <x v="2"/>
    <x v="2"/>
    <s v=""/>
    <n v="-100"/>
    <m/>
    <x v="5"/>
  </r>
  <r>
    <x v="95"/>
    <s v="Cau"/>
    <d v="1899-12-30T16:35:00"/>
    <x v="2"/>
    <n v="9"/>
    <n v="8"/>
    <n v="1400"/>
    <s v="Wfa"/>
    <s v="WFA"/>
    <n v="300"/>
    <n v="2"/>
    <s v="Mr Brightside"/>
    <s v="B"/>
    <n v="3.5"/>
    <s v="Team Hayes"/>
    <s v="Craig Williams"/>
    <m/>
    <n v="4"/>
    <n v="59"/>
    <n v="59"/>
    <m/>
    <n v="1"/>
    <m/>
    <x v="1"/>
    <n v="4.5"/>
    <n v="40"/>
    <n v="9"/>
    <m/>
    <s v="WON"/>
    <n v="4"/>
    <n v="1.2"/>
    <n v="100"/>
    <n v="400"/>
    <n v="300"/>
    <x v="0"/>
    <s v="G&lt;6-Dist&lt;1700"/>
    <s v="A"/>
    <x v="7"/>
    <x v="2"/>
    <x v="1"/>
    <n v="600"/>
    <n v="450"/>
    <m/>
    <x v="1"/>
  </r>
  <r>
    <x v="96"/>
    <s v="Randwick"/>
    <d v="1899-12-30T12:05:00"/>
    <x v="3"/>
    <n v="3"/>
    <n v="2"/>
    <n v="2400"/>
    <s v="Hcp"/>
    <n v="78"/>
    <n v="150"/>
    <n v="2"/>
    <s v="Strawberry Rock"/>
    <s v="M"/>
    <n v="3"/>
    <s v="Maher &amp; Eustace"/>
    <s v="James McDonald"/>
    <m/>
    <n v="3"/>
    <n v="59.5"/>
    <n v="59.5"/>
    <m/>
    <n v="5"/>
    <n v="1"/>
    <x v="2"/>
    <n v="5.4"/>
    <n v="20"/>
    <m/>
    <m/>
    <s v="3rd"/>
    <n v="2.8"/>
    <n v="1.4"/>
    <n v="100"/>
    <s v=""/>
    <n v="-100"/>
    <x v="1"/>
    <s v="G&lt;6-Dist&gt;=1700"/>
    <s v="B"/>
    <x v="7"/>
    <x v="2"/>
    <x v="3"/>
    <s v=""/>
    <n v="-120"/>
    <m/>
    <x v="4"/>
  </r>
  <r>
    <x v="96"/>
    <s v="MV"/>
    <d v="1899-12-30T14:05:00"/>
    <x v="5"/>
    <n v="5"/>
    <n v="3"/>
    <n v="1500"/>
    <s v="Hcp"/>
    <s v="No"/>
    <n v="150"/>
    <n v="3"/>
    <s v="Lackeen"/>
    <s v="OP"/>
    <n v="2.7"/>
    <s v="James Cummings"/>
    <s v="Craig Williams"/>
    <m/>
    <n v="5"/>
    <n v="57.5"/>
    <n v="57.5"/>
    <m/>
    <n v="1"/>
    <n v="3"/>
    <x v="0"/>
    <n v="5.6"/>
    <n v="30"/>
    <n v="8"/>
    <m/>
    <s v="2nd"/>
    <n v="3.3"/>
    <n v="1.4"/>
    <n v="100"/>
    <s v=""/>
    <n v="-100"/>
    <x v="0"/>
    <s v="G&gt;=6-Dist&lt;1700"/>
    <s v="C"/>
    <x v="7"/>
    <x v="2"/>
    <x v="2"/>
    <s v=""/>
    <n v="-100"/>
    <m/>
    <x v="4"/>
  </r>
  <r>
    <x v="96"/>
    <s v="Randwick"/>
    <d v="1899-12-30T14:25:00"/>
    <x v="3"/>
    <n v="3"/>
    <n v="6"/>
    <n v="2000"/>
    <s v="Hcp"/>
    <m/>
    <n v="200"/>
    <n v="3"/>
    <s v="Lord Ardmore"/>
    <s v="OP"/>
    <n v="2.6"/>
    <s v="Chris Waller"/>
    <s v="Hugh Bowman"/>
    <m/>
    <n v="4"/>
    <n v="56"/>
    <n v="56"/>
    <m/>
    <n v="2"/>
    <n v="1"/>
    <x v="1"/>
    <n v="4.2"/>
    <n v="30"/>
    <n v="100"/>
    <m/>
    <s v="3rd"/>
    <n v="3.3"/>
    <n v="1.5"/>
    <n v="100"/>
    <s v=""/>
    <n v="-100"/>
    <x v="1"/>
    <s v="G&lt;6-Dist&gt;=1700"/>
    <s v="B"/>
    <x v="7"/>
    <x v="2"/>
    <x v="1"/>
    <s v=""/>
    <n v="-150"/>
    <m/>
    <x v="8"/>
  </r>
  <r>
    <x v="96"/>
    <s v="Randwick"/>
    <d v="1899-12-30T15:05:00"/>
    <x v="3"/>
    <n v="3"/>
    <n v="7"/>
    <n v="1100"/>
    <s v="Mares"/>
    <m/>
    <n v="200"/>
    <n v="10"/>
    <s v="Zapateo"/>
    <s v="M"/>
    <n v="2.7"/>
    <s v="James Cummings"/>
    <s v="Rachel King"/>
    <m/>
    <n v="4"/>
    <n v="53"/>
    <n v="53"/>
    <m/>
    <n v="3"/>
    <n v="1"/>
    <x v="2"/>
    <n v="3.9"/>
    <n v="20"/>
    <m/>
    <m/>
    <s v="WON"/>
    <n v="2.8"/>
    <n v="1.4"/>
    <n v="100"/>
    <n v="280"/>
    <n v="180"/>
    <x v="1"/>
    <s v="G&lt;6-Dist&lt;1700"/>
    <s v="A"/>
    <x v="7"/>
    <x v="2"/>
    <x v="5"/>
    <n v="475.99999999999994"/>
    <n v="305.99999999999994"/>
    <m/>
    <x v="5"/>
  </r>
  <r>
    <x v="96"/>
    <s v="MV"/>
    <d v="1899-12-30T17:15:00"/>
    <x v="5"/>
    <n v="5"/>
    <n v="8"/>
    <n v="1000"/>
    <s v="Hcp"/>
    <s v="SW"/>
    <n v="175"/>
    <n v="5"/>
    <s v="Bella Nipotina"/>
    <s v="MB"/>
    <n v="3.9"/>
    <s v="Ciaron Maher "/>
    <s v="Craig Williams"/>
    <m/>
    <n v="5"/>
    <n v="57"/>
    <n v="57"/>
    <m/>
    <n v="4"/>
    <n v="2"/>
    <x v="1"/>
    <n v="3.8"/>
    <n v="40"/>
    <n v="6"/>
    <m/>
    <s v="WON"/>
    <n v="3.1"/>
    <n v="1.6"/>
    <n v="100"/>
    <n v="310"/>
    <n v="210"/>
    <x v="0"/>
    <s v="G&gt;=6-Dist&lt;1700"/>
    <s v="C"/>
    <x v="7"/>
    <x v="2"/>
    <x v="2"/>
    <n v="310"/>
    <n v="210"/>
    <m/>
    <x v="2"/>
  </r>
  <r>
    <x v="96"/>
    <s v="MV"/>
    <d v="1899-12-30T17:45:00"/>
    <x v="5"/>
    <n v="5"/>
    <n v="9"/>
    <n v="1200"/>
    <s v="Hcp"/>
    <n v="84"/>
    <n v="130"/>
    <n v="6"/>
    <s v="The Garden"/>
    <s v="OP"/>
    <n v="4"/>
    <s v="Symon Wilde"/>
    <s v="Ben Melham"/>
    <m/>
    <n v="7"/>
    <n v="57.5"/>
    <n v="57.5"/>
    <m/>
    <n v="2"/>
    <m/>
    <x v="0"/>
    <n v="5.4"/>
    <n v="30"/>
    <n v="12"/>
    <m/>
    <m/>
    <n v="3.3"/>
    <m/>
    <n v="100"/>
    <s v=""/>
    <n v="-100"/>
    <x v="0"/>
    <s v="G&gt;=6-Dist&lt;1700"/>
    <s v="C"/>
    <x v="7"/>
    <x v="2"/>
    <x v="0"/>
    <s v=""/>
    <n v="-200"/>
    <m/>
    <x v="0"/>
  </r>
  <r>
    <x v="97"/>
    <s v="Cau"/>
    <d v="1899-12-30T13:00:00"/>
    <x v="4"/>
    <n v="0"/>
    <n v="2"/>
    <n v="1400"/>
    <s v="Mares"/>
    <n v="90"/>
    <n v="130"/>
    <n v="5"/>
    <s v="Lady Of Honour"/>
    <s v="LOP"/>
    <n v="3.2"/>
    <s v="Team Hayes"/>
    <s v="Jake Noonan"/>
    <m/>
    <n v="3"/>
    <n v="54"/>
    <n v="54"/>
    <m/>
    <n v="2"/>
    <n v="2"/>
    <x v="2"/>
    <n v="5"/>
    <n v="35"/>
    <n v="8"/>
    <m/>
    <s v="WON"/>
    <n v="3"/>
    <n v="1.5"/>
    <n v="100"/>
    <n v="300"/>
    <n v="200"/>
    <x v="0"/>
    <s v="G&gt;=6-Dist&lt;1700"/>
    <s v="C"/>
    <x v="7"/>
    <x v="2"/>
    <x v="0"/>
    <n v="600"/>
    <n v="400"/>
    <m/>
    <x v="0"/>
  </r>
  <r>
    <x v="97"/>
    <s v="Cau"/>
    <d v="1899-12-30T14:10:00"/>
    <x v="4"/>
    <n v="0"/>
    <n v="4"/>
    <n v="1400"/>
    <s v="Hcp"/>
    <s v="No"/>
    <n v="150"/>
    <n v="2"/>
    <s v="Buffalo River"/>
    <s v="OPL"/>
    <n v="5.5"/>
    <s v="Michael Moroney"/>
    <s v="Logan McNeil (a3)"/>
    <n v="3"/>
    <n v="9"/>
    <n v="60"/>
    <n v="57"/>
    <m/>
    <n v="1"/>
    <n v="1"/>
    <x v="1"/>
    <n v="3.8"/>
    <n v="45"/>
    <n v="12"/>
    <m/>
    <m/>
    <n v="6"/>
    <m/>
    <n v="100"/>
    <s v=""/>
    <n v="-100"/>
    <x v="0"/>
    <s v="G&gt;=6-Dist&lt;1700"/>
    <s v="C"/>
    <x v="7"/>
    <x v="2"/>
    <x v="1"/>
    <s v=""/>
    <n v="-150"/>
    <n v="2"/>
    <x v="1"/>
  </r>
  <r>
    <x v="97"/>
    <s v="Cau"/>
    <d v="1899-12-30T14:10:00"/>
    <x v="4"/>
    <n v="0"/>
    <n v="4"/>
    <n v="1400"/>
    <s v="Hcp"/>
    <s v="No"/>
    <n v="150"/>
    <n v="9"/>
    <s v="Gentleman Roy"/>
    <s v="LOP"/>
    <n v="4.4000000000000004"/>
    <s v="Team Hayes"/>
    <s v="Daniel Stackhouse"/>
    <m/>
    <n v="1"/>
    <n v="54.5"/>
    <n v="54.5"/>
    <m/>
    <n v="2"/>
    <n v="4"/>
    <x v="2"/>
    <n v="4.5999999999999996"/>
    <n v="40"/>
    <n v="12"/>
    <m/>
    <s v="2nd"/>
    <n v="6"/>
    <n v="2.1"/>
    <n v="100"/>
    <s v=""/>
    <n v="-100"/>
    <x v="0"/>
    <s v="G&gt;=6-Dist&lt;1700"/>
    <s v="C"/>
    <x v="7"/>
    <x v="2"/>
    <x v="2"/>
    <s v=""/>
    <n v="-100"/>
    <n v="2"/>
    <x v="2"/>
  </r>
  <r>
    <x v="97"/>
    <s v="ROSEHILL"/>
    <d v="1899-12-30T15:10:00"/>
    <x v="3"/>
    <n v="0"/>
    <n v="7"/>
    <n v="1500"/>
    <s v="Hcp"/>
    <n v="78"/>
    <n v="150"/>
    <n v="8"/>
    <s v="Kalino"/>
    <s v="M"/>
    <n v="3.6"/>
    <s v="Chris Waller"/>
    <s v="James McDonald"/>
    <m/>
    <n v="5"/>
    <n v="58"/>
    <n v="58"/>
    <m/>
    <n v="2"/>
    <n v="1"/>
    <x v="1"/>
    <n v="4.2"/>
    <n v="20"/>
    <m/>
    <m/>
    <s v="3rd"/>
    <n v="4.5999999999999996"/>
    <n v="1.9"/>
    <n v="100"/>
    <s v=""/>
    <n v="-100"/>
    <x v="1"/>
    <s v="G&lt;6-Dist&lt;1700"/>
    <s v="A"/>
    <x v="7"/>
    <x v="2"/>
    <x v="1"/>
    <s v=""/>
    <n v="-150"/>
    <m/>
    <x v="8"/>
  </r>
  <r>
    <x v="97"/>
    <s v="Cau"/>
    <d v="1899-12-30T15:30:00"/>
    <x v="4"/>
    <n v="0"/>
    <n v="6"/>
    <n v="1100"/>
    <s v="Hcp"/>
    <s v="SW"/>
    <n v="200"/>
    <n v="10"/>
    <s v="Star Patrol"/>
    <s v="OP"/>
    <n v="4.4000000000000004"/>
    <s v="Clinton McDonald"/>
    <s v="Ben Melham"/>
    <m/>
    <n v="10"/>
    <n v="57"/>
    <n v="57"/>
    <m/>
    <n v="1"/>
    <m/>
    <x v="0"/>
    <n v="5.7"/>
    <n v="30"/>
    <n v="11"/>
    <m/>
    <s v="3rd"/>
    <n v="4"/>
    <n v="1.8"/>
    <n v="100"/>
    <s v=""/>
    <n v="-100"/>
    <x v="0"/>
    <s v="G&gt;=6-Dist&lt;1700"/>
    <s v="C"/>
    <x v="7"/>
    <x v="2"/>
    <x v="2"/>
    <s v=""/>
    <n v="-100"/>
    <m/>
    <x v="2"/>
  </r>
  <r>
    <x v="98"/>
    <s v="MV"/>
    <d v="1899-12-30T14:15:00"/>
    <x v="3"/>
    <n v="0"/>
    <n v="4"/>
    <n v="1600"/>
    <s v="Wfa"/>
    <s v="WFA"/>
    <n v="500"/>
    <n v="2"/>
    <s v="Mr Brightside"/>
    <s v="OP"/>
    <n v="1.9"/>
    <s v="Team Hayes"/>
    <s v="Craig Williams"/>
    <m/>
    <n v="4"/>
    <n v="59"/>
    <n v="59"/>
    <m/>
    <n v="1"/>
    <n v="3"/>
    <x v="1"/>
    <n v="2.5"/>
    <n v="45"/>
    <n v="5"/>
    <m/>
    <s v="WON"/>
    <n v="1.75"/>
    <n v="1.2"/>
    <n v="100"/>
    <n v="175"/>
    <n v="75"/>
    <x v="0"/>
    <s v="G&lt;6-Dist&lt;1700"/>
    <s v="A"/>
    <x v="8"/>
    <x v="2"/>
    <x v="2"/>
    <n v="175"/>
    <n v="75"/>
    <m/>
    <x v="4"/>
  </r>
  <r>
    <x v="98"/>
    <s v="MV"/>
    <d v="1899-12-30T14:55:00"/>
    <x v="3"/>
    <n v="0"/>
    <n v="5"/>
    <n v="1000"/>
    <s v="Wfa"/>
    <s v="WFA"/>
    <n v="300"/>
    <n v="7"/>
    <s v="Coolangatta"/>
    <s v="OP"/>
    <n v="2.2999999999999998"/>
    <s v="Ciaron Maher "/>
    <s v="Jamie Kah"/>
    <m/>
    <n v="5"/>
    <n v="50"/>
    <n v="50"/>
    <m/>
    <n v="1"/>
    <n v="3"/>
    <x v="1"/>
    <n v="4.5"/>
    <n v="40"/>
    <n v="7"/>
    <m/>
    <s v="Ntd"/>
    <n v="2.5"/>
    <m/>
    <n v="100"/>
    <s v=""/>
    <n v="-100"/>
    <x v="0"/>
    <s v="G&lt;6-Dist&lt;1700"/>
    <s v="A"/>
    <x v="8"/>
    <x v="2"/>
    <x v="1"/>
    <s v=""/>
    <n v="-150"/>
    <m/>
    <x v="8"/>
  </r>
  <r>
    <x v="98"/>
    <s v="MV"/>
    <d v="1899-12-30T16:50:00"/>
    <x v="3"/>
    <n v="0"/>
    <n v="8"/>
    <n v="1600"/>
    <s v="Hcp"/>
    <s v="No"/>
    <n v="150"/>
    <n v="11"/>
    <s v="Mayfair Spirit"/>
    <s v="OPM"/>
    <n v="9"/>
    <s v="Ciaron Maher "/>
    <s v="Ethan Brown"/>
    <m/>
    <n v="9"/>
    <n v="54"/>
    <n v="54"/>
    <m/>
    <n v="4"/>
    <n v="5"/>
    <x v="0"/>
    <n v="5.2"/>
    <n v="30"/>
    <n v="10"/>
    <m/>
    <m/>
    <n v="11"/>
    <m/>
    <n v="100"/>
    <s v=""/>
    <n v="-100"/>
    <x v="0"/>
    <s v="G&lt;6-Dist&lt;1700"/>
    <s v="A"/>
    <x v="8"/>
    <x v="2"/>
    <x v="2"/>
    <s v=""/>
    <n v="-100"/>
    <m/>
    <x v="4"/>
  </r>
  <r>
    <x v="99"/>
    <s v="ROSEHILL"/>
    <d v="1899-12-30T12:15:00"/>
    <x v="3"/>
    <n v="5"/>
    <n v="2"/>
    <n v="1200"/>
    <s v="Hcp"/>
    <n v="72"/>
    <n v="120"/>
    <n v="8"/>
    <s v="Kipsbay"/>
    <s v="M"/>
    <n v="4.8"/>
    <s v="Nathan Doyle"/>
    <s v="Koby Jennings"/>
    <m/>
    <n v="7"/>
    <n v="57.5"/>
    <n v="57.5"/>
    <m/>
    <n v="1"/>
    <n v="3"/>
    <x v="2"/>
    <n v="6.5"/>
    <n v="20"/>
    <m/>
    <m/>
    <s v="WON"/>
    <n v="4.8"/>
    <n v="2"/>
    <n v="100"/>
    <n v="480"/>
    <n v="380"/>
    <x v="1"/>
    <s v="G&lt;6-Dist&lt;1700"/>
    <s v="A"/>
    <x v="8"/>
    <x v="2"/>
    <x v="2"/>
    <n v="480"/>
    <n v="380"/>
    <m/>
    <x v="4"/>
  </r>
  <r>
    <x v="99"/>
    <s v="ROSEHILL"/>
    <d v="1899-12-30T14:00:00"/>
    <x v="3"/>
    <n v="5"/>
    <n v="5"/>
    <n v="1100"/>
    <s v="Hcp"/>
    <n v="88"/>
    <n v="150"/>
    <n v="6"/>
    <s v="Clemenceau"/>
    <s v="OP"/>
    <n v="3"/>
    <s v="Team Hawkes"/>
    <s v="William Pike"/>
    <m/>
    <n v="3"/>
    <n v="56.5"/>
    <n v="56.5"/>
    <m/>
    <n v="2"/>
    <n v="1"/>
    <x v="1"/>
    <n v="2.6"/>
    <n v="40"/>
    <n v="160"/>
    <m/>
    <s v="2nd"/>
    <n v="3.1"/>
    <n v="1.6"/>
    <n v="100"/>
    <s v=""/>
    <n v="-100"/>
    <x v="1"/>
    <s v="G&lt;6-Dist&lt;1700"/>
    <s v="A"/>
    <x v="8"/>
    <x v="2"/>
    <x v="1"/>
    <s v=""/>
    <n v="-150"/>
    <m/>
    <x v="8"/>
  </r>
  <r>
    <x v="99"/>
    <s v="Flem"/>
    <d v="1899-12-30T14:20:00"/>
    <x v="1"/>
    <n v="0"/>
    <n v="4"/>
    <n v="1400"/>
    <s v="Hcp"/>
    <s v="No"/>
    <n v="175"/>
    <n v="3"/>
    <s v="Scallopini"/>
    <s v="OPM"/>
    <n v="5"/>
    <s v="Steven O'Dea "/>
    <s v="Damian Lane"/>
    <m/>
    <n v="2"/>
    <n v="58.5"/>
    <n v="58.5"/>
    <m/>
    <n v="1"/>
    <n v="4"/>
    <x v="1"/>
    <n v="4.2"/>
    <n v="40"/>
    <n v="12"/>
    <m/>
    <s v="WON"/>
    <n v="7.5"/>
    <n v="2.4"/>
    <n v="100"/>
    <n v="750"/>
    <n v="650"/>
    <x v="0"/>
    <s v="G&gt;=6-Dist&lt;1700"/>
    <s v="C"/>
    <x v="8"/>
    <x v="2"/>
    <x v="4"/>
    <n v="1050"/>
    <n v="910"/>
    <n v="2"/>
    <x v="5"/>
  </r>
  <r>
    <x v="99"/>
    <s v="Flem"/>
    <d v="1899-12-30T14:20:00"/>
    <x v="1"/>
    <n v="0"/>
    <n v="4"/>
    <n v="1400"/>
    <s v="Hcp"/>
    <s v="No"/>
    <n v="175"/>
    <n v="8"/>
    <s v="Bermadez"/>
    <s v="OP"/>
    <n v="4.5"/>
    <s v="Michael Moroney"/>
    <s v="Daniel Stackhouse"/>
    <m/>
    <n v="9"/>
    <n v="54"/>
    <n v="54"/>
    <m/>
    <n v="2"/>
    <n v="3"/>
    <x v="2"/>
    <n v="4.8"/>
    <n v="35"/>
    <n v="12"/>
    <m/>
    <m/>
    <n v="4.2"/>
    <m/>
    <n v="100"/>
    <s v=""/>
    <n v="-100"/>
    <x v="0"/>
    <s v="G&gt;=6-Dist&lt;1700"/>
    <s v="C"/>
    <x v="8"/>
    <x v="2"/>
    <x v="2"/>
    <s v=""/>
    <n v="-100"/>
    <n v="2"/>
    <x v="2"/>
  </r>
  <r>
    <x v="99"/>
    <s v="Flem"/>
    <d v="1899-12-30T14:55:00"/>
    <x v="1"/>
    <n v="0"/>
    <n v="5"/>
    <n v="1600"/>
    <s v="Wfa"/>
    <s v="WFA"/>
    <n v="1000"/>
    <n v="1"/>
    <s v="I'M Thunderstruck"/>
    <s v="OPM"/>
    <n v="2.35"/>
    <s v="Mick Price "/>
    <s v="Mark Zahra"/>
    <m/>
    <n v="1"/>
    <n v="59"/>
    <n v="59"/>
    <m/>
    <n v="1"/>
    <n v="2"/>
    <x v="1"/>
    <n v="3.6"/>
    <n v="45"/>
    <n v="8"/>
    <m/>
    <s v="WON"/>
    <n v="2.7"/>
    <n v="1.4"/>
    <n v="100"/>
    <n v="270"/>
    <n v="170"/>
    <x v="0"/>
    <s v="G&gt;=6-Dist&lt;1700"/>
    <s v="C"/>
    <x v="8"/>
    <x v="2"/>
    <x v="2"/>
    <n v="270"/>
    <n v="170"/>
    <m/>
    <x v="3"/>
  </r>
  <r>
    <x v="100"/>
    <s v="Cau"/>
    <d v="1899-12-30T13:40:00"/>
    <x v="4"/>
    <n v="6"/>
    <n v="3"/>
    <n v="1400"/>
    <s v="Mares"/>
    <n v="90"/>
    <n v="150"/>
    <n v="5"/>
    <s v="Pride Of Jenni"/>
    <s v="LOP"/>
    <n v="4.5"/>
    <s v="Ciaron Maher "/>
    <s v="Zac Spain"/>
    <m/>
    <n v="3"/>
    <n v="55"/>
    <n v="55"/>
    <m/>
    <n v="3"/>
    <n v="2"/>
    <x v="1"/>
    <n v="4"/>
    <n v="40"/>
    <n v="10"/>
    <m/>
    <s v="WON"/>
    <n v="5.2"/>
    <n v="1.8"/>
    <n v="100"/>
    <n v="520"/>
    <n v="420"/>
    <x v="0"/>
    <s v="G&gt;=6-Dist&lt;1700"/>
    <s v="C"/>
    <x v="8"/>
    <x v="2"/>
    <x v="1"/>
    <n v="780"/>
    <n v="630"/>
    <m/>
    <x v="1"/>
  </r>
  <r>
    <x v="100"/>
    <s v="Cau"/>
    <d v="1899-12-30T17:25:00"/>
    <x v="4"/>
    <n v="6"/>
    <n v="9"/>
    <n v="1100"/>
    <s v="Hcp"/>
    <s v="No"/>
    <n v="150"/>
    <n v="4"/>
    <s v="Seradess"/>
    <s v="LOP"/>
    <n v="6.5"/>
    <s v="Mark  Kavanagh"/>
    <s v="Craig Williams"/>
    <m/>
    <n v="5"/>
    <n v="57.5"/>
    <n v="57.5"/>
    <m/>
    <n v="1"/>
    <n v="4"/>
    <x v="2"/>
    <n v="6"/>
    <n v="25"/>
    <n v="11"/>
    <m/>
    <m/>
    <n v="7.5"/>
    <m/>
    <n v="100"/>
    <s v=""/>
    <n v="-100"/>
    <x v="0"/>
    <s v="G&gt;=6-Dist&lt;1700"/>
    <s v="C"/>
    <x v="8"/>
    <x v="2"/>
    <x v="2"/>
    <s v=""/>
    <n v="-100"/>
    <m/>
    <x v="6"/>
  </r>
  <r>
    <x v="101"/>
    <s v="MVN"/>
    <d v="1899-12-30T19:15:00"/>
    <x v="3"/>
    <n v="0"/>
    <n v="3"/>
    <n v="1200"/>
    <s v="Hcp"/>
    <n v="84"/>
    <n v="130"/>
    <n v="3"/>
    <s v="Clemenceau"/>
    <s v="OPL"/>
    <n v="2.1"/>
    <s v="Team Hawkes"/>
    <s v="Jye McNeil"/>
    <m/>
    <n v="6"/>
    <n v="59.5"/>
    <n v="59.5"/>
    <m/>
    <n v="1"/>
    <n v="1"/>
    <x v="1"/>
    <n v="3"/>
    <n v="50"/>
    <n v="12"/>
    <m/>
    <m/>
    <n v="2.15"/>
    <m/>
    <n v="100"/>
    <s v=""/>
    <n v="-100"/>
    <x v="0"/>
    <s v="G&lt;6-Dist&lt;1700"/>
    <s v="A"/>
    <x v="8"/>
    <x v="2"/>
    <x v="0"/>
    <s v=""/>
    <n v="-200"/>
    <m/>
    <x v="0"/>
  </r>
  <r>
    <x v="101"/>
    <s v="MVN"/>
    <d v="1899-12-30T20:15:00"/>
    <x v="3"/>
    <n v="0"/>
    <n v="5"/>
    <n v="955"/>
    <s v="Hcp"/>
    <n v="84"/>
    <n v="130"/>
    <n v="6"/>
    <s v="The Front Bar"/>
    <s v="OPM"/>
    <n v="6.5"/>
    <s v="Tony  McEvoy"/>
    <s v="Damien Oliver"/>
    <m/>
    <n v="9"/>
    <n v="58"/>
    <n v="58"/>
    <m/>
    <n v="1"/>
    <n v="2"/>
    <x v="1"/>
    <n v="4.8"/>
    <n v="35"/>
    <n v="12"/>
    <m/>
    <m/>
    <n v="11"/>
    <m/>
    <n v="100"/>
    <s v=""/>
    <n v="-100"/>
    <x v="0"/>
    <s v="G&lt;6-Dist&lt;1700"/>
    <s v="A"/>
    <x v="8"/>
    <x v="2"/>
    <x v="4"/>
    <s v=""/>
    <n v="-140"/>
    <n v="2"/>
    <x v="5"/>
  </r>
  <r>
    <x v="101"/>
    <s v="MVN"/>
    <d v="1899-12-30T20:15:00"/>
    <x v="3"/>
    <n v="0"/>
    <n v="5"/>
    <n v="955"/>
    <s v="Hcp"/>
    <n v="84"/>
    <n v="130"/>
    <n v="8"/>
    <s v="Asfoora"/>
    <s v="OP"/>
    <n v="2.2999999999999998"/>
    <s v="Henry Dwyer"/>
    <s v="Mitchell Aitken"/>
    <m/>
    <n v="3"/>
    <n v="56.5"/>
    <n v="56.5"/>
    <m/>
    <n v="2"/>
    <n v="4"/>
    <x v="2"/>
    <n v="5"/>
    <n v="35"/>
    <n v="12"/>
    <m/>
    <m/>
    <n v="1.85"/>
    <m/>
    <n v="100"/>
    <s v=""/>
    <n v="-100"/>
    <x v="0"/>
    <s v="G&lt;6-Dist&lt;1700"/>
    <s v="A"/>
    <x v="8"/>
    <x v="2"/>
    <x v="1"/>
    <s v=""/>
    <n v="-150"/>
    <n v="2"/>
    <x v="7"/>
  </r>
  <r>
    <x v="101"/>
    <s v="MVN"/>
    <d v="1899-12-30T20:45:00"/>
    <x v="3"/>
    <n v="0"/>
    <n v="6"/>
    <n v="2040"/>
    <s v="Hcp"/>
    <s v="No"/>
    <n v="200"/>
    <n v="8"/>
    <s v="Desert Icon"/>
    <s v="OP"/>
    <n v="3.2"/>
    <s v="Chris Waller"/>
    <s v="Brett Prebble"/>
    <m/>
    <n v="4"/>
    <n v="54"/>
    <n v="54"/>
    <m/>
    <n v="1"/>
    <n v="3"/>
    <x v="1"/>
    <n v="3.5"/>
    <n v="45"/>
    <n v="8"/>
    <m/>
    <s v="WON"/>
    <n v="3.5"/>
    <n v="1.5"/>
    <n v="100"/>
    <n v="350"/>
    <n v="250"/>
    <x v="0"/>
    <s v="G&lt;6-Dist&gt;=1700"/>
    <s v="B"/>
    <x v="8"/>
    <x v="2"/>
    <x v="1"/>
    <n v="525"/>
    <n v="375"/>
    <m/>
    <x v="8"/>
  </r>
  <r>
    <x v="101"/>
    <s v="MVN"/>
    <d v="1899-12-30T21:15:00"/>
    <x v="3"/>
    <n v="0"/>
    <n v="7"/>
    <n v="1000"/>
    <s v="Wfa"/>
    <s v="WFA"/>
    <n v="1000"/>
    <n v="3"/>
    <s v="Rothfire"/>
    <s v="OPM"/>
    <n v="4.5999999999999996"/>
    <s v="Robert Heathcote"/>
    <s v="Damian Lane"/>
    <m/>
    <n v="5"/>
    <n v="58.5"/>
    <n v="58.5"/>
    <m/>
    <n v="2"/>
    <n v="1"/>
    <x v="1"/>
    <n v="4.2"/>
    <n v="40"/>
    <n v="12"/>
    <m/>
    <m/>
    <n v="3.9"/>
    <m/>
    <n v="100"/>
    <s v=""/>
    <n v="-100"/>
    <x v="0"/>
    <s v="G&lt;6-Dist&lt;1700"/>
    <s v="A"/>
    <x v="8"/>
    <x v="2"/>
    <x v="0"/>
    <s v=""/>
    <n v="-200"/>
    <m/>
    <x v="0"/>
  </r>
  <r>
    <x v="101"/>
    <s v="MVN"/>
    <d v="1899-12-30T21:45:00"/>
    <x v="3"/>
    <n v="0"/>
    <n v="8"/>
    <n v="1600"/>
    <s v="Mares"/>
    <s v="SW-M"/>
    <n v="300"/>
    <n v="1"/>
    <s v="Kissonallforcheeks"/>
    <s v="M"/>
    <n v="2.1"/>
    <s v="Nick Ryan"/>
    <s v="Mark Zahra"/>
    <m/>
    <n v="5"/>
    <n v="57"/>
    <n v="57"/>
    <m/>
    <n v="1"/>
    <n v="3"/>
    <x v="2"/>
    <n v="4.2"/>
    <n v="40"/>
    <n v="11"/>
    <m/>
    <m/>
    <n v="2.7"/>
    <m/>
    <n v="100"/>
    <s v=""/>
    <n v="-100"/>
    <x v="0"/>
    <s v="G&lt;6-Dist&lt;1700"/>
    <s v="A"/>
    <x v="8"/>
    <x v="2"/>
    <x v="2"/>
    <s v=""/>
    <n v="-100"/>
    <m/>
    <x v="4"/>
  </r>
  <r>
    <x v="102"/>
    <s v="ROSEHILL"/>
    <d v="1899-12-30T13:40:00"/>
    <x v="3"/>
    <n v="0"/>
    <n v="4"/>
    <n v="2400"/>
    <s v="Hcp"/>
    <m/>
    <n v="200"/>
    <n v="3"/>
    <s v="Grove Ferry"/>
    <s v="OP"/>
    <n v="6.5"/>
    <s v="Waterhouse/Bott"/>
    <s v="Tim Clark"/>
    <m/>
    <n v="4"/>
    <n v="55"/>
    <n v="55"/>
    <m/>
    <n v="3"/>
    <n v="4"/>
    <x v="1"/>
    <n v="2.9"/>
    <n v="20"/>
    <m/>
    <m/>
    <s v="WON"/>
    <n v="5"/>
    <n v="2.2999999999999998"/>
    <n v="100"/>
    <n v="500"/>
    <n v="400"/>
    <x v="1"/>
    <s v="G&lt;6-Dist&gt;=1700"/>
    <s v="B"/>
    <x v="8"/>
    <x v="2"/>
    <x v="2"/>
    <n v="500"/>
    <n v="400"/>
    <m/>
    <x v="4"/>
  </r>
  <r>
    <x v="102"/>
    <s v="ROSEHILL"/>
    <d v="1899-12-30T16:45:00"/>
    <x v="3"/>
    <n v="0"/>
    <n v="9"/>
    <n v="1500"/>
    <s v="Hcp"/>
    <m/>
    <n v="250"/>
    <n v="2"/>
    <s v="Ellsberg"/>
    <s v="OPL"/>
    <n v="2.8"/>
    <s v="Ryan &amp; Alexiou"/>
    <s v="Tim Clark"/>
    <m/>
    <n v="1"/>
    <n v="58.5"/>
    <n v="58.5"/>
    <m/>
    <n v="3"/>
    <n v="1"/>
    <x v="2"/>
    <n v="4.5"/>
    <n v="20"/>
    <m/>
    <m/>
    <s v="3rd"/>
    <n v="3.5"/>
    <n v="1.6"/>
    <n v="100"/>
    <s v=""/>
    <n v="-100"/>
    <x v="1"/>
    <s v="G&lt;6-Dist&lt;1700"/>
    <s v="A"/>
    <x v="8"/>
    <x v="2"/>
    <x v="5"/>
    <s v=""/>
    <n v="-170"/>
    <m/>
    <x v="5"/>
  </r>
  <r>
    <x v="103"/>
    <s v="San-H"/>
    <d v="1899-12-30T16:55:00"/>
    <x v="4"/>
    <n v="0"/>
    <n v="8"/>
    <n v="1500"/>
    <s v="Hcp"/>
    <s v="No"/>
    <n v="200"/>
    <n v="12"/>
    <s v="Gentleman Roy"/>
    <s v="L"/>
    <n v="5.5"/>
    <s v="Team Hayes"/>
    <s v="Jye McNeil"/>
    <m/>
    <n v="1"/>
    <n v="54"/>
    <n v="54"/>
    <m/>
    <n v="2"/>
    <n v="5"/>
    <x v="1"/>
    <n v="4.5"/>
    <n v="40"/>
    <n v="12"/>
    <m/>
    <s v="WON"/>
    <n v="8.4"/>
    <n v="2.5"/>
    <n v="100"/>
    <n v="840"/>
    <n v="740"/>
    <x v="0"/>
    <s v="G&gt;=6-Dist&lt;1700"/>
    <s v="C"/>
    <x v="8"/>
    <x v="2"/>
    <x v="4"/>
    <n v="1176"/>
    <n v="1036"/>
    <n v="2"/>
    <x v="5"/>
  </r>
  <r>
    <x v="103"/>
    <s v="San-H"/>
    <d v="1899-12-30T16:55:00"/>
    <x v="4"/>
    <n v="0"/>
    <n v="8"/>
    <n v="1500"/>
    <s v="Hcp"/>
    <s v="No"/>
    <n v="200"/>
    <n v="9"/>
    <s v="Military Expert"/>
    <s v="OPL"/>
    <n v="3.9"/>
    <s v="Annabel Neasham"/>
    <s v="Jamie Kah"/>
    <m/>
    <n v="7"/>
    <n v="54"/>
    <n v="54"/>
    <m/>
    <n v="1"/>
    <n v="4"/>
    <x v="2"/>
    <n v="5"/>
    <n v="35"/>
    <n v="13"/>
    <m/>
    <s v="2nd"/>
    <n v="3.7"/>
    <n v="1.7"/>
    <n v="100"/>
    <s v=""/>
    <n v="-100"/>
    <x v="0"/>
    <s v="G&gt;=6-Dist&lt;1700"/>
    <s v="C"/>
    <x v="8"/>
    <x v="2"/>
    <x v="2"/>
    <s v=""/>
    <n v="-100"/>
    <n v="2"/>
    <x v="2"/>
  </r>
  <r>
    <x v="103"/>
    <s v="San-H"/>
    <d v="1899-12-30T17:30:00"/>
    <x v="4"/>
    <n v="0"/>
    <n v="9"/>
    <n v="1300"/>
    <s v="Hcp"/>
    <s v="No"/>
    <n v="175"/>
    <n v="1"/>
    <s v="Ayrton"/>
    <s v="OPM"/>
    <n v="4"/>
    <s v="Mick Price "/>
    <s v="Jamie Kah"/>
    <m/>
    <n v="6"/>
    <n v="58.5"/>
    <n v="58.5"/>
    <m/>
    <n v="2"/>
    <n v="1"/>
    <x v="1"/>
    <n v="3.5"/>
    <n v="40"/>
    <n v="11"/>
    <m/>
    <s v="2nd"/>
    <n v="4"/>
    <n v="1.3"/>
    <n v="100"/>
    <s v=""/>
    <n v="-100"/>
    <x v="0"/>
    <s v="G&gt;=6-Dist&lt;1700"/>
    <s v="C"/>
    <x v="8"/>
    <x v="2"/>
    <x v="0"/>
    <s v=""/>
    <n v="-200"/>
    <m/>
    <x v="0"/>
  </r>
  <r>
    <x v="104"/>
    <s v="Flem"/>
    <d v="1899-12-30T13:15:00"/>
    <x v="2"/>
    <n v="9"/>
    <n v="2"/>
    <n v="1400"/>
    <s v="Hcp"/>
    <s v="No"/>
    <n v="175"/>
    <n v="7"/>
    <s v="Visinari"/>
    <s v="OP"/>
    <n v="1.9"/>
    <s v="Mick Price "/>
    <s v="Jamie Kah"/>
    <m/>
    <n v="7"/>
    <n v="54"/>
    <n v="54"/>
    <m/>
    <n v="1"/>
    <n v="2"/>
    <x v="2"/>
    <n v="4.5"/>
    <n v="40"/>
    <n v="10"/>
    <m/>
    <s v="WON"/>
    <n v="1.65"/>
    <n v="1.1000000000000001"/>
    <n v="100"/>
    <n v="165"/>
    <n v="65"/>
    <x v="0"/>
    <s v="G&lt;6-Dist&lt;1700"/>
    <s v="A"/>
    <x v="9"/>
    <x v="2"/>
    <x v="2"/>
    <n v="165"/>
    <n v="65"/>
    <m/>
    <x v="4"/>
  </r>
  <r>
    <x v="104"/>
    <s v="Randwick"/>
    <d v="1899-12-30T17:25:00"/>
    <x v="5"/>
    <n v="3"/>
    <n v="10"/>
    <n v="1200"/>
    <s v="Hcp"/>
    <n v="94"/>
    <n v="150"/>
    <n v="11"/>
    <s v="Bacchanalia"/>
    <s v="OP"/>
    <n v="2.7"/>
    <s v="James Cummings"/>
    <s v="James McDonald"/>
    <m/>
    <n v="4"/>
    <n v="55"/>
    <n v="55"/>
    <m/>
    <m/>
    <n v="1"/>
    <x v="1"/>
    <n v="3.5"/>
    <n v="20"/>
    <n v="200"/>
    <m/>
    <s v="2nd"/>
    <n v="2.8"/>
    <n v="1.4"/>
    <n v="100"/>
    <s v=""/>
    <n v="-100"/>
    <x v="1"/>
    <s v="G&gt;=6-Dist&lt;1700"/>
    <s v="C"/>
    <x v="9"/>
    <x v="2"/>
    <x v="1"/>
    <s v=""/>
    <n v="-150"/>
    <m/>
    <x v="2"/>
  </r>
  <r>
    <x v="105"/>
    <s v="Cau"/>
    <d v="1899-12-30T13:30:00"/>
    <x v="2"/>
    <n v="0"/>
    <n v="2"/>
    <n v="2400"/>
    <s v="Hcp"/>
    <n v="84"/>
    <n v="130"/>
    <n v="9"/>
    <s v="Port Philip"/>
    <s v="OP"/>
    <n v="4.5"/>
    <s v="Julius Sandhu"/>
    <s v="Ethan Brown"/>
    <m/>
    <n v="3"/>
    <n v="54"/>
    <n v="54"/>
    <m/>
    <n v="2"/>
    <m/>
    <x v="1"/>
    <n v="4"/>
    <n v="40"/>
    <n v="10"/>
    <m/>
    <s v="WON"/>
    <n v="4.0999999999999996"/>
    <n v="1.8"/>
    <n v="100"/>
    <n v="409.99999999999994"/>
    <n v="309.99999999999994"/>
    <x v="0"/>
    <s v="G&lt;6-Dist&gt;=1700"/>
    <s v="B"/>
    <x v="9"/>
    <x v="2"/>
    <x v="2"/>
    <n v="409.99999999999994"/>
    <n v="309.99999999999994"/>
    <m/>
    <x v="2"/>
  </r>
  <r>
    <x v="105"/>
    <s v="Cau"/>
    <d v="1899-12-30T14:05:00"/>
    <x v="2"/>
    <n v="0"/>
    <n v="3"/>
    <n v="2000"/>
    <s v="Hcp"/>
    <s v="No"/>
    <n v="200"/>
    <n v="13"/>
    <s v="Gunstock"/>
    <s v="M"/>
    <n v="3.6"/>
    <s v="Mick Price "/>
    <s v="Jamie Kah"/>
    <m/>
    <n v="12"/>
    <n v="54"/>
    <n v="54"/>
    <m/>
    <n v="1"/>
    <n v="5"/>
    <x v="1"/>
    <n v="3.8"/>
    <n v="45"/>
    <n v="12"/>
    <m/>
    <s v="WON"/>
    <n v="2.6"/>
    <n v="1.3"/>
    <n v="100"/>
    <n v="260"/>
    <n v="160"/>
    <x v="0"/>
    <s v="G&lt;6-Dist&gt;=1700"/>
    <s v="B"/>
    <x v="9"/>
    <x v="2"/>
    <x v="2"/>
    <n v="260"/>
    <n v="160"/>
    <m/>
    <x v="2"/>
  </r>
  <r>
    <x v="105"/>
    <s v="Cau"/>
    <d v="1899-12-30T14:40:00"/>
    <x v="2"/>
    <n v="0"/>
    <n v="4"/>
    <n v="2000"/>
    <s v="Hcp"/>
    <n v="78"/>
    <n v="130"/>
    <n v="4"/>
    <s v="White Marlin"/>
    <s v="MOP"/>
    <n v="4.4000000000000004"/>
    <s v="Gai Waterhouse "/>
    <s v="Jordan Childs"/>
    <m/>
    <n v="5"/>
    <n v="60"/>
    <n v="60"/>
    <m/>
    <n v="2"/>
    <n v="2"/>
    <x v="1"/>
    <n v="4.8"/>
    <n v="35"/>
    <n v="11"/>
    <m/>
    <s v="WON"/>
    <n v="5.7"/>
    <n v="2"/>
    <n v="100"/>
    <n v="570"/>
    <n v="470"/>
    <x v="0"/>
    <s v="G&lt;6-Dist&gt;=1700"/>
    <s v="B"/>
    <x v="9"/>
    <x v="2"/>
    <x v="2"/>
    <n v="570"/>
    <n v="470"/>
    <m/>
    <x v="2"/>
  </r>
  <r>
    <x v="106"/>
    <s v="Randwick"/>
    <d v="1899-12-30T14:50:00"/>
    <x v="1"/>
    <n v="0"/>
    <n v="5"/>
    <n v="1200"/>
    <s v="Hcp"/>
    <s v="SW"/>
    <n v="2000"/>
    <n v="6"/>
    <s v="Far Too Easy"/>
    <s v="M"/>
    <n v="4.0999999999999996"/>
    <s v="David McColm"/>
    <s v="James Orman"/>
    <m/>
    <n v="7"/>
    <n v="57.5"/>
    <n v="57.5"/>
    <m/>
    <n v="3"/>
    <n v="1"/>
    <x v="1"/>
    <n v="4"/>
    <n v="30"/>
    <n v="100"/>
    <m/>
    <s v="2nd"/>
    <n v="4.5999999999999996"/>
    <n v="2"/>
    <n v="100"/>
    <s v=""/>
    <n v="-100"/>
    <x v="1"/>
    <s v="G&gt;=6-Dist&lt;1700"/>
    <s v="C"/>
    <x v="9"/>
    <x v="2"/>
    <x v="2"/>
    <s v=""/>
    <n v="-100"/>
    <m/>
    <x v="2"/>
  </r>
  <r>
    <x v="106"/>
    <s v="Cau"/>
    <d v="1899-12-30T15:10:00"/>
    <x v="5"/>
    <n v="6"/>
    <n v="6"/>
    <n v="1100"/>
    <s v="Mares"/>
    <s v="SW-M"/>
    <n v="175"/>
    <n v="14"/>
    <s v="Neverstandingstill"/>
    <s v="OP"/>
    <n v="7"/>
    <s v="Phil Sweeney"/>
    <s v="Dean Yendall"/>
    <m/>
    <n v="8"/>
    <n v="56"/>
    <n v="56"/>
    <m/>
    <n v="1"/>
    <n v="5"/>
    <x v="2"/>
    <n v="5.2"/>
    <n v="30"/>
    <n v="10"/>
    <m/>
    <m/>
    <n v="6.5"/>
    <m/>
    <n v="100"/>
    <s v=""/>
    <n v="-100"/>
    <x v="0"/>
    <s v="G&gt;=6-Dist&lt;1700"/>
    <s v="C"/>
    <x v="9"/>
    <x v="2"/>
    <x v="2"/>
    <s v=""/>
    <n v="-100"/>
    <m/>
    <x v="6"/>
  </r>
  <r>
    <x v="106"/>
    <s v="Cau"/>
    <d v="1899-12-30T16:30:00"/>
    <x v="5"/>
    <n v="6"/>
    <n v="8"/>
    <n v="1400"/>
    <s v="Mares"/>
    <s v="SW-M"/>
    <n v="300"/>
    <n v="13"/>
    <s v="Pride Of Jenni"/>
    <s v="OP"/>
    <n v="5.5"/>
    <s v="Ciaron Maher "/>
    <s v="Jamie Kah"/>
    <m/>
    <n v="14"/>
    <n v="55"/>
    <n v="55"/>
    <m/>
    <n v="4"/>
    <n v="1"/>
    <x v="1"/>
    <n v="4.5"/>
    <n v="40"/>
    <n v="14"/>
    <m/>
    <s v="3rd"/>
    <n v="4.5999999999999996"/>
    <n v="1.8"/>
    <n v="100"/>
    <s v=""/>
    <n v="-100"/>
    <x v="0"/>
    <s v="G&gt;=6-Dist&lt;1700"/>
    <s v="C"/>
    <x v="9"/>
    <x v="2"/>
    <x v="2"/>
    <s v=""/>
    <n v="-100"/>
    <n v="2"/>
    <x v="5"/>
  </r>
  <r>
    <x v="106"/>
    <s v="Cau"/>
    <d v="1899-12-30T16:30:00"/>
    <x v="5"/>
    <n v="6"/>
    <n v="8"/>
    <n v="1400"/>
    <s v="Mares"/>
    <s v="SW-M"/>
    <n v="300"/>
    <n v="9"/>
    <s v="Chain Of Lightning"/>
    <s v="OPM"/>
    <n v="5"/>
    <s v="Peter G Moody"/>
    <s v="Luke Nolen"/>
    <m/>
    <n v="7"/>
    <n v="57"/>
    <n v="57"/>
    <m/>
    <n v="1"/>
    <n v="4"/>
    <x v="2"/>
    <n v="4.9000000000000004"/>
    <n v="35"/>
    <n v="14"/>
    <m/>
    <s v="WON"/>
    <n v="5.9"/>
    <n v="2.2000000000000002"/>
    <n v="100"/>
    <n v="590"/>
    <n v="490"/>
    <x v="0"/>
    <s v="G&gt;=6-Dist&lt;1700"/>
    <s v="C"/>
    <x v="9"/>
    <x v="2"/>
    <x v="2"/>
    <n v="590"/>
    <n v="490"/>
    <n v="2"/>
    <x v="6"/>
  </r>
  <r>
    <x v="106"/>
    <s v="Cau"/>
    <d v="1899-12-30T17:50:00"/>
    <x v="5"/>
    <n v="6"/>
    <n v="10"/>
    <n v="1400"/>
    <s v="Hcp"/>
    <s v="SW"/>
    <n v="200"/>
    <n v="5"/>
    <s v="Bandersnatch"/>
    <s v="OP"/>
    <n v="4.4000000000000004"/>
    <s v="Team Hawkes"/>
    <s v="Jye McNeil"/>
    <m/>
    <n v="9"/>
    <n v="58"/>
    <n v="58"/>
    <m/>
    <n v="2"/>
    <n v="3"/>
    <x v="2"/>
    <n v="4.5999999999999996"/>
    <n v="35"/>
    <n v="9"/>
    <m/>
    <s v="2nd"/>
    <n v="4.5999999999999996"/>
    <n v="1.8"/>
    <n v="100"/>
    <s v=""/>
    <n v="-100"/>
    <x v="0"/>
    <s v="G&gt;=6-Dist&lt;1700"/>
    <s v="C"/>
    <x v="9"/>
    <x v="2"/>
    <x v="2"/>
    <s v=""/>
    <n v="-100"/>
    <m/>
    <x v="2"/>
  </r>
  <r>
    <x v="107"/>
    <s v="MVN"/>
    <d v="1899-12-30T18:45:00"/>
    <x v="3"/>
    <n v="0"/>
    <n v="2"/>
    <n v="1500"/>
    <s v="Hcp"/>
    <s v="SW"/>
    <n v="175"/>
    <n v="4"/>
    <s v="Grandslam"/>
    <s v="M"/>
    <n v="4.8"/>
    <s v="Ciaron Maher "/>
    <s v="Jamie Kah"/>
    <m/>
    <n v="7"/>
    <n v="61"/>
    <n v="61"/>
    <m/>
    <n v="4"/>
    <n v="7"/>
    <x v="0"/>
    <n v="5.5"/>
    <n v="30"/>
    <n v="7"/>
    <m/>
    <s v="Ntd"/>
    <n v="5"/>
    <m/>
    <n v="100"/>
    <s v=""/>
    <n v="-100"/>
    <x v="0"/>
    <s v="G&lt;6-Dist&lt;1700"/>
    <s v="A"/>
    <x v="9"/>
    <x v="2"/>
    <x v="2"/>
    <s v=""/>
    <n v="-100"/>
    <m/>
    <x v="4"/>
  </r>
  <r>
    <x v="107"/>
    <s v="MVN"/>
    <d v="1899-12-30T19:15:00"/>
    <x v="3"/>
    <n v="0"/>
    <n v="3"/>
    <n v="1200"/>
    <s v="Hcp"/>
    <n v="80"/>
    <n v="150"/>
    <n v="7"/>
    <s v="Vultan"/>
    <s v="MOP"/>
    <n v="4.5"/>
    <s v="Ken &amp; Kasey Keys"/>
    <s v="Chad Schofield"/>
    <m/>
    <n v="4"/>
    <n v="55"/>
    <n v="55"/>
    <m/>
    <m/>
    <n v="4"/>
    <x v="2"/>
    <n v="5.5"/>
    <n v="30"/>
    <n v="11"/>
    <m/>
    <s v="WON"/>
    <n v="6"/>
    <n v="2.1"/>
    <n v="100"/>
    <n v="600"/>
    <n v="500"/>
    <x v="0"/>
    <s v="G&lt;6-Dist&lt;1700"/>
    <s v="A"/>
    <x v="9"/>
    <x v="2"/>
    <x v="2"/>
    <n v="600"/>
    <n v="500"/>
    <m/>
    <x v="4"/>
  </r>
  <r>
    <x v="108"/>
    <s v="MV"/>
    <d v="1899-12-30T17:50:00"/>
    <x v="4"/>
    <n v="0"/>
    <n v="10"/>
    <n v="1600"/>
    <s v="Mares"/>
    <s v="No"/>
    <n v="200"/>
    <n v="5"/>
    <s v="My Whisper"/>
    <s v="MOP"/>
    <n v="6"/>
    <s v="Peter  Snowden"/>
    <s v="Tim Clark"/>
    <m/>
    <n v="8"/>
    <n v="54"/>
    <n v="54"/>
    <m/>
    <m/>
    <n v="1"/>
    <x v="2"/>
    <n v="4.5999999999999996"/>
    <n v="40"/>
    <n v="10"/>
    <m/>
    <s v="WON"/>
    <n v="6.1"/>
    <n v="2.2999999999999998"/>
    <n v="100"/>
    <n v="610"/>
    <n v="510"/>
    <x v="0"/>
    <s v="G&gt;=6-Dist&lt;1700"/>
    <s v="C"/>
    <x v="9"/>
    <x v="2"/>
    <x v="2"/>
    <n v="610"/>
    <n v="510"/>
    <m/>
    <x v="6"/>
  </r>
  <r>
    <x v="109"/>
    <s v="ROSEHILL"/>
    <d v="1899-12-30T12:45:00"/>
    <x v="2"/>
    <n v="0"/>
    <n v="2"/>
    <n v="1200"/>
    <s v="Mares"/>
    <n v="78"/>
    <n v="150"/>
    <n v="12"/>
    <s v="Va Via"/>
    <s v="M"/>
    <n v="2.8"/>
    <s v="James Cummings"/>
    <s v="Jamie Kah"/>
    <m/>
    <n v="6"/>
    <n v="52"/>
    <n v="52"/>
    <m/>
    <n v="2"/>
    <n v="4"/>
    <x v="2"/>
    <n v="3.7"/>
    <n v="20"/>
    <m/>
    <m/>
    <m/>
    <n v="3.1"/>
    <m/>
    <n v="100"/>
    <s v=""/>
    <n v="-100"/>
    <x v="1"/>
    <s v="G&lt;6-Dist&lt;1700"/>
    <s v="A"/>
    <x v="9"/>
    <x v="2"/>
    <x v="3"/>
    <s v=""/>
    <n v="-120"/>
    <m/>
    <x v="4"/>
  </r>
  <r>
    <x v="109"/>
    <s v="ROSEHILL"/>
    <d v="1899-12-30T14:00:00"/>
    <x v="2"/>
    <n v="0"/>
    <n v="4"/>
    <n v="1900"/>
    <s v="Hcp"/>
    <n v="78"/>
    <n v="150"/>
    <n v="12"/>
    <s v="Pale King"/>
    <s v="OP"/>
    <n v="8.5"/>
    <s v="Team Hawkes"/>
    <s v="Tommy Berry"/>
    <m/>
    <n v="7"/>
    <n v="55"/>
    <n v="55"/>
    <m/>
    <m/>
    <n v="4"/>
    <x v="1"/>
    <n v="3.2"/>
    <n v="30"/>
    <n v="160"/>
    <m/>
    <s v="WON"/>
    <n v="7.5"/>
    <n v="2.1"/>
    <n v="100"/>
    <n v="750"/>
    <n v="650"/>
    <x v="1"/>
    <s v="G&lt;6-Dist&gt;=1700"/>
    <s v="B"/>
    <x v="9"/>
    <x v="2"/>
    <x v="2"/>
    <n v="750"/>
    <n v="650"/>
    <m/>
    <x v="5"/>
  </r>
  <r>
    <x v="109"/>
    <s v="ROSEHILL"/>
    <d v="1899-12-30T16:00:00"/>
    <x v="2"/>
    <n v="0"/>
    <n v="7"/>
    <n v="1300"/>
    <s v="Hcp"/>
    <s v="SW"/>
    <n v="3000"/>
    <n v="7"/>
    <s v="Lost And Running"/>
    <s v="OP"/>
    <n v="2.4"/>
    <s v="John O'Shea"/>
    <s v="Hugh Bowman"/>
    <m/>
    <n v="4"/>
    <n v="57.5"/>
    <n v="57.5"/>
    <m/>
    <n v="3"/>
    <n v="3"/>
    <x v="1"/>
    <n v="3.3"/>
    <n v="30"/>
    <m/>
    <m/>
    <m/>
    <n v="2.35"/>
    <m/>
    <n v="100"/>
    <s v=""/>
    <n v="-100"/>
    <x v="1"/>
    <s v="G&lt;6-Dist&lt;1700"/>
    <s v="A"/>
    <x v="9"/>
    <x v="2"/>
    <x v="1"/>
    <s v=""/>
    <n v="-150"/>
    <m/>
    <x v="1"/>
  </r>
  <r>
    <x v="110"/>
    <s v="Flem-X"/>
    <d v="1899-12-30T11:20:00"/>
    <x v="3"/>
    <n v="2"/>
    <n v="2"/>
    <n v="2800"/>
    <s v="Hcp"/>
    <n v="96"/>
    <n v="150"/>
    <n v="7"/>
    <s v="White Marlin"/>
    <s v="MOP"/>
    <n v="2.2000000000000002"/>
    <s v="Gai Waterhouse "/>
    <s v="Tim Clark"/>
    <m/>
    <n v="15"/>
    <n v="56"/>
    <n v="56"/>
    <m/>
    <n v="1"/>
    <m/>
    <x v="2"/>
    <n v="4.8"/>
    <n v="35"/>
    <n v="15"/>
    <m/>
    <s v="WON"/>
    <n v="2.4500000000000002"/>
    <n v="1.4"/>
    <n v="100"/>
    <n v="245.00000000000003"/>
    <n v="145.00000000000003"/>
    <x v="0"/>
    <s v="G&lt;6-Dist&gt;=1700"/>
    <s v="B"/>
    <x v="10"/>
    <x v="2"/>
    <x v="2"/>
    <n v="245.00000000000003"/>
    <n v="145.00000000000003"/>
    <m/>
    <x v="4"/>
  </r>
  <r>
    <x v="110"/>
    <s v="Flem-X"/>
    <d v="1899-12-30T17:15:00"/>
    <x v="3"/>
    <n v="2"/>
    <n v="10"/>
    <n v="1700"/>
    <s v="Hcp"/>
    <s v="No"/>
    <n v="175"/>
    <n v="11"/>
    <s v="Zethus"/>
    <s v="MOP"/>
    <n v="4.8"/>
    <s v="James Cummings"/>
    <s v="Jamie Kah"/>
    <m/>
    <n v="10"/>
    <n v="54"/>
    <n v="54"/>
    <m/>
    <n v="3"/>
    <n v="2"/>
    <x v="2"/>
    <n v="5.0999999999999996"/>
    <n v="35"/>
    <n v="11"/>
    <m/>
    <m/>
    <n v="4.5999999999999996"/>
    <m/>
    <n v="100"/>
    <s v=""/>
    <n v="-100"/>
    <x v="0"/>
    <s v="G&lt;6-Dist&gt;=1700"/>
    <s v="B"/>
    <x v="10"/>
    <x v="2"/>
    <x v="2"/>
    <s v=""/>
    <n v="-100"/>
    <n v="2"/>
    <x v="4"/>
  </r>
  <r>
    <x v="110"/>
    <s v="Flem-X"/>
    <d v="1899-12-30T17:15:00"/>
    <x v="3"/>
    <n v="2"/>
    <n v="10"/>
    <n v="1700"/>
    <s v="Hcp"/>
    <s v="No"/>
    <n v="175"/>
    <n v="10"/>
    <s v="Nicolini Vito"/>
    <s v="M"/>
    <n v="5"/>
    <s v="Team Hayes"/>
    <s v="Craig Williams"/>
    <m/>
    <n v="7"/>
    <n v="54"/>
    <n v="54"/>
    <m/>
    <n v="2"/>
    <n v="5"/>
    <x v="0"/>
    <n v="5.2"/>
    <n v="35"/>
    <n v="11"/>
    <m/>
    <m/>
    <n v="4.4000000000000004"/>
    <m/>
    <n v="100"/>
    <s v=""/>
    <n v="-100"/>
    <x v="0"/>
    <s v="G&lt;6-Dist&gt;=1700"/>
    <s v="B"/>
    <x v="10"/>
    <x v="2"/>
    <x v="2"/>
    <s v=""/>
    <n v="-100"/>
    <n v="2"/>
    <x v="4"/>
  </r>
  <r>
    <x v="111"/>
    <s v="Flem-X"/>
    <d v="1899-12-30T13:50:00"/>
    <x v="3"/>
    <n v="5"/>
    <n v="3"/>
    <n v="1600"/>
    <s v="Mares"/>
    <s v="SW-M"/>
    <n v="250"/>
    <n v="12"/>
    <s v="Climbing Star"/>
    <m/>
    <n v="5"/>
    <s v="Phillip Stokes"/>
    <s v="Craig Williams"/>
    <m/>
    <n v="5"/>
    <n v="52"/>
    <n v="52"/>
    <m/>
    <m/>
    <m/>
    <x v="2"/>
    <n v="5.4"/>
    <n v="30"/>
    <n v="11"/>
    <m/>
    <s v="2nd"/>
    <n v="6.5"/>
    <n v="1.7"/>
    <n v="100"/>
    <s v=""/>
    <n v="-100"/>
    <x v="0"/>
    <s v="G&lt;6-Dist&lt;1700"/>
    <s v="A"/>
    <x v="10"/>
    <x v="2"/>
    <x v="2"/>
    <s v=""/>
    <n v="-100"/>
    <m/>
    <x v="4"/>
  </r>
  <r>
    <x v="111"/>
    <s v="Flem-X"/>
    <d v="1899-12-30T15:10:00"/>
    <x v="3"/>
    <n v="5"/>
    <n v="5"/>
    <n v="1800"/>
    <s v="Hcp"/>
    <n v="90"/>
    <n v="150"/>
    <n v="14"/>
    <s v="Right You Are"/>
    <m/>
    <n v="4.2"/>
    <s v="Ciaron Maher "/>
    <s v="Ben Melham"/>
    <m/>
    <n v="7"/>
    <n v="54.5"/>
    <n v="54.5"/>
    <m/>
    <m/>
    <m/>
    <x v="2"/>
    <n v="5.4"/>
    <n v="30"/>
    <n v="11"/>
    <m/>
    <s v="3rd"/>
    <n v="4.2"/>
    <n v="1.8"/>
    <n v="100"/>
    <s v=""/>
    <n v="-100"/>
    <x v="0"/>
    <s v="G&lt;6-Dist&gt;=1700"/>
    <s v="B"/>
    <x v="10"/>
    <x v="2"/>
    <x v="2"/>
    <s v=""/>
    <n v="-100"/>
    <m/>
    <x v="4"/>
  </r>
  <r>
    <x v="111"/>
    <s v="Flem-X"/>
    <d v="1899-12-30T15:50:00"/>
    <x v="3"/>
    <n v="5"/>
    <n v="6"/>
    <n v="1000"/>
    <s v="Hcp"/>
    <s v="No"/>
    <n v="175"/>
    <n v="3"/>
    <s v="Zoustyle"/>
    <m/>
    <n v="3.6"/>
    <s v="Tony Gollan"/>
    <s v="Damien Oliver"/>
    <m/>
    <n v="8"/>
    <n v="58.5"/>
    <n v="58.5"/>
    <m/>
    <m/>
    <m/>
    <x v="2"/>
    <n v="5"/>
    <n v="35"/>
    <n v="11"/>
    <m/>
    <s v="2nd"/>
    <n v="4.8"/>
    <n v="1.7"/>
    <n v="100"/>
    <s v=""/>
    <n v="-100"/>
    <x v="0"/>
    <s v="G&lt;6-Dist&lt;1700"/>
    <s v="A"/>
    <x v="10"/>
    <x v="2"/>
    <x v="2"/>
    <s v=""/>
    <n v="-100"/>
    <n v="2"/>
    <x v="4"/>
  </r>
  <r>
    <x v="111"/>
    <s v="Flem-X"/>
    <d v="1899-12-30T15:50:00"/>
    <x v="3"/>
    <n v="5"/>
    <n v="6"/>
    <n v="1000"/>
    <s v="Hcp"/>
    <s v="No"/>
    <n v="175"/>
    <n v="5"/>
    <s v="Joyful Fortune"/>
    <m/>
    <n v="3.8"/>
    <s v="Mark Newnham"/>
    <s v="Joshua Parr"/>
    <m/>
    <n v="6"/>
    <n v="57"/>
    <n v="57"/>
    <m/>
    <m/>
    <m/>
    <x v="0"/>
    <n v="5.5"/>
    <n v="30"/>
    <n v="11"/>
    <m/>
    <s v="WON"/>
    <n v="3.5"/>
    <n v="1.5"/>
    <n v="100"/>
    <n v="350"/>
    <n v="250"/>
    <x v="0"/>
    <s v="G&lt;6-Dist&lt;1700"/>
    <s v="A"/>
    <x v="10"/>
    <x v="2"/>
    <x v="2"/>
    <n v="350"/>
    <n v="250"/>
    <n v="2"/>
    <x v="4"/>
  </r>
  <r>
    <x v="112"/>
    <s v="ROSEHILL"/>
    <d v="1899-12-30T13:35:00"/>
    <x v="2"/>
    <n v="3"/>
    <n v="3"/>
    <n v="2400"/>
    <s v="Hcp"/>
    <n v="78"/>
    <n v="150"/>
    <n v="6"/>
    <s v="Pale King"/>
    <s v="OP"/>
    <n v="3.8"/>
    <s v="Team Hawkes"/>
    <s v="Hugh Bowman"/>
    <m/>
    <n v="7"/>
    <n v="57.5"/>
    <n v="57.5"/>
    <m/>
    <n v="2"/>
    <n v="1"/>
    <x v="1"/>
    <n v="2.2000000000000002"/>
    <n v="20"/>
    <m/>
    <m/>
    <s v="WON"/>
    <n v="3.1500000000000004"/>
    <n v="1.9"/>
    <n v="100"/>
    <n v="315.00000000000006"/>
    <n v="215.00000000000006"/>
    <x v="1"/>
    <s v="G&lt;6-Dist&gt;=1700"/>
    <s v="B"/>
    <x v="10"/>
    <x v="2"/>
    <x v="1"/>
    <n v="472.50000000000006"/>
    <n v="322.50000000000006"/>
    <m/>
    <x v="1"/>
  </r>
  <r>
    <x v="112"/>
    <s v="ROSEHILL"/>
    <d v="1899-12-30T14:10:00"/>
    <x v="2"/>
    <n v="3"/>
    <n v="4"/>
    <n v="1800"/>
    <s v="Hcp"/>
    <n v="78"/>
    <n v="150"/>
    <n v="7"/>
    <s v="Naval Seal"/>
    <s v="OP"/>
    <n v="2.4500000000000002"/>
    <s v="Chris Waller"/>
    <s v="William Pike"/>
    <m/>
    <n v="7"/>
    <n v="55.5"/>
    <n v="55.5"/>
    <m/>
    <n v="1"/>
    <n v="1"/>
    <x v="2"/>
    <n v="4"/>
    <n v="20"/>
    <m/>
    <m/>
    <m/>
    <n v="2.5"/>
    <m/>
    <n v="100"/>
    <s v=""/>
    <n v="-100"/>
    <x v="1"/>
    <s v="G&lt;6-Dist&gt;=1700"/>
    <s v="B"/>
    <x v="10"/>
    <x v="2"/>
    <x v="0"/>
    <s v=""/>
    <n v="-200"/>
    <m/>
    <x v="0"/>
  </r>
  <r>
    <x v="112"/>
    <s v="Flem-X"/>
    <d v="1899-12-30T14:30:00"/>
    <x v="2"/>
    <n v="9"/>
    <n v="4"/>
    <n v="2600"/>
    <s v="Hcp"/>
    <s v="No"/>
    <n v="300"/>
    <n v="11"/>
    <s v="Soulcombe"/>
    <s v="M"/>
    <n v="2.8"/>
    <s v="Chris Waller"/>
    <s v="Craig Williams"/>
    <m/>
    <n v="7"/>
    <n v="54"/>
    <n v="54"/>
    <m/>
    <n v="2"/>
    <m/>
    <x v="2"/>
    <n v="5.5"/>
    <n v="30"/>
    <n v="12"/>
    <m/>
    <s v="WON"/>
    <n v="3.4"/>
    <n v="1.7"/>
    <n v="100"/>
    <n v="340"/>
    <n v="240"/>
    <x v="0"/>
    <s v="G&lt;6-Dist&gt;=1700"/>
    <s v="B"/>
    <x v="10"/>
    <x v="2"/>
    <x v="2"/>
    <n v="340"/>
    <n v="240"/>
    <m/>
    <x v="4"/>
  </r>
  <r>
    <x v="112"/>
    <s v="ROSEHILL"/>
    <d v="1899-12-30T14:50:00"/>
    <x v="2"/>
    <n v="3"/>
    <n v="5"/>
    <n v="1200"/>
    <s v="Hcp"/>
    <n v="78"/>
    <n v="150"/>
    <n v="5"/>
    <s v="Devil'S Throat"/>
    <s v="OP"/>
    <n v="4"/>
    <s v="P &amp; P Snowden"/>
    <s v="Sam Clipperton"/>
    <m/>
    <n v="9"/>
    <n v="58"/>
    <n v="58"/>
    <m/>
    <n v="2"/>
    <n v="2"/>
    <x v="1"/>
    <n v="3.9"/>
    <n v="30"/>
    <n v="200"/>
    <m/>
    <s v="2nd"/>
    <n v="6"/>
    <n v="2.4"/>
    <n v="100"/>
    <s v=""/>
    <n v="-100"/>
    <x v="1"/>
    <s v="G&lt;6-Dist&lt;1700"/>
    <s v="A"/>
    <x v="10"/>
    <x v="2"/>
    <x v="2"/>
    <s v=""/>
    <n v="-100"/>
    <m/>
    <x v="2"/>
  </r>
  <r>
    <x v="112"/>
    <s v="ROSEHILL"/>
    <d v="1899-12-30T17:25:00"/>
    <x v="2"/>
    <n v="3"/>
    <n v="9"/>
    <n v="1100"/>
    <s v="Mares"/>
    <n v="78"/>
    <n v="150"/>
    <n v="1"/>
    <s v="Coco Rox"/>
    <s v="OP"/>
    <n v="2.9"/>
    <s v="Matthew Dunn"/>
    <s v="Sam Clipperton"/>
    <m/>
    <n v="2"/>
    <n v="59"/>
    <n v="59"/>
    <m/>
    <n v="2"/>
    <n v="2"/>
    <x v="2"/>
    <n v="3.8"/>
    <n v="20"/>
    <m/>
    <m/>
    <s v="2nd"/>
    <n v="3.9"/>
    <n v="1.5"/>
    <n v="100"/>
    <s v=""/>
    <n v="-100"/>
    <x v="1"/>
    <s v="G&lt;6-Dist&lt;1700"/>
    <s v="A"/>
    <x v="10"/>
    <x v="2"/>
    <x v="5"/>
    <s v=""/>
    <n v="-170"/>
    <m/>
    <x v="5"/>
  </r>
  <r>
    <x v="112"/>
    <s v="ROSEHILL"/>
    <d v="1899-12-30T18:05:00"/>
    <x v="2"/>
    <n v="3"/>
    <n v="10"/>
    <n v="1400"/>
    <s v="Hcp"/>
    <n v="78"/>
    <n v="150"/>
    <n v="4"/>
    <s v="Bella Rouge"/>
    <s v="OPM"/>
    <n v="3.6"/>
    <s v="Chris Waller"/>
    <s v="Tommy Berry"/>
    <m/>
    <n v="9"/>
    <n v="58"/>
    <n v="58"/>
    <m/>
    <n v="1"/>
    <n v="2"/>
    <x v="1"/>
    <n v="3.4"/>
    <n v="20"/>
    <m/>
    <m/>
    <m/>
    <n v="3.8"/>
    <m/>
    <n v="100"/>
    <s v=""/>
    <n v="-100"/>
    <x v="1"/>
    <s v="G&lt;6-Dist&lt;1700"/>
    <s v="A"/>
    <x v="10"/>
    <x v="2"/>
    <x v="1"/>
    <s v=""/>
    <n v="-150"/>
    <m/>
    <x v="1"/>
  </r>
  <r>
    <x v="113"/>
    <s v="Cran"/>
    <d v="1899-12-30T13:45:00"/>
    <x v="2"/>
    <n v="3"/>
    <n v="3"/>
    <n v="2540"/>
    <s v="Hcp"/>
    <n v="84"/>
    <n v="130"/>
    <n v="1"/>
    <s v="Port Philip"/>
    <s v="OP"/>
    <n v="2.4"/>
    <s v="Julius Sandhu"/>
    <s v="Jamie Mott"/>
    <m/>
    <n v="7"/>
    <n v="60"/>
    <n v="60"/>
    <m/>
    <n v="1"/>
    <n v="1"/>
    <x v="0"/>
    <n v="5.3"/>
    <n v="30"/>
    <n v="8"/>
    <m/>
    <s v="3rd"/>
    <n v="2.8"/>
    <n v="1.4"/>
    <n v="100"/>
    <s v=""/>
    <n v="-100"/>
    <x v="0"/>
    <s v="G&lt;6-Dist&gt;=1700"/>
    <s v="B"/>
    <x v="10"/>
    <x v="2"/>
    <x v="2"/>
    <s v=""/>
    <n v="-100"/>
    <m/>
    <x v="4"/>
  </r>
  <r>
    <x v="113"/>
    <s v="Newcastle"/>
    <d v="1899-12-30T14:05:00"/>
    <x v="2"/>
    <n v="0"/>
    <n v="4"/>
    <n v="2300"/>
    <s v="Hcp"/>
    <m/>
    <n v="300"/>
    <n v="8"/>
    <s v="King Frankel"/>
    <s v="OP"/>
    <n v="2.9"/>
    <s v="Mark Newnham"/>
    <s v="Tyler Schiller (a1.5)"/>
    <n v="1.5"/>
    <n v="6"/>
    <n v="52"/>
    <n v="50.5"/>
    <m/>
    <n v="1"/>
    <n v="3"/>
    <x v="2"/>
    <n v="4.9000000000000004"/>
    <n v="20"/>
    <m/>
    <m/>
    <s v="WON"/>
    <n v="3.5"/>
    <n v="1.4"/>
    <n v="100"/>
    <n v="350"/>
    <n v="250"/>
    <x v="1"/>
    <s v="G&lt;6-Dist&gt;=1700"/>
    <s v="B"/>
    <x v="10"/>
    <x v="2"/>
    <x v="0"/>
    <n v="700"/>
    <n v="500"/>
    <m/>
    <x v="0"/>
  </r>
  <r>
    <x v="113"/>
    <s v="Newcastle"/>
    <d v="1899-12-30T14:40:00"/>
    <x v="2"/>
    <n v="0"/>
    <n v="5"/>
    <n v="1600"/>
    <s v="Hcp"/>
    <n v="72"/>
    <n v="120"/>
    <n v="7"/>
    <s v="Tympanist"/>
    <s v="MOP"/>
    <n v="9.8000000000000007"/>
    <s v="David Payne"/>
    <s v="Reece Jones (a1.5)"/>
    <n v="1.5"/>
    <n v="1"/>
    <n v="56.5"/>
    <n v="55"/>
    <m/>
    <m/>
    <m/>
    <x v="1"/>
    <n v="4"/>
    <n v="20"/>
    <m/>
    <m/>
    <m/>
    <n v="8.5"/>
    <m/>
    <n v="100"/>
    <s v=""/>
    <n v="-100"/>
    <x v="1"/>
    <s v="G&lt;6-Dist&lt;1700"/>
    <s v="A"/>
    <x v="10"/>
    <x v="2"/>
    <x v="2"/>
    <s v=""/>
    <n v="-100"/>
    <m/>
    <x v="3"/>
  </r>
  <r>
    <x v="113"/>
    <s v="Cran"/>
    <d v="1899-12-30T15:00:00"/>
    <x v="2"/>
    <n v="3"/>
    <n v="5"/>
    <n v="1400"/>
    <s v="Mares"/>
    <s v="SW-M"/>
    <n v="175"/>
    <n v="5"/>
    <s v="She'S All Class"/>
    <s v="OPM"/>
    <n v="4.5"/>
    <s v="Ciaron Maher "/>
    <s v="Mark Zahra"/>
    <m/>
    <n v="7"/>
    <n v="56"/>
    <n v="56"/>
    <m/>
    <m/>
    <m/>
    <x v="1"/>
    <n v="4"/>
    <n v="40"/>
    <n v="10"/>
    <m/>
    <m/>
    <n v="4.8"/>
    <m/>
    <n v="100"/>
    <s v=""/>
    <n v="-100"/>
    <x v="0"/>
    <s v="G&lt;6-Dist&lt;1700"/>
    <s v="A"/>
    <x v="10"/>
    <x v="2"/>
    <x v="0"/>
    <s v=""/>
    <n v="-200"/>
    <m/>
    <x v="0"/>
  </r>
  <r>
    <x v="113"/>
    <s v="Cran"/>
    <d v="1899-12-30T15:40:00"/>
    <x v="2"/>
    <n v="3"/>
    <n v="6"/>
    <n v="1500"/>
    <s v="Hcp"/>
    <n v="70"/>
    <n v="175"/>
    <n v="7"/>
    <s v="Brayden Star"/>
    <m/>
    <n v="3.4"/>
    <s v="Trent Busuttin "/>
    <s v="Damien Oliver"/>
    <m/>
    <n v="8"/>
    <n v="57"/>
    <n v="57"/>
    <m/>
    <m/>
    <m/>
    <x v="1"/>
    <m/>
    <m/>
    <n v="10"/>
    <m/>
    <s v="WON"/>
    <n v="3.6"/>
    <n v="1.8"/>
    <n v="100"/>
    <n v="360"/>
    <n v="260"/>
    <x v="0"/>
    <s v="G&lt;6-Dist&lt;1700"/>
    <s v="A"/>
    <x v="10"/>
    <x v="2"/>
    <x v="1"/>
    <n v="540"/>
    <n v="390"/>
    <m/>
    <x v="1"/>
  </r>
  <r>
    <x v="113"/>
    <s v="Cran"/>
    <d v="1899-12-30T16:20:00"/>
    <x v="2"/>
    <n v="3"/>
    <n v="7"/>
    <n v="1600"/>
    <s v="Hcp"/>
    <s v="No"/>
    <n v="500"/>
    <n v="6"/>
    <s v="Uncle Bryn"/>
    <s v="B"/>
    <n v="4.2"/>
    <s v="Trent Busuttin "/>
    <s v="Mark Zahra"/>
    <m/>
    <n v="6"/>
    <n v="56"/>
    <n v="56"/>
    <m/>
    <n v="1"/>
    <n v="2"/>
    <x v="2"/>
    <n v="4.5"/>
    <n v="40"/>
    <n v="11"/>
    <m/>
    <s v="WON"/>
    <n v="3.5"/>
    <n v="1.6"/>
    <n v="100"/>
    <n v="350"/>
    <n v="250"/>
    <x v="0"/>
    <s v="G&lt;6-Dist&lt;1700"/>
    <s v="A"/>
    <x v="10"/>
    <x v="2"/>
    <x v="1"/>
    <n v="525"/>
    <n v="375"/>
    <m/>
    <x v="5"/>
  </r>
  <r>
    <x v="113"/>
    <s v="Cran"/>
    <d v="1899-12-30T17:00:00"/>
    <x v="2"/>
    <n v="3"/>
    <n v="8"/>
    <n v="1000"/>
    <s v="Hcp"/>
    <s v="No"/>
    <n v="175"/>
    <n v="8"/>
    <s v="Midwest"/>
    <s v="OPL"/>
    <n v="3"/>
    <s v="Anthony  Freedman"/>
    <s v="Craig Williams"/>
    <m/>
    <n v="4"/>
    <n v="56.5"/>
    <n v="56.5"/>
    <m/>
    <n v="2"/>
    <n v="1"/>
    <x v="2"/>
    <n v="4.4000000000000004"/>
    <n v="40"/>
    <n v="11"/>
    <m/>
    <s v="3rd"/>
    <n v="3.1"/>
    <n v="1.6"/>
    <n v="100"/>
    <s v=""/>
    <n v="-100"/>
    <x v="0"/>
    <s v="G&lt;6-Dist&lt;1700"/>
    <s v="A"/>
    <x v="10"/>
    <x v="2"/>
    <x v="0"/>
    <s v=""/>
    <n v="-200"/>
    <m/>
    <x v="0"/>
  </r>
  <r>
    <x v="114"/>
    <s v="Ball"/>
    <d v="1899-12-30T12:10:00"/>
    <x v="2"/>
    <n v="0"/>
    <n v="1"/>
    <n v="1200"/>
    <s v="Mares"/>
    <n v="78"/>
    <n v="130"/>
    <n v="6"/>
    <s v="Hypothetical"/>
    <s v="OP"/>
    <n v="2.8"/>
    <s v="Anthony  Freedman"/>
    <s v="Ben Melham"/>
    <m/>
    <n v="10"/>
    <n v="57.5"/>
    <n v="57.5"/>
    <m/>
    <n v="1"/>
    <n v="1"/>
    <x v="1"/>
    <n v="4.2"/>
    <n v="40"/>
    <n v="10"/>
    <m/>
    <s v="WON"/>
    <n v="2"/>
    <n v="1.04"/>
    <n v="100"/>
    <n v="200"/>
    <n v="100"/>
    <x v="0"/>
    <s v="G&lt;6-Dist&lt;1700"/>
    <s v="A"/>
    <x v="10"/>
    <x v="2"/>
    <x v="4"/>
    <n v="280"/>
    <n v="140"/>
    <n v="2"/>
    <x v="4"/>
  </r>
  <r>
    <x v="114"/>
    <s v="Ball"/>
    <d v="1899-12-30T12:10:00"/>
    <x v="2"/>
    <n v="0"/>
    <n v="1"/>
    <n v="1200"/>
    <s v="Mares"/>
    <n v="78"/>
    <n v="130"/>
    <n v="9"/>
    <s v="For Real Life"/>
    <s v="M"/>
    <n v="12"/>
    <s v="Leon  Corstens"/>
    <s v="Dean Holland"/>
    <m/>
    <n v="8"/>
    <n v="55.5"/>
    <n v="55.5"/>
    <m/>
    <n v="2"/>
    <m/>
    <x v="0"/>
    <n v="5.6"/>
    <n v="30"/>
    <n v="10"/>
    <m/>
    <m/>
    <n v="17"/>
    <m/>
    <n v="100"/>
    <s v=""/>
    <n v="-100"/>
    <x v="0"/>
    <s v="G&lt;6-Dist&lt;1700"/>
    <s v="A"/>
    <x v="10"/>
    <x v="2"/>
    <x v="2"/>
    <s v=""/>
    <n v="-100"/>
    <n v="2"/>
    <x v="6"/>
  </r>
  <r>
    <x v="114"/>
    <s v="Kembla Grange"/>
    <d v="1899-12-30T12:55:00"/>
    <x v="2"/>
    <n v="0"/>
    <n v="2"/>
    <n v="1400"/>
    <s v="Hcp"/>
    <n v="72"/>
    <n v="120"/>
    <n v="1"/>
    <s v="Astero"/>
    <s v="M"/>
    <n v="5"/>
    <s v="Matthew Smith"/>
    <s v="Dylan Gibbons (a2)"/>
    <n v="2"/>
    <n v="10"/>
    <n v="59.5"/>
    <n v="57.5"/>
    <m/>
    <n v="4"/>
    <n v="1"/>
    <x v="1"/>
    <n v="6.8"/>
    <n v="20"/>
    <m/>
    <m/>
    <s v="WON"/>
    <n v="7.5"/>
    <n v="2.6"/>
    <n v="100"/>
    <n v="750"/>
    <n v="650"/>
    <x v="1"/>
    <s v="G&lt;6-Dist&lt;1700"/>
    <s v="A"/>
    <x v="10"/>
    <x v="2"/>
    <x v="2"/>
    <n v="750"/>
    <n v="650"/>
    <m/>
    <x v="5"/>
  </r>
  <r>
    <x v="114"/>
    <s v="Kembla Grange"/>
    <d v="1899-12-30T14:40:00"/>
    <x v="2"/>
    <n v="0"/>
    <n v="5"/>
    <n v="1200"/>
    <s v="Mares"/>
    <n v="78"/>
    <n v="150"/>
    <n v="14"/>
    <s v="Pretty Wild"/>
    <s v="M"/>
    <n v="3.3"/>
    <s v="Chris Waller"/>
    <s v="Jason Collett"/>
    <m/>
    <n v="5"/>
    <n v="57"/>
    <n v="57"/>
    <m/>
    <n v="1"/>
    <n v="1"/>
    <x v="2"/>
    <n v="5.0999999999999996"/>
    <n v="20"/>
    <m/>
    <m/>
    <s v="2nd"/>
    <n v="4.4000000000000004"/>
    <n v="2"/>
    <n v="100"/>
    <s v=""/>
    <n v="-100"/>
    <x v="1"/>
    <s v="G&lt;6-Dist&lt;1700"/>
    <s v="A"/>
    <x v="10"/>
    <x v="2"/>
    <x v="3"/>
    <s v=""/>
    <n v="-120"/>
    <m/>
    <x v="2"/>
  </r>
  <r>
    <x v="114"/>
    <s v="Ball"/>
    <d v="1899-12-30T15:00:00"/>
    <x v="2"/>
    <n v="0"/>
    <n v="6"/>
    <n v="2000"/>
    <s v="Hcp"/>
    <n v="84"/>
    <n v="130"/>
    <n v="8"/>
    <s v="Right You Are"/>
    <s v="M"/>
    <n v="3.8"/>
    <s v="Ciaron Maher "/>
    <s v="Ben Melham"/>
    <m/>
    <n v="4"/>
    <n v="57.5"/>
    <n v="57.5"/>
    <m/>
    <n v="3"/>
    <m/>
    <x v="1"/>
    <n v="4.2"/>
    <n v="40"/>
    <n v="13"/>
    <m/>
    <m/>
    <n v="3"/>
    <m/>
    <n v="100"/>
    <s v=""/>
    <n v="-100"/>
    <x v="0"/>
    <s v="G&lt;6-Dist&gt;=1700"/>
    <s v="B"/>
    <x v="10"/>
    <x v="2"/>
    <x v="2"/>
    <s v=""/>
    <n v="-100"/>
    <m/>
    <x v="2"/>
  </r>
  <r>
    <x v="114"/>
    <s v="Ball"/>
    <d v="1899-12-30T16:20:00"/>
    <x v="2"/>
    <n v="0"/>
    <n v="8"/>
    <n v="2000"/>
    <s v="Hcp"/>
    <s v="No"/>
    <n v="500"/>
    <n v="3"/>
    <s v="Atishu"/>
    <s v="MB"/>
    <n v="3.2"/>
    <s v="Chris Waller"/>
    <s v="Damien Oliver"/>
    <m/>
    <n v="6"/>
    <n v="57"/>
    <n v="57"/>
    <m/>
    <n v="1"/>
    <n v="1"/>
    <x v="1"/>
    <n v="3.6"/>
    <n v="45"/>
    <n v="13"/>
    <m/>
    <s v="2nd"/>
    <n v="2.8"/>
    <n v="1.4"/>
    <n v="100"/>
    <s v=""/>
    <n v="-100"/>
    <x v="0"/>
    <s v="G&lt;6-Dist&gt;=1700"/>
    <s v="B"/>
    <x v="10"/>
    <x v="2"/>
    <x v="2"/>
    <s v=""/>
    <n v="-100"/>
    <m/>
    <x v="2"/>
  </r>
  <r>
    <x v="114"/>
    <s v="Ball"/>
    <d v="1899-12-30T17:40:00"/>
    <x v="2"/>
    <n v="0"/>
    <n v="10"/>
    <n v="1400"/>
    <s v="Hcp"/>
    <n v="84"/>
    <n v="130"/>
    <n v="1"/>
    <s v="Detonator Jack"/>
    <s v="M"/>
    <n v="2.5"/>
    <s v="Ciaron Maher "/>
    <s v="John Allen"/>
    <m/>
    <n v="2"/>
    <n v="60.5"/>
    <n v="60.5"/>
    <m/>
    <n v="1"/>
    <n v="1"/>
    <x v="1"/>
    <n v="3"/>
    <n v="50"/>
    <n v="9"/>
    <m/>
    <s v="2nd"/>
    <n v="2.2999999999999998"/>
    <n v="1.2"/>
    <n v="100"/>
    <s v=""/>
    <n v="-100"/>
    <x v="0"/>
    <s v="G&lt;6-Dist&lt;1700"/>
    <s v="A"/>
    <x v="10"/>
    <x v="2"/>
    <x v="2"/>
    <s v=""/>
    <n v="-100"/>
    <n v="2"/>
    <x v="4"/>
  </r>
  <r>
    <x v="114"/>
    <s v="Ball"/>
    <d v="1899-12-30T17:40:00"/>
    <x v="2"/>
    <n v="0"/>
    <n v="10"/>
    <n v="1400"/>
    <s v="Hcp"/>
    <n v="84"/>
    <n v="130"/>
    <n v="8"/>
    <s v="Munhamek"/>
    <s v="MOP"/>
    <n v="5"/>
    <s v="Nick Ryan"/>
    <s v="Damien Oliver"/>
    <m/>
    <n v="1"/>
    <n v="58.5"/>
    <n v="58.5"/>
    <m/>
    <n v="2"/>
    <n v="2"/>
    <x v="2"/>
    <n v="4.2"/>
    <n v="40"/>
    <n v="9"/>
    <m/>
    <s v="3rd"/>
    <n v="4.4000000000000004"/>
    <n v="1.5"/>
    <n v="100"/>
    <s v=""/>
    <n v="-100"/>
    <x v="0"/>
    <s v="G&lt;6-Dist&lt;1700"/>
    <s v="A"/>
    <x v="10"/>
    <x v="2"/>
    <x v="2"/>
    <s v=""/>
    <n v="-100"/>
    <n v="2"/>
    <x v="3"/>
  </r>
  <r>
    <x v="115"/>
    <s v="Cau"/>
    <d v="1899-12-30T13:45:00"/>
    <x v="2"/>
    <n v="2"/>
    <n v="3"/>
    <n v="1000"/>
    <s v="Hcp"/>
    <s v="No"/>
    <n v="175"/>
    <n v="7"/>
    <s v="Jigsaw"/>
    <s v="OP"/>
    <n v="2.9"/>
    <s v="Cindy Alderson"/>
    <s v="Daniel Moor"/>
    <m/>
    <n v="9"/>
    <n v="54"/>
    <n v="54"/>
    <m/>
    <n v="1"/>
    <n v="4"/>
    <x v="2"/>
    <n v="5"/>
    <n v="35"/>
    <n v="10"/>
    <m/>
    <s v="WON"/>
    <n v="4.4000000000000004"/>
    <n v="1.8"/>
    <n v="100"/>
    <n v="440.00000000000006"/>
    <n v="340.00000000000006"/>
    <x v="0"/>
    <s v="G&lt;6-Dist&lt;1700"/>
    <s v="A"/>
    <x v="10"/>
    <x v="2"/>
    <x v="1"/>
    <n v="660"/>
    <n v="510"/>
    <m/>
    <x v="5"/>
  </r>
  <r>
    <x v="115"/>
    <s v="Cau"/>
    <d v="1899-12-30T15:40:00"/>
    <x v="2"/>
    <n v="2"/>
    <n v="6"/>
    <n v="1800"/>
    <s v="Hcp"/>
    <s v="No"/>
    <n v="200"/>
    <n v="1"/>
    <s v="Grandslam"/>
    <s v="LOP"/>
    <n v="3.8"/>
    <s v="Ciaron Maher "/>
    <s v="Craig Williams"/>
    <m/>
    <n v="2"/>
    <n v="58"/>
    <n v="58"/>
    <m/>
    <n v="3"/>
    <n v="1"/>
    <x v="2"/>
    <n v="4.4000000000000004"/>
    <n v="40"/>
    <n v="12"/>
    <m/>
    <m/>
    <n v="5.5"/>
    <m/>
    <n v="100"/>
    <s v=""/>
    <n v="-100"/>
    <x v="0"/>
    <s v="G&lt;6-Dist&gt;=1700"/>
    <s v="B"/>
    <x v="10"/>
    <x v="2"/>
    <x v="2"/>
    <s v=""/>
    <n v="-100"/>
    <m/>
    <x v="2"/>
  </r>
  <r>
    <x v="115"/>
    <s v="Cau"/>
    <d v="1899-12-30T17:40:00"/>
    <x v="2"/>
    <n v="2"/>
    <n v="9"/>
    <n v="1600"/>
    <s v="Mares"/>
    <s v="SW-M"/>
    <n v="200"/>
    <n v="3"/>
    <s v="My Whisper"/>
    <s v="OPM"/>
    <n v="5"/>
    <s v="Peter &amp; Paul Snowden"/>
    <s v="Mark Zahra"/>
    <m/>
    <n v="4"/>
    <n v="58"/>
    <n v="58"/>
    <m/>
    <n v="2"/>
    <n v="4"/>
    <x v="2"/>
    <n v="5.2"/>
    <n v="35"/>
    <n v="11"/>
    <m/>
    <s v="WON"/>
    <n v="6.6"/>
    <n v="2.5"/>
    <n v="100"/>
    <n v="660"/>
    <n v="560"/>
    <x v="0"/>
    <s v="G&lt;6-Dist&lt;1700"/>
    <s v="A"/>
    <x v="10"/>
    <x v="2"/>
    <x v="0"/>
    <n v="1320"/>
    <n v="1120"/>
    <m/>
    <x v="0"/>
  </r>
  <r>
    <x v="116"/>
    <s v="Pak"/>
    <d v="1899-12-30T12:35:00"/>
    <x v="2"/>
    <n v="0"/>
    <n v="1"/>
    <n v="2000"/>
    <s v="Hcp"/>
    <n v="78"/>
    <n v="130"/>
    <n v="5"/>
    <s v="Flash Feeling"/>
    <s v="MOP"/>
    <n v="5"/>
    <s v="John Sadler"/>
    <s v="Matt Cartwright (a1.5)"/>
    <n v="1.5"/>
    <n v="2"/>
    <n v="59"/>
    <n v="57.5"/>
    <m/>
    <n v="3"/>
    <n v="1"/>
    <x v="0"/>
    <n v="6"/>
    <m/>
    <n v="8"/>
    <m/>
    <s v="WON"/>
    <n v="5.7"/>
    <n v="1.8"/>
    <n v="100"/>
    <n v="570"/>
    <n v="470"/>
    <x v="0"/>
    <s v="G&lt;6-Dist&gt;=1700"/>
    <s v="B"/>
    <x v="11"/>
    <x v="2"/>
    <x v="0"/>
    <n v="1140"/>
    <n v="940"/>
    <m/>
    <x v="0"/>
  </r>
  <r>
    <x v="116"/>
    <s v="Pak"/>
    <d v="1899-12-30T13:10:00"/>
    <x v="2"/>
    <n v="0"/>
    <n v="2"/>
    <n v="1200"/>
    <s v="Mares"/>
    <n v="78"/>
    <n v="130"/>
    <n v="5"/>
    <s v="Blistering"/>
    <s v="OPL"/>
    <n v="5.0999999999999996"/>
    <s v="John Pascoe"/>
    <s v="Jason Maskiell"/>
    <m/>
    <n v="8"/>
    <n v="58"/>
    <n v="58"/>
    <m/>
    <n v="1"/>
    <n v="4"/>
    <x v="1"/>
    <n v="4"/>
    <n v="45"/>
    <n v="12"/>
    <m/>
    <s v="WON"/>
    <n v="5.5"/>
    <n v="2.2000000000000002"/>
    <n v="100"/>
    <n v="550"/>
    <n v="450"/>
    <x v="0"/>
    <s v="G&lt;6-Dist&lt;1700"/>
    <s v="A"/>
    <x v="11"/>
    <x v="2"/>
    <x v="1"/>
    <n v="825"/>
    <n v="675"/>
    <m/>
    <x v="1"/>
  </r>
  <r>
    <x v="116"/>
    <s v="Pak"/>
    <d v="1899-12-30T14:20:00"/>
    <x v="2"/>
    <n v="0"/>
    <n v="4"/>
    <n v="1000"/>
    <s v="Hcp"/>
    <n v="78"/>
    <n v="130"/>
    <n v="3"/>
    <s v="Squid Game"/>
    <s v="OPL"/>
    <n v="6"/>
    <s v="Patrick Payne"/>
    <s v="Harry Coffey"/>
    <m/>
    <n v="8"/>
    <n v="59"/>
    <n v="59"/>
    <m/>
    <n v="2"/>
    <n v="1"/>
    <x v="2"/>
    <n v="4.8"/>
    <n v="35"/>
    <n v="12"/>
    <m/>
    <m/>
    <n v="5.5"/>
    <m/>
    <n v="100"/>
    <s v=""/>
    <n v="-100"/>
    <x v="0"/>
    <s v="G&lt;6-Dist&lt;1700"/>
    <s v="A"/>
    <x v="11"/>
    <x v="2"/>
    <x v="1"/>
    <s v=""/>
    <n v="-150"/>
    <m/>
    <x v="5"/>
  </r>
  <r>
    <x v="116"/>
    <s v="ROSEHILL"/>
    <d v="1899-12-30T14:40:00"/>
    <x v="2"/>
    <n v="5"/>
    <n v="5"/>
    <n v="1300"/>
    <s v="Hcp"/>
    <n v="72"/>
    <n v="120"/>
    <n v="8"/>
    <s v="Divine Breath"/>
    <s v="M"/>
    <n v="5"/>
    <s v="Theresa Bateup"/>
    <s v="Brock Ryan"/>
    <m/>
    <n v="4"/>
    <n v="57.5"/>
    <n v="57.5"/>
    <m/>
    <n v="5"/>
    <n v="1"/>
    <x v="2"/>
    <n v="9.1"/>
    <n v="20"/>
    <m/>
    <m/>
    <s v="2nd"/>
    <n v="5.5"/>
    <n v="2.2999999999999998"/>
    <n v="100"/>
    <s v=""/>
    <n v="-100"/>
    <x v="1"/>
    <s v="G&lt;6-Dist&lt;1700"/>
    <s v="A"/>
    <x v="11"/>
    <x v="2"/>
    <x v="2"/>
    <s v=""/>
    <n v="-100"/>
    <m/>
    <x v="6"/>
  </r>
  <r>
    <x v="116"/>
    <s v="ROSEHILL"/>
    <d v="1899-12-30T16:00:00"/>
    <x v="2"/>
    <n v="5"/>
    <n v="7"/>
    <n v="1200"/>
    <s v="Hcp"/>
    <n v="78"/>
    <n v="150"/>
    <n v="7"/>
    <s v="Testator Silens"/>
    <s v="MOP"/>
    <n v="8.6"/>
    <s v="Luke Clarke"/>
    <s v="Winona Costin"/>
    <m/>
    <n v="1"/>
    <n v="58"/>
    <n v="58"/>
    <m/>
    <n v="4"/>
    <n v="5"/>
    <x v="1"/>
    <n v="4.3"/>
    <n v="20"/>
    <n v="160"/>
    <m/>
    <m/>
    <n v="8.5"/>
    <m/>
    <n v="100"/>
    <s v=""/>
    <n v="-100"/>
    <x v="1"/>
    <s v="G&lt;6-Dist&lt;1700"/>
    <s v="A"/>
    <x v="11"/>
    <x v="2"/>
    <x v="2"/>
    <s v=""/>
    <n v="-100"/>
    <m/>
    <x v="3"/>
  </r>
  <r>
    <x v="116"/>
    <s v="Pak"/>
    <d v="1899-12-30T16:20:00"/>
    <x v="2"/>
    <n v="0"/>
    <n v="7"/>
    <n v="2500"/>
    <s v="Hcp"/>
    <s v="No"/>
    <n v="300"/>
    <n v="2"/>
    <s v="Milford"/>
    <s v="OPM"/>
    <n v="4.4000000000000004"/>
    <s v="Michael Moroney"/>
    <s v="Blake Shinn"/>
    <m/>
    <n v="6"/>
    <n v="59"/>
    <n v="59"/>
    <m/>
    <n v="1"/>
    <m/>
    <x v="2"/>
    <n v="5.0999999999999996"/>
    <n v="35"/>
    <n v="10"/>
    <m/>
    <m/>
    <n v="6"/>
    <m/>
    <n v="100"/>
    <s v=""/>
    <n v="-100"/>
    <x v="0"/>
    <s v="G&lt;6-Dist&gt;=1700"/>
    <s v="B"/>
    <x v="11"/>
    <x v="2"/>
    <x v="0"/>
    <s v=""/>
    <n v="-200"/>
    <m/>
    <x v="0"/>
  </r>
  <r>
    <x v="116"/>
    <s v="Pak"/>
    <d v="1899-12-30T17:00:00"/>
    <x v="2"/>
    <n v="0"/>
    <n v="8"/>
    <n v="1400"/>
    <s v="Hcp"/>
    <s v="SW"/>
    <n v="175"/>
    <n v="2"/>
    <s v="Looks Like Elvis"/>
    <s v="OPM"/>
    <n v="3.3"/>
    <s v="Jarrod Austin"/>
    <s v="Craig Williams"/>
    <m/>
    <n v="3"/>
    <n v="60"/>
    <n v="60"/>
    <m/>
    <n v="1"/>
    <n v="2"/>
    <x v="1"/>
    <n v="3.3"/>
    <n v="45"/>
    <n v="10"/>
    <m/>
    <s v="3rd"/>
    <n v="3"/>
    <n v="1.5"/>
    <n v="100"/>
    <s v=""/>
    <n v="-100"/>
    <x v="0"/>
    <s v="G&lt;6-Dist&lt;1700"/>
    <s v="A"/>
    <x v="11"/>
    <x v="2"/>
    <x v="4"/>
    <s v=""/>
    <n v="-140"/>
    <n v="2"/>
    <x v="2"/>
  </r>
  <r>
    <x v="116"/>
    <s v="Pak"/>
    <d v="1899-12-30T17:00:00"/>
    <x v="2"/>
    <n v="0"/>
    <n v="8"/>
    <n v="1400"/>
    <s v="Hcp"/>
    <s v="SW"/>
    <n v="175"/>
    <n v="5"/>
    <s v="Jimmy The Bear"/>
    <s v="MOP"/>
    <n v="3.8"/>
    <s v="Patrick Payne"/>
    <s v="Harry Coffey"/>
    <m/>
    <n v="4"/>
    <n v="59"/>
    <n v="59"/>
    <m/>
    <n v="2"/>
    <n v="1"/>
    <x v="2"/>
    <n v="4"/>
    <n v="40"/>
    <n v="10"/>
    <m/>
    <m/>
    <n v="3.9"/>
    <m/>
    <n v="100"/>
    <s v=""/>
    <n v="-100"/>
    <x v="0"/>
    <s v="G&lt;6-Dist&lt;1700"/>
    <s v="A"/>
    <x v="11"/>
    <x v="2"/>
    <x v="2"/>
    <s v=""/>
    <n v="-100"/>
    <n v="2"/>
    <x v="2"/>
  </r>
  <r>
    <x v="117"/>
    <s v="San-H"/>
    <d v="1899-12-30T15:40:00"/>
    <x v="2"/>
    <n v="0"/>
    <n v="6"/>
    <n v="1400"/>
    <s v="Mares"/>
    <n v="78"/>
    <n v="130"/>
    <n v="8"/>
    <s v="Belle Et Riche"/>
    <s v="MOP"/>
    <n v="6"/>
    <s v="Mitchell Freedman"/>
    <s v="Jordan Childs"/>
    <m/>
    <n v="3"/>
    <n v="55.5"/>
    <n v="55.5"/>
    <m/>
    <n v="3"/>
    <n v="5"/>
    <x v="1"/>
    <n v="4.5999999999999996"/>
    <n v="40"/>
    <n v="11"/>
    <m/>
    <s v="2nd"/>
    <n v="6"/>
    <n v="2.2000000000000002"/>
    <n v="100"/>
    <s v=""/>
    <n v="-100"/>
    <x v="0"/>
    <s v="G&lt;6-Dist&lt;1700"/>
    <s v="A"/>
    <x v="11"/>
    <x v="2"/>
    <x v="0"/>
    <s v=""/>
    <n v="-200"/>
    <m/>
    <x v="0"/>
  </r>
  <r>
    <x v="117"/>
    <s v="Randwick"/>
    <d v="1899-12-30T16:00:00"/>
    <x v="2"/>
    <n v="0"/>
    <n v="7"/>
    <n v="1200"/>
    <s v="Hcp"/>
    <m/>
    <n v="160"/>
    <n v="10"/>
    <s v="Brigantine"/>
    <s v="MOP"/>
    <n v="4.5"/>
    <s v="James Cummings"/>
    <s v="Tim Clark"/>
    <m/>
    <n v="7"/>
    <n v="53"/>
    <n v="53"/>
    <m/>
    <n v="2"/>
    <m/>
    <x v="2"/>
    <n v="5.12"/>
    <n v="20"/>
    <m/>
    <m/>
    <s v="3rd"/>
    <n v="3.9"/>
    <n v="1.6"/>
    <n v="100"/>
    <s v=""/>
    <n v="-100"/>
    <x v="1"/>
    <s v="G&lt;6-Dist&lt;1700"/>
    <s v="A"/>
    <x v="11"/>
    <x v="2"/>
    <x v="2"/>
    <s v=""/>
    <n v="-100"/>
    <m/>
    <x v="2"/>
  </r>
  <r>
    <x v="117"/>
    <s v="San-H"/>
    <d v="1899-12-30T17:00:00"/>
    <x v="2"/>
    <n v="0"/>
    <n v="8"/>
    <n v="1400"/>
    <s v="Hcp"/>
    <n v="84"/>
    <n v="130"/>
    <n v="6"/>
    <s v="Savannah Cloud"/>
    <s v="OPM"/>
    <n v="4.5"/>
    <s v="Phillip Stokes"/>
    <s v="Madison Lloyd (a2)"/>
    <n v="2"/>
    <n v="8"/>
    <n v="58.5"/>
    <n v="56.5"/>
    <m/>
    <n v="1"/>
    <m/>
    <x v="1"/>
    <n v="5.2"/>
    <n v="35"/>
    <n v="13"/>
    <m/>
    <s v="WON"/>
    <n v="4.8"/>
    <n v="2"/>
    <n v="100"/>
    <n v="480"/>
    <n v="380"/>
    <x v="0"/>
    <s v="G&lt;6-Dist&lt;1700"/>
    <s v="A"/>
    <x v="11"/>
    <x v="2"/>
    <x v="0"/>
    <n v="960"/>
    <n v="760"/>
    <m/>
    <x v="0"/>
  </r>
  <r>
    <x v="117"/>
    <s v="Randwick"/>
    <d v="1899-12-30T17:55:00"/>
    <x v="2"/>
    <n v="0"/>
    <n v="10"/>
    <n v="1400"/>
    <s v="Hcp"/>
    <n v="78"/>
    <n v="150"/>
    <n v="2"/>
    <s v="Democracy Manifest"/>
    <s v="M"/>
    <n v="3"/>
    <s v="Chris Waller"/>
    <s v="Nash Rawiller"/>
    <m/>
    <n v="7"/>
    <n v="60"/>
    <n v="60"/>
    <m/>
    <n v="3"/>
    <n v="1"/>
    <x v="1"/>
    <n v="4.71"/>
    <n v="30"/>
    <m/>
    <m/>
    <s v="WON"/>
    <n v="3.7"/>
    <n v="1.7"/>
    <n v="100"/>
    <n v="370"/>
    <n v="270"/>
    <x v="1"/>
    <s v="G&lt;6-Dist&lt;1700"/>
    <s v="A"/>
    <x v="11"/>
    <x v="2"/>
    <x v="1"/>
    <n v="555"/>
    <n v="405"/>
    <m/>
    <x v="1"/>
  </r>
  <r>
    <x v="118"/>
    <s v="Flem"/>
    <d v="1899-12-30T13:45:00"/>
    <x v="2"/>
    <n v="0"/>
    <n v="3"/>
    <n v="1600"/>
    <s v="Hcp"/>
    <n v="84"/>
    <n v="130"/>
    <n v="7"/>
    <s v="Pounding"/>
    <s v="MB"/>
    <n v="3.4"/>
    <s v="Peter G Moody"/>
    <s v="Jamie Kah"/>
    <m/>
    <n v="7"/>
    <n v="56.5"/>
    <n v="56.5"/>
    <m/>
    <n v="1"/>
    <n v="3"/>
    <x v="1"/>
    <n v="2.8"/>
    <n v="50"/>
    <n v="10"/>
    <m/>
    <s v="WON"/>
    <n v="3.3"/>
    <n v="1.4"/>
    <n v="100"/>
    <n v="330"/>
    <n v="230"/>
    <x v="0"/>
    <s v="G&lt;6-Dist&lt;1700"/>
    <s v="A"/>
    <x v="11"/>
    <x v="2"/>
    <x v="4"/>
    <n v="462"/>
    <n v="322"/>
    <n v="2"/>
    <x v="2"/>
  </r>
  <r>
    <x v="118"/>
    <s v="Flem"/>
    <d v="1899-12-30T13:45:00"/>
    <x v="2"/>
    <n v="0"/>
    <n v="3"/>
    <n v="1600"/>
    <s v="Hcp"/>
    <n v="84"/>
    <n v="130"/>
    <n v="4"/>
    <s v="Arran Bay"/>
    <s v="LOP"/>
    <n v="3.7"/>
    <s v="Phillip Stokes"/>
    <s v="Zac Spain"/>
    <m/>
    <n v="2"/>
    <n v="58"/>
    <n v="58"/>
    <m/>
    <n v="2"/>
    <n v="1"/>
    <x v="2"/>
    <n v="3.8"/>
    <n v="45"/>
    <n v="10"/>
    <m/>
    <m/>
    <n v="3.7"/>
    <m/>
    <n v="100"/>
    <s v=""/>
    <n v="-100"/>
    <x v="0"/>
    <s v="G&lt;6-Dist&lt;1700"/>
    <s v="A"/>
    <x v="11"/>
    <x v="2"/>
    <x v="1"/>
    <s v=""/>
    <n v="-150"/>
    <n v="2"/>
    <x v="5"/>
  </r>
  <r>
    <x v="118"/>
    <s v="Flem"/>
    <d v="1899-12-30T15:40:00"/>
    <x v="2"/>
    <n v="0"/>
    <n v="6"/>
    <n v="2600"/>
    <s v="Hcp"/>
    <s v="No"/>
    <n v="175"/>
    <n v="1"/>
    <s v="Persan"/>
    <s v="L"/>
    <n v="2.7"/>
    <s v="Ciaron Maher "/>
    <s v="Harry Coffey"/>
    <m/>
    <n v="1"/>
    <n v="60"/>
    <n v="60"/>
    <m/>
    <n v="1"/>
    <n v="2"/>
    <x v="1"/>
    <n v="2.5"/>
    <n v="50"/>
    <n v="9"/>
    <m/>
    <s v="WON"/>
    <n v="2.7"/>
    <n v="1.2"/>
    <n v="100"/>
    <n v="270"/>
    <n v="170"/>
    <x v="0"/>
    <s v="G&lt;6-Dist&gt;=1700"/>
    <s v="B"/>
    <x v="11"/>
    <x v="2"/>
    <x v="1"/>
    <n v="405"/>
    <n v="255"/>
    <m/>
    <x v="1"/>
  </r>
  <r>
    <x v="118"/>
    <s v="Flem"/>
    <d v="1899-12-30T16:20:00"/>
    <x v="2"/>
    <n v="0"/>
    <n v="7"/>
    <n v="1000"/>
    <s v="Hcp"/>
    <s v="No"/>
    <n v="200"/>
    <n v="2"/>
    <s v="Esta La Roca"/>
    <s v="OPL"/>
    <n v="4"/>
    <s v="Lloyd Kennewell"/>
    <s v="Joe Bowditch"/>
    <m/>
    <n v="6"/>
    <n v="54"/>
    <n v="54"/>
    <m/>
    <n v="1"/>
    <n v="2"/>
    <x v="1"/>
    <n v="3.8"/>
    <n v="45"/>
    <n v="7"/>
    <m/>
    <m/>
    <n v="4.5999999999999996"/>
    <m/>
    <n v="100"/>
    <s v=""/>
    <n v="-100"/>
    <x v="0"/>
    <s v="G&lt;6-Dist&lt;1700"/>
    <s v="A"/>
    <x v="11"/>
    <x v="2"/>
    <x v="1"/>
    <s v=""/>
    <n v="-150"/>
    <m/>
    <x v="1"/>
  </r>
  <r>
    <x v="118"/>
    <s v="Randwick"/>
    <d v="1899-12-30T16:40:00"/>
    <x v="2"/>
    <n v="5"/>
    <n v="8"/>
    <n v="1400"/>
    <s v="Hcp"/>
    <m/>
    <n v="150"/>
    <n v="9"/>
    <s v="Cotehele"/>
    <s v="MOP"/>
    <n v="3.6"/>
    <s v="John O'Shea"/>
    <s v="Brenton Avdulla"/>
    <m/>
    <n v="7"/>
    <n v="55.5"/>
    <n v="55.5"/>
    <m/>
    <n v="4"/>
    <n v="3"/>
    <x v="1"/>
    <n v="2.74"/>
    <n v="30"/>
    <m/>
    <m/>
    <s v="3rd"/>
    <n v="4"/>
    <n v="1.7"/>
    <n v="100"/>
    <s v=""/>
    <n v="-100"/>
    <x v="1"/>
    <s v="G&lt;6-Dist&lt;1700"/>
    <s v="A"/>
    <x v="11"/>
    <x v="2"/>
    <x v="1"/>
    <s v=""/>
    <n v="-150"/>
    <m/>
    <x v="1"/>
  </r>
  <r>
    <x v="118"/>
    <s v="Flem"/>
    <d v="1899-12-30T17:00:00"/>
    <x v="2"/>
    <n v="0"/>
    <n v="8"/>
    <n v="1400"/>
    <s v="Hcp"/>
    <s v="No"/>
    <n v="150"/>
    <n v="9"/>
    <s v="Umgawa"/>
    <s v="MB"/>
    <n v="5.5"/>
    <s v="Leon  Corstens"/>
    <s v="Damien Thornton"/>
    <m/>
    <n v="2"/>
    <n v="55"/>
    <n v="55"/>
    <m/>
    <n v="1"/>
    <n v="4"/>
    <x v="1"/>
    <n v="4"/>
    <n v="45"/>
    <n v="13"/>
    <m/>
    <m/>
    <n v="5"/>
    <m/>
    <n v="100"/>
    <s v=""/>
    <n v="-100"/>
    <x v="0"/>
    <s v="G&lt;6-Dist&lt;1700"/>
    <s v="A"/>
    <x v="11"/>
    <x v="2"/>
    <x v="2"/>
    <s v=""/>
    <n v="-100"/>
    <n v="2"/>
    <x v="5"/>
  </r>
  <r>
    <x v="118"/>
    <s v="Flem"/>
    <d v="1899-12-30T17:00:00"/>
    <x v="2"/>
    <n v="0"/>
    <n v="8"/>
    <n v="1400"/>
    <s v="Hcp"/>
    <s v="No"/>
    <n v="150"/>
    <n v="1"/>
    <s v="Corner Pocket"/>
    <s v="OPL"/>
    <n v="3.7"/>
    <s v="Lindsey Smith"/>
    <s v="Thomas Stockdale (a2)"/>
    <n v="2"/>
    <n v="12"/>
    <n v="60"/>
    <n v="58"/>
    <m/>
    <n v="2"/>
    <n v="1"/>
    <x v="2"/>
    <n v="4.5999999999999996"/>
    <n v="40"/>
    <n v="13"/>
    <m/>
    <m/>
    <n v="4"/>
    <m/>
    <n v="100"/>
    <s v=""/>
    <n v="-100"/>
    <x v="0"/>
    <s v="G&lt;6-Dist&lt;1700"/>
    <s v="A"/>
    <x v="11"/>
    <x v="2"/>
    <x v="4"/>
    <s v=""/>
    <n v="-140"/>
    <n v="2"/>
    <x v="2"/>
  </r>
  <r>
    <x v="118"/>
    <s v="Randwick"/>
    <d v="1899-12-30T17:20:00"/>
    <x v="2"/>
    <n v="5"/>
    <n v="9"/>
    <n v="1200"/>
    <s v="Hcp"/>
    <n v="88"/>
    <n v="150"/>
    <n v="5"/>
    <s v="I Am Me"/>
    <s v="M"/>
    <n v="2.2000000000000002"/>
    <s v="Maher &amp; Eustace"/>
    <s v="James McDonald"/>
    <m/>
    <n v="1"/>
    <n v="58"/>
    <n v="58"/>
    <m/>
    <n v="1"/>
    <n v="2"/>
    <x v="2"/>
    <n v="4.5199999999999996"/>
    <n v="30"/>
    <m/>
    <m/>
    <s v="WON"/>
    <n v="2.6"/>
    <n v="1.2"/>
    <n v="100"/>
    <n v="260"/>
    <n v="160"/>
    <x v="1"/>
    <s v="G&lt;6-Dist&lt;1700"/>
    <s v="A"/>
    <x v="11"/>
    <x v="2"/>
    <x v="3"/>
    <n v="312"/>
    <n v="192"/>
    <m/>
    <x v="8"/>
  </r>
  <r>
    <x v="119"/>
    <s v="MV"/>
    <d v="1899-12-30T13:10:00"/>
    <x v="2"/>
    <n v="2"/>
    <n v="2"/>
    <n v="1500"/>
    <s v="Mares"/>
    <n v="70"/>
    <n v="130"/>
    <n v="4"/>
    <s v="Forbidden City"/>
    <m/>
    <n v="2.5"/>
    <s v="Peter G Moody"/>
    <s v="Luke Nolen"/>
    <m/>
    <n v="8"/>
    <n v="59"/>
    <n v="59"/>
    <m/>
    <m/>
    <m/>
    <x v="1"/>
    <m/>
    <m/>
    <n v="9"/>
    <m/>
    <s v="WON"/>
    <n v="3.2"/>
    <n v="1.5"/>
    <n v="100"/>
    <n v="320"/>
    <n v="220"/>
    <x v="0"/>
    <s v="G&lt;6-Dist&lt;1700"/>
    <s v="A"/>
    <x v="11"/>
    <x v="2"/>
    <x v="0"/>
    <n v="640"/>
    <n v="440"/>
    <m/>
    <x v="0"/>
  </r>
  <r>
    <x v="119"/>
    <s v="MV"/>
    <d v="1899-12-30T13:45:00"/>
    <x v="2"/>
    <n v="2"/>
    <n v="3"/>
    <n v="1000"/>
    <s v="Hcp"/>
    <n v="78"/>
    <n v="130"/>
    <n v="3"/>
    <s v="Inundation"/>
    <s v="OPL"/>
    <n v="2.1"/>
    <s v="Mick Price "/>
    <s v="Jamie Kah"/>
    <m/>
    <n v="5"/>
    <n v="57.5"/>
    <n v="57.5"/>
    <m/>
    <n v="1"/>
    <n v="2"/>
    <x v="1"/>
    <n v="2.8"/>
    <n v="45"/>
    <n v="6"/>
    <m/>
    <s v="WON"/>
    <n v="2.2999999999999998"/>
    <n v="1.4"/>
    <n v="100"/>
    <n v="229.99999999999997"/>
    <n v="129.99999999999997"/>
    <x v="0"/>
    <s v="G&lt;6-Dist&lt;1700"/>
    <s v="A"/>
    <x v="11"/>
    <x v="2"/>
    <x v="4"/>
    <n v="322"/>
    <n v="182"/>
    <n v="2"/>
    <x v="4"/>
  </r>
  <r>
    <x v="119"/>
    <s v="MV"/>
    <d v="1899-12-30T13:45:00"/>
    <x v="2"/>
    <n v="2"/>
    <n v="3"/>
    <n v="1000"/>
    <s v="Hcp"/>
    <n v="78"/>
    <n v="130"/>
    <n v="8"/>
    <s v="Red Card"/>
    <s v="OPL"/>
    <n v="2.9"/>
    <s v="James Cummings"/>
    <s v="Blaike McDougall"/>
    <m/>
    <n v="4"/>
    <n v="54.5"/>
    <n v="54.5"/>
    <m/>
    <n v="2"/>
    <n v="1"/>
    <x v="2"/>
    <n v="3.8"/>
    <n v="45"/>
    <n v="6"/>
    <m/>
    <m/>
    <n v="3.1"/>
    <m/>
    <n v="100"/>
    <s v=""/>
    <n v="-100"/>
    <x v="0"/>
    <s v="G&lt;6-Dist&lt;1700"/>
    <s v="A"/>
    <x v="11"/>
    <x v="2"/>
    <x v="1"/>
    <s v=""/>
    <n v="-150"/>
    <n v="2"/>
    <x v="7"/>
  </r>
  <r>
    <x v="119"/>
    <s v="MV"/>
    <d v="1899-12-30T14:20:00"/>
    <x v="2"/>
    <n v="2"/>
    <n v="4"/>
    <n v="1000"/>
    <s v="3yo"/>
    <s v="3yo"/>
    <n v="150"/>
    <n v="2"/>
    <s v="Port Albert"/>
    <m/>
    <n v="5"/>
    <s v="Nick Ryan"/>
    <s v="Damien Oliver"/>
    <m/>
    <n v="1"/>
    <n v="60"/>
    <n v="60"/>
    <m/>
    <m/>
    <m/>
    <x v="1"/>
    <m/>
    <m/>
    <n v="9"/>
    <m/>
    <s v="3rd"/>
    <n v="5.5"/>
    <n v="1.6"/>
    <n v="100"/>
    <s v=""/>
    <n v="-100"/>
    <x v="0"/>
    <s v="G&lt;6-Dist&lt;1700"/>
    <s v="A"/>
    <x v="11"/>
    <x v="2"/>
    <x v="2"/>
    <s v=""/>
    <n v="-100"/>
    <m/>
    <x v="3"/>
  </r>
  <r>
    <x v="119"/>
    <s v="MV"/>
    <d v="1899-12-30T15:00:00"/>
    <x v="2"/>
    <n v="2"/>
    <n v="5"/>
    <n v="2040"/>
    <s v="Hcp"/>
    <n v="84"/>
    <n v="130"/>
    <n v="1"/>
    <s v="Right You Are"/>
    <s v="BM"/>
    <n v="2.6"/>
    <s v="Ciaron Maher "/>
    <s v="Ethan Brown"/>
    <m/>
    <n v="6"/>
    <n v="60"/>
    <n v="60"/>
    <m/>
    <n v="1"/>
    <n v="1"/>
    <x v="1"/>
    <n v="4.4000000000000004"/>
    <n v="40"/>
    <n v="9"/>
    <m/>
    <s v="WON"/>
    <n v="2.8"/>
    <n v="1.3"/>
    <n v="100"/>
    <n v="280"/>
    <n v="180"/>
    <x v="0"/>
    <s v="G&lt;6-Dist&gt;=1700"/>
    <s v="B"/>
    <x v="11"/>
    <x v="2"/>
    <x v="1"/>
    <n v="420"/>
    <n v="270"/>
    <m/>
    <x v="1"/>
  </r>
  <r>
    <x v="119"/>
    <s v="Randwick"/>
    <d v="1899-12-30T16:40:00"/>
    <x v="2"/>
    <n v="9"/>
    <n v="8"/>
    <n v="1200"/>
    <s v="Mares"/>
    <n v="78"/>
    <n v="150"/>
    <n v="14"/>
    <s v="Sunshine In Paris"/>
    <s v="M"/>
    <n v="2.4"/>
    <s v="Annabel Neasham"/>
    <s v="Zac Lloyd (a2)"/>
    <n v="2"/>
    <n v="10"/>
    <n v="52"/>
    <n v="50"/>
    <m/>
    <n v="5"/>
    <n v="4"/>
    <x v="1"/>
    <n v="1.59"/>
    <n v="30"/>
    <m/>
    <m/>
    <s v="WON"/>
    <n v="2.2999999999999998"/>
    <n v="1.3"/>
    <n v="100"/>
    <n v="229.99999999999997"/>
    <n v="129.99999999999997"/>
    <x v="1"/>
    <s v="G&lt;6-Dist&lt;1700"/>
    <s v="A"/>
    <x v="11"/>
    <x v="2"/>
    <x v="1"/>
    <n v="345"/>
    <n v="195"/>
    <m/>
    <x v="1"/>
  </r>
  <r>
    <x v="119"/>
    <s v="MV"/>
    <d v="1899-12-30T17:00:00"/>
    <x v="2"/>
    <n v="2"/>
    <n v="8"/>
    <n v="2500"/>
    <s v="Hcp"/>
    <n v="78"/>
    <n v="130"/>
    <n v="12"/>
    <s v="Wahine Toa"/>
    <s v="LOP"/>
    <n v="6"/>
    <s v="Ciaron Maher "/>
    <s v="Matt Cartwright (a1.5)"/>
    <n v="1.5"/>
    <n v="1"/>
    <n v="54"/>
    <n v="52.5"/>
    <m/>
    <n v="3"/>
    <m/>
    <x v="1"/>
    <n v="4.8"/>
    <n v="40"/>
    <n v="13"/>
    <m/>
    <s v="WON"/>
    <n v="5.0999999999999996"/>
    <n v="2"/>
    <n v="100"/>
    <n v="509.99999999999994"/>
    <n v="409.99999999999994"/>
    <x v="0"/>
    <s v="G&lt;6-Dist&gt;=1700"/>
    <s v="B"/>
    <x v="11"/>
    <x v="2"/>
    <x v="1"/>
    <n v="765"/>
    <n v="615"/>
    <m/>
    <x v="1"/>
  </r>
  <r>
    <x v="119"/>
    <s v="Randwick"/>
    <d v="1899-12-30T17:20:00"/>
    <x v="2"/>
    <n v="9"/>
    <n v="9"/>
    <n v="1400"/>
    <s v="Hcp"/>
    <n v="78"/>
    <n v="150"/>
    <n v="12"/>
    <s v="Green Shadows"/>
    <s v="M"/>
    <n v="4.0999999999999996"/>
    <s v="Ryan &amp; Alexiou"/>
    <s v="Tyler Schiller (a1.5)"/>
    <n v="1.5"/>
    <n v="7"/>
    <n v="52.5"/>
    <n v="51"/>
    <m/>
    <m/>
    <n v="3"/>
    <x v="1"/>
    <n v="2.3199999999999998"/>
    <n v="30"/>
    <m/>
    <m/>
    <s v="2nd"/>
    <n v="4"/>
    <n v="1.7"/>
    <n v="100"/>
    <s v=""/>
    <n v="-100"/>
    <x v="1"/>
    <s v="G&lt;6-Dist&lt;1700"/>
    <s v="A"/>
    <x v="11"/>
    <x v="2"/>
    <x v="2"/>
    <s v=""/>
    <n v="-100"/>
    <m/>
    <x v="2"/>
  </r>
  <r>
    <x v="119"/>
    <s v="Randwick"/>
    <d v="1899-12-30T17:55:00"/>
    <x v="2"/>
    <n v="9"/>
    <n v="10"/>
    <n v="1200"/>
    <s v="Hcp"/>
    <n v="78"/>
    <n v="150"/>
    <n v="13"/>
    <s v="Iowna Merc"/>
    <s v="OP"/>
    <n v="2.9"/>
    <s v="Bjorn Baker"/>
    <s v="Rachel King"/>
    <m/>
    <n v="8"/>
    <n v="52.5"/>
    <n v="52.5"/>
    <m/>
    <n v="4"/>
    <n v="1"/>
    <x v="1"/>
    <n v="3.61"/>
    <n v="30"/>
    <n v="160"/>
    <m/>
    <m/>
    <n v="2.7"/>
    <m/>
    <n v="100"/>
    <s v=""/>
    <n v="-100"/>
    <x v="1"/>
    <s v="G&lt;6-Dist&lt;1700"/>
    <s v="A"/>
    <x v="11"/>
    <x v="2"/>
    <x v="1"/>
    <s v=""/>
    <n v="-150"/>
    <m/>
    <x v="1"/>
  </r>
  <r>
    <x v="120"/>
    <s v="San-H"/>
    <d v="1899-12-30T15:00:00"/>
    <x v="2"/>
    <n v="3"/>
    <n v="4"/>
    <n v="1700"/>
    <s v="Hcp"/>
    <s v="No"/>
    <n v="175"/>
    <n v="1"/>
    <s v="Nugget"/>
    <s v="OP"/>
    <n v="1.5"/>
    <s v="Ciaron Maher "/>
    <s v="John Allen"/>
    <m/>
    <n v="5"/>
    <n v="60"/>
    <n v="60"/>
    <m/>
    <n v="4"/>
    <n v="5"/>
    <x v="1"/>
    <n v="2"/>
    <n v="50"/>
    <n v="5"/>
    <m/>
    <s v="WON"/>
    <n v="1.8"/>
    <n v="1.2"/>
    <n v="100"/>
    <n v="180"/>
    <n v="80"/>
    <x v="0"/>
    <s v="G&lt;6-Dist&gt;=1700"/>
    <s v="B"/>
    <x v="11"/>
    <x v="2"/>
    <x v="0"/>
    <n v="360"/>
    <n v="160"/>
    <m/>
    <x v="0"/>
  </r>
  <r>
    <x v="120"/>
    <s v="San-H"/>
    <d v="1899-12-30T15:40:00"/>
    <x v="2"/>
    <n v="3"/>
    <n v="5"/>
    <n v="1800"/>
    <s v="Mares"/>
    <n v="70"/>
    <n v="130"/>
    <n v="1"/>
    <s v="Chandon Burj"/>
    <m/>
    <n v="3.1"/>
    <s v="Trent Busuttin "/>
    <s v="Matt Cartwright (a1.5)"/>
    <n v="1.5"/>
    <n v="4"/>
    <n v="61.5"/>
    <n v="60"/>
    <m/>
    <m/>
    <m/>
    <x v="1"/>
    <m/>
    <m/>
    <n v="11"/>
    <m/>
    <s v="WON"/>
    <n v="3.8"/>
    <n v="1.7"/>
    <n v="100"/>
    <n v="380"/>
    <n v="280"/>
    <x v="0"/>
    <s v="G&lt;6-Dist&gt;=1700"/>
    <s v="B"/>
    <x v="11"/>
    <x v="2"/>
    <x v="1"/>
    <n v="570"/>
    <n v="420"/>
    <m/>
    <x v="1"/>
  </r>
  <r>
    <x v="120"/>
    <s v="San-H"/>
    <d v="1899-12-30T16:20:00"/>
    <x v="2"/>
    <n v="3"/>
    <n v="6"/>
    <n v="1400"/>
    <s v="Hcp"/>
    <n v="84"/>
    <n v="130"/>
    <n v="5"/>
    <s v="Here To Shock"/>
    <s v="M"/>
    <n v="2.8"/>
    <s v="Team Hayes"/>
    <s v="Jamie Kah"/>
    <m/>
    <n v="3"/>
    <n v="58"/>
    <n v="58"/>
    <m/>
    <n v="2"/>
    <n v="5"/>
    <x v="1"/>
    <n v="3.8"/>
    <n v="45"/>
    <n v="9"/>
    <m/>
    <s v="2nd"/>
    <n v="2.9"/>
    <n v="1.3"/>
    <n v="100"/>
    <s v=""/>
    <n v="-100"/>
    <x v="0"/>
    <s v="G&lt;6-Dist&lt;1700"/>
    <s v="A"/>
    <x v="11"/>
    <x v="2"/>
    <x v="4"/>
    <s v=""/>
    <n v="-140"/>
    <n v="2"/>
    <x v="4"/>
  </r>
  <r>
    <x v="120"/>
    <s v="San-H"/>
    <d v="1899-12-30T16:20:00"/>
    <x v="2"/>
    <n v="3"/>
    <n v="6"/>
    <n v="1400"/>
    <s v="Hcp"/>
    <n v="84"/>
    <n v="130"/>
    <n v="2"/>
    <s v="Savannah Cloud"/>
    <s v="OP"/>
    <n v="3"/>
    <s v="Phillip Stokes"/>
    <s v="Madison Lloyd (a2)"/>
    <n v="2"/>
    <n v="4"/>
    <n v="61"/>
    <n v="59"/>
    <m/>
    <n v="1"/>
    <n v="1"/>
    <x v="2"/>
    <n v="4.2"/>
    <n v="40"/>
    <n v="9"/>
    <m/>
    <s v="WON"/>
    <n v="3.3"/>
    <n v="1.3"/>
    <n v="100"/>
    <n v="330"/>
    <n v="230"/>
    <x v="0"/>
    <s v="G&lt;6-Dist&lt;1700"/>
    <s v="A"/>
    <x v="11"/>
    <x v="2"/>
    <x v="1"/>
    <n v="495"/>
    <n v="345"/>
    <n v="2"/>
    <x v="5"/>
  </r>
  <r>
    <x v="120"/>
    <s v="San-H"/>
    <d v="1899-12-30T17:00:00"/>
    <x v="2"/>
    <n v="3"/>
    <n v="7"/>
    <n v="1100"/>
    <s v="Hcp"/>
    <s v="No"/>
    <n v="200"/>
    <n v="3"/>
    <s v="Andermatt"/>
    <s v="M"/>
    <n v="2.9"/>
    <s v="James Cummings"/>
    <s v="Jamie Kah"/>
    <m/>
    <n v="8"/>
    <n v="54.5"/>
    <n v="54.5"/>
    <m/>
    <m/>
    <n v="4"/>
    <x v="1"/>
    <n v="4.2"/>
    <n v="40"/>
    <n v="9"/>
    <m/>
    <m/>
    <n v="2.9"/>
    <m/>
    <n v="100"/>
    <s v=""/>
    <n v="-100"/>
    <x v="0"/>
    <s v="G&lt;6-Dist&lt;1700"/>
    <s v="A"/>
    <x v="11"/>
    <x v="2"/>
    <x v="2"/>
    <s v=""/>
    <n v="-100"/>
    <n v="2"/>
    <x v="4"/>
  </r>
  <r>
    <x v="120"/>
    <s v="San-H"/>
    <d v="1899-12-30T17:00:00"/>
    <x v="2"/>
    <n v="3"/>
    <n v="7"/>
    <n v="1100"/>
    <s v="Hcp"/>
    <s v="No"/>
    <n v="200"/>
    <n v="2"/>
    <s v="Jigsaw"/>
    <s v="LOP"/>
    <n v="3.9"/>
    <s v="Cindy Alderson"/>
    <s v="Daniel Moor"/>
    <m/>
    <n v="2"/>
    <n v="55"/>
    <n v="55"/>
    <m/>
    <n v="1"/>
    <n v="2"/>
    <x v="2"/>
    <n v="5"/>
    <n v="35"/>
    <n v="9"/>
    <m/>
    <s v="WON"/>
    <n v="4"/>
    <n v="1.6"/>
    <n v="100"/>
    <n v="400"/>
    <n v="300"/>
    <x v="0"/>
    <s v="G&lt;6-Dist&lt;1700"/>
    <s v="A"/>
    <x v="11"/>
    <x v="2"/>
    <x v="1"/>
    <n v="600"/>
    <n v="450"/>
    <n v="2"/>
    <x v="5"/>
  </r>
  <r>
    <x v="121"/>
    <s v="MV"/>
    <d v="1899-12-30T13:10:00"/>
    <x v="2"/>
    <n v="2"/>
    <n v="2"/>
    <n v="1200"/>
    <s v="Hcp"/>
    <n v="84"/>
    <n v="130"/>
    <n v="8"/>
    <s v="Vermentino"/>
    <s v="OPL"/>
    <n v="1.4"/>
    <s v="Ciaron Maher "/>
    <s v="Ethan Brown"/>
    <m/>
    <n v="5"/>
    <n v="54.5"/>
    <n v="54.5"/>
    <m/>
    <n v="1"/>
    <n v="1"/>
    <x v="1"/>
    <n v="2.2000000000000002"/>
    <n v="50"/>
    <n v="7"/>
    <m/>
    <m/>
    <n v="1.45"/>
    <m/>
    <n v="100"/>
    <s v=""/>
    <n v="-100"/>
    <x v="0"/>
    <s v="G&lt;6-Dist&lt;1700"/>
    <s v="A"/>
    <x v="11"/>
    <x v="2"/>
    <x v="2"/>
    <s v=""/>
    <n v="-100"/>
    <n v="2"/>
    <x v="4"/>
  </r>
  <r>
    <x v="121"/>
    <s v="MV"/>
    <d v="1899-12-30T13:10:00"/>
    <x v="2"/>
    <n v="2"/>
    <n v="2"/>
    <n v="1200"/>
    <s v="Hcp"/>
    <n v="84"/>
    <n v="130"/>
    <n v="9"/>
    <s v="Dance To Dubai"/>
    <s v="LOP"/>
    <n v="4.4000000000000004"/>
    <s v="Peter G Moody"/>
    <s v="Carleen Hefel (a2)"/>
    <n v="2"/>
    <n v="1"/>
    <n v="54"/>
    <n v="52"/>
    <m/>
    <n v="2"/>
    <n v="2"/>
    <x v="2"/>
    <n v="5.3"/>
    <n v="30"/>
    <n v="7"/>
    <m/>
    <s v="WON"/>
    <n v="4.5999999999999996"/>
    <n v="1.8"/>
    <n v="100"/>
    <n v="459.99999999999994"/>
    <n v="359.99999999999994"/>
    <x v="0"/>
    <s v="G&lt;6-Dist&lt;1700"/>
    <s v="A"/>
    <x v="11"/>
    <x v="2"/>
    <x v="1"/>
    <n v="690"/>
    <n v="540"/>
    <n v="2"/>
    <x v="5"/>
  </r>
  <r>
    <x v="121"/>
    <s v="Randwick"/>
    <d v="1899-12-30T14:05:00"/>
    <x v="2"/>
    <n v="3"/>
    <n v="4"/>
    <n v="1100"/>
    <s v="Mares"/>
    <n v="78"/>
    <n v="150"/>
    <n v="2"/>
    <s v="Pretty Wild"/>
    <s v="M"/>
    <n v="3.3"/>
    <s v="Chris Waller"/>
    <s v="Jason Collett"/>
    <m/>
    <n v="4"/>
    <n v="58"/>
    <n v="58"/>
    <m/>
    <n v="2"/>
    <n v="1"/>
    <x v="2"/>
    <n v="6.8"/>
    <n v="20"/>
    <m/>
    <m/>
    <m/>
    <n v="4.2"/>
    <m/>
    <n v="100"/>
    <s v=""/>
    <n v="-100"/>
    <x v="1"/>
    <s v="G&lt;6-Dist&lt;1700"/>
    <s v="A"/>
    <x v="11"/>
    <x v="2"/>
    <x v="3"/>
    <s v=""/>
    <n v="-120"/>
    <m/>
    <x v="2"/>
  </r>
  <r>
    <x v="121"/>
    <s v="MV"/>
    <d v="1899-12-30T14:20:00"/>
    <x v="2"/>
    <n v="2"/>
    <n v="4"/>
    <n v="2040"/>
    <s v="Hcp"/>
    <n v="70"/>
    <n v="130"/>
    <n v="3"/>
    <s v="Matron Bullwinkel"/>
    <m/>
    <n v="2.4"/>
    <s v="Ciaron Maher "/>
    <s v="Matt Cartwright (a1.5)"/>
    <n v="1.5"/>
    <n v="10"/>
    <n v="59.5"/>
    <n v="58"/>
    <m/>
    <m/>
    <m/>
    <x v="1"/>
    <m/>
    <m/>
    <n v="10"/>
    <m/>
    <m/>
    <n v="2.1"/>
    <m/>
    <n v="100"/>
    <s v=""/>
    <n v="-100"/>
    <x v="0"/>
    <s v="G&lt;6-Dist&gt;=1700"/>
    <s v="B"/>
    <x v="11"/>
    <x v="2"/>
    <x v="0"/>
    <s v=""/>
    <n v="-200"/>
    <m/>
    <x v="0"/>
  </r>
  <r>
    <x v="121"/>
    <s v="Randwick"/>
    <d v="1899-12-30T15:20:00"/>
    <x v="2"/>
    <n v="3"/>
    <n v="6"/>
    <n v="1600"/>
    <s v="Hcp"/>
    <n v="100"/>
    <n v="150"/>
    <n v="3"/>
    <s v="Steely"/>
    <s v="MOP"/>
    <n v="2.8"/>
    <s v="Ryan &amp; Alexiou"/>
    <s v="Dylan Gibbons (a2)"/>
    <n v="2"/>
    <n v="1"/>
    <n v="58"/>
    <n v="56"/>
    <m/>
    <n v="1"/>
    <n v="1"/>
    <x v="2"/>
    <n v="5.9"/>
    <n v="30"/>
    <m/>
    <m/>
    <m/>
    <n v="3.5"/>
    <m/>
    <n v="100"/>
    <s v=""/>
    <n v="-100"/>
    <x v="1"/>
    <s v="G&lt;6-Dist&lt;1700"/>
    <s v="A"/>
    <x v="11"/>
    <x v="2"/>
    <x v="2"/>
    <s v=""/>
    <n v="-100"/>
    <m/>
    <x v="4"/>
  </r>
  <r>
    <x v="121"/>
    <s v="Randwick"/>
    <d v="1899-12-30T16:40:00"/>
    <x v="2"/>
    <n v="3"/>
    <n v="8"/>
    <n v="1100"/>
    <s v="Hcp"/>
    <n v="78"/>
    <n v="150"/>
    <n v="4"/>
    <s v="Dehorned Unicorn"/>
    <s v="OP"/>
    <n v="2.9"/>
    <s v="Joseph Pride"/>
    <s v="Sam Clipperton"/>
    <m/>
    <n v="5"/>
    <n v="59.5"/>
    <n v="59.5"/>
    <m/>
    <n v="1"/>
    <n v="1"/>
    <x v="2"/>
    <n v="4.0199999999999996"/>
    <n v="30"/>
    <m/>
    <m/>
    <s v="WON"/>
    <n v="2.8"/>
    <n v="1.3"/>
    <n v="100"/>
    <n v="280"/>
    <n v="180"/>
    <x v="1"/>
    <s v="G&lt;6-Dist&lt;1700"/>
    <s v="A"/>
    <x v="11"/>
    <x v="2"/>
    <x v="0"/>
    <n v="560"/>
    <n v="360"/>
    <m/>
    <x v="0"/>
  </r>
  <r>
    <x v="122"/>
    <s v="Flem"/>
    <d v="1899-12-30T13:45:00"/>
    <x v="2"/>
    <n v="4"/>
    <n v="2"/>
    <n v="1400"/>
    <s v="3yo70"/>
    <s v="3yo"/>
    <n v="150"/>
    <n v="1"/>
    <s v="Hennessy Lad"/>
    <m/>
    <n v="3.7"/>
    <s v="Peter G Moody"/>
    <s v="Daniel Stackhouse"/>
    <m/>
    <n v="9"/>
    <n v="59"/>
    <n v="59"/>
    <m/>
    <m/>
    <m/>
    <x v="1"/>
    <m/>
    <m/>
    <n v="9"/>
    <m/>
    <s v="2nd"/>
    <n v="4.4000000000000004"/>
    <n v="1.5"/>
    <n v="100"/>
    <s v=""/>
    <n v="-100"/>
    <x v="0"/>
    <s v="G&lt;6-Dist&lt;1700"/>
    <s v="A"/>
    <x v="0"/>
    <x v="2"/>
    <x v="2"/>
    <s v=""/>
    <n v="-100"/>
    <m/>
    <x v="2"/>
  </r>
  <r>
    <x v="122"/>
    <s v="Flem"/>
    <d v="1899-12-30T14:20:00"/>
    <x v="2"/>
    <n v="4"/>
    <n v="3"/>
    <n v="1400"/>
    <s v="Mares"/>
    <n v="70"/>
    <n v="130"/>
    <n v="4"/>
    <s v="Wrote To Arataki"/>
    <m/>
    <n v="3.7"/>
    <s v="Matthew Williams"/>
    <s v="Jamie Kah"/>
    <m/>
    <n v="9"/>
    <n v="58.5"/>
    <n v="58.5"/>
    <m/>
    <m/>
    <m/>
    <x v="1"/>
    <m/>
    <m/>
    <n v="11"/>
    <m/>
    <s v="WON"/>
    <n v="3.6"/>
    <n v="1.5"/>
    <n v="100"/>
    <n v="360"/>
    <n v="260"/>
    <x v="0"/>
    <s v="G&lt;6-Dist&lt;1700"/>
    <s v="A"/>
    <x v="0"/>
    <x v="2"/>
    <x v="1"/>
    <n v="540"/>
    <n v="390"/>
    <m/>
    <x v="1"/>
  </r>
  <r>
    <x v="122"/>
    <s v="Flem"/>
    <d v="1899-12-30T16:20:00"/>
    <x v="2"/>
    <n v="4"/>
    <n v="6"/>
    <n v="1400"/>
    <s v="Hcp"/>
    <s v="No"/>
    <n v="175"/>
    <n v="3"/>
    <s v="Corner Pocket"/>
    <s v="OPL"/>
    <n v="4.5999999999999996"/>
    <s v="Lindsey Smith"/>
    <s v="Declan Bates"/>
    <m/>
    <n v="7"/>
    <n v="58"/>
    <n v="58"/>
    <m/>
    <n v="2"/>
    <n v="2"/>
    <x v="1"/>
    <n v="4.7"/>
    <n v="40"/>
    <n v="10"/>
    <m/>
    <s v="WON"/>
    <n v="4.8"/>
    <n v="1.7"/>
    <n v="100"/>
    <n v="480"/>
    <n v="380"/>
    <x v="0"/>
    <s v="G&lt;6-Dist&lt;1700"/>
    <s v="A"/>
    <x v="0"/>
    <x v="2"/>
    <x v="0"/>
    <n v="960"/>
    <n v="760"/>
    <m/>
    <x v="0"/>
  </r>
  <r>
    <x v="122"/>
    <s v="Flem"/>
    <d v="1899-12-30T17:00:00"/>
    <x v="2"/>
    <n v="4"/>
    <n v="7"/>
    <n v="2800"/>
    <s v="Hcp"/>
    <s v="No"/>
    <n v="200"/>
    <n v="6"/>
    <s v="Nobel Heights"/>
    <s v="OP"/>
    <n v="7"/>
    <s v="Matt Cumani"/>
    <s v="Declan Bates"/>
    <m/>
    <n v="6"/>
    <n v="54"/>
    <n v="54"/>
    <m/>
    <n v="2"/>
    <n v="3"/>
    <x v="2"/>
    <n v="5.5"/>
    <n v="30"/>
    <n v="9"/>
    <m/>
    <s v="2nd"/>
    <n v="6"/>
    <n v="1.8"/>
    <n v="100"/>
    <s v=""/>
    <n v="-100"/>
    <x v="0"/>
    <s v="G&lt;6-Dist&gt;=1700"/>
    <s v="B"/>
    <x v="0"/>
    <x v="2"/>
    <x v="0"/>
    <s v=""/>
    <n v="-200"/>
    <m/>
    <x v="0"/>
  </r>
  <r>
    <x v="122"/>
    <s v="Flem"/>
    <d v="1899-12-30T17:40:00"/>
    <x v="2"/>
    <n v="4"/>
    <n v="8"/>
    <n v="1400"/>
    <s v="Hcp"/>
    <n v="70"/>
    <n v="130"/>
    <n v="20"/>
    <s v="Obfuscation"/>
    <m/>
    <n v="4.8"/>
    <s v="Simon Zahra"/>
    <s v="Damien Thornton"/>
    <m/>
    <n v="6"/>
    <n v="57"/>
    <n v="57"/>
    <m/>
    <m/>
    <m/>
    <x v="1"/>
    <m/>
    <m/>
    <n v="13"/>
    <m/>
    <s v="WON"/>
    <n v="5.7"/>
    <n v="2"/>
    <n v="100"/>
    <n v="570"/>
    <n v="470"/>
    <x v="0"/>
    <s v="G&lt;6-Dist&lt;1700"/>
    <s v="A"/>
    <x v="0"/>
    <x v="2"/>
    <x v="1"/>
    <n v="855"/>
    <n v="705"/>
    <m/>
    <x v="1"/>
  </r>
  <r>
    <x v="123"/>
    <s v="San-H"/>
    <d v="1899-12-30T12:35:00"/>
    <x v="2"/>
    <n v="6"/>
    <n v="1"/>
    <n v="1000"/>
    <s v="3yo70"/>
    <s v="3yo"/>
    <n v="150"/>
    <n v="1"/>
    <s v="Fission"/>
    <m/>
    <n v="4"/>
    <s v="Robbie Griffiths "/>
    <s v="Jamie Mott"/>
    <m/>
    <n v="6"/>
    <n v="60"/>
    <n v="60"/>
    <m/>
    <m/>
    <m/>
    <x v="1"/>
    <m/>
    <m/>
    <n v="7"/>
    <m/>
    <s v="Ntd"/>
    <n v="4.8"/>
    <m/>
    <n v="100"/>
    <s v=""/>
    <n v="-100"/>
    <x v="0"/>
    <s v="G&lt;6-Dist&lt;1700"/>
    <s v="A"/>
    <x v="0"/>
    <x v="2"/>
    <x v="2"/>
    <s v=""/>
    <n v="-100"/>
    <m/>
    <x v="2"/>
  </r>
  <r>
    <x v="123"/>
    <s v="San-H"/>
    <d v="1899-12-30T13:10:00"/>
    <x v="2"/>
    <n v="6"/>
    <n v="2"/>
    <n v="1700"/>
    <s v="Hcp"/>
    <n v="100"/>
    <n v="150"/>
    <n v="2"/>
    <s v="Detonator Jack"/>
    <s v="M"/>
    <n v="1.5"/>
    <s v="Ciaron Maher "/>
    <s v="John Allen"/>
    <m/>
    <n v="6"/>
    <n v="59.5"/>
    <n v="59.5"/>
    <m/>
    <n v="1"/>
    <n v="1"/>
    <x v="1"/>
    <n v="2.4"/>
    <n v="50"/>
    <n v="6"/>
    <m/>
    <s v="2nd"/>
    <n v="1.5"/>
    <n v="1.2"/>
    <n v="100"/>
    <s v=""/>
    <n v="-100"/>
    <x v="0"/>
    <s v="G&lt;6-Dist&gt;=1700"/>
    <s v="B"/>
    <x v="0"/>
    <x v="2"/>
    <x v="2"/>
    <s v=""/>
    <n v="-100"/>
    <n v="2"/>
    <x v="4"/>
  </r>
  <r>
    <x v="123"/>
    <s v="San-H"/>
    <d v="1899-12-30T13:10:00"/>
    <x v="2"/>
    <n v="6"/>
    <n v="2"/>
    <n v="1700"/>
    <s v="Hcp"/>
    <n v="100"/>
    <n v="150"/>
    <n v="4"/>
    <s v="Imperial Lad"/>
    <s v="L"/>
    <n v="4.5999999999999996"/>
    <s v="John Moloney"/>
    <s v="Carleen Hefel (a2)"/>
    <n v="2"/>
    <n v="3"/>
    <n v="57.5"/>
    <n v="55.5"/>
    <m/>
    <n v="2"/>
    <n v="2"/>
    <x v="2"/>
    <n v="4.4000000000000004"/>
    <n v="40"/>
    <n v="6"/>
    <m/>
    <m/>
    <n v="7"/>
    <m/>
    <n v="100"/>
    <s v=""/>
    <n v="-100"/>
    <x v="0"/>
    <s v="G&lt;6-Dist&gt;=1700"/>
    <s v="B"/>
    <x v="0"/>
    <x v="2"/>
    <x v="2"/>
    <s v=""/>
    <n v="-100"/>
    <n v="2"/>
    <x v="2"/>
  </r>
  <r>
    <x v="123"/>
    <s v="San-H"/>
    <d v="1899-12-30T13:45:00"/>
    <x v="2"/>
    <n v="6"/>
    <n v="3"/>
    <n v="1400"/>
    <s v="Hcp"/>
    <n v="78"/>
    <n v="130"/>
    <n v="4"/>
    <s v="My Yankee Girl"/>
    <s v="M"/>
    <n v="2.7"/>
    <s v="John Salanitri"/>
    <s v="Jamie Kah"/>
    <m/>
    <n v="5"/>
    <n v="59.5"/>
    <n v="59.5"/>
    <m/>
    <n v="2"/>
    <n v="5"/>
    <x v="1"/>
    <n v="2.8"/>
    <n v="50"/>
    <n v="9"/>
    <m/>
    <m/>
    <n v="3.1"/>
    <m/>
    <n v="100"/>
    <s v=""/>
    <n v="-100"/>
    <x v="0"/>
    <s v="G&lt;6-Dist&lt;1700"/>
    <s v="A"/>
    <x v="0"/>
    <x v="2"/>
    <x v="2"/>
    <s v=""/>
    <n v="-100"/>
    <m/>
    <x v="4"/>
  </r>
  <r>
    <x v="123"/>
    <s v="ROSEHILL"/>
    <d v="1899-12-30T14:05:00"/>
    <x v="5"/>
    <n v="0"/>
    <n v="4"/>
    <n v="1400"/>
    <s v="Hcp"/>
    <n v="72"/>
    <n v="120"/>
    <n v="2"/>
    <s v="Excelladus"/>
    <s v="M"/>
    <n v="3.2"/>
    <s v="John Thompson"/>
    <s v="Nash Rawiller"/>
    <m/>
    <n v="7"/>
    <n v="59"/>
    <n v="59"/>
    <m/>
    <n v="2"/>
    <m/>
    <x v="2"/>
    <n v="3.53"/>
    <n v="30"/>
    <m/>
    <m/>
    <s v="WON"/>
    <n v="3.6"/>
    <n v="1.6"/>
    <n v="100"/>
    <n v="360"/>
    <n v="260"/>
    <x v="1"/>
    <s v="G&gt;=6-Dist&lt;1700"/>
    <s v="C"/>
    <x v="0"/>
    <x v="2"/>
    <x v="3"/>
    <n v="432"/>
    <n v="312"/>
    <m/>
    <x v="2"/>
  </r>
  <r>
    <x v="123"/>
    <s v="San-H"/>
    <d v="1899-12-30T15:00:00"/>
    <x v="2"/>
    <n v="6"/>
    <n v="5"/>
    <n v="1000"/>
    <s v="Hcp"/>
    <n v="84"/>
    <n v="130"/>
    <n v="5"/>
    <s v="Inundation"/>
    <s v="LOP"/>
    <n v="1.4"/>
    <s v="Mick Price "/>
    <s v="Jamie Kah"/>
    <m/>
    <n v="2"/>
    <n v="57.5"/>
    <n v="57.5"/>
    <m/>
    <n v="1"/>
    <n v="2"/>
    <x v="1"/>
    <n v="2.2999999999999998"/>
    <n v="50"/>
    <n v="7"/>
    <m/>
    <s v="2nd"/>
    <n v="1.55"/>
    <n v="1.2"/>
    <n v="100"/>
    <s v=""/>
    <n v="-100"/>
    <x v="0"/>
    <s v="G&lt;6-Dist&lt;1700"/>
    <s v="A"/>
    <x v="0"/>
    <x v="2"/>
    <x v="2"/>
    <s v=""/>
    <n v="-100"/>
    <m/>
    <x v="4"/>
  </r>
  <r>
    <x v="123"/>
    <s v="San-H"/>
    <d v="1899-12-30T16:20:00"/>
    <x v="2"/>
    <n v="6"/>
    <n v="7"/>
    <n v="1800"/>
    <s v="Hcp"/>
    <n v="70"/>
    <n v="130"/>
    <n v="7"/>
    <s v="Riverplate"/>
    <m/>
    <n v="4.2"/>
    <s v="Trent Busuttin "/>
    <s v="Damien Oliver"/>
    <m/>
    <n v="8"/>
    <n v="60"/>
    <n v="60"/>
    <m/>
    <m/>
    <m/>
    <x v="1"/>
    <m/>
    <m/>
    <n v="9"/>
    <m/>
    <s v="WON"/>
    <n v="4.4000000000000004"/>
    <n v="1.5"/>
    <n v="100"/>
    <n v="440.00000000000006"/>
    <n v="340.00000000000006"/>
    <x v="0"/>
    <s v="G&lt;6-Dist&gt;=1700"/>
    <s v="B"/>
    <x v="0"/>
    <x v="2"/>
    <x v="1"/>
    <n v="660"/>
    <n v="510"/>
    <m/>
    <x v="1"/>
  </r>
  <r>
    <x v="124"/>
    <s v="Flem"/>
    <d v="1899-12-30T12:00:00"/>
    <x v="0"/>
    <n v="8"/>
    <n v="4"/>
    <n v="2000"/>
    <s v="Hcp"/>
    <n v="100"/>
    <n v="150"/>
    <n v="2"/>
    <s v="Spirit Ridge"/>
    <s v="OPL"/>
    <n v="3.7"/>
    <s v="Annabel Neasham"/>
    <s v="Blake Shinn"/>
    <m/>
    <n v="4"/>
    <n v="59.5"/>
    <n v="59.5"/>
    <m/>
    <n v="1"/>
    <n v="1"/>
    <x v="1"/>
    <n v="3.3"/>
    <n v="45"/>
    <n v="7"/>
    <m/>
    <s v="WON"/>
    <n v="3.3"/>
    <n v="2"/>
    <n v="100"/>
    <n v="330"/>
    <n v="230"/>
    <x v="0"/>
    <s v="G&lt;6-Dist&gt;=1700"/>
    <s v="B"/>
    <x v="0"/>
    <x v="2"/>
    <x v="1"/>
    <n v="495"/>
    <n v="345"/>
    <n v="2"/>
    <x v="1"/>
  </r>
  <r>
    <x v="124"/>
    <s v="Flem"/>
    <d v="1899-12-30T12:00:00"/>
    <x v="0"/>
    <n v="8"/>
    <n v="4"/>
    <n v="2000"/>
    <s v="Hcp"/>
    <n v="100"/>
    <n v="150"/>
    <n v="3"/>
    <s v="Swords Drawn"/>
    <s v="B"/>
    <n v="4.4000000000000004"/>
    <s v="Michael Moroney"/>
    <s v="Damien Oliver"/>
    <m/>
    <n v="5"/>
    <n v="56.5"/>
    <n v="56.5"/>
    <m/>
    <n v="2"/>
    <n v="4"/>
    <x v="2"/>
    <n v="4.5"/>
    <n v="40"/>
    <n v="7"/>
    <m/>
    <s v="2nd"/>
    <n v="4.5999999999999996"/>
    <n v="2.2999999999999998"/>
    <n v="100"/>
    <s v=""/>
    <n v="-100"/>
    <x v="0"/>
    <s v="G&lt;6-Dist&gt;=1700"/>
    <s v="B"/>
    <x v="0"/>
    <x v="2"/>
    <x v="2"/>
    <s v=""/>
    <n v="-100"/>
    <n v="2"/>
    <x v="2"/>
  </r>
  <r>
    <x v="124"/>
    <s v="Flem"/>
    <d v="1899-12-30T12:33:00"/>
    <x v="0"/>
    <n v="8"/>
    <n v="5"/>
    <n v="1400"/>
    <s v="Mares"/>
    <n v="78"/>
    <n v="130"/>
    <n v="2"/>
    <s v="Forbidden City"/>
    <s v="OPM"/>
    <n v="2.9"/>
    <s v="Peter G Moody"/>
    <s v="Luke Nolen"/>
    <m/>
    <n v="5"/>
    <n v="59.5"/>
    <n v="59.5"/>
    <m/>
    <n v="1"/>
    <n v="1"/>
    <x v="1"/>
    <n v="4.2"/>
    <n v="40"/>
    <n v="10"/>
    <m/>
    <s v="3rd"/>
    <n v="3"/>
    <n v="1.3"/>
    <n v="100"/>
    <s v=""/>
    <n v="-100"/>
    <x v="0"/>
    <s v="G&lt;6-Dist&lt;1700"/>
    <s v="A"/>
    <x v="0"/>
    <x v="2"/>
    <x v="2"/>
    <s v=""/>
    <n v="-100"/>
    <n v="2"/>
    <x v="4"/>
  </r>
  <r>
    <x v="124"/>
    <s v="Flem"/>
    <d v="1899-12-30T12:33:00"/>
    <x v="0"/>
    <n v="8"/>
    <n v="5"/>
    <n v="1400"/>
    <s v="Mares"/>
    <n v="78"/>
    <n v="130"/>
    <n v="4"/>
    <s v="Belle Et Riche"/>
    <s v="OPM"/>
    <n v="3.1"/>
    <s v="Mitchell Freedman"/>
    <s v="Jordan Childs"/>
    <m/>
    <n v="3"/>
    <n v="57.5"/>
    <n v="57.5"/>
    <m/>
    <n v="3"/>
    <n v="2"/>
    <x v="0"/>
    <n v="5.5"/>
    <n v="30"/>
    <n v="10"/>
    <m/>
    <s v="WON"/>
    <n v="2.9"/>
    <n v="1.3"/>
    <n v="100"/>
    <n v="290"/>
    <n v="190"/>
    <x v="0"/>
    <s v="G&lt;6-Dist&lt;1700"/>
    <s v="A"/>
    <x v="0"/>
    <x v="2"/>
    <x v="2"/>
    <n v="290"/>
    <n v="190"/>
    <n v="2"/>
    <x v="2"/>
  </r>
  <r>
    <x v="124"/>
    <s v="ROSEHILL"/>
    <d v="1899-12-30T12:55:00"/>
    <x v="2"/>
    <n v="3"/>
    <n v="2"/>
    <n v="1200"/>
    <s v="Hcp"/>
    <n v="78"/>
    <n v="150"/>
    <n v="1"/>
    <s v="Kalino"/>
    <s v="M"/>
    <n v="2.35"/>
    <s v="Chris Waller"/>
    <s v="Dylan Gibbons (a2)"/>
    <n v="2"/>
    <n v="5"/>
    <n v="61.5"/>
    <n v="59.5"/>
    <m/>
    <n v="2"/>
    <n v="2"/>
    <x v="2"/>
    <n v="3.89"/>
    <n v="20"/>
    <m/>
    <m/>
    <s v="WON"/>
    <n v="3.7"/>
    <n v="1.4"/>
    <n v="100"/>
    <n v="370"/>
    <n v="270"/>
    <x v="1"/>
    <s v="G&lt;6-Dist&lt;1700"/>
    <s v="A"/>
    <x v="0"/>
    <x v="2"/>
    <x v="3"/>
    <n v="444"/>
    <n v="324"/>
    <m/>
    <x v="4"/>
  </r>
  <r>
    <x v="124"/>
    <s v="Flem"/>
    <d v="1899-12-30T13:43:00"/>
    <x v="0"/>
    <n v="8"/>
    <n v="7"/>
    <n v="1600"/>
    <s v="Hcp"/>
    <n v="84"/>
    <n v="130"/>
    <n v="6"/>
    <s v="Beltoro"/>
    <s v="M"/>
    <n v="6.5"/>
    <s v="Robert Hickmott"/>
    <s v="Teo Nugent"/>
    <m/>
    <n v="5"/>
    <n v="56.5"/>
    <n v="56.5"/>
    <m/>
    <n v="4"/>
    <n v="5"/>
    <x v="1"/>
    <n v="4.8"/>
    <n v="35"/>
    <n v="8"/>
    <m/>
    <s v="WON"/>
    <n v="7.9"/>
    <n v="2"/>
    <n v="100"/>
    <n v="790"/>
    <n v="690"/>
    <x v="0"/>
    <s v="G&lt;6-Dist&lt;1700"/>
    <s v="A"/>
    <x v="0"/>
    <x v="2"/>
    <x v="2"/>
    <n v="790"/>
    <n v="690"/>
    <n v="2"/>
    <x v="5"/>
  </r>
  <r>
    <x v="124"/>
    <s v="Flem"/>
    <d v="1899-12-30T13:43:00"/>
    <x v="0"/>
    <n v="8"/>
    <n v="7"/>
    <n v="1600"/>
    <s v="Hcp"/>
    <n v="84"/>
    <n v="130"/>
    <n v="10"/>
    <s v="Typhoon Harmony"/>
    <s v="OP"/>
    <n v="6"/>
    <s v="Bill Papazaharoudakis"/>
    <s v="Jye McNeil"/>
    <m/>
    <n v="2"/>
    <n v="56"/>
    <n v="56"/>
    <m/>
    <n v="3"/>
    <n v="2"/>
    <x v="2"/>
    <n v="5"/>
    <n v="35"/>
    <n v="8"/>
    <m/>
    <m/>
    <n v="7.5"/>
    <m/>
    <n v="100"/>
    <s v=""/>
    <n v="-100"/>
    <x v="0"/>
    <s v="G&lt;6-Dist&lt;1700"/>
    <s v="A"/>
    <x v="0"/>
    <x v="2"/>
    <x v="4"/>
    <s v=""/>
    <n v="-140"/>
    <n v="2"/>
    <x v="6"/>
  </r>
  <r>
    <x v="124"/>
    <s v="ROSEHILL"/>
    <d v="1899-12-30T15:15:00"/>
    <x v="2"/>
    <n v="3"/>
    <n v="6"/>
    <n v="1200"/>
    <s v="Hcp"/>
    <n v="72"/>
    <n v="120"/>
    <n v="1"/>
    <s v="Oakfield Duke"/>
    <s v="M"/>
    <n v="4.2"/>
    <s v="Kristen Buchanan"/>
    <s v="Aaron Bullock"/>
    <m/>
    <n v="4"/>
    <n v="60"/>
    <n v="60"/>
    <m/>
    <n v="1"/>
    <n v="2"/>
    <x v="2"/>
    <n v="5.63"/>
    <n v="20"/>
    <m/>
    <m/>
    <m/>
    <n v="5"/>
    <m/>
    <n v="100"/>
    <s v=""/>
    <n v="-100"/>
    <x v="1"/>
    <s v="G&lt;6-Dist&lt;1700"/>
    <s v="A"/>
    <x v="0"/>
    <x v="2"/>
    <x v="2"/>
    <s v=""/>
    <n v="-100"/>
    <m/>
    <x v="2"/>
  </r>
  <r>
    <x v="124"/>
    <s v="ROSEHILL"/>
    <d v="1899-12-30T16:00:00"/>
    <x v="2"/>
    <n v="3"/>
    <n v="7"/>
    <n v="1100"/>
    <s v="Hcp"/>
    <n v="88"/>
    <n v="150"/>
    <n v="4"/>
    <s v="Dehorned Unicorn"/>
    <s v="OP"/>
    <n v="3.6"/>
    <s v="Joseph Pride"/>
    <s v="Sam Clipperton"/>
    <m/>
    <n v="6"/>
    <n v="57.5"/>
    <n v="57.5"/>
    <m/>
    <n v="1"/>
    <n v="1"/>
    <x v="1"/>
    <n v="2.59"/>
    <n v="30"/>
    <n v="200"/>
    <m/>
    <m/>
    <n v="3.6"/>
    <m/>
    <n v="100"/>
    <s v=""/>
    <n v="-100"/>
    <x v="1"/>
    <s v="G&lt;6-Dist&lt;1700"/>
    <s v="A"/>
    <x v="0"/>
    <x v="2"/>
    <x v="1"/>
    <s v=""/>
    <n v="-150"/>
    <m/>
    <x v="1"/>
  </r>
  <r>
    <x v="124"/>
    <s v="ROSEHILL"/>
    <d v="1899-12-30T16:45:00"/>
    <x v="2"/>
    <n v="3"/>
    <n v="8"/>
    <n v="1500"/>
    <s v="Hcp"/>
    <n v="78"/>
    <n v="150"/>
    <n v="2"/>
    <s v="Banju"/>
    <s v="OP"/>
    <n v="5"/>
    <s v="Lyle Chandler"/>
    <s v="Kerrin McEvoy"/>
    <m/>
    <n v="6"/>
    <n v="59.5"/>
    <n v="59.5"/>
    <m/>
    <n v="2"/>
    <n v="1"/>
    <x v="2"/>
    <n v="7.1"/>
    <n v="20"/>
    <m/>
    <m/>
    <s v="WON"/>
    <n v="4.8"/>
    <n v="1.9"/>
    <n v="100"/>
    <n v="480"/>
    <n v="380"/>
    <x v="1"/>
    <s v="G&lt;6-Dist&lt;1700"/>
    <s v="A"/>
    <x v="0"/>
    <x v="2"/>
    <x v="2"/>
    <n v="480"/>
    <n v="380"/>
    <m/>
    <x v="6"/>
  </r>
  <r>
    <x v="124"/>
    <s v="ROSEHILL"/>
    <d v="1899-12-30T18:00:00"/>
    <x v="2"/>
    <n v="3"/>
    <n v="10"/>
    <n v="1100"/>
    <s v="Mares"/>
    <n v="78"/>
    <n v="150"/>
    <n v="3"/>
    <s v="Snapped"/>
    <s v="M"/>
    <n v="2.2999999999999998"/>
    <s v="A &amp; S Freedman"/>
    <s v="M Cartwright (a1.5)"/>
    <n v="1.5"/>
    <n v="1"/>
    <n v="57.5"/>
    <n v="56"/>
    <m/>
    <n v="1"/>
    <n v="1"/>
    <x v="1"/>
    <n v="2.52"/>
    <n v="30"/>
    <m/>
    <m/>
    <s v="3rd"/>
    <n v="1.9"/>
    <n v="1.1000000000000001"/>
    <n v="100"/>
    <s v=""/>
    <n v="-100"/>
    <x v="1"/>
    <s v="G&lt;6-Dist&lt;1700"/>
    <s v="A"/>
    <x v="0"/>
    <x v="2"/>
    <x v="1"/>
    <s v=""/>
    <n v="-150"/>
    <m/>
    <x v="8"/>
  </r>
  <r>
    <x v="125"/>
    <s v="Randwick"/>
    <d v="1899-12-30T12:55:00"/>
    <x v="3"/>
    <n v="4"/>
    <n v="2"/>
    <n v="1600"/>
    <s v="Hcp"/>
    <n v="72"/>
    <n v="120"/>
    <n v="9"/>
    <s v="Crafty Eagle"/>
    <s v="OP"/>
    <n v="2.5"/>
    <s v="John Thompson"/>
    <s v="Keagan Latham"/>
    <m/>
    <n v="4"/>
    <n v="56.5"/>
    <n v="56.5"/>
    <m/>
    <n v="1"/>
    <n v="2"/>
    <x v="1"/>
    <n v="4.0999999999999996"/>
    <n v="20"/>
    <m/>
    <m/>
    <s v="2nd"/>
    <n v="4.2"/>
    <n v="1.9"/>
    <n v="100"/>
    <s v=""/>
    <n v="-100"/>
    <x v="1"/>
    <s v="G&lt;6-Dist&lt;1700"/>
    <s v="A"/>
    <x v="0"/>
    <x v="2"/>
    <x v="2"/>
    <s v=""/>
    <n v="-100"/>
    <m/>
    <x v="4"/>
  </r>
  <r>
    <x v="125"/>
    <s v="MV"/>
    <d v="1899-12-30T13:10:00"/>
    <x v="2"/>
    <n v="0"/>
    <n v="2"/>
    <n v="1000"/>
    <s v="Hcp"/>
    <n v="78"/>
    <n v="130"/>
    <n v="2"/>
    <s v="Unflinching"/>
    <s v="LOP"/>
    <n v="1.75"/>
    <s v="Anthony  Freedman"/>
    <s v="Amy McLucas (a3)"/>
    <n v="3"/>
    <n v="2"/>
    <n v="58"/>
    <n v="55"/>
    <m/>
    <n v="1"/>
    <n v="1"/>
    <x v="1"/>
    <n v="2.6"/>
    <n v="50"/>
    <n v="6"/>
    <m/>
    <s v="WON"/>
    <n v="2.1"/>
    <n v="1.3"/>
    <n v="100"/>
    <n v="210"/>
    <n v="110"/>
    <x v="0"/>
    <s v="G&lt;6-Dist&lt;1700"/>
    <s v="A"/>
    <x v="0"/>
    <x v="2"/>
    <x v="2"/>
    <n v="210"/>
    <n v="110"/>
    <n v="2"/>
    <x v="4"/>
  </r>
  <r>
    <x v="125"/>
    <s v="MV"/>
    <d v="1899-12-30T13:10:00"/>
    <x v="2"/>
    <n v="0"/>
    <n v="2"/>
    <n v="1000"/>
    <s v="Hcp"/>
    <n v="78"/>
    <n v="130"/>
    <n v="7"/>
    <s v="Joseylin"/>
    <s v="OP"/>
    <n v="8.5"/>
    <s v="Team Hayes"/>
    <s v="Michael Dee"/>
    <m/>
    <n v="5"/>
    <n v="54.5"/>
    <n v="54.5"/>
    <m/>
    <n v="3"/>
    <n v="4"/>
    <x v="2"/>
    <n v="5"/>
    <n v="35"/>
    <n v="6"/>
    <m/>
    <s v="Ntd"/>
    <n v="13"/>
    <m/>
    <n v="100"/>
    <s v=""/>
    <n v="-100"/>
    <x v="0"/>
    <s v="G&lt;6-Dist&lt;1700"/>
    <s v="A"/>
    <x v="0"/>
    <x v="2"/>
    <x v="2"/>
    <s v=""/>
    <n v="-100"/>
    <n v="2"/>
    <x v="6"/>
  </r>
  <r>
    <x v="125"/>
    <s v="MV"/>
    <d v="1899-12-30T15:00:00"/>
    <x v="2"/>
    <n v="0"/>
    <n v="5"/>
    <n v="2040"/>
    <s v="Hcp"/>
    <n v="78"/>
    <n v="130"/>
    <n v="4"/>
    <s v="Chandon Burj"/>
    <s v="LOP"/>
    <n v="5"/>
    <s v="Trent Busuttin "/>
    <s v="Damien Oliver"/>
    <m/>
    <n v="3"/>
    <n v="58.5"/>
    <n v="58.5"/>
    <m/>
    <n v="1"/>
    <n v="3"/>
    <x v="2"/>
    <n v="4.5999999999999996"/>
    <n v="35"/>
    <n v="10"/>
    <m/>
    <s v="3rd"/>
    <n v="6.5"/>
    <n v="2.2000000000000002"/>
    <n v="100"/>
    <s v=""/>
    <n v="-100"/>
    <x v="0"/>
    <s v="G&lt;6-Dist&gt;=1700"/>
    <s v="B"/>
    <x v="0"/>
    <x v="2"/>
    <x v="2"/>
    <s v=""/>
    <n v="-100"/>
    <m/>
    <x v="6"/>
  </r>
  <r>
    <x v="125"/>
    <s v="Randwick"/>
    <d v="1899-12-30T15:20:00"/>
    <x v="3"/>
    <n v="4"/>
    <n v="6"/>
    <n v="1400"/>
    <s v="Hcp"/>
    <m/>
    <n v="160"/>
    <n v="4"/>
    <s v="Titanium Power"/>
    <s v="OP"/>
    <n v="3.7"/>
    <s v="Joseph Pride"/>
    <s v="Glyn Schofield"/>
    <m/>
    <n v="2"/>
    <n v="55.5"/>
    <n v="55.5"/>
    <m/>
    <n v="5"/>
    <n v="3"/>
    <x v="2"/>
    <n v="4.13"/>
    <n v="20"/>
    <m/>
    <m/>
    <s v="3rd"/>
    <n v="4.4000000000000004"/>
    <n v="1.6"/>
    <n v="100"/>
    <s v=""/>
    <n v="-100"/>
    <x v="1"/>
    <s v="G&lt;6-Dist&lt;1700"/>
    <s v="A"/>
    <x v="0"/>
    <x v="2"/>
    <x v="2"/>
    <s v=""/>
    <n v="-100"/>
    <m/>
    <x v="4"/>
  </r>
  <r>
    <x v="125"/>
    <s v="MV"/>
    <d v="1899-12-30T16:20:00"/>
    <x v="2"/>
    <n v="0"/>
    <n v="7"/>
    <n v="1200"/>
    <s v="Hcp"/>
    <n v="84"/>
    <n v="130"/>
    <n v="8"/>
    <s v="Dance To Dubai"/>
    <s v="LOP"/>
    <n v="2.5"/>
    <s v="Peter G Moody"/>
    <s v="Carleen Hefel (a2)"/>
    <n v="2"/>
    <n v="4"/>
    <n v="57.5"/>
    <n v="55.5"/>
    <m/>
    <n v="1"/>
    <n v="1"/>
    <x v="1"/>
    <n v="4.2"/>
    <n v="40"/>
    <n v="12"/>
    <m/>
    <s v="WON"/>
    <n v="2.6"/>
    <n v="1.4"/>
    <n v="100"/>
    <n v="260"/>
    <n v="160"/>
    <x v="0"/>
    <s v="G&lt;6-Dist&lt;1700"/>
    <s v="A"/>
    <x v="0"/>
    <x v="2"/>
    <x v="0"/>
    <n v="520"/>
    <n v="320"/>
    <m/>
    <x v="0"/>
  </r>
  <r>
    <x v="125"/>
    <s v="MV"/>
    <d v="1899-12-30T17:00:00"/>
    <x v="2"/>
    <n v="0"/>
    <n v="8"/>
    <n v="1600"/>
    <s v="Hcp"/>
    <n v="100"/>
    <n v="150"/>
    <n v="11"/>
    <s v="Pounding"/>
    <s v="OPL"/>
    <n v="4"/>
    <s v="Peter G Moody"/>
    <s v="Jamie Kah"/>
    <m/>
    <n v="2"/>
    <n v="53"/>
    <n v="53"/>
    <m/>
    <n v="3"/>
    <n v="1"/>
    <x v="2"/>
    <n v="4.8"/>
    <n v="35"/>
    <n v="11"/>
    <m/>
    <s v="WON"/>
    <n v="3.3"/>
    <n v="1.4"/>
    <n v="100"/>
    <n v="330"/>
    <n v="230"/>
    <x v="0"/>
    <s v="G&lt;6-Dist&lt;1700"/>
    <s v="A"/>
    <x v="0"/>
    <x v="2"/>
    <x v="1"/>
    <n v="495"/>
    <n v="345"/>
    <m/>
    <x v="5"/>
  </r>
  <r>
    <x v="125"/>
    <s v="Randwick"/>
    <d v="1899-12-30T17:55:00"/>
    <x v="3"/>
    <n v="4"/>
    <n v="10"/>
    <n v="1100"/>
    <s v="Hcp"/>
    <n v="78"/>
    <n v="150"/>
    <n v="16"/>
    <s v="Narito"/>
    <s v="M"/>
    <n v="2.8"/>
    <s v="Chris Waller"/>
    <s v="James McDonald"/>
    <m/>
    <n v="6"/>
    <n v="54.5"/>
    <n v="54.5"/>
    <m/>
    <m/>
    <n v="5"/>
    <x v="2"/>
    <n v="4.47"/>
    <n v="20"/>
    <m/>
    <m/>
    <s v="3rd"/>
    <n v="3.4"/>
    <n v="1.6"/>
    <n v="100"/>
    <s v=""/>
    <n v="-100"/>
    <x v="1"/>
    <s v="G&lt;6-Dist&lt;1700"/>
    <s v="A"/>
    <x v="0"/>
    <x v="2"/>
    <x v="5"/>
    <s v=""/>
    <n v="-170"/>
    <m/>
    <x v="5"/>
  </r>
  <r>
    <x v="126"/>
    <s v="San-H"/>
    <d v="1899-12-30T13:20:00"/>
    <x v="2"/>
    <n v="0"/>
    <n v="1"/>
    <n v="2400"/>
    <s v="Hcp"/>
    <n v="70"/>
    <n v="130"/>
    <n v="9"/>
    <s v="Wahine Toa"/>
    <m/>
    <n v="3.8"/>
    <s v="Ciaron Maher "/>
    <s v="Matt Cartwright (a1.5)"/>
    <n v="1.5"/>
    <n v="10"/>
    <n v="59.5"/>
    <n v="58"/>
    <m/>
    <m/>
    <m/>
    <x v="1"/>
    <m/>
    <m/>
    <n v="11"/>
    <m/>
    <s v="WON"/>
    <n v="4"/>
    <n v="1.6"/>
    <n v="100"/>
    <n v="400"/>
    <n v="300"/>
    <x v="0"/>
    <s v="G&lt;6-Dist&gt;=1700"/>
    <s v="B"/>
    <x v="0"/>
    <x v="2"/>
    <x v="0"/>
    <n v="800"/>
    <n v="600"/>
    <m/>
    <x v="0"/>
  </r>
  <r>
    <x v="126"/>
    <s v="San-H"/>
    <d v="1899-12-30T13:55:00"/>
    <x v="2"/>
    <n v="0"/>
    <n v="2"/>
    <n v="1400"/>
    <s v="Mares"/>
    <n v="70"/>
    <n v="130"/>
    <n v="7"/>
    <s v="Wishlor Lass"/>
    <m/>
    <n v="2.7"/>
    <s v="Symon Wilde"/>
    <s v="Josh Cartwright"/>
    <m/>
    <n v="6"/>
    <n v="58.5"/>
    <n v="58.5"/>
    <m/>
    <m/>
    <m/>
    <x v="1"/>
    <m/>
    <m/>
    <n v="10"/>
    <m/>
    <s v="WON"/>
    <n v="3.8"/>
    <n v="1.7"/>
    <n v="100"/>
    <n v="380"/>
    <n v="280"/>
    <x v="0"/>
    <s v="G&lt;6-Dist&lt;1700"/>
    <s v="A"/>
    <x v="0"/>
    <x v="2"/>
    <x v="0"/>
    <n v="760"/>
    <n v="560"/>
    <m/>
    <x v="0"/>
  </r>
  <r>
    <x v="126"/>
    <s v="San-H"/>
    <d v="1899-12-30T15:40:00"/>
    <x v="2"/>
    <n v="0"/>
    <n v="5"/>
    <n v="1400"/>
    <s v="Hcp"/>
    <n v="70"/>
    <n v="130"/>
    <n v="9"/>
    <s v="Blow In"/>
    <m/>
    <n v="4.9000000000000004"/>
    <s v="Jamie Edwards"/>
    <s v="Craig Williams"/>
    <m/>
    <n v="3"/>
    <n v="58"/>
    <n v="58"/>
    <m/>
    <m/>
    <m/>
    <x v="1"/>
    <m/>
    <m/>
    <n v="11"/>
    <m/>
    <s v="WON"/>
    <n v="4.8"/>
    <n v="1.9"/>
    <n v="100"/>
    <n v="480"/>
    <n v="380"/>
    <x v="0"/>
    <s v="G&lt;6-Dist&lt;1700"/>
    <s v="A"/>
    <x v="0"/>
    <x v="2"/>
    <x v="1"/>
    <n v="720"/>
    <n v="570"/>
    <m/>
    <x v="1"/>
  </r>
  <r>
    <x v="126"/>
    <s v="San-H"/>
    <d v="1899-12-30T16:20:00"/>
    <x v="2"/>
    <n v="0"/>
    <n v="6"/>
    <n v="1000"/>
    <s v="Hcp"/>
    <s v="No"/>
    <n v="175"/>
    <n v="6"/>
    <s v="On The Lead"/>
    <s v="M"/>
    <n v="5.5"/>
    <s v="Richard  Freedman"/>
    <s v="Craig Williams"/>
    <m/>
    <n v="7"/>
    <n v="55"/>
    <n v="55"/>
    <m/>
    <n v="1"/>
    <n v="5"/>
    <x v="1"/>
    <n v="4.8"/>
    <n v="35"/>
    <n v="9"/>
    <m/>
    <s v="2nd"/>
    <n v="6"/>
    <n v="1.6"/>
    <n v="100"/>
    <s v=""/>
    <n v="-100"/>
    <x v="0"/>
    <s v="G&lt;6-Dist&lt;1700"/>
    <s v="A"/>
    <x v="0"/>
    <x v="2"/>
    <x v="2"/>
    <s v=""/>
    <n v="-100"/>
    <n v="2"/>
    <x v="5"/>
  </r>
  <r>
    <x v="126"/>
    <s v="San-H"/>
    <d v="1899-12-30T16:20:00"/>
    <x v="2"/>
    <n v="0"/>
    <n v="6"/>
    <n v="1000"/>
    <s v="Hcp"/>
    <s v="No"/>
    <n v="175"/>
    <n v="5"/>
    <s v="Star Patrol"/>
    <s v="OP"/>
    <n v="2.25"/>
    <s v="Clinton McDonald"/>
    <s v="Ben Melham"/>
    <m/>
    <n v="8"/>
    <n v="55.5"/>
    <n v="55.5"/>
    <m/>
    <n v="2"/>
    <m/>
    <x v="0"/>
    <n v="5.5"/>
    <n v="30"/>
    <n v="9"/>
    <m/>
    <s v="WON"/>
    <n v="3"/>
    <n v="1.6"/>
    <n v="100"/>
    <n v="300"/>
    <n v="200"/>
    <x v="0"/>
    <s v="G&lt;6-Dist&lt;1700"/>
    <s v="A"/>
    <x v="0"/>
    <x v="2"/>
    <x v="2"/>
    <n v="300"/>
    <n v="200"/>
    <n v="2"/>
    <x v="4"/>
  </r>
  <r>
    <x v="126"/>
    <s v="San-H"/>
    <d v="1899-12-30T17:40:00"/>
    <x v="2"/>
    <n v="0"/>
    <n v="8"/>
    <n v="1400"/>
    <s v="Hcp"/>
    <s v="No"/>
    <n v="175"/>
    <n v="3"/>
    <s v="Gentleman Roy"/>
    <s v="OPL"/>
    <n v="3.2"/>
    <s v="Team Hayes"/>
    <s v="Mark Zahra"/>
    <m/>
    <n v="7"/>
    <n v="59.5"/>
    <n v="59.5"/>
    <m/>
    <n v="1"/>
    <n v="1"/>
    <x v="1"/>
    <n v="3.6"/>
    <n v="45"/>
    <n v="12"/>
    <m/>
    <s v="WON"/>
    <n v="3.4"/>
    <n v="1.7"/>
    <n v="100"/>
    <n v="340"/>
    <n v="240"/>
    <x v="0"/>
    <s v="G&lt;6-Dist&lt;1700"/>
    <s v="A"/>
    <x v="0"/>
    <x v="2"/>
    <x v="1"/>
    <n v="510"/>
    <n v="360"/>
    <m/>
    <x v="1"/>
  </r>
  <r>
    <x v="127"/>
    <s v="MV"/>
    <d v="1899-12-30T12:35:00"/>
    <x v="2"/>
    <n v="0"/>
    <n v="1"/>
    <n v="2500"/>
    <s v="Hcp"/>
    <n v="100"/>
    <n v="150"/>
    <n v="2"/>
    <s v="Swords Drawn"/>
    <s v="B"/>
    <n v="3.1"/>
    <s v="Michael Moroney"/>
    <s v="Celine Gaudray (a3)"/>
    <n v="3"/>
    <n v="8"/>
    <n v="55.5"/>
    <n v="52.5"/>
    <m/>
    <n v="1"/>
    <n v="4"/>
    <x v="1"/>
    <n v="3.2"/>
    <n v="45"/>
    <n v="8"/>
    <m/>
    <s v="2nd"/>
    <n v="3.3"/>
    <n v="1.4"/>
    <n v="100"/>
    <s v=""/>
    <n v="-100"/>
    <x v="0"/>
    <s v="G&lt;6-Dist&gt;=1700"/>
    <s v="B"/>
    <x v="0"/>
    <x v="2"/>
    <x v="1"/>
    <s v=""/>
    <n v="-150"/>
    <m/>
    <x v="1"/>
  </r>
  <r>
    <x v="127"/>
    <s v="MV"/>
    <d v="1899-12-30T13:10:00"/>
    <x v="2"/>
    <n v="0"/>
    <n v="2"/>
    <n v="2040"/>
    <s v="Hcp"/>
    <n v="70"/>
    <n v="130"/>
    <n v="18"/>
    <s v="Liberated Girl"/>
    <m/>
    <n v="5"/>
    <s v="Peter G Moody"/>
    <s v="Jamie Kah"/>
    <m/>
    <n v="8"/>
    <n v="54"/>
    <n v="54"/>
    <m/>
    <m/>
    <m/>
    <x v="1"/>
    <m/>
    <m/>
    <n v="13"/>
    <m/>
    <m/>
    <n v="3.9"/>
    <m/>
    <n v="100"/>
    <s v=""/>
    <n v="-100"/>
    <x v="0"/>
    <s v="G&lt;6-Dist&gt;=1700"/>
    <s v="B"/>
    <x v="0"/>
    <x v="2"/>
    <x v="1"/>
    <s v=""/>
    <n v="-150"/>
    <m/>
    <x v="1"/>
  </r>
  <r>
    <x v="127"/>
    <s v="ROSEHILL"/>
    <d v="1899-12-30T13:30:00"/>
    <x v="2"/>
    <n v="5"/>
    <n v="3"/>
    <n v="1500"/>
    <s v="Hcp"/>
    <n v="72"/>
    <n v="150"/>
    <n v="2"/>
    <s v="Cosmic Minerva"/>
    <s v="M"/>
    <n v="2.5"/>
    <s v="Bjorn Baker"/>
    <s v="Joshua Parr"/>
    <m/>
    <n v="2"/>
    <n v="59"/>
    <n v="59"/>
    <m/>
    <n v="1"/>
    <m/>
    <x v="2"/>
    <n v="4.9000000000000004"/>
    <n v="20"/>
    <m/>
    <m/>
    <s v="3rd"/>
    <n v="3"/>
    <n v="1.3"/>
    <n v="100"/>
    <s v=""/>
    <n v="-100"/>
    <x v="1"/>
    <s v="G&lt;6-Dist&lt;1700"/>
    <s v="A"/>
    <x v="0"/>
    <x v="2"/>
    <x v="5"/>
    <s v=""/>
    <n v="-170"/>
    <m/>
    <x v="5"/>
  </r>
  <r>
    <x v="127"/>
    <s v="MV"/>
    <d v="1899-12-30T13:45:00"/>
    <x v="2"/>
    <n v="0"/>
    <n v="3"/>
    <n v="1600"/>
    <s v="Mares"/>
    <n v="70"/>
    <n v="130"/>
    <n v="6"/>
    <s v="Dane On Tour"/>
    <m/>
    <n v="3.4"/>
    <s v="David  Feek"/>
    <s v="Damien Oliver"/>
    <m/>
    <n v="4"/>
    <n v="58.5"/>
    <n v="58.5"/>
    <m/>
    <m/>
    <m/>
    <x v="1"/>
    <m/>
    <m/>
    <n v="7"/>
    <m/>
    <m/>
    <n v="3.7"/>
    <m/>
    <n v="100"/>
    <s v=""/>
    <n v="-100"/>
    <x v="0"/>
    <s v="G&lt;6-Dist&lt;1700"/>
    <s v="A"/>
    <x v="0"/>
    <x v="2"/>
    <x v="0"/>
    <s v=""/>
    <n v="-200"/>
    <m/>
    <x v="0"/>
  </r>
  <r>
    <x v="127"/>
    <s v="MV"/>
    <d v="1899-12-30T14:20:00"/>
    <x v="2"/>
    <n v="0"/>
    <n v="4"/>
    <n v="1000"/>
    <s v="3yo78"/>
    <s v="3yo"/>
    <n v="150"/>
    <n v="5"/>
    <s v="Fission"/>
    <s v="OP"/>
    <n v="4.5999999999999996"/>
    <s v="Robbie Griffiths "/>
    <s v="Ethan Brown"/>
    <m/>
    <n v="4"/>
    <n v="56"/>
    <n v="56"/>
    <m/>
    <m/>
    <m/>
    <x v="1"/>
    <m/>
    <m/>
    <n v="4"/>
    <m/>
    <s v="WON"/>
    <n v="5.9"/>
    <n v="0"/>
    <n v="100"/>
    <n v="590"/>
    <n v="490"/>
    <x v="0"/>
    <s v="G&lt;6-Dist&lt;1700"/>
    <s v="A"/>
    <x v="0"/>
    <x v="2"/>
    <x v="2"/>
    <n v="590"/>
    <n v="490"/>
    <m/>
    <x v="2"/>
  </r>
  <r>
    <x v="127"/>
    <s v="MV"/>
    <d v="1899-12-30T15:00:00"/>
    <x v="2"/>
    <n v="0"/>
    <n v="5"/>
    <n v="1000"/>
    <s v="Hcp"/>
    <n v="70"/>
    <n v="130"/>
    <n v="7"/>
    <s v="Jean Valjean"/>
    <m/>
    <n v="2.5"/>
    <s v="Will Clarken "/>
    <s v="Jamie Kah"/>
    <m/>
    <n v="4"/>
    <n v="57.5"/>
    <n v="57.5"/>
    <m/>
    <m/>
    <m/>
    <x v="1"/>
    <m/>
    <m/>
    <n v="9"/>
    <m/>
    <s v="2nd"/>
    <n v="3"/>
    <n v="1.3"/>
    <n v="100"/>
    <s v=""/>
    <n v="-100"/>
    <x v="0"/>
    <s v="G&lt;6-Dist&lt;1700"/>
    <s v="A"/>
    <x v="0"/>
    <x v="2"/>
    <x v="1"/>
    <s v=""/>
    <n v="-150"/>
    <m/>
    <x v="1"/>
  </r>
  <r>
    <x v="127"/>
    <s v="ROSEHILL"/>
    <d v="1899-12-30T16:00:00"/>
    <x v="2"/>
    <n v="5"/>
    <n v="7"/>
    <n v="1200"/>
    <s v="Hcp"/>
    <n v="88"/>
    <n v="150"/>
    <n v="10"/>
    <s v="Spacewalk"/>
    <s v="MOP"/>
    <n v="2.1"/>
    <s v="James Cummings"/>
    <s v="Reece Jones (a1.5)"/>
    <n v="1.5"/>
    <n v="5"/>
    <n v="53"/>
    <n v="51.5"/>
    <m/>
    <n v="4"/>
    <n v="4"/>
    <x v="1"/>
    <n v="2.33"/>
    <n v="30"/>
    <m/>
    <m/>
    <s v="WON"/>
    <n v="2.7"/>
    <n v="1.2"/>
    <n v="100"/>
    <n v="270"/>
    <n v="170"/>
    <x v="1"/>
    <s v="G&lt;6-Dist&lt;1700"/>
    <s v="A"/>
    <x v="0"/>
    <x v="2"/>
    <x v="1"/>
    <n v="405"/>
    <n v="255"/>
    <m/>
    <x v="1"/>
  </r>
  <r>
    <x v="127"/>
    <s v="MV"/>
    <d v="1899-12-30T16:20:00"/>
    <x v="2"/>
    <n v="0"/>
    <n v="7"/>
    <n v="1200"/>
    <s v="Wfa"/>
    <s v="WFA"/>
    <n v="350"/>
    <n v="5"/>
    <s v="Jigsaw"/>
    <s v="L"/>
    <n v="2.9"/>
    <s v="Cindy Alderson"/>
    <s v="Daniel Moor"/>
    <m/>
    <n v="2"/>
    <n v="58.5"/>
    <n v="58.5"/>
    <m/>
    <n v="1"/>
    <n v="2"/>
    <x v="1"/>
    <n v="3.6"/>
    <n v="45"/>
    <n v="7"/>
    <m/>
    <s v="WON"/>
    <n v="3.1"/>
    <n v="1.8"/>
    <n v="100"/>
    <n v="310"/>
    <n v="210"/>
    <x v="0"/>
    <s v="G&lt;6-Dist&lt;1700"/>
    <s v="A"/>
    <x v="0"/>
    <x v="2"/>
    <x v="5"/>
    <n v="527"/>
    <n v="357"/>
    <n v="2"/>
    <x v="5"/>
  </r>
  <r>
    <x v="127"/>
    <s v="MV"/>
    <d v="1899-12-30T16:20:00"/>
    <x v="2"/>
    <n v="0"/>
    <n v="7"/>
    <n v="1200"/>
    <s v="Wfa"/>
    <s v="WFA"/>
    <n v="350"/>
    <n v="6"/>
    <s v="Snapper"/>
    <s v="OPL"/>
    <n v="4.2"/>
    <s v="Michael Moroney"/>
    <s v="Jye McNeil"/>
    <m/>
    <n v="5"/>
    <n v="58.5"/>
    <n v="58.5"/>
    <m/>
    <n v="2"/>
    <n v="3"/>
    <x v="2"/>
    <n v="4.8"/>
    <n v="35"/>
    <n v="7"/>
    <m/>
    <m/>
    <n v="4.4000000000000004"/>
    <m/>
    <n v="100"/>
    <s v=""/>
    <n v="-100"/>
    <x v="0"/>
    <s v="G&lt;6-Dist&lt;1700"/>
    <s v="A"/>
    <x v="0"/>
    <x v="2"/>
    <x v="1"/>
    <s v=""/>
    <n v="-150"/>
    <n v="2"/>
    <x v="5"/>
  </r>
  <r>
    <x v="127"/>
    <s v="MV"/>
    <d v="1899-12-30T17:00:00"/>
    <x v="2"/>
    <n v="0"/>
    <n v="8"/>
    <n v="1200"/>
    <s v="Hcp"/>
    <n v="70"/>
    <n v="130"/>
    <n v="5"/>
    <s v="Kentucky Casanova"/>
    <m/>
    <n v="4.5999999999999996"/>
    <s v="Michael Huglin"/>
    <s v="Laura Lafferty (a3)"/>
    <n v="3"/>
    <n v="6"/>
    <n v="61.5"/>
    <n v="58.5"/>
    <m/>
    <m/>
    <m/>
    <x v="1"/>
    <m/>
    <m/>
    <n v="10"/>
    <m/>
    <s v="WON"/>
    <n v="6"/>
    <n v="1.9"/>
    <n v="100"/>
    <n v="600"/>
    <n v="500"/>
    <x v="0"/>
    <s v="G&lt;6-Dist&lt;1700"/>
    <s v="A"/>
    <x v="0"/>
    <x v="2"/>
    <x v="0"/>
    <n v="1200"/>
    <n v="1000"/>
    <m/>
    <x v="0"/>
  </r>
  <r>
    <x v="127"/>
    <s v="ROSEHILL"/>
    <d v="1899-12-30T17:20:00"/>
    <x v="2"/>
    <n v="5"/>
    <n v="9"/>
    <n v="1500"/>
    <s v="Hcp"/>
    <n v="88"/>
    <n v="150"/>
    <n v="4"/>
    <s v="Bold Mac"/>
    <s v="OPL"/>
    <n v="2.5"/>
    <s v="Chris Waller"/>
    <s v="James McDonald"/>
    <m/>
    <n v="5"/>
    <n v="55"/>
    <n v="55"/>
    <m/>
    <m/>
    <m/>
    <x v="2"/>
    <n v="4.34"/>
    <n v="20"/>
    <m/>
    <m/>
    <s v="WON"/>
    <n v="3.4"/>
    <n v="1.4"/>
    <n v="100"/>
    <n v="340"/>
    <n v="240"/>
    <x v="1"/>
    <s v="G&lt;6-Dist&lt;1700"/>
    <s v="A"/>
    <x v="0"/>
    <x v="2"/>
    <x v="0"/>
    <n v="680"/>
    <n v="480"/>
    <m/>
    <x v="0"/>
  </r>
  <r>
    <x v="128"/>
    <s v="San-H"/>
    <d v="1899-12-30T12:35:00"/>
    <x v="3"/>
    <n v="3"/>
    <n v="1"/>
    <n v="1000"/>
    <s v="Hcp"/>
    <n v="78"/>
    <n v="130"/>
    <n v="1"/>
    <s v="Inundation"/>
    <s v="LOP"/>
    <n v="1.6"/>
    <s v="Mick Price "/>
    <s v="Jamie Kah"/>
    <m/>
    <n v="2"/>
    <n v="61"/>
    <n v="61"/>
    <m/>
    <n v="1"/>
    <n v="2"/>
    <x v="1"/>
    <n v="2.2999999999999998"/>
    <n v="50"/>
    <n v="5"/>
    <m/>
    <m/>
    <n v="1.55"/>
    <m/>
    <n v="100"/>
    <s v=""/>
    <n v="-100"/>
    <x v="0"/>
    <s v="G&lt;6-Dist&lt;1700"/>
    <s v="A"/>
    <x v="1"/>
    <x v="2"/>
    <x v="2"/>
    <s v=""/>
    <n v="-100"/>
    <m/>
    <x v="4"/>
  </r>
  <r>
    <x v="128"/>
    <s v="Randwick"/>
    <d v="1899-12-30T15:20:00"/>
    <x v="2"/>
    <n v="8"/>
    <n v="6"/>
    <n v="1600"/>
    <s v="Hcp"/>
    <m/>
    <n v="150"/>
    <n v="6"/>
    <s v="Banju"/>
    <s v="OP"/>
    <n v="2.15"/>
    <s v="Lyle Chandler"/>
    <s v="Reece Jones (a1.5)"/>
    <n v="1.5"/>
    <n v="1"/>
    <n v="52"/>
    <n v="50.5"/>
    <m/>
    <n v="4"/>
    <n v="1"/>
    <x v="1"/>
    <n v="2.0299999999999998"/>
    <n v="20"/>
    <n v="200"/>
    <m/>
    <s v="WON"/>
    <n v="2"/>
    <n v="1.2"/>
    <n v="100"/>
    <n v="200"/>
    <n v="100"/>
    <x v="1"/>
    <s v="G&lt;6-Dist&lt;1700"/>
    <s v="A"/>
    <x v="1"/>
    <x v="2"/>
    <x v="2"/>
    <n v="200"/>
    <n v="100"/>
    <m/>
    <x v="4"/>
  </r>
  <r>
    <x v="128"/>
    <s v="San-H"/>
    <d v="1899-12-30T16:20:00"/>
    <x v="3"/>
    <n v="3"/>
    <n v="7"/>
    <n v="1300"/>
    <s v="Mares"/>
    <s v="SW-M"/>
    <n v="200"/>
    <n v="11"/>
    <s v="Snapped"/>
    <s v="OPM"/>
    <n v="3.9"/>
    <s v="Anthony  Freedman"/>
    <s v="Mark Zahra"/>
    <m/>
    <n v="5"/>
    <n v="56"/>
    <n v="56"/>
    <m/>
    <n v="3"/>
    <m/>
    <x v="2"/>
    <n v="5.2"/>
    <n v="35"/>
    <n v="12"/>
    <m/>
    <m/>
    <n v="4.4000000000000004"/>
    <m/>
    <n v="100"/>
    <s v=""/>
    <n v="-100"/>
    <x v="0"/>
    <s v="G&lt;6-Dist&lt;1700"/>
    <s v="A"/>
    <x v="1"/>
    <x v="2"/>
    <x v="0"/>
    <s v=""/>
    <n v="-200"/>
    <m/>
    <x v="0"/>
  </r>
  <r>
    <x v="128"/>
    <s v="San-H"/>
    <d v="1899-12-30T17:00:00"/>
    <x v="3"/>
    <n v="3"/>
    <n v="8"/>
    <n v="1800"/>
    <s v="Hcp"/>
    <n v="100"/>
    <n v="150"/>
    <n v="6"/>
    <s v="Right You Are"/>
    <s v="OP"/>
    <n v="3.3"/>
    <s v="Ciaron Maher "/>
    <s v="Ethan Brown"/>
    <m/>
    <n v="4"/>
    <n v="54.5"/>
    <n v="54.5"/>
    <m/>
    <n v="2"/>
    <n v="2"/>
    <x v="2"/>
    <n v="4"/>
    <n v="40"/>
    <n v="8"/>
    <m/>
    <s v="WON"/>
    <n v="4.2"/>
    <n v="1.3"/>
    <n v="100"/>
    <n v="420"/>
    <n v="320"/>
    <x v="0"/>
    <s v="G&lt;6-Dist&gt;=1700"/>
    <s v="B"/>
    <x v="1"/>
    <x v="2"/>
    <x v="2"/>
    <n v="420"/>
    <n v="320"/>
    <m/>
    <x v="4"/>
  </r>
  <r>
    <x v="129"/>
    <s v="San-H"/>
    <d v="1899-12-30T13:10:00"/>
    <x v="2"/>
    <n v="10"/>
    <n v="2"/>
    <n v="1400"/>
    <s v="3yoSW"/>
    <s v="3yo"/>
    <n v="300"/>
    <n v="6"/>
    <s v="Calico Jack"/>
    <s v="LOP"/>
    <n v="4.2"/>
    <s v="Ciaron Maher "/>
    <s v="Ethan Brown"/>
    <m/>
    <n v="3"/>
    <n v="57"/>
    <n v="57"/>
    <m/>
    <m/>
    <m/>
    <x v="1"/>
    <m/>
    <m/>
    <n v="9"/>
    <m/>
    <m/>
    <n v="4.4000000000000004"/>
    <m/>
    <n v="100"/>
    <s v=""/>
    <n v="-100"/>
    <x v="0"/>
    <s v="G&lt;6-Dist&lt;1700"/>
    <s v="A"/>
    <x v="1"/>
    <x v="2"/>
    <x v="5"/>
    <s v=""/>
    <n v="-170"/>
    <m/>
    <x v="0"/>
  </r>
  <r>
    <x v="129"/>
    <s v="San-H"/>
    <d v="1899-12-30T15:40:00"/>
    <x v="2"/>
    <n v="10"/>
    <n v="6"/>
    <n v="1100"/>
    <s v="Hcp"/>
    <s v="SW"/>
    <n v="300"/>
    <n v="6"/>
    <s v="Chain Of Lightning"/>
    <s v="OPL"/>
    <n v="4.8"/>
    <s v="Peter G Moody"/>
    <s v="Jamie Kah"/>
    <m/>
    <n v="2"/>
    <n v="57"/>
    <n v="57"/>
    <m/>
    <n v="2"/>
    <n v="4"/>
    <x v="2"/>
    <n v="5"/>
    <n v="35"/>
    <n v="12"/>
    <m/>
    <s v="3rd"/>
    <n v="5"/>
    <n v="1.8"/>
    <n v="100"/>
    <s v=""/>
    <n v="-100"/>
    <x v="0"/>
    <s v="G&lt;6-Dist&lt;1700"/>
    <s v="A"/>
    <x v="1"/>
    <x v="2"/>
    <x v="1"/>
    <s v=""/>
    <n v="-150"/>
    <m/>
    <x v="5"/>
  </r>
  <r>
    <x v="129"/>
    <s v="San-H"/>
    <d v="1899-12-30T16:20:00"/>
    <x v="2"/>
    <n v="10"/>
    <n v="7"/>
    <n v="1400"/>
    <s v="Wfa"/>
    <s v="WFA"/>
    <n v="750"/>
    <n v="1"/>
    <s v="I'M Thunderstruck"/>
    <s v="B"/>
    <n v="4.8"/>
    <s v="Mick Price "/>
    <s v="Jamie Kah"/>
    <m/>
    <n v="9"/>
    <n v="59"/>
    <n v="59"/>
    <m/>
    <n v="1"/>
    <n v="1"/>
    <x v="1"/>
    <n v="3.5"/>
    <n v="45"/>
    <n v="10"/>
    <m/>
    <m/>
    <n v="3.7"/>
    <m/>
    <n v="100"/>
    <s v=""/>
    <n v="-100"/>
    <x v="0"/>
    <s v="G&lt;6-Dist&lt;1700"/>
    <s v="A"/>
    <x v="1"/>
    <x v="2"/>
    <x v="1"/>
    <s v=""/>
    <n v="-150"/>
    <n v="2"/>
    <x v="1"/>
  </r>
  <r>
    <x v="129"/>
    <s v="San-H"/>
    <d v="1899-12-30T16:20:00"/>
    <x v="2"/>
    <n v="10"/>
    <n v="7"/>
    <n v="1400"/>
    <s v="Wfa"/>
    <s v="WFA"/>
    <n v="750"/>
    <n v="10"/>
    <s v="Jacquinot"/>
    <s v="BM"/>
    <n v="3.2"/>
    <s v="Mick Price "/>
    <s v="Damian Lane"/>
    <m/>
    <n v="4"/>
    <n v="55.5"/>
    <n v="55.5"/>
    <m/>
    <n v="2"/>
    <n v="2"/>
    <x v="2"/>
    <n v="4.5999999999999996"/>
    <n v="40"/>
    <n v="10"/>
    <m/>
    <s v="WON"/>
    <n v="4.4000000000000004"/>
    <n v="1.6"/>
    <n v="100"/>
    <n v="440.00000000000006"/>
    <n v="340.00000000000006"/>
    <x v="0"/>
    <s v="G&lt;6-Dist&lt;1700"/>
    <s v="A"/>
    <x v="1"/>
    <x v="2"/>
    <x v="2"/>
    <n v="440.00000000000006"/>
    <n v="340.00000000000006"/>
    <n v="2"/>
    <x v="2"/>
  </r>
  <r>
    <x v="129"/>
    <s v="Randwick"/>
    <d v="1899-12-30T17:55:00"/>
    <x v="2"/>
    <n v="0"/>
    <n v="10"/>
    <n v="1300"/>
    <s v="Hcp"/>
    <n v="88"/>
    <n v="150"/>
    <n v="13"/>
    <s v="Think About It"/>
    <s v="M"/>
    <n v="3.7"/>
    <s v="Joseph Pride"/>
    <s v="Sam Clipperton"/>
    <m/>
    <n v="9"/>
    <n v="54"/>
    <n v="54"/>
    <m/>
    <n v="4"/>
    <n v="2"/>
    <x v="1"/>
    <n v="3.28"/>
    <n v="20"/>
    <n v="160"/>
    <m/>
    <s v="WON"/>
    <n v="4.8"/>
    <n v="1.6"/>
    <n v="100"/>
    <n v="480"/>
    <n v="380"/>
    <x v="1"/>
    <s v="G&lt;6-Dist&lt;1700"/>
    <s v="A"/>
    <x v="1"/>
    <x v="2"/>
    <x v="1"/>
    <n v="720"/>
    <n v="570"/>
    <m/>
    <x v="1"/>
  </r>
  <r>
    <x v="130"/>
    <s v="Flem"/>
    <d v="1899-12-30T12:35:00"/>
    <x v="0"/>
    <n v="0"/>
    <n v="1"/>
    <n v="1600"/>
    <s v="Hcp"/>
    <n v="84"/>
    <n v="130"/>
    <n v="11"/>
    <s v="So You See"/>
    <s v="OP"/>
    <n v="6"/>
    <s v="Michael Moroney"/>
    <s v="Jye McNeil"/>
    <m/>
    <n v="2"/>
    <n v="54"/>
    <n v="54"/>
    <m/>
    <m/>
    <n v="4"/>
    <x v="2"/>
    <n v="5.7"/>
    <n v="30"/>
    <n v="13"/>
    <m/>
    <s v="WON"/>
    <n v="8.25"/>
    <n v="2.8"/>
    <n v="100"/>
    <n v="825"/>
    <n v="725"/>
    <x v="0"/>
    <s v="G&lt;6-Dist&lt;1700"/>
    <s v="A"/>
    <x v="1"/>
    <x v="2"/>
    <x v="2"/>
    <n v="825"/>
    <n v="725"/>
    <m/>
    <x v="6"/>
  </r>
  <r>
    <x v="130"/>
    <s v="Flem"/>
    <d v="1899-12-30T15:00:00"/>
    <x v="0"/>
    <n v="0"/>
    <n v="5"/>
    <n v="1400"/>
    <s v="Mares"/>
    <s v="SW-M"/>
    <n v="200"/>
    <n v="4"/>
    <s v="Annavisto"/>
    <s v="OPL"/>
    <n v="2.35"/>
    <s v="Mick Price "/>
    <s v="Jamie Kah"/>
    <m/>
    <n v="7"/>
    <n v="58"/>
    <n v="58"/>
    <m/>
    <n v="3"/>
    <n v="2"/>
    <x v="0"/>
    <n v="5.5"/>
    <n v="30"/>
    <n v="10"/>
    <m/>
    <s v="WON"/>
    <n v="2.2000000000000002"/>
    <n v="1.2"/>
    <n v="100"/>
    <n v="220.00000000000003"/>
    <n v="120.00000000000003"/>
    <x v="0"/>
    <s v="G&lt;6-Dist&lt;1700"/>
    <s v="A"/>
    <x v="1"/>
    <x v="2"/>
    <x v="0"/>
    <n v="440.00000000000006"/>
    <n v="240.00000000000006"/>
    <m/>
    <x v="5"/>
  </r>
  <r>
    <x v="130"/>
    <s v="ROSEHILL"/>
    <d v="1899-12-30T16:00:00"/>
    <x v="2"/>
    <n v="0"/>
    <n v="7"/>
    <n v="1900"/>
    <s v="Hcp"/>
    <m/>
    <n v="160"/>
    <n v="10"/>
    <s v="King Frankel"/>
    <s v="OP"/>
    <n v="2.4500000000000002"/>
    <s v="Mark Newnham"/>
    <s v="Tyler Schiller (a0)"/>
    <m/>
    <n v="7"/>
    <n v="53"/>
    <n v="53"/>
    <m/>
    <n v="1"/>
    <n v="1"/>
    <x v="1"/>
    <n v="3.38"/>
    <n v="20"/>
    <n v="200"/>
    <m/>
    <s v="WON"/>
    <n v="2.6"/>
    <n v="1.4"/>
    <n v="100"/>
    <n v="260"/>
    <n v="160"/>
    <x v="1"/>
    <s v="G&lt;6-Dist&gt;=1700"/>
    <s v="B"/>
    <x v="1"/>
    <x v="2"/>
    <x v="1"/>
    <n v="390"/>
    <n v="240"/>
    <m/>
    <x v="1"/>
  </r>
  <r>
    <x v="130"/>
    <s v="Flem"/>
    <d v="1899-12-30T16:20:00"/>
    <x v="0"/>
    <n v="0"/>
    <n v="7"/>
    <n v="1000"/>
    <s v="Wfa"/>
    <s v="WFA"/>
    <n v="1000"/>
    <n v="11"/>
    <s v="Coolangatta"/>
    <s v="OPL"/>
    <n v="6.5"/>
    <s v="Ciaron Maher "/>
    <s v="Jamie Kah"/>
    <m/>
    <n v="8"/>
    <n v="53.5"/>
    <n v="53.5"/>
    <m/>
    <n v="3"/>
    <n v="3"/>
    <x v="1"/>
    <n v="3.8"/>
    <n v="45"/>
    <n v="10"/>
    <m/>
    <s v="WON"/>
    <n v="9"/>
    <n v="1.8"/>
    <n v="100"/>
    <n v="900"/>
    <n v="800"/>
    <x v="0"/>
    <s v="G&lt;6-Dist&lt;1700"/>
    <s v="A"/>
    <x v="1"/>
    <x v="2"/>
    <x v="5"/>
    <n v="1530"/>
    <n v="1360"/>
    <n v="2"/>
    <x v="0"/>
  </r>
  <r>
    <x v="130"/>
    <s v="Flem"/>
    <d v="1899-12-30T16:20:00"/>
    <x v="0"/>
    <n v="0"/>
    <n v="7"/>
    <n v="1000"/>
    <s v="Wfa"/>
    <s v="WFA"/>
    <n v="1000"/>
    <n v="1"/>
    <s v="Nature Strip"/>
    <s v="LOP"/>
    <n v="2.15"/>
    <s v="Chris Waller"/>
    <s v="James McDonald"/>
    <m/>
    <n v="1"/>
    <n v="58.5"/>
    <n v="58.5"/>
    <m/>
    <n v="1"/>
    <n v="2"/>
    <x v="2"/>
    <n v="4.2"/>
    <n v="40"/>
    <n v="10"/>
    <m/>
    <m/>
    <n v="2.0499999999999998"/>
    <m/>
    <n v="100"/>
    <s v=""/>
    <n v="-100"/>
    <x v="0"/>
    <s v="G&lt;6-Dist&lt;1700"/>
    <s v="A"/>
    <x v="1"/>
    <x v="2"/>
    <x v="1"/>
    <s v=""/>
    <n v="-150"/>
    <n v="2"/>
    <x v="7"/>
  </r>
  <r>
    <x v="131"/>
    <s v="San-L"/>
    <d v="1899-12-30T12:35:00"/>
    <x v="0"/>
    <n v="0"/>
    <n v="1"/>
    <n v="2100"/>
    <s v="Hcp"/>
    <s v="No"/>
    <n v="175"/>
    <n v="6"/>
    <s v="Right You Are"/>
    <s v="L"/>
    <n v="1.7"/>
    <s v="Ciaron Maher "/>
    <s v="Ethan Brown"/>
    <m/>
    <n v="5"/>
    <n v="54"/>
    <n v="54"/>
    <m/>
    <n v="1"/>
    <n v="1"/>
    <x v="1"/>
    <n v="2.1"/>
    <n v="50"/>
    <n v="6"/>
    <m/>
    <s v="WON"/>
    <n v="1.6"/>
    <n v="1.2"/>
    <n v="100"/>
    <n v="160"/>
    <n v="60"/>
    <x v="0"/>
    <s v="G&lt;6-Dist&gt;=1700"/>
    <s v="B"/>
    <x v="1"/>
    <x v="2"/>
    <x v="2"/>
    <n v="160"/>
    <n v="60"/>
    <m/>
    <x v="4"/>
  </r>
  <r>
    <x v="131"/>
    <s v="San-L"/>
    <d v="1899-12-30T13:45:00"/>
    <x v="0"/>
    <n v="0"/>
    <n v="3"/>
    <n v="1400"/>
    <s v="Mares"/>
    <s v="SW-M"/>
    <n v="200"/>
    <n v="4"/>
    <s v="Turaath"/>
    <s v="LOP"/>
    <n v="5"/>
    <s v="Maddie Raymond"/>
    <s v="Mark Zahra"/>
    <m/>
    <n v="3"/>
    <n v="57"/>
    <n v="57"/>
    <m/>
    <n v="1"/>
    <n v="2"/>
    <x v="1"/>
    <n v="4.4000000000000004"/>
    <n v="40"/>
    <n v="6"/>
    <m/>
    <m/>
    <n v="5.5"/>
    <m/>
    <n v="100"/>
    <s v=""/>
    <n v="-100"/>
    <x v="0"/>
    <s v="G&lt;6-Dist&lt;1700"/>
    <s v="A"/>
    <x v="1"/>
    <x v="2"/>
    <x v="4"/>
    <s v=""/>
    <n v="-140"/>
    <n v="2"/>
    <x v="5"/>
  </r>
  <r>
    <x v="131"/>
    <s v="San-L"/>
    <d v="1899-12-30T13:45:00"/>
    <x v="0"/>
    <n v="0"/>
    <n v="3"/>
    <n v="1400"/>
    <s v="Mares"/>
    <s v="SW-M"/>
    <n v="200"/>
    <n v="6"/>
    <s v="Pride Of Jenni"/>
    <s v="OPL"/>
    <n v="3.8"/>
    <s v="Ciaron Maher "/>
    <s v="Blake Shinn"/>
    <m/>
    <n v="1"/>
    <n v="56"/>
    <n v="56"/>
    <m/>
    <n v="3"/>
    <n v="4"/>
    <x v="2"/>
    <n v="4.5999999999999996"/>
    <n v="40"/>
    <n v="6"/>
    <m/>
    <m/>
    <n v="4.2"/>
    <m/>
    <n v="100"/>
    <s v=""/>
    <n v="-100"/>
    <x v="0"/>
    <s v="G&lt;6-Dist&lt;1700"/>
    <s v="A"/>
    <x v="1"/>
    <x v="2"/>
    <x v="1"/>
    <s v=""/>
    <n v="-150"/>
    <n v="2"/>
    <x v="5"/>
  </r>
  <r>
    <x v="131"/>
    <s v="San-L"/>
    <d v="1899-12-30T14:20:00"/>
    <x v="0"/>
    <n v="0"/>
    <n v="4"/>
    <n v="1200"/>
    <s v="3yoSW"/>
    <s v="3yo"/>
    <n v="200"/>
    <n v="4"/>
    <s v="Spacewalk"/>
    <s v="OPM"/>
    <n v="3.3"/>
    <s v="James Cummings"/>
    <s v="Jamie Kah"/>
    <m/>
    <n v="2"/>
    <n v="56"/>
    <n v="56"/>
    <m/>
    <m/>
    <m/>
    <x v="1"/>
    <m/>
    <m/>
    <n v="10"/>
    <m/>
    <m/>
    <n v="2.9"/>
    <m/>
    <n v="100"/>
    <s v=""/>
    <n v="-100"/>
    <x v="0"/>
    <s v="G&lt;6-Dist&lt;1700"/>
    <s v="A"/>
    <x v="1"/>
    <x v="2"/>
    <x v="5"/>
    <s v=""/>
    <n v="-170"/>
    <m/>
    <x v="0"/>
  </r>
  <r>
    <x v="131"/>
    <s v="San-L"/>
    <d v="1899-12-30T17:00:00"/>
    <x v="0"/>
    <n v="0"/>
    <n v="8"/>
    <n v="1400"/>
    <s v="Wfa"/>
    <s v="WFA"/>
    <n v="750"/>
    <n v="8"/>
    <s v="Nugget"/>
    <s v="OP"/>
    <n v="6"/>
    <s v="Ciaron Maher "/>
    <s v="John Allen"/>
    <m/>
    <n v="1"/>
    <n v="59"/>
    <n v="59"/>
    <m/>
    <n v="3"/>
    <n v="3"/>
    <x v="1"/>
    <n v="4.5"/>
    <n v="40"/>
    <n v="6"/>
    <m/>
    <m/>
    <n v="8"/>
    <m/>
    <n v="100"/>
    <s v=""/>
    <n v="-100"/>
    <x v="0"/>
    <s v="G&lt;6-Dist&lt;1700"/>
    <s v="A"/>
    <x v="1"/>
    <x v="2"/>
    <x v="2"/>
    <s v=""/>
    <n v="-100"/>
    <m/>
    <x v="3"/>
  </r>
  <r>
    <x v="132"/>
    <s v="Flem"/>
    <d v="1899-12-30T13:45:00"/>
    <x v="0"/>
    <n v="2"/>
    <n v="3"/>
    <n v="1000"/>
    <s v="Hcp"/>
    <s v="No"/>
    <n v="150"/>
    <n v="5"/>
    <s v="Easy Single"/>
    <s v="OP"/>
    <n v="5.2"/>
    <s v="Ciaron Maher "/>
    <s v="Michael Dee"/>
    <m/>
    <n v="3"/>
    <n v="54"/>
    <n v="54"/>
    <m/>
    <n v="1"/>
    <n v="3"/>
    <x v="2"/>
    <n v="5.0999999999999996"/>
    <n v="35"/>
    <n v="8"/>
    <m/>
    <m/>
    <n v="5.5"/>
    <m/>
    <n v="100"/>
    <s v=""/>
    <n v="-100"/>
    <x v="0"/>
    <s v="G&lt;6-Dist&lt;1700"/>
    <s v="A"/>
    <x v="2"/>
    <x v="2"/>
    <x v="0"/>
    <s v=""/>
    <n v="-200"/>
    <m/>
    <x v="0"/>
  </r>
  <r>
    <x v="132"/>
    <s v="Flem"/>
    <d v="1899-12-30T14:20:00"/>
    <x v="0"/>
    <n v="2"/>
    <n v="4"/>
    <n v="1000"/>
    <s v="3yoF"/>
    <s v="3yo"/>
    <n v="150"/>
    <n v="4"/>
    <s v="Wild Belle"/>
    <s v="OPL"/>
    <n v="3.5"/>
    <s v="Luke Fernie"/>
    <s v="Chris Parnham"/>
    <m/>
    <n v="2"/>
    <n v="57"/>
    <n v="57"/>
    <m/>
    <m/>
    <m/>
    <x v="1"/>
    <m/>
    <m/>
    <n v="11"/>
    <m/>
    <m/>
    <n v="3.4"/>
    <m/>
    <n v="100"/>
    <s v=""/>
    <n v="-100"/>
    <x v="0"/>
    <s v="G&lt;6-Dist&lt;1700"/>
    <s v="A"/>
    <x v="2"/>
    <x v="2"/>
    <x v="2"/>
    <s v=""/>
    <n v="-100"/>
    <m/>
    <x v="2"/>
  </r>
  <r>
    <x v="132"/>
    <s v="Flem"/>
    <d v="1899-12-30T15:00:00"/>
    <x v="0"/>
    <n v="2"/>
    <n v="5"/>
    <n v="1600"/>
    <s v="Hcp"/>
    <n v="84"/>
    <n v="130"/>
    <n v="4"/>
    <s v="Munhamek"/>
    <s v="M"/>
    <n v="3.9"/>
    <s v="Nick Ryan"/>
    <s v="Mark Zahra"/>
    <m/>
    <n v="9"/>
    <n v="60"/>
    <n v="60"/>
    <m/>
    <n v="1"/>
    <n v="5"/>
    <x v="2"/>
    <n v="4.5999999999999996"/>
    <n v="40"/>
    <n v="9"/>
    <m/>
    <s v="WON"/>
    <n v="4"/>
    <n v="1.5"/>
    <n v="100"/>
    <n v="400"/>
    <n v="300"/>
    <x v="0"/>
    <s v="G&lt;6-Dist&lt;1700"/>
    <s v="A"/>
    <x v="2"/>
    <x v="2"/>
    <x v="2"/>
    <n v="400"/>
    <n v="300"/>
    <m/>
    <x v="2"/>
  </r>
  <r>
    <x v="132"/>
    <s v="Randwick"/>
    <d v="1899-12-30T17:20:00"/>
    <x v="3"/>
    <n v="6"/>
    <n v="9"/>
    <n v="1600"/>
    <s v="Mares"/>
    <m/>
    <n v="200"/>
    <n v="2"/>
    <s v="Roots"/>
    <s v="M"/>
    <n v="2.1"/>
    <s v="Chris Waller"/>
    <s v="James McDonald"/>
    <m/>
    <n v="2"/>
    <n v="57"/>
    <n v="57"/>
    <m/>
    <n v="1"/>
    <n v="1"/>
    <x v="1"/>
    <n v="2.17"/>
    <n v="40"/>
    <n v="100"/>
    <m/>
    <m/>
    <n v="2.7"/>
    <m/>
    <n v="100"/>
    <s v=""/>
    <n v="-100"/>
    <x v="1"/>
    <s v="G&lt;6-Dist&lt;1700"/>
    <s v="A"/>
    <x v="2"/>
    <x v="2"/>
    <x v="2"/>
    <s v=""/>
    <n v="-100"/>
    <m/>
    <x v="4"/>
  </r>
  <r>
    <x v="133"/>
    <s v="ROSEHILL"/>
    <d v="1899-12-30T12:20:00"/>
    <x v="2"/>
    <n v="0"/>
    <n v="1"/>
    <n v="1200"/>
    <s v="Hcp"/>
    <n v="78"/>
    <n v="120"/>
    <n v="7"/>
    <s v="Prince Invincible"/>
    <s v="OP"/>
    <n v="5.5"/>
    <s v="Sara Ryan"/>
    <s v="Tyler Schiller (a0)"/>
    <m/>
    <n v="9"/>
    <n v="58"/>
    <n v="58"/>
    <m/>
    <n v="5"/>
    <n v="3"/>
    <x v="1"/>
    <n v="5.59"/>
    <n v="20"/>
    <m/>
    <m/>
    <m/>
    <n v="6"/>
    <m/>
    <n v="100"/>
    <s v=""/>
    <n v="-100"/>
    <x v="1"/>
    <s v="G&lt;6-Dist&lt;1700"/>
    <s v="A"/>
    <x v="2"/>
    <x v="2"/>
    <x v="2"/>
    <s v=""/>
    <n v="-100"/>
    <m/>
    <x v="5"/>
  </r>
  <r>
    <x v="133"/>
    <s v="Flem"/>
    <d v="1899-12-30T12:35:00"/>
    <x v="0"/>
    <n v="4"/>
    <n v="1"/>
    <n v="2000"/>
    <s v="Hcp"/>
    <n v="80"/>
    <n v="150"/>
    <n v="4"/>
    <s v="Shock 'Em Ova"/>
    <s v="M"/>
    <n v="2.0499999999999998"/>
    <s v="Alex Rae"/>
    <s v="Craig Williams"/>
    <m/>
    <n v="2"/>
    <n v="56.5"/>
    <n v="56.5"/>
    <m/>
    <n v="3"/>
    <n v="4"/>
    <x v="1"/>
    <n v="3.7"/>
    <n v="45"/>
    <n v="8"/>
    <m/>
    <s v="2nd"/>
    <n v="1.75"/>
    <n v="1.1000000000000001"/>
    <n v="100"/>
    <s v=""/>
    <n v="-100"/>
    <x v="0"/>
    <s v="G&lt;6-Dist&gt;=1700"/>
    <s v="B"/>
    <x v="2"/>
    <x v="2"/>
    <x v="2"/>
    <s v=""/>
    <n v="-100"/>
    <n v="2"/>
    <x v="4"/>
  </r>
  <r>
    <x v="133"/>
    <s v="Flem"/>
    <d v="1899-12-30T12:35:00"/>
    <x v="0"/>
    <n v="4"/>
    <n v="1"/>
    <n v="2000"/>
    <s v="Hcp"/>
    <n v="80"/>
    <n v="150"/>
    <n v="1"/>
    <s v="Alverdun"/>
    <s v="LOP"/>
    <n v="6"/>
    <s v="Trent Busuttin "/>
    <s v="T Stockdale (a1.5)"/>
    <n v="1.5"/>
    <n v="3"/>
    <n v="60.5"/>
    <n v="59"/>
    <m/>
    <n v="1"/>
    <n v="1"/>
    <x v="2"/>
    <n v="4.8"/>
    <n v="35"/>
    <n v="8"/>
    <m/>
    <m/>
    <n v="7.5"/>
    <m/>
    <n v="100"/>
    <s v=""/>
    <n v="-100"/>
    <x v="0"/>
    <s v="G&lt;6-Dist&gt;=1700"/>
    <s v="B"/>
    <x v="2"/>
    <x v="2"/>
    <x v="2"/>
    <s v=""/>
    <n v="-100"/>
    <n v="2"/>
    <x v="6"/>
  </r>
  <r>
    <x v="133"/>
    <s v="ROSEHILL"/>
    <d v="1899-12-30T13:30:00"/>
    <x v="2"/>
    <n v="0"/>
    <n v="3"/>
    <n v="1350"/>
    <s v="Hcp"/>
    <n v="88"/>
    <n v="150"/>
    <n v="4"/>
    <s v="Finepoint"/>
    <s v="M"/>
    <n v="2.9"/>
    <s v="Chris Waller"/>
    <s v="James McDonald"/>
    <m/>
    <n v="3"/>
    <n v="57"/>
    <n v="57"/>
    <m/>
    <n v="2"/>
    <n v="1"/>
    <x v="1"/>
    <n v="3.55"/>
    <n v="20"/>
    <m/>
    <m/>
    <s v="Ntd"/>
    <n v="3.3"/>
    <m/>
    <n v="100"/>
    <s v=""/>
    <n v="-100"/>
    <x v="1"/>
    <s v="G&lt;6-Dist&lt;1700"/>
    <s v="A"/>
    <x v="2"/>
    <x v="2"/>
    <x v="1"/>
    <s v=""/>
    <n v="-150"/>
    <m/>
    <x v="1"/>
  </r>
  <r>
    <x v="133"/>
    <s v="Flem"/>
    <d v="1899-12-30T13:45:00"/>
    <x v="0"/>
    <n v="4"/>
    <n v="3"/>
    <n v="1600"/>
    <s v="3yoFSW"/>
    <s v="3yo"/>
    <n v="300"/>
    <n v="3"/>
    <s v="Shuffle Dancer"/>
    <s v="M"/>
    <n v="3"/>
    <s v="Peter G Moody"/>
    <s v="Ben Melham"/>
    <m/>
    <n v="8"/>
    <n v="56"/>
    <n v="56"/>
    <m/>
    <m/>
    <m/>
    <x v="1"/>
    <m/>
    <m/>
    <n v="10"/>
    <m/>
    <m/>
    <n v="3.5"/>
    <m/>
    <n v="100"/>
    <s v=""/>
    <n v="-100"/>
    <x v="0"/>
    <s v="G&lt;6-Dist&lt;1700"/>
    <s v="A"/>
    <x v="2"/>
    <x v="2"/>
    <x v="2"/>
    <s v=""/>
    <n v="-100"/>
    <m/>
    <x v="4"/>
  </r>
  <r>
    <x v="133"/>
    <s v="ROSEHILL"/>
    <d v="1899-12-30T14:40:00"/>
    <x v="2"/>
    <n v="0"/>
    <n v="5"/>
    <n v="1100"/>
    <s v="Hcp"/>
    <m/>
    <n v="200"/>
    <n v="5"/>
    <s v="Clemenceau"/>
    <s v="OP"/>
    <n v="2.7"/>
    <s v="Team Hawkes"/>
    <s v="Zac Lloyd (a0)"/>
    <m/>
    <n v="8"/>
    <n v="53"/>
    <n v="53"/>
    <m/>
    <n v="1"/>
    <n v="3"/>
    <x v="1"/>
    <n v="1.81"/>
    <n v="40"/>
    <m/>
    <m/>
    <m/>
    <n v="2.7"/>
    <m/>
    <n v="100"/>
    <s v=""/>
    <n v="-100"/>
    <x v="1"/>
    <s v="G&lt;6-Dist&lt;1700"/>
    <s v="A"/>
    <x v="2"/>
    <x v="2"/>
    <x v="1"/>
    <s v=""/>
    <n v="-150"/>
    <m/>
    <x v="1"/>
  </r>
  <r>
    <x v="133"/>
    <s v="Flem"/>
    <d v="1899-12-30T15:00:00"/>
    <x v="0"/>
    <n v="4"/>
    <n v="5"/>
    <n v="1600"/>
    <s v="Mares"/>
    <s v="SW-M"/>
    <n v="200"/>
    <n v="4"/>
    <s v="Excelida"/>
    <s v="M"/>
    <n v="5.5"/>
    <s v="Team Hayes"/>
    <s v="Mark Zahra"/>
    <m/>
    <n v="8"/>
    <n v="58"/>
    <n v="58"/>
    <m/>
    <n v="1"/>
    <m/>
    <x v="1"/>
    <n v="4"/>
    <n v="40"/>
    <n v="10"/>
    <m/>
    <s v="2nd"/>
    <n v="5.5"/>
    <n v="1.8"/>
    <n v="100"/>
    <s v=""/>
    <n v="-100"/>
    <x v="0"/>
    <s v="G&lt;6-Dist&lt;1700"/>
    <s v="A"/>
    <x v="2"/>
    <x v="2"/>
    <x v="2"/>
    <s v=""/>
    <n v="-100"/>
    <n v="2"/>
    <x v="5"/>
  </r>
  <r>
    <x v="133"/>
    <s v="Flem"/>
    <d v="1899-12-30T15:00:00"/>
    <x v="0"/>
    <n v="4"/>
    <n v="5"/>
    <n v="1600"/>
    <s v="Mares"/>
    <s v="SW-M"/>
    <n v="200"/>
    <n v="3"/>
    <s v="Barb Raider"/>
    <s v="OP"/>
    <n v="3.5"/>
    <s v="Jerome Hunter"/>
    <s v="Craig Williams"/>
    <m/>
    <n v="10"/>
    <n v="58"/>
    <n v="58"/>
    <m/>
    <n v="2"/>
    <n v="3"/>
    <x v="0"/>
    <n v="5.5"/>
    <n v="30"/>
    <n v="10"/>
    <m/>
    <s v="3rd"/>
    <n v="4.4000000000000004"/>
    <n v="1.8"/>
    <n v="100"/>
    <s v=""/>
    <n v="-100"/>
    <x v="0"/>
    <s v="G&lt;6-Dist&lt;1700"/>
    <s v="A"/>
    <x v="2"/>
    <x v="2"/>
    <x v="2"/>
    <s v=""/>
    <n v="-100"/>
    <n v="2"/>
    <x v="2"/>
  </r>
  <r>
    <x v="133"/>
    <s v="Flem"/>
    <d v="1899-12-30T15:40:00"/>
    <x v="0"/>
    <n v="4"/>
    <n v="6"/>
    <n v="2000"/>
    <s v="Hcp"/>
    <s v="SW"/>
    <n v="200"/>
    <n v="7"/>
    <s v="Right You Are"/>
    <s v="LOP"/>
    <n v="3.3"/>
    <s v="Ciaron Maher "/>
    <s v="Mark Zahra"/>
    <m/>
    <n v="4"/>
    <n v="57"/>
    <n v="57"/>
    <m/>
    <n v="1"/>
    <n v="3"/>
    <x v="1"/>
    <n v="4.2"/>
    <n v="40"/>
    <n v="10"/>
    <m/>
    <s v="WON"/>
    <n v="4.3"/>
    <n v="1.8"/>
    <n v="100"/>
    <n v="430"/>
    <n v="330"/>
    <x v="0"/>
    <s v="G&lt;6-Dist&gt;=1700"/>
    <s v="B"/>
    <x v="2"/>
    <x v="2"/>
    <x v="1"/>
    <n v="645"/>
    <n v="495"/>
    <m/>
    <x v="1"/>
  </r>
  <r>
    <x v="133"/>
    <s v="ROSEHILL"/>
    <d v="1899-12-30T17:20:00"/>
    <x v="2"/>
    <n v="0"/>
    <n v="9"/>
    <n v="1500"/>
    <s v="Hcp"/>
    <m/>
    <n v="250"/>
    <n v="7"/>
    <s v="Ascension"/>
    <s v="OPL"/>
    <n v="5"/>
    <s v="Maher &amp; Eustace"/>
    <s v="William Pike"/>
    <m/>
    <n v="5"/>
    <n v="55"/>
    <n v="55"/>
    <m/>
    <n v="5"/>
    <n v="4"/>
    <x v="2"/>
    <n v="4.75"/>
    <n v="20"/>
    <m/>
    <m/>
    <m/>
    <n v="4.8"/>
    <m/>
    <n v="100"/>
    <s v=""/>
    <n v="-100"/>
    <x v="1"/>
    <s v="G&lt;6-Dist&lt;1700"/>
    <s v="A"/>
    <x v="2"/>
    <x v="2"/>
    <x v="2"/>
    <s v=""/>
    <n v="-100"/>
    <m/>
    <x v="6"/>
  </r>
  <r>
    <x v="134"/>
    <s v="MV"/>
    <d v="1899-12-30T12:25:00"/>
    <x v="0"/>
    <n v="0"/>
    <n v="1"/>
    <n v="1000"/>
    <s v="Hcp"/>
    <s v="No"/>
    <n v="200"/>
    <n v="1"/>
    <s v="Midwest"/>
    <s v="OPL"/>
    <n v="2"/>
    <s v="Anthony  Freedman"/>
    <s v="Daniel Moor"/>
    <m/>
    <n v="5"/>
    <n v="58"/>
    <n v="58"/>
    <m/>
    <n v="1"/>
    <n v="4"/>
    <x v="1"/>
    <n v="2.8"/>
    <n v="50"/>
    <n v="6"/>
    <m/>
    <s v="WON"/>
    <n v="2.2000000000000002"/>
    <n v="1.3"/>
    <n v="100"/>
    <n v="220.00000000000003"/>
    <n v="120.00000000000003"/>
    <x v="0"/>
    <s v="G&lt;6-Dist&lt;1700"/>
    <s v="A"/>
    <x v="2"/>
    <x v="2"/>
    <x v="0"/>
    <n v="440.00000000000006"/>
    <n v="240.00000000000006"/>
    <m/>
    <x v="0"/>
  </r>
  <r>
    <x v="134"/>
    <s v="MV"/>
    <d v="1899-12-30T13:40:00"/>
    <x v="0"/>
    <n v="0"/>
    <n v="3"/>
    <n v="2040"/>
    <s v="Mares"/>
    <s v="SW-M"/>
    <n v="200"/>
    <n v="5"/>
    <s v="Summerbeel"/>
    <s v="OPL"/>
    <n v="2.1"/>
    <s v="Gai Waterhouse "/>
    <s v="Blake Shinn"/>
    <m/>
    <n v="6"/>
    <n v="55"/>
    <n v="55"/>
    <m/>
    <n v="1"/>
    <n v="1"/>
    <x v="1"/>
    <n v="2.8"/>
    <n v="50"/>
    <n v="7"/>
    <m/>
    <s v="2nd"/>
    <n v="1.95"/>
    <n v="1.3"/>
    <n v="100"/>
    <s v=""/>
    <n v="-100"/>
    <x v="0"/>
    <s v="G&lt;6-Dist&gt;=1700"/>
    <s v="B"/>
    <x v="2"/>
    <x v="2"/>
    <x v="4"/>
    <s v=""/>
    <n v="-140"/>
    <n v="2"/>
    <x v="4"/>
  </r>
  <r>
    <x v="134"/>
    <s v="MV"/>
    <d v="1899-12-30T13:40:00"/>
    <x v="0"/>
    <n v="0"/>
    <n v="3"/>
    <n v="2040"/>
    <s v="Mares"/>
    <s v="SW-M"/>
    <n v="200"/>
    <n v="10"/>
    <s v="Queen Air"/>
    <s v="OPL"/>
    <n v="2.6"/>
    <s v="Lindsey Smith"/>
    <s v="Dean Yendall"/>
    <m/>
    <n v="1"/>
    <n v="52"/>
    <n v="52"/>
    <m/>
    <n v="2"/>
    <m/>
    <x v="2"/>
    <n v="4.4000000000000004"/>
    <n v="40"/>
    <n v="7"/>
    <m/>
    <s v="WON"/>
    <n v="3.1"/>
    <n v="1.5"/>
    <n v="100"/>
    <n v="310"/>
    <n v="210"/>
    <x v="0"/>
    <s v="G&lt;6-Dist&gt;=1700"/>
    <s v="B"/>
    <x v="2"/>
    <x v="2"/>
    <x v="2"/>
    <n v="310"/>
    <n v="210"/>
    <n v="2"/>
    <x v="4"/>
  </r>
  <r>
    <x v="134"/>
    <s v="MV"/>
    <d v="1899-12-30T14:20:00"/>
    <x v="0"/>
    <n v="0"/>
    <n v="4"/>
    <n v="1600"/>
    <s v="3yoSW"/>
    <s v="3yo"/>
    <n v="200"/>
    <n v="1"/>
    <s v="Bel Air"/>
    <s v="MB"/>
    <n v="2.8"/>
    <s v="Anthony  Freedman"/>
    <s v="Ben Melham"/>
    <m/>
    <n v="3"/>
    <n v="57"/>
    <n v="57"/>
    <m/>
    <m/>
    <m/>
    <x v="1"/>
    <m/>
    <m/>
    <n v="9"/>
    <m/>
    <s v="WON"/>
    <n v="4.4000000000000004"/>
    <n v="1.5"/>
    <n v="100"/>
    <n v="440.00000000000006"/>
    <n v="340.00000000000006"/>
    <x v="0"/>
    <s v="G&lt;6-Dist&lt;1700"/>
    <s v="A"/>
    <x v="2"/>
    <x v="2"/>
    <x v="2"/>
    <n v="440.00000000000006"/>
    <n v="340.00000000000006"/>
    <m/>
    <x v="4"/>
  </r>
  <r>
    <x v="134"/>
    <s v="MV"/>
    <d v="1899-12-30T14:55:00"/>
    <x v="0"/>
    <n v="0"/>
    <n v="5"/>
    <n v="1600"/>
    <s v="Hcp"/>
    <s v="No"/>
    <n v="200"/>
    <n v="5"/>
    <s v="Munhamek"/>
    <s v="OPM"/>
    <n v="2"/>
    <s v="Nick Ryan"/>
    <s v="Craig Newitt"/>
    <m/>
    <n v="3"/>
    <n v="54"/>
    <n v="54"/>
    <m/>
    <n v="1"/>
    <n v="1"/>
    <x v="1"/>
    <n v="3.1"/>
    <n v="45"/>
    <n v="7"/>
    <m/>
    <s v="WON"/>
    <n v="1.8"/>
    <n v="1.3"/>
    <n v="100"/>
    <n v="180"/>
    <n v="80"/>
    <x v="0"/>
    <s v="G&lt;6-Dist&lt;1700"/>
    <s v="A"/>
    <x v="2"/>
    <x v="2"/>
    <x v="2"/>
    <n v="180"/>
    <n v="80"/>
    <m/>
    <x v="4"/>
  </r>
  <r>
    <x v="134"/>
    <s v="MV"/>
    <d v="1899-12-30T15:40:00"/>
    <x v="0"/>
    <n v="0"/>
    <n v="6"/>
    <n v="1200"/>
    <s v="Hcp"/>
    <s v="No"/>
    <n v="175"/>
    <n v="2"/>
    <s v="In The Boat"/>
    <s v="LOP"/>
    <n v="4.4000000000000004"/>
    <s v="Lindsey Smith"/>
    <s v="Blaike McDougall"/>
    <m/>
    <n v="7"/>
    <n v="56"/>
    <n v="56"/>
    <m/>
    <n v="2"/>
    <n v="1"/>
    <x v="1"/>
    <n v="4.8"/>
    <n v="35"/>
    <n v="11"/>
    <m/>
    <s v="2nd"/>
    <n v="4.5999999999999996"/>
    <n v="2"/>
    <n v="100"/>
    <s v=""/>
    <n v="-100"/>
    <x v="0"/>
    <s v="G&lt;6-Dist&lt;1700"/>
    <s v="A"/>
    <x v="2"/>
    <x v="2"/>
    <x v="0"/>
    <s v=""/>
    <n v="-200"/>
    <m/>
    <x v="0"/>
  </r>
  <r>
    <x v="134"/>
    <s v="ROSEHILL"/>
    <d v="1899-12-30T17:55:00"/>
    <x v="2"/>
    <n v="2"/>
    <n v="10"/>
    <n v="1200"/>
    <s v="Mares"/>
    <m/>
    <n v="200"/>
    <n v="3"/>
    <s v="Zapateo"/>
    <s v="M"/>
    <n v="3.5"/>
    <s v="James Cummings"/>
    <s v="James McDonald"/>
    <m/>
    <n v="7"/>
    <n v="57.5"/>
    <n v="57.5"/>
    <m/>
    <m/>
    <m/>
    <x v="2"/>
    <n v="3.87"/>
    <n v="20"/>
    <m/>
    <m/>
    <s v="WON"/>
    <n v="4.2"/>
    <n v="1.6"/>
    <n v="100"/>
    <n v="420"/>
    <n v="320"/>
    <x v="1"/>
    <s v="G&lt;6-Dist&lt;1700"/>
    <s v="A"/>
    <x v="2"/>
    <x v="2"/>
    <x v="2"/>
    <n v="420"/>
    <n v="320"/>
    <m/>
    <x v="2"/>
  </r>
  <r>
    <x v="135"/>
    <s v="MVN"/>
    <d v="1899-12-30T20:15:00"/>
    <x v="2"/>
    <n v="0"/>
    <n v="5"/>
    <n v="1600"/>
    <s v="Hcp"/>
    <s v="No"/>
    <n v="200"/>
    <n v="2"/>
    <s v="Sirileo Miss"/>
    <s v="OPL"/>
    <n v="2.4"/>
    <s v="Symon Wilde"/>
    <s v="Ben Melham"/>
    <m/>
    <n v="8"/>
    <n v="57"/>
    <n v="57"/>
    <m/>
    <n v="2"/>
    <n v="3"/>
    <x v="2"/>
    <n v="4.8"/>
    <n v="35"/>
    <n v="8"/>
    <m/>
    <s v="WON"/>
    <n v="3.8"/>
    <n v="1.4"/>
    <n v="100"/>
    <n v="380"/>
    <n v="280"/>
    <x v="0"/>
    <s v="G&lt;6-Dist&lt;1700"/>
    <s v="A"/>
    <x v="2"/>
    <x v="2"/>
    <x v="1"/>
    <n v="570"/>
    <n v="420"/>
    <n v="2"/>
    <x v="7"/>
  </r>
  <r>
    <x v="135"/>
    <s v="MVN"/>
    <d v="1899-12-30T20:15:00"/>
    <x v="2"/>
    <n v="0"/>
    <n v="5"/>
    <n v="1600"/>
    <s v="Hcp"/>
    <s v="No"/>
    <n v="200"/>
    <n v="3"/>
    <s v="Cliff'S Art"/>
    <s v="OPM"/>
    <n v="10"/>
    <s v="Matthew Smith"/>
    <s v="Damien Oliver"/>
    <m/>
    <n v="2"/>
    <n v="57"/>
    <n v="57"/>
    <m/>
    <n v="3"/>
    <m/>
    <x v="0"/>
    <n v="5.6"/>
    <n v="30"/>
    <n v="8"/>
    <m/>
    <m/>
    <n v="10"/>
    <m/>
    <n v="100"/>
    <s v=""/>
    <n v="-100"/>
    <x v="0"/>
    <s v="G&lt;6-Dist&lt;1700"/>
    <s v="A"/>
    <x v="2"/>
    <x v="2"/>
    <x v="2"/>
    <s v=""/>
    <n v="-100"/>
    <n v="2"/>
    <x v="6"/>
  </r>
  <r>
    <x v="135"/>
    <s v="MVN"/>
    <d v="1899-12-30T20:45:00"/>
    <x v="2"/>
    <n v="0"/>
    <n v="6"/>
    <n v="955"/>
    <s v="Hcp"/>
    <n v="84"/>
    <n v="130"/>
    <n v="8"/>
    <s v="Foxicon"/>
    <s v="OPL"/>
    <n v="2.7"/>
    <s v="Peter G Moody"/>
    <s v="Carleen Hefel (a2)"/>
    <n v="2"/>
    <n v="2"/>
    <n v="55"/>
    <n v="53"/>
    <m/>
    <n v="2"/>
    <n v="2"/>
    <x v="1"/>
    <n v="4.5999999999999996"/>
    <n v="40"/>
    <n v="8"/>
    <m/>
    <s v="2nd"/>
    <n v="2.5"/>
    <n v="1.1000000000000001"/>
    <n v="100"/>
    <s v=""/>
    <n v="-100"/>
    <x v="0"/>
    <s v="G&lt;6-Dist&lt;1700"/>
    <s v="A"/>
    <x v="2"/>
    <x v="2"/>
    <x v="1"/>
    <s v=""/>
    <n v="-150"/>
    <n v="2"/>
    <x v="7"/>
  </r>
  <r>
    <x v="135"/>
    <s v="MVN"/>
    <d v="1899-12-30T20:45:00"/>
    <x v="2"/>
    <n v="0"/>
    <n v="6"/>
    <n v="955"/>
    <s v="Hcp"/>
    <n v="84"/>
    <n v="130"/>
    <n v="2"/>
    <s v="Unflinching"/>
    <s v="L"/>
    <n v="3.1"/>
    <s v="Anthony  Freedman"/>
    <s v="Celine Gaudray (a3)"/>
    <n v="3"/>
    <n v="1"/>
    <n v="60"/>
    <n v="57"/>
    <m/>
    <n v="1"/>
    <n v="1"/>
    <x v="2"/>
    <n v="5"/>
    <n v="35"/>
    <n v="8"/>
    <m/>
    <s v="WON"/>
    <n v="3.7"/>
    <n v="1.4"/>
    <n v="100"/>
    <n v="370"/>
    <n v="270"/>
    <x v="0"/>
    <s v="G&lt;6-Dist&lt;1700"/>
    <s v="A"/>
    <x v="2"/>
    <x v="2"/>
    <x v="1"/>
    <n v="555"/>
    <n v="405"/>
    <n v="2"/>
    <x v="5"/>
  </r>
  <r>
    <x v="135"/>
    <s v="MVN"/>
    <d v="1899-12-30T21:15:00"/>
    <x v="2"/>
    <n v="0"/>
    <n v="7"/>
    <n v="1200"/>
    <s v="Wfa"/>
    <s v="WFA"/>
    <n v="1000"/>
    <n v="11"/>
    <s v="Imperatriz"/>
    <s v="OPL"/>
    <n v="3.4"/>
    <s v="Mark Walker"/>
    <s v="Opie Bosson"/>
    <m/>
    <n v="7"/>
    <n v="56.5"/>
    <n v="56.5"/>
    <m/>
    <n v="1"/>
    <n v="3"/>
    <x v="1"/>
    <n v="5"/>
    <n v="35"/>
    <n v="12"/>
    <m/>
    <s v="WON"/>
    <n v="3.7"/>
    <n v="1.7"/>
    <n v="100"/>
    <n v="370"/>
    <n v="270"/>
    <x v="0"/>
    <s v="G&lt;6-Dist&lt;1700"/>
    <s v="A"/>
    <x v="2"/>
    <x v="2"/>
    <x v="1"/>
    <n v="555"/>
    <n v="405"/>
    <m/>
    <x v="1"/>
  </r>
  <r>
    <x v="136"/>
    <s v="ROSEHILL"/>
    <d v="1899-12-30T12:10:00"/>
    <x v="3"/>
    <n v="5"/>
    <n v="1"/>
    <n v="1300"/>
    <s v="Hcp"/>
    <n v="72"/>
    <n v="120"/>
    <n v="5"/>
    <s v="Byron"/>
    <s v="OP"/>
    <n v="8"/>
    <s v="L &amp; C Curtis"/>
    <s v="Jay Ford"/>
    <m/>
    <n v="5"/>
    <n v="59"/>
    <n v="59"/>
    <m/>
    <n v="3"/>
    <m/>
    <x v="1"/>
    <n v="3.86"/>
    <n v="20"/>
    <m/>
    <m/>
    <m/>
    <n v="7.5"/>
    <m/>
    <n v="100"/>
    <s v=""/>
    <n v="-100"/>
    <x v="1"/>
    <s v="G&lt;6-Dist&lt;1700"/>
    <s v="A"/>
    <x v="2"/>
    <x v="2"/>
    <x v="2"/>
    <s v=""/>
    <n v="-100"/>
    <m/>
    <x v="4"/>
  </r>
  <r>
    <x v="136"/>
    <s v="Flem"/>
    <d v="1899-12-30T12:25:00"/>
    <x v="2"/>
    <n v="8"/>
    <n v="1"/>
    <n v="1100"/>
    <s v="Mares"/>
    <s v="No"/>
    <n v="150"/>
    <n v="4"/>
    <s v="Veranskova"/>
    <s v="B"/>
    <n v="2.8"/>
    <s v="Cindy Alderson"/>
    <s v="Daniel Moor"/>
    <m/>
    <n v="7"/>
    <n v="54"/>
    <n v="54"/>
    <m/>
    <n v="1"/>
    <n v="4"/>
    <x v="1"/>
    <n v="3.7"/>
    <n v="45"/>
    <n v="10"/>
    <m/>
    <s v="WON"/>
    <n v="2.8"/>
    <n v="1.4"/>
    <n v="100"/>
    <n v="280"/>
    <n v="180"/>
    <x v="0"/>
    <s v="G&lt;6-Dist&lt;1700"/>
    <s v="A"/>
    <x v="2"/>
    <x v="2"/>
    <x v="4"/>
    <n v="392"/>
    <n v="252"/>
    <n v="2"/>
    <x v="4"/>
  </r>
  <r>
    <x v="136"/>
    <s v="Flem"/>
    <d v="1899-12-30T12:25:00"/>
    <x v="2"/>
    <n v="8"/>
    <n v="1"/>
    <n v="1100"/>
    <s v="Mares"/>
    <s v="No"/>
    <n v="150"/>
    <n v="6"/>
    <s v="Duchess Of Dorset"/>
    <s v="OPM"/>
    <n v="10"/>
    <s v="Symon Wilde"/>
    <s v="Dean Holland"/>
    <m/>
    <n v="9"/>
    <n v="54"/>
    <n v="54"/>
    <m/>
    <n v="3"/>
    <n v="2"/>
    <x v="2"/>
    <n v="5.0999999999999996"/>
    <n v="35"/>
    <n v="10"/>
    <m/>
    <m/>
    <n v="13"/>
    <m/>
    <n v="100"/>
    <s v=""/>
    <n v="-100"/>
    <x v="0"/>
    <s v="G&lt;6-Dist&lt;1700"/>
    <s v="A"/>
    <x v="2"/>
    <x v="2"/>
    <x v="2"/>
    <s v=""/>
    <n v="-100"/>
    <n v="2"/>
    <x v="6"/>
  </r>
  <r>
    <x v="136"/>
    <s v="Flem"/>
    <d v="1899-12-30T13:40:00"/>
    <x v="2"/>
    <n v="8"/>
    <n v="3"/>
    <n v="2000"/>
    <s v="Hcp"/>
    <n v="80"/>
    <n v="150"/>
    <n v="5"/>
    <s v="Kettle Hill"/>
    <s v="MOP"/>
    <n v="3.4"/>
    <s v="Ciaron Maher "/>
    <s v="Michael Dee"/>
    <m/>
    <n v="7"/>
    <n v="59.5"/>
    <n v="59.5"/>
    <m/>
    <n v="2"/>
    <m/>
    <x v="2"/>
    <n v="4.8"/>
    <n v="30"/>
    <n v="9"/>
    <m/>
    <s v="3rd"/>
    <n v="3.7"/>
    <n v="1.6"/>
    <n v="100"/>
    <s v=""/>
    <n v="-100"/>
    <x v="0"/>
    <s v="G&lt;6-Dist&gt;=1700"/>
    <s v="B"/>
    <x v="2"/>
    <x v="2"/>
    <x v="2"/>
    <s v=""/>
    <n v="-100"/>
    <m/>
    <x v="2"/>
  </r>
  <r>
    <x v="136"/>
    <s v="Flem"/>
    <d v="1899-12-30T14:20:00"/>
    <x v="2"/>
    <n v="8"/>
    <n v="4"/>
    <n v="1000"/>
    <s v="Hcp"/>
    <s v="No"/>
    <n v="175"/>
    <n v="1"/>
    <s v="Kallos"/>
    <s v="OPM"/>
    <n v="3.9"/>
    <s v="James Cummings"/>
    <s v="Ben Melham"/>
    <m/>
    <n v="6"/>
    <n v="58.5"/>
    <n v="58.5"/>
    <m/>
    <n v="1"/>
    <n v="1"/>
    <x v="1"/>
    <n v="3.8"/>
    <n v="45"/>
    <n v="9"/>
    <m/>
    <s v="WON"/>
    <n v="4.4000000000000004"/>
    <n v="1.6"/>
    <n v="100"/>
    <n v="440.00000000000006"/>
    <n v="340.00000000000006"/>
    <x v="0"/>
    <s v="G&lt;6-Dist&lt;1700"/>
    <s v="A"/>
    <x v="2"/>
    <x v="2"/>
    <x v="0"/>
    <n v="880.00000000000011"/>
    <n v="680.00000000000011"/>
    <m/>
    <x v="0"/>
  </r>
  <r>
    <x v="136"/>
    <s v="Flem"/>
    <d v="1899-12-30T15:00:00"/>
    <x v="2"/>
    <n v="8"/>
    <n v="5"/>
    <n v="2600"/>
    <s v="Hcp"/>
    <s v="SW"/>
    <n v="500"/>
    <n v="9"/>
    <s v="So Unusual"/>
    <s v="OPM"/>
    <n v="5.5"/>
    <s v="Tony  McEvoy"/>
    <s v="Dean Holland"/>
    <m/>
    <n v="7"/>
    <n v="55"/>
    <n v="55"/>
    <m/>
    <n v="1"/>
    <n v="4"/>
    <x v="1"/>
    <n v="5.2"/>
    <n v="35"/>
    <n v="10"/>
    <m/>
    <m/>
    <n v="5.5"/>
    <m/>
    <n v="100"/>
    <s v=""/>
    <n v="-100"/>
    <x v="0"/>
    <s v="G&lt;6-Dist&gt;=1700"/>
    <s v="B"/>
    <x v="2"/>
    <x v="2"/>
    <x v="0"/>
    <s v=""/>
    <n v="-200"/>
    <m/>
    <x v="0"/>
  </r>
  <r>
    <x v="136"/>
    <s v="ROSEHILL"/>
    <d v="1899-12-30T15:20:00"/>
    <x v="3"/>
    <n v="5"/>
    <n v="6"/>
    <n v="1500"/>
    <s v="Mares"/>
    <s v="SW"/>
    <n v="250"/>
    <n v="10"/>
    <s v="Roots"/>
    <s v="M"/>
    <n v="6.6"/>
    <s v="Chris Waller"/>
    <s v="Brenton Avdulla"/>
    <m/>
    <n v="7"/>
    <n v="54"/>
    <n v="54"/>
    <m/>
    <m/>
    <n v="3"/>
    <x v="1"/>
    <n v="4.53"/>
    <n v="20"/>
    <m/>
    <m/>
    <s v="WON"/>
    <n v="6.4"/>
    <n v="2.2000000000000002"/>
    <n v="100"/>
    <n v="640"/>
    <n v="540"/>
    <x v="1"/>
    <s v="G&lt;6-Dist&lt;1700"/>
    <s v="A"/>
    <x v="2"/>
    <x v="2"/>
    <x v="2"/>
    <n v="640"/>
    <n v="540"/>
    <m/>
    <x v="4"/>
  </r>
  <r>
    <x v="136"/>
    <s v="Flem"/>
    <d v="1899-12-30T16:20:00"/>
    <x v="2"/>
    <n v="8"/>
    <n v="7"/>
    <n v="2000"/>
    <s v="Wfa"/>
    <s v="WFA"/>
    <n v="3000"/>
    <n v="1"/>
    <s v="Cascadian"/>
    <s v="BM"/>
    <n v="3.1"/>
    <s v="James Cummings"/>
    <s v="Ben Melham"/>
    <m/>
    <n v="10"/>
    <n v="59"/>
    <n v="59"/>
    <m/>
    <n v="1"/>
    <n v="3"/>
    <x v="2"/>
    <n v="6"/>
    <n v="25"/>
    <n v="16"/>
    <m/>
    <s v="WON"/>
    <n v="4.2"/>
    <n v="1.8"/>
    <n v="100"/>
    <n v="420"/>
    <n v="320"/>
    <x v="0"/>
    <s v="G&lt;6-Dist&gt;=1700"/>
    <s v="B"/>
    <x v="2"/>
    <x v="2"/>
    <x v="2"/>
    <n v="420"/>
    <n v="320"/>
    <m/>
    <x v="2"/>
  </r>
  <r>
    <x v="137"/>
    <s v="BEND"/>
    <d v="1899-12-30T12:25:00"/>
    <x v="3"/>
    <n v="0"/>
    <n v="1"/>
    <n v="1400"/>
    <s v="Hcp"/>
    <n v="100"/>
    <n v="150"/>
    <n v="3"/>
    <s v="My Whisper"/>
    <s v="BM"/>
    <n v="5"/>
    <s v="Peter  Snowden"/>
    <s v="Jack Hill"/>
    <m/>
    <n v="9"/>
    <n v="57.5"/>
    <n v="57.5"/>
    <m/>
    <n v="1"/>
    <n v="5"/>
    <x v="2"/>
    <n v="4.4000000000000004"/>
    <n v="40"/>
    <n v="9"/>
    <m/>
    <m/>
    <n v="5.5"/>
    <m/>
    <n v="100"/>
    <s v=""/>
    <n v="-100"/>
    <x v="0"/>
    <s v="G&lt;6-Dist&lt;1700"/>
    <s v="A"/>
    <x v="3"/>
    <x v="2"/>
    <x v="1"/>
    <s v=""/>
    <n v="-150"/>
    <m/>
    <x v="8"/>
  </r>
  <r>
    <x v="137"/>
    <s v="BEND"/>
    <d v="1899-12-30T14:15:00"/>
    <x v="3"/>
    <n v="0"/>
    <n v="4"/>
    <n v="2400"/>
    <s v="Hcp"/>
    <n v="84"/>
    <n v="130"/>
    <n v="5"/>
    <s v="Mr French"/>
    <s v="OPL"/>
    <n v="4.5999999999999996"/>
    <s v="Archie Alexander"/>
    <s v="Thomas Stockdale (a1.5)"/>
    <n v="1.5"/>
    <n v="6"/>
    <n v="56"/>
    <n v="54.5"/>
    <m/>
    <n v="1"/>
    <n v="2"/>
    <x v="1"/>
    <n v="3.5"/>
    <n v="45"/>
    <n v="10"/>
    <m/>
    <s v="2nd"/>
    <n v="4.4000000000000004"/>
    <n v="1.6"/>
    <n v="100"/>
    <s v=""/>
    <n v="-100"/>
    <x v="0"/>
    <s v="G&lt;6-Dist&gt;=1700"/>
    <s v="B"/>
    <x v="3"/>
    <x v="2"/>
    <x v="4"/>
    <s v=""/>
    <n v="-140"/>
    <n v="2"/>
    <x v="2"/>
  </r>
  <r>
    <x v="137"/>
    <s v="BEND"/>
    <d v="1899-12-30T14:15:00"/>
    <x v="3"/>
    <n v="0"/>
    <n v="4"/>
    <n v="2400"/>
    <s v="Hcp"/>
    <n v="84"/>
    <n v="130"/>
    <n v="7"/>
    <s v="Sing For Peace"/>
    <s v="OP"/>
    <n v="2.6"/>
    <s v="Patrick Payne"/>
    <s v="Tahlia Hope"/>
    <m/>
    <n v="4"/>
    <n v="54.5"/>
    <n v="54.5"/>
    <m/>
    <n v="2"/>
    <m/>
    <x v="0"/>
    <n v="5.6"/>
    <n v="30"/>
    <n v="10"/>
    <m/>
    <s v="3rd"/>
    <n v="2.2999999999999998"/>
    <n v="1.3"/>
    <n v="100"/>
    <s v=""/>
    <n v="-100"/>
    <x v="0"/>
    <s v="G&lt;6-Dist&gt;=1700"/>
    <s v="B"/>
    <x v="3"/>
    <x v="2"/>
    <x v="2"/>
    <s v=""/>
    <n v="-100"/>
    <n v="2"/>
    <x v="4"/>
  </r>
  <r>
    <x v="137"/>
    <s v="BEND"/>
    <d v="1899-12-30T14:55:00"/>
    <x v="3"/>
    <n v="0"/>
    <n v="5"/>
    <n v="1400"/>
    <s v="Mares"/>
    <s v="SW-M"/>
    <n v="150"/>
    <n v="4"/>
    <s v="Life Lessons"/>
    <s v="OPM"/>
    <n v="3.8"/>
    <s v="Peter G Moody"/>
    <s v="Daniel Stackhouse"/>
    <m/>
    <n v="7"/>
    <n v="58"/>
    <n v="58"/>
    <m/>
    <n v="1"/>
    <n v="1"/>
    <x v="1"/>
    <n v="4.2"/>
    <n v="40"/>
    <n v="8"/>
    <m/>
    <m/>
    <n v="3.1"/>
    <m/>
    <n v="100"/>
    <s v=""/>
    <n v="-100"/>
    <x v="0"/>
    <s v="G&lt;6-Dist&lt;1700"/>
    <s v="A"/>
    <x v="3"/>
    <x v="2"/>
    <x v="0"/>
    <s v=""/>
    <n v="-200"/>
    <m/>
    <x v="0"/>
  </r>
  <r>
    <x v="138"/>
    <s v="San-L"/>
    <d v="1899-12-30T12:30:00"/>
    <x v="4"/>
    <n v="0"/>
    <n v="1"/>
    <n v="1200"/>
    <s v="Mares"/>
    <n v="84"/>
    <n v="130"/>
    <n v="6"/>
    <s v="Foxicon"/>
    <s v="OPL"/>
    <n v="2.5"/>
    <s v="Peter G Moody"/>
    <s v="Carleen Hefel (a2)"/>
    <n v="2"/>
    <n v="3"/>
    <n v="55"/>
    <n v="53"/>
    <m/>
    <n v="3"/>
    <m/>
    <x v="0"/>
    <n v="5.5"/>
    <n v="30"/>
    <n v="9"/>
    <m/>
    <s v="WON"/>
    <n v="3.6"/>
    <n v="1.5"/>
    <n v="100"/>
    <n v="360"/>
    <n v="260"/>
    <x v="0"/>
    <s v="G&gt;=6-Dist&lt;1700"/>
    <s v="C"/>
    <x v="3"/>
    <x v="2"/>
    <x v="0"/>
    <n v="720"/>
    <n v="520"/>
    <m/>
    <x v="5"/>
  </r>
  <r>
    <x v="138"/>
    <s v="San-L"/>
    <d v="1899-12-30T16:15:00"/>
    <x v="4"/>
    <n v="0"/>
    <n v="7"/>
    <n v="1400"/>
    <s v="Hcp"/>
    <s v="No"/>
    <n v="200"/>
    <n v="7"/>
    <s v="Cardinal Gem"/>
    <s v="MOP"/>
    <n v="4.5999999999999996"/>
    <s v="Grahame Begg"/>
    <s v="Jordan Childs"/>
    <m/>
    <n v="7"/>
    <n v="54"/>
    <n v="54"/>
    <m/>
    <n v="1"/>
    <n v="2"/>
    <x v="1"/>
    <n v="4.8"/>
    <n v="35"/>
    <n v="11"/>
    <m/>
    <s v="WON"/>
    <n v="3.5"/>
    <n v="1.5"/>
    <n v="100"/>
    <n v="350"/>
    <n v="250"/>
    <x v="0"/>
    <s v="G&gt;=6-Dist&lt;1700"/>
    <s v="C"/>
    <x v="3"/>
    <x v="2"/>
    <x v="0"/>
    <n v="700"/>
    <n v="500"/>
    <m/>
    <x v="0"/>
  </r>
  <r>
    <x v="138"/>
    <s v="Randwick"/>
    <d v="1899-12-30T17:10:00"/>
    <x v="5"/>
    <n v="4"/>
    <n v="10"/>
    <n v="1200"/>
    <s v="Mares"/>
    <s v="SW"/>
    <n v="300"/>
    <n v="11"/>
    <s v="Hypothetical"/>
    <s v="OP"/>
    <n v="8"/>
    <s v="A &amp; S Freedman"/>
    <s v="Damian Lane"/>
    <m/>
    <n v="7"/>
    <n v="54"/>
    <n v="54"/>
    <m/>
    <m/>
    <m/>
    <x v="1"/>
    <n v="3.61"/>
    <n v="20"/>
    <m/>
    <m/>
    <m/>
    <n v="9"/>
    <m/>
    <n v="100"/>
    <s v=""/>
    <n v="-100"/>
    <x v="1"/>
    <s v="G&gt;=6-Dist&lt;1700"/>
    <s v="C"/>
    <x v="3"/>
    <x v="2"/>
    <x v="2"/>
    <s v=""/>
    <n v="-100"/>
    <m/>
    <x v="5"/>
  </r>
  <r>
    <x v="139"/>
    <s v="San-L"/>
    <d v="1899-12-30T13:00:00"/>
    <x v="5"/>
    <n v="7"/>
    <n v="2"/>
    <n v="1400"/>
    <s v="Mares"/>
    <s v="SW-M"/>
    <n v="200"/>
    <n v="6"/>
    <s v="Belle Savoir"/>
    <s v="M"/>
    <n v="2.5"/>
    <s v="Nick Ryan"/>
    <s v="Luke Nolen"/>
    <m/>
    <n v="6"/>
    <n v="57"/>
    <n v="57"/>
    <m/>
    <n v="2"/>
    <n v="5"/>
    <x v="1"/>
    <n v="3.8"/>
    <n v="45"/>
    <n v="9"/>
    <m/>
    <s v="3rd"/>
    <n v="2.8"/>
    <n v="1.3"/>
    <n v="100"/>
    <s v=""/>
    <n v="-100"/>
    <x v="0"/>
    <s v="G&gt;=6-Dist&lt;1700"/>
    <s v="C"/>
    <x v="3"/>
    <x v="2"/>
    <x v="2"/>
    <s v=""/>
    <n v="-100"/>
    <m/>
    <x v="4"/>
  </r>
  <r>
    <x v="139"/>
    <s v="Randwick"/>
    <d v="1899-12-30T13:55:00"/>
    <x v="1"/>
    <n v="7"/>
    <n v="5"/>
    <n v="1200"/>
    <s v="Hcp"/>
    <s v="SW"/>
    <n v="200"/>
    <n v="1"/>
    <s v="Vilana"/>
    <s v="OP"/>
    <n v="2.9"/>
    <s v="James Cummings"/>
    <s v="Nash Rawiller"/>
    <m/>
    <n v="6"/>
    <n v="58"/>
    <n v="58"/>
    <m/>
    <n v="1"/>
    <n v="1"/>
    <x v="1"/>
    <n v="3.55"/>
    <n v="20"/>
    <m/>
    <m/>
    <s v="WON"/>
    <n v="3.1"/>
    <n v="1.4"/>
    <n v="100"/>
    <n v="310"/>
    <n v="210"/>
    <x v="1"/>
    <s v="G&gt;=6-Dist&lt;1700"/>
    <s v="C"/>
    <x v="3"/>
    <x v="2"/>
    <x v="1"/>
    <n v="465"/>
    <n v="315"/>
    <m/>
    <x v="2"/>
  </r>
  <r>
    <x v="139"/>
    <s v="San-L"/>
    <d v="1899-12-30T15:30:00"/>
    <x v="5"/>
    <n v="7"/>
    <n v="6"/>
    <n v="1200"/>
    <s v="Hcp"/>
    <s v="SW"/>
    <n v="250"/>
    <n v="3"/>
    <s v="Stormbolt"/>
    <s v="LOP"/>
    <n v="4.4000000000000004"/>
    <s v="Cindy Alderson"/>
    <s v="Jye McNeil"/>
    <m/>
    <n v="3"/>
    <n v="59"/>
    <n v="59"/>
    <m/>
    <n v="2"/>
    <n v="4"/>
    <x v="1"/>
    <n v="4.5999999999999996"/>
    <n v="40"/>
    <n v="12"/>
    <m/>
    <m/>
    <n v="4.5999999999999996"/>
    <m/>
    <n v="100"/>
    <s v=""/>
    <n v="-100"/>
    <x v="0"/>
    <s v="G&gt;=6-Dist&lt;1700"/>
    <s v="C"/>
    <x v="3"/>
    <x v="2"/>
    <x v="1"/>
    <s v=""/>
    <n v="-150"/>
    <m/>
    <x v="1"/>
  </r>
  <r>
    <x v="139"/>
    <s v="Randwick"/>
    <d v="1899-12-30T16:30:00"/>
    <x v="1"/>
    <n v="7"/>
    <n v="9"/>
    <n v="1400"/>
    <s v="Hcp"/>
    <n v="100"/>
    <n v="150"/>
    <n v="12"/>
    <s v="Tamerlane"/>
    <s v="OP"/>
    <n v="4.0999999999999996"/>
    <s v="James Cummings"/>
    <s v="Zac Lloyd (a2)"/>
    <n v="2"/>
    <n v="10"/>
    <n v="55.5"/>
    <n v="53.5"/>
    <m/>
    <n v="2"/>
    <n v="3"/>
    <x v="1"/>
    <n v="3.5"/>
    <n v="20"/>
    <n v="140"/>
    <m/>
    <s v="WON"/>
    <n v="6.2"/>
    <n v="2.2999999999999998"/>
    <n v="100"/>
    <n v="620"/>
    <n v="520"/>
    <x v="1"/>
    <s v="G&gt;=6-Dist&lt;1700"/>
    <s v="C"/>
    <x v="3"/>
    <x v="2"/>
    <x v="2"/>
    <n v="620"/>
    <n v="520"/>
    <m/>
    <x v="2"/>
  </r>
  <r>
    <x v="139"/>
    <s v="San-L"/>
    <d v="1899-12-30T16:45:00"/>
    <x v="5"/>
    <n v="7"/>
    <n v="8"/>
    <n v="1600"/>
    <s v="Hcp"/>
    <s v="SW"/>
    <n v="250"/>
    <n v="1"/>
    <s v="Pinstriped"/>
    <s v="MB"/>
    <n v="3.6"/>
    <s v="Enver Jusufovic"/>
    <s v="Ben Allen"/>
    <m/>
    <n v="2"/>
    <n v="60"/>
    <n v="60"/>
    <m/>
    <n v="1"/>
    <n v="1"/>
    <x v="1"/>
    <n v="4.2"/>
    <n v="40"/>
    <n v="13"/>
    <m/>
    <s v="WON"/>
    <n v="3.4"/>
    <n v="1.5"/>
    <n v="100"/>
    <n v="340"/>
    <n v="240"/>
    <x v="0"/>
    <s v="G&gt;=6-Dist&lt;1700"/>
    <s v="C"/>
    <x v="3"/>
    <x v="2"/>
    <x v="2"/>
    <n v="340"/>
    <n v="240"/>
    <n v="2"/>
    <x v="2"/>
  </r>
  <r>
    <x v="139"/>
    <s v="San-L"/>
    <d v="1899-12-30T16:45:00"/>
    <x v="5"/>
    <n v="7"/>
    <n v="8"/>
    <n v="1600"/>
    <s v="Hcp"/>
    <s v="SW"/>
    <n v="250"/>
    <n v="5"/>
    <s v="Vultan"/>
    <s v="MOP"/>
    <n v="10"/>
    <s v="Ken  Keys"/>
    <s v="Luke Nolen"/>
    <m/>
    <n v="9"/>
    <n v="59"/>
    <n v="59"/>
    <m/>
    <m/>
    <m/>
    <x v="2"/>
    <n v="5.6"/>
    <n v="30"/>
    <n v="13"/>
    <m/>
    <s v="2nd"/>
    <n v="17"/>
    <n v="3.6"/>
    <n v="100"/>
    <s v=""/>
    <n v="-100"/>
    <x v="0"/>
    <s v="G&gt;=6-Dist&lt;1700"/>
    <s v="C"/>
    <x v="3"/>
    <x v="2"/>
    <x v="2"/>
    <s v=""/>
    <n v="-100"/>
    <n v="2"/>
    <x v="6"/>
  </r>
  <r>
    <x v="139"/>
    <s v="Randwick"/>
    <d v="1899-12-30T17:05:00"/>
    <x v="1"/>
    <n v="7"/>
    <n v="10"/>
    <n v="1200"/>
    <s v="Hcp"/>
    <n v="88"/>
    <n v="150"/>
    <n v="15"/>
    <s v="The Poacher"/>
    <s v="OPM"/>
    <n v="9"/>
    <s v="Brad Widdup"/>
    <s v="Craig Williams"/>
    <m/>
    <n v="1"/>
    <n v="54"/>
    <n v="54"/>
    <m/>
    <m/>
    <m/>
    <x v="1"/>
    <n v="2.73"/>
    <n v="20"/>
    <m/>
    <m/>
    <m/>
    <n v="6.5"/>
    <m/>
    <n v="100"/>
    <s v=""/>
    <n v="-100"/>
    <x v="1"/>
    <s v="G&gt;=6-Dist&lt;1700"/>
    <s v="C"/>
    <x v="3"/>
    <x v="2"/>
    <x v="2"/>
    <s v=""/>
    <n v="-100"/>
    <m/>
    <x v="3"/>
  </r>
  <r>
    <x v="140"/>
    <s v="Hawkesbury"/>
    <d v="1899-12-30T12:35:00"/>
    <x v="3"/>
    <n v="0"/>
    <n v="3"/>
    <n v="1100"/>
    <s v="Hcp"/>
    <n v="72"/>
    <n v="120"/>
    <n v="13"/>
    <s v="Shadows Of Love"/>
    <s v="LOP"/>
    <n v="2.6"/>
    <s v="Kim Waugh"/>
    <s v="Brenton Avdulla"/>
    <m/>
    <n v="6"/>
    <n v="55.5"/>
    <n v="55.5"/>
    <m/>
    <n v="2"/>
    <n v="1"/>
    <x v="2"/>
    <n v="4.5599999999999996"/>
    <n v="20"/>
    <m/>
    <m/>
    <m/>
    <n v="2.8"/>
    <m/>
    <n v="100"/>
    <s v=""/>
    <n v="-100"/>
    <x v="1"/>
    <s v="G&lt;6-Dist&lt;1700"/>
    <s v="A"/>
    <x v="3"/>
    <x v="2"/>
    <x v="5"/>
    <s v=""/>
    <n v="-170"/>
    <m/>
    <x v="5"/>
  </r>
  <r>
    <x v="140"/>
    <s v="Morn"/>
    <d v="1899-12-30T13:25:00"/>
    <x v="2"/>
    <n v="0"/>
    <n v="3"/>
    <n v="1000"/>
    <s v="Hcp"/>
    <n v="70"/>
    <n v="130"/>
    <n v="11"/>
    <s v="Squad"/>
    <s v="OP"/>
    <n v="3.6"/>
    <s v="Team Hawkes"/>
    <s v="Damien Oliver"/>
    <m/>
    <n v="7"/>
    <n v="58"/>
    <n v="58"/>
    <m/>
    <m/>
    <m/>
    <x v="1"/>
    <m/>
    <m/>
    <n v="10"/>
    <m/>
    <s v="3rd"/>
    <n v="3.2"/>
    <n v="1.3"/>
    <n v="100"/>
    <s v=""/>
    <n v="-100"/>
    <x v="0"/>
    <s v="G&lt;6-Dist&lt;1700"/>
    <s v="A"/>
    <x v="3"/>
    <x v="2"/>
    <x v="0"/>
    <s v=""/>
    <n v="-200"/>
    <m/>
    <x v="0"/>
  </r>
  <r>
    <x v="140"/>
    <s v="Hawkesbury"/>
    <d v="1899-12-30T13:45:00"/>
    <x v="3"/>
    <n v="0"/>
    <n v="5"/>
    <n v="1100"/>
    <s v="Hcp"/>
    <n v="78"/>
    <n v="150"/>
    <n v="2"/>
    <s v="Fire"/>
    <s v="OP"/>
    <n v="3"/>
    <s v="Team Hawkes"/>
    <s v="Jason Collett"/>
    <m/>
    <n v="5"/>
    <n v="59"/>
    <n v="59"/>
    <m/>
    <n v="3"/>
    <n v="2"/>
    <x v="1"/>
    <n v="3.9"/>
    <n v="20"/>
    <m/>
    <m/>
    <m/>
    <n v="3.6"/>
    <m/>
    <n v="100"/>
    <s v=""/>
    <n v="-100"/>
    <x v="1"/>
    <s v="G&lt;6-Dist&lt;1700"/>
    <s v="A"/>
    <x v="3"/>
    <x v="2"/>
    <x v="1"/>
    <s v=""/>
    <n v="-150"/>
    <m/>
    <x v="8"/>
  </r>
  <r>
    <x v="140"/>
    <s v="Morn"/>
    <d v="1899-12-30T14:00:00"/>
    <x v="2"/>
    <n v="0"/>
    <n v="4"/>
    <n v="2000"/>
    <s v="Hcp"/>
    <n v="78"/>
    <n v="130"/>
    <n v="7"/>
    <s v="Convener"/>
    <s v="BM"/>
    <n v="2.4"/>
    <s v="Ciaron Maher "/>
    <s v="Blake Shinn"/>
    <m/>
    <n v="11"/>
    <n v="58.5"/>
    <n v="58.5"/>
    <m/>
    <m/>
    <m/>
    <x v="1"/>
    <m/>
    <m/>
    <n v="13"/>
    <m/>
    <s v="WON"/>
    <n v="2.4"/>
    <n v="1.3"/>
    <n v="100"/>
    <n v="240"/>
    <n v="140"/>
    <x v="0"/>
    <s v="G&lt;6-Dist&gt;=1700"/>
    <s v="B"/>
    <x v="3"/>
    <x v="2"/>
    <x v="1"/>
    <n v="360"/>
    <n v="210"/>
    <m/>
    <x v="1"/>
  </r>
  <r>
    <x v="140"/>
    <s v="Hawkesbury"/>
    <d v="1899-12-30T14:20:00"/>
    <x v="3"/>
    <n v="0"/>
    <n v="6"/>
    <n v="1100"/>
    <s v="Hcp"/>
    <m/>
    <n v="160"/>
    <n v="10"/>
    <s v="A Very Fine Red"/>
    <s v="M"/>
    <n v="6.1"/>
    <s v="Mark Newnham"/>
    <s v="Tyler Schiller (a0)"/>
    <m/>
    <n v="10"/>
    <n v="53"/>
    <n v="53"/>
    <m/>
    <m/>
    <m/>
    <x v="1"/>
    <n v="2.5499999999999998"/>
    <n v="30"/>
    <m/>
    <m/>
    <s v="2nd"/>
    <n v="7"/>
    <n v="2.1"/>
    <n v="100"/>
    <s v=""/>
    <n v="-100"/>
    <x v="1"/>
    <s v="G&lt;6-Dist&lt;1700"/>
    <s v="A"/>
    <x v="3"/>
    <x v="2"/>
    <x v="2"/>
    <s v=""/>
    <n v="-100"/>
    <m/>
    <x v="4"/>
  </r>
  <r>
    <x v="140"/>
    <s v="Morn"/>
    <d v="1899-12-30T15:20:00"/>
    <x v="2"/>
    <n v="0"/>
    <n v="6"/>
    <n v="1600"/>
    <s v="3yoSW"/>
    <s v="3yo"/>
    <n v="150"/>
    <n v="4"/>
    <s v="Dashing"/>
    <s v="OPL"/>
    <n v="3.2"/>
    <s v="Aaron Purcell"/>
    <s v="Linda Meech"/>
    <m/>
    <n v="7"/>
    <n v="58"/>
    <n v="58"/>
    <m/>
    <m/>
    <m/>
    <x v="1"/>
    <m/>
    <m/>
    <n v="10"/>
    <m/>
    <s v="2nd"/>
    <n v="2.8"/>
    <n v="1.4"/>
    <n v="100"/>
    <s v=""/>
    <n v="-100"/>
    <x v="0"/>
    <s v="G&lt;6-Dist&lt;1700"/>
    <s v="A"/>
    <x v="3"/>
    <x v="2"/>
    <x v="2"/>
    <s v=""/>
    <n v="-100"/>
    <m/>
    <x v="2"/>
  </r>
  <r>
    <x v="140"/>
    <s v="Hawkesbury"/>
    <d v="1899-12-30T15:40:00"/>
    <x v="3"/>
    <n v="0"/>
    <n v="8"/>
    <n v="1300"/>
    <s v="Mares"/>
    <s v="SW"/>
    <n v="200"/>
    <n v="1"/>
    <s v="Princess Grace"/>
    <s v="M"/>
    <n v="3.7"/>
    <s v="Chris Waller"/>
    <s v="Nash Rawiller"/>
    <m/>
    <n v="1"/>
    <n v="59"/>
    <n v="59"/>
    <m/>
    <n v="3"/>
    <m/>
    <x v="1"/>
    <n v="6.34"/>
    <n v="20"/>
    <m/>
    <m/>
    <s v="WON"/>
    <n v="4.4000000000000004"/>
    <n v="1.8"/>
    <n v="100"/>
    <n v="440.00000000000006"/>
    <n v="340.00000000000006"/>
    <x v="1"/>
    <s v="G&lt;6-Dist&lt;1700"/>
    <s v="A"/>
    <x v="3"/>
    <x v="2"/>
    <x v="1"/>
    <n v="660"/>
    <n v="510"/>
    <m/>
    <x v="8"/>
  </r>
  <r>
    <x v="140"/>
    <s v="Morn"/>
    <d v="1899-12-30T15:55:00"/>
    <x v="2"/>
    <n v="0"/>
    <n v="7"/>
    <n v="1200"/>
    <s v="Hcp"/>
    <s v="No"/>
    <n v="200"/>
    <n v="1"/>
    <s v="Jigsaw"/>
    <s v="OPL"/>
    <n v="3"/>
    <s v="Cindy Alderson"/>
    <s v="Daniel Moor"/>
    <m/>
    <n v="9"/>
    <n v="60"/>
    <n v="60"/>
    <m/>
    <n v="1"/>
    <n v="1"/>
    <x v="1"/>
    <n v="3"/>
    <n v="45"/>
    <n v="9"/>
    <m/>
    <s v="WON"/>
    <n v="2.7"/>
    <n v="1.4"/>
    <n v="100"/>
    <n v="270"/>
    <n v="170"/>
    <x v="0"/>
    <s v="G&lt;6-Dist&lt;1700"/>
    <s v="A"/>
    <x v="3"/>
    <x v="2"/>
    <x v="1"/>
    <n v="405"/>
    <n v="255"/>
    <m/>
    <x v="1"/>
  </r>
  <r>
    <x v="140"/>
    <s v="Morn"/>
    <d v="1899-12-30T16:35:00"/>
    <x v="2"/>
    <n v="0"/>
    <n v="8"/>
    <n v="2400"/>
    <s v="Hcp"/>
    <s v="No"/>
    <n v="300"/>
    <n v="6"/>
    <s v="Right You Are"/>
    <s v="OPL"/>
    <n v="6.5"/>
    <s v="Ciaron Maher "/>
    <s v="Ben Allen"/>
    <m/>
    <n v="8"/>
    <n v="58"/>
    <n v="58"/>
    <m/>
    <n v="1"/>
    <n v="3"/>
    <x v="1"/>
    <n v="4.7"/>
    <n v="40"/>
    <n v="13"/>
    <m/>
    <s v="WON"/>
    <n v="5.5"/>
    <n v="2.1"/>
    <n v="100"/>
    <n v="550"/>
    <n v="450"/>
    <x v="0"/>
    <s v="G&lt;6-Dist&gt;=1700"/>
    <s v="B"/>
    <x v="3"/>
    <x v="2"/>
    <x v="0"/>
    <n v="1100"/>
    <n v="900"/>
    <m/>
    <x v="0"/>
  </r>
  <r>
    <x v="140"/>
    <s v="Hawkesbury"/>
    <d v="1899-12-30T16:55:00"/>
    <x v="3"/>
    <n v="0"/>
    <n v="10"/>
    <n v="1500"/>
    <s v="Hcp"/>
    <n v="88"/>
    <n v="150"/>
    <n v="12"/>
    <s v="Estadio Mestalla"/>
    <s v="M"/>
    <n v="3.4"/>
    <s v="Chris Waller"/>
    <s v="Joao Moreira"/>
    <m/>
    <n v="3"/>
    <n v="54.5"/>
    <n v="54.5"/>
    <m/>
    <n v="3"/>
    <n v="1"/>
    <x v="1"/>
    <n v="2.25"/>
    <n v="20"/>
    <m/>
    <m/>
    <s v="2nd"/>
    <n v="4"/>
    <n v="1.5"/>
    <n v="100"/>
    <s v=""/>
    <n v="-100"/>
    <x v="1"/>
    <s v="G&lt;6-Dist&lt;1700"/>
    <s v="A"/>
    <x v="3"/>
    <x v="2"/>
    <x v="1"/>
    <s v=""/>
    <n v="-150"/>
    <m/>
    <x v="8"/>
  </r>
  <r>
    <x v="140"/>
    <s v="Morn"/>
    <d v="1899-12-30T17:10:00"/>
    <x v="2"/>
    <n v="0"/>
    <n v="9"/>
    <n v="1600"/>
    <s v="Hcp"/>
    <n v="78"/>
    <n v="130"/>
    <n v="11"/>
    <s v="Maktoob"/>
    <s v="MB"/>
    <n v="2.1"/>
    <s v="Simon Zahra"/>
    <s v="Blake Shinn"/>
    <m/>
    <n v="2"/>
    <n v="58"/>
    <n v="58"/>
    <m/>
    <m/>
    <m/>
    <x v="1"/>
    <m/>
    <m/>
    <n v="12"/>
    <m/>
    <m/>
    <n v="2.15"/>
    <m/>
    <n v="100"/>
    <s v=""/>
    <n v="-100"/>
    <x v="0"/>
    <s v="G&lt;6-Dist&lt;1700"/>
    <s v="A"/>
    <x v="3"/>
    <x v="2"/>
    <x v="2"/>
    <s v=""/>
    <n v="-100"/>
    <m/>
    <x v="4"/>
  </r>
  <r>
    <x v="141"/>
    <s v="San-H"/>
    <d v="1899-12-30T15:15:00"/>
    <x v="4"/>
    <n v="3"/>
    <n v="7"/>
    <n v="1000"/>
    <s v="Hcp"/>
    <n v="84"/>
    <n v="130"/>
    <n v="6"/>
    <s v="Foxicon"/>
    <s v="OPL"/>
    <n v="3.5"/>
    <s v="Peter G Moody"/>
    <s v="Carleen Hefel (a2)"/>
    <n v="2"/>
    <n v="2"/>
    <n v="55.5"/>
    <n v="53.5"/>
    <m/>
    <n v="1"/>
    <n v="5"/>
    <x v="1"/>
    <n v="4.5999999999999996"/>
    <n v="40"/>
    <n v="11"/>
    <m/>
    <s v="WON"/>
    <n v="3.7"/>
    <n v="1.6"/>
    <n v="100"/>
    <n v="370"/>
    <n v="270"/>
    <x v="0"/>
    <s v="G&gt;=6-Dist&lt;1700"/>
    <s v="C"/>
    <x v="3"/>
    <x v="2"/>
    <x v="0"/>
    <n v="740"/>
    <n v="540"/>
    <m/>
    <x v="0"/>
  </r>
  <r>
    <x v="141"/>
    <s v="San-H"/>
    <d v="1899-12-30T16:30:00"/>
    <x v="4"/>
    <n v="3"/>
    <n v="9"/>
    <n v="1400"/>
    <s v="Hcp"/>
    <s v="No"/>
    <n v="175"/>
    <n v="6"/>
    <s v="Lady Of Honour"/>
    <s v="LOP"/>
    <n v="6"/>
    <s v="Team Hayes"/>
    <s v="Harry Coffey"/>
    <m/>
    <n v="3"/>
    <n v="56.5"/>
    <n v="56.5"/>
    <m/>
    <n v="3"/>
    <n v="1"/>
    <x v="1"/>
    <n v="4.4000000000000004"/>
    <n v="40"/>
    <n v="12"/>
    <m/>
    <m/>
    <n v="5"/>
    <m/>
    <n v="100"/>
    <s v=""/>
    <n v="-100"/>
    <x v="0"/>
    <s v="G&gt;=6-Dist&lt;1700"/>
    <s v="C"/>
    <x v="3"/>
    <x v="2"/>
    <x v="1"/>
    <s v=""/>
    <n v="-150"/>
    <n v="2"/>
    <x v="1"/>
  </r>
  <r>
    <x v="141"/>
    <s v="San-H"/>
    <d v="1899-12-30T16:30:00"/>
    <x v="4"/>
    <n v="3"/>
    <n v="9"/>
    <n v="1400"/>
    <s v="Hcp"/>
    <s v="No"/>
    <n v="175"/>
    <n v="1"/>
    <s v="Cardinal Gem"/>
    <s v="MOP"/>
    <n v="3.4"/>
    <s v="Grahame Begg"/>
    <s v="Jordan Childs"/>
    <m/>
    <n v="1"/>
    <n v="60"/>
    <n v="60"/>
    <m/>
    <n v="1"/>
    <n v="2"/>
    <x v="2"/>
    <n v="4.5999999999999996"/>
    <n v="40"/>
    <n v="12"/>
    <m/>
    <s v="WON"/>
    <n v="3.1"/>
    <n v="1.4"/>
    <n v="100"/>
    <n v="310"/>
    <n v="210"/>
    <x v="0"/>
    <s v="G&gt;=6-Dist&lt;1700"/>
    <s v="C"/>
    <x v="3"/>
    <x v="2"/>
    <x v="4"/>
    <n v="434"/>
    <n v="294"/>
    <n v="2"/>
    <x v="2"/>
  </r>
  <r>
    <x v="142"/>
    <s v="Gosford"/>
    <d v="1899-12-30T12:25:00"/>
    <x v="2"/>
    <n v="0"/>
    <n v="3"/>
    <n v="1200"/>
    <s v="Hcp"/>
    <n v="72"/>
    <n v="120"/>
    <n v="2"/>
    <s v="Turning"/>
    <s v="OP"/>
    <n v="3.3"/>
    <s v="Kim Waugh"/>
    <s v="Brad Rawiller"/>
    <m/>
    <n v="3"/>
    <n v="59.5"/>
    <n v="59.5"/>
    <m/>
    <n v="4"/>
    <n v="4"/>
    <x v="1"/>
    <n v="4.8"/>
    <n v="20"/>
    <m/>
    <m/>
    <s v="WON"/>
    <n v="5.3"/>
    <n v="1.5"/>
    <n v="100"/>
    <n v="530"/>
    <n v="430"/>
    <x v="1"/>
    <s v="G&lt;6-Dist&lt;1700"/>
    <s v="A"/>
    <x v="4"/>
    <x v="2"/>
    <x v="1"/>
    <n v="795"/>
    <n v="645"/>
    <m/>
    <x v="1"/>
  </r>
  <r>
    <x v="142"/>
    <s v="Gosford"/>
    <d v="1899-12-30T14:45:00"/>
    <x v="2"/>
    <n v="0"/>
    <n v="7"/>
    <n v="1200"/>
    <s v="Hcp"/>
    <m/>
    <n v="200"/>
    <n v="1"/>
    <s v="Think About It"/>
    <s v="M"/>
    <n v="2.8"/>
    <s v="Joseph Pride"/>
    <s v="Sam Clipperton"/>
    <m/>
    <n v="10"/>
    <n v="58"/>
    <n v="58"/>
    <m/>
    <n v="2"/>
    <n v="1"/>
    <x v="2"/>
    <n v="5.26"/>
    <n v="20"/>
    <m/>
    <m/>
    <s v="WON"/>
    <n v="4.4000000000000004"/>
    <n v="1.7"/>
    <n v="100"/>
    <n v="440.00000000000006"/>
    <n v="340.00000000000006"/>
    <x v="1"/>
    <s v="G&lt;6-Dist&lt;1700"/>
    <s v="A"/>
    <x v="4"/>
    <x v="2"/>
    <x v="5"/>
    <n v="748.00000000000011"/>
    <n v="578.00000000000011"/>
    <m/>
    <x v="5"/>
  </r>
  <r>
    <x v="142"/>
    <s v="Gosford"/>
    <d v="1899-12-30T15:25:00"/>
    <x v="2"/>
    <n v="0"/>
    <n v="8"/>
    <n v="1600"/>
    <s v="Hcp"/>
    <m/>
    <n v="500"/>
    <n v="5"/>
    <s v="Palmetto"/>
    <s v="M"/>
    <n v="7.7"/>
    <s v="John Sargent"/>
    <s v="Kerrin McEvoy"/>
    <m/>
    <n v="10"/>
    <n v="53.5"/>
    <n v="53.5"/>
    <m/>
    <m/>
    <n v="1"/>
    <x v="1"/>
    <n v="5.64"/>
    <n v="20"/>
    <m/>
    <m/>
    <s v="WON"/>
    <n v="7.5"/>
    <n v="2.4"/>
    <n v="100"/>
    <n v="750"/>
    <n v="650"/>
    <x v="1"/>
    <s v="G&lt;6-Dist&lt;1700"/>
    <s v="A"/>
    <x v="4"/>
    <x v="2"/>
    <x v="2"/>
    <n v="750"/>
    <n v="650"/>
    <m/>
    <x v="5"/>
  </r>
  <r>
    <x v="142"/>
    <s v="San-H"/>
    <d v="1899-12-30T16:20:00"/>
    <x v="1"/>
    <n v="8"/>
    <n v="8"/>
    <n v="1600"/>
    <s v="Hcp"/>
    <n v="100"/>
    <n v="150"/>
    <n v="3"/>
    <s v="Gunstock"/>
    <s v="M"/>
    <n v="4"/>
    <s v="Mick Price "/>
    <s v="Mark Zahra"/>
    <m/>
    <n v="3"/>
    <n v="58"/>
    <n v="58"/>
    <m/>
    <n v="3"/>
    <n v="1"/>
    <x v="2"/>
    <n v="5"/>
    <n v="30"/>
    <n v="10"/>
    <m/>
    <s v="WON"/>
    <n v="3.4"/>
    <n v="1.6"/>
    <n v="100"/>
    <n v="340"/>
    <n v="240"/>
    <x v="0"/>
    <s v="G&gt;=6-Dist&lt;1700"/>
    <s v="C"/>
    <x v="4"/>
    <x v="2"/>
    <x v="2"/>
    <n v="340"/>
    <n v="240"/>
    <m/>
    <x v="2"/>
  </r>
  <r>
    <x v="142"/>
    <s v="Gosford"/>
    <d v="1899-12-30T16:45:00"/>
    <x v="2"/>
    <n v="0"/>
    <n v="10"/>
    <n v="1200"/>
    <s v="Hcp"/>
    <n v="78"/>
    <n v="150"/>
    <n v="7"/>
    <s v="The Poacher"/>
    <s v="OP"/>
    <n v="5.2"/>
    <s v="Brad Widdup"/>
    <s v="Jason Collett"/>
    <m/>
    <n v="6"/>
    <n v="58"/>
    <n v="58"/>
    <m/>
    <m/>
    <n v="4"/>
    <x v="1"/>
    <n v="4.9000000000000004"/>
    <n v="20"/>
    <m/>
    <m/>
    <m/>
    <n v="5"/>
    <m/>
    <n v="100"/>
    <s v=""/>
    <n v="-100"/>
    <x v="1"/>
    <s v="G&lt;6-Dist&lt;1700"/>
    <s v="A"/>
    <x v="4"/>
    <x v="2"/>
    <x v="2"/>
    <s v=""/>
    <n v="-100"/>
    <m/>
    <x v="5"/>
  </r>
  <r>
    <x v="143"/>
    <s v="Scone"/>
    <d v="1899-12-30T15:10:00"/>
    <x v="2"/>
    <n v="3"/>
    <n v="8"/>
    <n v="1300"/>
    <s v="Hcp"/>
    <m/>
    <n v="160"/>
    <n v="9"/>
    <s v="Opal Ridge"/>
    <s v="M"/>
    <n v="4.4000000000000004"/>
    <s v="Luke Pepper"/>
    <s v="Dylan Gibbons (a0)"/>
    <m/>
    <n v="5"/>
    <n v="54"/>
    <n v="54"/>
    <m/>
    <m/>
    <n v="3"/>
    <x v="1"/>
    <n v="4.78"/>
    <n v="20"/>
    <m/>
    <m/>
    <s v="WON"/>
    <n v="4.4000000000000004"/>
    <n v="1.7"/>
    <n v="100"/>
    <n v="440.00000000000006"/>
    <n v="340.00000000000006"/>
    <x v="1"/>
    <s v="G&lt;6-Dist&lt;1700"/>
    <s v="A"/>
    <x v="4"/>
    <x v="2"/>
    <x v="2"/>
    <n v="440.00000000000006"/>
    <n v="340.00000000000006"/>
    <m/>
    <x v="2"/>
  </r>
  <r>
    <x v="143"/>
    <s v="Scone"/>
    <d v="1899-12-30T15:50:00"/>
    <x v="2"/>
    <n v="3"/>
    <n v="9"/>
    <n v="1400"/>
    <s v="Mares"/>
    <m/>
    <n v="200"/>
    <n v="5"/>
    <s v="Finepoint"/>
    <s v="MOP"/>
    <n v="8.8000000000000007"/>
    <s v="Chris Waller"/>
    <s v="Sam Clipperton"/>
    <m/>
    <n v="7"/>
    <n v="54.5"/>
    <n v="54.5"/>
    <m/>
    <m/>
    <n v="1"/>
    <x v="1"/>
    <n v="4.21"/>
    <n v="20"/>
    <m/>
    <m/>
    <m/>
    <n v="5.5"/>
    <m/>
    <n v="100"/>
    <s v=""/>
    <n v="-100"/>
    <x v="1"/>
    <s v="G&lt;6-Dist&lt;1700"/>
    <s v="A"/>
    <x v="4"/>
    <x v="2"/>
    <x v="2"/>
    <s v=""/>
    <n v="-100"/>
    <m/>
    <x v="5"/>
  </r>
  <r>
    <x v="144"/>
    <s v="ROSEHILL"/>
    <d v="1899-12-30T12:45:00"/>
    <x v="2"/>
    <n v="3"/>
    <n v="4"/>
    <n v="1200"/>
    <s v="Hcp"/>
    <n v="78"/>
    <n v="150"/>
    <n v="6"/>
    <s v="Devil'S Throat"/>
    <s v="OP"/>
    <n v="4.0999999999999996"/>
    <s v="P &amp; P Snowden"/>
    <s v="Reece Jones (a1.5)"/>
    <n v="1.5"/>
    <n v="2"/>
    <n v="58"/>
    <n v="56.5"/>
    <m/>
    <m/>
    <n v="2"/>
    <x v="1"/>
    <n v="4.0999999999999996"/>
    <n v="20"/>
    <n v="100"/>
    <m/>
    <s v="WON"/>
    <n v="4"/>
    <n v="1.5"/>
    <n v="100"/>
    <n v="400"/>
    <n v="300"/>
    <x v="1"/>
    <s v="G&lt;6-Dist&lt;1700"/>
    <s v="A"/>
    <x v="4"/>
    <x v="2"/>
    <x v="2"/>
    <n v="400"/>
    <n v="300"/>
    <m/>
    <x v="2"/>
  </r>
  <r>
    <x v="144"/>
    <s v="Flem"/>
    <d v="1899-12-30T14:10:00"/>
    <x v="3"/>
    <n v="5"/>
    <n v="5"/>
    <n v="2500"/>
    <s v="Hcp"/>
    <n v="84"/>
    <n v="130"/>
    <n v="14"/>
    <s v="Yarrawonga"/>
    <s v="OPM"/>
    <n v="4.4000000000000004"/>
    <s v="Gai Waterhouse "/>
    <s v="Linda Meech"/>
    <m/>
    <n v="8"/>
    <n v="54"/>
    <n v="54"/>
    <m/>
    <n v="1"/>
    <m/>
    <x v="2"/>
    <n v="5"/>
    <n v="35"/>
    <n v="12"/>
    <m/>
    <m/>
    <n v="4.4000000000000004"/>
    <m/>
    <n v="100"/>
    <s v=""/>
    <n v="-100"/>
    <x v="0"/>
    <s v="G&lt;6-Dist&gt;=1700"/>
    <s v="B"/>
    <x v="4"/>
    <x v="2"/>
    <x v="0"/>
    <s v=""/>
    <n v="-200"/>
    <m/>
    <x v="0"/>
  </r>
  <r>
    <x v="144"/>
    <s v="Flem"/>
    <d v="1899-12-30T14:45:00"/>
    <x v="3"/>
    <n v="5"/>
    <n v="6"/>
    <n v="1800"/>
    <s v="Hcp"/>
    <n v="84"/>
    <n v="130"/>
    <n v="4"/>
    <s v="Convener"/>
    <s v="B"/>
    <n v="3"/>
    <s v="Ciaron Maher "/>
    <s v="Blake Shinn"/>
    <m/>
    <n v="12"/>
    <n v="59"/>
    <n v="59"/>
    <m/>
    <n v="2"/>
    <n v="1"/>
    <x v="2"/>
    <n v="4.2"/>
    <n v="40"/>
    <n v="12"/>
    <m/>
    <m/>
    <n v="5"/>
    <m/>
    <n v="100"/>
    <s v=""/>
    <n v="-100"/>
    <x v="0"/>
    <s v="G&lt;6-Dist&gt;=1700"/>
    <s v="B"/>
    <x v="4"/>
    <x v="2"/>
    <x v="2"/>
    <s v=""/>
    <n v="-100"/>
    <m/>
    <x v="4"/>
  </r>
  <r>
    <x v="144"/>
    <s v="ROSEHILL"/>
    <d v="1899-12-30T15:05:00"/>
    <x v="2"/>
    <n v="3"/>
    <n v="8"/>
    <n v="1500"/>
    <s v="Hcp"/>
    <n v="88"/>
    <n v="150"/>
    <n v="12"/>
    <s v="Substantial"/>
    <s v="OP"/>
    <n v="4.0999999999999996"/>
    <s v="P &amp; P Snowden"/>
    <s v="Chad Schofield"/>
    <m/>
    <n v="6"/>
    <n v="56.5"/>
    <n v="56.5"/>
    <m/>
    <m/>
    <n v="4"/>
    <x v="2"/>
    <n v="6.74"/>
    <n v="20"/>
    <m/>
    <m/>
    <m/>
    <n v="4.4000000000000004"/>
    <m/>
    <n v="100"/>
    <s v=""/>
    <n v="-100"/>
    <x v="1"/>
    <s v="G&lt;6-Dist&lt;1700"/>
    <s v="A"/>
    <x v="4"/>
    <x v="2"/>
    <x v="2"/>
    <s v=""/>
    <n v="-100"/>
    <m/>
    <x v="2"/>
  </r>
  <r>
    <x v="144"/>
    <s v="ROSEHILL"/>
    <d v="1899-12-30T15:45:00"/>
    <x v="2"/>
    <n v="3"/>
    <n v="9"/>
    <n v="2000"/>
    <s v="Hcp"/>
    <m/>
    <n v="160"/>
    <n v="10"/>
    <s v="Navajo Peak"/>
    <s v="OP"/>
    <n v="4.8"/>
    <s v="David Payne"/>
    <s v="Reece Jones (a0)"/>
    <m/>
    <n v="1"/>
    <n v="54"/>
    <n v="54"/>
    <m/>
    <n v="4"/>
    <n v="1"/>
    <x v="1"/>
    <n v="2.73"/>
    <n v="30"/>
    <m/>
    <m/>
    <s v="2nd"/>
    <n v="5"/>
    <n v="1.7"/>
    <n v="100"/>
    <s v=""/>
    <n v="-100"/>
    <x v="1"/>
    <s v="G&lt;6-Dist&gt;=1700"/>
    <s v="B"/>
    <x v="4"/>
    <x v="2"/>
    <x v="2"/>
    <s v=""/>
    <n v="-100"/>
    <m/>
    <x v="3"/>
  </r>
  <r>
    <x v="145"/>
    <s v="San-H"/>
    <d v="1899-12-30T13:00:00"/>
    <x v="4"/>
    <n v="0"/>
    <n v="3"/>
    <n v="1600"/>
    <s v="Mares"/>
    <n v="78"/>
    <n v="130"/>
    <n v="9"/>
    <s v="Pitchanun"/>
    <s v="MOP"/>
    <n v="13"/>
    <s v="Danny O'Brien"/>
    <s v="Jye McNeil"/>
    <m/>
    <n v="9"/>
    <n v="55"/>
    <n v="55"/>
    <m/>
    <n v="4"/>
    <n v="5"/>
    <x v="2"/>
    <n v="5"/>
    <n v="35"/>
    <n v="10"/>
    <m/>
    <s v="WON"/>
    <n v="13.9"/>
    <n v="3.7"/>
    <n v="100"/>
    <n v="1390"/>
    <n v="1290"/>
    <x v="0"/>
    <s v="G&gt;=6-Dist&lt;1700"/>
    <s v="C"/>
    <x v="4"/>
    <x v="2"/>
    <x v="2"/>
    <n v="1390"/>
    <n v="1290"/>
    <m/>
    <x v="6"/>
  </r>
  <r>
    <x v="145"/>
    <s v="San-H"/>
    <d v="1899-12-30T14:45:00"/>
    <x v="4"/>
    <n v="0"/>
    <n v="6"/>
    <n v="1000"/>
    <s v="Hcp"/>
    <s v="No"/>
    <n v="175"/>
    <n v="6"/>
    <s v="Invincible Caviar"/>
    <s v="LOP"/>
    <n v="4"/>
    <s v="Peter G Moody"/>
    <s v="Linda Meech"/>
    <m/>
    <n v="2"/>
    <n v="54"/>
    <n v="54"/>
    <m/>
    <n v="3"/>
    <m/>
    <x v="2"/>
    <n v="5"/>
    <n v="35"/>
    <n v="8"/>
    <m/>
    <m/>
    <n v="8"/>
    <m/>
    <n v="100"/>
    <s v=""/>
    <n v="-100"/>
    <x v="0"/>
    <s v="G&gt;=6-Dist&lt;1700"/>
    <s v="C"/>
    <x v="4"/>
    <x v="2"/>
    <x v="2"/>
    <s v=""/>
    <n v="-100"/>
    <m/>
    <x v="2"/>
  </r>
  <r>
    <x v="145"/>
    <s v="Randwick"/>
    <d v="1899-12-30T15:45:00"/>
    <x v="2"/>
    <n v="0"/>
    <n v="9"/>
    <n v="1400"/>
    <s v="Hcp"/>
    <m/>
    <n v="150"/>
    <n v="14"/>
    <s v="Democracy Manifest"/>
    <s v="M"/>
    <n v="5.0999999999999996"/>
    <s v="Chris Waller"/>
    <s v="Kerrin McEvoy"/>
    <m/>
    <n v="3"/>
    <n v="53.5"/>
    <n v="53.5"/>
    <m/>
    <n v="3"/>
    <n v="4"/>
    <x v="1"/>
    <n v="6.17"/>
    <n v="20"/>
    <m/>
    <m/>
    <m/>
    <n v="4.4000000000000004"/>
    <m/>
    <n v="100"/>
    <s v=""/>
    <n v="-100"/>
    <x v="1"/>
    <s v="G&lt;6-Dist&lt;1700"/>
    <s v="A"/>
    <x v="4"/>
    <x v="2"/>
    <x v="2"/>
    <s v=""/>
    <n v="-100"/>
    <m/>
    <x v="5"/>
  </r>
  <r>
    <x v="145"/>
    <s v="San-H"/>
    <d v="1899-12-30T16:05:00"/>
    <x v="4"/>
    <n v="0"/>
    <n v="8"/>
    <n v="1600"/>
    <s v="Hcp"/>
    <n v="84"/>
    <n v="130"/>
    <n v="5"/>
    <s v="French Emperor"/>
    <s v="MOP"/>
    <n v="5.8"/>
    <s v="Mick Price "/>
    <s v="Tom Stockdale (a1.5)"/>
    <n v="1.5"/>
    <n v="12"/>
    <n v="59"/>
    <n v="57.5"/>
    <m/>
    <n v="2"/>
    <n v="4"/>
    <x v="2"/>
    <n v="5"/>
    <n v="35"/>
    <n v="16"/>
    <m/>
    <s v="2nd"/>
    <n v="8.5"/>
    <n v="2.8"/>
    <n v="100"/>
    <s v=""/>
    <n v="-100"/>
    <x v="0"/>
    <s v="G&gt;=6-Dist&lt;1700"/>
    <s v="C"/>
    <x v="4"/>
    <x v="2"/>
    <x v="2"/>
    <s v=""/>
    <n v="-100"/>
    <m/>
    <x v="6"/>
  </r>
  <r>
    <x v="145"/>
    <s v="Randwick"/>
    <d v="1899-12-30T16:25:00"/>
    <x v="2"/>
    <n v="0"/>
    <n v="10"/>
    <n v="1300"/>
    <s v="Hcp"/>
    <n v="78"/>
    <n v="150"/>
    <n v="13"/>
    <s v="Shipshape"/>
    <s v="OP"/>
    <n v="2.4"/>
    <s v="James Cummings"/>
    <s v="Zac Lloyd (a1.5)"/>
    <n v="1.5"/>
    <n v="8"/>
    <n v="55"/>
    <n v="53.5"/>
    <m/>
    <m/>
    <m/>
    <x v="2"/>
    <n v="5.25"/>
    <n v="20"/>
    <m/>
    <m/>
    <m/>
    <n v="3"/>
    <m/>
    <n v="100"/>
    <s v=""/>
    <n v="-100"/>
    <x v="1"/>
    <s v="G&lt;6-Dist&lt;1700"/>
    <s v="A"/>
    <x v="4"/>
    <x v="2"/>
    <x v="5"/>
    <s v=""/>
    <n v="-170"/>
    <m/>
    <x v="5"/>
  </r>
  <r>
    <x v="146"/>
    <s v="ROSEHILL"/>
    <d v="1899-12-30T13:55:00"/>
    <x v="2"/>
    <n v="6"/>
    <n v="6"/>
    <n v="2400"/>
    <s v="Hcp"/>
    <m/>
    <n v="160"/>
    <n v="5"/>
    <s v="Herman Hesse"/>
    <s v="OP"/>
    <n v="4.8"/>
    <s v="Maher &amp; Eustace"/>
    <s v="Dylan Gibbons (a0)"/>
    <m/>
    <n v="4"/>
    <n v="54"/>
    <n v="54"/>
    <m/>
    <n v="5"/>
    <n v="4"/>
    <x v="1"/>
    <n v="3.47"/>
    <n v="20"/>
    <m/>
    <m/>
    <m/>
    <n v="4.2"/>
    <m/>
    <n v="100"/>
    <s v=""/>
    <n v="-100"/>
    <x v="1"/>
    <s v="G&lt;6-Dist&gt;=1700"/>
    <s v="B"/>
    <x v="5"/>
    <x v="2"/>
    <x v="2"/>
    <s v=""/>
    <n v="-100"/>
    <m/>
    <x v="2"/>
  </r>
  <r>
    <x v="146"/>
    <s v="ROSEHILL"/>
    <d v="1899-12-30T14:30:00"/>
    <x v="2"/>
    <n v="6"/>
    <n v="7"/>
    <n v="1200"/>
    <s v="Hcp"/>
    <n v="78"/>
    <n v="150"/>
    <n v="3"/>
    <s v="Devil'S Throat"/>
    <s v="M"/>
    <n v="3.5"/>
    <s v="P &amp; P Snowden"/>
    <s v="Reece Jones (a1.5)"/>
    <n v="1.5"/>
    <n v="5"/>
    <n v="60"/>
    <n v="58.5"/>
    <m/>
    <n v="1"/>
    <n v="3"/>
    <x v="1"/>
    <n v="3.43"/>
    <n v="20"/>
    <m/>
    <m/>
    <s v="WON"/>
    <n v="3.9"/>
    <n v="1.5"/>
    <n v="100"/>
    <n v="390"/>
    <n v="290"/>
    <x v="1"/>
    <s v="G&lt;6-Dist&lt;1700"/>
    <s v="A"/>
    <x v="5"/>
    <x v="2"/>
    <x v="1"/>
    <n v="585"/>
    <n v="435"/>
    <m/>
    <x v="1"/>
  </r>
  <r>
    <x v="146"/>
    <s v="ROSEHILL"/>
    <d v="1899-12-30T15:40:00"/>
    <x v="2"/>
    <n v="6"/>
    <n v="9"/>
    <n v="1500"/>
    <s v="Hcp"/>
    <n v="78"/>
    <n v="150"/>
    <n v="5"/>
    <s v="I'Ve Bean Tryin'"/>
    <s v="M"/>
    <n v="5.7"/>
    <s v="Matthew Kelley"/>
    <s v="Dylan Gibbons (a1.5)"/>
    <n v="1.5"/>
    <n v="10"/>
    <n v="60"/>
    <n v="58.5"/>
    <m/>
    <n v="2"/>
    <n v="2"/>
    <x v="1"/>
    <n v="3.79"/>
    <n v="20"/>
    <m/>
    <m/>
    <m/>
    <n v="6.5"/>
    <m/>
    <n v="100"/>
    <s v=""/>
    <n v="-100"/>
    <x v="1"/>
    <s v="G&lt;6-Dist&lt;1700"/>
    <s v="A"/>
    <x v="5"/>
    <x v="2"/>
    <x v="2"/>
    <s v=""/>
    <n v="-100"/>
    <m/>
    <x v="5"/>
  </r>
  <r>
    <x v="146"/>
    <s v="Flem"/>
    <d v="1899-12-30T16:00:00"/>
    <x v="4"/>
    <n v="8"/>
    <n v="8"/>
    <n v="1400"/>
    <s v="Hcp"/>
    <s v="No"/>
    <n v="150"/>
    <n v="1"/>
    <s v="King Magnus"/>
    <s v="MOP"/>
    <n v="6.8"/>
    <s v="Robbie Griffiths "/>
    <s v="Tom Stockdale (a1.5)"/>
    <n v="1.5"/>
    <n v="9"/>
    <n v="60"/>
    <n v="58.5"/>
    <m/>
    <n v="2"/>
    <n v="1"/>
    <x v="1"/>
    <n v="4.5999999999999996"/>
    <n v="40"/>
    <n v="13"/>
    <m/>
    <s v="WON"/>
    <n v="7.5"/>
    <n v="2.6"/>
    <n v="100"/>
    <n v="750"/>
    <n v="650"/>
    <x v="0"/>
    <s v="G&gt;=6-Dist&lt;1700"/>
    <s v="C"/>
    <x v="5"/>
    <x v="2"/>
    <x v="4"/>
    <n v="1050"/>
    <n v="910"/>
    <n v="2"/>
    <x v="5"/>
  </r>
  <r>
    <x v="146"/>
    <s v="Flem"/>
    <d v="1899-12-30T16:00:00"/>
    <x v="4"/>
    <n v="8"/>
    <n v="8"/>
    <n v="1400"/>
    <s v="Hcp"/>
    <s v="No"/>
    <n v="150"/>
    <n v="6"/>
    <s v="It'Sourtime"/>
    <s v="MOP"/>
    <n v="4.5"/>
    <s v="Danny O'Brien"/>
    <s v="Jye McNeil"/>
    <m/>
    <n v="6"/>
    <n v="56"/>
    <n v="56"/>
    <m/>
    <n v="1"/>
    <n v="4"/>
    <x v="2"/>
    <n v="5"/>
    <n v="35"/>
    <n v="13"/>
    <m/>
    <m/>
    <n v="5"/>
    <m/>
    <n v="100"/>
    <s v=""/>
    <n v="-100"/>
    <x v="0"/>
    <s v="G&gt;=6-Dist&lt;1700"/>
    <s v="C"/>
    <x v="5"/>
    <x v="2"/>
    <x v="2"/>
    <s v=""/>
    <n v="-100"/>
    <n v="2"/>
    <x v="2"/>
  </r>
  <r>
    <x v="147"/>
    <s v="Randwick"/>
    <d v="1899-12-30T12:45:00"/>
    <x v="2"/>
    <n v="3"/>
    <n v="4"/>
    <n v="1200"/>
    <s v="Hcp"/>
    <n v="78"/>
    <n v="150"/>
    <n v="2"/>
    <s v="Iowna Merc"/>
    <s v="OP"/>
    <n v="3.5"/>
    <s v="Bjorn Baker"/>
    <s v="Dylan Gibbons (a1.5)"/>
    <n v="1.5"/>
    <n v="6"/>
    <n v="58"/>
    <n v="56.5"/>
    <m/>
    <n v="1"/>
    <n v="1"/>
    <x v="1"/>
    <n v="3.6"/>
    <n v="20"/>
    <m/>
    <m/>
    <s v="WON"/>
    <n v="3.4"/>
    <n v="1.3"/>
    <n v="100"/>
    <n v="340"/>
    <n v="240"/>
    <x v="1"/>
    <s v="G&lt;6-Dist&lt;1700"/>
    <s v="A"/>
    <x v="5"/>
    <x v="2"/>
    <x v="1"/>
    <n v="510"/>
    <n v="360"/>
    <m/>
    <x v="1"/>
  </r>
  <r>
    <x v="147"/>
    <s v="San-H"/>
    <d v="1899-12-30T14:10:00"/>
    <x v="1"/>
    <n v="5"/>
    <n v="5"/>
    <n v="1000"/>
    <s v="Hcp"/>
    <n v="100"/>
    <n v="150"/>
    <n v="5"/>
    <s v="Starry Legend"/>
    <s v="OPL"/>
    <n v="5.5"/>
    <s v="Dan O'Sullivan"/>
    <s v="Declan Bates"/>
    <m/>
    <n v="7"/>
    <n v="53"/>
    <n v="53"/>
    <m/>
    <n v="1"/>
    <n v="2"/>
    <x v="1"/>
    <n v="4"/>
    <n v="45"/>
    <n v="7"/>
    <m/>
    <s v="WON"/>
    <n v="4.4000000000000004"/>
    <n v="2.2999999999999998"/>
    <n v="100"/>
    <n v="440.00000000000006"/>
    <n v="340.00000000000006"/>
    <x v="0"/>
    <s v="G&gt;=6-Dist&lt;1700"/>
    <s v="C"/>
    <x v="5"/>
    <x v="2"/>
    <x v="1"/>
    <n v="660"/>
    <n v="510"/>
    <m/>
    <x v="1"/>
  </r>
  <r>
    <x v="147"/>
    <s v="Randwick"/>
    <d v="1899-12-30T17:20:00"/>
    <x v="2"/>
    <n v="3"/>
    <n v="10"/>
    <n v="1400"/>
    <s v="Hcp"/>
    <n v="78"/>
    <n v="150"/>
    <n v="10"/>
    <s v="Crafty Eagle"/>
    <s v="OPM"/>
    <n v="2.8"/>
    <s v="John Thompson"/>
    <s v="Keagan Latham"/>
    <m/>
    <n v="1"/>
    <n v="58.5"/>
    <n v="58.5"/>
    <m/>
    <n v="2"/>
    <m/>
    <x v="2"/>
    <n v="4.99"/>
    <n v="20"/>
    <m/>
    <m/>
    <m/>
    <n v="2.8"/>
    <m/>
    <n v="100"/>
    <s v=""/>
    <n v="-100"/>
    <x v="1"/>
    <s v="G&lt;6-Dist&lt;1700"/>
    <s v="A"/>
    <x v="5"/>
    <x v="2"/>
    <x v="5"/>
    <s v=""/>
    <n v="-170"/>
    <m/>
    <x v="5"/>
  </r>
  <r>
    <x v="148"/>
    <s v="ROSEHILL"/>
    <d v="1899-12-30T11:35:00"/>
    <x v="2"/>
    <n v="0"/>
    <n v="2"/>
    <n v="1500"/>
    <s v="Hcp"/>
    <n v="72"/>
    <n v="120"/>
    <n v="13"/>
    <s v="Sweet Mercy"/>
    <s v="M"/>
    <n v="5"/>
    <s v="David Payne"/>
    <s v="Dylan Gibbons (a1.5)"/>
    <n v="1.5"/>
    <n v="2"/>
    <n v="57"/>
    <n v="55.5"/>
    <m/>
    <n v="3"/>
    <n v="3"/>
    <x v="1"/>
    <n v="6.6"/>
    <n v="20"/>
    <m/>
    <m/>
    <m/>
    <n v="5"/>
    <m/>
    <n v="100"/>
    <s v=""/>
    <n v="-100"/>
    <x v="1"/>
    <s v="G&lt;6-Dist&lt;1700"/>
    <s v="A"/>
    <x v="5"/>
    <x v="2"/>
    <x v="2"/>
    <s v=""/>
    <n v="-100"/>
    <m/>
    <x v="5"/>
  </r>
  <r>
    <x v="148"/>
    <s v="Flem"/>
    <d v="1899-12-30T13:35:00"/>
    <x v="2"/>
    <n v="11"/>
    <n v="4"/>
    <n v="1100"/>
    <s v="Hcp"/>
    <s v="No"/>
    <n v="150"/>
    <n v="3"/>
    <s v="Zac De Boss"/>
    <s v="OP"/>
    <n v="6"/>
    <s v="Simon Zahra"/>
    <s v="Matt Cartwright (a0)"/>
    <m/>
    <n v="7"/>
    <n v="54"/>
    <n v="54"/>
    <m/>
    <n v="2"/>
    <n v="4"/>
    <x v="1"/>
    <n v="3.5"/>
    <n v="45"/>
    <n v="7"/>
    <m/>
    <s v="Ntd"/>
    <n v="5"/>
    <m/>
    <n v="100"/>
    <s v=""/>
    <n v="-100"/>
    <x v="0"/>
    <s v="G&lt;6-Dist&lt;1700"/>
    <s v="A"/>
    <x v="5"/>
    <x v="2"/>
    <x v="2"/>
    <s v=""/>
    <n v="-100"/>
    <n v="2"/>
    <x v="5"/>
  </r>
  <r>
    <x v="148"/>
    <s v="Flem"/>
    <d v="1899-12-30T13:35:00"/>
    <x v="2"/>
    <n v="11"/>
    <n v="4"/>
    <n v="1100"/>
    <s v="Hcp"/>
    <s v="No"/>
    <n v="150"/>
    <n v="7"/>
    <s v="Sigh"/>
    <s v="M"/>
    <n v="2.7"/>
    <s v="Peter G Moody"/>
    <s v="Carleen Hefel (a0)"/>
    <m/>
    <n v="2"/>
    <n v="54"/>
    <n v="54"/>
    <m/>
    <n v="1"/>
    <n v="2"/>
    <x v="2"/>
    <n v="5.5"/>
    <n v="30"/>
    <n v="7"/>
    <m/>
    <s v="WON"/>
    <n v="2.7"/>
    <n v="1.7"/>
    <n v="100"/>
    <n v="270"/>
    <n v="170"/>
    <x v="0"/>
    <s v="G&lt;6-Dist&lt;1700"/>
    <s v="A"/>
    <x v="5"/>
    <x v="2"/>
    <x v="2"/>
    <n v="270"/>
    <n v="170"/>
    <n v="2"/>
    <x v="4"/>
  </r>
  <r>
    <x v="148"/>
    <s v="Flem"/>
    <d v="1899-12-30T14:10:00"/>
    <x v="2"/>
    <n v="11"/>
    <n v="5"/>
    <n v="1420"/>
    <s v="Mares"/>
    <n v="90"/>
    <n v="150"/>
    <n v="4"/>
    <s v="Seonee"/>
    <s v="OPM"/>
    <n v="5.5"/>
    <s v="Patrick Payne"/>
    <s v="Billy Egan"/>
    <m/>
    <n v="1"/>
    <n v="57.5"/>
    <n v="57.5"/>
    <m/>
    <n v="2"/>
    <n v="5"/>
    <x v="1"/>
    <n v="4.5999999999999996"/>
    <n v="40"/>
    <n v="10"/>
    <m/>
    <s v="WON"/>
    <n v="5.5"/>
    <n v="1.7"/>
    <n v="100"/>
    <n v="550"/>
    <n v="450"/>
    <x v="0"/>
    <s v="G&lt;6-Dist&lt;1700"/>
    <s v="A"/>
    <x v="5"/>
    <x v="2"/>
    <x v="4"/>
    <n v="770"/>
    <n v="630"/>
    <n v="2"/>
    <x v="5"/>
  </r>
  <r>
    <x v="148"/>
    <s v="Flem"/>
    <d v="1899-12-30T14:10:00"/>
    <x v="2"/>
    <n v="11"/>
    <n v="5"/>
    <n v="1420"/>
    <s v="Mares"/>
    <n v="90"/>
    <n v="150"/>
    <n v="2"/>
    <s v="Party For One"/>
    <s v="MOP"/>
    <n v="2.7"/>
    <s v="Mick Price "/>
    <s v="Blake Shinn"/>
    <m/>
    <n v="10"/>
    <n v="59.5"/>
    <n v="59.5"/>
    <m/>
    <n v="1"/>
    <n v="1"/>
    <x v="2"/>
    <n v="4.8"/>
    <n v="40"/>
    <n v="10"/>
    <m/>
    <m/>
    <n v="3.7"/>
    <m/>
    <n v="100"/>
    <s v=""/>
    <n v="-100"/>
    <x v="0"/>
    <s v="G&lt;6-Dist&lt;1700"/>
    <s v="A"/>
    <x v="5"/>
    <x v="2"/>
    <x v="1"/>
    <s v=""/>
    <n v="-150"/>
    <n v="2"/>
    <x v="7"/>
  </r>
  <r>
    <x v="148"/>
    <s v="Flem"/>
    <d v="1899-12-30T14:45:00"/>
    <x v="2"/>
    <n v="11"/>
    <n v="6"/>
    <n v="1420"/>
    <s v="Hcp"/>
    <s v="No"/>
    <n v="150"/>
    <n v="11"/>
    <s v="Monarch Of Egypt"/>
    <s v="OPM"/>
    <n v="4.2"/>
    <s v="Team Hayes"/>
    <s v="Harry Coffey"/>
    <m/>
    <n v="3"/>
    <n v="54"/>
    <n v="54"/>
    <m/>
    <n v="1"/>
    <n v="1"/>
    <x v="1"/>
    <n v="4.8"/>
    <n v="40"/>
    <n v="10"/>
    <m/>
    <m/>
    <n v="3.2"/>
    <m/>
    <n v="100"/>
    <s v=""/>
    <n v="-100"/>
    <x v="0"/>
    <s v="G&lt;6-Dist&lt;1700"/>
    <s v="A"/>
    <x v="5"/>
    <x v="2"/>
    <x v="4"/>
    <s v=""/>
    <n v="-140"/>
    <n v="2"/>
    <x v="2"/>
  </r>
  <r>
    <x v="148"/>
    <s v="Flem"/>
    <d v="1899-12-30T14:45:00"/>
    <x v="2"/>
    <n v="11"/>
    <n v="6"/>
    <n v="1420"/>
    <s v="Hcp"/>
    <s v="No"/>
    <n v="150"/>
    <n v="10"/>
    <s v="Wicklow Town"/>
    <s v="OP"/>
    <n v="12"/>
    <s v="Julie Scott"/>
    <s v="Billy Egan"/>
    <m/>
    <n v="8"/>
    <n v="54"/>
    <n v="54"/>
    <m/>
    <n v="5"/>
    <m/>
    <x v="2"/>
    <n v="5.2"/>
    <n v="35"/>
    <n v="10"/>
    <m/>
    <m/>
    <n v="19"/>
    <m/>
    <n v="100"/>
    <s v=""/>
    <n v="-100"/>
    <x v="0"/>
    <s v="G&lt;6-Dist&lt;1700"/>
    <s v="A"/>
    <x v="5"/>
    <x v="2"/>
    <x v="2"/>
    <s v=""/>
    <n v="-100"/>
    <n v="2"/>
    <x v="6"/>
  </r>
  <r>
    <x v="148"/>
    <s v="ROSEHILL"/>
    <d v="1899-12-30T15:05:00"/>
    <x v="2"/>
    <n v="0"/>
    <n v="8"/>
    <n v="1300"/>
    <s v="Mares"/>
    <n v="78"/>
    <n v="150"/>
    <n v="3"/>
    <s v="Mirra View"/>
    <s v="OPM"/>
    <n v="6.8"/>
    <s v="P &amp; P Snowden"/>
    <s v="Reece Jones (a0)"/>
    <m/>
    <n v="3"/>
    <n v="58.5"/>
    <n v="58.5"/>
    <m/>
    <n v="1"/>
    <n v="2"/>
    <x v="1"/>
    <n v="4.75"/>
    <n v="20"/>
    <m/>
    <m/>
    <m/>
    <n v="4.5999999999999996"/>
    <m/>
    <n v="100"/>
    <s v=""/>
    <n v="-100"/>
    <x v="1"/>
    <s v="G&lt;6-Dist&lt;1700"/>
    <s v="A"/>
    <x v="5"/>
    <x v="2"/>
    <x v="2"/>
    <s v=""/>
    <n v="-100"/>
    <m/>
    <x v="5"/>
  </r>
  <r>
    <x v="148"/>
    <s v="Flem"/>
    <d v="1899-12-30T16:33:00"/>
    <x v="2"/>
    <n v="11"/>
    <n v="9"/>
    <n v="1100"/>
    <s v="3yo"/>
    <s v="3yo"/>
    <n v="150"/>
    <n v="5"/>
    <s v="Who Dares"/>
    <s v="OP"/>
    <n v="3.8"/>
    <s v="Pat Carey"/>
    <s v="Wiremu Pinn (a2)"/>
    <n v="2"/>
    <n v="11"/>
    <n v="57"/>
    <n v="55"/>
    <m/>
    <m/>
    <m/>
    <x v="1"/>
    <m/>
    <m/>
    <n v="13"/>
    <m/>
    <m/>
    <n v="4.2"/>
    <m/>
    <n v="100"/>
    <s v=""/>
    <n v="-100"/>
    <x v="0"/>
    <s v="G&lt;6-Dist&lt;1700"/>
    <s v="A"/>
    <x v="5"/>
    <x v="2"/>
    <x v="2"/>
    <s v=""/>
    <n v="-100"/>
    <m/>
    <x v="2"/>
  </r>
  <r>
    <x v="149"/>
    <s v="Randwick"/>
    <d v="1899-12-30T12:10:00"/>
    <x v="2"/>
    <n v="6"/>
    <n v="3"/>
    <n v="2600"/>
    <s v="Hcp"/>
    <n v="90"/>
    <n v="150"/>
    <n v="7"/>
    <s v="Wahine Toa"/>
    <s v="OP"/>
    <n v="2.25"/>
    <s v="Maher &amp; Eustace"/>
    <s v="Zac Lloyd (a1.5)"/>
    <n v="1.5"/>
    <n v="6"/>
    <n v="52.5"/>
    <n v="51"/>
    <m/>
    <n v="3"/>
    <n v="2"/>
    <x v="1"/>
    <n v="2.86"/>
    <n v="30"/>
    <n v="140"/>
    <m/>
    <s v="2nd"/>
    <n v="3.2"/>
    <n v="1.9"/>
    <n v="100"/>
    <s v=""/>
    <n v="-100"/>
    <x v="1"/>
    <s v="G&lt;6-Dist&gt;=1700"/>
    <s v="B"/>
    <x v="5"/>
    <x v="2"/>
    <x v="1"/>
    <s v=""/>
    <n v="-150"/>
    <m/>
    <x v="1"/>
  </r>
  <r>
    <x v="149"/>
    <s v="Randwick"/>
    <d v="1899-12-30T15:05:00"/>
    <x v="2"/>
    <n v="6"/>
    <n v="8"/>
    <n v="1400"/>
    <s v="Hcp"/>
    <m/>
    <n v="160"/>
    <n v="10"/>
    <s v="Ucalledit"/>
    <s v="OP"/>
    <n v="8.8000000000000007"/>
    <s v="Kris Lees"/>
    <s v="Danny Beasley"/>
    <m/>
    <n v="4"/>
    <n v="55"/>
    <n v="55"/>
    <m/>
    <m/>
    <n v="2"/>
    <x v="1"/>
    <n v="4.7300000000000004"/>
    <n v="30"/>
    <n v="120"/>
    <m/>
    <s v="WON"/>
    <n v="10.7"/>
    <n v="3.5"/>
    <n v="100"/>
    <n v="1070"/>
    <n v="970"/>
    <x v="1"/>
    <s v="G&lt;6-Dist&lt;1700"/>
    <s v="A"/>
    <x v="5"/>
    <x v="2"/>
    <x v="2"/>
    <n v="1070"/>
    <n v="970"/>
    <m/>
    <x v="5"/>
  </r>
  <r>
    <x v="149"/>
    <s v="Cau"/>
    <d v="1899-12-30T15:25:00"/>
    <x v="4"/>
    <n v="0"/>
    <n v="7"/>
    <n v="1100"/>
    <s v="Mares"/>
    <n v="84"/>
    <n v="130"/>
    <n v="8"/>
    <s v="Viviane"/>
    <s v="OP"/>
    <n v="7.9"/>
    <s v="Mathew Ellerton"/>
    <s v="Laura Lafferty (a3)"/>
    <n v="3"/>
    <n v="9"/>
    <n v="54.5"/>
    <n v="51.5"/>
    <m/>
    <n v="3"/>
    <n v="5"/>
    <x v="2"/>
    <n v="4.8"/>
    <n v="35"/>
    <n v="10"/>
    <m/>
    <s v="WON"/>
    <n v="8.3000000000000007"/>
    <n v="2.5"/>
    <n v="100"/>
    <n v="830.00000000000011"/>
    <n v="730.00000000000011"/>
    <x v="0"/>
    <s v="G&gt;=6-Dist&lt;1700"/>
    <s v="C"/>
    <x v="5"/>
    <x v="2"/>
    <x v="2"/>
    <n v="830.00000000000011"/>
    <n v="730.00000000000011"/>
    <m/>
    <x v="6"/>
  </r>
  <r>
    <x v="149"/>
    <s v="Cau"/>
    <d v="1899-12-30T16:33:00"/>
    <x v="4"/>
    <n v="0"/>
    <n v="9"/>
    <n v="1200"/>
    <s v="Hcp"/>
    <n v="84"/>
    <n v="130"/>
    <n v="9"/>
    <s v="Prowling"/>
    <s v="OPM"/>
    <n v="4.8"/>
    <s v="Greg Eurell"/>
    <s v="Ben Melham"/>
    <m/>
    <n v="1"/>
    <n v="57.5"/>
    <n v="57.5"/>
    <m/>
    <n v="1"/>
    <n v="4"/>
    <x v="2"/>
    <n v="5"/>
    <n v="35"/>
    <n v="13"/>
    <m/>
    <s v="3rd"/>
    <n v="4.2"/>
    <n v="1.7"/>
    <n v="100"/>
    <s v=""/>
    <n v="-100"/>
    <x v="0"/>
    <s v="G&gt;=6-Dist&lt;1700"/>
    <s v="C"/>
    <x v="5"/>
    <x v="2"/>
    <x v="2"/>
    <s v=""/>
    <n v="-100"/>
    <m/>
    <x v="3"/>
  </r>
  <r>
    <x v="150"/>
    <s v="Flem"/>
    <d v="1899-12-30T12:25:00"/>
    <x v="3"/>
    <n v="0"/>
    <n v="2"/>
    <n v="1400"/>
    <s v="Mares"/>
    <s v="No"/>
    <n v="150"/>
    <n v="1"/>
    <s v="Seonee"/>
    <s v="OP"/>
    <n v="4"/>
    <s v="Patrick Payne"/>
    <s v="Billy Egan"/>
    <m/>
    <n v="6"/>
    <n v="60"/>
    <n v="60"/>
    <m/>
    <n v="1"/>
    <n v="1"/>
    <x v="1"/>
    <n v="4"/>
    <n v="45"/>
    <n v="10"/>
    <m/>
    <s v="WON"/>
    <n v="4.2"/>
    <n v="1.6"/>
    <n v="100"/>
    <n v="420"/>
    <n v="320"/>
    <x v="0"/>
    <s v="G&lt;6-Dist&lt;1700"/>
    <s v="A"/>
    <x v="6"/>
    <x v="2"/>
    <x v="4"/>
    <n v="588"/>
    <n v="448"/>
    <n v="2"/>
    <x v="2"/>
  </r>
  <r>
    <x v="150"/>
    <s v="Flem"/>
    <d v="1899-12-30T12:25:00"/>
    <x v="3"/>
    <n v="0"/>
    <n v="2"/>
    <n v="1400"/>
    <s v="Mares"/>
    <s v="No"/>
    <n v="150"/>
    <n v="8"/>
    <s v="Dazzling Lucy"/>
    <s v="OPM"/>
    <n v="6.8"/>
    <s v="Tony Noonan"/>
    <s v="Beau Mertens"/>
    <m/>
    <n v="3"/>
    <n v="55"/>
    <n v="55"/>
    <m/>
    <n v="3"/>
    <n v="3"/>
    <x v="2"/>
    <n v="5.5"/>
    <n v="30"/>
    <n v="10"/>
    <m/>
    <s v="3rd"/>
    <n v="6"/>
    <m/>
    <n v="100"/>
    <s v=""/>
    <n v="-100"/>
    <x v="0"/>
    <s v="G&lt;6-Dist&lt;1700"/>
    <s v="A"/>
    <x v="6"/>
    <x v="2"/>
    <x v="1"/>
    <s v=""/>
    <n v="-150"/>
    <n v="2"/>
    <x v="8"/>
  </r>
  <r>
    <x v="150"/>
    <s v="Flem"/>
    <d v="1899-12-30T13:35:00"/>
    <x v="3"/>
    <n v="0"/>
    <n v="4"/>
    <n v="2600"/>
    <s v="Hcp"/>
    <s v="No"/>
    <n v="150"/>
    <n v="8"/>
    <s v="Irish Butterfly"/>
    <s v="OPL"/>
    <n v="5.8"/>
    <s v="Henry Dwyer"/>
    <s v="Jye McNeil"/>
    <m/>
    <n v="11"/>
    <n v="54"/>
    <n v="54"/>
    <m/>
    <n v="1"/>
    <n v="5"/>
    <x v="1"/>
    <n v="4.5999999999999996"/>
    <n v="40"/>
    <n v="11"/>
    <m/>
    <m/>
    <n v="5"/>
    <m/>
    <n v="100"/>
    <s v=""/>
    <n v="-100"/>
    <x v="0"/>
    <s v="G&lt;6-Dist&gt;=1700"/>
    <s v="B"/>
    <x v="6"/>
    <x v="2"/>
    <x v="1"/>
    <s v=""/>
    <n v="-150"/>
    <m/>
    <x v="8"/>
  </r>
  <r>
    <x v="150"/>
    <s v="ROSEHILL"/>
    <d v="1899-12-30T14:35:00"/>
    <x v="2"/>
    <n v="4"/>
    <n v="7"/>
    <n v="2400"/>
    <s v="Hcp"/>
    <n v="78"/>
    <n v="150"/>
    <n v="2"/>
    <s v="Fawkner Park"/>
    <s v="M"/>
    <n v="2.7"/>
    <s v="Annabel Neasham"/>
    <s v="Dylan Gibbons (a1.5)"/>
    <n v="1.5"/>
    <n v="10"/>
    <n v="61.5"/>
    <n v="60"/>
    <m/>
    <n v="1"/>
    <n v="1"/>
    <x v="2"/>
    <n v="5.9"/>
    <n v="20"/>
    <m/>
    <m/>
    <s v="WON"/>
    <n v="2.9"/>
    <n v="1.3"/>
    <n v="100"/>
    <n v="290"/>
    <n v="190"/>
    <x v="1"/>
    <s v="G&lt;6-Dist&gt;=1700"/>
    <s v="B"/>
    <x v="6"/>
    <x v="2"/>
    <x v="3"/>
    <n v="348"/>
    <n v="228"/>
    <m/>
    <x v="4"/>
  </r>
  <r>
    <x v="151"/>
    <s v="Randwick"/>
    <d v="1899-12-30T12:45:00"/>
    <x v="2"/>
    <n v="9"/>
    <n v="4"/>
    <n v="1200"/>
    <s v="Hcp"/>
    <n v="72"/>
    <n v="120"/>
    <n v="5"/>
    <s v="Diamond Diesel"/>
    <s v="OP"/>
    <n v="3.5"/>
    <s v="Adam Duggan"/>
    <s v="Dylan Gibbons (a1.5)"/>
    <n v="1.5"/>
    <n v="7"/>
    <n v="56.5"/>
    <n v="55"/>
    <m/>
    <n v="2"/>
    <n v="2"/>
    <x v="1"/>
    <n v="4.7"/>
    <n v="20"/>
    <m/>
    <m/>
    <s v="WON"/>
    <n v="4.5999999999999996"/>
    <n v="1.7"/>
    <n v="100"/>
    <n v="459.99999999999994"/>
    <n v="359.99999999999994"/>
    <x v="1"/>
    <s v="G&lt;6-Dist&lt;1700"/>
    <s v="A"/>
    <x v="6"/>
    <x v="2"/>
    <x v="1"/>
    <n v="690"/>
    <n v="540"/>
    <m/>
    <x v="1"/>
  </r>
  <r>
    <x v="151"/>
    <s v="Randwick"/>
    <d v="1899-12-30T13:20:00"/>
    <x v="2"/>
    <n v="9"/>
    <n v="5"/>
    <n v="1400"/>
    <s v="Hcp"/>
    <n v="78"/>
    <n v="150"/>
    <n v="11"/>
    <s v="Mirra View"/>
    <s v="OP"/>
    <n v="6.6"/>
    <s v="P &amp; P Snowden"/>
    <s v="Reece Jones (a0)"/>
    <m/>
    <n v="1"/>
    <n v="56.5"/>
    <n v="56.5"/>
    <m/>
    <n v="2"/>
    <n v="1"/>
    <x v="1"/>
    <n v="4.2"/>
    <n v="20"/>
    <m/>
    <m/>
    <m/>
    <n v="6.5"/>
    <m/>
    <n v="100"/>
    <s v=""/>
    <n v="-100"/>
    <x v="1"/>
    <s v="G&lt;6-Dist&lt;1700"/>
    <s v="A"/>
    <x v="6"/>
    <x v="2"/>
    <x v="2"/>
    <s v=""/>
    <n v="-100"/>
    <m/>
    <x v="3"/>
  </r>
  <r>
    <x v="151"/>
    <s v="Randwick"/>
    <d v="1899-12-30T14:35:00"/>
    <x v="2"/>
    <n v="9"/>
    <n v="7"/>
    <n v="1100"/>
    <s v="Hcp"/>
    <n v="78"/>
    <n v="150"/>
    <n v="1"/>
    <s v="Insurrection"/>
    <s v="OP"/>
    <n v="2.4500000000000002"/>
    <s v="Michael Freedman"/>
    <s v="Zac Lloyd (a1.5)"/>
    <n v="1.5"/>
    <n v="10"/>
    <n v="61"/>
    <n v="59.5"/>
    <m/>
    <n v="1"/>
    <n v="2"/>
    <x v="1"/>
    <n v="3.3"/>
    <n v="20"/>
    <m/>
    <m/>
    <s v="WON"/>
    <n v="2.8"/>
    <n v="1.3"/>
    <n v="100"/>
    <n v="280"/>
    <n v="180"/>
    <x v="1"/>
    <s v="G&lt;6-Dist&lt;1700"/>
    <s v="A"/>
    <x v="6"/>
    <x v="2"/>
    <x v="1"/>
    <n v="420"/>
    <n v="270"/>
    <m/>
    <x v="1"/>
  </r>
  <r>
    <x v="151"/>
    <s v="Cau"/>
    <d v="1899-12-30T14:55:00"/>
    <x v="4"/>
    <n v="3"/>
    <n v="6"/>
    <n v="1400"/>
    <s v="Hcp"/>
    <n v="100"/>
    <n v="150"/>
    <n v="2"/>
    <s v="Brigantine"/>
    <s v="OP"/>
    <n v="2.1"/>
    <s v="James Cummings"/>
    <s v="Ben Melham"/>
    <m/>
    <n v="4"/>
    <n v="58.5"/>
    <n v="58.5"/>
    <m/>
    <n v="1"/>
    <n v="1"/>
    <x v="1"/>
    <n v="2.6"/>
    <n v="50"/>
    <n v="8"/>
    <m/>
    <m/>
    <n v="2.25"/>
    <m/>
    <n v="100"/>
    <s v=""/>
    <n v="-100"/>
    <x v="0"/>
    <s v="G&gt;=6-Dist&lt;1700"/>
    <s v="C"/>
    <x v="6"/>
    <x v="2"/>
    <x v="1"/>
    <s v=""/>
    <n v="-150"/>
    <m/>
    <x v="2"/>
  </r>
  <r>
    <x v="151"/>
    <s v="Randwick"/>
    <d v="1899-12-30T15:55:00"/>
    <x v="2"/>
    <n v="9"/>
    <n v="9"/>
    <n v="1200"/>
    <s v="Hcp"/>
    <n v="88"/>
    <n v="150"/>
    <n v="11"/>
    <s v="Iowna Merc"/>
    <s v="MOP"/>
    <n v="2.1"/>
    <s v="Bjorn Baker"/>
    <s v="Dylan Gibbons (a1.5)"/>
    <n v="1.5"/>
    <n v="8"/>
    <n v="56"/>
    <n v="54.5"/>
    <m/>
    <n v="1"/>
    <n v="1"/>
    <x v="1"/>
    <n v="1.84"/>
    <n v="30"/>
    <n v="120"/>
    <m/>
    <m/>
    <n v="1.895"/>
    <m/>
    <n v="100"/>
    <s v=""/>
    <n v="-100"/>
    <x v="1"/>
    <s v="G&lt;6-Dist&lt;1700"/>
    <s v="A"/>
    <x v="6"/>
    <x v="2"/>
    <x v="1"/>
    <s v=""/>
    <n v="-150"/>
    <m/>
    <x v="1"/>
  </r>
  <r>
    <x v="152"/>
    <s v="Randwick"/>
    <d v="1899-12-30T11:45:00"/>
    <x v="2"/>
    <n v="11"/>
    <n v="2"/>
    <n v="1600"/>
    <s v="Hcp"/>
    <n v="72"/>
    <n v="150"/>
    <n v="6"/>
    <s v="Oakfield Waratah"/>
    <s v="OP"/>
    <n v="3.2"/>
    <s v="Kristen Buchanan"/>
    <s v="Tyler Schiller (a0)"/>
    <m/>
    <n v="5"/>
    <n v="58.5"/>
    <n v="58.5"/>
    <m/>
    <n v="1"/>
    <n v="1"/>
    <x v="1"/>
    <n v="3.71"/>
    <n v="20"/>
    <m/>
    <m/>
    <s v="WON"/>
    <n v="3.9"/>
    <n v="1.5"/>
    <n v="100"/>
    <n v="390"/>
    <n v="290"/>
    <x v="1"/>
    <s v="G&lt;6-Dist&lt;1700"/>
    <s v="A"/>
    <x v="6"/>
    <x v="2"/>
    <x v="2"/>
    <n v="390"/>
    <n v="290"/>
    <m/>
    <x v="2"/>
  </r>
  <r>
    <x v="152"/>
    <s v="Flem"/>
    <d v="1899-12-30T13:45:00"/>
    <x v="2"/>
    <n v="3"/>
    <n v="4"/>
    <n v="1400"/>
    <s v="3yo"/>
    <s v="3yo"/>
    <n v="150"/>
    <n v="4"/>
    <s v="Legio Ten"/>
    <s v="OPM"/>
    <n v="2.9"/>
    <s v="James Cummings"/>
    <s v="Celine Gaudray (a2)"/>
    <n v="2"/>
    <n v="1"/>
    <n v="55.5"/>
    <n v="53.5"/>
    <m/>
    <m/>
    <m/>
    <x v="1"/>
    <m/>
    <m/>
    <n v="10"/>
    <m/>
    <s v="2nd"/>
    <n v="2.7"/>
    <n v="1.3"/>
    <n v="100"/>
    <s v=""/>
    <n v="-100"/>
    <x v="0"/>
    <s v="G&lt;6-Dist&lt;1700"/>
    <s v="A"/>
    <x v="6"/>
    <x v="2"/>
    <x v="2"/>
    <s v=""/>
    <n v="-100"/>
    <m/>
    <x v="3"/>
  </r>
  <r>
    <x v="152"/>
    <s v="Randwick"/>
    <d v="1899-12-30T14:40:00"/>
    <x v="2"/>
    <n v="11"/>
    <n v="7"/>
    <n v="1400"/>
    <s v="Mares"/>
    <n v="78"/>
    <n v="150"/>
    <n v="1"/>
    <s v="Overriding"/>
    <s v="M"/>
    <n v="3.4"/>
    <s v="Nathan Doyle"/>
    <s v="Koby Jennings"/>
    <m/>
    <n v="9"/>
    <n v="58.5"/>
    <n v="58.5"/>
    <m/>
    <n v="1"/>
    <n v="1"/>
    <x v="1"/>
    <n v="3.76"/>
    <n v="20"/>
    <m/>
    <m/>
    <s v="3rd"/>
    <n v="3.3"/>
    <n v="1.6"/>
    <n v="100"/>
    <s v=""/>
    <n v="-100"/>
    <x v="1"/>
    <s v="G&lt;6-Dist&lt;1700"/>
    <s v="A"/>
    <x v="6"/>
    <x v="2"/>
    <x v="1"/>
    <s v=""/>
    <n v="-150"/>
    <m/>
    <x v="1"/>
  </r>
  <r>
    <x v="152"/>
    <s v="Flem"/>
    <d v="1899-12-30T15:00:00"/>
    <x v="2"/>
    <n v="3"/>
    <n v="6"/>
    <n v="2800"/>
    <s v="Hcp"/>
    <s v="No"/>
    <n v="175"/>
    <n v="3"/>
    <s v="Mimi'S Award"/>
    <s v="MB"/>
    <n v="4"/>
    <s v="Team Hayes"/>
    <s v="Daniel Stackhouse"/>
    <m/>
    <n v="5"/>
    <n v="56"/>
    <n v="56"/>
    <m/>
    <n v="1"/>
    <n v="3"/>
    <x v="1"/>
    <n v="4.5999999999999996"/>
    <n v="40"/>
    <n v="10"/>
    <m/>
    <s v="WON"/>
    <n v="4.5999999999999996"/>
    <n v="1.6"/>
    <n v="100"/>
    <n v="459.99999999999994"/>
    <n v="359.99999999999994"/>
    <x v="0"/>
    <s v="G&lt;6-Dist&gt;=1700"/>
    <s v="B"/>
    <x v="6"/>
    <x v="2"/>
    <x v="2"/>
    <n v="459.99999999999994"/>
    <n v="359.99999999999994"/>
    <m/>
    <x v="2"/>
  </r>
  <r>
    <x v="152"/>
    <s v="Flem"/>
    <d v="1899-12-30T16:49:00"/>
    <x v="2"/>
    <n v="3"/>
    <n v="9"/>
    <n v="1000"/>
    <s v="Hcp"/>
    <n v="78"/>
    <n v="130"/>
    <n v="10"/>
    <s v="Senegalia"/>
    <s v="OP"/>
    <n v="6.5"/>
    <s v="Ciaron Maher "/>
    <s v="Carleen Hefel (a1.5)"/>
    <n v="1.5"/>
    <n v="3"/>
    <n v="57"/>
    <n v="55.5"/>
    <m/>
    <n v="1"/>
    <n v="5"/>
    <x v="2"/>
    <n v="5.2"/>
    <n v="35"/>
    <n v="12"/>
    <m/>
    <m/>
    <n v="7.5"/>
    <m/>
    <n v="100"/>
    <s v=""/>
    <n v="-100"/>
    <x v="0"/>
    <s v="G&lt;6-Dist&lt;1700"/>
    <s v="A"/>
    <x v="6"/>
    <x v="2"/>
    <x v="1"/>
    <s v=""/>
    <n v="-150"/>
    <m/>
    <x v="5"/>
  </r>
  <r>
    <x v="153"/>
    <s v="ROSEHILL"/>
    <d v="1899-12-30T11:15:00"/>
    <x v="2"/>
    <n v="7"/>
    <n v="1"/>
    <n v="1300"/>
    <s v="Hcp"/>
    <n v="72"/>
    <n v="120"/>
    <n v="3"/>
    <s v="Diamond Diesel"/>
    <s v="MOP"/>
    <n v="3.4"/>
    <s v="Adam Duggan"/>
    <s v="Dylan Gibbons (a0)"/>
    <m/>
    <n v="3"/>
    <n v="58.5"/>
    <n v="58.5"/>
    <m/>
    <n v="1"/>
    <n v="1"/>
    <x v="1"/>
    <n v="2.85"/>
    <n v="30"/>
    <n v="100"/>
    <m/>
    <m/>
    <n v="3.5"/>
    <m/>
    <n v="100"/>
    <s v=""/>
    <n v="-100"/>
    <x v="1"/>
    <s v="G&lt;6-Dist&lt;1700"/>
    <s v="A"/>
    <x v="6"/>
    <x v="2"/>
    <x v="1"/>
    <s v=""/>
    <n v="-150"/>
    <m/>
    <x v="1"/>
  </r>
  <r>
    <x v="153"/>
    <s v="Cau"/>
    <d v="1899-12-30T16:52:00"/>
    <x v="2"/>
    <n v="6"/>
    <n v="9"/>
    <n v="1400"/>
    <s v="Hcp"/>
    <n v="78"/>
    <n v="130"/>
    <n v="1"/>
    <s v="St Lawrence"/>
    <s v="OP"/>
    <n v="1.85"/>
    <s v="Ciaron Maher "/>
    <s v="Carleen Hefel (a1.5)"/>
    <n v="1.5"/>
    <n v="1"/>
    <n v="62.5"/>
    <n v="61"/>
    <m/>
    <n v="1"/>
    <n v="2"/>
    <x v="1"/>
    <n v="2.7"/>
    <n v="50"/>
    <n v="10"/>
    <m/>
    <s v="WON"/>
    <n v="1.8"/>
    <n v="1.2"/>
    <n v="100"/>
    <n v="180"/>
    <n v="80"/>
    <x v="0"/>
    <s v="G&lt;6-Dist&lt;1700"/>
    <s v="A"/>
    <x v="6"/>
    <x v="2"/>
    <x v="2"/>
    <n v="180"/>
    <n v="80"/>
    <m/>
    <x v="3"/>
  </r>
  <r>
    <x v="154"/>
    <s v="MV"/>
    <d v="1899-12-30T13:55:00"/>
    <x v="2"/>
    <n v="5"/>
    <n v="3"/>
    <n v="1600"/>
    <s v="3yo"/>
    <s v="3yo"/>
    <n v="150"/>
    <n v="7"/>
    <s v="Another Wil"/>
    <s v="OP"/>
    <n v="2.9"/>
    <s v="Ciaron Maher "/>
    <s v="Matt Cartwright (a1.5)"/>
    <n v="1.5"/>
    <n v="8"/>
    <n v="54"/>
    <n v="52.5"/>
    <m/>
    <m/>
    <m/>
    <x v="1"/>
    <m/>
    <m/>
    <n v="12"/>
    <m/>
    <s v="3rd"/>
    <n v="2.5"/>
    <n v="1.3"/>
    <n v="100"/>
    <s v=""/>
    <n v="-100"/>
    <x v="0"/>
    <s v="G&lt;6-Dist&lt;1700"/>
    <s v="A"/>
    <x v="6"/>
    <x v="2"/>
    <x v="2"/>
    <s v=""/>
    <n v="-100"/>
    <m/>
    <x v="4"/>
  </r>
  <r>
    <x v="154"/>
    <s v="MV"/>
    <d v="1899-12-30T15:10:00"/>
    <x v="2"/>
    <n v="5"/>
    <n v="5"/>
    <n v="2040"/>
    <s v="Hcp"/>
    <n v="100"/>
    <n v="150"/>
    <n v="5"/>
    <s v="Flash Flood"/>
    <s v="MOP"/>
    <n v="3"/>
    <s v="Ciaron Maher "/>
    <s v="Carleen Hefel (a1.5)"/>
    <n v="1.5"/>
    <n v="4"/>
    <n v="53"/>
    <n v="51.5"/>
    <m/>
    <n v="1"/>
    <m/>
    <x v="2"/>
    <n v="4.5999999999999996"/>
    <n v="40"/>
    <n v="7"/>
    <m/>
    <s v="WON"/>
    <n v="3.3"/>
    <n v="1.8"/>
    <n v="100"/>
    <n v="330"/>
    <n v="230"/>
    <x v="0"/>
    <s v="G&lt;6-Dist&gt;=1700"/>
    <s v="B"/>
    <x v="6"/>
    <x v="2"/>
    <x v="0"/>
    <n v="660"/>
    <n v="460"/>
    <m/>
    <x v="0"/>
  </r>
  <r>
    <x v="154"/>
    <s v="Randwick"/>
    <d v="1899-12-30T15:30:00"/>
    <x v="2"/>
    <n v="5"/>
    <n v="8"/>
    <n v="1100"/>
    <s v="Hcp"/>
    <n v="88"/>
    <n v="150"/>
    <n v="4"/>
    <s v="Insurrection"/>
    <s v="OP"/>
    <n v="2.5"/>
    <s v="Michael Freedman"/>
    <s v="Zac Lloyd (a1.5)"/>
    <n v="1.5"/>
    <n v="10"/>
    <n v="59"/>
    <n v="57.5"/>
    <m/>
    <n v="2"/>
    <n v="1"/>
    <x v="1"/>
    <n v="2.84"/>
    <n v="20"/>
    <m/>
    <m/>
    <s v="WON"/>
    <n v="2.4500000000000002"/>
    <n v="1.2"/>
    <n v="100"/>
    <n v="245.00000000000003"/>
    <n v="145.00000000000003"/>
    <x v="1"/>
    <s v="G&lt;6-Dist&lt;1700"/>
    <s v="A"/>
    <x v="6"/>
    <x v="2"/>
    <x v="1"/>
    <n v="367.5"/>
    <n v="217.5"/>
    <m/>
    <x v="1"/>
  </r>
  <r>
    <x v="154"/>
    <s v="MV"/>
    <d v="1899-12-30T15:50:00"/>
    <x v="2"/>
    <n v="5"/>
    <n v="6"/>
    <n v="2500"/>
    <s v="Hcp"/>
    <n v="78"/>
    <n v="130"/>
    <n v="3"/>
    <s v="Claidheamh Mor"/>
    <s v="LOP"/>
    <n v="6.8"/>
    <s v="Gemma Rielly"/>
    <s v="Carleen Hefel (a1.5)"/>
    <n v="1.5"/>
    <n v="3"/>
    <n v="60.5"/>
    <n v="59"/>
    <m/>
    <n v="3"/>
    <m/>
    <x v="1"/>
    <n v="5"/>
    <n v="35"/>
    <n v="11"/>
    <m/>
    <s v="WON"/>
    <n v="5.5"/>
    <n v="1.9"/>
    <n v="100"/>
    <n v="550"/>
    <n v="450"/>
    <x v="0"/>
    <s v="G&lt;6-Dist&gt;=1700"/>
    <s v="B"/>
    <x v="6"/>
    <x v="2"/>
    <x v="1"/>
    <n v="825"/>
    <n v="675"/>
    <m/>
    <x v="1"/>
  </r>
  <r>
    <x v="154"/>
    <s v="Randwick"/>
    <d v="1899-12-30T16:50:00"/>
    <x v="2"/>
    <n v="5"/>
    <n v="10"/>
    <n v="1300"/>
    <s v="Hcp"/>
    <n v="78"/>
    <n v="150"/>
    <n v="3"/>
    <s v="Banana Queen"/>
    <s v="OP"/>
    <n v="3"/>
    <s v="Ryan &amp; Alexiou"/>
    <s v="Nash Rawiller"/>
    <m/>
    <n v="7"/>
    <n v="59"/>
    <n v="59"/>
    <m/>
    <n v="4"/>
    <n v="3"/>
    <x v="1"/>
    <n v="5.74"/>
    <n v="20"/>
    <m/>
    <m/>
    <m/>
    <n v="2.7"/>
    <m/>
    <n v="100"/>
    <s v=""/>
    <n v="-100"/>
    <x v="1"/>
    <s v="G&lt;6-Dist&lt;1700"/>
    <s v="A"/>
    <x v="6"/>
    <x v="2"/>
    <x v="1"/>
    <s v=""/>
    <n v="-150"/>
    <m/>
    <x v="1"/>
  </r>
  <r>
    <x v="155"/>
    <s v="ROSEHILL"/>
    <d v="1899-12-30T12:05:00"/>
    <x v="2"/>
    <n v="0"/>
    <n v="2"/>
    <n v="1100"/>
    <s v="Hcp"/>
    <n v="72"/>
    <n v="120"/>
    <n v="4"/>
    <s v="Hard To Say"/>
    <s v="M"/>
    <n v="4"/>
    <s v="Jason Deamer"/>
    <s v="Zac Lloyd (a1.5)"/>
    <n v="1.5"/>
    <n v="9"/>
    <n v="59"/>
    <n v="57.5"/>
    <m/>
    <m/>
    <n v="3"/>
    <x v="2"/>
    <n v="5.22"/>
    <n v="20"/>
    <m/>
    <m/>
    <s v="WON"/>
    <n v="6.9"/>
    <n v="2.2999999999999998"/>
    <n v="100"/>
    <n v="690"/>
    <n v="590"/>
    <x v="1"/>
    <s v="G&lt;6-Dist&lt;1700"/>
    <s v="A"/>
    <x v="7"/>
    <x v="3"/>
    <x v="2"/>
    <n v="690"/>
    <n v="590"/>
    <m/>
    <x v="2"/>
  </r>
  <r>
    <x v="155"/>
    <s v="Flem"/>
    <d v="1899-12-30T14:05:00"/>
    <x v="2"/>
    <n v="10"/>
    <n v="5"/>
    <n v="2530"/>
    <s v="Hcp"/>
    <n v="100"/>
    <n v="150"/>
    <n v="1"/>
    <s v="Mimi'S Award"/>
    <s v="M"/>
    <n v="4.7"/>
    <s v="Team Hayes"/>
    <s v="Laura Lafferty (a3)"/>
    <n v="3"/>
    <n v="9"/>
    <n v="60"/>
    <n v="57"/>
    <m/>
    <n v="1"/>
    <n v="1"/>
    <x v="1"/>
    <n v="4.5"/>
    <n v="40"/>
    <n v="10"/>
    <m/>
    <m/>
    <n v="6.5"/>
    <m/>
    <n v="100"/>
    <s v=""/>
    <n v="-100"/>
    <x v="0"/>
    <s v="G&lt;6-Dist&gt;=1700"/>
    <s v="B"/>
    <x v="7"/>
    <x v="3"/>
    <x v="2"/>
    <s v=""/>
    <n v="-100"/>
    <m/>
    <x v="2"/>
  </r>
  <r>
    <x v="155"/>
    <s v="ROSEHILL"/>
    <d v="1899-12-30T14:25:00"/>
    <x v="2"/>
    <n v="0"/>
    <n v="6"/>
    <n v="1350"/>
    <s v="Hcp"/>
    <n v="78"/>
    <n v="160"/>
    <n v="6"/>
    <s v="Wategos"/>
    <s v="M"/>
    <n v="3.1"/>
    <s v="Bjorn Baker"/>
    <s v="Jason Collett"/>
    <m/>
    <n v="4"/>
    <n v="58"/>
    <n v="58"/>
    <m/>
    <n v="2"/>
    <n v="1"/>
    <x v="1"/>
    <n v="1.97"/>
    <n v="20"/>
    <m/>
    <m/>
    <s v="WON"/>
    <n v="3.6"/>
    <n v="1.4"/>
    <n v="100"/>
    <n v="360"/>
    <n v="260"/>
    <x v="1"/>
    <s v="G&lt;6-Dist&lt;1700"/>
    <s v="A"/>
    <x v="7"/>
    <x v="3"/>
    <x v="1"/>
    <n v="540"/>
    <n v="390"/>
    <m/>
    <x v="1"/>
  </r>
  <r>
    <x v="155"/>
    <s v="ROSEHILL"/>
    <d v="1899-12-30T15:40:00"/>
    <x v="2"/>
    <n v="0"/>
    <n v="8"/>
    <n v="1200"/>
    <s v="Hcp"/>
    <s v="SW"/>
    <n v="300"/>
    <n v="11"/>
    <s v="I Am Me"/>
    <s v="OP"/>
    <n v="2.9"/>
    <s v="Maher &amp; Eustace"/>
    <s v="Tim Clark"/>
    <m/>
    <n v="1"/>
    <n v="54"/>
    <n v="54"/>
    <m/>
    <n v="5"/>
    <n v="3"/>
    <x v="1"/>
    <n v="2.65"/>
    <n v="20"/>
    <n v="120"/>
    <m/>
    <s v="WON"/>
    <n v="2.6"/>
    <n v="1.3"/>
    <n v="100"/>
    <n v="260"/>
    <n v="160"/>
    <x v="1"/>
    <s v="G&lt;6-Dist&lt;1700"/>
    <s v="A"/>
    <x v="7"/>
    <x v="3"/>
    <x v="1"/>
    <n v="390"/>
    <n v="240"/>
    <m/>
    <x v="1"/>
  </r>
  <r>
    <x v="155"/>
    <s v="Flem"/>
    <d v="1899-12-30T15:55:00"/>
    <x v="2"/>
    <n v="10"/>
    <n v="8"/>
    <n v="1620"/>
    <s v="Hcp"/>
    <n v="84"/>
    <n v="130"/>
    <n v="3"/>
    <s v="Brayden Star"/>
    <s v="MOP"/>
    <n v="3"/>
    <s v="Trent Busuttin "/>
    <s v="Damien Oliver"/>
    <m/>
    <n v="3"/>
    <n v="59"/>
    <n v="59"/>
    <m/>
    <n v="1"/>
    <n v="1"/>
    <x v="2"/>
    <n v="5"/>
    <n v="35"/>
    <n v="12"/>
    <m/>
    <s v="WON"/>
    <n v="3.6"/>
    <n v="1.5"/>
    <n v="100"/>
    <n v="360"/>
    <n v="260"/>
    <x v="0"/>
    <s v="G&lt;6-Dist&lt;1700"/>
    <s v="A"/>
    <x v="7"/>
    <x v="3"/>
    <x v="2"/>
    <n v="360"/>
    <n v="260"/>
    <n v="2"/>
    <x v="4"/>
  </r>
  <r>
    <x v="155"/>
    <s v="Flem"/>
    <d v="1899-12-30T15:55:00"/>
    <x v="2"/>
    <n v="10"/>
    <n v="8"/>
    <n v="1620"/>
    <s v="Hcp"/>
    <n v="84"/>
    <n v="130"/>
    <n v="14"/>
    <s v="Presser"/>
    <s v="OP"/>
    <n v="4.0999999999999996"/>
    <s v="Archie Alexander"/>
    <s v="Declan Bates"/>
    <m/>
    <n v="5"/>
    <n v="53.5"/>
    <n v="53.5"/>
    <m/>
    <n v="2"/>
    <n v="5"/>
    <x v="0"/>
    <n v="5.5"/>
    <n v="30"/>
    <n v="12"/>
    <m/>
    <s v="3rd"/>
    <n v="3.2"/>
    <n v="1.6"/>
    <n v="100"/>
    <s v=""/>
    <n v="-100"/>
    <x v="0"/>
    <s v="G&lt;6-Dist&lt;1700"/>
    <s v="A"/>
    <x v="7"/>
    <x v="3"/>
    <x v="2"/>
    <s v=""/>
    <n v="-100"/>
    <n v="2"/>
    <x v="2"/>
  </r>
  <r>
    <x v="155"/>
    <s v="Flem"/>
    <d v="1899-12-30T16:30:00"/>
    <x v="2"/>
    <n v="10"/>
    <n v="9"/>
    <n v="1410"/>
    <s v="Hcp"/>
    <n v="100"/>
    <n v="150"/>
    <n v="3"/>
    <s v="Berkeley Square"/>
    <s v="M"/>
    <n v="4.7"/>
    <s v="Dan O'Sullivan"/>
    <s v="Jye McNeil"/>
    <m/>
    <n v="5"/>
    <n v="58"/>
    <n v="58"/>
    <m/>
    <n v="1"/>
    <n v="4"/>
    <x v="1"/>
    <n v="4"/>
    <n v="40"/>
    <n v="13"/>
    <m/>
    <m/>
    <n v="5.5"/>
    <m/>
    <n v="100"/>
    <s v=""/>
    <n v="-100"/>
    <x v="0"/>
    <s v="G&lt;6-Dist&lt;1700"/>
    <s v="A"/>
    <x v="7"/>
    <x v="3"/>
    <x v="2"/>
    <s v=""/>
    <n v="-100"/>
    <m/>
    <x v="2"/>
  </r>
  <r>
    <x v="155"/>
    <s v="Flem"/>
    <d v="1900-01-04T14:30:00"/>
    <x v="2"/>
    <n v="10"/>
    <n v="4"/>
    <n v="1410"/>
    <s v="Mares"/>
    <n v="84"/>
    <n v="130"/>
    <n v="8"/>
    <s v="Hell Hound"/>
    <s v="OPL"/>
    <n v="5.4"/>
    <s v="Mick Price "/>
    <s v="Wiremu Pinn (a2)"/>
    <n v="2"/>
    <n v="1"/>
    <n v="54.5"/>
    <n v="52.5"/>
    <m/>
    <n v="3"/>
    <n v="1"/>
    <x v="2"/>
    <n v="6"/>
    <n v="25"/>
    <n v="11"/>
    <m/>
    <s v="3rd"/>
    <n v="6.5"/>
    <n v="2.1"/>
    <n v="100"/>
    <s v=""/>
    <n v="-100"/>
    <x v="0"/>
    <s v="G&lt;6-Dist&lt;1700"/>
    <s v="A"/>
    <x v="7"/>
    <x v="3"/>
    <x v="1"/>
    <s v=""/>
    <n v="-150"/>
    <m/>
    <x v="5"/>
  </r>
  <r>
    <x v="156"/>
    <s v="ROSEHILL"/>
    <d v="1899-12-30T12:10:00"/>
    <x v="2"/>
    <n v="3"/>
    <n v="2"/>
    <n v="1500"/>
    <s v="Hcp"/>
    <n v="72"/>
    <n v="120"/>
    <n v="8"/>
    <s v="Strait Acer"/>
    <s v="M"/>
    <n v="3.4"/>
    <s v="Edward Cummings"/>
    <s v="Jason Collett"/>
    <m/>
    <n v="3"/>
    <n v="57.5"/>
    <n v="57.5"/>
    <m/>
    <m/>
    <n v="2"/>
    <x v="1"/>
    <n v="5.36"/>
    <n v="30"/>
    <m/>
    <m/>
    <s v="WON"/>
    <n v="4.2"/>
    <n v="1.8"/>
    <n v="100"/>
    <n v="420"/>
    <n v="320"/>
    <x v="1"/>
    <s v="G&lt;6-Dist&lt;1700"/>
    <s v="A"/>
    <x v="7"/>
    <x v="3"/>
    <x v="1"/>
    <n v="630"/>
    <n v="480"/>
    <m/>
    <x v="1"/>
  </r>
  <r>
    <x v="156"/>
    <s v="MV"/>
    <d v="1899-12-30T12:25:00"/>
    <x v="2"/>
    <n v="0"/>
    <n v="2"/>
    <n v="1000"/>
    <s v="Hcp"/>
    <n v="70"/>
    <n v="130"/>
    <n v="4"/>
    <s v="Twin Perfection"/>
    <s v="OP"/>
    <n v="2.35"/>
    <s v="Phillip Stokes"/>
    <s v="Zac Spain"/>
    <m/>
    <n v="3"/>
    <n v="62"/>
    <n v="62"/>
    <m/>
    <m/>
    <m/>
    <x v="1"/>
    <m/>
    <m/>
    <n v="7"/>
    <m/>
    <s v="WON"/>
    <n v="2.2000000000000002"/>
    <n v="1.4"/>
    <n v="100"/>
    <n v="220.00000000000003"/>
    <n v="120.00000000000003"/>
    <x v="0"/>
    <s v="G&lt;6-Dist&lt;1700"/>
    <s v="A"/>
    <x v="7"/>
    <x v="3"/>
    <x v="0"/>
    <n v="440.00000000000006"/>
    <n v="240.00000000000006"/>
    <m/>
    <x v="0"/>
  </r>
  <r>
    <x v="156"/>
    <s v="MV"/>
    <d v="1899-12-30T13:00:00"/>
    <x v="2"/>
    <n v="0"/>
    <n v="3"/>
    <n v="1600"/>
    <s v="Mares"/>
    <n v="78"/>
    <n v="130"/>
    <n v="9"/>
    <s v="Lady Court"/>
    <s v="OP"/>
    <n v="4"/>
    <s v="Peter G Moody "/>
    <s v="Carleen Hefel (a1.5)"/>
    <n v="1.5"/>
    <n v="10"/>
    <n v="54.5"/>
    <n v="53"/>
    <m/>
    <n v="3"/>
    <n v="3"/>
    <x v="0"/>
    <n v="6"/>
    <n v="20"/>
    <n v="10"/>
    <m/>
    <m/>
    <n v="3.9"/>
    <m/>
    <n v="100"/>
    <s v=""/>
    <n v="-100"/>
    <x v="0"/>
    <s v="G&lt;6-Dist&lt;1700"/>
    <s v="A"/>
    <x v="7"/>
    <x v="3"/>
    <x v="0"/>
    <s v=""/>
    <n v="-200"/>
    <m/>
    <x v="0"/>
  </r>
  <r>
    <x v="156"/>
    <s v="ROSEHILL"/>
    <d v="1899-12-30T13:55:00"/>
    <x v="2"/>
    <n v="3"/>
    <n v="5"/>
    <n v="1200"/>
    <s v="Hcp"/>
    <n v="88"/>
    <n v="160"/>
    <n v="6"/>
    <s v="Devil'S Throat"/>
    <s v="M"/>
    <n v="4.8"/>
    <s v="P &amp; P Snowden"/>
    <s v="Reece Jones (a0)"/>
    <m/>
    <n v="4"/>
    <n v="57.5"/>
    <n v="57.5"/>
    <m/>
    <n v="2"/>
    <n v="1"/>
    <x v="1"/>
    <n v="3.55"/>
    <n v="20"/>
    <m/>
    <m/>
    <m/>
    <n v="5.5"/>
    <m/>
    <n v="100"/>
    <s v=""/>
    <n v="-100"/>
    <x v="1"/>
    <s v="G&lt;6-Dist&lt;1700"/>
    <s v="A"/>
    <x v="7"/>
    <x v="3"/>
    <x v="2"/>
    <s v=""/>
    <n v="-100"/>
    <m/>
    <x v="2"/>
  </r>
  <r>
    <x v="156"/>
    <s v="MV"/>
    <d v="1899-12-30T14:10:00"/>
    <x v="2"/>
    <n v="0"/>
    <n v="5"/>
    <n v="1200"/>
    <s v="Hcp"/>
    <n v="84"/>
    <n v="130"/>
    <n v="1"/>
    <s v="Recommendation"/>
    <s v="OPL"/>
    <n v="2.8"/>
    <s v="Ciaron Maher "/>
    <s v="Carleen Hefel (a1.5)"/>
    <n v="1.5"/>
    <n v="10"/>
    <n v="60"/>
    <n v="58.5"/>
    <m/>
    <n v="1"/>
    <n v="1"/>
    <x v="1"/>
    <n v="3"/>
    <n v="45"/>
    <n v="10"/>
    <m/>
    <s v="2nd"/>
    <n v="3"/>
    <n v="1.5"/>
    <n v="100"/>
    <s v=""/>
    <n v="-100"/>
    <x v="0"/>
    <s v="G&lt;6-Dist&lt;1700"/>
    <s v="A"/>
    <x v="7"/>
    <x v="3"/>
    <x v="4"/>
    <s v=""/>
    <n v="-140"/>
    <n v="2"/>
    <x v="4"/>
  </r>
  <r>
    <x v="156"/>
    <s v="MV"/>
    <d v="1899-12-30T14:10:00"/>
    <x v="2"/>
    <n v="0"/>
    <n v="5"/>
    <n v="1200"/>
    <s v="Hcp"/>
    <n v="84"/>
    <n v="130"/>
    <n v="9"/>
    <s v="Shalaman"/>
    <s v="LOP"/>
    <n v="6.5"/>
    <s v="Gavin Bedggood"/>
    <s v="Wiremu Pinn (a2)"/>
    <n v="2"/>
    <n v="4"/>
    <n v="55.5"/>
    <n v="53.5"/>
    <m/>
    <n v="3"/>
    <n v="5"/>
    <x v="2"/>
    <n v="4.5999999999999996"/>
    <n v="40"/>
    <n v="10"/>
    <m/>
    <m/>
    <n v="6"/>
    <m/>
    <n v="100"/>
    <s v=""/>
    <n v="-100"/>
    <x v="0"/>
    <s v="G&lt;6-Dist&lt;1700"/>
    <s v="A"/>
    <x v="7"/>
    <x v="3"/>
    <x v="1"/>
    <s v=""/>
    <n v="-150"/>
    <n v="2"/>
    <x v="5"/>
  </r>
  <r>
    <x v="156"/>
    <s v="MV"/>
    <d v="1899-12-30T15:20:00"/>
    <x v="2"/>
    <n v="0"/>
    <n v="7"/>
    <n v="2040"/>
    <s v="Hcp"/>
    <n v="100"/>
    <n v="150"/>
    <n v="2"/>
    <s v="Milford"/>
    <s v="OPL"/>
    <n v="3.3"/>
    <s v="Michael Moroney"/>
    <s v="Mark Zahra"/>
    <m/>
    <n v="5"/>
    <n v="60"/>
    <n v="60"/>
    <m/>
    <n v="2"/>
    <n v="2"/>
    <x v="1"/>
    <n v="4.4000000000000004"/>
    <n v="40"/>
    <n v="8"/>
    <m/>
    <m/>
    <n v="3.6"/>
    <m/>
    <n v="100"/>
    <s v=""/>
    <n v="-100"/>
    <x v="0"/>
    <s v="G&lt;6-Dist&gt;=1700"/>
    <s v="B"/>
    <x v="7"/>
    <x v="3"/>
    <x v="1"/>
    <s v=""/>
    <n v="-150"/>
    <n v="2"/>
    <x v="1"/>
  </r>
  <r>
    <x v="156"/>
    <s v="MV"/>
    <d v="1899-12-30T15:20:00"/>
    <x v="2"/>
    <n v="0"/>
    <n v="7"/>
    <n v="2040"/>
    <s v="Hcp"/>
    <n v="100"/>
    <n v="150"/>
    <n v="5"/>
    <s v="Flash Flood"/>
    <s v="M"/>
    <n v="3.6"/>
    <s v="Ciaron Maher "/>
    <s v="Carleen Hefel (a1.5)"/>
    <n v="1.5"/>
    <n v="4"/>
    <n v="55"/>
    <n v="53.5"/>
    <m/>
    <n v="1"/>
    <n v="1"/>
    <x v="0"/>
    <n v="5.8"/>
    <n v="25"/>
    <n v="8"/>
    <m/>
    <s v="3rd"/>
    <n v="3.1"/>
    <n v="1.3"/>
    <n v="100"/>
    <s v=""/>
    <n v="-100"/>
    <x v="0"/>
    <s v="G&lt;6-Dist&gt;=1700"/>
    <s v="B"/>
    <x v="7"/>
    <x v="3"/>
    <x v="2"/>
    <s v=""/>
    <n v="-100"/>
    <n v="2"/>
    <x v="2"/>
  </r>
  <r>
    <x v="156"/>
    <s v="MV"/>
    <d v="1899-12-30T15:55:00"/>
    <x v="2"/>
    <n v="0"/>
    <n v="8"/>
    <n v="2500"/>
    <s v="Hcp"/>
    <n v="78"/>
    <n v="130"/>
    <n v="11"/>
    <s v="Botany"/>
    <s v="OP"/>
    <n v="3.8"/>
    <s v="Peter G Moody "/>
    <s v="Carleen Hefel (a1.5)"/>
    <n v="1.5"/>
    <n v="7"/>
    <n v="55"/>
    <n v="53.5"/>
    <m/>
    <n v="1"/>
    <n v="2"/>
    <x v="1"/>
    <n v="3.6"/>
    <n v="40"/>
    <n v="9"/>
    <m/>
    <m/>
    <n v="2.8"/>
    <m/>
    <n v="100"/>
    <s v=""/>
    <n v="-100"/>
    <x v="0"/>
    <s v="G&lt;6-Dist&gt;=1700"/>
    <s v="B"/>
    <x v="7"/>
    <x v="3"/>
    <x v="1"/>
    <s v=""/>
    <n v="-150"/>
    <m/>
    <x v="1"/>
  </r>
  <r>
    <x v="156"/>
    <s v="ROSEHILL"/>
    <d v="1899-12-30T16:15:00"/>
    <x v="2"/>
    <n v="3"/>
    <n v="9"/>
    <n v="1400"/>
    <s v="Hcp"/>
    <m/>
    <n v="160"/>
    <n v="2"/>
    <s v="Pericles"/>
    <s v="OP"/>
    <n v="2.2999999999999998"/>
    <s v="James Cummings"/>
    <s v="James McDonald"/>
    <m/>
    <n v="8"/>
    <n v="59.5"/>
    <n v="59.5"/>
    <m/>
    <n v="1"/>
    <n v="4"/>
    <x v="2"/>
    <n v="5.76"/>
    <n v="20"/>
    <m/>
    <m/>
    <s v="WON"/>
    <n v="2.8"/>
    <n v="1.3"/>
    <n v="100"/>
    <n v="280"/>
    <n v="180"/>
    <x v="1"/>
    <s v="G&lt;6-Dist&lt;1700"/>
    <s v="A"/>
    <x v="7"/>
    <x v="3"/>
    <x v="0"/>
    <n v="560"/>
    <n v="360"/>
    <m/>
    <x v="0"/>
  </r>
  <r>
    <x v="156"/>
    <s v="MV"/>
    <d v="1899-12-30T16:35:00"/>
    <x v="2"/>
    <n v="0"/>
    <n v="9"/>
    <n v="1000"/>
    <s v="Hcp"/>
    <n v="100"/>
    <n v="150"/>
    <n v="5"/>
    <s v="Sweet Ride"/>
    <s v="OP"/>
    <n v="6.5"/>
    <s v="Annabel Neasham"/>
    <s v="Michael Dee"/>
    <m/>
    <n v="8"/>
    <n v="55.5"/>
    <n v="55.5"/>
    <m/>
    <n v="2"/>
    <n v="4"/>
    <x v="2"/>
    <n v="4.5999999999999996"/>
    <n v="40"/>
    <n v="8"/>
    <m/>
    <s v="WON"/>
    <n v="4.8"/>
    <n v="1.7"/>
    <n v="100"/>
    <n v="480"/>
    <n v="380"/>
    <x v="0"/>
    <s v="G&lt;6-Dist&lt;1700"/>
    <s v="A"/>
    <x v="7"/>
    <x v="3"/>
    <x v="1"/>
    <n v="720"/>
    <n v="570"/>
    <m/>
    <x v="5"/>
  </r>
  <r>
    <x v="157"/>
    <s v="Cau"/>
    <d v="1899-12-30T12:25:00"/>
    <x v="2"/>
    <n v="9"/>
    <n v="2"/>
    <n v="1400"/>
    <s v="Mares"/>
    <n v="84"/>
    <n v="130"/>
    <n v="1"/>
    <s v="Life Lessons"/>
    <s v="OPM"/>
    <n v="2.5"/>
    <s v="Peter G Moody "/>
    <s v="Carleen Hefel (a1.5)"/>
    <n v="1.5"/>
    <n v="7"/>
    <n v="58"/>
    <n v="56.5"/>
    <m/>
    <n v="4"/>
    <n v="1"/>
    <x v="1"/>
    <n v="3.2"/>
    <n v="50"/>
    <n v="8"/>
    <m/>
    <m/>
    <n v="3.3"/>
    <m/>
    <n v="100"/>
    <s v=""/>
    <n v="-100"/>
    <x v="0"/>
    <s v="G&lt;6-Dist&lt;1700"/>
    <s v="A"/>
    <x v="7"/>
    <x v="3"/>
    <x v="2"/>
    <s v=""/>
    <n v="-100"/>
    <n v="2"/>
    <x v="4"/>
  </r>
  <r>
    <x v="157"/>
    <s v="Cau"/>
    <d v="1899-12-30T12:25:00"/>
    <x v="2"/>
    <n v="9"/>
    <n v="2"/>
    <n v="1400"/>
    <s v="Mares"/>
    <n v="84"/>
    <n v="130"/>
    <n v="6"/>
    <s v="Beour Bay"/>
    <s v="OP"/>
    <n v="4.5"/>
    <s v="Shane Nichols"/>
    <s v="Dean Yendall"/>
    <m/>
    <n v="3"/>
    <n v="54"/>
    <n v="54"/>
    <m/>
    <n v="3"/>
    <n v="5"/>
    <x v="2"/>
    <n v="5.5"/>
    <n v="30"/>
    <n v="8"/>
    <m/>
    <s v="WON"/>
    <n v="4.8"/>
    <n v="1.4"/>
    <n v="100"/>
    <n v="480"/>
    <n v="380"/>
    <x v="0"/>
    <s v="G&lt;6-Dist&lt;1700"/>
    <s v="A"/>
    <x v="7"/>
    <x v="3"/>
    <x v="1"/>
    <n v="720"/>
    <n v="570"/>
    <n v="2"/>
    <x v="5"/>
  </r>
  <r>
    <x v="157"/>
    <s v="Cau"/>
    <d v="1899-12-30T13:35:00"/>
    <x v="2"/>
    <n v="9"/>
    <n v="4"/>
    <n v="1100"/>
    <s v="Mares"/>
    <n v="84"/>
    <n v="130"/>
    <n v="8"/>
    <s v="Flying On A Limb"/>
    <s v="M"/>
    <n v="4.4000000000000004"/>
    <s v="Clinton McDonald"/>
    <s v="Ben Melham"/>
    <m/>
    <n v="9"/>
    <n v="55.5"/>
    <n v="55.5"/>
    <m/>
    <n v="1"/>
    <n v="2"/>
    <x v="2"/>
    <n v="4.8"/>
    <n v="35"/>
    <n v="10"/>
    <m/>
    <m/>
    <n v="4.4000000000000004"/>
    <m/>
    <n v="100"/>
    <s v=""/>
    <n v="-100"/>
    <x v="0"/>
    <s v="G&lt;6-Dist&lt;1700"/>
    <s v="A"/>
    <x v="7"/>
    <x v="3"/>
    <x v="2"/>
    <s v=""/>
    <n v="-100"/>
    <m/>
    <x v="2"/>
  </r>
  <r>
    <x v="157"/>
    <s v="Cau"/>
    <d v="1899-12-30T14:10:00"/>
    <x v="2"/>
    <n v="9"/>
    <n v="5"/>
    <n v="1400"/>
    <s v="Hcp"/>
    <n v="84"/>
    <n v="130"/>
    <n v="4"/>
    <s v="Amenable"/>
    <s v="B"/>
    <n v="4"/>
    <s v="Mick Price "/>
    <s v="Damian Lane"/>
    <m/>
    <n v="13"/>
    <n v="59"/>
    <n v="59"/>
    <m/>
    <n v="1"/>
    <n v="1"/>
    <x v="1"/>
    <n v="5.5"/>
    <n v="30"/>
    <n v="15"/>
    <m/>
    <s v="WON"/>
    <n v="5.5"/>
    <n v="2"/>
    <n v="100"/>
    <n v="550"/>
    <n v="450"/>
    <x v="0"/>
    <s v="G&lt;6-Dist&lt;1700"/>
    <s v="A"/>
    <x v="7"/>
    <x v="3"/>
    <x v="1"/>
    <n v="825"/>
    <n v="675"/>
    <m/>
    <x v="1"/>
  </r>
  <r>
    <x v="157"/>
    <s v="Randwick"/>
    <d v="1899-12-30T15:05:00"/>
    <x v="1"/>
    <n v="0"/>
    <n v="7"/>
    <n v="1100"/>
    <s v="Mares"/>
    <m/>
    <n v="250"/>
    <n v="7"/>
    <s v="Parisal"/>
    <s v="M"/>
    <n v="3.8"/>
    <s v="James Cummings"/>
    <s v="Jean Van Overmeire"/>
    <m/>
    <n v="8"/>
    <n v="53"/>
    <n v="53"/>
    <m/>
    <n v="1"/>
    <n v="4"/>
    <x v="1"/>
    <n v="2.0699999999999998"/>
    <n v="20"/>
    <m/>
    <m/>
    <s v="WON"/>
    <n v="4"/>
    <n v="1.6"/>
    <n v="100"/>
    <n v="400"/>
    <n v="300"/>
    <x v="1"/>
    <s v="G&gt;=6-Dist&lt;1700"/>
    <s v="C"/>
    <x v="7"/>
    <x v="3"/>
    <x v="1"/>
    <n v="600"/>
    <n v="450"/>
    <m/>
    <x v="1"/>
  </r>
  <r>
    <x v="157"/>
    <s v="Cau"/>
    <d v="1899-12-30T17:15:00"/>
    <x v="2"/>
    <n v="9"/>
    <n v="10"/>
    <n v="1600"/>
    <s v="Hcp"/>
    <n v="100"/>
    <n v="150"/>
    <n v="12"/>
    <s v="Jimmy The Bear"/>
    <s v="M"/>
    <n v="5"/>
    <s v="Patrick Payne"/>
    <s v="Billy Egan"/>
    <m/>
    <n v="17"/>
    <n v="56"/>
    <n v="56"/>
    <m/>
    <n v="1"/>
    <n v="5"/>
    <x v="2"/>
    <n v="4.9000000000000004"/>
    <n v="35"/>
    <n v="15"/>
    <m/>
    <s v="WON"/>
    <n v="5.5"/>
    <n v="2.1"/>
    <n v="100"/>
    <n v="550"/>
    <n v="450"/>
    <x v="0"/>
    <s v="G&lt;6-Dist&lt;1700"/>
    <s v="A"/>
    <x v="7"/>
    <x v="3"/>
    <x v="2"/>
    <n v="550"/>
    <n v="450"/>
    <m/>
    <x v="6"/>
  </r>
  <r>
    <x v="158"/>
    <s v="ROSEHILL"/>
    <d v="1899-12-30T12:20:00"/>
    <x v="2"/>
    <n v="6"/>
    <n v="2"/>
    <n v="2000"/>
    <s v="Hcp"/>
    <n v="78"/>
    <n v="160"/>
    <n v="2"/>
    <s v="Wineglass Bay"/>
    <s v="M"/>
    <n v="2.5"/>
    <s v="Chris Waller"/>
    <s v="James McDonald"/>
    <m/>
    <n v="1"/>
    <n v="58.5"/>
    <n v="58.5"/>
    <m/>
    <n v="2"/>
    <n v="2"/>
    <x v="2"/>
    <n v="4.7"/>
    <n v="20"/>
    <m/>
    <m/>
    <s v="WON"/>
    <n v="3"/>
    <n v="1.3"/>
    <n v="100"/>
    <n v="300"/>
    <n v="200"/>
    <x v="1"/>
    <s v="G&lt;6-Dist&gt;=1700"/>
    <s v="B"/>
    <x v="7"/>
    <x v="3"/>
    <x v="3"/>
    <n v="360"/>
    <n v="240"/>
    <m/>
    <x v="8"/>
  </r>
  <r>
    <x v="158"/>
    <s v="ROSEHILL"/>
    <d v="1899-12-30T12:55:00"/>
    <x v="2"/>
    <n v="6"/>
    <n v="3"/>
    <n v="1500"/>
    <s v="Hcp"/>
    <n v="78"/>
    <n v="160"/>
    <n v="8"/>
    <s v="Marquess"/>
    <s v="OP"/>
    <n v="2.5"/>
    <s v="James Cummings"/>
    <s v="James McDonald"/>
    <m/>
    <n v="1"/>
    <n v="56"/>
    <n v="56"/>
    <m/>
    <n v="1"/>
    <n v="2"/>
    <x v="2"/>
    <n v="3.81"/>
    <n v="20"/>
    <m/>
    <m/>
    <s v="WON"/>
    <n v="2.7"/>
    <n v="1.3"/>
    <n v="100"/>
    <n v="270"/>
    <n v="170"/>
    <x v="1"/>
    <s v="G&lt;6-Dist&lt;1700"/>
    <s v="A"/>
    <x v="7"/>
    <x v="3"/>
    <x v="0"/>
    <n v="540"/>
    <n v="340"/>
    <m/>
    <x v="0"/>
  </r>
  <r>
    <x v="158"/>
    <s v="ROSEHILL"/>
    <d v="1899-12-30T14:05:00"/>
    <x v="2"/>
    <n v="6"/>
    <n v="5"/>
    <n v="1100"/>
    <s v="Hcp"/>
    <n v="78"/>
    <n v="160"/>
    <n v="9"/>
    <s v="Xtravagant Star"/>
    <s v="OP"/>
    <n v="3.6"/>
    <s v="Maher &amp; Eustace"/>
    <s v="James McDonald"/>
    <m/>
    <n v="3"/>
    <n v="55"/>
    <n v="55"/>
    <m/>
    <m/>
    <n v="1"/>
    <x v="2"/>
    <n v="4"/>
    <n v="20"/>
    <m/>
    <m/>
    <s v="WON"/>
    <n v="4.4000000000000004"/>
    <n v="1.5"/>
    <n v="100"/>
    <n v="440.00000000000006"/>
    <n v="340.00000000000006"/>
    <x v="1"/>
    <s v="G&lt;6-Dist&lt;1700"/>
    <s v="A"/>
    <x v="7"/>
    <x v="3"/>
    <x v="2"/>
    <n v="440.00000000000006"/>
    <n v="340.00000000000006"/>
    <m/>
    <x v="2"/>
  </r>
  <r>
    <x v="158"/>
    <s v="ROSEHILL"/>
    <d v="1899-12-30T14:40:00"/>
    <x v="2"/>
    <n v="6"/>
    <n v="6"/>
    <n v="1500"/>
    <s v="Mares"/>
    <n v="78"/>
    <n v="160"/>
    <n v="5"/>
    <s v="Call Di"/>
    <s v="M"/>
    <n v="2.5"/>
    <s v="Ryan &amp; Alexiou"/>
    <s v="Nash Rawiller"/>
    <m/>
    <n v="6"/>
    <n v="57.5"/>
    <n v="57.5"/>
    <m/>
    <n v="5"/>
    <n v="4"/>
    <x v="1"/>
    <n v="3"/>
    <n v="30"/>
    <m/>
    <m/>
    <s v="2nd"/>
    <n v="2.7"/>
    <n v="1.7"/>
    <n v="100"/>
    <s v=""/>
    <n v="-100"/>
    <x v="1"/>
    <s v="G&lt;6-Dist&lt;1700"/>
    <s v="A"/>
    <x v="7"/>
    <x v="3"/>
    <x v="1"/>
    <s v=""/>
    <n v="-150"/>
    <m/>
    <x v="1"/>
  </r>
  <r>
    <x v="158"/>
    <s v="MV"/>
    <d v="1899-12-30T14:55:00"/>
    <x v="2"/>
    <n v="4"/>
    <n v="5"/>
    <n v="2500"/>
    <s v="Hcp"/>
    <n v="78"/>
    <n v="130"/>
    <n v="7"/>
    <s v="Magnaspin"/>
    <s v="OPL"/>
    <n v="2.8"/>
    <s v="Leon  Corstens"/>
    <s v="Craig Williams"/>
    <m/>
    <n v="3"/>
    <n v="56"/>
    <n v="56"/>
    <m/>
    <n v="1"/>
    <m/>
    <x v="1"/>
    <n v="5.2"/>
    <n v="35"/>
    <n v="13"/>
    <m/>
    <s v="3rd"/>
    <n v="3.7"/>
    <n v="1.8"/>
    <n v="100"/>
    <s v=""/>
    <n v="-100"/>
    <x v="0"/>
    <s v="G&lt;6-Dist&gt;=1700"/>
    <s v="B"/>
    <x v="7"/>
    <x v="3"/>
    <x v="1"/>
    <s v=""/>
    <n v="-150"/>
    <m/>
    <x v="1"/>
  </r>
  <r>
    <x v="158"/>
    <s v="MV"/>
    <d v="1899-12-30T16:45:00"/>
    <x v="2"/>
    <n v="4"/>
    <n v="8"/>
    <n v="1000"/>
    <s v="Hcp"/>
    <s v="SW"/>
    <n v="175"/>
    <n v="8"/>
    <s v="Omni Man"/>
    <s v="OPL"/>
    <n v="2.8"/>
    <s v="Gai Waterhouse "/>
    <s v="Jordan Childs"/>
    <m/>
    <n v="2"/>
    <n v="57"/>
    <n v="57"/>
    <m/>
    <n v="1"/>
    <n v="3"/>
    <x v="1"/>
    <n v="2.8"/>
    <n v="50"/>
    <n v="8"/>
    <m/>
    <m/>
    <n v="2.7"/>
    <m/>
    <n v="100"/>
    <s v=""/>
    <n v="-100"/>
    <x v="0"/>
    <s v="G&lt;6-Dist&lt;1700"/>
    <s v="A"/>
    <x v="7"/>
    <x v="3"/>
    <x v="4"/>
    <s v=""/>
    <n v="-140"/>
    <n v="2"/>
    <x v="4"/>
  </r>
  <r>
    <x v="158"/>
    <s v="MV"/>
    <d v="1899-12-30T16:45:00"/>
    <x v="2"/>
    <n v="4"/>
    <n v="8"/>
    <n v="1000"/>
    <s v="Hcp"/>
    <s v="SW"/>
    <n v="175"/>
    <n v="1"/>
    <s v="Sweet Ride"/>
    <s v="OP"/>
    <n v="5.5"/>
    <s v="Annabel Neasham"/>
    <s v="Michael Dee"/>
    <m/>
    <n v="3"/>
    <n v="58.5"/>
    <n v="58.5"/>
    <m/>
    <m/>
    <n v="1"/>
    <x v="2"/>
    <n v="4.4000000000000004"/>
    <n v="40"/>
    <n v="8"/>
    <m/>
    <m/>
    <n v="6.5"/>
    <m/>
    <n v="100"/>
    <s v=""/>
    <n v="-100"/>
    <x v="0"/>
    <s v="G&lt;6-Dist&lt;1700"/>
    <s v="A"/>
    <x v="7"/>
    <x v="3"/>
    <x v="2"/>
    <s v=""/>
    <n v="-100"/>
    <n v="2"/>
    <x v="6"/>
  </r>
  <r>
    <x v="158"/>
    <s v="ROSEHILL"/>
    <d v="1899-12-30T17:05:00"/>
    <x v="2"/>
    <n v="6"/>
    <n v="10"/>
    <n v="1200"/>
    <s v="Hcp"/>
    <n v="88"/>
    <n v="160"/>
    <n v="8"/>
    <s v="Pioneer River"/>
    <s v="OPM"/>
    <n v="3"/>
    <s v="Maher &amp; Eustace"/>
    <s v="James McDonald"/>
    <m/>
    <n v="4"/>
    <n v="55.5"/>
    <n v="55.5"/>
    <m/>
    <m/>
    <m/>
    <x v="2"/>
    <n v="5.27"/>
    <n v="20"/>
    <m/>
    <m/>
    <s v="2nd"/>
    <n v="3.5"/>
    <n v="1.6"/>
    <n v="100"/>
    <s v=""/>
    <n v="-100"/>
    <x v="1"/>
    <s v="G&lt;6-Dist&lt;1700"/>
    <s v="A"/>
    <x v="7"/>
    <x v="3"/>
    <x v="0"/>
    <s v=""/>
    <n v="-200"/>
    <m/>
    <x v="0"/>
  </r>
  <r>
    <x v="158"/>
    <s v="MV"/>
    <d v="1899-12-30T17:15:00"/>
    <x v="2"/>
    <n v="4"/>
    <n v="9"/>
    <n v="1500"/>
    <s v="Hcp"/>
    <s v="No"/>
    <n v="150"/>
    <n v="7"/>
    <s v="St Lawrence"/>
    <s v="M"/>
    <n v="1.95"/>
    <s v="Ciaron Maher "/>
    <s v="Carleen Hefel (a1.5)"/>
    <n v="1.5"/>
    <n v="5"/>
    <n v="54.5"/>
    <n v="53"/>
    <m/>
    <n v="1"/>
    <n v="1"/>
    <x v="1"/>
    <n v="3.2"/>
    <n v="50"/>
    <n v="8"/>
    <m/>
    <m/>
    <n v="1.95"/>
    <m/>
    <n v="100"/>
    <s v=""/>
    <n v="-100"/>
    <x v="0"/>
    <s v="G&lt;6-Dist&lt;1700"/>
    <s v="A"/>
    <x v="7"/>
    <x v="3"/>
    <x v="2"/>
    <s v=""/>
    <n v="-100"/>
    <m/>
    <x v="4"/>
  </r>
  <r>
    <x v="158"/>
    <s v="MV"/>
    <d v="1899-12-30T17:45:00"/>
    <x v="2"/>
    <n v="4"/>
    <n v="10"/>
    <n v="1200"/>
    <s v="Hcp"/>
    <n v="84"/>
    <n v="130"/>
    <n v="3"/>
    <s v="Maximillius"/>
    <s v="OP"/>
    <n v="4.2"/>
    <s v="Mick Price "/>
    <s v="Wiremu Pinn (a2)"/>
    <m/>
    <n v="4"/>
    <n v="60"/>
    <n v="60"/>
    <m/>
    <n v="3"/>
    <n v="2"/>
    <x v="0"/>
    <n v="5.5"/>
    <n v="30"/>
    <n v="8"/>
    <m/>
    <m/>
    <n v="4.5999999999999996"/>
    <m/>
    <n v="100"/>
    <s v=""/>
    <n v="-100"/>
    <x v="0"/>
    <s v="G&lt;6-Dist&lt;1700"/>
    <s v="A"/>
    <x v="7"/>
    <x v="3"/>
    <x v="0"/>
    <s v=""/>
    <n v="-200"/>
    <m/>
    <x v="0"/>
  </r>
  <r>
    <x v="159"/>
    <s v="Randwick"/>
    <d v="1899-12-30T11:45:00"/>
    <x v="3"/>
    <n v="4"/>
    <n v="1"/>
    <n v="1400"/>
    <s v="Hcp"/>
    <n v="72"/>
    <n v="120"/>
    <n v="1"/>
    <s v="Strait Acer"/>
    <s v="M"/>
    <n v="3.8"/>
    <s v="Edward Cummings"/>
    <s v="Jason Collett"/>
    <m/>
    <n v="1"/>
    <n v="59.5"/>
    <n v="59.5"/>
    <m/>
    <n v="1"/>
    <n v="2"/>
    <x v="1"/>
    <n v="5.25"/>
    <n v="20"/>
    <m/>
    <m/>
    <s v="WON"/>
    <n v="4.8"/>
    <n v="1.7"/>
    <n v="100"/>
    <n v="480"/>
    <n v="380"/>
    <x v="1"/>
    <s v="G&lt;6-Dist&lt;1700"/>
    <s v="A"/>
    <x v="8"/>
    <x v="3"/>
    <x v="1"/>
    <n v="720"/>
    <n v="570"/>
    <m/>
    <x v="8"/>
  </r>
  <r>
    <x v="159"/>
    <s v="Cau"/>
    <d v="1899-12-30T13:10:00"/>
    <x v="2"/>
    <n v="0"/>
    <n v="3"/>
    <n v="1400"/>
    <s v="Mares"/>
    <n v="84"/>
    <n v="130"/>
    <n v="2"/>
    <s v="Belle Et Riche"/>
    <s v="OP"/>
    <n v="3.9"/>
    <s v="Mitchell Freedman"/>
    <s v="Jordan Childs"/>
    <m/>
    <n v="4"/>
    <n v="59"/>
    <n v="59"/>
    <m/>
    <n v="1"/>
    <n v="3"/>
    <x v="2"/>
    <n v="5.2"/>
    <n v="35"/>
    <n v="10"/>
    <m/>
    <m/>
    <n v="4"/>
    <m/>
    <n v="100"/>
    <s v=""/>
    <n v="-100"/>
    <x v="0"/>
    <s v="G&lt;6-Dist&lt;1700"/>
    <s v="A"/>
    <x v="8"/>
    <x v="3"/>
    <x v="1"/>
    <s v=""/>
    <n v="-150"/>
    <n v="2"/>
    <x v="5"/>
  </r>
  <r>
    <x v="159"/>
    <s v="Cau"/>
    <d v="1899-12-30T13:10:00"/>
    <x v="2"/>
    <n v="0"/>
    <n v="3"/>
    <n v="1400"/>
    <s v="Mares"/>
    <n v="84"/>
    <n v="130"/>
    <n v="8"/>
    <s v="Nunthorpe"/>
    <s v="OPM"/>
    <n v="3.5"/>
    <s v="Peter G Moody "/>
    <s v="Jamie Kah"/>
    <m/>
    <n v="10"/>
    <n v="53.5"/>
    <n v="53.5"/>
    <m/>
    <n v="3"/>
    <m/>
    <x v="0"/>
    <n v="5.6"/>
    <n v="30"/>
    <n v="10"/>
    <m/>
    <s v="WON"/>
    <n v="3.8"/>
    <n v="1.4"/>
    <n v="100"/>
    <n v="380"/>
    <n v="280"/>
    <x v="0"/>
    <s v="G&lt;6-Dist&lt;1700"/>
    <s v="A"/>
    <x v="8"/>
    <x v="3"/>
    <x v="2"/>
    <n v="380"/>
    <n v="280"/>
    <n v="2"/>
    <x v="2"/>
  </r>
  <r>
    <x v="159"/>
    <s v="Cau"/>
    <d v="1899-12-30T13:45:00"/>
    <x v="2"/>
    <n v="0"/>
    <n v="4"/>
    <n v="2000"/>
    <s v="Hcp"/>
    <n v="78"/>
    <n v="130"/>
    <n v="14"/>
    <s v="Frigid"/>
    <s v="OP"/>
    <n v="4.8"/>
    <s v="John Leek "/>
    <s v="Tatum Bull (a3)"/>
    <n v="3"/>
    <n v="5"/>
    <n v="56"/>
    <n v="53"/>
    <m/>
    <n v="3"/>
    <n v="1"/>
    <x v="2"/>
    <n v="5.0999999999999996"/>
    <n v="35"/>
    <n v="12"/>
    <m/>
    <s v="WON"/>
    <n v="4.5999999999999996"/>
    <n v="2"/>
    <n v="100"/>
    <n v="459.99999999999994"/>
    <n v="359.99999999999994"/>
    <x v="0"/>
    <s v="G&lt;6-Dist&gt;=1700"/>
    <s v="B"/>
    <x v="8"/>
    <x v="3"/>
    <x v="2"/>
    <n v="459.99999999999994"/>
    <n v="359.99999999999994"/>
    <n v="2"/>
    <x v="2"/>
  </r>
  <r>
    <x v="159"/>
    <s v="Cau"/>
    <d v="1899-12-30T13:45:00"/>
    <x v="2"/>
    <n v="0"/>
    <n v="4"/>
    <n v="2000"/>
    <s v="Hcp"/>
    <n v="78"/>
    <n v="130"/>
    <n v="11"/>
    <s v="Affordable"/>
    <s v="OP"/>
    <n v="4.7"/>
    <s v="David Brideoake "/>
    <s v="Craig Williams"/>
    <m/>
    <n v="1"/>
    <n v="57"/>
    <n v="57"/>
    <m/>
    <n v="2"/>
    <n v="4"/>
    <x v="0"/>
    <n v="5.6"/>
    <n v="30"/>
    <n v="12"/>
    <m/>
    <m/>
    <n v="5"/>
    <m/>
    <n v="100"/>
    <s v=""/>
    <n v="-100"/>
    <x v="0"/>
    <s v="G&lt;6-Dist&gt;=1700"/>
    <s v="B"/>
    <x v="8"/>
    <x v="3"/>
    <x v="2"/>
    <s v=""/>
    <n v="-100"/>
    <n v="2"/>
    <x v="3"/>
  </r>
  <r>
    <x v="159"/>
    <s v="Cau"/>
    <d v="1899-12-30T15:35:00"/>
    <x v="2"/>
    <n v="0"/>
    <n v="7"/>
    <n v="1200"/>
    <s v="Mares"/>
    <s v="SW-M"/>
    <n v="200"/>
    <n v="7"/>
    <s v="Benedetta"/>
    <s v="OP"/>
    <n v="2.35"/>
    <s v="Jason Warren"/>
    <s v="Daniel Stackhouse"/>
    <m/>
    <n v="9"/>
    <n v="56"/>
    <n v="56"/>
    <m/>
    <n v="2"/>
    <n v="1"/>
    <x v="0"/>
    <n v="4.8"/>
    <n v="35"/>
    <n v="11"/>
    <m/>
    <s v="WON"/>
    <n v="3.2"/>
    <n v="1.4"/>
    <n v="100"/>
    <n v="320"/>
    <n v="220"/>
    <x v="0"/>
    <s v="G&lt;6-Dist&lt;1700"/>
    <s v="A"/>
    <x v="8"/>
    <x v="3"/>
    <x v="2"/>
    <n v="320"/>
    <n v="220"/>
    <m/>
    <x v="4"/>
  </r>
  <r>
    <x v="159"/>
    <s v="Randwick"/>
    <d v="1899-12-30T16:05:00"/>
    <x v="3"/>
    <n v="4"/>
    <n v="5"/>
    <n v="2400"/>
    <s v="Hcp"/>
    <m/>
    <n v="200"/>
    <n v="5"/>
    <s v="Military Mission"/>
    <s v="OP"/>
    <n v="5"/>
    <s v="Waterhouse/Bott"/>
    <s v="Rachel King"/>
    <m/>
    <n v="6"/>
    <n v="56.5"/>
    <n v="56.5"/>
    <m/>
    <n v="2"/>
    <n v="2"/>
    <x v="1"/>
    <n v="5.03"/>
    <n v="20"/>
    <n v="100"/>
    <m/>
    <m/>
    <n v="4.4000000000000004"/>
    <m/>
    <n v="100"/>
    <s v=""/>
    <n v="-100"/>
    <x v="1"/>
    <s v="G&lt;6-Dist&gt;=1700"/>
    <s v="B"/>
    <x v="8"/>
    <x v="3"/>
    <x v="2"/>
    <s v=""/>
    <n v="-100"/>
    <m/>
    <x v="4"/>
  </r>
  <r>
    <x v="159"/>
    <s v="Cau"/>
    <d v="1899-12-30T16:15:00"/>
    <x v="2"/>
    <n v="0"/>
    <n v="8"/>
    <n v="1100"/>
    <s v="Hcp"/>
    <s v="SW"/>
    <n v="200"/>
    <n v="13"/>
    <s v="Magic Time"/>
    <s v="OPM"/>
    <n v="6.1"/>
    <s v="Grahame Begg"/>
    <s v="Jordan Childs"/>
    <m/>
    <n v="10"/>
    <n v="56.5"/>
    <n v="56.5"/>
    <m/>
    <n v="3"/>
    <m/>
    <x v="2"/>
    <n v="5"/>
    <n v="35"/>
    <n v="12"/>
    <m/>
    <m/>
    <n v="6.5"/>
    <m/>
    <n v="100"/>
    <s v=""/>
    <n v="-100"/>
    <x v="0"/>
    <s v="G&lt;6-Dist&lt;1700"/>
    <s v="A"/>
    <x v="8"/>
    <x v="3"/>
    <x v="4"/>
    <s v=""/>
    <n v="-140"/>
    <n v="2"/>
    <x v="6"/>
  </r>
  <r>
    <x v="159"/>
    <s v="Cau"/>
    <d v="1899-12-30T16:15:00"/>
    <x v="2"/>
    <n v="0"/>
    <n v="8"/>
    <n v="1100"/>
    <s v="Hcp"/>
    <s v="SW"/>
    <n v="200"/>
    <n v="6"/>
    <s v="Asfoora"/>
    <s v="OPM"/>
    <n v="3.3"/>
    <s v="Henry Dwyer"/>
    <s v="Mitchell Aitken"/>
    <m/>
    <n v="3"/>
    <n v="57"/>
    <n v="57"/>
    <m/>
    <n v="1"/>
    <n v="2"/>
    <x v="0"/>
    <n v="5.4"/>
    <n v="30"/>
    <n v="12"/>
    <m/>
    <s v="WON"/>
    <n v="2.8"/>
    <n v="1.5"/>
    <n v="100"/>
    <n v="280"/>
    <n v="180"/>
    <x v="0"/>
    <s v="G&lt;6-Dist&lt;1700"/>
    <s v="A"/>
    <x v="8"/>
    <x v="3"/>
    <x v="2"/>
    <n v="280"/>
    <n v="180"/>
    <n v="2"/>
    <x v="2"/>
  </r>
  <r>
    <x v="159"/>
    <s v="Cau"/>
    <d v="1899-12-30T16:50:00"/>
    <x v="2"/>
    <n v="0"/>
    <n v="9"/>
    <n v="1400"/>
    <s v="Wfa"/>
    <s v="WFA"/>
    <n v="750"/>
    <n v="3"/>
    <s v="Alligator Blood"/>
    <s v="OP"/>
    <n v="4.8"/>
    <s v="Gai Waterhouse "/>
    <s v="Damien Oliver"/>
    <m/>
    <n v="13"/>
    <n v="59"/>
    <n v="59"/>
    <m/>
    <n v="2"/>
    <n v="1"/>
    <x v="1"/>
    <n v="4.7"/>
    <n v="40"/>
    <n v="14"/>
    <m/>
    <m/>
    <n v="5.5"/>
    <m/>
    <n v="100"/>
    <s v=""/>
    <n v="-100"/>
    <x v="0"/>
    <s v="G&lt;6-Dist&lt;1700"/>
    <s v="A"/>
    <x v="8"/>
    <x v="3"/>
    <x v="2"/>
    <s v=""/>
    <n v="-100"/>
    <m/>
    <x v="2"/>
  </r>
  <r>
    <x v="159"/>
    <s v="Randwick"/>
    <d v="1899-12-30T17:10:00"/>
    <x v="3"/>
    <n v="4"/>
    <n v="10"/>
    <n v="1200"/>
    <s v="Hcp"/>
    <n v="78"/>
    <n v="160"/>
    <n v="8"/>
    <s v="Garza Blanca"/>
    <s v="M"/>
    <n v="2.7"/>
    <s v="Maher &amp; Eustace"/>
    <s v="James McDonald"/>
    <m/>
    <n v="9"/>
    <n v="57.5"/>
    <n v="57.5"/>
    <m/>
    <n v="5"/>
    <n v="1"/>
    <x v="1"/>
    <n v="2.2799999999999998"/>
    <n v="30"/>
    <m/>
    <m/>
    <s v="WON"/>
    <n v="2.8"/>
    <n v="1.3"/>
    <n v="100"/>
    <n v="280"/>
    <n v="180"/>
    <x v="1"/>
    <s v="G&lt;6-Dist&lt;1700"/>
    <s v="A"/>
    <x v="8"/>
    <x v="3"/>
    <x v="1"/>
    <n v="420"/>
    <n v="270"/>
    <m/>
    <x v="8"/>
  </r>
  <r>
    <x v="159"/>
    <s v="Cau"/>
    <d v="1899-12-30T17:25:00"/>
    <x v="2"/>
    <n v="0"/>
    <n v="10"/>
    <n v="1400"/>
    <s v="Hcp"/>
    <n v="100"/>
    <n v="150"/>
    <n v="14"/>
    <s v="Devoted"/>
    <s v="MOP"/>
    <n v="3.3"/>
    <s v="John Leek "/>
    <s v="Tatum Bull (a3)"/>
    <m/>
    <n v="5"/>
    <n v="53.5"/>
    <n v="53.5"/>
    <m/>
    <n v="1"/>
    <m/>
    <x v="1"/>
    <n v="4"/>
    <n v="45"/>
    <n v="14"/>
    <m/>
    <s v="WON"/>
    <n v="2.6"/>
    <n v="1.4"/>
    <n v="100"/>
    <n v="260"/>
    <n v="160"/>
    <x v="0"/>
    <s v="G&lt;6-Dist&lt;1700"/>
    <s v="A"/>
    <x v="8"/>
    <x v="3"/>
    <x v="1"/>
    <n v="390"/>
    <n v="240"/>
    <m/>
    <x v="1"/>
  </r>
  <r>
    <x v="160"/>
    <s v="ROSEHILL"/>
    <d v="1899-12-30T11:50:00"/>
    <x v="2"/>
    <n v="0"/>
    <n v="1"/>
    <n v="1200"/>
    <s v="Hcp"/>
    <n v="72"/>
    <n v="120"/>
    <n v="8"/>
    <s v="Bunker Hut"/>
    <s v="M"/>
    <n v="4.4000000000000004"/>
    <s v="Michael Freedman"/>
    <s v="Tyler Schiller"/>
    <m/>
    <n v="5"/>
    <n v="57"/>
    <n v="57"/>
    <m/>
    <n v="2"/>
    <n v="1"/>
    <x v="1"/>
    <n v="5.68"/>
    <n v="20"/>
    <m/>
    <m/>
    <s v="WON"/>
    <n v="4.2"/>
    <n v="1.7"/>
    <n v="100"/>
    <n v="420"/>
    <n v="320"/>
    <x v="1"/>
    <s v="G&lt;6-Dist&lt;1700"/>
    <s v="A"/>
    <x v="8"/>
    <x v="3"/>
    <x v="2"/>
    <n v="420"/>
    <n v="320"/>
    <m/>
    <x v="2"/>
  </r>
  <r>
    <x v="160"/>
    <s v="ROSEHILL"/>
    <d v="1899-12-30T13:35:00"/>
    <x v="2"/>
    <n v="0"/>
    <n v="4"/>
    <n v="1500"/>
    <s v="Hcp"/>
    <n v="78"/>
    <n v="160"/>
    <n v="3"/>
    <s v="Gracilistyla"/>
    <s v="M"/>
    <n v="2.5"/>
    <s v="Chris Waller"/>
    <s v="Nash Rawiller"/>
    <m/>
    <n v="2"/>
    <n v="58.5"/>
    <n v="58.5"/>
    <m/>
    <n v="1"/>
    <n v="1"/>
    <x v="2"/>
    <n v="5.8"/>
    <n v="20"/>
    <m/>
    <m/>
    <s v="2nd"/>
    <n v="2.8"/>
    <n v="1.2"/>
    <n v="100"/>
    <s v=""/>
    <n v="-100"/>
    <x v="1"/>
    <s v="G&lt;6-Dist&lt;1700"/>
    <s v="A"/>
    <x v="8"/>
    <x v="3"/>
    <x v="3"/>
    <s v=""/>
    <n v="-120"/>
    <m/>
    <x v="4"/>
  </r>
  <r>
    <x v="160"/>
    <s v="MV"/>
    <d v="1899-12-30T13:50:00"/>
    <x v="2"/>
    <n v="0"/>
    <n v="4"/>
    <n v="1200"/>
    <s v="Hcp"/>
    <s v="No"/>
    <n v="150"/>
    <n v="5"/>
    <s v="Recommendation"/>
    <s v="OPL"/>
    <n v="1.75"/>
    <s v="Ciaron Maher "/>
    <s v="Carleen Hefel (a1.5)"/>
    <n v="1.5"/>
    <n v="4"/>
    <n v="53"/>
    <n v="51.5"/>
    <m/>
    <n v="2"/>
    <n v="2"/>
    <x v="1"/>
    <n v="2.9"/>
    <n v="50"/>
    <n v="6"/>
    <m/>
    <s v="WON"/>
    <n v="1.55"/>
    <n v="1.2"/>
    <n v="100"/>
    <n v="155"/>
    <n v="55"/>
    <x v="0"/>
    <s v="G&lt;6-Dist&lt;1700"/>
    <s v="A"/>
    <x v="8"/>
    <x v="3"/>
    <x v="2"/>
    <n v="155"/>
    <n v="55"/>
    <n v="2"/>
    <x v="4"/>
  </r>
  <r>
    <x v="160"/>
    <s v="MV"/>
    <d v="1899-12-30T13:50:00"/>
    <x v="2"/>
    <n v="0"/>
    <n v="4"/>
    <n v="1200"/>
    <s v="Hcp"/>
    <s v="No"/>
    <n v="150"/>
    <n v="2"/>
    <s v="Savannah Cloud"/>
    <s v="OP"/>
    <n v="5"/>
    <s v="Phillip Stokes"/>
    <s v="Sheridan Clarke (a3)"/>
    <n v="3"/>
    <n v="5"/>
    <n v="58"/>
    <n v="55"/>
    <m/>
    <n v="1"/>
    <n v="3"/>
    <x v="2"/>
    <n v="5"/>
    <n v="35"/>
    <n v="6"/>
    <m/>
    <m/>
    <n v="8"/>
    <m/>
    <n v="100"/>
    <s v=""/>
    <n v="-100"/>
    <x v="0"/>
    <s v="G&lt;6-Dist&lt;1700"/>
    <s v="A"/>
    <x v="8"/>
    <x v="3"/>
    <x v="1"/>
    <s v=""/>
    <n v="-150"/>
    <n v="2"/>
    <x v="5"/>
  </r>
  <r>
    <x v="160"/>
    <s v="ROSEHILL"/>
    <d v="1899-12-30T14:45:00"/>
    <x v="2"/>
    <n v="0"/>
    <n v="6"/>
    <n v="1200"/>
    <s v="Mares"/>
    <s v="SW"/>
    <n v="300"/>
    <n v="5"/>
    <s v="Zapateo"/>
    <s v="M"/>
    <n v="2.6"/>
    <s v="James Cummings"/>
    <s v="Zac Lloyd (a0)"/>
    <m/>
    <n v="3"/>
    <n v="56"/>
    <n v="56"/>
    <m/>
    <n v="3"/>
    <n v="1"/>
    <x v="1"/>
    <n v="2.74"/>
    <n v="30"/>
    <n v="120"/>
    <m/>
    <s v="3rd"/>
    <n v="2.4500000000000002"/>
    <n v="1.2"/>
    <n v="100"/>
    <s v=""/>
    <n v="-100"/>
    <x v="1"/>
    <s v="G&lt;6-Dist&lt;1700"/>
    <s v="A"/>
    <x v="8"/>
    <x v="3"/>
    <x v="1"/>
    <s v=""/>
    <n v="-150"/>
    <m/>
    <x v="1"/>
  </r>
  <r>
    <x v="160"/>
    <s v="MV"/>
    <d v="1899-12-30T15:35:00"/>
    <x v="2"/>
    <n v="0"/>
    <n v="7"/>
    <n v="2040"/>
    <s v="Hcp"/>
    <n v="100"/>
    <n v="150"/>
    <n v="7"/>
    <s v="Berkeley Square"/>
    <s v="M"/>
    <n v="4.0999999999999996"/>
    <s v="Dan O'Sullivan"/>
    <s v="Jye McNeil"/>
    <m/>
    <n v="6"/>
    <n v="58.5"/>
    <n v="58.5"/>
    <m/>
    <n v="2"/>
    <m/>
    <x v="0"/>
    <n v="5.5"/>
    <n v="30"/>
    <n v="14"/>
    <m/>
    <m/>
    <n v="4.2"/>
    <m/>
    <n v="100"/>
    <s v=""/>
    <n v="-100"/>
    <x v="0"/>
    <s v="G&lt;6-Dist&gt;=1700"/>
    <s v="B"/>
    <x v="8"/>
    <x v="3"/>
    <x v="2"/>
    <s v=""/>
    <n v="-100"/>
    <m/>
    <x v="2"/>
  </r>
  <r>
    <x v="160"/>
    <s v="ROSEHILL"/>
    <d v="1899-12-30T16:35:00"/>
    <x v="2"/>
    <n v="0"/>
    <n v="9"/>
    <n v="1300"/>
    <s v="Hcp"/>
    <m/>
    <n v="300"/>
    <n v="9"/>
    <s v="Argentia"/>
    <s v="M"/>
    <n v="4"/>
    <s v="Joseph Pride"/>
    <s v="Chad Schofield"/>
    <m/>
    <n v="7"/>
    <n v="54"/>
    <n v="54"/>
    <m/>
    <m/>
    <n v="2"/>
    <x v="2"/>
    <n v="3.7"/>
    <n v="30"/>
    <m/>
    <m/>
    <m/>
    <n v="4.5999999999999996"/>
    <m/>
    <n v="100"/>
    <s v=""/>
    <n v="-100"/>
    <x v="1"/>
    <s v="G&lt;6-Dist&lt;1700"/>
    <s v="A"/>
    <x v="8"/>
    <x v="3"/>
    <x v="2"/>
    <s v=""/>
    <n v="-100"/>
    <m/>
    <x v="2"/>
  </r>
  <r>
    <x v="160"/>
    <s v="ROSEHILL"/>
    <d v="1899-12-30T17:15:00"/>
    <x v="2"/>
    <n v="0"/>
    <n v="10"/>
    <n v="1100"/>
    <s v="Hcp"/>
    <n v="78"/>
    <n v="160"/>
    <n v="4"/>
    <s v="Red Card"/>
    <s v="OPL"/>
    <n v="3.2"/>
    <s v="James Cummings"/>
    <s v="Adam Hyeronimus"/>
    <m/>
    <n v="7"/>
    <n v="58.5"/>
    <n v="58.5"/>
    <m/>
    <n v="1"/>
    <n v="2"/>
    <x v="2"/>
    <n v="6.06"/>
    <n v="20"/>
    <m/>
    <m/>
    <s v="WON"/>
    <n v="2.5"/>
    <n v="1.3"/>
    <n v="100"/>
    <n v="250"/>
    <n v="150"/>
    <x v="1"/>
    <s v="G&lt;6-Dist&lt;1700"/>
    <s v="A"/>
    <x v="8"/>
    <x v="3"/>
    <x v="0"/>
    <n v="500"/>
    <n v="300"/>
    <m/>
    <x v="0"/>
  </r>
  <r>
    <x v="160"/>
    <s v="MV"/>
    <d v="1899-12-30T17:35:00"/>
    <x v="2"/>
    <n v="0"/>
    <n v="10"/>
    <n v="1600"/>
    <s v="Hcp"/>
    <n v="90"/>
    <n v="150"/>
    <n v="10"/>
    <s v="Hennessy Lad"/>
    <s v="MOP"/>
    <n v="3.7"/>
    <s v="Peter G Moody "/>
    <s v="Carleen Hefel (a1.5)"/>
    <n v="1.5"/>
    <n v="10"/>
    <n v="55.5"/>
    <n v="54"/>
    <m/>
    <n v="1"/>
    <n v="2"/>
    <x v="1"/>
    <n v="4"/>
    <n v="40"/>
    <n v="13"/>
    <m/>
    <s v="3rd"/>
    <n v="3.7"/>
    <n v="1.6"/>
    <n v="100"/>
    <s v=""/>
    <n v="-100"/>
    <x v="0"/>
    <s v="G&lt;6-Dist&lt;1700"/>
    <s v="A"/>
    <x v="8"/>
    <x v="3"/>
    <x v="2"/>
    <s v=""/>
    <n v="-100"/>
    <m/>
    <x v="2"/>
  </r>
  <r>
    <x v="161"/>
    <s v="Flem"/>
    <d v="1899-12-30T12:40:00"/>
    <x v="2"/>
    <n v="0"/>
    <n v="2"/>
    <n v="2500"/>
    <s v="Hcp"/>
    <s v="No"/>
    <n v="150"/>
    <n v="1"/>
    <s v="Serpentine"/>
    <s v="LOP"/>
    <n v="3.8"/>
    <s v="Gai Waterhouse "/>
    <s v="Ben Melham"/>
    <m/>
    <n v="2"/>
    <n v="59.5"/>
    <n v="59.5"/>
    <m/>
    <n v="1"/>
    <n v="5"/>
    <x v="1"/>
    <n v="5.0999999999999996"/>
    <n v="35"/>
    <n v="10"/>
    <m/>
    <m/>
    <n v="4.5999999999999996"/>
    <m/>
    <n v="100"/>
    <s v=""/>
    <n v="-100"/>
    <x v="0"/>
    <s v="G&lt;6-Dist&gt;=1700"/>
    <s v="B"/>
    <x v="8"/>
    <x v="3"/>
    <x v="1"/>
    <s v=""/>
    <n v="-150"/>
    <n v="2"/>
    <x v="1"/>
  </r>
  <r>
    <x v="161"/>
    <s v="Flem"/>
    <d v="1899-12-30T12:40:00"/>
    <x v="2"/>
    <n v="0"/>
    <n v="2"/>
    <n v="2500"/>
    <s v="Hcp"/>
    <s v="No"/>
    <n v="150"/>
    <n v="2"/>
    <s v="Interpretation"/>
    <s v="BM"/>
    <n v="5.5"/>
    <s v="Ciaron Maher "/>
    <s v="Mark Zahra"/>
    <m/>
    <n v="10"/>
    <n v="57"/>
    <n v="57"/>
    <m/>
    <n v="2"/>
    <n v="2"/>
    <x v="2"/>
    <n v="5.2"/>
    <n v="35"/>
    <n v="10"/>
    <m/>
    <m/>
    <n v="5"/>
    <m/>
    <n v="100"/>
    <s v=""/>
    <n v="-100"/>
    <x v="0"/>
    <s v="G&lt;6-Dist&gt;=1700"/>
    <s v="B"/>
    <x v="8"/>
    <x v="3"/>
    <x v="2"/>
    <s v=""/>
    <n v="-100"/>
    <n v="2"/>
    <x v="6"/>
  </r>
  <r>
    <x v="161"/>
    <s v="Randwick"/>
    <d v="1899-12-30T13:00:00"/>
    <x v="2"/>
    <n v="7"/>
    <n v="3"/>
    <n v="1600"/>
    <s v="Hcp"/>
    <n v="88"/>
    <n v="160"/>
    <n v="10"/>
    <s v="Strait Acer"/>
    <s v="M"/>
    <n v="2.1"/>
    <s v="Edward Cummings"/>
    <s v="Jason Collett"/>
    <m/>
    <n v="6"/>
    <n v="55"/>
    <n v="55"/>
    <m/>
    <n v="1"/>
    <n v="2"/>
    <x v="1"/>
    <n v="1.9"/>
    <n v="30"/>
    <n v="160"/>
    <m/>
    <s v="WON"/>
    <n v="1.5"/>
    <n v="1.1000000000000001"/>
    <n v="100"/>
    <n v="150"/>
    <n v="50"/>
    <x v="1"/>
    <s v="G&lt;6-Dist&lt;1700"/>
    <s v="A"/>
    <x v="8"/>
    <x v="3"/>
    <x v="2"/>
    <n v="150"/>
    <n v="50"/>
    <m/>
    <x v="4"/>
  </r>
  <r>
    <x v="161"/>
    <s v="Flem"/>
    <d v="1899-12-30T13:15:00"/>
    <x v="2"/>
    <n v="0"/>
    <n v="3"/>
    <n v="1400"/>
    <s v="Hcp"/>
    <s v="No"/>
    <n v="175"/>
    <n v="2"/>
    <s v="Antino"/>
    <s v="LOP"/>
    <n v="2.2999999999999998"/>
    <s v="Tony Gollan"/>
    <s v="James Orman"/>
    <m/>
    <n v="1"/>
    <n v="59.5"/>
    <n v="59.5"/>
    <m/>
    <n v="1"/>
    <n v="1"/>
    <x v="1"/>
    <n v="3.2"/>
    <n v="45"/>
    <n v="9"/>
    <m/>
    <m/>
    <n v="2.25"/>
    <m/>
    <n v="100"/>
    <s v=""/>
    <n v="-100"/>
    <x v="0"/>
    <s v="G&lt;6-Dist&lt;1700"/>
    <s v="A"/>
    <x v="8"/>
    <x v="3"/>
    <x v="1"/>
    <s v=""/>
    <n v="-150"/>
    <n v="2"/>
    <x v="7"/>
  </r>
  <r>
    <x v="161"/>
    <s v="Flem"/>
    <d v="1899-12-30T13:15:00"/>
    <x v="2"/>
    <n v="0"/>
    <n v="3"/>
    <n v="1400"/>
    <s v="Hcp"/>
    <s v="No"/>
    <n v="175"/>
    <n v="4"/>
    <s v="Kalino"/>
    <s v="OP"/>
    <n v="7"/>
    <s v="Chris Waller"/>
    <s v="Jye McNeil"/>
    <m/>
    <n v="8"/>
    <n v="54.5"/>
    <n v="54.5"/>
    <m/>
    <n v="3"/>
    <n v="2"/>
    <x v="2"/>
    <n v="4.8"/>
    <n v="35"/>
    <n v="9"/>
    <m/>
    <s v="WON"/>
    <n v="9"/>
    <n v="1.9"/>
    <n v="100"/>
    <n v="900"/>
    <n v="800"/>
    <x v="0"/>
    <s v="G&lt;6-Dist&lt;1700"/>
    <s v="A"/>
    <x v="8"/>
    <x v="3"/>
    <x v="2"/>
    <n v="900"/>
    <n v="800"/>
    <n v="2"/>
    <x v="6"/>
  </r>
  <r>
    <x v="161"/>
    <s v="Randwick"/>
    <d v="1899-12-30T13:35:00"/>
    <x v="2"/>
    <n v="7"/>
    <n v="4"/>
    <n v="1400"/>
    <s v="Hcp"/>
    <n v="78"/>
    <n v="160"/>
    <n v="6"/>
    <s v="Gringotts"/>
    <s v="OP"/>
    <n v="4.4000000000000004"/>
    <s v="Maher &amp; Eustace"/>
    <s v="Chad Schofield"/>
    <m/>
    <n v="4"/>
    <n v="58.5"/>
    <n v="58.5"/>
    <m/>
    <n v="1"/>
    <n v="2"/>
    <x v="1"/>
    <n v="3.6"/>
    <n v="20"/>
    <m/>
    <m/>
    <m/>
    <n v="4"/>
    <m/>
    <n v="100"/>
    <s v=""/>
    <n v="-100"/>
    <x v="1"/>
    <s v="G&lt;6-Dist&lt;1700"/>
    <s v="A"/>
    <x v="8"/>
    <x v="3"/>
    <x v="2"/>
    <s v=""/>
    <n v="-100"/>
    <m/>
    <x v="2"/>
  </r>
  <r>
    <x v="161"/>
    <s v="Flem"/>
    <d v="1899-12-30T15:40:00"/>
    <x v="2"/>
    <n v="0"/>
    <n v="7"/>
    <n v="1600"/>
    <s v="Wfa"/>
    <s v="WFA"/>
    <n v="750"/>
    <n v="1"/>
    <s v="Mr Brightside"/>
    <s v="OP"/>
    <n v="1.9"/>
    <s v="Team Hayes"/>
    <s v="Craig Williams"/>
    <m/>
    <n v="2"/>
    <n v="59"/>
    <n v="59"/>
    <m/>
    <n v="1"/>
    <n v="2"/>
    <x v="1"/>
    <n v="2.8"/>
    <n v="45"/>
    <n v="7"/>
    <m/>
    <s v="WON"/>
    <n v="1.9"/>
    <n v="1.3"/>
    <n v="100"/>
    <n v="190"/>
    <n v="90"/>
    <x v="0"/>
    <s v="G&lt;6-Dist&lt;1700"/>
    <s v="A"/>
    <x v="8"/>
    <x v="3"/>
    <x v="5"/>
    <n v="323"/>
    <n v="153"/>
    <n v="2"/>
    <x v="5"/>
  </r>
  <r>
    <x v="161"/>
    <s v="Flem"/>
    <d v="1899-12-30T15:40:00"/>
    <x v="2"/>
    <n v="0"/>
    <n v="7"/>
    <n v="1600"/>
    <s v="Wfa"/>
    <s v="WFA"/>
    <n v="750"/>
    <n v="7"/>
    <s v="Princess Grace"/>
    <s v="OP"/>
    <n v="4.5"/>
    <s v="Chris Waller"/>
    <s v="Blake Shinn"/>
    <m/>
    <n v="7"/>
    <n v="57"/>
    <n v="57"/>
    <m/>
    <n v="2"/>
    <m/>
    <x v="2"/>
    <n v="4.8"/>
    <n v="35"/>
    <n v="7"/>
    <m/>
    <m/>
    <n v="5.5"/>
    <m/>
    <n v="100"/>
    <s v=""/>
    <n v="-100"/>
    <x v="0"/>
    <s v="G&lt;6-Dist&lt;1700"/>
    <s v="A"/>
    <x v="8"/>
    <x v="3"/>
    <x v="1"/>
    <s v=""/>
    <n v="-150"/>
    <n v="2"/>
    <x v="5"/>
  </r>
  <r>
    <x v="161"/>
    <s v="Randwick"/>
    <d v="1899-12-30T16:00:00"/>
    <x v="2"/>
    <n v="7"/>
    <n v="8"/>
    <n v="1100"/>
    <s v="Hcp"/>
    <s v="SW"/>
    <n v="1000"/>
    <n v="5"/>
    <s v="In Secret"/>
    <s v="OPM"/>
    <n v="2.9"/>
    <s v="James Cummings"/>
    <s v="Zac Lloyd (a0)"/>
    <m/>
    <n v="4"/>
    <n v="56"/>
    <n v="56"/>
    <m/>
    <n v="5"/>
    <n v="2"/>
    <x v="1"/>
    <n v="3.2"/>
    <n v="30"/>
    <n v="120"/>
    <m/>
    <m/>
    <n v="3.1"/>
    <m/>
    <n v="100"/>
    <s v=""/>
    <n v="-100"/>
    <x v="1"/>
    <s v="G&lt;6-Dist&lt;1700"/>
    <s v="A"/>
    <x v="8"/>
    <x v="3"/>
    <x v="1"/>
    <s v=""/>
    <n v="-150"/>
    <m/>
    <x v="1"/>
  </r>
  <r>
    <x v="161"/>
    <s v="Randwick"/>
    <d v="1899-12-30T16:40:00"/>
    <x v="2"/>
    <n v="7"/>
    <n v="9"/>
    <n v="1400"/>
    <s v="Hcp"/>
    <m/>
    <n v="250"/>
    <n v="1"/>
    <s v="Converge"/>
    <s v="OP"/>
    <n v="4.0999999999999996"/>
    <s v="Waterhouse/Bott"/>
    <s v="Adam Hyeronimus"/>
    <m/>
    <n v="6"/>
    <n v="59"/>
    <n v="59"/>
    <m/>
    <n v="4"/>
    <n v="1"/>
    <x v="1"/>
    <n v="2.9"/>
    <n v="30"/>
    <m/>
    <m/>
    <m/>
    <n v="4.2"/>
    <m/>
    <n v="100"/>
    <s v=""/>
    <n v="-100"/>
    <x v="1"/>
    <s v="G&lt;6-Dist&lt;1700"/>
    <s v="A"/>
    <x v="8"/>
    <x v="3"/>
    <x v="2"/>
    <s v=""/>
    <n v="-100"/>
    <m/>
    <x v="2"/>
  </r>
  <r>
    <x v="161"/>
    <s v="Flem"/>
    <d v="1899-12-30T17:25:00"/>
    <x v="2"/>
    <n v="0"/>
    <n v="10"/>
    <n v="1700"/>
    <s v="Hcp"/>
    <s v="No"/>
    <n v="150"/>
    <n v="16"/>
    <s v="Carini"/>
    <s v="B"/>
    <n v="3.2"/>
    <s v="Danny O'Brien"/>
    <s v="Michael Dee"/>
    <m/>
    <n v="6"/>
    <n v="53"/>
    <n v="53"/>
    <m/>
    <n v="2"/>
    <m/>
    <x v="2"/>
    <n v="4.9000000000000004"/>
    <n v="35"/>
    <n v="15"/>
    <m/>
    <s v="WON"/>
    <n v="3.2"/>
    <n v="1.5"/>
    <n v="100"/>
    <n v="320"/>
    <n v="220"/>
    <x v="0"/>
    <s v="G&lt;6-Dist&gt;=1700"/>
    <s v="B"/>
    <x v="8"/>
    <x v="3"/>
    <x v="2"/>
    <n v="320"/>
    <n v="220"/>
    <m/>
    <x v="2"/>
  </r>
  <r>
    <x v="162"/>
    <s v="ROSEHILL"/>
    <d v="1899-12-30T13:00:00"/>
    <x v="2"/>
    <n v="2"/>
    <n v="3"/>
    <n v="1900"/>
    <s v="Hcp"/>
    <n v="88"/>
    <n v="160"/>
    <n v="8"/>
    <s v="Marquess"/>
    <s v="OP"/>
    <n v="2.6"/>
    <s v="James Cummings"/>
    <s v="Zac Lloyd (a0)"/>
    <m/>
    <n v="1"/>
    <n v="55"/>
    <n v="55"/>
    <m/>
    <n v="2"/>
    <n v="2"/>
    <x v="2"/>
    <n v="3.4"/>
    <n v="20"/>
    <m/>
    <m/>
    <s v="WON"/>
    <n v="2.7"/>
    <n v="1.2"/>
    <n v="100"/>
    <n v="270"/>
    <n v="170"/>
    <x v="1"/>
    <s v="G&lt;6-Dist&gt;=1700"/>
    <s v="B"/>
    <x v="8"/>
    <x v="3"/>
    <x v="0"/>
    <n v="540"/>
    <n v="340"/>
    <m/>
    <x v="0"/>
  </r>
  <r>
    <x v="162"/>
    <s v="Cau"/>
    <d v="1899-12-30T13:15:00"/>
    <x v="2"/>
    <n v="6"/>
    <n v="3"/>
    <n v="1200"/>
    <s v="Mares"/>
    <s v="SW-M"/>
    <n v="150"/>
    <n v="1"/>
    <s v="Red Card"/>
    <s v="L"/>
    <n v="1.75"/>
    <s v="James Cummings"/>
    <s v="Blake Shinn"/>
    <m/>
    <n v="4"/>
    <n v="57"/>
    <n v="57"/>
    <m/>
    <n v="1"/>
    <n v="1"/>
    <x v="1"/>
    <n v="2.2000000000000002"/>
    <n v="50"/>
    <n v="10"/>
    <m/>
    <m/>
    <n v="1.6"/>
    <m/>
    <n v="100"/>
    <s v=""/>
    <n v="-100"/>
    <x v="0"/>
    <s v="G&lt;6-Dist&lt;1700"/>
    <s v="A"/>
    <x v="8"/>
    <x v="3"/>
    <x v="2"/>
    <s v=""/>
    <n v="-100"/>
    <m/>
    <x v="4"/>
  </r>
  <r>
    <x v="162"/>
    <s v="Cau"/>
    <d v="1899-12-30T13:50:00"/>
    <x v="2"/>
    <n v="6"/>
    <n v="4"/>
    <n v="1400"/>
    <s v="Mares"/>
    <n v="84"/>
    <n v="130"/>
    <n v="8"/>
    <s v="Our Red Morning"/>
    <s v="OP"/>
    <n v="3.3"/>
    <s v="Greg Eurell"/>
    <s v="Craig Williams"/>
    <m/>
    <n v="4"/>
    <n v="55.5"/>
    <n v="55.5"/>
    <m/>
    <n v="1"/>
    <m/>
    <x v="1"/>
    <n v="4"/>
    <n v="45"/>
    <n v="9"/>
    <m/>
    <m/>
    <n v="3.8"/>
    <m/>
    <n v="100"/>
    <s v=""/>
    <n v="-100"/>
    <x v="0"/>
    <s v="G&lt;6-Dist&lt;1700"/>
    <s v="A"/>
    <x v="8"/>
    <x v="3"/>
    <x v="1"/>
    <s v=""/>
    <n v="-150"/>
    <n v="2"/>
    <x v="1"/>
  </r>
  <r>
    <x v="162"/>
    <s v="Cau"/>
    <d v="1899-12-30T13:50:00"/>
    <x v="2"/>
    <n v="6"/>
    <n v="4"/>
    <n v="1400"/>
    <s v="Mares"/>
    <n v="84"/>
    <n v="130"/>
    <n v="11"/>
    <s v="Yellow Sam"/>
    <s v="M"/>
    <n v="3.8"/>
    <s v="Lindsey Smith"/>
    <s v="Wiremu Pinn (a2)"/>
    <n v="2"/>
    <n v="8"/>
    <n v="54"/>
    <n v="52"/>
    <m/>
    <n v="4"/>
    <n v="3"/>
    <x v="2"/>
    <n v="4.5999999999999996"/>
    <n v="40"/>
    <n v="9"/>
    <m/>
    <s v="3rd"/>
    <n v="3.5"/>
    <n v="1.4"/>
    <n v="100"/>
    <s v=""/>
    <n v="-100"/>
    <x v="0"/>
    <s v="G&lt;6-Dist&lt;1700"/>
    <s v="A"/>
    <x v="8"/>
    <x v="3"/>
    <x v="2"/>
    <s v=""/>
    <n v="-100"/>
    <n v="2"/>
    <x v="2"/>
  </r>
  <r>
    <x v="162"/>
    <s v="Cau"/>
    <d v="1899-12-30T15:00:00"/>
    <x v="2"/>
    <n v="6"/>
    <n v="6"/>
    <n v="1400"/>
    <s v="Hcp"/>
    <s v="SW"/>
    <n v="175"/>
    <n v="1"/>
    <s v="Bandersnatch"/>
    <s v="OP"/>
    <n v="5"/>
    <s v="Team Hawkes"/>
    <s v="Jordan Childs"/>
    <m/>
    <n v="1"/>
    <n v="58.5"/>
    <n v="58.5"/>
    <m/>
    <n v="5"/>
    <n v="4"/>
    <x v="2"/>
    <n v="4.8"/>
    <n v="35"/>
    <n v="8"/>
    <m/>
    <m/>
    <n v="5.5"/>
    <m/>
    <n v="100"/>
    <s v=""/>
    <n v="-100"/>
    <x v="0"/>
    <s v="G&lt;6-Dist&lt;1700"/>
    <s v="A"/>
    <x v="8"/>
    <x v="3"/>
    <x v="2"/>
    <s v=""/>
    <n v="-100"/>
    <m/>
    <x v="3"/>
  </r>
  <r>
    <x v="162"/>
    <s v="Cau"/>
    <d v="1899-12-30T16:20:00"/>
    <x v="2"/>
    <n v="6"/>
    <n v="8"/>
    <n v="2000"/>
    <s v="Hcp"/>
    <s v="No"/>
    <n v="200"/>
    <n v="3"/>
    <s v="Floating Artist"/>
    <s v="OPM"/>
    <n v="3.9"/>
    <s v="Ciaron Maher "/>
    <s v="Mark Zahra"/>
    <m/>
    <n v="9"/>
    <n v="57.5"/>
    <n v="57.5"/>
    <m/>
    <n v="1"/>
    <n v="5"/>
    <x v="1"/>
    <n v="5.2"/>
    <n v="35"/>
    <n v="16"/>
    <m/>
    <s v="2nd"/>
    <n v="3.4"/>
    <n v="1.6"/>
    <n v="100"/>
    <s v=""/>
    <n v="-100"/>
    <x v="0"/>
    <s v="G&lt;6-Dist&gt;=1700"/>
    <s v="B"/>
    <x v="8"/>
    <x v="3"/>
    <x v="4"/>
    <s v=""/>
    <n v="-140"/>
    <n v="2"/>
    <x v="2"/>
  </r>
  <r>
    <x v="162"/>
    <s v="Cau"/>
    <d v="1899-12-30T16:20:00"/>
    <x v="2"/>
    <n v="6"/>
    <n v="8"/>
    <n v="2000"/>
    <s v="Hcp"/>
    <s v="No"/>
    <n v="200"/>
    <n v="12"/>
    <s v="Berkeley Square"/>
    <s v="BM"/>
    <n v="5.7"/>
    <s v="Dan O'Sullivan"/>
    <s v="Harry Coffey"/>
    <m/>
    <n v="8"/>
    <n v="54"/>
    <n v="54"/>
    <m/>
    <n v="2"/>
    <n v="4"/>
    <x v="2"/>
    <n v="5.6"/>
    <n v="30"/>
    <n v="16"/>
    <m/>
    <m/>
    <n v="6"/>
    <m/>
    <n v="100"/>
    <s v=""/>
    <n v="-100"/>
    <x v="0"/>
    <s v="G&lt;6-Dist&gt;=1700"/>
    <s v="B"/>
    <x v="8"/>
    <x v="3"/>
    <x v="2"/>
    <s v=""/>
    <n v="-100"/>
    <n v="2"/>
    <x v="6"/>
  </r>
  <r>
    <x v="162"/>
    <s v="Cau"/>
    <d v="1899-12-30T17:25:00"/>
    <x v="2"/>
    <n v="6"/>
    <n v="10"/>
    <n v="1100"/>
    <s v="Hcp"/>
    <n v="100"/>
    <n v="150"/>
    <n v="16"/>
    <s v="She Dances"/>
    <s v="MOP"/>
    <n v="5.2"/>
    <s v="Peter G Moody "/>
    <s v="Linda Meech"/>
    <m/>
    <n v="14"/>
    <n v="53"/>
    <n v="53"/>
    <m/>
    <n v="3"/>
    <n v="1"/>
    <x v="2"/>
    <n v="5.6"/>
    <n v="30"/>
    <n v="15"/>
    <m/>
    <m/>
    <n v="4.5999999999999996"/>
    <m/>
    <n v="100"/>
    <s v=""/>
    <n v="-100"/>
    <x v="0"/>
    <s v="G&lt;6-Dist&lt;1700"/>
    <s v="A"/>
    <x v="8"/>
    <x v="3"/>
    <x v="2"/>
    <s v=""/>
    <n v="-100"/>
    <m/>
    <x v="6"/>
  </r>
  <r>
    <x v="163"/>
    <s v="MVN"/>
    <d v="1899-12-30T18:15:00"/>
    <x v="2"/>
    <n v="0"/>
    <n v="1"/>
    <n v="1500"/>
    <s v="Hcp"/>
    <n v="70"/>
    <n v="130"/>
    <n v="10"/>
    <s v="The Marg Factor"/>
    <s v="LOP"/>
    <n v="6.5"/>
    <s v="Peter Gelagotis"/>
    <s v="Damian Lane"/>
    <m/>
    <n v="1"/>
    <n v="57"/>
    <n v="57"/>
    <m/>
    <n v="1"/>
    <n v="4"/>
    <x v="1"/>
    <n v="4.8"/>
    <n v="35"/>
    <n v="9"/>
    <m/>
    <s v="2nd"/>
    <n v="5"/>
    <n v="1.7"/>
    <n v="100"/>
    <s v=""/>
    <n v="-100"/>
    <x v="0"/>
    <s v="G&lt;6-Dist&lt;1700"/>
    <s v="A"/>
    <x v="8"/>
    <x v="3"/>
    <x v="1"/>
    <s v=""/>
    <n v="-150"/>
    <n v="2"/>
    <x v="1"/>
  </r>
  <r>
    <x v="163"/>
    <s v="MVN"/>
    <d v="1899-12-30T18:15:00"/>
    <x v="2"/>
    <n v="0"/>
    <n v="1"/>
    <n v="1500"/>
    <s v="Hcp"/>
    <n v="70"/>
    <n v="130"/>
    <n v="8"/>
    <s v="Farhh Flung"/>
    <s v="M"/>
    <n v="5.5"/>
    <s v="Danny O'Brien"/>
    <s v="Blake Shinn"/>
    <m/>
    <n v="7"/>
    <n v="58"/>
    <n v="58"/>
    <m/>
    <n v="2"/>
    <n v="5"/>
    <x v="2"/>
    <n v="5.2"/>
    <n v="35"/>
    <n v="9"/>
    <m/>
    <s v="WON"/>
    <n v="7.8"/>
    <n v="2"/>
    <n v="100"/>
    <n v="780"/>
    <n v="680"/>
    <x v="0"/>
    <s v="G&lt;6-Dist&lt;1700"/>
    <s v="A"/>
    <x v="8"/>
    <x v="3"/>
    <x v="2"/>
    <n v="780"/>
    <n v="680"/>
    <n v="2"/>
    <x v="6"/>
  </r>
  <r>
    <x v="163"/>
    <s v="MVN"/>
    <d v="1899-12-30T19:15:00"/>
    <x v="2"/>
    <n v="0"/>
    <n v="3"/>
    <n v="1200"/>
    <s v="Hcp"/>
    <n v="84"/>
    <n v="130"/>
    <n v="9"/>
    <s v="Sandpaper"/>
    <s v="OP"/>
    <n v="5.2"/>
    <s v="James Cummings"/>
    <s v="Jamie Kah"/>
    <m/>
    <n v="5"/>
    <n v="58"/>
    <n v="58"/>
    <m/>
    <n v="4"/>
    <n v="3"/>
    <x v="2"/>
    <n v="4.5999999999999996"/>
    <n v="40"/>
    <n v="11"/>
    <m/>
    <m/>
    <n v="4.2"/>
    <m/>
    <n v="100"/>
    <s v=""/>
    <n v="-100"/>
    <x v="0"/>
    <s v="G&lt;6-Dist&lt;1700"/>
    <s v="A"/>
    <x v="8"/>
    <x v="3"/>
    <x v="2"/>
    <s v=""/>
    <n v="-100"/>
    <m/>
    <x v="6"/>
  </r>
  <r>
    <x v="163"/>
    <s v="MVN"/>
    <d v="1899-12-30T19:45:00"/>
    <x v="2"/>
    <n v="0"/>
    <n v="4"/>
    <n v="955"/>
    <s v="Hcp"/>
    <n v="84"/>
    <n v="130"/>
    <n v="10"/>
    <s v="Shirshov"/>
    <s v="OPM"/>
    <n v="16"/>
    <s v="Julien Welsh"/>
    <s v="Patrick Moloney"/>
    <m/>
    <n v="2"/>
    <n v="55"/>
    <n v="55"/>
    <m/>
    <n v="4"/>
    <n v="3"/>
    <x v="0"/>
    <n v="5.6"/>
    <n v="30"/>
    <n v="8"/>
    <m/>
    <s v="WON"/>
    <n v="21"/>
    <n v="3.8"/>
    <n v="100"/>
    <n v="2100"/>
    <n v="2000"/>
    <x v="0"/>
    <s v="G&lt;6-Dist&lt;1700"/>
    <s v="A"/>
    <x v="8"/>
    <x v="3"/>
    <x v="2"/>
    <n v="2100"/>
    <n v="2000"/>
    <m/>
    <x v="6"/>
  </r>
  <r>
    <x v="163"/>
    <s v="MVN"/>
    <d v="1899-12-30T21:15:00"/>
    <x v="2"/>
    <n v="0"/>
    <n v="7"/>
    <n v="1000"/>
    <s v="Wfa"/>
    <s v="WFA"/>
    <n v="750"/>
    <n v="7"/>
    <s v="Imperatriz"/>
    <s v="MOP"/>
    <n v="1.7"/>
    <s v="Mark Walker"/>
    <s v="Opie Bosson"/>
    <m/>
    <n v="5"/>
    <n v="56.5"/>
    <n v="56.5"/>
    <m/>
    <n v="1"/>
    <n v="2"/>
    <x v="1"/>
    <n v="2.2999999999999998"/>
    <n v="50"/>
    <n v="8"/>
    <m/>
    <s v="WON"/>
    <n v="1.65"/>
    <n v="1.1000000000000001"/>
    <n v="100"/>
    <n v="165"/>
    <n v="65"/>
    <x v="0"/>
    <s v="G&lt;6-Dist&lt;1700"/>
    <s v="A"/>
    <x v="8"/>
    <x v="3"/>
    <x v="2"/>
    <n v="165"/>
    <n v="65"/>
    <m/>
    <x v="4"/>
  </r>
  <r>
    <x v="164"/>
    <s v="San-H"/>
    <d v="1899-12-30T15:40:00"/>
    <x v="2"/>
    <n v="6"/>
    <n v="5"/>
    <n v="1800"/>
    <s v="Hcp"/>
    <n v="78"/>
    <n v="130"/>
    <n v="2"/>
    <s v="Hennessy Lad"/>
    <s v="OPM"/>
    <n v="6.3"/>
    <s v="Peter G Moody "/>
    <s v="Sheridan Clarke (a3)"/>
    <n v="3"/>
    <n v="8"/>
    <n v="61.5"/>
    <n v="58.5"/>
    <m/>
    <n v="1"/>
    <n v="2"/>
    <x v="1"/>
    <n v="4.5999999999999996"/>
    <n v="40"/>
    <n v="12"/>
    <m/>
    <m/>
    <n v="5"/>
    <m/>
    <n v="100"/>
    <s v=""/>
    <n v="-100"/>
    <x v="0"/>
    <s v="G&lt;6-Dist&gt;=1700"/>
    <s v="B"/>
    <x v="9"/>
    <x v="3"/>
    <x v="4"/>
    <s v=""/>
    <n v="-140"/>
    <n v="2"/>
    <x v="5"/>
  </r>
  <r>
    <x v="164"/>
    <s v="San-H"/>
    <d v="1899-12-30T15:40:00"/>
    <x v="2"/>
    <n v="6"/>
    <n v="5"/>
    <n v="1800"/>
    <s v="Hcp"/>
    <n v="78"/>
    <n v="130"/>
    <n v="10"/>
    <s v="Foujita San"/>
    <s v="M"/>
    <n v="3.5"/>
    <s v="Team Hawkes"/>
    <s v="Damien Oliver"/>
    <m/>
    <n v="9"/>
    <n v="57"/>
    <n v="57"/>
    <m/>
    <n v="4"/>
    <m/>
    <x v="2"/>
    <n v="5"/>
    <n v="35"/>
    <n v="12"/>
    <m/>
    <s v="WON"/>
    <n v="4"/>
    <n v="1.7"/>
    <n v="100"/>
    <n v="400"/>
    <n v="300"/>
    <x v="0"/>
    <s v="G&lt;6-Dist&gt;=1700"/>
    <s v="B"/>
    <x v="9"/>
    <x v="3"/>
    <x v="2"/>
    <n v="400"/>
    <n v="300"/>
    <n v="2"/>
    <x v="2"/>
  </r>
  <r>
    <x v="164"/>
    <s v="San-H"/>
    <d v="1899-12-30T16:15:00"/>
    <x v="2"/>
    <n v="6"/>
    <n v="6"/>
    <n v="1500"/>
    <s v="Hcp"/>
    <s v="No"/>
    <n v="200"/>
    <n v="1"/>
    <s v="Antino"/>
    <s v="OP"/>
    <n v="1.7"/>
    <s v="Tony Gollan"/>
    <s v="Blake Shinn"/>
    <m/>
    <n v="5"/>
    <n v="58"/>
    <n v="58"/>
    <m/>
    <n v="1"/>
    <n v="3"/>
    <x v="1"/>
    <n v="3"/>
    <n v="45"/>
    <n v="8"/>
    <m/>
    <s v="WON"/>
    <n v="1.4"/>
    <n v="1.04"/>
    <n v="100"/>
    <n v="140"/>
    <n v="40"/>
    <x v="0"/>
    <s v="G&lt;6-Dist&lt;1700"/>
    <s v="A"/>
    <x v="9"/>
    <x v="3"/>
    <x v="2"/>
    <n v="140"/>
    <n v="40"/>
    <n v="2"/>
    <x v="4"/>
  </r>
  <r>
    <x v="164"/>
    <s v="San-H"/>
    <d v="1899-12-30T16:15:00"/>
    <x v="2"/>
    <n v="6"/>
    <n v="6"/>
    <n v="1500"/>
    <s v="Hcp"/>
    <s v="No"/>
    <n v="200"/>
    <n v="3"/>
    <s v="Here To Shock"/>
    <s v="LOP"/>
    <n v="4.5"/>
    <s v="Team Hayes"/>
    <s v="Daniel Stackhouse"/>
    <m/>
    <n v="4"/>
    <n v="55.5"/>
    <n v="55.5"/>
    <m/>
    <n v="2"/>
    <n v="5"/>
    <x v="2"/>
    <n v="3.3"/>
    <n v="45"/>
    <n v="8"/>
    <m/>
    <s v="2nd"/>
    <n v="4.5999999999999996"/>
    <n v="1.2"/>
    <n v="100"/>
    <s v=""/>
    <n v="-100"/>
    <x v="0"/>
    <s v="G&lt;6-Dist&lt;1700"/>
    <s v="A"/>
    <x v="9"/>
    <x v="3"/>
    <x v="1"/>
    <s v=""/>
    <n v="-150"/>
    <n v="2"/>
    <x v="5"/>
  </r>
  <r>
    <x v="164"/>
    <s v="San-H"/>
    <d v="1899-12-30T17:25:00"/>
    <x v="2"/>
    <n v="6"/>
    <n v="8"/>
    <n v="1400"/>
    <s v="Hcp"/>
    <n v="84"/>
    <n v="130"/>
    <n v="11"/>
    <s v="Rheinberg"/>
    <s v="OP"/>
    <n v="3.4"/>
    <s v="Team Hayes"/>
    <s v="Michael Dee"/>
    <m/>
    <n v="8"/>
    <n v="57.5"/>
    <n v="57.5"/>
    <m/>
    <n v="3"/>
    <n v="3"/>
    <x v="2"/>
    <n v="5.2"/>
    <n v="35"/>
    <n v="12"/>
    <m/>
    <s v="WON"/>
    <n v="2.7"/>
    <n v="1.4"/>
    <n v="100"/>
    <n v="270"/>
    <n v="170"/>
    <x v="0"/>
    <s v="G&lt;6-Dist&lt;1700"/>
    <s v="A"/>
    <x v="9"/>
    <x v="3"/>
    <x v="4"/>
    <n v="378"/>
    <n v="238"/>
    <n v="2"/>
    <x v="2"/>
  </r>
  <r>
    <x v="164"/>
    <s v="San-H"/>
    <d v="1899-12-30T17:25:00"/>
    <x v="2"/>
    <n v="6"/>
    <n v="8"/>
    <n v="1400"/>
    <s v="Hcp"/>
    <n v="84"/>
    <n v="130"/>
    <n v="1"/>
    <s v="St Lawrence"/>
    <s v="OP"/>
    <n v="5.5"/>
    <s v="Ciaron Maher "/>
    <s v="Carleen Hefel (a1.5)"/>
    <n v="1.5"/>
    <n v="2"/>
    <n v="62.5"/>
    <n v="61"/>
    <m/>
    <n v="1"/>
    <n v="1"/>
    <x v="0"/>
    <n v="5.5"/>
    <n v="30"/>
    <n v="12"/>
    <m/>
    <m/>
    <n v="7"/>
    <m/>
    <n v="100"/>
    <s v=""/>
    <n v="-100"/>
    <x v="0"/>
    <s v="G&lt;6-Dist&lt;1700"/>
    <s v="A"/>
    <x v="9"/>
    <x v="3"/>
    <x v="2"/>
    <s v=""/>
    <n v="-100"/>
    <n v="2"/>
    <x v="6"/>
  </r>
  <r>
    <x v="165"/>
    <s v="ROSEHILL"/>
    <d v="1899-12-30T14:25:00"/>
    <x v="2"/>
    <n v="0"/>
    <n v="4"/>
    <n v="1100"/>
    <s v="Hcp"/>
    <n v="78"/>
    <n v="160"/>
    <n v="12"/>
    <s v="Stanislaus"/>
    <s v="M"/>
    <n v="3.7"/>
    <s v="James Cummings"/>
    <s v="Zac Lloyd (a0)"/>
    <m/>
    <n v="1"/>
    <n v="52"/>
    <n v="52"/>
    <m/>
    <n v="4"/>
    <m/>
    <x v="2"/>
    <n v="5"/>
    <n v="20"/>
    <m/>
    <m/>
    <s v="WON"/>
    <n v="3.6"/>
    <n v="1.4"/>
    <n v="100"/>
    <n v="360"/>
    <n v="260"/>
    <x v="1"/>
    <s v="G&lt;6-Dist&lt;1700"/>
    <s v="A"/>
    <x v="9"/>
    <x v="3"/>
    <x v="2"/>
    <n v="360"/>
    <n v="260"/>
    <m/>
    <x v="3"/>
  </r>
  <r>
    <x v="165"/>
    <s v="Flem"/>
    <d v="1899-12-30T15:15:00"/>
    <x v="3"/>
    <n v="9"/>
    <n v="6"/>
    <n v="1400"/>
    <s v="Mares"/>
    <s v="SW-M"/>
    <n v="300"/>
    <n v="10"/>
    <s v="Life Lessons"/>
    <s v="OPM"/>
    <n v="7"/>
    <s v="Peter G Moody "/>
    <s v="Daniel Stackhouse"/>
    <m/>
    <n v="6"/>
    <n v="55"/>
    <n v="55"/>
    <m/>
    <n v="3"/>
    <m/>
    <x v="2"/>
    <n v="4.8"/>
    <n v="35"/>
    <n v="12"/>
    <m/>
    <s v="WON"/>
    <n v="7"/>
    <n v="1.5"/>
    <n v="100"/>
    <n v="700"/>
    <n v="600"/>
    <x v="0"/>
    <s v="G&lt;6-Dist&lt;1700"/>
    <s v="A"/>
    <x v="9"/>
    <x v="3"/>
    <x v="2"/>
    <n v="700"/>
    <n v="600"/>
    <m/>
    <x v="4"/>
  </r>
  <r>
    <x v="165"/>
    <s v="ROSEHILL"/>
    <d v="1899-12-30T17:25:00"/>
    <x v="2"/>
    <n v="0"/>
    <n v="9"/>
    <n v="1200"/>
    <s v="Mares"/>
    <s v="SW"/>
    <n v="250"/>
    <n v="5"/>
    <s v="Magic Time"/>
    <s v="MOP"/>
    <n v="3.3"/>
    <s v="Grahame Begg"/>
    <s v="Nash Rawiller"/>
    <m/>
    <n v="8"/>
    <n v="56"/>
    <n v="56"/>
    <m/>
    <n v="4"/>
    <n v="4"/>
    <x v="2"/>
    <n v="4.5"/>
    <n v="20"/>
    <m/>
    <m/>
    <s v="WON"/>
    <n v="2.8"/>
    <n v="1.4"/>
    <n v="100"/>
    <n v="280"/>
    <n v="180"/>
    <x v="1"/>
    <s v="G&lt;6-Dist&lt;1700"/>
    <s v="A"/>
    <x v="9"/>
    <x v="3"/>
    <x v="0"/>
    <n v="560"/>
    <n v="360"/>
    <m/>
    <x v="0"/>
  </r>
  <r>
    <x v="165"/>
    <s v="ROSEHILL"/>
    <d v="1899-12-30T18:05:00"/>
    <x v="2"/>
    <n v="0"/>
    <n v="10"/>
    <n v="1300"/>
    <s v="Hcp"/>
    <n v="78"/>
    <n v="160"/>
    <n v="10"/>
    <s v="Gringotts"/>
    <s v="MOP"/>
    <n v="3.8"/>
    <s v="Maher &amp; Eustace"/>
    <s v="Jason Collett"/>
    <m/>
    <n v="5"/>
    <n v="58.5"/>
    <n v="58.5"/>
    <m/>
    <m/>
    <m/>
    <x v="2"/>
    <n v="4.3"/>
    <n v="20"/>
    <m/>
    <m/>
    <s v="3rd"/>
    <n v="4"/>
    <n v="1.5"/>
    <n v="100"/>
    <s v=""/>
    <n v="-100"/>
    <x v="1"/>
    <s v="G&lt;6-Dist&lt;1700"/>
    <s v="A"/>
    <x v="9"/>
    <x v="3"/>
    <x v="2"/>
    <s v=""/>
    <n v="-100"/>
    <m/>
    <x v="2"/>
  </r>
  <r>
    <x v="166"/>
    <s v="Cau"/>
    <d v="1899-12-30T12:50:00"/>
    <x v="2"/>
    <n v="0"/>
    <n v="3"/>
    <n v="2400"/>
    <s v="Hcp"/>
    <s v="No"/>
    <n v="300"/>
    <n v="7"/>
    <s v="Brayden Star"/>
    <s v="OP"/>
    <n v="3.7"/>
    <s v="Trent Busuttin "/>
    <s v="Daniel Moor"/>
    <m/>
    <n v="6"/>
    <n v="53"/>
    <n v="53"/>
    <m/>
    <n v="3"/>
    <n v="4"/>
    <x v="1"/>
    <n v="4.5999999999999996"/>
    <n v="40"/>
    <n v="9"/>
    <m/>
    <m/>
    <n v="4.2"/>
    <m/>
    <n v="100"/>
    <s v=""/>
    <n v="-100"/>
    <x v="0"/>
    <s v="G&lt;6-Dist&gt;=1700"/>
    <s v="B"/>
    <x v="9"/>
    <x v="3"/>
    <x v="2"/>
    <s v=""/>
    <n v="-100"/>
    <m/>
    <x v="2"/>
  </r>
  <r>
    <x v="166"/>
    <s v="Cau"/>
    <d v="1899-12-30T14:00:00"/>
    <x v="2"/>
    <n v="0"/>
    <n v="4"/>
    <n v="1200"/>
    <s v="Mares"/>
    <s v="SW-M"/>
    <n v="200"/>
    <n v="5"/>
    <s v="Grey River"/>
    <s v="OP"/>
    <n v="6"/>
    <s v="Jon O'Connor"/>
    <s v="Damien Oliver"/>
    <m/>
    <n v="6"/>
    <n v="57"/>
    <n v="57"/>
    <m/>
    <m/>
    <m/>
    <x v="2"/>
    <n v="5"/>
    <n v="35"/>
    <n v="12"/>
    <m/>
    <m/>
    <n v="6"/>
    <m/>
    <n v="100"/>
    <s v=""/>
    <n v="-100"/>
    <x v="0"/>
    <s v="G&lt;6-Dist&lt;1700"/>
    <s v="A"/>
    <x v="9"/>
    <x v="3"/>
    <x v="2"/>
    <s v=""/>
    <n v="-100"/>
    <m/>
    <x v="6"/>
  </r>
  <r>
    <x v="166"/>
    <s v="Cau"/>
    <d v="1899-12-30T14:35:00"/>
    <x v="2"/>
    <n v="0"/>
    <n v="5"/>
    <n v="1100"/>
    <s v="Wfa"/>
    <s v="WFA"/>
    <n v="300"/>
    <n v="7"/>
    <s v="Asfoora"/>
    <s v="OP"/>
    <n v="2.25"/>
    <s v="Henry Dwyer"/>
    <s v="Mitchell Aitken"/>
    <m/>
    <n v="5"/>
    <n v="56.5"/>
    <n v="56.5"/>
    <m/>
    <n v="1"/>
    <n v="1"/>
    <x v="1"/>
    <n v="3.2"/>
    <n v="50"/>
    <n v="8"/>
    <m/>
    <s v="WON"/>
    <n v="2.2000000000000002"/>
    <n v="1.1000000000000001"/>
    <n v="100"/>
    <n v="220.00000000000003"/>
    <n v="120.00000000000003"/>
    <x v="0"/>
    <s v="G&lt;6-Dist&lt;1700"/>
    <s v="A"/>
    <x v="9"/>
    <x v="3"/>
    <x v="2"/>
    <n v="220.00000000000003"/>
    <n v="120.00000000000003"/>
    <m/>
    <x v="4"/>
  </r>
  <r>
    <x v="166"/>
    <s v="Randwick"/>
    <d v="1899-12-30T14:50:00"/>
    <x v="2"/>
    <n v="3"/>
    <n v="5"/>
    <n v="1200"/>
    <s v="Hcp"/>
    <s v="SW"/>
    <n v="2000"/>
    <n v="7"/>
    <s v="Opal Ridge"/>
    <s v="M"/>
    <n v="2.5"/>
    <s v="Luke Pepper"/>
    <s v="James McDonald"/>
    <m/>
    <n v="2"/>
    <n v="57"/>
    <n v="57"/>
    <m/>
    <n v="4"/>
    <n v="1"/>
    <x v="1"/>
    <n v="2.96"/>
    <n v="30"/>
    <m/>
    <m/>
    <s v="2nd"/>
    <n v="3"/>
    <n v="1.4"/>
    <n v="100"/>
    <s v=""/>
    <n v="-100"/>
    <x v="1"/>
    <s v="G&lt;6-Dist&lt;1700"/>
    <s v="A"/>
    <x v="9"/>
    <x v="3"/>
    <x v="1"/>
    <s v=""/>
    <n v="-150"/>
    <m/>
    <x v="1"/>
  </r>
  <r>
    <x v="166"/>
    <s v="Cau"/>
    <d v="1899-12-30T15:10:00"/>
    <x v="2"/>
    <n v="0"/>
    <n v="6"/>
    <n v="1400"/>
    <s v="Hcp"/>
    <s v="No"/>
    <n v="175"/>
    <n v="1"/>
    <s v="Ayrton"/>
    <s v="OPM"/>
    <n v="5.5"/>
    <s v="Mick Price "/>
    <s v="Damian Lane"/>
    <m/>
    <n v="7"/>
    <n v="58"/>
    <n v="58"/>
    <m/>
    <m/>
    <n v="1"/>
    <x v="1"/>
    <n v="4.5"/>
    <n v="40"/>
    <n v="11"/>
    <m/>
    <s v="WON"/>
    <n v="5.5"/>
    <n v="2.2000000000000002"/>
    <n v="100"/>
    <n v="550"/>
    <n v="450"/>
    <x v="0"/>
    <s v="G&lt;6-Dist&lt;1700"/>
    <s v="A"/>
    <x v="9"/>
    <x v="3"/>
    <x v="2"/>
    <n v="550"/>
    <n v="450"/>
    <m/>
    <x v="5"/>
  </r>
  <r>
    <x v="166"/>
    <s v="Cau"/>
    <d v="1899-12-30T17:50:00"/>
    <x v="2"/>
    <n v="0"/>
    <n v="10"/>
    <n v="1600"/>
    <s v="Hcp"/>
    <s v="No"/>
    <n v="1000"/>
    <n v="6"/>
    <s v="Antino"/>
    <s v="M"/>
    <n v="6"/>
    <s v="Tony Gollan"/>
    <s v="Blake Shinn"/>
    <m/>
    <n v="16"/>
    <n v="54.5"/>
    <n v="54.5"/>
    <m/>
    <n v="4"/>
    <n v="5"/>
    <x v="2"/>
    <n v="4.5999999999999996"/>
    <n v="40"/>
    <n v="16"/>
    <m/>
    <s v="2nd"/>
    <n v="7"/>
    <n v="1.8"/>
    <n v="100"/>
    <s v=""/>
    <n v="-100"/>
    <x v="0"/>
    <s v="G&lt;6-Dist&lt;1700"/>
    <s v="A"/>
    <x v="9"/>
    <x v="3"/>
    <x v="2"/>
    <s v=""/>
    <n v="-100"/>
    <m/>
    <x v="6"/>
  </r>
  <r>
    <x v="167"/>
    <s v="Randwick"/>
    <d v="1899-12-30T14:20:00"/>
    <x v="2"/>
    <n v="5"/>
    <n v="4"/>
    <n v="2000"/>
    <s v="Hcp"/>
    <n v="88"/>
    <n v="160"/>
    <n v="6"/>
    <s v="Marquess"/>
    <s v="OP"/>
    <n v="2.2999999999999998"/>
    <s v="James Cummings"/>
    <s v="Zac Lloyd (a0)"/>
    <m/>
    <n v="8"/>
    <n v="58"/>
    <n v="58"/>
    <m/>
    <n v="1"/>
    <n v="1"/>
    <x v="1"/>
    <n v="1.8"/>
    <n v="30"/>
    <m/>
    <m/>
    <m/>
    <n v="2.5"/>
    <m/>
    <n v="100"/>
    <s v=""/>
    <n v="-100"/>
    <x v="1"/>
    <s v="G&lt;6-Dist&gt;=1700"/>
    <s v="B"/>
    <x v="9"/>
    <x v="3"/>
    <x v="1"/>
    <s v=""/>
    <n v="-150"/>
    <m/>
    <x v="1"/>
  </r>
  <r>
    <x v="167"/>
    <s v="Randwick"/>
    <d v="1899-12-30T15:35:00"/>
    <x v="2"/>
    <n v="5"/>
    <n v="6"/>
    <n v="1100"/>
    <s v="Hcp"/>
    <n v="78"/>
    <n v="160"/>
    <n v="7"/>
    <s v="Smashing Eagle"/>
    <s v="M"/>
    <n v="3.8"/>
    <s v="Ryan &amp; Alexiou"/>
    <s v="Brett Prebble"/>
    <m/>
    <n v="6"/>
    <n v="58.5"/>
    <n v="58.5"/>
    <m/>
    <n v="1"/>
    <n v="2"/>
    <x v="1"/>
    <n v="3.7"/>
    <n v="20"/>
    <m/>
    <m/>
    <m/>
    <n v="4.8"/>
    <m/>
    <n v="100"/>
    <s v=""/>
    <n v="-100"/>
    <x v="1"/>
    <s v="G&lt;6-Dist&lt;1700"/>
    <s v="A"/>
    <x v="9"/>
    <x v="3"/>
    <x v="1"/>
    <s v=""/>
    <n v="-150"/>
    <m/>
    <x v="1"/>
  </r>
  <r>
    <x v="167"/>
    <s v="Cau"/>
    <d v="1899-12-30T15:50:00"/>
    <x v="2"/>
    <n v="3"/>
    <n v="7"/>
    <n v="1400"/>
    <s v="Mares"/>
    <s v="SW-M"/>
    <n v="300"/>
    <n v="8"/>
    <s v="C'Est Magique"/>
    <s v="MB"/>
    <n v="4.2"/>
    <s v="Grahame Begg"/>
    <s v="Michael Dee"/>
    <m/>
    <n v="3"/>
    <n v="55"/>
    <n v="55"/>
    <m/>
    <n v="1"/>
    <m/>
    <x v="1"/>
    <n v="4.5999999999999996"/>
    <n v="40"/>
    <n v="9"/>
    <m/>
    <m/>
    <n v="5"/>
    <m/>
    <n v="100"/>
    <s v=""/>
    <n v="-100"/>
    <x v="0"/>
    <s v="G&lt;6-Dist&lt;1700"/>
    <s v="A"/>
    <x v="9"/>
    <x v="3"/>
    <x v="2"/>
    <s v=""/>
    <n v="-100"/>
    <m/>
    <x v="2"/>
  </r>
  <r>
    <x v="167"/>
    <s v="Randwick"/>
    <d v="1899-12-30T16:10:00"/>
    <x v="2"/>
    <n v="5"/>
    <n v="7"/>
    <n v="1600"/>
    <s v="Hcp"/>
    <m/>
    <n v="160"/>
    <n v="11"/>
    <s v="Unspoken"/>
    <s v="OP"/>
    <n v="2.5"/>
    <s v="P &amp; P Snowden"/>
    <s v="Andrew Adkins"/>
    <m/>
    <n v="5"/>
    <n v="52"/>
    <n v="52"/>
    <m/>
    <n v="2"/>
    <n v="3"/>
    <x v="1"/>
    <n v="3.1"/>
    <n v="30"/>
    <n v="160"/>
    <m/>
    <s v="WON"/>
    <n v="2.25"/>
    <n v="1.2"/>
    <n v="100"/>
    <n v="225"/>
    <n v="125"/>
    <x v="1"/>
    <s v="G&lt;6-Dist&lt;1700"/>
    <s v="A"/>
    <x v="9"/>
    <x v="3"/>
    <x v="2"/>
    <n v="225"/>
    <n v="125"/>
    <m/>
    <x v="4"/>
  </r>
  <r>
    <x v="168"/>
    <s v="MV"/>
    <d v="1899-12-30T12:10:00"/>
    <x v="2"/>
    <n v="3"/>
    <n v="1"/>
    <n v="1000"/>
    <s v="Hcp"/>
    <s v="No"/>
    <n v="150"/>
    <n v="3"/>
    <s v="Taunting"/>
    <s v="OP"/>
    <n v="2.25"/>
    <s v="Michael Hickmott"/>
    <s v="Damian Lane"/>
    <m/>
    <n v="4"/>
    <n v="56.5"/>
    <n v="56.5"/>
    <m/>
    <n v="2"/>
    <n v="2"/>
    <x v="1"/>
    <n v="3"/>
    <n v="45"/>
    <n v="6"/>
    <m/>
    <s v="2nd"/>
    <n v="3.1"/>
    <n v="1.8"/>
    <n v="100"/>
    <s v=""/>
    <n v="-100"/>
    <x v="0"/>
    <s v="G&lt;6-Dist&lt;1700"/>
    <s v="A"/>
    <x v="9"/>
    <x v="3"/>
    <x v="2"/>
    <s v=""/>
    <n v="-100"/>
    <m/>
    <x v="4"/>
  </r>
  <r>
    <x v="168"/>
    <s v="Randwick"/>
    <d v="1899-12-30T13:05:00"/>
    <x v="2"/>
    <n v="0"/>
    <n v="2"/>
    <n v="1200"/>
    <s v="Hcp"/>
    <n v="78"/>
    <n v="160"/>
    <n v="4"/>
    <s v="Pioneer River"/>
    <s v="OPM"/>
    <n v="3.9"/>
    <s v="Maher &amp; Eustace"/>
    <s v="Tyler Schiller"/>
    <m/>
    <n v="1"/>
    <n v="60"/>
    <n v="60"/>
    <m/>
    <n v="4"/>
    <n v="2"/>
    <x v="2"/>
    <n v="7"/>
    <n v="20"/>
    <m/>
    <m/>
    <s v="3rd"/>
    <n v="5"/>
    <n v="1.7"/>
    <n v="100"/>
    <s v=""/>
    <n v="-100"/>
    <x v="1"/>
    <s v="G&lt;6-Dist&lt;1700"/>
    <s v="A"/>
    <x v="9"/>
    <x v="3"/>
    <x v="2"/>
    <s v=""/>
    <n v="-100"/>
    <m/>
    <x v="2"/>
  </r>
  <r>
    <x v="168"/>
    <s v="MV"/>
    <d v="1899-12-30T13:20:00"/>
    <x v="2"/>
    <n v="3"/>
    <n v="3"/>
    <n v="1600"/>
    <s v="Mares"/>
    <s v="No"/>
    <n v="200"/>
    <n v="3"/>
    <s v="Osmose"/>
    <s v="MOP"/>
    <n v="4.8"/>
    <s v="Gai Waterhouse "/>
    <s v="Tim Clark"/>
    <m/>
    <n v="4"/>
    <n v="54"/>
    <n v="54"/>
    <m/>
    <n v="4"/>
    <n v="5"/>
    <x v="0"/>
    <n v="5.6"/>
    <n v="30"/>
    <n v="7"/>
    <m/>
    <s v="3rd"/>
    <n v="6.5"/>
    <n v="1.75"/>
    <n v="100"/>
    <s v=""/>
    <n v="-100"/>
    <x v="0"/>
    <s v="G&lt;6-Dist&lt;1700"/>
    <s v="A"/>
    <x v="9"/>
    <x v="3"/>
    <x v="2"/>
    <s v=""/>
    <n v="-100"/>
    <m/>
    <x v="2"/>
  </r>
  <r>
    <x v="168"/>
    <s v="MV"/>
    <d v="1899-12-30T14:30:00"/>
    <x v="2"/>
    <n v="3"/>
    <n v="5"/>
    <n v="1600"/>
    <s v="Wfa"/>
    <s v="WFA"/>
    <n v="300"/>
    <n v="4"/>
    <s v="Antino"/>
    <s v="MOP"/>
    <n v="2.6"/>
    <s v="Tony Gollan"/>
    <s v="Blake Shinn"/>
    <m/>
    <n v="4"/>
    <n v="59"/>
    <n v="59"/>
    <m/>
    <n v="1"/>
    <n v="3"/>
    <x v="1"/>
    <n v="3.5"/>
    <n v="45"/>
    <n v="6"/>
    <m/>
    <s v="2nd"/>
    <n v="2.7"/>
    <n v="1.05"/>
    <n v="100"/>
    <s v=""/>
    <n v="-100"/>
    <x v="0"/>
    <s v="G&lt;6-Dist&lt;1700"/>
    <s v="A"/>
    <x v="9"/>
    <x v="3"/>
    <x v="2"/>
    <s v=""/>
    <n v="-100"/>
    <m/>
    <x v="4"/>
  </r>
  <r>
    <x v="168"/>
    <s v="Randwick"/>
    <d v="1899-12-30T16:45:00"/>
    <x v="2"/>
    <n v="0"/>
    <n v="8"/>
    <n v="1400"/>
    <s v="Mares"/>
    <s v="SW"/>
    <n v="2000"/>
    <n v="2"/>
    <s v="Espiona"/>
    <s v="M"/>
    <n v="3.1"/>
    <s v="Chris Waller"/>
    <s v="Kerrin McEvoy"/>
    <m/>
    <n v="8"/>
    <n v="59"/>
    <n v="59"/>
    <m/>
    <n v="2"/>
    <n v="1"/>
    <x v="1"/>
    <n v="4.5999999999999996"/>
    <n v="20"/>
    <m/>
    <m/>
    <s v="WON"/>
    <n v="3.5"/>
    <n v="1.7"/>
    <n v="100"/>
    <n v="350"/>
    <n v="250"/>
    <x v="1"/>
    <s v="G&lt;6-Dist&lt;1700"/>
    <s v="A"/>
    <x v="9"/>
    <x v="3"/>
    <x v="1"/>
    <n v="525"/>
    <n v="375"/>
    <m/>
    <x v="1"/>
  </r>
  <r>
    <x v="168"/>
    <s v="Randwick"/>
    <d v="1899-12-30T18:10:00"/>
    <x v="2"/>
    <n v="0"/>
    <n v="10"/>
    <n v="1400"/>
    <s v="Hcp"/>
    <n v="78"/>
    <n v="160"/>
    <n v="4"/>
    <s v="Gringotts"/>
    <s v="OP"/>
    <n v="2.35"/>
    <s v="Maher &amp; Eustace"/>
    <s v="Tyler Schiller"/>
    <m/>
    <n v="1"/>
    <n v="59"/>
    <n v="59"/>
    <m/>
    <n v="3"/>
    <n v="2"/>
    <x v="1"/>
    <n v="2.6"/>
    <n v="30"/>
    <m/>
    <m/>
    <s v="WON"/>
    <n v="2.2000000000000002"/>
    <n v="1.7"/>
    <n v="100"/>
    <n v="220.00000000000003"/>
    <n v="120.00000000000003"/>
    <x v="1"/>
    <s v="G&lt;6-Dist&lt;1700"/>
    <s v="A"/>
    <x v="9"/>
    <x v="3"/>
    <x v="1"/>
    <n v="330"/>
    <n v="180"/>
    <m/>
    <x v="1"/>
  </r>
  <r>
    <x v="169"/>
    <s v="Flem-X"/>
    <d v="1899-12-30T13:00:00"/>
    <x v="2"/>
    <n v="0"/>
    <n v="2"/>
    <n v="2500"/>
    <s v="Hcp"/>
    <s v="No"/>
    <n v="300"/>
    <n v="2"/>
    <s v="Kalapour"/>
    <s v="MOP"/>
    <n v="6.5"/>
    <s v="Kris Lees"/>
    <s v="Damien Oliver"/>
    <m/>
    <n v="1"/>
    <n v="56"/>
    <n v="56"/>
    <m/>
    <m/>
    <m/>
    <x v="2"/>
    <n v="5.2"/>
    <n v="35"/>
    <n v="7"/>
    <m/>
    <s v="WON"/>
    <n v="6.5"/>
    <n v="2.2000000000000002"/>
    <n v="100"/>
    <n v="650"/>
    <n v="550"/>
    <x v="0"/>
    <s v="G&lt;6-Dist&gt;=1700"/>
    <s v="B"/>
    <x v="10"/>
    <x v="3"/>
    <x v="2"/>
    <n v="650"/>
    <n v="550"/>
    <m/>
    <x v="3"/>
  </r>
  <r>
    <x v="169"/>
    <s v="ROSEHILL"/>
    <d v="1899-12-30T14:00:00"/>
    <x v="4"/>
    <n v="0"/>
    <n v="4"/>
    <n v="1200"/>
    <s v="Mares"/>
    <n v="78"/>
    <n v="160"/>
    <n v="2"/>
    <s v="Shohei"/>
    <s v="OP"/>
    <n v="2.8"/>
    <s v="Team Hawkes"/>
    <s v="Jay Ford"/>
    <m/>
    <n v="7"/>
    <n v="57.5"/>
    <n v="57.5"/>
    <m/>
    <m/>
    <n v="3"/>
    <x v="2"/>
    <n v="4.5999999999999996"/>
    <n v="20"/>
    <m/>
    <m/>
    <m/>
    <n v="4.8"/>
    <m/>
    <n v="100"/>
    <s v=""/>
    <n v="-100"/>
    <x v="1"/>
    <s v="G&gt;=6-Dist&lt;1700"/>
    <s v="C"/>
    <x v="10"/>
    <x v="3"/>
    <x v="0"/>
    <s v=""/>
    <n v="-200"/>
    <m/>
    <x v="5"/>
  </r>
  <r>
    <x v="169"/>
    <s v="ROSEHILL"/>
    <d v="1899-12-30T14:40:00"/>
    <x v="4"/>
    <n v="0"/>
    <n v="5"/>
    <n v="1300"/>
    <s v="Hcp"/>
    <n v="78"/>
    <n v="160"/>
    <n v="5"/>
    <s v="Overriding"/>
    <s v="OP"/>
    <n v="2.7"/>
    <s v="Nathan Doyle"/>
    <s v="Koby Jennings"/>
    <m/>
    <n v="2"/>
    <n v="57"/>
    <n v="57"/>
    <m/>
    <n v="1"/>
    <n v="1"/>
    <x v="1"/>
    <n v="2.1"/>
    <n v="30"/>
    <n v="120"/>
    <m/>
    <m/>
    <n v="2.8"/>
    <m/>
    <n v="100"/>
    <s v=""/>
    <n v="-100"/>
    <x v="1"/>
    <s v="G&gt;=6-Dist&lt;1700"/>
    <s v="C"/>
    <x v="10"/>
    <x v="3"/>
    <x v="1"/>
    <s v=""/>
    <n v="-150"/>
    <m/>
    <x v="2"/>
  </r>
  <r>
    <x v="170"/>
    <s v="Flem-X"/>
    <d v="1899-12-30T11:20:00"/>
    <x v="2"/>
    <n v="2"/>
    <n v="2"/>
    <n v="1800"/>
    <s v="Hcp"/>
    <s v="No"/>
    <n v="175"/>
    <n v="4"/>
    <s v="Forgot You"/>
    <m/>
    <n v="3.4"/>
    <s v="Trent Busuttin "/>
    <s v="Blake Shinn"/>
    <m/>
    <n v="3"/>
    <n v="56"/>
    <n v="56"/>
    <m/>
    <m/>
    <m/>
    <x v="2"/>
    <n v="4.5999999999999996"/>
    <n v="40"/>
    <n v="8"/>
    <m/>
    <s v="WON"/>
    <n v="3.8"/>
    <n v="1.4"/>
    <n v="100"/>
    <n v="380"/>
    <n v="280"/>
    <x v="0"/>
    <s v="G&lt;6-Dist&gt;=1700"/>
    <s v="B"/>
    <x v="10"/>
    <x v="3"/>
    <x v="2"/>
    <n v="380"/>
    <n v="280"/>
    <n v="2"/>
    <x v="2"/>
  </r>
  <r>
    <x v="170"/>
    <s v="Flem-X"/>
    <d v="1899-12-30T11:20:00"/>
    <x v="2"/>
    <n v="2"/>
    <n v="2"/>
    <n v="1800"/>
    <s v="Hcp"/>
    <s v="No"/>
    <n v="175"/>
    <n v="1"/>
    <s v="Pounding"/>
    <m/>
    <n v="4.4000000000000004"/>
    <s v="Peter G Moody "/>
    <s v="Luke Nolen"/>
    <m/>
    <n v="1"/>
    <n v="59.5"/>
    <n v="59.5"/>
    <m/>
    <m/>
    <m/>
    <x v="0"/>
    <n v="5.5"/>
    <n v="30"/>
    <n v="8"/>
    <m/>
    <m/>
    <n v="5.5"/>
    <m/>
    <n v="100"/>
    <s v=""/>
    <n v="-100"/>
    <x v="0"/>
    <s v="G&lt;6-Dist&gt;=1700"/>
    <s v="B"/>
    <x v="10"/>
    <x v="3"/>
    <x v="2"/>
    <s v=""/>
    <n v="-100"/>
    <n v="2"/>
    <x v="3"/>
  </r>
  <r>
    <x v="171"/>
    <s v="Flem-X"/>
    <d v="1899-12-30T14:30:00"/>
    <x v="2"/>
    <n v="5"/>
    <n v="4"/>
    <n v="1600"/>
    <s v="Mares"/>
    <s v="SW-M"/>
    <n v="350"/>
    <n v="3"/>
    <s v="Chandon Burj"/>
    <m/>
    <n v="6"/>
    <s v="Trent Busuttin "/>
    <s v="Blake Shinn"/>
    <m/>
    <n v="9"/>
    <n v="57"/>
    <n v="57"/>
    <m/>
    <m/>
    <m/>
    <x v="2"/>
    <n v="5.2"/>
    <n v="35"/>
    <n v="9"/>
    <m/>
    <s v="3rd"/>
    <n v="7"/>
    <n v="1.9"/>
    <n v="100"/>
    <s v=""/>
    <n v="-100"/>
    <x v="0"/>
    <s v="G&lt;6-Dist&lt;1700"/>
    <s v="A"/>
    <x v="10"/>
    <x v="3"/>
    <x v="2"/>
    <s v=""/>
    <n v="-100"/>
    <n v="2"/>
    <x v="6"/>
  </r>
  <r>
    <x v="171"/>
    <s v="Flem-X"/>
    <d v="1899-12-30T14:30:00"/>
    <x v="2"/>
    <n v="5"/>
    <n v="4"/>
    <n v="1600"/>
    <s v="Mares"/>
    <s v="SW-M"/>
    <n v="350"/>
    <n v="2"/>
    <s v="Foxy Frida"/>
    <m/>
    <n v="2.6"/>
    <s v="Andrew Noblet"/>
    <s v="Billy Egan"/>
    <m/>
    <n v="4"/>
    <n v="58.5"/>
    <n v="58.5"/>
    <m/>
    <m/>
    <m/>
    <x v="0"/>
    <n v="5.6"/>
    <n v="30"/>
    <n v="9"/>
    <m/>
    <s v="WON"/>
    <n v="2.8"/>
    <n v="1.3"/>
    <n v="100"/>
    <n v="280"/>
    <n v="180"/>
    <x v="0"/>
    <s v="G&lt;6-Dist&lt;1700"/>
    <s v="A"/>
    <x v="10"/>
    <x v="3"/>
    <x v="2"/>
    <n v="280"/>
    <n v="180"/>
    <n v="2"/>
    <x v="4"/>
  </r>
  <r>
    <x v="171"/>
    <s v="Flem-X"/>
    <d v="1899-12-30T15:10:00"/>
    <x v="2"/>
    <n v="5"/>
    <n v="5"/>
    <n v="1000"/>
    <s v="Hcp"/>
    <s v="SW"/>
    <n v="175"/>
    <n v="6"/>
    <s v="Generation"/>
    <m/>
    <n v="7"/>
    <s v="Ciaron Maher "/>
    <s v="Craig Williams"/>
    <m/>
    <n v="1"/>
    <n v="57"/>
    <n v="57"/>
    <m/>
    <m/>
    <m/>
    <x v="2"/>
    <n v="5.3"/>
    <n v="30"/>
    <n v="12"/>
    <m/>
    <m/>
    <n v="6.5"/>
    <m/>
    <n v="100"/>
    <s v=""/>
    <n v="-100"/>
    <x v="0"/>
    <s v="G&lt;6-Dist&lt;1700"/>
    <s v="A"/>
    <x v="10"/>
    <x v="3"/>
    <x v="2"/>
    <s v=""/>
    <n v="-100"/>
    <m/>
    <x v="3"/>
  </r>
  <r>
    <x v="171"/>
    <s v="Flem-X"/>
    <d v="1899-12-30T17:50:00"/>
    <x v="2"/>
    <n v="5"/>
    <n v="9"/>
    <n v="1800"/>
    <s v="Hcp"/>
    <n v="90"/>
    <n v="150"/>
    <n v="4"/>
    <s v="Gregolimo"/>
    <m/>
    <n v="2.4"/>
    <s v="Michael Moroney"/>
    <s v="Blake Shinn"/>
    <m/>
    <n v="6"/>
    <n v="58"/>
    <n v="58"/>
    <m/>
    <m/>
    <m/>
    <x v="2"/>
    <n v="4.8"/>
    <n v="35"/>
    <n v="10"/>
    <m/>
    <s v="2nd"/>
    <n v="2.4"/>
    <m/>
    <n v="100"/>
    <s v=""/>
    <n v="-100"/>
    <x v="0"/>
    <s v="G&lt;6-Dist&gt;=1700"/>
    <s v="B"/>
    <x v="10"/>
    <x v="3"/>
    <x v="2"/>
    <s v=""/>
    <n v="-100"/>
    <m/>
    <x v="4"/>
  </r>
  <r>
    <x v="172"/>
    <s v="Flem-X"/>
    <d v="1899-12-30T12:40:00"/>
    <x v="2"/>
    <n v="0"/>
    <n v="1"/>
    <n v="1600"/>
    <s v="Hcp"/>
    <n v="90"/>
    <n v="150"/>
    <n v="6"/>
    <s v="Von Hauke"/>
    <m/>
    <n v="3.4"/>
    <s v="Cliff Brown"/>
    <m/>
    <m/>
    <n v="2"/>
    <n v="54"/>
    <n v="54"/>
    <m/>
    <m/>
    <m/>
    <x v="2"/>
    <n v="4.5"/>
    <n v="40"/>
    <n v="9"/>
    <m/>
    <s v="2nd"/>
    <n v="3.2"/>
    <n v="1.4"/>
    <n v="100"/>
    <s v=""/>
    <n v="-100"/>
    <x v="0"/>
    <s v="G&lt;6-Dist&lt;1700"/>
    <s v="A"/>
    <x v="10"/>
    <x v="3"/>
    <x v="2"/>
    <s v=""/>
    <n v="-100"/>
    <m/>
    <x v="2"/>
  </r>
  <r>
    <x v="172"/>
    <s v="ROSEHILL"/>
    <d v="1899-12-30T13:00:00"/>
    <x v="2"/>
    <n v="3"/>
    <n v="2"/>
    <n v="2400"/>
    <s v="Hcp"/>
    <n v="78"/>
    <n v="160"/>
    <n v="6"/>
    <s v="Speycaster"/>
    <s v="M"/>
    <n v="3.3"/>
    <s v="Chris Waller"/>
    <s v="Tommy Berry"/>
    <m/>
    <n v="6"/>
    <n v="55"/>
    <n v="55"/>
    <m/>
    <m/>
    <m/>
    <x v="2"/>
    <n v="5.5"/>
    <n v="20"/>
    <m/>
    <m/>
    <s v="WON"/>
    <n v="3.4"/>
    <n v="1.5"/>
    <n v="100"/>
    <n v="340"/>
    <n v="240"/>
    <x v="1"/>
    <s v="G&lt;6-Dist&gt;=1700"/>
    <s v="B"/>
    <x v="10"/>
    <x v="3"/>
    <x v="3"/>
    <n v="408"/>
    <n v="288"/>
    <m/>
    <x v="2"/>
  </r>
  <r>
    <x v="172"/>
    <s v="ROSEHILL"/>
    <d v="1899-12-30T13:35:00"/>
    <x v="2"/>
    <n v="3"/>
    <n v="3"/>
    <n v="1100"/>
    <s v="Mares"/>
    <n v="78"/>
    <n v="160"/>
    <n v="1"/>
    <s v="Miss Hellfire"/>
    <s v="OP"/>
    <n v="3.7"/>
    <s v="P &amp; P Snowden"/>
    <s v="Jett Stanley (a2)"/>
    <n v="2"/>
    <n v="1"/>
    <n v="59"/>
    <n v="57"/>
    <m/>
    <n v="1"/>
    <n v="1"/>
    <x v="1"/>
    <n v="3.7"/>
    <n v="30"/>
    <m/>
    <m/>
    <s v="Ntd"/>
    <n v="3.8"/>
    <m/>
    <n v="100"/>
    <s v=""/>
    <n v="-100"/>
    <x v="1"/>
    <s v="G&lt;6-Dist&lt;1700"/>
    <s v="A"/>
    <x v="10"/>
    <x v="3"/>
    <x v="1"/>
    <s v=""/>
    <n v="-150"/>
    <m/>
    <x v="1"/>
  </r>
  <r>
    <x v="172"/>
    <s v="Flem-X"/>
    <d v="1899-12-30T14:30:00"/>
    <x v="2"/>
    <n v="0"/>
    <n v="4"/>
    <n v="2600"/>
    <s v="Hcp"/>
    <s v="No"/>
    <n v="300"/>
    <n v="9"/>
    <s v="Muramasa"/>
    <m/>
    <n v="4"/>
    <s v="Trent Busuttin "/>
    <s v="Daniel Moor"/>
    <m/>
    <n v="7"/>
    <n v="54"/>
    <n v="54"/>
    <m/>
    <m/>
    <m/>
    <x v="2"/>
    <n v="5.5"/>
    <n v="30"/>
    <n v="13"/>
    <m/>
    <s v="WON"/>
    <n v="4.4000000000000004"/>
    <n v="2"/>
    <n v="100"/>
    <n v="440.00000000000006"/>
    <n v="340.00000000000006"/>
    <x v="0"/>
    <s v="G&lt;6-Dist&gt;=1700"/>
    <s v="B"/>
    <x v="10"/>
    <x v="3"/>
    <x v="2"/>
    <n v="440.00000000000006"/>
    <n v="340.00000000000006"/>
    <m/>
    <x v="2"/>
  </r>
  <r>
    <x v="172"/>
    <s v="ROSEHILL"/>
    <d v="1899-12-30T14:50:00"/>
    <x v="2"/>
    <n v="3"/>
    <n v="5"/>
    <n v="1200"/>
    <s v="Hcp"/>
    <n v="72"/>
    <n v="120"/>
    <n v="5"/>
    <s v="Vindication"/>
    <s v="OPM"/>
    <n v="5.6"/>
    <s v="Jarrod Austin"/>
    <s v="Sam Clipperton"/>
    <m/>
    <n v="9"/>
    <n v="57.5"/>
    <n v="57.5"/>
    <m/>
    <n v="2"/>
    <n v="2"/>
    <x v="1"/>
    <n v="3.2"/>
    <n v="20"/>
    <n v="100"/>
    <m/>
    <m/>
    <n v="8"/>
    <m/>
    <n v="100"/>
    <s v=""/>
    <n v="-100"/>
    <x v="1"/>
    <s v="G&lt;6-Dist&lt;1700"/>
    <s v="A"/>
    <x v="10"/>
    <x v="3"/>
    <x v="2"/>
    <s v=""/>
    <n v="-100"/>
    <m/>
    <x v="5"/>
  </r>
  <r>
    <x v="172"/>
    <s v="Flem-X"/>
    <d v="1899-12-30T15:10:00"/>
    <x v="2"/>
    <n v="0"/>
    <n v="5"/>
    <n v="2000"/>
    <s v="Mares"/>
    <s v="SW-M"/>
    <n v="300"/>
    <n v="6"/>
    <s v="Deny Knowledge"/>
    <m/>
    <n v="4.4000000000000004"/>
    <s v="Michael Kent"/>
    <s v="Jamie Kah"/>
    <m/>
    <n v="10"/>
    <n v="57"/>
    <n v="57"/>
    <m/>
    <m/>
    <m/>
    <x v="2"/>
    <n v="5.4"/>
    <n v="30"/>
    <n v="13"/>
    <m/>
    <s v="WON"/>
    <n v="4.8"/>
    <n v="1.8"/>
    <n v="100"/>
    <n v="480"/>
    <n v="380"/>
    <x v="0"/>
    <s v="G&lt;6-Dist&gt;=1700"/>
    <s v="B"/>
    <x v="10"/>
    <x v="3"/>
    <x v="2"/>
    <n v="480"/>
    <n v="380"/>
    <m/>
    <x v="2"/>
  </r>
  <r>
    <x v="172"/>
    <s v="ROSEHILL"/>
    <d v="1899-12-30T15:30:00"/>
    <x v="2"/>
    <n v="3"/>
    <n v="6"/>
    <n v="1400"/>
    <s v="Mares"/>
    <s v="SW"/>
    <n v="500"/>
    <n v="2"/>
    <s v="Roots"/>
    <s v="M"/>
    <n v="2.7"/>
    <s v="Chris Waller"/>
    <s v="Tommy Berry"/>
    <m/>
    <n v="2"/>
    <n v="57"/>
    <n v="57"/>
    <m/>
    <n v="2"/>
    <n v="1"/>
    <x v="1"/>
    <n v="2"/>
    <n v="20"/>
    <m/>
    <m/>
    <s v="WON"/>
    <n v="3.9"/>
    <n v="1.9"/>
    <n v="100"/>
    <n v="390"/>
    <n v="290"/>
    <x v="1"/>
    <s v="G&lt;6-Dist&lt;1700"/>
    <s v="A"/>
    <x v="10"/>
    <x v="3"/>
    <x v="1"/>
    <n v="585"/>
    <n v="435"/>
    <m/>
    <x v="1"/>
  </r>
  <r>
    <x v="172"/>
    <s v="ROSEHILL"/>
    <d v="1899-12-30T18:05:00"/>
    <x v="2"/>
    <n v="3"/>
    <n v="10"/>
    <n v="1200"/>
    <s v="Hcp"/>
    <n v="78"/>
    <n v="160"/>
    <n v="10"/>
    <s v="Gustosisimo"/>
    <s v="OP"/>
    <n v="2.7"/>
    <s v="Ryan &amp; Alexiou"/>
    <s v="Jay Ford"/>
    <m/>
    <n v="6"/>
    <n v="52"/>
    <n v="52"/>
    <m/>
    <n v="4"/>
    <n v="4"/>
    <x v="2"/>
    <n v="4.2"/>
    <n v="20"/>
    <m/>
    <m/>
    <s v="WON"/>
    <n v="3.5"/>
    <n v="1.5"/>
    <n v="100"/>
    <n v="350"/>
    <n v="250"/>
    <x v="1"/>
    <s v="G&lt;6-Dist&lt;1700"/>
    <s v="A"/>
    <x v="10"/>
    <x v="3"/>
    <x v="0"/>
    <n v="700"/>
    <n v="500"/>
    <m/>
    <x v="0"/>
  </r>
  <r>
    <x v="173"/>
    <s v="Newcastle"/>
    <d v="1899-12-30T13:10:00"/>
    <x v="2"/>
    <n v="0"/>
    <n v="2"/>
    <n v="1600"/>
    <s v="Hcp"/>
    <n v="72"/>
    <n v="120"/>
    <n v="2"/>
    <s v="Toesonthenose"/>
    <s v="OP"/>
    <n v="3.3"/>
    <s v="John Sargent"/>
    <s v="Nash Rawiller"/>
    <m/>
    <n v="9"/>
    <n v="59"/>
    <n v="59"/>
    <m/>
    <n v="5"/>
    <n v="2"/>
    <x v="2"/>
    <n v="4.4000000000000004"/>
    <n v="20"/>
    <m/>
    <m/>
    <s v="WON"/>
    <n v="4.2"/>
    <n v="1.6"/>
    <n v="100"/>
    <n v="420"/>
    <n v="320"/>
    <x v="1"/>
    <s v="G&lt;6-Dist&lt;1700"/>
    <s v="A"/>
    <x v="10"/>
    <x v="3"/>
    <x v="0"/>
    <n v="840"/>
    <n v="640"/>
    <m/>
    <x v="0"/>
  </r>
  <r>
    <x v="173"/>
    <s v="Cau"/>
    <d v="1899-12-30T14:35:00"/>
    <x v="2"/>
    <n v="0"/>
    <n v="5"/>
    <n v="1100"/>
    <s v="Hcp"/>
    <s v="No"/>
    <n v="175"/>
    <n v="4"/>
    <s v="Hypothetical"/>
    <s v="L"/>
    <n v="3.4"/>
    <s v="Anthony  Freedman"/>
    <s v="Michael Dee"/>
    <m/>
    <n v="1"/>
    <n v="54"/>
    <n v="54"/>
    <m/>
    <n v="2"/>
    <n v="2"/>
    <x v="2"/>
    <n v="4.8"/>
    <n v="30"/>
    <n v="11"/>
    <m/>
    <s v="WON"/>
    <n v="3.4"/>
    <n v="1.5"/>
    <n v="100"/>
    <n v="340"/>
    <n v="240"/>
    <x v="0"/>
    <s v="G&lt;6-Dist&lt;1700"/>
    <s v="A"/>
    <x v="10"/>
    <x v="3"/>
    <x v="1"/>
    <n v="510"/>
    <n v="360"/>
    <m/>
    <x v="5"/>
  </r>
  <r>
    <x v="173"/>
    <s v="Newcastle"/>
    <d v="1899-12-30T14:55:00"/>
    <x v="2"/>
    <n v="0"/>
    <n v="5"/>
    <n v="1850"/>
    <s v="Hcp"/>
    <n v="88"/>
    <n v="160"/>
    <n v="12"/>
    <s v="I'Mintowin"/>
    <s v="OP"/>
    <n v="2.2999999999999998"/>
    <s v="Waterhouse/Bott"/>
    <s v="Regan Bayliss"/>
    <m/>
    <n v="6"/>
    <n v="55.5"/>
    <n v="55.5"/>
    <m/>
    <n v="1"/>
    <m/>
    <x v="1"/>
    <n v="3.4"/>
    <n v="30"/>
    <n v="120"/>
    <m/>
    <s v="3rd"/>
    <n v="2.2999999999999998"/>
    <n v="1.2"/>
    <n v="100"/>
    <s v=""/>
    <n v="-100"/>
    <x v="1"/>
    <s v="G&lt;6-Dist&gt;=1700"/>
    <s v="B"/>
    <x v="10"/>
    <x v="3"/>
    <x v="1"/>
    <s v=""/>
    <n v="-150"/>
    <m/>
    <x v="1"/>
  </r>
  <r>
    <x v="173"/>
    <s v="Cau"/>
    <d v="1899-12-30T16:25:00"/>
    <x v="2"/>
    <n v="0"/>
    <n v="8"/>
    <n v="1400"/>
    <s v="Hcp"/>
    <s v="No"/>
    <n v="1000"/>
    <n v="11"/>
    <s v="Magic Time"/>
    <s v="OPM"/>
    <n v="5.5"/>
    <s v="Grahame Begg"/>
    <s v="Michael Dee"/>
    <m/>
    <n v="13"/>
    <n v="53.5"/>
    <n v="53.5"/>
    <m/>
    <n v="1"/>
    <n v="1"/>
    <x v="1"/>
    <n v="4.2"/>
    <n v="40"/>
    <n v="16"/>
    <m/>
    <s v="WON"/>
    <n v="5.5"/>
    <n v="2.1"/>
    <n v="100"/>
    <n v="550"/>
    <n v="450"/>
    <x v="0"/>
    <s v="G&lt;6-Dist&lt;1700"/>
    <s v="A"/>
    <x v="10"/>
    <x v="3"/>
    <x v="1"/>
    <n v="825"/>
    <n v="675"/>
    <m/>
    <x v="1"/>
  </r>
  <r>
    <x v="173"/>
    <s v="Newcastle"/>
    <d v="1899-12-30T16:45:00"/>
    <x v="2"/>
    <n v="0"/>
    <n v="8"/>
    <n v="1300"/>
    <s v="Hcp"/>
    <m/>
    <n v="1000"/>
    <n v="1"/>
    <s v="Mazu"/>
    <s v="OP"/>
    <n v="2.8"/>
    <s v="P &amp; P Snowden"/>
    <s v="Nash Rawiller"/>
    <m/>
    <n v="3"/>
    <n v="59"/>
    <n v="59"/>
    <m/>
    <n v="1"/>
    <n v="1"/>
    <x v="1"/>
    <n v="5.4"/>
    <n v="30"/>
    <m/>
    <m/>
    <m/>
    <n v="3.5"/>
    <m/>
    <n v="100"/>
    <s v=""/>
    <n v="-100"/>
    <x v="1"/>
    <s v="G&lt;6-Dist&lt;1700"/>
    <s v="A"/>
    <x v="10"/>
    <x v="3"/>
    <x v="1"/>
    <s v=""/>
    <n v="-150"/>
    <m/>
    <x v="1"/>
  </r>
  <r>
    <x v="173"/>
    <s v="Cau"/>
    <d v="1899-12-30T17:05:00"/>
    <x v="2"/>
    <n v="0"/>
    <n v="9"/>
    <n v="2000"/>
    <s v="Hcp"/>
    <s v="No"/>
    <n v="500"/>
    <n v="3"/>
    <s v="Brayden Star"/>
    <s v="M"/>
    <n v="6.5"/>
    <s v="Trent Busuttin "/>
    <s v="Damien Oliver"/>
    <m/>
    <n v="5"/>
    <n v="58"/>
    <n v="58"/>
    <m/>
    <n v="1"/>
    <n v="4"/>
    <x v="2"/>
    <n v="5.4"/>
    <n v="30"/>
    <n v="16"/>
    <m/>
    <m/>
    <n v="5.5"/>
    <m/>
    <n v="100"/>
    <s v=""/>
    <n v="-100"/>
    <x v="0"/>
    <s v="G&lt;6-Dist&gt;=1700"/>
    <s v="B"/>
    <x v="10"/>
    <x v="3"/>
    <x v="2"/>
    <s v=""/>
    <n v="-100"/>
    <m/>
    <x v="6"/>
  </r>
  <r>
    <x v="173"/>
    <s v="Cau"/>
    <d v="1899-12-30T17:40:00"/>
    <x v="2"/>
    <n v="0"/>
    <n v="10"/>
    <n v="1200"/>
    <s v="Mares"/>
    <s v="SW-M"/>
    <n v="200"/>
    <n v="1"/>
    <s v="Queen Of The Ball"/>
    <s v="OPL"/>
    <n v="3.5"/>
    <s v="Michael Freedman"/>
    <s v="Damien Oliver"/>
    <m/>
    <n v="5"/>
    <n v="57"/>
    <n v="57"/>
    <m/>
    <n v="1"/>
    <n v="2"/>
    <x v="1"/>
    <n v="2.8"/>
    <n v="45"/>
    <n v="8"/>
    <m/>
    <m/>
    <n v="3.7"/>
    <m/>
    <n v="100"/>
    <s v=""/>
    <n v="-100"/>
    <x v="0"/>
    <s v="G&lt;6-Dist&lt;1700"/>
    <s v="A"/>
    <x v="10"/>
    <x v="3"/>
    <x v="2"/>
    <s v=""/>
    <n v="-100"/>
    <m/>
    <x v="2"/>
  </r>
  <r>
    <x v="173"/>
    <s v="Newcastle"/>
    <d v="1899-12-30T17:55:00"/>
    <x v="2"/>
    <n v="0"/>
    <n v="10"/>
    <n v="1300"/>
    <s v="Hcp"/>
    <n v="94"/>
    <n v="160"/>
    <n v="8"/>
    <s v="Ka Bling"/>
    <s v="OP"/>
    <n v="5.0999999999999996"/>
    <s v="P &amp; P Snowden"/>
    <s v="Tyler Schiller"/>
    <m/>
    <n v="8"/>
    <n v="53"/>
    <n v="53"/>
    <m/>
    <m/>
    <m/>
    <x v="2"/>
    <n v="4.9000000000000004"/>
    <n v="20"/>
    <m/>
    <m/>
    <s v="WON"/>
    <n v="6"/>
    <n v="1.7"/>
    <n v="100"/>
    <n v="600"/>
    <n v="500"/>
    <x v="1"/>
    <s v="G&lt;6-Dist&lt;1700"/>
    <s v="A"/>
    <x v="10"/>
    <x v="3"/>
    <x v="2"/>
    <n v="600"/>
    <n v="500"/>
    <m/>
    <x v="6"/>
  </r>
  <r>
    <x v="174"/>
    <s v="Cran"/>
    <d v="1899-12-30T13:10:00"/>
    <x v="3"/>
    <n v="3"/>
    <n v="3"/>
    <n v="1400"/>
    <s v="Mares"/>
    <s v="SW-M"/>
    <n v="175"/>
    <n v="1"/>
    <s v="Revolutionary Miss"/>
    <s v="OPL"/>
    <n v="4.5999999999999996"/>
    <s v="Peter  Snowden"/>
    <s v="Jordan Childs"/>
    <m/>
    <n v="1"/>
    <n v="59.5"/>
    <n v="59.5"/>
    <m/>
    <n v="2"/>
    <n v="3"/>
    <x v="1"/>
    <n v="4"/>
    <n v="40"/>
    <n v="6"/>
    <m/>
    <s v="WON"/>
    <n v="6"/>
    <n v="2"/>
    <n v="100"/>
    <n v="600"/>
    <n v="500"/>
    <x v="0"/>
    <s v="G&lt;6-Dist&lt;1700"/>
    <s v="A"/>
    <x v="10"/>
    <x v="3"/>
    <x v="1"/>
    <n v="900"/>
    <n v="750"/>
    <m/>
    <x v="8"/>
  </r>
  <r>
    <x v="174"/>
    <s v="Kembla Grange"/>
    <d v="1899-12-30T16:00:00"/>
    <x v="5"/>
    <n v="0"/>
    <n v="7"/>
    <n v="1600"/>
    <s v="Hcp"/>
    <m/>
    <n v="1000"/>
    <n v="9"/>
    <s v="Detonator Jack"/>
    <s v="M"/>
    <n v="4.3"/>
    <s v="Maher &amp; Eustace"/>
    <s v="Jason Collett"/>
    <m/>
    <n v="8"/>
    <n v="56"/>
    <n v="56"/>
    <m/>
    <n v="2"/>
    <m/>
    <x v="1"/>
    <n v="6.1"/>
    <n v="20"/>
    <m/>
    <m/>
    <s v="WON"/>
    <n v="4.8"/>
    <n v="1.9"/>
    <n v="100"/>
    <n v="480"/>
    <n v="380"/>
    <x v="1"/>
    <s v="G&gt;=6-Dist&lt;1700"/>
    <s v="C"/>
    <x v="10"/>
    <x v="3"/>
    <x v="2"/>
    <n v="480"/>
    <n v="380"/>
    <m/>
    <x v="2"/>
  </r>
  <r>
    <x v="174"/>
    <s v="Cran"/>
    <d v="1899-12-30T16:20:00"/>
    <x v="3"/>
    <n v="3"/>
    <n v="8"/>
    <n v="1000"/>
    <s v="Hcp"/>
    <s v="No"/>
    <n v="175"/>
    <n v="3"/>
    <s v="Midwest"/>
    <s v="LOP"/>
    <n v="4.5"/>
    <s v="Anthony  Freedman"/>
    <s v="Ben Allen"/>
    <m/>
    <n v="6"/>
    <n v="56.5"/>
    <n v="56.5"/>
    <m/>
    <n v="1"/>
    <n v="4"/>
    <x v="1"/>
    <n v="5"/>
    <n v="35"/>
    <n v="10"/>
    <m/>
    <s v="2nd"/>
    <n v="4"/>
    <n v="1.7"/>
    <n v="100"/>
    <s v=""/>
    <n v="-100"/>
    <x v="0"/>
    <s v="G&lt;6-Dist&lt;1700"/>
    <s v="A"/>
    <x v="10"/>
    <x v="3"/>
    <x v="1"/>
    <s v=""/>
    <n v="-150"/>
    <m/>
    <x v="8"/>
  </r>
  <r>
    <x v="174"/>
    <s v="Kembla Grange"/>
    <d v="1899-12-30T16:40:00"/>
    <x v="5"/>
    <n v="0"/>
    <n v="8"/>
    <n v="1000"/>
    <s v="Hcp"/>
    <m/>
    <n v="300"/>
    <n v="12"/>
    <s v="Brudenell"/>
    <s v="OPL"/>
    <n v="5.0999999999999996"/>
    <s v="Kris Lees"/>
    <s v="Dylan Gibbons (a0)"/>
    <m/>
    <n v="2"/>
    <n v="52.5"/>
    <n v="52.5"/>
    <m/>
    <n v="1"/>
    <n v="5"/>
    <x v="1"/>
    <n v="2.2999999999999998"/>
    <n v="20"/>
    <m/>
    <m/>
    <m/>
    <n v="6.5"/>
    <m/>
    <n v="100"/>
    <s v=""/>
    <n v="-100"/>
    <x v="1"/>
    <s v="G&gt;=6-Dist&lt;1700"/>
    <s v="C"/>
    <x v="10"/>
    <x v="3"/>
    <x v="2"/>
    <s v=""/>
    <n v="-100"/>
    <m/>
    <x v="5"/>
  </r>
  <r>
    <x v="174"/>
    <s v="Cran"/>
    <d v="1899-12-30T17:00:00"/>
    <x v="3"/>
    <n v="3"/>
    <n v="9"/>
    <n v="1600"/>
    <s v="Hcp"/>
    <s v="No"/>
    <n v="500"/>
    <n v="4"/>
    <s v="Ascension"/>
    <s v="OP"/>
    <n v="7"/>
    <s v="Ciaron Maher "/>
    <s v="Harry Coffey"/>
    <m/>
    <n v="11"/>
    <n v="55.5"/>
    <n v="55.5"/>
    <m/>
    <n v="1"/>
    <m/>
    <x v="2"/>
    <n v="4.8"/>
    <n v="35"/>
    <n v="11"/>
    <m/>
    <m/>
    <n v="7.5"/>
    <m/>
    <n v="100"/>
    <s v=""/>
    <n v="-100"/>
    <x v="0"/>
    <s v="G&lt;6-Dist&lt;1700"/>
    <s v="A"/>
    <x v="10"/>
    <x v="3"/>
    <x v="2"/>
    <s v=""/>
    <n v="-100"/>
    <m/>
    <x v="4"/>
  </r>
  <r>
    <x v="174"/>
    <s v="Cran"/>
    <d v="1899-12-30T17:40:00"/>
    <x v="3"/>
    <n v="3"/>
    <n v="10"/>
    <n v="1500"/>
    <s v="Hcp"/>
    <s v="C3"/>
    <n v="175"/>
    <n v="5"/>
    <s v="Jimmysstar"/>
    <s v="B"/>
    <n v="2.2999999999999998"/>
    <s v="Ciaron Maher "/>
    <s v="Craig Williams"/>
    <m/>
    <n v="8"/>
    <n v="60"/>
    <n v="60"/>
    <m/>
    <m/>
    <m/>
    <x v="1"/>
    <m/>
    <m/>
    <n v="9"/>
    <m/>
    <s v="WON"/>
    <n v="2.4500000000000002"/>
    <n v="1.3"/>
    <n v="100"/>
    <n v="245.00000000000003"/>
    <n v="145.00000000000003"/>
    <x v="0"/>
    <s v="G&lt;6-Dist&lt;1700"/>
    <s v="A"/>
    <x v="10"/>
    <x v="3"/>
    <x v="1"/>
    <n v="367.5"/>
    <n v="217.5"/>
    <m/>
    <x v="8"/>
  </r>
  <r>
    <x v="174"/>
    <s v="Kembla Grange"/>
    <d v="1899-12-30T17:55:00"/>
    <x v="5"/>
    <n v="0"/>
    <n v="10"/>
    <n v="1400"/>
    <s v="Hcp"/>
    <n v="78"/>
    <n v="160"/>
    <n v="11"/>
    <s v="Fall For Cindy"/>
    <s v="M"/>
    <n v="3.1"/>
    <s v="John O'Shea"/>
    <s v="Tom Sherry"/>
    <m/>
    <n v="8"/>
    <n v="57"/>
    <n v="57"/>
    <m/>
    <n v="2"/>
    <m/>
    <x v="1"/>
    <n v="3.5"/>
    <n v="20"/>
    <m/>
    <m/>
    <s v="2nd"/>
    <n v="3.1"/>
    <n v="1.3"/>
    <n v="100"/>
    <s v=""/>
    <n v="-100"/>
    <x v="1"/>
    <s v="G&gt;=6-Dist&lt;1700"/>
    <s v="C"/>
    <x v="10"/>
    <x v="3"/>
    <x v="1"/>
    <s v=""/>
    <n v="-150"/>
    <m/>
    <x v="1"/>
  </r>
  <r>
    <x v="175"/>
    <s v="Cau"/>
    <d v="1899-12-30T15:00:00"/>
    <x v="2"/>
    <n v="5"/>
    <n v="6"/>
    <n v="1400"/>
    <s v="Wfa"/>
    <s v="WFA"/>
    <n v="200"/>
    <n v="2"/>
    <s v="Vilana"/>
    <s v="M"/>
    <n v="2.2999999999999998"/>
    <s v="James Cummings"/>
    <s v="Jamie Kah"/>
    <m/>
    <n v="4"/>
    <n v="59"/>
    <n v="59"/>
    <m/>
    <n v="3"/>
    <n v="1"/>
    <x v="2"/>
    <n v="5.6"/>
    <n v="30"/>
    <n v="8"/>
    <m/>
    <s v="3rd"/>
    <n v="2.15"/>
    <n v="1.1000000000000001"/>
    <n v="100"/>
    <s v=""/>
    <n v="-100"/>
    <x v="0"/>
    <s v="G&lt;6-Dist&lt;1700"/>
    <s v="A"/>
    <x v="11"/>
    <x v="3"/>
    <x v="2"/>
    <s v=""/>
    <n v="-100"/>
    <m/>
    <x v="4"/>
  </r>
  <r>
    <x v="175"/>
    <s v="Cau"/>
    <d v="1899-12-30T15:40:00"/>
    <x v="2"/>
    <n v="5"/>
    <n v="7"/>
    <n v="1600"/>
    <s v="3yoSW"/>
    <s v="3yo"/>
    <n v="300"/>
    <n v="1"/>
    <s v="Arkansaw Kid"/>
    <s v="M"/>
    <n v="2.5"/>
    <s v="Team Hayes"/>
    <s v="Mark Zahra"/>
    <m/>
    <n v="6"/>
    <n v="57"/>
    <n v="57"/>
    <m/>
    <m/>
    <m/>
    <x v="1"/>
    <m/>
    <m/>
    <n v="11"/>
    <m/>
    <s v="2nd"/>
    <n v="3"/>
    <n v="1.5"/>
    <n v="100"/>
    <s v=""/>
    <n v="-100"/>
    <x v="0"/>
    <s v="G&lt;6-Dist&lt;1700"/>
    <s v="A"/>
    <x v="11"/>
    <x v="3"/>
    <x v="2"/>
    <s v=""/>
    <n v="-100"/>
    <m/>
    <x v="4"/>
  </r>
  <r>
    <x v="175"/>
    <s v="Cau"/>
    <d v="1899-12-30T16:20:00"/>
    <x v="2"/>
    <n v="5"/>
    <n v="8"/>
    <n v="2400"/>
    <s v="Wfa"/>
    <s v="WFA"/>
    <n v="750"/>
    <n v="1"/>
    <s v="Vow And Declare"/>
    <s v="MOP"/>
    <n v="5"/>
    <s v="Danny O'Brien"/>
    <s v="Billy Egan"/>
    <m/>
    <n v="5"/>
    <n v="59"/>
    <n v="59"/>
    <m/>
    <n v="3"/>
    <n v="2"/>
    <x v="1"/>
    <n v="4.2"/>
    <n v="40"/>
    <n v="8"/>
    <m/>
    <m/>
    <n v="7"/>
    <m/>
    <n v="100"/>
    <s v=""/>
    <n v="-100"/>
    <x v="0"/>
    <s v="G&lt;6-Dist&gt;=1700"/>
    <s v="B"/>
    <x v="11"/>
    <x v="3"/>
    <x v="2"/>
    <s v=""/>
    <n v="-100"/>
    <n v="2"/>
    <x v="5"/>
  </r>
  <r>
    <x v="175"/>
    <s v="Cau"/>
    <d v="1899-12-30T16:20:00"/>
    <x v="2"/>
    <n v="5"/>
    <n v="8"/>
    <n v="2400"/>
    <s v="Wfa"/>
    <s v="WFA"/>
    <n v="750"/>
    <n v="10"/>
    <s v="Muramasa"/>
    <s v="OPM"/>
    <n v="3.5"/>
    <s v="Trent Busuttin "/>
    <s v="Daniel Moor"/>
    <m/>
    <n v="4"/>
    <n v="58"/>
    <n v="58"/>
    <m/>
    <n v="1"/>
    <n v="1"/>
    <x v="2"/>
    <n v="4.7"/>
    <n v="35"/>
    <n v="8"/>
    <m/>
    <m/>
    <n v="3.8"/>
    <m/>
    <n v="100"/>
    <s v=""/>
    <n v="-100"/>
    <x v="0"/>
    <s v="G&lt;6-Dist&gt;=1700"/>
    <s v="B"/>
    <x v="11"/>
    <x v="3"/>
    <x v="4"/>
    <s v=""/>
    <n v="-140"/>
    <n v="2"/>
    <x v="2"/>
  </r>
  <r>
    <x v="175"/>
    <s v="ROSEHILL"/>
    <d v="1899-12-30T16:40:00"/>
    <x v="1"/>
    <n v="0"/>
    <n v="8"/>
    <n v="1100"/>
    <s v="Hcp"/>
    <m/>
    <n v="200"/>
    <n v="2"/>
    <s v="Dragonstone"/>
    <s v="M"/>
    <n v="4.3"/>
    <s v="Joseph Pride"/>
    <s v="Sam Clipperton"/>
    <m/>
    <n v="10"/>
    <n v="55"/>
    <n v="55"/>
    <m/>
    <n v="2"/>
    <n v="3"/>
    <x v="1"/>
    <n v="4"/>
    <n v="20"/>
    <m/>
    <m/>
    <s v="WON"/>
    <n v="4.2"/>
    <n v="1.5"/>
    <n v="100"/>
    <n v="420"/>
    <n v="320"/>
    <x v="1"/>
    <s v="G&gt;=6-Dist&lt;1700"/>
    <s v="C"/>
    <x v="11"/>
    <x v="3"/>
    <x v="2"/>
    <n v="420"/>
    <n v="320"/>
    <m/>
    <x v="2"/>
  </r>
  <r>
    <x v="175"/>
    <s v="Cau"/>
    <d v="1899-12-30T17:40:00"/>
    <x v="2"/>
    <n v="5"/>
    <n v="10"/>
    <n v="1200"/>
    <s v="Hcp"/>
    <s v="No"/>
    <n v="175"/>
    <n v="8"/>
    <s v="Ghaanati"/>
    <s v="M"/>
    <n v="4"/>
    <s v="Peter  Snowden"/>
    <s v="Jamie Kah"/>
    <m/>
    <n v="8"/>
    <n v="54"/>
    <n v="54"/>
    <m/>
    <n v="2"/>
    <m/>
    <x v="0"/>
    <n v="5.4"/>
    <n v="30"/>
    <n v="12"/>
    <m/>
    <s v="WON"/>
    <n v="4"/>
    <n v="1.4"/>
    <n v="100"/>
    <n v="400"/>
    <n v="300"/>
    <x v="0"/>
    <s v="G&lt;6-Dist&lt;1700"/>
    <s v="A"/>
    <x v="11"/>
    <x v="3"/>
    <x v="2"/>
    <n v="400"/>
    <n v="300"/>
    <m/>
    <x v="2"/>
  </r>
  <r>
    <x v="175"/>
    <s v="ROSEHILL"/>
    <d v="1899-12-30T17:55:00"/>
    <x v="1"/>
    <n v="0"/>
    <n v="10"/>
    <n v="1100"/>
    <s v="Hcp"/>
    <n v="78"/>
    <n v="160"/>
    <n v="8"/>
    <s v="Legio Ten"/>
    <s v="M"/>
    <n v="5"/>
    <s v="James Cummings"/>
    <s v="Nash Rawiller"/>
    <m/>
    <n v="10"/>
    <n v="58"/>
    <n v="58"/>
    <m/>
    <n v="3"/>
    <n v="1"/>
    <x v="1"/>
    <n v="5.8"/>
    <n v="20"/>
    <m/>
    <m/>
    <s v="WON"/>
    <n v="4.0999999999999996"/>
    <n v="1.8"/>
    <n v="100"/>
    <n v="409.99999999999994"/>
    <n v="309.99999999999994"/>
    <x v="1"/>
    <s v="G&gt;=6-Dist&lt;1700"/>
    <s v="C"/>
    <x v="11"/>
    <x v="3"/>
    <x v="2"/>
    <n v="409.99999999999994"/>
    <n v="309.99999999999994"/>
    <m/>
    <x v="5"/>
  </r>
  <r>
    <x v="176"/>
    <s v="Randwick"/>
    <d v="1899-12-30T12:55:00"/>
    <x v="2"/>
    <n v="0"/>
    <n v="2"/>
    <n v="1400"/>
    <s v="Hcp"/>
    <n v="72"/>
    <n v="160"/>
    <n v="1"/>
    <s v="Step Aside"/>
    <s v="M"/>
    <n v="2.2999999999999998"/>
    <s v="Chris Waller"/>
    <s v="Nash Rawiller"/>
    <m/>
    <n v="1"/>
    <n v="60"/>
    <n v="60"/>
    <m/>
    <n v="2"/>
    <n v="1"/>
    <x v="1"/>
    <n v="5.2"/>
    <n v="20"/>
    <m/>
    <m/>
    <s v="2nd"/>
    <n v="3.1"/>
    <n v="1.3"/>
    <n v="100"/>
    <s v=""/>
    <n v="-100"/>
    <x v="1"/>
    <s v="G&lt;6-Dist&lt;1700"/>
    <s v="A"/>
    <x v="11"/>
    <x v="3"/>
    <x v="1"/>
    <s v=""/>
    <n v="-150"/>
    <m/>
    <x v="8"/>
  </r>
  <r>
    <x v="176"/>
    <s v="Ball"/>
    <d v="1899-12-30T13:45:00"/>
    <x v="3"/>
    <n v="0"/>
    <n v="4"/>
    <n v="1200"/>
    <s v="Mares"/>
    <n v="78"/>
    <n v="130"/>
    <n v="9"/>
    <s v="Holly Lolly"/>
    <s v="MOP"/>
    <n v="5.5"/>
    <s v="Clinton McDonald"/>
    <s v="Beau Mertens"/>
    <m/>
    <n v="9"/>
    <n v="56"/>
    <n v="56"/>
    <m/>
    <n v="1"/>
    <n v="1"/>
    <x v="2"/>
    <n v="4.8"/>
    <n v="35"/>
    <n v="11"/>
    <m/>
    <s v="3rd"/>
    <n v="6"/>
    <n v="1.6"/>
    <n v="100"/>
    <s v=""/>
    <n v="-100"/>
    <x v="0"/>
    <s v="G&lt;6-Dist&lt;1700"/>
    <s v="A"/>
    <x v="11"/>
    <x v="3"/>
    <x v="2"/>
    <s v=""/>
    <n v="-100"/>
    <m/>
    <x v="4"/>
  </r>
  <r>
    <x v="176"/>
    <s v="Randwick"/>
    <d v="1899-12-30T14:05:00"/>
    <x v="2"/>
    <n v="0"/>
    <n v="4"/>
    <n v="1200"/>
    <s v="Hcp"/>
    <n v="72"/>
    <n v="120"/>
    <n v="8"/>
    <s v="Terra Mater"/>
    <s v="M"/>
    <n v="2.5"/>
    <s v="Jarrod Austin"/>
    <s v="Nash Rawiller"/>
    <m/>
    <n v="8"/>
    <n v="57.5"/>
    <n v="57.5"/>
    <m/>
    <n v="1"/>
    <n v="2"/>
    <x v="2"/>
    <n v="5.7"/>
    <n v="20"/>
    <m/>
    <m/>
    <s v="WON"/>
    <n v="2.15"/>
    <n v="1.2"/>
    <n v="100"/>
    <n v="215"/>
    <n v="115"/>
    <x v="1"/>
    <s v="G&lt;6-Dist&lt;1700"/>
    <s v="A"/>
    <x v="11"/>
    <x v="3"/>
    <x v="3"/>
    <n v="258"/>
    <n v="138"/>
    <m/>
    <x v="4"/>
  </r>
  <r>
    <x v="176"/>
    <s v="Ball"/>
    <d v="1899-12-30T14:20:00"/>
    <x v="3"/>
    <n v="0"/>
    <n v="5"/>
    <n v="2000"/>
    <s v="Hcp"/>
    <n v="84"/>
    <n v="130"/>
    <n v="6"/>
    <s v="Independent Road"/>
    <s v="OP"/>
    <n v="6"/>
    <s v="Team Hayes"/>
    <s v="Michael Dee"/>
    <m/>
    <n v="5"/>
    <n v="59"/>
    <n v="59"/>
    <m/>
    <n v="2"/>
    <m/>
    <x v="2"/>
    <n v="6"/>
    <n v="20"/>
    <n v="12"/>
    <m/>
    <s v="WON"/>
    <n v="10.4"/>
    <n v="2.6"/>
    <n v="100"/>
    <n v="1040"/>
    <n v="940"/>
    <x v="0"/>
    <s v="G&lt;6-Dist&gt;=1700"/>
    <s v="B"/>
    <x v="11"/>
    <x v="3"/>
    <x v="2"/>
    <n v="1040"/>
    <n v="940"/>
    <m/>
    <x v="4"/>
  </r>
  <r>
    <x v="176"/>
    <s v="Ball"/>
    <d v="1899-12-30T17:00:00"/>
    <x v="3"/>
    <n v="0"/>
    <n v="9"/>
    <n v="1100"/>
    <s v="Hcp"/>
    <n v="100"/>
    <n v="150"/>
    <n v="3"/>
    <s v="Taunting"/>
    <s v="OPL"/>
    <n v="4"/>
    <s v="Michael Hickmott"/>
    <s v="Teo Nugent"/>
    <m/>
    <n v="10"/>
    <n v="56.5"/>
    <n v="56.5"/>
    <m/>
    <n v="1"/>
    <n v="1"/>
    <x v="1"/>
    <n v="3.3"/>
    <n v="45"/>
    <n v="10"/>
    <m/>
    <s v="WON"/>
    <n v="2.7"/>
    <n v="1.1000000000000001"/>
    <n v="100"/>
    <n v="270"/>
    <n v="170"/>
    <x v="0"/>
    <s v="G&lt;6-Dist&lt;1700"/>
    <s v="A"/>
    <x v="11"/>
    <x v="3"/>
    <x v="1"/>
    <n v="405"/>
    <n v="255"/>
    <m/>
    <x v="8"/>
  </r>
  <r>
    <x v="177"/>
    <s v="Cau"/>
    <d v="1899-12-30T13:55:00"/>
    <x v="2"/>
    <n v="10"/>
    <n v="4"/>
    <n v="1400"/>
    <s v="Mares"/>
    <n v="78"/>
    <n v="130"/>
    <n v="8"/>
    <s v="Running By"/>
    <s v="BM"/>
    <n v="2.4"/>
    <s v="Ciaron Maher "/>
    <s v="Dylan  McMonagle"/>
    <m/>
    <n v="6"/>
    <n v="56"/>
    <n v="56"/>
    <m/>
    <n v="1"/>
    <n v="1"/>
    <x v="1"/>
    <n v="3.3"/>
    <n v="45"/>
    <n v="9"/>
    <m/>
    <s v="WON"/>
    <n v="2"/>
    <n v="1.1000000000000001"/>
    <n v="100"/>
    <n v="200"/>
    <n v="100"/>
    <x v="0"/>
    <s v="G&lt;6-Dist&lt;1700"/>
    <s v="A"/>
    <x v="11"/>
    <x v="3"/>
    <x v="1"/>
    <n v="300"/>
    <n v="150"/>
    <m/>
    <x v="1"/>
  </r>
  <r>
    <x v="177"/>
    <s v="Cau"/>
    <d v="1899-12-30T15:05:00"/>
    <x v="2"/>
    <n v="10"/>
    <n v="6"/>
    <n v="2000"/>
    <s v="Hcp"/>
    <n v="70"/>
    <n v="130"/>
    <n v="8"/>
    <s v="Slate"/>
    <s v="OP"/>
    <n v="3.8"/>
    <s v="Matt Cumani"/>
    <s v="Declan Bates"/>
    <m/>
    <n v="3"/>
    <n v="58.5"/>
    <n v="58.5"/>
    <m/>
    <m/>
    <m/>
    <x v="1"/>
    <m/>
    <m/>
    <n v="10"/>
    <m/>
    <s v="3rd"/>
    <n v="4"/>
    <n v="1.6"/>
    <n v="100"/>
    <s v=""/>
    <n v="-100"/>
    <x v="0"/>
    <s v="G&lt;6-Dist&gt;=1700"/>
    <s v="B"/>
    <x v="11"/>
    <x v="3"/>
    <x v="0"/>
    <s v=""/>
    <n v="-200"/>
    <m/>
    <x v="0"/>
  </r>
  <r>
    <x v="177"/>
    <s v="Randwick"/>
    <d v="1899-12-30T16:40:00"/>
    <x v="2"/>
    <n v="4"/>
    <n v="8"/>
    <n v="1400"/>
    <s v="Hcp"/>
    <n v="78"/>
    <n v="160"/>
    <n v="11"/>
    <s v="Louisville"/>
    <s v="M"/>
    <n v="8.3000000000000007"/>
    <s v="Chris Waller"/>
    <s v="Tommy Berry"/>
    <m/>
    <n v="5"/>
    <n v="56.5"/>
    <n v="56.5"/>
    <m/>
    <n v="4"/>
    <m/>
    <x v="1"/>
    <n v="4.7"/>
    <n v="20"/>
    <m/>
    <m/>
    <s v="2nd"/>
    <n v="3.9"/>
    <n v="1.8"/>
    <n v="100"/>
    <s v=""/>
    <n v="-100"/>
    <x v="1"/>
    <s v="G&lt;6-Dist&lt;1700"/>
    <s v="A"/>
    <x v="11"/>
    <x v="3"/>
    <x v="2"/>
    <s v=""/>
    <n v="-100"/>
    <m/>
    <x v="5"/>
  </r>
  <r>
    <x v="178"/>
    <s v="MV"/>
    <d v="1899-12-30T14:30:00"/>
    <x v="2"/>
    <n v="0"/>
    <n v="5"/>
    <n v="1000"/>
    <s v="Hcp"/>
    <n v="78"/>
    <n v="130"/>
    <n v="1"/>
    <s v="Twin Perfection"/>
    <s v="OP"/>
    <n v="6.2"/>
    <s v="Phillip Stokes"/>
    <s v="Daniel Stackhouse"/>
    <m/>
    <n v="4"/>
    <n v="61"/>
    <n v="61"/>
    <m/>
    <n v="1"/>
    <n v="2"/>
    <x v="1"/>
    <n v="4"/>
    <n v="40"/>
    <n v="9"/>
    <m/>
    <s v="3rd"/>
    <n v="4.4000000000000004"/>
    <n v="1.6"/>
    <n v="100"/>
    <s v=""/>
    <n v="-100"/>
    <x v="0"/>
    <s v="G&lt;6-Dist&lt;1700"/>
    <s v="A"/>
    <x v="11"/>
    <x v="3"/>
    <x v="2"/>
    <s v=""/>
    <n v="-100"/>
    <n v="2"/>
    <x v="5"/>
  </r>
  <r>
    <x v="178"/>
    <s v="MV"/>
    <d v="1899-12-30T14:30:00"/>
    <x v="2"/>
    <n v="0"/>
    <n v="5"/>
    <n v="1000"/>
    <s v="Hcp"/>
    <n v="78"/>
    <n v="130"/>
    <n v="8"/>
    <s v="It'S Kind Of Magic"/>
    <s v="LOP"/>
    <n v="5.2"/>
    <s v="Tom Dabernig"/>
    <s v="Damian Lane"/>
    <m/>
    <n v="3"/>
    <n v="57.5"/>
    <n v="57.5"/>
    <m/>
    <n v="3"/>
    <n v="4"/>
    <x v="2"/>
    <n v="5.8"/>
    <n v="20"/>
    <n v="9"/>
    <m/>
    <m/>
    <n v="6"/>
    <m/>
    <n v="100"/>
    <s v=""/>
    <n v="-100"/>
    <x v="0"/>
    <s v="G&lt;6-Dist&lt;1700"/>
    <s v="A"/>
    <x v="11"/>
    <x v="3"/>
    <x v="1"/>
    <s v=""/>
    <n v="-150"/>
    <n v="2"/>
    <x v="5"/>
  </r>
  <r>
    <x v="178"/>
    <s v="MV"/>
    <d v="1899-12-30T15:05:00"/>
    <x v="2"/>
    <n v="0"/>
    <n v="6"/>
    <n v="1200"/>
    <s v="Mares"/>
    <n v="78"/>
    <n v="130"/>
    <n v="6"/>
    <s v="South Of Houston"/>
    <s v="LOP"/>
    <n v="3.3"/>
    <s v="Mick Price "/>
    <s v="Celine Gaudray (a2)"/>
    <n v="2"/>
    <n v="4"/>
    <n v="59.5"/>
    <n v="57.5"/>
    <m/>
    <n v="2"/>
    <n v="1"/>
    <x v="2"/>
    <n v="4.4000000000000004"/>
    <n v="40"/>
    <n v="8"/>
    <m/>
    <m/>
    <n v="3.2"/>
    <m/>
    <n v="100"/>
    <s v=""/>
    <n v="-100"/>
    <x v="0"/>
    <s v="G&lt;6-Dist&lt;1700"/>
    <s v="A"/>
    <x v="11"/>
    <x v="3"/>
    <x v="1"/>
    <s v=""/>
    <n v="-150"/>
    <m/>
    <x v="5"/>
  </r>
  <r>
    <x v="178"/>
    <s v="MV"/>
    <d v="1899-12-30T15:40:00"/>
    <x v="2"/>
    <n v="0"/>
    <n v="7"/>
    <n v="2040"/>
    <s v="Hcp"/>
    <n v="78"/>
    <n v="130"/>
    <n v="2"/>
    <s v="Kettle Hill"/>
    <s v="MB"/>
    <n v="4.4000000000000004"/>
    <s v="Ciaron Maher "/>
    <s v="Dylan  McMonagle"/>
    <m/>
    <n v="9"/>
    <n v="58"/>
    <n v="58"/>
    <m/>
    <n v="1"/>
    <m/>
    <x v="1"/>
    <n v="4.3"/>
    <n v="40"/>
    <n v="9"/>
    <m/>
    <s v="WON"/>
    <n v="4.8"/>
    <n v="1.7"/>
    <n v="100"/>
    <n v="480"/>
    <n v="380"/>
    <x v="0"/>
    <s v="G&lt;6-Dist&gt;=1700"/>
    <s v="B"/>
    <x v="11"/>
    <x v="3"/>
    <x v="2"/>
    <n v="480"/>
    <n v="380"/>
    <m/>
    <x v="2"/>
  </r>
  <r>
    <x v="178"/>
    <s v="MV"/>
    <d v="1899-12-30T17:00:00"/>
    <x v="2"/>
    <n v="0"/>
    <n v="9"/>
    <n v="1600"/>
    <s v="Hcp"/>
    <n v="78"/>
    <n v="130"/>
    <n v="10"/>
    <s v="Fearless Writer"/>
    <s v="M"/>
    <n v="2.9"/>
    <s v="Adrian McGregor"/>
    <s v="Damian Lane"/>
    <m/>
    <n v="3"/>
    <n v="56"/>
    <n v="56"/>
    <m/>
    <n v="1"/>
    <n v="1"/>
    <x v="1"/>
    <n v="3.3"/>
    <n v="50"/>
    <n v="10"/>
    <m/>
    <m/>
    <n v="2.4"/>
    <m/>
    <n v="100"/>
    <s v=""/>
    <n v="-100"/>
    <x v="0"/>
    <s v="G&lt;6-Dist&lt;1700"/>
    <s v="A"/>
    <x v="11"/>
    <x v="3"/>
    <x v="2"/>
    <s v=""/>
    <n v="-100"/>
    <m/>
    <x v="4"/>
  </r>
  <r>
    <x v="179"/>
    <s v="MV"/>
    <d v="1899-12-30T14:30:00"/>
    <x v="2"/>
    <n v="0"/>
    <n v="5"/>
    <n v="2040"/>
    <s v="Hcp"/>
    <n v="100"/>
    <n v="130"/>
    <n v="7"/>
    <s v="Tycoon Bec"/>
    <s v="OPL"/>
    <n v="5"/>
    <s v="Matt Cumani"/>
    <s v="Carleen Hefel (a1.5)"/>
    <n v="1.5"/>
    <n v="2"/>
    <n v="53"/>
    <n v="51.5"/>
    <m/>
    <n v="2"/>
    <n v="3"/>
    <x v="2"/>
    <n v="4.4000000000000004"/>
    <n v="40"/>
    <n v="7"/>
    <m/>
    <m/>
    <n v="4.8"/>
    <m/>
    <n v="100"/>
    <s v=""/>
    <n v="-100"/>
    <x v="0"/>
    <s v="G&lt;6-Dist&gt;=1700"/>
    <s v="B"/>
    <x v="11"/>
    <x v="3"/>
    <x v="0"/>
    <s v=""/>
    <n v="-200"/>
    <m/>
    <x v="0"/>
  </r>
  <r>
    <x v="179"/>
    <s v="MV"/>
    <d v="1899-12-30T15:05:00"/>
    <x v="2"/>
    <n v="0"/>
    <n v="6"/>
    <n v="1600"/>
    <s v="Hcp"/>
    <n v="78"/>
    <n v="130"/>
    <n v="7"/>
    <s v="Soaring Eagle"/>
    <s v="OPM"/>
    <n v="8.1999999999999993"/>
    <s v="David Brideoake "/>
    <s v="Michael Dee"/>
    <m/>
    <n v="9"/>
    <n v="55.5"/>
    <n v="55.5"/>
    <m/>
    <n v="1"/>
    <n v="5"/>
    <x v="2"/>
    <n v="5.5"/>
    <n v="30"/>
    <n v="9"/>
    <m/>
    <s v="2nd"/>
    <n v="10"/>
    <n v="2.9"/>
    <n v="100"/>
    <s v=""/>
    <n v="-100"/>
    <x v="0"/>
    <s v="G&lt;6-Dist&lt;1700"/>
    <s v="A"/>
    <x v="11"/>
    <x v="3"/>
    <x v="2"/>
    <s v=""/>
    <n v="-100"/>
    <m/>
    <x v="6"/>
  </r>
  <r>
    <x v="179"/>
    <s v="Randwick"/>
    <d v="1899-12-30T16:00:00"/>
    <x v="3"/>
    <n v="3"/>
    <n v="7"/>
    <n v="1600"/>
    <s v="Hcp"/>
    <n v="100"/>
    <n v="160"/>
    <n v="4"/>
    <s v="Grebeni"/>
    <s v="OP"/>
    <n v="2.6"/>
    <s v="Ryan &amp; Alexiou"/>
    <s v="Kerrin McEvoy"/>
    <m/>
    <n v="4"/>
    <n v="56"/>
    <n v="56"/>
    <m/>
    <n v="2"/>
    <n v="3"/>
    <x v="1"/>
    <n v="2"/>
    <n v="20"/>
    <m/>
    <m/>
    <s v="WON"/>
    <n v="3.1"/>
    <n v="1.4"/>
    <n v="100"/>
    <n v="310"/>
    <n v="210"/>
    <x v="1"/>
    <s v="G&lt;6-Dist&lt;1700"/>
    <s v="A"/>
    <x v="11"/>
    <x v="3"/>
    <x v="2"/>
    <n v="310"/>
    <n v="210"/>
    <m/>
    <x v="4"/>
  </r>
  <r>
    <x v="180"/>
    <s v="Flem"/>
    <d v="1899-12-30T16:20:00"/>
    <x v="2"/>
    <n v="0"/>
    <n v="6"/>
    <n v="2800"/>
    <s v="Hcp"/>
    <s v="No"/>
    <n v="200"/>
    <n v="6"/>
    <s v="Ruling"/>
    <s v="M"/>
    <n v="4.3"/>
    <s v="Ciaron Maher "/>
    <s v="Jamie Kah"/>
    <m/>
    <n v="6"/>
    <n v="54"/>
    <n v="54"/>
    <m/>
    <n v="2"/>
    <n v="1"/>
    <x v="2"/>
    <n v="5.4"/>
    <n v="30"/>
    <n v="12"/>
    <m/>
    <m/>
    <n v="4.5999999999999996"/>
    <m/>
    <n v="100"/>
    <s v=""/>
    <n v="-100"/>
    <x v="0"/>
    <s v="G&lt;6-Dist&gt;=1700"/>
    <s v="B"/>
    <x v="0"/>
    <x v="3"/>
    <x v="2"/>
    <s v=""/>
    <n v="-100"/>
    <m/>
    <x v="2"/>
  </r>
  <r>
    <x v="180"/>
    <s v="Flem"/>
    <d v="1899-12-30T17:00:00"/>
    <x v="2"/>
    <n v="0"/>
    <n v="7"/>
    <n v="1400"/>
    <s v="Hcp"/>
    <s v="No"/>
    <n v="175"/>
    <n v="4"/>
    <s v="Pascero"/>
    <s v="MB"/>
    <n v="5.3"/>
    <s v="Trent Busuttin "/>
    <s v="Daniel Moor"/>
    <m/>
    <n v="2"/>
    <n v="56"/>
    <n v="56"/>
    <m/>
    <n v="1"/>
    <n v="1"/>
    <x v="1"/>
    <n v="4.8"/>
    <n v="35"/>
    <n v="11"/>
    <m/>
    <m/>
    <n v="4.5999999999999996"/>
    <m/>
    <n v="100"/>
    <s v=""/>
    <n v="-100"/>
    <x v="0"/>
    <s v="G&lt;6-Dist&lt;1700"/>
    <s v="A"/>
    <x v="0"/>
    <x v="3"/>
    <x v="2"/>
    <s v=""/>
    <n v="-100"/>
    <n v="2"/>
    <x v="5"/>
  </r>
  <r>
    <x v="180"/>
    <s v="Flem"/>
    <d v="1899-12-30T17:00:00"/>
    <x v="2"/>
    <n v="0"/>
    <n v="7"/>
    <n v="1400"/>
    <s v="Hcp"/>
    <s v="No"/>
    <n v="175"/>
    <n v="3"/>
    <s v="Unusual Culture"/>
    <s v="MOP"/>
    <n v="4.2"/>
    <s v="Ciaron Maher "/>
    <s v="Craig Williams"/>
    <m/>
    <n v="7"/>
    <n v="56.5"/>
    <n v="56.5"/>
    <m/>
    <n v="2"/>
    <m/>
    <x v="2"/>
    <n v="5.6"/>
    <n v="30"/>
    <n v="11"/>
    <m/>
    <m/>
    <n v="3.5"/>
    <m/>
    <n v="100"/>
    <s v=""/>
    <n v="-100"/>
    <x v="0"/>
    <s v="G&lt;6-Dist&lt;1700"/>
    <s v="A"/>
    <x v="0"/>
    <x v="3"/>
    <x v="2"/>
    <s v=""/>
    <n v="-100"/>
    <n v="2"/>
    <x v="2"/>
  </r>
  <r>
    <x v="181"/>
    <s v="Randwick"/>
    <d v="1899-12-30T13:05:00"/>
    <x v="2"/>
    <n v="6"/>
    <n v="2"/>
    <n v="1000"/>
    <s v="Hcp"/>
    <n v="78"/>
    <n v="160"/>
    <n v="8"/>
    <s v="Our Kobison"/>
    <s v="OP"/>
    <n v="3"/>
    <s v="Angela Davies"/>
    <s v="Tommy Berry"/>
    <m/>
    <n v="7"/>
    <n v="56"/>
    <n v="56"/>
    <m/>
    <n v="4"/>
    <n v="3"/>
    <x v="1"/>
    <n v="2.6"/>
    <n v="30"/>
    <n v="200"/>
    <m/>
    <s v="2nd"/>
    <n v="3.1"/>
    <n v="1.3"/>
    <n v="100"/>
    <s v=""/>
    <n v="-100"/>
    <x v="1"/>
    <s v="G&lt;6-Dist&lt;1700"/>
    <s v="A"/>
    <x v="0"/>
    <x v="3"/>
    <x v="1"/>
    <s v=""/>
    <n v="-150"/>
    <m/>
    <x v="1"/>
  </r>
  <r>
    <x v="181"/>
    <s v="Geelong"/>
    <d v="1899-12-30T15:05:00"/>
    <x v="2"/>
    <n v="0"/>
    <n v="6"/>
    <n v="1100"/>
    <s v="Hcp"/>
    <n v="84"/>
    <n v="100"/>
    <n v="6"/>
    <s v="Rich Fortune"/>
    <s v="MOP"/>
    <n v="4.3"/>
    <s v="Jerome Hunter"/>
    <s v="Damian Lane"/>
    <m/>
    <n v="4"/>
    <n v="58"/>
    <n v="58"/>
    <m/>
    <n v="2"/>
    <n v="1"/>
    <x v="1"/>
    <n v="4.4000000000000004"/>
    <n v="40"/>
    <n v="12"/>
    <m/>
    <m/>
    <n v="4.4000000000000004"/>
    <m/>
    <n v="100"/>
    <s v=""/>
    <n v="-100"/>
    <x v="0"/>
    <s v="G&lt;6-Dist&lt;1700"/>
    <s v="A"/>
    <x v="0"/>
    <x v="3"/>
    <x v="2"/>
    <s v=""/>
    <n v="-100"/>
    <n v="2"/>
    <x v="2"/>
  </r>
  <r>
    <x v="181"/>
    <s v="Geelong"/>
    <d v="1899-12-30T15:05:00"/>
    <x v="2"/>
    <n v="0"/>
    <n v="6"/>
    <n v="1100"/>
    <s v="Hcp"/>
    <n v="84"/>
    <n v="100"/>
    <n v="9"/>
    <s v="Rey Magnerio"/>
    <s v="OP"/>
    <n v="2.7"/>
    <s v="Robbie Griffiths "/>
    <s v="Jye McNeil"/>
    <m/>
    <n v="6"/>
    <n v="56.5"/>
    <n v="56.5"/>
    <m/>
    <n v="1"/>
    <n v="2"/>
    <x v="2"/>
    <n v="4.8"/>
    <n v="35"/>
    <n v="12"/>
    <m/>
    <s v="WON"/>
    <n v="2.2999999999999998"/>
    <n v="1.2"/>
    <n v="100"/>
    <n v="229.99999999999997"/>
    <n v="129.99999999999997"/>
    <x v="0"/>
    <s v="G&lt;6-Dist&lt;1700"/>
    <s v="A"/>
    <x v="0"/>
    <x v="3"/>
    <x v="2"/>
    <n v="229.99999999999997"/>
    <n v="129.99999999999997"/>
    <n v="2"/>
    <x v="4"/>
  </r>
  <r>
    <x v="181"/>
    <s v="Randwick"/>
    <d v="1899-12-30T15:25:00"/>
    <x v="2"/>
    <n v="6"/>
    <n v="6"/>
    <n v="1600"/>
    <s v="Hcp"/>
    <n v="72"/>
    <n v="160"/>
    <n v="2"/>
    <s v="Buillt"/>
    <s v="M"/>
    <n v="2.8"/>
    <s v="Chris Waller"/>
    <s v="James McDonald"/>
    <m/>
    <n v="4"/>
    <n v="58"/>
    <n v="58"/>
    <m/>
    <n v="1"/>
    <n v="1"/>
    <x v="2"/>
    <n v="5.3"/>
    <n v="30"/>
    <m/>
    <m/>
    <s v="WON"/>
    <n v="3"/>
    <n v="1.4"/>
    <n v="100"/>
    <n v="300"/>
    <n v="200"/>
    <x v="1"/>
    <s v="G&lt;6-Dist&lt;1700"/>
    <s v="A"/>
    <x v="0"/>
    <x v="3"/>
    <x v="2"/>
    <n v="300"/>
    <n v="200"/>
    <m/>
    <x v="4"/>
  </r>
  <r>
    <x v="181"/>
    <s v="Geelong"/>
    <d v="1899-12-30T16:20:00"/>
    <x v="2"/>
    <n v="0"/>
    <n v="8"/>
    <n v="1700"/>
    <s v="Hcp"/>
    <s v="No"/>
    <n v="300"/>
    <n v="4"/>
    <s v="Bermadez"/>
    <s v="M"/>
    <n v="5.0999999999999996"/>
    <s v="Michael Moroney"/>
    <s v="Jye McNeil"/>
    <m/>
    <n v="4"/>
    <n v="53.5"/>
    <n v="53.5"/>
    <m/>
    <n v="2"/>
    <n v="1"/>
    <x v="1"/>
    <n v="4.5"/>
    <n v="40"/>
    <n v="10"/>
    <m/>
    <s v="2nd"/>
    <n v="4.5999999999999996"/>
    <n v="1.8"/>
    <n v="100"/>
    <s v=""/>
    <n v="-100"/>
    <x v="0"/>
    <s v="G&lt;6-Dist&gt;=1700"/>
    <s v="B"/>
    <x v="0"/>
    <x v="3"/>
    <x v="2"/>
    <s v=""/>
    <n v="-100"/>
    <n v="2"/>
    <x v="5"/>
  </r>
  <r>
    <x v="181"/>
    <s v="Geelong"/>
    <d v="1899-12-30T16:20:00"/>
    <x v="2"/>
    <n v="0"/>
    <n v="8"/>
    <n v="1700"/>
    <s v="Hcp"/>
    <s v="No"/>
    <n v="300"/>
    <n v="7"/>
    <s v="Holymanz"/>
    <s v="LOP"/>
    <n v="4.5"/>
    <s v="Ciaron Maher "/>
    <s v="Michael Dee"/>
    <m/>
    <n v="2"/>
    <n v="53"/>
    <n v="53"/>
    <m/>
    <n v="3"/>
    <n v="2"/>
    <x v="2"/>
    <n v="5.5"/>
    <n v="30"/>
    <n v="10"/>
    <m/>
    <s v="WON"/>
    <n v="4.2"/>
    <n v="1.4"/>
    <n v="100"/>
    <n v="420"/>
    <n v="320"/>
    <x v="0"/>
    <s v="G&lt;6-Dist&gt;=1700"/>
    <s v="B"/>
    <x v="0"/>
    <x v="3"/>
    <x v="2"/>
    <n v="420"/>
    <n v="320"/>
    <n v="2"/>
    <x v="2"/>
  </r>
  <r>
    <x v="181"/>
    <s v="Geelong"/>
    <d v="1899-12-30T17:00:00"/>
    <x v="2"/>
    <n v="0"/>
    <n v="9"/>
    <n v="1200"/>
    <s v="Mares"/>
    <s v="SW-M"/>
    <n v="200"/>
    <n v="2"/>
    <s v="Va Via"/>
    <s v="OPM"/>
    <n v="3.6"/>
    <s v="James Cummings"/>
    <s v="Damian Lane"/>
    <m/>
    <n v="7"/>
    <n v="57"/>
    <n v="57"/>
    <m/>
    <n v="1"/>
    <n v="5"/>
    <x v="1"/>
    <n v="4.0999999999999996"/>
    <n v="40"/>
    <n v="16"/>
    <m/>
    <s v="WON"/>
    <n v="2.4500000000000002"/>
    <n v="1.4"/>
    <n v="100"/>
    <n v="245.00000000000003"/>
    <n v="145.00000000000003"/>
    <x v="0"/>
    <s v="G&lt;6-Dist&lt;1700"/>
    <s v="A"/>
    <x v="0"/>
    <x v="3"/>
    <x v="1"/>
    <n v="367.5"/>
    <n v="217.5"/>
    <m/>
    <x v="1"/>
  </r>
  <r>
    <x v="181"/>
    <s v="Randwick"/>
    <d v="1899-12-30T17:55:00"/>
    <x v="2"/>
    <n v="6"/>
    <n v="10"/>
    <n v="1100"/>
    <s v="Hcp"/>
    <n v="72"/>
    <n v="160"/>
    <n v="13"/>
    <s v="Spring Lee"/>
    <s v="OP"/>
    <n v="3.2"/>
    <s v="Bjorn Baker"/>
    <s v="Jay Ford"/>
    <m/>
    <n v="6"/>
    <n v="52.5"/>
    <n v="52.5"/>
    <m/>
    <n v="2"/>
    <n v="2"/>
    <x v="2"/>
    <n v="4"/>
    <n v="20"/>
    <m/>
    <m/>
    <s v="3rd"/>
    <n v="3.3"/>
    <n v="1.4"/>
    <n v="100"/>
    <s v=""/>
    <n v="-100"/>
    <x v="1"/>
    <s v="G&lt;6-Dist&lt;1700"/>
    <s v="A"/>
    <x v="0"/>
    <x v="3"/>
    <x v="0"/>
    <s v=""/>
    <n v="-200"/>
    <m/>
    <x v="0"/>
  </r>
  <r>
    <x v="182"/>
    <s v="Flem"/>
    <d v="1899-12-30T12:48:00"/>
    <x v="2"/>
    <n v="4"/>
    <n v="2"/>
    <n v="2000"/>
    <s v="Hcp"/>
    <n v="100"/>
    <n v="150"/>
    <n v="8"/>
    <s v="Golden Crusader"/>
    <s v="OPL"/>
    <n v="3.9"/>
    <s v="Mick Price "/>
    <s v="Alana Kelly"/>
    <m/>
    <n v="8"/>
    <n v="53"/>
    <n v="53"/>
    <m/>
    <n v="2"/>
    <n v="1"/>
    <x v="1"/>
    <n v="3.9"/>
    <n v="45"/>
    <n v="8"/>
    <m/>
    <m/>
    <n v="3.5"/>
    <m/>
    <n v="100"/>
    <s v=""/>
    <n v="-100"/>
    <x v="0"/>
    <s v="G&lt;6-Dist&gt;=1700"/>
    <s v="B"/>
    <x v="0"/>
    <x v="3"/>
    <x v="1"/>
    <s v=""/>
    <n v="-150"/>
    <m/>
    <x v="1"/>
  </r>
  <r>
    <x v="182"/>
    <s v="ROSEHILL"/>
    <d v="1899-12-30T14:55:00"/>
    <x v="3"/>
    <n v="2"/>
    <n v="5"/>
    <n v="1200"/>
    <s v="Mares"/>
    <n v="78"/>
    <n v="160"/>
    <n v="7"/>
    <s v="Mrs Chrissie"/>
    <s v="OP"/>
    <n v="3.9"/>
    <s v="Maher &amp; Eustace"/>
    <s v="Regan Bayliss"/>
    <m/>
    <n v="3"/>
    <n v="57.5"/>
    <n v="57.5"/>
    <m/>
    <n v="2"/>
    <n v="4"/>
    <x v="1"/>
    <n v="4.2"/>
    <n v="20"/>
    <m/>
    <m/>
    <s v="2nd"/>
    <n v="4"/>
    <n v="1.7"/>
    <n v="100"/>
    <s v=""/>
    <n v="-100"/>
    <x v="1"/>
    <s v="G&lt;6-Dist&lt;1700"/>
    <s v="A"/>
    <x v="0"/>
    <x v="3"/>
    <x v="1"/>
    <s v=""/>
    <n v="-150"/>
    <m/>
    <x v="8"/>
  </r>
  <r>
    <x v="182"/>
    <s v="Flem"/>
    <d v="1899-12-30T15:08:00"/>
    <x v="2"/>
    <n v="4"/>
    <n v="6"/>
    <n v="1600"/>
    <s v="Mares"/>
    <n v="78"/>
    <n v="130"/>
    <n v="7"/>
    <s v="Mawkeb"/>
    <s v="M"/>
    <n v="6"/>
    <s v="Team Hayes"/>
    <s v="Daniel Stackhouse"/>
    <m/>
    <n v="5"/>
    <n v="55.5"/>
    <n v="55.5"/>
    <m/>
    <n v="1"/>
    <m/>
    <x v="1"/>
    <n v="4"/>
    <n v="45"/>
    <n v="8"/>
    <m/>
    <m/>
    <n v="7"/>
    <m/>
    <n v="100"/>
    <s v=""/>
    <n v="-100"/>
    <x v="0"/>
    <s v="G&lt;6-Dist&lt;1700"/>
    <s v="A"/>
    <x v="0"/>
    <x v="3"/>
    <x v="2"/>
    <s v=""/>
    <n v="-100"/>
    <m/>
    <x v="5"/>
  </r>
  <r>
    <x v="182"/>
    <s v="ROSEHILL"/>
    <d v="1899-12-30T16:15:00"/>
    <x v="3"/>
    <n v="2"/>
    <n v="7"/>
    <n v="2000"/>
    <s v="Hcp"/>
    <m/>
    <n v="200"/>
    <n v="12"/>
    <s v="Naval College"/>
    <s v="OP"/>
    <n v="2.9"/>
    <s v="Annabel Neasham"/>
    <s v="Jett Stanley (a0)"/>
    <m/>
    <n v="4"/>
    <n v="53"/>
    <n v="53"/>
    <m/>
    <n v="1"/>
    <n v="5"/>
    <x v="2"/>
    <n v="3.8"/>
    <n v="30"/>
    <m/>
    <m/>
    <s v="WON"/>
    <n v="3.1"/>
    <n v="1.3"/>
    <n v="100"/>
    <n v="310"/>
    <n v="210"/>
    <x v="1"/>
    <s v="G&lt;6-Dist&gt;=1700"/>
    <s v="B"/>
    <x v="0"/>
    <x v="3"/>
    <x v="0"/>
    <n v="620"/>
    <n v="420"/>
    <m/>
    <x v="0"/>
  </r>
  <r>
    <x v="182"/>
    <s v="ROSEHILL"/>
    <d v="1899-12-30T17:35:00"/>
    <x v="3"/>
    <n v="2"/>
    <n v="9"/>
    <n v="1200"/>
    <s v="Hcp"/>
    <n v="78"/>
    <n v="160"/>
    <n v="8"/>
    <s v="Boston Rocks"/>
    <s v="OP"/>
    <n v="2.8"/>
    <s v="Nathan Doyle"/>
    <s v="Tom Sherry"/>
    <m/>
    <n v="4"/>
    <n v="54.5"/>
    <n v="54.5"/>
    <m/>
    <n v="1"/>
    <n v="2"/>
    <x v="1"/>
    <n v="3"/>
    <n v="20"/>
    <n v="200"/>
    <m/>
    <m/>
    <n v="2.7"/>
    <m/>
    <n v="100"/>
    <s v=""/>
    <n v="-100"/>
    <x v="1"/>
    <s v="G&lt;6-Dist&lt;1700"/>
    <s v="A"/>
    <x v="0"/>
    <x v="3"/>
    <x v="1"/>
    <s v=""/>
    <n v="-150"/>
    <m/>
    <x v="8"/>
  </r>
  <r>
    <x v="182"/>
    <s v="ROSEHILL"/>
    <d v="1899-12-30T18:10:00"/>
    <x v="3"/>
    <n v="2"/>
    <n v="10"/>
    <n v="1400"/>
    <s v="Hcp"/>
    <n v="78"/>
    <n v="160"/>
    <n v="2"/>
    <s v="Testator Silens"/>
    <s v="M"/>
    <n v="2.5"/>
    <s v="Joseph Pride"/>
    <s v="Tom Sherry"/>
    <m/>
    <n v="1"/>
    <n v="59.5"/>
    <n v="59.5"/>
    <m/>
    <n v="2"/>
    <n v="2"/>
    <x v="1"/>
    <n v="3.1"/>
    <n v="20"/>
    <m/>
    <m/>
    <s v="WON"/>
    <n v="2.35"/>
    <n v="1.3"/>
    <n v="100"/>
    <n v="235"/>
    <n v="135"/>
    <x v="1"/>
    <s v="G&lt;6-Dist&lt;1700"/>
    <s v="A"/>
    <x v="0"/>
    <x v="3"/>
    <x v="1"/>
    <n v="352.5"/>
    <n v="202.5"/>
    <m/>
    <x v="8"/>
  </r>
  <r>
    <x v="183"/>
    <s v="Flem"/>
    <d v="1899-12-30T12:15:00"/>
    <x v="2"/>
    <n v="9"/>
    <n v="1"/>
    <n v="1600"/>
    <s v="Hcp"/>
    <n v="100"/>
    <n v="150"/>
    <n v="2"/>
    <s v="Bermadez"/>
    <s v="M"/>
    <n v="1.9"/>
    <s v="Michael Moroney"/>
    <s v="Jye McNeil"/>
    <m/>
    <n v="3"/>
    <n v="57.5"/>
    <n v="57.5"/>
    <m/>
    <m/>
    <m/>
    <x v="1"/>
    <m/>
    <m/>
    <n v="6"/>
    <m/>
    <s v="WON"/>
    <n v="2.1"/>
    <n v="1.3"/>
    <n v="100"/>
    <n v="210"/>
    <n v="110"/>
    <x v="0"/>
    <s v="G&lt;6-Dist&lt;1700"/>
    <s v="A"/>
    <x v="0"/>
    <x v="3"/>
    <x v="2"/>
    <n v="210"/>
    <n v="110"/>
    <m/>
    <x v="4"/>
  </r>
  <r>
    <x v="183"/>
    <s v="ROSEHILL"/>
    <d v="1899-12-30T13:40:00"/>
    <x v="3"/>
    <n v="3"/>
    <n v="3"/>
    <n v="1200"/>
    <s v="Hcp"/>
    <n v="72"/>
    <n v="120"/>
    <n v="8"/>
    <s v="Gently Rolled"/>
    <s v="M"/>
    <n v="3.7"/>
    <s v="Bryce Heys"/>
    <s v="James McDonald"/>
    <m/>
    <n v="3"/>
    <n v="56"/>
    <n v="56"/>
    <m/>
    <n v="2"/>
    <n v="2"/>
    <x v="1"/>
    <n v="4"/>
    <n v="20"/>
    <m/>
    <m/>
    <s v="2nd"/>
    <n v="3.5"/>
    <n v="1.5"/>
    <n v="100"/>
    <s v=""/>
    <n v="-100"/>
    <x v="1"/>
    <s v="G&lt;6-Dist&lt;1700"/>
    <s v="A"/>
    <x v="0"/>
    <x v="3"/>
    <x v="1"/>
    <s v=""/>
    <n v="-150"/>
    <m/>
    <x v="8"/>
  </r>
  <r>
    <x v="183"/>
    <s v="Flem"/>
    <d v="1899-12-30T14:30:00"/>
    <x v="2"/>
    <n v="9"/>
    <n v="5"/>
    <n v="1100"/>
    <s v="Mares"/>
    <n v="78"/>
    <n v="130"/>
    <n v="2"/>
    <s v="Sans Doute"/>
    <s v="LOP"/>
    <n v="3.4"/>
    <s v="Mark Walker"/>
    <s v="Celine Gaudray (a1.5)"/>
    <n v="1.5"/>
    <n v="1"/>
    <n v="60"/>
    <n v="58.5"/>
    <m/>
    <n v="2"/>
    <n v="4"/>
    <x v="0"/>
    <n v="6"/>
    <n v="25"/>
    <n v="10"/>
    <m/>
    <s v="WON"/>
    <n v="4.5999999999999996"/>
    <n v="1.8"/>
    <n v="100"/>
    <n v="459.99999999999994"/>
    <n v="359.99999999999994"/>
    <x v="0"/>
    <s v="G&lt;6-Dist&lt;1700"/>
    <s v="A"/>
    <x v="0"/>
    <x v="3"/>
    <x v="0"/>
    <n v="919.99999999999989"/>
    <n v="719.99999999999989"/>
    <n v="2"/>
    <x v="0"/>
  </r>
  <r>
    <x v="183"/>
    <s v="Flem"/>
    <d v="1899-12-30T17:00:00"/>
    <x v="2"/>
    <n v="9"/>
    <n v="9"/>
    <n v="1400"/>
    <s v="Hcp"/>
    <n v="84"/>
    <n v="130"/>
    <n v="10"/>
    <s v="Bel Air"/>
    <s v="M"/>
    <n v="4"/>
    <s v="Anthony  Freedman"/>
    <s v="Damian Lane"/>
    <m/>
    <n v="5"/>
    <n v="57.5"/>
    <n v="57.5"/>
    <m/>
    <n v="2"/>
    <n v="5"/>
    <x v="2"/>
    <n v="5.6"/>
    <n v="30"/>
    <n v="15"/>
    <m/>
    <m/>
    <n v="3.3"/>
    <m/>
    <n v="100"/>
    <s v=""/>
    <n v="-100"/>
    <x v="0"/>
    <s v="G&lt;6-Dist&lt;1700"/>
    <s v="A"/>
    <x v="0"/>
    <x v="3"/>
    <x v="2"/>
    <s v=""/>
    <n v="-100"/>
    <m/>
    <x v="2"/>
  </r>
  <r>
    <x v="184"/>
    <s v="Cau"/>
    <d v="1899-12-30T15:40:00"/>
    <x v="2"/>
    <n v="0"/>
    <n v="5"/>
    <n v="1000"/>
    <s v="Hcp"/>
    <s v="No"/>
    <n v="175"/>
    <n v="1"/>
    <s v="Najem Suhail"/>
    <s v="LOP"/>
    <n v="5.5"/>
    <s v="Robbie Griffiths"/>
    <s v="Blake Shinn"/>
    <m/>
    <n v="4"/>
    <n v="60"/>
    <n v="60"/>
    <m/>
    <n v="3"/>
    <n v="2"/>
    <x v="2"/>
    <n v="4.8"/>
    <n v="35"/>
    <n v="8"/>
    <m/>
    <s v="2nd"/>
    <n v="6"/>
    <n v="1.9"/>
    <n v="100"/>
    <s v=""/>
    <n v="-100"/>
    <x v="0"/>
    <s v="G&lt;6-Dist&lt;1700"/>
    <s v="A"/>
    <x v="0"/>
    <x v="3"/>
    <x v="1"/>
    <s v=""/>
    <n v="-150"/>
    <n v="2"/>
    <x v="5"/>
  </r>
  <r>
    <x v="184"/>
    <s v="Cau"/>
    <d v="1899-12-30T17:00:00"/>
    <x v="2"/>
    <n v="0"/>
    <n v="7"/>
    <n v="1400"/>
    <s v="Hcp"/>
    <s v="No"/>
    <n v="175"/>
    <n v="2"/>
    <s v="Buffalo River"/>
    <s v="L"/>
    <n v="4.8"/>
    <s v="Michael Moroney"/>
    <s v="Celine Gaudray (a0)"/>
    <m/>
    <n v="2"/>
    <n v="57"/>
    <n v="57"/>
    <m/>
    <n v="1"/>
    <n v="5"/>
    <x v="1"/>
    <n v="4.5999999999999996"/>
    <n v="40"/>
    <n v="8"/>
    <m/>
    <s v="3rd"/>
    <n v="5"/>
    <n v="2"/>
    <n v="100"/>
    <s v=""/>
    <n v="-100"/>
    <x v="0"/>
    <s v="G&lt;6-Dist&lt;1700"/>
    <s v="A"/>
    <x v="0"/>
    <x v="3"/>
    <x v="1"/>
    <s v=""/>
    <n v="-150"/>
    <n v="2"/>
    <x v="1"/>
  </r>
  <r>
    <x v="184"/>
    <s v="Cau"/>
    <d v="1899-12-30T17:00:00"/>
    <x v="2"/>
    <n v="0"/>
    <n v="7"/>
    <n v="1400"/>
    <s v="Hcp"/>
    <s v="No"/>
    <n v="175"/>
    <n v="1"/>
    <s v="Ayrton"/>
    <s v="MOP"/>
    <n v="4"/>
    <s v="Mick Price"/>
    <s v="Jamie Kah"/>
    <m/>
    <n v="6"/>
    <n v="58"/>
    <n v="58"/>
    <m/>
    <n v="3"/>
    <n v="2"/>
    <x v="2"/>
    <n v="5"/>
    <n v="35"/>
    <n v="8"/>
    <m/>
    <s v="WON"/>
    <n v="3.9"/>
    <n v="1.6"/>
    <n v="100"/>
    <n v="390"/>
    <n v="290"/>
    <x v="0"/>
    <s v="G&lt;6-Dist&lt;1700"/>
    <s v="A"/>
    <x v="0"/>
    <x v="3"/>
    <x v="2"/>
    <n v="390"/>
    <n v="290"/>
    <n v="2"/>
    <x v="2"/>
  </r>
  <r>
    <x v="185"/>
    <s v="MV"/>
    <d v="1899-12-30T13:55:00"/>
    <x v="2"/>
    <n v="0"/>
    <n v="4"/>
    <n v="1600"/>
    <s v="Hcp"/>
    <n v="84"/>
    <n v="130"/>
    <n v="3"/>
    <s v="Toronto Terrier"/>
    <s v="OP"/>
    <n v="4.2"/>
    <s v="Michael Moroney"/>
    <s v="Jye McNeil"/>
    <m/>
    <n v="3"/>
    <n v="57.5"/>
    <n v="57.5"/>
    <m/>
    <n v="2"/>
    <n v="2"/>
    <x v="2"/>
    <n v="4.8"/>
    <n v="35"/>
    <n v="9"/>
    <m/>
    <s v="2nd"/>
    <n v="5.5"/>
    <n v="1.6"/>
    <n v="100"/>
    <s v=""/>
    <n v="-100"/>
    <x v="0"/>
    <s v="G&lt;6-Dist&lt;1700"/>
    <s v="A"/>
    <x v="0"/>
    <x v="3"/>
    <x v="1"/>
    <s v=""/>
    <n v="-150"/>
    <m/>
    <x v="5"/>
  </r>
  <r>
    <x v="185"/>
    <s v="MV"/>
    <d v="1899-12-30T15:05:00"/>
    <x v="2"/>
    <n v="0"/>
    <n v="6"/>
    <n v="2040"/>
    <s v="Hcp"/>
    <n v="100"/>
    <n v="150"/>
    <n v="2"/>
    <s v="Don'T Doubt Dory"/>
    <s v="MOP"/>
    <n v="6.5"/>
    <s v="Julien Welsh"/>
    <s v="Carleen Hefel"/>
    <m/>
    <n v="6"/>
    <n v="54"/>
    <n v="54"/>
    <m/>
    <n v="3"/>
    <n v="3"/>
    <x v="1"/>
    <n v="4.5999999999999996"/>
    <n v="40"/>
    <n v="7"/>
    <m/>
    <m/>
    <n v="6"/>
    <m/>
    <n v="100"/>
    <s v=""/>
    <n v="-100"/>
    <x v="0"/>
    <s v="G&lt;6-Dist&gt;=1700"/>
    <s v="B"/>
    <x v="0"/>
    <x v="3"/>
    <x v="4"/>
    <s v=""/>
    <n v="-140"/>
    <n v="2"/>
    <x v="5"/>
  </r>
  <r>
    <x v="185"/>
    <s v="MV"/>
    <d v="1899-12-30T15:05:00"/>
    <x v="2"/>
    <n v="0"/>
    <n v="6"/>
    <n v="2040"/>
    <s v="Hcp"/>
    <n v="100"/>
    <n v="150"/>
    <n v="3"/>
    <s v="Independent Road"/>
    <s v="OPL"/>
    <n v="4.5"/>
    <s v="Team Hayes"/>
    <s v="Jye McNeil"/>
    <m/>
    <n v="4"/>
    <n v="53.5"/>
    <n v="53.5"/>
    <m/>
    <n v="1"/>
    <n v="5"/>
    <x v="2"/>
    <n v="5.0999999999999996"/>
    <n v="35"/>
    <n v="7"/>
    <m/>
    <s v="WON"/>
    <n v="4.3"/>
    <n v="2.4"/>
    <n v="100"/>
    <n v="430"/>
    <n v="330"/>
    <x v="0"/>
    <s v="G&lt;6-Dist&gt;=1700"/>
    <s v="B"/>
    <x v="0"/>
    <x v="3"/>
    <x v="2"/>
    <n v="430"/>
    <n v="330"/>
    <n v="2"/>
    <x v="2"/>
  </r>
  <r>
    <x v="185"/>
    <s v="MV"/>
    <d v="1899-12-30T16:20:00"/>
    <x v="2"/>
    <n v="0"/>
    <n v="8"/>
    <n v="1000"/>
    <s v="Hcp"/>
    <n v="78"/>
    <n v="130"/>
    <n v="5"/>
    <s v="Mornington Glory"/>
    <s v="M"/>
    <n v="2.2000000000000002"/>
    <s v="Gavin Bedggood"/>
    <s v="Beau Mertens"/>
    <m/>
    <n v="5"/>
    <n v="58"/>
    <n v="58"/>
    <m/>
    <n v="3"/>
    <n v="3"/>
    <x v="0"/>
    <n v="5.3"/>
    <n v="30"/>
    <n v="6"/>
    <m/>
    <s v="WON"/>
    <n v="2.8"/>
    <n v="1.4"/>
    <n v="100"/>
    <n v="280"/>
    <n v="180"/>
    <x v="0"/>
    <s v="G&lt;6-Dist&lt;1700"/>
    <s v="A"/>
    <x v="0"/>
    <x v="3"/>
    <x v="3"/>
    <n v="336"/>
    <n v="216"/>
    <m/>
    <x v="4"/>
  </r>
  <r>
    <x v="185"/>
    <s v="MV"/>
    <d v="1899-12-30T17:00:00"/>
    <x v="2"/>
    <n v="0"/>
    <n v="9"/>
    <n v="1200"/>
    <s v="Wfa"/>
    <s v="WFA"/>
    <n v="350"/>
    <n v="3"/>
    <s v="Recommendation"/>
    <s v="OP"/>
    <n v="2.8"/>
    <s v="Ciaron Maher "/>
    <s v="John Allen"/>
    <m/>
    <n v="7"/>
    <n v="58.5"/>
    <n v="58.5"/>
    <m/>
    <n v="1"/>
    <n v="2"/>
    <x v="1"/>
    <n v="4.2"/>
    <n v="40"/>
    <n v="8"/>
    <m/>
    <s v="3rd"/>
    <n v="3.6"/>
    <n v="1.2"/>
    <n v="100"/>
    <s v=""/>
    <n v="-100"/>
    <x v="0"/>
    <s v="G&lt;6-Dist&lt;1700"/>
    <s v="A"/>
    <x v="0"/>
    <x v="3"/>
    <x v="5"/>
    <s v=""/>
    <n v="-170"/>
    <m/>
    <x v="5"/>
  </r>
  <r>
    <x v="185"/>
    <s v="Randwick"/>
    <d v="1899-12-30T17:20:00"/>
    <x v="2"/>
    <n v="9"/>
    <n v="9"/>
    <n v="1400"/>
    <s v="Hcp"/>
    <n v="78"/>
    <n v="160"/>
    <n v="2"/>
    <s v="High Blue Sea"/>
    <s v="M"/>
    <n v="2.25"/>
    <s v="Ryan &amp; Alexiou"/>
    <s v="Zac Lloyd (a0)"/>
    <m/>
    <n v="4"/>
    <n v="59"/>
    <n v="59"/>
    <m/>
    <n v="1"/>
    <n v="1"/>
    <x v="1"/>
    <n v="3.1"/>
    <n v="30"/>
    <m/>
    <m/>
    <m/>
    <n v="2.6"/>
    <m/>
    <n v="100"/>
    <s v=""/>
    <n v="-100"/>
    <x v="1"/>
    <s v="G&lt;6-Dist&lt;1700"/>
    <s v="A"/>
    <x v="0"/>
    <x v="3"/>
    <x v="1"/>
    <s v=""/>
    <n v="-150"/>
    <m/>
    <x v="1"/>
  </r>
  <r>
    <x v="185"/>
    <s v="MV"/>
    <d v="1899-12-30T17:40:00"/>
    <x v="2"/>
    <n v="0"/>
    <n v="10"/>
    <n v="1200"/>
    <s v="Hcp"/>
    <n v="78"/>
    <n v="130"/>
    <n v="8"/>
    <s v="Zou Sensation"/>
    <s v="OP"/>
    <n v="5.5"/>
    <s v="Leon  Corstens"/>
    <s v="Blaike McDougall"/>
    <m/>
    <n v="5"/>
    <n v="58"/>
    <n v="58"/>
    <m/>
    <n v="2"/>
    <n v="2"/>
    <x v="2"/>
    <n v="4.8"/>
    <n v="35"/>
    <n v="10"/>
    <m/>
    <m/>
    <n v="7"/>
    <m/>
    <n v="100"/>
    <s v=""/>
    <n v="-100"/>
    <x v="0"/>
    <s v="G&lt;6-Dist&lt;1700"/>
    <s v="A"/>
    <x v="0"/>
    <x v="3"/>
    <x v="1"/>
    <s v=""/>
    <n v="-150"/>
    <m/>
    <x v="5"/>
  </r>
  <r>
    <x v="186"/>
    <s v="ROSEHILL"/>
    <d v="1899-12-30T14:15:00"/>
    <x v="2"/>
    <n v="6"/>
    <n v="4"/>
    <n v="1200"/>
    <s v="Hcp"/>
    <m/>
    <n v="250"/>
    <n v="3"/>
    <s v="Lady Laguna"/>
    <s v="OP"/>
    <n v="2.2999999999999998"/>
    <s v="Annabel Neasham"/>
    <s v="James McDonald"/>
    <m/>
    <n v="7"/>
    <n v="56"/>
    <n v="56"/>
    <m/>
    <n v="1"/>
    <n v="1"/>
    <x v="1"/>
    <n v="2.4"/>
    <n v="30"/>
    <n v="120"/>
    <m/>
    <s v="WON"/>
    <n v="2.35"/>
    <n v="1.4"/>
    <n v="100"/>
    <n v="235"/>
    <n v="135"/>
    <x v="1"/>
    <s v="G&lt;6-Dist&lt;1700"/>
    <s v="A"/>
    <x v="1"/>
    <x v="3"/>
    <x v="1"/>
    <n v="352.5"/>
    <n v="202.5"/>
    <m/>
    <x v="1"/>
  </r>
  <r>
    <x v="186"/>
    <s v="Cau"/>
    <d v="1899-12-30T15:05:00"/>
    <x v="2"/>
    <n v="9"/>
    <n v="6"/>
    <n v="2400"/>
    <s v="Hcp"/>
    <n v="100"/>
    <n v="150"/>
    <n v="5"/>
    <s v="Herman Hesse"/>
    <s v="OP"/>
    <n v="2.2999999999999998"/>
    <s v="Ciaron Maher"/>
    <s v="Craig Williams"/>
    <m/>
    <n v="3"/>
    <n v="53"/>
    <n v="53"/>
    <m/>
    <n v="1"/>
    <n v="4"/>
    <x v="1"/>
    <n v="2.8"/>
    <m/>
    <n v="7"/>
    <m/>
    <s v="WON"/>
    <n v="1.9"/>
    <n v="1.4"/>
    <n v="100"/>
    <n v="190"/>
    <n v="90"/>
    <x v="0"/>
    <s v="G&lt;6-Dist&gt;=1700"/>
    <s v="B"/>
    <x v="1"/>
    <x v="3"/>
    <x v="4"/>
    <n v="266"/>
    <n v="126"/>
    <n v="2"/>
    <x v="4"/>
  </r>
  <r>
    <x v="186"/>
    <s v="ROSEHILL"/>
    <d v="1899-12-30T15:25:00"/>
    <x v="2"/>
    <n v="6"/>
    <n v="6"/>
    <n v="2000"/>
    <s v="Hcp"/>
    <n v="78"/>
    <n v="160"/>
    <n v="7"/>
    <s v="The Englishman"/>
    <s v="M"/>
    <n v="8.6"/>
    <s v="P &amp; P Snowden"/>
    <s v="Jett Stanley (a2)"/>
    <n v="2"/>
    <n v="6"/>
    <n v="54"/>
    <n v="52"/>
    <m/>
    <n v="5"/>
    <n v="4"/>
    <x v="1"/>
    <n v="2.4"/>
    <n v="30"/>
    <m/>
    <m/>
    <m/>
    <n v="9.5"/>
    <m/>
    <n v="100"/>
    <s v=""/>
    <n v="-100"/>
    <x v="1"/>
    <s v="G&lt;6-Dist&gt;=1700"/>
    <s v="B"/>
    <x v="1"/>
    <x v="3"/>
    <x v="2"/>
    <s v=""/>
    <n v="-100"/>
    <m/>
    <x v="5"/>
  </r>
  <r>
    <x v="186"/>
    <s v="Cau"/>
    <d v="1899-12-30T15:40:00"/>
    <x v="2"/>
    <n v="9"/>
    <n v="7"/>
    <n v="1800"/>
    <s v="Hcp"/>
    <n v="78"/>
    <n v="130"/>
    <n v="3"/>
    <s v="Captain Britain"/>
    <s v="MOP"/>
    <n v="6.8"/>
    <s v="Lindsey Smith"/>
    <s v="Beau Mertens"/>
    <m/>
    <n v="11"/>
    <n v="58.5"/>
    <n v="58.5"/>
    <m/>
    <n v="2"/>
    <m/>
    <x v="1"/>
    <n v="4.8"/>
    <n v="35"/>
    <n v="12"/>
    <m/>
    <m/>
    <n v="10"/>
    <m/>
    <n v="100"/>
    <s v=""/>
    <n v="-100"/>
    <x v="0"/>
    <s v="G&lt;6-Dist&gt;=1700"/>
    <s v="B"/>
    <x v="1"/>
    <x v="3"/>
    <x v="2"/>
    <s v=""/>
    <n v="-100"/>
    <m/>
    <x v="5"/>
  </r>
  <r>
    <x v="186"/>
    <s v="ROSEHILL"/>
    <d v="1899-12-30T16:00:00"/>
    <x v="2"/>
    <n v="6"/>
    <n v="7"/>
    <n v="1500"/>
    <s v="Hcp"/>
    <n v="88"/>
    <n v="160"/>
    <n v="2"/>
    <s v="Robusto"/>
    <s v="M"/>
    <n v="2.9"/>
    <s v="Chris Waller"/>
    <s v="James McDonald"/>
    <m/>
    <n v="1"/>
    <n v="60"/>
    <n v="60"/>
    <m/>
    <n v="1"/>
    <n v="2"/>
    <x v="2"/>
    <n v="4.5"/>
    <n v="20"/>
    <m/>
    <m/>
    <s v="2nd"/>
    <n v="3.4"/>
    <n v="1.3"/>
    <n v="100"/>
    <s v=""/>
    <n v="-100"/>
    <x v="1"/>
    <s v="G&lt;6-Dist&lt;1700"/>
    <s v="A"/>
    <x v="1"/>
    <x v="3"/>
    <x v="5"/>
    <s v=""/>
    <n v="-170"/>
    <m/>
    <x v="8"/>
  </r>
  <r>
    <x v="186"/>
    <s v="ROSEHILL"/>
    <d v="1899-12-30T16:40:00"/>
    <x v="2"/>
    <n v="6"/>
    <n v="8"/>
    <n v="1350"/>
    <s v="Hcp"/>
    <n v="78"/>
    <n v="160"/>
    <n v="2"/>
    <s v="Powerful Peg"/>
    <s v="OP"/>
    <n v="5.2"/>
    <s v="Kris Lees"/>
    <s v="Dylan Gibbons (a0)"/>
    <m/>
    <n v="6"/>
    <n v="60"/>
    <n v="60"/>
    <m/>
    <n v="1"/>
    <n v="3"/>
    <x v="1"/>
    <n v="5"/>
    <n v="20"/>
    <m/>
    <m/>
    <m/>
    <n v="5"/>
    <m/>
    <n v="100"/>
    <s v=""/>
    <n v="-100"/>
    <x v="1"/>
    <s v="G&lt;6-Dist&lt;1700"/>
    <s v="A"/>
    <x v="1"/>
    <x v="3"/>
    <x v="2"/>
    <s v=""/>
    <n v="-100"/>
    <m/>
    <x v="5"/>
  </r>
  <r>
    <x v="186"/>
    <s v="Cau"/>
    <d v="1899-12-30T17:00:00"/>
    <x v="2"/>
    <n v="9"/>
    <n v="9"/>
    <n v="1100"/>
    <s v="Hcp"/>
    <n v="84"/>
    <n v="130"/>
    <n v="9"/>
    <s v="Midtown Boss"/>
    <s v="OPM"/>
    <n v="2.1"/>
    <s v="Matt Laurie"/>
    <s v="Daniel Stackhouse"/>
    <m/>
    <n v="2"/>
    <n v="56.5"/>
    <n v="56.5"/>
    <m/>
    <n v="3"/>
    <n v="2"/>
    <x v="1"/>
    <n v="4"/>
    <n v="40"/>
    <n v="10"/>
    <m/>
    <s v="2nd"/>
    <n v="1.9"/>
    <n v="1.2"/>
    <n v="100"/>
    <s v=""/>
    <n v="-100"/>
    <x v="0"/>
    <s v="G&lt;6-Dist&lt;1700"/>
    <s v="A"/>
    <x v="1"/>
    <x v="3"/>
    <x v="4"/>
    <s v=""/>
    <n v="-140"/>
    <n v="2"/>
    <x v="4"/>
  </r>
  <r>
    <x v="186"/>
    <s v="Cau"/>
    <d v="1899-12-30T17:00:00"/>
    <x v="2"/>
    <n v="9"/>
    <n v="9"/>
    <n v="1100"/>
    <s v="Hcp"/>
    <n v="84"/>
    <n v="130"/>
    <n v="3"/>
    <s v="Rey Magnerio"/>
    <s v="OP"/>
    <n v="7.7"/>
    <s v="Robbie Griffiths "/>
    <s v="Jye McNeil"/>
    <m/>
    <n v="6"/>
    <n v="59.5"/>
    <n v="59.5"/>
    <m/>
    <n v="2"/>
    <n v="3"/>
    <x v="0"/>
    <n v="5.4"/>
    <n v="30"/>
    <n v="10"/>
    <m/>
    <s v="WON"/>
    <n v="8"/>
    <n v="1.8"/>
    <n v="100"/>
    <n v="800"/>
    <n v="700"/>
    <x v="0"/>
    <s v="G&lt;6-Dist&lt;1700"/>
    <s v="A"/>
    <x v="1"/>
    <x v="3"/>
    <x v="2"/>
    <n v="800"/>
    <n v="700"/>
    <n v="2"/>
    <x v="6"/>
  </r>
  <r>
    <x v="186"/>
    <s v="Cau"/>
    <d v="1899-12-30T17:40:00"/>
    <x v="2"/>
    <n v="9"/>
    <n v="10"/>
    <n v="1400"/>
    <s v="Hcp"/>
    <n v="84"/>
    <n v="130"/>
    <n v="7"/>
    <s v="Who Dares"/>
    <s v="OP"/>
    <n v="4.5999999999999996"/>
    <s v="Pat Carey "/>
    <s v="Damian Lane"/>
    <m/>
    <n v="7"/>
    <n v="58"/>
    <n v="58"/>
    <m/>
    <n v="2"/>
    <m/>
    <x v="1"/>
    <n v="3.8"/>
    <n v="45"/>
    <n v="11"/>
    <m/>
    <s v="2nd"/>
    <n v="5"/>
    <n v="1.6"/>
    <n v="100"/>
    <s v=""/>
    <n v="-100"/>
    <x v="0"/>
    <s v="G&lt;6-Dist&lt;1700"/>
    <s v="A"/>
    <x v="1"/>
    <x v="3"/>
    <x v="2"/>
    <s v=""/>
    <n v="-100"/>
    <n v="2"/>
    <x v="2"/>
  </r>
  <r>
    <x v="186"/>
    <s v="Cau"/>
    <d v="1899-12-30T17:40:00"/>
    <x v="2"/>
    <n v="9"/>
    <n v="10"/>
    <n v="1400"/>
    <s v="Hcp"/>
    <n v="84"/>
    <n v="130"/>
    <n v="13"/>
    <s v="Jimmysstar"/>
    <s v="OP"/>
    <n v="2"/>
    <s v="Ciaron Maher"/>
    <s v="Blake Shinn"/>
    <m/>
    <n v="3"/>
    <n v="56.5"/>
    <n v="56.5"/>
    <m/>
    <n v="1"/>
    <n v="1"/>
    <x v="2"/>
    <n v="4.4000000000000004"/>
    <n v="35"/>
    <n v="11"/>
    <m/>
    <s v="WON"/>
    <n v="1.8"/>
    <n v="1.2"/>
    <n v="100"/>
    <n v="180"/>
    <n v="80"/>
    <x v="0"/>
    <s v="G&lt;6-Dist&lt;1700"/>
    <s v="A"/>
    <x v="1"/>
    <x v="3"/>
    <x v="1"/>
    <n v="270"/>
    <n v="120"/>
    <n v="2"/>
    <x v="7"/>
  </r>
  <r>
    <x v="187"/>
    <s v="Cau"/>
    <d v="1899-12-30T12:15:00"/>
    <x v="2"/>
    <n v="0"/>
    <n v="1"/>
    <n v="2000"/>
    <s v="Hcp"/>
    <n v="100"/>
    <n v="150"/>
    <n v="9"/>
    <s v="Flash Feeling"/>
    <s v="M"/>
    <n v="3"/>
    <s v="John Sadler"/>
    <s v="Craig Williams"/>
    <m/>
    <n v="3"/>
    <n v="55"/>
    <n v="55"/>
    <m/>
    <n v="3"/>
    <n v="1"/>
    <x v="1"/>
    <n v="3.6"/>
    <n v="45"/>
    <n v="8"/>
    <m/>
    <m/>
    <n v="2.25"/>
    <m/>
    <n v="100"/>
    <s v=""/>
    <n v="-100"/>
    <x v="0"/>
    <s v="G&lt;6-Dist&gt;=1700"/>
    <s v="B"/>
    <x v="1"/>
    <x v="3"/>
    <x v="2"/>
    <s v=""/>
    <n v="-100"/>
    <n v="2"/>
    <x v="4"/>
  </r>
  <r>
    <x v="187"/>
    <s v="Cau"/>
    <d v="1899-12-30T12:15:00"/>
    <x v="2"/>
    <n v="0"/>
    <n v="1"/>
    <n v="2000"/>
    <s v="Hcp"/>
    <n v="100"/>
    <n v="150"/>
    <n v="1"/>
    <s v="Bermadez"/>
    <s v="OPM"/>
    <n v="3.8"/>
    <s v="Michael Moroney"/>
    <s v="Mark Zahra"/>
    <m/>
    <n v="5"/>
    <n v="59"/>
    <n v="59"/>
    <m/>
    <n v="1"/>
    <m/>
    <x v="2"/>
    <n v="4.5999999999999996"/>
    <n v="40"/>
    <n v="8"/>
    <m/>
    <s v="3rd"/>
    <n v="4.8"/>
    <n v="1.2"/>
    <n v="100"/>
    <s v=""/>
    <n v="-100"/>
    <x v="0"/>
    <s v="G&lt;6-Dist&gt;=1700"/>
    <s v="B"/>
    <x v="1"/>
    <x v="3"/>
    <x v="4"/>
    <s v=""/>
    <n v="-140"/>
    <n v="2"/>
    <x v="2"/>
  </r>
  <r>
    <x v="187"/>
    <s v="Cau"/>
    <d v="1899-12-30T12:45:00"/>
    <x v="2"/>
    <n v="0"/>
    <n v="2"/>
    <n v="2400"/>
    <s v="Hcp"/>
    <n v="78"/>
    <n v="130"/>
    <n v="7"/>
    <s v="Oceanic Flash"/>
    <s v="MB"/>
    <n v="5"/>
    <s v="Andrew J Payne"/>
    <s v="Michael Dee"/>
    <m/>
    <n v="3"/>
    <n v="56"/>
    <n v="56"/>
    <m/>
    <n v="1"/>
    <n v="1"/>
    <x v="1"/>
    <n v="4.5999999999999996"/>
    <n v="40"/>
    <n v="9"/>
    <m/>
    <m/>
    <n v="4.8"/>
    <m/>
    <n v="100"/>
    <s v=""/>
    <n v="-100"/>
    <x v="0"/>
    <s v="G&lt;6-Dist&gt;=1700"/>
    <s v="B"/>
    <x v="1"/>
    <x v="3"/>
    <x v="2"/>
    <s v=""/>
    <n v="-100"/>
    <n v="2"/>
    <x v="5"/>
  </r>
  <r>
    <x v="187"/>
    <s v="Cau"/>
    <d v="1899-12-30T12:45:00"/>
    <x v="2"/>
    <n v="0"/>
    <n v="2"/>
    <n v="2400"/>
    <s v="Hcp"/>
    <n v="78"/>
    <n v="130"/>
    <n v="9"/>
    <s v="Divine Purpose"/>
    <s v="M"/>
    <n v="3.4"/>
    <s v="Peter G Moody "/>
    <s v="Carleen Hefel"/>
    <m/>
    <n v="10"/>
    <n v="54"/>
    <n v="54"/>
    <m/>
    <n v="2"/>
    <m/>
    <x v="2"/>
    <n v="5.0999999999999996"/>
    <n v="35"/>
    <n v="9"/>
    <m/>
    <s v="3rd"/>
    <n v="4.5999999999999996"/>
    <n v="1.9"/>
    <n v="100"/>
    <s v=""/>
    <n v="-100"/>
    <x v="0"/>
    <s v="G&lt;6-Dist&gt;=1700"/>
    <s v="B"/>
    <x v="1"/>
    <x v="3"/>
    <x v="4"/>
    <s v=""/>
    <n v="-140"/>
    <n v="2"/>
    <x v="2"/>
  </r>
  <r>
    <x v="187"/>
    <s v="Randwick"/>
    <d v="1899-12-30T13:40:00"/>
    <x v="3"/>
    <n v="0"/>
    <n v="3"/>
    <n v="1600"/>
    <s v="Hcp"/>
    <n v="78"/>
    <n v="160"/>
    <n v="8"/>
    <s v="Nana'S Wish"/>
    <s v="OP"/>
    <n v="3.1"/>
    <s v="Ciaron Maher"/>
    <s v="Dylan Gibbons (a0)"/>
    <m/>
    <n v="4"/>
    <n v="54"/>
    <n v="54"/>
    <m/>
    <n v="2"/>
    <m/>
    <x v="2"/>
    <n v="3.8"/>
    <n v="20"/>
    <m/>
    <m/>
    <m/>
    <n v="3.2"/>
    <m/>
    <n v="100"/>
    <s v=""/>
    <n v="-100"/>
    <x v="1"/>
    <s v="G&lt;6-Dist&lt;1700"/>
    <s v="A"/>
    <x v="1"/>
    <x v="3"/>
    <x v="2"/>
    <s v=""/>
    <n v="-100"/>
    <m/>
    <x v="2"/>
  </r>
  <r>
    <x v="187"/>
    <s v="Cau"/>
    <d v="1899-12-30T13:55:00"/>
    <x v="2"/>
    <n v="0"/>
    <n v="4"/>
    <n v="1400"/>
    <s v="3yoSW"/>
    <s v="3yo"/>
    <n v="300"/>
    <n v="4"/>
    <s v="Southport Tycoon"/>
    <s v="MB"/>
    <n v="1.9"/>
    <s v="Ciaron Maher"/>
    <s v="Damian Lane"/>
    <m/>
    <n v="5"/>
    <n v="57"/>
    <n v="57"/>
    <m/>
    <m/>
    <m/>
    <x v="1"/>
    <m/>
    <m/>
    <n v="8"/>
    <m/>
    <s v="2nd"/>
    <n v="2"/>
    <n v="1.1000000000000001"/>
    <n v="100"/>
    <s v=""/>
    <n v="-100"/>
    <x v="0"/>
    <s v="G&lt;6-Dist&lt;1700"/>
    <s v="A"/>
    <x v="1"/>
    <x v="3"/>
    <x v="2"/>
    <s v=""/>
    <n v="-100"/>
    <m/>
    <x v="4"/>
  </r>
  <r>
    <x v="187"/>
    <s v="Cau"/>
    <d v="1899-12-30T14:30:00"/>
    <x v="2"/>
    <n v="0"/>
    <n v="5"/>
    <n v="1600"/>
    <s v="Hcp"/>
    <s v="SW"/>
    <n v="200"/>
    <n v="4"/>
    <s v="Yonce"/>
    <s v="OP"/>
    <n v="3.1"/>
    <s v="Ciaron Maher"/>
    <s v="John Allen"/>
    <m/>
    <n v="5"/>
    <n v="55"/>
    <n v="55"/>
    <m/>
    <n v="3"/>
    <n v="1"/>
    <x v="0"/>
    <n v="5.3"/>
    <n v="30"/>
    <n v="7"/>
    <m/>
    <s v="WON"/>
    <n v="3.6"/>
    <n v="2.1"/>
    <n v="100"/>
    <n v="360"/>
    <n v="260"/>
    <x v="0"/>
    <s v="G&lt;6-Dist&lt;1700"/>
    <s v="A"/>
    <x v="1"/>
    <x v="3"/>
    <x v="0"/>
    <n v="720"/>
    <n v="520"/>
    <m/>
    <x v="0"/>
  </r>
  <r>
    <x v="187"/>
    <s v="Cau"/>
    <d v="1899-12-30T16:55:00"/>
    <x v="2"/>
    <n v="0"/>
    <n v="9"/>
    <n v="1400"/>
    <s v="Wfa"/>
    <s v="WFA"/>
    <n v="750"/>
    <n v="1"/>
    <s v="Mr Brightside"/>
    <s v="OPM"/>
    <n v="2.1"/>
    <s v="Team Hayes"/>
    <s v="Craig Williams"/>
    <m/>
    <n v="4"/>
    <n v="59"/>
    <n v="59"/>
    <m/>
    <n v="1"/>
    <n v="2"/>
    <x v="1"/>
    <n v="3.2"/>
    <n v="50"/>
    <n v="9"/>
    <m/>
    <s v="WON"/>
    <n v="1.95"/>
    <n v="1.2"/>
    <n v="100"/>
    <n v="195"/>
    <n v="95"/>
    <x v="0"/>
    <s v="G&lt;6-Dist&lt;1700"/>
    <s v="A"/>
    <x v="1"/>
    <x v="3"/>
    <x v="0"/>
    <n v="390"/>
    <n v="190"/>
    <m/>
    <x v="0"/>
  </r>
  <r>
    <x v="187"/>
    <s v="Cau"/>
    <d v="1899-12-30T17:35:00"/>
    <x v="2"/>
    <n v="0"/>
    <n v="10"/>
    <n v="1100"/>
    <s v="3yoFSW"/>
    <s v="3yo"/>
    <n v="200"/>
    <n v="8"/>
    <s v="Estriella"/>
    <s v="M"/>
    <n v="4.4000000000000004"/>
    <s v="Ciaron Maher"/>
    <s v="Blake Shinn"/>
    <m/>
    <n v="13"/>
    <n v="56"/>
    <n v="56"/>
    <m/>
    <m/>
    <m/>
    <x v="1"/>
    <m/>
    <m/>
    <n v="13"/>
    <m/>
    <s v="WON"/>
    <n v="4.4000000000000004"/>
    <n v="1.7"/>
    <n v="100"/>
    <n v="440.00000000000006"/>
    <n v="340.00000000000006"/>
    <x v="0"/>
    <s v="G&lt;6-Dist&lt;1700"/>
    <s v="A"/>
    <x v="1"/>
    <x v="3"/>
    <x v="2"/>
    <n v="440.00000000000006"/>
    <n v="340.00000000000006"/>
    <m/>
    <x v="2"/>
  </r>
  <r>
    <x v="187"/>
    <s v="Randwick"/>
    <d v="1899-12-30T17:55:00"/>
    <x v="3"/>
    <n v="0"/>
    <n v="10"/>
    <n v="1200"/>
    <s v="Hcp"/>
    <n v="78"/>
    <n v="160"/>
    <n v="3"/>
    <s v="Tintookie"/>
    <s v="M"/>
    <n v="3.3"/>
    <s v="Brad Widdup"/>
    <s v="Kerrin McEvoy"/>
    <m/>
    <n v="4"/>
    <n v="59.5"/>
    <n v="59.5"/>
    <m/>
    <n v="1"/>
    <m/>
    <x v="2"/>
    <n v="4.9000000000000004"/>
    <n v="20"/>
    <m/>
    <m/>
    <s v="2nd"/>
    <n v="1.6"/>
    <n v="1.6"/>
    <n v="100"/>
    <s v=""/>
    <n v="-100"/>
    <x v="1"/>
    <s v="G&lt;6-Dist&lt;1700"/>
    <s v="A"/>
    <x v="1"/>
    <x v="3"/>
    <x v="3"/>
    <s v=""/>
    <n v="-120"/>
    <m/>
    <x v="2"/>
  </r>
  <r>
    <x v="188"/>
    <s v="Flem"/>
    <d v="1899-12-30T12:15:00"/>
    <x v="2"/>
    <n v="0"/>
    <n v="1"/>
    <n v="2000"/>
    <s v="Hcp"/>
    <n v="84"/>
    <n v="130"/>
    <n v="3"/>
    <s v="Aramco"/>
    <s v="LOP"/>
    <n v="1.95"/>
    <s v="Mick Price "/>
    <s v="Damian Lane"/>
    <m/>
    <n v="2"/>
    <n v="54.5"/>
    <n v="54.5"/>
    <m/>
    <n v="1"/>
    <n v="2"/>
    <x v="1"/>
    <n v="2.4"/>
    <n v="50"/>
    <n v="5"/>
    <m/>
    <s v="2nd"/>
    <n v="2.15"/>
    <n v="1.3"/>
    <n v="100"/>
    <s v=""/>
    <n v="-100"/>
    <x v="0"/>
    <s v="G&lt;6-Dist&gt;=1700"/>
    <s v="B"/>
    <x v="1"/>
    <x v="3"/>
    <x v="2"/>
    <s v=""/>
    <n v="-100"/>
    <m/>
    <x v="4"/>
  </r>
  <r>
    <x v="188"/>
    <s v="Flem"/>
    <d v="1899-12-30T13:55:00"/>
    <x v="2"/>
    <n v="0"/>
    <n v="4"/>
    <n v="1600"/>
    <s v="Hcp"/>
    <n v="84"/>
    <n v="130"/>
    <n v="4"/>
    <s v="Who Dares"/>
    <s v="OP"/>
    <n v="4.5"/>
    <s v="Pat Carey "/>
    <s v="Jye McNeil"/>
    <m/>
    <n v="9"/>
    <n v="58"/>
    <n v="58"/>
    <m/>
    <n v="1"/>
    <m/>
    <x v="1"/>
    <n v="4.5999999999999996"/>
    <n v="40"/>
    <n v="12"/>
    <m/>
    <m/>
    <n v="5.5"/>
    <m/>
    <n v="100"/>
    <s v=""/>
    <n v="-100"/>
    <x v="0"/>
    <s v="G&lt;6-Dist&lt;1700"/>
    <s v="A"/>
    <x v="1"/>
    <x v="3"/>
    <x v="4"/>
    <s v=""/>
    <n v="-140"/>
    <n v="2"/>
    <x v="2"/>
  </r>
  <r>
    <x v="188"/>
    <s v="Flem"/>
    <d v="1899-12-30T13:55:00"/>
    <x v="2"/>
    <n v="0"/>
    <n v="4"/>
    <n v="1600"/>
    <s v="Hcp"/>
    <n v="84"/>
    <n v="130"/>
    <n v="6"/>
    <s v="Up And Under"/>
    <s v="BM"/>
    <n v="6.5"/>
    <s v="Chris Waller"/>
    <s v="Damian Lane"/>
    <m/>
    <n v="12"/>
    <n v="57"/>
    <n v="57"/>
    <m/>
    <n v="2"/>
    <m/>
    <x v="2"/>
    <n v="6"/>
    <n v="25"/>
    <n v="12"/>
    <m/>
    <m/>
    <n v="9.5"/>
    <m/>
    <n v="100"/>
    <s v=""/>
    <n v="-100"/>
    <x v="0"/>
    <s v="G&lt;6-Dist&lt;1700"/>
    <s v="A"/>
    <x v="1"/>
    <x v="3"/>
    <x v="1"/>
    <s v=""/>
    <n v="-150"/>
    <n v="2"/>
    <x v="5"/>
  </r>
  <r>
    <x v="188"/>
    <s v="Flem"/>
    <d v="1899-12-30T14:30:00"/>
    <x v="2"/>
    <n v="0"/>
    <n v="5"/>
    <n v="1400"/>
    <s v="Mares"/>
    <s v="SW-M"/>
    <n v="200"/>
    <n v="3"/>
    <s v="Wishlor Lass"/>
    <s v="OPL"/>
    <n v="2.4"/>
    <s v="Symon Wilde"/>
    <s v="Damian Lane"/>
    <m/>
    <n v="5"/>
    <n v="58"/>
    <n v="58"/>
    <m/>
    <n v="1"/>
    <n v="1"/>
    <x v="1"/>
    <n v="4"/>
    <n v="40"/>
    <n v="10"/>
    <m/>
    <m/>
    <n v="2.15"/>
    <m/>
    <n v="100"/>
    <s v=""/>
    <n v="-100"/>
    <x v="0"/>
    <s v="G&lt;6-Dist&lt;1700"/>
    <s v="A"/>
    <x v="1"/>
    <x v="3"/>
    <x v="1"/>
    <s v=""/>
    <n v="-150"/>
    <m/>
    <x v="1"/>
  </r>
  <r>
    <x v="188"/>
    <s v="Flem"/>
    <d v="1899-12-30T15:05:00"/>
    <x v="2"/>
    <n v="0"/>
    <n v="6"/>
    <n v="1400"/>
    <s v="3yoFSW"/>
    <s v="3yo"/>
    <n v="200"/>
    <n v="1"/>
    <s v="Infatuation"/>
    <s v="OP"/>
    <n v="4.5999999999999996"/>
    <s v="Bjorn Baker"/>
    <s v="Jye McNeil"/>
    <m/>
    <n v="12"/>
    <n v="57"/>
    <n v="57"/>
    <m/>
    <m/>
    <m/>
    <x v="1"/>
    <m/>
    <m/>
    <n v="12"/>
    <m/>
    <m/>
    <n v="5"/>
    <m/>
    <n v="100"/>
    <s v=""/>
    <n v="-100"/>
    <x v="0"/>
    <s v="G&lt;6-Dist&lt;1700"/>
    <s v="A"/>
    <x v="1"/>
    <x v="3"/>
    <x v="5"/>
    <s v=""/>
    <n v="-170"/>
    <m/>
    <x v="0"/>
  </r>
  <r>
    <x v="188"/>
    <s v="Randwick"/>
    <d v="1899-12-30T15:25:00"/>
    <x v="3"/>
    <n v="4"/>
    <n v="6"/>
    <n v="1200"/>
    <s v="Mares"/>
    <m/>
    <n v="250"/>
    <n v="5"/>
    <s v="Olentia"/>
    <s v="M"/>
    <n v="2.6"/>
    <s v="Chris Waller"/>
    <s v="Tommy Berry"/>
    <m/>
    <n v="3"/>
    <n v="54"/>
    <n v="54"/>
    <m/>
    <m/>
    <n v="4"/>
    <x v="1"/>
    <n v="2.2000000000000002"/>
    <n v="30"/>
    <m/>
    <m/>
    <s v="2nd"/>
    <n v="2.6"/>
    <n v="1.5"/>
    <n v="100"/>
    <s v=""/>
    <n v="-100"/>
    <x v="1"/>
    <s v="G&lt;6-Dist&lt;1700"/>
    <s v="A"/>
    <x v="1"/>
    <x v="3"/>
    <x v="1"/>
    <s v=""/>
    <n v="-150"/>
    <m/>
    <x v="8"/>
  </r>
  <r>
    <x v="188"/>
    <s v="Flem"/>
    <d v="1899-12-30T15:40:00"/>
    <x v="2"/>
    <n v="0"/>
    <n v="7"/>
    <n v="1400"/>
    <s v="3yoCSW"/>
    <s v="3yo"/>
    <n v="200"/>
    <n v="7"/>
    <s v="Otago"/>
    <s v="OP"/>
    <n v="3.8"/>
    <s v="Mick Price "/>
    <s v="Ben Melham"/>
    <m/>
    <n v="3"/>
    <n v="57"/>
    <n v="57"/>
    <m/>
    <m/>
    <m/>
    <x v="1"/>
    <m/>
    <m/>
    <n v="13"/>
    <m/>
    <m/>
    <n v="3.9"/>
    <m/>
    <n v="100"/>
    <s v=""/>
    <n v="-100"/>
    <x v="0"/>
    <s v="G&lt;6-Dist&lt;1700"/>
    <s v="A"/>
    <x v="1"/>
    <x v="3"/>
    <x v="5"/>
    <s v=""/>
    <n v="-170"/>
    <m/>
    <x v="0"/>
  </r>
  <r>
    <x v="188"/>
    <s v="Flem"/>
    <d v="1899-12-30T16:15:00"/>
    <x v="2"/>
    <n v="0"/>
    <n v="8"/>
    <n v="1000"/>
    <s v="Wfa"/>
    <s v="WFA"/>
    <n v="1000"/>
    <n v="4"/>
    <s v="Imperatriz"/>
    <s v="M"/>
    <n v="2"/>
    <s v="Mark Walker"/>
    <s v="Opie Bosson"/>
    <m/>
    <n v="2"/>
    <n v="56.5"/>
    <n v="56.5"/>
    <m/>
    <n v="1"/>
    <n v="1"/>
    <x v="1"/>
    <n v="3"/>
    <n v="45"/>
    <n v="8"/>
    <m/>
    <s v="WON"/>
    <n v="1.85"/>
    <n v="1.1000000000000001"/>
    <n v="100"/>
    <n v="185"/>
    <n v="85"/>
    <x v="0"/>
    <s v="G&lt;6-Dist&lt;1700"/>
    <s v="A"/>
    <x v="1"/>
    <x v="3"/>
    <x v="5"/>
    <n v="314.5"/>
    <n v="144.5"/>
    <m/>
    <x v="5"/>
  </r>
  <r>
    <x v="188"/>
    <s v="Flem"/>
    <d v="1899-12-30T16:55:00"/>
    <x v="2"/>
    <n v="0"/>
    <n v="9"/>
    <n v="1400"/>
    <s v="Hcp"/>
    <s v="No"/>
    <n v="175"/>
    <n v="12"/>
    <s v="Jimmysstar"/>
    <s v="OPM"/>
    <n v="1.45"/>
    <s v="Ciaron Maher"/>
    <s v="Craig Williams"/>
    <m/>
    <n v="10"/>
    <n v="54"/>
    <n v="54"/>
    <m/>
    <n v="1"/>
    <n v="1"/>
    <x v="1"/>
    <n v="2.6"/>
    <n v="50"/>
    <n v="11"/>
    <m/>
    <s v="2nd"/>
    <n v="1.35"/>
    <n v="1.04"/>
    <n v="100"/>
    <s v=""/>
    <n v="-100"/>
    <x v="0"/>
    <s v="G&lt;6-Dist&lt;1700"/>
    <s v="A"/>
    <x v="1"/>
    <x v="3"/>
    <x v="2"/>
    <s v=""/>
    <n v="-100"/>
    <n v="2"/>
    <x v="4"/>
  </r>
  <r>
    <x v="188"/>
    <s v="Flem"/>
    <d v="1899-12-30T16:55:00"/>
    <x v="2"/>
    <n v="0"/>
    <n v="9"/>
    <n v="1400"/>
    <s v="Hcp"/>
    <s v="No"/>
    <n v="175"/>
    <n v="6"/>
    <s v="Crosshaven"/>
    <s v="OP"/>
    <n v="13"/>
    <s v="Team Hayes"/>
    <s v="Blaike McDougall"/>
    <m/>
    <n v="1"/>
    <n v="55.5"/>
    <n v="55.5"/>
    <m/>
    <n v="2"/>
    <m/>
    <x v="2"/>
    <n v="5.2"/>
    <n v="35"/>
    <n v="11"/>
    <m/>
    <m/>
    <n v="20"/>
    <m/>
    <n v="100"/>
    <s v=""/>
    <n v="-100"/>
    <x v="0"/>
    <s v="G&lt;6-Dist&lt;1700"/>
    <s v="A"/>
    <x v="1"/>
    <x v="3"/>
    <x v="2"/>
    <s v=""/>
    <n v="-100"/>
    <n v="2"/>
    <x v="3"/>
  </r>
  <r>
    <x v="189"/>
    <s v="Cau"/>
    <d v="1899-12-30T12:15:00"/>
    <x v="2"/>
    <n v="4"/>
    <n v="1"/>
    <n v="2000"/>
    <s v="Hcp"/>
    <s v="No"/>
    <n v="150"/>
    <n v="1"/>
    <s v="Dunkel"/>
    <s v="OP"/>
    <n v="3.1"/>
    <s v="Patrick Payne"/>
    <s v="Billy Egan"/>
    <m/>
    <n v="4"/>
    <n v="61.5"/>
    <n v="61.5"/>
    <m/>
    <n v="2"/>
    <n v="1"/>
    <x v="1"/>
    <n v="3.6"/>
    <n v="45"/>
    <n v="8"/>
    <m/>
    <s v="WON"/>
    <n v="3.7"/>
    <n v="1.5"/>
    <n v="100"/>
    <n v="370"/>
    <n v="270"/>
    <x v="0"/>
    <s v="G&lt;6-Dist&gt;=1700"/>
    <s v="B"/>
    <x v="1"/>
    <x v="3"/>
    <x v="2"/>
    <n v="370"/>
    <n v="270"/>
    <n v="2"/>
    <x v="2"/>
  </r>
  <r>
    <x v="189"/>
    <s v="Cau"/>
    <d v="1899-12-30T12:15:00"/>
    <x v="2"/>
    <n v="4"/>
    <n v="1"/>
    <n v="2000"/>
    <s v="Hcp"/>
    <s v="No"/>
    <n v="150"/>
    <n v="7"/>
    <s v="Flash Feeling"/>
    <s v="OPM"/>
    <n v="3.5"/>
    <s v="John Sadler"/>
    <s v="Jamie Kah"/>
    <m/>
    <n v="2"/>
    <n v="54"/>
    <n v="54"/>
    <m/>
    <n v="3"/>
    <n v="2"/>
    <x v="2"/>
    <n v="4.5999999999999996"/>
    <n v="40"/>
    <n v="8"/>
    <m/>
    <m/>
    <n v="3.6"/>
    <m/>
    <n v="100"/>
    <s v=""/>
    <n v="-100"/>
    <x v="0"/>
    <s v="G&lt;6-Dist&gt;=1700"/>
    <s v="B"/>
    <x v="1"/>
    <x v="3"/>
    <x v="4"/>
    <s v=""/>
    <n v="-140"/>
    <n v="2"/>
    <x v="2"/>
  </r>
  <r>
    <x v="189"/>
    <s v="Cau"/>
    <d v="1899-12-30T13:20:00"/>
    <x v="2"/>
    <n v="4"/>
    <n v="3"/>
    <n v="1400"/>
    <s v="3yoFSW"/>
    <s v="3yo"/>
    <n v="300"/>
    <n v="2"/>
    <s v="Autumn Angel"/>
    <s v="M"/>
    <n v="3.5"/>
    <s v="Peter G Moody "/>
    <s v="Billy Egan"/>
    <m/>
    <n v="4"/>
    <n v="58.5"/>
    <n v="58.5"/>
    <m/>
    <m/>
    <m/>
    <x v="1"/>
    <m/>
    <m/>
    <n v="10"/>
    <m/>
    <m/>
    <n v="4.5999999999999996"/>
    <m/>
    <n v="100"/>
    <s v=""/>
    <n v="-100"/>
    <x v="0"/>
    <s v="G&lt;6-Dist&lt;1700"/>
    <s v="A"/>
    <x v="1"/>
    <x v="3"/>
    <x v="2"/>
    <s v=""/>
    <n v="-100"/>
    <m/>
    <x v="2"/>
  </r>
  <r>
    <x v="189"/>
    <s v="Cau"/>
    <d v="1899-12-30T15:05:00"/>
    <x v="2"/>
    <n v="4"/>
    <n v="6"/>
    <n v="1800"/>
    <s v="Wfa"/>
    <s v="WFA"/>
    <n v="300"/>
    <n v="1"/>
    <s v="Gold Trip"/>
    <s v="B"/>
    <n v="2.4"/>
    <s v="Ciaron Maher"/>
    <s v="Mark Zahra"/>
    <m/>
    <n v="8"/>
    <n v="59"/>
    <n v="59"/>
    <m/>
    <n v="1"/>
    <n v="1"/>
    <x v="1"/>
    <n v="2.8"/>
    <n v="50"/>
    <n v="8"/>
    <m/>
    <s v="3rd"/>
    <n v="3.1"/>
    <n v="1.4"/>
    <n v="100"/>
    <s v=""/>
    <n v="-100"/>
    <x v="0"/>
    <s v="G&lt;6-Dist&gt;=1700"/>
    <s v="B"/>
    <x v="1"/>
    <x v="3"/>
    <x v="1"/>
    <s v=""/>
    <n v="-150"/>
    <m/>
    <x v="1"/>
  </r>
  <r>
    <x v="189"/>
    <s v="Cau"/>
    <d v="1899-12-30T15:40:00"/>
    <x v="2"/>
    <n v="4"/>
    <n v="7"/>
    <n v="1400"/>
    <s v="Wfa"/>
    <s v="WFA"/>
    <n v="750"/>
    <n v="1"/>
    <s v="Mr Brightside"/>
    <s v="OPM"/>
    <n v="1.5"/>
    <s v="Team Hayes"/>
    <s v="Craig Williams"/>
    <m/>
    <n v="5"/>
    <n v="59"/>
    <n v="59"/>
    <m/>
    <n v="1"/>
    <n v="2"/>
    <x v="1"/>
    <n v="2"/>
    <n v="50"/>
    <n v="8"/>
    <m/>
    <s v="WON"/>
    <n v="1.5"/>
    <n v="1.1000000000000001"/>
    <n v="100"/>
    <n v="150"/>
    <n v="50"/>
    <x v="0"/>
    <s v="G&lt;6-Dist&lt;1700"/>
    <s v="A"/>
    <x v="1"/>
    <x v="3"/>
    <x v="5"/>
    <n v="255"/>
    <n v="85"/>
    <m/>
    <x v="5"/>
  </r>
  <r>
    <x v="189"/>
    <s v="Cau"/>
    <d v="1899-12-30T17:35:00"/>
    <x v="2"/>
    <n v="4"/>
    <n v="10"/>
    <n v="1400"/>
    <s v="Mares"/>
    <s v="SW-M"/>
    <n v="200"/>
    <n v="4"/>
    <s v="Vagrant"/>
    <s v="OPM"/>
    <n v="4.5"/>
    <s v="Mitchell Freedman"/>
    <s v="Damian Lane"/>
    <m/>
    <n v="1"/>
    <n v="58"/>
    <n v="58"/>
    <m/>
    <n v="2"/>
    <m/>
    <x v="1"/>
    <n v="4.4000000000000004"/>
    <n v="40"/>
    <n v="9"/>
    <m/>
    <s v="3rd"/>
    <n v="5"/>
    <n v="1.5"/>
    <n v="100"/>
    <s v=""/>
    <n v="-100"/>
    <x v="0"/>
    <s v="G&lt;6-Dist&lt;1700"/>
    <s v="A"/>
    <x v="1"/>
    <x v="3"/>
    <x v="4"/>
    <s v=""/>
    <n v="-140"/>
    <n v="2"/>
    <x v="2"/>
  </r>
  <r>
    <x v="189"/>
    <s v="Cau"/>
    <d v="1899-12-30T17:35:00"/>
    <x v="2"/>
    <n v="4"/>
    <n v="10"/>
    <n v="1400"/>
    <s v="Mares"/>
    <s v="SW-M"/>
    <n v="200"/>
    <n v="1"/>
    <s v="Revolutionary Miss"/>
    <s v="OP"/>
    <n v="4.2"/>
    <s v="Peter  Snowden"/>
    <s v="Michael Dee"/>
    <m/>
    <n v="8"/>
    <n v="59"/>
    <n v="59"/>
    <m/>
    <n v="1"/>
    <n v="4"/>
    <x v="0"/>
    <n v="5.4"/>
    <n v="30"/>
    <n v="9"/>
    <m/>
    <s v="WON"/>
    <n v="6"/>
    <n v="1.9"/>
    <n v="100"/>
    <n v="600"/>
    <n v="500"/>
    <x v="0"/>
    <s v="G&lt;6-Dist&lt;1700"/>
    <s v="A"/>
    <x v="1"/>
    <x v="3"/>
    <x v="2"/>
    <n v="600"/>
    <n v="500"/>
    <n v="2"/>
    <x v="2"/>
  </r>
  <r>
    <x v="190"/>
    <s v="Flem"/>
    <d v="1899-12-30T12:15:00"/>
    <x v="2"/>
    <n v="2"/>
    <n v="1"/>
    <n v="1100"/>
    <s v="Mares"/>
    <s v="No"/>
    <n v="150"/>
    <n v="4"/>
    <s v="Sans Doute"/>
    <s v="LOP"/>
    <n v="2.2999999999999998"/>
    <s v="Mark Walker"/>
    <s v="Celine Gaudray (a1.5)"/>
    <n v="1.5"/>
    <n v="3"/>
    <n v="55"/>
    <n v="53.5"/>
    <m/>
    <n v="1"/>
    <n v="1"/>
    <x v="1"/>
    <n v="3"/>
    <n v="45"/>
    <n v="5"/>
    <m/>
    <s v="WON"/>
    <n v="2.4"/>
    <n v="1.4"/>
    <n v="100"/>
    <n v="240"/>
    <n v="140"/>
    <x v="0"/>
    <s v="G&lt;6-Dist&lt;1700"/>
    <s v="A"/>
    <x v="2"/>
    <x v="3"/>
    <x v="0"/>
    <n v="480"/>
    <n v="280"/>
    <m/>
    <x v="0"/>
  </r>
  <r>
    <x v="190"/>
    <s v="Flem"/>
    <d v="1899-12-30T12:45:00"/>
    <x v="2"/>
    <n v="2"/>
    <n v="2"/>
    <n v="2000"/>
    <s v="Hcp"/>
    <n v="84"/>
    <n v="130"/>
    <n v="1"/>
    <s v="Kettle Hill"/>
    <s v="M"/>
    <n v="4.8"/>
    <s v="Ciaron Maher"/>
    <s v="Mark Zahra"/>
    <m/>
    <n v="5"/>
    <n v="60"/>
    <n v="60"/>
    <m/>
    <n v="1"/>
    <n v="2"/>
    <x v="1"/>
    <n v="3.4"/>
    <n v="45"/>
    <n v="9"/>
    <m/>
    <m/>
    <n v="6"/>
    <m/>
    <n v="100"/>
    <s v=""/>
    <n v="-100"/>
    <x v="0"/>
    <s v="G&lt;6-Dist&gt;=1700"/>
    <s v="B"/>
    <x v="2"/>
    <x v="3"/>
    <x v="2"/>
    <s v=""/>
    <n v="-100"/>
    <n v="2"/>
    <x v="2"/>
  </r>
  <r>
    <x v="190"/>
    <s v="Flem"/>
    <d v="1899-12-30T12:45:00"/>
    <x v="2"/>
    <n v="2"/>
    <n v="2"/>
    <n v="2000"/>
    <s v="Hcp"/>
    <n v="84"/>
    <n v="130"/>
    <n v="7"/>
    <s v="Aramco"/>
    <s v="LOP"/>
    <n v="2.35"/>
    <s v="Mick Price "/>
    <s v="Damian Lane"/>
    <m/>
    <n v="2"/>
    <n v="55"/>
    <n v="55"/>
    <m/>
    <n v="2"/>
    <n v="1"/>
    <x v="2"/>
    <n v="5"/>
    <n v="35"/>
    <n v="9"/>
    <m/>
    <s v="WON"/>
    <n v="2.5"/>
    <n v="1.2"/>
    <n v="100"/>
    <n v="250"/>
    <n v="150"/>
    <x v="0"/>
    <s v="G&lt;6-Dist&gt;=1700"/>
    <s v="B"/>
    <x v="2"/>
    <x v="3"/>
    <x v="4"/>
    <n v="350"/>
    <n v="210"/>
    <n v="2"/>
    <x v="4"/>
  </r>
  <r>
    <x v="190"/>
    <s v="Flem"/>
    <d v="1899-12-30T14:30:00"/>
    <x v="2"/>
    <n v="2"/>
    <n v="5"/>
    <n v="1100"/>
    <s v="3yoF"/>
    <s v="3yo"/>
    <n v="150"/>
    <n v="6"/>
    <s v="Excess"/>
    <s v="LOP"/>
    <n v="4.5"/>
    <s v="Julius Sandhu"/>
    <s v="Celine Gaudray (a1.5)"/>
    <n v="1.5"/>
    <n v="2"/>
    <n v="54"/>
    <n v="52.5"/>
    <m/>
    <m/>
    <m/>
    <x v="1"/>
    <m/>
    <m/>
    <n v="9"/>
    <m/>
    <m/>
    <n v="4.8"/>
    <m/>
    <n v="100"/>
    <s v=""/>
    <n v="-100"/>
    <x v="0"/>
    <s v="G&lt;6-Dist&lt;1700"/>
    <s v="A"/>
    <x v="2"/>
    <x v="3"/>
    <x v="2"/>
    <s v=""/>
    <n v="-100"/>
    <m/>
    <x v="2"/>
  </r>
  <r>
    <x v="190"/>
    <s v="Flem"/>
    <d v="1899-12-30T15:05:00"/>
    <x v="2"/>
    <n v="2"/>
    <n v="6"/>
    <n v="1600"/>
    <s v="Hcp"/>
    <n v="84"/>
    <n v="130"/>
    <n v="6"/>
    <s v="Another Wil"/>
    <s v="OP"/>
    <n v="1.8"/>
    <s v="Ciaron Maher"/>
    <s v="Jamie Kah"/>
    <m/>
    <n v="9"/>
    <n v="55.5"/>
    <n v="55.5"/>
    <m/>
    <n v="2"/>
    <n v="1"/>
    <x v="1"/>
    <n v="3.6"/>
    <n v="45"/>
    <n v="12"/>
    <m/>
    <s v="WON"/>
    <n v="1.6"/>
    <n v="1.2"/>
    <n v="100"/>
    <n v="160"/>
    <n v="60"/>
    <x v="0"/>
    <s v="G&lt;6-Dist&lt;1700"/>
    <s v="A"/>
    <x v="2"/>
    <x v="3"/>
    <x v="2"/>
    <n v="160"/>
    <n v="60"/>
    <m/>
    <x v="4"/>
  </r>
  <r>
    <x v="190"/>
    <s v="Randwick"/>
    <d v="1899-12-30T17:15:00"/>
    <x v="2"/>
    <n v="0"/>
    <n v="9"/>
    <n v="1400"/>
    <s v="Mares SW"/>
    <s v="SW"/>
    <n v="300"/>
    <n v="6"/>
    <s v="Ausbred Flirt"/>
    <s v="OP"/>
    <n v="4.5"/>
    <s v="Brad Widdup"/>
    <s v="Kerrin McEvoy"/>
    <m/>
    <n v="3"/>
    <n v="54"/>
    <n v="54"/>
    <m/>
    <n v="2"/>
    <n v="2"/>
    <x v="1"/>
    <n v="2.8"/>
    <n v="30"/>
    <n v="120"/>
    <m/>
    <m/>
    <n v="3.6"/>
    <m/>
    <n v="100"/>
    <s v=""/>
    <n v="-100"/>
    <x v="1"/>
    <s v="G&lt;6-Dist&lt;1700"/>
    <s v="A"/>
    <x v="2"/>
    <x v="3"/>
    <x v="2"/>
    <s v=""/>
    <n v="-100"/>
    <m/>
    <x v="2"/>
  </r>
  <r>
    <x v="190"/>
    <s v="Flem"/>
    <d v="1899-12-30T17:35:00"/>
    <x v="2"/>
    <n v="2"/>
    <n v="10"/>
    <n v="1400"/>
    <s v="Hcp"/>
    <n v="84"/>
    <n v="130"/>
    <n v="2"/>
    <s v="So Risque"/>
    <s v="OPM"/>
    <n v="5.5"/>
    <s v="Team Hayes"/>
    <s v="Celine Gaudray (a1.5)"/>
    <n v="1.5"/>
    <n v="1"/>
    <n v="62"/>
    <n v="60.5"/>
    <m/>
    <n v="1"/>
    <n v="3"/>
    <x v="1"/>
    <n v="4.8"/>
    <n v="35"/>
    <n v="13"/>
    <m/>
    <s v="2nd"/>
    <n v="6"/>
    <n v="2"/>
    <n v="100"/>
    <s v=""/>
    <n v="-100"/>
    <x v="0"/>
    <s v="G&lt;6-Dist&lt;1700"/>
    <s v="A"/>
    <x v="2"/>
    <x v="3"/>
    <x v="2"/>
    <s v=""/>
    <n v="-100"/>
    <n v="2"/>
    <x v="3"/>
  </r>
  <r>
    <x v="190"/>
    <s v="Flem"/>
    <d v="1899-12-30T17:35:00"/>
    <x v="2"/>
    <n v="2"/>
    <n v="10"/>
    <n v="1400"/>
    <s v="Hcp"/>
    <n v="84"/>
    <n v="130"/>
    <n v="4"/>
    <s v="Arran Bay"/>
    <s v="M"/>
    <n v="8"/>
    <s v="Phillip Stokes"/>
    <s v="Daniel Stackhouse"/>
    <m/>
    <n v="5"/>
    <n v="60.5"/>
    <n v="60.5"/>
    <m/>
    <n v="4"/>
    <m/>
    <x v="2"/>
    <n v="5.2"/>
    <n v="35"/>
    <n v="13"/>
    <m/>
    <s v="WON"/>
    <n v="7"/>
    <n v="1.8"/>
    <n v="100"/>
    <n v="700"/>
    <n v="600"/>
    <x v="0"/>
    <s v="G&lt;6-Dist&lt;1700"/>
    <s v="A"/>
    <x v="2"/>
    <x v="3"/>
    <x v="2"/>
    <n v="700"/>
    <n v="600"/>
    <n v="2"/>
    <x v="6"/>
  </r>
  <r>
    <x v="191"/>
    <s v="Flem"/>
    <d v="1899-12-30T11:15:00"/>
    <x v="0"/>
    <n v="4"/>
    <n v="2"/>
    <n v="1800"/>
    <s v="Hcp"/>
    <s v="SW"/>
    <n v="200"/>
    <n v="2"/>
    <s v="Young Werther"/>
    <s v="LOP"/>
    <n v="2.25"/>
    <s v="Danny O'Brien"/>
    <s v="Damian Lane"/>
    <m/>
    <n v="1"/>
    <n v="56"/>
    <n v="56"/>
    <m/>
    <n v="1"/>
    <n v="1"/>
    <x v="1"/>
    <n v="2.8"/>
    <n v="50"/>
    <n v="7"/>
    <m/>
    <s v="WON"/>
    <n v="2.35"/>
    <n v="1.6"/>
    <n v="100"/>
    <n v="235"/>
    <n v="135"/>
    <x v="0"/>
    <s v="G&lt;6-Dist&gt;=1700"/>
    <s v="B"/>
    <x v="2"/>
    <x v="3"/>
    <x v="1"/>
    <n v="352.5"/>
    <n v="202.5"/>
    <m/>
    <x v="1"/>
  </r>
  <r>
    <x v="191"/>
    <s v="Flem"/>
    <d v="1899-12-30T14:30:00"/>
    <x v="0"/>
    <n v="4"/>
    <n v="8"/>
    <n v="1600"/>
    <s v="Mares"/>
    <s v="SW-M"/>
    <n v="200"/>
    <n v="10"/>
    <s v="Eternal Flame"/>
    <s v="BM"/>
    <n v="3.8"/>
    <s v="Michael Kent"/>
    <s v="Damian Lane"/>
    <m/>
    <n v="9"/>
    <n v="55"/>
    <n v="55"/>
    <m/>
    <n v="1"/>
    <m/>
    <x v="1"/>
    <n v="4"/>
    <n v="45"/>
    <n v="9"/>
    <m/>
    <s v="WON"/>
    <n v="4.2"/>
    <n v="1.6"/>
    <n v="100"/>
    <n v="420"/>
    <n v="320"/>
    <x v="0"/>
    <s v="G&lt;6-Dist&lt;1700"/>
    <s v="A"/>
    <x v="2"/>
    <x v="3"/>
    <x v="1"/>
    <n v="630"/>
    <n v="480"/>
    <n v="2"/>
    <x v="1"/>
  </r>
  <r>
    <x v="191"/>
    <s v="Flem"/>
    <d v="1899-12-30T14:30:00"/>
    <x v="0"/>
    <n v="4"/>
    <n v="8"/>
    <n v="1600"/>
    <s v="Mares"/>
    <s v="SW-M"/>
    <n v="200"/>
    <n v="5"/>
    <s v="Running By"/>
    <s v="OPL"/>
    <n v="4.5"/>
    <s v="Ciaron Maher"/>
    <s v="John Allen"/>
    <m/>
    <n v="3"/>
    <n v="55"/>
    <n v="55"/>
    <m/>
    <n v="2"/>
    <m/>
    <x v="2"/>
    <n v="4.5999999999999996"/>
    <n v="40"/>
    <n v="9"/>
    <m/>
    <s v="2nd"/>
    <n v="4.8"/>
    <n v="1.8"/>
    <n v="100"/>
    <s v=""/>
    <n v="-100"/>
    <x v="0"/>
    <s v="G&lt;6-Dist&lt;1700"/>
    <s v="A"/>
    <x v="2"/>
    <x v="3"/>
    <x v="4"/>
    <s v=""/>
    <n v="-140"/>
    <n v="2"/>
    <x v="2"/>
  </r>
  <r>
    <x v="192"/>
    <s v="Cau"/>
    <d v="1899-12-30T12:45:00"/>
    <x v="2"/>
    <n v="6"/>
    <n v="2"/>
    <n v="1600"/>
    <s v="3yoSW"/>
    <s v="3yo"/>
    <n v="200"/>
    <n v="7"/>
    <s v="Socks Nation"/>
    <s v="OPL"/>
    <n v="2.9"/>
    <s v="Ciaron Maher"/>
    <s v="Mark Zahra"/>
    <m/>
    <n v="7"/>
    <n v="56"/>
    <n v="56"/>
    <m/>
    <m/>
    <m/>
    <x v="1"/>
    <m/>
    <m/>
    <n v="7"/>
    <m/>
    <s v="2nd"/>
    <n v="3.6"/>
    <n v="1.9"/>
    <n v="100"/>
    <s v=""/>
    <n v="-100"/>
    <x v="0"/>
    <s v="G&lt;6-Dist&lt;1700"/>
    <s v="A"/>
    <x v="2"/>
    <x v="3"/>
    <x v="2"/>
    <s v=""/>
    <n v="-100"/>
    <m/>
    <x v="4"/>
  </r>
  <r>
    <x v="192"/>
    <s v="Cau"/>
    <d v="1899-12-30T13:55:00"/>
    <x v="2"/>
    <n v="6"/>
    <n v="4"/>
    <n v="1000"/>
    <s v="Hcp"/>
    <s v="No"/>
    <n v="200"/>
    <n v="4"/>
    <s v="Viviane"/>
    <s v="L"/>
    <n v="4.2"/>
    <s v="Mathew Ellerton"/>
    <s v="Damian Lane"/>
    <m/>
    <n v="7"/>
    <n v="54"/>
    <n v="54"/>
    <m/>
    <n v="1"/>
    <n v="3"/>
    <x v="1"/>
    <n v="4.4000000000000004"/>
    <n v="40"/>
    <n v="7"/>
    <m/>
    <s v="Ntd"/>
    <n v="4"/>
    <m/>
    <n v="100"/>
    <s v=""/>
    <n v="-100"/>
    <x v="0"/>
    <s v="G&lt;6-Dist&lt;1700"/>
    <s v="A"/>
    <x v="2"/>
    <x v="3"/>
    <x v="1"/>
    <s v=""/>
    <n v="-150"/>
    <n v="2"/>
    <x v="1"/>
  </r>
  <r>
    <x v="192"/>
    <s v="Cau"/>
    <d v="1899-12-30T13:55:00"/>
    <x v="2"/>
    <n v="6"/>
    <n v="4"/>
    <n v="1000"/>
    <s v="Hcp"/>
    <s v="No"/>
    <n v="200"/>
    <n v="2"/>
    <s v="General Beau"/>
    <s v="OPM"/>
    <n v="3.8"/>
    <s v="Mathew Ellerton"/>
    <s v="Jamie Kah"/>
    <m/>
    <n v="6"/>
    <n v="59"/>
    <n v="59"/>
    <m/>
    <n v="3"/>
    <n v="4"/>
    <x v="2"/>
    <n v="5"/>
    <n v="35"/>
    <n v="7"/>
    <m/>
    <m/>
    <n v="3.6"/>
    <m/>
    <n v="100"/>
    <s v=""/>
    <n v="-100"/>
    <x v="0"/>
    <s v="G&lt;6-Dist&lt;1700"/>
    <s v="A"/>
    <x v="2"/>
    <x v="3"/>
    <x v="4"/>
    <s v=""/>
    <n v="-140"/>
    <n v="2"/>
    <x v="2"/>
  </r>
  <r>
    <x v="192"/>
    <s v="Cau"/>
    <d v="1899-12-30T14:30:00"/>
    <x v="2"/>
    <n v="6"/>
    <n v="5"/>
    <n v="1600"/>
    <s v="Hcp"/>
    <s v="No"/>
    <n v="175"/>
    <n v="1"/>
    <s v="Nugget"/>
    <s v="MOP"/>
    <n v="3.5"/>
    <s v="Ciaron Maher"/>
    <s v="Mark Zahra"/>
    <m/>
    <n v="5"/>
    <n v="60"/>
    <n v="60"/>
    <m/>
    <n v="4"/>
    <n v="1"/>
    <x v="2"/>
    <n v="4.8"/>
    <n v="35"/>
    <n v="7"/>
    <m/>
    <s v="Ntd"/>
    <n v="3"/>
    <m/>
    <n v="100"/>
    <s v=""/>
    <n v="-100"/>
    <x v="0"/>
    <s v="G&lt;6-Dist&lt;1700"/>
    <s v="A"/>
    <x v="2"/>
    <x v="3"/>
    <x v="2"/>
    <s v=""/>
    <n v="-100"/>
    <m/>
    <x v="2"/>
  </r>
  <r>
    <x v="192"/>
    <s v="ROSEHILL"/>
    <d v="1899-12-30T14:50:00"/>
    <x v="3"/>
    <n v="0"/>
    <n v="5"/>
    <n v="2000"/>
    <s v="Hcp"/>
    <s v="SW"/>
    <n v="350"/>
    <n v="4"/>
    <s v="Just Fine"/>
    <s v="LOP"/>
    <n v="3.2"/>
    <s v="Waterhouse/Bott"/>
    <s v="Regan Bayliss"/>
    <m/>
    <n v="4"/>
    <n v="58"/>
    <n v="58"/>
    <m/>
    <n v="1"/>
    <n v="1"/>
    <x v="2"/>
    <n v="3.05"/>
    <n v="20"/>
    <m/>
    <m/>
    <m/>
    <n v="6"/>
    <m/>
    <n v="100"/>
    <s v=""/>
    <n v="-100"/>
    <x v="1"/>
    <s v="G&lt;6-Dist&gt;=1700"/>
    <s v="B"/>
    <x v="2"/>
    <x v="3"/>
    <x v="0"/>
    <s v=""/>
    <n v="-200"/>
    <m/>
    <x v="0"/>
  </r>
  <r>
    <x v="192"/>
    <s v="ROSEHILL"/>
    <d v="1899-12-30T15:25:00"/>
    <x v="3"/>
    <n v="0"/>
    <n v="6"/>
    <n v="1100"/>
    <s v="Hcp"/>
    <m/>
    <n v="250"/>
    <n v="4"/>
    <s v="Red Card"/>
    <s v="OPL"/>
    <n v="2.8"/>
    <s v="James Cummings"/>
    <s v="Adam Hyeronimus"/>
    <m/>
    <n v="1"/>
    <n v="55"/>
    <n v="55"/>
    <m/>
    <m/>
    <m/>
    <x v="2"/>
    <n v="5.4"/>
    <n v="20"/>
    <m/>
    <m/>
    <s v="WON"/>
    <n v="3.2"/>
    <n v="1.4"/>
    <n v="100"/>
    <n v="320"/>
    <n v="220"/>
    <x v="1"/>
    <s v="G&lt;6-Dist&lt;1700"/>
    <s v="A"/>
    <x v="2"/>
    <x v="3"/>
    <x v="0"/>
    <n v="640"/>
    <n v="440"/>
    <m/>
    <x v="0"/>
  </r>
  <r>
    <x v="192"/>
    <s v="Cau"/>
    <d v="1899-12-30T16:15:00"/>
    <x v="2"/>
    <n v="6"/>
    <n v="8"/>
    <n v="1600"/>
    <s v="Wfa"/>
    <s v="WFA"/>
    <n v="3750"/>
    <n v="1"/>
    <s v="Mr Brightside"/>
    <s v="MOP"/>
    <n v="1.8"/>
    <s v="Team Hayes"/>
    <s v="Craig Williams"/>
    <m/>
    <n v="11"/>
    <n v="59"/>
    <n v="59"/>
    <m/>
    <n v="1"/>
    <n v="1"/>
    <x v="1"/>
    <n v="2.5"/>
    <n v="50"/>
    <n v="12"/>
    <m/>
    <s v="2nd"/>
    <n v="2"/>
    <n v="1.2"/>
    <n v="100"/>
    <s v=""/>
    <n v="-100"/>
    <x v="0"/>
    <s v="G&lt;6-Dist&lt;1700"/>
    <s v="A"/>
    <x v="2"/>
    <x v="3"/>
    <x v="2"/>
    <s v=""/>
    <n v="-100"/>
    <m/>
    <x v="4"/>
  </r>
  <r>
    <x v="193"/>
    <s v="MV"/>
    <d v="1899-12-30T12:05:00"/>
    <x v="2"/>
    <n v="0"/>
    <n v="1"/>
    <n v="2040"/>
    <s v="Hcp"/>
    <n v="84"/>
    <n v="130"/>
    <n v="4"/>
    <s v="Magnaspin"/>
    <s v="LOP"/>
    <n v="3.3"/>
    <s v="Leon  Corstens"/>
    <s v="Declan Bates"/>
    <m/>
    <n v="2"/>
    <n v="55.5"/>
    <n v="55.5"/>
    <m/>
    <n v="2"/>
    <n v="1"/>
    <x v="1"/>
    <n v="3.8"/>
    <n v="45"/>
    <n v="8"/>
    <m/>
    <s v="WON"/>
    <n v="3.3"/>
    <n v="1.4"/>
    <n v="100"/>
    <n v="330"/>
    <n v="230"/>
    <x v="0"/>
    <s v="G&lt;6-Dist&gt;=1700"/>
    <s v="B"/>
    <x v="2"/>
    <x v="3"/>
    <x v="1"/>
    <n v="495"/>
    <n v="345"/>
    <m/>
    <x v="1"/>
  </r>
  <r>
    <x v="193"/>
    <s v="ROSEHILL"/>
    <d v="1899-12-30T12:15:00"/>
    <x v="2"/>
    <n v="2"/>
    <n v="1"/>
    <n v="1500"/>
    <s v="Hcp"/>
    <n v="72"/>
    <n v="120"/>
    <n v="3"/>
    <s v="Wrathful"/>
    <s v="M"/>
    <n v="5.0999999999999996"/>
    <s v="Sam Kavanagh"/>
    <s v="Kerrin McEvoy"/>
    <m/>
    <n v="8"/>
    <n v="59.5"/>
    <n v="59.5"/>
    <m/>
    <m/>
    <n v="4"/>
    <x v="1"/>
    <n v="2.7"/>
    <n v="20"/>
    <m/>
    <m/>
    <m/>
    <n v="4.2"/>
    <m/>
    <n v="100"/>
    <s v=""/>
    <n v="-100"/>
    <x v="1"/>
    <s v="G&lt;6-Dist&lt;1700"/>
    <s v="A"/>
    <x v="2"/>
    <x v="3"/>
    <x v="2"/>
    <s v=""/>
    <n v="-100"/>
    <m/>
    <x v="5"/>
  </r>
  <r>
    <x v="193"/>
    <s v="ROSEHILL"/>
    <d v="1899-12-30T13:25:00"/>
    <x v="2"/>
    <n v="2"/>
    <n v="3"/>
    <n v="1900"/>
    <s v="Mares"/>
    <s v="SW"/>
    <n v="250"/>
    <n v="5"/>
    <s v="Osmose"/>
    <s v="OP"/>
    <n v="3.3"/>
    <s v="Waterhouse/Bott"/>
    <s v="Tim Clark"/>
    <m/>
    <n v="4"/>
    <n v="54"/>
    <n v="54"/>
    <m/>
    <n v="2"/>
    <n v="3"/>
    <x v="1"/>
    <n v="2.7"/>
    <n v="30"/>
    <m/>
    <m/>
    <s v="WON"/>
    <n v="3"/>
    <n v="1.5"/>
    <n v="100"/>
    <n v="300"/>
    <n v="200"/>
    <x v="1"/>
    <s v="G&lt;6-Dist&gt;=1700"/>
    <s v="B"/>
    <x v="2"/>
    <x v="3"/>
    <x v="1"/>
    <n v="450"/>
    <n v="300"/>
    <m/>
    <x v="1"/>
  </r>
  <r>
    <x v="193"/>
    <s v="MV"/>
    <d v="1899-12-30T13:40:00"/>
    <x v="2"/>
    <n v="0"/>
    <n v="4"/>
    <n v="1500"/>
    <s v="Hcp"/>
    <n v="84"/>
    <n v="130"/>
    <n v="15"/>
    <s v="He'Ll Rip"/>
    <s v="OP"/>
    <n v="5.7"/>
    <s v="Leon  Corstens"/>
    <s v="Blaike McDougall"/>
    <m/>
    <n v="7"/>
    <n v="54"/>
    <n v="54"/>
    <m/>
    <n v="1"/>
    <n v="4"/>
    <x v="1"/>
    <n v="5"/>
    <n v="35"/>
    <n v="12"/>
    <m/>
    <m/>
    <n v="4.4000000000000004"/>
    <m/>
    <n v="100"/>
    <s v=""/>
    <n v="-100"/>
    <x v="0"/>
    <s v="G&lt;6-Dist&lt;1700"/>
    <s v="A"/>
    <x v="2"/>
    <x v="3"/>
    <x v="1"/>
    <s v=""/>
    <n v="-150"/>
    <m/>
    <x v="1"/>
  </r>
  <r>
    <x v="193"/>
    <s v="MV"/>
    <d v="1899-12-30T14:15:00"/>
    <x v="2"/>
    <n v="0"/>
    <n v="5"/>
    <n v="1600"/>
    <s v="Mares"/>
    <s v="SW-M"/>
    <n v="300"/>
    <n v="1"/>
    <s v="Campionessa"/>
    <s v="OPL"/>
    <n v="3.3"/>
    <s v="Mark Walker"/>
    <s v="Opie Bosson"/>
    <m/>
    <n v="1"/>
    <n v="57"/>
    <n v="57"/>
    <m/>
    <n v="1"/>
    <n v="3"/>
    <x v="2"/>
    <n v="4.5"/>
    <n v="40"/>
    <n v="7"/>
    <m/>
    <s v="3rd"/>
    <n v="4.5999999999999996"/>
    <n v="1.5"/>
    <n v="100"/>
    <s v=""/>
    <n v="-100"/>
    <x v="0"/>
    <s v="G&lt;6-Dist&lt;1700"/>
    <s v="A"/>
    <x v="2"/>
    <x v="3"/>
    <x v="1"/>
    <s v=""/>
    <n v="-150"/>
    <n v="2"/>
    <x v="5"/>
  </r>
  <r>
    <x v="193"/>
    <s v="MV"/>
    <d v="1899-12-30T14:15:00"/>
    <x v="2"/>
    <n v="0"/>
    <n v="5"/>
    <n v="1600"/>
    <s v="Mares"/>
    <s v="SW-M"/>
    <n v="300"/>
    <n v="7"/>
    <s v="Eternal Flame"/>
    <s v="MOP"/>
    <n v="7.5"/>
    <s v="Michael Kent"/>
    <s v="Ethan Brown"/>
    <m/>
    <n v="2"/>
    <n v="57"/>
    <n v="57"/>
    <m/>
    <n v="2"/>
    <n v="2"/>
    <x v="0"/>
    <n v="5.5"/>
    <n v="30"/>
    <n v="7"/>
    <m/>
    <s v="WON"/>
    <n v="10.7"/>
    <n v="2.7"/>
    <n v="100"/>
    <n v="1070"/>
    <n v="970"/>
    <x v="0"/>
    <s v="G&lt;6-Dist&lt;1700"/>
    <s v="A"/>
    <x v="2"/>
    <x v="3"/>
    <x v="2"/>
    <n v="1070"/>
    <n v="970"/>
    <n v="2"/>
    <x v="6"/>
  </r>
  <r>
    <x v="193"/>
    <s v="MV"/>
    <d v="1899-12-30T14:55:00"/>
    <x v="2"/>
    <n v="0"/>
    <n v="6"/>
    <n v="1600"/>
    <s v="3yoFSW"/>
    <s v="3yo"/>
    <n v="200"/>
    <n v="4"/>
    <s v="Mollynickers"/>
    <m/>
    <n v="2.35"/>
    <s v="Peter G Moody "/>
    <s v="Ben Melham"/>
    <m/>
    <n v="5"/>
    <n v="56"/>
    <n v="56"/>
    <m/>
    <m/>
    <m/>
    <x v="1"/>
    <m/>
    <m/>
    <n v="7"/>
    <m/>
    <m/>
    <n v="2.35"/>
    <m/>
    <n v="100"/>
    <s v=""/>
    <n v="-100"/>
    <x v="0"/>
    <s v="G&lt;6-Dist&lt;1700"/>
    <s v="A"/>
    <x v="2"/>
    <x v="3"/>
    <x v="2"/>
    <s v=""/>
    <n v="-100"/>
    <m/>
    <x v="4"/>
  </r>
  <r>
    <x v="193"/>
    <s v="ROSEHILL"/>
    <d v="1899-12-30T17:20:00"/>
    <x v="2"/>
    <n v="2"/>
    <n v="9"/>
    <n v="1100"/>
    <s v="Hcp"/>
    <m/>
    <n v="1000"/>
    <n v="4"/>
    <s v="Uncommon James"/>
    <s v="MOP"/>
    <n v="8"/>
    <s v="O'Dea &amp; Hoysted"/>
    <s v="Damian Lane"/>
    <m/>
    <n v="1"/>
    <n v="55.5"/>
    <n v="55.5"/>
    <m/>
    <m/>
    <n v="5"/>
    <x v="1"/>
    <n v="6.8"/>
    <n v="20"/>
    <m/>
    <m/>
    <m/>
    <n v="9"/>
    <m/>
    <n v="100"/>
    <s v=""/>
    <n v="-100"/>
    <x v="1"/>
    <s v="G&lt;6-Dist&lt;1700"/>
    <s v="A"/>
    <x v="2"/>
    <x v="3"/>
    <x v="2"/>
    <s v=""/>
    <n v="-100"/>
    <m/>
    <x v="3"/>
  </r>
  <r>
    <x v="193"/>
    <s v="MV"/>
    <d v="1899-12-30T17:35:00"/>
    <x v="2"/>
    <n v="0"/>
    <n v="10"/>
    <n v="1200"/>
    <s v="Hcp"/>
    <n v="84"/>
    <n v="130"/>
    <n v="15"/>
    <s v="Extratwo"/>
    <s v="OP"/>
    <n v="5.0999999999999996"/>
    <s v="Ciaron Maher"/>
    <s v="Harry Coffey"/>
    <m/>
    <n v="6"/>
    <n v="54"/>
    <n v="54"/>
    <m/>
    <n v="2"/>
    <n v="2"/>
    <x v="0"/>
    <n v="5.4"/>
    <n v="35"/>
    <n v="10"/>
    <m/>
    <s v="WON"/>
    <n v="3.8"/>
    <n v="1.8"/>
    <n v="100"/>
    <n v="380"/>
    <n v="280"/>
    <x v="0"/>
    <s v="G&lt;6-Dist&lt;1700"/>
    <s v="A"/>
    <x v="2"/>
    <x v="3"/>
    <x v="0"/>
    <n v="760"/>
    <n v="560"/>
    <m/>
    <x v="0"/>
  </r>
  <r>
    <x v="194"/>
    <s v="Flem"/>
    <d v="1899-12-30T12:15:00"/>
    <x v="2"/>
    <n v="0"/>
    <n v="1"/>
    <n v="1100"/>
    <s v="Mares"/>
    <s v="No"/>
    <n v="150"/>
    <n v="2"/>
    <s v="Lempicka"/>
    <s v="B"/>
    <n v="5.5"/>
    <s v="Ken  Keys"/>
    <s v="Blaike McDougall"/>
    <m/>
    <n v="9"/>
    <n v="58.5"/>
    <n v="58.5"/>
    <m/>
    <n v="1"/>
    <n v="3"/>
    <x v="1"/>
    <n v="3.4"/>
    <n v="45"/>
    <n v="10"/>
    <m/>
    <s v="2nd"/>
    <n v="8.5"/>
    <n v="2.5"/>
    <n v="100"/>
    <s v=""/>
    <n v="-100"/>
    <x v="0"/>
    <s v="G&lt;6-Dist&lt;1700"/>
    <s v="A"/>
    <x v="2"/>
    <x v="3"/>
    <x v="1"/>
    <s v=""/>
    <n v="-150"/>
    <n v="2"/>
    <x v="1"/>
  </r>
  <r>
    <x v="194"/>
    <s v="Flem"/>
    <d v="1899-12-30T12:15:00"/>
    <x v="2"/>
    <n v="0"/>
    <n v="1"/>
    <n v="1100"/>
    <s v="Mares"/>
    <s v="No"/>
    <n v="150"/>
    <n v="8"/>
    <s v="Senegalia"/>
    <s v="OP"/>
    <n v="15"/>
    <s v="Ciaron Maher"/>
    <s v="Celine Gaudray (a1.5)"/>
    <n v="1.5"/>
    <n v="4"/>
    <n v="54"/>
    <n v="52.5"/>
    <m/>
    <m/>
    <m/>
    <x v="2"/>
    <n v="5.2"/>
    <n v="35"/>
    <n v="10"/>
    <m/>
    <s v="WON"/>
    <n v="17"/>
    <n v="3.2"/>
    <n v="100"/>
    <n v="1700"/>
    <n v="1600"/>
    <x v="0"/>
    <s v="G&lt;6-Dist&lt;1700"/>
    <s v="A"/>
    <x v="2"/>
    <x v="3"/>
    <x v="2"/>
    <n v="1700"/>
    <n v="1600"/>
    <n v="2"/>
    <x v="6"/>
  </r>
  <r>
    <x v="194"/>
    <s v="Flem"/>
    <d v="1899-12-30T13:20:00"/>
    <x v="2"/>
    <n v="0"/>
    <n v="3"/>
    <n v="1600"/>
    <s v="Hcp"/>
    <s v="No"/>
    <n v="150"/>
    <n v="9"/>
    <s v="El Soleado"/>
    <s v="OP"/>
    <n v="4.9000000000000004"/>
    <s v="Robbie Laing"/>
    <s v="Craig Williams"/>
    <m/>
    <n v="5"/>
    <n v="54"/>
    <n v="54"/>
    <m/>
    <n v="1"/>
    <n v="2"/>
    <x v="2"/>
    <n v="5.5"/>
    <n v="30"/>
    <n v="10"/>
    <m/>
    <s v="3rd"/>
    <n v="4.5999999999999996"/>
    <n v="1.8"/>
    <n v="100"/>
    <s v=""/>
    <n v="-100"/>
    <x v="0"/>
    <s v="G&lt;6-Dist&lt;1700"/>
    <s v="A"/>
    <x v="2"/>
    <x v="3"/>
    <x v="1"/>
    <s v=""/>
    <n v="-150"/>
    <m/>
    <x v="5"/>
  </r>
  <r>
    <x v="194"/>
    <s v="Flem"/>
    <d v="1899-12-30T14:30:00"/>
    <x v="2"/>
    <n v="0"/>
    <n v="5"/>
    <n v="1000"/>
    <s v="Hcp"/>
    <s v="No"/>
    <n v="175"/>
    <n v="9"/>
    <s v="Sans Doute"/>
    <s v="OPM"/>
    <n v="5.2"/>
    <s v="Mark Walker"/>
    <s v="Michael Dee"/>
    <m/>
    <n v="3"/>
    <n v="54"/>
    <n v="54"/>
    <m/>
    <n v="1"/>
    <n v="5"/>
    <x v="2"/>
    <n v="5.3"/>
    <n v="30"/>
    <n v="9"/>
    <m/>
    <s v="WON"/>
    <n v="6.3"/>
    <n v="1.9"/>
    <n v="100"/>
    <n v="630"/>
    <n v="530"/>
    <x v="0"/>
    <s v="G&lt;6-Dist&lt;1700"/>
    <s v="A"/>
    <x v="2"/>
    <x v="3"/>
    <x v="1"/>
    <n v="945"/>
    <n v="795"/>
    <n v="2"/>
    <x v="5"/>
  </r>
  <r>
    <x v="194"/>
    <s v="Flem"/>
    <d v="1899-12-30T14:30:00"/>
    <x v="2"/>
    <n v="0"/>
    <n v="5"/>
    <n v="1000"/>
    <s v="Hcp"/>
    <s v="No"/>
    <n v="175"/>
    <n v="6"/>
    <s v="Katsu"/>
    <s v="OPL"/>
    <n v="4.4000000000000004"/>
    <s v="Grahame Begg"/>
    <s v="Jordan Childs"/>
    <m/>
    <n v="5"/>
    <n v="57"/>
    <n v="57"/>
    <m/>
    <n v="3"/>
    <n v="3"/>
    <x v="0"/>
    <n v="5.8"/>
    <n v="25"/>
    <n v="9"/>
    <m/>
    <m/>
    <n v="3.1"/>
    <m/>
    <n v="100"/>
    <s v=""/>
    <n v="-100"/>
    <x v="0"/>
    <s v="G&lt;6-Dist&lt;1700"/>
    <s v="A"/>
    <x v="2"/>
    <x v="3"/>
    <x v="1"/>
    <s v=""/>
    <n v="-150"/>
    <n v="2"/>
    <x v="5"/>
  </r>
  <r>
    <x v="194"/>
    <s v="Flem"/>
    <d v="1899-12-30T15:05:00"/>
    <x v="2"/>
    <n v="0"/>
    <n v="6"/>
    <n v="2000"/>
    <s v="Hcp"/>
    <n v="80"/>
    <n v="150"/>
    <n v="12"/>
    <s v="Sea What I See"/>
    <s v="MOP"/>
    <n v="2.5"/>
    <s v="Danny O'Brien"/>
    <s v="Blake Shinn"/>
    <m/>
    <n v="6"/>
    <n v="56.5"/>
    <n v="56.5"/>
    <m/>
    <n v="2"/>
    <n v="1"/>
    <x v="1"/>
    <n v="4.7"/>
    <n v="40"/>
    <n v="12"/>
    <m/>
    <s v="WON"/>
    <n v="3.1"/>
    <n v="1.7"/>
    <n v="100"/>
    <n v="310"/>
    <n v="210"/>
    <x v="0"/>
    <s v="G&lt;6-Dist&gt;=1700"/>
    <s v="B"/>
    <x v="2"/>
    <x v="3"/>
    <x v="0"/>
    <n v="620"/>
    <n v="420"/>
    <m/>
    <x v="0"/>
  </r>
  <r>
    <x v="194"/>
    <s v="Flem"/>
    <d v="1899-12-30T16:15:00"/>
    <x v="2"/>
    <n v="0"/>
    <n v="8"/>
    <n v="2000"/>
    <s v="Wfa"/>
    <s v="WFA"/>
    <n v="3000"/>
    <n v="1"/>
    <s v="Mr Brightside"/>
    <s v="OP"/>
    <n v="2.8"/>
    <s v="Team Hayes"/>
    <s v="Craig Williams"/>
    <m/>
    <n v="1"/>
    <n v="59"/>
    <n v="59"/>
    <m/>
    <n v="1"/>
    <n v="3"/>
    <x v="1"/>
    <n v="3"/>
    <n v="45"/>
    <n v="9"/>
    <m/>
    <m/>
    <n v="3.1"/>
    <m/>
    <n v="100"/>
    <s v=""/>
    <n v="-100"/>
    <x v="0"/>
    <s v="G&lt;6-Dist&gt;=1700"/>
    <s v="B"/>
    <x v="2"/>
    <x v="3"/>
    <x v="2"/>
    <s v=""/>
    <n v="-100"/>
    <n v="2"/>
    <x v="3"/>
  </r>
  <r>
    <x v="194"/>
    <s v="Flem"/>
    <d v="1899-12-30T16:15:00"/>
    <x v="2"/>
    <n v="0"/>
    <n v="8"/>
    <n v="2000"/>
    <s v="Wfa"/>
    <s v="WFA"/>
    <n v="3000"/>
    <n v="7"/>
    <s v="Pride Of Jenni"/>
    <s v="L"/>
    <n v="3.4"/>
    <s v="Ciaron Maher"/>
    <s v="Declan Bates"/>
    <m/>
    <n v="7"/>
    <n v="57"/>
    <n v="57"/>
    <m/>
    <n v="2"/>
    <m/>
    <x v="2"/>
    <n v="3.6"/>
    <n v="40"/>
    <n v="9"/>
    <m/>
    <s v="2nd"/>
    <n v="4"/>
    <n v="1.45"/>
    <n v="100"/>
    <s v=""/>
    <n v="-100"/>
    <x v="0"/>
    <s v="G&lt;6-Dist&gt;=1700"/>
    <s v="B"/>
    <x v="2"/>
    <x v="3"/>
    <x v="2"/>
    <s v=""/>
    <n v="-100"/>
    <n v="2"/>
    <x v="2"/>
  </r>
  <r>
    <x v="194"/>
    <s v="ROSEHILL"/>
    <d v="1899-12-30T17:15:00"/>
    <x v="2"/>
    <n v="6"/>
    <n v="9"/>
    <n v="1500"/>
    <s v="Hcp"/>
    <m/>
    <n v="250"/>
    <n v="17"/>
    <s v="Another Wil"/>
    <s v="M"/>
    <n v="2.1"/>
    <s v="Ciaron Maher"/>
    <s v="Jamie Kah"/>
    <m/>
    <n v="4"/>
    <n v="53"/>
    <n v="53"/>
    <m/>
    <m/>
    <m/>
    <x v="2"/>
    <n v="3.1"/>
    <n v="20"/>
    <m/>
    <m/>
    <s v="WON"/>
    <n v="1.85"/>
    <n v="1.1000000000000001"/>
    <n v="100"/>
    <n v="185"/>
    <n v="85"/>
    <x v="1"/>
    <s v="G&lt;6-Dist&lt;1700"/>
    <s v="A"/>
    <x v="2"/>
    <x v="3"/>
    <x v="3"/>
    <n v="222"/>
    <n v="102"/>
    <m/>
    <x v="4"/>
  </r>
  <r>
    <x v="194"/>
    <s v="Flem"/>
    <d v="1899-12-30T17:35:00"/>
    <x v="2"/>
    <n v="0"/>
    <n v="10"/>
    <n v="1400"/>
    <s v="Hcp"/>
    <n v="84"/>
    <n v="150"/>
    <n v="2"/>
    <s v="Rheinberg"/>
    <s v="OPM"/>
    <n v="4.7"/>
    <s v="Team Hayes"/>
    <s v="Celine Gaudray (a1.5)"/>
    <n v="1.5"/>
    <n v="10"/>
    <n v="60"/>
    <n v="58.5"/>
    <m/>
    <m/>
    <m/>
    <x v="1"/>
    <m/>
    <m/>
    <n v="15"/>
    <m/>
    <m/>
    <n v="4.4000000000000004"/>
    <m/>
    <n v="100"/>
    <s v=""/>
    <n v="-100"/>
    <x v="0"/>
    <s v="G&lt;6-Dist&lt;1700"/>
    <s v="A"/>
    <x v="2"/>
    <x v="3"/>
    <x v="1"/>
    <s v=""/>
    <n v="-150"/>
    <m/>
    <x v="1"/>
  </r>
  <r>
    <x v="195"/>
    <s v="Cau"/>
    <d v="1899-12-30T16:15:00"/>
    <x v="3"/>
    <n v="0"/>
    <n v="8"/>
    <n v="1400"/>
    <s v="Hcp"/>
    <s v="No"/>
    <n v="200"/>
    <n v="5"/>
    <s v="Seonee"/>
    <s v="OP"/>
    <n v="5.8"/>
    <s v="Patrick Payne"/>
    <s v="Billy Egan"/>
    <m/>
    <n v="4"/>
    <n v="54"/>
    <n v="54"/>
    <m/>
    <n v="2"/>
    <n v="1"/>
    <x v="2"/>
    <n v="5"/>
    <n v="35"/>
    <n v="11"/>
    <m/>
    <s v="2nd"/>
    <n v="1.8"/>
    <m/>
    <n v="100"/>
    <s v=""/>
    <n v="-100"/>
    <x v="0"/>
    <s v="G&lt;6-Dist&lt;1700"/>
    <s v="A"/>
    <x v="3"/>
    <x v="3"/>
    <x v="1"/>
    <s v=""/>
    <n v="-150"/>
    <m/>
    <x v="8"/>
  </r>
  <r>
    <x v="195"/>
    <s v="Cau"/>
    <d v="1899-12-30T17:35:00"/>
    <x v="3"/>
    <n v="0"/>
    <n v="10"/>
    <n v="1600"/>
    <s v="Hcp"/>
    <n v="84"/>
    <n v="130"/>
    <n v="11"/>
    <s v="Regal Azmon"/>
    <s v="B"/>
    <n v="5.7"/>
    <s v="Phillip Stokes"/>
    <s v="Daniel Stackhouse"/>
    <m/>
    <n v="10"/>
    <n v="57"/>
    <n v="57"/>
    <m/>
    <n v="2"/>
    <m/>
    <x v="2"/>
    <n v="5.6"/>
    <n v="30"/>
    <n v="12"/>
    <m/>
    <s v="WON"/>
    <n v="5.5"/>
    <n v="2"/>
    <n v="100"/>
    <n v="550"/>
    <n v="450"/>
    <x v="0"/>
    <s v="G&lt;6-Dist&lt;1700"/>
    <s v="A"/>
    <x v="3"/>
    <x v="3"/>
    <x v="1"/>
    <n v="825"/>
    <n v="675"/>
    <m/>
    <x v="8"/>
  </r>
  <r>
    <x v="196"/>
    <s v="BEND"/>
    <d v="1899-12-30T15:35:00"/>
    <x v="2"/>
    <n v="0"/>
    <n v="7"/>
    <n v="1400"/>
    <s v="Mares"/>
    <s v="SW-M"/>
    <n v="150"/>
    <n v="10"/>
    <s v="Lady Jones"/>
    <s v="OPM"/>
    <n v="5"/>
    <s v="Stephen Brown"/>
    <s v="Ethan Brown"/>
    <m/>
    <n v="5"/>
    <n v="56"/>
    <n v="56"/>
    <m/>
    <n v="3"/>
    <m/>
    <x v="1"/>
    <n v="4.4000000000000004"/>
    <n v="45"/>
    <n v="13"/>
    <m/>
    <s v="WON"/>
    <n v="5"/>
    <n v="1.9"/>
    <n v="100"/>
    <n v="500"/>
    <n v="400"/>
    <x v="0"/>
    <s v="G&lt;6-Dist&lt;1700"/>
    <s v="A"/>
    <x v="3"/>
    <x v="3"/>
    <x v="0"/>
    <n v="1000"/>
    <n v="800"/>
    <m/>
    <x v="0"/>
  </r>
  <r>
    <x v="196"/>
    <s v="Randwick"/>
    <d v="1899-12-30T15:55:00"/>
    <x v="2"/>
    <n v="4"/>
    <n v="8"/>
    <n v="2000"/>
    <s v="Wfa"/>
    <m/>
    <n v="5000"/>
    <n v="7"/>
    <s v="Pride Of Jenni"/>
    <s v="OP"/>
    <n v="5"/>
    <s v="Ciaron Maher"/>
    <s v="Declan Bates"/>
    <m/>
    <n v="3"/>
    <n v="57"/>
    <n v="57"/>
    <m/>
    <n v="1"/>
    <n v="3"/>
    <x v="1"/>
    <n v="4.2"/>
    <n v="20"/>
    <m/>
    <m/>
    <s v="WON"/>
    <n v="7.5"/>
    <n v="1.7"/>
    <n v="100"/>
    <n v="750"/>
    <n v="650"/>
    <x v="1"/>
    <s v="G&lt;6-Dist&gt;=1700"/>
    <s v="B"/>
    <x v="3"/>
    <x v="3"/>
    <x v="2"/>
    <n v="750"/>
    <n v="650"/>
    <m/>
    <x v="5"/>
  </r>
  <r>
    <x v="196"/>
    <s v="BEND"/>
    <d v="1899-12-30T16:50:00"/>
    <x v="2"/>
    <n v="0"/>
    <n v="9"/>
    <n v="1600"/>
    <s v="Hcp"/>
    <s v="No"/>
    <n v="200"/>
    <n v="13"/>
    <s v="El Soleado"/>
    <s v="MOP"/>
    <n v="15.7"/>
    <s v="Robbie Laing"/>
    <s v="Patrick Moloney"/>
    <m/>
    <n v="12"/>
    <n v="54"/>
    <n v="54"/>
    <m/>
    <n v="3"/>
    <m/>
    <x v="2"/>
    <n v="5.5"/>
    <n v="30"/>
    <n v="16"/>
    <m/>
    <s v="WON"/>
    <n v="17"/>
    <n v="4.5999999999999996"/>
    <n v="100"/>
    <n v="1700"/>
    <n v="1600"/>
    <x v="0"/>
    <s v="G&lt;6-Dist&lt;1700"/>
    <s v="A"/>
    <x v="3"/>
    <x v="3"/>
    <x v="2"/>
    <n v="1700"/>
    <n v="1600"/>
    <m/>
    <x v="6"/>
  </r>
  <r>
    <x v="196"/>
    <s v="BEND"/>
    <d v="1899-12-30T17:25:00"/>
    <x v="2"/>
    <n v="0"/>
    <n v="10"/>
    <n v="1400"/>
    <s v="Hcp"/>
    <n v="130"/>
    <n v="130"/>
    <n v="15"/>
    <s v="Extratwo"/>
    <s v="OP"/>
    <n v="3.9"/>
    <s v="Ciaron Maher"/>
    <s v="Harry Coffey"/>
    <m/>
    <n v="4"/>
    <n v="55.5"/>
    <n v="55.5"/>
    <m/>
    <n v="1"/>
    <m/>
    <x v="1"/>
    <n v="4.2"/>
    <n v="40"/>
    <n v="12"/>
    <m/>
    <s v="2nd"/>
    <n v="3.8"/>
    <n v="1.8"/>
    <n v="100"/>
    <s v=""/>
    <n v="-100"/>
    <x v="0"/>
    <s v="G&lt;6-Dist&lt;1700"/>
    <s v="A"/>
    <x v="3"/>
    <x v="3"/>
    <x v="1"/>
    <s v=""/>
    <n v="-150"/>
    <m/>
    <x v="1"/>
  </r>
  <r>
    <x v="197"/>
    <s v="Morn"/>
    <d v="1899-12-30T14:05:00"/>
    <x v="2"/>
    <n v="0"/>
    <n v="5"/>
    <n v="1200"/>
    <s v="Hcp"/>
    <n v="78"/>
    <n v="130"/>
    <n v="6"/>
    <s v="End Assembly"/>
    <s v="OPL"/>
    <n v="3.3"/>
    <s v="Peter G Moody "/>
    <s v="Luke Nolen"/>
    <m/>
    <n v="3"/>
    <n v="60"/>
    <n v="60"/>
    <m/>
    <n v="3"/>
    <n v="1"/>
    <x v="1"/>
    <n v="4.2"/>
    <n v="40"/>
    <n v="12"/>
    <m/>
    <m/>
    <n v="3.4"/>
    <m/>
    <n v="100"/>
    <s v=""/>
    <n v="-100"/>
    <x v="0"/>
    <s v="G&lt;6-Dist&lt;1700"/>
    <s v="A"/>
    <x v="3"/>
    <x v="3"/>
    <x v="1"/>
    <s v=""/>
    <n v="-150"/>
    <n v="2"/>
    <x v="1"/>
  </r>
  <r>
    <x v="197"/>
    <s v="Morn"/>
    <d v="1899-12-30T14:05:00"/>
    <x v="2"/>
    <n v="0"/>
    <n v="5"/>
    <n v="1200"/>
    <s v="Hcp"/>
    <n v="78"/>
    <n v="130"/>
    <n v="9"/>
    <s v="Talbragar"/>
    <s v="MOP"/>
    <n v="7.9"/>
    <s v="Julius Sandhu"/>
    <s v="Jamie Mott"/>
    <m/>
    <n v="11"/>
    <n v="59"/>
    <n v="59"/>
    <m/>
    <n v="4"/>
    <m/>
    <x v="2"/>
    <n v="4.8"/>
    <n v="35"/>
    <n v="12"/>
    <m/>
    <s v="WON"/>
    <n v="7"/>
    <n v="2.1"/>
    <n v="100"/>
    <n v="700"/>
    <n v="600"/>
    <x v="0"/>
    <s v="G&lt;6-Dist&lt;1700"/>
    <s v="A"/>
    <x v="3"/>
    <x v="3"/>
    <x v="2"/>
    <n v="700"/>
    <n v="600"/>
    <n v="2"/>
    <x v="6"/>
  </r>
  <r>
    <x v="197"/>
    <s v="Morn"/>
    <d v="1899-12-30T14:40:00"/>
    <x v="2"/>
    <n v="0"/>
    <n v="6"/>
    <n v="1600"/>
    <s v="3yoSW"/>
    <s v="3yo"/>
    <n v="150"/>
    <n v="5"/>
    <s v="Riproar"/>
    <s v="M"/>
    <n v="2.9"/>
    <s v="Andrew Forsman"/>
    <s v="Harry Coffey"/>
    <m/>
    <n v="5"/>
    <n v="57"/>
    <n v="57"/>
    <m/>
    <m/>
    <m/>
    <x v="1"/>
    <m/>
    <m/>
    <n v="11"/>
    <m/>
    <m/>
    <n v="3.2"/>
    <m/>
    <n v="100"/>
    <s v=""/>
    <n v="-100"/>
    <x v="0"/>
    <s v="G&lt;6-Dist&lt;1700"/>
    <s v="A"/>
    <x v="3"/>
    <x v="3"/>
    <x v="2"/>
    <s v=""/>
    <n v="-100"/>
    <m/>
    <x v="4"/>
  </r>
  <r>
    <x v="197"/>
    <s v="Randwick"/>
    <d v="1899-12-30T15:40:00"/>
    <x v="2"/>
    <n v="7"/>
    <n v="8"/>
    <n v="1400"/>
    <s v="Hcp"/>
    <n v="88"/>
    <n v="160"/>
    <n v="10"/>
    <s v="Sunshine In Paris"/>
    <s v="M"/>
    <n v="4.9000000000000004"/>
    <s v="Annabel Neasham"/>
    <s v="Ryan Maloney"/>
    <m/>
    <n v="2"/>
    <n v="57"/>
    <n v="57"/>
    <m/>
    <m/>
    <n v="2"/>
    <x v="1"/>
    <n v="3.1"/>
    <n v="30"/>
    <m/>
    <m/>
    <m/>
    <n v="5.5"/>
    <m/>
    <n v="100"/>
    <s v=""/>
    <n v="-100"/>
    <x v="1"/>
    <s v="G&lt;6-Dist&lt;1700"/>
    <s v="A"/>
    <x v="3"/>
    <x v="3"/>
    <x v="2"/>
    <s v=""/>
    <n v="-100"/>
    <m/>
    <x v="2"/>
  </r>
  <r>
    <x v="197"/>
    <s v="Morn"/>
    <d v="1899-12-30T16:00:00"/>
    <x v="2"/>
    <n v="0"/>
    <n v="8"/>
    <n v="2400"/>
    <s v="Hcp"/>
    <s v="No"/>
    <n v="300"/>
    <n v="4"/>
    <s v="First Immortal"/>
    <s v="MOP"/>
    <n v="4.3"/>
    <s v="Mark  Kavanagh"/>
    <s v="Luke Currie"/>
    <m/>
    <n v="11"/>
    <n v="59"/>
    <n v="59"/>
    <m/>
    <n v="3"/>
    <n v="4"/>
    <x v="1"/>
    <n v="5"/>
    <n v="35"/>
    <n v="12"/>
    <m/>
    <m/>
    <n v="6"/>
    <m/>
    <n v="100"/>
    <s v=""/>
    <n v="-100"/>
    <x v="0"/>
    <s v="G&lt;6-Dist&gt;=1700"/>
    <s v="B"/>
    <x v="3"/>
    <x v="3"/>
    <x v="2"/>
    <s v=""/>
    <n v="-100"/>
    <m/>
    <x v="2"/>
  </r>
  <r>
    <x v="197"/>
    <s v="Morn"/>
    <d v="1899-12-30T17:10:00"/>
    <x v="2"/>
    <n v="0"/>
    <n v="10"/>
    <n v="1600"/>
    <s v="Hcp"/>
    <n v="84"/>
    <n v="130"/>
    <n v="4"/>
    <s v="Dashing"/>
    <s v="OP"/>
    <n v="3.5"/>
    <s v="Aaron Purcell"/>
    <s v="Sheridan Clarke (a3)"/>
    <n v="3"/>
    <n v="7"/>
    <n v="59.5"/>
    <n v="56.5"/>
    <m/>
    <n v="1"/>
    <n v="3"/>
    <x v="1"/>
    <n v="4"/>
    <n v="45"/>
    <n v="12"/>
    <m/>
    <m/>
    <n v="3.5"/>
    <m/>
    <n v="100"/>
    <s v=""/>
    <n v="-100"/>
    <x v="0"/>
    <s v="G&lt;6-Dist&lt;1700"/>
    <s v="A"/>
    <x v="3"/>
    <x v="3"/>
    <x v="4"/>
    <s v=""/>
    <n v="-140"/>
    <n v="2"/>
    <x v="2"/>
  </r>
  <r>
    <x v="197"/>
    <s v="Morn"/>
    <d v="1899-12-30T17:10:00"/>
    <x v="2"/>
    <n v="0"/>
    <n v="10"/>
    <n v="1600"/>
    <s v="Hcp"/>
    <n v="84"/>
    <n v="130"/>
    <n v="8"/>
    <s v="Frigid"/>
    <s v="OPL"/>
    <n v="3.5"/>
    <s v="John Leek (Jnr)"/>
    <s v="Daniel Stackhouse"/>
    <m/>
    <n v="5"/>
    <n v="56"/>
    <n v="56"/>
    <m/>
    <n v="2"/>
    <n v="4"/>
    <x v="2"/>
    <n v="4.5999999999999996"/>
    <n v="40"/>
    <n v="12"/>
    <m/>
    <s v="WON"/>
    <n v="3.4"/>
    <n v="1.3"/>
    <n v="100"/>
    <n v="340"/>
    <n v="240"/>
    <x v="0"/>
    <s v="G&lt;6-Dist&lt;1700"/>
    <s v="A"/>
    <x v="3"/>
    <x v="3"/>
    <x v="1"/>
    <n v="510"/>
    <n v="360"/>
    <n v="2"/>
    <x v="5"/>
  </r>
  <r>
    <x v="198"/>
    <s v="ROSEHILL"/>
    <d v="1899-12-30T12:40:00"/>
    <x v="2"/>
    <n v="0"/>
    <n v="3"/>
    <n v="1500"/>
    <s v="Hcp"/>
    <n v="78"/>
    <n v="160"/>
    <n v="1"/>
    <s v="Ruby Flyer"/>
    <s v="M"/>
    <n v="5.7"/>
    <s v="Brad Widdup"/>
    <s v="Jett Stanley (a2)"/>
    <n v="2"/>
    <n v="5"/>
    <n v="62"/>
    <n v="60"/>
    <m/>
    <n v="1"/>
    <n v="2"/>
    <x v="1"/>
    <n v="2.9"/>
    <n v="20"/>
    <m/>
    <m/>
    <s v="2nd"/>
    <n v="6"/>
    <n v="1.9"/>
    <n v="100"/>
    <s v=""/>
    <n v="-100"/>
    <x v="1"/>
    <s v="G&lt;6-Dist&lt;1700"/>
    <s v="A"/>
    <x v="3"/>
    <x v="3"/>
    <x v="2"/>
    <s v=""/>
    <n v="-100"/>
    <m/>
    <x v="5"/>
  </r>
  <r>
    <x v="198"/>
    <s v="Cau"/>
    <d v="1899-12-30T12:55:00"/>
    <x v="2"/>
    <n v="4"/>
    <n v="3"/>
    <n v="1600"/>
    <s v="Hcp"/>
    <s v="SW"/>
    <n v="175"/>
    <n v="3"/>
    <s v="Barbie'S Fox"/>
    <s v="B"/>
    <n v="4.3"/>
    <s v="Team Hayes"/>
    <s v="Matthew Cartwright"/>
    <m/>
    <n v="4"/>
    <n v="57"/>
    <n v="57"/>
    <m/>
    <n v="3"/>
    <n v="3"/>
    <x v="1"/>
    <n v="4.2"/>
    <n v="45"/>
    <n v="8"/>
    <m/>
    <s v="3rd"/>
    <n v="4.8"/>
    <n v="1.8"/>
    <n v="100"/>
    <s v=""/>
    <n v="-100"/>
    <x v="0"/>
    <s v="G&lt;6-Dist&lt;1700"/>
    <s v="A"/>
    <x v="3"/>
    <x v="3"/>
    <x v="1"/>
    <s v=""/>
    <n v="-150"/>
    <n v="2"/>
    <x v="1"/>
  </r>
  <r>
    <x v="198"/>
    <s v="Cau"/>
    <d v="1899-12-30T12:55:00"/>
    <x v="2"/>
    <n v="4"/>
    <n v="3"/>
    <n v="1600"/>
    <s v="Hcp"/>
    <s v="SW"/>
    <n v="175"/>
    <n v="1"/>
    <s v="Pounding"/>
    <s v="M"/>
    <n v="2.2999999999999998"/>
    <s v="Peter G Moody "/>
    <s v="Luke Nolen"/>
    <m/>
    <n v="8"/>
    <n v="60"/>
    <n v="60"/>
    <m/>
    <n v="1"/>
    <n v="1"/>
    <x v="2"/>
    <n v="4.5999999999999996"/>
    <n v="40"/>
    <n v="8"/>
    <m/>
    <m/>
    <n v="2.6"/>
    <m/>
    <n v="100"/>
    <s v=""/>
    <n v="-100"/>
    <x v="0"/>
    <s v="G&lt;6-Dist&lt;1700"/>
    <s v="A"/>
    <x v="3"/>
    <x v="3"/>
    <x v="4"/>
    <s v=""/>
    <n v="-140"/>
    <n v="2"/>
    <x v="4"/>
  </r>
  <r>
    <x v="198"/>
    <s v="Cau"/>
    <d v="1899-12-30T13:30:00"/>
    <x v="2"/>
    <n v="4"/>
    <n v="4"/>
    <n v="1400"/>
    <s v="Mares"/>
    <s v="SW-M"/>
    <n v="175"/>
    <n v="5"/>
    <s v="Fire Of Etna"/>
    <s v="OPM"/>
    <n v="8.4"/>
    <s v="Anthony  Freedman"/>
    <s v="Declan Bates"/>
    <m/>
    <n v="10"/>
    <n v="58"/>
    <n v="58"/>
    <m/>
    <n v="2"/>
    <n v="5"/>
    <x v="2"/>
    <n v="5.4"/>
    <n v="30"/>
    <n v="10"/>
    <m/>
    <m/>
    <n v="7"/>
    <m/>
    <n v="100"/>
    <s v=""/>
    <n v="-100"/>
    <x v="0"/>
    <s v="G&lt;6-Dist&lt;1700"/>
    <s v="A"/>
    <x v="3"/>
    <x v="3"/>
    <x v="2"/>
    <s v=""/>
    <n v="-100"/>
    <m/>
    <x v="6"/>
  </r>
  <r>
    <x v="198"/>
    <s v="ROSEHILL"/>
    <d v="1899-12-30T13:50:00"/>
    <x v="2"/>
    <n v="0"/>
    <n v="5"/>
    <n v="1300"/>
    <s v="Mares"/>
    <n v="78"/>
    <n v="160"/>
    <n v="12"/>
    <s v="Stormy Witness"/>
    <s v="M"/>
    <n v="7.7"/>
    <s v="Danny Williams"/>
    <s v="Reece Jones"/>
    <m/>
    <n v="5"/>
    <n v="52"/>
    <n v="52"/>
    <m/>
    <m/>
    <n v="3"/>
    <x v="1"/>
    <n v="4"/>
    <n v="20"/>
    <m/>
    <m/>
    <m/>
    <n v="8"/>
    <m/>
    <n v="100"/>
    <s v=""/>
    <n v="-100"/>
    <x v="1"/>
    <s v="G&lt;6-Dist&lt;1700"/>
    <s v="A"/>
    <x v="3"/>
    <x v="3"/>
    <x v="2"/>
    <s v=""/>
    <n v="-100"/>
    <m/>
    <x v="5"/>
  </r>
  <r>
    <x v="198"/>
    <s v="Cau"/>
    <d v="1899-12-30T14:05:00"/>
    <x v="2"/>
    <n v="4"/>
    <n v="5"/>
    <n v="2000"/>
    <s v="Hcp"/>
    <s v="SW"/>
    <n v="175"/>
    <n v="4"/>
    <s v="Berkeley Square"/>
    <s v="BM"/>
    <n v="2.1"/>
    <s v="Dan O'Sullivan"/>
    <s v="Luke Currie"/>
    <m/>
    <n v="5"/>
    <n v="57"/>
    <n v="57"/>
    <m/>
    <n v="2"/>
    <n v="4"/>
    <x v="1"/>
    <n v="2.8"/>
    <n v="50"/>
    <n v="8"/>
    <m/>
    <s v="WON"/>
    <n v="2.7"/>
    <n v="1.3"/>
    <n v="100"/>
    <n v="270"/>
    <n v="170"/>
    <x v="0"/>
    <s v="G&lt;6-Dist&gt;=1700"/>
    <s v="B"/>
    <x v="3"/>
    <x v="3"/>
    <x v="4"/>
    <n v="378"/>
    <n v="238"/>
    <n v="2"/>
    <x v="4"/>
  </r>
  <r>
    <x v="198"/>
    <s v="Cau"/>
    <d v="1899-12-30T14:05:00"/>
    <x v="2"/>
    <n v="4"/>
    <n v="5"/>
    <n v="2000"/>
    <s v="Hcp"/>
    <s v="SW"/>
    <n v="175"/>
    <n v="2"/>
    <s v="Magnaspin"/>
    <s v="OP"/>
    <n v="6.5"/>
    <s v="Leon  Corstens"/>
    <s v="Declan Bates"/>
    <m/>
    <n v="8"/>
    <n v="59"/>
    <n v="59"/>
    <m/>
    <n v="1"/>
    <n v="1"/>
    <x v="2"/>
    <n v="4.5999999999999996"/>
    <n v="35"/>
    <n v="8"/>
    <m/>
    <m/>
    <n v="10"/>
    <m/>
    <n v="100"/>
    <s v=""/>
    <n v="-100"/>
    <x v="0"/>
    <s v="G&lt;6-Dist&gt;=1700"/>
    <s v="B"/>
    <x v="3"/>
    <x v="3"/>
    <x v="2"/>
    <s v=""/>
    <n v="-100"/>
    <n v="2"/>
    <x v="6"/>
  </r>
  <r>
    <x v="198"/>
    <s v="Cau"/>
    <d v="1899-12-30T14:40:00"/>
    <x v="2"/>
    <n v="4"/>
    <n v="6"/>
    <n v="1600"/>
    <s v="3yoSW"/>
    <s v="3yo"/>
    <n v="500"/>
    <n v="6"/>
    <s v="Elphinstone"/>
    <s v="OP"/>
    <n v="3"/>
    <s v="Tony  McEvoy"/>
    <s v="Luke Currie"/>
    <m/>
    <n v="4"/>
    <n v="56"/>
    <n v="56"/>
    <m/>
    <m/>
    <m/>
    <x v="1"/>
    <m/>
    <m/>
    <n v="12"/>
    <m/>
    <s v="WON"/>
    <n v="3.4"/>
    <n v="1.4"/>
    <n v="100"/>
    <n v="340"/>
    <n v="240"/>
    <x v="0"/>
    <s v="G&lt;6-Dist&lt;1700"/>
    <s v="A"/>
    <x v="3"/>
    <x v="3"/>
    <x v="2"/>
    <n v="340"/>
    <n v="240"/>
    <m/>
    <x v="4"/>
  </r>
  <r>
    <x v="198"/>
    <s v="ROSEHILL"/>
    <d v="1899-12-30T15:00:00"/>
    <x v="2"/>
    <n v="0"/>
    <n v="7"/>
    <n v="1100"/>
    <s v="Hcp"/>
    <n v="94"/>
    <n v="160"/>
    <n v="15"/>
    <s v="Kazou"/>
    <s v="OP"/>
    <n v="3.6"/>
    <s v="Chris Waller"/>
    <s v="Jay Ford"/>
    <m/>
    <n v="10"/>
    <n v="52.5"/>
    <n v="52.5"/>
    <m/>
    <n v="5"/>
    <n v="3"/>
    <x v="1"/>
    <n v="4.8"/>
    <n v="20"/>
    <n v="100"/>
    <m/>
    <s v="3rd"/>
    <n v="4.5999999999999996"/>
    <n v="1.8"/>
    <n v="100"/>
    <s v=""/>
    <n v="-100"/>
    <x v="1"/>
    <s v="G&lt;6-Dist&lt;1700"/>
    <s v="A"/>
    <x v="3"/>
    <x v="3"/>
    <x v="1"/>
    <s v=""/>
    <n v="-150"/>
    <m/>
    <x v="1"/>
  </r>
  <r>
    <x v="198"/>
    <s v="Cau"/>
    <d v="1899-12-30T15:15:00"/>
    <x v="2"/>
    <n v="4"/>
    <n v="7"/>
    <n v="1200"/>
    <s v="Hcp"/>
    <s v="SW"/>
    <n v="175"/>
    <n v="1"/>
    <s v="Jigsaw"/>
    <s v="OP"/>
    <n v="4.9000000000000004"/>
    <s v="Cindy Alderson"/>
    <s v="Ethan Brown"/>
    <m/>
    <n v="8"/>
    <n v="61"/>
    <n v="61"/>
    <m/>
    <n v="3"/>
    <n v="1"/>
    <x v="0"/>
    <n v="5.5"/>
    <n v="30"/>
    <n v="9"/>
    <m/>
    <s v="3rd"/>
    <n v="8"/>
    <m/>
    <n v="100"/>
    <s v=""/>
    <n v="-100"/>
    <x v="0"/>
    <s v="G&lt;6-Dist&lt;1700"/>
    <s v="A"/>
    <x v="3"/>
    <x v="3"/>
    <x v="2"/>
    <s v=""/>
    <n v="-100"/>
    <m/>
    <x v="2"/>
  </r>
  <r>
    <x v="198"/>
    <s v="ROSEHILL"/>
    <d v="1899-12-30T16:15:00"/>
    <x v="2"/>
    <n v="0"/>
    <n v="9"/>
    <n v="1800"/>
    <s v="Hcp"/>
    <n v="94"/>
    <n v="160"/>
    <n v="3"/>
    <s v="Let'Srollthedice"/>
    <s v="M"/>
    <n v="8.6999999999999993"/>
    <s v="Danny O'Brien"/>
    <s v="Nash Rawiller"/>
    <m/>
    <n v="3"/>
    <n v="58"/>
    <n v="58"/>
    <m/>
    <n v="1"/>
    <n v="3"/>
    <x v="1"/>
    <n v="3"/>
    <n v="30"/>
    <m/>
    <m/>
    <s v="WON"/>
    <n v="10.7"/>
    <n v="3.3"/>
    <n v="100"/>
    <n v="1070"/>
    <n v="970"/>
    <x v="1"/>
    <s v="G&lt;6-Dist&gt;=1700"/>
    <s v="B"/>
    <x v="3"/>
    <x v="3"/>
    <x v="2"/>
    <n v="1070"/>
    <n v="970"/>
    <m/>
    <x v="5"/>
  </r>
  <r>
    <x v="199"/>
    <s v="Hawkesbury"/>
    <d v="1899-12-30T11:55:00"/>
    <x v="4"/>
    <n v="0"/>
    <n v="2"/>
    <n v="1500"/>
    <s v="Hcp"/>
    <n v="72"/>
    <n v="120"/>
    <n v="6"/>
    <s v="Putt For Dough"/>
    <s v="M"/>
    <n v="4.7"/>
    <s v="Mick Attard"/>
    <s v="Tom Sherry"/>
    <m/>
    <n v="1"/>
    <n v="59"/>
    <n v="59"/>
    <m/>
    <n v="3"/>
    <m/>
    <x v="1"/>
    <n v="4.0999999999999996"/>
    <n v="20"/>
    <m/>
    <m/>
    <m/>
    <n v="7"/>
    <m/>
    <n v="100"/>
    <s v=""/>
    <n v="-100"/>
    <x v="1"/>
    <s v="G&gt;=6-Dist&lt;1700"/>
    <s v="C"/>
    <x v="4"/>
    <x v="3"/>
    <x v="2"/>
    <s v=""/>
    <n v="-100"/>
    <m/>
    <x v="3"/>
  </r>
  <r>
    <x v="199"/>
    <s v="Hawkesbury"/>
    <d v="1899-12-30T14:15:00"/>
    <x v="4"/>
    <n v="0"/>
    <n v="6"/>
    <n v="1300"/>
    <s v="Mares"/>
    <s v="SW"/>
    <n v="250"/>
    <n v="5"/>
    <s v="Shadows Of Love"/>
    <s v="OP"/>
    <n v="2.5"/>
    <s v="Kim Waugh"/>
    <s v="Tim Clark"/>
    <m/>
    <n v="4"/>
    <n v="56"/>
    <n v="56"/>
    <m/>
    <n v="1"/>
    <n v="2"/>
    <x v="1"/>
    <n v="2"/>
    <n v="30"/>
    <m/>
    <m/>
    <s v="3rd"/>
    <n v="2.6"/>
    <n v="1.3"/>
    <n v="100"/>
    <s v=""/>
    <n v="-100"/>
    <x v="1"/>
    <s v="G&gt;=6-Dist&lt;1700"/>
    <s v="C"/>
    <x v="4"/>
    <x v="3"/>
    <x v="1"/>
    <s v=""/>
    <n v="-150"/>
    <m/>
    <x v="2"/>
  </r>
  <r>
    <x v="199"/>
    <s v="Cau"/>
    <d v="1899-12-30T14:30:00"/>
    <x v="2"/>
    <n v="8"/>
    <n v="6"/>
    <n v="1400"/>
    <s v="3yo"/>
    <s v="3yo"/>
    <n v="150"/>
    <n v="8"/>
    <s v="Some People Callme"/>
    <s v="LOP"/>
    <n v="5"/>
    <s v="Ciaron Maher"/>
    <s v="Declan Bates"/>
    <m/>
    <n v="1"/>
    <n v="54"/>
    <n v="54"/>
    <m/>
    <m/>
    <m/>
    <x v="1"/>
    <m/>
    <m/>
    <n v="8"/>
    <m/>
    <m/>
    <n v="5"/>
    <m/>
    <n v="100"/>
    <s v=""/>
    <n v="-100"/>
    <x v="0"/>
    <s v="G&lt;6-Dist&lt;1700"/>
    <s v="A"/>
    <x v="4"/>
    <x v="3"/>
    <x v="2"/>
    <s v=""/>
    <n v="-100"/>
    <m/>
    <x v="3"/>
  </r>
  <r>
    <x v="199"/>
    <s v="Cau"/>
    <d v="1899-12-30T15:05:00"/>
    <x v="2"/>
    <n v="8"/>
    <n v="7"/>
    <n v="1600"/>
    <s v="Hcp"/>
    <n v="100"/>
    <n v="150"/>
    <n v="3"/>
    <s v="Here To Shock"/>
    <s v="L"/>
    <n v="3.2"/>
    <s v="Team Hayes"/>
    <s v="Celine Gaudray (a1.5)"/>
    <n v="1.5"/>
    <n v="3"/>
    <n v="61"/>
    <n v="59.5"/>
    <m/>
    <n v="2"/>
    <n v="4"/>
    <x v="2"/>
    <n v="4.5999999999999996"/>
    <n v="40"/>
    <n v="8"/>
    <m/>
    <s v="2nd"/>
    <n v="3.8"/>
    <n v="1.4"/>
    <n v="100"/>
    <s v=""/>
    <n v="-100"/>
    <x v="0"/>
    <s v="G&lt;6-Dist&lt;1700"/>
    <s v="A"/>
    <x v="4"/>
    <x v="3"/>
    <x v="1"/>
    <s v=""/>
    <n v="-150"/>
    <m/>
    <x v="5"/>
  </r>
  <r>
    <x v="199"/>
    <s v="Hawkesbury"/>
    <d v="1899-12-30T16:05:00"/>
    <x v="4"/>
    <n v="0"/>
    <n v="9"/>
    <n v="1400"/>
    <s v="Hcp"/>
    <n v="88"/>
    <n v="160"/>
    <n v="17"/>
    <s v="Fall For Cindy"/>
    <s v="M"/>
    <n v="4.0999999999999996"/>
    <s v="John O'Shea"/>
    <s v="Jett Stanley (a2)"/>
    <n v="2"/>
    <n v="4"/>
    <n v="52.5"/>
    <n v="50.5"/>
    <m/>
    <n v="4"/>
    <m/>
    <x v="1"/>
    <n v="3.3"/>
    <n v="30"/>
    <m/>
    <m/>
    <s v="WON"/>
    <n v="2.4"/>
    <n v="1.7"/>
    <n v="100"/>
    <n v="240"/>
    <n v="140"/>
    <x v="1"/>
    <s v="G&gt;=6-Dist&lt;1700"/>
    <s v="C"/>
    <x v="4"/>
    <x v="3"/>
    <x v="2"/>
    <n v="240"/>
    <n v="140"/>
    <m/>
    <x v="2"/>
  </r>
  <r>
    <x v="199"/>
    <s v="Cau"/>
    <d v="1899-12-30T16:20:00"/>
    <x v="2"/>
    <n v="8"/>
    <n v="9"/>
    <n v="2000"/>
    <s v="Hcp"/>
    <n v="100"/>
    <n v="130"/>
    <n v="1"/>
    <s v="Berkeley Square"/>
    <s v="OPM"/>
    <n v="2.2999999999999998"/>
    <s v="Dan O'Sullivan"/>
    <s v="Luke Currie"/>
    <m/>
    <n v="1"/>
    <n v="58.5"/>
    <n v="58.5"/>
    <m/>
    <n v="1"/>
    <n v="4"/>
    <x v="1"/>
    <n v="2.8"/>
    <n v="50"/>
    <n v="7"/>
    <m/>
    <s v="2nd"/>
    <n v="2.9"/>
    <n v="1.6"/>
    <n v="100"/>
    <s v=""/>
    <n v="-100"/>
    <x v="0"/>
    <s v="G&lt;6-Dist&gt;=1700"/>
    <s v="B"/>
    <x v="4"/>
    <x v="3"/>
    <x v="2"/>
    <s v=""/>
    <n v="-100"/>
    <m/>
    <x v="3"/>
  </r>
  <r>
    <x v="199"/>
    <s v="Hawkesbury"/>
    <d v="1899-12-30T16:45:00"/>
    <x v="4"/>
    <n v="0"/>
    <n v="10"/>
    <n v="1100"/>
    <s v="Hcp"/>
    <n v="78"/>
    <n v="160"/>
    <n v="11"/>
    <s v="Chilli Filly"/>
    <s v="OP"/>
    <n v="3.4"/>
    <s v="Kris Lees"/>
    <s v="Dylan Gibbons (a0)"/>
    <m/>
    <n v="1"/>
    <n v="53.5"/>
    <n v="53.5"/>
    <m/>
    <n v="2"/>
    <n v="3"/>
    <x v="1"/>
    <n v="3.5"/>
    <n v="30"/>
    <m/>
    <m/>
    <m/>
    <n v="4"/>
    <m/>
    <n v="100"/>
    <s v=""/>
    <n v="-100"/>
    <x v="1"/>
    <s v="G&gt;=6-Dist&lt;1700"/>
    <s v="C"/>
    <x v="4"/>
    <x v="3"/>
    <x v="1"/>
    <s v=""/>
    <n v="-150"/>
    <m/>
    <x v="1"/>
  </r>
  <r>
    <x v="200"/>
    <s v="Cau"/>
    <d v="1899-12-30T12:40:00"/>
    <x v="3"/>
    <n v="0"/>
    <n v="3"/>
    <n v="1400"/>
    <s v="Mares"/>
    <n v="78"/>
    <n v="130"/>
    <n v="7"/>
    <s v="Brazen Lady"/>
    <s v="OPM"/>
    <n v="5"/>
    <s v="Mathew Ellerton"/>
    <s v="Joe Bowditch"/>
    <m/>
    <n v="3"/>
    <n v="57.5"/>
    <n v="57.5"/>
    <m/>
    <n v="2"/>
    <n v="3"/>
    <x v="1"/>
    <n v="4.8"/>
    <n v="35"/>
    <n v="10"/>
    <m/>
    <s v="3rd"/>
    <n v="5"/>
    <n v="1.7"/>
    <n v="100"/>
    <s v=""/>
    <n v="-100"/>
    <x v="0"/>
    <s v="G&lt;6-Dist&lt;1700"/>
    <s v="A"/>
    <x v="4"/>
    <x v="3"/>
    <x v="0"/>
    <s v=""/>
    <n v="-200"/>
    <m/>
    <x v="0"/>
  </r>
  <r>
    <x v="200"/>
    <s v="Newcastle"/>
    <d v="1899-12-30T14:45:00"/>
    <x v="5"/>
    <n v="0"/>
    <n v="7"/>
    <n v="1200"/>
    <s v="Hcp"/>
    <m/>
    <n v="250"/>
    <n v="14"/>
    <s v="Wategos"/>
    <s v="M"/>
    <n v="5.3"/>
    <s v="Bjorn Baker"/>
    <s v="Ben Looker"/>
    <m/>
    <n v="9"/>
    <n v="53"/>
    <n v="53"/>
    <m/>
    <m/>
    <m/>
    <x v="1"/>
    <n v="3.7"/>
    <n v="20"/>
    <m/>
    <m/>
    <m/>
    <n v="5.5"/>
    <m/>
    <n v="100"/>
    <s v=""/>
    <n v="-100"/>
    <x v="1"/>
    <s v="G&gt;=6-Dist&lt;1700"/>
    <s v="C"/>
    <x v="4"/>
    <x v="3"/>
    <x v="2"/>
    <s v=""/>
    <n v="-100"/>
    <m/>
    <x v="5"/>
  </r>
  <r>
    <x v="200"/>
    <s v="Newcastle"/>
    <d v="1899-12-30T15:20:00"/>
    <x v="5"/>
    <n v="0"/>
    <n v="8"/>
    <n v="1600"/>
    <s v="Hcp"/>
    <m/>
    <n v="500"/>
    <n v="9"/>
    <s v="Tavi Time"/>
    <s v="M"/>
    <n v="2.5"/>
    <s v="Kris Lees"/>
    <s v="Dylan Gibbons (a0)"/>
    <m/>
    <n v="5"/>
    <n v="53"/>
    <n v="53"/>
    <m/>
    <n v="2"/>
    <m/>
    <x v="1"/>
    <n v="2.2999999999999998"/>
    <n v="30"/>
    <m/>
    <m/>
    <m/>
    <n v="2.1"/>
    <m/>
    <n v="100"/>
    <s v=""/>
    <n v="-100"/>
    <x v="1"/>
    <s v="G&gt;=6-Dist&lt;1700"/>
    <s v="C"/>
    <x v="4"/>
    <x v="3"/>
    <x v="1"/>
    <s v=""/>
    <n v="-150"/>
    <m/>
    <x v="2"/>
  </r>
  <r>
    <x v="200"/>
    <s v="Cau"/>
    <d v="1899-12-30T15:40:00"/>
    <x v="3"/>
    <n v="0"/>
    <n v="8"/>
    <n v="1400"/>
    <s v="Hcp"/>
    <n v="100"/>
    <n v="150"/>
    <n v="2"/>
    <s v="King Magnus"/>
    <s v="OPM"/>
    <n v="4.9000000000000004"/>
    <s v="Robbie Griffiths "/>
    <s v="Ryan Houston (a3)"/>
    <n v="3"/>
    <n v="4"/>
    <n v="62"/>
    <n v="59"/>
    <m/>
    <n v="1"/>
    <m/>
    <x v="1"/>
    <n v="4"/>
    <n v="45"/>
    <n v="11"/>
    <m/>
    <m/>
    <n v="5"/>
    <m/>
    <n v="100"/>
    <s v=""/>
    <n v="-100"/>
    <x v="0"/>
    <s v="G&lt;6-Dist&lt;1700"/>
    <s v="A"/>
    <x v="4"/>
    <x v="3"/>
    <x v="4"/>
    <s v=""/>
    <n v="-140"/>
    <n v="2"/>
    <x v="2"/>
  </r>
  <r>
    <x v="200"/>
    <s v="Cau"/>
    <d v="1899-12-30T15:40:00"/>
    <x v="3"/>
    <n v="0"/>
    <n v="8"/>
    <n v="1400"/>
    <s v="Hcp"/>
    <n v="100"/>
    <n v="150"/>
    <n v="1"/>
    <s v="Gentleman Roy"/>
    <s v="OP"/>
    <n v="6.2"/>
    <s v="Team Hayes"/>
    <s v="Celine Gaudray (a1.5)"/>
    <n v="1.5"/>
    <n v="10"/>
    <n v="62"/>
    <n v="60.5"/>
    <m/>
    <n v="3"/>
    <n v="1"/>
    <x v="2"/>
    <n v="4.8"/>
    <n v="35"/>
    <n v="11"/>
    <m/>
    <m/>
    <n v="9"/>
    <m/>
    <n v="100"/>
    <s v=""/>
    <n v="-100"/>
    <x v="0"/>
    <s v="G&lt;6-Dist&lt;1700"/>
    <s v="A"/>
    <x v="4"/>
    <x v="3"/>
    <x v="1"/>
    <s v=""/>
    <n v="-150"/>
    <n v="2"/>
    <x v="8"/>
  </r>
  <r>
    <x v="200"/>
    <s v="Cau"/>
    <d v="1899-12-30T16:15:00"/>
    <x v="3"/>
    <n v="0"/>
    <n v="9"/>
    <n v="1600"/>
    <s v="Hcp"/>
    <n v="84"/>
    <n v="130"/>
    <n v="6"/>
    <s v="Frigid"/>
    <s v="M"/>
    <n v="2.7"/>
    <s v="John Leek (Jnr)"/>
    <s v="Tatum Bull (a3)"/>
    <n v="3"/>
    <n v="5"/>
    <n v="58.5"/>
    <n v="55.5"/>
    <m/>
    <n v="1"/>
    <n v="3"/>
    <x v="2"/>
    <n v="5.2"/>
    <n v="35"/>
    <n v="11"/>
    <m/>
    <m/>
    <n v="2.5"/>
    <m/>
    <n v="100"/>
    <s v=""/>
    <n v="-100"/>
    <x v="0"/>
    <s v="G&lt;6-Dist&lt;1700"/>
    <s v="A"/>
    <x v="4"/>
    <x v="3"/>
    <x v="3"/>
    <s v=""/>
    <n v="-120"/>
    <m/>
    <x v="4"/>
  </r>
  <r>
    <x v="200"/>
    <s v="Newcastle"/>
    <d v="1899-12-30T16:40:00"/>
    <x v="5"/>
    <n v="0"/>
    <n v="10"/>
    <n v="1200"/>
    <s v="Hcp"/>
    <n v="78"/>
    <n v="120"/>
    <n v="8"/>
    <s v="Salisano"/>
    <s v="OP"/>
    <n v="7.3"/>
    <s v="Nathan Doyle"/>
    <s v="Koby Jennings"/>
    <m/>
    <n v="8"/>
    <n v="57.5"/>
    <n v="57.5"/>
    <m/>
    <n v="5"/>
    <m/>
    <x v="1"/>
    <n v="3.6"/>
    <n v="20"/>
    <m/>
    <m/>
    <m/>
    <n v="13"/>
    <m/>
    <n v="100"/>
    <s v=""/>
    <n v="-100"/>
    <x v="1"/>
    <s v="G&gt;=6-Dist&lt;1700"/>
    <s v="C"/>
    <x v="4"/>
    <x v="3"/>
    <x v="2"/>
    <s v=""/>
    <n v="-100"/>
    <m/>
    <x v="5"/>
  </r>
  <r>
    <x v="201"/>
    <s v="Scone"/>
    <d v="1899-12-30T15:10:00"/>
    <x v="3"/>
    <n v="3"/>
    <n v="8"/>
    <n v="1400"/>
    <s v="Mares"/>
    <m/>
    <n v="250"/>
    <n v="5"/>
    <s v="Shadows Of Love"/>
    <s v="OP"/>
    <n v="3.8"/>
    <s v="Kim Waugh"/>
    <s v="Tommy Berry"/>
    <m/>
    <n v="9"/>
    <n v="54.5"/>
    <n v="54.5"/>
    <m/>
    <n v="1"/>
    <n v="2"/>
    <x v="1"/>
    <n v="2.2000000000000002"/>
    <n v="30"/>
    <m/>
    <m/>
    <s v="3rd"/>
    <n v="4.2"/>
    <n v="1.8"/>
    <n v="100"/>
    <s v=""/>
    <n v="-100"/>
    <x v="1"/>
    <s v="G&lt;6-Dist&lt;1700"/>
    <s v="A"/>
    <x v="4"/>
    <x v="3"/>
    <x v="1"/>
    <s v=""/>
    <n v="-150"/>
    <m/>
    <x v="8"/>
  </r>
  <r>
    <x v="201"/>
    <s v="Scone"/>
    <d v="1899-12-30T15:50:00"/>
    <x v="3"/>
    <n v="3"/>
    <n v="9"/>
    <n v="1300"/>
    <s v="Hcp"/>
    <m/>
    <n v="200"/>
    <n v="14"/>
    <s v="Jimmysstar"/>
    <s v="M"/>
    <n v="3.5"/>
    <s v="Ciaron Maher"/>
    <s v="Ashley Morgan"/>
    <m/>
    <n v="10"/>
    <n v="53.5"/>
    <n v="53.5"/>
    <m/>
    <n v="5"/>
    <m/>
    <x v="1"/>
    <n v="2"/>
    <n v="20"/>
    <m/>
    <m/>
    <m/>
    <n v="4"/>
    <m/>
    <n v="100"/>
    <s v=""/>
    <n v="-100"/>
    <x v="1"/>
    <s v="G&lt;6-Dist&lt;1700"/>
    <s v="A"/>
    <x v="4"/>
    <x v="3"/>
    <x v="1"/>
    <s v=""/>
    <n v="-150"/>
    <m/>
    <x v="8"/>
  </r>
  <r>
    <x v="202"/>
    <s v="San-H"/>
    <d v="1899-12-30T14:10:00"/>
    <x v="3"/>
    <n v="0"/>
    <n v="6"/>
    <n v="1600"/>
    <s v="Mares"/>
    <n v="78"/>
    <n v="130"/>
    <n v="11"/>
    <s v="Matriarch Rose"/>
    <s v="MOP"/>
    <n v="4.4000000000000004"/>
    <s v="Dan O'Sullivan"/>
    <s v="Jaylah Kennedy (a3)"/>
    <n v="3"/>
    <n v="10"/>
    <n v="55.5"/>
    <n v="52.5"/>
    <m/>
    <n v="4"/>
    <m/>
    <x v="2"/>
    <n v="5.2"/>
    <n v="35"/>
    <n v="10"/>
    <m/>
    <s v="WON"/>
    <n v="4.2"/>
    <n v="1.5"/>
    <n v="100"/>
    <n v="420"/>
    <n v="320"/>
    <x v="0"/>
    <s v="G&lt;6-Dist&lt;1700"/>
    <s v="A"/>
    <x v="4"/>
    <x v="3"/>
    <x v="2"/>
    <n v="420"/>
    <n v="320"/>
    <m/>
    <x v="4"/>
  </r>
  <r>
    <x v="202"/>
    <s v="San-H"/>
    <d v="1899-12-30T14:45:00"/>
    <x v="3"/>
    <n v="0"/>
    <n v="7"/>
    <n v="1800"/>
    <s v="Hcp"/>
    <n v="100"/>
    <n v="150"/>
    <n v="7"/>
    <s v="Highlights"/>
    <s v="OPM"/>
    <n v="3.6"/>
    <s v="Bjorn Baker"/>
    <s v="Craig Newitt"/>
    <m/>
    <n v="8"/>
    <n v="53"/>
    <n v="53"/>
    <m/>
    <n v="1"/>
    <n v="4"/>
    <x v="1"/>
    <n v="3.6"/>
    <n v="45"/>
    <n v="9"/>
    <m/>
    <s v="2nd"/>
    <n v="3.4"/>
    <n v="1.6"/>
    <n v="100"/>
    <s v=""/>
    <n v="-100"/>
    <x v="0"/>
    <s v="G&lt;6-Dist&gt;=1700"/>
    <s v="B"/>
    <x v="4"/>
    <x v="3"/>
    <x v="4"/>
    <s v=""/>
    <n v="-140"/>
    <n v="2"/>
    <x v="2"/>
  </r>
  <r>
    <x v="202"/>
    <s v="San-H"/>
    <d v="1899-12-30T14:45:00"/>
    <x v="3"/>
    <n v="0"/>
    <n v="7"/>
    <n v="1800"/>
    <s v="Hcp"/>
    <n v="100"/>
    <n v="150"/>
    <n v="2"/>
    <s v="Let'Srollthedice"/>
    <s v="LOP"/>
    <n v="4.2"/>
    <s v="Danny O'Brien"/>
    <s v="John Allen"/>
    <m/>
    <n v="3"/>
    <n v="57"/>
    <n v="57"/>
    <m/>
    <n v="2"/>
    <n v="1"/>
    <x v="2"/>
    <n v="4.8"/>
    <n v="35"/>
    <n v="9"/>
    <m/>
    <m/>
    <n v="5"/>
    <m/>
    <n v="100"/>
    <s v=""/>
    <n v="-100"/>
    <x v="0"/>
    <s v="G&lt;6-Dist&gt;=1700"/>
    <s v="B"/>
    <x v="4"/>
    <x v="3"/>
    <x v="2"/>
    <s v=""/>
    <n v="-100"/>
    <n v="2"/>
    <x v="4"/>
  </r>
  <r>
    <x v="202"/>
    <s v="San-H"/>
    <d v="1899-12-30T16:35:00"/>
    <x v="3"/>
    <n v="0"/>
    <n v="10"/>
    <n v="1400"/>
    <s v="Hcp"/>
    <n v="100"/>
    <n v="150"/>
    <n v="17"/>
    <s v="So Risque"/>
    <s v="OPM"/>
    <n v="5.2"/>
    <s v="Team Hayes"/>
    <s v="Matthew Cartwright"/>
    <m/>
    <n v="15"/>
    <n v="54"/>
    <n v="54"/>
    <m/>
    <n v="1"/>
    <m/>
    <x v="2"/>
    <n v="6"/>
    <n v="25"/>
    <n v="14"/>
    <m/>
    <s v="3rd"/>
    <n v="4.8"/>
    <n v="1.7"/>
    <n v="100"/>
    <s v=""/>
    <n v="-100"/>
    <x v="0"/>
    <s v="G&lt;6-Dist&lt;1700"/>
    <s v="A"/>
    <x v="4"/>
    <x v="3"/>
    <x v="1"/>
    <s v=""/>
    <n v="-150"/>
    <m/>
    <x v="5"/>
  </r>
  <r>
    <x v="203"/>
    <s v="ROSEHILL"/>
    <d v="1899-12-30T11:00:00"/>
    <x v="4"/>
    <n v="3"/>
    <n v="1"/>
    <n v="1100"/>
    <s v="Hcp"/>
    <n v="72"/>
    <n v="120"/>
    <n v="8"/>
    <s v="Yiska"/>
    <s v="M"/>
    <n v="8"/>
    <s v="Michael Freedman"/>
    <s v="Rory Hutchings"/>
    <m/>
    <n v="2"/>
    <n v="57"/>
    <n v="57"/>
    <m/>
    <m/>
    <m/>
    <x v="1"/>
    <n v="5.0999999999999996"/>
    <n v="20"/>
    <m/>
    <m/>
    <s v="WON"/>
    <n v="8"/>
    <n v="2.2999999999999998"/>
    <n v="100"/>
    <n v="800"/>
    <n v="700"/>
    <x v="1"/>
    <s v="G&gt;=6-Dist&lt;1700"/>
    <s v="C"/>
    <x v="5"/>
    <x v="3"/>
    <x v="2"/>
    <n v="800"/>
    <n v="700"/>
    <m/>
    <x v="5"/>
  </r>
  <r>
    <x v="203"/>
    <s v="Cau"/>
    <d v="1899-12-30T12:25:00"/>
    <x v="2"/>
    <n v="9"/>
    <n v="2"/>
    <n v="1600"/>
    <s v="3yoF78"/>
    <s v="3yo"/>
    <n v="150"/>
    <n v="5"/>
    <s v="My Xanadu"/>
    <s v="OP"/>
    <n v="3.6"/>
    <s v="Peter G Moody "/>
    <s v="Linda Meech"/>
    <m/>
    <n v="3"/>
    <n v="56"/>
    <n v="56"/>
    <m/>
    <m/>
    <m/>
    <x v="1"/>
    <m/>
    <m/>
    <n v="7"/>
    <m/>
    <s v="WON"/>
    <n v="3.8"/>
    <n v="2.1"/>
    <n v="100"/>
    <n v="380"/>
    <n v="280"/>
    <x v="0"/>
    <s v="G&lt;6-Dist&lt;1700"/>
    <s v="A"/>
    <x v="5"/>
    <x v="3"/>
    <x v="2"/>
    <n v="380"/>
    <n v="280"/>
    <m/>
    <x v="2"/>
  </r>
  <r>
    <x v="203"/>
    <s v="Cau"/>
    <d v="1899-12-30T13:35:00"/>
    <x v="2"/>
    <n v="9"/>
    <n v="4"/>
    <n v="1100"/>
    <s v="Mares"/>
    <n v="78"/>
    <n v="130"/>
    <n v="9"/>
    <s v="Jewellery"/>
    <s v="MOP"/>
    <n v="3.1"/>
    <s v="James Cummings"/>
    <s v="Daniel Stackhouse"/>
    <m/>
    <n v="8"/>
    <n v="57"/>
    <n v="57"/>
    <m/>
    <n v="1"/>
    <n v="4"/>
    <x v="1"/>
    <n v="4"/>
    <n v="45"/>
    <n v="9"/>
    <m/>
    <s v="WON"/>
    <n v="3.6"/>
    <n v="1.3"/>
    <n v="100"/>
    <n v="360"/>
    <n v="260"/>
    <x v="0"/>
    <s v="G&lt;6-Dist&lt;1700"/>
    <s v="A"/>
    <x v="5"/>
    <x v="3"/>
    <x v="0"/>
    <n v="720"/>
    <n v="520"/>
    <m/>
    <x v="0"/>
  </r>
  <r>
    <x v="203"/>
    <s v="Cau"/>
    <d v="1899-12-30T14:10:00"/>
    <x v="2"/>
    <n v="9"/>
    <n v="5"/>
    <n v="1200"/>
    <s v="Hcp"/>
    <n v="78"/>
    <n v="130"/>
    <n v="6"/>
    <s v="Why Worry"/>
    <s v="OPM"/>
    <n v="8.8000000000000007"/>
    <s v="Liam Howley"/>
    <s v="Ethan Brown"/>
    <m/>
    <n v="9"/>
    <n v="60"/>
    <n v="60"/>
    <m/>
    <n v="4"/>
    <m/>
    <x v="2"/>
    <n v="5"/>
    <n v="35"/>
    <n v="11"/>
    <m/>
    <s v="WON"/>
    <n v="10"/>
    <n v="2.9"/>
    <n v="100"/>
    <n v="1000"/>
    <n v="900"/>
    <x v="0"/>
    <s v="G&lt;6-Dist&lt;1700"/>
    <s v="A"/>
    <x v="5"/>
    <x v="3"/>
    <x v="2"/>
    <n v="1000"/>
    <n v="900"/>
    <m/>
    <x v="6"/>
  </r>
  <r>
    <x v="203"/>
    <s v="Cau"/>
    <d v="1899-12-30T14:45:00"/>
    <x v="2"/>
    <n v="9"/>
    <n v="6"/>
    <n v="1100"/>
    <s v="Hcp"/>
    <s v="No"/>
    <n v="150"/>
    <n v="1"/>
    <s v="Ashford Street"/>
    <s v="M"/>
    <n v="6.5"/>
    <s v="Tom Dabernig"/>
    <s v="Jaylah Kennedy (a3)"/>
    <n v="3"/>
    <n v="8"/>
    <n v="59"/>
    <n v="56"/>
    <m/>
    <n v="2"/>
    <n v="3"/>
    <x v="2"/>
    <n v="5"/>
    <n v="35"/>
    <n v="11"/>
    <m/>
    <s v="2nd"/>
    <n v="6"/>
    <n v="2.2000000000000002"/>
    <n v="100"/>
    <s v=""/>
    <n v="-100"/>
    <x v="0"/>
    <s v="G&lt;6-Dist&lt;1700"/>
    <s v="A"/>
    <x v="5"/>
    <x v="3"/>
    <x v="2"/>
    <s v=""/>
    <n v="-100"/>
    <m/>
    <x v="6"/>
  </r>
  <r>
    <x v="203"/>
    <s v="Cau"/>
    <d v="1899-12-30T15:20:00"/>
    <x v="2"/>
    <n v="9"/>
    <n v="7"/>
    <n v="1600"/>
    <s v="Hcp"/>
    <n v="100"/>
    <n v="150"/>
    <n v="9"/>
    <s v="Highlights"/>
    <s v="OPM"/>
    <n v="5.9"/>
    <s v="Bjorn Baker"/>
    <s v="Craig Newitt"/>
    <m/>
    <n v="8"/>
    <n v="53"/>
    <n v="53"/>
    <m/>
    <n v="2"/>
    <m/>
    <x v="2"/>
    <n v="4.8"/>
    <n v="35"/>
    <n v="11"/>
    <m/>
    <s v="2nd"/>
    <n v="5.5"/>
    <n v="2"/>
    <n v="100"/>
    <s v=""/>
    <n v="-100"/>
    <x v="0"/>
    <s v="G&lt;6-Dist&lt;1700"/>
    <s v="A"/>
    <x v="5"/>
    <x v="3"/>
    <x v="0"/>
    <s v=""/>
    <n v="-200"/>
    <m/>
    <x v="0"/>
  </r>
  <r>
    <x v="204"/>
    <s v="Flem"/>
    <d v="1899-12-30T14:45:00"/>
    <x v="2"/>
    <n v="8"/>
    <n v="6"/>
    <n v="2000"/>
    <s v="Hcp"/>
    <n v="100"/>
    <n v="150"/>
    <n v="10"/>
    <s v="Political Debate"/>
    <s v="B"/>
    <n v="6.8"/>
    <s v="Chris Waller"/>
    <s v="Beau Mertens"/>
    <m/>
    <n v="12"/>
    <n v="53.5"/>
    <n v="53.5"/>
    <m/>
    <n v="3"/>
    <m/>
    <x v="2"/>
    <n v="5.3"/>
    <n v="30"/>
    <n v="13"/>
    <m/>
    <m/>
    <n v="5.5"/>
    <m/>
    <n v="100"/>
    <s v=""/>
    <n v="-100"/>
    <x v="0"/>
    <s v="G&lt;6-Dist&gt;=1700"/>
    <s v="B"/>
    <x v="5"/>
    <x v="3"/>
    <x v="2"/>
    <s v=""/>
    <n v="-100"/>
    <m/>
    <x v="6"/>
  </r>
  <r>
    <x v="204"/>
    <s v="Flem"/>
    <d v="1899-12-30T16:00:00"/>
    <x v="2"/>
    <n v="8"/>
    <n v="8"/>
    <n v="1400"/>
    <s v="Hcp"/>
    <n v="84"/>
    <n v="130"/>
    <n v="10"/>
    <s v="Talbragar"/>
    <s v="OP"/>
    <n v="6.7"/>
    <s v="Julius Sandhu"/>
    <s v="Jamie Mott"/>
    <m/>
    <n v="3"/>
    <n v="59"/>
    <n v="59"/>
    <m/>
    <n v="2"/>
    <n v="2"/>
    <x v="2"/>
    <n v="5"/>
    <n v="35"/>
    <n v="13"/>
    <m/>
    <m/>
    <n v="7"/>
    <m/>
    <n v="100"/>
    <s v=""/>
    <n v="-100"/>
    <x v="0"/>
    <s v="G&lt;6-Dist&lt;1700"/>
    <s v="A"/>
    <x v="5"/>
    <x v="3"/>
    <x v="1"/>
    <s v=""/>
    <n v="-150"/>
    <m/>
    <x v="5"/>
  </r>
  <r>
    <x v="205"/>
    <s v="ROSEHILL"/>
    <d v="1899-12-30T11:35:00"/>
    <x v="5"/>
    <n v="6"/>
    <n v="2"/>
    <n v="1200"/>
    <s v="Hcp"/>
    <n v="72"/>
    <n v="120"/>
    <n v="14"/>
    <s v="Glenbower"/>
    <s v="OP"/>
    <n v="3"/>
    <s v="Anthony Cummings"/>
    <s v="Jay Ford"/>
    <m/>
    <n v="3"/>
    <n v="54"/>
    <n v="54"/>
    <m/>
    <n v="1"/>
    <n v="2"/>
    <x v="1"/>
    <n v="3.4"/>
    <n v="30"/>
    <m/>
    <m/>
    <m/>
    <n v="4.8"/>
    <m/>
    <n v="100"/>
    <s v=""/>
    <n v="-100"/>
    <x v="1"/>
    <s v="G&gt;=6-Dist&lt;1700"/>
    <s v="C"/>
    <x v="5"/>
    <x v="3"/>
    <x v="1"/>
    <s v=""/>
    <n v="-150"/>
    <m/>
    <x v="1"/>
  </r>
  <r>
    <x v="205"/>
    <s v="ROSEHILL"/>
    <d v="1899-12-30T13:55:00"/>
    <x v="5"/>
    <n v="6"/>
    <n v="6"/>
    <n v="1300"/>
    <s v="Mares"/>
    <n v="78"/>
    <n v="160"/>
    <n v="9"/>
    <s v="Amati"/>
    <s v="M"/>
    <n v="9.4"/>
    <s v="Chris Waller"/>
    <s v="Sam Clipperton"/>
    <m/>
    <n v="5"/>
    <n v="55.5"/>
    <n v="55.5"/>
    <m/>
    <n v="4"/>
    <n v="4"/>
    <x v="1"/>
    <n v="5.9"/>
    <n v="20"/>
    <m/>
    <m/>
    <s v="WON"/>
    <n v="8.3000000000000007"/>
    <n v="2.2999999999999998"/>
    <n v="100"/>
    <n v="830.00000000000011"/>
    <n v="730.00000000000011"/>
    <x v="1"/>
    <s v="G&gt;=6-Dist&lt;1700"/>
    <s v="C"/>
    <x v="5"/>
    <x v="3"/>
    <x v="2"/>
    <n v="830.00000000000011"/>
    <n v="730.00000000000011"/>
    <m/>
    <x v="5"/>
  </r>
  <r>
    <x v="205"/>
    <s v="San-H"/>
    <d v="1899-12-30T15:25:00"/>
    <x v="3"/>
    <n v="5"/>
    <n v="7"/>
    <n v="1000"/>
    <s v="Hcp"/>
    <n v="84"/>
    <n v="130"/>
    <n v="2"/>
    <s v="Viviane"/>
    <s v="OPM"/>
    <n v="6.4"/>
    <s v="Mathew Ellerton"/>
    <s v="Tatum Bull (a2)"/>
    <n v="2"/>
    <n v="10"/>
    <n v="62"/>
    <n v="60"/>
    <m/>
    <n v="1"/>
    <n v="1"/>
    <x v="1"/>
    <n v="4.9000000000000004"/>
    <n v="35"/>
    <n v="14"/>
    <m/>
    <m/>
    <n v="9"/>
    <m/>
    <n v="100"/>
    <s v=""/>
    <n v="-100"/>
    <x v="0"/>
    <s v="G&lt;6-Dist&lt;1700"/>
    <s v="A"/>
    <x v="5"/>
    <x v="3"/>
    <x v="1"/>
    <s v=""/>
    <n v="-150"/>
    <m/>
    <x v="1"/>
  </r>
  <r>
    <x v="205"/>
    <s v="ROSEHILL"/>
    <d v="1899-12-30T15:45:00"/>
    <x v="5"/>
    <n v="6"/>
    <n v="9"/>
    <n v="1500"/>
    <s v="Hcp"/>
    <n v="78"/>
    <n v="160"/>
    <n v="6"/>
    <s v="Franz Josef"/>
    <s v="OP"/>
    <n v="2.2999999999999998"/>
    <s v="Ryan &amp; Alexiou"/>
    <s v="Kerrin McEvoy"/>
    <m/>
    <n v="1"/>
    <n v="58.5"/>
    <n v="58.5"/>
    <m/>
    <n v="1"/>
    <n v="1"/>
    <x v="1"/>
    <n v="2.9"/>
    <n v="30"/>
    <m/>
    <m/>
    <s v="WON"/>
    <n v="2.1"/>
    <n v="1.1000000000000001"/>
    <n v="100"/>
    <n v="210"/>
    <n v="110"/>
    <x v="1"/>
    <s v="G&gt;=6-Dist&lt;1700"/>
    <s v="C"/>
    <x v="5"/>
    <x v="3"/>
    <x v="1"/>
    <n v="315"/>
    <n v="165"/>
    <m/>
    <x v="2"/>
  </r>
  <r>
    <x v="206"/>
    <s v="Flem"/>
    <d v="1899-12-30T12:25:00"/>
    <x v="2"/>
    <n v="11"/>
    <n v="2"/>
    <n v="2540"/>
    <s v="Hcp"/>
    <s v="No"/>
    <n v="150"/>
    <n v="11"/>
    <s v="Mirzann"/>
    <s v="OPM"/>
    <n v="3.5"/>
    <s v="Chris Waller"/>
    <s v="Beau Mertens"/>
    <m/>
    <n v="2"/>
    <n v="54"/>
    <n v="54"/>
    <m/>
    <n v="1"/>
    <m/>
    <x v="1"/>
    <n v="4.4000000000000004"/>
    <n v="40"/>
    <n v="11"/>
    <m/>
    <m/>
    <n v="4.2"/>
    <m/>
    <n v="100"/>
    <s v=""/>
    <n v="-100"/>
    <x v="0"/>
    <s v="G&lt;6-Dist&gt;=1700"/>
    <s v="B"/>
    <x v="5"/>
    <x v="3"/>
    <x v="4"/>
    <s v=""/>
    <n v="-140"/>
    <m/>
    <x v="2"/>
  </r>
  <r>
    <x v="206"/>
    <s v="Flem"/>
    <d v="1899-12-30T14:10:00"/>
    <x v="2"/>
    <n v="11"/>
    <n v="5"/>
    <n v="1100"/>
    <s v="Hcp"/>
    <s v="No"/>
    <n v="150"/>
    <n v="2"/>
    <s v="Who Dares"/>
    <s v="OPL"/>
    <n v="4.5999999999999996"/>
    <s v="Pat Carey "/>
    <s v="Patrick Moloney"/>
    <m/>
    <n v="7"/>
    <n v="58.5"/>
    <n v="58.5"/>
    <m/>
    <n v="1"/>
    <n v="2"/>
    <x v="1"/>
    <n v="4.4000000000000004"/>
    <n v="40"/>
    <n v="10"/>
    <m/>
    <m/>
    <n v="4.4000000000000004"/>
    <m/>
    <n v="100"/>
    <s v=""/>
    <n v="-100"/>
    <x v="0"/>
    <s v="G&lt;6-Dist&lt;1700"/>
    <s v="A"/>
    <x v="5"/>
    <x v="3"/>
    <x v="1"/>
    <s v=""/>
    <n v="-150"/>
    <n v="2"/>
    <x v="1"/>
  </r>
  <r>
    <x v="206"/>
    <s v="Flem"/>
    <d v="1899-12-30T14:10:00"/>
    <x v="2"/>
    <n v="11"/>
    <n v="5"/>
    <n v="1100"/>
    <s v="Hcp"/>
    <s v="No"/>
    <n v="150"/>
    <n v="9"/>
    <s v="Veloce Carro"/>
    <s v="M"/>
    <n v="3.5"/>
    <s v="Ciaron Maher"/>
    <s v="Jye McNeil"/>
    <m/>
    <n v="3"/>
    <n v="54"/>
    <n v="54"/>
    <m/>
    <n v="3"/>
    <n v="4"/>
    <x v="2"/>
    <n v="4.8"/>
    <n v="35"/>
    <n v="10"/>
    <m/>
    <s v="2nd"/>
    <n v="3"/>
    <n v="1.4"/>
    <n v="100"/>
    <s v=""/>
    <n v="-100"/>
    <x v="0"/>
    <s v="G&lt;6-Dist&lt;1700"/>
    <s v="A"/>
    <x v="5"/>
    <x v="3"/>
    <x v="2"/>
    <s v=""/>
    <n v="-100"/>
    <n v="2"/>
    <x v="2"/>
  </r>
  <r>
    <x v="206"/>
    <s v="Flem"/>
    <d v="1899-12-30T16:35:00"/>
    <x v="2"/>
    <n v="11"/>
    <n v="9"/>
    <n v="1100"/>
    <s v="3yo"/>
    <s v="3yo"/>
    <n v="150"/>
    <n v="2"/>
    <s v="The Black Cloud"/>
    <s v="OPL"/>
    <n v="3"/>
    <s v="Joseph Pride"/>
    <s v="Jay Ford"/>
    <m/>
    <n v="10"/>
    <n v="59"/>
    <n v="59"/>
    <m/>
    <m/>
    <m/>
    <x v="1"/>
    <m/>
    <m/>
    <n v="12"/>
    <m/>
    <s v="WON"/>
    <n v="3.7"/>
    <n v="1.7"/>
    <n v="100"/>
    <n v="370"/>
    <n v="270"/>
    <x v="0"/>
    <s v="G&lt;6-Dist&lt;1700"/>
    <s v="A"/>
    <x v="5"/>
    <x v="3"/>
    <x v="2"/>
    <n v="370"/>
    <n v="270"/>
    <m/>
    <x v="4"/>
  </r>
  <r>
    <x v="207"/>
    <s v="ROSEHILL"/>
    <d v="1899-12-30T10:30:00"/>
    <x v="1"/>
    <n v="0"/>
    <n v="1"/>
    <n v="1300"/>
    <s v="Hcp"/>
    <n v="72"/>
    <n v="120"/>
    <n v="6"/>
    <s v="Putt For Dough"/>
    <s v="M"/>
    <n v="9.9"/>
    <s v="Mick Attard"/>
    <s v="Winona Costin"/>
    <m/>
    <n v="3"/>
    <n v="59"/>
    <n v="59"/>
    <m/>
    <n v="3"/>
    <n v="2"/>
    <x v="1"/>
    <n v="4.7"/>
    <n v="20"/>
    <m/>
    <m/>
    <m/>
    <n v="10"/>
    <m/>
    <n v="100"/>
    <s v=""/>
    <n v="-100"/>
    <x v="1"/>
    <s v="G&gt;=6-Dist&lt;1700"/>
    <s v="C"/>
    <x v="5"/>
    <x v="3"/>
    <x v="2"/>
    <s v=""/>
    <n v="-100"/>
    <m/>
    <x v="5"/>
  </r>
  <r>
    <x v="207"/>
    <s v="Cau"/>
    <d v="1899-12-30T11:50:00"/>
    <x v="2"/>
    <n v="12"/>
    <n v="2"/>
    <n v="1100"/>
    <s v="Mares"/>
    <n v="84"/>
    <n v="130"/>
    <n v="1"/>
    <s v="Mrs Chrissie"/>
    <s v="OP"/>
    <n v="3.7"/>
    <s v="Ciaron Maher"/>
    <s v="Celine Gaudray (a1.5)"/>
    <n v="1.5"/>
    <n v="3"/>
    <n v="60"/>
    <n v="58.5"/>
    <m/>
    <n v="1"/>
    <n v="3"/>
    <x v="2"/>
    <n v="4.8"/>
    <n v="35"/>
    <n v="8"/>
    <m/>
    <s v="2nd"/>
    <n v="3.8"/>
    <n v="1.4"/>
    <n v="100"/>
    <s v=""/>
    <n v="-100"/>
    <x v="0"/>
    <s v="G&lt;6-Dist&lt;1700"/>
    <s v="A"/>
    <x v="5"/>
    <x v="3"/>
    <x v="1"/>
    <s v=""/>
    <n v="-150"/>
    <m/>
    <x v="5"/>
  </r>
  <r>
    <x v="207"/>
    <s v="Cau"/>
    <d v="1899-12-30T14:55:00"/>
    <x v="2"/>
    <n v="12"/>
    <n v="7"/>
    <n v="1440"/>
    <s v="3yo"/>
    <s v="3yo"/>
    <n v="150"/>
    <n v="10"/>
    <s v="Miss Roumbini"/>
    <s v="OPM"/>
    <n v="3"/>
    <s v="Mick Price "/>
    <s v="Ethan Brown"/>
    <m/>
    <n v="2"/>
    <n v="55"/>
    <n v="55"/>
    <m/>
    <m/>
    <m/>
    <x v="1"/>
    <m/>
    <m/>
    <n v="12"/>
    <m/>
    <s v="WON"/>
    <n v="2.9"/>
    <n v="1.6"/>
    <n v="100"/>
    <n v="290"/>
    <n v="190"/>
    <x v="0"/>
    <s v="G&lt;6-Dist&lt;1700"/>
    <s v="A"/>
    <x v="5"/>
    <x v="3"/>
    <x v="2"/>
    <n v="290"/>
    <n v="190"/>
    <m/>
    <x v="4"/>
  </r>
  <r>
    <x v="207"/>
    <s v="Cau"/>
    <d v="1899-12-30T16:40:00"/>
    <x v="2"/>
    <n v="12"/>
    <n v="10"/>
    <n v="1440"/>
    <s v="Hcp"/>
    <s v="No"/>
    <n v="150"/>
    <n v="13"/>
    <s v="Rheinberg"/>
    <s v="OPM"/>
    <n v="5.5"/>
    <s v="Team Hayes"/>
    <s v="Michael Dee"/>
    <m/>
    <n v="10"/>
    <n v="54"/>
    <n v="54"/>
    <m/>
    <n v="3"/>
    <n v="3"/>
    <x v="0"/>
    <n v="5.6"/>
    <n v="30"/>
    <n v="12"/>
    <m/>
    <s v="WON"/>
    <n v="5.5"/>
    <n v="1.9"/>
    <n v="100"/>
    <n v="550"/>
    <n v="450"/>
    <x v="0"/>
    <s v="G&lt;6-Dist&lt;1700"/>
    <s v="A"/>
    <x v="5"/>
    <x v="3"/>
    <x v="2"/>
    <n v="550"/>
    <n v="450"/>
    <m/>
    <x v="6"/>
  </r>
  <r>
    <x v="208"/>
    <s v="Flem"/>
    <d v="1899-12-30T12:30:00"/>
    <x v="3"/>
    <n v="0"/>
    <n v="2"/>
    <n v="2600"/>
    <s v="Hcp"/>
    <s v="No"/>
    <n v="150"/>
    <n v="3"/>
    <s v="Berkshire Breeze"/>
    <s v="OP"/>
    <n v="1.45"/>
    <s v="Ciaron Maher"/>
    <s v="Ethan Brown"/>
    <m/>
    <n v="5"/>
    <n v="54.5"/>
    <n v="54.5"/>
    <m/>
    <n v="1"/>
    <n v="1"/>
    <x v="1"/>
    <n v="2.4"/>
    <n v="50"/>
    <n v="7"/>
    <m/>
    <s v="WON"/>
    <n v="1.45"/>
    <n v="1.2"/>
    <n v="100"/>
    <n v="145"/>
    <n v="45"/>
    <x v="0"/>
    <s v="G&lt;6-Dist&gt;=1700"/>
    <s v="B"/>
    <x v="6"/>
    <x v="3"/>
    <x v="2"/>
    <n v="145"/>
    <n v="45"/>
    <m/>
    <x v="4"/>
  </r>
  <r>
    <x v="208"/>
    <s v="Randwick"/>
    <d v="1899-12-30T16:30:00"/>
    <x v="6"/>
    <n v="3"/>
    <n v="10"/>
    <n v="1400"/>
    <s v="Hcp"/>
    <n v="78"/>
    <n v="160"/>
    <n v="10"/>
    <s v="Pure Alpha"/>
    <s v="OP"/>
    <n v="3.1"/>
    <s v="Chris Waller"/>
    <s v="Kerrin McEvoy"/>
    <m/>
    <n v="10"/>
    <n v="56.5"/>
    <n v="56.5"/>
    <m/>
    <n v="1"/>
    <n v="3"/>
    <x v="2"/>
    <n v="6"/>
    <n v="20"/>
    <m/>
    <m/>
    <s v="2nd"/>
    <n v="2.6"/>
    <n v="1.3"/>
    <n v="100"/>
    <s v=""/>
    <n v="-100"/>
    <x v="1"/>
    <s v="G&gt;=6-Dist&lt;1700"/>
    <s v="C"/>
    <x v="6"/>
    <x v="3"/>
    <x v="0"/>
    <s v=""/>
    <n v="-200"/>
    <m/>
    <x v="0"/>
  </r>
  <r>
    <x v="209"/>
    <s v="Randwick"/>
    <d v="1899-12-30T15:20:00"/>
    <x v="1"/>
    <n v="9"/>
    <n v="8"/>
    <n v="1400"/>
    <s v="Hcp"/>
    <n v="88"/>
    <n v="160"/>
    <n v="3"/>
    <s v="War Eternal"/>
    <s v="M"/>
    <n v="3"/>
    <s v="Bjorn Baker"/>
    <s v="Jason Collett"/>
    <m/>
    <n v="3"/>
    <n v="58.5"/>
    <n v="58.5"/>
    <m/>
    <n v="2"/>
    <n v="3"/>
    <x v="1"/>
    <n v="4.4000000000000004"/>
    <n v="20"/>
    <m/>
    <m/>
    <s v="WON"/>
    <n v="3"/>
    <n v="1.3"/>
    <n v="100"/>
    <n v="300"/>
    <n v="200"/>
    <x v="1"/>
    <s v="G&gt;=6-Dist&lt;1700"/>
    <s v="C"/>
    <x v="6"/>
    <x v="3"/>
    <x v="1"/>
    <n v="450"/>
    <n v="300"/>
    <m/>
    <x v="1"/>
  </r>
  <r>
    <x v="209"/>
    <s v="Cau"/>
    <d v="1899-12-30T16:15:00"/>
    <x v="1"/>
    <n v="0"/>
    <n v="8"/>
    <n v="1100"/>
    <s v="Wfa"/>
    <s v="WFA"/>
    <n v="200"/>
    <n v="2"/>
    <s v="Recommendation"/>
    <s v="OPL"/>
    <n v="2.6"/>
    <s v="Ciaron Maher"/>
    <s v="Blake Shinn"/>
    <m/>
    <n v="6"/>
    <n v="58.5"/>
    <n v="58.5"/>
    <m/>
    <n v="2"/>
    <n v="1"/>
    <x v="2"/>
    <n v="5.2"/>
    <n v="35"/>
    <n v="8"/>
    <m/>
    <s v="WON"/>
    <n v="3.7"/>
    <n v="1.5"/>
    <n v="100"/>
    <n v="370"/>
    <n v="270"/>
    <x v="0"/>
    <s v="G&gt;=6-Dist&lt;1700"/>
    <s v="C"/>
    <x v="6"/>
    <x v="3"/>
    <x v="2"/>
    <n v="370"/>
    <n v="270"/>
    <m/>
    <x v="4"/>
  </r>
  <r>
    <x v="209"/>
    <s v="Cau"/>
    <d v="1899-12-30T16:48:00"/>
    <x v="1"/>
    <n v="0"/>
    <n v="9"/>
    <n v="1400"/>
    <s v="Hcp"/>
    <n v="100"/>
    <n v="150"/>
    <n v="8"/>
    <s v="St Lawrence"/>
    <s v="OPM"/>
    <n v="3.5"/>
    <s v="Ciaron Maher"/>
    <s v="Ryan Houston (a3)"/>
    <n v="3"/>
    <n v="4"/>
    <n v="56.5"/>
    <n v="53.5"/>
    <m/>
    <n v="2"/>
    <n v="2"/>
    <x v="1"/>
    <n v="2.8"/>
    <n v="45"/>
    <n v="7"/>
    <m/>
    <s v="Ntd"/>
    <n v="3.3"/>
    <m/>
    <n v="100"/>
    <s v=""/>
    <n v="-100"/>
    <x v="0"/>
    <s v="G&gt;=6-Dist&lt;1700"/>
    <s v="C"/>
    <x v="6"/>
    <x v="3"/>
    <x v="4"/>
    <s v=""/>
    <n v="-140"/>
    <n v="2"/>
    <x v="2"/>
  </r>
  <r>
    <x v="209"/>
    <s v="Cau"/>
    <d v="1899-12-30T16:48:00"/>
    <x v="1"/>
    <n v="0"/>
    <n v="9"/>
    <n v="1400"/>
    <s v="Hcp"/>
    <n v="100"/>
    <n v="150"/>
    <n v="4"/>
    <s v="Rheinberg"/>
    <s v="OP"/>
    <n v="2.7"/>
    <s v="Team Hayes"/>
    <s v="Michael Dee"/>
    <m/>
    <n v="3"/>
    <n v="58"/>
    <n v="58"/>
    <m/>
    <n v="1"/>
    <n v="1"/>
    <x v="0"/>
    <n v="5.5"/>
    <n v="30"/>
    <n v="7"/>
    <m/>
    <s v="2nd"/>
    <n v="2.6"/>
    <n v="1.5"/>
    <n v="100"/>
    <s v=""/>
    <n v="-100"/>
    <x v="0"/>
    <s v="G&gt;=6-Dist&lt;1700"/>
    <s v="C"/>
    <x v="6"/>
    <x v="3"/>
    <x v="2"/>
    <s v=""/>
    <n v="-100"/>
    <n v="2"/>
    <x v="4"/>
  </r>
  <r>
    <x v="210"/>
    <s v="ROSEHILL"/>
    <d v="1899-12-30T15:25:00"/>
    <x v="4"/>
    <n v="3"/>
    <n v="8"/>
    <n v="1500"/>
    <s v="Hcp"/>
    <m/>
    <n v="200"/>
    <n v="11"/>
    <s v="War Eternal"/>
    <s v="MOP"/>
    <n v="2.5"/>
    <s v="Bjorn Baker"/>
    <s v="Rachel King"/>
    <m/>
    <n v="2"/>
    <n v="53"/>
    <n v="53"/>
    <m/>
    <n v="2"/>
    <m/>
    <x v="2"/>
    <n v="5.4"/>
    <n v="20"/>
    <m/>
    <m/>
    <m/>
    <n v="2.9"/>
    <m/>
    <n v="100"/>
    <s v=""/>
    <n v="-100"/>
    <x v="1"/>
    <s v="G&gt;=6-Dist&lt;1700"/>
    <s v="C"/>
    <x v="6"/>
    <x v="3"/>
    <x v="0"/>
    <s v=""/>
    <n v="-200"/>
    <m/>
    <x v="5"/>
  </r>
  <r>
    <x v="211"/>
    <s v="Cau"/>
    <d v="1899-12-30T13:55:00"/>
    <x v="2"/>
    <n v="4"/>
    <n v="4"/>
    <n v="2400"/>
    <s v="Hcp"/>
    <s v="SW"/>
    <n v="175"/>
    <n v="10"/>
    <s v="Matron Bullwinkel"/>
    <s v="OPM"/>
    <n v="3.5"/>
    <s v="Ciaron Maher"/>
    <s v="Ethan Brown"/>
    <m/>
    <n v="1"/>
    <n v="55"/>
    <n v="55"/>
    <m/>
    <n v="1"/>
    <m/>
    <x v="1"/>
    <n v="5"/>
    <n v="35"/>
    <n v="10"/>
    <m/>
    <m/>
    <n v="3.6"/>
    <m/>
    <n v="100"/>
    <s v=""/>
    <n v="-100"/>
    <x v="0"/>
    <s v="G&lt;6-Dist&gt;=1700"/>
    <s v="B"/>
    <x v="6"/>
    <x v="3"/>
    <x v="4"/>
    <s v=""/>
    <n v="-140"/>
    <n v="2"/>
    <x v="2"/>
  </r>
  <r>
    <x v="211"/>
    <s v="Cau"/>
    <d v="1899-12-30T13:55:00"/>
    <x v="2"/>
    <n v="4"/>
    <n v="4"/>
    <n v="2400"/>
    <s v="Hcp"/>
    <s v="SW"/>
    <n v="175"/>
    <n v="2"/>
    <s v="Ferago"/>
    <s v="M"/>
    <n v="3.1"/>
    <s v="Patrick F Ryan Jnr"/>
    <s v="Blake Shinn"/>
    <m/>
    <n v="5"/>
    <n v="57"/>
    <n v="57"/>
    <m/>
    <n v="2"/>
    <n v="2"/>
    <x v="2"/>
    <n v="5.6"/>
    <n v="30"/>
    <n v="10"/>
    <m/>
    <s v="WON"/>
    <n v="3.3"/>
    <n v="1.2"/>
    <n v="100"/>
    <n v="330"/>
    <n v="230"/>
    <x v="0"/>
    <s v="G&lt;6-Dist&gt;=1700"/>
    <s v="B"/>
    <x v="6"/>
    <x v="3"/>
    <x v="2"/>
    <n v="330"/>
    <n v="230"/>
    <n v="2"/>
    <x v="2"/>
  </r>
  <r>
    <x v="211"/>
    <s v="Cau"/>
    <d v="1899-12-30T15:50:00"/>
    <x v="2"/>
    <n v="4"/>
    <n v="7"/>
    <n v="1200"/>
    <s v="Wfa"/>
    <s v="WFA"/>
    <n v="200"/>
    <n v="2"/>
    <s v="Recommendation"/>
    <s v="LOP"/>
    <n v="1.35"/>
    <s v="Ciaron Maher"/>
    <s v="Blake Shinn"/>
    <m/>
    <n v="2"/>
    <n v="58.5"/>
    <n v="58.5"/>
    <m/>
    <n v="1"/>
    <n v="1"/>
    <x v="1"/>
    <n v="1.9"/>
    <n v="50"/>
    <n v="6"/>
    <m/>
    <s v="WON"/>
    <n v="1.4"/>
    <n v="1.1000000000000001"/>
    <n v="100"/>
    <n v="140"/>
    <n v="40"/>
    <x v="0"/>
    <s v="G&lt;6-Dist&lt;1700"/>
    <s v="A"/>
    <x v="6"/>
    <x v="3"/>
    <x v="2"/>
    <n v="140"/>
    <n v="40"/>
    <m/>
    <x v="4"/>
  </r>
  <r>
    <x v="211"/>
    <s v="Cau"/>
    <d v="1899-12-30T16:55:00"/>
    <x v="2"/>
    <n v="4"/>
    <n v="9"/>
    <n v="1400"/>
    <s v="Hcp"/>
    <n v="84"/>
    <n v="130"/>
    <n v="12"/>
    <s v="Rhapsody Chic"/>
    <s v="OP"/>
    <n v="4.9000000000000004"/>
    <s v="Anthony  Freedman"/>
    <s v="Jye McNeil"/>
    <m/>
    <n v="2"/>
    <n v="57"/>
    <n v="57"/>
    <m/>
    <n v="3"/>
    <n v="5"/>
    <x v="2"/>
    <n v="5.3"/>
    <n v="30"/>
    <n v="13"/>
    <m/>
    <s v="WON"/>
    <n v="5.6"/>
    <n v="1.8"/>
    <n v="100"/>
    <n v="560"/>
    <n v="460"/>
    <x v="0"/>
    <s v="G&lt;6-Dist&lt;1700"/>
    <s v="A"/>
    <x v="6"/>
    <x v="3"/>
    <x v="1"/>
    <n v="840"/>
    <n v="690"/>
    <n v="2"/>
    <x v="5"/>
  </r>
  <r>
    <x v="211"/>
    <s v="Cau"/>
    <d v="1899-12-30T16:55:00"/>
    <x v="2"/>
    <n v="4"/>
    <n v="9"/>
    <n v="1400"/>
    <s v="Hcp"/>
    <n v="84"/>
    <n v="130"/>
    <n v="6"/>
    <s v="The Open"/>
    <s v="OPL"/>
    <n v="3.7"/>
    <s v="Patrick Payne"/>
    <s v="Billy Egan"/>
    <m/>
    <n v="8"/>
    <n v="58.5"/>
    <n v="58.5"/>
    <m/>
    <n v="1"/>
    <n v="1"/>
    <x v="0"/>
    <n v="5.5"/>
    <n v="30"/>
    <n v="13"/>
    <m/>
    <s v="2nd"/>
    <n v="3.2"/>
    <n v="1.5"/>
    <n v="100"/>
    <s v=""/>
    <n v="-100"/>
    <x v="0"/>
    <s v="G&lt;6-Dist&lt;1700"/>
    <s v="A"/>
    <x v="6"/>
    <x v="3"/>
    <x v="4"/>
    <s v=""/>
    <n v="-140"/>
    <n v="2"/>
    <x v="2"/>
  </r>
  <r>
    <x v="212"/>
    <s v="Flem"/>
    <d v="1899-12-30T12:55:00"/>
    <x v="3"/>
    <n v="10"/>
    <n v="2"/>
    <n v="2530"/>
    <s v="Hcp"/>
    <s v="No"/>
    <n v="150"/>
    <n v="3"/>
    <s v="Berkshire Breeze"/>
    <s v="LOP"/>
    <n v="1.55"/>
    <s v="Ciaron Maher"/>
    <s v="Ethan Brown"/>
    <m/>
    <n v="1"/>
    <n v="55"/>
    <n v="55"/>
    <m/>
    <n v="1"/>
    <n v="2"/>
    <x v="1"/>
    <n v="2.4"/>
    <n v="50"/>
    <n v="7"/>
    <m/>
    <s v="2nd"/>
    <n v="1.5"/>
    <n v="1.3"/>
    <n v="100"/>
    <s v=""/>
    <n v="-100"/>
    <x v="0"/>
    <s v="G&lt;6-Dist&gt;=1700"/>
    <s v="B"/>
    <x v="7"/>
    <x v="4"/>
    <x v="2"/>
    <s v=""/>
    <n v="-100"/>
    <n v="2"/>
    <x v="3"/>
  </r>
  <r>
    <x v="212"/>
    <s v="Flem"/>
    <d v="1899-12-30T12:55:00"/>
    <x v="3"/>
    <n v="10"/>
    <n v="2"/>
    <n v="2530"/>
    <s v="Hcp"/>
    <s v="No"/>
    <n v="150"/>
    <n v="1"/>
    <s v="Post Impressionist"/>
    <s v="BM"/>
    <n v="3.6"/>
    <s v="Anthony  Freedman"/>
    <s v="Damian Lane"/>
    <m/>
    <n v="3"/>
    <n v="60"/>
    <n v="60"/>
    <m/>
    <n v="3"/>
    <n v="1"/>
    <x v="2"/>
    <n v="4.4000000000000004"/>
    <n v="40"/>
    <n v="7"/>
    <m/>
    <s v="Ntd"/>
    <n v="6"/>
    <m/>
    <n v="100"/>
    <s v=""/>
    <n v="-100"/>
    <x v="0"/>
    <s v="G&lt;6-Dist&gt;=1700"/>
    <s v="B"/>
    <x v="7"/>
    <x v="4"/>
    <x v="2"/>
    <s v=""/>
    <n v="-100"/>
    <n v="2"/>
    <x v="4"/>
  </r>
  <r>
    <x v="212"/>
    <s v="Flem"/>
    <d v="1899-12-30T13:30:00"/>
    <x v="3"/>
    <n v="10"/>
    <n v="3"/>
    <n v="1410"/>
    <s v="Mares"/>
    <n v="84"/>
    <n v="130"/>
    <n v="4"/>
    <s v="In Her Stride"/>
    <s v="OPM"/>
    <n v="6.2"/>
    <s v="John Salanitri"/>
    <s v="Ethan Brown"/>
    <m/>
    <n v="4"/>
    <n v="56"/>
    <n v="56"/>
    <m/>
    <n v="2"/>
    <m/>
    <x v="0"/>
    <n v="5.5"/>
    <n v="30"/>
    <n v="8"/>
    <m/>
    <m/>
    <n v="6.5"/>
    <m/>
    <n v="100"/>
    <s v=""/>
    <n v="-100"/>
    <x v="0"/>
    <s v="G&lt;6-Dist&lt;1700"/>
    <s v="A"/>
    <x v="7"/>
    <x v="4"/>
    <x v="2"/>
    <s v=""/>
    <n v="-100"/>
    <m/>
    <x v="4"/>
  </r>
  <r>
    <x v="212"/>
    <s v="Flem"/>
    <d v="1899-12-30T14:05:00"/>
    <x v="3"/>
    <n v="10"/>
    <n v="4"/>
    <n v="1100"/>
    <s v="Hcp"/>
    <n v="84"/>
    <n v="130"/>
    <n v="3"/>
    <s v="Midtown Boss"/>
    <s v="M"/>
    <n v="2.4"/>
    <s v="Matt Laurie"/>
    <s v="Daniel Stackhouse"/>
    <m/>
    <n v="5"/>
    <n v="59.5"/>
    <n v="59.5"/>
    <m/>
    <n v="2"/>
    <n v="1"/>
    <x v="2"/>
    <n v="4.8"/>
    <n v="35"/>
    <n v="9"/>
    <m/>
    <m/>
    <n v="2.15"/>
    <m/>
    <n v="100"/>
    <s v=""/>
    <n v="-100"/>
    <x v="0"/>
    <s v="G&lt;6-Dist&lt;1700"/>
    <s v="A"/>
    <x v="7"/>
    <x v="4"/>
    <x v="2"/>
    <s v=""/>
    <n v="-100"/>
    <m/>
    <x v="4"/>
  </r>
  <r>
    <x v="212"/>
    <s v="Flem"/>
    <d v="1899-12-30T14:40:00"/>
    <x v="3"/>
    <n v="10"/>
    <n v="5"/>
    <n v="1620"/>
    <s v="Hcp"/>
    <n v="84"/>
    <n v="130"/>
    <n v="3"/>
    <s v="Rise At Dawn"/>
    <s v="OPL"/>
    <n v="3.6"/>
    <s v="Team Hayes"/>
    <s v="Daniel Stackhouse"/>
    <m/>
    <n v="9"/>
    <n v="57.5"/>
    <n v="57.5"/>
    <m/>
    <n v="1"/>
    <n v="2"/>
    <x v="1"/>
    <n v="4"/>
    <n v="45"/>
    <n v="9"/>
    <m/>
    <s v="WON"/>
    <n v="3.5"/>
    <n v="1.5"/>
    <n v="100"/>
    <n v="350"/>
    <n v="250"/>
    <x v="0"/>
    <s v="G&lt;6-Dist&lt;1700"/>
    <s v="A"/>
    <x v="7"/>
    <x v="4"/>
    <x v="4"/>
    <n v="490"/>
    <n v="350"/>
    <n v="2"/>
    <x v="2"/>
  </r>
  <r>
    <x v="212"/>
    <s v="Flem"/>
    <d v="1899-12-30T14:40:00"/>
    <x v="3"/>
    <n v="10"/>
    <n v="5"/>
    <n v="1620"/>
    <s v="Hcp"/>
    <n v="84"/>
    <n v="130"/>
    <n v="6"/>
    <s v="Le Zebra"/>
    <s v="M"/>
    <n v="2.7"/>
    <s v="Emma-Lee  Browne"/>
    <s v="Damian Lane"/>
    <m/>
    <n v="6"/>
    <n v="56.5"/>
    <n v="56.5"/>
    <m/>
    <n v="2"/>
    <n v="5"/>
    <x v="2"/>
    <n v="4.5999999999999996"/>
    <n v="40"/>
    <n v="9"/>
    <m/>
    <m/>
    <n v="2.9"/>
    <m/>
    <n v="100"/>
    <s v=""/>
    <n v="-100"/>
    <x v="0"/>
    <s v="G&lt;6-Dist&lt;1700"/>
    <s v="A"/>
    <x v="7"/>
    <x v="4"/>
    <x v="1"/>
    <s v=""/>
    <n v="-150"/>
    <n v="2"/>
    <x v="7"/>
  </r>
  <r>
    <x v="212"/>
    <s v="ROSEHILL"/>
    <d v="1899-12-30T15:00:00"/>
    <x v="3"/>
    <n v="7"/>
    <n v="7"/>
    <n v="1100"/>
    <s v="Hcp"/>
    <n v="78"/>
    <n v="160"/>
    <n v="9"/>
    <s v="Spring Lee"/>
    <s v="M"/>
    <n v="2.5"/>
    <s v="Bjorn Baker"/>
    <s v="Rachel King"/>
    <m/>
    <n v="2"/>
    <n v="56"/>
    <n v="56"/>
    <m/>
    <n v="1"/>
    <n v="3"/>
    <x v="1"/>
    <n v="2.8"/>
    <n v="30"/>
    <m/>
    <m/>
    <s v="2nd"/>
    <n v="2.6"/>
    <n v="1.2"/>
    <n v="100"/>
    <s v=""/>
    <n v="-100"/>
    <x v="1"/>
    <s v="G&lt;6-Dist&lt;1700"/>
    <s v="A"/>
    <x v="7"/>
    <x v="4"/>
    <x v="1"/>
    <s v=""/>
    <n v="-150"/>
    <m/>
    <x v="8"/>
  </r>
  <r>
    <x v="212"/>
    <s v="ROSEHILL"/>
    <d v="1899-12-30T16:50:00"/>
    <x v="3"/>
    <n v="7"/>
    <n v="10"/>
    <n v="1400"/>
    <s v="Hcp"/>
    <n v="78"/>
    <n v="160"/>
    <n v="11"/>
    <s v="Little Cointreau"/>
    <s v="M"/>
    <n v="2.9"/>
    <s v="Joseph Pride"/>
    <s v="Jay Ford"/>
    <m/>
    <n v="1"/>
    <n v="58"/>
    <n v="58"/>
    <m/>
    <n v="1"/>
    <n v="3"/>
    <x v="1"/>
    <n v="2.1"/>
    <n v="30"/>
    <m/>
    <m/>
    <m/>
    <n v="4"/>
    <m/>
    <n v="100"/>
    <s v=""/>
    <n v="-100"/>
    <x v="1"/>
    <s v="G&lt;6-Dist&lt;1700"/>
    <s v="A"/>
    <x v="7"/>
    <x v="4"/>
    <x v="1"/>
    <s v=""/>
    <n v="-150"/>
    <m/>
    <x v="8"/>
  </r>
  <r>
    <x v="213"/>
    <s v="MV"/>
    <d v="1899-12-30T12:20:00"/>
    <x v="3"/>
    <n v="0"/>
    <n v="1"/>
    <n v="1600"/>
    <s v="Mares"/>
    <n v="78"/>
    <n v="130"/>
    <n v="5"/>
    <s v="Waimarie"/>
    <s v="LOP"/>
    <n v="3.2"/>
    <s v="Trent Busuttin "/>
    <s v="Mark Zahra"/>
    <m/>
    <n v="3"/>
    <n v="57.5"/>
    <n v="57.5"/>
    <m/>
    <n v="1"/>
    <m/>
    <x v="1"/>
    <n v="2.8"/>
    <n v="50"/>
    <n v="8"/>
    <m/>
    <s v="WON"/>
    <n v="3.1"/>
    <n v="1.4"/>
    <n v="100"/>
    <n v="310"/>
    <n v="210"/>
    <x v="0"/>
    <s v="G&lt;6-Dist&lt;1700"/>
    <s v="A"/>
    <x v="7"/>
    <x v="4"/>
    <x v="0"/>
    <n v="620"/>
    <n v="420"/>
    <m/>
    <x v="0"/>
  </r>
  <r>
    <x v="213"/>
    <s v="MV"/>
    <d v="1899-12-30T14:40:00"/>
    <x v="3"/>
    <n v="0"/>
    <n v="5"/>
    <n v="1000"/>
    <s v="Hcp"/>
    <n v="100"/>
    <n v="150"/>
    <n v="5"/>
    <s v="Scuderia"/>
    <s v="OPL"/>
    <n v="4.2"/>
    <s v="Thomas Carberry"/>
    <s v="Declan Bates"/>
    <m/>
    <n v="5"/>
    <n v="53"/>
    <n v="53"/>
    <m/>
    <n v="1"/>
    <n v="5"/>
    <x v="2"/>
    <n v="4.4000000000000004"/>
    <n v="45"/>
    <n v="6"/>
    <m/>
    <m/>
    <n v="5.5"/>
    <m/>
    <n v="100"/>
    <s v=""/>
    <n v="-100"/>
    <x v="0"/>
    <s v="G&lt;6-Dist&lt;1700"/>
    <s v="A"/>
    <x v="7"/>
    <x v="4"/>
    <x v="1"/>
    <s v=""/>
    <n v="-150"/>
    <m/>
    <x v="8"/>
  </r>
  <r>
    <x v="213"/>
    <s v="MV"/>
    <d v="1899-12-30T14:40:00"/>
    <x v="3"/>
    <n v="0"/>
    <n v="5"/>
    <n v="1000"/>
    <s v="Hcp"/>
    <n v="100"/>
    <n v="150"/>
    <n v="3"/>
    <s v="Taunting"/>
    <s v="OPM"/>
    <n v="5.5"/>
    <s v="Michael Hickmott"/>
    <s v="Jaylah Kennedy (a2)"/>
    <n v="2"/>
    <n v="3"/>
    <n v="57.5"/>
    <n v="55.5"/>
    <m/>
    <n v="2"/>
    <n v="3"/>
    <x v="0"/>
    <n v="5.5"/>
    <n v="30"/>
    <n v="6"/>
    <m/>
    <s v="2nd"/>
    <n v="7.5"/>
    <n v="3.4"/>
    <n v="100"/>
    <s v=""/>
    <n v="-100"/>
    <x v="0"/>
    <s v="G&lt;6-Dist&lt;1700"/>
    <s v="A"/>
    <x v="7"/>
    <x v="4"/>
    <x v="2"/>
    <s v=""/>
    <n v="-100"/>
    <n v="2"/>
    <x v="4"/>
  </r>
  <r>
    <x v="213"/>
    <s v="Randwick"/>
    <d v="1899-12-30T15:35:00"/>
    <x v="2"/>
    <n v="0"/>
    <n v="8"/>
    <n v="1200"/>
    <s v="Hcp"/>
    <s v="SW"/>
    <n v="300"/>
    <n v="3"/>
    <s v="Schwarz"/>
    <s v="OP"/>
    <n v="2.5"/>
    <s v="O'Shea &amp; Charlton"/>
    <s v="James McDonald"/>
    <m/>
    <n v="9"/>
    <n v="56.5"/>
    <n v="56.5"/>
    <m/>
    <n v="1"/>
    <n v="2"/>
    <x v="1"/>
    <n v="2.1"/>
    <n v="30"/>
    <m/>
    <m/>
    <s v="WON"/>
    <n v="2.6"/>
    <n v="1.4"/>
    <n v="100"/>
    <n v="260"/>
    <n v="160"/>
    <x v="1"/>
    <s v="G&lt;6-Dist&lt;1700"/>
    <s v="A"/>
    <x v="7"/>
    <x v="4"/>
    <x v="1"/>
    <n v="390"/>
    <n v="240"/>
    <m/>
    <x v="1"/>
  </r>
  <r>
    <x v="213"/>
    <s v="MV"/>
    <d v="1899-12-30T15:55:00"/>
    <x v="3"/>
    <n v="0"/>
    <n v="7"/>
    <n v="2040"/>
    <s v="Hcp"/>
    <n v="100"/>
    <n v="150"/>
    <n v="11"/>
    <s v="Mathew"/>
    <s v="MOP"/>
    <n v="3.6"/>
    <s v="Patrick Payne"/>
    <s v="Teo Nugent"/>
    <m/>
    <n v="3"/>
    <n v="53"/>
    <n v="53"/>
    <m/>
    <n v="1"/>
    <n v="3"/>
    <x v="1"/>
    <n v="4"/>
    <n v="40"/>
    <n v="11"/>
    <m/>
    <m/>
    <n v="3.5"/>
    <m/>
    <n v="100"/>
    <s v=""/>
    <n v="-100"/>
    <x v="0"/>
    <s v="G&lt;6-Dist&gt;=1700"/>
    <s v="B"/>
    <x v="7"/>
    <x v="4"/>
    <x v="0"/>
    <s v=""/>
    <n v="-200"/>
    <m/>
    <x v="0"/>
  </r>
  <r>
    <x v="213"/>
    <s v="Randwick"/>
    <d v="1899-12-30T16:15:00"/>
    <x v="2"/>
    <n v="0"/>
    <n v="9"/>
    <n v="1800"/>
    <s v="Hcp"/>
    <m/>
    <n v="160"/>
    <n v="9"/>
    <s v="Aramco"/>
    <s v="OP"/>
    <n v="2.8"/>
    <s v="Chris Waller"/>
    <s v="Kerrin McEvoy"/>
    <m/>
    <n v="9"/>
    <n v="53"/>
    <n v="53"/>
    <m/>
    <n v="1"/>
    <n v="3"/>
    <x v="1"/>
    <n v="1.8"/>
    <n v="20"/>
    <n v="160"/>
    <m/>
    <m/>
    <n v="2.5"/>
    <m/>
    <n v="100"/>
    <s v=""/>
    <n v="-100"/>
    <x v="1"/>
    <s v="G&lt;6-Dist&gt;=1700"/>
    <s v="B"/>
    <x v="7"/>
    <x v="4"/>
    <x v="2"/>
    <s v=""/>
    <n v="-100"/>
    <m/>
    <x v="4"/>
  </r>
  <r>
    <x v="214"/>
    <s v="Cau"/>
    <d v="1899-12-30T12:25:00"/>
    <x v="2"/>
    <n v="9"/>
    <n v="1"/>
    <n v="1100"/>
    <s v="Mares"/>
    <n v="84"/>
    <n v="130"/>
    <n v="2"/>
    <s v="A Little Deep"/>
    <s v="M"/>
    <n v="6.5"/>
    <s v="Ciaron Maher"/>
    <s v="Jaylah Kennedy (a2)"/>
    <n v="2"/>
    <n v="5"/>
    <n v="58"/>
    <n v="56"/>
    <m/>
    <n v="1"/>
    <n v="1"/>
    <x v="1"/>
    <n v="3.9"/>
    <n v="45"/>
    <n v="9"/>
    <m/>
    <s v="WON"/>
    <n v="8.6"/>
    <n v="2.7"/>
    <n v="100"/>
    <n v="860"/>
    <n v="760"/>
    <x v="0"/>
    <s v="G&lt;6-Dist&lt;1700"/>
    <s v="A"/>
    <x v="7"/>
    <x v="4"/>
    <x v="2"/>
    <n v="860"/>
    <n v="760"/>
    <m/>
    <x v="5"/>
  </r>
  <r>
    <x v="214"/>
    <s v="Cau"/>
    <d v="1899-12-30T13:00:00"/>
    <x v="2"/>
    <n v="9"/>
    <n v="2"/>
    <n v="1600"/>
    <s v="Hcp"/>
    <n v="100"/>
    <n v="150"/>
    <n v="7"/>
    <s v="Rise At Dawn"/>
    <s v="OPL"/>
    <n v="2.15"/>
    <s v="Team Hayes"/>
    <s v="Michael Dee"/>
    <m/>
    <n v="3"/>
    <n v="53"/>
    <n v="53"/>
    <m/>
    <n v="1"/>
    <n v="1"/>
    <x v="1"/>
    <n v="2.5"/>
    <n v="50"/>
    <n v="5"/>
    <m/>
    <s v="WON"/>
    <n v="2.1"/>
    <n v="1.3"/>
    <n v="100"/>
    <n v="210"/>
    <n v="110"/>
    <x v="0"/>
    <s v="G&lt;6-Dist&lt;1700"/>
    <s v="A"/>
    <x v="7"/>
    <x v="4"/>
    <x v="0"/>
    <n v="420"/>
    <n v="220"/>
    <m/>
    <x v="0"/>
  </r>
  <r>
    <x v="214"/>
    <s v="ROSEHILL"/>
    <d v="1899-12-30T13:20:00"/>
    <x v="3"/>
    <n v="0"/>
    <n v="4"/>
    <n v="1100"/>
    <s v="Hcp"/>
    <n v="78"/>
    <n v="160"/>
    <n v="10"/>
    <s v="Piastri"/>
    <s v="M"/>
    <n v="4.7"/>
    <s v="Ciaron Maher"/>
    <s v="Jason Collett"/>
    <m/>
    <n v="2"/>
    <n v="57"/>
    <n v="57"/>
    <m/>
    <n v="1"/>
    <m/>
    <x v="2"/>
    <n v="5.3"/>
    <n v="20"/>
    <m/>
    <m/>
    <s v="WON"/>
    <n v="5"/>
    <n v="2"/>
    <n v="100"/>
    <n v="500"/>
    <n v="400"/>
    <x v="1"/>
    <s v="G&lt;6-Dist&lt;1700"/>
    <s v="A"/>
    <x v="7"/>
    <x v="4"/>
    <x v="2"/>
    <n v="500"/>
    <n v="400"/>
    <m/>
    <x v="4"/>
  </r>
  <r>
    <x v="214"/>
    <s v="Cau"/>
    <d v="1899-12-30T13:35:00"/>
    <x v="2"/>
    <n v="9"/>
    <n v="3"/>
    <n v="1400"/>
    <s v="Mares"/>
    <n v="78"/>
    <n v="130"/>
    <n v="6"/>
    <s v="Lovazou"/>
    <s v="OPM"/>
    <n v="4"/>
    <s v="Danny O'Brien"/>
    <s v="Carleen Hefel"/>
    <m/>
    <n v="3"/>
    <n v="58"/>
    <n v="58"/>
    <m/>
    <n v="1"/>
    <n v="1"/>
    <x v="1"/>
    <n v="2.8"/>
    <n v="50"/>
    <n v="11"/>
    <m/>
    <s v="WON"/>
    <n v="4.4000000000000004"/>
    <n v="1.8"/>
    <n v="100"/>
    <n v="440.00000000000006"/>
    <n v="340.00000000000006"/>
    <x v="0"/>
    <s v="G&lt;6-Dist&lt;1700"/>
    <s v="A"/>
    <x v="7"/>
    <x v="4"/>
    <x v="0"/>
    <n v="880.00000000000011"/>
    <n v="680.00000000000011"/>
    <m/>
    <x v="0"/>
  </r>
  <r>
    <x v="214"/>
    <s v="ROSEHILL"/>
    <d v="1899-12-30T15:05:00"/>
    <x v="3"/>
    <n v="0"/>
    <n v="7"/>
    <n v="1200"/>
    <s v="Hcp"/>
    <n v="88"/>
    <n v="160"/>
    <n v="6"/>
    <s v="Terra Mater"/>
    <s v="M"/>
    <n v="4.5999999999999996"/>
    <s v="Jarrod Austin"/>
    <s v="Nash Rawiller"/>
    <m/>
    <n v="3"/>
    <n v="58"/>
    <n v="58"/>
    <m/>
    <n v="2"/>
    <n v="3"/>
    <x v="2"/>
    <n v="5.8"/>
    <n v="20"/>
    <m/>
    <m/>
    <s v="2nd"/>
    <n v="4.2"/>
    <n v="1.6"/>
    <n v="100"/>
    <s v=""/>
    <n v="-100"/>
    <x v="1"/>
    <s v="G&lt;6-Dist&lt;1700"/>
    <s v="A"/>
    <x v="7"/>
    <x v="4"/>
    <x v="2"/>
    <s v=""/>
    <n v="-100"/>
    <m/>
    <x v="4"/>
  </r>
  <r>
    <x v="214"/>
    <s v="Cau"/>
    <d v="1899-12-30T16:00:00"/>
    <x v="2"/>
    <n v="9"/>
    <n v="7"/>
    <n v="1200"/>
    <s v="Hcp"/>
    <s v="No"/>
    <n v="175"/>
    <n v="2"/>
    <s v="It'Sourtime"/>
    <s v="M"/>
    <n v="9.5"/>
    <s v="Danny O'Brien"/>
    <s v="Jamie Kah"/>
    <m/>
    <n v="9"/>
    <n v="59"/>
    <n v="59"/>
    <m/>
    <n v="2"/>
    <n v="2"/>
    <x v="2"/>
    <n v="5.4"/>
    <n v="30"/>
    <n v="11"/>
    <m/>
    <m/>
    <n v="12"/>
    <m/>
    <n v="100"/>
    <s v=""/>
    <n v="-100"/>
    <x v="0"/>
    <s v="G&lt;6-Dist&lt;1700"/>
    <s v="A"/>
    <x v="7"/>
    <x v="4"/>
    <x v="2"/>
    <s v=""/>
    <n v="-100"/>
    <n v="2"/>
    <x v="6"/>
  </r>
  <r>
    <x v="214"/>
    <s v="Cau"/>
    <d v="1899-12-30T16:00:00"/>
    <x v="2"/>
    <n v="9"/>
    <n v="7"/>
    <n v="1200"/>
    <s v="Hcp"/>
    <s v="No"/>
    <n v="175"/>
    <n v="6"/>
    <s v="Who Dares"/>
    <s v="M"/>
    <n v="11"/>
    <s v="Pat Carey "/>
    <s v="Patrick Moloney"/>
    <m/>
    <n v="10"/>
    <n v="56"/>
    <n v="56"/>
    <m/>
    <n v="3"/>
    <m/>
    <x v="0"/>
    <n v="5.5"/>
    <n v="30"/>
    <n v="11"/>
    <m/>
    <m/>
    <n v="12"/>
    <m/>
    <n v="100"/>
    <s v=""/>
    <n v="-100"/>
    <x v="0"/>
    <s v="G&lt;6-Dist&lt;1700"/>
    <s v="A"/>
    <x v="7"/>
    <x v="4"/>
    <x v="2"/>
    <s v=""/>
    <n v="-100"/>
    <n v="2"/>
    <x v="6"/>
  </r>
  <r>
    <x v="214"/>
    <s v="Cau"/>
    <d v="1899-12-30T16:35:00"/>
    <x v="2"/>
    <n v="9"/>
    <n v="8"/>
    <n v="1400"/>
    <s v="Wfa"/>
    <s v="WFA"/>
    <n v="300"/>
    <n v="1"/>
    <s v="Pericles"/>
    <s v="M"/>
    <n v="2.6"/>
    <s v="James Cummings"/>
    <s v="Blake Shinn"/>
    <m/>
    <n v="6"/>
    <n v="59"/>
    <n v="59"/>
    <m/>
    <n v="1"/>
    <n v="1"/>
    <x v="1"/>
    <n v="3.1"/>
    <n v="40"/>
    <n v="10"/>
    <m/>
    <s v="3rd"/>
    <n v="2.8"/>
    <n v="1.4"/>
    <n v="100"/>
    <s v=""/>
    <n v="-100"/>
    <x v="0"/>
    <s v="G&lt;6-Dist&lt;1700"/>
    <s v="A"/>
    <x v="7"/>
    <x v="4"/>
    <x v="2"/>
    <s v=""/>
    <n v="-100"/>
    <n v="2"/>
    <x v="4"/>
  </r>
  <r>
    <x v="214"/>
    <s v="Cau"/>
    <d v="1899-12-30T16:35:00"/>
    <x v="2"/>
    <n v="9"/>
    <n v="8"/>
    <n v="1400"/>
    <s v="Wfa"/>
    <s v="WFA"/>
    <n v="300"/>
    <n v="7"/>
    <s v="Gentleman Roy"/>
    <s v="OPL"/>
    <n v="6.5"/>
    <s v="Team Hayes"/>
    <s v="Mark Zahra"/>
    <m/>
    <n v="8"/>
    <n v="59"/>
    <n v="59"/>
    <m/>
    <n v="3"/>
    <n v="3"/>
    <x v="2"/>
    <n v="5.8"/>
    <n v="25"/>
    <n v="10"/>
    <m/>
    <s v="WON"/>
    <n v="6"/>
    <n v="1.8"/>
    <n v="100"/>
    <n v="600"/>
    <n v="500"/>
    <x v="0"/>
    <s v="G&lt;6-Dist&lt;1700"/>
    <s v="A"/>
    <x v="7"/>
    <x v="4"/>
    <x v="1"/>
    <n v="900"/>
    <n v="750"/>
    <n v="2"/>
    <x v="5"/>
  </r>
  <r>
    <x v="214"/>
    <s v="Cau"/>
    <d v="1899-12-30T17:15:00"/>
    <x v="2"/>
    <n v="9"/>
    <n v="9"/>
    <n v="1400"/>
    <s v="Hcp"/>
    <n v="84"/>
    <n v="130"/>
    <n v="16"/>
    <s v="Elouyou"/>
    <s v="L"/>
    <n v="2.5"/>
    <s v="Scott Cameron"/>
    <s v="Damian Lane"/>
    <m/>
    <n v="3"/>
    <n v="56"/>
    <n v="56"/>
    <m/>
    <n v="2"/>
    <n v="2"/>
    <x v="2"/>
    <n v="5.2"/>
    <n v="30"/>
    <n v="11"/>
    <m/>
    <s v="3rd"/>
    <n v="2.2999999999999998"/>
    <n v="1.2"/>
    <n v="100"/>
    <s v=""/>
    <n v="-100"/>
    <x v="0"/>
    <s v="G&lt;6-Dist&lt;1700"/>
    <s v="A"/>
    <x v="7"/>
    <x v="4"/>
    <x v="3"/>
    <s v=""/>
    <n v="-120"/>
    <m/>
    <x v="4"/>
  </r>
  <r>
    <x v="215"/>
    <s v="Randwick"/>
    <d v="1899-12-30T11:45:00"/>
    <x v="2"/>
    <n v="3"/>
    <n v="1"/>
    <n v="1200"/>
    <s v="Hcp"/>
    <n v="72"/>
    <n v="120"/>
    <n v="4"/>
    <s v="Smashing Eagle"/>
    <s v="M"/>
    <n v="3.7"/>
    <s v="Ryan &amp; Alexiou"/>
    <s v="James McDonald"/>
    <m/>
    <n v="6"/>
    <n v="59"/>
    <n v="59"/>
    <m/>
    <n v="4"/>
    <n v="3"/>
    <x v="2"/>
    <n v="6.5"/>
    <n v="20"/>
    <m/>
    <m/>
    <m/>
    <n v="4"/>
    <m/>
    <n v="100"/>
    <s v=""/>
    <n v="-100"/>
    <x v="1"/>
    <s v="G&lt;6-Dist&lt;1700"/>
    <s v="A"/>
    <x v="7"/>
    <x v="4"/>
    <x v="2"/>
    <s v=""/>
    <n v="-100"/>
    <m/>
    <x v="2"/>
  </r>
  <r>
    <x v="215"/>
    <s v="MV"/>
    <d v="1899-12-30T13:10:00"/>
    <x v="3"/>
    <n v="5"/>
    <n v="1"/>
    <n v="2500"/>
    <s v="Hcp"/>
    <s v="No"/>
    <n v="150"/>
    <n v="4"/>
    <s v="Dashing Duchess"/>
    <s v="OPL"/>
    <n v="2.1"/>
    <s v="Symon Wilde"/>
    <s v="Jamie Kah"/>
    <m/>
    <n v="7"/>
    <n v="53"/>
    <n v="53"/>
    <m/>
    <n v="1"/>
    <n v="4"/>
    <x v="1"/>
    <n v="4.5999999999999996"/>
    <n v="40"/>
    <n v="8"/>
    <m/>
    <s v="WON"/>
    <n v="2"/>
    <n v="1.2"/>
    <n v="100"/>
    <n v="200"/>
    <n v="100"/>
    <x v="0"/>
    <s v="G&lt;6-Dist&gt;=1700"/>
    <s v="B"/>
    <x v="7"/>
    <x v="4"/>
    <x v="0"/>
    <n v="400"/>
    <n v="200"/>
    <m/>
    <x v="0"/>
  </r>
  <r>
    <x v="215"/>
    <s v="Randwick"/>
    <d v="1899-12-30T13:30:00"/>
    <x v="2"/>
    <n v="3"/>
    <n v="4"/>
    <n v="1600"/>
    <s v="Hcp"/>
    <n v="78"/>
    <n v="160"/>
    <n v="1"/>
    <s v="West Of Africa"/>
    <s v="M"/>
    <n v="3.3"/>
    <s v="Neasham/Archibald"/>
    <s v="Tyler Schiller"/>
    <m/>
    <n v="1"/>
    <n v="60.5"/>
    <n v="60.5"/>
    <m/>
    <n v="2"/>
    <n v="1"/>
    <x v="2"/>
    <n v="5"/>
    <n v="20"/>
    <m/>
    <m/>
    <m/>
    <n v="4.4000000000000004"/>
    <m/>
    <n v="100"/>
    <s v=""/>
    <n v="-100"/>
    <x v="1"/>
    <s v="G&lt;6-Dist&lt;1700"/>
    <s v="A"/>
    <x v="7"/>
    <x v="4"/>
    <x v="2"/>
    <s v=""/>
    <n v="-100"/>
    <m/>
    <x v="3"/>
  </r>
  <r>
    <x v="215"/>
    <s v="Randwick"/>
    <d v="1899-12-30T15:15:00"/>
    <x v="2"/>
    <n v="3"/>
    <n v="7"/>
    <n v="1200"/>
    <s v="Hcp"/>
    <m/>
    <n v="250"/>
    <n v="8"/>
    <s v="Joliestar"/>
    <s v="MOP"/>
    <n v="2.7"/>
    <s v="Chris Waller"/>
    <s v="James McDonald"/>
    <m/>
    <n v="8"/>
    <n v="54"/>
    <n v="54"/>
    <m/>
    <n v="1"/>
    <n v="1"/>
    <x v="2"/>
    <n v="6.4"/>
    <n v="20"/>
    <m/>
    <m/>
    <s v="WON"/>
    <n v="2.8"/>
    <n v="1.4"/>
    <n v="100"/>
    <n v="280"/>
    <n v="180"/>
    <x v="1"/>
    <s v="G&lt;6-Dist&lt;1700"/>
    <s v="A"/>
    <x v="7"/>
    <x v="4"/>
    <x v="0"/>
    <n v="560"/>
    <n v="360"/>
    <m/>
    <x v="0"/>
  </r>
  <r>
    <x v="215"/>
    <s v="MV"/>
    <d v="1899-12-30T16:10:00"/>
    <x v="3"/>
    <n v="5"/>
    <n v="6"/>
    <n v="1600"/>
    <s v="Hcp"/>
    <n v="78"/>
    <n v="130"/>
    <n v="13"/>
    <s v="Nails Murphy"/>
    <s v="OP"/>
    <n v="6.7"/>
    <s v="Ciaron Maher"/>
    <s v="Blake Shinn"/>
    <m/>
    <n v="2"/>
    <n v="57.5"/>
    <n v="57.5"/>
    <m/>
    <n v="1"/>
    <m/>
    <x v="2"/>
    <n v="5.5"/>
    <n v="30"/>
    <n v="12"/>
    <m/>
    <s v="3rd"/>
    <n v="4.4000000000000004"/>
    <n v="1.6"/>
    <n v="100"/>
    <s v=""/>
    <n v="-100"/>
    <x v="0"/>
    <s v="G&lt;6-Dist&lt;1700"/>
    <s v="A"/>
    <x v="7"/>
    <x v="4"/>
    <x v="1"/>
    <s v=""/>
    <n v="-150"/>
    <m/>
    <x v="8"/>
  </r>
  <r>
    <x v="215"/>
    <s v="MV"/>
    <d v="1899-12-30T17:15:00"/>
    <x v="3"/>
    <n v="5"/>
    <n v="8"/>
    <n v="1000"/>
    <s v="Hcp"/>
    <s v="SW"/>
    <n v="175"/>
    <n v="5"/>
    <s v="Mornington Glory"/>
    <s v="OP"/>
    <n v="3.1"/>
    <s v="Gavin Bedggood"/>
    <s v="Ethan Brown"/>
    <m/>
    <n v="8"/>
    <n v="57"/>
    <n v="57"/>
    <m/>
    <n v="1"/>
    <n v="3"/>
    <x v="1"/>
    <n v="3"/>
    <n v="45"/>
    <n v="8"/>
    <m/>
    <s v="WON"/>
    <n v="2.9"/>
    <n v="1.2"/>
    <n v="100"/>
    <n v="290"/>
    <n v="190"/>
    <x v="0"/>
    <s v="G&lt;6-Dist&lt;1700"/>
    <s v="A"/>
    <x v="7"/>
    <x v="4"/>
    <x v="1"/>
    <n v="435"/>
    <n v="285"/>
    <m/>
    <x v="8"/>
  </r>
  <r>
    <x v="215"/>
    <s v="MV"/>
    <d v="1899-12-30T17:45:00"/>
    <x v="3"/>
    <n v="5"/>
    <n v="9"/>
    <n v="1200"/>
    <s v="Hcp"/>
    <n v="84"/>
    <n v="130"/>
    <n v="4"/>
    <s v="Raikoke"/>
    <s v="OPL"/>
    <n v="4.0999999999999996"/>
    <s v="Mick Price "/>
    <s v="Jamie Kah"/>
    <m/>
    <n v="8"/>
    <n v="59.5"/>
    <n v="59.5"/>
    <m/>
    <n v="3"/>
    <n v="1"/>
    <x v="1"/>
    <n v="4.2"/>
    <n v="40"/>
    <n v="9"/>
    <m/>
    <m/>
    <n v="4.5999999999999996"/>
    <m/>
    <n v="100"/>
    <s v=""/>
    <n v="-100"/>
    <x v="0"/>
    <s v="G&lt;6-Dist&lt;1700"/>
    <s v="A"/>
    <x v="7"/>
    <x v="4"/>
    <x v="4"/>
    <s v=""/>
    <n v="-140"/>
    <n v="2"/>
    <x v="2"/>
  </r>
  <r>
    <x v="215"/>
    <s v="MV"/>
    <d v="1899-12-30T17:45:00"/>
    <x v="3"/>
    <n v="5"/>
    <n v="9"/>
    <n v="1200"/>
    <s v="Hcp"/>
    <n v="84"/>
    <n v="130"/>
    <n v="8"/>
    <s v="Extratwo"/>
    <s v="M"/>
    <n v="3.6"/>
    <s v="Ciaron Maher"/>
    <s v="Blake Shinn"/>
    <m/>
    <n v="9"/>
    <n v="57.5"/>
    <n v="57.5"/>
    <m/>
    <n v="1"/>
    <n v="3"/>
    <x v="0"/>
    <n v="5.2"/>
    <n v="35"/>
    <n v="9"/>
    <m/>
    <s v="WON"/>
    <n v="3.5"/>
    <n v="1.3"/>
    <n v="100"/>
    <n v="350"/>
    <n v="250"/>
    <x v="0"/>
    <s v="G&lt;6-Dist&lt;1700"/>
    <s v="A"/>
    <x v="7"/>
    <x v="4"/>
    <x v="2"/>
    <n v="350"/>
    <n v="250"/>
    <n v="2"/>
    <x v="4"/>
  </r>
  <r>
    <x v="216"/>
    <s v="ROSEHILL"/>
    <d v="1899-12-30T11:45:00"/>
    <x v="2"/>
    <n v="2"/>
    <n v="1"/>
    <n v="1800"/>
    <s v="Hcp"/>
    <n v="72"/>
    <n v="120"/>
    <n v="11"/>
    <s v="Koning"/>
    <s v="OP"/>
    <n v="9.4"/>
    <s v="R &amp; W Freedman"/>
    <s v="Jason Collett"/>
    <m/>
    <n v="7"/>
    <n v="54"/>
    <n v="54"/>
    <m/>
    <m/>
    <m/>
    <x v="1"/>
    <n v="4.5999999999999996"/>
    <n v="20"/>
    <m/>
    <m/>
    <s v="3rd"/>
    <n v="10"/>
    <n v="2.5"/>
    <n v="100"/>
    <s v=""/>
    <n v="-100"/>
    <x v="1"/>
    <s v="G&lt;6-Dist&gt;=1700"/>
    <s v="B"/>
    <x v="7"/>
    <x v="4"/>
    <x v="2"/>
    <s v=""/>
    <n v="-100"/>
    <m/>
    <x v="5"/>
  </r>
  <r>
    <x v="216"/>
    <s v="Cau"/>
    <d v="1899-12-30T12:05:00"/>
    <x v="2"/>
    <n v="0"/>
    <n v="1"/>
    <n v="1400"/>
    <s v="Mares"/>
    <n v="84"/>
    <n v="130"/>
    <n v="4"/>
    <s v="Lovazou"/>
    <s v="OPM"/>
    <n v="3.3"/>
    <s v="Danny O'Brien"/>
    <s v="Carleen Hefel"/>
    <m/>
    <n v="1"/>
    <n v="58"/>
    <n v="58"/>
    <m/>
    <n v="1"/>
    <n v="2"/>
    <x v="1"/>
    <n v="4"/>
    <n v="45"/>
    <n v="10"/>
    <m/>
    <s v="3rd"/>
    <n v="4.4000000000000004"/>
    <n v="1.5"/>
    <n v="100"/>
    <s v=""/>
    <n v="-100"/>
    <x v="0"/>
    <s v="G&lt;6-Dist&lt;1700"/>
    <s v="A"/>
    <x v="7"/>
    <x v="4"/>
    <x v="0"/>
    <s v=""/>
    <n v="-200"/>
    <m/>
    <x v="0"/>
  </r>
  <r>
    <x v="216"/>
    <s v="Cau"/>
    <d v="1899-12-30T13:45:00"/>
    <x v="2"/>
    <n v="0"/>
    <n v="4"/>
    <n v="2000"/>
    <s v="Hcp"/>
    <s v="No"/>
    <n v="150"/>
    <n v="2"/>
    <s v="Duke De Sessa"/>
    <s v="OPM"/>
    <n v="4.2"/>
    <s v="Ciaron Maher"/>
    <s v="Mark Zahra"/>
    <m/>
    <n v="2"/>
    <n v="61"/>
    <n v="61"/>
    <m/>
    <n v="4"/>
    <n v="5"/>
    <x v="2"/>
    <n v="5.4"/>
    <n v="30"/>
    <n v="10"/>
    <m/>
    <s v="2nd"/>
    <n v="4.4000000000000004"/>
    <n v="1.6"/>
    <n v="100"/>
    <s v=""/>
    <n v="-100"/>
    <x v="0"/>
    <s v="G&lt;6-Dist&gt;=1700"/>
    <s v="B"/>
    <x v="7"/>
    <x v="4"/>
    <x v="2"/>
    <s v=""/>
    <n v="-100"/>
    <m/>
    <x v="2"/>
  </r>
  <r>
    <x v="216"/>
    <s v="ROSEHILL"/>
    <d v="1899-12-30T14:05:00"/>
    <x v="2"/>
    <n v="2"/>
    <n v="5"/>
    <n v="1500"/>
    <s v="Hcp"/>
    <n v="78"/>
    <n v="160"/>
    <n v="8"/>
    <s v="No Drama"/>
    <s v="OP"/>
    <n v="5"/>
    <s v="Matthew Dale"/>
    <s v="Tim Clark"/>
    <m/>
    <n v="10"/>
    <n v="58.5"/>
    <n v="58.5"/>
    <m/>
    <n v="3"/>
    <m/>
    <x v="2"/>
    <n v="5.82"/>
    <n v="20"/>
    <m/>
    <m/>
    <m/>
    <n v="5.5"/>
    <m/>
    <n v="100"/>
    <s v=""/>
    <n v="-100"/>
    <x v="1"/>
    <s v="G&lt;6-Dist&lt;1700"/>
    <s v="A"/>
    <x v="7"/>
    <x v="4"/>
    <x v="2"/>
    <s v=""/>
    <n v="-100"/>
    <m/>
    <x v="6"/>
  </r>
  <r>
    <x v="216"/>
    <s v="Cau"/>
    <d v="1899-12-30T14:20:00"/>
    <x v="2"/>
    <n v="0"/>
    <n v="5"/>
    <n v="1100"/>
    <s v="Hcp"/>
    <s v="SW"/>
    <n v="200"/>
    <n v="1"/>
    <s v="Kallos"/>
    <s v="M"/>
    <n v="2.7"/>
    <s v="James Cummings"/>
    <s v="Jamie Kah"/>
    <m/>
    <n v="2"/>
    <n v="59"/>
    <n v="59"/>
    <m/>
    <n v="2"/>
    <n v="1"/>
    <x v="1"/>
    <n v="3"/>
    <n v="45"/>
    <n v="5"/>
    <m/>
    <s v="2nd"/>
    <n v="2.7"/>
    <n v="1.4"/>
    <n v="100"/>
    <s v=""/>
    <n v="-100"/>
    <x v="0"/>
    <s v="G&lt;6-Dist&lt;1700"/>
    <s v="A"/>
    <x v="7"/>
    <x v="4"/>
    <x v="2"/>
    <s v=""/>
    <n v="-100"/>
    <m/>
    <x v="4"/>
  </r>
  <r>
    <x v="216"/>
    <s v="Cau"/>
    <d v="1899-12-30T15:30:00"/>
    <x v="2"/>
    <n v="0"/>
    <n v="7"/>
    <n v="1200"/>
    <s v="Mares"/>
    <s v="SW-M"/>
    <n v="200"/>
    <n v="1"/>
    <s v="Quintessa"/>
    <s v="M"/>
    <n v="11"/>
    <s v="Mark Walker"/>
    <s v="Daniel Stackhouse"/>
    <m/>
    <n v="6"/>
    <n v="60"/>
    <n v="60"/>
    <m/>
    <n v="3"/>
    <m/>
    <x v="2"/>
    <n v="5.5"/>
    <n v="30"/>
    <n v="14"/>
    <m/>
    <s v="WON"/>
    <n v="12"/>
    <n v="3.2"/>
    <n v="100"/>
    <n v="1200"/>
    <n v="1100"/>
    <x v="0"/>
    <s v="G&lt;6-Dist&lt;1700"/>
    <s v="A"/>
    <x v="7"/>
    <x v="4"/>
    <x v="2"/>
    <n v="1200"/>
    <n v="1100"/>
    <m/>
    <x v="6"/>
  </r>
  <r>
    <x v="216"/>
    <s v="ROSEHILL"/>
    <d v="1899-12-30T15:50:00"/>
    <x v="2"/>
    <n v="2"/>
    <n v="8"/>
    <n v="1500"/>
    <s v="Hcp"/>
    <n v="100"/>
    <n v="160"/>
    <n v="5"/>
    <s v="Ceolwulf"/>
    <s v="OP"/>
    <n v="3.1"/>
    <s v="Joseph Pride"/>
    <s v="James McDonald"/>
    <m/>
    <n v="5"/>
    <n v="60"/>
    <n v="60"/>
    <m/>
    <n v="1"/>
    <m/>
    <x v="2"/>
    <n v="7.1"/>
    <n v="20"/>
    <m/>
    <m/>
    <s v="WON"/>
    <n v="3.3"/>
    <n v="1.3"/>
    <n v="100"/>
    <n v="330"/>
    <n v="230"/>
    <x v="1"/>
    <s v="G&lt;6-Dist&lt;1700"/>
    <s v="A"/>
    <x v="7"/>
    <x v="4"/>
    <x v="5"/>
    <n v="561"/>
    <n v="391"/>
    <m/>
    <x v="0"/>
  </r>
  <r>
    <x v="216"/>
    <s v="Cau"/>
    <d v="1899-12-30T16:10:00"/>
    <x v="2"/>
    <n v="0"/>
    <n v="8"/>
    <n v="1700"/>
    <s v="Hcp"/>
    <s v="No"/>
    <n v="200"/>
    <n v="13"/>
    <s v="Rise At Dawn"/>
    <s v="L"/>
    <n v="3.8"/>
    <s v="Team Hayes"/>
    <s v="Michael Dee"/>
    <m/>
    <n v="4"/>
    <n v="54"/>
    <n v="54"/>
    <m/>
    <n v="2"/>
    <n v="2"/>
    <x v="2"/>
    <n v="4.8"/>
    <n v="35"/>
    <n v="10"/>
    <m/>
    <s v="WON"/>
    <n v="3.2"/>
    <n v="1.3"/>
    <n v="100"/>
    <n v="320"/>
    <n v="220"/>
    <x v="0"/>
    <s v="G&lt;6-Dist&gt;=1700"/>
    <s v="B"/>
    <x v="7"/>
    <x v="4"/>
    <x v="3"/>
    <n v="384"/>
    <n v="264"/>
    <m/>
    <x v="2"/>
  </r>
  <r>
    <x v="216"/>
    <s v="Cau"/>
    <d v="1899-12-30T16:45:00"/>
    <x v="2"/>
    <n v="0"/>
    <n v="9"/>
    <n v="1400"/>
    <s v="Wfa"/>
    <s v="WFA"/>
    <n v="750"/>
    <n v="1"/>
    <s v="Mr Brightside"/>
    <s v="OPM"/>
    <n v="2.7"/>
    <s v="Team Hayes"/>
    <s v="Craig Williams"/>
    <m/>
    <n v="4"/>
    <n v="59"/>
    <n v="59"/>
    <m/>
    <n v="2"/>
    <n v="1"/>
    <x v="1"/>
    <n v="3.5"/>
    <n v="45"/>
    <n v="8"/>
    <m/>
    <s v="2nd"/>
    <n v="2.8"/>
    <n v="1.2"/>
    <n v="100"/>
    <s v=""/>
    <n v="-100"/>
    <x v="0"/>
    <s v="G&lt;6-Dist&lt;1700"/>
    <s v="A"/>
    <x v="7"/>
    <x v="4"/>
    <x v="5"/>
    <s v=""/>
    <n v="-170"/>
    <n v="2"/>
    <x v="5"/>
  </r>
  <r>
    <x v="216"/>
    <s v="Cau"/>
    <d v="1899-12-30T16:45:00"/>
    <x v="2"/>
    <n v="0"/>
    <n v="9"/>
    <n v="1400"/>
    <s v="Wfa"/>
    <s v="WFA"/>
    <n v="750"/>
    <n v="7"/>
    <s v="Pride Of Jenni"/>
    <s v="OPL"/>
    <n v="2.7"/>
    <s v="Ciaron Maher"/>
    <s v="Declan Bates"/>
    <m/>
    <n v="7"/>
    <n v="57"/>
    <n v="57"/>
    <m/>
    <n v="1"/>
    <n v="3"/>
    <x v="2"/>
    <n v="4.8"/>
    <n v="35"/>
    <n v="8"/>
    <m/>
    <m/>
    <n v="3.2"/>
    <m/>
    <n v="100"/>
    <s v=""/>
    <n v="-100"/>
    <x v="0"/>
    <s v="G&lt;6-Dist&lt;1700"/>
    <s v="A"/>
    <x v="7"/>
    <x v="4"/>
    <x v="1"/>
    <s v=""/>
    <n v="-150"/>
    <n v="2"/>
    <x v="7"/>
  </r>
  <r>
    <x v="216"/>
    <s v="ROSEHILL"/>
    <d v="1899-12-30T17:05:00"/>
    <x v="2"/>
    <n v="2"/>
    <n v="10"/>
    <n v="1100"/>
    <s v="Hcp"/>
    <n v="78"/>
    <n v="160"/>
    <n v="7"/>
    <s v="Briasa"/>
    <s v="M"/>
    <n v="2.9"/>
    <s v="Team Hawkes"/>
    <s v="Tyler Schiller"/>
    <m/>
    <n v="8"/>
    <n v="57"/>
    <n v="57"/>
    <m/>
    <n v="3"/>
    <n v="3"/>
    <x v="1"/>
    <n v="2.9"/>
    <n v="30"/>
    <m/>
    <m/>
    <s v="WON"/>
    <n v="3.1"/>
    <n v="1.3"/>
    <n v="100"/>
    <n v="310"/>
    <n v="210"/>
    <x v="1"/>
    <s v="G&lt;6-Dist&lt;1700"/>
    <s v="A"/>
    <x v="7"/>
    <x v="4"/>
    <x v="1"/>
    <n v="465"/>
    <n v="315"/>
    <m/>
    <x v="1"/>
  </r>
  <r>
    <x v="216"/>
    <s v="Cau"/>
    <d v="1899-12-30T17:20:00"/>
    <x v="2"/>
    <n v="0"/>
    <n v="10"/>
    <n v="1400"/>
    <s v="Hcp"/>
    <n v="100"/>
    <n v="150"/>
    <n v="2"/>
    <s v="Another Wil"/>
    <s v="OPM"/>
    <n v="2.35"/>
    <s v="Ciaron Maher"/>
    <s v="Jamie Kah"/>
    <m/>
    <n v="13"/>
    <n v="60.5"/>
    <n v="60.5"/>
    <m/>
    <n v="1"/>
    <n v="1"/>
    <x v="2"/>
    <n v="5.5"/>
    <n v="30"/>
    <n v="13"/>
    <m/>
    <s v="WON"/>
    <n v="3.3"/>
    <n v="1.5"/>
    <n v="100"/>
    <n v="330"/>
    <n v="230"/>
    <x v="0"/>
    <s v="G&lt;6-Dist&lt;1700"/>
    <s v="A"/>
    <x v="7"/>
    <x v="4"/>
    <x v="2"/>
    <n v="330"/>
    <n v="230"/>
    <m/>
    <x v="4"/>
  </r>
  <r>
    <x v="217"/>
    <s v="MV"/>
    <d v="1899-12-30T13:15:00"/>
    <x v="2"/>
    <n v="0"/>
    <n v="3"/>
    <n v="1600"/>
    <s v="Hcp"/>
    <n v="84"/>
    <n v="130"/>
    <n v="1"/>
    <s v="Aramco"/>
    <s v="OP"/>
    <n v="4"/>
    <s v="Chris Waller"/>
    <s v="Blake Shinn"/>
    <m/>
    <n v="8"/>
    <n v="60.5"/>
    <n v="60.5"/>
    <m/>
    <n v="1"/>
    <m/>
    <x v="2"/>
    <n v="5.2"/>
    <n v="35"/>
    <n v="10"/>
    <m/>
    <m/>
    <n v="4.2"/>
    <m/>
    <n v="100"/>
    <s v=""/>
    <n v="-100"/>
    <x v="0"/>
    <s v="G&lt;6-Dist&lt;1700"/>
    <s v="A"/>
    <x v="8"/>
    <x v="4"/>
    <x v="4"/>
    <s v=""/>
    <n v="-140"/>
    <n v="2"/>
    <x v="2"/>
  </r>
  <r>
    <x v="217"/>
    <s v="MV"/>
    <d v="1899-12-30T13:15:00"/>
    <x v="2"/>
    <n v="0"/>
    <n v="3"/>
    <n v="1600"/>
    <s v="Hcp"/>
    <n v="84"/>
    <n v="130"/>
    <n v="10"/>
    <s v="Nails Murphy"/>
    <s v="OP"/>
    <n v="4.5999999999999996"/>
    <s v="Ciaron Maher"/>
    <s v="Jamie Kah"/>
    <m/>
    <n v="2"/>
    <n v="54.5"/>
    <n v="54.5"/>
    <m/>
    <n v="4"/>
    <m/>
    <x v="0"/>
    <n v="5.5"/>
    <n v="30"/>
    <n v="10"/>
    <m/>
    <s v="WON"/>
    <n v="4.4000000000000004"/>
    <n v="1.7"/>
    <n v="100"/>
    <n v="440.00000000000006"/>
    <n v="340.00000000000006"/>
    <x v="0"/>
    <s v="G&lt;6-Dist&lt;1700"/>
    <s v="A"/>
    <x v="8"/>
    <x v="4"/>
    <x v="2"/>
    <n v="440.00000000000006"/>
    <n v="340.00000000000006"/>
    <n v="2"/>
    <x v="2"/>
  </r>
  <r>
    <x v="217"/>
    <s v="MV"/>
    <d v="1899-12-30T14:25:00"/>
    <x v="2"/>
    <n v="0"/>
    <n v="5"/>
    <n v="1200"/>
    <s v="Hcp"/>
    <s v="No"/>
    <n v="175"/>
    <n v="3"/>
    <s v="Arkansaw Kid"/>
    <s v="OP"/>
    <n v="2"/>
    <s v="Team Hayes"/>
    <s v="Luke Currie"/>
    <m/>
    <n v="2"/>
    <n v="55"/>
    <n v="55"/>
    <m/>
    <n v="1"/>
    <n v="2"/>
    <x v="2"/>
    <n v="4.8"/>
    <n v="35"/>
    <n v="7"/>
    <m/>
    <s v="2nd"/>
    <n v="1.95"/>
    <n v="1.3"/>
    <n v="100"/>
    <s v=""/>
    <n v="-100"/>
    <x v="0"/>
    <s v="G&lt;6-Dist&lt;1700"/>
    <s v="A"/>
    <x v="8"/>
    <x v="4"/>
    <x v="1"/>
    <s v=""/>
    <n v="-150"/>
    <m/>
    <x v="5"/>
  </r>
  <r>
    <x v="217"/>
    <s v="MV"/>
    <d v="1899-12-30T16:15:00"/>
    <x v="2"/>
    <n v="0"/>
    <n v="8"/>
    <n v="1500"/>
    <s v="Hcp"/>
    <s v="SW"/>
    <n v="200"/>
    <n v="2"/>
    <s v="Pericles"/>
    <s v="OP"/>
    <n v="2"/>
    <s v="James Cummings"/>
    <s v="Blake Shinn"/>
    <m/>
    <n v="6"/>
    <n v="59"/>
    <n v="59"/>
    <m/>
    <n v="2"/>
    <n v="1"/>
    <x v="1"/>
    <n v="4"/>
    <n v="40"/>
    <n v="10"/>
    <m/>
    <s v="WON"/>
    <n v="1.9"/>
    <n v="1.1000000000000001"/>
    <n v="100"/>
    <n v="190"/>
    <n v="90"/>
    <x v="0"/>
    <s v="G&lt;6-Dist&lt;1700"/>
    <s v="A"/>
    <x v="8"/>
    <x v="4"/>
    <x v="0"/>
    <n v="380"/>
    <n v="180"/>
    <m/>
    <x v="0"/>
  </r>
  <r>
    <x v="217"/>
    <s v="Randwick"/>
    <d v="1899-12-30T16:35:00"/>
    <x v="2"/>
    <n v="6"/>
    <n v="9"/>
    <n v="1400"/>
    <s v="Hcp"/>
    <s v="SW"/>
    <n v="300"/>
    <n v="8"/>
    <s v="Amelia'S Jewel"/>
    <s v="M"/>
    <n v="2.9"/>
    <s v="Neasham/Archibald"/>
    <s v="Tommy Berry"/>
    <m/>
    <n v="8"/>
    <n v="56"/>
    <n v="56"/>
    <m/>
    <n v="1"/>
    <n v="1"/>
    <x v="2"/>
    <n v="5.4"/>
    <n v="20"/>
    <m/>
    <m/>
    <s v="2nd"/>
    <n v="3.4"/>
    <n v="1.7"/>
    <n v="100"/>
    <s v=""/>
    <n v="-100"/>
    <x v="1"/>
    <s v="G&lt;6-Dist&lt;1700"/>
    <s v="A"/>
    <x v="8"/>
    <x v="4"/>
    <x v="3"/>
    <s v=""/>
    <n v="-120"/>
    <m/>
    <x v="4"/>
  </r>
  <r>
    <x v="217"/>
    <s v="MV"/>
    <d v="1899-12-30T16:50:00"/>
    <x v="2"/>
    <n v="0"/>
    <n v="9"/>
    <n v="1000"/>
    <s v="Wfa"/>
    <s v="WFA"/>
    <n v="750"/>
    <n v="8"/>
    <s v="Lady Of Camelot"/>
    <s v="L"/>
    <n v="3.1"/>
    <s v="Gai Waterhouse "/>
    <s v="Zac Lloyd (a0)"/>
    <m/>
    <n v="2"/>
    <n v="50"/>
    <n v="50"/>
    <m/>
    <n v="2"/>
    <m/>
    <x v="1"/>
    <n v="4.4000000000000004"/>
    <n v="40"/>
    <n v="9"/>
    <m/>
    <s v="3rd"/>
    <n v="5.5"/>
    <n v="2"/>
    <n v="100"/>
    <s v=""/>
    <n v="-100"/>
    <x v="0"/>
    <s v="G&lt;6-Dist&lt;1700"/>
    <s v="A"/>
    <x v="8"/>
    <x v="4"/>
    <x v="1"/>
    <s v=""/>
    <n v="-150"/>
    <m/>
    <x v="1"/>
  </r>
  <r>
    <x v="218"/>
    <s v="Flem"/>
    <d v="1899-12-30T14:30:00"/>
    <x v="3"/>
    <n v="0"/>
    <n v="5"/>
    <n v="2500"/>
    <s v="Hcp"/>
    <s v="No"/>
    <n v="300"/>
    <n v="8"/>
    <s v="Point King"/>
    <s v="M"/>
    <n v="3.8"/>
    <s v="Anthony  Freedman"/>
    <s v="Jamie Kah"/>
    <m/>
    <n v="4"/>
    <n v="54"/>
    <n v="54"/>
    <m/>
    <n v="2"/>
    <m/>
    <x v="1"/>
    <n v="3.8"/>
    <n v="45"/>
    <n v="10"/>
    <m/>
    <s v="WON"/>
    <n v="4.5999999999999996"/>
    <n v="1.8"/>
    <n v="100"/>
    <n v="459.99999999999994"/>
    <n v="359.99999999999994"/>
    <x v="0"/>
    <s v="G&lt;6-Dist&gt;=1700"/>
    <s v="B"/>
    <x v="8"/>
    <x v="4"/>
    <x v="3"/>
    <n v="552"/>
    <n v="432"/>
    <m/>
    <x v="2"/>
  </r>
  <r>
    <x v="218"/>
    <s v="ROSEHILL"/>
    <d v="1899-12-30T14:50:00"/>
    <x v="2"/>
    <n v="5"/>
    <n v="6"/>
    <n v="1200"/>
    <s v="Mares"/>
    <s v="SW"/>
    <n v="300"/>
    <n v="2"/>
    <s v="Sunshine In Paris"/>
    <s v="M"/>
    <n v="3.7"/>
    <s v="Neasham/Archibald"/>
    <s v="Tommy Berry"/>
    <m/>
    <n v="3"/>
    <n v="58"/>
    <n v="58"/>
    <m/>
    <n v="3"/>
    <n v="2"/>
    <x v="1"/>
    <n v="2.1"/>
    <n v="30"/>
    <m/>
    <m/>
    <s v="WON"/>
    <n v="3.9"/>
    <n v="1.8"/>
    <n v="100"/>
    <n v="390"/>
    <n v="290"/>
    <x v="1"/>
    <s v="G&lt;6-Dist&lt;1700"/>
    <s v="A"/>
    <x v="8"/>
    <x v="4"/>
    <x v="1"/>
    <n v="585"/>
    <n v="435"/>
    <m/>
    <x v="1"/>
  </r>
  <r>
    <x v="218"/>
    <s v="Flem"/>
    <d v="1899-12-30T15:40:00"/>
    <x v="3"/>
    <n v="0"/>
    <n v="7"/>
    <n v="1400"/>
    <s v="Mares"/>
    <s v="SW-M"/>
    <n v="300"/>
    <n v="1"/>
    <s v="Quintessa"/>
    <s v="M"/>
    <n v="6"/>
    <s v="Mark Walker"/>
    <s v="Daniel Stackhouse"/>
    <m/>
    <n v="8"/>
    <n v="58.5"/>
    <n v="58.5"/>
    <m/>
    <n v="1"/>
    <m/>
    <x v="0"/>
    <n v="5.5"/>
    <n v="30"/>
    <n v="16"/>
    <m/>
    <m/>
    <n v="5.5"/>
    <m/>
    <n v="100"/>
    <s v=""/>
    <n v="-100"/>
    <x v="0"/>
    <s v="G&lt;6-Dist&lt;1700"/>
    <s v="A"/>
    <x v="8"/>
    <x v="4"/>
    <x v="2"/>
    <s v=""/>
    <n v="-100"/>
    <m/>
    <x v="4"/>
  </r>
  <r>
    <x v="218"/>
    <s v="Flem"/>
    <d v="1899-12-30T16:20:00"/>
    <x v="3"/>
    <n v="0"/>
    <n v="8"/>
    <n v="1600"/>
    <s v="Wfa"/>
    <s v="WFA"/>
    <n v="750"/>
    <n v="1"/>
    <s v="Mr Brightside"/>
    <s v="OPM"/>
    <n v="3.1"/>
    <s v="Team Hayes"/>
    <s v="Craig Williams"/>
    <m/>
    <n v="4"/>
    <n v="59"/>
    <n v="59"/>
    <m/>
    <n v="1"/>
    <n v="2"/>
    <x v="1"/>
    <n v="3.3"/>
    <n v="50"/>
    <n v="8"/>
    <m/>
    <s v="WON"/>
    <n v="3.9"/>
    <n v="1.8"/>
    <n v="100"/>
    <n v="390"/>
    <n v="290"/>
    <x v="0"/>
    <s v="G&lt;6-Dist&lt;1700"/>
    <s v="A"/>
    <x v="8"/>
    <x v="4"/>
    <x v="0"/>
    <n v="780"/>
    <n v="580"/>
    <m/>
    <x v="0"/>
  </r>
  <r>
    <x v="218"/>
    <s v="ROSEHILL"/>
    <d v="1899-12-30T17:15:00"/>
    <x v="2"/>
    <n v="5"/>
    <n v="10"/>
    <n v="1100"/>
    <s v="Hcp"/>
    <n v="88"/>
    <n v="160"/>
    <n v="14"/>
    <s v="Blanc De Blanc"/>
    <s v="M"/>
    <n v="3.8"/>
    <s v="Michael Freedman"/>
    <s v="Tommy Berry"/>
    <m/>
    <n v="1"/>
    <n v="54.5"/>
    <n v="54.5"/>
    <m/>
    <m/>
    <n v="2"/>
    <x v="2"/>
    <n v="8.4"/>
    <n v="20"/>
    <m/>
    <m/>
    <s v="2nd"/>
    <n v="4"/>
    <n v="1.9"/>
    <n v="100"/>
    <s v=""/>
    <n v="-100"/>
    <x v="1"/>
    <s v="G&lt;6-Dist&lt;1700"/>
    <s v="A"/>
    <x v="8"/>
    <x v="4"/>
    <x v="2"/>
    <s v=""/>
    <n v="-100"/>
    <m/>
    <x v="3"/>
  </r>
  <r>
    <x v="219"/>
    <s v="Cau"/>
    <d v="1899-12-30T13:15:00"/>
    <x v="2"/>
    <n v="6"/>
    <n v="3"/>
    <n v="1400"/>
    <s v="Mares"/>
    <n v="84"/>
    <n v="130"/>
    <n v="1"/>
    <s v="Sassy Boom"/>
    <s v="OPL"/>
    <n v="4.5"/>
    <s v="Danny O'Brien"/>
    <s v="Blake Shinn"/>
    <m/>
    <n v="5"/>
    <n v="58.5"/>
    <n v="58.5"/>
    <m/>
    <n v="2"/>
    <n v="1"/>
    <x v="1"/>
    <n v="4.4000000000000004"/>
    <n v="40"/>
    <n v="7"/>
    <m/>
    <m/>
    <n v="6"/>
    <m/>
    <n v="100"/>
    <s v=""/>
    <n v="-100"/>
    <x v="0"/>
    <s v="G&lt;6-Dist&lt;1700"/>
    <s v="A"/>
    <x v="8"/>
    <x v="4"/>
    <x v="1"/>
    <s v=""/>
    <n v="-150"/>
    <m/>
    <x v="1"/>
  </r>
  <r>
    <x v="219"/>
    <s v="Randwick"/>
    <d v="1899-12-30T13:35:00"/>
    <x v="2"/>
    <n v="0"/>
    <n v="4"/>
    <n v="1400"/>
    <s v="Hcp"/>
    <n v="78"/>
    <n v="160"/>
    <n v="10"/>
    <s v="Well Timed"/>
    <s v="OP"/>
    <n v="3.8"/>
    <s v="Kerry Parker"/>
    <s v="Nash Rawiller"/>
    <m/>
    <n v="4"/>
    <n v="58"/>
    <n v="58"/>
    <m/>
    <n v="1"/>
    <m/>
    <x v="2"/>
    <n v="5"/>
    <n v="20"/>
    <m/>
    <m/>
    <s v="WON"/>
    <n v="3.6"/>
    <n v="1.5"/>
    <n v="100"/>
    <n v="360"/>
    <n v="260"/>
    <x v="1"/>
    <s v="G&lt;6-Dist&lt;1700"/>
    <s v="A"/>
    <x v="8"/>
    <x v="4"/>
    <x v="2"/>
    <n v="360"/>
    <n v="260"/>
    <m/>
    <x v="2"/>
  </r>
  <r>
    <x v="219"/>
    <s v="Randwick"/>
    <d v="1899-12-30T14:10:00"/>
    <x v="2"/>
    <n v="0"/>
    <n v="5"/>
    <n v="2000"/>
    <s v="Hcp"/>
    <m/>
    <n v="250"/>
    <n v="6"/>
    <s v="Eliyass"/>
    <s v="OP"/>
    <n v="4.4000000000000004"/>
    <s v="Waterhouse/Bott"/>
    <s v="Tim Clark"/>
    <m/>
    <n v="1"/>
    <n v="56"/>
    <n v="56"/>
    <m/>
    <n v="3"/>
    <n v="2"/>
    <x v="1"/>
    <n v="2.2000000000000002"/>
    <n v="20"/>
    <m/>
    <m/>
    <s v="WON"/>
    <n v="4.2"/>
    <n v="1.7"/>
    <n v="100"/>
    <n v="420"/>
    <n v="320"/>
    <x v="1"/>
    <s v="G&lt;6-Dist&gt;=1700"/>
    <s v="B"/>
    <x v="8"/>
    <x v="4"/>
    <x v="2"/>
    <n v="420"/>
    <n v="320"/>
    <m/>
    <x v="3"/>
  </r>
  <r>
    <x v="219"/>
    <s v="Cau"/>
    <d v="1899-12-30T14:25:00"/>
    <x v="2"/>
    <n v="6"/>
    <n v="5"/>
    <n v="1400"/>
    <s v="Hcp"/>
    <s v="SW"/>
    <n v="175"/>
    <n v="3"/>
    <s v="Another Wil"/>
    <s v="MOP"/>
    <n v="1.6"/>
    <s v="Ciaron Maher"/>
    <s v="Jamie Kah"/>
    <m/>
    <n v="1"/>
    <n v="58.5"/>
    <n v="58.5"/>
    <m/>
    <n v="1"/>
    <n v="1"/>
    <x v="1"/>
    <n v="2.5"/>
    <n v="45"/>
    <n v="8"/>
    <m/>
    <s v="WON"/>
    <n v="1.6"/>
    <n v="1.1000000000000001"/>
    <n v="100"/>
    <n v="160"/>
    <n v="60"/>
    <x v="0"/>
    <s v="G&lt;6-Dist&lt;1700"/>
    <s v="A"/>
    <x v="8"/>
    <x v="4"/>
    <x v="2"/>
    <n v="160"/>
    <n v="60"/>
    <n v="2"/>
    <x v="3"/>
  </r>
  <r>
    <x v="219"/>
    <s v="Cau"/>
    <d v="1899-12-30T14:25:00"/>
    <x v="2"/>
    <n v="6"/>
    <n v="5"/>
    <n v="1400"/>
    <s v="Hcp"/>
    <s v="SW"/>
    <n v="175"/>
    <n v="7"/>
    <s v="Jimmy The Bear"/>
    <s v="MOP"/>
    <n v="6.5"/>
    <s v="Patrick  Payne"/>
    <s v="Billy Egan"/>
    <m/>
    <n v="5"/>
    <n v="57"/>
    <n v="57"/>
    <m/>
    <n v="2"/>
    <n v="5"/>
    <x v="2"/>
    <n v="5"/>
    <n v="30"/>
    <n v="8"/>
    <m/>
    <m/>
    <n v="8.5"/>
    <m/>
    <n v="100"/>
    <s v=""/>
    <n v="-100"/>
    <x v="0"/>
    <s v="G&lt;6-Dist&lt;1700"/>
    <s v="A"/>
    <x v="8"/>
    <x v="4"/>
    <x v="2"/>
    <s v=""/>
    <n v="-100"/>
    <n v="2"/>
    <x v="6"/>
  </r>
  <r>
    <x v="219"/>
    <s v="Randwick"/>
    <d v="1899-12-30T14:45:00"/>
    <x v="2"/>
    <n v="0"/>
    <n v="6"/>
    <n v="1400"/>
    <s v="Hcp"/>
    <m/>
    <n v="250"/>
    <n v="8"/>
    <s v="Gringotts"/>
    <s v="OP"/>
    <n v="5.2"/>
    <s v="Ciaron Maher"/>
    <s v="Tommy Berry"/>
    <m/>
    <n v="3"/>
    <n v="55"/>
    <n v="55"/>
    <m/>
    <n v="3"/>
    <n v="4"/>
    <x v="1"/>
    <n v="6"/>
    <n v="20"/>
    <m/>
    <m/>
    <s v="2nd"/>
    <n v="4.8"/>
    <n v="1.8"/>
    <n v="100"/>
    <s v=""/>
    <n v="-100"/>
    <x v="1"/>
    <s v="G&lt;6-Dist&lt;1700"/>
    <s v="A"/>
    <x v="8"/>
    <x v="4"/>
    <x v="2"/>
    <s v=""/>
    <n v="-100"/>
    <m/>
    <x v="5"/>
  </r>
  <r>
    <x v="219"/>
    <s v="Cau"/>
    <d v="1899-12-30T15:00:00"/>
    <x v="2"/>
    <n v="6"/>
    <n v="6"/>
    <n v="1100"/>
    <s v="Hcp"/>
    <n v="100"/>
    <n v="150"/>
    <n v="12"/>
    <s v="Rey Magnerio"/>
    <s v="M"/>
    <n v="7"/>
    <s v="Robbie Griffiths "/>
    <s v="Jye McNeil"/>
    <m/>
    <n v="11"/>
    <n v="54"/>
    <n v="54"/>
    <m/>
    <n v="2"/>
    <n v="3"/>
    <x v="2"/>
    <n v="5.3"/>
    <n v="30"/>
    <n v="11"/>
    <m/>
    <s v="3rd"/>
    <n v="5"/>
    <n v="1.8"/>
    <n v="100"/>
    <s v=""/>
    <n v="-100"/>
    <x v="0"/>
    <s v="G&lt;6-Dist&lt;1700"/>
    <s v="A"/>
    <x v="8"/>
    <x v="4"/>
    <x v="2"/>
    <s v=""/>
    <n v="-100"/>
    <m/>
    <x v="6"/>
  </r>
  <r>
    <x v="219"/>
    <s v="Randwick"/>
    <d v="1899-12-30T16:35:00"/>
    <x v="2"/>
    <n v="0"/>
    <n v="9"/>
    <n v="1100"/>
    <s v="Hcp"/>
    <s v="SW"/>
    <n v="1000"/>
    <n v="6"/>
    <s v="I Am Me"/>
    <s v="OP"/>
    <n v="2.2999999999999998"/>
    <s v="Ciaron Maher"/>
    <s v="James McDonald"/>
    <m/>
    <n v="2"/>
    <n v="55"/>
    <n v="55"/>
    <m/>
    <n v="2"/>
    <n v="3"/>
    <x v="1"/>
    <n v="3.8"/>
    <n v="30"/>
    <n v="120"/>
    <m/>
    <s v="WON"/>
    <n v="2.9"/>
    <n v="1.5"/>
    <n v="100"/>
    <n v="290"/>
    <n v="190"/>
    <x v="1"/>
    <s v="G&lt;6-Dist&lt;1700"/>
    <s v="A"/>
    <x v="8"/>
    <x v="4"/>
    <x v="1"/>
    <n v="435"/>
    <n v="285"/>
    <m/>
    <x v="1"/>
  </r>
  <r>
    <x v="219"/>
    <s v="Randwick"/>
    <d v="1899-12-30T17:15:00"/>
    <x v="2"/>
    <n v="0"/>
    <n v="10"/>
    <n v="1200"/>
    <s v="Hcp"/>
    <n v="88"/>
    <n v="160"/>
    <n v="3"/>
    <s v="Moravia"/>
    <s v="OP"/>
    <n v="2.8"/>
    <s v="Michael Freedman"/>
    <s v="James McDonald"/>
    <m/>
    <n v="8"/>
    <n v="59"/>
    <n v="59"/>
    <m/>
    <m/>
    <n v="4"/>
    <x v="1"/>
    <n v="3.9"/>
    <n v="30"/>
    <m/>
    <m/>
    <s v="WON"/>
    <n v="3.5"/>
    <n v="1.7"/>
    <n v="100"/>
    <n v="350"/>
    <n v="250"/>
    <x v="1"/>
    <s v="G&lt;6-Dist&lt;1700"/>
    <s v="A"/>
    <x v="8"/>
    <x v="4"/>
    <x v="1"/>
    <n v="525"/>
    <n v="375"/>
    <m/>
    <x v="1"/>
  </r>
  <r>
    <x v="219"/>
    <s v="Cau"/>
    <d v="1899-12-30T17:25:00"/>
    <x v="2"/>
    <n v="6"/>
    <n v="10"/>
    <n v="1200"/>
    <s v="Mares"/>
    <s v="SW-M"/>
    <n v="150"/>
    <n v="6"/>
    <s v="A Little Deep"/>
    <s v="MOP"/>
    <n v="4.2"/>
    <s v="Ciaron Maher"/>
    <s v="Jamie Kah"/>
    <m/>
    <n v="3"/>
    <n v="57"/>
    <n v="57"/>
    <m/>
    <n v="1"/>
    <n v="1"/>
    <x v="2"/>
    <n v="4.9000000000000004"/>
    <n v="35"/>
    <n v="15"/>
    <m/>
    <s v="2nd"/>
    <n v="3.5"/>
    <n v="1.7"/>
    <n v="100"/>
    <s v=""/>
    <n v="-100"/>
    <x v="0"/>
    <s v="G&lt;6-Dist&lt;1700"/>
    <s v="A"/>
    <x v="8"/>
    <x v="4"/>
    <x v="2"/>
    <s v=""/>
    <n v="-100"/>
    <m/>
    <x v="2"/>
  </r>
  <r>
    <x v="220"/>
    <s v="MVN"/>
    <d v="1899-12-30T18:45:00"/>
    <x v="2"/>
    <n v="3"/>
    <n v="2"/>
    <n v="1200"/>
    <s v="Hcp"/>
    <n v="84"/>
    <n v="130"/>
    <n v="7"/>
    <s v="Gumdrops"/>
    <s v="OPM"/>
    <n v="10.1"/>
    <s v="Mick Price "/>
    <s v="Ben Melham"/>
    <m/>
    <n v="4"/>
    <n v="57"/>
    <n v="57"/>
    <m/>
    <n v="4"/>
    <n v="2"/>
    <x v="2"/>
    <n v="5.4"/>
    <n v="30"/>
    <n v="12"/>
    <m/>
    <m/>
    <n v="9.3000000000000007"/>
    <m/>
    <n v="100"/>
    <s v=""/>
    <n v="-100"/>
    <x v="0"/>
    <s v="G&lt;6-Dist&lt;1700"/>
    <s v="A"/>
    <x v="8"/>
    <x v="4"/>
    <x v="2"/>
    <s v=""/>
    <n v="-100"/>
    <n v="2"/>
    <x v="6"/>
  </r>
  <r>
    <x v="220"/>
    <s v="MVN"/>
    <d v="1899-12-30T18:45:00"/>
    <x v="2"/>
    <n v="3"/>
    <n v="2"/>
    <n v="1200"/>
    <s v="Hcp"/>
    <n v="84"/>
    <n v="130"/>
    <n v="4"/>
    <s v="Baraqiel"/>
    <s v="OPM"/>
    <n v="5.2"/>
    <s v="Team Corsten-Larkin"/>
    <s v="Ben Allen"/>
    <m/>
    <n v="10"/>
    <n v="58"/>
    <n v="58"/>
    <m/>
    <n v="1"/>
    <n v="3"/>
    <x v="0"/>
    <n v="5.6"/>
    <n v="30"/>
    <n v="12"/>
    <m/>
    <s v="WON"/>
    <n v="5"/>
    <n v="1.9"/>
    <n v="100"/>
    <n v="500"/>
    <n v="400"/>
    <x v="0"/>
    <s v="G&lt;6-Dist&lt;1700"/>
    <s v="A"/>
    <x v="8"/>
    <x v="4"/>
    <x v="2"/>
    <n v="500"/>
    <n v="400"/>
    <n v="2"/>
    <x v="6"/>
  </r>
  <r>
    <x v="220"/>
    <s v="MVN"/>
    <d v="1899-12-30T19:45:00"/>
    <x v="2"/>
    <n v="3"/>
    <n v="4"/>
    <n v="1600"/>
    <s v="Wfa"/>
    <s v="WFA"/>
    <n v="500"/>
    <n v="1"/>
    <s v="Mr Brightside"/>
    <s v="OP"/>
    <n v="2"/>
    <s v="Team Hayes"/>
    <s v="Craig Williams"/>
    <m/>
    <n v="3"/>
    <n v="59"/>
    <n v="59"/>
    <m/>
    <m/>
    <m/>
    <x v="1"/>
    <m/>
    <m/>
    <n v="4"/>
    <m/>
    <s v="2nd"/>
    <n v="2.2999999999999998"/>
    <m/>
    <n v="100"/>
    <s v=""/>
    <n v="-100"/>
    <x v="0"/>
    <s v="G&lt;6-Dist&lt;1700"/>
    <s v="A"/>
    <x v="8"/>
    <x v="4"/>
    <x v="2"/>
    <s v=""/>
    <n v="-100"/>
    <m/>
    <x v="4"/>
  </r>
  <r>
    <x v="220"/>
    <s v="MVN"/>
    <d v="1899-12-30T21:45:00"/>
    <x v="2"/>
    <n v="3"/>
    <n v="8"/>
    <n v="1514"/>
    <s v="Mares"/>
    <s v="SW-M"/>
    <n v="300"/>
    <n v="1"/>
    <s v="Grinzinger Belle"/>
    <s v="LOP"/>
    <n v="3"/>
    <s v="Danny O'Brien"/>
    <s v="Damian Lane"/>
    <m/>
    <n v="6"/>
    <n v="58"/>
    <n v="58"/>
    <m/>
    <n v="1"/>
    <n v="2"/>
    <x v="1"/>
    <n v="3.8"/>
    <n v="45"/>
    <n v="10"/>
    <m/>
    <s v="3rd"/>
    <n v="3.6"/>
    <n v="1.8"/>
    <n v="100"/>
    <s v=""/>
    <n v="-100"/>
    <x v="0"/>
    <s v="G&lt;6-Dist&lt;1700"/>
    <s v="A"/>
    <x v="8"/>
    <x v="4"/>
    <x v="4"/>
    <s v=""/>
    <n v="-140"/>
    <n v="2"/>
    <x v="4"/>
  </r>
  <r>
    <x v="220"/>
    <s v="MVN"/>
    <d v="1899-12-30T21:45:00"/>
    <x v="2"/>
    <n v="3"/>
    <n v="8"/>
    <n v="1514"/>
    <s v="Mares"/>
    <s v="SW-M"/>
    <n v="300"/>
    <n v="7"/>
    <s v="Jennilala"/>
    <s v="OP"/>
    <n v="5.6"/>
    <s v="Ciaron Maher"/>
    <s v="Declan Bates"/>
    <m/>
    <n v="4"/>
    <n v="55"/>
    <n v="55"/>
    <m/>
    <n v="4"/>
    <n v="4"/>
    <x v="0"/>
    <n v="5.6"/>
    <n v="30"/>
    <n v="10"/>
    <m/>
    <m/>
    <n v="5.5"/>
    <m/>
    <n v="100"/>
    <s v=""/>
    <n v="-100"/>
    <x v="0"/>
    <s v="G&lt;6-Dist&lt;1700"/>
    <s v="A"/>
    <x v="8"/>
    <x v="4"/>
    <x v="2"/>
    <s v=""/>
    <n v="-100"/>
    <n v="2"/>
    <x v="6"/>
  </r>
  <r>
    <x v="221"/>
    <s v="ROSEHILL"/>
    <d v="1899-12-30T16:45:00"/>
    <x v="1"/>
    <n v="0"/>
    <n v="9"/>
    <n v="1500"/>
    <s v="Hcp"/>
    <m/>
    <n v="300"/>
    <n v="1"/>
    <s v="Celestial Legend"/>
    <s v="M"/>
    <n v="4.9000000000000004"/>
    <s v="Les Bridge"/>
    <s v="Kerrin McEvoy"/>
    <m/>
    <n v="2"/>
    <n v="59"/>
    <n v="59"/>
    <m/>
    <n v="1"/>
    <n v="1"/>
    <x v="1"/>
    <n v="4.2"/>
    <n v="20"/>
    <m/>
    <m/>
    <m/>
    <n v="4"/>
    <m/>
    <n v="100"/>
    <s v=""/>
    <n v="-100"/>
    <x v="1"/>
    <s v="G&gt;=6-Dist&lt;1700"/>
    <s v="C"/>
    <x v="8"/>
    <x v="4"/>
    <x v="2"/>
    <s v=""/>
    <n v="-100"/>
    <m/>
    <x v="2"/>
  </r>
  <r>
    <x v="222"/>
    <s v="Randwick"/>
    <d v="1899-12-30T14:25:00"/>
    <x v="2"/>
    <n v="3"/>
    <n v="5"/>
    <n v="1600"/>
    <s v="Hcp"/>
    <n v="94"/>
    <n v="160"/>
    <n v="12"/>
    <s v="Chica Mojito"/>
    <s v="M"/>
    <n v="3"/>
    <s v="Chris Waller"/>
    <s v="Craig Williams"/>
    <m/>
    <n v="5"/>
    <n v="52"/>
    <n v="52"/>
    <m/>
    <n v="5"/>
    <m/>
    <x v="2"/>
    <n v="6.3"/>
    <n v="20"/>
    <m/>
    <m/>
    <s v="2nd"/>
    <n v="3.2"/>
    <n v="1.6"/>
    <n v="100"/>
    <s v=""/>
    <n v="-100"/>
    <x v="1"/>
    <s v="G&lt;6-Dist&lt;1700"/>
    <s v="A"/>
    <x v="9"/>
    <x v="4"/>
    <x v="2"/>
    <s v=""/>
    <n v="-100"/>
    <m/>
    <x v="4"/>
  </r>
  <r>
    <x v="222"/>
    <s v="Flem"/>
    <d v="1899-12-30T15:15:00"/>
    <x v="2"/>
    <n v="9"/>
    <n v="6"/>
    <n v="1400"/>
    <s v="Hcp"/>
    <s v="No"/>
    <n v="175"/>
    <n v="5"/>
    <s v="Arran Bay"/>
    <s v="MOP"/>
    <n v="6.5"/>
    <s v="Phillip Stokes"/>
    <s v="Daniel Stackhouse"/>
    <m/>
    <n v="7"/>
    <n v="55.5"/>
    <n v="55.5"/>
    <m/>
    <m/>
    <m/>
    <x v="2"/>
    <n v="5"/>
    <n v="35"/>
    <n v="12"/>
    <m/>
    <m/>
    <n v="4.5999999999999996"/>
    <m/>
    <n v="100"/>
    <s v=""/>
    <n v="-100"/>
    <x v="0"/>
    <s v="G&lt;6-Dist&lt;1700"/>
    <s v="A"/>
    <x v="9"/>
    <x v="4"/>
    <x v="2"/>
    <s v=""/>
    <n v="-100"/>
    <m/>
    <x v="6"/>
  </r>
  <r>
    <x v="222"/>
    <s v="Flem"/>
    <d v="1899-12-30T15:50:00"/>
    <x v="2"/>
    <n v="9"/>
    <n v="7"/>
    <n v="2520"/>
    <s v="Hcp"/>
    <s v="No"/>
    <n v="500"/>
    <n v="6"/>
    <s v="Point King"/>
    <s v="MOP"/>
    <n v="6.5"/>
    <s v="Anthony  Freedman"/>
    <s v="Ben Melham"/>
    <m/>
    <n v="8"/>
    <n v="55.5"/>
    <n v="55.5"/>
    <m/>
    <m/>
    <m/>
    <x v="0"/>
    <n v="5.3"/>
    <n v="35"/>
    <n v="16"/>
    <m/>
    <s v="2nd"/>
    <n v="5.5"/>
    <n v="2.1"/>
    <n v="100"/>
    <s v=""/>
    <n v="-100"/>
    <x v="0"/>
    <s v="G&lt;6-Dist&gt;=1700"/>
    <s v="B"/>
    <x v="9"/>
    <x v="4"/>
    <x v="2"/>
    <s v=""/>
    <n v="-100"/>
    <m/>
    <x v="6"/>
  </r>
  <r>
    <x v="222"/>
    <s v="Flem"/>
    <d v="1899-12-30T16:25:00"/>
    <x v="2"/>
    <n v="9"/>
    <n v="8"/>
    <n v="2000"/>
    <s v="Hcp"/>
    <s v="SW"/>
    <n v="750"/>
    <n v="3"/>
    <s v="Buckaroo"/>
    <s v="M"/>
    <n v="4.5"/>
    <s v="Chris Waller"/>
    <s v="Joao Moreira"/>
    <m/>
    <n v="8"/>
    <n v="58"/>
    <n v="58"/>
    <m/>
    <m/>
    <m/>
    <x v="2"/>
    <n v="4.8"/>
    <n v="35"/>
    <n v="16"/>
    <m/>
    <s v="2nd"/>
    <n v="6.5"/>
    <n v="2.1"/>
    <n v="100"/>
    <s v=""/>
    <n v="-100"/>
    <x v="0"/>
    <s v="G&lt;6-Dist&gt;=1700"/>
    <s v="B"/>
    <x v="9"/>
    <x v="4"/>
    <x v="2"/>
    <s v=""/>
    <n v="-100"/>
    <n v="2"/>
    <x v="2"/>
  </r>
  <r>
    <x v="222"/>
    <s v="Flem"/>
    <d v="1899-12-30T16:25:00"/>
    <x v="2"/>
    <n v="9"/>
    <n v="8"/>
    <n v="2000"/>
    <s v="Hcp"/>
    <s v="SW"/>
    <n v="750"/>
    <n v="4"/>
    <s v="Via Sistina"/>
    <s v="M"/>
    <n v="5"/>
    <s v="Chris Waller"/>
    <s v="Damian Lane"/>
    <m/>
    <n v="12"/>
    <n v="57"/>
    <n v="57"/>
    <m/>
    <m/>
    <m/>
    <x v="0"/>
    <n v="5.7"/>
    <n v="30"/>
    <n v="16"/>
    <m/>
    <s v="WON"/>
    <n v="5"/>
    <n v="1.9"/>
    <n v="100"/>
    <n v="500"/>
    <n v="400"/>
    <x v="0"/>
    <s v="G&lt;6-Dist&gt;=1700"/>
    <s v="B"/>
    <x v="9"/>
    <x v="4"/>
    <x v="2"/>
    <n v="500"/>
    <n v="400"/>
    <n v="2"/>
    <x v="6"/>
  </r>
  <r>
    <x v="223"/>
    <s v="Cau"/>
    <d v="1899-12-30T12:15:00"/>
    <x v="2"/>
    <n v="0"/>
    <n v="1"/>
    <n v="1700"/>
    <s v="Hcp"/>
    <n v="80"/>
    <n v="150"/>
    <n v="3"/>
    <s v="Nails Murphy"/>
    <s v="OP"/>
    <n v="5"/>
    <s v="Ciaron Maher"/>
    <s v="Jaylah Kennedy (a2)"/>
    <n v="2"/>
    <n v="4"/>
    <n v="62"/>
    <n v="60"/>
    <m/>
    <m/>
    <m/>
    <x v="2"/>
    <n v="5.0999999999999996"/>
    <n v="35"/>
    <n v="12"/>
    <m/>
    <m/>
    <n v="5"/>
    <m/>
    <n v="100"/>
    <s v=""/>
    <n v="-100"/>
    <x v="0"/>
    <s v="G&lt;6-Dist&gt;=1700"/>
    <s v="B"/>
    <x v="9"/>
    <x v="4"/>
    <x v="2"/>
    <s v=""/>
    <n v="-100"/>
    <m/>
    <x v="6"/>
  </r>
  <r>
    <x v="223"/>
    <s v="Cau"/>
    <d v="1899-12-30T13:25:00"/>
    <x v="2"/>
    <n v="0"/>
    <n v="3"/>
    <n v="1200"/>
    <s v="Mares"/>
    <s v="SW-M"/>
    <n v="200"/>
    <n v="1"/>
    <s v="Charm Stone"/>
    <s v="M"/>
    <n v="9.5"/>
    <s v="Mick Price "/>
    <s v="Damian Lane"/>
    <m/>
    <n v="12"/>
    <n v="58"/>
    <n v="58"/>
    <m/>
    <m/>
    <m/>
    <x v="2"/>
    <n v="5"/>
    <n v="35"/>
    <n v="13"/>
    <m/>
    <m/>
    <n v="11"/>
    <m/>
    <n v="100"/>
    <s v=""/>
    <n v="-100"/>
    <x v="0"/>
    <s v="G&lt;6-Dist&lt;1700"/>
    <s v="A"/>
    <x v="9"/>
    <x v="4"/>
    <x v="2"/>
    <s v=""/>
    <n v="-100"/>
    <n v="2"/>
    <x v="6"/>
  </r>
  <r>
    <x v="223"/>
    <s v="Cau"/>
    <d v="1899-12-30T13:25:00"/>
    <x v="2"/>
    <n v="0"/>
    <n v="3"/>
    <n v="1200"/>
    <s v="Mares"/>
    <s v="SW-M"/>
    <n v="200"/>
    <n v="13"/>
    <s v="Aviatress"/>
    <s v="OPM"/>
    <n v="5.5"/>
    <s v="Richard  Jolly"/>
    <s v="Craig Williams"/>
    <m/>
    <n v="4"/>
    <n v="56"/>
    <n v="56"/>
    <m/>
    <m/>
    <m/>
    <x v="0"/>
    <n v="5.5"/>
    <n v="30"/>
    <n v="13"/>
    <m/>
    <s v="WON"/>
    <n v="6.5"/>
    <n v="2.2000000000000002"/>
    <n v="100"/>
    <n v="650"/>
    <n v="550"/>
    <x v="0"/>
    <s v="G&lt;6-Dist&lt;1700"/>
    <s v="A"/>
    <x v="9"/>
    <x v="4"/>
    <x v="2"/>
    <n v="650"/>
    <n v="550"/>
    <n v="2"/>
    <x v="6"/>
  </r>
  <r>
    <x v="223"/>
    <s v="Cau"/>
    <d v="1899-12-30T14:00:00"/>
    <x v="2"/>
    <n v="0"/>
    <n v="4"/>
    <n v="1600"/>
    <s v="Mares"/>
    <s v="SW-M"/>
    <n v="200"/>
    <n v="14"/>
    <s v="City Of Lights"/>
    <s v="M"/>
    <n v="5"/>
    <s v="Joseph Pride"/>
    <s v="James McDonald"/>
    <m/>
    <n v="1"/>
    <n v="56"/>
    <n v="56"/>
    <m/>
    <m/>
    <m/>
    <x v="1"/>
    <n v="5"/>
    <n v="35"/>
    <n v="11"/>
    <m/>
    <m/>
    <n v="4.4000000000000004"/>
    <m/>
    <n v="100"/>
    <s v=""/>
    <n v="-100"/>
    <x v="0"/>
    <s v="G&lt;6-Dist&lt;1700"/>
    <s v="A"/>
    <x v="9"/>
    <x v="4"/>
    <x v="2"/>
    <s v=""/>
    <n v="-100"/>
    <n v="2"/>
    <x v="3"/>
  </r>
  <r>
    <x v="223"/>
    <s v="Cau"/>
    <d v="1899-12-30T14:00:00"/>
    <x v="2"/>
    <n v="0"/>
    <n v="4"/>
    <n v="1600"/>
    <s v="Mares"/>
    <s v="SW-M"/>
    <n v="200"/>
    <n v="3"/>
    <s v="See You In Heaven"/>
    <s v="OP"/>
    <n v="4.8"/>
    <s v="Richard  Jolly"/>
    <s v="Craig Williams"/>
    <m/>
    <n v="6"/>
    <n v="58"/>
    <n v="58"/>
    <m/>
    <m/>
    <m/>
    <x v="0"/>
    <n v="5.6"/>
    <n v="30"/>
    <n v="11"/>
    <m/>
    <s v="3rd"/>
    <n v="6"/>
    <n v="2"/>
    <n v="100"/>
    <s v=""/>
    <n v="-100"/>
    <x v="0"/>
    <s v="G&lt;6-Dist&lt;1700"/>
    <s v="A"/>
    <x v="9"/>
    <x v="4"/>
    <x v="2"/>
    <s v=""/>
    <n v="-100"/>
    <n v="2"/>
    <x v="2"/>
  </r>
  <r>
    <x v="223"/>
    <s v="Cau"/>
    <d v="1899-12-30T17:10:00"/>
    <x v="2"/>
    <n v="0"/>
    <n v="9"/>
    <n v="1100"/>
    <s v="Wfa"/>
    <s v="WFA"/>
    <n v="300"/>
    <n v="2"/>
    <s v="Mornington Glory"/>
    <s v="OP"/>
    <n v="5.5"/>
    <s v="Gavin Bedggood"/>
    <s v="Ethan Brown"/>
    <m/>
    <n v="5"/>
    <n v="58.5"/>
    <n v="58.5"/>
    <m/>
    <m/>
    <m/>
    <x v="1"/>
    <n v="4.2"/>
    <n v="40"/>
    <n v="9"/>
    <m/>
    <m/>
    <n v="6.5"/>
    <m/>
    <n v="100"/>
    <s v=""/>
    <n v="-100"/>
    <x v="0"/>
    <s v="G&lt;6-Dist&lt;1700"/>
    <s v="A"/>
    <x v="9"/>
    <x v="4"/>
    <x v="2"/>
    <s v=""/>
    <n v="-100"/>
    <m/>
    <x v="5"/>
  </r>
  <r>
    <x v="223"/>
    <s v="ROSEHILL"/>
    <d v="1899-12-30T17:25:00"/>
    <x v="2"/>
    <n v="2"/>
    <n v="9"/>
    <n v="1200"/>
    <s v="Mares"/>
    <s v="SW"/>
    <n v="250"/>
    <n v="3"/>
    <s v="Olentia"/>
    <s v="M"/>
    <n v="2.8"/>
    <s v="Chris Waller"/>
    <s v="Tommy Berry"/>
    <m/>
    <n v="3"/>
    <n v="57"/>
    <n v="57"/>
    <m/>
    <m/>
    <n v="4"/>
    <x v="2"/>
    <n v="5.0999999999999996"/>
    <n v="20"/>
    <m/>
    <m/>
    <s v="WON"/>
    <n v="3"/>
    <n v="1.4"/>
    <n v="100"/>
    <n v="300"/>
    <n v="200"/>
    <x v="1"/>
    <s v="G&lt;6-Dist&lt;1700"/>
    <s v="A"/>
    <x v="9"/>
    <x v="4"/>
    <x v="3"/>
    <n v="360"/>
    <n v="240"/>
    <m/>
    <x v="4"/>
  </r>
  <r>
    <x v="223"/>
    <s v="Cau"/>
    <d v="1899-12-30T17:45:00"/>
    <x v="2"/>
    <n v="0"/>
    <n v="10"/>
    <n v="1600"/>
    <s v="Hcp"/>
    <s v="No"/>
    <n v="1000"/>
    <n v="3"/>
    <s v="Antino"/>
    <s v="OPM"/>
    <n v="4.5999999999999996"/>
    <s v="Tony Gollan"/>
    <s v="Blake Shinn"/>
    <m/>
    <n v="8"/>
    <n v="55.5"/>
    <n v="55.5"/>
    <m/>
    <m/>
    <m/>
    <x v="1"/>
    <n v="4.8"/>
    <n v="35"/>
    <n v="12"/>
    <m/>
    <s v="WON"/>
    <n v="5.2"/>
    <n v="1.8"/>
    <n v="100"/>
    <n v="520"/>
    <n v="420"/>
    <x v="0"/>
    <s v="G&lt;6-Dist&lt;1700"/>
    <s v="A"/>
    <x v="9"/>
    <x v="4"/>
    <x v="2"/>
    <n v="520"/>
    <n v="420"/>
    <n v="2"/>
    <x v="2"/>
  </r>
  <r>
    <x v="223"/>
    <s v="Cau"/>
    <d v="1899-12-30T17:45:00"/>
    <x v="2"/>
    <n v="0"/>
    <n v="10"/>
    <n v="1600"/>
    <s v="Hcp"/>
    <s v="No"/>
    <n v="1000"/>
    <n v="4"/>
    <s v="Another Wil"/>
    <s v="OP"/>
    <n v="3.2"/>
    <s v="Ciaron Maher"/>
    <s v="Michael Dee"/>
    <m/>
    <n v="1"/>
    <n v="55"/>
    <n v="55"/>
    <m/>
    <m/>
    <m/>
    <x v="2"/>
    <n v="5"/>
    <n v="35"/>
    <n v="12"/>
    <m/>
    <m/>
    <n v="2.7"/>
    <m/>
    <n v="100"/>
    <s v=""/>
    <n v="-100"/>
    <x v="0"/>
    <s v="G&lt;6-Dist&lt;1700"/>
    <s v="A"/>
    <x v="9"/>
    <x v="4"/>
    <x v="2"/>
    <s v=""/>
    <n v="-100"/>
    <n v="2"/>
    <x v="3"/>
  </r>
  <r>
    <x v="224"/>
    <s v="Cau"/>
    <d v="1899-12-30T16:35:00"/>
    <x v="2"/>
    <n v="12"/>
    <n v="6"/>
    <n v="1440"/>
    <s v="Hcp"/>
    <n v="84"/>
    <n v="130"/>
    <n v="9"/>
    <s v="Verdad"/>
    <s v="OP"/>
    <n v="2.7"/>
    <s v="Robbie Griffiths "/>
    <s v="Jye McNeil"/>
    <m/>
    <n v="2"/>
    <n v="59"/>
    <n v="59"/>
    <m/>
    <m/>
    <m/>
    <x v="0"/>
    <n v="5.4"/>
    <n v="30"/>
    <n v="12"/>
    <m/>
    <s v="2nd"/>
    <n v="2.6"/>
    <n v="1.3"/>
    <n v="100"/>
    <s v=""/>
    <n v="-100"/>
    <x v="0"/>
    <s v="G&lt;6-Dist&lt;1700"/>
    <s v="A"/>
    <x v="9"/>
    <x v="4"/>
    <x v="2"/>
    <s v=""/>
    <n v="-100"/>
    <m/>
    <x v="4"/>
  </r>
  <r>
    <x v="224"/>
    <s v="Cau"/>
    <d v="1899-12-30T17:10:00"/>
    <x v="2"/>
    <n v="12"/>
    <n v="7"/>
    <n v="1100"/>
    <s v="Hcp"/>
    <n v="78"/>
    <n v="130"/>
    <n v="6"/>
    <s v="Nadal"/>
    <s v="MB"/>
    <n v="3.3"/>
    <s v="Ciaron Maher"/>
    <s v="Ethan Brown"/>
    <m/>
    <n v="3"/>
    <n v="60"/>
    <n v="60"/>
    <m/>
    <m/>
    <m/>
    <x v="1"/>
    <n v="5.2"/>
    <n v="35"/>
    <n v="11"/>
    <m/>
    <s v="WON"/>
    <n v="3.5"/>
    <n v="1.6"/>
    <n v="100"/>
    <n v="350"/>
    <n v="250"/>
    <x v="0"/>
    <s v="G&lt;6-Dist&lt;1700"/>
    <s v="A"/>
    <x v="9"/>
    <x v="4"/>
    <x v="2"/>
    <n v="350"/>
    <n v="250"/>
    <n v="2"/>
    <x v="2"/>
  </r>
  <r>
    <x v="224"/>
    <s v="Cau"/>
    <d v="1899-12-30T17:10:00"/>
    <x v="2"/>
    <n v="12"/>
    <n v="7"/>
    <n v="1100"/>
    <s v="Hcp"/>
    <n v="78"/>
    <n v="130"/>
    <n v="5"/>
    <s v="Kin"/>
    <s v="M"/>
    <n v="4.8"/>
    <s v="James Cummings"/>
    <s v="Jaylah Kennedy (a2)"/>
    <n v="2"/>
    <n v="7"/>
    <n v="60"/>
    <n v="58"/>
    <m/>
    <m/>
    <m/>
    <x v="0"/>
    <n v="5.7"/>
    <n v="30"/>
    <n v="11"/>
    <m/>
    <s v="2nd"/>
    <n v="4.4000000000000004"/>
    <n v="1.6"/>
    <n v="100"/>
    <s v=""/>
    <n v="-100"/>
    <x v="0"/>
    <s v="G&lt;6-Dist&lt;1700"/>
    <s v="A"/>
    <x v="9"/>
    <x v="4"/>
    <x v="2"/>
    <s v=""/>
    <n v="-100"/>
    <n v="2"/>
    <x v="2"/>
  </r>
  <r>
    <x v="224"/>
    <s v="Cau"/>
    <d v="1899-12-30T17:45:00"/>
    <x v="2"/>
    <n v="12"/>
    <n v="8"/>
    <n v="2000"/>
    <s v="Hcp"/>
    <s v="No"/>
    <n v="200"/>
    <n v="8"/>
    <s v="Kingswood"/>
    <s v="M"/>
    <n v="2.4"/>
    <s v="Gavin Bedggood"/>
    <s v="John Allen"/>
    <m/>
    <n v="5"/>
    <n v="54"/>
    <n v="54"/>
    <m/>
    <m/>
    <m/>
    <x v="2"/>
    <n v="4.5999999999999996"/>
    <n v="35"/>
    <n v="8"/>
    <m/>
    <s v="WON"/>
    <n v="2.6"/>
    <n v="1.4"/>
    <n v="100"/>
    <n v="260"/>
    <n v="160"/>
    <x v="0"/>
    <s v="G&lt;6-Dist&gt;=1700"/>
    <s v="B"/>
    <x v="9"/>
    <x v="4"/>
    <x v="2"/>
    <n v="260"/>
    <n v="160"/>
    <m/>
    <x v="4"/>
  </r>
  <r>
    <x v="225"/>
    <s v="Cau"/>
    <d v="1899-12-30T16:30:00"/>
    <x v="5"/>
    <n v="3"/>
    <n v="8"/>
    <n v="1400"/>
    <s v="Mares"/>
    <s v="SW-M"/>
    <n v="300"/>
    <n v="2"/>
    <s v="Revolutionary Miss"/>
    <s v="OPM"/>
    <n v="5"/>
    <s v="Ciaron Maher"/>
    <s v="Ethan Brown"/>
    <m/>
    <n v="10"/>
    <n v="57.5"/>
    <n v="57.5"/>
    <m/>
    <m/>
    <m/>
    <x v="0"/>
    <n v="5.4"/>
    <n v="30"/>
    <n v="12"/>
    <m/>
    <s v="2nd"/>
    <n v="6"/>
    <n v="1.8"/>
    <n v="100"/>
    <s v=""/>
    <n v="-100"/>
    <x v="0"/>
    <s v="G&gt;=6-Dist&lt;1700"/>
    <s v="C"/>
    <x v="9"/>
    <x v="4"/>
    <x v="2"/>
    <s v=""/>
    <n v="-100"/>
    <m/>
    <x v="6"/>
  </r>
  <r>
    <x v="226"/>
    <s v="MV"/>
    <d v="1899-12-30T14:30:00"/>
    <x v="2"/>
    <n v="0"/>
    <n v="5"/>
    <n v="2040"/>
    <s v="Hcp"/>
    <s v="No"/>
    <n v="200"/>
    <n v="1"/>
    <s v="Future History"/>
    <s v="OP"/>
    <n v="3.2"/>
    <s v="Ciaron Maher"/>
    <s v="Mark Zahra"/>
    <m/>
    <n v="2"/>
    <n v="58"/>
    <n v="58"/>
    <m/>
    <m/>
    <m/>
    <x v="1"/>
    <n v="3.8"/>
    <n v="45"/>
    <n v="7"/>
    <m/>
    <s v="WON"/>
    <n v="3.4"/>
    <n v="1.9"/>
    <n v="100"/>
    <n v="340"/>
    <n v="240"/>
    <x v="0"/>
    <s v="G&lt;6-Dist&gt;=1700"/>
    <s v="B"/>
    <x v="9"/>
    <x v="4"/>
    <x v="2"/>
    <n v="340"/>
    <n v="240"/>
    <n v="2"/>
    <x v="2"/>
  </r>
  <r>
    <x v="226"/>
    <s v="MV"/>
    <d v="1899-12-30T14:30:00"/>
    <x v="2"/>
    <n v="0"/>
    <n v="5"/>
    <n v="2040"/>
    <s v="Hcp"/>
    <s v="No"/>
    <n v="200"/>
    <n v="3"/>
    <s v="Gear Up"/>
    <s v="OP"/>
    <n v="4.2"/>
    <s v="Annabel Neasham "/>
    <s v="Jamie Mott"/>
    <m/>
    <n v="6"/>
    <n v="57.5"/>
    <n v="57.5"/>
    <m/>
    <m/>
    <m/>
    <x v="2"/>
    <n v="5"/>
    <n v="35"/>
    <n v="7"/>
    <m/>
    <m/>
    <n v="4.8"/>
    <m/>
    <n v="100"/>
    <s v=""/>
    <n v="-100"/>
    <x v="0"/>
    <s v="G&lt;6-Dist&gt;=1700"/>
    <s v="B"/>
    <x v="9"/>
    <x v="4"/>
    <x v="2"/>
    <s v=""/>
    <n v="-100"/>
    <n v="2"/>
    <x v="2"/>
  </r>
  <r>
    <x v="226"/>
    <s v="MV"/>
    <d v="1899-12-30T16:20:00"/>
    <x v="2"/>
    <n v="0"/>
    <n v="8"/>
    <n v="1600"/>
    <s v="Hcp"/>
    <s v="SW"/>
    <n v="400"/>
    <n v="7"/>
    <s v="Royal Champion"/>
    <s v="OP"/>
    <n v="5.5"/>
    <s v="Anthony  Freedman"/>
    <s v="Mark Zahra"/>
    <m/>
    <n v="7"/>
    <n v="57"/>
    <n v="57"/>
    <m/>
    <m/>
    <m/>
    <x v="2"/>
    <n v="5.5"/>
    <n v="30"/>
    <n v="11"/>
    <m/>
    <s v="2nd"/>
    <n v="4.4000000000000004"/>
    <n v="1.9"/>
    <n v="100"/>
    <s v=""/>
    <n v="-100"/>
    <x v="0"/>
    <s v="G&lt;6-Dist&lt;1700"/>
    <s v="A"/>
    <x v="9"/>
    <x v="4"/>
    <x v="2"/>
    <s v=""/>
    <n v="-100"/>
    <m/>
    <x v="6"/>
  </r>
  <r>
    <x v="226"/>
    <s v="Randwick"/>
    <d v="1899-12-30T18:10:00"/>
    <x v="2"/>
    <n v="5"/>
    <n v="10"/>
    <n v="1600"/>
    <s v="Hcp"/>
    <m/>
    <n v="160"/>
    <n v="5"/>
    <s v="Kintyre"/>
    <s v="OP"/>
    <n v="3.1"/>
    <s v="Gary Portelli"/>
    <s v="Jason Collett"/>
    <m/>
    <n v="7"/>
    <n v="56"/>
    <n v="56"/>
    <m/>
    <n v="1"/>
    <n v="2"/>
    <x v="2"/>
    <n v="6.5"/>
    <n v="20"/>
    <m/>
    <m/>
    <m/>
    <n v="3.4"/>
    <m/>
    <n v="100"/>
    <s v=""/>
    <n v="-100"/>
    <x v="1"/>
    <s v="G&lt;6-Dist&lt;1700"/>
    <s v="A"/>
    <x v="9"/>
    <x v="4"/>
    <x v="2"/>
    <s v=""/>
    <n v="-100"/>
    <m/>
    <x v="2"/>
  </r>
  <r>
    <x v="227"/>
    <s v="ROSEHILL"/>
    <d v="1899-12-30T12:45:00"/>
    <x v="2"/>
    <n v="0"/>
    <n v="2"/>
    <n v="1300"/>
    <s v="Mares"/>
    <n v="78"/>
    <n v="160"/>
    <n v="3"/>
    <s v="Asgarda"/>
    <s v="OPL"/>
    <n v="2.4"/>
    <s v="Doug Gorrel"/>
    <s v="Billy Owen"/>
    <m/>
    <n v="3"/>
    <n v="60.5"/>
    <n v="60.5"/>
    <m/>
    <n v="1"/>
    <n v="4"/>
    <x v="2"/>
    <n v="5.5"/>
    <n v="20"/>
    <m/>
    <m/>
    <m/>
    <n v="3.7"/>
    <m/>
    <n v="100"/>
    <s v=""/>
    <n v="-100"/>
    <x v="1"/>
    <s v="G&lt;6-Dist&lt;1700"/>
    <s v="A"/>
    <x v="10"/>
    <x v="4"/>
    <x v="0"/>
    <s v=""/>
    <n v="-200"/>
    <m/>
    <x v="0"/>
  </r>
  <r>
    <x v="227"/>
    <s v="Flem-X"/>
    <d v="1899-12-30T14:20:00"/>
    <x v="2"/>
    <n v="0"/>
    <n v="4"/>
    <n v="1400"/>
    <s v="Hcp"/>
    <s v="No"/>
    <n v="500"/>
    <n v="2"/>
    <s v="Another Wil"/>
    <s v="OPM"/>
    <n v="3.3"/>
    <s v="Ciaron Maher"/>
    <s v="Jamie Kah"/>
    <m/>
    <n v="2"/>
    <n v="57.5"/>
    <n v="57.5"/>
    <m/>
    <m/>
    <m/>
    <x v="2"/>
    <n v="4.4000000000000004"/>
    <n v="40"/>
    <n v="11"/>
    <m/>
    <s v="WON"/>
    <n v="4.2"/>
    <n v="1.45"/>
    <n v="100"/>
    <n v="420"/>
    <n v="320"/>
    <x v="0"/>
    <s v="G&lt;6-Dist&lt;1700"/>
    <s v="A"/>
    <x v="10"/>
    <x v="4"/>
    <x v="2"/>
    <n v="420"/>
    <n v="320"/>
    <m/>
    <x v="2"/>
  </r>
  <r>
    <x v="227"/>
    <s v="ROSEHILL"/>
    <d v="1899-12-30T16:00:00"/>
    <x v="2"/>
    <n v="0"/>
    <n v="7"/>
    <n v="1300"/>
    <s v="Hcp"/>
    <s v="SW"/>
    <n v="3000"/>
    <n v="4"/>
    <s v="Sunshine In Paris"/>
    <s v="M"/>
    <n v="5.7"/>
    <s v="Neasham/Archibald"/>
    <s v="Tommy Berry"/>
    <m/>
    <n v="8"/>
    <n v="56.5"/>
    <n v="56.5"/>
    <m/>
    <n v="2"/>
    <n v="3"/>
    <x v="1"/>
    <n v="3.3"/>
    <n v="20"/>
    <m/>
    <m/>
    <s v="2nd"/>
    <n v="4.5999999999999996"/>
    <n v="1.7"/>
    <n v="100"/>
    <s v=""/>
    <n v="-100"/>
    <x v="1"/>
    <s v="G&lt;6-Dist&lt;1700"/>
    <s v="A"/>
    <x v="10"/>
    <x v="4"/>
    <x v="2"/>
    <s v=""/>
    <n v="-100"/>
    <m/>
    <x v="5"/>
  </r>
  <r>
    <x v="227"/>
    <s v="ROSEHILL"/>
    <d v="1899-12-30T17:55:00"/>
    <x v="2"/>
    <n v="0"/>
    <n v="10"/>
    <n v="1500"/>
    <s v="Hcp"/>
    <n v="78"/>
    <n v="160"/>
    <n v="9"/>
    <s v="Bullets High"/>
    <s v="M"/>
    <n v="3.3"/>
    <s v="Joseph Pride"/>
    <s v="Nash Rawiller"/>
    <m/>
    <n v="8"/>
    <n v="57.5"/>
    <n v="57.5"/>
    <m/>
    <n v="4"/>
    <m/>
    <x v="2"/>
    <n v="6.5"/>
    <n v="20"/>
    <m/>
    <m/>
    <s v="2nd"/>
    <n v="3.1"/>
    <n v="1.5"/>
    <n v="100"/>
    <s v=""/>
    <n v="-100"/>
    <x v="1"/>
    <s v="G&lt;6-Dist&lt;1700"/>
    <s v="A"/>
    <x v="10"/>
    <x v="4"/>
    <x v="3"/>
    <s v=""/>
    <n v="-120"/>
    <m/>
    <x v="2"/>
  </r>
  <r>
    <x v="228"/>
    <s v="Flem-X"/>
    <d v="1899-12-30T12:00:00"/>
    <x v="2"/>
    <n v="2"/>
    <n v="3"/>
    <n v="1400"/>
    <s v="Hcp"/>
    <n v="90"/>
    <n v="150"/>
    <n v="9"/>
    <s v="Stormfront"/>
    <s v="MOP"/>
    <n v="5.5"/>
    <s v="Clinton McDonald"/>
    <s v="Ben Melham"/>
    <m/>
    <n v="13"/>
    <n v="54"/>
    <n v="54"/>
    <m/>
    <m/>
    <m/>
    <x v="2"/>
    <n v="5.5"/>
    <n v="30"/>
    <n v="13"/>
    <m/>
    <m/>
    <n v="8.5"/>
    <m/>
    <n v="100"/>
    <s v=""/>
    <n v="-100"/>
    <x v="0"/>
    <s v="G&lt;6-Dist&lt;1700"/>
    <s v="A"/>
    <x v="10"/>
    <x v="4"/>
    <x v="2"/>
    <s v=""/>
    <n v="-100"/>
    <m/>
    <x v="6"/>
  </r>
  <r>
    <x v="228"/>
    <s v="Flem-X"/>
    <d v="1899-12-30T13:55:00"/>
    <x v="2"/>
    <n v="2"/>
    <n v="6"/>
    <n v="1800"/>
    <s v="Hcp"/>
    <s v="No"/>
    <n v="175"/>
    <n v="5"/>
    <s v="Arran Bay"/>
    <s v="OPM"/>
    <n v="6.5"/>
    <s v="Phillip Stokes"/>
    <s v="Luke Nolen"/>
    <m/>
    <n v="10"/>
    <n v="57"/>
    <n v="57"/>
    <m/>
    <m/>
    <m/>
    <x v="2"/>
    <n v="5.4"/>
    <n v="35"/>
    <n v="11"/>
    <m/>
    <s v="WON"/>
    <n v="6.6"/>
    <n v="2.2000000000000002"/>
    <n v="100"/>
    <n v="660"/>
    <n v="560"/>
    <x v="0"/>
    <s v="G&lt;6-Dist&gt;=1700"/>
    <s v="B"/>
    <x v="10"/>
    <x v="4"/>
    <x v="2"/>
    <n v="660"/>
    <n v="560"/>
    <m/>
    <x v="6"/>
  </r>
  <r>
    <x v="228"/>
    <s v="Flem-X"/>
    <d v="1899-12-30T17:15:00"/>
    <x v="2"/>
    <n v="2"/>
    <n v="10"/>
    <n v="1400"/>
    <s v="Hcp"/>
    <n v="90"/>
    <n v="150"/>
    <n v="14"/>
    <s v="Is It Me"/>
    <s v="M"/>
    <n v="4.8"/>
    <s v="Daniel Bowman"/>
    <s v="Celine Gaudray (a0)"/>
    <m/>
    <n v="11"/>
    <n v="54"/>
    <n v="54"/>
    <m/>
    <m/>
    <m/>
    <x v="2"/>
    <n v="4.9000000000000004"/>
    <n v="35"/>
    <n v="11"/>
    <m/>
    <s v="2nd"/>
    <n v="6.5"/>
    <n v="2.2000000000000002"/>
    <n v="100"/>
    <s v=""/>
    <n v="-100"/>
    <x v="0"/>
    <s v="G&lt;6-Dist&lt;1700"/>
    <s v="A"/>
    <x v="10"/>
    <x v="4"/>
    <x v="2"/>
    <s v=""/>
    <n v="-100"/>
    <n v="2"/>
    <x v="2"/>
  </r>
  <r>
    <x v="228"/>
    <s v="Flem-X"/>
    <d v="1899-12-30T17:15:00"/>
    <x v="2"/>
    <n v="2"/>
    <n v="10"/>
    <n v="1400"/>
    <s v="Hcp"/>
    <n v="90"/>
    <n v="150"/>
    <n v="3"/>
    <s v="Rheinberg"/>
    <s v="OP"/>
    <n v="4.2"/>
    <s v="Team Hayes"/>
    <s v="James McDonald"/>
    <m/>
    <n v="1"/>
    <n v="61"/>
    <n v="61"/>
    <m/>
    <m/>
    <m/>
    <x v="0"/>
    <n v="5.3"/>
    <n v="30"/>
    <n v="11"/>
    <m/>
    <m/>
    <n v="3.7"/>
    <m/>
    <n v="100"/>
    <s v=""/>
    <n v="-100"/>
    <x v="0"/>
    <s v="G&lt;6-Dist&lt;1700"/>
    <s v="A"/>
    <x v="10"/>
    <x v="4"/>
    <x v="2"/>
    <s v=""/>
    <n v="-100"/>
    <n v="2"/>
    <x v="3"/>
  </r>
  <r>
    <x v="229"/>
    <s v="Flem-X"/>
    <d v="1899-12-30T13:15:00"/>
    <x v="2"/>
    <n v="5"/>
    <n v="2"/>
    <n v="1000"/>
    <s v="Hcp"/>
    <s v="SW"/>
    <n v="175"/>
    <n v="1"/>
    <s v="Kallos"/>
    <s v="M"/>
    <n v="3.3"/>
    <s v="James Cummings"/>
    <s v="James McDonald"/>
    <m/>
    <n v="5"/>
    <n v="59"/>
    <n v="59"/>
    <m/>
    <m/>
    <m/>
    <x v="2"/>
    <n v="4.8"/>
    <n v="35"/>
    <n v="11"/>
    <m/>
    <m/>
    <n v="2.7"/>
    <m/>
    <n v="100"/>
    <s v=""/>
    <n v="-100"/>
    <x v="0"/>
    <s v="G&lt;6-Dist&lt;1700"/>
    <s v="A"/>
    <x v="10"/>
    <x v="4"/>
    <x v="2"/>
    <s v=""/>
    <n v="-100"/>
    <m/>
    <x v="2"/>
  </r>
  <r>
    <x v="229"/>
    <s v="Flem-X"/>
    <d v="1899-12-30T14:30:00"/>
    <x v="2"/>
    <n v="5"/>
    <n v="4"/>
    <n v="1600"/>
    <s v="Mares"/>
    <s v="SW-M"/>
    <n v="350"/>
    <n v="8"/>
    <s v="So Glamorous"/>
    <s v="OP"/>
    <n v="8.8000000000000007"/>
    <s v="Grahame Begg"/>
    <s v="Damian Lane"/>
    <m/>
    <n v="1"/>
    <n v="56"/>
    <n v="56"/>
    <m/>
    <m/>
    <m/>
    <x v="2"/>
    <n v="5.4"/>
    <n v="30"/>
    <n v="9"/>
    <m/>
    <s v="2nd"/>
    <n v="7.5"/>
    <n v="2.1"/>
    <n v="100"/>
    <s v=""/>
    <n v="-100"/>
    <x v="0"/>
    <s v="G&lt;6-Dist&lt;1700"/>
    <s v="A"/>
    <x v="10"/>
    <x v="4"/>
    <x v="2"/>
    <s v=""/>
    <n v="-100"/>
    <m/>
    <x v="3"/>
  </r>
  <r>
    <x v="229"/>
    <s v="Flem-X"/>
    <d v="1899-12-30T15:10:00"/>
    <x v="2"/>
    <n v="5"/>
    <n v="5"/>
    <n v="1800"/>
    <s v="Hcp"/>
    <n v="90"/>
    <n v="150"/>
    <n v="13"/>
    <s v="Saban"/>
    <s v="M"/>
    <n v="5"/>
    <s v="Peter G Moody "/>
    <s v="Craig Williams"/>
    <m/>
    <n v="10"/>
    <n v="54"/>
    <n v="54"/>
    <m/>
    <m/>
    <m/>
    <x v="2"/>
    <n v="5.0999999999999996"/>
    <n v="35"/>
    <n v="12"/>
    <m/>
    <m/>
    <n v="5"/>
    <m/>
    <n v="100"/>
    <s v=""/>
    <n v="-100"/>
    <x v="0"/>
    <s v="G&lt;6-Dist&gt;=1700"/>
    <s v="B"/>
    <x v="10"/>
    <x v="4"/>
    <x v="2"/>
    <s v=""/>
    <n v="-100"/>
    <m/>
    <x v="6"/>
  </r>
  <r>
    <x v="230"/>
    <s v="Flem-X"/>
    <d v="1899-12-30T12:40:00"/>
    <x v="2"/>
    <n v="8"/>
    <n v="1"/>
    <n v="1600"/>
    <s v="Hcp"/>
    <n v="84"/>
    <n v="150"/>
    <n v="9"/>
    <s v="Angland"/>
    <s v="OPM"/>
    <n v="2.9"/>
    <s v="Mick Price "/>
    <s v="Michael Dee"/>
    <m/>
    <n v="5"/>
    <n v="54.5"/>
    <n v="54.5"/>
    <m/>
    <m/>
    <m/>
    <x v="2"/>
    <n v="4.9000000000000004"/>
    <n v="35"/>
    <n v="10"/>
    <m/>
    <s v="WON"/>
    <n v="3.6"/>
    <n v="1.5"/>
    <n v="100"/>
    <n v="360"/>
    <n v="260"/>
    <x v="0"/>
    <s v="G&lt;6-Dist&lt;1700"/>
    <s v="A"/>
    <x v="10"/>
    <x v="4"/>
    <x v="2"/>
    <n v="360"/>
    <n v="260"/>
    <n v="2"/>
    <x v="4"/>
  </r>
  <r>
    <x v="230"/>
    <s v="Flem-X"/>
    <d v="1899-12-30T12:40:00"/>
    <x v="2"/>
    <n v="8"/>
    <n v="1"/>
    <n v="1600"/>
    <s v="Hcp"/>
    <n v="84"/>
    <n v="150"/>
    <n v="7"/>
    <s v="Anahita"/>
    <s v="MOP"/>
    <n v="7.2"/>
    <s v="Chris Waller"/>
    <s v="James McDonald"/>
    <m/>
    <n v="9"/>
    <n v="56"/>
    <n v="56"/>
    <m/>
    <m/>
    <m/>
    <x v="0"/>
    <n v="5.4"/>
    <n v="30"/>
    <n v="10"/>
    <m/>
    <m/>
    <n v="7.5"/>
    <m/>
    <n v="100"/>
    <s v=""/>
    <n v="-100"/>
    <x v="0"/>
    <s v="G&lt;6-Dist&lt;1700"/>
    <s v="A"/>
    <x v="10"/>
    <x v="4"/>
    <x v="2"/>
    <s v=""/>
    <n v="-100"/>
    <n v="2"/>
    <x v="6"/>
  </r>
  <r>
    <x v="230"/>
    <s v="Flem-X"/>
    <d v="1899-12-30T15:10:00"/>
    <x v="2"/>
    <n v="8"/>
    <n v="5"/>
    <n v="2000"/>
    <s v="Mares"/>
    <s v="SW-M"/>
    <n v="300"/>
    <n v="7"/>
    <s v="Hinged"/>
    <s v="OPM"/>
    <n v="3.4"/>
    <s v="Chris Waller"/>
    <s v="James McDonald"/>
    <m/>
    <n v="7"/>
    <n v="55"/>
    <n v="55"/>
    <m/>
    <m/>
    <m/>
    <x v="0"/>
    <n v="5.5"/>
    <n v="30"/>
    <n v="15"/>
    <m/>
    <s v="WON"/>
    <n v="4.2"/>
    <n v="1.8"/>
    <n v="100"/>
    <n v="420"/>
    <n v="320"/>
    <x v="0"/>
    <s v="G&lt;6-Dist&gt;=1700"/>
    <s v="B"/>
    <x v="10"/>
    <x v="4"/>
    <x v="2"/>
    <n v="420"/>
    <n v="320"/>
    <m/>
    <x v="2"/>
  </r>
  <r>
    <x v="230"/>
    <s v="ROSEHILL"/>
    <d v="1899-12-30T16:10:00"/>
    <x v="2"/>
    <n v="3"/>
    <n v="7"/>
    <n v="1400"/>
    <s v="Mares"/>
    <s v="SW"/>
    <n v="500"/>
    <n v="2"/>
    <s v="Magic Time"/>
    <s v="M"/>
    <n v="2.35"/>
    <s v="Grahame Begg"/>
    <s v="Zac Lloyd (a0)"/>
    <m/>
    <n v="9"/>
    <n v="57"/>
    <n v="57"/>
    <m/>
    <n v="3"/>
    <n v="1"/>
    <x v="1"/>
    <n v="2.2999999999999998"/>
    <n v="30"/>
    <m/>
    <m/>
    <s v="2nd"/>
    <n v="2.5"/>
    <n v="1.3"/>
    <n v="100"/>
    <s v=""/>
    <n v="-100"/>
    <x v="1"/>
    <s v="G&lt;6-Dist&lt;1700"/>
    <s v="A"/>
    <x v="10"/>
    <x v="4"/>
    <x v="1"/>
    <s v=""/>
    <n v="-150"/>
    <m/>
    <x v="1"/>
  </r>
  <r>
    <x v="230"/>
    <s v="ROSEHILL"/>
    <d v="1899-12-30T17:25:00"/>
    <x v="2"/>
    <n v="3"/>
    <n v="9"/>
    <n v="1200"/>
    <s v="Hcp"/>
    <n v="78"/>
    <n v="160"/>
    <n v="6"/>
    <s v="Fire Star"/>
    <s v="OPL"/>
    <n v="3"/>
    <s v="Peter Snowden"/>
    <s v="Tommy Berry"/>
    <m/>
    <n v="7"/>
    <n v="58"/>
    <n v="58"/>
    <m/>
    <n v="3"/>
    <n v="2"/>
    <x v="1"/>
    <n v="2.4"/>
    <n v="30"/>
    <m/>
    <m/>
    <s v="WON"/>
    <n v="3.1"/>
    <n v="1.4"/>
    <n v="100"/>
    <n v="310"/>
    <n v="210"/>
    <x v="1"/>
    <s v="G&lt;6-Dist&lt;1700"/>
    <s v="A"/>
    <x v="10"/>
    <x v="4"/>
    <x v="1"/>
    <n v="465"/>
    <n v="315"/>
    <m/>
    <x v="1"/>
  </r>
  <r>
    <x v="230"/>
    <s v="Flem-X"/>
    <d v="1899-12-30T17:50:00"/>
    <x v="2"/>
    <n v="8"/>
    <n v="9"/>
    <n v="1100"/>
    <s v="Hcp"/>
    <n v="80"/>
    <n v="150"/>
    <n v="10"/>
    <s v="Pisanello"/>
    <s v="MOP"/>
    <n v="3"/>
    <s v="James Cummings"/>
    <s v="James McDonald"/>
    <m/>
    <n v="1"/>
    <n v="58"/>
    <n v="58"/>
    <m/>
    <m/>
    <m/>
    <x v="2"/>
    <n v="5.5"/>
    <n v="30"/>
    <n v="16"/>
    <m/>
    <s v="WON"/>
    <n v="3.4"/>
    <n v="1.4"/>
    <n v="100"/>
    <n v="340"/>
    <n v="240"/>
    <x v="0"/>
    <s v="G&lt;6-Dist&lt;1700"/>
    <s v="A"/>
    <x v="10"/>
    <x v="4"/>
    <x v="2"/>
    <n v="340"/>
    <n v="240"/>
    <m/>
    <x v="3"/>
  </r>
  <r>
    <x v="230"/>
    <s v="ROSEHILL"/>
    <d v="1899-12-30T18:05:00"/>
    <x v="2"/>
    <n v="3"/>
    <n v="10"/>
    <n v="1400"/>
    <s v="Hcp"/>
    <n v="78"/>
    <n v="160"/>
    <n v="1"/>
    <s v="Rock Empire"/>
    <s v="LOP"/>
    <n v="3.1"/>
    <s v="Waterhouse/Bott"/>
    <s v="Adam Hyeronimus"/>
    <m/>
    <n v="2"/>
    <n v="60"/>
    <n v="60"/>
    <m/>
    <n v="1"/>
    <n v="2"/>
    <x v="1"/>
    <n v="3.8"/>
    <n v="30"/>
    <m/>
    <m/>
    <m/>
    <n v="3.4"/>
    <m/>
    <n v="100"/>
    <s v=""/>
    <n v="-100"/>
    <x v="1"/>
    <s v="G&lt;6-Dist&lt;1700"/>
    <s v="A"/>
    <x v="10"/>
    <x v="4"/>
    <x v="1"/>
    <s v=""/>
    <n v="-150"/>
    <m/>
    <x v="1"/>
  </r>
  <r>
    <x v="231"/>
    <s v="Cau"/>
    <d v="1899-12-30T13:25:00"/>
    <x v="2"/>
    <n v="6"/>
    <n v="3"/>
    <n v="1400"/>
    <s v="Hcp"/>
    <n v="84"/>
    <n v="130"/>
    <n v="13"/>
    <s v="Regal Vow"/>
    <s v="M"/>
    <n v="4.7"/>
    <s v="Charlotte Littlefield"/>
    <s v="Beau Mertens"/>
    <m/>
    <n v="6"/>
    <n v="55"/>
    <n v="55"/>
    <m/>
    <n v="1"/>
    <m/>
    <x v="1"/>
    <n v="4.7"/>
    <n v="40"/>
    <n v="10"/>
    <m/>
    <s v="WON"/>
    <n v="5.3"/>
    <n v="2"/>
    <n v="100"/>
    <n v="530"/>
    <n v="430"/>
    <x v="0"/>
    <s v="G&lt;6-Dist&lt;1700"/>
    <s v="A"/>
    <x v="10"/>
    <x v="4"/>
    <x v="2"/>
    <n v="530"/>
    <n v="430"/>
    <n v="2"/>
    <x v="2"/>
  </r>
  <r>
    <x v="231"/>
    <s v="Cau"/>
    <d v="1899-12-30T13:25:00"/>
    <x v="2"/>
    <n v="6"/>
    <n v="3"/>
    <n v="1400"/>
    <s v="Hcp"/>
    <n v="84"/>
    <n v="130"/>
    <n v="7"/>
    <s v="Eye Of The Eagle"/>
    <s v="MOP"/>
    <n v="9"/>
    <s v="John McArdle"/>
    <s v="Zac Spain"/>
    <m/>
    <n v="3"/>
    <n v="56"/>
    <n v="56"/>
    <m/>
    <n v="5"/>
    <m/>
    <x v="2"/>
    <n v="5.2"/>
    <n v="35"/>
    <n v="10"/>
    <m/>
    <m/>
    <n v="8"/>
    <m/>
    <n v="100"/>
    <s v=""/>
    <n v="-100"/>
    <x v="0"/>
    <s v="G&lt;6-Dist&lt;1700"/>
    <s v="A"/>
    <x v="10"/>
    <x v="4"/>
    <x v="2"/>
    <s v=""/>
    <n v="-100"/>
    <n v="2"/>
    <x v="6"/>
  </r>
  <r>
    <x v="231"/>
    <s v="Cau"/>
    <d v="1899-12-30T14:35:00"/>
    <x v="2"/>
    <n v="6"/>
    <n v="5"/>
    <n v="1100"/>
    <s v="Hcp"/>
    <s v="No"/>
    <n v="175"/>
    <n v="6"/>
    <s v="Miraval Rose"/>
    <s v="MOP"/>
    <n v="5.5"/>
    <s v="Grahame Begg"/>
    <s v="Jordan Childs"/>
    <m/>
    <n v="6"/>
    <n v="54"/>
    <n v="54"/>
    <m/>
    <n v="3"/>
    <m/>
    <x v="1"/>
    <n v="4.8"/>
    <n v="35"/>
    <n v="9"/>
    <m/>
    <s v="3rd"/>
    <n v="4.8"/>
    <n v="1.7"/>
    <n v="100"/>
    <s v=""/>
    <n v="-100"/>
    <x v="0"/>
    <s v="G&lt;6-Dist&lt;1700"/>
    <s v="A"/>
    <x v="10"/>
    <x v="4"/>
    <x v="2"/>
    <s v=""/>
    <n v="-100"/>
    <n v="2"/>
    <x v="5"/>
  </r>
  <r>
    <x v="231"/>
    <s v="Cau"/>
    <d v="1899-12-30T14:35:00"/>
    <x v="2"/>
    <n v="6"/>
    <n v="5"/>
    <n v="1100"/>
    <s v="Hcp"/>
    <s v="No"/>
    <n v="175"/>
    <n v="7"/>
    <s v="Pharari"/>
    <s v="OPL"/>
    <n v="2.8"/>
    <s v="Ciaron Maher"/>
    <s v="Damian Lane"/>
    <m/>
    <n v="3"/>
    <n v="54"/>
    <n v="54"/>
    <m/>
    <n v="1"/>
    <n v="2"/>
    <x v="0"/>
    <n v="5.5"/>
    <n v="30"/>
    <n v="9"/>
    <m/>
    <s v="2nd"/>
    <n v="3.4"/>
    <n v="1.5"/>
    <n v="100"/>
    <s v=""/>
    <n v="-100"/>
    <x v="0"/>
    <s v="G&lt;6-Dist&lt;1700"/>
    <s v="A"/>
    <x v="10"/>
    <x v="4"/>
    <x v="4"/>
    <s v=""/>
    <n v="-140"/>
    <n v="2"/>
    <x v="4"/>
  </r>
  <r>
    <x v="231"/>
    <s v="Newcastle"/>
    <d v="1899-12-30T14:55:00"/>
    <x v="3"/>
    <n v="0"/>
    <n v="5"/>
    <n v="1400"/>
    <s v="Mares"/>
    <n v="78"/>
    <n v="160"/>
    <n v="5"/>
    <s v="Pippie Beach"/>
    <s v="M"/>
    <n v="2.5"/>
    <s v="Chris Waller"/>
    <s v="Nash Rawiller"/>
    <m/>
    <n v="1"/>
    <n v="58"/>
    <n v="58"/>
    <m/>
    <n v="4"/>
    <n v="4"/>
    <x v="2"/>
    <n v="5.3"/>
    <n v="20"/>
    <m/>
    <m/>
    <m/>
    <n v="3.1"/>
    <m/>
    <n v="100"/>
    <s v=""/>
    <n v="-100"/>
    <x v="1"/>
    <s v="G&lt;6-Dist&lt;1700"/>
    <s v="A"/>
    <x v="10"/>
    <x v="4"/>
    <x v="3"/>
    <s v=""/>
    <n v="-120"/>
    <m/>
    <x v="8"/>
  </r>
  <r>
    <x v="231"/>
    <s v="Newcastle"/>
    <d v="1899-12-30T16:45:00"/>
    <x v="3"/>
    <n v="0"/>
    <n v="8"/>
    <n v="1300"/>
    <s v="Hcp"/>
    <m/>
    <n v="1000"/>
    <n v="4"/>
    <s v="Far Too Easy"/>
    <s v="M"/>
    <n v="3.8"/>
    <s v="David McColm"/>
    <s v="Kyle Wilson-Taylor"/>
    <m/>
    <n v="10"/>
    <n v="56.5"/>
    <n v="56.5"/>
    <m/>
    <n v="1"/>
    <n v="2"/>
    <x v="1"/>
    <n v="3.6"/>
    <n v="20"/>
    <m/>
    <m/>
    <m/>
    <n v="5"/>
    <m/>
    <n v="100"/>
    <s v=""/>
    <n v="-100"/>
    <x v="1"/>
    <s v="G&lt;6-Dist&lt;1700"/>
    <s v="A"/>
    <x v="10"/>
    <x v="4"/>
    <x v="1"/>
    <s v=""/>
    <n v="-150"/>
    <m/>
    <x v="8"/>
  </r>
  <r>
    <x v="231"/>
    <s v="Cau"/>
    <d v="1899-12-30T17:05:00"/>
    <x v="2"/>
    <n v="6"/>
    <n v="9"/>
    <n v="1400"/>
    <s v="Hcp"/>
    <s v="No"/>
    <n v="1000"/>
    <n v="4"/>
    <s v="Another Wil"/>
    <s v="OPM"/>
    <n v="3.7"/>
    <s v="Ciaron Maher"/>
    <s v="Jamie Kah"/>
    <m/>
    <n v="5"/>
    <n v="56"/>
    <n v="56"/>
    <m/>
    <n v="1"/>
    <n v="1"/>
    <x v="1"/>
    <n v="3.9"/>
    <n v="45"/>
    <n v="14"/>
    <m/>
    <s v="2nd"/>
    <n v="2.9"/>
    <n v="1.3"/>
    <n v="100"/>
    <s v=""/>
    <n v="-100"/>
    <x v="0"/>
    <s v="G&lt;6-Dist&lt;1700"/>
    <s v="A"/>
    <x v="10"/>
    <x v="4"/>
    <x v="2"/>
    <s v=""/>
    <n v="-100"/>
    <n v="2"/>
    <x v="2"/>
  </r>
  <r>
    <x v="231"/>
    <s v="Cau"/>
    <d v="1899-12-30T17:05:00"/>
    <x v="2"/>
    <n v="6"/>
    <n v="9"/>
    <n v="1400"/>
    <s v="Hcp"/>
    <s v="No"/>
    <n v="1000"/>
    <n v="7"/>
    <s v="Jimmysstar"/>
    <s v="OPM"/>
    <n v="3.2"/>
    <s v="Ciaron Maher"/>
    <s v="Damian Lane"/>
    <m/>
    <n v="1"/>
    <n v="53"/>
    <n v="53"/>
    <m/>
    <n v="2"/>
    <m/>
    <x v="0"/>
    <n v="5.4"/>
    <n v="30"/>
    <n v="14"/>
    <m/>
    <m/>
    <n v="3.4"/>
    <m/>
    <n v="100"/>
    <s v=""/>
    <n v="-100"/>
    <x v="0"/>
    <s v="G&lt;6-Dist&lt;1700"/>
    <s v="A"/>
    <x v="10"/>
    <x v="4"/>
    <x v="2"/>
    <s v=""/>
    <n v="-100"/>
    <n v="2"/>
    <x v="3"/>
  </r>
  <r>
    <x v="231"/>
    <s v="Newcastle"/>
    <d v="1899-12-30T17:20:00"/>
    <x v="3"/>
    <n v="0"/>
    <n v="9"/>
    <n v="2300"/>
    <s v="Hcp"/>
    <m/>
    <n v="300"/>
    <n v="3"/>
    <s v="Naval College"/>
    <s v="OP"/>
    <n v="4"/>
    <s v="Neasham/Archibald"/>
    <s v="Tom Sherry"/>
    <m/>
    <n v="5"/>
    <n v="59"/>
    <n v="59"/>
    <m/>
    <n v="5"/>
    <n v="1"/>
    <x v="1"/>
    <n v="5.2"/>
    <n v="20"/>
    <m/>
    <m/>
    <s v="3rd"/>
    <n v="4.2"/>
    <n v="1.9"/>
    <n v="100"/>
    <s v=""/>
    <n v="-100"/>
    <x v="1"/>
    <s v="G&lt;6-Dist&gt;=1700"/>
    <s v="B"/>
    <x v="10"/>
    <x v="4"/>
    <x v="2"/>
    <s v=""/>
    <n v="-100"/>
    <m/>
    <x v="4"/>
  </r>
  <r>
    <x v="231"/>
    <s v="Cau"/>
    <d v="1899-12-30T17:40:00"/>
    <x v="2"/>
    <n v="6"/>
    <n v="10"/>
    <n v="1200"/>
    <s v="Mares"/>
    <s v="SW-M"/>
    <n v="200"/>
    <n v="10"/>
    <s v="She'S Bulletproof"/>
    <s v="M"/>
    <n v="5.8"/>
    <s v="Charlotte Littlefield"/>
    <s v="Craig Williams"/>
    <m/>
    <n v="11"/>
    <n v="55"/>
    <n v="55"/>
    <m/>
    <n v="2"/>
    <m/>
    <x v="2"/>
    <n v="4.8"/>
    <n v="35"/>
    <n v="15"/>
    <m/>
    <s v="2nd"/>
    <n v="4.8"/>
    <n v="1.7"/>
    <n v="100"/>
    <s v=""/>
    <n v="-100"/>
    <x v="0"/>
    <s v="G&lt;6-Dist&lt;1700"/>
    <s v="A"/>
    <x v="10"/>
    <x v="4"/>
    <x v="2"/>
    <s v=""/>
    <n v="-100"/>
    <m/>
    <x v="6"/>
  </r>
  <r>
    <x v="231"/>
    <s v="Newcastle"/>
    <d v="1899-12-30T17:55:00"/>
    <x v="3"/>
    <n v="0"/>
    <n v="10"/>
    <n v="1300"/>
    <s v="Hcp"/>
    <n v="94"/>
    <n v="160"/>
    <n v="17"/>
    <s v="Uzziah"/>
    <s v="OP"/>
    <n v="3.8"/>
    <s v="Scott Aspery"/>
    <s v="Molly Bourke (a2)"/>
    <n v="2"/>
    <n v="4"/>
    <n v="53.5"/>
    <n v="51.5"/>
    <m/>
    <n v="1"/>
    <m/>
    <x v="2"/>
    <n v="4.9000000000000004"/>
    <n v="20"/>
    <m/>
    <m/>
    <s v="WON"/>
    <n v="3.6"/>
    <n v="1.4"/>
    <n v="100"/>
    <n v="360"/>
    <n v="260"/>
    <x v="1"/>
    <s v="G&lt;6-Dist&lt;1700"/>
    <s v="A"/>
    <x v="10"/>
    <x v="4"/>
    <x v="2"/>
    <n v="360"/>
    <n v="260"/>
    <m/>
    <x v="4"/>
  </r>
  <r>
    <x v="232"/>
    <s v="Kembla Grange"/>
    <d v="1899-12-30T13:45:00"/>
    <x v="2"/>
    <n v="0"/>
    <n v="3"/>
    <n v="1000"/>
    <s v="Hcp"/>
    <n v="78"/>
    <n v="160"/>
    <n v="11"/>
    <s v="Duke Of Bronte"/>
    <s v="LOP"/>
    <n v="3.3"/>
    <s v="Matthew Dale"/>
    <s v="Tim Clark"/>
    <m/>
    <n v="10"/>
    <n v="55.5"/>
    <n v="55.5"/>
    <m/>
    <n v="3"/>
    <m/>
    <x v="1"/>
    <n v="4"/>
    <n v="20"/>
    <m/>
    <m/>
    <m/>
    <n v="3.3"/>
    <m/>
    <n v="100"/>
    <s v=""/>
    <n v="-100"/>
    <x v="1"/>
    <s v="G&lt;6-Dist&lt;1700"/>
    <s v="A"/>
    <x v="10"/>
    <x v="4"/>
    <x v="1"/>
    <s v=""/>
    <n v="-150"/>
    <m/>
    <x v="1"/>
  </r>
  <r>
    <x v="232"/>
    <s v="Kembla Grange"/>
    <d v="1899-12-30T14:20:00"/>
    <x v="2"/>
    <n v="0"/>
    <n v="4"/>
    <n v="1200"/>
    <s v="Mares"/>
    <n v="78"/>
    <n v="160"/>
    <n v="6"/>
    <s v="Wooloowin"/>
    <s v="M"/>
    <n v="4.3"/>
    <s v="Nathan Doyle"/>
    <s v="Mitchell Bell"/>
    <m/>
    <n v="7"/>
    <n v="57"/>
    <n v="57"/>
    <m/>
    <n v="1"/>
    <n v="3"/>
    <x v="1"/>
    <n v="3.9"/>
    <n v="20"/>
    <m/>
    <m/>
    <s v="3rd"/>
    <n v="4.2"/>
    <n v="1.8"/>
    <n v="100"/>
    <s v=""/>
    <n v="-100"/>
    <x v="1"/>
    <s v="G&lt;6-Dist&lt;1700"/>
    <s v="A"/>
    <x v="10"/>
    <x v="4"/>
    <x v="2"/>
    <s v=""/>
    <n v="-100"/>
    <m/>
    <x v="2"/>
  </r>
  <r>
    <x v="232"/>
    <s v="Cran"/>
    <d v="1899-12-30T15:10:00"/>
    <x v="2"/>
    <n v="3"/>
    <n v="6"/>
    <n v="2025"/>
    <s v="Hcp"/>
    <n v="84"/>
    <n v="130"/>
    <n v="10"/>
    <s v="Ambassadorial"/>
    <s v="OPL"/>
    <n v="5"/>
    <s v="Gai Waterhouse "/>
    <s v="Beau Mertens"/>
    <m/>
    <n v="10"/>
    <n v="55"/>
    <n v="55"/>
    <m/>
    <n v="2"/>
    <m/>
    <x v="1"/>
    <n v="4.5999999999999996"/>
    <n v="40"/>
    <n v="13"/>
    <m/>
    <m/>
    <n v="5"/>
    <m/>
    <n v="100"/>
    <s v=""/>
    <n v="-100"/>
    <x v="0"/>
    <s v="G&lt;6-Dist&gt;=1700"/>
    <s v="B"/>
    <x v="10"/>
    <x v="4"/>
    <x v="4"/>
    <s v=""/>
    <n v="-140"/>
    <n v="2"/>
    <x v="5"/>
  </r>
  <r>
    <x v="232"/>
    <s v="Cran"/>
    <d v="1899-12-30T15:10:00"/>
    <x v="2"/>
    <n v="3"/>
    <n v="6"/>
    <n v="2025"/>
    <s v="Hcp"/>
    <n v="84"/>
    <n v="130"/>
    <n v="4"/>
    <s v="Nation'S Call"/>
    <s v="LOP"/>
    <n v="4.2"/>
    <s v="Robbie Griffiths "/>
    <s v="Blake Shinn"/>
    <m/>
    <n v="5"/>
    <n v="58.5"/>
    <n v="58.5"/>
    <m/>
    <n v="1"/>
    <m/>
    <x v="2"/>
    <n v="5.0999999999999996"/>
    <n v="35"/>
    <n v="13"/>
    <m/>
    <m/>
    <n v="4"/>
    <m/>
    <n v="100"/>
    <s v=""/>
    <n v="-100"/>
    <x v="0"/>
    <s v="G&lt;6-Dist&gt;=1700"/>
    <s v="B"/>
    <x v="10"/>
    <x v="4"/>
    <x v="2"/>
    <s v=""/>
    <n v="-100"/>
    <n v="2"/>
    <x v="2"/>
  </r>
  <r>
    <x v="232"/>
    <s v="Kembla Grange"/>
    <d v="1899-12-30T15:30:00"/>
    <x v="2"/>
    <n v="0"/>
    <n v="6"/>
    <n v="1400"/>
    <s v="Hcp"/>
    <n v="78"/>
    <n v="160"/>
    <n v="13"/>
    <s v="Blazing Harry"/>
    <s v="M"/>
    <n v="2.9"/>
    <s v="Price &amp; Kent (Jnr)"/>
    <s v="Chad Schofield"/>
    <m/>
    <n v="6"/>
    <n v="56"/>
    <n v="56"/>
    <m/>
    <n v="2"/>
    <n v="2"/>
    <x v="1"/>
    <n v="4"/>
    <n v="30"/>
    <m/>
    <m/>
    <m/>
    <n v="2.8"/>
    <m/>
    <n v="100"/>
    <s v=""/>
    <n v="-100"/>
    <x v="1"/>
    <s v="G&lt;6-Dist&lt;1700"/>
    <s v="A"/>
    <x v="10"/>
    <x v="4"/>
    <x v="1"/>
    <s v=""/>
    <n v="-150"/>
    <m/>
    <x v="1"/>
  </r>
  <r>
    <x v="232"/>
    <s v="Cran"/>
    <d v="1899-12-30T15:45:00"/>
    <x v="2"/>
    <n v="3"/>
    <n v="7"/>
    <n v="1400"/>
    <s v="Mares"/>
    <s v="SW-M"/>
    <n v="1400"/>
    <n v="1"/>
    <s v="Tiz Invincible"/>
    <s v="MOP"/>
    <n v="4"/>
    <s v="Ciaron Maher"/>
    <s v="Ben Melham"/>
    <m/>
    <n v="8"/>
    <n v="59.5"/>
    <n v="59.5"/>
    <m/>
    <n v="1"/>
    <n v="1"/>
    <x v="1"/>
    <n v="4.5"/>
    <n v="40"/>
    <n v="10"/>
    <m/>
    <s v="3rd"/>
    <n v="4"/>
    <n v="1.5"/>
    <n v="100"/>
    <s v=""/>
    <n v="-100"/>
    <x v="0"/>
    <s v="G&lt;6-Dist&lt;1700"/>
    <s v="A"/>
    <x v="10"/>
    <x v="4"/>
    <x v="2"/>
    <s v=""/>
    <n v="-100"/>
    <n v="2"/>
    <x v="2"/>
  </r>
  <r>
    <x v="232"/>
    <s v="Cran"/>
    <d v="1899-12-30T15:45:00"/>
    <x v="2"/>
    <n v="3"/>
    <n v="7"/>
    <n v="1400"/>
    <s v="Mares"/>
    <s v="SW-M"/>
    <n v="1400"/>
    <n v="3"/>
    <s v="Konasana"/>
    <s v="M"/>
    <n v="4.4000000000000004"/>
    <s v="Chris Waller"/>
    <s v="Damian Lane"/>
    <m/>
    <n v="10"/>
    <n v="59.5"/>
    <n v="59.5"/>
    <m/>
    <n v="2"/>
    <n v="5"/>
    <x v="0"/>
    <n v="5.5"/>
    <n v="30"/>
    <n v="10"/>
    <m/>
    <m/>
    <n v="4.4000000000000004"/>
    <m/>
    <n v="100"/>
    <s v=""/>
    <n v="-100"/>
    <x v="0"/>
    <s v="G&lt;6-Dist&lt;1700"/>
    <s v="A"/>
    <x v="10"/>
    <x v="4"/>
    <x v="2"/>
    <s v=""/>
    <n v="-100"/>
    <n v="2"/>
    <x v="2"/>
  </r>
  <r>
    <x v="232"/>
    <s v="Kembla Grange"/>
    <d v="1899-12-30T16:45:00"/>
    <x v="2"/>
    <n v="0"/>
    <n v="8"/>
    <n v="1600"/>
    <s v="Hcp"/>
    <m/>
    <n v="1000"/>
    <n v="3"/>
    <s v="Territory Express"/>
    <s v="M"/>
    <n v="4.8"/>
    <s v="Paul Niceforo"/>
    <s v="Jason Collett"/>
    <m/>
    <n v="5"/>
    <n v="58"/>
    <n v="58"/>
    <m/>
    <n v="2"/>
    <m/>
    <x v="1"/>
    <n v="5.4"/>
    <n v="20"/>
    <m/>
    <m/>
    <m/>
    <n v="7"/>
    <m/>
    <n v="100"/>
    <s v=""/>
    <n v="-100"/>
    <x v="1"/>
    <s v="G&lt;6-Dist&lt;1700"/>
    <s v="A"/>
    <x v="10"/>
    <x v="4"/>
    <x v="2"/>
    <s v=""/>
    <n v="-100"/>
    <m/>
    <x v="2"/>
  </r>
  <r>
    <x v="232"/>
    <s v="Cran"/>
    <d v="1899-12-30T17:00:00"/>
    <x v="2"/>
    <n v="3"/>
    <n v="9"/>
    <n v="1600"/>
    <s v="Hcp"/>
    <s v="No"/>
    <n v="500"/>
    <n v="4"/>
    <s v="Nugget"/>
    <s v="MB"/>
    <n v="6.5"/>
    <s v="Ciaron Maher"/>
    <s v="Ben Melham"/>
    <m/>
    <n v="4"/>
    <n v="57.5"/>
    <n v="57.5"/>
    <m/>
    <n v="4"/>
    <n v="2"/>
    <x v="1"/>
    <n v="4.2"/>
    <n v="40"/>
    <n v="10"/>
    <m/>
    <m/>
    <n v="7"/>
    <m/>
    <n v="100"/>
    <s v=""/>
    <n v="-100"/>
    <x v="0"/>
    <s v="G&lt;6-Dist&lt;1700"/>
    <s v="A"/>
    <x v="10"/>
    <x v="4"/>
    <x v="2"/>
    <s v=""/>
    <n v="-100"/>
    <n v="2"/>
    <x v="5"/>
  </r>
  <r>
    <x v="232"/>
    <s v="Cran"/>
    <d v="1899-12-30T17:00:00"/>
    <x v="2"/>
    <n v="3"/>
    <n v="9"/>
    <n v="1600"/>
    <s v="Hcp"/>
    <s v="No"/>
    <n v="500"/>
    <n v="8"/>
    <s v="Air Assault"/>
    <s v="OP"/>
    <n v="7"/>
    <s v="Andrew Gluyas"/>
    <s v="Damian Lane"/>
    <m/>
    <n v="10"/>
    <n v="54.5"/>
    <n v="54.5"/>
    <m/>
    <n v="2"/>
    <n v="3"/>
    <x v="2"/>
    <n v="4.5999999999999996"/>
    <n v="40"/>
    <n v="10"/>
    <m/>
    <s v="2nd"/>
    <n v="6.5"/>
    <n v="2.1"/>
    <n v="100"/>
    <s v=""/>
    <n v="-100"/>
    <x v="0"/>
    <s v="G&lt;6-Dist&lt;1700"/>
    <s v="A"/>
    <x v="10"/>
    <x v="4"/>
    <x v="2"/>
    <s v=""/>
    <n v="-100"/>
    <n v="2"/>
    <x v="6"/>
  </r>
  <r>
    <x v="233"/>
    <s v="Cau"/>
    <d v="1899-12-30T15:45:00"/>
    <x v="3"/>
    <n v="0"/>
    <n v="7"/>
    <n v="1800"/>
    <s v="Hcp"/>
    <s v="No"/>
    <n v="200"/>
    <n v="5"/>
    <s v="Charterhouse"/>
    <s v="BM"/>
    <n v="6"/>
    <s v="Ciaron Maher"/>
    <s v="Ethan Brown"/>
    <m/>
    <n v="6"/>
    <n v="54.5"/>
    <n v="54.5"/>
    <m/>
    <n v="2"/>
    <m/>
    <x v="2"/>
    <n v="5.2"/>
    <n v="35"/>
    <n v="14"/>
    <m/>
    <m/>
    <n v="5.5"/>
    <m/>
    <n v="100"/>
    <s v=""/>
    <n v="-100"/>
    <x v="0"/>
    <s v="G&lt;6-Dist&gt;=1700"/>
    <s v="B"/>
    <x v="10"/>
    <x v="4"/>
    <x v="2"/>
    <s v=""/>
    <n v="-100"/>
    <m/>
    <x v="4"/>
  </r>
  <r>
    <x v="233"/>
    <s v="Cau"/>
    <d v="1899-12-30T17:00:00"/>
    <x v="3"/>
    <n v="0"/>
    <n v="9"/>
    <n v="1400"/>
    <s v="Wfa"/>
    <s v="WFA"/>
    <n v="200"/>
    <n v="1"/>
    <s v="Tuvalu"/>
    <s v="L"/>
    <n v="2.4"/>
    <s v="Lindsey Smith"/>
    <s v="Ethan Brown"/>
    <m/>
    <n v="1"/>
    <n v="59"/>
    <n v="59"/>
    <m/>
    <n v="1"/>
    <m/>
    <x v="1"/>
    <n v="4"/>
    <n v="40"/>
    <n v="10"/>
    <m/>
    <m/>
    <n v="2.2999999999999998"/>
    <m/>
    <n v="100"/>
    <s v=""/>
    <n v="-100"/>
    <x v="0"/>
    <s v="G&lt;6-Dist&lt;1700"/>
    <s v="A"/>
    <x v="10"/>
    <x v="4"/>
    <x v="1"/>
    <s v=""/>
    <n v="-150"/>
    <m/>
    <x v="8"/>
  </r>
  <r>
    <x v="234"/>
    <s v="ROSEHILL"/>
    <d v="1899-12-30T13:05:00"/>
    <x v="3"/>
    <n v="4"/>
    <n v="2"/>
    <n v="1500"/>
    <s v="Hcp"/>
    <n v="72"/>
    <n v="120"/>
    <n v="6"/>
    <s v="Justela"/>
    <s v="OPM"/>
    <n v="4.5999999999999996"/>
    <s v="Kerry Parker"/>
    <s v="Jay Ford"/>
    <m/>
    <n v="3"/>
    <n v="57.5"/>
    <n v="57.5"/>
    <m/>
    <m/>
    <n v="5"/>
    <x v="2"/>
    <n v="5.4"/>
    <n v="20"/>
    <m/>
    <m/>
    <s v="WON"/>
    <n v="7.2"/>
    <n v="2.4"/>
    <n v="100"/>
    <n v="720"/>
    <n v="620"/>
    <x v="1"/>
    <s v="G&lt;6-Dist&lt;1700"/>
    <s v="A"/>
    <x v="11"/>
    <x v="4"/>
    <x v="2"/>
    <n v="720"/>
    <n v="620"/>
    <m/>
    <x v="4"/>
  </r>
  <r>
    <x v="234"/>
    <s v="Ball"/>
    <d v="1899-12-30T13:20:00"/>
    <x v="3"/>
    <n v="0"/>
    <n v="3"/>
    <n v="1200"/>
    <s v="Mares"/>
    <n v="78"/>
    <n v="130"/>
    <n v="2"/>
    <s v="Cleo Cat"/>
    <s v="OP"/>
    <n v="3.4"/>
    <s v="Tom Dabernig"/>
    <s v="Jordan Childs"/>
    <m/>
    <n v="5"/>
    <n v="59"/>
    <n v="59"/>
    <m/>
    <n v="1"/>
    <n v="1"/>
    <x v="2"/>
    <n v="5"/>
    <n v="35"/>
    <n v="12"/>
    <m/>
    <s v="WON"/>
    <n v="3.4"/>
    <n v="1.4"/>
    <n v="100"/>
    <n v="340"/>
    <n v="240"/>
    <x v="0"/>
    <s v="G&lt;6-Dist&lt;1700"/>
    <s v="A"/>
    <x v="11"/>
    <x v="4"/>
    <x v="0"/>
    <n v="680"/>
    <n v="480"/>
    <m/>
    <x v="0"/>
  </r>
  <r>
    <x v="234"/>
    <s v="Ball"/>
    <d v="1899-12-30T15:45:00"/>
    <x v="3"/>
    <n v="0"/>
    <n v="7"/>
    <n v="1100"/>
    <s v="Hcp"/>
    <n v="100"/>
    <n v="150"/>
    <n v="3"/>
    <s v="She Dances"/>
    <s v="LOP"/>
    <n v="4.5"/>
    <s v="Peter G Moody "/>
    <s v="Linda Meech"/>
    <m/>
    <n v="1"/>
    <n v="58.5"/>
    <n v="58.5"/>
    <m/>
    <n v="1"/>
    <m/>
    <x v="1"/>
    <n v="3.2"/>
    <n v="40"/>
    <n v="8"/>
    <m/>
    <m/>
    <n v="4.8"/>
    <m/>
    <n v="100"/>
    <s v=""/>
    <n v="-100"/>
    <x v="0"/>
    <s v="G&lt;6-Dist&lt;1700"/>
    <s v="A"/>
    <x v="11"/>
    <x v="4"/>
    <x v="1"/>
    <s v=""/>
    <n v="-150"/>
    <m/>
    <x v="8"/>
  </r>
  <r>
    <x v="234"/>
    <s v="ROSEHILL"/>
    <d v="1899-12-30T17:55:00"/>
    <x v="3"/>
    <n v="4"/>
    <n v="10"/>
    <n v="1300"/>
    <s v="Hcp"/>
    <n v="78"/>
    <n v="160"/>
    <n v="5"/>
    <s v="Midnight Opal"/>
    <s v="M"/>
    <n v="2.5"/>
    <s v="Nathan Doyle"/>
    <s v="Jason Collett"/>
    <m/>
    <n v="4"/>
    <n v="57"/>
    <n v="57"/>
    <m/>
    <n v="4"/>
    <n v="1"/>
    <x v="1"/>
    <n v="3.7"/>
    <n v="30"/>
    <m/>
    <m/>
    <s v="WON"/>
    <n v="2.15"/>
    <n v="1.04"/>
    <n v="100"/>
    <n v="215"/>
    <n v="115"/>
    <x v="1"/>
    <s v="G&lt;6-Dist&lt;1700"/>
    <s v="A"/>
    <x v="11"/>
    <x v="4"/>
    <x v="1"/>
    <n v="322.5"/>
    <n v="172.5"/>
    <m/>
    <x v="8"/>
  </r>
  <r>
    <x v="235"/>
    <s v="Randwick"/>
    <d v="1899-12-30T12:30:00"/>
    <x v="2"/>
    <n v="0"/>
    <n v="1"/>
    <n v="1200"/>
    <s v="Hcp"/>
    <n v="72"/>
    <n v="120"/>
    <n v="9"/>
    <s v="Zoubaby"/>
    <s v="OPL"/>
    <n v="3"/>
    <s v="R &amp; W Freedman"/>
    <s v="Tommy Berry"/>
    <m/>
    <n v="5"/>
    <n v="55"/>
    <n v="55"/>
    <m/>
    <n v="2"/>
    <n v="2"/>
    <x v="2"/>
    <n v="5.9"/>
    <n v="20"/>
    <m/>
    <m/>
    <s v="WON"/>
    <n v="2.9"/>
    <n v="1.3"/>
    <n v="100"/>
    <n v="290"/>
    <n v="190"/>
    <x v="1"/>
    <s v="G&lt;6-Dist&lt;1700"/>
    <s v="A"/>
    <x v="11"/>
    <x v="4"/>
    <x v="0"/>
    <n v="580"/>
    <n v="380"/>
    <m/>
    <x v="0"/>
  </r>
  <r>
    <x v="235"/>
    <s v="CauH"/>
    <d v="1899-12-30T13:55:00"/>
    <x v="2"/>
    <n v="0"/>
    <n v="4"/>
    <n v="1500"/>
    <s v="Mares"/>
    <n v="78"/>
    <n v="130"/>
    <n v="5"/>
    <s v="Flying Fizz"/>
    <s v="MOP"/>
    <n v="2.4"/>
    <s v="Matthew Williams"/>
    <s v="Linda Meech"/>
    <m/>
    <n v="2"/>
    <n v="57.5"/>
    <n v="57.5"/>
    <m/>
    <n v="2"/>
    <n v="5"/>
    <x v="2"/>
    <n v="4.8"/>
    <n v="35"/>
    <n v="9"/>
    <m/>
    <s v="3rd"/>
    <n v="2.35"/>
    <n v="1.4"/>
    <n v="100"/>
    <s v=""/>
    <n v="-100"/>
    <x v="0"/>
    <s v="G&lt;6-Dist&lt;1700"/>
    <s v="A"/>
    <x v="11"/>
    <x v="4"/>
    <x v="2"/>
    <s v=""/>
    <n v="-100"/>
    <m/>
    <x v="4"/>
  </r>
  <r>
    <x v="235"/>
    <s v="Randwick"/>
    <d v="1899-12-30T14:15:00"/>
    <x v="2"/>
    <n v="0"/>
    <n v="4"/>
    <n v="1400"/>
    <s v="Hcp"/>
    <n v="78"/>
    <n v="160"/>
    <n v="5"/>
    <s v="Bunker Hut"/>
    <s v="MOP"/>
    <n v="3.4"/>
    <s v="Michael Freedman"/>
    <s v="Tommy Berry"/>
    <m/>
    <n v="9"/>
    <n v="59"/>
    <n v="59"/>
    <m/>
    <n v="1"/>
    <n v="4"/>
    <x v="2"/>
    <n v="7.1"/>
    <n v="20"/>
    <m/>
    <m/>
    <s v="2nd"/>
    <n v="4.2"/>
    <n v="1.6"/>
    <n v="100"/>
    <s v=""/>
    <n v="-100"/>
    <x v="1"/>
    <s v="G&lt;6-Dist&lt;1700"/>
    <s v="A"/>
    <x v="11"/>
    <x v="4"/>
    <x v="2"/>
    <s v=""/>
    <n v="-100"/>
    <m/>
    <x v="2"/>
  </r>
  <r>
    <x v="235"/>
    <s v="CauH"/>
    <d v="1899-12-30T15:05:00"/>
    <x v="2"/>
    <n v="0"/>
    <n v="6"/>
    <n v="1200"/>
    <s v="Hcp"/>
    <s v="SW"/>
    <n v="175"/>
    <n v="3"/>
    <s v="Miraval Rose"/>
    <s v="OPL"/>
    <n v="3.1"/>
    <s v="Grahame Begg"/>
    <s v="Saffron Osborne"/>
    <m/>
    <n v="7"/>
    <n v="57"/>
    <n v="57"/>
    <m/>
    <n v="1"/>
    <n v="1"/>
    <x v="1"/>
    <n v="4.8"/>
    <n v="35"/>
    <n v="8"/>
    <m/>
    <s v="3rd"/>
    <n v="2.8"/>
    <n v="1.2"/>
    <n v="100"/>
    <s v=""/>
    <n v="-100"/>
    <x v="0"/>
    <s v="G&lt;6-Dist&lt;1700"/>
    <s v="A"/>
    <x v="11"/>
    <x v="4"/>
    <x v="1"/>
    <s v=""/>
    <n v="-150"/>
    <n v="2"/>
    <x v="1"/>
  </r>
  <r>
    <x v="235"/>
    <s v="CauH"/>
    <d v="1899-12-30T15:05:00"/>
    <x v="2"/>
    <n v="0"/>
    <n v="6"/>
    <n v="1200"/>
    <s v="Hcp"/>
    <s v="SW"/>
    <n v="175"/>
    <n v="2"/>
    <s v="Harry Got Styles"/>
    <s v="OPM"/>
    <n v="6.8"/>
    <s v="Matt Laurie"/>
    <s v="Jamie Mott"/>
    <m/>
    <n v="1"/>
    <n v="59"/>
    <n v="59"/>
    <m/>
    <n v="2"/>
    <n v="4"/>
    <x v="2"/>
    <n v="5"/>
    <n v="35"/>
    <n v="8"/>
    <m/>
    <m/>
    <n v="10"/>
    <m/>
    <n v="100"/>
    <s v=""/>
    <n v="-100"/>
    <x v="0"/>
    <s v="G&lt;6-Dist&lt;1700"/>
    <s v="A"/>
    <x v="11"/>
    <x v="4"/>
    <x v="2"/>
    <s v=""/>
    <n v="-100"/>
    <n v="2"/>
    <x v="3"/>
  </r>
  <r>
    <x v="235"/>
    <s v="CauH"/>
    <d v="1899-12-30T17:00:00"/>
    <x v="2"/>
    <n v="0"/>
    <n v="9"/>
    <n v="1500"/>
    <s v="Hcp"/>
    <n v="100"/>
    <n v="150"/>
    <n v="3"/>
    <s v="Warnie"/>
    <s v="OP"/>
    <n v="2.2999999999999998"/>
    <s v="Ciaron Maher"/>
    <s v="Saffron Osborne"/>
    <m/>
    <n v="4"/>
    <n v="55"/>
    <n v="55"/>
    <m/>
    <n v="1"/>
    <n v="5"/>
    <x v="1"/>
    <n v="4.4000000000000004"/>
    <n v="40"/>
    <n v="8"/>
    <m/>
    <s v="2nd"/>
    <n v="2.2000000000000002"/>
    <n v="1.3"/>
    <n v="100"/>
    <s v=""/>
    <n v="-100"/>
    <x v="0"/>
    <s v="G&lt;6-Dist&lt;1700"/>
    <s v="A"/>
    <x v="11"/>
    <x v="4"/>
    <x v="0"/>
    <s v=""/>
    <n v="-200"/>
    <m/>
    <x v="0"/>
  </r>
  <r>
    <x v="235"/>
    <s v="Randwick"/>
    <d v="1899-12-30T17:20:00"/>
    <x v="2"/>
    <n v="0"/>
    <n v="9"/>
    <n v="1200"/>
    <s v="Hcp"/>
    <m/>
    <n v="200"/>
    <n v="5"/>
    <s v="Hedged"/>
    <s v="MOP"/>
    <n v="3.5"/>
    <s v="Price &amp; Kent (Jnr)"/>
    <s v="Chad Schofield"/>
    <m/>
    <n v="1"/>
    <n v="57"/>
    <n v="57"/>
    <m/>
    <n v="2"/>
    <n v="1"/>
    <x v="1"/>
    <n v="3.9"/>
    <n v="20"/>
    <m/>
    <m/>
    <m/>
    <n v="4.2"/>
    <m/>
    <n v="100"/>
    <s v=""/>
    <n v="-100"/>
    <x v="1"/>
    <s v="G&lt;6-Dist&lt;1700"/>
    <s v="A"/>
    <x v="11"/>
    <x v="4"/>
    <x v="1"/>
    <s v=""/>
    <n v="-150"/>
    <m/>
    <x v="1"/>
  </r>
  <r>
    <x v="235"/>
    <s v="CauH"/>
    <d v="1899-12-30T17:40:00"/>
    <x v="2"/>
    <n v="0"/>
    <n v="10"/>
    <n v="1200"/>
    <s v="Hcp"/>
    <n v="84"/>
    <n v="130"/>
    <n v="7"/>
    <s v="Zou Sensation"/>
    <s v="OP"/>
    <n v="2.9"/>
    <s v="Corstens Larkin"/>
    <s v="Ben Allen"/>
    <m/>
    <n v="2"/>
    <n v="58.5"/>
    <n v="58.5"/>
    <m/>
    <n v="1"/>
    <m/>
    <x v="1"/>
    <n v="2.8"/>
    <n v="50"/>
    <n v="12"/>
    <m/>
    <s v="2nd"/>
    <n v="3.2"/>
    <n v="1.5"/>
    <n v="100"/>
    <s v=""/>
    <n v="-100"/>
    <x v="0"/>
    <s v="G&lt;6-Dist&lt;1700"/>
    <s v="A"/>
    <x v="11"/>
    <x v="4"/>
    <x v="1"/>
    <s v=""/>
    <n v="-150"/>
    <n v="2"/>
    <x v="7"/>
  </r>
  <r>
    <x v="235"/>
    <s v="CauH"/>
    <d v="1899-12-30T17:40:00"/>
    <x v="2"/>
    <n v="0"/>
    <n v="10"/>
    <n v="1200"/>
    <s v="Hcp"/>
    <n v="84"/>
    <n v="130"/>
    <n v="9"/>
    <s v="Inhibitions"/>
    <s v="M"/>
    <n v="6"/>
    <s v="James Cummings"/>
    <s v="Craig Williams"/>
    <m/>
    <n v="10"/>
    <n v="58"/>
    <n v="58"/>
    <m/>
    <n v="2"/>
    <n v="1"/>
    <x v="2"/>
    <n v="5"/>
    <n v="35"/>
    <n v="12"/>
    <m/>
    <s v="WON"/>
    <n v="4.5999999999999996"/>
    <n v="1.3"/>
    <n v="100"/>
    <n v="459.99999999999994"/>
    <n v="359.99999999999994"/>
    <x v="0"/>
    <s v="G&lt;6-Dist&lt;1700"/>
    <s v="A"/>
    <x v="11"/>
    <x v="4"/>
    <x v="2"/>
    <n v="459.99999999999994"/>
    <n v="359.99999999999994"/>
    <n v="2"/>
    <x v="6"/>
  </r>
  <r>
    <x v="236"/>
    <s v="Pak"/>
    <d v="1899-12-30T12:45:00"/>
    <x v="2"/>
    <n v="0"/>
    <n v="2"/>
    <n v="1200"/>
    <s v="3yo74"/>
    <s v="3yo"/>
    <n v="150"/>
    <n v="1"/>
    <s v="Romani Ite Domum"/>
    <s v="LOP"/>
    <n v="3.3"/>
    <s v="Team Hayes"/>
    <s v="Blake Shinn"/>
    <m/>
    <n v="10"/>
    <n v="60"/>
    <n v="60"/>
    <m/>
    <m/>
    <m/>
    <x v="1"/>
    <m/>
    <m/>
    <n v="10"/>
    <m/>
    <m/>
    <n v="3.3"/>
    <m/>
    <n v="100"/>
    <s v=""/>
    <n v="-100"/>
    <x v="0"/>
    <s v="G&lt;6-Dist&lt;1700"/>
    <s v="A"/>
    <x v="11"/>
    <x v="4"/>
    <x v="2"/>
    <s v=""/>
    <n v="-100"/>
    <m/>
    <x v="2"/>
  </r>
  <r>
    <x v="236"/>
    <s v="Pak"/>
    <d v="1899-12-30T13:20:00"/>
    <x v="2"/>
    <n v="0"/>
    <n v="3"/>
    <n v="1200"/>
    <s v="Mares"/>
    <n v="78"/>
    <n v="100"/>
    <n v="10"/>
    <s v="Samangu"/>
    <s v="LOP"/>
    <n v="2.1"/>
    <s v="Grahame Begg"/>
    <s v="Jordan Childs"/>
    <m/>
    <n v="2"/>
    <n v="55"/>
    <n v="55"/>
    <m/>
    <n v="1"/>
    <n v="3"/>
    <x v="1"/>
    <n v="3"/>
    <n v="45"/>
    <n v="9"/>
    <m/>
    <s v="WON"/>
    <n v="2.2000000000000002"/>
    <n v="1.3"/>
    <n v="100"/>
    <n v="220.00000000000003"/>
    <n v="120.00000000000003"/>
    <x v="0"/>
    <s v="G&lt;6-Dist&lt;1700"/>
    <s v="A"/>
    <x v="11"/>
    <x v="4"/>
    <x v="2"/>
    <n v="220.00000000000003"/>
    <n v="120.00000000000003"/>
    <n v="2"/>
    <x v="4"/>
  </r>
  <r>
    <x v="236"/>
    <s v="Pak"/>
    <d v="1899-12-30T13:20:00"/>
    <x v="2"/>
    <n v="0"/>
    <n v="3"/>
    <n v="1200"/>
    <s v="Mares"/>
    <n v="78"/>
    <n v="100"/>
    <n v="7"/>
    <s v="Sisterhood"/>
    <s v="OPM"/>
    <n v="6.5"/>
    <s v="Ciaron Maher"/>
    <s v="Blake Shinn"/>
    <m/>
    <n v="6"/>
    <n v="56.5"/>
    <n v="56.5"/>
    <m/>
    <n v="4"/>
    <n v="2"/>
    <x v="2"/>
    <n v="4.8"/>
    <n v="35"/>
    <n v="9"/>
    <m/>
    <m/>
    <n v="6"/>
    <m/>
    <n v="100"/>
    <s v=""/>
    <n v="-100"/>
    <x v="0"/>
    <s v="G&lt;6-Dist&lt;1700"/>
    <s v="A"/>
    <x v="11"/>
    <x v="4"/>
    <x v="2"/>
    <s v=""/>
    <n v="-100"/>
    <n v="2"/>
    <x v="6"/>
  </r>
  <r>
    <x v="236"/>
    <s v="Pak"/>
    <d v="1899-12-30T13:55:00"/>
    <x v="2"/>
    <n v="0"/>
    <n v="4"/>
    <n v="2500"/>
    <s v="Hcp"/>
    <n v="78"/>
    <n v="100"/>
    <n v="7"/>
    <s v="Divus Romulus"/>
    <s v="MB"/>
    <n v="3.1"/>
    <s v="Nick Ryan"/>
    <s v="Craig Williams"/>
    <m/>
    <n v="10"/>
    <n v="56.5"/>
    <n v="56.5"/>
    <m/>
    <m/>
    <m/>
    <x v="1"/>
    <m/>
    <m/>
    <n v="12"/>
    <m/>
    <s v="WON"/>
    <n v="3"/>
    <n v="1.5"/>
    <n v="100"/>
    <n v="300"/>
    <n v="200"/>
    <x v="0"/>
    <s v="G&lt;6-Dist&gt;=1700"/>
    <s v="B"/>
    <x v="11"/>
    <x v="4"/>
    <x v="2"/>
    <n v="300"/>
    <n v="200"/>
    <m/>
    <x v="2"/>
  </r>
  <r>
    <x v="236"/>
    <s v="Randwick"/>
    <d v="1899-12-30T14:15:00"/>
    <x v="2"/>
    <n v="3"/>
    <n v="4"/>
    <n v="1400"/>
    <s v="Mares"/>
    <n v="78"/>
    <n v="160"/>
    <n v="5"/>
    <s v="Lulumon"/>
    <s v="OPM"/>
    <n v="3.7"/>
    <s v="Jason Coyle"/>
    <s v="Tim Clark"/>
    <m/>
    <n v="1"/>
    <n v="57.5"/>
    <n v="57.5"/>
    <m/>
    <n v="3"/>
    <n v="4"/>
    <x v="2"/>
    <n v="6.1"/>
    <n v="20"/>
    <m/>
    <m/>
    <m/>
    <n v="3.9"/>
    <m/>
    <n v="100"/>
    <s v=""/>
    <n v="-100"/>
    <x v="1"/>
    <s v="G&lt;6-Dist&lt;1700"/>
    <s v="A"/>
    <x v="11"/>
    <x v="4"/>
    <x v="2"/>
    <s v=""/>
    <n v="-100"/>
    <m/>
    <x v="2"/>
  </r>
  <r>
    <x v="236"/>
    <s v="Pak"/>
    <d v="1899-12-30T14:30:00"/>
    <x v="2"/>
    <n v="0"/>
    <n v="5"/>
    <n v="2000"/>
    <s v="Hcp"/>
    <n v="78"/>
    <n v="100"/>
    <n v="2"/>
    <s v="Deakin"/>
    <s v="M"/>
    <n v="6.5"/>
    <s v="Phillip Stokes"/>
    <s v="Daniel Stackhouse"/>
    <m/>
    <n v="4"/>
    <n v="60"/>
    <n v="60"/>
    <m/>
    <n v="5"/>
    <n v="5"/>
    <x v="1"/>
    <n v="5"/>
    <n v="35"/>
    <n v="11"/>
    <m/>
    <s v="WON"/>
    <n v="6"/>
    <n v="1.7"/>
    <n v="100"/>
    <n v="600"/>
    <n v="500"/>
    <x v="0"/>
    <s v="G&lt;6-Dist&gt;=1700"/>
    <s v="B"/>
    <x v="11"/>
    <x v="4"/>
    <x v="2"/>
    <n v="600"/>
    <n v="500"/>
    <m/>
    <x v="5"/>
  </r>
  <r>
    <x v="236"/>
    <s v="Pak"/>
    <d v="1899-12-30T15:05:00"/>
    <x v="2"/>
    <n v="0"/>
    <n v="6"/>
    <n v="1400"/>
    <s v="Hcp"/>
    <s v="SW"/>
    <n v="175"/>
    <n v="6"/>
    <s v="Running By"/>
    <s v="OP"/>
    <n v="2.8"/>
    <s v="Ciaron Maher"/>
    <s v="Saffron Osborne"/>
    <m/>
    <n v="6"/>
    <n v="56"/>
    <n v="56"/>
    <m/>
    <n v="1"/>
    <n v="1"/>
    <x v="1"/>
    <n v="2.6"/>
    <n v="50"/>
    <n v="8"/>
    <m/>
    <s v="2nd"/>
    <n v="2.5"/>
    <n v="1.04"/>
    <n v="100"/>
    <s v=""/>
    <n v="-100"/>
    <x v="0"/>
    <s v="G&lt;6-Dist&lt;1700"/>
    <s v="A"/>
    <x v="11"/>
    <x v="4"/>
    <x v="1"/>
    <s v=""/>
    <n v="-150"/>
    <m/>
    <x v="1"/>
  </r>
  <r>
    <x v="236"/>
    <s v="Randwick"/>
    <d v="1899-12-30T15:25:00"/>
    <x v="2"/>
    <n v="3"/>
    <n v="6"/>
    <n v="2400"/>
    <s v="Hcp"/>
    <n v="78"/>
    <n v="160"/>
    <n v="3"/>
    <s v="Gilded Water"/>
    <s v="OPL"/>
    <n v="2.2000000000000002"/>
    <s v="Ciaron Maher"/>
    <s v=" Browne McMonagle"/>
    <m/>
    <n v="8"/>
    <n v="57"/>
    <n v="57"/>
    <m/>
    <n v="1"/>
    <m/>
    <x v="2"/>
    <n v="4"/>
    <n v="20"/>
    <m/>
    <m/>
    <s v="WON"/>
    <n v="2.4500000000000002"/>
    <n v="1.2"/>
    <n v="100"/>
    <n v="245.00000000000003"/>
    <n v="145.00000000000003"/>
    <x v="1"/>
    <s v="G&lt;6-Dist&gt;=1700"/>
    <s v="B"/>
    <x v="11"/>
    <x v="4"/>
    <x v="0"/>
    <n v="490.00000000000006"/>
    <n v="290.00000000000006"/>
    <m/>
    <x v="0"/>
  </r>
  <r>
    <x v="236"/>
    <s v="Pak"/>
    <d v="1899-12-30T16:20:00"/>
    <x v="2"/>
    <n v="0"/>
    <n v="8"/>
    <n v="1400"/>
    <s v="Hcp"/>
    <s v="SW"/>
    <n v="1000"/>
    <n v="6"/>
    <s v="Nadal"/>
    <s v="BM"/>
    <n v="2.8"/>
    <s v="Ciaron Maher"/>
    <s v="Ethan Brown"/>
    <m/>
    <n v="11"/>
    <n v="58.5"/>
    <n v="58.5"/>
    <m/>
    <n v="1"/>
    <m/>
    <x v="1"/>
    <n v="2.6"/>
    <n v="50"/>
    <n v="13"/>
    <m/>
    <m/>
    <n v="2.5"/>
    <m/>
    <n v="100"/>
    <s v=""/>
    <n v="-100"/>
    <x v="0"/>
    <s v="G&lt;6-Dist&lt;1700"/>
    <s v="A"/>
    <x v="11"/>
    <x v="4"/>
    <x v="1"/>
    <s v=""/>
    <n v="-150"/>
    <n v="2"/>
    <x v="7"/>
  </r>
  <r>
    <x v="236"/>
    <s v="Pak"/>
    <d v="1899-12-30T16:20:00"/>
    <x v="2"/>
    <n v="0"/>
    <n v="8"/>
    <n v="1400"/>
    <s v="Hcp"/>
    <s v="SW"/>
    <n v="1000"/>
    <n v="3"/>
    <s v="Here To Shock"/>
    <s v="OP"/>
    <n v="4.5999999999999996"/>
    <s v="Team Hayes"/>
    <s v="Daniel Stackhouse"/>
    <m/>
    <n v="8"/>
    <n v="58.5"/>
    <n v="58.5"/>
    <m/>
    <n v="2"/>
    <n v="1"/>
    <x v="2"/>
    <n v="4.5999999999999996"/>
    <n v="40"/>
    <n v="13"/>
    <m/>
    <s v="WON"/>
    <n v="5.0999999999999996"/>
    <n v="1.9"/>
    <n v="100"/>
    <n v="509.99999999999994"/>
    <n v="409.99999999999994"/>
    <x v="0"/>
    <s v="G&lt;6-Dist&lt;1700"/>
    <s v="A"/>
    <x v="11"/>
    <x v="4"/>
    <x v="1"/>
    <n v="765"/>
    <n v="615"/>
    <n v="2"/>
    <x v="5"/>
  </r>
  <r>
    <x v="236"/>
    <s v="Pak"/>
    <d v="1899-12-30T16:55:00"/>
    <x v="2"/>
    <n v="0"/>
    <n v="9"/>
    <n v="2500"/>
    <s v="Hcp"/>
    <s v="No"/>
    <n v="300"/>
    <n v="1"/>
    <s v="Smokin' Romans"/>
    <s v="OPL"/>
    <n v="4"/>
    <s v="Ciaron Maher"/>
    <s v="Ethan Brown"/>
    <m/>
    <n v="10"/>
    <n v="60"/>
    <n v="60"/>
    <m/>
    <n v="1"/>
    <n v="1"/>
    <x v="1"/>
    <n v="4.2"/>
    <n v="45"/>
    <n v="10"/>
    <m/>
    <m/>
    <n v="4"/>
    <m/>
    <n v="100"/>
    <s v=""/>
    <n v="-100"/>
    <x v="0"/>
    <s v="G&lt;6-Dist&gt;=1700"/>
    <s v="B"/>
    <x v="11"/>
    <x v="4"/>
    <x v="1"/>
    <s v=""/>
    <n v="-150"/>
    <m/>
    <x v="1"/>
  </r>
  <r>
    <x v="236"/>
    <s v="Pak"/>
    <d v="1899-12-30T17:40:00"/>
    <x v="2"/>
    <n v="0"/>
    <n v="10"/>
    <n v="1400"/>
    <s v="Hcp"/>
    <n v="84"/>
    <n v="100"/>
    <n v="3"/>
    <s v="The Open"/>
    <s v="M"/>
    <n v="6.5"/>
    <s v="Patrick  Payne"/>
    <s v="Tom Prebble (a3)"/>
    <n v="3"/>
    <n v="11"/>
    <n v="61.5"/>
    <n v="58.5"/>
    <m/>
    <n v="1"/>
    <n v="1"/>
    <x v="0"/>
    <n v="5.5"/>
    <n v="30"/>
    <n v="11"/>
    <m/>
    <s v="WON"/>
    <n v="7.4"/>
    <n v="2.1"/>
    <n v="100"/>
    <n v="740"/>
    <n v="640"/>
    <x v="0"/>
    <s v="G&lt;6-Dist&lt;1700"/>
    <s v="A"/>
    <x v="11"/>
    <x v="4"/>
    <x v="2"/>
    <n v="740"/>
    <n v="640"/>
    <m/>
    <x v="6"/>
  </r>
  <r>
    <x v="236"/>
    <s v="Randwick"/>
    <d v="1899-12-30T17:55:00"/>
    <x v="2"/>
    <n v="3"/>
    <n v="10"/>
    <n v="1300"/>
    <s v="Hcp"/>
    <n v="78"/>
    <n v="160"/>
    <n v="9"/>
    <s v="Accredited"/>
    <s v="OP"/>
    <n v="2.9"/>
    <s v="Joseph Pride"/>
    <s v="Chad Schofield"/>
    <m/>
    <n v="10"/>
    <n v="58"/>
    <n v="58"/>
    <m/>
    <m/>
    <n v="2"/>
    <x v="2"/>
    <n v="7.8"/>
    <n v="20"/>
    <m/>
    <m/>
    <s v="WON"/>
    <n v="3.1"/>
    <n v="1.5"/>
    <n v="100"/>
    <n v="310"/>
    <n v="210"/>
    <x v="1"/>
    <s v="G&lt;6-Dist&lt;1700"/>
    <s v="A"/>
    <x v="11"/>
    <x v="4"/>
    <x v="5"/>
    <n v="527"/>
    <n v="357"/>
    <m/>
    <x v="5"/>
  </r>
  <r>
    <x v="237"/>
    <s v="Randwick"/>
    <d v="1899-12-30T14:15:00"/>
    <x v="2"/>
    <n v="0"/>
    <n v="3"/>
    <n v="1400"/>
    <s v="Hcp"/>
    <n v="72"/>
    <n v="120"/>
    <n v="2"/>
    <s v="Emmadella"/>
    <s v="OP"/>
    <n v="2.9"/>
    <s v="John Thompson"/>
    <s v="Nash Rawiller"/>
    <m/>
    <n v="9"/>
    <n v="58"/>
    <n v="58"/>
    <m/>
    <n v="2"/>
    <n v="3"/>
    <x v="1"/>
    <n v="2.9"/>
    <n v="20"/>
    <m/>
    <m/>
    <s v="WON"/>
    <n v="2.5"/>
    <n v="1.3"/>
    <n v="100"/>
    <n v="250"/>
    <n v="150"/>
    <x v="1"/>
    <s v="G&lt;6-Dist&lt;1700"/>
    <s v="A"/>
    <x v="11"/>
    <x v="4"/>
    <x v="1"/>
    <n v="375"/>
    <n v="225"/>
    <m/>
    <x v="1"/>
  </r>
  <r>
    <x v="237"/>
    <s v="MV"/>
    <d v="1899-12-30T15:05:00"/>
    <x v="2"/>
    <n v="2"/>
    <n v="6"/>
    <n v="1000"/>
    <s v="Hcp"/>
    <n v="70"/>
    <n v="130"/>
    <n v="1"/>
    <s v="Fickle"/>
    <m/>
    <n v="2.35"/>
    <s v="Tom Dabernig"/>
    <s v="Craig Williams"/>
    <m/>
    <n v="1"/>
    <n v="61.5"/>
    <n v="61.5"/>
    <m/>
    <m/>
    <m/>
    <x v="1"/>
    <m/>
    <m/>
    <n v="10"/>
    <m/>
    <s v="WON"/>
    <n v="1.9"/>
    <n v="1.1000000000000001"/>
    <n v="100"/>
    <n v="190"/>
    <n v="90"/>
    <x v="0"/>
    <s v="G&lt;6-Dist&lt;1700"/>
    <s v="A"/>
    <x v="11"/>
    <x v="4"/>
    <x v="0"/>
    <n v="380"/>
    <n v="180"/>
    <m/>
    <x v="0"/>
  </r>
  <r>
    <x v="237"/>
    <s v="Randwick"/>
    <d v="1899-12-30T15:25:00"/>
    <x v="2"/>
    <n v="0"/>
    <n v="5"/>
    <n v="1200"/>
    <s v="Mares"/>
    <n v="78"/>
    <n v="160"/>
    <n v="4"/>
    <s v="Queen Of The Mile"/>
    <s v="OP"/>
    <n v="3.7"/>
    <s v="Michael Freedman"/>
    <s v="Zac Lloyd"/>
    <m/>
    <n v="7"/>
    <n v="58.5"/>
    <n v="58.5"/>
    <m/>
    <n v="2"/>
    <n v="4"/>
    <x v="1"/>
    <n v="3.9"/>
    <n v="20"/>
    <m/>
    <m/>
    <s v="3rd"/>
    <n v="4.4000000000000004"/>
    <n v="1.6"/>
    <n v="100"/>
    <s v=""/>
    <n v="-100"/>
    <x v="1"/>
    <s v="G&lt;6-Dist&lt;1700"/>
    <s v="A"/>
    <x v="11"/>
    <x v="4"/>
    <x v="1"/>
    <s v=""/>
    <n v="-150"/>
    <m/>
    <x v="1"/>
  </r>
  <r>
    <x v="237"/>
    <s v="MV"/>
    <d v="1899-12-30T15:45:00"/>
    <x v="2"/>
    <n v="2"/>
    <n v="7"/>
    <n v="1600"/>
    <s v="Hcp"/>
    <n v="84"/>
    <n v="130"/>
    <n v="7"/>
    <s v="Prince Eric"/>
    <s v="M"/>
    <n v="3.9"/>
    <s v="Archie Alexander"/>
    <s v="Daniel Stackhouse"/>
    <m/>
    <n v="8"/>
    <n v="57"/>
    <n v="57"/>
    <m/>
    <n v="2"/>
    <m/>
    <x v="2"/>
    <n v="5.5"/>
    <n v="35"/>
    <n v="10"/>
    <m/>
    <s v="3rd"/>
    <n v="4.2"/>
    <n v="1.6"/>
    <n v="100"/>
    <s v=""/>
    <n v="-100"/>
    <x v="0"/>
    <s v="G&lt;6-Dist&lt;1700"/>
    <s v="A"/>
    <x v="11"/>
    <x v="4"/>
    <x v="2"/>
    <s v=""/>
    <n v="-100"/>
    <m/>
    <x v="2"/>
  </r>
  <r>
    <x v="237"/>
    <s v="MV"/>
    <d v="1899-12-30T16:20:00"/>
    <x v="2"/>
    <n v="2"/>
    <n v="8"/>
    <n v="2040"/>
    <s v="Hcp"/>
    <n v="70"/>
    <n v="130"/>
    <n v="3"/>
    <s v="Howlin' Rain"/>
    <m/>
    <n v="5.5"/>
    <s v="Cindy Alderson"/>
    <s v="Thomas Stockdale"/>
    <m/>
    <n v="2"/>
    <n v="58.5"/>
    <n v="58.5"/>
    <m/>
    <m/>
    <m/>
    <x v="1"/>
    <m/>
    <m/>
    <n v="10"/>
    <m/>
    <s v="WON"/>
    <n v="4.2"/>
    <n v="1.6"/>
    <n v="100"/>
    <n v="420"/>
    <n v="320"/>
    <x v="0"/>
    <s v="G&lt;6-Dist&gt;=1700"/>
    <s v="B"/>
    <x v="11"/>
    <x v="4"/>
    <x v="1"/>
    <n v="630"/>
    <n v="480"/>
    <m/>
    <x v="1"/>
  </r>
  <r>
    <x v="237"/>
    <s v="MV"/>
    <d v="1899-12-30T17:00:00"/>
    <x v="2"/>
    <n v="2"/>
    <n v="9"/>
    <n v="2040"/>
    <s v="Hcp"/>
    <n v="100"/>
    <n v="150"/>
    <n v="3"/>
    <s v="Ain'Tnodeeldun"/>
    <s v="M"/>
    <n v="3.8"/>
    <s v="Anthony  Freedman"/>
    <s v="Billy Egan"/>
    <m/>
    <n v="1"/>
    <n v="59.5"/>
    <n v="59.5"/>
    <m/>
    <n v="1"/>
    <n v="1"/>
    <x v="1"/>
    <n v="4.8"/>
    <n v="35"/>
    <n v="13"/>
    <m/>
    <m/>
    <n v="4.5999999999999996"/>
    <m/>
    <n v="100"/>
    <s v=""/>
    <n v="-100"/>
    <x v="0"/>
    <s v="G&lt;6-Dist&gt;=1700"/>
    <s v="B"/>
    <x v="11"/>
    <x v="4"/>
    <x v="2"/>
    <s v=""/>
    <n v="-100"/>
    <n v="2"/>
    <x v="3"/>
  </r>
  <r>
    <x v="237"/>
    <s v="MV"/>
    <d v="1899-12-30T17:00:00"/>
    <x v="2"/>
    <n v="2"/>
    <n v="9"/>
    <n v="2040"/>
    <s v="Hcp"/>
    <n v="100"/>
    <n v="150"/>
    <n v="11"/>
    <s v="Promises Kept"/>
    <s v="LOP"/>
    <n v="5.7"/>
    <s v="Ciaron Maher"/>
    <s v="Celine Gaudray (a0)"/>
    <m/>
    <n v="3"/>
    <n v="54"/>
    <n v="54"/>
    <m/>
    <n v="3"/>
    <n v="5"/>
    <x v="2"/>
    <n v="5.4"/>
    <n v="30"/>
    <n v="13"/>
    <m/>
    <s v="2nd"/>
    <n v="5"/>
    <n v="2.1"/>
    <n v="100"/>
    <s v=""/>
    <n v="-100"/>
    <x v="0"/>
    <s v="G&lt;6-Dist&gt;=1700"/>
    <s v="B"/>
    <x v="11"/>
    <x v="4"/>
    <x v="2"/>
    <s v=""/>
    <n v="-100"/>
    <n v="2"/>
    <x v="6"/>
  </r>
  <r>
    <x v="237"/>
    <s v="MV"/>
    <d v="1899-12-30T17:40:00"/>
    <x v="2"/>
    <n v="2"/>
    <n v="10"/>
    <n v="1200"/>
    <s v="Hcp"/>
    <n v="78"/>
    <n v="130"/>
    <n v="14"/>
    <s v="Apache Song"/>
    <s v="OPL"/>
    <n v="3.6"/>
    <s v="Michael Trotter"/>
    <s v="Blake Shinn"/>
    <m/>
    <n v="6"/>
    <n v="57"/>
    <n v="57"/>
    <m/>
    <n v="1"/>
    <n v="1"/>
    <x v="1"/>
    <n v="3.4"/>
    <n v="50"/>
    <n v="13"/>
    <m/>
    <s v="WON"/>
    <n v="2.7"/>
    <n v="1.3"/>
    <n v="100"/>
    <n v="270"/>
    <n v="170"/>
    <x v="0"/>
    <s v="G&lt;6-Dist&lt;1700"/>
    <s v="A"/>
    <x v="11"/>
    <x v="4"/>
    <x v="1"/>
    <n v="405"/>
    <n v="255"/>
    <m/>
    <x v="1"/>
  </r>
  <r>
    <x v="238"/>
    <s v="Geelong"/>
    <d v="1899-12-30T14:35:00"/>
    <x v="2"/>
    <n v="0"/>
    <n v="5"/>
    <n v="1100"/>
    <s v="Hcp"/>
    <n v="84"/>
    <n v="100"/>
    <n v="8"/>
    <s v="Title Fighter"/>
    <s v="MOP"/>
    <n v="3.7"/>
    <s v="Clayton Douglas"/>
    <s v="Jamie Mott"/>
    <m/>
    <n v="2"/>
    <n v="55"/>
    <n v="55"/>
    <m/>
    <n v="2"/>
    <n v="1"/>
    <x v="1"/>
    <n v="3.6"/>
    <n v="45"/>
    <n v="6"/>
    <m/>
    <s v="WON"/>
    <n v="3.2"/>
    <n v="1.7"/>
    <n v="100"/>
    <n v="320"/>
    <n v="220"/>
    <x v="0"/>
    <s v="G&lt;6-Dist&lt;1700"/>
    <s v="A"/>
    <x v="0"/>
    <x v="4"/>
    <x v="2"/>
    <n v="320"/>
    <n v="220"/>
    <n v="2"/>
    <x v="2"/>
  </r>
  <r>
    <x v="238"/>
    <s v="Geelong"/>
    <d v="1899-12-30T14:35:00"/>
    <x v="2"/>
    <n v="0"/>
    <n v="5"/>
    <n v="1100"/>
    <s v="Hcp"/>
    <n v="84"/>
    <n v="100"/>
    <n v="1"/>
    <s v="Bellinger"/>
    <s v="M"/>
    <n v="3.7"/>
    <s v="Team Hayes"/>
    <s v="Jaylah Kennedy (a2)"/>
    <n v="2"/>
    <n v="5"/>
    <n v="60.5"/>
    <n v="58.5"/>
    <m/>
    <n v="1"/>
    <n v="5"/>
    <x v="0"/>
    <n v="5.2"/>
    <n v="35"/>
    <n v="6"/>
    <m/>
    <m/>
    <n v="5.5"/>
    <m/>
    <n v="100"/>
    <s v=""/>
    <n v="-100"/>
    <x v="0"/>
    <s v="G&lt;6-Dist&lt;1700"/>
    <s v="A"/>
    <x v="0"/>
    <x v="4"/>
    <x v="2"/>
    <s v=""/>
    <n v="-100"/>
    <n v="2"/>
    <x v="2"/>
  </r>
  <r>
    <x v="238"/>
    <s v="Randwick"/>
    <d v="1899-12-30T14:55:00"/>
    <x v="2"/>
    <n v="3"/>
    <n v="5"/>
    <n v="1400"/>
    <s v="Mares"/>
    <n v="78"/>
    <n v="160"/>
    <n v="13"/>
    <s v="Perfumist"/>
    <s v="M"/>
    <n v="3.2"/>
    <s v="Bjorn Baker"/>
    <s v="Winona Costin"/>
    <m/>
    <n v="3"/>
    <n v="52"/>
    <n v="52"/>
    <m/>
    <m/>
    <n v="1"/>
    <x v="2"/>
    <n v="6"/>
    <n v="20"/>
    <m/>
    <m/>
    <s v="WON"/>
    <n v="3.7"/>
    <n v="1.6"/>
    <n v="100"/>
    <n v="370"/>
    <n v="270"/>
    <x v="1"/>
    <s v="G&lt;6-Dist&lt;1700"/>
    <s v="A"/>
    <x v="0"/>
    <x v="4"/>
    <x v="3"/>
    <n v="444"/>
    <n v="324"/>
    <m/>
    <x v="2"/>
  </r>
  <r>
    <x v="238"/>
    <s v="Geelong"/>
    <d v="1899-12-30T15:15:00"/>
    <x v="2"/>
    <n v="0"/>
    <n v="6"/>
    <n v="1400"/>
    <s v="Hcp"/>
    <n v="84"/>
    <n v="100"/>
    <n v="2"/>
    <s v="Robrick"/>
    <s v="MOP"/>
    <n v="4"/>
    <s v="Mick Price "/>
    <s v="Beau Mertens"/>
    <m/>
    <n v="8"/>
    <n v="61"/>
    <n v="61"/>
    <m/>
    <n v="1"/>
    <n v="2"/>
    <x v="1"/>
    <n v="4.5"/>
    <n v="40"/>
    <n v="10"/>
    <m/>
    <m/>
    <n v="5"/>
    <m/>
    <n v="100"/>
    <s v=""/>
    <n v="-100"/>
    <x v="0"/>
    <s v="G&lt;6-Dist&lt;1700"/>
    <s v="A"/>
    <x v="0"/>
    <x v="4"/>
    <x v="2"/>
    <s v=""/>
    <n v="-100"/>
    <m/>
    <x v="2"/>
  </r>
  <r>
    <x v="238"/>
    <s v="Randwick"/>
    <d v="1899-12-30T16:15:00"/>
    <x v="2"/>
    <n v="3"/>
    <n v="7"/>
    <n v="1200"/>
    <s v="Hcp"/>
    <n v="88"/>
    <n v="160"/>
    <n v="7"/>
    <s v="Disneck"/>
    <s v="M"/>
    <n v="2.6"/>
    <s v="Bjorn Baker"/>
    <s v="Joshua Parr"/>
    <m/>
    <n v="3"/>
    <n v="57"/>
    <n v="57"/>
    <m/>
    <n v="2"/>
    <n v="4"/>
    <x v="2"/>
    <n v="5.7"/>
    <n v="20"/>
    <m/>
    <m/>
    <s v="WON"/>
    <n v="2.2000000000000002"/>
    <n v="1.3"/>
    <n v="100"/>
    <n v="220.00000000000003"/>
    <n v="120.00000000000003"/>
    <x v="1"/>
    <s v="G&lt;6-Dist&lt;1700"/>
    <s v="A"/>
    <x v="0"/>
    <x v="4"/>
    <x v="3"/>
    <n v="264"/>
    <n v="144"/>
    <m/>
    <x v="4"/>
  </r>
  <r>
    <x v="238"/>
    <s v="Geelong"/>
    <d v="1899-12-30T17:55:00"/>
    <x v="2"/>
    <n v="0"/>
    <n v="10"/>
    <n v="1100"/>
    <s v="3yo"/>
    <s v="3yo"/>
    <n v="175"/>
    <n v="3"/>
    <s v="Miss Altair"/>
    <m/>
    <n v="4.8"/>
    <s v="Team Hayes"/>
    <s v="Jaylah Kennedy (a2)"/>
    <n v="2"/>
    <n v="8"/>
    <n v="55"/>
    <n v="53"/>
    <m/>
    <m/>
    <m/>
    <x v="1"/>
    <m/>
    <m/>
    <n v="10"/>
    <m/>
    <m/>
    <n v="5"/>
    <m/>
    <n v="100"/>
    <s v=""/>
    <n v="-100"/>
    <x v="0"/>
    <s v="G&lt;6-Dist&lt;1700"/>
    <s v="A"/>
    <x v="0"/>
    <x v="4"/>
    <x v="2"/>
    <s v=""/>
    <n v="-100"/>
    <m/>
    <x v="2"/>
  </r>
  <r>
    <x v="239"/>
    <s v="Flem"/>
    <d v="1899-12-30T12:20:00"/>
    <x v="2"/>
    <n v="4"/>
    <n v="1"/>
    <n v="1400"/>
    <s v="3yo70"/>
    <s v="3yo"/>
    <n v="150"/>
    <n v="3"/>
    <s v="Xarpo"/>
    <m/>
    <n v="2.2999999999999998"/>
    <s v="Simon Zahra"/>
    <s v="Ryan Houston (a3)"/>
    <n v="3"/>
    <n v="7"/>
    <n v="59.5"/>
    <n v="56.5"/>
    <m/>
    <m/>
    <m/>
    <x v="1"/>
    <m/>
    <m/>
    <n v="8"/>
    <m/>
    <s v="3rd"/>
    <n v="2.5"/>
    <n v="1.1000000000000001"/>
    <n v="100"/>
    <s v=""/>
    <n v="-100"/>
    <x v="0"/>
    <s v="G&lt;6-Dist&lt;1700"/>
    <s v="A"/>
    <x v="0"/>
    <x v="4"/>
    <x v="2"/>
    <s v=""/>
    <n v="-100"/>
    <m/>
    <x v="4"/>
  </r>
  <r>
    <x v="239"/>
    <s v="Flem"/>
    <d v="1899-12-30T13:23:00"/>
    <x v="2"/>
    <n v="4"/>
    <n v="3"/>
    <n v="1600"/>
    <s v="Mares"/>
    <n v="78"/>
    <n v="130"/>
    <n v="1"/>
    <s v="Smokin' Princess"/>
    <s v="BM"/>
    <n v="3.8"/>
    <s v="Patrick Payne"/>
    <s v="Tom Prebble (a3)"/>
    <n v="3"/>
    <n v="5"/>
    <n v="60.5"/>
    <n v="57.5"/>
    <m/>
    <n v="1"/>
    <n v="2"/>
    <x v="1"/>
    <n v="4.4000000000000004"/>
    <n v="40"/>
    <n v="9"/>
    <m/>
    <s v="WON"/>
    <n v="3.2"/>
    <n v="1.4"/>
    <n v="100"/>
    <n v="320"/>
    <n v="220"/>
    <x v="0"/>
    <s v="G&lt;6-Dist&lt;1700"/>
    <s v="A"/>
    <x v="0"/>
    <x v="4"/>
    <x v="1"/>
    <n v="480"/>
    <n v="330"/>
    <n v="2"/>
    <x v="1"/>
  </r>
  <r>
    <x v="239"/>
    <s v="Flem"/>
    <d v="1899-12-30T13:23:00"/>
    <x v="2"/>
    <n v="4"/>
    <n v="3"/>
    <n v="1600"/>
    <s v="Mares"/>
    <n v="78"/>
    <n v="130"/>
    <n v="2"/>
    <s v="Keep Your Cool"/>
    <s v="L"/>
    <n v="3.5"/>
    <s v="Ciaron Maher"/>
    <s v="Jaylah Kennedy (a2)"/>
    <n v="2"/>
    <n v="2"/>
    <n v="60"/>
    <n v="58"/>
    <m/>
    <n v="2"/>
    <n v="1"/>
    <x v="2"/>
    <n v="4.7"/>
    <n v="35"/>
    <n v="9"/>
    <m/>
    <m/>
    <n v="3.6"/>
    <m/>
    <n v="100"/>
    <s v=""/>
    <n v="-100"/>
    <x v="0"/>
    <s v="G&lt;6-Dist&lt;1700"/>
    <s v="A"/>
    <x v="0"/>
    <x v="4"/>
    <x v="1"/>
    <s v=""/>
    <n v="-150"/>
    <n v="2"/>
    <x v="5"/>
  </r>
  <r>
    <x v="239"/>
    <s v="Flem"/>
    <d v="1899-12-30T13:58:00"/>
    <x v="2"/>
    <n v="4"/>
    <n v="4"/>
    <n v="2500"/>
    <s v="Hcp"/>
    <n v="78"/>
    <n v="130"/>
    <n v="1"/>
    <s v="Taramansour"/>
    <s v="OP"/>
    <n v="5.7"/>
    <s v="Phillip Stokes"/>
    <s v="Jaylah Kennedy (a2)"/>
    <n v="2"/>
    <n v="5"/>
    <n v="62"/>
    <n v="60"/>
    <m/>
    <n v="3"/>
    <n v="2"/>
    <x v="1"/>
    <n v="4.8"/>
    <n v="35"/>
    <n v="10"/>
    <m/>
    <s v="WON"/>
    <n v="5.5"/>
    <n v="1.9"/>
    <n v="100"/>
    <n v="550"/>
    <n v="450"/>
    <x v="0"/>
    <s v="G&lt;6-Dist&gt;=1700"/>
    <s v="B"/>
    <x v="0"/>
    <x v="4"/>
    <x v="1"/>
    <n v="825"/>
    <n v="675"/>
    <n v="2"/>
    <x v="1"/>
  </r>
  <r>
    <x v="239"/>
    <s v="Flem"/>
    <d v="1899-12-30T13:58:00"/>
    <x v="2"/>
    <n v="4"/>
    <n v="4"/>
    <n v="2500"/>
    <s v="Hcp"/>
    <n v="78"/>
    <n v="130"/>
    <n v="5"/>
    <s v="Flamin' Romans"/>
    <s v="OPM"/>
    <n v="4"/>
    <s v="Ciaron Maher"/>
    <s v="John Allen"/>
    <m/>
    <n v="7"/>
    <n v="59"/>
    <n v="59"/>
    <m/>
    <n v="2"/>
    <n v="5"/>
    <x v="0"/>
    <n v="5.5"/>
    <n v="30"/>
    <n v="10"/>
    <m/>
    <m/>
    <n v="3.9"/>
    <m/>
    <n v="100"/>
    <s v=""/>
    <n v="-100"/>
    <x v="0"/>
    <s v="G&lt;6-Dist&gt;=1700"/>
    <s v="B"/>
    <x v="0"/>
    <x v="4"/>
    <x v="4"/>
    <s v=""/>
    <n v="-140"/>
    <n v="2"/>
    <x v="2"/>
  </r>
  <r>
    <x v="239"/>
    <s v="Flem"/>
    <d v="1899-12-30T16:58:00"/>
    <x v="2"/>
    <n v="4"/>
    <n v="9"/>
    <n v="1600"/>
    <s v="Hcp"/>
    <n v="84"/>
    <n v="130"/>
    <n v="11"/>
    <s v="Elphinstone"/>
    <s v="M"/>
    <n v="8"/>
    <s v="Tony  McEvoy"/>
    <s v="Beau Mertens"/>
    <m/>
    <n v="11"/>
    <n v="56"/>
    <n v="56"/>
    <m/>
    <n v="2"/>
    <n v="1"/>
    <x v="2"/>
    <n v="5.5"/>
    <n v="30"/>
    <n v="11"/>
    <m/>
    <s v="WON"/>
    <n v="5"/>
    <n v="1.9"/>
    <n v="100"/>
    <n v="500"/>
    <n v="400"/>
    <x v="0"/>
    <s v="G&lt;6-Dist&lt;1700"/>
    <s v="A"/>
    <x v="0"/>
    <x v="4"/>
    <x v="2"/>
    <n v="500"/>
    <n v="400"/>
    <m/>
    <x v="6"/>
  </r>
  <r>
    <x v="239"/>
    <s v="Wyong"/>
    <d v="1899-12-30T17:20:00"/>
    <x v="1"/>
    <n v="0"/>
    <n v="9"/>
    <n v="1200"/>
    <s v="Hcp"/>
    <n v="78"/>
    <n v="160"/>
    <n v="13"/>
    <s v="Sisterhood"/>
    <s v="M"/>
    <n v="7.2"/>
    <s v="Ciaron Maher"/>
    <s v="Tom Sherry"/>
    <m/>
    <n v="3"/>
    <n v="54.5"/>
    <n v="54.5"/>
    <m/>
    <m/>
    <m/>
    <x v="1"/>
    <n v="3.4"/>
    <m/>
    <m/>
    <m/>
    <m/>
    <n v="7"/>
    <m/>
    <n v="100"/>
    <s v=""/>
    <n v="-100"/>
    <x v="1"/>
    <s v="G&gt;=6-Dist&lt;1700"/>
    <s v="C"/>
    <x v="0"/>
    <x v="4"/>
    <x v="2"/>
    <s v=""/>
    <n v="-100"/>
    <m/>
    <x v="5"/>
  </r>
  <r>
    <x v="240"/>
    <s v="Flem"/>
    <d v="1899-12-30T12:15:00"/>
    <x v="2"/>
    <n v="9"/>
    <n v="1"/>
    <n v="1600"/>
    <s v="Hcp"/>
    <n v="100"/>
    <n v="150"/>
    <n v="1"/>
    <s v="Munhamek"/>
    <s v="M"/>
    <n v="6"/>
    <s v="Nick Ryan"/>
    <s v="Billy Egan"/>
    <m/>
    <n v="1"/>
    <n v="61.5"/>
    <n v="61.5"/>
    <m/>
    <n v="2"/>
    <n v="2"/>
    <x v="1"/>
    <n v="4"/>
    <n v="45"/>
    <n v="6"/>
    <m/>
    <s v="Ntd"/>
    <n v="7"/>
    <m/>
    <n v="100"/>
    <s v=""/>
    <n v="-100"/>
    <x v="0"/>
    <s v="G&lt;6-Dist&lt;1700"/>
    <s v="A"/>
    <x v="0"/>
    <x v="4"/>
    <x v="2"/>
    <s v=""/>
    <n v="-100"/>
    <m/>
    <x v="3"/>
  </r>
  <r>
    <x v="240"/>
    <s v="Flem"/>
    <d v="1899-12-30T13:20:00"/>
    <x v="2"/>
    <n v="9"/>
    <n v="3"/>
    <n v="1600"/>
    <s v="3yo70"/>
    <s v="3yo"/>
    <n v="150"/>
    <n v="1"/>
    <s v="Centennial Park"/>
    <m/>
    <n v="3.1"/>
    <s v="Tony  McEvoy"/>
    <s v="Jamie Mott"/>
    <m/>
    <n v="4"/>
    <n v="60"/>
    <n v="60"/>
    <m/>
    <m/>
    <m/>
    <x v="1"/>
    <m/>
    <m/>
    <n v="7"/>
    <m/>
    <m/>
    <n v="3.8"/>
    <m/>
    <n v="100"/>
    <s v=""/>
    <n v="-100"/>
    <x v="0"/>
    <s v="G&lt;6-Dist&lt;1700"/>
    <s v="A"/>
    <x v="0"/>
    <x v="4"/>
    <x v="2"/>
    <s v=""/>
    <n v="-100"/>
    <m/>
    <x v="2"/>
  </r>
  <r>
    <x v="240"/>
    <s v="Flem"/>
    <d v="1899-12-30T13:55:00"/>
    <x v="2"/>
    <n v="9"/>
    <n v="4"/>
    <n v="1100"/>
    <s v="Mares"/>
    <n v="78"/>
    <n v="130"/>
    <n v="5"/>
    <s v="Samangu"/>
    <s v="LOP"/>
    <n v="2"/>
    <s v="Grahame Begg"/>
    <s v="Craig Williams"/>
    <m/>
    <n v="5"/>
    <n v="58"/>
    <n v="58"/>
    <m/>
    <n v="1"/>
    <n v="2"/>
    <x v="1"/>
    <n v="2.2999999999999998"/>
    <n v="50"/>
    <n v="9"/>
    <m/>
    <s v="3rd"/>
    <n v="1.9"/>
    <n v="1.2"/>
    <n v="100"/>
    <s v=""/>
    <n v="-100"/>
    <x v="0"/>
    <s v="G&lt;6-Dist&lt;1700"/>
    <s v="A"/>
    <x v="0"/>
    <x v="4"/>
    <x v="0"/>
    <s v=""/>
    <n v="-200"/>
    <m/>
    <x v="0"/>
  </r>
  <r>
    <x v="240"/>
    <s v="Flem"/>
    <d v="1899-12-30T16:55:00"/>
    <x v="2"/>
    <n v="9"/>
    <n v="9"/>
    <n v="1400"/>
    <s v="Hcp"/>
    <n v="84"/>
    <n v="130"/>
    <n v="7"/>
    <s v="Brazen Lady"/>
    <s v="OPM"/>
    <n v="7.3"/>
    <s v="Dominic Sutton"/>
    <s v="Damian Lane"/>
    <m/>
    <n v="2"/>
    <n v="58"/>
    <n v="58"/>
    <m/>
    <n v="2"/>
    <n v="3"/>
    <x v="2"/>
    <n v="5.5"/>
    <n v="30"/>
    <n v="14"/>
    <m/>
    <m/>
    <n v="5.5"/>
    <m/>
    <n v="100"/>
    <s v=""/>
    <n v="-100"/>
    <x v="0"/>
    <s v="G&lt;6-Dist&lt;1700"/>
    <s v="A"/>
    <x v="0"/>
    <x v="4"/>
    <x v="2"/>
    <s v=""/>
    <n v="-100"/>
    <m/>
    <x v="6"/>
  </r>
  <r>
    <x v="240"/>
    <s v="ROSEHILL"/>
    <d v="1899-12-30T17:55:00"/>
    <x v="1"/>
    <n v="0"/>
    <n v="10"/>
    <n v="1100"/>
    <s v="Hcp"/>
    <n v="78"/>
    <n v="160"/>
    <n v="5"/>
    <s v="Spring Lee"/>
    <s v="M"/>
    <n v="3"/>
    <s v="Bjorn Baker"/>
    <s v="Kerrin McEvoy"/>
    <m/>
    <n v="6"/>
    <n v="59"/>
    <n v="59"/>
    <m/>
    <n v="2"/>
    <n v="3"/>
    <x v="2"/>
    <n v="4.5999999999999996"/>
    <n v="20"/>
    <m/>
    <m/>
    <s v="Ntd"/>
    <n v="2.6"/>
    <m/>
    <n v="100"/>
    <s v=""/>
    <n v="-100"/>
    <x v="1"/>
    <s v="G&gt;=6-Dist&lt;1700"/>
    <s v="C"/>
    <x v="0"/>
    <x v="4"/>
    <x v="3"/>
    <s v=""/>
    <n v="-120"/>
    <m/>
    <x v="4"/>
  </r>
  <r>
    <x v="241"/>
    <s v="San-L"/>
    <d v="1899-12-30T14:30:00"/>
    <x v="2"/>
    <n v="0"/>
    <n v="5"/>
    <n v="1000"/>
    <s v="Hcp"/>
    <s v="No"/>
    <n v="175"/>
    <n v="2"/>
    <s v="Mrs Chrissie"/>
    <s v="M"/>
    <n v="3.8"/>
    <s v="Ciaron Maher"/>
    <s v="Mark Zahra"/>
    <m/>
    <n v="7"/>
    <n v="58"/>
    <n v="58"/>
    <m/>
    <n v="1"/>
    <n v="3"/>
    <x v="1"/>
    <n v="2.8"/>
    <n v="45"/>
    <n v="7"/>
    <m/>
    <m/>
    <n v="3.7"/>
    <m/>
    <n v="100"/>
    <s v=""/>
    <n v="-100"/>
    <x v="0"/>
    <s v="G&lt;6-Dist&lt;1700"/>
    <s v="A"/>
    <x v="0"/>
    <x v="4"/>
    <x v="2"/>
    <s v=""/>
    <n v="-100"/>
    <n v="2"/>
    <x v="2"/>
  </r>
  <r>
    <x v="241"/>
    <s v="San-L"/>
    <d v="1899-12-30T14:30:00"/>
    <x v="2"/>
    <n v="0"/>
    <n v="5"/>
    <n v="1000"/>
    <s v="Hcp"/>
    <s v="No"/>
    <n v="175"/>
    <n v="6"/>
    <s v="Fickle"/>
    <s v="L"/>
    <n v="2.7"/>
    <s v="Tom Dabernig"/>
    <s v="Jamie Melham"/>
    <m/>
    <n v="2"/>
    <n v="54"/>
    <n v="54"/>
    <m/>
    <n v="2"/>
    <n v="1"/>
    <x v="2"/>
    <n v="4.8"/>
    <n v="40"/>
    <n v="7"/>
    <m/>
    <m/>
    <n v="3.8"/>
    <m/>
    <n v="100"/>
    <s v=""/>
    <n v="-100"/>
    <x v="0"/>
    <s v="G&lt;6-Dist&lt;1700"/>
    <s v="A"/>
    <x v="0"/>
    <x v="4"/>
    <x v="4"/>
    <s v=""/>
    <n v="-140"/>
    <n v="2"/>
    <x v="4"/>
  </r>
  <r>
    <x v="241"/>
    <s v="San-L"/>
    <d v="1899-12-30T15:05:00"/>
    <x v="2"/>
    <n v="0"/>
    <n v="6"/>
    <n v="2100"/>
    <s v="Hcp"/>
    <n v="78"/>
    <n v="130"/>
    <n v="3"/>
    <s v="Miss Tarzy"/>
    <s v="OP"/>
    <n v="5.7"/>
    <s v="Anthony  Freedman"/>
    <s v="Jamie Mott"/>
    <m/>
    <n v="10"/>
    <n v="57"/>
    <n v="57"/>
    <m/>
    <n v="1"/>
    <n v="2"/>
    <x v="2"/>
    <n v="5.2"/>
    <n v="35"/>
    <n v="10"/>
    <m/>
    <s v="3rd"/>
    <n v="5"/>
    <n v="1.9"/>
    <n v="100"/>
    <s v=""/>
    <n v="-100"/>
    <x v="0"/>
    <s v="G&lt;6-Dist&gt;=1700"/>
    <s v="B"/>
    <x v="0"/>
    <x v="4"/>
    <x v="2"/>
    <s v=""/>
    <n v="-100"/>
    <n v="2"/>
    <x v="6"/>
  </r>
  <r>
    <x v="241"/>
    <s v="San-L"/>
    <d v="1899-12-30T15:05:00"/>
    <x v="2"/>
    <n v="0"/>
    <n v="6"/>
    <n v="2100"/>
    <s v="Hcp"/>
    <n v="78"/>
    <n v="130"/>
    <n v="8"/>
    <s v="Kings Valley"/>
    <s v="MOP"/>
    <n v="4.2"/>
    <s v="Ciaron Maher"/>
    <s v="Ethan Brown"/>
    <m/>
    <n v="7"/>
    <n v="55"/>
    <n v="55"/>
    <m/>
    <n v="2"/>
    <m/>
    <x v="0"/>
    <n v="5.6"/>
    <n v="30"/>
    <n v="10"/>
    <m/>
    <s v="WON"/>
    <n v="4.5999999999999996"/>
    <n v="1.7"/>
    <n v="100"/>
    <n v="459.99999999999994"/>
    <n v="359.99999999999994"/>
    <x v="0"/>
    <s v="G&lt;6-Dist&gt;=1700"/>
    <s v="B"/>
    <x v="0"/>
    <x v="4"/>
    <x v="2"/>
    <n v="459.99999999999994"/>
    <n v="359.99999999999994"/>
    <n v="2"/>
    <x v="2"/>
  </r>
  <r>
    <x v="241"/>
    <s v="San-L"/>
    <d v="1899-12-30T15:40:00"/>
    <x v="2"/>
    <n v="0"/>
    <n v="7"/>
    <n v="1600"/>
    <s v="Hcp"/>
    <n v="84"/>
    <n v="130"/>
    <n v="4"/>
    <s v="Smokin' Princess"/>
    <s v="M"/>
    <n v="3.3"/>
    <s v="Patrick  Payne"/>
    <s v="Tom Prebble (a3)"/>
    <n v="3"/>
    <n v="8"/>
    <n v="58"/>
    <n v="55"/>
    <m/>
    <n v="1"/>
    <n v="3"/>
    <x v="1"/>
    <n v="4"/>
    <n v="40"/>
    <n v="9"/>
    <m/>
    <s v="WON"/>
    <n v="3.7"/>
    <n v="1.4"/>
    <n v="100"/>
    <n v="370"/>
    <n v="270"/>
    <x v="0"/>
    <s v="G&lt;6-Dist&lt;1700"/>
    <s v="A"/>
    <x v="0"/>
    <x v="4"/>
    <x v="2"/>
    <n v="370"/>
    <n v="270"/>
    <n v="2"/>
    <x v="2"/>
  </r>
  <r>
    <x v="241"/>
    <s v="San-L"/>
    <d v="1899-12-30T15:40:00"/>
    <x v="2"/>
    <n v="0"/>
    <n v="7"/>
    <n v="1600"/>
    <s v="Hcp"/>
    <n v="84"/>
    <n v="130"/>
    <n v="5"/>
    <s v="Le Zebra"/>
    <s v="B"/>
    <n v="3"/>
    <s v="Emma-Lee  Browne"/>
    <s v="Jamie Melham"/>
    <m/>
    <n v="9"/>
    <n v="56.5"/>
    <n v="56.5"/>
    <m/>
    <n v="2"/>
    <m/>
    <x v="2"/>
    <n v="4.9000000000000004"/>
    <n v="35"/>
    <n v="9"/>
    <m/>
    <s v="3rd"/>
    <n v="3.5"/>
    <n v="1.4"/>
    <n v="100"/>
    <s v=""/>
    <n v="-100"/>
    <x v="0"/>
    <s v="G&lt;6-Dist&lt;1700"/>
    <s v="A"/>
    <x v="0"/>
    <x v="4"/>
    <x v="1"/>
    <s v=""/>
    <n v="-150"/>
    <n v="2"/>
    <x v="5"/>
  </r>
  <r>
    <x v="241"/>
    <s v="San-L"/>
    <d v="1899-12-30T16:15:00"/>
    <x v="2"/>
    <n v="0"/>
    <n v="8"/>
    <n v="1400"/>
    <s v="Hcp"/>
    <s v="No"/>
    <n v="175"/>
    <n v="2"/>
    <s v="Aztec Ruler"/>
    <s v="MOP"/>
    <n v="3.1"/>
    <s v="Stefan Vahala"/>
    <s v="Jye McNeil"/>
    <m/>
    <n v="4"/>
    <n v="56"/>
    <n v="56"/>
    <m/>
    <n v="2"/>
    <n v="4"/>
    <x v="1"/>
    <n v="4"/>
    <n v="40"/>
    <n v="6"/>
    <m/>
    <m/>
    <n v="3.7"/>
    <m/>
    <n v="100"/>
    <s v=""/>
    <n v="-100"/>
    <x v="0"/>
    <s v="G&lt;6-Dist&lt;1700"/>
    <s v="A"/>
    <x v="0"/>
    <x v="4"/>
    <x v="2"/>
    <s v=""/>
    <n v="-100"/>
    <m/>
    <x v="2"/>
  </r>
  <r>
    <x v="241"/>
    <s v="Randwick"/>
    <d v="1899-12-30T17:15:00"/>
    <x v="2"/>
    <n v="7"/>
    <n v="8"/>
    <n v="1400"/>
    <s v="Hcp"/>
    <n v="78"/>
    <n v="160"/>
    <n v="3"/>
    <s v="Headley Grange"/>
    <s v="M"/>
    <n v="3.2"/>
    <s v="Joseph Pride"/>
    <s v="Adam Hyeronimus"/>
    <m/>
    <n v="2"/>
    <n v="59"/>
    <n v="59"/>
    <m/>
    <n v="1"/>
    <n v="1"/>
    <x v="1"/>
    <n v="2.2000000000000002"/>
    <n v="30"/>
    <m/>
    <m/>
    <s v="WON"/>
    <n v="3"/>
    <n v="1.36"/>
    <n v="100"/>
    <n v="300"/>
    <n v="200"/>
    <x v="1"/>
    <s v="G&lt;6-Dist&lt;1700"/>
    <s v="A"/>
    <x v="0"/>
    <x v="4"/>
    <x v="1"/>
    <n v="450"/>
    <n v="300"/>
    <m/>
    <x v="1"/>
  </r>
  <r>
    <x v="241"/>
    <s v="San-L"/>
    <d v="1899-12-30T17:35:00"/>
    <x v="2"/>
    <n v="0"/>
    <n v="10"/>
    <n v="1200"/>
    <s v="Hcp"/>
    <n v="74"/>
    <n v="130"/>
    <n v="8"/>
    <s v="Sunshineinmypocket"/>
    <s v="M"/>
    <n v="4"/>
    <s v="Ciaron Maher"/>
    <s v="Jaylah Kennedy (a2)"/>
    <n v="2"/>
    <n v="9"/>
    <n v="59.5"/>
    <n v="57.5"/>
    <m/>
    <m/>
    <m/>
    <x v="1"/>
    <m/>
    <m/>
    <n v="9"/>
    <m/>
    <s v="WON"/>
    <n v="3.3"/>
    <n v="1.4"/>
    <n v="100"/>
    <n v="330"/>
    <n v="230"/>
    <x v="0"/>
    <s v="G&lt;6-Dist&lt;1700"/>
    <s v="A"/>
    <x v="0"/>
    <x v="4"/>
    <x v="1"/>
    <n v="495"/>
    <n v="345"/>
    <m/>
    <x v="1"/>
  </r>
  <r>
    <x v="242"/>
    <s v="San-L"/>
    <d v="1899-12-30T12:15:00"/>
    <x v="2"/>
    <n v="6"/>
    <n v="1"/>
    <n v="1200"/>
    <s v="Hcp"/>
    <n v="90"/>
    <n v="150"/>
    <n v="5"/>
    <s v="Material Dreams"/>
    <s v="M"/>
    <n v="5.5"/>
    <s v="Nick Ryan"/>
    <s v="Billy Egan"/>
    <m/>
    <n v="5"/>
    <n v="55"/>
    <n v="55"/>
    <m/>
    <n v="3"/>
    <n v="4"/>
    <x v="2"/>
    <n v="4.8"/>
    <n v="35"/>
    <n v="6"/>
    <m/>
    <m/>
    <n v="6.5"/>
    <m/>
    <n v="100"/>
    <s v=""/>
    <n v="-100"/>
    <x v="0"/>
    <s v="G&lt;6-Dist&lt;1700"/>
    <s v="A"/>
    <x v="1"/>
    <x v="4"/>
    <x v="2"/>
    <s v=""/>
    <n v="-100"/>
    <n v="2"/>
    <x v="6"/>
  </r>
  <r>
    <x v="242"/>
    <s v="San-L"/>
    <d v="1899-12-30T12:15:00"/>
    <x v="2"/>
    <n v="6"/>
    <n v="1"/>
    <n v="1200"/>
    <s v="Hcp"/>
    <n v="90"/>
    <n v="150"/>
    <n v="7"/>
    <s v="New York Lustre"/>
    <s v="OPL"/>
    <n v="2"/>
    <s v="Enver Jusufovic"/>
    <s v="Jamie Melham"/>
    <m/>
    <n v="2"/>
    <n v="54"/>
    <n v="54"/>
    <m/>
    <n v="1"/>
    <n v="5"/>
    <x v="0"/>
    <n v="5"/>
    <n v="35"/>
    <n v="6"/>
    <m/>
    <s v="WON"/>
    <n v="2.0499999999999998"/>
    <n v="1.3"/>
    <n v="100"/>
    <n v="204.99999999999997"/>
    <n v="104.99999999999997"/>
    <x v="0"/>
    <s v="G&lt;6-Dist&lt;1700"/>
    <s v="A"/>
    <x v="1"/>
    <x v="4"/>
    <x v="4"/>
    <n v="287"/>
    <n v="147"/>
    <n v="2"/>
    <x v="4"/>
  </r>
  <r>
    <x v="242"/>
    <s v="San-L"/>
    <d v="1899-12-30T12:45:00"/>
    <x v="2"/>
    <n v="6"/>
    <n v="2"/>
    <n v="2400"/>
    <s v="Hcp"/>
    <n v="100"/>
    <n v="150"/>
    <n v="5"/>
    <s v="Night Endeavor"/>
    <s v="M"/>
    <n v="4.4000000000000004"/>
    <s v="Ciaron Maher"/>
    <s v="Michael Dee"/>
    <m/>
    <n v="2"/>
    <n v="53.5"/>
    <n v="53.5"/>
    <m/>
    <n v="1"/>
    <n v="4"/>
    <x v="1"/>
    <n v="2.8"/>
    <n v="50"/>
    <n v="6"/>
    <m/>
    <m/>
    <n v="3.6"/>
    <m/>
    <n v="100"/>
    <s v=""/>
    <n v="-100"/>
    <x v="0"/>
    <s v="G&lt;6-Dist&gt;=1700"/>
    <s v="B"/>
    <x v="1"/>
    <x v="4"/>
    <x v="2"/>
    <s v=""/>
    <n v="-100"/>
    <n v="2"/>
    <x v="2"/>
  </r>
  <r>
    <x v="242"/>
    <s v="San-L"/>
    <d v="1899-12-30T12:45:00"/>
    <x v="2"/>
    <n v="6"/>
    <n v="2"/>
    <n v="2400"/>
    <s v="Hcp"/>
    <n v="100"/>
    <n v="150"/>
    <n v="2"/>
    <s v="First Immortal"/>
    <s v="OPM"/>
    <n v="4.5999999999999996"/>
    <s v="Mark  Kavanagh"/>
    <s v="Blake Shinn"/>
    <m/>
    <n v="3"/>
    <n v="58"/>
    <n v="58"/>
    <m/>
    <n v="3"/>
    <n v="1"/>
    <x v="2"/>
    <n v="5.8"/>
    <n v="25"/>
    <n v="6"/>
    <m/>
    <s v="WON"/>
    <n v="4.8"/>
    <n v="2.4"/>
    <n v="100"/>
    <n v="480"/>
    <n v="380"/>
    <x v="0"/>
    <s v="G&lt;6-Dist&gt;=1700"/>
    <s v="B"/>
    <x v="1"/>
    <x v="4"/>
    <x v="4"/>
    <n v="672"/>
    <n v="532"/>
    <n v="2"/>
    <x v="2"/>
  </r>
  <r>
    <x v="242"/>
    <s v="ROSEHILL"/>
    <d v="1899-12-30T16:00:00"/>
    <x v="2"/>
    <n v="3"/>
    <n v="7"/>
    <n v="1350"/>
    <s v="Hcp"/>
    <n v="78"/>
    <n v="160"/>
    <n v="11"/>
    <s v="Step Aside"/>
    <s v="M"/>
    <n v="4.7"/>
    <s v="Chris Waller"/>
    <s v="James McDonald"/>
    <m/>
    <n v="6"/>
    <n v="57"/>
    <n v="57"/>
    <m/>
    <m/>
    <n v="4"/>
    <x v="2"/>
    <n v="6.9"/>
    <n v="20"/>
    <m/>
    <m/>
    <s v="3rd"/>
    <n v="4.4000000000000004"/>
    <n v="1.8"/>
    <n v="100"/>
    <s v=""/>
    <n v="-100"/>
    <x v="1"/>
    <s v="G&lt;6-Dist&lt;1700"/>
    <s v="A"/>
    <x v="1"/>
    <x v="4"/>
    <x v="2"/>
    <s v=""/>
    <n v="-100"/>
    <m/>
    <x v="2"/>
  </r>
  <r>
    <x v="242"/>
    <s v="San-L"/>
    <d v="1899-12-30T16:15:00"/>
    <x v="2"/>
    <n v="6"/>
    <n v="8"/>
    <n v="1800"/>
    <s v="Hcp"/>
    <n v="78"/>
    <n v="130"/>
    <n v="6"/>
    <s v="Revelare"/>
    <s v="OP"/>
    <n v="2.5"/>
    <s v="Robert Hickmott"/>
    <s v="Ryan Hurdle"/>
    <m/>
    <s v="6 "/>
    <n v="56.5"/>
    <n v="56.5"/>
    <m/>
    <n v="2"/>
    <n v="1"/>
    <x v="2"/>
    <n v="4"/>
    <n v="40"/>
    <n v="11"/>
    <m/>
    <s v="WON"/>
    <n v="2.2999999999999998"/>
    <n v="1.3"/>
    <n v="100"/>
    <n v="229.99999999999997"/>
    <n v="129.99999999999997"/>
    <x v="0"/>
    <s v="G&lt;6-Dist&gt;=1700"/>
    <s v="B"/>
    <x v="1"/>
    <x v="4"/>
    <x v="2"/>
    <n v="229.99999999999997"/>
    <n v="129.99999999999997"/>
    <m/>
    <x v="4"/>
  </r>
  <r>
    <x v="242"/>
    <s v="San-L"/>
    <d v="1899-12-30T16:55:00"/>
    <x v="2"/>
    <n v="6"/>
    <n v="9"/>
    <n v="1200"/>
    <s v="Hcp"/>
    <s v="SW"/>
    <n v="200"/>
    <n v="9"/>
    <s v="She'S Bulletproof"/>
    <s v="MOP"/>
    <n v="3.9"/>
    <s v="Charlotte Littlefield"/>
    <s v="Mark Zahra"/>
    <m/>
    <n v="10"/>
    <n v="56"/>
    <n v="56"/>
    <m/>
    <n v="2"/>
    <n v="5"/>
    <x v="2"/>
    <n v="4.8"/>
    <n v="35"/>
    <n v="13"/>
    <m/>
    <s v="WON"/>
    <n v="4.0999999999999996"/>
    <n v="1.8"/>
    <n v="100"/>
    <n v="409.99999999999994"/>
    <n v="309.99999999999994"/>
    <x v="0"/>
    <s v="G&lt;6-Dist&lt;1700"/>
    <s v="A"/>
    <x v="1"/>
    <x v="4"/>
    <x v="2"/>
    <n v="409.99999999999994"/>
    <n v="309.99999999999994"/>
    <m/>
    <x v="2"/>
  </r>
  <r>
    <x v="242"/>
    <s v="San-L"/>
    <d v="1899-12-30T17:35:00"/>
    <x v="2"/>
    <n v="6"/>
    <n v="10"/>
    <n v="1000"/>
    <s v="Hcp"/>
    <n v="84"/>
    <n v="130"/>
    <n v="11"/>
    <s v="Name Dropper"/>
    <s v="L"/>
    <n v="3.6"/>
    <s v="Richard Laming"/>
    <s v="Dean Yendall"/>
    <m/>
    <n v="1"/>
    <n v="54.5"/>
    <n v="54.5"/>
    <m/>
    <n v="1"/>
    <n v="1"/>
    <x v="1"/>
    <n v="3"/>
    <n v="50"/>
    <n v="12"/>
    <m/>
    <s v="WON"/>
    <n v="3.8"/>
    <n v="1.8"/>
    <n v="100"/>
    <n v="380"/>
    <n v="280"/>
    <x v="0"/>
    <s v="G&lt;6-Dist&lt;1700"/>
    <s v="A"/>
    <x v="1"/>
    <x v="4"/>
    <x v="4"/>
    <n v="532"/>
    <n v="392"/>
    <n v="2"/>
    <x v="2"/>
  </r>
  <r>
    <x v="242"/>
    <s v="San-L"/>
    <d v="1899-12-30T17:35:00"/>
    <x v="2"/>
    <n v="6"/>
    <n v="10"/>
    <n v="1000"/>
    <s v="Hcp"/>
    <n v="84"/>
    <n v="130"/>
    <n v="10"/>
    <s v="Impending Link"/>
    <s v="OPM"/>
    <n v="9.5"/>
    <s v="Greg Eurell"/>
    <s v="Daniel Moor"/>
    <m/>
    <n v="6"/>
    <n v="54.5"/>
    <n v="54.5"/>
    <m/>
    <n v="2"/>
    <n v="4"/>
    <x v="2"/>
    <n v="5.2"/>
    <n v="35"/>
    <n v="12"/>
    <m/>
    <s v="2nd"/>
    <n v="13"/>
    <n v="3.2"/>
    <n v="100"/>
    <s v=""/>
    <n v="-100"/>
    <x v="0"/>
    <s v="G&lt;6-Dist&lt;1700"/>
    <s v="A"/>
    <x v="1"/>
    <x v="4"/>
    <x v="2"/>
    <s v=""/>
    <n v="-100"/>
    <n v="2"/>
    <x v="6"/>
  </r>
  <r>
    <x v="243"/>
    <s v="Cau"/>
    <d v="1899-12-30T13:20:00"/>
    <x v="2"/>
    <n v="0"/>
    <n v="3"/>
    <n v="2000"/>
    <s v="Hcp"/>
    <n v="100"/>
    <n v="150"/>
    <n v="8"/>
    <s v="Shaiyhar"/>
    <s v="MOP"/>
    <n v="5"/>
    <s v="Trent Busuttin "/>
    <s v="Craig Williams"/>
    <m/>
    <n v="9"/>
    <n v="55.5"/>
    <n v="55.5"/>
    <m/>
    <n v="1"/>
    <n v="2"/>
    <x v="2"/>
    <n v="4.8"/>
    <n v="40"/>
    <n v="10"/>
    <m/>
    <s v="3rd"/>
    <n v="4.4000000000000004"/>
    <n v="1.6"/>
    <n v="100"/>
    <s v=""/>
    <n v="-100"/>
    <x v="0"/>
    <s v="G&lt;6-Dist&gt;=1700"/>
    <s v="B"/>
    <x v="1"/>
    <x v="4"/>
    <x v="0"/>
    <s v=""/>
    <n v="-200"/>
    <m/>
    <x v="0"/>
  </r>
  <r>
    <x v="243"/>
    <s v="Cau"/>
    <d v="1899-12-30T15:05:00"/>
    <x v="2"/>
    <n v="0"/>
    <n v="6"/>
    <n v="1100"/>
    <s v="Hcp"/>
    <s v="SW"/>
    <n v="300"/>
    <n v="2"/>
    <s v="Maharba"/>
    <s v="M"/>
    <n v="3.5"/>
    <s v="Grahame Begg"/>
    <s v="Jordan Childs"/>
    <m/>
    <n v="4"/>
    <n v="58.5"/>
    <n v="58.5"/>
    <m/>
    <n v="1"/>
    <n v="2"/>
    <x v="1"/>
    <n v="3.8"/>
    <n v="45"/>
    <n v="7"/>
    <m/>
    <m/>
    <n v="3.8"/>
    <m/>
    <n v="100"/>
    <s v=""/>
    <n v="-100"/>
    <x v="0"/>
    <s v="G&lt;6-Dist&lt;1700"/>
    <s v="A"/>
    <x v="1"/>
    <x v="4"/>
    <x v="2"/>
    <s v=""/>
    <n v="-100"/>
    <n v="2"/>
    <x v="2"/>
  </r>
  <r>
    <x v="243"/>
    <s v="Cau"/>
    <d v="1899-12-30T15:05:00"/>
    <x v="2"/>
    <n v="0"/>
    <n v="6"/>
    <n v="1100"/>
    <s v="Hcp"/>
    <s v="SW"/>
    <n v="300"/>
    <n v="4"/>
    <s v="Rey Magnerio"/>
    <s v="M"/>
    <n v="4.4000000000000004"/>
    <s v="Robbie Griffiths"/>
    <s v="Jye McNeil"/>
    <m/>
    <n v="7"/>
    <n v="58"/>
    <n v="58"/>
    <m/>
    <n v="2"/>
    <n v="5"/>
    <x v="2"/>
    <n v="5"/>
    <n v="35"/>
    <n v="7"/>
    <m/>
    <s v="WON"/>
    <n v="4.5999999999999996"/>
    <n v="2.1"/>
    <n v="100"/>
    <n v="459.99999999999994"/>
    <n v="359.99999999999994"/>
    <x v="0"/>
    <s v="G&lt;6-Dist&lt;1700"/>
    <s v="A"/>
    <x v="1"/>
    <x v="4"/>
    <x v="4"/>
    <n v="644"/>
    <n v="504"/>
    <n v="2"/>
    <x v="2"/>
  </r>
  <r>
    <x v="243"/>
    <s v="Randwick"/>
    <d v="1899-12-30T15:25:00"/>
    <x v="2"/>
    <n v="0"/>
    <n v="6"/>
    <n v="1000"/>
    <s v="Hcp"/>
    <n v="94"/>
    <n v="160"/>
    <n v="7"/>
    <s v="The Black Cloud"/>
    <s v="OPL"/>
    <n v="3.7"/>
    <s v="Joseph Pride"/>
    <s v="Jay Ford"/>
    <m/>
    <n v="3"/>
    <n v="52"/>
    <n v="52"/>
    <m/>
    <n v="4"/>
    <n v="1"/>
    <x v="1"/>
    <n v="2.2999999999999998"/>
    <n v="20"/>
    <m/>
    <m/>
    <s v="2nd"/>
    <n v="4.2"/>
    <n v="1.5"/>
    <n v="100"/>
    <s v=""/>
    <n v="-100"/>
    <x v="1"/>
    <s v="G&lt;6-Dist&lt;1700"/>
    <s v="A"/>
    <x v="1"/>
    <x v="4"/>
    <x v="1"/>
    <s v=""/>
    <n v="-150"/>
    <m/>
    <x v="1"/>
  </r>
  <r>
    <x v="243"/>
    <s v="Cau"/>
    <d v="1899-12-30T15:40:00"/>
    <x v="2"/>
    <n v="0"/>
    <n v="7"/>
    <n v="1400"/>
    <s v="3yoSW"/>
    <s v="3yo"/>
    <n v="300"/>
    <n v="2"/>
    <s v="Angel Capital"/>
    <m/>
    <n v="3.1"/>
    <s v="Clinton McDonald"/>
    <s v="Ben Melham"/>
    <m/>
    <n v="6"/>
    <n v="58.5"/>
    <n v="58.5"/>
    <m/>
    <m/>
    <m/>
    <x v="1"/>
    <m/>
    <m/>
    <n v="8"/>
    <m/>
    <s v="WON"/>
    <n v="3"/>
    <n v="1.4"/>
    <n v="100"/>
    <n v="300"/>
    <n v="200"/>
    <x v="0"/>
    <s v="G&lt;6-Dist&lt;1700"/>
    <s v="A"/>
    <x v="1"/>
    <x v="4"/>
    <x v="2"/>
    <n v="300"/>
    <n v="200"/>
    <m/>
    <x v="2"/>
  </r>
  <r>
    <x v="243"/>
    <s v="Cau"/>
    <d v="1899-12-30T16:15:00"/>
    <x v="2"/>
    <n v="0"/>
    <n v="8"/>
    <n v="1600"/>
    <s v="Hcp"/>
    <s v="SW"/>
    <n v="200"/>
    <n v="11"/>
    <s v="Marble Arch"/>
    <s v="OPM"/>
    <n v="4.5999999999999996"/>
    <s v="Team Hayes"/>
    <s v="Jamie Melham"/>
    <m/>
    <n v="8"/>
    <n v="55"/>
    <n v="55"/>
    <m/>
    <n v="2"/>
    <n v="2"/>
    <x v="2"/>
    <n v="5.0999999999999996"/>
    <n v="35"/>
    <n v="12"/>
    <m/>
    <s v="2nd"/>
    <n v="4.8"/>
    <n v="2.2000000000000002"/>
    <n v="100"/>
    <s v=""/>
    <n v="-100"/>
    <x v="0"/>
    <s v="G&lt;6-Dist&lt;1700"/>
    <s v="A"/>
    <x v="1"/>
    <x v="4"/>
    <x v="0"/>
    <s v=""/>
    <n v="-200"/>
    <m/>
    <x v="0"/>
  </r>
  <r>
    <x v="243"/>
    <s v="Cau"/>
    <d v="1899-12-30T16:55:00"/>
    <x v="2"/>
    <n v="0"/>
    <n v="9"/>
    <n v="1400"/>
    <s v="Wfa"/>
    <s v="WFA"/>
    <n v="750"/>
    <n v="5"/>
    <s v="Another Wil"/>
    <s v="MOP"/>
    <n v="3.4"/>
    <s v="Ciaron Maher"/>
    <s v="Jamie Melham"/>
    <m/>
    <n v="3"/>
    <n v="59"/>
    <n v="59"/>
    <m/>
    <n v="2"/>
    <n v="2"/>
    <x v="1"/>
    <n v="3.8"/>
    <n v="45"/>
    <n v="10"/>
    <m/>
    <s v="WON"/>
    <n v="3.3"/>
    <n v="1.4"/>
    <n v="100"/>
    <n v="330"/>
    <n v="230"/>
    <x v="0"/>
    <s v="G&lt;6-Dist&lt;1700"/>
    <s v="A"/>
    <x v="1"/>
    <x v="4"/>
    <x v="2"/>
    <n v="330"/>
    <n v="230"/>
    <m/>
    <x v="2"/>
  </r>
  <r>
    <x v="244"/>
    <s v="Flem"/>
    <d v="1899-12-30T13:20:00"/>
    <x v="2"/>
    <n v="0"/>
    <n v="3"/>
    <n v="1400"/>
    <s v="Mares"/>
    <s v="SW-M"/>
    <n v="200"/>
    <n v="3"/>
    <s v="Fancify"/>
    <s v="L"/>
    <n v="3"/>
    <s v="Michael Hickmott"/>
    <s v="Todd Pannell"/>
    <m/>
    <n v="2"/>
    <n v="58"/>
    <n v="58"/>
    <m/>
    <n v="1"/>
    <n v="3"/>
    <x v="1"/>
    <n v="3.6"/>
    <n v="40"/>
    <n v="8"/>
    <m/>
    <m/>
    <n v="2.4500000000000002"/>
    <m/>
    <n v="100"/>
    <s v=""/>
    <n v="-100"/>
    <x v="0"/>
    <s v="G&lt;6-Dist&lt;1700"/>
    <s v="A"/>
    <x v="1"/>
    <x v="4"/>
    <x v="1"/>
    <s v=""/>
    <n v="-150"/>
    <m/>
    <x v="1"/>
  </r>
  <r>
    <x v="244"/>
    <s v="Flem"/>
    <d v="1899-12-30T13:55:00"/>
    <x v="2"/>
    <n v="0"/>
    <n v="4"/>
    <n v="1600"/>
    <s v="Hcp"/>
    <n v="84"/>
    <n v="130"/>
    <n v="5"/>
    <s v="Umgawa"/>
    <s v="M"/>
    <n v="16"/>
    <s v="Corstens Larkin"/>
    <s v="Harry Coffey"/>
    <m/>
    <n v="5"/>
    <n v="59"/>
    <n v="59"/>
    <m/>
    <n v="2"/>
    <n v="3"/>
    <x v="2"/>
    <n v="5.5"/>
    <n v="30"/>
    <n v="14"/>
    <m/>
    <m/>
    <n v="14"/>
    <m/>
    <n v="100"/>
    <s v=""/>
    <n v="-100"/>
    <x v="0"/>
    <s v="G&lt;6-Dist&lt;1700"/>
    <s v="A"/>
    <x v="1"/>
    <x v="4"/>
    <x v="2"/>
    <s v=""/>
    <n v="-100"/>
    <m/>
    <x v="6"/>
  </r>
  <r>
    <x v="244"/>
    <s v="Randwick"/>
    <d v="1899-12-30T14:50:00"/>
    <x v="3"/>
    <n v="4"/>
    <n v="5"/>
    <n v="1200"/>
    <s v="Hcp"/>
    <s v="SW"/>
    <n v="300"/>
    <n v="5"/>
    <s v="Joliestar"/>
    <s v="M"/>
    <n v="2.5"/>
    <s v="Chris Waller"/>
    <s v="Kerrin McEvoy"/>
    <m/>
    <n v="6"/>
    <n v="55.5"/>
    <n v="55.5"/>
    <m/>
    <m/>
    <n v="1"/>
    <x v="1"/>
    <n v="2.9"/>
    <n v="30"/>
    <m/>
    <m/>
    <s v="Ntd"/>
    <n v="2.35"/>
    <m/>
    <n v="100"/>
    <s v=""/>
    <n v="-100"/>
    <x v="1"/>
    <s v="G&lt;6-Dist&lt;1700"/>
    <s v="A"/>
    <x v="1"/>
    <x v="4"/>
    <x v="1"/>
    <s v=""/>
    <n v="-150"/>
    <m/>
    <x v="8"/>
  </r>
  <r>
    <x v="244"/>
    <s v="Flem"/>
    <d v="1899-12-30T15:05:00"/>
    <x v="2"/>
    <n v="0"/>
    <n v="6"/>
    <n v="1400"/>
    <s v="Hcp"/>
    <s v="No"/>
    <n v="175"/>
    <n v="4"/>
    <s v="Chorlton Lane"/>
    <s v="M"/>
    <n v="3.2"/>
    <s v="Ciaron Maher"/>
    <s v="Blake Shinn"/>
    <m/>
    <n v="1"/>
    <n v="56.5"/>
    <n v="56.5"/>
    <m/>
    <n v="1"/>
    <n v="1"/>
    <x v="1"/>
    <n v="4"/>
    <n v="45"/>
    <n v="11"/>
    <m/>
    <m/>
    <n v="4.2"/>
    <m/>
    <n v="100"/>
    <s v=""/>
    <n v="-100"/>
    <x v="0"/>
    <s v="G&lt;6-Dist&lt;1700"/>
    <s v="A"/>
    <x v="1"/>
    <x v="4"/>
    <x v="2"/>
    <s v=""/>
    <n v="-100"/>
    <n v="2"/>
    <x v="3"/>
  </r>
  <r>
    <x v="244"/>
    <s v="Flem"/>
    <d v="1899-12-30T15:05:00"/>
    <x v="2"/>
    <n v="0"/>
    <n v="6"/>
    <n v="1400"/>
    <s v="Hcp"/>
    <s v="No"/>
    <n v="175"/>
    <n v="6"/>
    <s v="Rise At Dawn"/>
    <s v="LOP"/>
    <n v="5"/>
    <s v="Team Hayes"/>
    <s v="Michael Dee"/>
    <m/>
    <n v="6"/>
    <n v="55.5"/>
    <n v="55.5"/>
    <m/>
    <n v="2"/>
    <m/>
    <x v="2"/>
    <n v="4.8"/>
    <n v="35"/>
    <n v="11"/>
    <m/>
    <s v="WON"/>
    <n v="4.7"/>
    <n v="2"/>
    <n v="100"/>
    <n v="470"/>
    <n v="370"/>
    <x v="0"/>
    <s v="G&lt;6-Dist&lt;1700"/>
    <s v="A"/>
    <x v="1"/>
    <x v="4"/>
    <x v="1"/>
    <n v="705"/>
    <n v="555"/>
    <n v="2"/>
    <x v="5"/>
  </r>
  <r>
    <x v="244"/>
    <s v="Randwick"/>
    <d v="1899-12-30T15:25:00"/>
    <x v="3"/>
    <n v="4"/>
    <n v="6"/>
    <n v="1200"/>
    <s v="Mares"/>
    <m/>
    <n v="250"/>
    <n v="10"/>
    <s v="Clear Thinking"/>
    <s v="M"/>
    <n v="3.5"/>
    <s v="Messara/Gavranich"/>
    <s v="Zac Lloyd"/>
    <m/>
    <n v="9"/>
    <n v="53"/>
    <n v="53"/>
    <m/>
    <n v="1"/>
    <n v="1"/>
    <x v="2"/>
    <n v="4.5999999999999996"/>
    <n v="20"/>
    <m/>
    <m/>
    <s v="2nd"/>
    <n v="4"/>
    <n v="1.7"/>
    <n v="100"/>
    <s v=""/>
    <n v="-100"/>
    <x v="1"/>
    <s v="G&lt;6-Dist&lt;1700"/>
    <s v="A"/>
    <x v="1"/>
    <x v="4"/>
    <x v="2"/>
    <s v=""/>
    <n v="-100"/>
    <m/>
    <x v="4"/>
  </r>
  <r>
    <x v="244"/>
    <s v="Flem"/>
    <d v="1899-12-30T16:15:00"/>
    <x v="2"/>
    <n v="0"/>
    <n v="8"/>
    <n v="1000"/>
    <s v="Wfa"/>
    <s v="WFA"/>
    <n v="1000"/>
    <n v="10"/>
    <s v="Growing Empire"/>
    <s v="OP"/>
    <n v="3.8"/>
    <s v="Ciaron Maher"/>
    <s v="Mark Zahra"/>
    <m/>
    <n v="6"/>
    <n v="55.5"/>
    <n v="55.5"/>
    <m/>
    <n v="2"/>
    <m/>
    <x v="2"/>
    <n v="5"/>
    <n v="35"/>
    <n v="12"/>
    <m/>
    <m/>
    <n v="3.5"/>
    <m/>
    <n v="100"/>
    <s v=""/>
    <n v="-100"/>
    <x v="0"/>
    <s v="G&lt;6-Dist&lt;1700"/>
    <s v="A"/>
    <x v="1"/>
    <x v="4"/>
    <x v="1"/>
    <s v=""/>
    <n v="-150"/>
    <m/>
    <x v="5"/>
  </r>
  <r>
    <x v="244"/>
    <s v="Flem"/>
    <d v="1899-12-30T17:35:00"/>
    <x v="2"/>
    <n v="0"/>
    <n v="10"/>
    <n v="1400"/>
    <s v="Hcp"/>
    <n v="84"/>
    <n v="130"/>
    <n v="3"/>
    <s v="Is It Me"/>
    <s v="BM"/>
    <n v="4.2"/>
    <s v="Daniel Bowman"/>
    <s v="Billy Egan"/>
    <m/>
    <n v="4"/>
    <n v="60"/>
    <n v="60"/>
    <m/>
    <n v="1"/>
    <n v="4"/>
    <x v="1"/>
    <n v="4.7"/>
    <n v="35"/>
    <n v="12"/>
    <m/>
    <s v="WON"/>
    <n v="3.8"/>
    <n v="1.6"/>
    <n v="100"/>
    <n v="380"/>
    <n v="280"/>
    <x v="0"/>
    <s v="G&lt;6-Dist&lt;1700"/>
    <s v="A"/>
    <x v="1"/>
    <x v="4"/>
    <x v="1"/>
    <n v="570"/>
    <n v="420"/>
    <n v="2"/>
    <x v="1"/>
  </r>
  <r>
    <x v="244"/>
    <s v="Flem"/>
    <d v="1899-12-30T17:35:00"/>
    <x v="2"/>
    <n v="0"/>
    <n v="10"/>
    <n v="1400"/>
    <s v="Hcp"/>
    <n v="84"/>
    <n v="130"/>
    <n v="2"/>
    <s v="Le Ferrari"/>
    <s v="MOP"/>
    <n v="13"/>
    <s v="Team Hayes"/>
    <s v="Ben Allen"/>
    <m/>
    <n v="9"/>
    <n v="60.5"/>
    <n v="60.5"/>
    <m/>
    <n v="4"/>
    <m/>
    <x v="0"/>
    <n v="5.6"/>
    <n v="30"/>
    <n v="12"/>
    <m/>
    <m/>
    <n v="14"/>
    <m/>
    <n v="100"/>
    <s v=""/>
    <n v="-100"/>
    <x v="0"/>
    <s v="G&lt;6-Dist&lt;1700"/>
    <s v="A"/>
    <x v="1"/>
    <x v="4"/>
    <x v="2"/>
    <s v=""/>
    <n v="-100"/>
    <n v="2"/>
    <x v="6"/>
  </r>
  <r>
    <x v="245"/>
    <s v="Cau"/>
    <d v="1899-12-30T12:15:00"/>
    <x v="2"/>
    <n v="4"/>
    <n v="1"/>
    <n v="1100"/>
    <s v="Mares"/>
    <s v="No"/>
    <n v="150"/>
    <n v="5"/>
    <s v="Samangu"/>
    <s v="LOP"/>
    <n v="3.1"/>
    <s v="Grahame Begg"/>
    <s v="Jordan Childs"/>
    <m/>
    <n v="3"/>
    <n v="54"/>
    <n v="54"/>
    <m/>
    <n v="2"/>
    <n v="2"/>
    <x v="1"/>
    <n v="3.8"/>
    <s v="-"/>
    <n v="5"/>
    <m/>
    <s v="WON"/>
    <n v="3.4"/>
    <n v="1.9"/>
    <n v="100"/>
    <n v="340"/>
    <n v="240"/>
    <x v="0"/>
    <s v="G&lt;6-Dist&lt;1700"/>
    <s v="A"/>
    <x v="1"/>
    <x v="4"/>
    <x v="1"/>
    <n v="510"/>
    <n v="360"/>
    <m/>
    <x v="1"/>
  </r>
  <r>
    <x v="245"/>
    <s v="ROSEHILL"/>
    <d v="1899-12-30T12:30:00"/>
    <x v="2"/>
    <n v="5"/>
    <n v="1"/>
    <n v="1500"/>
    <s v="Hcp"/>
    <n v="72"/>
    <n v="120"/>
    <n v="10"/>
    <s v="Rush Attack"/>
    <s v="OP"/>
    <n v="6.2"/>
    <s v="Nathan Doyle"/>
    <s v="Zac Lloyd"/>
    <m/>
    <n v="4"/>
    <n v="55"/>
    <n v="55"/>
    <m/>
    <n v="2"/>
    <n v="4"/>
    <x v="1"/>
    <n v="3.75"/>
    <n v="20"/>
    <m/>
    <m/>
    <s v="WON"/>
    <n v="6.9"/>
    <n v="2"/>
    <n v="100"/>
    <n v="690"/>
    <n v="590"/>
    <x v="1"/>
    <s v="G&lt;6-Dist&lt;1700"/>
    <s v="A"/>
    <x v="1"/>
    <x v="4"/>
    <x v="2"/>
    <n v="690"/>
    <n v="590"/>
    <m/>
    <x v="5"/>
  </r>
  <r>
    <x v="245"/>
    <s v="Cau"/>
    <d v="1899-12-30T15:40:00"/>
    <x v="2"/>
    <n v="4"/>
    <n v="7"/>
    <n v="1400"/>
    <s v="Wfa"/>
    <s v="WFA"/>
    <n v="750"/>
    <n v="1"/>
    <s v="Mr Brightside"/>
    <s v="OPM"/>
    <n v="2"/>
    <s v="Team Hayes"/>
    <s v="Craig Williams"/>
    <m/>
    <n v="11"/>
    <n v="59"/>
    <n v="59"/>
    <m/>
    <n v="1"/>
    <n v="1"/>
    <x v="1"/>
    <n v="2"/>
    <n v="50"/>
    <n v="11"/>
    <m/>
    <s v="WON"/>
    <n v="1.8"/>
    <n v="1.01"/>
    <n v="100"/>
    <n v="180"/>
    <n v="80"/>
    <x v="0"/>
    <s v="G&lt;6-Dist&lt;1700"/>
    <s v="A"/>
    <x v="1"/>
    <x v="4"/>
    <x v="0"/>
    <n v="360"/>
    <n v="160"/>
    <m/>
    <x v="0"/>
  </r>
  <r>
    <x v="245"/>
    <s v="Cau"/>
    <d v="1899-12-30T17:35:00"/>
    <x v="2"/>
    <n v="4"/>
    <n v="10"/>
    <n v="2000"/>
    <s v="Hcp"/>
    <s v="No"/>
    <n v="175"/>
    <n v="10"/>
    <s v="Shaiyhar"/>
    <s v="MOP"/>
    <n v="3.9"/>
    <s v="Trent Busuttin "/>
    <s v="Craig Williams"/>
    <m/>
    <n v="8"/>
    <n v="54"/>
    <n v="54"/>
    <m/>
    <n v="2"/>
    <m/>
    <x v="1"/>
    <n v="5"/>
    <n v="35"/>
    <n v="9"/>
    <m/>
    <s v="3rd"/>
    <n v="4.2"/>
    <n v="1.6"/>
    <n v="100"/>
    <s v=""/>
    <n v="-100"/>
    <x v="0"/>
    <s v="G&lt;6-Dist&gt;=1700"/>
    <s v="B"/>
    <x v="1"/>
    <x v="4"/>
    <x v="2"/>
    <s v=""/>
    <n v="-100"/>
    <m/>
    <x v="2"/>
  </r>
  <r>
    <x v="246"/>
    <s v="Flem"/>
    <d v="1899-12-30T12:45:00"/>
    <x v="2"/>
    <n v="2"/>
    <n v="2"/>
    <n v="2000"/>
    <s v="Hcp"/>
    <n v="84"/>
    <n v="130"/>
    <n v="2"/>
    <s v="Revelare"/>
    <s v="M"/>
    <n v="1.9"/>
    <s v="Robert Hickmott"/>
    <s v="Ryan Hurdle"/>
    <m/>
    <n v="9"/>
    <n v="59.5"/>
    <n v="59.5"/>
    <m/>
    <n v="1"/>
    <n v="1"/>
    <x v="1"/>
    <n v="2.2000000000000002"/>
    <n v="50"/>
    <n v="9"/>
    <m/>
    <s v="WON"/>
    <n v="1.9"/>
    <n v="1.2"/>
    <n v="100"/>
    <n v="190"/>
    <n v="90"/>
    <x v="0"/>
    <s v="G&lt;6-Dist&gt;=1700"/>
    <s v="B"/>
    <x v="2"/>
    <x v="4"/>
    <x v="3"/>
    <n v="228"/>
    <n v="108"/>
    <m/>
    <x v="4"/>
  </r>
  <r>
    <x v="246"/>
    <s v="Flem"/>
    <d v="1899-12-30T13:20:00"/>
    <x v="2"/>
    <n v="2"/>
    <n v="3"/>
    <n v="1000"/>
    <s v="Hcp"/>
    <s v="No"/>
    <n v="175"/>
    <n v="3"/>
    <s v="Bossy Nic"/>
    <s v="B"/>
    <n v="4.4000000000000004"/>
    <s v="Tony  McEvoy"/>
    <s v="Beau Mertens"/>
    <m/>
    <n v="8"/>
    <n v="55"/>
    <n v="55"/>
    <m/>
    <n v="1"/>
    <m/>
    <x v="1"/>
    <n v="4"/>
    <n v="40"/>
    <n v="9"/>
    <m/>
    <s v="2nd"/>
    <n v="5"/>
    <n v="1.7"/>
    <n v="100"/>
    <s v=""/>
    <n v="-100"/>
    <x v="0"/>
    <s v="G&lt;6-Dist&lt;1700"/>
    <s v="A"/>
    <x v="2"/>
    <x v="4"/>
    <x v="1"/>
    <s v=""/>
    <n v="-150"/>
    <n v="2"/>
    <x v="1"/>
  </r>
  <r>
    <x v="246"/>
    <s v="Flem"/>
    <d v="1899-12-30T13:20:00"/>
    <x v="2"/>
    <n v="2"/>
    <n v="3"/>
    <n v="1000"/>
    <s v="Hcp"/>
    <s v="No"/>
    <n v="175"/>
    <n v="4"/>
    <s v="Band Of Brothers"/>
    <s v="OP"/>
    <n v="5.5"/>
    <s v="Dominic Sutton"/>
    <s v="Damian Lane"/>
    <m/>
    <n v="4"/>
    <n v="54"/>
    <n v="54"/>
    <m/>
    <n v="2"/>
    <n v="1"/>
    <x v="2"/>
    <n v="4.8"/>
    <n v="35"/>
    <n v="9"/>
    <m/>
    <m/>
    <n v="7.5"/>
    <m/>
    <n v="100"/>
    <s v=""/>
    <n v="-100"/>
    <x v="0"/>
    <s v="G&lt;6-Dist&lt;1700"/>
    <s v="A"/>
    <x v="2"/>
    <x v="4"/>
    <x v="1"/>
    <s v=""/>
    <n v="-150"/>
    <n v="2"/>
    <x v="5"/>
  </r>
  <r>
    <x v="246"/>
    <s v="Randwick"/>
    <d v="1899-12-30T13:40:00"/>
    <x v="2"/>
    <n v="0"/>
    <n v="3"/>
    <n v="1200"/>
    <s v="Hcp"/>
    <n v="88"/>
    <n v="160"/>
    <n v="6"/>
    <s v="Spring Lee"/>
    <s v="MOP"/>
    <n v="2.2999999999999998"/>
    <s v="Bjorn Baker"/>
    <s v="James McDonald"/>
    <m/>
    <n v="2"/>
    <n v="55.5"/>
    <n v="55.5"/>
    <m/>
    <n v="2"/>
    <n v="3"/>
    <x v="1"/>
    <n v="2"/>
    <n v="30"/>
    <m/>
    <m/>
    <s v="WON"/>
    <n v="2.6"/>
    <n v="1.1000000000000001"/>
    <n v="100"/>
    <n v="260"/>
    <n v="160"/>
    <x v="1"/>
    <s v="G&lt;6-Dist&lt;1700"/>
    <s v="A"/>
    <x v="2"/>
    <x v="4"/>
    <x v="1"/>
    <n v="390"/>
    <n v="240"/>
    <m/>
    <x v="1"/>
  </r>
  <r>
    <x v="246"/>
    <s v="Flem"/>
    <d v="1899-12-30T14:30:00"/>
    <x v="2"/>
    <n v="2"/>
    <n v="5"/>
    <n v="1100"/>
    <s v="3yoF"/>
    <s v="3yo"/>
    <n v="150"/>
    <n v="7"/>
    <s v="Scillato"/>
    <m/>
    <n v="3.8"/>
    <s v="Lee  Hope"/>
    <s v="Cory Parish"/>
    <m/>
    <n v="6"/>
    <n v="54.5"/>
    <n v="54.5"/>
    <m/>
    <m/>
    <m/>
    <x v="1"/>
    <m/>
    <m/>
    <n v="11"/>
    <m/>
    <s v="WON"/>
    <n v="3.6"/>
    <n v="1.5"/>
    <n v="100"/>
    <n v="360"/>
    <n v="260"/>
    <x v="0"/>
    <s v="G&lt;6-Dist&lt;1700"/>
    <s v="A"/>
    <x v="2"/>
    <x v="4"/>
    <x v="2"/>
    <n v="360"/>
    <n v="260"/>
    <m/>
    <x v="2"/>
  </r>
  <r>
    <x v="246"/>
    <s v="Flem"/>
    <d v="1899-12-30T15:05:00"/>
    <x v="2"/>
    <n v="2"/>
    <n v="6"/>
    <n v="1400"/>
    <s v="Hcp"/>
    <n v="84"/>
    <n v="130"/>
    <n v="5"/>
    <s v="Name Dropper"/>
    <s v="OP"/>
    <n v="6.5"/>
    <s v="Richard Laming"/>
    <s v="Dean Yendall"/>
    <m/>
    <n v="14"/>
    <n v="57.5"/>
    <n v="57.5"/>
    <m/>
    <n v="1"/>
    <n v="1"/>
    <x v="1"/>
    <n v="3.6"/>
    <n v="45"/>
    <n v="14"/>
    <m/>
    <m/>
    <n v="7"/>
    <m/>
    <n v="100"/>
    <s v=""/>
    <n v="-100"/>
    <x v="0"/>
    <s v="G&lt;6-Dist&lt;1700"/>
    <s v="A"/>
    <x v="2"/>
    <x v="4"/>
    <x v="2"/>
    <s v=""/>
    <n v="-100"/>
    <m/>
    <x v="5"/>
  </r>
  <r>
    <x v="246"/>
    <s v="Flem"/>
    <d v="1899-12-30T15:40:00"/>
    <x v="2"/>
    <n v="2"/>
    <n v="7"/>
    <n v="1600"/>
    <s v="Hcp"/>
    <s v="SW"/>
    <n v="300"/>
    <n v="7"/>
    <s v="Steparty"/>
    <s v="M"/>
    <n v="3.8"/>
    <s v="Paul Preusker"/>
    <s v="Blaike McDougall"/>
    <m/>
    <n v="11"/>
    <n v="55"/>
    <n v="55"/>
    <m/>
    <n v="1"/>
    <n v="1"/>
    <x v="1"/>
    <n v="2.8"/>
    <n v="45"/>
    <n v="11"/>
    <m/>
    <m/>
    <n v="5"/>
    <m/>
    <n v="100"/>
    <s v=""/>
    <n v="-100"/>
    <x v="0"/>
    <s v="G&lt;6-Dist&lt;1700"/>
    <s v="A"/>
    <x v="2"/>
    <x v="4"/>
    <x v="2"/>
    <s v=""/>
    <n v="-100"/>
    <n v="2"/>
    <x v="2"/>
  </r>
  <r>
    <x v="246"/>
    <s v="Flem"/>
    <d v="1899-12-30T15:40:00"/>
    <x v="2"/>
    <n v="2"/>
    <n v="7"/>
    <n v="1600"/>
    <s v="Hcp"/>
    <s v="SW"/>
    <n v="300"/>
    <n v="10"/>
    <s v="Place Du Carrousel"/>
    <s v="OPM"/>
    <n v="5.5"/>
    <s v="Anthony  Freedman"/>
    <s v="Jye McNeil"/>
    <m/>
    <n v="2"/>
    <n v="53"/>
    <n v="53"/>
    <m/>
    <m/>
    <m/>
    <x v="0"/>
    <n v="5.6"/>
    <n v="30"/>
    <n v="11"/>
    <m/>
    <m/>
    <n v="4.4000000000000004"/>
    <m/>
    <n v="100"/>
    <s v=""/>
    <n v="-100"/>
    <x v="0"/>
    <s v="G&lt;6-Dist&lt;1700"/>
    <s v="A"/>
    <x v="2"/>
    <x v="4"/>
    <x v="4"/>
    <s v=""/>
    <n v="-140"/>
    <n v="2"/>
    <x v="6"/>
  </r>
  <r>
    <x v="246"/>
    <s v="Flem"/>
    <d v="1899-12-30T17:35:00"/>
    <x v="2"/>
    <n v="2"/>
    <n v="10"/>
    <n v="1600"/>
    <s v="Hcp"/>
    <n v="84"/>
    <n v="130"/>
    <n v="8"/>
    <s v="Verdad"/>
    <s v="OP"/>
    <n v="6"/>
    <s v="Robbie Griffiths"/>
    <s v="Ben Melham"/>
    <m/>
    <n v="8"/>
    <n v="58.5"/>
    <n v="58.5"/>
    <m/>
    <n v="3"/>
    <n v="2"/>
    <x v="2"/>
    <n v="5.2"/>
    <n v="35"/>
    <n v="13"/>
    <m/>
    <s v="WON"/>
    <n v="5.5"/>
    <n v="1.9"/>
    <n v="100"/>
    <n v="550"/>
    <n v="450"/>
    <x v="0"/>
    <s v="G&lt;6-Dist&lt;1700"/>
    <s v="A"/>
    <x v="2"/>
    <x v="4"/>
    <x v="1"/>
    <n v="825"/>
    <n v="675"/>
    <m/>
    <x v="5"/>
  </r>
  <r>
    <x v="246"/>
    <s v="Randwick"/>
    <d v="1899-12-30T17:55:00"/>
    <x v="2"/>
    <n v="0"/>
    <n v="10"/>
    <n v="2000"/>
    <s v="Hcp"/>
    <n v="88"/>
    <n v="160"/>
    <n v="14"/>
    <s v="Kings Valley"/>
    <s v="OPM"/>
    <n v="3.1"/>
    <s v="Ciaron Maher"/>
    <s v="Ashley Morgan"/>
    <m/>
    <n v="6"/>
    <n v="53.5"/>
    <n v="53.5"/>
    <m/>
    <m/>
    <n v="4"/>
    <x v="2"/>
    <n v="5.7"/>
    <n v="20"/>
    <m/>
    <m/>
    <s v="WON"/>
    <n v="3.4"/>
    <n v="1.5"/>
    <n v="100"/>
    <n v="340"/>
    <n v="240"/>
    <x v="1"/>
    <s v="G&lt;6-Dist&gt;=1700"/>
    <s v="B"/>
    <x v="2"/>
    <x v="4"/>
    <x v="0"/>
    <n v="680"/>
    <n v="480"/>
    <m/>
    <x v="0"/>
  </r>
  <r>
    <x v="247"/>
    <s v="Flem"/>
    <d v="1899-12-30T13:45:00"/>
    <x v="2"/>
    <n v="5"/>
    <n v="4"/>
    <n v="1400"/>
    <s v="Hcp"/>
    <s v="No"/>
    <n v="200"/>
    <n v="6"/>
    <s v="Fancify"/>
    <s v="LOP"/>
    <n v="4.8"/>
    <s v="Michael Hickmott"/>
    <s v="Joe Bowditch"/>
    <m/>
    <n v="10"/>
    <n v="54"/>
    <n v="54"/>
    <m/>
    <n v="2"/>
    <n v="3"/>
    <x v="1"/>
    <n v="4.7"/>
    <n v="40"/>
    <n v="10"/>
    <m/>
    <m/>
    <n v="4"/>
    <m/>
    <n v="100"/>
    <s v=""/>
    <n v="-100"/>
    <x v="0"/>
    <s v="G&lt;6-Dist&lt;1700"/>
    <s v="A"/>
    <x v="2"/>
    <x v="4"/>
    <x v="1"/>
    <s v=""/>
    <n v="-150"/>
    <n v="2"/>
    <x v="1"/>
  </r>
  <r>
    <x v="247"/>
    <s v="Flem"/>
    <d v="1899-12-30T13:45:00"/>
    <x v="2"/>
    <n v="5"/>
    <n v="4"/>
    <n v="1400"/>
    <s v="Hcp"/>
    <s v="No"/>
    <n v="200"/>
    <n v="4"/>
    <s v="Aztec Ruler"/>
    <s v="MOP"/>
    <n v="9"/>
    <s v="Stefan Vahala"/>
    <s v="Damian Lane"/>
    <m/>
    <n v="9"/>
    <n v="56.5"/>
    <n v="56.5"/>
    <m/>
    <n v="1"/>
    <n v="5"/>
    <x v="2"/>
    <n v="5"/>
    <n v="35"/>
    <n v="10"/>
    <m/>
    <m/>
    <n v="10"/>
    <m/>
    <n v="100"/>
    <s v=""/>
    <n v="-100"/>
    <x v="0"/>
    <s v="G&lt;6-Dist&lt;1700"/>
    <s v="A"/>
    <x v="2"/>
    <x v="4"/>
    <x v="2"/>
    <s v=""/>
    <n v="-100"/>
    <n v="2"/>
    <x v="6"/>
  </r>
  <r>
    <x v="247"/>
    <s v="Flem"/>
    <d v="1899-12-30T15:30:00"/>
    <x v="2"/>
    <n v="5"/>
    <n v="7"/>
    <n v="1600"/>
    <s v="Wfa"/>
    <s v="WFA"/>
    <n v="2500"/>
    <n v="2"/>
    <s v="Tom Kitten"/>
    <s v="M"/>
    <n v="6.5"/>
    <s v="James Cummings"/>
    <s v="Ben Melham"/>
    <m/>
    <n v="4"/>
    <n v="59"/>
    <n v="59"/>
    <m/>
    <n v="3"/>
    <n v="3"/>
    <x v="1"/>
    <n v="4.2"/>
    <n v="45"/>
    <n v="7"/>
    <m/>
    <s v="WON"/>
    <n v="5.5"/>
    <n v="1.2"/>
    <n v="100"/>
    <n v="550"/>
    <n v="450"/>
    <x v="0"/>
    <s v="G&lt;6-Dist&lt;1700"/>
    <s v="A"/>
    <x v="2"/>
    <x v="4"/>
    <x v="2"/>
    <n v="550"/>
    <n v="450"/>
    <n v="2"/>
    <x v="5"/>
  </r>
  <r>
    <x v="247"/>
    <s v="Flem"/>
    <d v="1899-12-30T15:30:00"/>
    <x v="2"/>
    <n v="5"/>
    <n v="7"/>
    <n v="1600"/>
    <s v="Wfa"/>
    <s v="WFA"/>
    <n v="2500"/>
    <n v="1"/>
    <s v="Mr Brightside"/>
    <s v="OP"/>
    <n v="2.4500000000000002"/>
    <s v="Team Hayes"/>
    <s v="Craig Williams"/>
    <m/>
    <n v="5"/>
    <n v="59"/>
    <n v="59"/>
    <m/>
    <n v="1"/>
    <n v="1"/>
    <x v="2"/>
    <n v="4.5"/>
    <n v="40"/>
    <n v="7"/>
    <m/>
    <s v="2nd"/>
    <n v="2.7"/>
    <n v="1.1000000000000001"/>
    <n v="100"/>
    <s v=""/>
    <n v="-100"/>
    <x v="0"/>
    <s v="G&lt;6-Dist&lt;1700"/>
    <s v="A"/>
    <x v="2"/>
    <x v="4"/>
    <x v="1"/>
    <s v=""/>
    <n v="-150"/>
    <n v="2"/>
    <x v="7"/>
  </r>
  <r>
    <x v="247"/>
    <s v="Flem"/>
    <d v="1899-12-30T16:10:00"/>
    <x v="2"/>
    <n v="5"/>
    <n v="8"/>
    <n v="1600"/>
    <s v="3yoFSW"/>
    <s v="3yo"/>
    <n v="300"/>
    <n v="1"/>
    <s v="Treasurethe Moment"/>
    <m/>
    <n v="1.85"/>
    <s v="Matt Laurie"/>
    <s v="Damian Lane"/>
    <m/>
    <n v="9"/>
    <n v="56"/>
    <n v="56"/>
    <m/>
    <m/>
    <m/>
    <x v="1"/>
    <m/>
    <m/>
    <n v="10"/>
    <m/>
    <s v="WON"/>
    <n v="1.6"/>
    <n v="1.05"/>
    <n v="100"/>
    <n v="160"/>
    <n v="60"/>
    <x v="0"/>
    <s v="G&lt;6-Dist&lt;1700"/>
    <s v="A"/>
    <x v="2"/>
    <x v="4"/>
    <x v="2"/>
    <n v="160"/>
    <n v="60"/>
    <m/>
    <x v="4"/>
  </r>
  <r>
    <x v="247"/>
    <s v="Randwick"/>
    <d v="1899-12-30T17:10:00"/>
    <x v="2"/>
    <n v="3"/>
    <n v="9"/>
    <n v="2000"/>
    <s v="Hcp"/>
    <m/>
    <n v="200"/>
    <n v="9"/>
    <s v="Our Anchorage"/>
    <s v="OPL"/>
    <n v="3.3"/>
    <s v="Bjorn Baker"/>
    <s v="Joshua Parr"/>
    <m/>
    <n v="10"/>
    <n v="55.5"/>
    <n v="55.5"/>
    <m/>
    <n v="1"/>
    <n v="1"/>
    <x v="2"/>
    <n v="4.2"/>
    <n v="30"/>
    <m/>
    <m/>
    <m/>
    <n v="3.8"/>
    <m/>
    <n v="100"/>
    <s v=""/>
    <n v="-100"/>
    <x v="1"/>
    <s v="G&lt;6-Dist&gt;=1700"/>
    <s v="B"/>
    <x v="2"/>
    <x v="4"/>
    <x v="0"/>
    <s v=""/>
    <n v="-200"/>
    <m/>
    <x v="0"/>
  </r>
  <r>
    <x v="248"/>
    <s v="Cau"/>
    <d v="1899-12-30T12:45:00"/>
    <x v="2"/>
    <n v="6"/>
    <n v="2"/>
    <n v="1400"/>
    <s v="Mares"/>
    <s v="SW-M"/>
    <n v="175"/>
    <n v="2"/>
    <s v="Brazen Lady"/>
    <s v="M"/>
    <n v="3"/>
    <s v="Dominic Sutton"/>
    <s v="Damian Lane"/>
    <m/>
    <n v="8"/>
    <n v="57.5"/>
    <n v="57.5"/>
    <m/>
    <n v="1"/>
    <n v="4"/>
    <x v="1"/>
    <n v="4.2"/>
    <n v="40"/>
    <n v="8"/>
    <m/>
    <m/>
    <n v="3.3"/>
    <m/>
    <n v="100"/>
    <s v=""/>
    <n v="-100"/>
    <x v="0"/>
    <s v="G&lt;6-Dist&lt;1700"/>
    <s v="A"/>
    <x v="2"/>
    <x v="4"/>
    <x v="2"/>
    <s v=""/>
    <n v="-100"/>
    <n v="2"/>
    <x v="4"/>
  </r>
  <r>
    <x v="248"/>
    <s v="Cau"/>
    <d v="1899-12-30T12:45:00"/>
    <x v="2"/>
    <n v="6"/>
    <n v="2"/>
    <n v="1400"/>
    <s v="Mares"/>
    <s v="SW-M"/>
    <n v="175"/>
    <n v="1"/>
    <s v="Regal Vow"/>
    <s v="BM"/>
    <n v="2.9"/>
    <s v="Charlotte Littlefield"/>
    <s v="Craig Williams"/>
    <m/>
    <n v="2"/>
    <n v="59"/>
    <n v="59"/>
    <m/>
    <n v="2"/>
    <n v="2"/>
    <x v="2"/>
    <n v="4.8"/>
    <n v="35"/>
    <n v="8"/>
    <m/>
    <s v="3rd"/>
    <n v="2.7"/>
    <n v="1.2"/>
    <n v="100"/>
    <s v=""/>
    <n v="-100"/>
    <x v="0"/>
    <s v="G&lt;6-Dist&lt;1700"/>
    <s v="A"/>
    <x v="2"/>
    <x v="4"/>
    <x v="2"/>
    <s v=""/>
    <n v="-100"/>
    <n v="2"/>
    <x v="4"/>
  </r>
  <r>
    <x v="248"/>
    <s v="Cau"/>
    <d v="1899-12-30T13:20:00"/>
    <x v="2"/>
    <n v="6"/>
    <n v="3"/>
    <n v="1100"/>
    <s v="Mares"/>
    <s v="SW-M"/>
    <n v="175"/>
    <n v="2"/>
    <s v="Miss Aria"/>
    <s v="MOP"/>
    <n v="3.4"/>
    <s v="Danny O'Brien"/>
    <s v="Damian Lane"/>
    <m/>
    <n v="3"/>
    <n v="56"/>
    <n v="56"/>
    <m/>
    <n v="2"/>
    <n v="3"/>
    <x v="1"/>
    <n v="3.4"/>
    <n v="45"/>
    <n v="9"/>
    <m/>
    <m/>
    <n v="3"/>
    <m/>
    <n v="100"/>
    <s v=""/>
    <n v="-100"/>
    <x v="0"/>
    <s v="G&lt;6-Dist&lt;1700"/>
    <s v="A"/>
    <x v="2"/>
    <x v="4"/>
    <x v="4"/>
    <s v=""/>
    <n v="-140"/>
    <n v="2"/>
    <x v="2"/>
  </r>
  <r>
    <x v="248"/>
    <s v="Cau"/>
    <d v="1899-12-30T13:20:00"/>
    <x v="2"/>
    <n v="6"/>
    <n v="3"/>
    <n v="1100"/>
    <s v="Mares"/>
    <s v="SW-M"/>
    <n v="175"/>
    <n v="5"/>
    <s v="Samangu"/>
    <s v="L"/>
    <n v="2.9"/>
    <s v="Grahame Begg"/>
    <s v="Jordan Childs"/>
    <m/>
    <n v="2"/>
    <n v="56"/>
    <n v="56"/>
    <m/>
    <n v="1"/>
    <n v="1"/>
    <x v="2"/>
    <n v="3.8"/>
    <n v="40"/>
    <n v="9"/>
    <m/>
    <s v="WON"/>
    <n v="3"/>
    <n v="1.3"/>
    <n v="100"/>
    <n v="300"/>
    <n v="200"/>
    <x v="0"/>
    <s v="G&lt;6-Dist&lt;1700"/>
    <s v="A"/>
    <x v="2"/>
    <x v="4"/>
    <x v="1"/>
    <n v="450"/>
    <n v="300"/>
    <n v="2"/>
    <x v="7"/>
  </r>
  <r>
    <x v="248"/>
    <s v="Cau"/>
    <d v="1899-12-30T15:05:00"/>
    <x v="2"/>
    <n v="6"/>
    <n v="6"/>
    <n v="1800"/>
    <s v="Wfa"/>
    <s v="WFA"/>
    <n v="500"/>
    <n v="5"/>
    <s v="Pride Of Jenni"/>
    <s v="L"/>
    <n v="3"/>
    <s v="Ciaron Maher"/>
    <s v="Craig Newitt"/>
    <m/>
    <n v="3"/>
    <n v="57"/>
    <n v="57"/>
    <m/>
    <n v="2"/>
    <n v="1"/>
    <x v="1"/>
    <n v="3"/>
    <n v="45"/>
    <n v="6"/>
    <m/>
    <s v="WON"/>
    <n v="3.9"/>
    <n v="1.7"/>
    <n v="100"/>
    <n v="390"/>
    <n v="290"/>
    <x v="0"/>
    <s v="G&lt;6-Dist&gt;=1700"/>
    <s v="B"/>
    <x v="2"/>
    <x v="4"/>
    <x v="1"/>
    <n v="585"/>
    <n v="435"/>
    <m/>
    <x v="1"/>
  </r>
  <r>
    <x v="249"/>
    <s v="MV"/>
    <d v="1899-12-30T12:15:00"/>
    <x v="3"/>
    <n v="0"/>
    <n v="1"/>
    <n v="2500"/>
    <s v="Hcp"/>
    <n v="78"/>
    <n v="130"/>
    <n v="7"/>
    <s v="Bur Dubai"/>
    <s v="MOP"/>
    <n v="3.6"/>
    <s v="Mick Price "/>
    <s v="Beau Mertens"/>
    <m/>
    <n v="9"/>
    <n v="57"/>
    <n v="57"/>
    <m/>
    <n v="1"/>
    <m/>
    <x v="1"/>
    <n v="4.5"/>
    <n v="40"/>
    <n v="11"/>
    <m/>
    <s v="WON"/>
    <n v="3.1"/>
    <n v="1.5"/>
    <n v="100"/>
    <n v="310"/>
    <n v="210"/>
    <x v="0"/>
    <s v="G&lt;6-Dist&gt;=1700"/>
    <s v="B"/>
    <x v="2"/>
    <x v="4"/>
    <x v="0"/>
    <n v="620"/>
    <n v="420"/>
    <m/>
    <x v="0"/>
  </r>
  <r>
    <x v="249"/>
    <s v="MV"/>
    <d v="1899-12-30T13:55:00"/>
    <x v="3"/>
    <n v="0"/>
    <n v="4"/>
    <n v="1500"/>
    <s v="Hcp"/>
    <n v="84"/>
    <n v="130"/>
    <n v="7"/>
    <s v="Capper Thirtynine"/>
    <s v="MOP"/>
    <n v="7.5"/>
    <s v="Nick Ryan"/>
    <s v="Rhys McLeod"/>
    <m/>
    <n v="10"/>
    <n v="57.5"/>
    <n v="57.5"/>
    <m/>
    <n v="2"/>
    <n v="5"/>
    <x v="0"/>
    <n v="5.7"/>
    <n v="30"/>
    <n v="11"/>
    <m/>
    <m/>
    <n v="8"/>
    <m/>
    <n v="100"/>
    <s v=""/>
    <n v="-100"/>
    <x v="0"/>
    <s v="G&lt;6-Dist&lt;1700"/>
    <s v="A"/>
    <x v="2"/>
    <x v="4"/>
    <x v="2"/>
    <s v=""/>
    <n v="-100"/>
    <m/>
    <x v="4"/>
  </r>
  <r>
    <x v="249"/>
    <s v="MV"/>
    <d v="1899-12-30T14:30:00"/>
    <x v="3"/>
    <n v="0"/>
    <n v="5"/>
    <n v="2040"/>
    <s v="Hcp"/>
    <n v="100"/>
    <n v="125"/>
    <n v="2"/>
    <s v="Dashing Duchess"/>
    <s v="OPM"/>
    <n v="4.4000000000000004"/>
    <s v="Symon Wilde"/>
    <s v="Luke Currie"/>
    <m/>
    <n v="8"/>
    <n v="56.5"/>
    <n v="56.5"/>
    <m/>
    <n v="1"/>
    <n v="5"/>
    <x v="1"/>
    <n v="5"/>
    <n v="35"/>
    <n v="9"/>
    <m/>
    <m/>
    <n v="4"/>
    <m/>
    <n v="100"/>
    <s v=""/>
    <n v="-100"/>
    <x v="0"/>
    <s v="G&lt;6-Dist&gt;=1700"/>
    <s v="B"/>
    <x v="2"/>
    <x v="4"/>
    <x v="0"/>
    <s v=""/>
    <n v="-200"/>
    <m/>
    <x v="0"/>
  </r>
  <r>
    <x v="249"/>
    <s v="MV"/>
    <d v="1899-12-30T17:35:00"/>
    <x v="3"/>
    <n v="0"/>
    <n v="10"/>
    <n v="1200"/>
    <s v="3yoFSW"/>
    <s v="3yo"/>
    <n v="200"/>
    <n v="8"/>
    <s v="Scillato"/>
    <m/>
    <n v="3.4"/>
    <s v="Lee  Hope"/>
    <s v="Cory Parish"/>
    <m/>
    <n v="3"/>
    <n v="57"/>
    <n v="57"/>
    <m/>
    <m/>
    <m/>
    <x v="1"/>
    <m/>
    <m/>
    <n v="11"/>
    <m/>
    <m/>
    <n v="3.4"/>
    <m/>
    <n v="100"/>
    <s v=""/>
    <n v="-100"/>
    <x v="0"/>
    <s v="G&lt;6-Dist&lt;1700"/>
    <s v="A"/>
    <x v="2"/>
    <x v="4"/>
    <x v="5"/>
    <s v=""/>
    <n v="-170"/>
    <m/>
    <x v="5"/>
  </r>
  <r>
    <x v="249"/>
    <s v="MV"/>
    <d v="1899-12-30T18:05:00"/>
    <x v="3"/>
    <n v="0"/>
    <n v="11"/>
    <n v="1200"/>
    <s v="Hcp"/>
    <n v="96"/>
    <n v="150"/>
    <n v="10"/>
    <s v="Mytemptation"/>
    <s v="OP"/>
    <n v="2.8"/>
    <s v="Enver Jusufovic"/>
    <s v="Craig Williams"/>
    <m/>
    <n v="6"/>
    <n v="54"/>
    <n v="54"/>
    <m/>
    <n v="1"/>
    <n v="3"/>
    <x v="0"/>
    <n v="5.4"/>
    <n v="30"/>
    <n v="12"/>
    <m/>
    <m/>
    <n v="2.5"/>
    <m/>
    <n v="100"/>
    <s v=""/>
    <n v="-100"/>
    <x v="0"/>
    <s v="G&lt;6-Dist&lt;1700"/>
    <s v="A"/>
    <x v="2"/>
    <x v="4"/>
    <x v="2"/>
    <s v=""/>
    <n v="-100"/>
    <m/>
    <x v="4"/>
  </r>
  <r>
    <x v="250"/>
    <s v="Flem"/>
    <d v="1899-12-30T12:15:00"/>
    <x v="2"/>
    <n v="0"/>
    <n v="1"/>
    <n v="1100"/>
    <s v="Mares"/>
    <s v="No"/>
    <n v="150"/>
    <n v="1"/>
    <s v="A Little Deep"/>
    <s v="MB"/>
    <n v="5"/>
    <s v="Ciaron Maher"/>
    <s v="Jamie Melham"/>
    <m/>
    <n v="7"/>
    <n v="60"/>
    <n v="60"/>
    <m/>
    <n v="2"/>
    <n v="1"/>
    <x v="1"/>
    <n v="3.6"/>
    <n v="45"/>
    <n v="10"/>
    <m/>
    <s v="WON"/>
    <n v="5"/>
    <n v="1.8"/>
    <n v="100"/>
    <n v="500"/>
    <n v="400"/>
    <x v="0"/>
    <s v="G&lt;6-Dist&lt;1700"/>
    <s v="A"/>
    <x v="2"/>
    <x v="4"/>
    <x v="2"/>
    <n v="500"/>
    <n v="400"/>
    <n v="2"/>
    <x v="5"/>
  </r>
  <r>
    <x v="250"/>
    <s v="Flem"/>
    <d v="1899-12-30T12:15:00"/>
    <x v="2"/>
    <n v="0"/>
    <n v="1"/>
    <n v="1100"/>
    <s v="Mares"/>
    <s v="No"/>
    <n v="150"/>
    <n v="2"/>
    <s v="Bossy Nic"/>
    <s v="BM"/>
    <n v="3.4"/>
    <s v="Tony  McEvoy"/>
    <s v="Beau Mertens"/>
    <m/>
    <n v="9"/>
    <n v="55"/>
    <n v="55"/>
    <m/>
    <n v="1"/>
    <n v="3"/>
    <x v="2"/>
    <n v="4.8"/>
    <n v="35"/>
    <n v="10"/>
    <m/>
    <s v="3rd"/>
    <n v="3.2"/>
    <m/>
    <n v="100"/>
    <s v=""/>
    <n v="-100"/>
    <x v="0"/>
    <s v="G&lt;6-Dist&lt;1700"/>
    <s v="A"/>
    <x v="2"/>
    <x v="4"/>
    <x v="1"/>
    <s v=""/>
    <n v="-150"/>
    <n v="2"/>
    <x v="5"/>
  </r>
  <r>
    <x v="250"/>
    <s v="Flem"/>
    <d v="1899-12-30T13:55:00"/>
    <x v="2"/>
    <n v="0"/>
    <n v="4"/>
    <n v="1600"/>
    <s v="3yoSW"/>
    <s v="3yo"/>
    <n v="200"/>
    <n v="1"/>
    <s v="Ndola"/>
    <m/>
    <n v="3.8"/>
    <s v="Team Hayes"/>
    <s v="Luke Currie"/>
    <m/>
    <n v="3"/>
    <n v="57.5"/>
    <n v="57.5"/>
    <m/>
    <m/>
    <m/>
    <x v="1"/>
    <m/>
    <m/>
    <n v="7"/>
    <m/>
    <s v="Ntd"/>
    <n v="3.6"/>
    <m/>
    <n v="100"/>
    <s v=""/>
    <n v="-100"/>
    <x v="0"/>
    <s v="G&lt;6-Dist&lt;1700"/>
    <s v="A"/>
    <x v="2"/>
    <x v="4"/>
    <x v="2"/>
    <s v=""/>
    <n v="-100"/>
    <m/>
    <x v="2"/>
  </r>
  <r>
    <x v="250"/>
    <s v="Flem"/>
    <d v="1899-12-30T14:30:00"/>
    <x v="2"/>
    <n v="0"/>
    <n v="5"/>
    <n v="1600"/>
    <s v="Hcp"/>
    <s v="No"/>
    <n v="150"/>
    <n v="11"/>
    <s v="Hellsing"/>
    <s v="B"/>
    <n v="3.8"/>
    <s v="Annabel Neasham "/>
    <s v="Craig Williams"/>
    <m/>
    <n v="6"/>
    <n v="54"/>
    <n v="54"/>
    <m/>
    <n v="3"/>
    <m/>
    <x v="2"/>
    <n v="4.8"/>
    <n v="35"/>
    <n v="13"/>
    <m/>
    <m/>
    <n v="3"/>
    <m/>
    <n v="100"/>
    <s v=""/>
    <n v="-100"/>
    <x v="0"/>
    <s v="G&lt;6-Dist&lt;1700"/>
    <s v="A"/>
    <x v="2"/>
    <x v="4"/>
    <x v="1"/>
    <s v=""/>
    <n v="-150"/>
    <m/>
    <x v="5"/>
  </r>
  <r>
    <x v="250"/>
    <s v="Flem"/>
    <d v="1899-12-30T15:05:00"/>
    <x v="2"/>
    <n v="0"/>
    <n v="6"/>
    <n v="1000"/>
    <s v="Hcp"/>
    <s v="No"/>
    <n v="175"/>
    <n v="1"/>
    <s v="Oscar'S Fortune"/>
    <s v="OP"/>
    <n v="5.5"/>
    <s v="Gavin Bedggood"/>
    <s v="Mark Zahra"/>
    <m/>
    <n v="9"/>
    <n v="59.5"/>
    <n v="59.5"/>
    <m/>
    <n v="2"/>
    <n v="2"/>
    <x v="1"/>
    <n v="4.5999999999999996"/>
    <n v="45"/>
    <n v="12"/>
    <m/>
    <m/>
    <n v="7"/>
    <m/>
    <n v="100"/>
    <s v=""/>
    <n v="-100"/>
    <x v="0"/>
    <s v="G&lt;6-Dist&lt;1700"/>
    <s v="A"/>
    <x v="2"/>
    <x v="4"/>
    <x v="1"/>
    <s v=""/>
    <n v="-150"/>
    <m/>
    <x v="1"/>
  </r>
  <r>
    <x v="250"/>
    <s v="Flem"/>
    <d v="1899-12-30T16:15:00"/>
    <x v="2"/>
    <n v="0"/>
    <n v="8"/>
    <n v="2000"/>
    <s v="Wfa"/>
    <s v="WFA"/>
    <n v="2500"/>
    <n v="6"/>
    <s v="Pride Of Jenni"/>
    <s v="L"/>
    <n v="3.5"/>
    <s v="Ciaron Maher"/>
    <s v="Craig Newitt"/>
    <m/>
    <n v="1"/>
    <n v="57"/>
    <n v="57"/>
    <m/>
    <n v="1"/>
    <n v="1"/>
    <x v="1"/>
    <n v="4"/>
    <n v="45"/>
    <n v="10"/>
    <m/>
    <m/>
    <n v="3.9"/>
    <m/>
    <n v="100"/>
    <s v=""/>
    <n v="-100"/>
    <x v="0"/>
    <s v="G&lt;6-Dist&gt;=1700"/>
    <s v="B"/>
    <x v="2"/>
    <x v="4"/>
    <x v="1"/>
    <s v=""/>
    <n v="-150"/>
    <m/>
    <x v="1"/>
  </r>
  <r>
    <x v="250"/>
    <s v="Flem"/>
    <d v="1899-12-30T16:55:00"/>
    <x v="2"/>
    <n v="0"/>
    <n v="9"/>
    <n v="2600"/>
    <s v="Hcp"/>
    <s v="SW"/>
    <n v="300"/>
    <n v="3"/>
    <s v="Deakin"/>
    <s v="LOP"/>
    <n v="2.4"/>
    <s v="Phillip Stokes"/>
    <s v="Daniel Stackhouse"/>
    <m/>
    <n v="3"/>
    <n v="57"/>
    <n v="57"/>
    <m/>
    <n v="1"/>
    <n v="1"/>
    <x v="2"/>
    <n v="4.4000000000000004"/>
    <n v="40"/>
    <n v="11"/>
    <m/>
    <s v="WON"/>
    <n v="1.9"/>
    <n v="1.2"/>
    <n v="100"/>
    <n v="190"/>
    <n v="90"/>
    <x v="0"/>
    <s v="G&lt;6-Dist&gt;=1700"/>
    <s v="B"/>
    <x v="2"/>
    <x v="4"/>
    <x v="0"/>
    <n v="380"/>
    <n v="180"/>
    <m/>
    <x v="0"/>
  </r>
  <r>
    <x v="251"/>
    <s v="Cau"/>
    <d v="1899-12-30T13:15:00"/>
    <x v="2"/>
    <n v="9"/>
    <n v="3"/>
    <n v="1600"/>
    <s v="Mares"/>
    <n v="78"/>
    <n v="130"/>
    <n v="13"/>
    <s v="Just Glamourous"/>
    <s v="OPL"/>
    <n v="2.2999999999999998"/>
    <s v="Gai Waterhouse "/>
    <s v="Jett Stanley (a2)"/>
    <n v="2"/>
    <n v="11"/>
    <n v="54.5"/>
    <n v="52.5"/>
    <m/>
    <n v="2"/>
    <m/>
    <x v="2"/>
    <n v="4.8"/>
    <n v="35"/>
    <n v="12"/>
    <m/>
    <s v="3rd"/>
    <n v="6"/>
    <n v="1.3"/>
    <n v="100"/>
    <s v=""/>
    <n v="-100"/>
    <x v="0"/>
    <s v="G&lt;6-Dist&lt;1700"/>
    <s v="A"/>
    <x v="3"/>
    <x v="4"/>
    <x v="0"/>
    <s v=""/>
    <n v="-200"/>
    <m/>
    <x v="0"/>
  </r>
  <r>
    <x v="251"/>
    <s v="Randwick"/>
    <d v="1899-12-30T14:15:00"/>
    <x v="2"/>
    <n v="0"/>
    <n v="3"/>
    <n v="2600"/>
    <s v="Hcp"/>
    <m/>
    <n v="300"/>
    <n v="3"/>
    <s v="Alalcance"/>
    <s v="OP"/>
    <n v="2.9"/>
    <s v="Waterhouse/Bott"/>
    <s v="Tim Clark"/>
    <m/>
    <n v="4"/>
    <n v="56.5"/>
    <n v="56.5"/>
    <m/>
    <n v="2"/>
    <n v="2"/>
    <x v="1"/>
    <n v="4.5999999999999996"/>
    <n v="30"/>
    <m/>
    <m/>
    <s v="WON"/>
    <n v="3"/>
    <n v="1.5"/>
    <n v="100"/>
    <n v="300"/>
    <n v="200"/>
    <x v="1"/>
    <s v="G&lt;6-Dist&gt;=1700"/>
    <s v="B"/>
    <x v="3"/>
    <x v="4"/>
    <x v="1"/>
    <n v="450"/>
    <n v="300"/>
    <m/>
    <x v="1"/>
  </r>
  <r>
    <x v="251"/>
    <s v="Cau"/>
    <d v="1899-12-30T17:35:00"/>
    <x v="2"/>
    <n v="9"/>
    <n v="10"/>
    <n v="1400"/>
    <s v="Hcp"/>
    <n v="84"/>
    <n v="130"/>
    <n v="1"/>
    <s v="Modown"/>
    <s v="OP"/>
    <n v="4.8"/>
    <s v="Charlotte Littlefield"/>
    <s v="Jett Stanley (a2)"/>
    <n v="2"/>
    <n v="3"/>
    <n v="61"/>
    <n v="59"/>
    <m/>
    <n v="1"/>
    <n v="1"/>
    <x v="1"/>
    <n v="4.5999999999999996"/>
    <n v="40"/>
    <n v="13"/>
    <m/>
    <m/>
    <n v="5"/>
    <m/>
    <n v="100"/>
    <s v=""/>
    <n v="-100"/>
    <x v="0"/>
    <s v="G&lt;6-Dist&lt;1700"/>
    <s v="A"/>
    <x v="3"/>
    <x v="4"/>
    <x v="1"/>
    <s v=""/>
    <n v="-150"/>
    <m/>
    <x v="1"/>
  </r>
  <r>
    <x v="252"/>
    <s v="BEND"/>
    <d v="1899-12-30T12:05:00"/>
    <x v="2"/>
    <n v="0"/>
    <n v="1"/>
    <n v="1400"/>
    <s v="Hcp"/>
    <n v="78"/>
    <n v="130"/>
    <n v="5"/>
    <s v="Dschingis Prestige"/>
    <s v="M"/>
    <n v="3.5"/>
    <s v="Symon Wilde"/>
    <s v="Luke Currie"/>
    <m/>
    <n v="5"/>
    <n v="55"/>
    <n v="55"/>
    <m/>
    <n v="3"/>
    <n v="3"/>
    <x v="2"/>
    <n v="4.5"/>
    <n v="40"/>
    <n v="6"/>
    <m/>
    <m/>
    <n v="3.9"/>
    <m/>
    <n v="100"/>
    <s v=""/>
    <n v="-100"/>
    <x v="0"/>
    <s v="G&lt;6-Dist&lt;1700"/>
    <s v="A"/>
    <x v="3"/>
    <x v="4"/>
    <x v="3"/>
    <s v=""/>
    <n v="-120"/>
    <m/>
    <x v="2"/>
  </r>
  <r>
    <x v="252"/>
    <s v="Randwick"/>
    <d v="1899-12-30T12:55:00"/>
    <x v="2"/>
    <n v="3"/>
    <n v="3"/>
    <n v="1400"/>
    <s v="Hcp"/>
    <s v="SW"/>
    <n v="1000"/>
    <n v="1"/>
    <s v="Matcha Latte"/>
    <s v="OP"/>
    <n v="4"/>
    <s v="Sara Ryan"/>
    <s v="Ashley Morgan"/>
    <m/>
    <n v="2"/>
    <n v="56"/>
    <n v="56"/>
    <m/>
    <n v="1"/>
    <n v="1"/>
    <x v="1"/>
    <n v="5.0999999999999996"/>
    <n v="20"/>
    <m/>
    <m/>
    <s v="WON"/>
    <n v="4.4000000000000004"/>
    <n v="1.6"/>
    <n v="100"/>
    <n v="440.00000000000006"/>
    <n v="340.00000000000006"/>
    <x v="1"/>
    <s v="G&lt;6-Dist&lt;1700"/>
    <s v="A"/>
    <x v="3"/>
    <x v="4"/>
    <x v="2"/>
    <n v="440.00000000000006"/>
    <n v="340.00000000000006"/>
    <m/>
    <x v="2"/>
  </r>
  <r>
    <x v="252"/>
    <s v="BEND"/>
    <d v="1899-12-30T14:20:00"/>
    <x v="2"/>
    <n v="0"/>
    <n v="5"/>
    <n v="1100"/>
    <s v="3yo"/>
    <s v="3yo"/>
    <n v="150"/>
    <n v="3"/>
    <s v="Sweethearted"/>
    <m/>
    <n v="3.2"/>
    <s v="Phillip Stokes"/>
    <s v="Joe Bowditch"/>
    <m/>
    <n v="4"/>
    <n v="55.5"/>
    <n v="55.5"/>
    <m/>
    <m/>
    <m/>
    <x v="1"/>
    <m/>
    <m/>
    <n v="11"/>
    <m/>
    <s v="3rd"/>
    <n v="3.7"/>
    <n v="1.6"/>
    <n v="100"/>
    <s v=""/>
    <n v="-100"/>
    <x v="0"/>
    <s v="G&lt;6-Dist&lt;1700"/>
    <s v="A"/>
    <x v="3"/>
    <x v="4"/>
    <x v="2"/>
    <s v=""/>
    <n v="-100"/>
    <m/>
    <x v="2"/>
  </r>
  <r>
    <x v="252"/>
    <s v="Randwick"/>
    <d v="1899-12-30T17:10:00"/>
    <x v="2"/>
    <n v="3"/>
    <n v="10"/>
    <n v="1200"/>
    <s v="Mares"/>
    <s v="SW"/>
    <n v="300"/>
    <n v="3"/>
    <s v="Olentia"/>
    <s v="M"/>
    <n v="4.5999999999999996"/>
    <s v="Chris Waller"/>
    <s v="Tommy Berry"/>
    <m/>
    <n v="1"/>
    <n v="56"/>
    <n v="56"/>
    <m/>
    <n v="3"/>
    <n v="2"/>
    <x v="2"/>
    <n v="4.9000000000000004"/>
    <n v="20"/>
    <m/>
    <m/>
    <m/>
    <n v="4.2"/>
    <m/>
    <n v="100"/>
    <s v=""/>
    <n v="-100"/>
    <x v="1"/>
    <s v="G&lt;6-Dist&lt;1700"/>
    <s v="A"/>
    <x v="3"/>
    <x v="4"/>
    <x v="2"/>
    <s v=""/>
    <n v="-100"/>
    <m/>
    <x v="3"/>
  </r>
  <r>
    <x v="252"/>
    <s v="BEND"/>
    <d v="1899-12-30T17:25:00"/>
    <x v="2"/>
    <n v="0"/>
    <n v="10"/>
    <n v="1300"/>
    <s v="Hcp"/>
    <n v="84"/>
    <n v="130"/>
    <n v="12"/>
    <s v="Pivot City"/>
    <s v="OP"/>
    <n v="3"/>
    <s v="Mick Price "/>
    <s v="Beau Mertens"/>
    <m/>
    <n v="1"/>
    <n v="57"/>
    <n v="57"/>
    <m/>
    <n v="2"/>
    <n v="2"/>
    <x v="2"/>
    <n v="5"/>
    <n v="35"/>
    <n v="11"/>
    <m/>
    <s v="3rd"/>
    <n v="2.25"/>
    <n v="1.2"/>
    <n v="100"/>
    <s v=""/>
    <n v="-100"/>
    <x v="0"/>
    <s v="G&lt;6-Dist&lt;1700"/>
    <s v="A"/>
    <x v="3"/>
    <x v="4"/>
    <x v="2"/>
    <s v=""/>
    <n v="-100"/>
    <m/>
    <x v="3"/>
  </r>
  <r>
    <x v="253"/>
    <s v="Randwick"/>
    <d v="1899-12-30T11:25:00"/>
    <x v="3"/>
    <n v="6"/>
    <n v="1"/>
    <n v="1400"/>
    <s v="Hcp"/>
    <n v="72"/>
    <n v="120"/>
    <n v="12"/>
    <s v="Starboard"/>
    <s v="M"/>
    <n v="3.9"/>
    <s v="R &amp; W Freedman"/>
    <s v="Tim Clark"/>
    <m/>
    <n v="2"/>
    <n v="57"/>
    <n v="57"/>
    <m/>
    <n v="3"/>
    <n v="3"/>
    <x v="1"/>
    <n v="3.5"/>
    <n v="30"/>
    <m/>
    <m/>
    <m/>
    <n v="4.4000000000000004"/>
    <m/>
    <n v="100"/>
    <s v=""/>
    <n v="-100"/>
    <x v="1"/>
    <s v="G&lt;6-Dist&lt;1700"/>
    <s v="A"/>
    <x v="3"/>
    <x v="4"/>
    <x v="1"/>
    <s v=""/>
    <n v="-150"/>
    <m/>
    <x v="8"/>
  </r>
  <r>
    <x v="253"/>
    <s v="Morn"/>
    <d v="1899-12-30T12:55:00"/>
    <x v="2"/>
    <n v="0"/>
    <n v="3"/>
    <n v="1600"/>
    <s v="Hcp"/>
    <n v="84"/>
    <n v="130"/>
    <n v="2"/>
    <s v="Verdad"/>
    <s v="OP"/>
    <n v="2.5"/>
    <s v="Robbie Griffiths"/>
    <s v="Ben Melham"/>
    <m/>
    <n v="5"/>
    <n v="61"/>
    <n v="61"/>
    <m/>
    <n v="1"/>
    <n v="1"/>
    <x v="1"/>
    <n v="2.9"/>
    <n v="45"/>
    <n v="8"/>
    <m/>
    <s v="WON"/>
    <n v="2.35"/>
    <n v="1.1000000000000001"/>
    <n v="100"/>
    <n v="235"/>
    <n v="135"/>
    <x v="0"/>
    <s v="G&lt;6-Dist&lt;1700"/>
    <s v="A"/>
    <x v="3"/>
    <x v="4"/>
    <x v="2"/>
    <n v="235"/>
    <n v="135"/>
    <n v="2"/>
    <x v="4"/>
  </r>
  <r>
    <x v="253"/>
    <s v="Morn"/>
    <d v="1899-12-30T12:55:00"/>
    <x v="2"/>
    <n v="0"/>
    <n v="3"/>
    <n v="1600"/>
    <s v="Hcp"/>
    <n v="84"/>
    <n v="130"/>
    <n v="8"/>
    <s v="Fiasco Tess"/>
    <s v="OP"/>
    <n v="4"/>
    <s v="David Brideoake "/>
    <s v="Melea Castle"/>
    <m/>
    <n v="7"/>
    <n v="53"/>
    <n v="53"/>
    <m/>
    <n v="2"/>
    <m/>
    <x v="2"/>
    <n v="5"/>
    <n v="35"/>
    <n v="8"/>
    <m/>
    <s v="3rd"/>
    <n v="4"/>
    <n v="1.3"/>
    <n v="100"/>
    <s v=""/>
    <n v="-100"/>
    <x v="0"/>
    <s v="G&lt;6-Dist&lt;1700"/>
    <s v="A"/>
    <x v="3"/>
    <x v="4"/>
    <x v="1"/>
    <s v=""/>
    <n v="-150"/>
    <n v="2"/>
    <x v="5"/>
  </r>
  <r>
    <x v="253"/>
    <s v="Morn"/>
    <d v="1899-12-30T13:30:00"/>
    <x v="2"/>
    <n v="0"/>
    <n v="4"/>
    <n v="2000"/>
    <s v="Hcp"/>
    <s v="No"/>
    <n v="150"/>
    <n v="3"/>
    <s v="Foujita San"/>
    <s v="OPM"/>
    <n v="4"/>
    <s v="Team Hawkes"/>
    <s v="Jye McNeil"/>
    <m/>
    <n v="2"/>
    <n v="56"/>
    <n v="56"/>
    <m/>
    <n v="1"/>
    <n v="3"/>
    <x v="1"/>
    <n v="3.6"/>
    <n v="45"/>
    <n v="8"/>
    <m/>
    <s v="2nd"/>
    <n v="4"/>
    <n v="1.5"/>
    <n v="100"/>
    <s v=""/>
    <n v="-100"/>
    <x v="0"/>
    <s v="G&lt;6-Dist&gt;=1700"/>
    <s v="B"/>
    <x v="3"/>
    <x v="4"/>
    <x v="2"/>
    <s v=""/>
    <n v="-100"/>
    <m/>
    <x v="2"/>
  </r>
  <r>
    <x v="253"/>
    <s v="Morn"/>
    <d v="1899-12-30T14:40:00"/>
    <x v="2"/>
    <n v="0"/>
    <n v="6"/>
    <n v="1200"/>
    <s v="3yoF"/>
    <s v="3yo"/>
    <n v="150"/>
    <n v="5"/>
    <s v="Thames"/>
    <m/>
    <n v="4.4000000000000004"/>
    <s v="James Cummings"/>
    <s v="Daniel Stackhouse"/>
    <m/>
    <n v="4"/>
    <n v="57.5"/>
    <n v="57.5"/>
    <m/>
    <m/>
    <m/>
    <x v="1"/>
    <m/>
    <m/>
    <n v="7"/>
    <m/>
    <s v="2nd"/>
    <n v="4.2"/>
    <n v="1.8"/>
    <n v="100"/>
    <s v=""/>
    <n v="-100"/>
    <x v="0"/>
    <s v="G&lt;6-Dist&lt;1700"/>
    <s v="A"/>
    <x v="3"/>
    <x v="4"/>
    <x v="2"/>
    <s v=""/>
    <n v="-100"/>
    <m/>
    <x v="2"/>
  </r>
  <r>
    <x v="253"/>
    <s v="Morn"/>
    <d v="1899-12-30T15:20:00"/>
    <x v="2"/>
    <n v="0"/>
    <n v="7"/>
    <n v="1600"/>
    <s v="3yoSW"/>
    <s v="3yo"/>
    <n v="150"/>
    <n v="7"/>
    <s v="Fear No Evil"/>
    <m/>
    <n v="4.8"/>
    <s v="Gai Waterhouse "/>
    <s v="Jett Stanley (a0)"/>
    <m/>
    <n v="6"/>
    <n v="57"/>
    <n v="57"/>
    <m/>
    <m/>
    <m/>
    <x v="1"/>
    <m/>
    <m/>
    <n v="10"/>
    <m/>
    <s v="3rd"/>
    <n v="5.5"/>
    <n v="1.8"/>
    <n v="100"/>
    <s v=""/>
    <n v="-100"/>
    <x v="0"/>
    <s v="G&lt;6-Dist&lt;1700"/>
    <s v="A"/>
    <x v="3"/>
    <x v="4"/>
    <x v="2"/>
    <s v=""/>
    <n v="-100"/>
    <m/>
    <x v="2"/>
  </r>
  <r>
    <x v="253"/>
    <s v="Morn"/>
    <d v="1899-12-30T16:00:00"/>
    <x v="2"/>
    <n v="0"/>
    <n v="8"/>
    <n v="2400"/>
    <s v="Hcp"/>
    <s v="No"/>
    <n v="300"/>
    <n v="6"/>
    <s v="Berkshire Breeze"/>
    <s v="MB"/>
    <n v="3"/>
    <s v="Ciaron Maher"/>
    <s v="Ben Melham"/>
    <m/>
    <n v="9"/>
    <n v="56"/>
    <n v="56"/>
    <m/>
    <n v="1"/>
    <n v="3"/>
    <x v="1"/>
    <n v="4.5999999999999996"/>
    <n v="40"/>
    <n v="9"/>
    <m/>
    <m/>
    <n v="2.5"/>
    <m/>
    <n v="100"/>
    <s v=""/>
    <n v="-100"/>
    <x v="0"/>
    <s v="G&lt;6-Dist&gt;=1700"/>
    <s v="B"/>
    <x v="3"/>
    <x v="4"/>
    <x v="2"/>
    <s v=""/>
    <n v="-100"/>
    <m/>
    <x v="4"/>
  </r>
  <r>
    <x v="253"/>
    <s v="Randwick"/>
    <d v="1899-12-30T16:20:00"/>
    <x v="3"/>
    <n v="6"/>
    <n v="9"/>
    <n v="1200"/>
    <s v="Hcp"/>
    <s v="SW"/>
    <n v="250"/>
    <n v="5"/>
    <s v="Mazu"/>
    <s v="OP"/>
    <n v="3.2"/>
    <s v="Joseph Pride"/>
    <s v="Jamie Melham"/>
    <m/>
    <n v="1"/>
    <n v="58"/>
    <n v="58"/>
    <m/>
    <n v="2"/>
    <n v="1"/>
    <x v="2"/>
    <n v="5.2"/>
    <n v="20"/>
    <m/>
    <m/>
    <s v="WON"/>
    <n v="4.4000000000000004"/>
    <n v="1.5"/>
    <n v="100"/>
    <n v="440.00000000000006"/>
    <n v="340.00000000000006"/>
    <x v="1"/>
    <s v="G&lt;6-Dist&lt;1700"/>
    <s v="A"/>
    <x v="3"/>
    <x v="4"/>
    <x v="0"/>
    <n v="880.00000000000011"/>
    <n v="680.00000000000011"/>
    <m/>
    <x v="0"/>
  </r>
  <r>
    <x v="253"/>
    <s v="Morn"/>
    <d v="1899-12-30T17:10:00"/>
    <x v="2"/>
    <n v="0"/>
    <n v="10"/>
    <n v="1200"/>
    <s v="Hcp"/>
    <n v="78"/>
    <n v="130"/>
    <n v="2"/>
    <s v="Prancing Spirit"/>
    <s v="OPL"/>
    <n v="2.7"/>
    <s v="Phillip Stokes"/>
    <s v="Daniel Stackhouse"/>
    <m/>
    <n v="2"/>
    <n v="59"/>
    <n v="59"/>
    <m/>
    <n v="2"/>
    <n v="3"/>
    <x v="1"/>
    <n v="3.6"/>
    <n v="45"/>
    <n v="7"/>
    <m/>
    <s v="2nd"/>
    <n v="2.2999999999999998"/>
    <n v="1.5"/>
    <n v="100"/>
    <s v=""/>
    <n v="-100"/>
    <x v="0"/>
    <s v="G&lt;6-Dist&lt;1700"/>
    <s v="A"/>
    <x v="3"/>
    <x v="4"/>
    <x v="1"/>
    <s v=""/>
    <n v="-150"/>
    <n v="2"/>
    <x v="7"/>
  </r>
  <r>
    <x v="253"/>
    <s v="Morn"/>
    <d v="1899-12-30T17:10:00"/>
    <x v="2"/>
    <n v="0"/>
    <n v="10"/>
    <n v="1200"/>
    <s v="Hcp"/>
    <n v="78"/>
    <n v="130"/>
    <n v="8"/>
    <s v="Namesake"/>
    <s v="MOP"/>
    <n v="3.8"/>
    <s v="Ciaron Maher"/>
    <s v="Jaylah Kennedy (a2)"/>
    <n v="2"/>
    <n v="4"/>
    <n v="56.5"/>
    <n v="54.5"/>
    <m/>
    <n v="3"/>
    <n v="2"/>
    <x v="0"/>
    <n v="5"/>
    <n v="35"/>
    <n v="7"/>
    <m/>
    <s v="WON"/>
    <n v="3.7"/>
    <n v="1.9"/>
    <n v="100"/>
    <n v="370"/>
    <n v="270"/>
    <x v="0"/>
    <s v="G&lt;6-Dist&lt;1700"/>
    <s v="A"/>
    <x v="3"/>
    <x v="4"/>
    <x v="4"/>
    <n v="518"/>
    <n v="378"/>
    <n v="2"/>
    <x v="2"/>
  </r>
  <r>
    <x v="254"/>
    <s v="MV"/>
    <d v="1899-12-30T12:55:00"/>
    <x v="1"/>
    <n v="4"/>
    <n v="2"/>
    <n v="1200"/>
    <s v="Hcp"/>
    <n v="84"/>
    <n v="130"/>
    <n v="4"/>
    <s v="Elouyou"/>
    <s v="LOP"/>
    <n v="1.9"/>
    <s v="Scott Cameron"/>
    <s v="Fred Kersley"/>
    <m/>
    <n v="4"/>
    <n v="58.5"/>
    <n v="58.5"/>
    <m/>
    <n v="1"/>
    <n v="3"/>
    <x v="1"/>
    <n v="2.7"/>
    <n v="50"/>
    <n v="6"/>
    <m/>
    <s v="WON"/>
    <n v="1.7"/>
    <n v="1.2"/>
    <n v="100"/>
    <n v="170"/>
    <n v="70"/>
    <x v="0"/>
    <s v="G&gt;=6-Dist&lt;1700"/>
    <s v="C"/>
    <x v="3"/>
    <x v="4"/>
    <x v="2"/>
    <n v="170"/>
    <n v="70"/>
    <m/>
    <x v="4"/>
  </r>
  <r>
    <x v="254"/>
    <s v="MV"/>
    <d v="1899-12-30T14:05:00"/>
    <x v="1"/>
    <n v="4"/>
    <n v="4"/>
    <n v="1000"/>
    <s v="Hcp"/>
    <n v="78"/>
    <n v="130"/>
    <n v="3"/>
    <s v="New York Lustre"/>
    <s v="OP"/>
    <n v="2.2000000000000002"/>
    <s v="Enver Jusufovic"/>
    <s v="Carleen Hefel"/>
    <m/>
    <n v="3"/>
    <n v="59.5"/>
    <n v="59.5"/>
    <m/>
    <n v="1"/>
    <n v="2"/>
    <x v="1"/>
    <n v="3"/>
    <n v="50"/>
    <n v="7"/>
    <m/>
    <s v="WON"/>
    <n v="2.5"/>
    <n v="1.6"/>
    <n v="100"/>
    <n v="250"/>
    <n v="150"/>
    <x v="0"/>
    <s v="G&gt;=6-Dist&lt;1700"/>
    <s v="C"/>
    <x v="3"/>
    <x v="4"/>
    <x v="2"/>
    <n v="250"/>
    <n v="150"/>
    <n v="2"/>
    <x v="4"/>
  </r>
  <r>
    <x v="254"/>
    <s v="MV"/>
    <d v="1899-12-30T14:05:00"/>
    <x v="1"/>
    <n v="4"/>
    <n v="4"/>
    <n v="1000"/>
    <s v="Hcp"/>
    <n v="78"/>
    <n v="130"/>
    <n v="5"/>
    <s v="Gitalong"/>
    <s v="MOP"/>
    <n v="7.6"/>
    <s v="Team Hayes"/>
    <s v="Daniel Moor"/>
    <m/>
    <n v="7"/>
    <n v="57.5"/>
    <n v="57.5"/>
    <m/>
    <n v="4"/>
    <n v="1"/>
    <x v="2"/>
    <n v="5.4"/>
    <n v="35"/>
    <n v="7"/>
    <m/>
    <s v="2nd"/>
    <n v="8"/>
    <n v="3.5"/>
    <n v="100"/>
    <s v=""/>
    <n v="-100"/>
    <x v="0"/>
    <s v="G&gt;=6-Dist&lt;1700"/>
    <s v="C"/>
    <x v="3"/>
    <x v="4"/>
    <x v="2"/>
    <s v=""/>
    <n v="-100"/>
    <n v="2"/>
    <x v="6"/>
  </r>
  <r>
    <x v="254"/>
    <s v="MV"/>
    <d v="1899-12-30T14:40:00"/>
    <x v="1"/>
    <n v="4"/>
    <n v="5"/>
    <n v="1519"/>
    <s v="Hcp"/>
    <n v="100"/>
    <n v="150"/>
    <n v="2"/>
    <s v="Nicolini Vito"/>
    <s v="MB"/>
    <n v="4.2"/>
    <s v="Team Hayes"/>
    <s v="Patrick Moloney"/>
    <m/>
    <n v="2"/>
    <n v="60"/>
    <n v="60"/>
    <m/>
    <n v="1"/>
    <n v="3"/>
    <x v="1"/>
    <n v="4.2"/>
    <n v="40"/>
    <n v="8"/>
    <m/>
    <m/>
    <n v="5"/>
    <m/>
    <n v="100"/>
    <s v=""/>
    <n v="-100"/>
    <x v="0"/>
    <s v="G&gt;=6-Dist&lt;1700"/>
    <s v="C"/>
    <x v="3"/>
    <x v="4"/>
    <x v="2"/>
    <s v=""/>
    <n v="-100"/>
    <m/>
    <x v="2"/>
  </r>
  <r>
    <x v="254"/>
    <s v="MV"/>
    <d v="1899-12-30T17:10:00"/>
    <x v="1"/>
    <n v="4"/>
    <n v="9"/>
    <n v="1600"/>
    <s v="Hcp"/>
    <n v="78"/>
    <n v="130"/>
    <n v="8"/>
    <s v="Waimarie"/>
    <s v="OPL"/>
    <n v="3.7"/>
    <s v="Trent Busuttin "/>
    <s v="Daniel Moor"/>
    <m/>
    <n v="6"/>
    <n v="58.5"/>
    <n v="58.5"/>
    <m/>
    <n v="2"/>
    <n v="1"/>
    <x v="2"/>
    <n v="4.5"/>
    <n v="30"/>
    <n v="7"/>
    <m/>
    <s v="WON"/>
    <n v="3"/>
    <n v="1.6"/>
    <n v="100"/>
    <n v="300"/>
    <n v="200"/>
    <x v="0"/>
    <s v="G&gt;=6-Dist&lt;1700"/>
    <s v="C"/>
    <x v="3"/>
    <x v="4"/>
    <x v="2"/>
    <n v="300"/>
    <n v="200"/>
    <m/>
    <x v="2"/>
  </r>
  <r>
    <x v="255"/>
    <s v="Cau"/>
    <d v="1899-12-30T12:45:00"/>
    <x v="2"/>
    <n v="0"/>
    <n v="2"/>
    <n v="1100"/>
    <s v="Mares"/>
    <n v="78"/>
    <n v="80"/>
    <n v="5"/>
    <s v="Smart Little Miss"/>
    <s v="MB"/>
    <n v="3.3"/>
    <s v="Mitchell Freedman"/>
    <s v="Ethan Brown"/>
    <m/>
    <n v="4"/>
    <n v="57.5"/>
    <n v="57.5"/>
    <m/>
    <n v="2"/>
    <n v="2"/>
    <x v="1"/>
    <n v="3.5"/>
    <n v="45"/>
    <n v="6"/>
    <m/>
    <s v="Ntd"/>
    <n v="3.5"/>
    <m/>
    <n v="100"/>
    <s v=""/>
    <n v="-100"/>
    <x v="0"/>
    <s v="G&lt;6-Dist&lt;1700"/>
    <s v="A"/>
    <x v="4"/>
    <x v="4"/>
    <x v="2"/>
    <s v=""/>
    <n v="-100"/>
    <m/>
    <x v="2"/>
  </r>
  <r>
    <x v="255"/>
    <s v="Cau"/>
    <d v="1899-12-30T13:20:00"/>
    <x v="2"/>
    <n v="0"/>
    <n v="3"/>
    <n v="1100"/>
    <s v="3yo"/>
    <s v="3yo"/>
    <n v="150"/>
    <n v="3"/>
    <s v="Scampi"/>
    <m/>
    <n v="2.2999999999999998"/>
    <s v="Ciaron Maher"/>
    <s v="Ethan Brown"/>
    <m/>
    <n v="1"/>
    <n v="54.5"/>
    <n v="54.5"/>
    <m/>
    <m/>
    <m/>
    <x v="1"/>
    <m/>
    <m/>
    <n v="8"/>
    <m/>
    <m/>
    <n v="1.85"/>
    <m/>
    <n v="100"/>
    <s v=""/>
    <n v="-100"/>
    <x v="0"/>
    <s v="G&lt;6-Dist&lt;1700"/>
    <s v="A"/>
    <x v="4"/>
    <x v="4"/>
    <x v="2"/>
    <s v=""/>
    <n v="-100"/>
    <m/>
    <x v="3"/>
  </r>
  <r>
    <x v="255"/>
    <s v="Cau"/>
    <d v="1899-12-30T15:05:00"/>
    <x v="2"/>
    <n v="0"/>
    <n v="6"/>
    <n v="2000"/>
    <s v="Hcp"/>
    <n v="100"/>
    <n v="150"/>
    <n v="3"/>
    <s v="Immediacy"/>
    <s v="OPM"/>
    <n v="2"/>
    <s v="Trent Busuttin "/>
    <s v="Blake Shinn"/>
    <m/>
    <n v="4"/>
    <n v="57.5"/>
    <n v="57.5"/>
    <m/>
    <n v="1"/>
    <n v="1"/>
    <x v="1"/>
    <n v="2.6"/>
    <n v="50"/>
    <n v="10"/>
    <m/>
    <s v="WON"/>
    <n v="1.7"/>
    <n v="1.1000000000000001"/>
    <n v="100"/>
    <n v="170"/>
    <n v="70"/>
    <x v="0"/>
    <s v="G&lt;6-Dist&gt;=1700"/>
    <s v="B"/>
    <x v="4"/>
    <x v="4"/>
    <x v="0"/>
    <n v="340"/>
    <n v="140"/>
    <m/>
    <x v="0"/>
  </r>
  <r>
    <x v="255"/>
    <s v="Hawkesbury"/>
    <d v="1899-12-30T15:25:00"/>
    <x v="5"/>
    <n v="0"/>
    <n v="8"/>
    <n v="1600"/>
    <s v="Hcp"/>
    <m/>
    <n v="250"/>
    <n v="12"/>
    <s v="Matcha Latte"/>
    <s v="OPM"/>
    <n v="4.4000000000000004"/>
    <s v="Sara Ryan"/>
    <s v="Ashley Morgan"/>
    <m/>
    <n v="4"/>
    <n v="53.5"/>
    <n v="53.5"/>
    <m/>
    <n v="1"/>
    <n v="5"/>
    <x v="1"/>
    <n v="1.9"/>
    <n v="20"/>
    <m/>
    <m/>
    <m/>
    <n v="4.8"/>
    <m/>
    <n v="100"/>
    <s v=""/>
    <n v="-100"/>
    <x v="1"/>
    <s v="G&gt;=6-Dist&lt;1700"/>
    <s v="C"/>
    <x v="4"/>
    <x v="4"/>
    <x v="2"/>
    <s v=""/>
    <n v="-100"/>
    <m/>
    <x v="2"/>
  </r>
  <r>
    <x v="255"/>
    <s v="Cau"/>
    <d v="1899-12-30T16:20:00"/>
    <x v="2"/>
    <n v="0"/>
    <n v="8"/>
    <n v="1600"/>
    <s v="Hcp"/>
    <s v="No"/>
    <n v="175"/>
    <n v="2"/>
    <s v="Regal Zeus"/>
    <s v="OP"/>
    <n v="5.5"/>
    <s v="John McArdle"/>
    <s v="Zac Spain"/>
    <m/>
    <n v="9"/>
    <n v="55.5"/>
    <n v="55.5"/>
    <m/>
    <n v="2"/>
    <n v="3"/>
    <x v="2"/>
    <n v="4.8"/>
    <n v="40"/>
    <n v="9"/>
    <m/>
    <m/>
    <n v="5"/>
    <m/>
    <n v="100"/>
    <s v=""/>
    <n v="-100"/>
    <x v="0"/>
    <s v="G&lt;6-Dist&lt;1700"/>
    <s v="A"/>
    <x v="4"/>
    <x v="4"/>
    <x v="1"/>
    <s v=""/>
    <n v="-150"/>
    <m/>
    <x v="5"/>
  </r>
  <r>
    <x v="255"/>
    <s v="Hawkesbury"/>
    <d v="1899-12-30T16:45:00"/>
    <x v="5"/>
    <n v="0"/>
    <n v="10"/>
    <n v="1400"/>
    <s v="Hcp"/>
    <n v="88"/>
    <n v="160"/>
    <n v="7"/>
    <s v="Gallant Star"/>
    <s v="OP"/>
    <n v="2.2999999999999998"/>
    <s v="Brett Robb"/>
    <s v="Anna Roper (a2)"/>
    <m/>
    <n v="5"/>
    <n v="57"/>
    <n v="57"/>
    <m/>
    <n v="1"/>
    <n v="1"/>
    <x v="1"/>
    <n v="1.7"/>
    <n v="30"/>
    <m/>
    <m/>
    <s v="2nd"/>
    <n v="2.4500000000000002"/>
    <n v="1.3"/>
    <n v="100"/>
    <s v=""/>
    <n v="-100"/>
    <x v="1"/>
    <s v="G&gt;=6-Dist&lt;1700"/>
    <s v="C"/>
    <x v="4"/>
    <x v="4"/>
    <x v="1"/>
    <s v=""/>
    <n v="-150"/>
    <m/>
    <x v="2"/>
  </r>
  <r>
    <x v="255"/>
    <s v="Cau"/>
    <d v="1899-12-30T16:55:00"/>
    <x v="2"/>
    <n v="0"/>
    <n v="9"/>
    <n v="1400"/>
    <s v="Hcp"/>
    <n v="78"/>
    <n v="130"/>
    <n v="7"/>
    <s v="Hughes"/>
    <s v="M"/>
    <n v="3.1"/>
    <s v="Gavin Bedggood"/>
    <s v="Logan Bates (a3)"/>
    <n v="3"/>
    <n v="8"/>
    <n v="58"/>
    <n v="55"/>
    <m/>
    <n v="1"/>
    <n v="3"/>
    <x v="1"/>
    <n v="4.5999999999999996"/>
    <n v="40"/>
    <n v="13"/>
    <m/>
    <s v="3rd"/>
    <n v="3"/>
    <n v="1.4"/>
    <n v="100"/>
    <s v=""/>
    <n v="-100"/>
    <x v="0"/>
    <s v="G&lt;6-Dist&lt;1700"/>
    <s v="A"/>
    <x v="4"/>
    <x v="4"/>
    <x v="2"/>
    <s v=""/>
    <n v="-100"/>
    <m/>
    <x v="2"/>
  </r>
  <r>
    <x v="256"/>
    <s v="Cau"/>
    <d v="1899-12-30T12:40:00"/>
    <x v="2"/>
    <n v="4"/>
    <n v="2"/>
    <n v="2400"/>
    <s v="Hcp"/>
    <n v="84"/>
    <n v="130"/>
    <n v="6"/>
    <s v="Fernao"/>
    <s v="M"/>
    <n v="3.1"/>
    <s v="Annabel Archibald"/>
    <s v="Jett Stanley"/>
    <m/>
    <n v="8"/>
    <n v="54"/>
    <n v="54"/>
    <m/>
    <n v="2"/>
    <n v="3"/>
    <x v="1"/>
    <n v="3.2"/>
    <n v="45"/>
    <n v="8"/>
    <m/>
    <s v="WON"/>
    <n v="3.3"/>
    <n v="1.4"/>
    <n v="100"/>
    <n v="330"/>
    <n v="230"/>
    <x v="0"/>
    <s v="G&lt;6-Dist&gt;=1700"/>
    <s v="B"/>
    <x v="4"/>
    <x v="4"/>
    <x v="2"/>
    <n v="330"/>
    <n v="230"/>
    <m/>
    <x v="2"/>
  </r>
  <r>
    <x v="256"/>
    <s v="Gosford"/>
    <d v="1899-12-30T13:00:00"/>
    <x v="1"/>
    <n v="0"/>
    <n v="4"/>
    <n v="1600"/>
    <s v="Hcp"/>
    <n v="72"/>
    <n v="160"/>
    <n v="2"/>
    <s v="Enter The Dragon"/>
    <s v="OP"/>
    <n v="7.2"/>
    <s v="Waterhouse/Bott"/>
    <s v="Zac Wadick (a2)"/>
    <n v="2"/>
    <n v="10"/>
    <n v="60"/>
    <n v="58"/>
    <m/>
    <n v="4"/>
    <n v="1"/>
    <x v="1"/>
    <n v="4.3"/>
    <n v="20"/>
    <m/>
    <m/>
    <s v="WON"/>
    <n v="11"/>
    <n v="2.7"/>
    <n v="100"/>
    <n v="1100"/>
    <n v="1000"/>
    <x v="1"/>
    <s v="G&gt;=6-Dist&lt;1700"/>
    <s v="C"/>
    <x v="4"/>
    <x v="4"/>
    <x v="2"/>
    <n v="1100"/>
    <n v="1000"/>
    <m/>
    <x v="5"/>
  </r>
  <r>
    <x v="256"/>
    <s v="Cau"/>
    <d v="1899-12-30T13:50:00"/>
    <x v="2"/>
    <n v="4"/>
    <n v="4"/>
    <n v="1400"/>
    <s v="3yoF70"/>
    <s v="3yo"/>
    <n v="150"/>
    <n v="6"/>
    <s v="Madiyya"/>
    <m/>
    <n v="3"/>
    <s v="Team Hayes"/>
    <s v="Luke Currie"/>
    <m/>
    <n v="3"/>
    <n v="57"/>
    <n v="57"/>
    <m/>
    <m/>
    <m/>
    <x v="1"/>
    <m/>
    <m/>
    <n v="13"/>
    <m/>
    <s v="WON"/>
    <n v="2.1"/>
    <n v="1.3"/>
    <n v="100"/>
    <n v="210"/>
    <n v="110"/>
    <x v="0"/>
    <s v="G&lt;6-Dist&lt;1700"/>
    <s v="A"/>
    <x v="4"/>
    <x v="4"/>
    <x v="2"/>
    <n v="210"/>
    <n v="110"/>
    <m/>
    <x v="4"/>
  </r>
  <r>
    <x v="256"/>
    <s v="Gosford"/>
    <d v="1899-12-30T15:20:00"/>
    <x v="1"/>
    <n v="0"/>
    <n v="8"/>
    <n v="1600"/>
    <s v="Hcp"/>
    <m/>
    <n v="500"/>
    <n v="10"/>
    <s v="Know Thyself"/>
    <s v="MOP"/>
    <n v="2.8"/>
    <s v="Messara/Gavranich"/>
    <s v="Ashley Morgan"/>
    <m/>
    <n v="10"/>
    <n v="53"/>
    <n v="53"/>
    <m/>
    <n v="1"/>
    <n v="1"/>
    <x v="1"/>
    <n v="1.75"/>
    <n v="30"/>
    <m/>
    <m/>
    <s v="WON"/>
    <n v="3"/>
    <n v="1.5"/>
    <n v="100"/>
    <n v="300"/>
    <n v="200"/>
    <x v="1"/>
    <s v="G&gt;=6-Dist&lt;1700"/>
    <s v="C"/>
    <x v="4"/>
    <x v="4"/>
    <x v="1"/>
    <n v="450"/>
    <n v="300"/>
    <m/>
    <x v="2"/>
  </r>
  <r>
    <x v="256"/>
    <s v="Gosford"/>
    <d v="1899-12-30T16:00:00"/>
    <x v="1"/>
    <n v="0"/>
    <n v="9"/>
    <n v="1200"/>
    <s v="Hcp"/>
    <m/>
    <n v="250"/>
    <n v="15"/>
    <s v="Accredited"/>
    <s v="MOP"/>
    <n v="5.5"/>
    <s v="Joseph Pride"/>
    <s v="Alysha Collett"/>
    <m/>
    <n v="4"/>
    <n v="53"/>
    <n v="53"/>
    <m/>
    <n v="4"/>
    <m/>
    <x v="1"/>
    <n v="5.7"/>
    <n v="20"/>
    <m/>
    <m/>
    <m/>
    <n v="6.5"/>
    <m/>
    <n v="100"/>
    <s v=""/>
    <n v="-100"/>
    <x v="1"/>
    <s v="G&gt;=6-Dist&lt;1700"/>
    <s v="C"/>
    <x v="4"/>
    <x v="4"/>
    <x v="2"/>
    <s v=""/>
    <n v="-100"/>
    <m/>
    <x v="5"/>
  </r>
  <r>
    <x v="256"/>
    <s v="Cau"/>
    <d v="1899-12-30T16:15:00"/>
    <x v="2"/>
    <n v="4"/>
    <n v="8"/>
    <n v="1400"/>
    <s v="Hcp"/>
    <n v="100"/>
    <n v="150"/>
    <n v="8"/>
    <s v="War Machine"/>
    <s v="MOP"/>
    <n v="2.4"/>
    <s v="Team Hayes"/>
    <s v="Jamie Mott"/>
    <m/>
    <n v="10"/>
    <n v="58"/>
    <n v="58"/>
    <m/>
    <n v="1"/>
    <n v="1"/>
    <x v="2"/>
    <n v="5.2"/>
    <n v="35"/>
    <n v="11"/>
    <m/>
    <s v="WON"/>
    <n v="2.2999999999999998"/>
    <n v="1.2"/>
    <n v="100"/>
    <n v="229.99999999999997"/>
    <n v="129.99999999999997"/>
    <x v="0"/>
    <s v="G&lt;6-Dist&lt;1700"/>
    <s v="A"/>
    <x v="4"/>
    <x v="4"/>
    <x v="2"/>
    <n v="229.99999999999997"/>
    <n v="129.99999999999997"/>
    <m/>
    <x v="4"/>
  </r>
  <r>
    <x v="256"/>
    <s v="Gosford"/>
    <d v="1899-12-30T16:40:00"/>
    <x v="1"/>
    <n v="0"/>
    <n v="10"/>
    <n v="1200"/>
    <s v="Hcp"/>
    <n v="78"/>
    <n v="160"/>
    <n v="10"/>
    <s v="Raikkonen"/>
    <s v="OP"/>
    <n v="2.7"/>
    <s v="Bjorn Baker"/>
    <s v="Chad Schofield"/>
    <m/>
    <n v="4"/>
    <n v="56.5"/>
    <n v="56.5"/>
    <m/>
    <n v="3"/>
    <n v="3"/>
    <x v="1"/>
    <n v="2.8"/>
    <n v="30"/>
    <m/>
    <m/>
    <s v="WON"/>
    <n v="2.8"/>
    <n v="1.6"/>
    <n v="100"/>
    <n v="280"/>
    <n v="180"/>
    <x v="1"/>
    <s v="G&gt;=6-Dist&lt;1700"/>
    <s v="C"/>
    <x v="4"/>
    <x v="4"/>
    <x v="1"/>
    <n v="420"/>
    <n v="270"/>
    <m/>
    <x v="2"/>
  </r>
  <r>
    <x v="257"/>
    <s v="Scone"/>
    <d v="1899-12-30T12:50:00"/>
    <x v="4"/>
    <n v="0"/>
    <n v="4"/>
    <n v="1300"/>
    <s v="Hcp"/>
    <n v="72"/>
    <n v="160"/>
    <n v="5"/>
    <s v="Oh Diamond Lil"/>
    <s v="OP"/>
    <n v="3"/>
    <s v="David Pfieffer"/>
    <s v="Kerrin McEvoy"/>
    <m/>
    <n v="1"/>
    <n v="59"/>
    <n v="59"/>
    <m/>
    <n v="2"/>
    <n v="5"/>
    <x v="2"/>
    <n v="5.9"/>
    <n v="20"/>
    <m/>
    <m/>
    <s v="WON"/>
    <n v="2.9"/>
    <n v="1.5"/>
    <n v="100"/>
    <n v="290"/>
    <n v="190"/>
    <x v="1"/>
    <s v="G&gt;=6-Dist&lt;1700"/>
    <s v="C"/>
    <x v="4"/>
    <x v="4"/>
    <x v="0"/>
    <n v="580"/>
    <n v="380"/>
    <m/>
    <x v="0"/>
  </r>
  <r>
    <x v="257"/>
    <s v="Scone"/>
    <d v="1899-12-30T14:00:00"/>
    <x v="4"/>
    <n v="0"/>
    <n v="6"/>
    <n v="1100"/>
    <s v="Hcp"/>
    <n v="78"/>
    <n v="160"/>
    <n v="6"/>
    <s v="Zealously"/>
    <s v="OP"/>
    <n v="3.7"/>
    <s v="Peter Snowden"/>
    <s v="Braith Nock (a2)"/>
    <n v="2"/>
    <n v="5"/>
    <n v="59.5"/>
    <n v="57.5"/>
    <m/>
    <n v="1"/>
    <n v="1"/>
    <x v="1"/>
    <n v="2.8"/>
    <n v="40"/>
    <m/>
    <m/>
    <s v="WON"/>
    <n v="3.9"/>
    <n v="1.7"/>
    <n v="100"/>
    <n v="390"/>
    <n v="290"/>
    <x v="1"/>
    <s v="G&gt;=6-Dist&lt;1700"/>
    <s v="C"/>
    <x v="4"/>
    <x v="4"/>
    <x v="1"/>
    <n v="585"/>
    <n v="435"/>
    <m/>
    <x v="1"/>
  </r>
  <r>
    <x v="257"/>
    <s v="Scone"/>
    <d v="1899-12-30T15:10:00"/>
    <x v="4"/>
    <n v="0"/>
    <n v="8"/>
    <n v="1100"/>
    <s v="Hcp"/>
    <m/>
    <n v="200"/>
    <n v="10"/>
    <s v="The Novelist"/>
    <s v="OPL"/>
    <n v="7.3"/>
    <s v="Waterhouse/Bott"/>
    <s v="Winona Costin"/>
    <m/>
    <n v="10"/>
    <n v="53"/>
    <n v="53"/>
    <m/>
    <n v="2"/>
    <n v="4"/>
    <x v="1"/>
    <n v="3.7"/>
    <n v="20"/>
    <m/>
    <m/>
    <s v="2nd"/>
    <n v="14"/>
    <n v="4.0999999999999996"/>
    <n v="100"/>
    <s v=""/>
    <n v="-100"/>
    <x v="1"/>
    <s v="G&gt;=6-Dist&lt;1700"/>
    <s v="C"/>
    <x v="4"/>
    <x v="4"/>
    <x v="2"/>
    <s v=""/>
    <n v="-100"/>
    <m/>
    <x v="5"/>
  </r>
  <r>
    <x v="257"/>
    <s v="Scone"/>
    <d v="1899-12-30T16:30:00"/>
    <x v="4"/>
    <n v="0"/>
    <n v="10"/>
    <n v="1300"/>
    <s v="Hcp"/>
    <m/>
    <n v="200"/>
    <n v="16"/>
    <s v="Gallant Star"/>
    <s v="OP"/>
    <n v="3.9"/>
    <s v="Brett Robb"/>
    <s v="Anna Roper (a0)"/>
    <m/>
    <n v="5"/>
    <n v="53"/>
    <n v="53"/>
    <m/>
    <m/>
    <n v="3"/>
    <x v="1"/>
    <n v="2.2999999999999998"/>
    <n v="30"/>
    <m/>
    <m/>
    <m/>
    <n v="3.7"/>
    <m/>
    <n v="100"/>
    <s v=""/>
    <n v="-100"/>
    <x v="1"/>
    <s v="G&gt;=6-Dist&lt;1700"/>
    <s v="C"/>
    <x v="4"/>
    <x v="4"/>
    <x v="1"/>
    <s v=""/>
    <n v="-150"/>
    <m/>
    <x v="1"/>
  </r>
  <r>
    <x v="258"/>
    <s v="San-H"/>
    <d v="1899-12-30T14:10:00"/>
    <x v="3"/>
    <n v="3"/>
    <n v="5"/>
    <n v="1600"/>
    <s v="Mares"/>
    <n v="78"/>
    <n v="130"/>
    <n v="11"/>
    <s v="Changing Colours"/>
    <s v="MOP"/>
    <n v="2.9"/>
    <s v="Chris Waller"/>
    <s v="Ben Melham"/>
    <m/>
    <n v="9"/>
    <n v="55.5"/>
    <n v="55.5"/>
    <m/>
    <n v="2"/>
    <n v="1"/>
    <x v="2"/>
    <n v="4.8"/>
    <n v="35"/>
    <n v="12"/>
    <m/>
    <s v="2nd"/>
    <n v="2.35"/>
    <n v="1.3"/>
    <n v="100"/>
    <s v=""/>
    <n v="-100"/>
    <x v="0"/>
    <s v="G&lt;6-Dist&lt;1700"/>
    <s v="A"/>
    <x v="4"/>
    <x v="4"/>
    <x v="2"/>
    <s v=""/>
    <n v="-100"/>
    <m/>
    <x v="4"/>
  </r>
  <r>
    <x v="258"/>
    <s v="Randwick"/>
    <d v="1899-12-30T15:45:00"/>
    <x v="6"/>
    <n v="10"/>
    <n v="9"/>
    <n v="1400"/>
    <s v="Hcp"/>
    <n v="78"/>
    <n v="160"/>
    <n v="4"/>
    <s v="Thunderlips"/>
    <s v="LOP"/>
    <n v="4.0999999999999996"/>
    <s v="Bjorn Baker"/>
    <s v="Anna Roper (a2)"/>
    <n v="2"/>
    <n v="1"/>
    <n v="61"/>
    <n v="59"/>
    <m/>
    <n v="4"/>
    <n v="3"/>
    <x v="1"/>
    <n v="3.2"/>
    <n v="20"/>
    <m/>
    <m/>
    <s v="2nd"/>
    <n v="4"/>
    <n v="1.9"/>
    <n v="100"/>
    <s v=""/>
    <n v="-100"/>
    <x v="1"/>
    <s v="G&gt;=6-Dist&lt;1700"/>
    <s v="C"/>
    <x v="4"/>
    <x v="4"/>
    <x v="2"/>
    <s v=""/>
    <n v="-100"/>
    <m/>
    <x v="3"/>
  </r>
  <r>
    <x v="258"/>
    <s v="San-H"/>
    <d v="1899-12-30T16:05:00"/>
    <x v="3"/>
    <n v="3"/>
    <n v="8"/>
    <n v="1400"/>
    <s v="Hcp"/>
    <n v="100"/>
    <n v="150"/>
    <n v="10"/>
    <s v="Accredited"/>
    <s v="OPL"/>
    <n v="4.2"/>
    <s v="Joseph Pride"/>
    <s v="Jamie Melham"/>
    <m/>
    <n v="11"/>
    <n v="55"/>
    <n v="55"/>
    <m/>
    <n v="1"/>
    <n v="3"/>
    <x v="1"/>
    <n v="3.8"/>
    <n v="45"/>
    <n v="12"/>
    <m/>
    <m/>
    <n v="3.6"/>
    <m/>
    <n v="100"/>
    <s v=""/>
    <n v="-100"/>
    <x v="0"/>
    <s v="G&lt;6-Dist&lt;1700"/>
    <s v="A"/>
    <x v="4"/>
    <x v="4"/>
    <x v="1"/>
    <s v=""/>
    <n v="-150"/>
    <m/>
    <x v="8"/>
  </r>
  <r>
    <x v="258"/>
    <s v="Randwick"/>
    <d v="1899-12-30T16:25:00"/>
    <x v="6"/>
    <n v="10"/>
    <n v="10"/>
    <n v="1400"/>
    <s v="Mares"/>
    <n v="78"/>
    <n v="160"/>
    <n v="10"/>
    <s v="She'S Unusual"/>
    <s v="M"/>
    <n v="4.0999999999999996"/>
    <s v="O'Shea &amp; Charlton"/>
    <s v="Zac Lloyd"/>
    <m/>
    <n v="9"/>
    <n v="56.5"/>
    <n v="56.5"/>
    <m/>
    <n v="5"/>
    <n v="3"/>
    <x v="1"/>
    <n v="2.7"/>
    <n v="20"/>
    <m/>
    <m/>
    <s v="3rd"/>
    <n v="4.8"/>
    <n v="1.5"/>
    <n v="100"/>
    <s v=""/>
    <n v="-100"/>
    <x v="1"/>
    <s v="G&gt;=6-Dist&lt;1700"/>
    <s v="C"/>
    <x v="4"/>
    <x v="4"/>
    <x v="2"/>
    <s v=""/>
    <n v="-100"/>
    <m/>
    <x v="2"/>
  </r>
  <r>
    <x v="258"/>
    <s v="San-H"/>
    <d v="1899-12-30T16:35:00"/>
    <x v="3"/>
    <n v="3"/>
    <n v="9"/>
    <n v="1400"/>
    <s v="Hcp"/>
    <n v="84"/>
    <n v="130"/>
    <n v="8"/>
    <s v="Step Aside"/>
    <s v="M"/>
    <n v="6"/>
    <s v="Chris Waller"/>
    <s v="Ben Melham"/>
    <m/>
    <n v="6"/>
    <n v="59.5"/>
    <n v="59.5"/>
    <m/>
    <n v="3"/>
    <n v="5"/>
    <x v="0"/>
    <n v="5.5"/>
    <n v="30"/>
    <n v="15"/>
    <m/>
    <s v="3rd"/>
    <n v="7"/>
    <n v="2.2999999999999998"/>
    <n v="100"/>
    <s v=""/>
    <n v="-100"/>
    <x v="0"/>
    <s v="G&lt;6-Dist&lt;1700"/>
    <s v="A"/>
    <x v="4"/>
    <x v="4"/>
    <x v="2"/>
    <s v=""/>
    <n v="-100"/>
    <m/>
    <x v="4"/>
  </r>
  <r>
    <x v="259"/>
    <s v="ROSEHILL"/>
    <d v="1899-12-30T13:55:00"/>
    <x v="5"/>
    <n v="0"/>
    <n v="6"/>
    <n v="1500"/>
    <s v="Hcp"/>
    <n v="78"/>
    <n v="160"/>
    <n v="4"/>
    <s v="Enter The Dragon"/>
    <s v="OP"/>
    <n v="4.7"/>
    <s v="Waterhouse/Bott"/>
    <s v="Zac Wadick (a2)"/>
    <n v="2"/>
    <n v="4"/>
    <n v="60"/>
    <n v="58"/>
    <m/>
    <n v="1"/>
    <n v="1"/>
    <x v="1"/>
    <n v="2.2999999999999998"/>
    <n v="20"/>
    <m/>
    <m/>
    <m/>
    <n v="4.5999999999999996"/>
    <m/>
    <n v="100"/>
    <s v=""/>
    <n v="-100"/>
    <x v="1"/>
    <s v="G&gt;=6-Dist&lt;1700"/>
    <s v="C"/>
    <x v="4"/>
    <x v="4"/>
    <x v="2"/>
    <s v=""/>
    <n v="-100"/>
    <m/>
    <x v="2"/>
  </r>
  <r>
    <x v="259"/>
    <s v="Cau"/>
    <d v="1899-12-30T14:10:00"/>
    <x v="2"/>
    <n v="8"/>
    <n v="5"/>
    <n v="1600"/>
    <s v="3yoF78"/>
    <s v="3yo"/>
    <n v="150"/>
    <n v="2"/>
    <s v="Madiyya"/>
    <m/>
    <n v="2.1"/>
    <s v="Team Hayes"/>
    <s v="Luke Currie"/>
    <m/>
    <n v="10"/>
    <n v="56.5"/>
    <n v="56.5"/>
    <m/>
    <m/>
    <m/>
    <x v="1"/>
    <m/>
    <m/>
    <n v="10"/>
    <m/>
    <s v="WON"/>
    <n v="1.85"/>
    <n v="1.1000000000000001"/>
    <n v="100"/>
    <n v="185"/>
    <n v="85"/>
    <x v="0"/>
    <s v="G&lt;6-Dist&lt;1700"/>
    <s v="A"/>
    <x v="4"/>
    <x v="4"/>
    <x v="2"/>
    <n v="185"/>
    <n v="85"/>
    <m/>
    <x v="4"/>
  </r>
  <r>
    <x v="259"/>
    <s v="Cau"/>
    <d v="1899-12-30T14:45:00"/>
    <x v="2"/>
    <n v="8"/>
    <n v="6"/>
    <n v="1600"/>
    <s v="Hcp"/>
    <s v="No"/>
    <n v="150"/>
    <n v="3"/>
    <s v="Jimmy The Bear"/>
    <s v="MB"/>
    <n v="5"/>
    <s v="Patrick  Payne"/>
    <s v="Tom Prebble (a2)"/>
    <n v="2"/>
    <n v="6"/>
    <n v="59"/>
    <n v="57"/>
    <m/>
    <n v="2"/>
    <n v="5"/>
    <x v="1"/>
    <n v="4"/>
    <n v="45"/>
    <n v="10"/>
    <m/>
    <s v="WON"/>
    <n v="3.4"/>
    <n v="1.4"/>
    <n v="100"/>
    <n v="340"/>
    <n v="240"/>
    <x v="0"/>
    <s v="G&lt;6-Dist&lt;1700"/>
    <s v="A"/>
    <x v="4"/>
    <x v="4"/>
    <x v="2"/>
    <n v="340"/>
    <n v="240"/>
    <n v="2"/>
    <x v="5"/>
  </r>
  <r>
    <x v="259"/>
    <s v="Cau"/>
    <d v="1899-12-30T14:45:00"/>
    <x v="2"/>
    <n v="8"/>
    <n v="6"/>
    <n v="1600"/>
    <s v="Hcp"/>
    <s v="No"/>
    <n v="150"/>
    <n v="1"/>
    <s v="Oscar'S Fortune"/>
    <s v="L"/>
    <n v="4.5"/>
    <s v="Gavin Bedggood"/>
    <s v="Logan Bates (a3)"/>
    <n v="3"/>
    <n v="2"/>
    <n v="60"/>
    <n v="57"/>
    <m/>
    <n v="3"/>
    <m/>
    <x v="2"/>
    <n v="5"/>
    <n v="35"/>
    <n v="10"/>
    <m/>
    <m/>
    <n v="7.5"/>
    <m/>
    <n v="100"/>
    <s v=""/>
    <n v="-100"/>
    <x v="0"/>
    <s v="G&lt;6-Dist&lt;1700"/>
    <s v="A"/>
    <x v="4"/>
    <x v="4"/>
    <x v="1"/>
    <s v=""/>
    <n v="-150"/>
    <n v="2"/>
    <x v="5"/>
  </r>
  <r>
    <x v="259"/>
    <s v="Cau"/>
    <d v="1899-12-30T16:00:00"/>
    <x v="2"/>
    <n v="8"/>
    <n v="8"/>
    <n v="1100"/>
    <s v="Hcp"/>
    <s v="No"/>
    <n v="175"/>
    <n v="7"/>
    <s v="Niance"/>
    <s v="OPM"/>
    <n v="2.6"/>
    <s v="Grahame Begg"/>
    <s v="Daniel Moor"/>
    <m/>
    <n v="8"/>
    <n v="55.5"/>
    <n v="55.5"/>
    <m/>
    <n v="1"/>
    <n v="3"/>
    <x v="2"/>
    <n v="4.5999999999999996"/>
    <n v="40"/>
    <n v="13"/>
    <m/>
    <s v="WON"/>
    <n v="2.4500000000000002"/>
    <n v="1.4"/>
    <n v="100"/>
    <n v="245.00000000000003"/>
    <n v="145.00000000000003"/>
    <x v="0"/>
    <s v="G&lt;6-Dist&lt;1700"/>
    <s v="A"/>
    <x v="4"/>
    <x v="4"/>
    <x v="0"/>
    <n v="490.00000000000006"/>
    <n v="290.00000000000006"/>
    <m/>
    <x v="0"/>
  </r>
  <r>
    <x v="260"/>
    <s v="Randwick"/>
    <d v="1899-12-30T12:10:00"/>
    <x v="5"/>
    <n v="0"/>
    <n v="3"/>
    <n v="1600"/>
    <s v="Mares"/>
    <n v="78"/>
    <n v="160"/>
    <n v="4"/>
    <s v="Miss Kim Kar"/>
    <s v="OPM"/>
    <n v="2.7"/>
    <s v="Bjorn Baker"/>
    <s v="Dylan Gibbons"/>
    <m/>
    <n v="5"/>
    <n v="57.5"/>
    <n v="57.5"/>
    <m/>
    <m/>
    <n v="4"/>
    <x v="2"/>
    <n v="6.1"/>
    <n v="20"/>
    <m/>
    <m/>
    <m/>
    <n v="2.6"/>
    <m/>
    <n v="100"/>
    <s v=""/>
    <n v="-100"/>
    <x v="1"/>
    <s v="G&gt;=6-Dist&lt;1700"/>
    <s v="C"/>
    <x v="5"/>
    <x v="4"/>
    <x v="2"/>
    <s v=""/>
    <n v="-100"/>
    <m/>
    <x v="4"/>
  </r>
  <r>
    <x v="260"/>
    <s v="Randwick"/>
    <d v="1899-12-30T15:05:00"/>
    <x v="5"/>
    <n v="0"/>
    <n v="8"/>
    <n v="1100"/>
    <s v="Hcp"/>
    <m/>
    <n v="200"/>
    <n v="4"/>
    <s v="In Flight"/>
    <s v="M"/>
    <n v="3.1"/>
    <s v="Joseph Pride"/>
    <s v="Jay Ford"/>
    <m/>
    <n v="6"/>
    <n v="55"/>
    <n v="55"/>
    <m/>
    <n v="4"/>
    <n v="5"/>
    <x v="2"/>
    <n v="4.5999999999999996"/>
    <n v="20"/>
    <m/>
    <m/>
    <s v="WON"/>
    <n v="2.6"/>
    <n v="1.4"/>
    <n v="100"/>
    <n v="260"/>
    <n v="160"/>
    <x v="1"/>
    <s v="G&gt;=6-Dist&lt;1700"/>
    <s v="C"/>
    <x v="5"/>
    <x v="4"/>
    <x v="3"/>
    <n v="312"/>
    <n v="192"/>
    <m/>
    <x v="2"/>
  </r>
  <r>
    <x v="260"/>
    <s v="Flem"/>
    <d v="1899-12-30T15:20:00"/>
    <x v="3"/>
    <n v="8"/>
    <n v="7"/>
    <n v="2000"/>
    <s v="Hcp"/>
    <n v="100"/>
    <n v="150"/>
    <n v="13"/>
    <s v="Liberami"/>
    <s v="BM"/>
    <n v="3.6"/>
    <s v="Robbie Griffiths"/>
    <s v="Jye McNeil"/>
    <m/>
    <n v="11"/>
    <n v="53"/>
    <n v="53"/>
    <m/>
    <n v="1"/>
    <n v="1"/>
    <x v="1"/>
    <n v="4.2"/>
    <n v="45"/>
    <n v="15"/>
    <m/>
    <s v="2nd"/>
    <n v="3.1"/>
    <n v="1.5"/>
    <n v="100"/>
    <s v=""/>
    <n v="-100"/>
    <x v="0"/>
    <s v="G&lt;6-Dist&gt;=1700"/>
    <s v="B"/>
    <x v="5"/>
    <x v="4"/>
    <x v="1"/>
    <s v=""/>
    <n v="-150"/>
    <m/>
    <x v="8"/>
  </r>
  <r>
    <x v="260"/>
    <s v="Randwick"/>
    <d v="1899-12-30T16:20:00"/>
    <x v="5"/>
    <n v="0"/>
    <n v="10"/>
    <n v="1000"/>
    <s v="Hcp"/>
    <n v="78"/>
    <n v="160"/>
    <n v="4"/>
    <s v="Storm The Ramparts"/>
    <s v="OP"/>
    <n v="3.2"/>
    <s v="Joseph Pride"/>
    <s v="Adam Hyeronimus"/>
    <m/>
    <n v="1"/>
    <n v="58.5"/>
    <n v="58.5"/>
    <m/>
    <n v="1"/>
    <n v="1"/>
    <x v="1"/>
    <n v="2.8"/>
    <n v="30"/>
    <m/>
    <m/>
    <s v="WON"/>
    <n v="3.7"/>
    <n v="1.6"/>
    <n v="100"/>
    <n v="370"/>
    <n v="270"/>
    <x v="1"/>
    <s v="G&gt;=6-Dist&lt;1700"/>
    <s v="C"/>
    <x v="5"/>
    <x v="4"/>
    <x v="1"/>
    <n v="555"/>
    <n v="405"/>
    <m/>
    <x v="1"/>
  </r>
  <r>
    <x v="261"/>
    <s v="ROSEHILL"/>
    <d v="1899-12-30T14:30:00"/>
    <x v="4"/>
    <n v="3"/>
    <n v="7"/>
    <n v="1300"/>
    <s v="Hcp"/>
    <n v="78"/>
    <n v="160"/>
    <n v="11"/>
    <s v="Snack Bar"/>
    <s v="OP"/>
    <n v="3.2"/>
    <s v="James Cummings"/>
    <s v="Braith Nock (a2)"/>
    <n v="2"/>
    <n v="4"/>
    <n v="56.5"/>
    <n v="54.5"/>
    <m/>
    <m/>
    <n v="3"/>
    <x v="1"/>
    <n v="4.0999999999999996"/>
    <n v="20"/>
    <m/>
    <m/>
    <s v="2nd"/>
    <n v="3.6"/>
    <n v="1.2"/>
    <n v="100"/>
    <s v=""/>
    <n v="-100"/>
    <x v="1"/>
    <s v="G&gt;=6-Dist&lt;1700"/>
    <s v="C"/>
    <x v="5"/>
    <x v="4"/>
    <x v="1"/>
    <s v=""/>
    <n v="-150"/>
    <m/>
    <x v="1"/>
  </r>
  <r>
    <x v="261"/>
    <s v="San-H"/>
    <d v="1899-12-30T15:25:00"/>
    <x v="3"/>
    <n v="6"/>
    <n v="7"/>
    <n v="1800"/>
    <s v="Hcp"/>
    <s v="No"/>
    <n v="150"/>
    <n v="10"/>
    <s v="Sayedaty Sadaty"/>
    <s v="M"/>
    <n v="5.2"/>
    <s v="Ciaron Maher"/>
    <s v="Logan Bates (a3)"/>
    <n v="3"/>
    <n v="13"/>
    <n v="54"/>
    <n v="51"/>
    <m/>
    <n v="4"/>
    <m/>
    <x v="0"/>
    <n v="5.6"/>
    <n v="30"/>
    <n v="13"/>
    <m/>
    <s v="3rd"/>
    <n v="5"/>
    <n v="2.2000000000000002"/>
    <n v="100"/>
    <s v=""/>
    <n v="-100"/>
    <x v="0"/>
    <s v="G&lt;6-Dist&gt;=1700"/>
    <s v="B"/>
    <x v="5"/>
    <x v="4"/>
    <x v="2"/>
    <s v=""/>
    <n v="-100"/>
    <m/>
    <x v="4"/>
  </r>
  <r>
    <x v="261"/>
    <s v="San-H"/>
    <d v="1899-12-30T16:35:00"/>
    <x v="3"/>
    <n v="6"/>
    <n v="9"/>
    <n v="1400"/>
    <s v="Hcp"/>
    <s v="No"/>
    <n v="150"/>
    <n v="15"/>
    <s v="The Open"/>
    <s v="MOP"/>
    <n v="5"/>
    <s v="Patrick  Payne"/>
    <s v="Dean Yendall"/>
    <m/>
    <n v="5"/>
    <n v="54"/>
    <n v="54"/>
    <m/>
    <n v="2"/>
    <n v="5"/>
    <x v="2"/>
    <n v="4.8"/>
    <n v="35"/>
    <n v="13"/>
    <m/>
    <m/>
    <n v="4.2"/>
    <m/>
    <n v="100"/>
    <s v=""/>
    <n v="-100"/>
    <x v="0"/>
    <s v="G&lt;6-Dist&lt;1700"/>
    <s v="A"/>
    <x v="5"/>
    <x v="4"/>
    <x v="2"/>
    <s v=""/>
    <n v="-100"/>
    <m/>
    <x v="4"/>
  </r>
  <r>
    <x v="262"/>
    <s v="Flem"/>
    <d v="1899-12-30T13:00:00"/>
    <x v="2"/>
    <n v="11"/>
    <n v="3"/>
    <n v="1100"/>
    <s v="Hcp"/>
    <s v="No"/>
    <n v="150"/>
    <n v="4"/>
    <s v="Marble Nine"/>
    <s v="OP"/>
    <n v="6"/>
    <s v="Corstens Larkin"/>
    <s v="Liam Riordan"/>
    <m/>
    <n v="4"/>
    <n v="55"/>
    <n v="55"/>
    <m/>
    <n v="2"/>
    <m/>
    <x v="1"/>
    <n v="4.4000000000000004"/>
    <n v="40"/>
    <n v="8"/>
    <m/>
    <s v="WON"/>
    <n v="8"/>
    <n v="2.2000000000000002"/>
    <n v="100"/>
    <n v="800"/>
    <n v="700"/>
    <x v="0"/>
    <s v="G&lt;6-Dist&lt;1700"/>
    <s v="A"/>
    <x v="5"/>
    <x v="4"/>
    <x v="2"/>
    <n v="800"/>
    <n v="700"/>
    <n v="2"/>
    <x v="5"/>
  </r>
  <r>
    <x v="262"/>
    <s v="Flem"/>
    <d v="1899-12-30T13:00:00"/>
    <x v="2"/>
    <n v="11"/>
    <n v="3"/>
    <n v="1100"/>
    <s v="Hcp"/>
    <s v="No"/>
    <n v="150"/>
    <n v="5"/>
    <s v="Cleo Cat"/>
    <s v="OPL"/>
    <n v="2.2000000000000002"/>
    <s v="Tom Dabernig"/>
    <s v="Craig Williams"/>
    <m/>
    <n v="2"/>
    <n v="54"/>
    <n v="54"/>
    <m/>
    <n v="1"/>
    <m/>
    <x v="2"/>
    <n v="4.8"/>
    <n v="35"/>
    <n v="8"/>
    <m/>
    <s v="2nd"/>
    <n v="2.25"/>
    <n v="1.2"/>
    <n v="100"/>
    <s v=""/>
    <n v="-100"/>
    <x v="0"/>
    <s v="G&lt;6-Dist&lt;1700"/>
    <s v="A"/>
    <x v="5"/>
    <x v="4"/>
    <x v="1"/>
    <s v=""/>
    <n v="-150"/>
    <n v="2"/>
    <x v="7"/>
  </r>
  <r>
    <x v="262"/>
    <s v="Flem"/>
    <d v="1899-12-30T14:45:00"/>
    <x v="2"/>
    <n v="11"/>
    <n v="6"/>
    <n v="2540"/>
    <s v="Hcp"/>
    <s v="No"/>
    <n v="150"/>
    <n v="5"/>
    <s v="Bold Soul"/>
    <s v="M"/>
    <n v="5"/>
    <s v="Patrick  Payne"/>
    <s v="Tom Prebble (a0)"/>
    <m/>
    <n v="11"/>
    <n v="54"/>
    <n v="54"/>
    <m/>
    <n v="4"/>
    <n v="2"/>
    <x v="1"/>
    <n v="5"/>
    <n v="35"/>
    <n v="12"/>
    <m/>
    <s v="WON"/>
    <n v="5"/>
    <n v="2.6"/>
    <n v="100"/>
    <n v="500"/>
    <n v="400"/>
    <x v="0"/>
    <s v="G&lt;6-Dist&gt;=1700"/>
    <s v="B"/>
    <x v="5"/>
    <x v="4"/>
    <x v="2"/>
    <n v="500"/>
    <n v="400"/>
    <m/>
    <x v="5"/>
  </r>
  <r>
    <x v="262"/>
    <s v="Randwick"/>
    <d v="1899-12-30T15:05:00"/>
    <x v="3"/>
    <n v="3"/>
    <n v="8"/>
    <n v="1400"/>
    <s v="Hcp"/>
    <n v="78"/>
    <n v="160"/>
    <n v="6"/>
    <s v="Oh Diamond Lil"/>
    <s v="MOP"/>
    <n v="5"/>
    <s v="David Pfieffer"/>
    <s v="Kerrin McEvoy"/>
    <m/>
    <n v="10"/>
    <n v="59"/>
    <n v="59"/>
    <m/>
    <n v="2"/>
    <n v="3"/>
    <x v="2"/>
    <n v="8.6999999999999993"/>
    <n v="20"/>
    <m/>
    <m/>
    <s v="2nd"/>
    <n v="4.8"/>
    <n v="1.8"/>
    <n v="100"/>
    <s v=""/>
    <n v="-100"/>
    <x v="1"/>
    <s v="G&lt;6-Dist&lt;1700"/>
    <s v="A"/>
    <x v="5"/>
    <x v="4"/>
    <x v="2"/>
    <s v=""/>
    <n v="-100"/>
    <m/>
    <x v="4"/>
  </r>
  <r>
    <x v="262"/>
    <s v="Flem"/>
    <d v="1899-12-30T15:25:00"/>
    <x v="2"/>
    <n v="11"/>
    <n v="7"/>
    <n v="1420"/>
    <s v="Mares"/>
    <n v="90"/>
    <n v="150"/>
    <n v="6"/>
    <s v="Splash Back"/>
    <s v="MB"/>
    <n v="1.9"/>
    <s v="Grahame Begg"/>
    <s v="Tom Prebble (a2)"/>
    <n v="2"/>
    <n v="4"/>
    <n v="55.5"/>
    <n v="53.5"/>
    <m/>
    <n v="1"/>
    <m/>
    <x v="1"/>
    <n v="2.2000000000000002"/>
    <n v="50"/>
    <n v="12"/>
    <m/>
    <s v="WON"/>
    <n v="1.9"/>
    <n v="1.1000000000000001"/>
    <n v="100"/>
    <n v="190"/>
    <n v="90"/>
    <x v="0"/>
    <s v="G&lt;6-Dist&lt;1700"/>
    <s v="A"/>
    <x v="5"/>
    <x v="4"/>
    <x v="2"/>
    <n v="190"/>
    <n v="90"/>
    <m/>
    <x v="4"/>
  </r>
  <r>
    <x v="262"/>
    <s v="Randwick"/>
    <d v="1899-12-30T15:45:00"/>
    <x v="3"/>
    <n v="3"/>
    <n v="9"/>
    <n v="1400"/>
    <s v="Hcp"/>
    <m/>
    <n v="200"/>
    <n v="13"/>
    <s v="Headley Grange"/>
    <s v="M"/>
    <n v="2.8"/>
    <s v="Joseph Pride"/>
    <s v="Jason Collett"/>
    <m/>
    <n v="3"/>
    <n v="54"/>
    <n v="54"/>
    <m/>
    <n v="1"/>
    <m/>
    <x v="1"/>
    <n v="4.7"/>
    <n v="20"/>
    <m/>
    <m/>
    <s v="WON"/>
    <n v="2.8"/>
    <n v="1.3"/>
    <n v="100"/>
    <n v="280"/>
    <n v="180"/>
    <x v="1"/>
    <s v="G&lt;6-Dist&lt;1700"/>
    <s v="A"/>
    <x v="5"/>
    <x v="4"/>
    <x v="3"/>
    <n v="336"/>
    <n v="216"/>
    <m/>
    <x v="4"/>
  </r>
  <r>
    <x v="262"/>
    <s v="Flem"/>
    <d v="1899-12-30T16:00:00"/>
    <x v="2"/>
    <n v="11"/>
    <n v="8"/>
    <n v="1620"/>
    <s v="Hcp"/>
    <s v="No"/>
    <n v="150"/>
    <n v="3"/>
    <s v="Jimmy The Bear"/>
    <s v="OPM"/>
    <n v="3.4"/>
    <s v="Patrick  Payne"/>
    <s v="Tom Prebble (a2)"/>
    <n v="2"/>
    <n v="2"/>
    <n v="59.5"/>
    <n v="57.5"/>
    <m/>
    <n v="2"/>
    <n v="4"/>
    <x v="2"/>
    <n v="5.5"/>
    <n v="30"/>
    <n v="12"/>
    <m/>
    <s v="WON"/>
    <n v="2.9"/>
    <n v="1.3"/>
    <n v="100"/>
    <n v="290"/>
    <n v="190"/>
    <x v="0"/>
    <s v="G&lt;6-Dist&lt;1700"/>
    <s v="A"/>
    <x v="5"/>
    <x v="4"/>
    <x v="4"/>
    <n v="406"/>
    <n v="266"/>
    <n v="2"/>
    <x v="2"/>
  </r>
  <r>
    <x v="262"/>
    <s v="Flem"/>
    <d v="1899-12-30T16:00:00"/>
    <x v="2"/>
    <n v="11"/>
    <n v="8"/>
    <n v="1620"/>
    <s v="Hcp"/>
    <s v="No"/>
    <n v="150"/>
    <n v="5"/>
    <s v="Holymanz"/>
    <s v="OPM"/>
    <n v="5.5"/>
    <s v="Ciaron Maher"/>
    <s v="Craig Williams"/>
    <m/>
    <n v="8"/>
    <n v="58.5"/>
    <n v="58.5"/>
    <m/>
    <n v="4"/>
    <n v="2"/>
    <x v="0"/>
    <n v="5.7"/>
    <n v="30"/>
    <n v="12"/>
    <m/>
    <s v="3rd"/>
    <n v="6.5"/>
    <n v="2.1"/>
    <n v="100"/>
    <s v=""/>
    <n v="-100"/>
    <x v="0"/>
    <s v="G&lt;6-Dist&lt;1700"/>
    <s v="A"/>
    <x v="5"/>
    <x v="4"/>
    <x v="2"/>
    <s v=""/>
    <n v="-100"/>
    <n v="2"/>
    <x v="6"/>
  </r>
  <r>
    <x v="263"/>
    <s v="Cau"/>
    <d v="1899-12-30T14:55:00"/>
    <x v="3"/>
    <n v="12"/>
    <n v="6"/>
    <n v="1100"/>
    <s v="Hcp"/>
    <n v="84"/>
    <n v="130"/>
    <n v="3"/>
    <s v="The Black Cloud"/>
    <s v="OP"/>
    <n v="3.6"/>
    <s v="Joseph Pride"/>
    <s v="Tom Prebble (a2)"/>
    <n v="2"/>
    <n v="8"/>
    <n v="60"/>
    <n v="58"/>
    <m/>
    <n v="1"/>
    <n v="1"/>
    <x v="1"/>
    <n v="4.8"/>
    <n v="35"/>
    <n v="12"/>
    <m/>
    <s v="2nd"/>
    <n v="3.1"/>
    <n v="1.5"/>
    <n v="100"/>
    <s v=""/>
    <n v="-100"/>
    <x v="0"/>
    <s v="G&lt;6-Dist&lt;1700"/>
    <s v="A"/>
    <x v="5"/>
    <x v="4"/>
    <x v="1"/>
    <s v=""/>
    <n v="-150"/>
    <m/>
    <x v="8"/>
  </r>
  <r>
    <x v="263"/>
    <s v="Cau"/>
    <d v="1899-12-30T16:05:00"/>
    <x v="3"/>
    <n v="12"/>
    <n v="8"/>
    <n v="2000"/>
    <s v="Hcp"/>
    <s v="No"/>
    <n v="150"/>
    <n v="4"/>
    <s v="Earlswood"/>
    <s v="MOP"/>
    <n v="5.6"/>
    <s v="Gavin Bedggood"/>
    <s v="John Allen"/>
    <m/>
    <n v="10"/>
    <n v="57"/>
    <n v="57"/>
    <m/>
    <n v="1"/>
    <m/>
    <x v="0"/>
    <n v="5.5"/>
    <n v="30"/>
    <n v="13"/>
    <m/>
    <s v="2nd"/>
    <n v="4.2"/>
    <n v="1.8"/>
    <n v="100"/>
    <s v=""/>
    <n v="-100"/>
    <x v="0"/>
    <s v="G&lt;6-Dist&gt;=1700"/>
    <s v="B"/>
    <x v="5"/>
    <x v="4"/>
    <x v="2"/>
    <s v=""/>
    <n v="-100"/>
    <m/>
    <x v="4"/>
  </r>
  <r>
    <x v="263"/>
    <s v="ROSEHILL"/>
    <d v="1899-12-30T16:30:00"/>
    <x v="3"/>
    <n v="6"/>
    <n v="10"/>
    <n v="1200"/>
    <s v="Hcp"/>
    <n v="78"/>
    <n v="160"/>
    <n v="12"/>
    <s v="Snack Bar"/>
    <s v="OPM"/>
    <n v="3.6"/>
    <s v="James Cummings"/>
    <s v="Joshua Parr"/>
    <m/>
    <n v="5"/>
    <n v="56.5"/>
    <n v="56.5"/>
    <m/>
    <n v="5"/>
    <n v="4"/>
    <x v="1"/>
    <n v="3.7"/>
    <n v="20"/>
    <m/>
    <m/>
    <s v="3rd"/>
    <n v="6"/>
    <n v="1.6"/>
    <n v="100"/>
    <s v=""/>
    <n v="-100"/>
    <x v="1"/>
    <s v="G&lt;6-Dist&lt;1700"/>
    <s v="A"/>
    <x v="5"/>
    <x v="4"/>
    <x v="1"/>
    <s v=""/>
    <n v="-150"/>
    <m/>
    <x v="8"/>
  </r>
  <r>
    <x v="264"/>
    <s v="ROSEHILL"/>
    <d v="1899-12-30T14:00:00"/>
    <x v="5"/>
    <n v="8"/>
    <n v="6"/>
    <n v="1100"/>
    <s v="Mares"/>
    <n v="78"/>
    <n v="160"/>
    <n v="1"/>
    <s v="Hi Dubai"/>
    <s v="OPL"/>
    <n v="3.4"/>
    <s v="Ciaron Maher"/>
    <s v="Braith Nock (a2)"/>
    <n v="2"/>
    <n v="3"/>
    <n v="61"/>
    <n v="59"/>
    <m/>
    <n v="2"/>
    <n v="1"/>
    <x v="1"/>
    <n v="3.9"/>
    <n v="20"/>
    <m/>
    <m/>
    <s v="WON"/>
    <n v="3.6"/>
    <n v="1.4"/>
    <n v="100"/>
    <n v="360"/>
    <n v="260"/>
    <x v="1"/>
    <s v="G&gt;=6-Dist&lt;1700"/>
    <s v="C"/>
    <x v="6"/>
    <x v="4"/>
    <x v="1"/>
    <n v="540"/>
    <n v="390"/>
    <m/>
    <x v="1"/>
  </r>
  <r>
    <x v="264"/>
    <s v="Flem"/>
    <d v="1899-12-30T14:15:00"/>
    <x v="3"/>
    <n v="0"/>
    <n v="5"/>
    <n v="2600"/>
    <s v="Hcp"/>
    <s v="No"/>
    <n v="150"/>
    <n v="8"/>
    <s v="Goldenstatewarrior"/>
    <s v="MOP"/>
    <n v="4.5"/>
    <s v="Ciaron Maher"/>
    <s v="Declan Bates"/>
    <m/>
    <n v="10"/>
    <n v="54"/>
    <n v="54"/>
    <m/>
    <n v="2"/>
    <m/>
    <x v="1"/>
    <n v="4"/>
    <n v="40"/>
    <n v="10"/>
    <m/>
    <s v="WON"/>
    <n v="4.4000000000000004"/>
    <n v="1.5"/>
    <n v="100"/>
    <n v="440.00000000000006"/>
    <n v="340.00000000000006"/>
    <x v="0"/>
    <s v="G&lt;6-Dist&gt;=1700"/>
    <s v="B"/>
    <x v="6"/>
    <x v="4"/>
    <x v="4"/>
    <n v="616"/>
    <n v="476"/>
    <n v="2"/>
    <x v="2"/>
  </r>
  <r>
    <x v="264"/>
    <s v="Flem"/>
    <d v="1899-12-30T14:15:00"/>
    <x v="3"/>
    <n v="0"/>
    <n v="5"/>
    <n v="2600"/>
    <s v="Hcp"/>
    <s v="No"/>
    <n v="150"/>
    <n v="4"/>
    <s v="Bold Soul"/>
    <s v="M"/>
    <n v="4"/>
    <s v="Patrick  Payne"/>
    <s v="Jake Noonan"/>
    <m/>
    <n v="6"/>
    <n v="57"/>
    <n v="57"/>
    <m/>
    <n v="1"/>
    <n v="2"/>
    <x v="2"/>
    <n v="4.8"/>
    <n v="35"/>
    <n v="10"/>
    <m/>
    <s v="2nd"/>
    <n v="4.2"/>
    <n v="1.6"/>
    <n v="100"/>
    <s v=""/>
    <n v="-100"/>
    <x v="0"/>
    <s v="G&lt;6-Dist&gt;=1700"/>
    <s v="B"/>
    <x v="6"/>
    <x v="4"/>
    <x v="2"/>
    <s v=""/>
    <n v="-100"/>
    <n v="2"/>
    <x v="4"/>
  </r>
  <r>
    <x v="264"/>
    <s v="Flem"/>
    <d v="1899-12-30T16:10:00"/>
    <x v="3"/>
    <n v="0"/>
    <n v="8"/>
    <n v="1600"/>
    <s v="Hcp"/>
    <s v="No"/>
    <n v="200"/>
    <n v="3"/>
    <s v="Jimmy The Bear"/>
    <s v="M"/>
    <n v="5.5"/>
    <s v="Patrick  Payne"/>
    <s v="Billy Egan"/>
    <m/>
    <n v="13"/>
    <n v="59"/>
    <n v="59"/>
    <m/>
    <n v="2"/>
    <n v="4"/>
    <x v="2"/>
    <n v="4.8"/>
    <n v="35"/>
    <n v="14"/>
    <m/>
    <s v="WON"/>
    <n v="5"/>
    <n v="1.9"/>
    <n v="100"/>
    <n v="500"/>
    <n v="400"/>
    <x v="0"/>
    <s v="G&lt;6-Dist&lt;1700"/>
    <s v="A"/>
    <x v="6"/>
    <x v="4"/>
    <x v="2"/>
    <n v="500"/>
    <n v="400"/>
    <m/>
    <x v="4"/>
  </r>
  <r>
    <x v="264"/>
    <s v="Flem"/>
    <d v="1899-12-30T16:40:00"/>
    <x v="3"/>
    <n v="0"/>
    <n v="9"/>
    <n v="1400"/>
    <s v="Mares"/>
    <s v="No"/>
    <n v="150"/>
    <n v="3"/>
    <s v="Mollynickers"/>
    <s v="MB"/>
    <n v="6.5"/>
    <s v="Peter G Moody "/>
    <s v="Luke Cartwright (a0)"/>
    <m/>
    <n v="3"/>
    <n v="54"/>
    <n v="54"/>
    <m/>
    <n v="1"/>
    <n v="4"/>
    <x v="1"/>
    <n v="4.4000000000000004"/>
    <n v="40"/>
    <n v="11"/>
    <m/>
    <m/>
    <n v="6"/>
    <m/>
    <n v="100"/>
    <s v=""/>
    <n v="-100"/>
    <x v="0"/>
    <s v="G&lt;6-Dist&lt;1700"/>
    <s v="A"/>
    <x v="6"/>
    <x v="4"/>
    <x v="4"/>
    <s v=""/>
    <n v="-140"/>
    <n v="2"/>
    <x v="5"/>
  </r>
  <r>
    <x v="264"/>
    <s v="Flem"/>
    <d v="1899-12-30T16:40:00"/>
    <x v="3"/>
    <n v="0"/>
    <n v="9"/>
    <n v="1400"/>
    <s v="Mares"/>
    <s v="No"/>
    <n v="150"/>
    <n v="5"/>
    <s v="Stylish"/>
    <s v="BM"/>
    <n v="3.4"/>
    <s v="Team Hayes"/>
    <s v="Declan Bates"/>
    <m/>
    <n v="5"/>
    <n v="54"/>
    <n v="54"/>
    <m/>
    <n v="2"/>
    <m/>
    <x v="2"/>
    <n v="4.8"/>
    <n v="35"/>
    <n v="11"/>
    <m/>
    <s v="3rd"/>
    <n v="3.1"/>
    <n v="1.8"/>
    <n v="100"/>
    <s v=""/>
    <n v="-100"/>
    <x v="0"/>
    <s v="G&lt;6-Dist&lt;1700"/>
    <s v="A"/>
    <x v="6"/>
    <x v="4"/>
    <x v="1"/>
    <s v=""/>
    <n v="-150"/>
    <n v="2"/>
    <x v="8"/>
  </r>
  <r>
    <x v="265"/>
    <s v="Randwick"/>
    <d v="1899-12-30T12:20:00"/>
    <x v="3"/>
    <n v="6"/>
    <n v="3"/>
    <n v="1600"/>
    <s v="Hcp"/>
    <n v="72"/>
    <n v="120"/>
    <n v="10"/>
    <s v="Callistemon"/>
    <s v="M"/>
    <n v="2.5"/>
    <s v="Kerry Parker"/>
    <s v="Jason Collett"/>
    <m/>
    <n v="4"/>
    <n v="56"/>
    <n v="56"/>
    <m/>
    <n v="1"/>
    <n v="4"/>
    <x v="1"/>
    <n v="3.4"/>
    <n v="20"/>
    <m/>
    <m/>
    <m/>
    <n v="2.6"/>
    <m/>
    <n v="100"/>
    <s v=""/>
    <n v="-100"/>
    <x v="1"/>
    <s v="G&lt;6-Dist&lt;1700"/>
    <s v="A"/>
    <x v="6"/>
    <x v="4"/>
    <x v="2"/>
    <s v=""/>
    <n v="-100"/>
    <m/>
    <x v="4"/>
  </r>
  <r>
    <x v="265"/>
    <s v="Randwick"/>
    <d v="1899-12-30T13:30:00"/>
    <x v="3"/>
    <n v="6"/>
    <n v="5"/>
    <n v="1800"/>
    <s v="Hcp"/>
    <n v="78"/>
    <n v="160"/>
    <n v="2"/>
    <s v="Piggyback"/>
    <s v="M"/>
    <n v="3.2"/>
    <s v="Ciaron Maher"/>
    <s v="Braith Nock (a2)"/>
    <n v="2"/>
    <n v="8"/>
    <n v="57.5"/>
    <n v="55.5"/>
    <m/>
    <n v="2"/>
    <n v="4"/>
    <x v="2"/>
    <n v="4.7"/>
    <n v="20"/>
    <m/>
    <m/>
    <m/>
    <n v="3.6"/>
    <m/>
    <n v="100"/>
    <s v=""/>
    <n v="-100"/>
    <x v="1"/>
    <s v="G&lt;6-Dist&gt;=1700"/>
    <s v="B"/>
    <x v="6"/>
    <x v="4"/>
    <x v="2"/>
    <s v=""/>
    <n v="-100"/>
    <m/>
    <x v="2"/>
  </r>
  <r>
    <x v="265"/>
    <s v="Randwick"/>
    <d v="1899-12-30T14:05:00"/>
    <x v="3"/>
    <n v="6"/>
    <n v="6"/>
    <n v="1800"/>
    <s v="Hcp"/>
    <n v="88"/>
    <n v="160"/>
    <n v="4"/>
    <s v="Zaphod"/>
    <s v="OP"/>
    <n v="3.2"/>
    <s v="Kris Lees"/>
    <s v="Joshua Parr"/>
    <m/>
    <n v="5"/>
    <n v="57.5"/>
    <n v="57.5"/>
    <m/>
    <n v="3"/>
    <n v="1"/>
    <x v="1"/>
    <n v="3.6"/>
    <n v="20"/>
    <m/>
    <m/>
    <s v="3rd"/>
    <n v="3.6"/>
    <n v="1.5"/>
    <n v="100"/>
    <s v=""/>
    <n v="-100"/>
    <x v="1"/>
    <s v="G&lt;6-Dist&gt;=1700"/>
    <s v="B"/>
    <x v="6"/>
    <x v="4"/>
    <x v="2"/>
    <s v=""/>
    <n v="-100"/>
    <m/>
    <x v="4"/>
  </r>
  <r>
    <x v="265"/>
    <s v="Cau"/>
    <d v="1899-12-30T15:40:00"/>
    <x v="4"/>
    <n v="0"/>
    <n v="7"/>
    <n v="1400"/>
    <s v="Hcp"/>
    <n v="100"/>
    <n v="150"/>
    <n v="1"/>
    <s v="Lim'S Saltoro"/>
    <s v="OPL"/>
    <n v="6.5"/>
    <s v="Dan Meagher"/>
    <s v="Jason Maskiell"/>
    <m/>
    <n v="10"/>
    <n v="60"/>
    <n v="60"/>
    <m/>
    <n v="3"/>
    <n v="4"/>
    <x v="2"/>
    <n v="5"/>
    <n v="35"/>
    <n v="12"/>
    <m/>
    <m/>
    <n v="7"/>
    <m/>
    <n v="100"/>
    <s v=""/>
    <n v="-100"/>
    <x v="0"/>
    <s v="G&gt;=6-Dist&lt;1700"/>
    <s v="C"/>
    <x v="6"/>
    <x v="4"/>
    <x v="2"/>
    <s v=""/>
    <n v="-100"/>
    <n v="2"/>
    <x v="6"/>
  </r>
  <r>
    <x v="265"/>
    <s v="Cau"/>
    <d v="1899-12-30T15:40:00"/>
    <x v="4"/>
    <n v="0"/>
    <n v="7"/>
    <n v="1400"/>
    <s v="Hcp"/>
    <n v="100"/>
    <n v="150"/>
    <n v="9"/>
    <s v="The Open"/>
    <s v="M"/>
    <n v="5.2"/>
    <s v="Patrick  Payne"/>
    <s v="Craig Williams"/>
    <m/>
    <n v="7"/>
    <n v="56"/>
    <n v="56"/>
    <m/>
    <n v="2"/>
    <m/>
    <x v="0"/>
    <n v="5.2"/>
    <n v="35"/>
    <n v="12"/>
    <m/>
    <m/>
    <n v="5.5"/>
    <m/>
    <n v="100"/>
    <s v=""/>
    <n v="-100"/>
    <x v="0"/>
    <s v="G&gt;=6-Dist&lt;1700"/>
    <s v="C"/>
    <x v="6"/>
    <x v="4"/>
    <x v="2"/>
    <s v=""/>
    <n v="-100"/>
    <n v="2"/>
    <x v="6"/>
  </r>
  <r>
    <x v="265"/>
    <s v="Randwick"/>
    <d v="1899-12-30T16:35:00"/>
    <x v="3"/>
    <n v="6"/>
    <n v="10"/>
    <n v="1400"/>
    <s v="Mares"/>
    <n v="78"/>
    <n v="160"/>
    <n v="5"/>
    <s v="Changing Colours"/>
    <s v="M"/>
    <n v="2.8"/>
    <s v="Chris Waller"/>
    <s v="Jason Collett"/>
    <m/>
    <n v="4"/>
    <n v="58.5"/>
    <n v="58.5"/>
    <m/>
    <n v="2"/>
    <n v="3"/>
    <x v="1"/>
    <n v="3.1"/>
    <n v="30"/>
    <m/>
    <m/>
    <m/>
    <n v="3.1"/>
    <m/>
    <n v="100"/>
    <s v=""/>
    <n v="-100"/>
    <x v="1"/>
    <s v="G&lt;6-Dist&lt;1700"/>
    <s v="A"/>
    <x v="6"/>
    <x v="4"/>
    <x v="1"/>
    <s v=""/>
    <n v="-150"/>
    <m/>
    <x v="8"/>
  </r>
  <r>
    <x v="266"/>
    <s v="ROSEHILL"/>
    <d v="1899-12-30T11:50:00"/>
    <x v="3"/>
    <n v="0"/>
    <n v="2"/>
    <n v="1300"/>
    <s v="Hcp"/>
    <n v="72"/>
    <n v="120"/>
    <n v="6"/>
    <s v="Harry'S Bar"/>
    <s v="OP"/>
    <n v="3.1"/>
    <s v="Paul Murray"/>
    <s v="Jean Van Overmeire"/>
    <m/>
    <n v="5"/>
    <n v="56"/>
    <n v="56"/>
    <m/>
    <n v="4"/>
    <n v="1"/>
    <x v="2"/>
    <n v="6.2"/>
    <n v="20"/>
    <m/>
    <m/>
    <s v="WON"/>
    <n v="3.6"/>
    <n v="1.7"/>
    <n v="100"/>
    <n v="360"/>
    <n v="260"/>
    <x v="1"/>
    <s v="G&lt;6-Dist&lt;1700"/>
    <s v="A"/>
    <x v="6"/>
    <x v="4"/>
    <x v="5"/>
    <n v="612"/>
    <n v="442"/>
    <m/>
    <x v="0"/>
  </r>
  <r>
    <x v="266"/>
    <s v="ROSEHILL"/>
    <d v="1899-12-30T14:45:00"/>
    <x v="3"/>
    <n v="0"/>
    <n v="7"/>
    <n v="2400"/>
    <s v="Hcp"/>
    <n v="78"/>
    <n v="160"/>
    <n v="10"/>
    <s v="Fioprospero"/>
    <s v="MB"/>
    <n v="8.8000000000000007"/>
    <s v="Matthew Smith"/>
    <s v="Ashley Morgan"/>
    <m/>
    <n v="7"/>
    <n v="55.5"/>
    <n v="55.5"/>
    <m/>
    <n v="4"/>
    <m/>
    <x v="1"/>
    <n v="3.1"/>
    <n v="20"/>
    <m/>
    <m/>
    <s v="3rd"/>
    <n v="9"/>
    <n v="2.2000000000000002"/>
    <n v="100"/>
    <s v=""/>
    <n v="-100"/>
    <x v="1"/>
    <s v="G&lt;6-Dist&gt;=1700"/>
    <s v="B"/>
    <x v="6"/>
    <x v="4"/>
    <x v="2"/>
    <s v=""/>
    <n v="-100"/>
    <m/>
    <x v="4"/>
  </r>
  <r>
    <x v="266"/>
    <s v="ROSEHILL"/>
    <d v="1899-12-30T15:25:00"/>
    <x v="3"/>
    <n v="0"/>
    <n v="8"/>
    <n v="1100"/>
    <s v="Hcp"/>
    <m/>
    <n v="160"/>
    <n v="8"/>
    <s v="Storm The Ramparts"/>
    <s v="OPM"/>
    <n v="5.2"/>
    <s v="Joseph Pride"/>
    <s v="Reece Jones"/>
    <m/>
    <n v="5"/>
    <n v="54"/>
    <n v="54"/>
    <m/>
    <n v="2"/>
    <m/>
    <x v="2"/>
    <n v="6.1"/>
    <n v="20"/>
    <m/>
    <m/>
    <s v="2nd"/>
    <n v="4"/>
    <n v="1.5"/>
    <n v="100"/>
    <s v=""/>
    <n v="-100"/>
    <x v="1"/>
    <s v="G&lt;6-Dist&lt;1700"/>
    <s v="A"/>
    <x v="6"/>
    <x v="4"/>
    <x v="2"/>
    <s v=""/>
    <n v="-100"/>
    <m/>
    <x v="4"/>
  </r>
  <r>
    <x v="266"/>
    <s v="Flem"/>
    <d v="1899-12-30T15:45:00"/>
    <x v="3"/>
    <n v="3"/>
    <n v="7"/>
    <n v="2800"/>
    <s v="Hcp"/>
    <s v="No"/>
    <n v="150"/>
    <n v="4"/>
    <s v="Bold Soul"/>
    <s v="OPM"/>
    <n v="5"/>
    <s v="Patrick  Payne"/>
    <s v="Jake Noonan"/>
    <m/>
    <n v="5"/>
    <n v="58.5"/>
    <n v="58.5"/>
    <m/>
    <n v="1"/>
    <n v="1"/>
    <x v="2"/>
    <n v="4.8"/>
    <n v="35"/>
    <n v="11"/>
    <m/>
    <m/>
    <n v="6"/>
    <m/>
    <n v="100"/>
    <s v=""/>
    <n v="-100"/>
    <x v="0"/>
    <s v="G&lt;6-Dist&gt;=1700"/>
    <s v="B"/>
    <x v="6"/>
    <x v="4"/>
    <x v="0"/>
    <s v=""/>
    <n v="-200"/>
    <m/>
    <x v="0"/>
  </r>
  <r>
    <x v="266"/>
    <s v="ROSEHILL"/>
    <d v="1899-12-30T16:05:00"/>
    <x v="3"/>
    <n v="0"/>
    <n v="9"/>
    <n v="1500"/>
    <s v="Hcp"/>
    <m/>
    <n v="200"/>
    <n v="10"/>
    <s v="Thunderlips"/>
    <s v="M"/>
    <n v="5.0999999999999996"/>
    <s v="Bjorn Baker"/>
    <s v="Ashley Morgan"/>
    <m/>
    <n v="7"/>
    <n v="53.5"/>
    <n v="53.5"/>
    <m/>
    <n v="3"/>
    <m/>
    <x v="2"/>
    <n v="5"/>
    <n v="20"/>
    <m/>
    <m/>
    <m/>
    <n v="6"/>
    <m/>
    <n v="100"/>
    <s v=""/>
    <n v="-100"/>
    <x v="1"/>
    <s v="G&lt;6-Dist&lt;1700"/>
    <s v="A"/>
    <x v="6"/>
    <x v="4"/>
    <x v="2"/>
    <s v=""/>
    <n v="-100"/>
    <m/>
    <x v="4"/>
  </r>
  <r>
    <x v="266"/>
    <s v="Flem"/>
    <d v="1899-12-30T16:52:00"/>
    <x v="3"/>
    <n v="3"/>
    <n v="9"/>
    <n v="1000"/>
    <s v="Hcp"/>
    <n v="78"/>
    <n v="130"/>
    <n v="9"/>
    <s v="Cheerstothat"/>
    <s v="OPM"/>
    <n v="13.3"/>
    <s v="Jason Warren"/>
    <s v="Jye McNeil"/>
    <m/>
    <n v="1"/>
    <n v="58"/>
    <n v="58"/>
    <m/>
    <n v="4"/>
    <n v="4"/>
    <x v="2"/>
    <n v="5.5"/>
    <n v="30"/>
    <n v="12"/>
    <m/>
    <m/>
    <n v="16"/>
    <m/>
    <n v="100"/>
    <s v=""/>
    <n v="-100"/>
    <x v="0"/>
    <s v="G&lt;6-Dist&lt;1700"/>
    <s v="A"/>
    <x v="6"/>
    <x v="4"/>
    <x v="2"/>
    <s v=""/>
    <n v="-100"/>
    <m/>
    <x v="3"/>
  </r>
  <r>
    <x v="267"/>
    <s v="Cau"/>
    <d v="1899-12-30T15:50:00"/>
    <x v="3"/>
    <n v="4"/>
    <n v="7"/>
    <n v="1600"/>
    <s v="Hcp"/>
    <n v="100"/>
    <n v="150"/>
    <n v="10"/>
    <s v="Regal Vow"/>
    <s v="M"/>
    <n v="7.5"/>
    <s v="Charlotte Littlefield"/>
    <s v="Craig Williams"/>
    <m/>
    <n v="8"/>
    <n v="53.5"/>
    <n v="53.5"/>
    <m/>
    <n v="3"/>
    <n v="5"/>
    <x v="2"/>
    <n v="5.4"/>
    <n v="30"/>
    <n v="11"/>
    <m/>
    <m/>
    <n v="9"/>
    <m/>
    <n v="100"/>
    <s v=""/>
    <n v="-100"/>
    <x v="0"/>
    <s v="G&lt;6-Dist&lt;1700"/>
    <s v="A"/>
    <x v="6"/>
    <x v="4"/>
    <x v="2"/>
    <s v=""/>
    <n v="-100"/>
    <m/>
    <x v="4"/>
  </r>
  <r>
    <x v="268"/>
    <s v="Flem"/>
    <d v="1899-12-30T12:50:00"/>
    <x v="2"/>
    <n v="10"/>
    <n v="2"/>
    <n v="2530"/>
    <s v="Hcp"/>
    <s v="No"/>
    <n v="150"/>
    <n v="6"/>
    <s v="Bold Soul"/>
    <s v="OPM"/>
    <n v="3.3"/>
    <s v="Patrick  Payne"/>
    <s v="Michael Dee"/>
    <m/>
    <n v="7"/>
    <n v="54.5"/>
    <n v="54.5"/>
    <m/>
    <n v="1"/>
    <n v="2"/>
    <x v="1"/>
    <n v="4.4000000000000004"/>
    <n v="40"/>
    <n v="8"/>
    <m/>
    <s v="WON"/>
    <n v="3"/>
    <n v="1.3"/>
    <n v="100"/>
    <n v="300"/>
    <n v="200"/>
    <x v="0"/>
    <s v="G&lt;6-Dist&gt;=1700"/>
    <s v="B"/>
    <x v="7"/>
    <x v="5"/>
    <x v="0"/>
    <n v="600"/>
    <n v="400"/>
    <m/>
    <x v="0"/>
  </r>
  <r>
    <x v="268"/>
    <s v="Flem"/>
    <d v="1899-12-30T14:00:00"/>
    <x v="2"/>
    <n v="10"/>
    <n v="4"/>
    <n v="1100"/>
    <s v="Hcp"/>
    <n v="84"/>
    <n v="130"/>
    <n v="9"/>
    <s v="Documentary"/>
    <s v="M"/>
    <n v="3.3"/>
    <s v="Nick Ryan"/>
    <s v="Jamie Melham"/>
    <m/>
    <n v="7"/>
    <n v="54"/>
    <n v="54"/>
    <m/>
    <n v="2"/>
    <n v="4"/>
    <x v="1"/>
    <n v="3.5"/>
    <n v="45"/>
    <n v="10"/>
    <m/>
    <m/>
    <n v="2.5"/>
    <m/>
    <n v="100"/>
    <s v=""/>
    <n v="-100"/>
    <x v="0"/>
    <s v="G&lt;6-Dist&lt;1700"/>
    <s v="A"/>
    <x v="7"/>
    <x v="5"/>
    <x v="2"/>
    <s v=""/>
    <n v="-100"/>
    <m/>
    <x v="2"/>
  </r>
  <r>
    <x v="268"/>
    <s v="Flem"/>
    <d v="1899-12-30T14:35:00"/>
    <x v="2"/>
    <n v="10"/>
    <n v="5"/>
    <n v="2000"/>
    <s v="Hcp"/>
    <n v="78"/>
    <n v="130"/>
    <n v="1"/>
    <s v="Aztec State"/>
    <s v="B"/>
    <n v="3.6"/>
    <s v="Team Hayes"/>
    <s v="Jackson Radley (a3)"/>
    <n v="3"/>
    <n v="9"/>
    <n v="63"/>
    <n v="60"/>
    <m/>
    <n v="1"/>
    <n v="1"/>
    <x v="1"/>
    <n v="3.4"/>
    <n v="40"/>
    <n v="12"/>
    <m/>
    <m/>
    <n v="3.9"/>
    <m/>
    <n v="100"/>
    <s v=""/>
    <n v="-100"/>
    <x v="0"/>
    <s v="G&lt;6-Dist&gt;=1700"/>
    <s v="B"/>
    <x v="7"/>
    <x v="5"/>
    <x v="1"/>
    <s v=""/>
    <n v="-150"/>
    <m/>
    <x v="1"/>
  </r>
  <r>
    <x v="268"/>
    <s v="Flem"/>
    <d v="1899-12-30T15:10:00"/>
    <x v="2"/>
    <n v="10"/>
    <n v="6"/>
    <n v="1410"/>
    <s v="Hcp"/>
    <n v="100"/>
    <n v="140"/>
    <n v="8"/>
    <s v="Zou Sensation"/>
    <s v="MOP"/>
    <n v="3.1"/>
    <s v="Corstens Larkin"/>
    <s v="Jamie Melham"/>
    <m/>
    <n v="10"/>
    <n v="56"/>
    <n v="56"/>
    <m/>
    <n v="1"/>
    <n v="5"/>
    <x v="2"/>
    <n v="4.5"/>
    <n v="45"/>
    <n v="10"/>
    <m/>
    <s v="WON"/>
    <n v="2.6"/>
    <n v="1.3"/>
    <n v="100"/>
    <n v="260"/>
    <n v="160"/>
    <x v="0"/>
    <s v="G&lt;6-Dist&lt;1700"/>
    <s v="A"/>
    <x v="7"/>
    <x v="5"/>
    <x v="0"/>
    <n v="520"/>
    <n v="320"/>
    <m/>
    <x v="0"/>
  </r>
  <r>
    <x v="268"/>
    <s v="Flem"/>
    <d v="1899-12-30T16:25:00"/>
    <x v="2"/>
    <n v="10"/>
    <n v="8"/>
    <n v="1620"/>
    <s v="Hcp"/>
    <n v="84"/>
    <n v="130"/>
    <n v="11"/>
    <s v="One Long Day"/>
    <s v="MOP"/>
    <n v="5.4"/>
    <s v="Melody Cunningham"/>
    <s v="John Allen"/>
    <m/>
    <n v="2"/>
    <n v="56.5"/>
    <n v="56.5"/>
    <m/>
    <n v="2"/>
    <n v="3"/>
    <x v="0"/>
    <n v="5.7"/>
    <n v="30"/>
    <n v="15"/>
    <m/>
    <m/>
    <n v="4.8"/>
    <m/>
    <n v="100"/>
    <s v=""/>
    <n v="-100"/>
    <x v="0"/>
    <s v="G&lt;6-Dist&lt;1700"/>
    <s v="A"/>
    <x v="7"/>
    <x v="5"/>
    <x v="2"/>
    <s v=""/>
    <n v="-100"/>
    <m/>
    <x v="6"/>
  </r>
  <r>
    <x v="268"/>
    <s v="Flem"/>
    <d v="1899-12-30T16:55:00"/>
    <x v="2"/>
    <n v="10"/>
    <n v="9"/>
    <n v="1410"/>
    <s v="Hcp"/>
    <n v="78"/>
    <n v="130"/>
    <n v="9"/>
    <s v="Illyivy"/>
    <s v="M"/>
    <n v="6"/>
    <s v="Ray Besanko"/>
    <s v="Logan Bates (a2)"/>
    <n v="2"/>
    <n v="5"/>
    <n v="57.5"/>
    <n v="55.5"/>
    <m/>
    <n v="1"/>
    <n v="1"/>
    <x v="1"/>
    <n v="4"/>
    <n v="45"/>
    <n v="13"/>
    <m/>
    <m/>
    <n v="9"/>
    <m/>
    <n v="100"/>
    <s v=""/>
    <n v="-100"/>
    <x v="0"/>
    <s v="G&lt;6-Dist&lt;1700"/>
    <s v="A"/>
    <x v="7"/>
    <x v="5"/>
    <x v="2"/>
    <s v=""/>
    <n v="-100"/>
    <n v="2"/>
    <x v="5"/>
  </r>
  <r>
    <x v="268"/>
    <s v="Flem"/>
    <d v="1899-12-30T16:55:00"/>
    <x v="2"/>
    <n v="10"/>
    <n v="9"/>
    <n v="1410"/>
    <s v="Hcp"/>
    <n v="78"/>
    <n v="130"/>
    <n v="1"/>
    <s v="Stylish"/>
    <s v="BM"/>
    <n v="4"/>
    <s v="Team Hayes"/>
    <s v="Blake Shinn"/>
    <m/>
    <n v="10"/>
    <n v="60"/>
    <n v="60"/>
    <m/>
    <n v="2"/>
    <n v="4"/>
    <x v="2"/>
    <n v="5"/>
    <n v="35"/>
    <n v="13"/>
    <m/>
    <s v="WON"/>
    <n v="4"/>
    <n v="1.8"/>
    <n v="100"/>
    <n v="400"/>
    <n v="300"/>
    <x v="0"/>
    <s v="G&lt;6-Dist&lt;1700"/>
    <s v="A"/>
    <x v="7"/>
    <x v="5"/>
    <x v="1"/>
    <n v="600"/>
    <n v="450"/>
    <n v="2"/>
    <x v="5"/>
  </r>
  <r>
    <x v="269"/>
    <s v="MV"/>
    <d v="1899-12-30T13:30:00"/>
    <x v="4"/>
    <n v="0"/>
    <n v="3"/>
    <n v="1200"/>
    <s v="Mares"/>
    <n v="74"/>
    <n v="130"/>
    <n v="6"/>
    <s v="Takeko"/>
    <s v="L"/>
    <n v="5.2"/>
    <s v="Grahame Begg"/>
    <s v="Jordan Childs"/>
    <m/>
    <n v="1"/>
    <n v="59"/>
    <n v="59"/>
    <m/>
    <n v="2"/>
    <n v="2"/>
    <x v="2"/>
    <n v="5.2"/>
    <n v="35"/>
    <n v="11"/>
    <m/>
    <s v="WON"/>
    <n v="4.8"/>
    <n v="1.8"/>
    <n v="100"/>
    <n v="480"/>
    <n v="380"/>
    <x v="0"/>
    <s v="G&gt;=6-Dist&lt;1700"/>
    <s v="C"/>
    <x v="7"/>
    <x v="5"/>
    <x v="2"/>
    <n v="480"/>
    <n v="380"/>
    <m/>
    <x v="6"/>
  </r>
  <r>
    <x v="270"/>
    <s v="Cau"/>
    <d v="1899-12-30T16:35:00"/>
    <x v="3"/>
    <n v="9"/>
    <n v="8"/>
    <n v="1400"/>
    <s v="Wfa"/>
    <s v="WFA"/>
    <n v="300"/>
    <n v="6"/>
    <s v="Evaporate"/>
    <s v="OP"/>
    <n v="4"/>
    <s v="Team Hayes"/>
    <s v="Blake Shinn"/>
    <m/>
    <n v="3"/>
    <n v="58.5"/>
    <n v="58.5"/>
    <m/>
    <n v="3"/>
    <n v="3"/>
    <x v="1"/>
    <n v="4"/>
    <n v="45"/>
    <n v="10"/>
    <m/>
    <m/>
    <n v="3.7"/>
    <m/>
    <n v="100"/>
    <s v=""/>
    <n v="-100"/>
    <x v="0"/>
    <s v="G&lt;6-Dist&lt;1700"/>
    <s v="A"/>
    <x v="7"/>
    <x v="5"/>
    <x v="1"/>
    <s v=""/>
    <n v="-150"/>
    <n v="2"/>
    <x v="8"/>
  </r>
  <r>
    <x v="270"/>
    <s v="Cau"/>
    <d v="1899-12-30T16:35:00"/>
    <x v="3"/>
    <n v="9"/>
    <n v="8"/>
    <n v="1400"/>
    <s v="Wfa"/>
    <s v="WFA"/>
    <n v="300"/>
    <n v="1"/>
    <s v="Private Eye"/>
    <s v="OPM"/>
    <n v="2.9"/>
    <s v="Joseph Pride"/>
    <s v="Nash Rawiller"/>
    <m/>
    <n v="8"/>
    <n v="59"/>
    <n v="59"/>
    <m/>
    <n v="2"/>
    <n v="2"/>
    <x v="2"/>
    <n v="4.4000000000000004"/>
    <n v="40"/>
    <n v="10"/>
    <m/>
    <s v="WON"/>
    <n v="3.4"/>
    <n v="1.3"/>
    <n v="100"/>
    <n v="340"/>
    <n v="240"/>
    <x v="0"/>
    <s v="G&lt;6-Dist&lt;1700"/>
    <s v="A"/>
    <x v="7"/>
    <x v="5"/>
    <x v="4"/>
    <n v="476"/>
    <n v="336"/>
    <n v="2"/>
    <x v="4"/>
  </r>
  <r>
    <x v="270"/>
    <s v="Cau"/>
    <d v="1899-12-30T17:15:00"/>
    <x v="3"/>
    <n v="9"/>
    <n v="9"/>
    <n v="1600"/>
    <s v="Hcp"/>
    <n v="100"/>
    <n v="150"/>
    <n v="12"/>
    <s v="Too Darn Discreet"/>
    <s v="BM"/>
    <n v="6"/>
    <s v="Dan O'Sullivan"/>
    <s v="Declan Bates"/>
    <m/>
    <n v="10"/>
    <n v="53"/>
    <n v="53"/>
    <m/>
    <n v="3"/>
    <n v="1"/>
    <x v="1"/>
    <n v="5"/>
    <n v="35"/>
    <n v="11"/>
    <m/>
    <s v="2nd"/>
    <n v="5"/>
    <n v="2"/>
    <n v="100"/>
    <s v=""/>
    <n v="-100"/>
    <x v="0"/>
    <s v="G&lt;6-Dist&lt;1700"/>
    <s v="A"/>
    <x v="7"/>
    <x v="5"/>
    <x v="1"/>
    <s v=""/>
    <n v="-150"/>
    <m/>
    <x v="8"/>
  </r>
  <r>
    <x v="271"/>
    <s v="MV"/>
    <d v="1899-12-30T17:15:00"/>
    <x v="3"/>
    <n v="5"/>
    <n v="8"/>
    <n v="1523"/>
    <s v="Hcp"/>
    <s v="No"/>
    <n v="150"/>
    <n v="3"/>
    <s v="Globe"/>
    <s v="OPL"/>
    <n v="6"/>
    <s v="Mick Price "/>
    <s v="Mark Zahra"/>
    <m/>
    <n v="5"/>
    <n v="59"/>
    <n v="59"/>
    <m/>
    <n v="1"/>
    <n v="1"/>
    <x v="2"/>
    <n v="5.6"/>
    <n v="30"/>
    <n v="11"/>
    <m/>
    <s v="2nd"/>
    <n v="5.5"/>
    <n v="2.2000000000000002"/>
    <n v="100"/>
    <s v=""/>
    <n v="-100"/>
    <x v="0"/>
    <s v="G&lt;6-Dist&lt;1700"/>
    <s v="A"/>
    <x v="7"/>
    <x v="5"/>
    <x v="1"/>
    <s v=""/>
    <n v="-150"/>
    <m/>
    <x v="8"/>
  </r>
  <r>
    <x v="272"/>
    <s v="ROSEHILL"/>
    <d v="1899-12-30T12:55:00"/>
    <x v="3"/>
    <n v="3"/>
    <n v="3"/>
    <n v="1500"/>
    <s v="Mares"/>
    <n v="78"/>
    <n v="160"/>
    <n v="8"/>
    <s v="Sister Daae"/>
    <s v="M"/>
    <n v="3.2"/>
    <s v="Chris Waller"/>
    <s v="James McDonald"/>
    <m/>
    <n v="3"/>
    <n v="55.5"/>
    <n v="55.5"/>
    <m/>
    <n v="3"/>
    <n v="1"/>
    <x v="2"/>
    <n v="4.2"/>
    <n v="20"/>
    <m/>
    <m/>
    <m/>
    <n v="3.3"/>
    <m/>
    <n v="100"/>
    <s v=""/>
    <n v="-100"/>
    <x v="1"/>
    <s v="G&lt;6-Dist&lt;1700"/>
    <s v="A"/>
    <x v="7"/>
    <x v="5"/>
    <x v="3"/>
    <s v=""/>
    <n v="-120"/>
    <m/>
    <x v="2"/>
  </r>
  <r>
    <x v="272"/>
    <s v="Cau"/>
    <d v="1899-12-30T13:10:00"/>
    <x v="3"/>
    <n v="0"/>
    <n v="3"/>
    <n v="1400"/>
    <s v="Hcp"/>
    <n v="84"/>
    <n v="130"/>
    <n v="6"/>
    <s v="Yoshinobu"/>
    <s v="OP"/>
    <n v="8.5"/>
    <s v="Annabel  Archibald"/>
    <s v="Jamie Mott"/>
    <m/>
    <n v="5"/>
    <n v="58.5"/>
    <n v="58.5"/>
    <m/>
    <n v="5"/>
    <m/>
    <x v="2"/>
    <n v="5"/>
    <n v="35"/>
    <n v="12"/>
    <m/>
    <m/>
    <n v="7.5"/>
    <m/>
    <n v="100"/>
    <s v=""/>
    <n v="-100"/>
    <x v="0"/>
    <s v="G&lt;6-Dist&lt;1700"/>
    <s v="A"/>
    <x v="7"/>
    <x v="5"/>
    <x v="2"/>
    <s v=""/>
    <n v="-100"/>
    <n v="2"/>
    <x v="4"/>
  </r>
  <r>
    <x v="272"/>
    <s v="Cau"/>
    <d v="1899-12-30T13:10:00"/>
    <x v="3"/>
    <n v="0"/>
    <n v="3"/>
    <n v="1400"/>
    <s v="Hcp"/>
    <n v="84"/>
    <n v="130"/>
    <n v="9"/>
    <s v="Stylish"/>
    <s v="M"/>
    <n v="6"/>
    <s v="Team Hayes"/>
    <s v="Blake Shinn"/>
    <m/>
    <n v="12"/>
    <n v="58"/>
    <n v="58"/>
    <m/>
    <n v="1"/>
    <n v="3"/>
    <x v="0"/>
    <n v="5.6"/>
    <n v="30"/>
    <n v="12"/>
    <m/>
    <m/>
    <n v="8"/>
    <m/>
    <n v="100"/>
    <s v=""/>
    <n v="-100"/>
    <x v="0"/>
    <s v="G&lt;6-Dist&lt;1700"/>
    <s v="A"/>
    <x v="7"/>
    <x v="5"/>
    <x v="2"/>
    <s v=""/>
    <n v="-100"/>
    <n v="2"/>
    <x v="4"/>
  </r>
  <r>
    <x v="272"/>
    <s v="ROSEHILL"/>
    <d v="1899-12-30T13:30:00"/>
    <x v="3"/>
    <n v="3"/>
    <n v="4"/>
    <n v="1500"/>
    <s v="Hcp"/>
    <n v="78"/>
    <n v="160"/>
    <n v="4"/>
    <s v="Captain Furai"/>
    <s v="OP"/>
    <n v="3.4"/>
    <s v="Chris Waller"/>
    <s v="James McDonald"/>
    <m/>
    <n v="5"/>
    <n v="58"/>
    <n v="58"/>
    <m/>
    <n v="1"/>
    <m/>
    <x v="2"/>
    <n v="4.5999999999999996"/>
    <n v="20"/>
    <m/>
    <m/>
    <s v="3rd"/>
    <n v="3.5"/>
    <n v="1.4"/>
    <n v="100"/>
    <s v=""/>
    <n v="-100"/>
    <x v="1"/>
    <s v="G&lt;6-Dist&lt;1700"/>
    <s v="A"/>
    <x v="7"/>
    <x v="5"/>
    <x v="2"/>
    <s v=""/>
    <n v="-100"/>
    <m/>
    <x v="4"/>
  </r>
  <r>
    <x v="272"/>
    <s v="Cau"/>
    <d v="1899-12-30T13:45:00"/>
    <x v="3"/>
    <n v="0"/>
    <n v="4"/>
    <n v="2000"/>
    <s v="Hcp"/>
    <s v="No"/>
    <n v="150"/>
    <n v="14"/>
    <s v="Revelare"/>
    <s v="OPM"/>
    <n v="3.7"/>
    <s v="Robert Hickmott"/>
    <s v="Ryan Hurdle"/>
    <m/>
    <n v="7"/>
    <n v="54"/>
    <n v="54"/>
    <m/>
    <n v="1"/>
    <n v="2"/>
    <x v="1"/>
    <n v="3"/>
    <n v="50"/>
    <n v="14"/>
    <m/>
    <s v="WON"/>
    <n v="3.6"/>
    <n v="1.7"/>
    <n v="100"/>
    <n v="360"/>
    <n v="260"/>
    <x v="0"/>
    <s v="G&lt;6-Dist&gt;=1700"/>
    <s v="B"/>
    <x v="7"/>
    <x v="5"/>
    <x v="1"/>
    <n v="540"/>
    <n v="390"/>
    <m/>
    <x v="1"/>
  </r>
  <r>
    <x v="272"/>
    <s v="ROSEHILL"/>
    <d v="1899-12-30T14:05:00"/>
    <x v="3"/>
    <n v="3"/>
    <n v="5"/>
    <n v="2000"/>
    <s v="Hcp"/>
    <n v="78"/>
    <n v="160"/>
    <n v="11"/>
    <s v="Tazima"/>
    <s v="MOP"/>
    <n v="2.9"/>
    <s v="Chris Waller"/>
    <s v="Tommy Berry"/>
    <m/>
    <n v="2"/>
    <n v="57"/>
    <n v="57"/>
    <m/>
    <n v="4"/>
    <m/>
    <x v="2"/>
    <n v="4.3"/>
    <n v="20"/>
    <m/>
    <m/>
    <s v="3rd"/>
    <n v="2.7"/>
    <n v="1.3"/>
    <n v="100"/>
    <s v=""/>
    <n v="-100"/>
    <x v="1"/>
    <s v="G&lt;6-Dist&gt;=1700"/>
    <s v="B"/>
    <x v="7"/>
    <x v="5"/>
    <x v="0"/>
    <s v=""/>
    <n v="-200"/>
    <m/>
    <x v="0"/>
  </r>
  <r>
    <x v="272"/>
    <s v="Cau"/>
    <d v="1899-12-30T15:30:00"/>
    <x v="3"/>
    <n v="0"/>
    <n v="7"/>
    <n v="1100"/>
    <s v="Hcp"/>
    <s v="SW"/>
    <n v="200"/>
    <n v="4"/>
    <s v="Mazu"/>
    <s v="OP"/>
    <n v="4.4000000000000004"/>
    <s v="Joseph Pride"/>
    <s v="Jamie Melham"/>
    <m/>
    <n v="6"/>
    <n v="58.5"/>
    <n v="58.5"/>
    <m/>
    <n v="2"/>
    <n v="1"/>
    <x v="1"/>
    <n v="4.5"/>
    <n v="40"/>
    <n v="11"/>
    <m/>
    <m/>
    <n v="5"/>
    <m/>
    <n v="100"/>
    <s v=""/>
    <n v="-100"/>
    <x v="0"/>
    <s v="G&lt;6-Dist&lt;1700"/>
    <s v="A"/>
    <x v="7"/>
    <x v="5"/>
    <x v="1"/>
    <s v=""/>
    <n v="-150"/>
    <n v="2"/>
    <x v="8"/>
  </r>
  <r>
    <x v="272"/>
    <s v="Cau"/>
    <d v="1899-12-30T15:30:00"/>
    <x v="3"/>
    <n v="0"/>
    <n v="7"/>
    <n v="1100"/>
    <s v="Hcp"/>
    <s v="SW"/>
    <n v="200"/>
    <n v="6"/>
    <s v="Zarastro"/>
    <s v="MOP"/>
    <n v="4"/>
    <s v="Tony Gollan"/>
    <s v="Angela Jones"/>
    <m/>
    <n v="9"/>
    <n v="57"/>
    <n v="57"/>
    <m/>
    <n v="1"/>
    <n v="2"/>
    <x v="2"/>
    <n v="5.4"/>
    <n v="30"/>
    <n v="11"/>
    <m/>
    <m/>
    <n v="3.3"/>
    <m/>
    <n v="100"/>
    <s v=""/>
    <n v="-100"/>
    <x v="0"/>
    <s v="G&lt;6-Dist&lt;1700"/>
    <s v="A"/>
    <x v="7"/>
    <x v="5"/>
    <x v="2"/>
    <s v=""/>
    <n v="-100"/>
    <n v="2"/>
    <x v="4"/>
  </r>
  <r>
    <x v="273"/>
    <s v="Randwick"/>
    <d v="1899-12-30T11:50:00"/>
    <x v="2"/>
    <n v="4"/>
    <n v="1"/>
    <n v="1400"/>
    <s v="Hcp"/>
    <n v="72"/>
    <n v="120"/>
    <n v="1"/>
    <s v="Denman Star"/>
    <s v="OP"/>
    <n v="3.3"/>
    <s v="Angela Davies"/>
    <s v="James McDonald"/>
    <m/>
    <n v="1"/>
    <n v="60.5"/>
    <n v="60.5"/>
    <m/>
    <n v="1"/>
    <n v="4"/>
    <x v="2"/>
    <n v="7.6"/>
    <n v="20"/>
    <m/>
    <m/>
    <s v="WON"/>
    <n v="2.9"/>
    <n v="1.3"/>
    <n v="100"/>
    <n v="290"/>
    <n v="190"/>
    <x v="1"/>
    <s v="G&lt;6-Dist&lt;1700"/>
    <s v="A"/>
    <x v="8"/>
    <x v="5"/>
    <x v="5"/>
    <n v="493"/>
    <n v="323"/>
    <m/>
    <x v="0"/>
  </r>
  <r>
    <x v="273"/>
    <s v="MV"/>
    <d v="1899-12-30T13:15:00"/>
    <x v="2"/>
    <n v="5"/>
    <n v="3"/>
    <n v="1600"/>
    <s v="Hcp"/>
    <n v="84"/>
    <n v="130"/>
    <n v="4"/>
    <s v="The Creator"/>
    <s v="OPL"/>
    <n v="6.5"/>
    <s v="Mick Price "/>
    <s v="Logan Bates (a2)"/>
    <n v="2"/>
    <n v="5"/>
    <n v="57.5"/>
    <n v="55.5"/>
    <m/>
    <n v="3"/>
    <n v="1"/>
    <x v="2"/>
    <n v="5.2"/>
    <n v="35"/>
    <n v="8"/>
    <m/>
    <s v="3rd"/>
    <n v="7"/>
    <n v="2.2999999999999998"/>
    <n v="100"/>
    <s v=""/>
    <n v="-100"/>
    <x v="0"/>
    <s v="G&lt;6-Dist&lt;1700"/>
    <s v="A"/>
    <x v="8"/>
    <x v="5"/>
    <x v="1"/>
    <s v=""/>
    <n v="-150"/>
    <m/>
    <x v="5"/>
  </r>
  <r>
    <x v="273"/>
    <s v="MV"/>
    <d v="1899-12-30T16:15:00"/>
    <x v="2"/>
    <n v="5"/>
    <n v="8"/>
    <n v="1500"/>
    <s v="Hcp"/>
    <s v="SW"/>
    <n v="200"/>
    <n v="4"/>
    <s v="Desert Lightning"/>
    <s v="OPM"/>
    <n v="2.2000000000000002"/>
    <s v="Peter G Moody "/>
    <s v="Luke Nolen"/>
    <m/>
    <n v="9"/>
    <n v="58.5"/>
    <n v="58.5"/>
    <m/>
    <n v="1"/>
    <n v="1"/>
    <x v="1"/>
    <n v="3"/>
    <n v="50"/>
    <n v="11"/>
    <m/>
    <s v="WON"/>
    <n v="2.4"/>
    <n v="1.2"/>
    <n v="100"/>
    <n v="240"/>
    <n v="140"/>
    <x v="0"/>
    <s v="G&lt;6-Dist&lt;1700"/>
    <s v="A"/>
    <x v="8"/>
    <x v="5"/>
    <x v="0"/>
    <n v="480"/>
    <n v="280"/>
    <m/>
    <x v="0"/>
  </r>
  <r>
    <x v="273"/>
    <s v="MV"/>
    <d v="1899-12-30T16:50:00"/>
    <x v="2"/>
    <n v="5"/>
    <n v="9"/>
    <n v="1000"/>
    <s v="Wfa"/>
    <s v="WFA"/>
    <n v="750"/>
    <n v="7"/>
    <s v="Baraqiel"/>
    <s v="OPM"/>
    <n v="5.5"/>
    <s v="Corstens Larkin"/>
    <s v="Ben Allen"/>
    <m/>
    <n v="8"/>
    <n v="58.5"/>
    <n v="58.5"/>
    <m/>
    <n v="1"/>
    <n v="4"/>
    <x v="1"/>
    <n v="5"/>
    <n v="35"/>
    <n v="13"/>
    <m/>
    <s v="WON"/>
    <n v="6.5"/>
    <n v="2.4"/>
    <n v="100"/>
    <n v="650"/>
    <n v="550"/>
    <x v="0"/>
    <s v="G&lt;6-Dist&lt;1700"/>
    <s v="A"/>
    <x v="8"/>
    <x v="5"/>
    <x v="4"/>
    <n v="910"/>
    <n v="770"/>
    <n v="2"/>
    <x v="5"/>
  </r>
  <r>
    <x v="273"/>
    <s v="MV"/>
    <d v="1899-12-30T16:50:00"/>
    <x v="2"/>
    <n v="5"/>
    <n v="9"/>
    <n v="1000"/>
    <s v="Wfa"/>
    <s v="WFA"/>
    <n v="750"/>
    <n v="16"/>
    <s v="Esha"/>
    <s v="LOP"/>
    <n v="6.5"/>
    <s v="Shane Nichols"/>
    <s v="Jamie Melham"/>
    <m/>
    <n v="4"/>
    <n v="50"/>
    <n v="50"/>
    <m/>
    <n v="3"/>
    <m/>
    <x v="2"/>
    <n v="5.2"/>
    <n v="35"/>
    <n v="13"/>
    <m/>
    <m/>
    <n v="7.5"/>
    <m/>
    <n v="100"/>
    <s v=""/>
    <n v="-100"/>
    <x v="0"/>
    <s v="G&lt;6-Dist&lt;1700"/>
    <s v="A"/>
    <x v="8"/>
    <x v="5"/>
    <x v="1"/>
    <s v=""/>
    <n v="-150"/>
    <n v="2"/>
    <x v="5"/>
  </r>
  <r>
    <x v="273"/>
    <s v="Randwick"/>
    <d v="1899-12-30T17:10:00"/>
    <x v="2"/>
    <n v="4"/>
    <n v="10"/>
    <n v="1200"/>
    <s v="Hcp"/>
    <n v="78"/>
    <n v="160"/>
    <n v="10"/>
    <s v="Dominetta"/>
    <s v="M"/>
    <n v="3.2"/>
    <s v="Waterhouse/Bott"/>
    <s v="Rachel King"/>
    <m/>
    <n v="1"/>
    <n v="55.5"/>
    <n v="55.5"/>
    <m/>
    <n v="3"/>
    <n v="1"/>
    <x v="1"/>
    <n v="3.8"/>
    <n v="20"/>
    <m/>
    <m/>
    <s v="3rd"/>
    <n v="3.5"/>
    <n v="1.6"/>
    <n v="100"/>
    <s v=""/>
    <n v="-100"/>
    <x v="1"/>
    <s v="G&lt;6-Dist&lt;1700"/>
    <s v="A"/>
    <x v="8"/>
    <x v="5"/>
    <x v="1"/>
    <s v=""/>
    <n v="-150"/>
    <m/>
    <x v="8"/>
  </r>
  <r>
    <x v="274"/>
    <s v="Flem"/>
    <d v="1899-12-30T14:30:00"/>
    <x v="2"/>
    <n v="0"/>
    <n v="5"/>
    <n v="1400"/>
    <s v="Hcp"/>
    <s v="No"/>
    <n v="175"/>
    <n v="12"/>
    <s v="Wonder Boy"/>
    <s v="OPM"/>
    <n v="9"/>
    <s v="Jerome Hunter"/>
    <s v="Craig Williams"/>
    <m/>
    <n v="3"/>
    <n v="54"/>
    <n v="54"/>
    <m/>
    <n v="4"/>
    <n v="1"/>
    <x v="2"/>
    <n v="5.5"/>
    <n v="30"/>
    <n v="13"/>
    <m/>
    <m/>
    <n v="8"/>
    <m/>
    <n v="100"/>
    <s v=""/>
    <n v="-100"/>
    <x v="0"/>
    <s v="G&lt;6-Dist&lt;1700"/>
    <s v="A"/>
    <x v="8"/>
    <x v="5"/>
    <x v="2"/>
    <s v=""/>
    <n v="-100"/>
    <m/>
    <x v="6"/>
  </r>
  <r>
    <x v="274"/>
    <s v="Flem"/>
    <d v="1899-12-30T15:40:00"/>
    <x v="2"/>
    <n v="0"/>
    <n v="7"/>
    <n v="2500"/>
    <s v="Hcp"/>
    <s v="No"/>
    <n v="300"/>
    <n v="4"/>
    <s v="Revelare"/>
    <s v="MOP"/>
    <n v="3.4"/>
    <s v="Robert Hickmott"/>
    <s v="Declan Bates"/>
    <m/>
    <n v="10"/>
    <n v="55.5"/>
    <n v="55.5"/>
    <m/>
    <n v="1"/>
    <m/>
    <x v="1"/>
    <n v="4.5999999999999996"/>
    <n v="40"/>
    <n v="12"/>
    <m/>
    <s v="WON"/>
    <n v="3.2"/>
    <n v="1.55"/>
    <n v="100"/>
    <n v="320"/>
    <n v="220"/>
    <x v="0"/>
    <s v="G&lt;6-Dist&gt;=1700"/>
    <s v="B"/>
    <x v="8"/>
    <x v="5"/>
    <x v="2"/>
    <n v="320"/>
    <n v="220"/>
    <m/>
    <x v="2"/>
  </r>
  <r>
    <x v="274"/>
    <s v="Flem"/>
    <d v="1899-12-30T16:20:00"/>
    <x v="2"/>
    <n v="0"/>
    <n v="8"/>
    <n v="1600"/>
    <s v="Wfa"/>
    <s v="WFA"/>
    <n v="750"/>
    <n v="1"/>
    <s v="Mr Brightside"/>
    <s v="LOP"/>
    <n v="5"/>
    <s v="Team Hayes"/>
    <s v="Craig Williams"/>
    <m/>
    <n v="1"/>
    <n v="59"/>
    <n v="59"/>
    <m/>
    <n v="2"/>
    <n v="1"/>
    <x v="2"/>
    <n v="4.5999999999999996"/>
    <n v="40"/>
    <n v="6"/>
    <m/>
    <s v="WON"/>
    <n v="5"/>
    <n v="2.2000000000000002"/>
    <n v="100"/>
    <n v="500"/>
    <n v="400"/>
    <x v="0"/>
    <s v="G&lt;6-Dist&lt;1700"/>
    <s v="A"/>
    <x v="8"/>
    <x v="5"/>
    <x v="1"/>
    <n v="750"/>
    <n v="600"/>
    <m/>
    <x v="5"/>
  </r>
  <r>
    <x v="274"/>
    <s v="Flem"/>
    <d v="1899-12-30T16:55:00"/>
    <x v="2"/>
    <n v="0"/>
    <n v="9"/>
    <n v="1400"/>
    <s v="Mares"/>
    <s v="SW-M"/>
    <n v="300"/>
    <n v="3"/>
    <s v="Lazzura"/>
    <s v="MOP"/>
    <n v="2.7"/>
    <s v="Chris Waller"/>
    <s v="James McDonald"/>
    <m/>
    <n v="6"/>
    <n v="57.5"/>
    <n v="57.5"/>
    <m/>
    <n v="1"/>
    <n v="2"/>
    <x v="1"/>
    <n v="4.5"/>
    <n v="40"/>
    <n v="13"/>
    <m/>
    <s v="WON"/>
    <n v="2.5"/>
    <n v="1.3"/>
    <n v="100"/>
    <n v="250"/>
    <n v="150"/>
    <x v="0"/>
    <s v="G&lt;6-Dist&lt;1700"/>
    <s v="A"/>
    <x v="8"/>
    <x v="5"/>
    <x v="0"/>
    <n v="500"/>
    <n v="300"/>
    <m/>
    <x v="0"/>
  </r>
  <r>
    <x v="275"/>
    <s v="Randwick"/>
    <d v="1899-12-30T13:00:00"/>
    <x v="2"/>
    <n v="7"/>
    <n v="3"/>
    <n v="1200"/>
    <s v="Hcp"/>
    <n v="88"/>
    <n v="160"/>
    <n v="6"/>
    <s v="Midnight Opal"/>
    <s v="OP"/>
    <n v="9.8000000000000007"/>
    <s v="Nathan Doyle"/>
    <s v="Kerrin McEvoy"/>
    <m/>
    <n v="3"/>
    <n v="57"/>
    <n v="57"/>
    <m/>
    <m/>
    <m/>
    <x v="1"/>
    <n v="2.6"/>
    <n v="20"/>
    <m/>
    <m/>
    <m/>
    <n v="11"/>
    <m/>
    <n v="100"/>
    <s v=""/>
    <n v="-100"/>
    <x v="1"/>
    <s v="G&lt;6-Dist&lt;1700"/>
    <s v="A"/>
    <x v="8"/>
    <x v="5"/>
    <x v="2"/>
    <s v=""/>
    <n v="-100"/>
    <m/>
    <x v="5"/>
  </r>
  <r>
    <x v="275"/>
    <s v="Cau"/>
    <d v="1899-12-30T13:15:00"/>
    <x v="2"/>
    <n v="6"/>
    <n v="3"/>
    <n v="1200"/>
    <s v="Mares"/>
    <s v="SW-M"/>
    <n v="150"/>
    <n v="10"/>
    <s v="Lovelycut"/>
    <s v="MOP"/>
    <n v="6.5"/>
    <s v="Reece Goodwin"/>
    <s v="Damian Lane"/>
    <m/>
    <n v="7"/>
    <n v="55"/>
    <n v="55"/>
    <m/>
    <n v="1"/>
    <m/>
    <x v="2"/>
    <n v="4.8"/>
    <n v="35"/>
    <n v="9"/>
    <m/>
    <m/>
    <n v="8"/>
    <m/>
    <n v="100"/>
    <s v=""/>
    <n v="-100"/>
    <x v="0"/>
    <s v="G&lt;6-Dist&lt;1700"/>
    <s v="A"/>
    <x v="8"/>
    <x v="5"/>
    <x v="2"/>
    <s v=""/>
    <n v="-100"/>
    <n v="2"/>
    <x v="6"/>
  </r>
  <r>
    <x v="275"/>
    <s v="Cau"/>
    <d v="1899-12-30T13:15:00"/>
    <x v="2"/>
    <n v="6"/>
    <n v="3"/>
    <n v="1200"/>
    <s v="Mares"/>
    <s v="SW-M"/>
    <n v="150"/>
    <n v="3"/>
    <s v="She'S Got Pizzazz"/>
    <s v="M"/>
    <n v="8"/>
    <s v="Peter G Moody "/>
    <s v="Blake Shinn"/>
    <m/>
    <n v="5"/>
    <n v="58"/>
    <n v="58"/>
    <m/>
    <n v="4"/>
    <n v="3"/>
    <x v="0"/>
    <n v="5.6"/>
    <n v="30"/>
    <n v="9"/>
    <m/>
    <m/>
    <n v="9"/>
    <m/>
    <n v="100"/>
    <s v=""/>
    <n v="-100"/>
    <x v="0"/>
    <s v="G&lt;6-Dist&lt;1700"/>
    <s v="A"/>
    <x v="8"/>
    <x v="5"/>
    <x v="2"/>
    <s v=""/>
    <n v="-100"/>
    <n v="2"/>
    <x v="6"/>
  </r>
  <r>
    <x v="275"/>
    <s v="Randwick"/>
    <d v="1899-12-30T13:35:00"/>
    <x v="2"/>
    <n v="7"/>
    <n v="4"/>
    <n v="1400"/>
    <s v="Hcp"/>
    <n v="78"/>
    <n v="160"/>
    <n v="12"/>
    <s v="Idle Flyer"/>
    <s v="M"/>
    <n v="3.8"/>
    <s v="Matthew Smith"/>
    <s v="Zac Lloyd"/>
    <m/>
    <n v="9"/>
    <n v="56.5"/>
    <n v="56.5"/>
    <m/>
    <n v="3"/>
    <n v="3"/>
    <x v="1"/>
    <n v="3.7"/>
    <n v="20"/>
    <m/>
    <m/>
    <s v="WON"/>
    <n v="4.5999999999999996"/>
    <n v="1.9"/>
    <n v="100"/>
    <n v="459.99999999999994"/>
    <n v="359.99999999999994"/>
    <x v="1"/>
    <s v="G&lt;6-Dist&lt;1700"/>
    <s v="A"/>
    <x v="8"/>
    <x v="5"/>
    <x v="1"/>
    <n v="690"/>
    <n v="540"/>
    <m/>
    <x v="1"/>
  </r>
  <r>
    <x v="275"/>
    <s v="Randwick"/>
    <d v="1899-12-30T14:15:00"/>
    <x v="2"/>
    <n v="7"/>
    <n v="5"/>
    <n v="2000"/>
    <s v="Hcp"/>
    <s v="SW"/>
    <n v="250"/>
    <n v="3"/>
    <s v="Vauban"/>
    <s v="OP"/>
    <n v="2.2999999999999998"/>
    <s v="Waterhouse/Bott"/>
    <s v="Tim Clark"/>
    <m/>
    <n v="5"/>
    <n v="57"/>
    <n v="57"/>
    <m/>
    <n v="3"/>
    <n v="2"/>
    <x v="1"/>
    <n v="3.3"/>
    <n v="20"/>
    <m/>
    <m/>
    <m/>
    <n v="2.2999999999999998"/>
    <m/>
    <n v="100"/>
    <s v=""/>
    <n v="-100"/>
    <x v="1"/>
    <s v="G&lt;6-Dist&gt;=1700"/>
    <s v="B"/>
    <x v="8"/>
    <x v="5"/>
    <x v="1"/>
    <s v=""/>
    <n v="-150"/>
    <m/>
    <x v="1"/>
  </r>
  <r>
    <x v="275"/>
    <s v="Cau"/>
    <d v="1899-12-30T15:40:00"/>
    <x v="2"/>
    <n v="6"/>
    <n v="7"/>
    <n v="1800"/>
    <s v="Wfa"/>
    <s v="WFA"/>
    <n v="1000"/>
    <n v="9"/>
    <s v="Sir Delius"/>
    <s v="M"/>
    <n v="2.1"/>
    <s v="Gai Waterhouse "/>
    <s v="Craig Williams"/>
    <m/>
    <n v="10"/>
    <n v="59"/>
    <n v="59"/>
    <m/>
    <n v="1"/>
    <n v="4"/>
    <x v="1"/>
    <n v="2.8"/>
    <n v="50"/>
    <n v="11"/>
    <m/>
    <s v="WON"/>
    <n v="2.2000000000000002"/>
    <n v="1.3"/>
    <n v="100"/>
    <n v="220.00000000000003"/>
    <n v="120.00000000000003"/>
    <x v="0"/>
    <s v="G&lt;6-Dist&gt;=1700"/>
    <s v="B"/>
    <x v="8"/>
    <x v="5"/>
    <x v="5"/>
    <n v="374.00000000000006"/>
    <n v="204.00000000000006"/>
    <n v="2"/>
    <x v="5"/>
  </r>
  <r>
    <x v="275"/>
    <s v="Cau"/>
    <d v="1899-12-30T15:40:00"/>
    <x v="2"/>
    <n v="6"/>
    <n v="7"/>
    <n v="1800"/>
    <s v="Wfa"/>
    <s v="WFA"/>
    <n v="1000"/>
    <n v="2"/>
    <s v="Buckaroo"/>
    <s v="BM"/>
    <n v="5.5"/>
    <s v="Chris Waller"/>
    <s v="Blake Shinn"/>
    <m/>
    <n v="7"/>
    <n v="59"/>
    <n v="59"/>
    <m/>
    <n v="2"/>
    <n v="2"/>
    <x v="2"/>
    <n v="4.5999999999999996"/>
    <n v="40"/>
    <n v="11"/>
    <m/>
    <s v="2nd"/>
    <n v="5"/>
    <n v="1.6"/>
    <n v="100"/>
    <s v=""/>
    <n v="-100"/>
    <x v="0"/>
    <s v="G&lt;6-Dist&gt;=1700"/>
    <s v="B"/>
    <x v="8"/>
    <x v="5"/>
    <x v="2"/>
    <s v=""/>
    <n v="-100"/>
    <n v="2"/>
    <x v="6"/>
  </r>
  <r>
    <x v="275"/>
    <s v="Randwick"/>
    <d v="1899-12-30T16:00:00"/>
    <x v="2"/>
    <n v="7"/>
    <n v="8"/>
    <n v="1600"/>
    <s v="Wfa"/>
    <s v="WFA"/>
    <n v="1000"/>
    <n v="11"/>
    <s v="Fangirl"/>
    <s v="M"/>
    <n v="2.2000000000000002"/>
    <s v="Chris Waller"/>
    <s v="James McDonald"/>
    <m/>
    <n v="3"/>
    <n v="57"/>
    <n v="57"/>
    <m/>
    <n v="2"/>
    <n v="2"/>
    <x v="1"/>
    <n v="2.6"/>
    <n v="20"/>
    <m/>
    <m/>
    <s v="WON"/>
    <n v="2.0499999999999998"/>
    <n v="1.2"/>
    <n v="100"/>
    <n v="204.99999999999997"/>
    <n v="104.99999999999997"/>
    <x v="1"/>
    <s v="G&lt;6-Dist&lt;1700"/>
    <s v="A"/>
    <x v="8"/>
    <x v="5"/>
    <x v="2"/>
    <n v="204.99999999999997"/>
    <n v="104.99999999999997"/>
    <m/>
    <x v="4"/>
  </r>
  <r>
    <x v="275"/>
    <s v="Cau"/>
    <d v="1899-12-30T16:20:00"/>
    <x v="2"/>
    <n v="6"/>
    <n v="8"/>
    <n v="1400"/>
    <s v="Hcp"/>
    <s v="No"/>
    <n v="1000"/>
    <n v="9"/>
    <s v="Angel Capital"/>
    <s v="B"/>
    <n v="3"/>
    <s v="Chris Waller"/>
    <s v="Damian Lane"/>
    <m/>
    <n v="12"/>
    <n v="53.5"/>
    <n v="53.5"/>
    <m/>
    <n v="1"/>
    <n v="4"/>
    <x v="2"/>
    <n v="4.9000000000000004"/>
    <n v="35"/>
    <n v="15"/>
    <m/>
    <m/>
    <n v="2.9"/>
    <m/>
    <n v="100"/>
    <s v=""/>
    <n v="-100"/>
    <x v="0"/>
    <s v="G&lt;6-Dist&lt;1700"/>
    <s v="A"/>
    <x v="8"/>
    <x v="5"/>
    <x v="1"/>
    <s v=""/>
    <n v="-150"/>
    <m/>
    <x v="5"/>
  </r>
  <r>
    <x v="275"/>
    <s v="Cau"/>
    <d v="1899-12-30T17:25:00"/>
    <x v="2"/>
    <n v="6"/>
    <n v="10"/>
    <n v="2000"/>
    <s v="Hcp"/>
    <n v="84"/>
    <n v="130"/>
    <n v="10"/>
    <s v="Mr Verse"/>
    <s v="B"/>
    <n v="5.5"/>
    <s v="Tony  McEvoy"/>
    <s v="Blake Shinn"/>
    <m/>
    <n v="11"/>
    <n v="57.5"/>
    <n v="57.5"/>
    <m/>
    <n v="3"/>
    <m/>
    <x v="1"/>
    <n v="5.0999999999999996"/>
    <n v="35"/>
    <n v="14"/>
    <m/>
    <m/>
    <n v="6"/>
    <m/>
    <n v="100"/>
    <s v=""/>
    <n v="-100"/>
    <x v="0"/>
    <s v="G&lt;6-Dist&gt;=1700"/>
    <s v="B"/>
    <x v="8"/>
    <x v="5"/>
    <x v="1"/>
    <s v=""/>
    <n v="-150"/>
    <m/>
    <x v="1"/>
  </r>
  <r>
    <x v="276"/>
    <s v="MV"/>
    <d v="1899-12-30T18:15:00"/>
    <x v="2"/>
    <n v="3"/>
    <n v="1"/>
    <n v="1200"/>
    <s v="Hcp"/>
    <n v="84"/>
    <n v="130"/>
    <n v="8"/>
    <s v="Charcoals"/>
    <s v="M"/>
    <n v="6.5"/>
    <s v="Anthony  Freedman"/>
    <s v="Jamie Mott"/>
    <m/>
    <n v="11"/>
    <n v="57.5"/>
    <n v="57.5"/>
    <m/>
    <n v="2"/>
    <n v="3"/>
    <x v="0"/>
    <n v="5.6"/>
    <n v="30"/>
    <n v="11"/>
    <m/>
    <s v="WON"/>
    <n v="11"/>
    <n v="2.8"/>
    <n v="100"/>
    <n v="1100"/>
    <n v="1000"/>
    <x v="0"/>
    <s v="G&lt;6-Dist&lt;1700"/>
    <s v="A"/>
    <x v="8"/>
    <x v="5"/>
    <x v="2"/>
    <n v="1100"/>
    <n v="1000"/>
    <m/>
    <x v="6"/>
  </r>
  <r>
    <x v="276"/>
    <s v="MV"/>
    <d v="1899-12-30T20:45:00"/>
    <x v="2"/>
    <n v="3"/>
    <n v="6"/>
    <n v="1600"/>
    <s v="Wfa"/>
    <s v="WFA"/>
    <n v="500"/>
    <n v="6"/>
    <s v="Treasurethe Moment"/>
    <s v="OP"/>
    <n v="1.4"/>
    <s v="Matt Laurie"/>
    <s v="Mark Zahra"/>
    <m/>
    <n v="1"/>
    <n v="56.5"/>
    <n v="56.5"/>
    <m/>
    <n v="1"/>
    <n v="4"/>
    <x v="1"/>
    <n v="2"/>
    <n v="50"/>
    <n v="6"/>
    <m/>
    <s v="2nd"/>
    <n v="1.5"/>
    <n v="1.1000000000000001"/>
    <n v="100"/>
    <s v=""/>
    <n v="-100"/>
    <x v="0"/>
    <s v="G&lt;6-Dist&lt;1700"/>
    <s v="A"/>
    <x v="8"/>
    <x v="5"/>
    <x v="2"/>
    <s v=""/>
    <n v="-100"/>
    <m/>
    <x v="3"/>
  </r>
  <r>
    <x v="276"/>
    <s v="MV"/>
    <d v="1899-12-30T21:45:00"/>
    <x v="2"/>
    <n v="3"/>
    <n v="8"/>
    <n v="1500"/>
    <s v="Mares"/>
    <s v="SW-M"/>
    <n v="300"/>
    <n v="7"/>
    <s v="Oh Too Good"/>
    <s v="OPL"/>
    <n v="3.5"/>
    <s v="Kevin Daffy"/>
    <s v="Craig Williams"/>
    <m/>
    <n v="9"/>
    <n v="55"/>
    <n v="55"/>
    <m/>
    <n v="1"/>
    <n v="5"/>
    <x v="1"/>
    <n v="4.2"/>
    <n v="40"/>
    <n v="10"/>
    <m/>
    <m/>
    <n v="3.7"/>
    <m/>
    <n v="100"/>
    <s v=""/>
    <n v="-100"/>
    <x v="0"/>
    <s v="G&lt;6-Dist&lt;1700"/>
    <s v="A"/>
    <x v="8"/>
    <x v="5"/>
    <x v="0"/>
    <s v=""/>
    <n v="-200"/>
    <m/>
    <x v="0"/>
  </r>
  <r>
    <x v="277"/>
    <s v="ROSEHILL"/>
    <d v="1899-12-30T11:55:00"/>
    <x v="2"/>
    <n v="0"/>
    <n v="1"/>
    <n v="1300"/>
    <s v="Hcp"/>
    <n v="72"/>
    <n v="120"/>
    <n v="1"/>
    <s v="Alabama State"/>
    <s v="OPM"/>
    <n v="4"/>
    <s v="Jack Pilkington"/>
    <s v="Jason Collett"/>
    <m/>
    <n v="2"/>
    <n v="59.5"/>
    <n v="59.5"/>
    <m/>
    <m/>
    <n v="3"/>
    <x v="2"/>
    <n v="6.9"/>
    <n v="20"/>
    <m/>
    <m/>
    <s v="2nd"/>
    <n v="2.9"/>
    <n v="1.3"/>
    <n v="100"/>
    <s v=""/>
    <n v="-100"/>
    <x v="1"/>
    <s v="G&lt;6-Dist&lt;1700"/>
    <s v="A"/>
    <x v="8"/>
    <x v="5"/>
    <x v="2"/>
    <s v=""/>
    <n v="-100"/>
    <m/>
    <x v="2"/>
  </r>
  <r>
    <x v="277"/>
    <s v="San-H"/>
    <d v="1899-12-30T12:45:00"/>
    <x v="2"/>
    <n v="3"/>
    <n v="2"/>
    <n v="1800"/>
    <s v="Hcp"/>
    <n v="78"/>
    <n v="130"/>
    <n v="8"/>
    <s v="Makdane"/>
    <s v="OPL"/>
    <n v="6"/>
    <s v="Michael Kent"/>
    <s v="Jordan Childs"/>
    <m/>
    <n v="3"/>
    <n v="59"/>
    <n v="59"/>
    <m/>
    <n v="1"/>
    <m/>
    <x v="1"/>
    <n v="4.5999999999999996"/>
    <n v="40"/>
    <n v="9"/>
    <m/>
    <s v="3rd"/>
    <n v="5"/>
    <n v="2"/>
    <n v="100"/>
    <s v=""/>
    <n v="-100"/>
    <x v="0"/>
    <s v="G&lt;6-Dist&gt;=1700"/>
    <s v="B"/>
    <x v="8"/>
    <x v="5"/>
    <x v="1"/>
    <s v=""/>
    <n v="-150"/>
    <m/>
    <x v="1"/>
  </r>
  <r>
    <x v="277"/>
    <s v="San-H"/>
    <d v="1899-12-30T13:55:00"/>
    <x v="2"/>
    <n v="3"/>
    <n v="4"/>
    <n v="1400"/>
    <s v="Hcp"/>
    <n v="84"/>
    <n v="130"/>
    <n v="1"/>
    <s v="King Zephyr"/>
    <s v="MOP"/>
    <n v="2.5"/>
    <s v="Grahame Begg"/>
    <s v="Jordan Childs"/>
    <m/>
    <n v="4"/>
    <n v="59"/>
    <n v="59"/>
    <m/>
    <n v="1"/>
    <n v="4"/>
    <x v="2"/>
    <n v="4.5999999999999996"/>
    <n v="40"/>
    <n v="9"/>
    <m/>
    <s v="WON"/>
    <n v="2.0499999999999998"/>
    <n v="1.2"/>
    <n v="100"/>
    <n v="204.99999999999997"/>
    <n v="104.99999999999997"/>
    <x v="0"/>
    <s v="G&lt;6-Dist&lt;1700"/>
    <s v="A"/>
    <x v="8"/>
    <x v="5"/>
    <x v="0"/>
    <n v="409.99999999999994"/>
    <n v="209.99999999999994"/>
    <m/>
    <x v="0"/>
  </r>
  <r>
    <x v="277"/>
    <s v="ROSEHILL"/>
    <d v="1899-12-30T14:15:00"/>
    <x v="2"/>
    <n v="0"/>
    <n v="5"/>
    <n v="1400"/>
    <s v="Hcp"/>
    <n v="88"/>
    <n v="160"/>
    <n v="3"/>
    <s v="Lord Of Biscay"/>
    <s v="MOP"/>
    <n v="3"/>
    <s v="Kris Lees"/>
    <s v="James McDonald"/>
    <m/>
    <n v="1"/>
    <n v="60"/>
    <n v="60"/>
    <m/>
    <n v="1"/>
    <n v="1"/>
    <x v="1"/>
    <n v="2"/>
    <n v="20"/>
    <m/>
    <m/>
    <m/>
    <n v="2.7"/>
    <m/>
    <n v="100"/>
    <s v=""/>
    <n v="-100"/>
    <x v="1"/>
    <s v="G&lt;6-Dist&lt;1700"/>
    <s v="A"/>
    <x v="8"/>
    <x v="5"/>
    <x v="1"/>
    <s v=""/>
    <n v="-150"/>
    <m/>
    <x v="1"/>
  </r>
  <r>
    <x v="277"/>
    <s v="San-H"/>
    <d v="1899-12-30T15:45:00"/>
    <x v="2"/>
    <n v="3"/>
    <n v="7"/>
    <n v="1500"/>
    <s v="Hcp"/>
    <s v="No"/>
    <n v="200"/>
    <n v="1"/>
    <s v="Evaporate"/>
    <s v="MOP"/>
    <n v="4"/>
    <s v="Team Hayes"/>
    <s v="Blake Shinn"/>
    <m/>
    <n v="8"/>
    <n v="59"/>
    <n v="59"/>
    <m/>
    <n v="1"/>
    <n v="1"/>
    <x v="1"/>
    <n v="4.2"/>
    <n v="45"/>
    <n v="12"/>
    <m/>
    <s v="WON"/>
    <n v="3.9"/>
    <n v="1.6"/>
    <n v="100"/>
    <n v="390"/>
    <n v="290"/>
    <x v="0"/>
    <s v="G&lt;6-Dist&lt;1700"/>
    <s v="A"/>
    <x v="8"/>
    <x v="5"/>
    <x v="4"/>
    <n v="546"/>
    <n v="406"/>
    <n v="2"/>
    <x v="2"/>
  </r>
  <r>
    <x v="277"/>
    <s v="San-H"/>
    <d v="1899-12-30T15:45:00"/>
    <x v="2"/>
    <n v="3"/>
    <n v="7"/>
    <n v="1500"/>
    <s v="Hcp"/>
    <s v="No"/>
    <n v="200"/>
    <n v="3"/>
    <s v="Transatlantic"/>
    <s v="MOP"/>
    <n v="2.7"/>
    <s v="Tony Gollan"/>
    <s v="Mark Zahra"/>
    <m/>
    <n v="11"/>
    <n v="58.5"/>
    <n v="58.5"/>
    <m/>
    <n v="2"/>
    <n v="3"/>
    <x v="2"/>
    <n v="4.5"/>
    <n v="45"/>
    <n v="12"/>
    <m/>
    <s v="2nd"/>
    <n v="2.7"/>
    <n v="1.3"/>
    <n v="100"/>
    <s v=""/>
    <n v="-100"/>
    <x v="0"/>
    <s v="G&lt;6-Dist&lt;1700"/>
    <s v="A"/>
    <x v="8"/>
    <x v="5"/>
    <x v="1"/>
    <s v=""/>
    <n v="-150"/>
    <n v="2"/>
    <x v="7"/>
  </r>
  <r>
    <x v="277"/>
    <s v="San-H"/>
    <d v="1899-12-30T16:25:00"/>
    <x v="2"/>
    <n v="3"/>
    <n v="8"/>
    <n v="1800"/>
    <s v="Hcp"/>
    <s v="No"/>
    <n v="150"/>
    <n v="11"/>
    <s v="Hard To Cross"/>
    <s v="OPM"/>
    <n v="6"/>
    <s v="Patrick  Payne"/>
    <s v="Rose Hammond (a3)"/>
    <n v="3"/>
    <n v="10"/>
    <n v="55"/>
    <n v="52"/>
    <m/>
    <n v="1"/>
    <n v="5"/>
    <x v="2"/>
    <n v="5.2"/>
    <n v="35"/>
    <n v="13"/>
    <m/>
    <m/>
    <n v="5"/>
    <m/>
    <n v="100"/>
    <s v=""/>
    <n v="-100"/>
    <x v="0"/>
    <s v="G&lt;6-Dist&gt;=1700"/>
    <s v="B"/>
    <x v="8"/>
    <x v="5"/>
    <x v="0"/>
    <s v=""/>
    <n v="-200"/>
    <m/>
    <x v="0"/>
  </r>
  <r>
    <x v="277"/>
    <s v="ROSEHILL"/>
    <d v="1899-12-30T17:25:00"/>
    <x v="2"/>
    <n v="0"/>
    <n v="10"/>
    <n v="1100"/>
    <s v="Hcp"/>
    <n v="78"/>
    <n v="160"/>
    <n v="14"/>
    <s v="Chidiac"/>
    <s v="M"/>
    <n v="5.2"/>
    <s v="B &amp; G Cavanough"/>
    <s v="Anna Roper (a2)"/>
    <n v="2"/>
    <n v="1"/>
    <n v="53"/>
    <n v="51"/>
    <m/>
    <n v="5"/>
    <m/>
    <x v="1"/>
    <n v="2.6"/>
    <n v="20"/>
    <m/>
    <m/>
    <m/>
    <n v="4.8"/>
    <m/>
    <n v="100"/>
    <s v=""/>
    <n v="-100"/>
    <x v="1"/>
    <s v="G&lt;6-Dist&lt;1700"/>
    <s v="A"/>
    <x v="8"/>
    <x v="5"/>
    <x v="1"/>
    <s v=""/>
    <n v="-150"/>
    <m/>
    <x v="8"/>
  </r>
  <r>
    <x v="278"/>
    <s v="Flem"/>
    <d v="1899-12-30T15:50:00"/>
    <x v="2"/>
    <n v="9"/>
    <n v="7"/>
    <n v="2500"/>
    <s v="Hcp"/>
    <s v="No"/>
    <n v="350"/>
    <n v="2"/>
    <s v="Revelare"/>
    <s v="OPM"/>
    <n v="4"/>
    <s v="Robert Hickmott"/>
    <s v="Declan Bates"/>
    <m/>
    <n v="4"/>
    <n v="59"/>
    <n v="59"/>
    <m/>
    <m/>
    <m/>
    <x v="2"/>
    <n v="5.0999999999999996"/>
    <n v="35"/>
    <n v="16"/>
    <m/>
    <m/>
    <n v="5"/>
    <m/>
    <n v="100"/>
    <s v=""/>
    <n v="-100"/>
    <x v="0"/>
    <s v="G&lt;6-Dist&gt;=1700"/>
    <s v="B"/>
    <x v="9"/>
    <x v="5"/>
    <x v="2"/>
    <s v=""/>
    <n v="-100"/>
    <m/>
    <x v="2"/>
  </r>
  <r>
    <x v="278"/>
    <s v="Flem"/>
    <d v="1899-12-30T17:40:00"/>
    <x v="2"/>
    <n v="9"/>
    <n v="10"/>
    <n v="1400"/>
    <s v="Hcp"/>
    <s v="No"/>
    <n v="175"/>
    <n v="7"/>
    <s v="Warnie"/>
    <s v="OPM"/>
    <n v="6"/>
    <s v="Ciaron Maher"/>
    <s v="Ben Melham"/>
    <m/>
    <n v="1"/>
    <n v="56.5"/>
    <n v="56.5"/>
    <m/>
    <m/>
    <m/>
    <x v="1"/>
    <n v="4.8"/>
    <n v="40"/>
    <n v="11"/>
    <m/>
    <m/>
    <n v="7"/>
    <m/>
    <n v="100"/>
    <s v=""/>
    <n v="-100"/>
    <x v="0"/>
    <s v="G&lt;6-Dist&lt;1700"/>
    <s v="A"/>
    <x v="9"/>
    <x v="5"/>
    <x v="2"/>
    <s v=""/>
    <n v="-100"/>
    <n v="2"/>
    <x v="3"/>
  </r>
  <r>
    <x v="278"/>
    <s v="Flem"/>
    <d v="1899-12-30T17:40:00"/>
    <x v="2"/>
    <n v="9"/>
    <n v="10"/>
    <n v="1400"/>
    <s v="Hcp"/>
    <s v="No"/>
    <n v="175"/>
    <n v="9"/>
    <s v="Media World"/>
    <s v="OP"/>
    <n v="3.2"/>
    <s v="Peter Snowden"/>
    <s v="Michael Dee"/>
    <m/>
    <n v="11"/>
    <n v="55.5"/>
    <n v="55.5"/>
    <m/>
    <m/>
    <m/>
    <x v="0"/>
    <n v="5.2"/>
    <n v="35"/>
    <n v="11"/>
    <m/>
    <s v="WON"/>
    <n v="3.4"/>
    <n v="1.7"/>
    <n v="100"/>
    <n v="340"/>
    <n v="240"/>
    <x v="0"/>
    <s v="G&lt;6-Dist&lt;1700"/>
    <s v="A"/>
    <x v="9"/>
    <x v="5"/>
    <x v="2"/>
    <n v="340"/>
    <n v="240"/>
    <n v="2"/>
    <x v="2"/>
  </r>
  <r>
    <x v="279"/>
    <s v="Cau"/>
    <d v="1899-12-30T14:00:00"/>
    <x v="2"/>
    <n v="0"/>
    <n v="4"/>
    <n v="1600"/>
    <s v="Mares"/>
    <s v="SW-M"/>
    <n v="240"/>
    <n v="6"/>
    <s v="Sea What I See"/>
    <s v="OPM"/>
    <n v="6.5"/>
    <s v="Danny O'Brien"/>
    <s v="Craig Williams"/>
    <m/>
    <n v="10"/>
    <n v="56"/>
    <n v="56"/>
    <m/>
    <m/>
    <m/>
    <x v="1"/>
    <n v="4.4000000000000004"/>
    <n v="40"/>
    <n v="12"/>
    <m/>
    <m/>
    <n v="5.5"/>
    <m/>
    <n v="100"/>
    <s v=""/>
    <n v="-100"/>
    <x v="0"/>
    <s v="G&lt;6-Dist&lt;1700"/>
    <s v="A"/>
    <x v="9"/>
    <x v="5"/>
    <x v="2"/>
    <s v=""/>
    <n v="-100"/>
    <n v="2"/>
    <x v="5"/>
  </r>
  <r>
    <x v="279"/>
    <s v="Cau"/>
    <d v="1899-12-30T14:00:00"/>
    <x v="2"/>
    <n v="0"/>
    <n v="4"/>
    <n v="1600"/>
    <s v="Mares"/>
    <s v="SW-M"/>
    <n v="240"/>
    <n v="2"/>
    <s v="Jennilala"/>
    <s v="M"/>
    <n v="4.4000000000000004"/>
    <s v="Gavin Bedggood"/>
    <s v="Blake Shinn"/>
    <m/>
    <n v="11"/>
    <n v="58"/>
    <n v="58"/>
    <m/>
    <m/>
    <m/>
    <x v="0"/>
    <n v="5.5"/>
    <n v="30"/>
    <n v="12"/>
    <m/>
    <s v="2nd"/>
    <n v="4.5999999999999996"/>
    <n v="1.75"/>
    <n v="100"/>
    <s v=""/>
    <n v="-100"/>
    <x v="0"/>
    <s v="G&lt;6-Dist&lt;1700"/>
    <s v="A"/>
    <x v="9"/>
    <x v="5"/>
    <x v="2"/>
    <s v=""/>
    <n v="-100"/>
    <n v="2"/>
    <x v="2"/>
  </r>
  <r>
    <x v="279"/>
    <s v="Cau"/>
    <d v="1899-12-30T14:35:00"/>
    <x v="2"/>
    <n v="0"/>
    <n v="5"/>
    <n v="1400"/>
    <s v="Hcp"/>
    <s v="No"/>
    <n v="200"/>
    <n v="8"/>
    <s v="King Zephyr"/>
    <s v="MOP"/>
    <n v="1.7"/>
    <s v="Grahame Begg"/>
    <s v="Jordan Childs"/>
    <m/>
    <n v="6"/>
    <n v="54"/>
    <n v="54"/>
    <m/>
    <m/>
    <m/>
    <x v="1"/>
    <n v="2.4"/>
    <n v="50"/>
    <n v="9"/>
    <m/>
    <s v="2nd"/>
    <n v="1.65"/>
    <n v="1.1000000000000001"/>
    <n v="100"/>
    <s v=""/>
    <n v="-100"/>
    <x v="0"/>
    <s v="G&lt;6-Dist&lt;1700"/>
    <s v="A"/>
    <x v="9"/>
    <x v="5"/>
    <x v="2"/>
    <s v=""/>
    <n v="-100"/>
    <m/>
    <x v="4"/>
  </r>
  <r>
    <x v="279"/>
    <s v="Cau"/>
    <d v="1899-12-30T15:50:00"/>
    <x v="2"/>
    <n v="0"/>
    <n v="7"/>
    <n v="1600"/>
    <s v="Hcp"/>
    <s v="No"/>
    <n v="1000"/>
    <n v="6"/>
    <s v="Transatlantic"/>
    <s v="OPM"/>
    <n v="8"/>
    <s v="Tony Gollan"/>
    <s v="Mark Zahra"/>
    <m/>
    <n v="9"/>
    <n v="56.5"/>
    <n v="56.5"/>
    <m/>
    <m/>
    <m/>
    <x v="2"/>
    <n v="4.5"/>
    <n v="40"/>
    <n v="10"/>
    <m/>
    <s v="WON"/>
    <n v="12"/>
    <n v="2.4500000000000002"/>
    <n v="100"/>
    <n v="1200"/>
    <n v="1100"/>
    <x v="0"/>
    <s v="G&lt;6-Dist&lt;1700"/>
    <s v="A"/>
    <x v="9"/>
    <x v="5"/>
    <x v="2"/>
    <n v="1200"/>
    <n v="1100"/>
    <m/>
    <x v="6"/>
  </r>
  <r>
    <x v="279"/>
    <s v="ROSEHILL"/>
    <d v="1899-12-30T16:10:00"/>
    <x v="2"/>
    <n v="2"/>
    <n v="7"/>
    <n v="1200"/>
    <s v="Mares"/>
    <s v="SW"/>
    <n v="250"/>
    <n v="6"/>
    <s v="Gangsta Granny"/>
    <s v="OPL"/>
    <n v="2.7"/>
    <s v="Team Hawkes"/>
    <s v="Zac Lloyd"/>
    <m/>
    <n v="5"/>
    <n v="54"/>
    <n v="54"/>
    <m/>
    <n v="4"/>
    <m/>
    <x v="1"/>
    <n v="4"/>
    <n v="30"/>
    <m/>
    <m/>
    <s v="WON"/>
    <n v="2.4500000000000002"/>
    <n v="1.2"/>
    <n v="100"/>
    <n v="245.00000000000003"/>
    <n v="145.00000000000003"/>
    <x v="1"/>
    <s v="G&lt;6-Dist&lt;1700"/>
    <s v="A"/>
    <x v="9"/>
    <x v="5"/>
    <x v="0"/>
    <n v="490.00000000000006"/>
    <n v="290.00000000000006"/>
    <m/>
    <x v="0"/>
  </r>
  <r>
    <x v="279"/>
    <s v="ROSEHILL"/>
    <d v="1899-12-30T18:05:00"/>
    <x v="2"/>
    <n v="2"/>
    <n v="10"/>
    <n v="1100"/>
    <s v="Hcp"/>
    <n v="78"/>
    <n v="160"/>
    <n v="3"/>
    <s v="Roselyn'S Star"/>
    <s v="OPL"/>
    <n v="2.5"/>
    <s v="O'Shea &amp; Charlton"/>
    <s v="Zac Lloyd"/>
    <m/>
    <n v="6"/>
    <n v="58.5"/>
    <n v="58.5"/>
    <m/>
    <n v="3"/>
    <n v="5"/>
    <x v="1"/>
    <n v="3"/>
    <n v="20"/>
    <m/>
    <m/>
    <s v="WON"/>
    <n v="2.5"/>
    <n v="1.1000000000000001"/>
    <n v="100"/>
    <n v="250"/>
    <n v="150"/>
    <x v="1"/>
    <s v="G&lt;6-Dist&lt;1700"/>
    <s v="A"/>
    <x v="9"/>
    <x v="5"/>
    <x v="5"/>
    <n v="425"/>
    <n v="255"/>
    <m/>
    <x v="5"/>
  </r>
  <r>
    <x v="280"/>
    <s v="Randwick"/>
    <d v="1899-12-30T13:05:00"/>
    <x v="2"/>
    <n v="3"/>
    <n v="2"/>
    <n v="2600"/>
    <s v="Hcp"/>
    <s v="SW"/>
    <n v="500"/>
    <n v="7"/>
    <s v="Travolta"/>
    <s v="LOP"/>
    <n v="5.2"/>
    <s v="Chris Waller"/>
    <s v="Zac Lloyd"/>
    <m/>
    <n v="4"/>
    <n v="55.5"/>
    <n v="55.5"/>
    <m/>
    <n v="2"/>
    <n v="4"/>
    <x v="1"/>
    <n v="3.7"/>
    <n v="20"/>
    <m/>
    <m/>
    <s v="WON"/>
    <n v="6.5"/>
    <n v="1.6"/>
    <n v="100"/>
    <n v="650"/>
    <n v="550"/>
    <x v="1"/>
    <s v="G&lt;6-Dist&gt;=1700"/>
    <s v="B"/>
    <x v="9"/>
    <x v="5"/>
    <x v="2"/>
    <n v="650"/>
    <n v="550"/>
    <m/>
    <x v="5"/>
  </r>
  <r>
    <x v="280"/>
    <s v="Randwick"/>
    <d v="1899-12-30T14:15:00"/>
    <x v="2"/>
    <n v="3"/>
    <n v="4"/>
    <n v="1600"/>
    <s v="Mares"/>
    <s v="SW"/>
    <n v="250"/>
    <n v="7"/>
    <s v="Perfumist"/>
    <s v="OP"/>
    <n v="2.9"/>
    <s v="Bjorn Baker"/>
    <s v="Regan Bayliss"/>
    <m/>
    <n v="8"/>
    <n v="54"/>
    <n v="54"/>
    <m/>
    <n v="4"/>
    <n v="2"/>
    <x v="2"/>
    <n v="4.4000000000000004"/>
    <n v="20"/>
    <m/>
    <m/>
    <s v="2nd"/>
    <n v="2.9"/>
    <n v="1.4"/>
    <n v="100"/>
    <s v=""/>
    <n v="-100"/>
    <x v="1"/>
    <s v="G&lt;6-Dist&lt;1700"/>
    <s v="A"/>
    <x v="9"/>
    <x v="5"/>
    <x v="2"/>
    <s v=""/>
    <n v="-100"/>
    <m/>
    <x v="4"/>
  </r>
  <r>
    <x v="280"/>
    <s v="Cau"/>
    <d v="1899-12-30T14:35:00"/>
    <x v="2"/>
    <n v="3"/>
    <n v="5"/>
    <n v="1100"/>
    <s v="Mares"/>
    <s v="SW-M"/>
    <n v="200"/>
    <n v="5"/>
    <s v="New York Lustre"/>
    <s v="OPM"/>
    <n v="8"/>
    <s v="Enver Jusufovic"/>
    <s v="Carleen Hefel"/>
    <m/>
    <n v="9"/>
    <n v="57"/>
    <n v="57"/>
    <m/>
    <m/>
    <m/>
    <x v="2"/>
    <n v="5.5"/>
    <n v="30"/>
    <n v="11"/>
    <m/>
    <s v="2nd"/>
    <n v="8.5"/>
    <n v="2.9"/>
    <n v="100"/>
    <s v=""/>
    <n v="-100"/>
    <x v="0"/>
    <s v="G&lt;6-Dist&lt;1700"/>
    <s v="A"/>
    <x v="9"/>
    <x v="5"/>
    <x v="2"/>
    <s v=""/>
    <n v="-100"/>
    <m/>
    <x v="6"/>
  </r>
  <r>
    <x v="281"/>
    <s v="MV"/>
    <d v="1899-12-30T15:00:00"/>
    <x v="2"/>
    <n v="0"/>
    <n v="6"/>
    <n v="2040"/>
    <s v="Mares"/>
    <s v="SW-M"/>
    <n v="300"/>
    <n v="8"/>
    <s v="She'S A Hustler"/>
    <s v="OPM"/>
    <n v="2.8"/>
    <s v="Grahame Begg"/>
    <s v="Jordan Childs"/>
    <m/>
    <n v="9"/>
    <n v="54"/>
    <n v="54"/>
    <m/>
    <m/>
    <m/>
    <x v="1"/>
    <n v="3.8"/>
    <n v="45"/>
    <n v="11"/>
    <m/>
    <s v="WON"/>
    <n v="3.8"/>
    <n v="1.55"/>
    <n v="100"/>
    <n v="380"/>
    <n v="280"/>
    <x v="0"/>
    <s v="G&lt;6-Dist&gt;=1700"/>
    <s v="B"/>
    <x v="9"/>
    <x v="5"/>
    <x v="2"/>
    <n v="380"/>
    <n v="280"/>
    <m/>
    <x v="4"/>
  </r>
  <r>
    <x v="281"/>
    <s v="Randwick"/>
    <d v="1899-12-30T17:15:00"/>
    <x v="2"/>
    <n v="7"/>
    <n v="9"/>
    <n v="1400"/>
    <s v="Mares"/>
    <s v="SW"/>
    <n v="2000"/>
    <n v="3"/>
    <s v="Miss Roumbini"/>
    <s v="MOP"/>
    <n v="4.2"/>
    <s v="Price &amp; Kent (Jnr)"/>
    <s v="Adam Hyeronimus"/>
    <m/>
    <n v="6"/>
    <n v="58.5"/>
    <n v="58.5"/>
    <m/>
    <n v="2"/>
    <n v="2"/>
    <x v="1"/>
    <n v="2.1"/>
    <n v="20"/>
    <m/>
    <m/>
    <m/>
    <n v="3.8"/>
    <m/>
    <n v="100"/>
    <s v=""/>
    <n v="-100"/>
    <x v="1"/>
    <s v="G&lt;6-Dist&lt;1700"/>
    <s v="A"/>
    <x v="9"/>
    <x v="5"/>
    <x v="1"/>
    <s v=""/>
    <n v="-150"/>
    <m/>
    <x v="1"/>
  </r>
  <r>
    <x v="282"/>
    <s v="Flem-X"/>
    <d v="1899-12-30T15:00:00"/>
    <x v="2"/>
    <n v="0"/>
    <n v="5"/>
    <n v="1400"/>
    <s v="Hcp"/>
    <s v="No"/>
    <n v="500"/>
    <n v="6"/>
    <s v="Warnie"/>
    <s v="M"/>
    <n v="4.8"/>
    <s v="Ciaron Maher"/>
    <s v="Mark Zahra"/>
    <m/>
    <n v="7"/>
    <n v="56.5"/>
    <n v="56.5"/>
    <m/>
    <m/>
    <m/>
    <x v="2"/>
    <n v="4.5999999999999996"/>
    <n v="40"/>
    <n v="11"/>
    <m/>
    <s v="WON"/>
    <n v="5.5"/>
    <n v="1.8"/>
    <n v="100"/>
    <n v="550"/>
    <n v="450"/>
    <x v="0"/>
    <s v="G&lt;6-Dist&lt;1700"/>
    <s v="A"/>
    <x v="10"/>
    <x v="5"/>
    <x v="2"/>
    <n v="550"/>
    <n v="450"/>
    <m/>
    <x v="2"/>
  </r>
  <r>
    <x v="282"/>
    <s v="Randwick"/>
    <d v="1899-12-30T15:20:00"/>
    <x v="3"/>
    <n v="0"/>
    <n v="6"/>
    <n v="1100"/>
    <s v="Hcp"/>
    <n v="78"/>
    <n v="160"/>
    <n v="8"/>
    <s v="Istolea Merc"/>
    <s v="M"/>
    <n v="2.2000000000000002"/>
    <s v="Bjorn Baker"/>
    <s v="James McDonald"/>
    <m/>
    <n v="6"/>
    <n v="58"/>
    <n v="58"/>
    <m/>
    <n v="2"/>
    <n v="4"/>
    <x v="1"/>
    <n v="3.2"/>
    <n v="20"/>
    <m/>
    <m/>
    <m/>
    <n v="2.6"/>
    <m/>
    <n v="100"/>
    <s v=""/>
    <n v="-100"/>
    <x v="1"/>
    <s v="G&lt;6-Dist&lt;1700"/>
    <s v="A"/>
    <x v="10"/>
    <x v="5"/>
    <x v="3"/>
    <s v=""/>
    <n v="-120"/>
    <m/>
    <x v="4"/>
  </r>
  <r>
    <x v="282"/>
    <s v="Randwick"/>
    <d v="1899-12-30T16:45:00"/>
    <x v="3"/>
    <n v="0"/>
    <n v="8"/>
    <n v="1500"/>
    <s v="Hcp"/>
    <s v="SW"/>
    <n v="10000"/>
    <n v="14"/>
    <s v="Autumn Glow"/>
    <s v="MOP"/>
    <n v="2.1"/>
    <s v="Chris Waller"/>
    <s v="James McDonald"/>
    <m/>
    <n v="8"/>
    <n v="55.5"/>
    <n v="55.5"/>
    <m/>
    <n v="1"/>
    <m/>
    <x v="1"/>
    <n v="2.1"/>
    <n v="20"/>
    <m/>
    <m/>
    <s v="WON"/>
    <n v="1.85"/>
    <n v="1.2"/>
    <n v="100"/>
    <n v="185"/>
    <n v="85"/>
    <x v="1"/>
    <s v="G&lt;6-Dist&lt;1700"/>
    <s v="A"/>
    <x v="10"/>
    <x v="5"/>
    <x v="2"/>
    <n v="185"/>
    <n v="85"/>
    <m/>
    <x v="4"/>
  </r>
  <r>
    <x v="282"/>
    <s v="Randwick"/>
    <d v="1899-12-30T17:20:00"/>
    <x v="3"/>
    <n v="0"/>
    <n v="9"/>
    <n v="2000"/>
    <s v="Hcp"/>
    <m/>
    <n v="750"/>
    <n v="6"/>
    <s v="Wootton Verni"/>
    <s v="OP"/>
    <n v="2.6"/>
    <s v="Chris Waller"/>
    <s v="James McDonald"/>
    <m/>
    <n v="4"/>
    <n v="54.5"/>
    <n v="54.5"/>
    <m/>
    <n v="4"/>
    <m/>
    <x v="1"/>
    <n v="2.5"/>
    <n v="20"/>
    <m/>
    <m/>
    <s v="WON"/>
    <n v="2.9"/>
    <n v="1.5"/>
    <n v="100"/>
    <n v="290"/>
    <n v="190"/>
    <x v="1"/>
    <s v="G&lt;6-Dist&gt;=1700"/>
    <s v="B"/>
    <x v="10"/>
    <x v="5"/>
    <x v="0"/>
    <n v="580"/>
    <n v="380"/>
    <m/>
    <x v="0"/>
  </r>
  <r>
    <x v="282"/>
    <s v="Flem-X"/>
    <d v="1899-12-30T17:40:00"/>
    <x v="2"/>
    <n v="0"/>
    <n v="9"/>
    <n v="1100"/>
    <s v="Mares"/>
    <s v="SW-M"/>
    <n v="240"/>
    <n v="2"/>
    <s v="Arabian Summer"/>
    <s v="M"/>
    <n v="4.4000000000000004"/>
    <s v="Tony  McEvoy"/>
    <s v="Blake Shinn"/>
    <m/>
    <n v="5"/>
    <n v="57"/>
    <n v="57"/>
    <m/>
    <m/>
    <m/>
    <x v="0"/>
    <n v="5.2"/>
    <n v="35"/>
    <n v="12"/>
    <m/>
    <s v="3rd"/>
    <n v="4.4000000000000004"/>
    <n v="1.75"/>
    <n v="100"/>
    <s v=""/>
    <n v="-100"/>
    <x v="0"/>
    <s v="G&lt;6-Dist&lt;1700"/>
    <s v="A"/>
    <x v="10"/>
    <x v="5"/>
    <x v="2"/>
    <s v=""/>
    <n v="-100"/>
    <m/>
    <x v="2"/>
  </r>
  <r>
    <x v="283"/>
    <s v="Flem-X"/>
    <d v="1899-12-30T17:25:00"/>
    <x v="4"/>
    <n v="0"/>
    <n v="10"/>
    <n v="1400"/>
    <s v="Hcp"/>
    <n v="90"/>
    <n v="150"/>
    <n v="12"/>
    <s v="Persian Spirit"/>
    <s v="MOP"/>
    <n v="7.5"/>
    <s v="Symon Wilde"/>
    <s v="Harry Coffey"/>
    <m/>
    <n v="12"/>
    <n v="54"/>
    <n v="54"/>
    <m/>
    <m/>
    <m/>
    <x v="2"/>
    <n v="5.5"/>
    <n v="30"/>
    <n v="13"/>
    <m/>
    <s v="WON"/>
    <n v="5"/>
    <n v="1.7"/>
    <n v="100"/>
    <n v="500"/>
    <n v="400"/>
    <x v="0"/>
    <s v="G&gt;=6-Dist&lt;1700"/>
    <s v="C"/>
    <x v="10"/>
    <x v="5"/>
    <x v="2"/>
    <n v="500"/>
    <n v="400"/>
    <n v="2"/>
    <x v="6"/>
  </r>
  <r>
    <x v="283"/>
    <s v="Flem-X"/>
    <d v="1899-12-30T17:25:00"/>
    <x v="4"/>
    <n v="0"/>
    <n v="10"/>
    <n v="1400"/>
    <s v="Hcp"/>
    <n v="90"/>
    <n v="150"/>
    <n v="3"/>
    <s v="Ndola"/>
    <s v="M"/>
    <n v="6.5"/>
    <s v="Team Hayes"/>
    <s v="Luke Currie"/>
    <m/>
    <n v="8"/>
    <n v="59.5"/>
    <n v="59.5"/>
    <m/>
    <m/>
    <m/>
    <x v="0"/>
    <n v="5.6"/>
    <n v="30"/>
    <n v="13"/>
    <m/>
    <s v="3rd"/>
    <n v="4.8"/>
    <n v="2"/>
    <n v="100"/>
    <s v=""/>
    <n v="-100"/>
    <x v="0"/>
    <s v="G&gt;=6-Dist&lt;1700"/>
    <s v="C"/>
    <x v="10"/>
    <x v="5"/>
    <x v="2"/>
    <s v=""/>
    <n v="-100"/>
    <n v="2"/>
    <x v="6"/>
  </r>
  <r>
    <x v="284"/>
    <s v="Flem-X"/>
    <d v="1899-12-30T15:20:00"/>
    <x v="2"/>
    <n v="6"/>
    <n v="5"/>
    <n v="1600"/>
    <s v="Hcp"/>
    <s v="No"/>
    <n v="200"/>
    <n v="8"/>
    <s v="Poison Chalice"/>
    <s v="M"/>
    <n v="5"/>
    <s v="Paul Preusker"/>
    <s v="James McDonald"/>
    <m/>
    <n v="6"/>
    <n v="54"/>
    <n v="54"/>
    <m/>
    <m/>
    <m/>
    <x v="2"/>
    <n v="5.0999999999999996"/>
    <n v="35"/>
    <n v="11"/>
    <m/>
    <s v="3rd"/>
    <n v="5"/>
    <n v="2"/>
    <n v="100"/>
    <s v=""/>
    <n v="-100"/>
    <x v="0"/>
    <s v="G&lt;6-Dist&lt;1700"/>
    <s v="A"/>
    <x v="10"/>
    <x v="5"/>
    <x v="2"/>
    <s v=""/>
    <n v="-100"/>
    <n v="2"/>
    <x v="6"/>
  </r>
  <r>
    <x v="284"/>
    <s v="Flem-X"/>
    <d v="1899-12-30T15:20:00"/>
    <x v="2"/>
    <n v="6"/>
    <n v="5"/>
    <n v="1600"/>
    <s v="Hcp"/>
    <s v="No"/>
    <n v="200"/>
    <n v="6"/>
    <s v="Oh Too Good"/>
    <s v="OP"/>
    <n v="6"/>
    <s v="Kevin Daffy"/>
    <s v="Damian Lane"/>
    <m/>
    <n v="3"/>
    <n v="55.5"/>
    <n v="55.5"/>
    <m/>
    <m/>
    <m/>
    <x v="0"/>
    <n v="5.7"/>
    <n v="30"/>
    <n v="11"/>
    <m/>
    <m/>
    <n v="6.5"/>
    <m/>
    <n v="100"/>
    <s v=""/>
    <n v="-100"/>
    <x v="0"/>
    <s v="G&lt;6-Dist&lt;1700"/>
    <s v="A"/>
    <x v="10"/>
    <x v="5"/>
    <x v="2"/>
    <s v=""/>
    <n v="-100"/>
    <n v="2"/>
    <x v="6"/>
  </r>
  <r>
    <x v="284"/>
    <s v="Flem-X"/>
    <d v="1899-12-30T18:50:00"/>
    <x v="2"/>
    <n v="6"/>
    <n v="9"/>
    <n v="1000"/>
    <s v="Hcp"/>
    <s v="SW"/>
    <n v="201"/>
    <n v="8"/>
    <s v="Major Share"/>
    <s v="OP"/>
    <n v="8"/>
    <s v="Adam Chambers"/>
    <s v="Tom Madden"/>
    <m/>
    <n v="7"/>
    <n v="57"/>
    <n v="57"/>
    <m/>
    <m/>
    <m/>
    <x v="2"/>
    <n v="4.8"/>
    <n v="35"/>
    <n v="11"/>
    <m/>
    <s v="2nd"/>
    <n v="11"/>
    <n v="2.8"/>
    <n v="100"/>
    <s v=""/>
    <n v="-100"/>
    <x v="0"/>
    <s v="G&lt;6-Dist&lt;1700"/>
    <s v="A"/>
    <x v="10"/>
    <x v="5"/>
    <x v="2"/>
    <s v=""/>
    <n v="-100"/>
    <m/>
    <x v="6"/>
  </r>
  <r>
    <x v="285"/>
    <s v="ROSEHILL"/>
    <d v="1899-12-30T13:35:00"/>
    <x v="2"/>
    <n v="0"/>
    <n v="3"/>
    <n v="2400"/>
    <s v="Hcp"/>
    <n v="78"/>
    <n v="160"/>
    <n v="10"/>
    <s v="Presley"/>
    <s v="M"/>
    <n v="9.1999999999999993"/>
    <s v="A &amp; R Archibald"/>
    <s v="Alysha Collett"/>
    <m/>
    <n v="2"/>
    <n v="54"/>
    <n v="54"/>
    <m/>
    <m/>
    <m/>
    <x v="1"/>
    <n v="3.9"/>
    <n v="20"/>
    <m/>
    <m/>
    <m/>
    <n v="7.5"/>
    <m/>
    <n v="100"/>
    <s v=""/>
    <n v="-100"/>
    <x v="1"/>
    <s v="G&lt;6-Dist&gt;=1700"/>
    <s v="B"/>
    <x v="10"/>
    <x v="5"/>
    <x v="2"/>
    <s v=""/>
    <n v="-100"/>
    <m/>
    <x v="5"/>
  </r>
  <r>
    <x v="285"/>
    <s v="ROSEHILL"/>
    <d v="1899-12-30T14:10:00"/>
    <x v="2"/>
    <n v="0"/>
    <n v="4"/>
    <n v="1200"/>
    <s v="Hcp"/>
    <n v="78"/>
    <n v="160"/>
    <n v="1"/>
    <s v="Midnight Dynamite"/>
    <s v="OPL"/>
    <n v="3.8"/>
    <s v="Bjorn Baker"/>
    <s v="Joshua Parr"/>
    <m/>
    <n v="7"/>
    <n v="58.5"/>
    <n v="58.5"/>
    <m/>
    <n v="2"/>
    <n v="4"/>
    <x v="1"/>
    <n v="4"/>
    <n v="20"/>
    <m/>
    <m/>
    <m/>
    <n v="3.4"/>
    <m/>
    <n v="100"/>
    <s v=""/>
    <n v="-100"/>
    <x v="1"/>
    <s v="G&lt;6-Dist&lt;1700"/>
    <s v="A"/>
    <x v="10"/>
    <x v="5"/>
    <x v="1"/>
    <s v=""/>
    <n v="-150"/>
    <m/>
    <x v="1"/>
  </r>
  <r>
    <x v="285"/>
    <s v="ROSEHILL"/>
    <d v="1899-12-30T16:10:00"/>
    <x v="2"/>
    <n v="0"/>
    <n v="7"/>
    <n v="1400"/>
    <s v="Mares"/>
    <s v="SW"/>
    <n v="500"/>
    <n v="2"/>
    <s v="Miss Roumbini"/>
    <s v="M"/>
    <n v="2.9"/>
    <s v="Price &amp; Kent (Jnr)"/>
    <s v="Tommy Berry"/>
    <m/>
    <n v="6"/>
    <n v="57"/>
    <n v="57"/>
    <m/>
    <n v="1"/>
    <n v="1"/>
    <x v="1"/>
    <n v="1.6"/>
    <n v="30"/>
    <m/>
    <m/>
    <m/>
    <n v="2.9"/>
    <m/>
    <n v="100"/>
    <s v=""/>
    <n v="-100"/>
    <x v="1"/>
    <s v="G&lt;6-Dist&lt;1700"/>
    <s v="A"/>
    <x v="10"/>
    <x v="5"/>
    <x v="3"/>
    <s v=""/>
    <n v="-120"/>
    <m/>
    <x v="4"/>
  </r>
  <r>
    <x v="285"/>
    <s v="ROSEHILL"/>
    <d v="1899-12-30T18:05:00"/>
    <x v="2"/>
    <n v="0"/>
    <n v="10"/>
    <n v="1400"/>
    <s v="Hcp"/>
    <n v="78"/>
    <n v="160"/>
    <n v="9"/>
    <s v="Frosty Girl"/>
    <s v="M"/>
    <n v="2.15"/>
    <s v="Chris Waller"/>
    <s v="Joao Moreira"/>
    <m/>
    <n v="1"/>
    <n v="57"/>
    <n v="57"/>
    <m/>
    <n v="1"/>
    <n v="1"/>
    <x v="1"/>
    <n v="3.3"/>
    <n v="20"/>
    <m/>
    <m/>
    <s v="3rd"/>
    <n v="2.1"/>
    <n v="1.2"/>
    <n v="100"/>
    <s v=""/>
    <n v="-100"/>
    <x v="1"/>
    <s v="G&lt;6-Dist&lt;1700"/>
    <s v="A"/>
    <x v="10"/>
    <x v="5"/>
    <x v="3"/>
    <s v=""/>
    <n v="-120"/>
    <m/>
    <x v="8"/>
  </r>
  <r>
    <x v="286"/>
    <s v="Newcastle"/>
    <d v="1899-12-30T13:10:00"/>
    <x v="2"/>
    <n v="0"/>
    <n v="2"/>
    <n v="1600"/>
    <s v="Hcp"/>
    <n v="72"/>
    <n v="120"/>
    <n v="9"/>
    <s v="Strawberry Impact"/>
    <s v="M"/>
    <n v="2.1"/>
    <s v="Blake Ryan"/>
    <s v="Tommy Berry"/>
    <m/>
    <n v="8"/>
    <n v="55.5"/>
    <n v="55.5"/>
    <m/>
    <n v="2"/>
    <n v="2"/>
    <x v="1"/>
    <n v="2.7"/>
    <n v="30"/>
    <m/>
    <m/>
    <s v="3rd"/>
    <n v="2.0499999999999998"/>
    <m/>
    <n v="100"/>
    <s v=""/>
    <n v="-100"/>
    <x v="1"/>
    <s v="G&lt;6-Dist&lt;1700"/>
    <s v="A"/>
    <x v="10"/>
    <x v="5"/>
    <x v="3"/>
    <s v=""/>
    <n v="-120"/>
    <m/>
    <x v="4"/>
  </r>
  <r>
    <x v="286"/>
    <s v="Cau"/>
    <d v="1899-12-30T14:00:00"/>
    <x v="3"/>
    <n v="6"/>
    <n v="4"/>
    <n v="1100"/>
    <s v="Hcp"/>
    <s v="No"/>
    <n v="175"/>
    <n v="4"/>
    <s v="Hedged"/>
    <s v="OP"/>
    <n v="3.4"/>
    <s v="Gavin Bedggood"/>
    <s v="Beau Mertens"/>
    <m/>
    <n v="2"/>
    <n v="57"/>
    <n v="57"/>
    <m/>
    <n v="2"/>
    <n v="2"/>
    <x v="1"/>
    <n v="4"/>
    <n v="45"/>
    <n v="11"/>
    <m/>
    <s v="2nd"/>
    <n v="2.9"/>
    <n v="1.4"/>
    <n v="100"/>
    <s v=""/>
    <n v="-100"/>
    <x v="0"/>
    <s v="G&lt;6-Dist&lt;1700"/>
    <s v="A"/>
    <x v="10"/>
    <x v="5"/>
    <x v="1"/>
    <s v=""/>
    <n v="-150"/>
    <m/>
    <x v="8"/>
  </r>
  <r>
    <x v="286"/>
    <s v="Newcastle"/>
    <d v="1899-12-30T14:20:00"/>
    <x v="2"/>
    <n v="0"/>
    <n v="4"/>
    <n v="1400"/>
    <s v="Mares"/>
    <n v="78"/>
    <n v="160"/>
    <n v="10"/>
    <s v="Maid Of Moolah"/>
    <s v="OPM"/>
    <n v="2.7"/>
    <s v="Peter Snowden"/>
    <s v="Tom Sherry"/>
    <m/>
    <n v="4"/>
    <n v="54"/>
    <n v="54"/>
    <m/>
    <n v="1"/>
    <n v="1"/>
    <x v="1"/>
    <n v="3.2"/>
    <n v="30"/>
    <m/>
    <m/>
    <s v="WON"/>
    <n v="3.2"/>
    <n v="1.5"/>
    <n v="100"/>
    <n v="320"/>
    <n v="220"/>
    <x v="1"/>
    <s v="G&lt;6-Dist&lt;1700"/>
    <s v="A"/>
    <x v="10"/>
    <x v="5"/>
    <x v="0"/>
    <n v="640"/>
    <n v="440"/>
    <m/>
    <x v="0"/>
  </r>
  <r>
    <x v="286"/>
    <s v="Cau"/>
    <d v="1899-12-30T14:35:00"/>
    <x v="3"/>
    <n v="6"/>
    <n v="5"/>
    <n v="1600"/>
    <s v="Mares"/>
    <s v="SW-M"/>
    <n v="200"/>
    <n v="7"/>
    <s v="Brave Miss"/>
    <s v="OP"/>
    <n v="9"/>
    <s v="Anthony  Freedman"/>
    <s v="Jamie Melham"/>
    <m/>
    <n v="4"/>
    <n v="56"/>
    <n v="56"/>
    <m/>
    <n v="1"/>
    <n v="5"/>
    <x v="1"/>
    <n v="4"/>
    <n v="45"/>
    <n v="9"/>
    <m/>
    <m/>
    <n v="8"/>
    <m/>
    <n v="100"/>
    <s v=""/>
    <n v="-100"/>
    <x v="0"/>
    <s v="G&lt;6-Dist&lt;1700"/>
    <s v="A"/>
    <x v="10"/>
    <x v="5"/>
    <x v="2"/>
    <s v=""/>
    <n v="-100"/>
    <m/>
    <x v="4"/>
  </r>
  <r>
    <x v="286"/>
    <s v="Newcastle"/>
    <d v="1899-12-30T14:55:00"/>
    <x v="2"/>
    <n v="0"/>
    <n v="5"/>
    <n v="1600"/>
    <s v="Hcp"/>
    <n v="78"/>
    <n v="160"/>
    <n v="4"/>
    <s v="Meridiana"/>
    <s v="OP"/>
    <n v="2.2999999999999998"/>
    <s v="John Sargent"/>
    <s v="Jason Collett"/>
    <m/>
    <n v="5"/>
    <n v="58.5"/>
    <n v="58.5"/>
    <m/>
    <n v="1"/>
    <m/>
    <x v="2"/>
    <n v="5.0999999999999996"/>
    <n v="20"/>
    <m/>
    <m/>
    <s v="WON"/>
    <n v="2.4500000000000002"/>
    <n v="1.2"/>
    <n v="100"/>
    <n v="245.00000000000003"/>
    <n v="145.00000000000003"/>
    <x v="1"/>
    <s v="G&lt;6-Dist&lt;1700"/>
    <s v="A"/>
    <x v="10"/>
    <x v="5"/>
    <x v="5"/>
    <n v="416.50000000000006"/>
    <n v="246.50000000000006"/>
    <m/>
    <x v="5"/>
  </r>
  <r>
    <x v="286"/>
    <s v="Cau"/>
    <d v="1899-12-30T15:10:00"/>
    <x v="3"/>
    <n v="6"/>
    <n v="6"/>
    <n v="1200"/>
    <s v="Mares"/>
    <s v="SW-M"/>
    <n v="200"/>
    <n v="8"/>
    <s v="Vestas"/>
    <s v="M"/>
    <n v="3.7"/>
    <s v="Clinton McDonald"/>
    <s v="Ben Melham"/>
    <m/>
    <n v="6"/>
    <n v="55"/>
    <n v="55"/>
    <m/>
    <n v="4"/>
    <n v="2"/>
    <x v="2"/>
    <n v="5.5"/>
    <n v="30"/>
    <n v="12"/>
    <m/>
    <m/>
    <n v="3.7"/>
    <m/>
    <n v="100"/>
    <s v=""/>
    <n v="-100"/>
    <x v="0"/>
    <s v="G&lt;6-Dist&lt;1700"/>
    <s v="A"/>
    <x v="10"/>
    <x v="5"/>
    <x v="2"/>
    <s v=""/>
    <n v="-100"/>
    <m/>
    <x v="4"/>
  </r>
  <r>
    <x v="286"/>
    <s v="Newcastle"/>
    <d v="1899-12-30T16:45:00"/>
    <x v="2"/>
    <n v="0"/>
    <n v="8"/>
    <n v="1300"/>
    <s v="Hcp"/>
    <m/>
    <n v="1000"/>
    <n v="16"/>
    <s v="Clear Thinking"/>
    <s v="B"/>
    <n v="8.4"/>
    <s v="Messara/Gavranich"/>
    <s v="Tyler Schiller"/>
    <m/>
    <n v="9"/>
    <n v="53"/>
    <n v="53"/>
    <m/>
    <m/>
    <n v="1"/>
    <x v="1"/>
    <n v="2.4"/>
    <n v="20"/>
    <m/>
    <m/>
    <m/>
    <n v="4.5999999999999996"/>
    <m/>
    <n v="100"/>
    <s v=""/>
    <n v="-100"/>
    <x v="1"/>
    <s v="G&lt;6-Dist&lt;1700"/>
    <s v="A"/>
    <x v="10"/>
    <x v="5"/>
    <x v="2"/>
    <s v=""/>
    <n v="-100"/>
    <m/>
    <x v="5"/>
  </r>
  <r>
    <x v="286"/>
    <s v="Cau"/>
    <d v="1899-12-30T17:40:00"/>
    <x v="3"/>
    <n v="6"/>
    <n v="10"/>
    <n v="1400"/>
    <s v="Hcp"/>
    <n v="84"/>
    <n v="130"/>
    <n v="7"/>
    <s v="Taken"/>
    <s v="OP"/>
    <n v="5"/>
    <s v="Mick Price "/>
    <s v="Ethan Brown"/>
    <m/>
    <n v="3"/>
    <n v="58"/>
    <n v="58"/>
    <m/>
    <n v="1"/>
    <n v="4"/>
    <x v="0"/>
    <n v="5.6"/>
    <n v="30"/>
    <n v="13"/>
    <m/>
    <s v="WON"/>
    <n v="4.4000000000000004"/>
    <n v="1.9"/>
    <n v="100"/>
    <n v="440.00000000000006"/>
    <n v="340.00000000000006"/>
    <x v="0"/>
    <s v="G&lt;6-Dist&lt;1700"/>
    <s v="A"/>
    <x v="10"/>
    <x v="5"/>
    <x v="2"/>
    <n v="440.00000000000006"/>
    <n v="340.00000000000006"/>
    <m/>
    <x v="4"/>
  </r>
  <r>
    <x v="286"/>
    <s v="Newcastle"/>
    <d v="1899-12-30T17:55:00"/>
    <x v="2"/>
    <n v="0"/>
    <n v="10"/>
    <n v="1300"/>
    <s v="Hcp"/>
    <n v="94"/>
    <n v="160"/>
    <n v="14"/>
    <s v="Brave One"/>
    <s v="M"/>
    <n v="2.5"/>
    <s v="Team Hawkes"/>
    <s v="Dylan Gibbons"/>
    <m/>
    <n v="2"/>
    <n v="54"/>
    <n v="54"/>
    <m/>
    <n v="1"/>
    <n v="1"/>
    <x v="1"/>
    <n v="2.8"/>
    <n v="30"/>
    <m/>
    <m/>
    <s v="WON"/>
    <n v="2.5"/>
    <n v="1.4"/>
    <n v="100"/>
    <n v="250"/>
    <n v="150"/>
    <x v="1"/>
    <s v="G&lt;6-Dist&lt;1700"/>
    <s v="A"/>
    <x v="10"/>
    <x v="5"/>
    <x v="1"/>
    <n v="375"/>
    <n v="225"/>
    <m/>
    <x v="1"/>
  </r>
  <r>
    <x v="287"/>
    <s v="Cran"/>
    <d v="1899-12-30T14:00:00"/>
    <x v="2"/>
    <n v="3"/>
    <n v="4"/>
    <n v="1400"/>
    <s v="Mares"/>
    <s v="SW-M"/>
    <n v="150"/>
    <n v="7"/>
    <s v="Grid Girl"/>
    <s v="MOP"/>
    <n v="4.2"/>
    <s v="Team Hayes"/>
    <s v="Michael Dee"/>
    <m/>
    <n v="6"/>
    <n v="56"/>
    <n v="56"/>
    <m/>
    <n v="3"/>
    <n v="5"/>
    <x v="1"/>
    <n v="5"/>
    <n v="35"/>
    <n v="8"/>
    <m/>
    <s v="WON"/>
    <n v="4.8"/>
    <n v="1.8"/>
    <n v="100"/>
    <n v="480"/>
    <n v="380"/>
    <x v="0"/>
    <s v="G&lt;6-Dist&lt;1700"/>
    <s v="A"/>
    <x v="10"/>
    <x v="5"/>
    <x v="2"/>
    <n v="480"/>
    <n v="380"/>
    <m/>
    <x v="2"/>
  </r>
  <r>
    <x v="287"/>
    <s v="Kembla Grange"/>
    <d v="1899-12-30T14:55:00"/>
    <x v="2"/>
    <n v="0"/>
    <n v="5"/>
    <n v="2000"/>
    <s v="Hcp"/>
    <n v="78"/>
    <n v="160"/>
    <n v="1"/>
    <s v="Hurstville Zagreb"/>
    <s v="L"/>
    <n v="3.3"/>
    <s v="O'Shea &amp; Charlton"/>
    <s v="Zac Lloyd"/>
    <m/>
    <n v="1"/>
    <n v="58.5"/>
    <n v="58.5"/>
    <m/>
    <n v="1"/>
    <n v="3"/>
    <x v="1"/>
    <n v="4.4000000000000004"/>
    <n v="20"/>
    <m/>
    <m/>
    <m/>
    <n v="3"/>
    <m/>
    <n v="100"/>
    <s v=""/>
    <n v="-100"/>
    <x v="1"/>
    <s v="G&lt;6-Dist&gt;=1700"/>
    <s v="B"/>
    <x v="10"/>
    <x v="5"/>
    <x v="3"/>
    <s v=""/>
    <n v="-120"/>
    <m/>
    <x v="2"/>
  </r>
  <r>
    <x v="287"/>
    <s v="Cran"/>
    <d v="1899-12-30T15:10:00"/>
    <x v="2"/>
    <n v="3"/>
    <n v="6"/>
    <n v="2025"/>
    <s v="Hcp"/>
    <n v="84"/>
    <n v="130"/>
    <n v="5"/>
    <s v="Shockletz"/>
    <s v="M"/>
    <n v="2.6"/>
    <s v="Ciaron Maher"/>
    <s v="Ethan Brown"/>
    <m/>
    <n v="6"/>
    <n v="57.5"/>
    <n v="57.5"/>
    <m/>
    <n v="1"/>
    <n v="2"/>
    <x v="1"/>
    <n v="4.2"/>
    <n v="40"/>
    <n v="9"/>
    <m/>
    <m/>
    <n v="2.5"/>
    <m/>
    <n v="100"/>
    <s v=""/>
    <n v="-100"/>
    <x v="0"/>
    <s v="G&lt;6-Dist&gt;=1700"/>
    <s v="B"/>
    <x v="10"/>
    <x v="5"/>
    <x v="2"/>
    <s v=""/>
    <n v="-100"/>
    <n v="2"/>
    <x v="4"/>
  </r>
  <r>
    <x v="287"/>
    <s v="Cran"/>
    <d v="1899-12-30T15:10:00"/>
    <x v="2"/>
    <n v="3"/>
    <n v="6"/>
    <n v="2025"/>
    <s v="Hcp"/>
    <n v="84"/>
    <n v="130"/>
    <n v="8"/>
    <s v="Hurry Curry"/>
    <s v="MOP"/>
    <n v="5"/>
    <s v="Danny O'Brien"/>
    <s v="Craig Williams"/>
    <m/>
    <n v="1"/>
    <n v="54"/>
    <n v="54"/>
    <m/>
    <n v="3"/>
    <n v="3"/>
    <x v="2"/>
    <n v="5.6"/>
    <n v="30"/>
    <n v="9"/>
    <m/>
    <m/>
    <n v="4.8"/>
    <m/>
    <n v="100"/>
    <s v=""/>
    <n v="-100"/>
    <x v="0"/>
    <s v="G&lt;6-Dist&gt;=1700"/>
    <s v="B"/>
    <x v="10"/>
    <x v="5"/>
    <x v="2"/>
    <s v=""/>
    <n v="-100"/>
    <n v="2"/>
    <x v="3"/>
  </r>
  <r>
    <x v="287"/>
    <s v="Cran"/>
    <d v="1899-12-30T15:45:00"/>
    <x v="2"/>
    <n v="3"/>
    <n v="7"/>
    <n v="1200"/>
    <s v="Hcp"/>
    <n v="80"/>
    <n v="130"/>
    <n v="1"/>
    <s v="Mytemptation"/>
    <s v="OP"/>
    <n v="3.5"/>
    <s v="Enver Jusufovic"/>
    <s v="Craig Williams"/>
    <m/>
    <n v="9"/>
    <n v="60"/>
    <n v="60"/>
    <m/>
    <n v="2"/>
    <n v="3"/>
    <x v="2"/>
    <n v="5.7"/>
    <n v="30"/>
    <n v="9"/>
    <m/>
    <m/>
    <n v="3.2"/>
    <m/>
    <n v="100"/>
    <s v=""/>
    <n v="-100"/>
    <x v="0"/>
    <s v="G&lt;6-Dist&lt;1700"/>
    <s v="A"/>
    <x v="10"/>
    <x v="5"/>
    <x v="1"/>
    <s v=""/>
    <n v="-150"/>
    <m/>
    <x v="5"/>
  </r>
  <r>
    <x v="287"/>
    <s v="Cran"/>
    <d v="1899-12-30T16:25:00"/>
    <x v="2"/>
    <n v="3"/>
    <n v="8"/>
    <n v="1600"/>
    <s v="Hcp"/>
    <s v="No"/>
    <n v="500"/>
    <n v="15"/>
    <s v="Sabaj"/>
    <s v="B"/>
    <n v="3.4"/>
    <s v="Mick Price "/>
    <s v="Beau Mertens"/>
    <m/>
    <n v="12"/>
    <n v="54"/>
    <n v="54"/>
    <m/>
    <n v="3"/>
    <m/>
    <x v="1"/>
    <n v="4.4000000000000004"/>
    <n v="45"/>
    <n v="13"/>
    <m/>
    <s v="WON"/>
    <n v="3.4"/>
    <n v="1.8"/>
    <n v="100"/>
    <n v="340"/>
    <n v="240"/>
    <x v="0"/>
    <s v="G&lt;6-Dist&lt;1700"/>
    <s v="A"/>
    <x v="10"/>
    <x v="5"/>
    <x v="1"/>
    <n v="510"/>
    <n v="360"/>
    <m/>
    <x v="1"/>
  </r>
  <r>
    <x v="287"/>
    <s v="Cran"/>
    <d v="1899-12-30T17:40:00"/>
    <x v="2"/>
    <n v="3"/>
    <n v="10"/>
    <n v="1000"/>
    <s v="Hcp"/>
    <n v="74"/>
    <n v="130"/>
    <n v="5"/>
    <s v="Demojo"/>
    <s v="OPM"/>
    <n v="7"/>
    <s v="Kylie Vella"/>
    <s v="Steven Vella"/>
    <m/>
    <n v="5"/>
    <n v="60.5"/>
    <n v="60.5"/>
    <m/>
    <n v="4"/>
    <m/>
    <x v="2"/>
    <n v="4.9000000000000004"/>
    <n v="35"/>
    <n v="9"/>
    <m/>
    <m/>
    <n v="12"/>
    <m/>
    <n v="100"/>
    <s v=""/>
    <n v="-100"/>
    <x v="0"/>
    <s v="G&lt;6-Dist&lt;1700"/>
    <s v="A"/>
    <x v="10"/>
    <x v="5"/>
    <x v="2"/>
    <s v=""/>
    <n v="-100"/>
    <m/>
    <x v="6"/>
  </r>
  <r>
    <x v="287"/>
    <s v="Kembla Grange"/>
    <d v="1899-12-30T17:55:00"/>
    <x v="2"/>
    <n v="0"/>
    <n v="10"/>
    <n v="1400"/>
    <s v="Hcp"/>
    <n v="78"/>
    <n v="160"/>
    <n v="6"/>
    <s v="Midnight Dynamite"/>
    <s v="OPL"/>
    <n v="5.0999999999999996"/>
    <s v="Bjorn Baker"/>
    <s v="Joshua Parr"/>
    <m/>
    <n v="8"/>
    <n v="58.5"/>
    <n v="58.5"/>
    <m/>
    <n v="2"/>
    <n v="5"/>
    <x v="1"/>
    <n v="4.9000000000000004"/>
    <n v="20"/>
    <m/>
    <m/>
    <s v="WON"/>
    <n v="3.7"/>
    <n v="1.5"/>
    <n v="100"/>
    <n v="370"/>
    <n v="270"/>
    <x v="1"/>
    <s v="G&lt;6-Dist&lt;1700"/>
    <s v="A"/>
    <x v="10"/>
    <x v="5"/>
    <x v="2"/>
    <n v="370"/>
    <n v="270"/>
    <m/>
    <x v="5"/>
  </r>
  <r>
    <x v="288"/>
    <s v="Cau"/>
    <d v="1899-12-30T17:05:00"/>
    <x v="1"/>
    <n v="9"/>
    <n v="9"/>
    <n v="1100"/>
    <s v="Hcp"/>
    <s v="No"/>
    <n v="175"/>
    <n v="10"/>
    <s v="Grand Larceny"/>
    <s v="OP"/>
    <n v="4.8"/>
    <s v="Team Hawkes"/>
    <s v="Beau Mertens"/>
    <m/>
    <n v="4"/>
    <n v="54"/>
    <n v="54"/>
    <m/>
    <n v="2"/>
    <n v="3"/>
    <x v="1"/>
    <n v="3.9"/>
    <n v="45"/>
    <n v="9"/>
    <m/>
    <m/>
    <n v="5"/>
    <m/>
    <n v="100"/>
    <s v=""/>
    <n v="-100"/>
    <x v="0"/>
    <s v="G&gt;=6-Dist&lt;1700"/>
    <s v="C"/>
    <x v="10"/>
    <x v="5"/>
    <x v="4"/>
    <s v=""/>
    <n v="-140"/>
    <n v="2"/>
    <x v="2"/>
  </r>
  <r>
    <x v="288"/>
    <s v="Cau"/>
    <d v="1899-12-30T17:05:00"/>
    <x v="1"/>
    <n v="9"/>
    <n v="9"/>
    <n v="1100"/>
    <s v="Hcp"/>
    <s v="No"/>
    <n v="175"/>
    <n v="6"/>
    <s v="Boston Rocks"/>
    <s v="OPM"/>
    <n v="3.5"/>
    <s v="Matthew Dale"/>
    <s v="Michael Dee"/>
    <m/>
    <n v="2"/>
    <n v="55.5"/>
    <n v="55.5"/>
    <m/>
    <n v="3"/>
    <n v="2"/>
    <x v="2"/>
    <n v="4.7"/>
    <n v="35"/>
    <n v="9"/>
    <m/>
    <s v="2nd"/>
    <n v="4.4000000000000004"/>
    <n v="1.6"/>
    <n v="100"/>
    <s v=""/>
    <n v="-100"/>
    <x v="0"/>
    <s v="G&gt;=6-Dist&lt;1700"/>
    <s v="C"/>
    <x v="10"/>
    <x v="5"/>
    <x v="4"/>
    <s v=""/>
    <n v="-140"/>
    <n v="2"/>
    <x v="2"/>
  </r>
  <r>
    <x v="289"/>
    <s v="Ball"/>
    <d v="1899-12-30T13:25:00"/>
    <x v="2"/>
    <n v="0"/>
    <n v="3"/>
    <n v="1200"/>
    <s v="Hcp"/>
    <s v="SW"/>
    <n v="175"/>
    <n v="1"/>
    <s v="Harry'S Yacht"/>
    <s v="OP"/>
    <n v="2.4"/>
    <s v="Corstens Larkin"/>
    <s v="Ben Allen"/>
    <m/>
    <n v="3"/>
    <n v="59"/>
    <n v="59"/>
    <m/>
    <n v="1"/>
    <n v="5"/>
    <x v="1"/>
    <n v="4.4000000000000004"/>
    <n v="40"/>
    <n v="10"/>
    <m/>
    <s v="2nd"/>
    <n v="2.1"/>
    <n v="1.2"/>
    <n v="100"/>
    <s v=""/>
    <n v="-100"/>
    <x v="0"/>
    <s v="G&lt;6-Dist&lt;1700"/>
    <s v="A"/>
    <x v="11"/>
    <x v="5"/>
    <x v="1"/>
    <s v=""/>
    <n v="-150"/>
    <m/>
    <x v="1"/>
  </r>
  <r>
    <x v="289"/>
    <s v="Ball"/>
    <d v="1899-12-30T15:45:00"/>
    <x v="2"/>
    <n v="0"/>
    <n v="7"/>
    <n v="1100"/>
    <s v="Hcp"/>
    <n v="100"/>
    <n v="150"/>
    <n v="10"/>
    <s v="South Of India"/>
    <s v="L"/>
    <n v="3"/>
    <s v="Dominic Sutton"/>
    <s v="Ryan Houston (a2)"/>
    <n v="2"/>
    <n v="2"/>
    <n v="53.5"/>
    <n v="51.5"/>
    <m/>
    <n v="4"/>
    <m/>
    <x v="1"/>
    <n v="3.6"/>
    <n v="45"/>
    <n v="11"/>
    <m/>
    <s v="WON"/>
    <n v="3.6"/>
    <n v="1.6"/>
    <n v="100"/>
    <n v="360"/>
    <n v="260"/>
    <x v="0"/>
    <s v="G&lt;6-Dist&lt;1700"/>
    <s v="A"/>
    <x v="11"/>
    <x v="5"/>
    <x v="2"/>
    <n v="360"/>
    <n v="260"/>
    <n v="2"/>
    <x v="4"/>
  </r>
  <r>
    <x v="289"/>
    <s v="Ball"/>
    <d v="1899-12-30T15:45:00"/>
    <x v="2"/>
    <n v="0"/>
    <n v="7"/>
    <n v="1100"/>
    <s v="Hcp"/>
    <n v="100"/>
    <n v="150"/>
    <n v="3"/>
    <s v="Major Share"/>
    <s v="OPM"/>
    <n v="4.2"/>
    <s v="Adam Chambers"/>
    <s v="Tom Madden"/>
    <m/>
    <n v="7"/>
    <n v="58"/>
    <n v="58"/>
    <m/>
    <n v="1"/>
    <n v="2"/>
    <x v="2"/>
    <n v="4.5999999999999996"/>
    <n v="40"/>
    <n v="11"/>
    <m/>
    <m/>
    <n v="3.6"/>
    <m/>
    <n v="100"/>
    <s v=""/>
    <n v="-100"/>
    <x v="0"/>
    <s v="G&lt;6-Dist&lt;1700"/>
    <s v="A"/>
    <x v="11"/>
    <x v="5"/>
    <x v="4"/>
    <s v=""/>
    <n v="-140"/>
    <n v="2"/>
    <x v="2"/>
  </r>
  <r>
    <x v="289"/>
    <s v="Ball"/>
    <d v="1899-12-30T17:40:00"/>
    <x v="2"/>
    <n v="0"/>
    <n v="10"/>
    <n v="1400"/>
    <s v="Hcp"/>
    <n v="84"/>
    <n v="130"/>
    <n v="13"/>
    <s v="He'Ll Rip"/>
    <s v="MOP"/>
    <n v="9.5"/>
    <s v="Corstens Larkin"/>
    <s v="Luke Currie"/>
    <m/>
    <n v="14"/>
    <n v="56.5"/>
    <n v="56.5"/>
    <m/>
    <m/>
    <m/>
    <x v="0"/>
    <n v="5.5"/>
    <n v="30"/>
    <n v="15"/>
    <m/>
    <m/>
    <n v="6.5"/>
    <m/>
    <n v="100"/>
    <s v=""/>
    <n v="-100"/>
    <x v="0"/>
    <s v="G&lt;6-Dist&lt;1700"/>
    <s v="A"/>
    <x v="11"/>
    <x v="5"/>
    <x v="2"/>
    <s v=""/>
    <n v="-100"/>
    <m/>
    <x v="6"/>
  </r>
  <r>
    <x v="290"/>
    <s v="ROSEHILL"/>
    <d v="1899-12-30T15:10:00"/>
    <x v="2"/>
    <n v="4"/>
    <n v="6"/>
    <n v="1100"/>
    <s v="Hcp"/>
    <n v="88"/>
    <n v="160"/>
    <n v="6"/>
    <s v="Hawker Hall"/>
    <s v="LOP"/>
    <n v="2.6"/>
    <s v="Kris Lees"/>
    <s v="Kerrin McEvoy"/>
    <m/>
    <n v="5"/>
    <n v="53"/>
    <n v="53"/>
    <m/>
    <n v="2"/>
    <n v="2"/>
    <x v="1"/>
    <n v="1.9"/>
    <n v="30"/>
    <m/>
    <m/>
    <s v="WON"/>
    <n v="2.4500000000000002"/>
    <n v="1.5"/>
    <n v="100"/>
    <n v="245.00000000000003"/>
    <n v="145.00000000000003"/>
    <x v="1"/>
    <s v="G&lt;6-Dist&lt;1700"/>
    <s v="A"/>
    <x v="11"/>
    <x v="5"/>
    <x v="1"/>
    <n v="367.5"/>
    <n v="217.5"/>
    <m/>
    <x v="1"/>
  </r>
  <r>
    <x v="290"/>
    <s v="ROSEHILL"/>
    <d v="1899-12-30T17:00:00"/>
    <x v="2"/>
    <n v="4"/>
    <n v="9"/>
    <n v="2000"/>
    <s v="Hcp"/>
    <n v="78"/>
    <n v="160"/>
    <n v="4"/>
    <s v="Hurstville Zagreb"/>
    <s v="OP"/>
    <n v="2.7"/>
    <s v="O'Shea &amp; Charlton"/>
    <s v="Adam Hyeronimus"/>
    <m/>
    <n v="7"/>
    <n v="58"/>
    <n v="58"/>
    <m/>
    <n v="1"/>
    <n v="2"/>
    <x v="1"/>
    <n v="3"/>
    <n v="20"/>
    <m/>
    <m/>
    <m/>
    <n v="3.3"/>
    <m/>
    <n v="100"/>
    <s v=""/>
    <n v="-100"/>
    <x v="1"/>
    <s v="G&lt;6-Dist&gt;=1700"/>
    <s v="B"/>
    <x v="11"/>
    <x v="5"/>
    <x v="1"/>
    <s v=""/>
    <n v="-150"/>
    <m/>
    <x v="1"/>
  </r>
  <r>
    <x v="291"/>
    <s v="Pak"/>
    <d v="1899-12-30T13:20:00"/>
    <x v="2"/>
    <n v="2"/>
    <n v="3"/>
    <n v="1600"/>
    <s v="Mares"/>
    <n v="78"/>
    <n v="100"/>
    <n v="8"/>
    <s v="I Only Wish"/>
    <s v="MB"/>
    <n v="4.8"/>
    <s v="Robbie Griffiths"/>
    <s v="Jye McNeil"/>
    <m/>
    <n v="2"/>
    <n v="55"/>
    <n v="55"/>
    <m/>
    <m/>
    <n v="3"/>
    <x v="1"/>
    <n v="4.4000000000000004"/>
    <n v="40"/>
    <n v="11"/>
    <m/>
    <s v="2nd"/>
    <n v="4.8"/>
    <n v="1.6"/>
    <n v="100"/>
    <s v=""/>
    <n v="-100"/>
    <x v="0"/>
    <s v="G&lt;6-Dist&lt;1700"/>
    <s v="A"/>
    <x v="11"/>
    <x v="5"/>
    <x v="2"/>
    <s v=""/>
    <n v="-100"/>
    <n v="2"/>
    <x v="2"/>
  </r>
  <r>
    <x v="291"/>
    <s v="Pak"/>
    <d v="1899-12-30T13:20:00"/>
    <x v="2"/>
    <n v="2"/>
    <n v="3"/>
    <n v="1600"/>
    <s v="Mares"/>
    <n v="78"/>
    <n v="100"/>
    <n v="9"/>
    <s v="Jenni Gone Bonkers"/>
    <s v="M"/>
    <n v="2.6"/>
    <s v="Ciaron Maher"/>
    <s v="Jett Stanley"/>
    <m/>
    <n v="11"/>
    <n v="54"/>
    <n v="54"/>
    <m/>
    <n v="1"/>
    <n v="1"/>
    <x v="2"/>
    <n v="5.3"/>
    <n v="30"/>
    <n v="11"/>
    <m/>
    <s v="WON"/>
    <n v="2.6"/>
    <n v="1.4"/>
    <n v="100"/>
    <n v="260"/>
    <n v="160"/>
    <x v="0"/>
    <s v="G&lt;6-Dist&lt;1700"/>
    <s v="A"/>
    <x v="11"/>
    <x v="5"/>
    <x v="2"/>
    <n v="260"/>
    <n v="160"/>
    <n v="2"/>
    <x v="4"/>
  </r>
  <r>
    <x v="291"/>
    <s v="Pak"/>
    <d v="1899-12-30T15:05:00"/>
    <x v="2"/>
    <n v="2"/>
    <n v="6"/>
    <n v="1600"/>
    <s v="Hcp"/>
    <n v="84"/>
    <n v="100"/>
    <n v="11"/>
    <s v="Hiyaam Proud"/>
    <s v="M"/>
    <n v="11"/>
    <s v="Matt Laurie"/>
    <s v="Teo Nugent"/>
    <m/>
    <n v="11"/>
    <n v="55.5"/>
    <n v="55.5"/>
    <m/>
    <m/>
    <m/>
    <x v="0"/>
    <n v="5.7"/>
    <n v="30"/>
    <n v="11"/>
    <m/>
    <s v="2nd"/>
    <n v="10"/>
    <n v="2.2999999999999998"/>
    <n v="100"/>
    <s v=""/>
    <n v="-100"/>
    <x v="0"/>
    <s v="G&lt;6-Dist&lt;1700"/>
    <s v="A"/>
    <x v="11"/>
    <x v="5"/>
    <x v="2"/>
    <s v=""/>
    <n v="-100"/>
    <m/>
    <x v="6"/>
  </r>
  <r>
    <x v="291"/>
    <s v="Pak"/>
    <d v="1899-12-30T15:45:00"/>
    <x v="2"/>
    <n v="2"/>
    <n v="7"/>
    <n v="2500"/>
    <s v="Hcp"/>
    <s v="No"/>
    <n v="300"/>
    <n v="16"/>
    <s v="Skippers Canyon"/>
    <s v="B"/>
    <n v="4"/>
    <s v="Phillip Stokes"/>
    <s v="Lachlan Neindorf"/>
    <m/>
    <n v="5"/>
    <n v="54"/>
    <n v="54"/>
    <m/>
    <n v="3"/>
    <m/>
    <x v="2"/>
    <n v="6.5"/>
    <n v="20"/>
    <n v="16"/>
    <m/>
    <m/>
    <n v="3.3"/>
    <m/>
    <n v="100"/>
    <s v=""/>
    <n v="-100"/>
    <x v="0"/>
    <s v="G&lt;6-Dist&gt;=1700"/>
    <s v="B"/>
    <x v="11"/>
    <x v="5"/>
    <x v="2"/>
    <s v=""/>
    <n v="-100"/>
    <m/>
    <x v="2"/>
  </r>
  <r>
    <x v="291"/>
    <s v="Pak"/>
    <d v="1899-12-30T16:25:00"/>
    <x v="2"/>
    <n v="2"/>
    <n v="8"/>
    <n v="1400"/>
    <s v="Hcp"/>
    <s v="SW"/>
    <n v="1000"/>
    <n v="5"/>
    <s v="Warnie"/>
    <s v="M"/>
    <n v="13"/>
    <s v="Ciaron Maher"/>
    <s v="Thomas Stockdale"/>
    <m/>
    <n v="7"/>
    <n v="59"/>
    <n v="59"/>
    <m/>
    <m/>
    <n v="5"/>
    <x v="2"/>
    <n v="5.2"/>
    <n v="35"/>
    <n v="14"/>
    <m/>
    <s v="WON"/>
    <n v="13"/>
    <n v="3.3"/>
    <n v="100"/>
    <n v="1300"/>
    <n v="1200"/>
    <x v="0"/>
    <s v="G&lt;6-Dist&lt;1700"/>
    <s v="A"/>
    <x v="11"/>
    <x v="5"/>
    <x v="2"/>
    <n v="1300"/>
    <n v="1200"/>
    <m/>
    <x v="6"/>
  </r>
  <r>
    <x v="291"/>
    <s v="Pak"/>
    <d v="1899-12-30T17:05:00"/>
    <x v="2"/>
    <n v="2"/>
    <n v="9"/>
    <n v="1400"/>
    <s v="Hcp"/>
    <s v="No"/>
    <n v="175"/>
    <n v="7"/>
    <s v="Persian Spirit"/>
    <s v="BM"/>
    <n v="2.2000000000000002"/>
    <s v="Symon Wilde"/>
    <s v="Harry Coffey"/>
    <m/>
    <n v="10"/>
    <n v="55.5"/>
    <n v="55.5"/>
    <m/>
    <n v="3"/>
    <n v="4"/>
    <x v="1"/>
    <n v="3"/>
    <n v="45"/>
    <n v="11"/>
    <m/>
    <s v="WON"/>
    <n v="1.9"/>
    <n v="1.2"/>
    <n v="100"/>
    <n v="190"/>
    <n v="90"/>
    <x v="0"/>
    <s v="G&lt;6-Dist&lt;1700"/>
    <s v="A"/>
    <x v="11"/>
    <x v="5"/>
    <x v="1"/>
    <n v="285"/>
    <n v="135"/>
    <n v="2"/>
    <x v="7"/>
  </r>
  <r>
    <x v="291"/>
    <s v="Pak"/>
    <d v="1899-12-30T17:05:00"/>
    <x v="2"/>
    <n v="2"/>
    <n v="9"/>
    <n v="1400"/>
    <s v="Hcp"/>
    <s v="No"/>
    <n v="175"/>
    <n v="10"/>
    <s v="Ndola"/>
    <s v="M"/>
    <n v="4.8"/>
    <s v="Team Hayes"/>
    <s v="Luke Currie"/>
    <m/>
    <n v="7"/>
    <n v="54"/>
    <n v="54"/>
    <m/>
    <n v="1"/>
    <n v="1"/>
    <x v="2"/>
    <n v="5.5"/>
    <n v="30"/>
    <n v="11"/>
    <m/>
    <m/>
    <n v="6"/>
    <m/>
    <n v="100"/>
    <s v=""/>
    <n v="-100"/>
    <x v="0"/>
    <s v="G&lt;6-Dist&lt;1700"/>
    <s v="A"/>
    <x v="11"/>
    <x v="5"/>
    <x v="2"/>
    <s v=""/>
    <n v="-100"/>
    <n v="2"/>
    <x v="2"/>
  </r>
  <r>
    <x v="291"/>
    <s v="Randwick"/>
    <d v="1899-12-30T17:20:00"/>
    <x v="2"/>
    <n v="0"/>
    <n v="9"/>
    <n v="1200"/>
    <s v="Hcp"/>
    <m/>
    <n v="200"/>
    <n v="12"/>
    <s v="Weeping Woman"/>
    <s v="OP"/>
    <n v="3.2"/>
    <s v="Joseph Pride"/>
    <s v="Zac Lloyd"/>
    <m/>
    <n v="4"/>
    <n v="53"/>
    <n v="53"/>
    <m/>
    <n v="4"/>
    <m/>
    <x v="2"/>
    <n v="4.5"/>
    <n v="20"/>
    <m/>
    <m/>
    <s v="WON"/>
    <n v="2.9"/>
    <n v="1.4"/>
    <n v="100"/>
    <n v="290"/>
    <n v="190"/>
    <x v="1"/>
    <s v="G&lt;6-Dist&lt;1700"/>
    <s v="A"/>
    <x v="11"/>
    <x v="5"/>
    <x v="5"/>
    <n v="493"/>
    <n v="323"/>
    <m/>
    <x v="0"/>
  </r>
  <r>
    <x v="291"/>
    <s v="Randwick"/>
    <d v="1899-12-30T17:55:00"/>
    <x v="2"/>
    <n v="0"/>
    <n v="10"/>
    <n v="1400"/>
    <s v="Hcp"/>
    <n v="78"/>
    <n v="160"/>
    <n v="12"/>
    <s v="Theblade"/>
    <s v="OP"/>
    <n v="3.3"/>
    <s v="Team Hawkes"/>
    <s v="Zac Lloyd"/>
    <m/>
    <n v="10"/>
    <n v="56"/>
    <n v="56"/>
    <m/>
    <n v="5"/>
    <n v="2"/>
    <x v="1"/>
    <n v="3.1"/>
    <n v="20"/>
    <m/>
    <m/>
    <s v="WON"/>
    <n v="3"/>
    <n v="1.4"/>
    <n v="100"/>
    <n v="300"/>
    <n v="200"/>
    <x v="1"/>
    <s v="G&lt;6-Dist&lt;1700"/>
    <s v="A"/>
    <x v="11"/>
    <x v="5"/>
    <x v="1"/>
    <n v="450"/>
    <n v="300"/>
    <m/>
    <x v="1"/>
  </r>
  <r>
    <x v="292"/>
    <s v="CauH"/>
    <d v="1899-12-30T12:50:00"/>
    <x v="2"/>
    <n v="6"/>
    <n v="2"/>
    <n v="1800"/>
    <s v="Hcp"/>
    <n v="84"/>
    <n v="130"/>
    <n v="8"/>
    <s v="Oraqua"/>
    <s v="MB"/>
    <n v="5"/>
    <s v="Mitchell Freedman"/>
    <s v="Craig Williams"/>
    <m/>
    <n v="6"/>
    <n v="53"/>
    <n v="53"/>
    <m/>
    <n v="5"/>
    <m/>
    <x v="1"/>
    <n v="3.5"/>
    <n v="45"/>
    <n v="8"/>
    <m/>
    <s v=" "/>
    <n v="4.2"/>
    <m/>
    <n v="100"/>
    <s v=""/>
    <n v="-100"/>
    <x v="0"/>
    <s v="G&lt;6-Dist&gt;=1700"/>
    <s v="B"/>
    <x v="11"/>
    <x v="5"/>
    <x v="3"/>
    <s v=""/>
    <n v="-120"/>
    <m/>
    <x v="5"/>
  </r>
  <r>
    <x v="292"/>
    <s v="CauH"/>
    <d v="1899-12-30T14:00:00"/>
    <x v="2"/>
    <n v="6"/>
    <n v="4"/>
    <n v="1500"/>
    <s v="Hcp"/>
    <n v="78"/>
    <n v="130"/>
    <n v="9"/>
    <s v="Knobelas"/>
    <s v="L"/>
    <n v="1.8"/>
    <s v="Mick Price "/>
    <s v="Beau Mertens"/>
    <m/>
    <n v="1"/>
    <n v="56"/>
    <n v="56"/>
    <m/>
    <n v="1"/>
    <n v="3"/>
    <x v="1"/>
    <n v="2.6"/>
    <n v="45"/>
    <n v="8"/>
    <m/>
    <s v="2nd"/>
    <n v="1.75"/>
    <n v="1.04"/>
    <n v="100"/>
    <s v=""/>
    <n v="-100"/>
    <x v="0"/>
    <s v="G&lt;6-Dist&lt;1700"/>
    <s v="A"/>
    <x v="11"/>
    <x v="5"/>
    <x v="2"/>
    <s v=""/>
    <n v="-100"/>
    <n v="2"/>
    <x v="3"/>
  </r>
  <r>
    <x v="292"/>
    <s v="CauH"/>
    <d v="1899-12-30T14:00:00"/>
    <x v="2"/>
    <n v="6"/>
    <n v="4"/>
    <n v="1500"/>
    <s v="Hcp"/>
    <n v="78"/>
    <n v="130"/>
    <n v="6"/>
    <s v="Chest Of Gold"/>
    <s v="OPL"/>
    <n v="4.2"/>
    <s v="Julius Sandhu"/>
    <s v="Jamie Mott"/>
    <m/>
    <n v="8"/>
    <n v="57.5"/>
    <n v="57.5"/>
    <m/>
    <n v="2"/>
    <n v="2"/>
    <x v="2"/>
    <n v="4.8"/>
    <n v="35"/>
    <n v="8"/>
    <m/>
    <m/>
    <n v="4.2"/>
    <m/>
    <n v="100"/>
    <s v=""/>
    <n v="-100"/>
    <x v="0"/>
    <s v="G&lt;6-Dist&lt;1700"/>
    <s v="A"/>
    <x v="11"/>
    <x v="5"/>
    <x v="1"/>
    <s v=""/>
    <n v="-150"/>
    <n v="2"/>
    <x v="5"/>
  </r>
  <r>
    <x v="292"/>
    <s v="CauH"/>
    <d v="1899-12-30T16:25:00"/>
    <x v="2"/>
    <n v="6"/>
    <n v="8"/>
    <n v="1200"/>
    <s v="Hcp"/>
    <s v="SW"/>
    <n v="175"/>
    <n v="2"/>
    <s v="Gin A Tonic"/>
    <s v="LOP"/>
    <n v="4.5999999999999996"/>
    <s v="Bevan Laming"/>
    <s v="Logan Bates (a0)"/>
    <m/>
    <n v="1"/>
    <n v="59"/>
    <n v="59"/>
    <m/>
    <n v="1"/>
    <m/>
    <x v="1"/>
    <n v="4.5"/>
    <n v="40"/>
    <n v="8"/>
    <m/>
    <s v="WON"/>
    <n v="3.9"/>
    <n v="1.6"/>
    <n v="100"/>
    <n v="390"/>
    <n v="290"/>
    <x v="0"/>
    <s v="G&lt;6-Dist&lt;1700"/>
    <s v="A"/>
    <x v="11"/>
    <x v="5"/>
    <x v="1"/>
    <n v="585"/>
    <n v="435"/>
    <m/>
    <x v="1"/>
  </r>
  <r>
    <x v="292"/>
    <s v="Randwick"/>
    <d v="1899-12-30T16:45:00"/>
    <x v="2"/>
    <n v="4"/>
    <n v="8"/>
    <n v="1400"/>
    <s v="Hcp"/>
    <n v="100"/>
    <n v="160"/>
    <n v="14"/>
    <s v="Just Party"/>
    <s v="M"/>
    <n v="3.9"/>
    <s v="Ryan &amp; Alexiou"/>
    <s v="Tyler Schiller"/>
    <m/>
    <n v="6"/>
    <n v="52.5"/>
    <n v="52.5"/>
    <m/>
    <n v="4"/>
    <m/>
    <x v="2"/>
    <n v="5.4"/>
    <n v="20"/>
    <m/>
    <m/>
    <m/>
    <n v="3.9"/>
    <m/>
    <n v="100"/>
    <s v=""/>
    <n v="-100"/>
    <x v="1"/>
    <s v="G&lt;6-Dist&lt;1700"/>
    <s v="A"/>
    <x v="11"/>
    <x v="5"/>
    <x v="2"/>
    <s v=""/>
    <n v="-100"/>
    <m/>
    <x v="2"/>
  </r>
  <r>
    <x v="292"/>
    <s v="Randwick"/>
    <d v="1899-12-30T17:20:00"/>
    <x v="2"/>
    <n v="4"/>
    <n v="9"/>
    <n v="1400"/>
    <s v="Mares"/>
    <n v="78"/>
    <n v="160"/>
    <n v="11"/>
    <s v="Alabama Fox"/>
    <s v="M"/>
    <n v="3"/>
    <s v="A &amp; R Archibald"/>
    <s v="Zac Lloyd"/>
    <m/>
    <n v="5"/>
    <n v="54"/>
    <n v="54"/>
    <m/>
    <m/>
    <m/>
    <x v="2"/>
    <n v="3.8"/>
    <n v="20"/>
    <m/>
    <m/>
    <s v="2nd"/>
    <n v="2.8"/>
    <n v="1.3"/>
    <n v="100"/>
    <s v=""/>
    <n v="-100"/>
    <x v="1"/>
    <s v="G&lt;6-Dist&lt;1700"/>
    <s v="A"/>
    <x v="11"/>
    <x v="5"/>
    <x v="5"/>
    <s v=""/>
    <n v="-170"/>
    <m/>
    <x v="0"/>
  </r>
  <r>
    <x v="292"/>
    <s v="Randwick"/>
    <d v="1899-12-30T17:55:00"/>
    <x v="2"/>
    <n v="4"/>
    <n v="10"/>
    <n v="1300"/>
    <s v="Hcp"/>
    <n v="80"/>
    <n v="160"/>
    <n v="4"/>
    <s v="Catoggio"/>
    <s v="OPL"/>
    <n v="2.7"/>
    <s v="Waterhouse/Bott"/>
    <s v="Joshua Parr"/>
    <m/>
    <n v="6"/>
    <n v="60"/>
    <n v="60"/>
    <m/>
    <n v="4"/>
    <n v="1"/>
    <x v="2"/>
    <n v="5.3"/>
    <n v="20"/>
    <m/>
    <m/>
    <m/>
    <n v="3.8"/>
    <m/>
    <n v="100"/>
    <s v=""/>
    <n v="-100"/>
    <x v="1"/>
    <s v="G&lt;6-Dist&lt;1700"/>
    <s v="A"/>
    <x v="11"/>
    <x v="5"/>
    <x v="5"/>
    <s v=""/>
    <n v="-170"/>
    <m/>
    <x v="5"/>
  </r>
  <r>
    <x v="293"/>
    <s v="Randwick"/>
    <d v="1899-12-30T12:35:00"/>
    <x v="2"/>
    <n v="10"/>
    <n v="1"/>
    <n v="1400"/>
    <s v="Hcp"/>
    <n v="72"/>
    <n v="120"/>
    <n v="3"/>
    <s v="Oui Oui Oui"/>
    <s v="M"/>
    <n v="2.6"/>
    <s v="Jason Attard"/>
    <s v="Tom Sherry"/>
    <m/>
    <n v="4"/>
    <n v="58"/>
    <n v="58"/>
    <m/>
    <n v="1"/>
    <n v="3"/>
    <x v="1"/>
    <n v="4.5999999999999996"/>
    <n v="30"/>
    <m/>
    <m/>
    <s v="WON"/>
    <n v="2.2999999999999998"/>
    <n v="1.3"/>
    <n v="100"/>
    <n v="229.99999999999997"/>
    <n v="129.99999999999997"/>
    <x v="1"/>
    <s v="G&lt;6-Dist&lt;1700"/>
    <s v="A"/>
    <x v="11"/>
    <x v="5"/>
    <x v="1"/>
    <n v="345"/>
    <n v="195"/>
    <m/>
    <x v="1"/>
  </r>
  <r>
    <x v="293"/>
    <s v="Cran"/>
    <d v="1899-12-30T14:35:00"/>
    <x v="2"/>
    <n v="0"/>
    <n v="5"/>
    <n v="1200"/>
    <s v="Hcp"/>
    <s v="SW"/>
    <n v="175"/>
    <n v="2"/>
    <s v="Harry'S Yacht"/>
    <s v="MOP"/>
    <n v="2.9"/>
    <s v="Corstens Larkin"/>
    <s v="Jye McNeil"/>
    <m/>
    <n v="6"/>
    <n v="59"/>
    <n v="59"/>
    <m/>
    <n v="1"/>
    <n v="4"/>
    <x v="1"/>
    <n v="4"/>
    <n v="45"/>
    <n v="8"/>
    <m/>
    <s v="3rd"/>
    <n v="2.4"/>
    <n v="1.2"/>
    <n v="100"/>
    <s v=""/>
    <n v="-100"/>
    <x v="0"/>
    <s v="G&lt;6-Dist&lt;1700"/>
    <s v="A"/>
    <x v="11"/>
    <x v="5"/>
    <x v="0"/>
    <s v=""/>
    <n v="-200"/>
    <m/>
    <x v="0"/>
  </r>
  <r>
    <x v="293"/>
    <s v="Cran"/>
    <d v="1899-12-30T16:25:00"/>
    <x v="2"/>
    <n v="0"/>
    <n v="8"/>
    <n v="2025"/>
    <s v="Hcp"/>
    <n v="74"/>
    <n v="130"/>
    <n v="12"/>
    <s v="Sun Gift"/>
    <s v="BM"/>
    <n v="5"/>
    <s v="Danny O'Brien"/>
    <s v="Craig Williams"/>
    <m/>
    <n v="2"/>
    <n v="54"/>
    <n v="54"/>
    <m/>
    <m/>
    <m/>
    <x v="1"/>
    <n v="4.5"/>
    <n v="40"/>
    <n v="9"/>
    <m/>
    <s v="WON"/>
    <n v="4.4000000000000004"/>
    <n v="1.3"/>
    <n v="100"/>
    <n v="440.00000000000006"/>
    <n v="340.00000000000006"/>
    <x v="0"/>
    <s v="G&lt;6-Dist&gt;=1700"/>
    <s v="B"/>
    <x v="11"/>
    <x v="5"/>
    <x v="1"/>
    <n v="660"/>
    <n v="510"/>
    <m/>
    <x v="1"/>
  </r>
  <r>
    <x v="293"/>
    <s v="Cran"/>
    <d v="1899-12-30T17:05:00"/>
    <x v="2"/>
    <n v="0"/>
    <n v="9"/>
    <n v="1200"/>
    <s v="Hcp"/>
    <n v="84"/>
    <n v="130"/>
    <n v="5"/>
    <s v="Recon"/>
    <s v="OPL"/>
    <n v="2.2999999999999998"/>
    <s v="Pat Carey"/>
    <s v="Patrick Moloney"/>
    <m/>
    <n v="2"/>
    <n v="58.5"/>
    <n v="58.5"/>
    <m/>
    <n v="3"/>
    <n v="3"/>
    <x v="1"/>
    <n v="3.3"/>
    <n v="45"/>
    <n v="8"/>
    <m/>
    <m/>
    <n v="2.15"/>
    <m/>
    <n v="100"/>
    <s v=""/>
    <n v="-100"/>
    <x v="0"/>
    <s v="G&lt;6-Dist&lt;1700"/>
    <s v="A"/>
    <x v="11"/>
    <x v="5"/>
    <x v="4"/>
    <s v=""/>
    <n v="-140"/>
    <n v="2"/>
    <x v="4"/>
  </r>
  <r>
    <x v="293"/>
    <s v="Cran"/>
    <d v="1899-12-30T17:05:00"/>
    <x v="2"/>
    <n v="0"/>
    <n v="9"/>
    <n v="1200"/>
    <s v="Hcp"/>
    <n v="84"/>
    <n v="130"/>
    <n v="9"/>
    <s v="Zouper Fund"/>
    <s v="MOP"/>
    <n v="3.3"/>
    <s v="Ciaron Maher"/>
    <s v="Luke Cartwright (a2)"/>
    <n v="2"/>
    <n v="3"/>
    <n v="58"/>
    <n v="56"/>
    <m/>
    <n v="2"/>
    <n v="1"/>
    <x v="2"/>
    <n v="4.2"/>
    <n v="40"/>
    <n v="8"/>
    <m/>
    <s v="3rd"/>
    <n v="2.9"/>
    <n v="1.3"/>
    <n v="100"/>
    <s v=""/>
    <n v="-100"/>
    <x v="0"/>
    <s v="G&lt;6-Dist&lt;1700"/>
    <s v="A"/>
    <x v="11"/>
    <x v="5"/>
    <x v="2"/>
    <s v=""/>
    <n v="-100"/>
    <n v="2"/>
    <x v="2"/>
  </r>
  <r>
    <x v="293"/>
    <s v="Randwick"/>
    <d v="1899-12-30T17:20:00"/>
    <x v="2"/>
    <n v="10"/>
    <n v="9"/>
    <n v="2000"/>
    <s v="Hcp"/>
    <n v="88"/>
    <n v="160"/>
    <n v="14"/>
    <s v="Rotagilla"/>
    <s v="OP"/>
    <n v="2.2999999999999998"/>
    <s v="Chris Waller"/>
    <s v="Zac Lloyd"/>
    <m/>
    <n v="1"/>
    <n v="56.5"/>
    <n v="56.5"/>
    <m/>
    <n v="1"/>
    <n v="1"/>
    <x v="1"/>
    <n v="1.9"/>
    <n v="30"/>
    <m/>
    <m/>
    <m/>
    <n v="2.15"/>
    <m/>
    <n v="100"/>
    <s v=""/>
    <n v="-100"/>
    <x v="1"/>
    <s v="G&lt;6-Dist&gt;=1700"/>
    <s v="B"/>
    <x v="11"/>
    <x v="5"/>
    <x v="1"/>
    <s v=""/>
    <n v="-150"/>
    <m/>
    <x v="1"/>
  </r>
  <r>
    <x v="294"/>
    <s v="Geelong"/>
    <d v="1899-12-30T14:00:00"/>
    <x v="2"/>
    <n v="0"/>
    <n v="4"/>
    <n v="1100"/>
    <s v="3yo"/>
    <s v="3yo"/>
    <n v="150"/>
    <n v="1"/>
    <s v="Job Done"/>
    <m/>
    <n v="3"/>
    <s v="Mick Price "/>
    <s v="Logan Bates (a2)"/>
    <n v="2"/>
    <n v="9"/>
    <n v="59.5"/>
    <n v="57.5"/>
    <m/>
    <m/>
    <m/>
    <x v="1"/>
    <m/>
    <m/>
    <n v="9"/>
    <m/>
    <s v="3rd"/>
    <n v="4.4000000000000004"/>
    <n v="1.6"/>
    <n v="100"/>
    <s v=""/>
    <n v="-100"/>
    <x v="0"/>
    <s v="G&lt;6-Dist&lt;1700"/>
    <s v="A"/>
    <x v="0"/>
    <x v="5"/>
    <x v="2"/>
    <s v=""/>
    <n v="-100"/>
    <m/>
    <x v="4"/>
  </r>
  <r>
    <x v="294"/>
    <s v="Geelong"/>
    <d v="1899-12-30T14:35:00"/>
    <x v="2"/>
    <n v="0"/>
    <n v="5"/>
    <n v="1400"/>
    <s v="Mares"/>
    <n v="74"/>
    <n v="130"/>
    <n v="11"/>
    <s v="Davida"/>
    <s v="OPL"/>
    <n v="3.2"/>
    <s v="Danny O'Brien"/>
    <s v="Jackson Radley (a3)"/>
    <n v="3"/>
    <n v="8"/>
    <n v="55"/>
    <n v="52"/>
    <m/>
    <n v="3"/>
    <n v="1"/>
    <x v="1"/>
    <n v="5"/>
    <n v="35"/>
    <n v="12"/>
    <m/>
    <s v="WON"/>
    <n v="3.2"/>
    <n v="1.4"/>
    <n v="100"/>
    <n v="320"/>
    <n v="220"/>
    <x v="0"/>
    <s v="G&lt;6-Dist&lt;1700"/>
    <s v="A"/>
    <x v="0"/>
    <x v="5"/>
    <x v="1"/>
    <n v="480"/>
    <n v="330"/>
    <n v="2"/>
    <x v="1"/>
  </r>
  <r>
    <x v="294"/>
    <s v="Geelong"/>
    <d v="1899-12-30T14:35:00"/>
    <x v="2"/>
    <n v="0"/>
    <n v="5"/>
    <n v="1400"/>
    <s v="Mares"/>
    <n v="74"/>
    <n v="130"/>
    <n v="5"/>
    <s v="Ahha Ahha"/>
    <s v="MOP"/>
    <n v="3.6"/>
    <s v="Clinton McDonald"/>
    <s v="Jamie Melham"/>
    <m/>
    <n v="1"/>
    <n v="59"/>
    <n v="59"/>
    <m/>
    <m/>
    <n v="4"/>
    <x v="2"/>
    <n v="5.5"/>
    <n v="30"/>
    <n v="12"/>
    <m/>
    <s v="2nd"/>
    <n v="3"/>
    <n v="1.4"/>
    <n v="100"/>
    <s v=""/>
    <n v="-100"/>
    <x v="0"/>
    <s v="G&lt;6-Dist&lt;1700"/>
    <s v="A"/>
    <x v="0"/>
    <x v="5"/>
    <x v="2"/>
    <s v=""/>
    <n v="-100"/>
    <n v="2"/>
    <x v="3"/>
  </r>
  <r>
    <x v="294"/>
    <s v="Geelong"/>
    <d v="1899-12-30T15:10:00"/>
    <x v="2"/>
    <n v="0"/>
    <n v="6"/>
    <n v="1400"/>
    <s v="Hcp"/>
    <n v="84"/>
    <n v="130"/>
    <n v="5"/>
    <s v="Harry'S Yacht"/>
    <s v="MOP"/>
    <n v="2.35"/>
    <s v="Corstens Larkin"/>
    <s v="Jamie Melham"/>
    <m/>
    <n v="8"/>
    <n v="58"/>
    <n v="58"/>
    <m/>
    <n v="3"/>
    <m/>
    <x v="2"/>
    <n v="5.2"/>
    <n v="35"/>
    <n v="8"/>
    <m/>
    <s v="WON"/>
    <n v="2.6"/>
    <n v="1.3"/>
    <n v="100"/>
    <n v="260"/>
    <n v="160"/>
    <x v="0"/>
    <s v="G&lt;6-Dist&lt;1700"/>
    <s v="A"/>
    <x v="0"/>
    <x v="5"/>
    <x v="2"/>
    <n v="260"/>
    <n v="160"/>
    <m/>
    <x v="4"/>
  </r>
  <r>
    <x v="294"/>
    <s v="Geelong"/>
    <d v="1899-12-30T15:45:00"/>
    <x v="2"/>
    <n v="0"/>
    <n v="7"/>
    <n v="1200"/>
    <s v="Hcp"/>
    <n v="84"/>
    <n v="130"/>
    <n v="4"/>
    <s v="Naval Academy"/>
    <s v="OPL"/>
    <n v="5.5"/>
    <s v="Ciaron Maher"/>
    <s v="Luke Cartwright (a2)"/>
    <n v="2"/>
    <n v="4"/>
    <n v="58.5"/>
    <n v="56.5"/>
    <m/>
    <n v="5"/>
    <m/>
    <x v="1"/>
    <n v="4.5999999999999996"/>
    <n v="40"/>
    <n v="8"/>
    <m/>
    <m/>
    <n v="4.8"/>
    <m/>
    <n v="100"/>
    <s v=""/>
    <n v="-100"/>
    <x v="0"/>
    <s v="G&lt;6-Dist&lt;1700"/>
    <s v="A"/>
    <x v="0"/>
    <x v="5"/>
    <x v="2"/>
    <s v=""/>
    <n v="-100"/>
    <m/>
    <x v="5"/>
  </r>
  <r>
    <x v="294"/>
    <s v="Randwick"/>
    <d v="1899-12-30T16:05:00"/>
    <x v="2"/>
    <n v="1"/>
    <n v="7"/>
    <n v="1200"/>
    <s v="Hcp"/>
    <n v="88"/>
    <n v="160"/>
    <n v="9"/>
    <s v="Dollar Magic"/>
    <s v="OP"/>
    <n v="3.7"/>
    <s v="Scott Singleton"/>
    <s v="Reece Jones"/>
    <m/>
    <n v="5"/>
    <n v="55"/>
    <n v="55"/>
    <m/>
    <n v="4"/>
    <n v="1"/>
    <x v="1"/>
    <n v="4.4000000000000004"/>
    <n v="20"/>
    <m/>
    <m/>
    <s v="3rd"/>
    <n v="4.2"/>
    <n v="1.3"/>
    <n v="100"/>
    <s v=""/>
    <n v="-100"/>
    <x v="1"/>
    <s v="G&lt;6-Dist&lt;1700"/>
    <s v="A"/>
    <x v="0"/>
    <x v="5"/>
    <x v="1"/>
    <s v=""/>
    <n v="-150"/>
    <m/>
    <x v="1"/>
  </r>
  <r>
    <x v="294"/>
    <s v="Geelong"/>
    <d v="1899-12-30T16:25:00"/>
    <x v="2"/>
    <n v="0"/>
    <n v="8"/>
    <n v="1700"/>
    <s v="Hcp"/>
    <s v="No"/>
    <n v="200"/>
    <n v="3"/>
    <s v="Precious Charm"/>
    <s v="OP"/>
    <n v="6"/>
    <s v="Symon Wilde"/>
    <s v="Harry Coffey"/>
    <m/>
    <n v="5"/>
    <n v="55"/>
    <n v="55"/>
    <m/>
    <n v="2"/>
    <n v="3"/>
    <x v="2"/>
    <n v="6"/>
    <n v="25"/>
    <n v="8"/>
    <m/>
    <s v="WON"/>
    <n v="4.8"/>
    <n v="1.5"/>
    <n v="100"/>
    <n v="480"/>
    <n v="380"/>
    <x v="0"/>
    <s v="G&lt;6-Dist&gt;=1700"/>
    <s v="B"/>
    <x v="0"/>
    <x v="5"/>
    <x v="2"/>
    <n v="480"/>
    <n v="380"/>
    <m/>
    <x v="6"/>
  </r>
  <r>
    <x v="294"/>
    <s v="Randwick"/>
    <d v="1899-12-30T16:45:00"/>
    <x v="2"/>
    <n v="1"/>
    <n v="8"/>
    <n v="1400"/>
    <s v="Hcp"/>
    <n v="88"/>
    <n v="160"/>
    <n v="10"/>
    <s v="Midnight Opal"/>
    <s v="OPL"/>
    <n v="8.6999999999999993"/>
    <s v="Nathan Doyle"/>
    <s v="Dylan Gibbons"/>
    <m/>
    <n v="1"/>
    <n v="56.5"/>
    <n v="56.5"/>
    <m/>
    <m/>
    <m/>
    <x v="1"/>
    <n v="2.2999999999999998"/>
    <n v="20"/>
    <m/>
    <m/>
    <s v="2nd"/>
    <n v="10"/>
    <n v="2.6"/>
    <n v="100"/>
    <s v=""/>
    <n v="-100"/>
    <x v="1"/>
    <s v="G&lt;6-Dist&lt;1700"/>
    <s v="A"/>
    <x v="0"/>
    <x v="5"/>
    <x v="2"/>
    <s v=""/>
    <n v="-100"/>
    <m/>
    <x v="3"/>
  </r>
  <r>
    <x v="294"/>
    <s v="Geelong"/>
    <d v="1899-12-30T17:05:00"/>
    <x v="2"/>
    <n v="0"/>
    <n v="9"/>
    <n v="1200"/>
    <s v="Mares"/>
    <s v="SW-M"/>
    <n v="200"/>
    <n v="15"/>
    <s v="Biancelli"/>
    <s v="OP"/>
    <n v="4.5999999999999996"/>
    <s v="Mick Price "/>
    <s v="Ethan Brown"/>
    <m/>
    <n v="10"/>
    <n v="56"/>
    <n v="56"/>
    <m/>
    <n v="3"/>
    <m/>
    <x v="2"/>
    <n v="5.6"/>
    <n v="30"/>
    <n v="12"/>
    <m/>
    <m/>
    <n v="5"/>
    <m/>
    <n v="100"/>
    <s v=""/>
    <n v="-100"/>
    <x v="0"/>
    <s v="G&lt;6-Dist&lt;1700"/>
    <s v="A"/>
    <x v="0"/>
    <x v="5"/>
    <x v="1"/>
    <s v=""/>
    <n v="-150"/>
    <m/>
    <x v="5"/>
  </r>
  <r>
    <x v="294"/>
    <s v="Randwick"/>
    <d v="1899-12-30T17:20:00"/>
    <x v="2"/>
    <n v="1"/>
    <n v="9"/>
    <n v="1100"/>
    <s v="Hcp"/>
    <n v="78"/>
    <n v="160"/>
    <n v="2"/>
    <s v="Hawker Hall"/>
    <s v="LOP"/>
    <n v="3.3"/>
    <s v="Kris Lees"/>
    <s v="Adam Hyeronimus"/>
    <m/>
    <n v="4"/>
    <n v="60"/>
    <n v="60"/>
    <m/>
    <n v="1"/>
    <n v="1"/>
    <x v="1"/>
    <n v="2.5"/>
    <n v="20"/>
    <m/>
    <m/>
    <m/>
    <n v="2.6"/>
    <m/>
    <n v="100"/>
    <s v=""/>
    <n v="-100"/>
    <x v="1"/>
    <s v="G&lt;6-Dist&lt;1700"/>
    <s v="A"/>
    <x v="0"/>
    <x v="5"/>
    <x v="1"/>
    <s v=""/>
    <n v="-150"/>
    <m/>
    <x v="1"/>
  </r>
  <r>
    <x v="295"/>
    <s v="Wyong"/>
    <d v="1899-12-30T12:05:00"/>
    <x v="2"/>
    <n v="0"/>
    <n v="3"/>
    <n v="1600"/>
    <s v="Hcp"/>
    <n v="72"/>
    <n v="120"/>
    <n v="4"/>
    <s v="Charleroi"/>
    <s v="OPM"/>
    <n v="2.9"/>
    <s v="Nacim Dilmi"/>
    <s v="Kerrin McEvoy"/>
    <m/>
    <n v="4"/>
    <n v="57"/>
    <n v="57"/>
    <m/>
    <m/>
    <n v="4"/>
    <x v="2"/>
    <n v="4.7"/>
    <n v="20"/>
    <m/>
    <m/>
    <m/>
    <n v="2.6"/>
    <m/>
    <n v="100"/>
    <s v=""/>
    <n v="-100"/>
    <x v="1"/>
    <s v="G&lt;6-Dist&lt;1700"/>
    <s v="A"/>
    <x v="0"/>
    <x v="5"/>
    <x v="0"/>
    <s v=""/>
    <n v="-200"/>
    <m/>
    <x v="0"/>
  </r>
  <r>
    <x v="295"/>
    <s v="Flem"/>
    <d v="1899-12-30T12:50:00"/>
    <x v="2"/>
    <n v="6"/>
    <n v="2"/>
    <n v="2000"/>
    <s v="Hcp"/>
    <n v="78"/>
    <n v="130"/>
    <n v="8"/>
    <s v="Trapalanda"/>
    <s v="OP"/>
    <n v="2.9"/>
    <s v="Annabel  Archibald"/>
    <s v="Ryan Houston (a2)"/>
    <n v="2"/>
    <n v="5"/>
    <n v="57"/>
    <n v="55"/>
    <m/>
    <n v="5"/>
    <m/>
    <x v="1"/>
    <n v="2.8"/>
    <n v="50"/>
    <n v="9"/>
    <m/>
    <s v="2nd"/>
    <n v="2.4500000000000002"/>
    <n v="1.3"/>
    <n v="100"/>
    <s v=""/>
    <n v="-100"/>
    <x v="0"/>
    <s v="G&lt;6-Dist&gt;=1700"/>
    <s v="B"/>
    <x v="0"/>
    <x v="5"/>
    <x v="2"/>
    <s v=""/>
    <n v="-100"/>
    <m/>
    <x v="4"/>
  </r>
  <r>
    <x v="295"/>
    <s v="Wyong"/>
    <d v="1899-12-30T13:10:00"/>
    <x v="2"/>
    <n v="0"/>
    <n v="5"/>
    <n v="1200"/>
    <s v="Hcp"/>
    <n v="78"/>
    <n v="160"/>
    <n v="4"/>
    <s v="Hanau"/>
    <s v="B"/>
    <n v="8.6999999999999993"/>
    <s v="Mark Minervini"/>
    <s v="Aaron Bullock"/>
    <m/>
    <n v="2"/>
    <n v="58.5"/>
    <n v="58.5"/>
    <m/>
    <m/>
    <n v="1"/>
    <x v="1"/>
    <n v="4.5"/>
    <n v="20"/>
    <m/>
    <m/>
    <m/>
    <n v="8.5"/>
    <m/>
    <n v="100"/>
    <s v=""/>
    <n v="-100"/>
    <x v="1"/>
    <s v="G&lt;6-Dist&lt;1700"/>
    <s v="A"/>
    <x v="0"/>
    <x v="5"/>
    <x v="2"/>
    <s v=""/>
    <n v="-100"/>
    <m/>
    <x v="5"/>
  </r>
  <r>
    <x v="295"/>
    <s v="Flem"/>
    <d v="1899-12-30T14:00:00"/>
    <x v="2"/>
    <n v="6"/>
    <n v="4"/>
    <n v="1800"/>
    <s v="Mares"/>
    <n v="78"/>
    <n v="130"/>
    <n v="2"/>
    <s v="Suntora"/>
    <s v="M"/>
    <n v="3.4"/>
    <s v="Nick Ryan"/>
    <s v="Mark Zahra"/>
    <m/>
    <n v="1"/>
    <n v="59.5"/>
    <n v="59.5"/>
    <m/>
    <n v="2"/>
    <n v="3"/>
    <x v="1"/>
    <n v="5"/>
    <n v="35"/>
    <n v="9"/>
    <m/>
    <s v="3rd"/>
    <n v="4.4000000000000004"/>
    <n v="1.8"/>
    <n v="100"/>
    <s v=""/>
    <n v="-100"/>
    <x v="0"/>
    <s v="G&lt;6-Dist&gt;=1700"/>
    <s v="B"/>
    <x v="0"/>
    <x v="5"/>
    <x v="2"/>
    <s v=""/>
    <n v="-100"/>
    <m/>
    <x v="3"/>
  </r>
  <r>
    <x v="295"/>
    <s v="Wyong"/>
    <d v="1899-12-30T14:55:00"/>
    <x v="2"/>
    <n v="0"/>
    <n v="8"/>
    <n v="1350"/>
    <s v="Hcp"/>
    <n v="100"/>
    <n v="160"/>
    <n v="4"/>
    <s v="Whinchat"/>
    <s v="OPL"/>
    <n v="3.6"/>
    <s v="David Pfieffer"/>
    <s v="Jay Ford"/>
    <m/>
    <n v="4"/>
    <n v="56"/>
    <n v="56"/>
    <m/>
    <n v="5"/>
    <n v="3"/>
    <x v="1"/>
    <n v="2.1"/>
    <n v="30"/>
    <m/>
    <m/>
    <s v="WON"/>
    <n v="2.9"/>
    <n v="1.5"/>
    <n v="100"/>
    <n v="290"/>
    <n v="190"/>
    <x v="1"/>
    <s v="G&lt;6-Dist&lt;1700"/>
    <s v="A"/>
    <x v="0"/>
    <x v="5"/>
    <x v="1"/>
    <n v="435"/>
    <n v="285"/>
    <m/>
    <x v="1"/>
  </r>
  <r>
    <x v="295"/>
    <s v="Wyong"/>
    <d v="1899-12-30T15:35:00"/>
    <x v="2"/>
    <n v="0"/>
    <n v="9"/>
    <n v="1600"/>
    <s v="Hcp"/>
    <m/>
    <n v="500"/>
    <n v="3"/>
    <s v="Know Thyself"/>
    <s v="M"/>
    <n v="3"/>
    <s v="Messara/Gavranich"/>
    <s v="Aaron Bullock"/>
    <m/>
    <n v="4"/>
    <n v="56.5"/>
    <n v="56.5"/>
    <m/>
    <n v="2"/>
    <m/>
    <x v="1"/>
    <n v="3.7"/>
    <n v="20"/>
    <m/>
    <m/>
    <m/>
    <n v="2.35"/>
    <m/>
    <n v="100"/>
    <s v=""/>
    <n v="-100"/>
    <x v="1"/>
    <s v="G&lt;6-Dist&lt;1700"/>
    <s v="A"/>
    <x v="0"/>
    <x v="5"/>
    <x v="1"/>
    <s v=""/>
    <n v="-150"/>
    <m/>
    <x v="1"/>
  </r>
  <r>
    <x v="295"/>
    <s v="Wyong"/>
    <d v="1899-12-30T16:15:00"/>
    <x v="2"/>
    <n v="0"/>
    <n v="10"/>
    <n v="1350"/>
    <s v="Hcp"/>
    <n v="78"/>
    <n v="160"/>
    <n v="7"/>
    <s v="Althoff"/>
    <s v="M"/>
    <n v="3.4"/>
    <s v="Chris Waller"/>
    <s v="Adam Hyeronimus"/>
    <m/>
    <n v="8"/>
    <n v="58"/>
    <n v="58"/>
    <m/>
    <n v="4"/>
    <m/>
    <x v="2"/>
    <n v="6.4"/>
    <n v="20"/>
    <m/>
    <m/>
    <s v="WON"/>
    <n v="3.2"/>
    <n v="1.4"/>
    <n v="100"/>
    <n v="320"/>
    <n v="220"/>
    <x v="1"/>
    <s v="G&lt;6-Dist&lt;1700"/>
    <s v="A"/>
    <x v="0"/>
    <x v="5"/>
    <x v="2"/>
    <n v="320"/>
    <n v="220"/>
    <m/>
    <x v="2"/>
  </r>
  <r>
    <x v="296"/>
    <s v="Flem"/>
    <d v="1899-12-30T12:50:00"/>
    <x v="2"/>
    <n v="9"/>
    <n v="2"/>
    <n v="2520"/>
    <s v="Hcp"/>
    <n v="78"/>
    <n v="130"/>
    <n v="6"/>
    <s v="Tarvue"/>
    <s v="OP"/>
    <n v="5.5"/>
    <s v="John Sadler"/>
    <s v="Luke Cartwright (a2)"/>
    <n v="2"/>
    <n v="9"/>
    <n v="56"/>
    <n v="54"/>
    <m/>
    <n v="1"/>
    <n v="4"/>
    <x v="1"/>
    <n v="5.0999999999999996"/>
    <n v="35"/>
    <n v="10"/>
    <m/>
    <s v="2nd"/>
    <n v="5.5"/>
    <n v="1.9"/>
    <n v="100"/>
    <s v=""/>
    <n v="-100"/>
    <x v="0"/>
    <s v="G&lt;6-Dist&gt;=1700"/>
    <s v="B"/>
    <x v="0"/>
    <x v="5"/>
    <x v="1"/>
    <s v=""/>
    <n v="-150"/>
    <m/>
    <x v="1"/>
  </r>
  <r>
    <x v="296"/>
    <s v="Flem"/>
    <d v="1899-12-30T15:08:00"/>
    <x v="2"/>
    <n v="9"/>
    <n v="6"/>
    <n v="1600"/>
    <s v="Hcp"/>
    <s v="No"/>
    <n v="175"/>
    <n v="2"/>
    <s v="Harry'S Yacht"/>
    <s v="OPL"/>
    <n v="3"/>
    <s v="Corstens Larkin"/>
    <s v="Luke Currie"/>
    <m/>
    <n v="5"/>
    <n v="54"/>
    <n v="54"/>
    <m/>
    <n v="1"/>
    <m/>
    <x v="2"/>
    <n v="4.8"/>
    <n v="35"/>
    <n v="7"/>
    <m/>
    <m/>
    <n v="3.5"/>
    <m/>
    <n v="100"/>
    <s v=""/>
    <n v="-100"/>
    <x v="0"/>
    <s v="G&lt;6-Dist&lt;1700"/>
    <s v="A"/>
    <x v="0"/>
    <x v="5"/>
    <x v="1"/>
    <s v=""/>
    <n v="-150"/>
    <m/>
    <x v="5"/>
  </r>
  <r>
    <x v="296"/>
    <s v="Flem"/>
    <d v="1899-12-30T16:18:00"/>
    <x v="2"/>
    <n v="9"/>
    <n v="8"/>
    <n v="2000"/>
    <s v="Hcp"/>
    <n v="100"/>
    <n v="150"/>
    <n v="12"/>
    <s v="Darkbonee"/>
    <s v="MOP"/>
    <n v="2.6"/>
    <s v="Symon Wilde"/>
    <s v="Michael Dee"/>
    <m/>
    <n v="11"/>
    <n v="53"/>
    <n v="53"/>
    <m/>
    <n v="4"/>
    <n v="2"/>
    <x v="2"/>
    <n v="5.6"/>
    <n v="30"/>
    <n v="12"/>
    <m/>
    <s v="3rd"/>
    <n v="3.5"/>
    <n v="1.7"/>
    <n v="100"/>
    <s v=""/>
    <n v="-100"/>
    <x v="0"/>
    <s v="G&lt;6-Dist&gt;=1700"/>
    <s v="B"/>
    <x v="0"/>
    <x v="5"/>
    <x v="2"/>
    <s v=""/>
    <n v="-100"/>
    <n v="2"/>
    <x v="4"/>
  </r>
  <r>
    <x v="296"/>
    <s v="Flem"/>
    <d v="1899-12-30T16:18:00"/>
    <x v="2"/>
    <n v="9"/>
    <n v="8"/>
    <n v="2000"/>
    <s v="Hcp"/>
    <n v="100"/>
    <n v="150"/>
    <n v="2"/>
    <s v="Saint George"/>
    <s v="OP"/>
    <n v="3"/>
    <s v="Ciaron Maher"/>
    <s v="Robert Whearty"/>
    <m/>
    <n v="6"/>
    <n v="60"/>
    <n v="60"/>
    <m/>
    <n v="3"/>
    <n v="3"/>
    <x v="0"/>
    <n v="5.7"/>
    <n v="30"/>
    <n v="12"/>
    <m/>
    <s v="WON"/>
    <n v="2.5"/>
    <n v="1.4"/>
    <n v="100"/>
    <n v="250"/>
    <n v="150"/>
    <x v="0"/>
    <s v="G&lt;6-Dist&gt;=1700"/>
    <s v="B"/>
    <x v="0"/>
    <x v="5"/>
    <x v="2"/>
    <n v="250"/>
    <n v="150"/>
    <n v="2"/>
    <x v="4"/>
  </r>
  <r>
    <x v="296"/>
    <s v="Flem"/>
    <d v="1899-12-30T16:58:00"/>
    <x v="2"/>
    <n v="9"/>
    <n v="9"/>
    <n v="1400"/>
    <s v="Hcp"/>
    <n v="84"/>
    <n v="130"/>
    <n v="14"/>
    <s v="Botanical Boy"/>
    <s v="M"/>
    <n v="4"/>
    <s v="Anthony  Freedman"/>
    <s v="Luke Currie"/>
    <m/>
    <n v="5"/>
    <n v="54"/>
    <n v="54"/>
    <m/>
    <m/>
    <n v="2"/>
    <x v="1"/>
    <n v="4.4000000000000004"/>
    <n v="40"/>
    <n v="11"/>
    <m/>
    <m/>
    <n v="2.6"/>
    <m/>
    <n v="100"/>
    <s v=""/>
    <n v="-100"/>
    <x v="0"/>
    <s v="G&lt;6-Dist&lt;1700"/>
    <s v="A"/>
    <x v="0"/>
    <x v="5"/>
    <x v="2"/>
    <s v=""/>
    <n v="-100"/>
    <m/>
    <x v="2"/>
  </r>
  <r>
    <x v="296"/>
    <s v="Flem"/>
    <d v="1899-12-30T17:38:00"/>
    <x v="2"/>
    <n v="9"/>
    <n v="10"/>
    <n v="1400"/>
    <s v="3yo70"/>
    <s v="3yo"/>
    <n v="150"/>
    <n v="8"/>
    <s v="Sass Appeal"/>
    <m/>
    <n v="2.5"/>
    <s v="Danny O'Brien"/>
    <s v="Logan Bates (a2)"/>
    <n v="2"/>
    <n v="9"/>
    <n v="54.5"/>
    <n v="52.5"/>
    <m/>
    <m/>
    <m/>
    <x v="1"/>
    <m/>
    <m/>
    <n v="10"/>
    <m/>
    <s v="WON"/>
    <n v="2.25"/>
    <n v="1.4"/>
    <n v="100"/>
    <n v="225"/>
    <n v="125"/>
    <x v="0"/>
    <s v="G&lt;6-Dist&lt;1700"/>
    <s v="A"/>
    <x v="0"/>
    <x v="5"/>
    <x v="2"/>
    <n v="225"/>
    <n v="125"/>
    <m/>
    <x v="4"/>
  </r>
  <r>
    <x v="297"/>
    <s v="Cau"/>
    <d v="1899-12-30T12:20:00"/>
    <x v="2"/>
    <n v="0"/>
    <n v="1"/>
    <n v="1700"/>
    <s v="Hcp"/>
    <n v="100"/>
    <n v="150"/>
    <n v="6"/>
    <s v="Merrigold"/>
    <s v="OPM"/>
    <n v="3.2"/>
    <s v="John Sadler"/>
    <s v="Jye McNeil"/>
    <m/>
    <n v="4"/>
    <n v="53"/>
    <n v="53"/>
    <m/>
    <n v="1"/>
    <n v="1"/>
    <x v="1"/>
    <n v="4"/>
    <n v="45"/>
    <n v="7"/>
    <m/>
    <s v="2nd"/>
    <n v="2.7"/>
    <n v="1.6"/>
    <n v="100"/>
    <s v=""/>
    <n v="-100"/>
    <x v="0"/>
    <s v="G&lt;6-Dist&gt;=1700"/>
    <s v="B"/>
    <x v="0"/>
    <x v="5"/>
    <x v="0"/>
    <s v=""/>
    <n v="-200"/>
    <m/>
    <x v="0"/>
  </r>
  <r>
    <x v="297"/>
    <s v="Randwick"/>
    <d v="1899-12-30T14:25:00"/>
    <x v="2"/>
    <n v="6"/>
    <n v="5"/>
    <n v="2000"/>
    <s v="Hcp"/>
    <n v="88"/>
    <n v="160"/>
    <n v="6"/>
    <s v="Sounds Unusual"/>
    <s v="M"/>
    <n v="2.8"/>
    <s v="Chris Waller"/>
    <s v="Zac Lloyd"/>
    <m/>
    <n v="6"/>
    <n v="54"/>
    <n v="54"/>
    <m/>
    <n v="2"/>
    <n v="2"/>
    <x v="2"/>
    <n v="4.9000000000000004"/>
    <n v="20"/>
    <m/>
    <m/>
    <s v="Ntd"/>
    <n v="2.6"/>
    <m/>
    <n v="100"/>
    <s v=""/>
    <n v="-100"/>
    <x v="1"/>
    <s v="G&lt;6-Dist&gt;=1700"/>
    <s v="B"/>
    <x v="0"/>
    <x v="5"/>
    <x v="3"/>
    <s v=""/>
    <n v="-120"/>
    <m/>
    <x v="4"/>
  </r>
  <r>
    <x v="297"/>
    <s v="Cau"/>
    <d v="1899-12-30T15:10:00"/>
    <x v="2"/>
    <n v="0"/>
    <n v="6"/>
    <n v="2000"/>
    <s v="Hcp"/>
    <n v="78"/>
    <n v="130"/>
    <n v="6"/>
    <s v="Suntora"/>
    <s v="M"/>
    <n v="3.2"/>
    <s v="Nick Ryan"/>
    <s v="Jackson Radley (a3)"/>
    <n v="3"/>
    <n v="6"/>
    <n v="57.5"/>
    <n v="54.5"/>
    <m/>
    <n v="1"/>
    <n v="2"/>
    <x v="1"/>
    <n v="3.1"/>
    <n v="50"/>
    <n v="8"/>
    <m/>
    <s v="WON"/>
    <n v="4.4000000000000004"/>
    <n v="1.9"/>
    <n v="100"/>
    <n v="440.00000000000006"/>
    <n v="340.00000000000006"/>
    <x v="0"/>
    <s v="G&lt;6-Dist&gt;=1700"/>
    <s v="B"/>
    <x v="0"/>
    <x v="5"/>
    <x v="2"/>
    <n v="440.00000000000006"/>
    <n v="340.00000000000006"/>
    <n v="2"/>
    <x v="2"/>
  </r>
  <r>
    <x v="297"/>
    <s v="Randwick"/>
    <d v="1899-12-30T15:30:00"/>
    <x v="2"/>
    <n v="6"/>
    <n v="6"/>
    <n v="1200"/>
    <s v="Hcp"/>
    <n v="78"/>
    <n v="160"/>
    <n v="11"/>
    <s v="Highway Strip"/>
    <s v="M"/>
    <n v="4.5999999999999996"/>
    <s v="Danny Williams"/>
    <s v="Zac Lloyd"/>
    <m/>
    <n v="8"/>
    <n v="53"/>
    <n v="53"/>
    <m/>
    <n v="3"/>
    <n v="4"/>
    <x v="1"/>
    <n v="3.8"/>
    <n v="20"/>
    <m/>
    <m/>
    <m/>
    <n v="5"/>
    <m/>
    <n v="100"/>
    <s v=""/>
    <n v="-100"/>
    <x v="1"/>
    <s v="G&lt;6-Dist&lt;1700"/>
    <s v="A"/>
    <x v="0"/>
    <x v="5"/>
    <x v="1"/>
    <s v=""/>
    <n v="-150"/>
    <m/>
    <x v="1"/>
  </r>
  <r>
    <x v="297"/>
    <s v="Cau"/>
    <d v="1899-12-30T17:05:00"/>
    <x v="2"/>
    <n v="0"/>
    <n v="9"/>
    <n v="1400"/>
    <s v="Hcp"/>
    <s v="No"/>
    <n v="175"/>
    <n v="3"/>
    <s v="Regal Zeus"/>
    <s v="L"/>
    <n v="5"/>
    <s v="John McArdle"/>
    <s v="Jamie Mott"/>
    <m/>
    <n v="1"/>
    <n v="58.5"/>
    <n v="58.5"/>
    <m/>
    <n v="1"/>
    <n v="5"/>
    <x v="1"/>
    <n v="4.5999999999999996"/>
    <n v="40"/>
    <n v="8"/>
    <m/>
    <s v="WON"/>
    <n v="3.6"/>
    <n v="1.5"/>
    <n v="100"/>
    <n v="360"/>
    <n v="260"/>
    <x v="0"/>
    <s v="G&lt;6-Dist&lt;1700"/>
    <s v="A"/>
    <x v="0"/>
    <x v="5"/>
    <x v="1"/>
    <n v="540"/>
    <n v="390"/>
    <n v="2"/>
    <x v="1"/>
  </r>
  <r>
    <x v="297"/>
    <s v="Cau"/>
    <d v="1899-12-30T17:05:00"/>
    <x v="2"/>
    <n v="0"/>
    <n v="9"/>
    <n v="1400"/>
    <s v="Hcp"/>
    <s v="No"/>
    <n v="175"/>
    <n v="11"/>
    <s v="Justadeel"/>
    <s v="MOP"/>
    <n v="4.2"/>
    <s v="Team Hayes"/>
    <s v="Beau Mertens"/>
    <m/>
    <n v="6"/>
    <n v="54"/>
    <n v="54"/>
    <m/>
    <n v="2"/>
    <m/>
    <x v="2"/>
    <n v="5"/>
    <n v="35"/>
    <n v="8"/>
    <m/>
    <s v="3rd"/>
    <n v="4.2"/>
    <n v="1.6"/>
    <n v="100"/>
    <s v=""/>
    <n v="-100"/>
    <x v="0"/>
    <s v="G&lt;6-Dist&lt;1700"/>
    <s v="A"/>
    <x v="0"/>
    <x v="5"/>
    <x v="2"/>
    <s v=""/>
    <n v="-100"/>
    <n v="2"/>
    <x v="2"/>
  </r>
  <r>
    <x v="297"/>
    <s v="Cau"/>
    <d v="1899-12-30T17:40:00"/>
    <x v="2"/>
    <n v="0"/>
    <n v="10"/>
    <n v="1600"/>
    <s v="Hcp"/>
    <n v="78"/>
    <n v="130"/>
    <n v="12"/>
    <s v="Yes I Know"/>
    <s v="MOP"/>
    <n v="2.5"/>
    <s v="Anthony  Freedman"/>
    <s v="Michael Dee"/>
    <m/>
    <n v="6"/>
    <n v="54"/>
    <n v="54"/>
    <m/>
    <n v="2"/>
    <n v="4"/>
    <x v="2"/>
    <n v="3.8"/>
    <n v="45"/>
    <n v="7"/>
    <m/>
    <m/>
    <n v="2.6"/>
    <m/>
    <n v="100"/>
    <s v=""/>
    <n v="-100"/>
    <x v="0"/>
    <s v="G&lt;6-Dist&lt;1700"/>
    <s v="A"/>
    <x v="0"/>
    <x v="5"/>
    <x v="0"/>
    <s v=""/>
    <n v="-200"/>
    <m/>
    <x v="0"/>
  </r>
  <r>
    <x v="298"/>
    <s v="Cau"/>
    <d v="1899-12-30T12:20:00"/>
    <x v="2"/>
    <n v="4"/>
    <n v="1"/>
    <n v="2000"/>
    <s v="Hcp"/>
    <n v="100"/>
    <n v="150"/>
    <n v="6"/>
    <s v="Jenni'S Meadow"/>
    <s v="MB"/>
    <n v="3.3"/>
    <s v="Mark Walker"/>
    <s v="Patrick Moloney"/>
    <m/>
    <n v="3"/>
    <n v="53.5"/>
    <n v="53.5"/>
    <m/>
    <n v="1"/>
    <n v="3"/>
    <x v="1"/>
    <n v="4"/>
    <n v="40"/>
    <n v="7"/>
    <m/>
    <s v="2nd"/>
    <n v="2.8"/>
    <n v="1.7"/>
    <n v="100"/>
    <s v=""/>
    <n v="-100"/>
    <x v="0"/>
    <s v="G&lt;6-Dist&gt;=1700"/>
    <s v="B"/>
    <x v="0"/>
    <x v="5"/>
    <x v="2"/>
    <s v=""/>
    <n v="-100"/>
    <m/>
    <x v="2"/>
  </r>
  <r>
    <x v="298"/>
    <s v="Cau"/>
    <d v="1899-12-30T14:00:00"/>
    <x v="2"/>
    <n v="4"/>
    <n v="4"/>
    <n v="2400"/>
    <s v="Hcp"/>
    <n v="84"/>
    <n v="130"/>
    <n v="6"/>
    <s v="Sun Gift"/>
    <s v="OPM"/>
    <n v="2.8"/>
    <s v="Danny O'Brien"/>
    <s v="Jamie Melham"/>
    <m/>
    <n v="7"/>
    <n v="55"/>
    <n v="55"/>
    <m/>
    <n v="1"/>
    <n v="4"/>
    <x v="1"/>
    <n v="3.5"/>
    <n v="45"/>
    <n v="8"/>
    <m/>
    <s v="2nd"/>
    <n v="3.2"/>
    <n v="1.2"/>
    <n v="100"/>
    <s v=""/>
    <n v="-100"/>
    <x v="0"/>
    <s v="G&lt;6-Dist&gt;=1700"/>
    <s v="B"/>
    <x v="0"/>
    <x v="5"/>
    <x v="4"/>
    <s v=""/>
    <n v="-140"/>
    <m/>
    <x v="4"/>
  </r>
  <r>
    <x v="298"/>
    <s v="ROSEHILL"/>
    <d v="1899-12-30T14:55:00"/>
    <x v="2"/>
    <n v="3"/>
    <n v="5"/>
    <n v="1350"/>
    <s v="Hcp"/>
    <n v="78"/>
    <n v="160"/>
    <n v="10"/>
    <s v="Sovereign Hill"/>
    <s v="OPL"/>
    <n v="2.5"/>
    <s v="Waterhouse/Bott"/>
    <s v="Tim Clark"/>
    <m/>
    <n v="8"/>
    <n v="56.5"/>
    <n v="56.5"/>
    <m/>
    <n v="2"/>
    <n v="1"/>
    <x v="1"/>
    <n v="2.8"/>
    <n v="20"/>
    <m/>
    <m/>
    <s v="WON"/>
    <n v="2.4"/>
    <n v="1.3"/>
    <n v="100"/>
    <n v="240"/>
    <n v="140"/>
    <x v="1"/>
    <s v="G&lt;6-Dist&lt;1700"/>
    <s v="A"/>
    <x v="0"/>
    <x v="5"/>
    <x v="1"/>
    <n v="360"/>
    <n v="210"/>
    <m/>
    <x v="1"/>
  </r>
  <r>
    <x v="298"/>
    <s v="ROSEHILL"/>
    <d v="1899-12-30T16:05:00"/>
    <x v="2"/>
    <n v="3"/>
    <n v="7"/>
    <n v="1200"/>
    <s v="Hcp"/>
    <n v="88"/>
    <n v="160"/>
    <n v="9"/>
    <s v="Sixties"/>
    <s v="M"/>
    <n v="3"/>
    <s v="Chris Waller"/>
    <s v="Zac Lloyd"/>
    <m/>
    <n v="6"/>
    <n v="52.5"/>
    <n v="52.5"/>
    <m/>
    <n v="1"/>
    <m/>
    <x v="2"/>
    <n v="4.8"/>
    <n v="20"/>
    <m/>
    <m/>
    <s v="WON"/>
    <n v="4.2"/>
    <n v="1.6"/>
    <n v="100"/>
    <n v="420"/>
    <n v="320"/>
    <x v="1"/>
    <s v="G&lt;6-Dist&lt;1700"/>
    <s v="A"/>
    <x v="0"/>
    <x v="5"/>
    <x v="5"/>
    <n v="714"/>
    <n v="544"/>
    <m/>
    <x v="0"/>
  </r>
  <r>
    <x v="298"/>
    <s v="Cau"/>
    <d v="1899-12-30T16:25:00"/>
    <x v="2"/>
    <n v="4"/>
    <n v="8"/>
    <n v="1100"/>
    <s v="Hcp"/>
    <n v="84"/>
    <n v="130"/>
    <n v="4"/>
    <s v="Rue De Royale"/>
    <s v="OP"/>
    <n v="4.5999999999999996"/>
    <s v="Tony  McEvoy"/>
    <s v="Ryan Houston (a2)"/>
    <n v="2"/>
    <s v="6 "/>
    <n v="58.5"/>
    <n v="56.5"/>
    <m/>
    <n v="1"/>
    <n v="1"/>
    <x v="1"/>
    <n v="3.6"/>
    <n v="45"/>
    <n v="10"/>
    <m/>
    <m/>
    <n v="4.2"/>
    <m/>
    <n v="100"/>
    <s v=""/>
    <n v="-100"/>
    <x v="0"/>
    <s v="G&lt;6-Dist&lt;1700"/>
    <s v="A"/>
    <x v="0"/>
    <x v="5"/>
    <x v="1"/>
    <s v=""/>
    <n v="-150"/>
    <m/>
    <x v="1"/>
  </r>
  <r>
    <x v="298"/>
    <s v="Cau"/>
    <d v="1899-12-30T17:40:00"/>
    <x v="2"/>
    <n v="4"/>
    <n v="10"/>
    <n v="1400"/>
    <s v="Hcp"/>
    <n v="84"/>
    <n v="130"/>
    <n v="9"/>
    <s v="Porter"/>
    <s v="OPL"/>
    <n v="6.5"/>
    <s v="Danny O'Brien"/>
    <s v="Logan Bates (a2)"/>
    <n v="2"/>
    <n v="11"/>
    <n v="57.5"/>
    <n v="55.5"/>
    <m/>
    <n v="3"/>
    <n v="3"/>
    <x v="2"/>
    <n v="5.4"/>
    <n v="30"/>
    <n v="12"/>
    <m/>
    <m/>
    <n v="5.5"/>
    <m/>
    <n v="100"/>
    <s v=""/>
    <n v="-100"/>
    <x v="0"/>
    <s v="G&lt;6-Dist&lt;1700"/>
    <s v="A"/>
    <x v="0"/>
    <x v="5"/>
    <x v="1"/>
    <s v=""/>
    <n v="-150"/>
    <m/>
    <x v="5"/>
  </r>
  <r>
    <x v="298"/>
    <s v="ROSEHILL"/>
    <d v="1899-12-30T17:55:00"/>
    <x v="2"/>
    <n v="3"/>
    <n v="10"/>
    <n v="1200"/>
    <s v="Hcp"/>
    <n v="72"/>
    <n v="160"/>
    <n v="13"/>
    <s v="Nepo Baby"/>
    <s v="OP"/>
    <n v="4.3"/>
    <s v="A &amp; R Archibald"/>
    <s v="Jack Callan (a1.5)"/>
    <n v="1.5"/>
    <n v="3"/>
    <n v="52"/>
    <n v="50.5"/>
    <m/>
    <n v="4"/>
    <n v="4"/>
    <x v="2"/>
    <n v="5.4"/>
    <n v="20"/>
    <m/>
    <m/>
    <s v="3rd"/>
    <n v="3.8"/>
    <n v="1.6"/>
    <n v="100"/>
    <s v=""/>
    <n v="-100"/>
    <x v="1"/>
    <s v="G&lt;6-Dist&lt;1700"/>
    <s v="A"/>
    <x v="0"/>
    <x v="5"/>
    <x v="2"/>
    <s v=""/>
    <n v="-100"/>
    <m/>
    <x v="2"/>
  </r>
  <r>
    <x v="299"/>
    <s v="Randwick"/>
    <d v="1899-12-30T14:50:00"/>
    <x v="2"/>
    <n v="0"/>
    <n v="5"/>
    <n v="1200"/>
    <s v="Hcp"/>
    <n v="78"/>
    <n v="160"/>
    <n v="7"/>
    <s v="Monte Veebee"/>
    <s v="M"/>
    <n v="2.6"/>
    <s v="Bjorn Baker"/>
    <s v="Jason Collett"/>
    <m/>
    <n v="4"/>
    <n v="55"/>
    <n v="55"/>
    <m/>
    <n v="4"/>
    <m/>
    <x v="2"/>
    <n v="5.0999999999999996"/>
    <n v="20"/>
    <m/>
    <m/>
    <s v="3rd"/>
    <n v="1.75"/>
    <n v="1.1000000000000001"/>
    <n v="100"/>
    <s v=""/>
    <n v="-100"/>
    <x v="1"/>
    <s v="G&lt;6-Dist&lt;1700"/>
    <s v="A"/>
    <x v="1"/>
    <x v="5"/>
    <x v="3"/>
    <s v=""/>
    <n v="-120"/>
    <m/>
    <x v="4"/>
  </r>
  <r>
    <x v="299"/>
    <s v="Cau"/>
    <d v="1899-12-30T15:05:00"/>
    <x v="2"/>
    <n v="8"/>
    <n v="6"/>
    <n v="1100"/>
    <s v="Hcp"/>
    <s v="SW"/>
    <n v="300"/>
    <n v="5"/>
    <s v="Oak Hill"/>
    <s v="M"/>
    <n v="3.6"/>
    <s v="Team Hayes"/>
    <s v="Damian Lane"/>
    <m/>
    <n v="2"/>
    <n v="57"/>
    <n v="57"/>
    <m/>
    <n v="1"/>
    <n v="5"/>
    <x v="1"/>
    <n v="2.9"/>
    <n v="50"/>
    <n v="6"/>
    <m/>
    <s v="WON"/>
    <n v="4.8"/>
    <n v="2.4"/>
    <n v="100"/>
    <n v="480"/>
    <n v="380"/>
    <x v="0"/>
    <s v="G&lt;6-Dist&lt;1700"/>
    <s v="A"/>
    <x v="1"/>
    <x v="5"/>
    <x v="2"/>
    <n v="480"/>
    <n v="380"/>
    <n v="2"/>
    <x v="2"/>
  </r>
  <r>
    <x v="299"/>
    <s v="Cau"/>
    <d v="1899-12-30T15:05:00"/>
    <x v="2"/>
    <n v="8"/>
    <n v="6"/>
    <n v="1100"/>
    <s v="Hcp"/>
    <s v="SW"/>
    <n v="300"/>
    <n v="1"/>
    <s v="Hedged"/>
    <s v="OP"/>
    <n v="3.1"/>
    <s v="Gavin Bedggood"/>
    <s v="Harry Coffey"/>
    <m/>
    <n v="1"/>
    <n v="59"/>
    <n v="59"/>
    <m/>
    <n v="2"/>
    <n v="2"/>
    <x v="2"/>
    <n v="4.8"/>
    <n v="35"/>
    <n v="6"/>
    <m/>
    <s v="Ntd"/>
    <n v="2.9"/>
    <m/>
    <n v="100"/>
    <s v=""/>
    <n v="-100"/>
    <x v="0"/>
    <s v="G&lt;6-Dist&lt;1700"/>
    <s v="A"/>
    <x v="1"/>
    <x v="5"/>
    <x v="2"/>
    <s v=""/>
    <n v="-100"/>
    <n v="2"/>
    <x v="3"/>
  </r>
  <r>
    <x v="299"/>
    <s v="Randwick"/>
    <d v="1899-12-30T15:25:00"/>
    <x v="2"/>
    <n v="0"/>
    <n v="6"/>
    <n v="1300"/>
    <s v="Mares"/>
    <n v="78"/>
    <n v="160"/>
    <n v="6"/>
    <s v="Cinsault"/>
    <s v="OPM"/>
    <n v="2.6"/>
    <s v="Michael Freedman"/>
    <s v="Tommy Berry"/>
    <m/>
    <n v="9"/>
    <n v="57.5"/>
    <n v="57.5"/>
    <m/>
    <n v="1"/>
    <n v="2"/>
    <x v="1"/>
    <n v="2.9"/>
    <n v="20"/>
    <m/>
    <m/>
    <s v="WON"/>
    <n v="2.35"/>
    <n v="1.2"/>
    <n v="100"/>
    <n v="235"/>
    <n v="135"/>
    <x v="1"/>
    <s v="G&lt;6-Dist&lt;1700"/>
    <s v="A"/>
    <x v="1"/>
    <x v="5"/>
    <x v="1"/>
    <n v="352.5"/>
    <n v="202.5"/>
    <m/>
    <x v="1"/>
  </r>
  <r>
    <x v="299"/>
    <s v="Cau"/>
    <d v="1899-12-30T15:40:00"/>
    <x v="2"/>
    <n v="8"/>
    <n v="7"/>
    <n v="1400"/>
    <s v="Wfa"/>
    <s v="WFA"/>
    <n v="200"/>
    <n v="1"/>
    <s v="Tom Kitten"/>
    <s v="MB"/>
    <n v="3.1"/>
    <s v="Anthony  Freedman"/>
    <s v="Craig Williams"/>
    <m/>
    <n v="8"/>
    <n v="59"/>
    <n v="59"/>
    <m/>
    <n v="1"/>
    <n v="1"/>
    <x v="1"/>
    <n v="3"/>
    <n v="45"/>
    <n v="8"/>
    <m/>
    <s v="WON"/>
    <n v="3"/>
    <n v="1.4"/>
    <n v="100"/>
    <n v="300"/>
    <n v="200"/>
    <x v="0"/>
    <s v="G&lt;6-Dist&lt;1700"/>
    <s v="A"/>
    <x v="1"/>
    <x v="5"/>
    <x v="2"/>
    <n v="300"/>
    <n v="200"/>
    <m/>
    <x v="2"/>
  </r>
  <r>
    <x v="299"/>
    <s v="Cau"/>
    <d v="1899-12-30T16:15:00"/>
    <x v="2"/>
    <n v="8"/>
    <n v="8"/>
    <n v="1100"/>
    <s v="3yoFSW"/>
    <s v="3yo"/>
    <n v="200"/>
    <n v="2"/>
    <s v="Alpha Sofie"/>
    <m/>
    <n v="3.1"/>
    <s v="Peter G Moody "/>
    <s v="Zac Spain"/>
    <m/>
    <n v="4"/>
    <n v="57.5"/>
    <n v="57.5"/>
    <m/>
    <m/>
    <m/>
    <x v="1"/>
    <m/>
    <m/>
    <n v="12"/>
    <m/>
    <s v="WON"/>
    <n v="3.8"/>
    <n v="1.7"/>
    <n v="100"/>
    <n v="380"/>
    <n v="280"/>
    <x v="0"/>
    <s v="G&lt;6-Dist&lt;1700"/>
    <s v="A"/>
    <x v="1"/>
    <x v="5"/>
    <x v="2"/>
    <n v="380"/>
    <n v="280"/>
    <m/>
    <x v="2"/>
  </r>
  <r>
    <x v="299"/>
    <s v="Cau"/>
    <d v="1899-12-30T16:55:00"/>
    <x v="2"/>
    <n v="8"/>
    <n v="9"/>
    <n v="1600"/>
    <s v="Hcp"/>
    <s v="SW"/>
    <n v="200"/>
    <n v="1"/>
    <s v="Light Infantry Man"/>
    <s v="BM"/>
    <n v="6"/>
    <s v="Ciaron Maher"/>
    <s v="Ethan Brown"/>
    <m/>
    <n v="10"/>
    <n v="60"/>
    <n v="60"/>
    <m/>
    <n v="2"/>
    <n v="2"/>
    <x v="1"/>
    <n v="4"/>
    <n v="45"/>
    <n v="14"/>
    <m/>
    <s v="WON"/>
    <n v="5"/>
    <n v="1.9"/>
    <n v="100"/>
    <n v="500"/>
    <n v="400"/>
    <x v="0"/>
    <s v="G&lt;6-Dist&lt;1700"/>
    <s v="A"/>
    <x v="1"/>
    <x v="5"/>
    <x v="1"/>
    <n v="750"/>
    <n v="600"/>
    <m/>
    <x v="1"/>
  </r>
  <r>
    <x v="299"/>
    <s v="Cau"/>
    <d v="1899-12-30T17:35:00"/>
    <x v="2"/>
    <n v="8"/>
    <n v="10"/>
    <n v="1600"/>
    <s v="Hcp"/>
    <n v="84"/>
    <n v="130"/>
    <n v="8"/>
    <s v="Ahha Ahha"/>
    <s v="MOP"/>
    <n v="2.8"/>
    <s v="Clinton McDonald"/>
    <s v="Jamie Melham"/>
    <m/>
    <n v="3"/>
    <n v="54"/>
    <n v="54"/>
    <m/>
    <n v="3"/>
    <n v="4"/>
    <x v="0"/>
    <n v="5.6"/>
    <n v="30"/>
    <n v="8"/>
    <m/>
    <s v="2nd"/>
    <n v="2.6"/>
    <n v="1.5"/>
    <n v="100"/>
    <s v=""/>
    <n v="-100"/>
    <x v="0"/>
    <s v="G&lt;6-Dist&lt;1700"/>
    <s v="A"/>
    <x v="1"/>
    <x v="5"/>
    <x v="2"/>
    <s v=""/>
    <n v="-100"/>
    <m/>
    <x v="4"/>
  </r>
  <r>
    <x v="300"/>
    <s v="Flem"/>
    <d v="1899-12-30T13:10:00"/>
    <x v="2"/>
    <n v="0"/>
    <n v="3"/>
    <n v="1400"/>
    <s v="3yoFSW"/>
    <s v="3yo"/>
    <n v="175"/>
    <n v="2"/>
    <s v="Sass Appeal"/>
    <m/>
    <n v="2.1"/>
    <s v="Danny O'Brien"/>
    <s v="Damian Lane"/>
    <m/>
    <n v="1"/>
    <n v="56"/>
    <n v="56"/>
    <m/>
    <m/>
    <m/>
    <x v="1"/>
    <m/>
    <m/>
    <n v="6"/>
    <m/>
    <s v="WON"/>
    <n v="2.2000000000000002"/>
    <n v="1.4"/>
    <n v="100"/>
    <n v="220.00000000000003"/>
    <n v="120.00000000000003"/>
    <x v="0"/>
    <s v="G&lt;6-Dist&lt;1700"/>
    <s v="A"/>
    <x v="1"/>
    <x v="5"/>
    <x v="2"/>
    <n v="220.00000000000003"/>
    <n v="120.00000000000003"/>
    <m/>
    <x v="3"/>
  </r>
  <r>
    <x v="300"/>
    <s v="Flem"/>
    <d v="1899-12-30T13:45:00"/>
    <x v="2"/>
    <n v="0"/>
    <n v="4"/>
    <n v="1100"/>
    <s v="Hcp"/>
    <s v="No"/>
    <n v="200"/>
    <n v="2"/>
    <s v="Immortal Star"/>
    <s v="OP"/>
    <n v="2.2999999999999998"/>
    <s v="Ciaron Maher"/>
    <s v="Logan Bates (a2)"/>
    <n v="2"/>
    <n v="1"/>
    <n v="58.5"/>
    <n v="56.5"/>
    <m/>
    <n v="1"/>
    <n v="2"/>
    <x v="1"/>
    <n v="3.2"/>
    <n v="45"/>
    <n v="8"/>
    <m/>
    <s v="3rd"/>
    <n v="2"/>
    <n v="1.1000000000000001"/>
    <n v="100"/>
    <s v=""/>
    <n v="-100"/>
    <x v="0"/>
    <s v="G&lt;6-Dist&lt;1700"/>
    <s v="A"/>
    <x v="1"/>
    <x v="5"/>
    <x v="2"/>
    <s v=""/>
    <n v="-100"/>
    <n v="2"/>
    <x v="3"/>
  </r>
  <r>
    <x v="300"/>
    <s v="Flem"/>
    <d v="1899-12-30T13:45:00"/>
    <x v="2"/>
    <n v="0"/>
    <n v="4"/>
    <n v="1100"/>
    <s v="Hcp"/>
    <s v="No"/>
    <n v="200"/>
    <n v="5"/>
    <s v="Tango Jewel"/>
    <s v="LOP"/>
    <n v="5"/>
    <s v="Jamie Edwards"/>
    <s v="Jackson Radley (a3)"/>
    <n v="3"/>
    <n v="4"/>
    <n v="54"/>
    <n v="51"/>
    <m/>
    <n v="3"/>
    <n v="3"/>
    <x v="2"/>
    <n v="5"/>
    <n v="35"/>
    <n v="8"/>
    <m/>
    <m/>
    <n v="4.2"/>
    <m/>
    <n v="100"/>
    <s v=""/>
    <n v="-100"/>
    <x v="0"/>
    <s v="G&lt;6-Dist&lt;1700"/>
    <s v="A"/>
    <x v="1"/>
    <x v="5"/>
    <x v="4"/>
    <s v=""/>
    <n v="-140"/>
    <n v="2"/>
    <x v="6"/>
  </r>
  <r>
    <x v="300"/>
    <s v="Randwick"/>
    <d v="1899-12-30T14:05:00"/>
    <x v="2"/>
    <n v="4"/>
    <n v="4"/>
    <n v="1400"/>
    <s v="Hcp"/>
    <n v="78"/>
    <n v="160"/>
    <n v="4"/>
    <s v="Sovereign Hill"/>
    <s v="L"/>
    <n v="2.1"/>
    <s v="Waterhouse/Bott"/>
    <s v="Adam Hyeronimus"/>
    <m/>
    <n v="7"/>
    <n v="59.5"/>
    <n v="59.5"/>
    <m/>
    <n v="1"/>
    <n v="1"/>
    <x v="1"/>
    <n v="3.6"/>
    <n v="20"/>
    <m/>
    <m/>
    <s v="2nd"/>
    <n v="2"/>
    <n v="1.3"/>
    <n v="100"/>
    <s v=""/>
    <n v="-100"/>
    <x v="1"/>
    <s v="G&lt;6-Dist&lt;1700"/>
    <s v="A"/>
    <x v="1"/>
    <x v="5"/>
    <x v="3"/>
    <s v=""/>
    <n v="-120"/>
    <m/>
    <x v="4"/>
  </r>
  <r>
    <x v="300"/>
    <s v="Flem"/>
    <d v="1899-12-30T14:55:00"/>
    <x v="2"/>
    <n v="0"/>
    <n v="6"/>
    <n v="2500"/>
    <s v="Hcp"/>
    <s v="No"/>
    <n v="175"/>
    <n v="9"/>
    <s v="Stylish Secret"/>
    <s v="OPL"/>
    <n v="6.5"/>
    <s v="Mick Nolan"/>
    <s v="Ryan Houston (a2)"/>
    <n v="2"/>
    <n v="9"/>
    <n v="54"/>
    <n v="52"/>
    <m/>
    <n v="3"/>
    <n v="2"/>
    <x v="1"/>
    <n v="5.0999999999999996"/>
    <n v="35"/>
    <n v="10"/>
    <m/>
    <m/>
    <n v="7.5"/>
    <m/>
    <n v="100"/>
    <s v=""/>
    <n v="-100"/>
    <x v="0"/>
    <s v="G&lt;6-Dist&gt;=1700"/>
    <s v="B"/>
    <x v="1"/>
    <x v="5"/>
    <x v="1"/>
    <s v=""/>
    <n v="-150"/>
    <m/>
    <x v="1"/>
  </r>
  <r>
    <x v="300"/>
    <s v="Flem"/>
    <d v="1899-12-30T15:30:00"/>
    <x v="2"/>
    <n v="0"/>
    <n v="7"/>
    <n v="1400"/>
    <s v="Hcp"/>
    <s v="No"/>
    <n v="175"/>
    <n v="2"/>
    <s v="Cafe Millenium"/>
    <s v="BM"/>
    <n v="5.5"/>
    <s v="Team Hayes"/>
    <s v="Celine Gaudray"/>
    <m/>
    <n v="6"/>
    <n v="59.5"/>
    <n v="59.5"/>
    <m/>
    <n v="1"/>
    <n v="2"/>
    <x v="1"/>
    <n v="3.9"/>
    <n v="45"/>
    <n v="8"/>
    <m/>
    <s v="WON"/>
    <n v="4.8"/>
    <n v="1.6"/>
    <n v="100"/>
    <n v="480"/>
    <n v="380"/>
    <x v="0"/>
    <s v="G&lt;6-Dist&lt;1700"/>
    <s v="A"/>
    <x v="1"/>
    <x v="5"/>
    <x v="1"/>
    <n v="720"/>
    <n v="570"/>
    <n v="2"/>
    <x v="1"/>
  </r>
  <r>
    <x v="300"/>
    <s v="Flem"/>
    <d v="1899-12-30T15:30:00"/>
    <x v="2"/>
    <n v="0"/>
    <n v="7"/>
    <n v="1400"/>
    <s v="Hcp"/>
    <s v="No"/>
    <n v="175"/>
    <n v="6"/>
    <s v="Matcha Latte"/>
    <s v="OP"/>
    <n v="4"/>
    <s v="Nacim Dilmi"/>
    <s v="Damian Lane"/>
    <m/>
    <n v="8"/>
    <n v="56.5"/>
    <n v="56.5"/>
    <m/>
    <n v="3"/>
    <n v="1"/>
    <x v="0"/>
    <n v="5.5"/>
    <n v="30"/>
    <n v="8"/>
    <m/>
    <m/>
    <n v="4.2"/>
    <m/>
    <n v="100"/>
    <s v=""/>
    <n v="-100"/>
    <x v="0"/>
    <s v="G&lt;6-Dist&lt;1700"/>
    <s v="A"/>
    <x v="1"/>
    <x v="5"/>
    <x v="4"/>
    <s v=""/>
    <n v="-140"/>
    <n v="2"/>
    <x v="2"/>
  </r>
  <r>
    <x v="300"/>
    <s v="Flem"/>
    <d v="1899-12-30T16:10:00"/>
    <x v="2"/>
    <n v="0"/>
    <n v="8"/>
    <n v="1000"/>
    <s v="Wfa"/>
    <s v="WFA"/>
    <n v="1000"/>
    <n v="4"/>
    <s v="Tentyris"/>
    <s v="BM"/>
    <n v="2.6"/>
    <s v="Anthony  Freedman"/>
    <s v="Damian Lane"/>
    <m/>
    <n v="7"/>
    <n v="55.5"/>
    <n v="55.5"/>
    <m/>
    <n v="1"/>
    <m/>
    <x v="2"/>
    <n v="5"/>
    <n v="35"/>
    <n v="8"/>
    <m/>
    <s v="WON"/>
    <n v="2.8"/>
    <n v="2.8"/>
    <n v="100"/>
    <n v="280"/>
    <n v="180"/>
    <x v="0"/>
    <s v="G&lt;6-Dist&lt;1700"/>
    <s v="A"/>
    <x v="1"/>
    <x v="5"/>
    <x v="1"/>
    <n v="420"/>
    <n v="270"/>
    <m/>
    <x v="5"/>
  </r>
  <r>
    <x v="300"/>
    <s v="Flem"/>
    <d v="1899-12-30T16:50:00"/>
    <x v="2"/>
    <n v="0"/>
    <n v="9"/>
    <n v="1400"/>
    <s v="3yoCSW"/>
    <s v="3yo"/>
    <n v="200"/>
    <n v="2"/>
    <s v="Sixties"/>
    <m/>
    <n v="1.9"/>
    <s v="Chris Waller"/>
    <s v="Damian Lane"/>
    <m/>
    <n v="9"/>
    <n v="58.5"/>
    <n v="58.5"/>
    <m/>
    <m/>
    <m/>
    <x v="1"/>
    <m/>
    <m/>
    <n v="11"/>
    <m/>
    <s v="WON"/>
    <n v="1.75"/>
    <n v="1.1000000000000001"/>
    <n v="100"/>
    <n v="175"/>
    <n v="75"/>
    <x v="0"/>
    <s v="G&lt;6-Dist&lt;1700"/>
    <s v="A"/>
    <x v="1"/>
    <x v="5"/>
    <x v="2"/>
    <n v="175"/>
    <n v="75"/>
    <m/>
    <x v="4"/>
  </r>
  <r>
    <x v="300"/>
    <s v="Flem"/>
    <d v="1899-12-30T17:30:00"/>
    <x v="2"/>
    <n v="0"/>
    <n v="10"/>
    <n v="1400"/>
    <s v="Mares"/>
    <s v="SW-M"/>
    <n v="200"/>
    <n v="3"/>
    <s v="Wrote To Arataki"/>
    <s v="LOP"/>
    <n v="3"/>
    <s v="Matthew Williams"/>
    <s v="Dean Yendall"/>
    <m/>
    <n v="2"/>
    <n v="58"/>
    <n v="58"/>
    <m/>
    <n v="1"/>
    <n v="1"/>
    <x v="1"/>
    <n v="2.8"/>
    <n v="50"/>
    <n v="10"/>
    <m/>
    <s v="3rd"/>
    <n v="3.7"/>
    <n v="1.4"/>
    <n v="100"/>
    <s v=""/>
    <n v="-100"/>
    <x v="0"/>
    <s v="G&lt;6-Dist&lt;1700"/>
    <s v="A"/>
    <x v="1"/>
    <x v="5"/>
    <x v="1"/>
    <s v=""/>
    <n v="-150"/>
    <m/>
    <x v="1"/>
  </r>
  <r>
    <x v="301"/>
    <s v="ROSEHILL"/>
    <d v="1899-12-30T12:30:00"/>
    <x v="2"/>
    <n v="5"/>
    <n v="1"/>
    <n v="1500"/>
    <s v="Hcp"/>
    <n v="72"/>
    <n v="120"/>
    <n v="10"/>
    <s v="Yabby Pump"/>
    <s v="M"/>
    <n v="8.1999999999999993"/>
    <s v="R &amp; W Freedman"/>
    <s v="Andrew Adkins"/>
    <m/>
    <n v="1"/>
    <n v="54"/>
    <n v="54"/>
    <m/>
    <m/>
    <n v="3"/>
    <x v="1"/>
    <n v="4.5999999999999996"/>
    <n v="20"/>
    <m/>
    <m/>
    <m/>
    <n v="6.5"/>
    <m/>
    <n v="100"/>
    <s v=""/>
    <n v="-100"/>
    <x v="1"/>
    <s v="G&lt;6-Dist&lt;1700"/>
    <s v="A"/>
    <x v="1"/>
    <x v="5"/>
    <x v="2"/>
    <s v=""/>
    <n v="-100"/>
    <m/>
    <x v="3"/>
  </r>
  <r>
    <x v="301"/>
    <s v="Cau"/>
    <d v="1899-12-30T13:20:00"/>
    <x v="2"/>
    <n v="0"/>
    <n v="3"/>
    <n v="2000"/>
    <s v="Hcp"/>
    <s v="No"/>
    <n v="175"/>
    <n v="2"/>
    <s v="Immediacy"/>
    <s v="M"/>
    <n v="4.5"/>
    <s v="Trent Busuttin "/>
    <s v="John Allen"/>
    <m/>
    <n v="4"/>
    <n v="59.5"/>
    <n v="59.5"/>
    <m/>
    <n v="1"/>
    <n v="2"/>
    <x v="1"/>
    <n v="3.8"/>
    <n v="45"/>
    <n v="7"/>
    <m/>
    <m/>
    <n v="3.2"/>
    <m/>
    <n v="100"/>
    <s v=""/>
    <n v="-100"/>
    <x v="0"/>
    <s v="G&lt;6-Dist&gt;=1700"/>
    <s v="B"/>
    <x v="1"/>
    <x v="5"/>
    <x v="2"/>
    <s v=""/>
    <n v="-100"/>
    <m/>
    <x v="2"/>
  </r>
  <r>
    <x v="301"/>
    <s v="ROSEHILL"/>
    <d v="1899-12-30T14:15:00"/>
    <x v="2"/>
    <n v="5"/>
    <n v="4"/>
    <n v="1300"/>
    <s v="Hcp"/>
    <n v="78"/>
    <n v="160"/>
    <n v="14"/>
    <s v="Monte Veebee"/>
    <s v="OPL"/>
    <n v="2.6"/>
    <s v="Bjorn Baker"/>
    <s v="Jason Collett"/>
    <m/>
    <n v="6"/>
    <n v="55.5"/>
    <n v="55.5"/>
    <m/>
    <n v="5"/>
    <m/>
    <x v="1"/>
    <n v="3.4"/>
    <n v="30"/>
    <m/>
    <m/>
    <s v="3rd"/>
    <n v="3.6"/>
    <n v="1.3"/>
    <n v="100"/>
    <s v=""/>
    <n v="-100"/>
    <x v="1"/>
    <s v="G&lt;6-Dist&lt;1700"/>
    <s v="A"/>
    <x v="1"/>
    <x v="5"/>
    <x v="0"/>
    <s v=""/>
    <n v="-200"/>
    <m/>
    <x v="0"/>
  </r>
  <r>
    <x v="301"/>
    <s v="Cau"/>
    <d v="1899-12-30T14:30:00"/>
    <x v="2"/>
    <n v="0"/>
    <n v="5"/>
    <n v="1400"/>
    <s v="3yoFSW"/>
    <s v="3yo"/>
    <n v="300"/>
    <n v="1"/>
    <s v="Sheza Alibi"/>
    <m/>
    <n v="1.45"/>
    <s v="Peter G Moody "/>
    <s v="Zac Spain"/>
    <m/>
    <n v="1"/>
    <n v="58.5"/>
    <n v="58.5"/>
    <m/>
    <m/>
    <m/>
    <x v="1"/>
    <m/>
    <m/>
    <n v="9"/>
    <m/>
    <s v="WON"/>
    <n v="1.5"/>
    <n v="1.04"/>
    <n v="100"/>
    <n v="150"/>
    <n v="50"/>
    <x v="0"/>
    <s v="G&lt;6-Dist&lt;1700"/>
    <s v="A"/>
    <x v="1"/>
    <x v="5"/>
    <x v="2"/>
    <n v="150"/>
    <n v="50"/>
    <m/>
    <x v="3"/>
  </r>
  <r>
    <x v="301"/>
    <s v="Cau"/>
    <d v="1899-12-30T15:05:00"/>
    <x v="2"/>
    <n v="0"/>
    <n v="6"/>
    <n v="1400"/>
    <s v="Mares"/>
    <s v="SW-M"/>
    <n v="200"/>
    <n v="4"/>
    <s v="Paradise City"/>
    <s v="M"/>
    <n v="6.5"/>
    <s v="Peter G Moody "/>
    <s v="Zac Spain"/>
    <m/>
    <n v="5"/>
    <n v="58"/>
    <n v="58"/>
    <m/>
    <n v="1"/>
    <n v="2"/>
    <x v="1"/>
    <n v="3.8"/>
    <n v="45"/>
    <n v="9"/>
    <m/>
    <m/>
    <n v="5.5"/>
    <m/>
    <n v="100"/>
    <s v=""/>
    <n v="-100"/>
    <x v="0"/>
    <s v="G&lt;6-Dist&lt;1700"/>
    <s v="A"/>
    <x v="1"/>
    <x v="5"/>
    <x v="2"/>
    <s v=""/>
    <n v="-100"/>
    <m/>
    <x v="5"/>
  </r>
  <r>
    <x v="301"/>
    <s v="Cau"/>
    <d v="1899-12-30T15:40:00"/>
    <x v="2"/>
    <n v="0"/>
    <n v="7"/>
    <n v="1400"/>
    <s v="Wfa"/>
    <s v="WFA"/>
    <n v="750"/>
    <n v="1"/>
    <s v="Pericles"/>
    <s v="OP"/>
    <n v="6"/>
    <s v="Bjorn Baker"/>
    <s v="Craig Williams"/>
    <m/>
    <n v="3"/>
    <n v="59"/>
    <n v="59"/>
    <m/>
    <n v="2"/>
    <n v="4"/>
    <x v="2"/>
    <n v="5"/>
    <n v="35"/>
    <n v="8"/>
    <m/>
    <s v="WON"/>
    <n v="5.5"/>
    <n v="1.7"/>
    <n v="100"/>
    <n v="550"/>
    <n v="450"/>
    <x v="0"/>
    <s v="G&lt;6-Dist&lt;1700"/>
    <s v="A"/>
    <x v="1"/>
    <x v="5"/>
    <x v="1"/>
    <n v="825"/>
    <n v="675"/>
    <m/>
    <x v="5"/>
  </r>
  <r>
    <x v="301"/>
    <s v="ROSEHILL"/>
    <d v="1899-12-30T17:15:00"/>
    <x v="2"/>
    <n v="5"/>
    <n v="9"/>
    <n v="1300"/>
    <s v="Mares"/>
    <s v="SW"/>
    <n v="300"/>
    <n v="1"/>
    <s v="Lazzura"/>
    <s v="OP"/>
    <n v="2.4"/>
    <s v="Chris Waller"/>
    <s v="James McDonald"/>
    <m/>
    <n v="7"/>
    <n v="58"/>
    <n v="58"/>
    <m/>
    <n v="1"/>
    <n v="1"/>
    <x v="1"/>
    <n v="2.9"/>
    <n v="30"/>
    <m/>
    <m/>
    <s v="2nd"/>
    <n v="2.0499999999999998"/>
    <n v="1.3"/>
    <n v="100"/>
    <s v=""/>
    <n v="-100"/>
    <x v="1"/>
    <s v="G&lt;6-Dist&lt;1700"/>
    <s v="A"/>
    <x v="1"/>
    <x v="5"/>
    <x v="1"/>
    <s v=""/>
    <n v="-150"/>
    <m/>
    <x v="1"/>
  </r>
  <r>
    <x v="301"/>
    <s v="Cau"/>
    <d v="1899-12-30T17:35:00"/>
    <x v="2"/>
    <n v="0"/>
    <n v="10"/>
    <n v="1400"/>
    <s v="Hcp"/>
    <n v="84"/>
    <n v="130"/>
    <n v="1"/>
    <s v="Harry'S Yacht"/>
    <s v="OP"/>
    <n v="8.4"/>
    <s v="Corstens Larkin"/>
    <s v="Ben Allen"/>
    <m/>
    <n v="1"/>
    <n v="60.5"/>
    <n v="60.5"/>
    <m/>
    <n v="1"/>
    <m/>
    <x v="2"/>
    <n v="5.6"/>
    <n v="30"/>
    <n v="11"/>
    <m/>
    <s v="WON"/>
    <n v="4.8"/>
    <n v="1.8"/>
    <n v="100"/>
    <n v="480"/>
    <n v="380"/>
    <x v="0"/>
    <s v="G&lt;6-Dist&lt;1700"/>
    <s v="A"/>
    <x v="1"/>
    <x v="5"/>
    <x v="2"/>
    <n v="480"/>
    <n v="380"/>
    <n v="2"/>
    <x v="3"/>
  </r>
  <r>
    <x v="301"/>
    <s v="Cau"/>
    <d v="1899-12-30T17:35:00"/>
    <x v="2"/>
    <n v="0"/>
    <n v="10"/>
    <n v="1400"/>
    <s v="Hcp"/>
    <n v="84"/>
    <n v="130"/>
    <n v="12"/>
    <s v="Stealth Of Night"/>
    <s v="OP"/>
    <n v="2.6"/>
    <s v="Team Hayes"/>
    <s v="Craig Williams"/>
    <m/>
    <n v="11"/>
    <n v="55.5"/>
    <n v="55.5"/>
    <m/>
    <n v="3"/>
    <n v="1"/>
    <x v="0"/>
    <n v="5.7"/>
    <n v="30"/>
    <n v="11"/>
    <m/>
    <s v="3rd"/>
    <n v="3.5"/>
    <n v="1.4"/>
    <n v="100"/>
    <s v=""/>
    <n v="-100"/>
    <x v="0"/>
    <s v="G&lt;6-Dist&lt;1700"/>
    <s v="A"/>
    <x v="1"/>
    <x v="5"/>
    <x v="2"/>
    <s v=""/>
    <n v="-100"/>
    <n v="2"/>
    <x v="4"/>
  </r>
  <r>
    <x v="302"/>
    <s v="Flem"/>
    <d v="1899-12-30T13:20:00"/>
    <x v="2"/>
    <n v="2"/>
    <n v="3"/>
    <n v="1400"/>
    <s v="Hcp"/>
    <n v="78"/>
    <n v="130"/>
    <n v="7"/>
    <s v="Watersports"/>
    <s v="OPM"/>
    <n v="2.6"/>
    <s v="Archie Alexander"/>
    <s v="Damian Lane"/>
    <m/>
    <n v="5"/>
    <n v="55.5"/>
    <n v="55.5"/>
    <m/>
    <n v="1"/>
    <n v="3"/>
    <x v="1"/>
    <n v="3.6"/>
    <n v="45"/>
    <n v="7"/>
    <m/>
    <s v="WON"/>
    <n v="2.7"/>
    <n v="1.7"/>
    <n v="100"/>
    <n v="270"/>
    <n v="170"/>
    <x v="0"/>
    <s v="G&lt;6-Dist&lt;1700"/>
    <s v="A"/>
    <x v="1"/>
    <x v="5"/>
    <x v="4"/>
    <n v="378"/>
    <n v="238"/>
    <n v="2"/>
    <x v="4"/>
  </r>
  <r>
    <x v="302"/>
    <s v="Flem"/>
    <d v="1899-12-30T13:20:00"/>
    <x v="2"/>
    <n v="2"/>
    <n v="3"/>
    <n v="1400"/>
    <s v="Hcp"/>
    <n v="78"/>
    <n v="130"/>
    <n v="1"/>
    <s v="Great Maximus"/>
    <s v="MOP"/>
    <n v="5.5"/>
    <s v="Richard  Jolly"/>
    <s v="Emily Pozman (a3)"/>
    <n v="3"/>
    <n v="4"/>
    <n v="62.5"/>
    <n v="59.5"/>
    <m/>
    <n v="2"/>
    <n v="4"/>
    <x v="2"/>
    <n v="4.8"/>
    <n v="35"/>
    <n v="7"/>
    <m/>
    <m/>
    <n v="4.5999999999999996"/>
    <m/>
    <n v="100"/>
    <s v=""/>
    <n v="-100"/>
    <x v="0"/>
    <s v="G&lt;6-Dist&lt;1700"/>
    <s v="A"/>
    <x v="1"/>
    <x v="5"/>
    <x v="2"/>
    <s v=""/>
    <n v="-100"/>
    <n v="2"/>
    <x v="6"/>
  </r>
  <r>
    <x v="302"/>
    <s v="Flem"/>
    <d v="1899-12-30T13:55:00"/>
    <x v="2"/>
    <n v="2"/>
    <n v="4"/>
    <n v="1600"/>
    <s v="Hcp"/>
    <n v="84"/>
    <n v="130"/>
    <n v="7"/>
    <s v="Hot Digity Boom"/>
    <s v="OPM"/>
    <n v="6"/>
    <s v="Mick Price "/>
    <s v="Logan Bates (a2)"/>
    <n v="2"/>
    <n v="3"/>
    <n v="55"/>
    <n v="53"/>
    <m/>
    <n v="3"/>
    <m/>
    <x v="0"/>
    <n v="5.4"/>
    <n v="30"/>
    <n v="8"/>
    <m/>
    <m/>
    <n v="7.5"/>
    <m/>
    <n v="100"/>
    <s v=""/>
    <n v="-100"/>
    <x v="0"/>
    <s v="G&lt;6-Dist&lt;1700"/>
    <s v="A"/>
    <x v="1"/>
    <x v="5"/>
    <x v="0"/>
    <s v=""/>
    <n v="-200"/>
    <m/>
    <x v="0"/>
  </r>
  <r>
    <x v="302"/>
    <s v="Flem"/>
    <d v="1899-12-30T14:30:00"/>
    <x v="2"/>
    <n v="2"/>
    <n v="5"/>
    <n v="1000"/>
    <s v="Hcp"/>
    <s v="No"/>
    <n v="175"/>
    <n v="4"/>
    <s v="Mcgaw"/>
    <s v="OPL"/>
    <n v="3.3"/>
    <s v="Emma-Lee  Browne"/>
    <s v="Damian Lane"/>
    <m/>
    <n v="6"/>
    <n v="55.5"/>
    <n v="55.5"/>
    <m/>
    <n v="1"/>
    <n v="1"/>
    <x v="1"/>
    <n v="3.9"/>
    <n v="45"/>
    <n v="8"/>
    <m/>
    <m/>
    <n v="2.8"/>
    <m/>
    <n v="100"/>
    <s v=""/>
    <n v="-100"/>
    <x v="0"/>
    <s v="G&lt;6-Dist&lt;1700"/>
    <s v="A"/>
    <x v="1"/>
    <x v="5"/>
    <x v="1"/>
    <s v=""/>
    <n v="-150"/>
    <m/>
    <x v="1"/>
  </r>
  <r>
    <x v="302"/>
    <s v="Flem"/>
    <d v="1899-12-30T15:05:00"/>
    <x v="2"/>
    <n v="2"/>
    <n v="6"/>
    <n v="1100"/>
    <s v="3yoFSW"/>
    <s v="3yo"/>
    <n v="150"/>
    <n v="6"/>
    <s v="Educated"/>
    <m/>
    <n v="3.7"/>
    <s v="Ciaron Maher"/>
    <s v="Celine Gaudray"/>
    <m/>
    <n v="1"/>
    <n v="55.5"/>
    <n v="55.5"/>
    <m/>
    <m/>
    <m/>
    <x v="1"/>
    <m/>
    <m/>
    <n v="11"/>
    <m/>
    <s v="WON"/>
    <n v="3.8"/>
    <n v="1.4"/>
    <n v="100"/>
    <n v="380"/>
    <n v="280"/>
    <x v="0"/>
    <s v="G&lt;6-Dist&lt;1700"/>
    <s v="A"/>
    <x v="1"/>
    <x v="5"/>
    <x v="2"/>
    <n v="380"/>
    <n v="280"/>
    <m/>
    <x v="3"/>
  </r>
  <r>
    <x v="302"/>
    <s v="Flem"/>
    <d v="1899-12-30T15:40:00"/>
    <x v="2"/>
    <n v="2"/>
    <n v="7"/>
    <n v="1600"/>
    <s v="Hcp"/>
    <s v="SW"/>
    <n v="300"/>
    <n v="5"/>
    <s v="Birdman"/>
    <s v="M"/>
    <n v="5"/>
    <s v="Chris Waller"/>
    <s v="Ben Melham"/>
    <m/>
    <n v="6"/>
    <n v="57"/>
    <n v="57"/>
    <m/>
    <n v="2"/>
    <m/>
    <x v="1"/>
    <n v="4.5999999999999996"/>
    <n v="40"/>
    <n v="10"/>
    <m/>
    <s v="WON"/>
    <n v="3.8"/>
    <n v="1.35"/>
    <n v="100"/>
    <n v="380"/>
    <n v="280"/>
    <x v="0"/>
    <s v="G&lt;6-Dist&lt;1700"/>
    <s v="A"/>
    <x v="1"/>
    <x v="5"/>
    <x v="2"/>
    <n v="380"/>
    <n v="280"/>
    <n v="2"/>
    <x v="5"/>
  </r>
  <r>
    <x v="302"/>
    <s v="Flem"/>
    <d v="1899-12-30T15:40:00"/>
    <x v="2"/>
    <n v="2"/>
    <n v="7"/>
    <n v="1600"/>
    <s v="Hcp"/>
    <s v="SW"/>
    <n v="300"/>
    <n v="6"/>
    <s v="Holymanz"/>
    <s v="OPM"/>
    <n v="9.5"/>
    <s v="Ciaron Maher"/>
    <s v="Ben Allen"/>
    <m/>
    <n v="1"/>
    <n v="56"/>
    <n v="56"/>
    <m/>
    <n v="3"/>
    <n v="2"/>
    <x v="0"/>
    <n v="5.6"/>
    <n v="30"/>
    <n v="10"/>
    <m/>
    <m/>
    <n v="9.5"/>
    <m/>
    <n v="100"/>
    <s v=""/>
    <n v="-100"/>
    <x v="0"/>
    <s v="G&lt;6-Dist&lt;1700"/>
    <s v="A"/>
    <x v="1"/>
    <x v="5"/>
    <x v="2"/>
    <s v=""/>
    <n v="-100"/>
    <n v="2"/>
    <x v="3"/>
  </r>
  <r>
    <x v="302"/>
    <s v="Flem"/>
    <d v="1899-12-30T16:20:00"/>
    <x v="2"/>
    <n v="2"/>
    <n v="8"/>
    <n v="1600"/>
    <s v="3yoSW"/>
    <s v="3yo"/>
    <n v="1000"/>
    <n v="4"/>
    <s v="Sixties"/>
    <m/>
    <n v="2.9"/>
    <s v="Chris Waller"/>
    <s v="Damian Lane"/>
    <m/>
    <n v="10"/>
    <n v="57"/>
    <n v="57"/>
    <m/>
    <m/>
    <m/>
    <x v="1"/>
    <m/>
    <m/>
    <n v="10"/>
    <m/>
    <s v="3rd"/>
    <n v="3.2"/>
    <n v="1.1499999999999999"/>
    <n v="100"/>
    <s v=""/>
    <n v="-100"/>
    <x v="0"/>
    <s v="G&lt;6-Dist&lt;1700"/>
    <s v="A"/>
    <x v="1"/>
    <x v="5"/>
    <x v="2"/>
    <s v=""/>
    <n v="-100"/>
    <m/>
    <x v="4"/>
  </r>
  <r>
    <x v="302"/>
    <s v="Flem"/>
    <d v="1899-12-30T17:35:00"/>
    <x v="2"/>
    <n v="2"/>
    <n v="10"/>
    <n v="2000"/>
    <s v="Hcp"/>
    <n v="84"/>
    <n v="130"/>
    <n v="10"/>
    <s v="Xtra Rush"/>
    <s v="OPL"/>
    <n v="4.5"/>
    <s v="Richard Laming"/>
    <s v="Ethan Brown"/>
    <m/>
    <n v="8"/>
    <n v="56"/>
    <n v="56"/>
    <m/>
    <n v="1"/>
    <n v="1"/>
    <x v="2"/>
    <n v="5"/>
    <n v="35"/>
    <n v="11"/>
    <m/>
    <s v="3rd"/>
    <n v="5.5"/>
    <n v="2.4"/>
    <n v="100"/>
    <s v=""/>
    <n v="-100"/>
    <x v="0"/>
    <s v="G&lt;6-Dist&gt;=1700"/>
    <s v="B"/>
    <x v="1"/>
    <x v="5"/>
    <x v="2"/>
    <s v=""/>
    <n v="-100"/>
    <m/>
    <x v="2"/>
  </r>
  <r>
    <x v="303"/>
    <s v="Flem"/>
    <d v="1899-12-30T12:15:00"/>
    <x v="2"/>
    <n v="6"/>
    <n v="1"/>
    <n v="1100"/>
    <s v="3yo"/>
    <s v="3yo"/>
    <n v="150"/>
    <n v="1"/>
    <s v="Legacy Bound"/>
    <m/>
    <n v="2.5"/>
    <s v="Robbie Griffiths"/>
    <s v="Logan Bates (a2)"/>
    <n v="2"/>
    <n v="7"/>
    <n v="61"/>
    <n v="59"/>
    <m/>
    <m/>
    <m/>
    <x v="1"/>
    <m/>
    <m/>
    <n v="7"/>
    <m/>
    <s v="WON"/>
    <n v="2.6"/>
    <n v="1.7"/>
    <n v="100"/>
    <n v="260"/>
    <n v="160"/>
    <x v="0"/>
    <s v="G&lt;6-Dist&lt;1700"/>
    <s v="A"/>
    <x v="2"/>
    <x v="5"/>
    <x v="2"/>
    <n v="260"/>
    <n v="160"/>
    <m/>
    <x v="4"/>
  </r>
  <r>
    <x v="303"/>
    <s v="Flem"/>
    <d v="1899-12-30T13:55:00"/>
    <x v="2"/>
    <n v="6"/>
    <n v="4"/>
    <n v="1400"/>
    <s v="Hcp"/>
    <s v="No"/>
    <n v="200"/>
    <n v="2"/>
    <s v="Cafe Millenium"/>
    <s v="M"/>
    <n v="5"/>
    <s v="Team Hayes"/>
    <s v="Celine Gaudray"/>
    <m/>
    <n v="8"/>
    <n v="58"/>
    <n v="58"/>
    <m/>
    <n v="1"/>
    <n v="3"/>
    <x v="1"/>
    <n v="3.6"/>
    <n v="45"/>
    <n v="9"/>
    <m/>
    <m/>
    <n v="4.4000000000000004"/>
    <m/>
    <n v="100"/>
    <s v=""/>
    <n v="-100"/>
    <x v="0"/>
    <s v="G&lt;6-Dist&lt;1700"/>
    <s v="A"/>
    <x v="2"/>
    <x v="5"/>
    <x v="2"/>
    <s v=""/>
    <n v="-100"/>
    <m/>
    <x v="5"/>
  </r>
  <r>
    <x v="303"/>
    <s v="Flem"/>
    <d v="1899-12-30T14:30:00"/>
    <x v="2"/>
    <n v="6"/>
    <n v="5"/>
    <n v="1600"/>
    <s v="3yoFSW"/>
    <s v="3yo"/>
    <n v="300"/>
    <n v="1"/>
    <s v="Salty Pearl"/>
    <m/>
    <n v="2.9"/>
    <s v="Ciaron Maher"/>
    <s v="Ben Allen"/>
    <m/>
    <n v="6"/>
    <n v="56"/>
    <n v="56"/>
    <m/>
    <m/>
    <m/>
    <x v="1"/>
    <m/>
    <m/>
    <n v="8"/>
    <m/>
    <s v="3rd"/>
    <n v="2.7"/>
    <n v="1.2"/>
    <n v="100"/>
    <s v=""/>
    <n v="-100"/>
    <x v="0"/>
    <s v="G&lt;6-Dist&lt;1700"/>
    <s v="A"/>
    <x v="2"/>
    <x v="5"/>
    <x v="2"/>
    <s v=""/>
    <n v="-100"/>
    <m/>
    <x v="4"/>
  </r>
  <r>
    <x v="303"/>
    <s v="Flem"/>
    <d v="1899-12-30T15:40:00"/>
    <x v="2"/>
    <n v="6"/>
    <n v="7"/>
    <n v="1600"/>
    <s v="Wfa"/>
    <s v="WFA"/>
    <n v="2000"/>
    <n v="1"/>
    <s v="Tom Kitten"/>
    <s v="MB"/>
    <n v="4.5999999999999996"/>
    <s v="Anthony  Freedman"/>
    <s v="Craig Williams"/>
    <m/>
    <n v="6"/>
    <n v="59"/>
    <n v="59"/>
    <m/>
    <n v="1"/>
    <n v="3"/>
    <x v="1"/>
    <n v="4.0999999999999996"/>
    <n v="40"/>
    <n v="9"/>
    <m/>
    <s v="WON"/>
    <n v="4.2"/>
    <n v="1.7"/>
    <n v="100"/>
    <n v="420"/>
    <n v="320"/>
    <x v="0"/>
    <s v="G&lt;6-Dist&lt;1700"/>
    <s v="A"/>
    <x v="2"/>
    <x v="5"/>
    <x v="2"/>
    <n v="420"/>
    <n v="320"/>
    <m/>
    <x v="2"/>
  </r>
  <r>
    <x v="304"/>
    <s v="Cau"/>
    <d v="1899-12-30T12:45:00"/>
    <x v="2"/>
    <n v="9"/>
    <n v="2"/>
    <n v="1100"/>
    <s v="Mares"/>
    <s v="SW-M"/>
    <n v="175"/>
    <n v="1"/>
    <s v="Oh Too Good"/>
    <s v="OP"/>
    <n v="4.8"/>
    <s v="Kevin Daffy"/>
    <s v="Daniel Stackhouse"/>
    <m/>
    <n v="2"/>
    <n v="58"/>
    <n v="58"/>
    <m/>
    <n v="1"/>
    <n v="1"/>
    <x v="1"/>
    <n v="4"/>
    <n v="45"/>
    <n v="5"/>
    <m/>
    <m/>
    <n v="5"/>
    <m/>
    <n v="100"/>
    <s v=""/>
    <n v="-100"/>
    <x v="0"/>
    <s v="G&lt;6-Dist&lt;1700"/>
    <s v="A"/>
    <x v="2"/>
    <x v="5"/>
    <x v="2"/>
    <s v=""/>
    <n v="-100"/>
    <n v="2"/>
    <x v="2"/>
  </r>
  <r>
    <x v="304"/>
    <s v="Cau"/>
    <d v="1899-12-30T12:45:00"/>
    <x v="2"/>
    <n v="9"/>
    <n v="2"/>
    <n v="1100"/>
    <s v="Mares"/>
    <s v="SW-M"/>
    <n v="175"/>
    <n v="7"/>
    <s v="Photograph"/>
    <s v="MOP"/>
    <n v="2.6"/>
    <s v="Team Hayes"/>
    <s v="Jamie Melham"/>
    <m/>
    <n v="1"/>
    <n v="55"/>
    <n v="55"/>
    <m/>
    <n v="2"/>
    <n v="5"/>
    <x v="2"/>
    <n v="4.4000000000000004"/>
    <n v="40"/>
    <n v="5"/>
    <m/>
    <s v="2nd"/>
    <n v="2.6"/>
    <n v="1.4"/>
    <n v="100"/>
    <s v=""/>
    <n v="-100"/>
    <x v="0"/>
    <s v="G&lt;6-Dist&lt;1700"/>
    <s v="A"/>
    <x v="2"/>
    <x v="5"/>
    <x v="2"/>
    <s v=""/>
    <n v="-100"/>
    <n v="2"/>
    <x v="3"/>
  </r>
  <r>
    <x v="304"/>
    <s v="Cau"/>
    <d v="1899-12-30T13:20:00"/>
    <x v="2"/>
    <n v="9"/>
    <n v="3"/>
    <n v="1400"/>
    <s v="Hcp"/>
    <s v="No"/>
    <n v="200"/>
    <n v="1"/>
    <s v="Veight"/>
    <s v="OP"/>
    <n v="5.5"/>
    <s v="Tony  McEvoy"/>
    <s v="Jackson Radley (a3)"/>
    <n v="3"/>
    <n v="2"/>
    <n v="61"/>
    <n v="58"/>
    <m/>
    <n v="1"/>
    <n v="1"/>
    <x v="1"/>
    <n v="3.8"/>
    <n v="45"/>
    <n v="6"/>
    <m/>
    <m/>
    <n v="4.5999999999999996"/>
    <m/>
    <n v="100"/>
    <s v=""/>
    <n v="-100"/>
    <x v="0"/>
    <s v="G&lt;6-Dist&lt;1700"/>
    <s v="A"/>
    <x v="2"/>
    <x v="5"/>
    <x v="2"/>
    <s v=""/>
    <n v="-100"/>
    <n v="2"/>
    <x v="5"/>
  </r>
  <r>
    <x v="304"/>
    <s v="Cau"/>
    <d v="1899-12-30T13:20:00"/>
    <x v="2"/>
    <n v="9"/>
    <n v="3"/>
    <n v="1400"/>
    <s v="Hcp"/>
    <s v="No"/>
    <n v="200"/>
    <n v="4"/>
    <s v="Harry'S Yacht"/>
    <s v="OP"/>
    <n v="2"/>
    <s v="Corstens Larkin"/>
    <s v="Jamie Melham"/>
    <m/>
    <n v="4"/>
    <n v="54"/>
    <n v="54"/>
    <m/>
    <n v="2"/>
    <n v="2"/>
    <x v="2"/>
    <n v="4.5999999999999996"/>
    <n v="40"/>
    <n v="6"/>
    <m/>
    <s v="WON"/>
    <n v="2"/>
    <n v="1.2"/>
    <n v="100"/>
    <n v="200"/>
    <n v="100"/>
    <x v="0"/>
    <s v="G&lt;6-Dist&lt;1700"/>
    <s v="A"/>
    <x v="2"/>
    <x v="5"/>
    <x v="1"/>
    <n v="300"/>
    <n v="150"/>
    <n v="2"/>
    <x v="7"/>
  </r>
  <r>
    <x v="304"/>
    <s v="Cau"/>
    <d v="1899-12-30T13:55:00"/>
    <x v="2"/>
    <n v="9"/>
    <n v="4"/>
    <n v="1400"/>
    <s v="Mares"/>
    <s v="No"/>
    <n v="200"/>
    <n v="7"/>
    <s v="Teine Aulelei"/>
    <s v="MB"/>
    <n v="4.4000000000000004"/>
    <s v="Luke Oliver"/>
    <s v="Harry Coffey"/>
    <m/>
    <n v="1"/>
    <n v="54"/>
    <n v="54"/>
    <m/>
    <n v="2"/>
    <n v="3"/>
    <x v="1"/>
    <n v="2.9"/>
    <n v="45"/>
    <n v="8"/>
    <m/>
    <s v="3rd"/>
    <n v="4.5999999999999996"/>
    <n v="1.8"/>
    <n v="100"/>
    <s v=""/>
    <n v="-100"/>
    <x v="0"/>
    <s v="G&lt;6-Dist&lt;1700"/>
    <s v="A"/>
    <x v="2"/>
    <x v="5"/>
    <x v="2"/>
    <s v=""/>
    <n v="-100"/>
    <m/>
    <x v="3"/>
  </r>
  <r>
    <x v="304"/>
    <s v="ROSEHILL"/>
    <d v="1899-12-30T15:25:00"/>
    <x v="2"/>
    <n v="0"/>
    <n v="6"/>
    <n v="1100"/>
    <s v="Hcp"/>
    <m/>
    <n v="250"/>
    <n v="4"/>
    <s v="King'S Secret"/>
    <s v="M"/>
    <n v="4.7"/>
    <s v="Joseph Pride"/>
    <s v="Andrew Adkins"/>
    <m/>
    <n v="2"/>
    <n v="56"/>
    <n v="56"/>
    <m/>
    <n v="3"/>
    <n v="2"/>
    <x v="1"/>
    <n v="4.0999999999999996"/>
    <n v="20"/>
    <m/>
    <m/>
    <m/>
    <n v="4.2"/>
    <m/>
    <n v="100"/>
    <s v=""/>
    <n v="-100"/>
    <x v="1"/>
    <s v="G&lt;6-Dist&lt;1700"/>
    <s v="A"/>
    <x v="2"/>
    <x v="5"/>
    <x v="2"/>
    <s v=""/>
    <n v="-100"/>
    <m/>
    <x v="2"/>
  </r>
  <r>
    <x v="304"/>
    <s v="Cau"/>
    <d v="1899-12-30T16:15:00"/>
    <x v="2"/>
    <n v="9"/>
    <n v="8"/>
    <n v="1800"/>
    <s v="Wfa"/>
    <s v="WFA"/>
    <n v="500"/>
    <n v="2"/>
    <s v="Buckaroo"/>
    <s v="M"/>
    <n v="2.7"/>
    <s v="Chris Waller"/>
    <s v="Jye McNeil"/>
    <m/>
    <n v="2"/>
    <n v="59"/>
    <n v="59"/>
    <m/>
    <n v="1"/>
    <n v="1"/>
    <x v="1"/>
    <n v="3"/>
    <n v="45"/>
    <n v="7"/>
    <m/>
    <m/>
    <n v="2.4"/>
    <m/>
    <n v="100"/>
    <s v=""/>
    <n v="-100"/>
    <x v="0"/>
    <s v="G&lt;6-Dist&gt;=1700"/>
    <s v="B"/>
    <x v="2"/>
    <x v="5"/>
    <x v="2"/>
    <s v=""/>
    <n v="-100"/>
    <n v="2"/>
    <x v="4"/>
  </r>
  <r>
    <x v="304"/>
    <s v="Cau"/>
    <d v="1899-12-30T16:15:00"/>
    <x v="2"/>
    <n v="9"/>
    <n v="8"/>
    <n v="1800"/>
    <s v="Wfa"/>
    <s v="WFA"/>
    <n v="500"/>
    <n v="1"/>
    <s v="Light Infantry Man"/>
    <s v="LOP"/>
    <n v="3.6"/>
    <s v="Ciaron Maher"/>
    <s v="Harry Coffey"/>
    <m/>
    <n v="1"/>
    <n v="59"/>
    <n v="59"/>
    <m/>
    <n v="3"/>
    <n v="2"/>
    <x v="2"/>
    <n v="4.2"/>
    <n v="40"/>
    <n v="7"/>
    <m/>
    <m/>
    <n v="4.4000000000000004"/>
    <m/>
    <n v="100"/>
    <s v=""/>
    <n v="-100"/>
    <x v="0"/>
    <s v="G&lt;6-Dist&gt;=1700"/>
    <s v="B"/>
    <x v="2"/>
    <x v="5"/>
    <x v="2"/>
    <s v=""/>
    <n v="-100"/>
    <n v="2"/>
    <x v="2"/>
  </r>
  <r>
    <x v="305"/>
    <s v="Cau"/>
    <d v="1899-12-30T12:35:00"/>
    <x v="2"/>
    <n v="0"/>
    <n v="2"/>
    <n v="2400"/>
    <s v="Hcp"/>
    <n v="78"/>
    <n v="130"/>
    <n v="9"/>
    <s v="Mr Bannock"/>
    <s v="OPM"/>
    <n v="3.4"/>
    <s v="Team Hayes"/>
    <s v="Jackson Radley (a3)"/>
    <n v="3"/>
    <n v="4"/>
    <n v="54"/>
    <n v="51"/>
    <m/>
    <n v="1"/>
    <n v="5"/>
    <x v="1"/>
    <n v="4.4000000000000004"/>
    <n v="40"/>
    <n v="8"/>
    <m/>
    <s v="3rd"/>
    <n v="3.2"/>
    <n v="1.3"/>
    <n v="100"/>
    <s v=""/>
    <n v="-100"/>
    <x v="0"/>
    <s v="G&lt;6-Dist&gt;=1700"/>
    <s v="B"/>
    <x v="2"/>
    <x v="5"/>
    <x v="4"/>
    <s v=""/>
    <n v="-140"/>
    <m/>
    <x v="2"/>
  </r>
  <r>
    <x v="305"/>
    <s v="Cau"/>
    <d v="1899-12-30T13:45:00"/>
    <x v="2"/>
    <n v="0"/>
    <n v="4"/>
    <n v="1600"/>
    <s v="3yoFSW"/>
    <s v="3yo"/>
    <n v="200"/>
    <n v="2"/>
    <s v="Getta Good Feeling"/>
    <m/>
    <n v="1.75"/>
    <s v="Danny O'Brien"/>
    <s v="Billy Egan"/>
    <m/>
    <n v="7"/>
    <n v="59"/>
    <n v="59"/>
    <m/>
    <m/>
    <m/>
    <x v="1"/>
    <m/>
    <m/>
    <n v="7"/>
    <m/>
    <s v="WON"/>
    <n v="1.45"/>
    <n v="1.2"/>
    <n v="100"/>
    <n v="145"/>
    <n v="45"/>
    <x v="0"/>
    <s v="G&lt;6-Dist&lt;1700"/>
    <s v="A"/>
    <x v="2"/>
    <x v="5"/>
    <x v="2"/>
    <n v="145"/>
    <n v="45"/>
    <m/>
    <x v="4"/>
  </r>
  <r>
    <x v="305"/>
    <s v="Cau"/>
    <d v="1899-12-30T17:35:00"/>
    <x v="2"/>
    <n v="0"/>
    <n v="10"/>
    <n v="1400"/>
    <s v="Hcp"/>
    <n v="84"/>
    <n v="130"/>
    <n v="13"/>
    <s v="Gold Medallist"/>
    <s v="OPM"/>
    <n v="6.5"/>
    <s v="Peter G Moody "/>
    <s v="Luke Nolen"/>
    <m/>
    <n v="1"/>
    <n v="54"/>
    <n v="54"/>
    <m/>
    <n v="4"/>
    <n v="1"/>
    <x v="2"/>
    <n v="5.6"/>
    <n v="30"/>
    <n v="11"/>
    <m/>
    <s v="WON"/>
    <n v="6.5"/>
    <n v="2"/>
    <n v="100"/>
    <n v="650"/>
    <n v="550"/>
    <x v="0"/>
    <s v="G&lt;6-Dist&lt;1700"/>
    <s v="A"/>
    <x v="2"/>
    <x v="5"/>
    <x v="2"/>
    <n v="650"/>
    <n v="550"/>
    <m/>
    <x v="3"/>
  </r>
  <r>
    <x v="306"/>
    <s v="Flem"/>
    <d v="1899-12-30T12:15:00"/>
    <x v="1"/>
    <n v="0"/>
    <n v="1"/>
    <n v="1100"/>
    <s v="Mares"/>
    <s v="No"/>
    <n v="150"/>
    <n v="3"/>
    <s v="Gentle Steel"/>
    <s v="L"/>
    <n v="5.5"/>
    <s v="Julius Sandhu"/>
    <s v="Jamie Mott"/>
    <m/>
    <n v="7"/>
    <n v="55"/>
    <n v="55"/>
    <m/>
    <n v="1"/>
    <n v="1"/>
    <x v="1"/>
    <n v="4"/>
    <n v="45"/>
    <n v="8"/>
    <m/>
    <m/>
    <n v="4.8"/>
    <m/>
    <n v="100"/>
    <s v=""/>
    <n v="-100"/>
    <x v="0"/>
    <s v="G&gt;=6-Dist&lt;1700"/>
    <s v="C"/>
    <x v="2"/>
    <x v="5"/>
    <x v="1"/>
    <s v=""/>
    <n v="-150"/>
    <m/>
    <x v="1"/>
  </r>
  <r>
    <x v="306"/>
    <s v="Flem"/>
    <d v="1899-12-30T16:55:00"/>
    <x v="1"/>
    <n v="0"/>
    <n v="9"/>
    <n v="1000"/>
    <s v="Hcp"/>
    <s v="No"/>
    <n v="175"/>
    <n v="2"/>
    <s v="Way To The Stars"/>
    <s v="LOP"/>
    <n v="5.5"/>
    <s v="Matthew Smith"/>
    <s v="Craig Williams"/>
    <m/>
    <n v="2"/>
    <n v="57.5"/>
    <n v="57.5"/>
    <m/>
    <n v="1"/>
    <n v="2"/>
    <x v="1"/>
    <n v="5.4"/>
    <n v="30"/>
    <n v="10"/>
    <m/>
    <m/>
    <n v="9"/>
    <m/>
    <n v="100"/>
    <s v=""/>
    <n v="-100"/>
    <x v="0"/>
    <s v="G&gt;=6-Dist&lt;1700"/>
    <s v="C"/>
    <x v="2"/>
    <x v="5"/>
    <x v="1"/>
    <s v=""/>
    <n v="-150"/>
    <n v="2"/>
    <x v="1"/>
  </r>
  <r>
    <x v="306"/>
    <s v="Flem"/>
    <d v="1899-12-30T16:55:00"/>
    <x v="1"/>
    <n v="0"/>
    <n v="9"/>
    <n v="1000"/>
    <s v="Hcp"/>
    <s v="No"/>
    <n v="175"/>
    <n v="3"/>
    <s v="Midwest"/>
    <s v="LOP"/>
    <n v="5.5"/>
    <s v="Anthony  Freedman"/>
    <s v="Daniel Stackhouse"/>
    <m/>
    <n v="8"/>
    <n v="55"/>
    <n v="55"/>
    <m/>
    <n v="2"/>
    <n v="1"/>
    <x v="2"/>
    <n v="5.6"/>
    <n v="30"/>
    <n v="10"/>
    <m/>
    <s v="3rd"/>
    <n v="5.5"/>
    <n v="1.6"/>
    <n v="100"/>
    <s v=""/>
    <n v="-100"/>
    <x v="0"/>
    <s v="G&gt;=6-Dist&lt;1700"/>
    <s v="C"/>
    <x v="2"/>
    <x v="5"/>
    <x v="2"/>
    <s v=""/>
    <n v="-100"/>
    <n v="2"/>
    <x v="6"/>
  </r>
  <r>
    <x v="307"/>
    <s v="Cau"/>
    <d v="1899-12-30T12:40:00"/>
    <x v="2"/>
    <n v="4"/>
    <n v="2"/>
    <n v="1600"/>
    <s v="Mares"/>
    <n v="78"/>
    <n v="130"/>
    <n v="3"/>
    <s v="Terilee"/>
    <s v="OPM"/>
    <n v="2.2999999999999998"/>
    <s v="Michael Kent"/>
    <s v="Luke Cartwright (a2)"/>
    <n v="2"/>
    <n v="2"/>
    <n v="58"/>
    <n v="56"/>
    <m/>
    <n v="2"/>
    <m/>
    <x v="0"/>
    <n v="5.6"/>
    <n v="30"/>
    <n v="7"/>
    <m/>
    <s v="WON"/>
    <n v="2.2000000000000002"/>
    <n v="1.5"/>
    <n v="100"/>
    <n v="220.00000000000003"/>
    <n v="120.00000000000003"/>
    <x v="0"/>
    <s v="G&lt;6-Dist&lt;1700"/>
    <s v="A"/>
    <x v="3"/>
    <x v="5"/>
    <x v="0"/>
    <n v="440.00000000000006"/>
    <n v="240.00000000000006"/>
    <m/>
    <x v="0"/>
  </r>
  <r>
    <x v="307"/>
    <s v="Cau"/>
    <d v="1899-12-30T15:35:00"/>
    <x v="2"/>
    <n v="4"/>
    <n v="7"/>
    <n v="1200"/>
    <s v="Hcp"/>
    <n v="78"/>
    <n v="130"/>
    <n v="12"/>
    <s v="Duchess Zou"/>
    <s v="M"/>
    <n v="4.4000000000000004"/>
    <s v="Ciaron Maher"/>
    <s v="Logan Bates (a1.5)"/>
    <n v="1.5"/>
    <n v="13"/>
    <n v="57"/>
    <n v="55.5"/>
    <m/>
    <n v="5"/>
    <n v="5"/>
    <x v="0"/>
    <n v="5.7"/>
    <n v="30"/>
    <n v="14"/>
    <m/>
    <s v="2nd"/>
    <n v="5"/>
    <n v="2.2000000000000002"/>
    <n v="100"/>
    <s v=""/>
    <n v="-100"/>
    <x v="0"/>
    <s v="G&lt;6-Dist&lt;1700"/>
    <s v="A"/>
    <x v="3"/>
    <x v="5"/>
    <x v="2"/>
    <s v=""/>
    <n v="-100"/>
    <m/>
    <x v="2"/>
  </r>
  <r>
    <x v="307"/>
    <s v="Cau"/>
    <d v="1899-12-30T17:35:00"/>
    <x v="2"/>
    <n v="4"/>
    <n v="10"/>
    <n v="1400"/>
    <s v="Hcp"/>
    <n v="84"/>
    <n v="130"/>
    <n v="9"/>
    <s v="Gold Medallist"/>
    <s v="M"/>
    <n v="3.3"/>
    <s v="Peter G Moody "/>
    <s v="Emily Pozman (a3)"/>
    <n v="3"/>
    <n v="9"/>
    <n v="57"/>
    <n v="54"/>
    <m/>
    <n v="1"/>
    <n v="2"/>
    <x v="1"/>
    <n v="4.2"/>
    <n v="45"/>
    <n v="13"/>
    <m/>
    <s v="2nd"/>
    <n v="2.8"/>
    <n v="1.4"/>
    <n v="100"/>
    <s v=""/>
    <n v="-100"/>
    <x v="0"/>
    <s v="G&lt;6-Dist&lt;1700"/>
    <s v="A"/>
    <x v="3"/>
    <x v="5"/>
    <x v="2"/>
    <s v=""/>
    <n v="-100"/>
    <m/>
    <x v="2"/>
  </r>
  <r>
    <x v="308"/>
    <s v="Cau"/>
    <d v="1899-12-30T14:20:00"/>
    <x v="2"/>
    <n v="8"/>
    <n v="5"/>
    <n v="1400"/>
    <s v="Mares"/>
    <n v="74"/>
    <n v="130"/>
    <n v="3"/>
    <s v="Xarpo"/>
    <s v="OP"/>
    <n v="3.3"/>
    <s v="Simon Zahra"/>
    <s v="Molly Bourke (a2)"/>
    <n v="2"/>
    <n v="3"/>
    <n v="62"/>
    <n v="58"/>
    <m/>
    <m/>
    <m/>
    <x v="1"/>
    <m/>
    <m/>
    <n v="9"/>
    <m/>
    <m/>
    <n v="3.5"/>
    <m/>
    <n v="100"/>
    <s v=""/>
    <n v="-100"/>
    <x v="0"/>
    <s v="G&lt;6-Dist&lt;1700"/>
    <s v="A"/>
    <x v="3"/>
    <x v="5"/>
    <x v="1"/>
    <s v=""/>
    <n v="-150"/>
    <m/>
    <x v="1"/>
  </r>
  <r>
    <x v="308"/>
    <s v="Cau"/>
    <d v="1899-12-30T14:55:00"/>
    <x v="2"/>
    <n v="8"/>
    <n v="6"/>
    <n v="1200"/>
    <s v="Mares"/>
    <n v="100"/>
    <n v="150"/>
    <n v="6"/>
    <s v="Eagle Express"/>
    <s v="M"/>
    <n v="11"/>
    <s v="Chris Waller"/>
    <s v="Fred Kersley"/>
    <m/>
    <n v="7"/>
    <n v="53"/>
    <n v="53"/>
    <m/>
    <n v="1"/>
    <n v="4"/>
    <x v="2"/>
    <n v="5"/>
    <n v="35"/>
    <n v="8"/>
    <m/>
    <m/>
    <n v="10"/>
    <m/>
    <n v="100"/>
    <s v=""/>
    <n v="-100"/>
    <x v="0"/>
    <s v="G&lt;6-Dist&lt;1700"/>
    <s v="A"/>
    <x v="3"/>
    <x v="5"/>
    <x v="2"/>
    <s v=""/>
    <n v="-100"/>
    <m/>
    <x v="6"/>
  </r>
  <r>
    <x v="308"/>
    <s v="Randwick"/>
    <d v="1899-12-30T15:15:00"/>
    <x v="2"/>
    <n v="4"/>
    <n v="7"/>
    <n v="3200"/>
    <s v="Hcp"/>
    <m/>
    <n v="2000"/>
    <n v="13"/>
    <s v="Newlook"/>
    <s v="MB"/>
    <n v="9.6999999999999993"/>
    <s v="Busuttin &amp; Young"/>
    <s v="Rachel King"/>
    <m/>
    <n v="1"/>
    <n v="51"/>
    <n v="51"/>
    <m/>
    <m/>
    <m/>
    <x v="1"/>
    <n v="4"/>
    <n v="20"/>
    <m/>
    <m/>
    <m/>
    <n v="13"/>
    <m/>
    <n v="100"/>
    <s v=""/>
    <n v="-100"/>
    <x v="1"/>
    <s v="G&lt;6-Dist&gt;=1700"/>
    <s v="B"/>
    <x v="3"/>
    <x v="5"/>
    <x v="2"/>
    <s v=""/>
    <n v="-100"/>
    <m/>
    <x v="3"/>
  </r>
  <r>
    <x v="308"/>
    <s v="Randwick"/>
    <d v="1899-12-30T17:10:00"/>
    <x v="2"/>
    <n v="4"/>
    <n v="10"/>
    <n v="1200"/>
    <s v="Mares"/>
    <s v="SW"/>
    <n v="300"/>
    <n v="6"/>
    <s v="Flying For Fun"/>
    <s v="MOP"/>
    <n v="3.6"/>
    <s v="Bryce Heys"/>
    <s v="Zac Lloyd"/>
    <m/>
    <n v="10"/>
    <n v="56"/>
    <n v="56"/>
    <m/>
    <n v="3"/>
    <n v="1"/>
    <x v="2"/>
    <n v="3.5"/>
    <n v="20"/>
    <m/>
    <m/>
    <m/>
    <n v="4.2"/>
    <m/>
    <n v="100"/>
    <s v=""/>
    <n v="-100"/>
    <x v="1"/>
    <s v="G&lt;6-Dist&lt;1700"/>
    <s v="A"/>
    <x v="3"/>
    <x v="5"/>
    <x v="2"/>
    <s v=""/>
    <n v="-100"/>
    <m/>
    <x v="2"/>
  </r>
  <r>
    <x v="308"/>
    <s v="Cau"/>
    <d v="1899-12-30T17:25:00"/>
    <x v="2"/>
    <n v="8"/>
    <n v="10"/>
    <n v="1600"/>
    <s v="Hcp"/>
    <n v="74"/>
    <n v="130"/>
    <n v="9"/>
    <s v="First Chorus"/>
    <s v="MOP"/>
    <n v="4.4000000000000004"/>
    <s v="Lindsey Smith"/>
    <s v="Jamie Mott"/>
    <m/>
    <n v="7"/>
    <n v="59"/>
    <n v="59"/>
    <m/>
    <m/>
    <m/>
    <x v="1"/>
    <m/>
    <m/>
    <n v="13"/>
    <m/>
    <s v="2nd"/>
    <n v="3.3"/>
    <n v="1.2"/>
    <n v="100"/>
    <s v=""/>
    <n v="-100"/>
    <x v="0"/>
    <s v="G&lt;6-Dist&lt;1700"/>
    <s v="A"/>
    <x v="3"/>
    <x v="5"/>
    <x v="0"/>
    <s v=""/>
    <n v="-200"/>
    <m/>
    <x v="0"/>
  </r>
  <r>
    <x v="309"/>
    <s v="Morn"/>
    <d v="1899-12-30T14:05:00"/>
    <x v="2"/>
    <n v="0"/>
    <n v="5"/>
    <n v="1600"/>
    <s v="Mares"/>
    <n v="74"/>
    <n v="130"/>
    <n v="4"/>
    <s v="A Diva"/>
    <s v="L"/>
    <n v="2.7"/>
    <s v="Richard Laming"/>
    <s v="Jye McNeil"/>
    <m/>
    <n v="2"/>
    <n v="60"/>
    <n v="60"/>
    <m/>
    <n v="1"/>
    <n v="4"/>
    <x v="2"/>
    <n v="5.2"/>
    <n v="35"/>
    <n v="8"/>
    <m/>
    <m/>
    <n v="2.4500000000000002"/>
    <m/>
    <n v="100"/>
    <s v=""/>
    <n v="-100"/>
    <x v="0"/>
    <s v="G&lt;6-Dist&lt;1700"/>
    <s v="A"/>
    <x v="3"/>
    <x v="5"/>
    <x v="3"/>
    <s v=""/>
    <n v="-120"/>
    <m/>
    <x v="4"/>
  </r>
  <r>
    <x v="309"/>
    <s v="Morn"/>
    <d v="1899-12-30T14:40:00"/>
    <x v="2"/>
    <n v="0"/>
    <n v="6"/>
    <n v="1600"/>
    <s v="Hcp"/>
    <n v="84"/>
    <n v="130"/>
    <n v="3"/>
    <s v="Wonder Boy"/>
    <s v="M"/>
    <n v="2.2000000000000002"/>
    <s v="Jerome Hunter"/>
    <s v="Jamie Mott"/>
    <m/>
    <n v="7"/>
    <n v="61.5"/>
    <n v="61.5"/>
    <m/>
    <n v="1"/>
    <n v="3"/>
    <x v="1"/>
    <n v="4.5999999999999996"/>
    <n v="40"/>
    <n v="9"/>
    <m/>
    <s v="WON"/>
    <n v="2.2000000000000002"/>
    <n v="1.3"/>
    <n v="100"/>
    <n v="220.00000000000003"/>
    <n v="120.00000000000003"/>
    <x v="0"/>
    <s v="G&lt;6-Dist&lt;1700"/>
    <s v="A"/>
    <x v="3"/>
    <x v="5"/>
    <x v="2"/>
    <n v="220.00000000000003"/>
    <n v="120.00000000000003"/>
    <m/>
    <x v="4"/>
  </r>
  <r>
    <x v="309"/>
    <s v="Morn"/>
    <d v="1899-12-30T15:20:00"/>
    <x v="2"/>
    <n v="0"/>
    <n v="7"/>
    <n v="1600"/>
    <s v="3yoSW"/>
    <s v="3yo"/>
    <n v="150"/>
    <n v="2"/>
    <s v="Satirically"/>
    <m/>
    <n v="3.5"/>
    <s v="Gai Waterhouse "/>
    <s v="Jett Stanley"/>
    <m/>
    <n v="12"/>
    <n v="59"/>
    <n v="59"/>
    <m/>
    <m/>
    <m/>
    <x v="1"/>
    <m/>
    <m/>
    <n v="12"/>
    <m/>
    <m/>
    <n v="3.1"/>
    <m/>
    <n v="100"/>
    <s v=""/>
    <n v="-100"/>
    <x v="0"/>
    <s v="G&lt;6-Dist&lt;1700"/>
    <s v="A"/>
    <x v="3"/>
    <x v="5"/>
    <x v="2"/>
    <s v=""/>
    <n v="-100"/>
    <m/>
    <x v="2"/>
  </r>
  <r>
    <x v="309"/>
    <s v="Morn"/>
    <d v="1899-12-30T17:10:00"/>
    <x v="2"/>
    <n v="0"/>
    <n v="10"/>
    <n v="1200"/>
    <s v="Hcp"/>
    <n v="78"/>
    <n v="130"/>
    <n v="10"/>
    <s v="Duchess Zou"/>
    <s v="OP"/>
    <n v="2.2000000000000002"/>
    <s v="Ciaron Maher"/>
    <s v="Thomas Stockdale"/>
    <m/>
    <n v="3"/>
    <n v="57.5"/>
    <n v="57.5"/>
    <m/>
    <n v="1"/>
    <n v="2"/>
    <x v="1"/>
    <n v="3"/>
    <n v="45"/>
    <n v="9"/>
    <m/>
    <s v="2nd"/>
    <n v="2.2000000000000002"/>
    <n v="1.3"/>
    <n v="100"/>
    <s v=""/>
    <n v="-100"/>
    <x v="0"/>
    <s v="G&lt;6-Dist&lt;1700"/>
    <s v="A"/>
    <x v="3"/>
    <x v="5"/>
    <x v="1"/>
    <s v=""/>
    <n v="-150"/>
    <m/>
    <x v="1"/>
  </r>
  <r>
    <x v="310"/>
    <s v="Flem"/>
    <d v="1899-12-30T13:00:00"/>
    <x v="2"/>
    <n v="0"/>
    <n v="1"/>
    <n v="2500"/>
    <s v="Hcp"/>
    <n v="84"/>
    <n v="130"/>
    <n v="9"/>
    <s v="Kurakka"/>
    <s v="MOP"/>
    <n v="4.8"/>
    <s v="Ciaron Maher"/>
    <s v="Beau Mertens"/>
    <m/>
    <n v="6"/>
    <n v="54"/>
    <n v="54"/>
    <m/>
    <n v="2"/>
    <n v="6"/>
    <x v="1"/>
    <n v="5.2"/>
    <n v="35"/>
    <n v="9"/>
    <m/>
    <s v="3rd"/>
    <n v="4.5999999999999996"/>
    <n v="1.5"/>
    <n v="100"/>
    <s v=""/>
    <n v="-100"/>
    <x v="0"/>
    <s v="G&lt;6-Dist&gt;=1700"/>
    <s v="B"/>
    <x v="3"/>
    <x v="5"/>
    <x v="4"/>
    <s v=""/>
    <n v="-140"/>
    <n v="2"/>
    <x v="2"/>
  </r>
  <r>
    <x v="310"/>
    <s v="Flem"/>
    <d v="1899-12-30T13:00:00"/>
    <x v="2"/>
    <n v="0"/>
    <n v="1"/>
    <n v="2500"/>
    <s v="Hcp"/>
    <n v="84"/>
    <n v="130"/>
    <n v="4"/>
    <s v="The Western Front"/>
    <s v="MOP"/>
    <n v="4.4000000000000004"/>
    <s v="Team Hayes"/>
    <s v="Luke Currie"/>
    <m/>
    <n v="4"/>
    <n v="57"/>
    <n v="57"/>
    <m/>
    <n v="1"/>
    <n v="1"/>
    <x v="2"/>
    <n v="5.6"/>
    <n v="30"/>
    <n v="9"/>
    <m/>
    <s v="WON"/>
    <n v="4.5999999999999996"/>
    <n v="1.7"/>
    <n v="100"/>
    <n v="459.99999999999994"/>
    <n v="359.99999999999994"/>
    <x v="0"/>
    <s v="G&lt;6-Dist&gt;=1700"/>
    <s v="B"/>
    <x v="3"/>
    <x v="5"/>
    <x v="2"/>
    <n v="459.99999999999994"/>
    <n v="359.99999999999994"/>
    <n v="2"/>
    <x v="2"/>
  </r>
  <r>
    <x v="310"/>
    <s v="Randwick"/>
    <d v="1899-12-30T13:20:00"/>
    <x v="2"/>
    <n v="10"/>
    <n v="2"/>
    <n v="1400"/>
    <s v="Hcp"/>
    <n v="72"/>
    <n v="160"/>
    <n v="3"/>
    <s v="Enamorada"/>
    <s v="MOP"/>
    <n v="3.6"/>
    <s v="Ciaron Maher"/>
    <s v="Adam Farragher"/>
    <m/>
    <n v="5"/>
    <n v="59.5"/>
    <n v="59.5"/>
    <m/>
    <n v="2"/>
    <n v="2"/>
    <x v="1"/>
    <n v="2.1"/>
    <n v="20"/>
    <m/>
    <m/>
    <s v="WON"/>
    <n v="3.9"/>
    <n v="1.5"/>
    <n v="100"/>
    <n v="390"/>
    <n v="290"/>
    <x v="1"/>
    <s v="G&lt;6-Dist&lt;1700"/>
    <s v="A"/>
    <x v="3"/>
    <x v="5"/>
    <x v="1"/>
    <n v="585"/>
    <n v="435"/>
    <m/>
    <x v="1"/>
  </r>
  <r>
    <x v="310"/>
    <s v="Flem"/>
    <d v="1899-12-30T13:25:00"/>
    <x v="2"/>
    <n v="0"/>
    <n v="2"/>
    <n v="1400"/>
    <s v="3yoF70"/>
    <s v="3yo"/>
    <n v="150"/>
    <n v="4"/>
    <s v="Cafe Au Lait"/>
    <m/>
    <n v="4.8"/>
    <s v="Chris Waller"/>
    <s v="Jye McNeil"/>
    <m/>
    <n v="3"/>
    <n v="58.5"/>
    <n v="58.5"/>
    <m/>
    <m/>
    <m/>
    <x v="1"/>
    <m/>
    <m/>
    <n v="12"/>
    <m/>
    <m/>
    <n v="4.8"/>
    <m/>
    <n v="100"/>
    <s v=""/>
    <n v="-100"/>
    <x v="0"/>
    <s v="G&lt;6-Dist&lt;1700"/>
    <s v="A"/>
    <x v="3"/>
    <x v="5"/>
    <x v="2"/>
    <s v=""/>
    <n v="-100"/>
    <m/>
    <x v="2"/>
  </r>
  <r>
    <x v="310"/>
    <s v="Randwick"/>
    <d v="1899-12-30T14:30:00"/>
    <x v="2"/>
    <n v="10"/>
    <n v="4"/>
    <n v="1200"/>
    <s v="Hcp"/>
    <n v="78"/>
    <n v="160"/>
    <n v="9"/>
    <s v="Call Me Gorgeous"/>
    <s v="M"/>
    <n v="2.4"/>
    <s v="David Pfieffer"/>
    <s v="Tyler Schiller"/>
    <m/>
    <n v="6"/>
    <n v="58"/>
    <n v="58"/>
    <m/>
    <n v="2"/>
    <n v="1"/>
    <x v="1"/>
    <n v="5.3"/>
    <n v="20"/>
    <m/>
    <m/>
    <s v="3rd"/>
    <n v="2.4500000000000002"/>
    <n v="1.3"/>
    <n v="100"/>
    <s v=""/>
    <n v="-100"/>
    <x v="1"/>
    <s v="G&lt;6-Dist&lt;1700"/>
    <s v="A"/>
    <x v="3"/>
    <x v="5"/>
    <x v="1"/>
    <s v=""/>
    <n v="-150"/>
    <m/>
    <x v="1"/>
  </r>
  <r>
    <x v="311"/>
    <s v="Hawkesbury"/>
    <d v="1899-12-30T13:40:00"/>
    <x v="2"/>
    <n v="0"/>
    <n v="5"/>
    <n v="1100"/>
    <s v="Hcp"/>
    <n v="78"/>
    <n v="160"/>
    <n v="2"/>
    <s v="Golden Straand"/>
    <s v="MOP"/>
    <n v="2.2000000000000002"/>
    <s v="Matthew Smith"/>
    <s v="Nash Rawiller"/>
    <m/>
    <n v="6"/>
    <n v="60"/>
    <n v="60"/>
    <m/>
    <n v="1"/>
    <n v="2"/>
    <x v="1"/>
    <n v="2.6"/>
    <n v="30"/>
    <m/>
    <m/>
    <s v="WON"/>
    <n v="1.95"/>
    <n v="1.2"/>
    <n v="100"/>
    <n v="195"/>
    <n v="95"/>
    <x v="1"/>
    <s v="G&lt;6-Dist&lt;1700"/>
    <s v="A"/>
    <x v="4"/>
    <x v="5"/>
    <x v="0"/>
    <n v="390"/>
    <n v="190"/>
    <m/>
    <x v="0"/>
  </r>
  <r>
    <x v="311"/>
    <s v="BEND"/>
    <d v="1899-12-30T13:55:00"/>
    <x v="2"/>
    <n v="0"/>
    <n v="5"/>
    <n v="1400"/>
    <s v="Mares"/>
    <s v="SW-M"/>
    <n v="150"/>
    <n v="2"/>
    <s v="Merrigold"/>
    <s v="M"/>
    <n v="4"/>
    <s v="John Sadler"/>
    <s v="Luke Cartwright (a0)"/>
    <m/>
    <n v="7"/>
    <n v="58"/>
    <n v="58"/>
    <m/>
    <n v="1"/>
    <n v="4"/>
    <x v="1"/>
    <n v="3.4"/>
    <n v="45"/>
    <n v="9"/>
    <m/>
    <m/>
    <n v="3.6"/>
    <m/>
    <n v="100"/>
    <s v=""/>
    <n v="-100"/>
    <x v="0"/>
    <s v="G&lt;6-Dist&lt;1700"/>
    <s v="A"/>
    <x v="4"/>
    <x v="5"/>
    <x v="2"/>
    <s v=""/>
    <n v="-100"/>
    <n v="2"/>
    <x v="2"/>
  </r>
  <r>
    <x v="311"/>
    <s v="BEND"/>
    <d v="1899-12-30T13:55:00"/>
    <x v="2"/>
    <n v="0"/>
    <n v="5"/>
    <n v="1400"/>
    <s v="Mares"/>
    <s v="SW-M"/>
    <n v="150"/>
    <n v="1"/>
    <s v="Oh Too Good"/>
    <s v="OP"/>
    <n v="4.8"/>
    <s v="Kevin Daffy"/>
    <s v="Ben Allen"/>
    <m/>
    <n v="9"/>
    <n v="59"/>
    <n v="59"/>
    <m/>
    <n v="4"/>
    <n v="2"/>
    <x v="2"/>
    <n v="4.8"/>
    <n v="35"/>
    <n v="9"/>
    <m/>
    <s v="2nd"/>
    <n v="6.5"/>
    <n v="2"/>
    <n v="100"/>
    <s v=""/>
    <n v="-100"/>
    <x v="0"/>
    <s v="G&lt;6-Dist&lt;1700"/>
    <s v="A"/>
    <x v="4"/>
    <x v="5"/>
    <x v="2"/>
    <s v=""/>
    <n v="-100"/>
    <n v="2"/>
    <x v="2"/>
  </r>
  <r>
    <x v="311"/>
    <s v="BEND"/>
    <d v="1899-12-30T14:30:00"/>
    <x v="2"/>
    <n v="0"/>
    <n v="6"/>
    <n v="1300"/>
    <s v="Hcp"/>
    <n v="84"/>
    <n v="130"/>
    <n v="10"/>
    <s v="Duchess Zou"/>
    <s v="OP"/>
    <n v="3"/>
    <s v="Ciaron Maher"/>
    <s v="Logan Bates (a1.5)"/>
    <n v="1.5"/>
    <n v="7"/>
    <n v="55"/>
    <n v="53.5"/>
    <m/>
    <n v="2"/>
    <n v="1"/>
    <x v="1"/>
    <n v="3.3"/>
    <n v="45"/>
    <n v="11"/>
    <m/>
    <m/>
    <n v="2.9"/>
    <m/>
    <n v="100"/>
    <s v=""/>
    <n v="-100"/>
    <x v="0"/>
    <s v="G&lt;6-Dist&lt;1700"/>
    <s v="A"/>
    <x v="4"/>
    <x v="5"/>
    <x v="0"/>
    <s v=""/>
    <n v="-200"/>
    <m/>
    <x v="0"/>
  </r>
  <r>
    <x v="311"/>
    <s v="Hawkesbury"/>
    <d v="1899-12-30T14:50:00"/>
    <x v="2"/>
    <n v="0"/>
    <n v="7"/>
    <n v="1300"/>
    <s v="Mares"/>
    <s v="SW"/>
    <n v="250"/>
    <n v="11"/>
    <s v="Chidiac"/>
    <s v="OP"/>
    <n v="5.2"/>
    <s v="B &amp; G Cavanough"/>
    <s v="Braith Nock (a0)"/>
    <m/>
    <n v="5"/>
    <n v="56"/>
    <n v="56"/>
    <m/>
    <n v="1"/>
    <n v="4"/>
    <x v="1"/>
    <n v="4.5"/>
    <n v="20"/>
    <m/>
    <m/>
    <s v="WON"/>
    <n v="5"/>
    <n v="2"/>
    <n v="100"/>
    <n v="500"/>
    <n v="400"/>
    <x v="1"/>
    <s v="G&lt;6-Dist&lt;1700"/>
    <s v="A"/>
    <x v="4"/>
    <x v="5"/>
    <x v="2"/>
    <n v="500"/>
    <n v="400"/>
    <m/>
    <x v="5"/>
  </r>
  <r>
    <x v="311"/>
    <s v="Hawkesbury"/>
    <d v="1899-12-30T15:25:00"/>
    <x v="2"/>
    <n v="0"/>
    <n v="8"/>
    <n v="1600"/>
    <s v="Hcp"/>
    <m/>
    <n v="250"/>
    <n v="9"/>
    <s v="Taken"/>
    <s v="OPL"/>
    <n v="3"/>
    <s v="Price &amp; Kent (Jnr)"/>
    <s v="Tom Sherry"/>
    <m/>
    <n v="3"/>
    <n v="54"/>
    <n v="54"/>
    <m/>
    <n v="4"/>
    <n v="3"/>
    <x v="1"/>
    <n v="3"/>
    <n v="20"/>
    <m/>
    <m/>
    <m/>
    <n v="3.3"/>
    <m/>
    <n v="100"/>
    <s v=""/>
    <n v="-100"/>
    <x v="1"/>
    <s v="G&lt;6-Dist&lt;1700"/>
    <s v="A"/>
    <x v="4"/>
    <x v="5"/>
    <x v="5"/>
    <s v=""/>
    <n v="-170"/>
    <m/>
    <x v="0"/>
  </r>
  <r>
    <x v="311"/>
    <s v="BEND"/>
    <d v="1899-12-30T15:40:00"/>
    <x v="2"/>
    <n v="0"/>
    <n v="8"/>
    <n v="1400"/>
    <s v="3yoSW"/>
    <s v="3yo"/>
    <n v="200"/>
    <n v="15"/>
    <s v="The Volta"/>
    <m/>
    <n v="5"/>
    <s v="John Moloney"/>
    <s v="Jake Noonan"/>
    <m/>
    <n v="5"/>
    <n v="55"/>
    <n v="55"/>
    <m/>
    <m/>
    <m/>
    <x v="1"/>
    <m/>
    <m/>
    <n v="13"/>
    <m/>
    <m/>
    <n v="4.8"/>
    <m/>
    <n v="100"/>
    <s v=""/>
    <n v="-100"/>
    <x v="0"/>
    <s v="G&lt;6-Dist&lt;1700"/>
    <s v="A"/>
    <x v="4"/>
    <x v="5"/>
    <x v="2"/>
    <s v=""/>
    <n v="-100"/>
    <m/>
    <x v="5"/>
  </r>
  <r>
    <x v="311"/>
    <s v="BEND"/>
    <d v="1899-12-30T16:20:00"/>
    <x v="2"/>
    <n v="0"/>
    <n v="9"/>
    <n v="1600"/>
    <s v="Hcp"/>
    <s v="No"/>
    <n v="200"/>
    <n v="11"/>
    <s v="Wonder Boy"/>
    <s v="M"/>
    <n v="4.8"/>
    <s v="Jerome Hunter"/>
    <s v="Craig Newitt"/>
    <m/>
    <n v="7"/>
    <n v="54"/>
    <n v="54"/>
    <m/>
    <n v="3"/>
    <n v="2"/>
    <x v="1"/>
    <n v="4.8"/>
    <n v="35"/>
    <n v="13"/>
    <m/>
    <s v="2nd"/>
    <n v="5"/>
    <n v="2"/>
    <n v="100"/>
    <s v=""/>
    <n v="-100"/>
    <x v="0"/>
    <s v="G&lt;6-Dist&lt;1700"/>
    <s v="A"/>
    <x v="4"/>
    <x v="5"/>
    <x v="2"/>
    <s v=""/>
    <n v="-100"/>
    <m/>
    <x v="2"/>
  </r>
  <r>
    <x v="311"/>
    <s v="BEND"/>
    <d v="1899-12-30T16:55:00"/>
    <x v="2"/>
    <n v="0"/>
    <n v="10"/>
    <n v="1100"/>
    <s v="Hcp"/>
    <n v="84"/>
    <n v="130"/>
    <n v="12"/>
    <s v="You'Re Two Vain"/>
    <s v="OPL"/>
    <n v="3"/>
    <s v="Alicia MacPherson"/>
    <s v="Cory Parish"/>
    <m/>
    <n v="4"/>
    <n v="55.5"/>
    <n v="55.5"/>
    <m/>
    <n v="3"/>
    <m/>
    <x v="2"/>
    <n v="5.5"/>
    <n v="30"/>
    <n v="12"/>
    <m/>
    <m/>
    <n v="2.8"/>
    <m/>
    <n v="100"/>
    <s v=""/>
    <n v="-100"/>
    <x v="0"/>
    <s v="G&lt;6-Dist&lt;1700"/>
    <s v="A"/>
    <x v="4"/>
    <x v="5"/>
    <x v="1"/>
    <s v=""/>
    <n v="-150"/>
    <m/>
    <x v="5"/>
  </r>
  <r>
    <x v="312"/>
    <s v="Gosford"/>
    <d v="1899-12-30T14:45:00"/>
    <x v="2"/>
    <n v="0"/>
    <n v="7"/>
    <n v="1200"/>
    <s v="Hcp"/>
    <m/>
    <n v="250"/>
    <n v="2"/>
    <s v="King Of Roseau"/>
    <s v="M"/>
    <n v="6.7"/>
    <s v="Peter Snowden"/>
    <s v="Kerrin McEvoy"/>
    <m/>
    <n v="6"/>
    <n v="60"/>
    <n v="60"/>
    <m/>
    <n v="1"/>
    <n v="5"/>
    <x v="1"/>
    <n v="4.5"/>
    <n v="20"/>
    <m/>
    <m/>
    <s v="WON"/>
    <n v="6.5"/>
    <n v="2.2000000000000002"/>
    <n v="100"/>
    <n v="650"/>
    <n v="550"/>
    <x v="1"/>
    <s v="G&lt;6-Dist&lt;1700"/>
    <s v="A"/>
    <x v="4"/>
    <x v="5"/>
    <x v="2"/>
    <n v="650"/>
    <n v="550"/>
    <m/>
    <x v="5"/>
  </r>
  <r>
    <x v="312"/>
    <s v="Gosford"/>
    <d v="1899-12-30T15:20:00"/>
    <x v="2"/>
    <n v="0"/>
    <n v="8"/>
    <n v="1600"/>
    <s v="Hcp"/>
    <m/>
    <n v="500"/>
    <n v="9"/>
    <s v="Rotagilla"/>
    <s v="M"/>
    <n v="6.7"/>
    <s v="Chris Waller"/>
    <s v="Tyler Schiller"/>
    <m/>
    <n v="4"/>
    <n v="53"/>
    <n v="53"/>
    <m/>
    <n v="4"/>
    <m/>
    <x v="1"/>
    <n v="2.9"/>
    <n v="20"/>
    <m/>
    <m/>
    <m/>
    <n v="6.5"/>
    <m/>
    <n v="100"/>
    <s v=""/>
    <n v="-100"/>
    <x v="1"/>
    <s v="G&lt;6-Dist&lt;1700"/>
    <s v="A"/>
    <x v="4"/>
    <x v="5"/>
    <x v="2"/>
    <s v=""/>
    <n v="-100"/>
    <m/>
    <x v="5"/>
  </r>
  <r>
    <x v="312"/>
    <s v="Cau"/>
    <d v="1899-12-30T15:40:00"/>
    <x v="4"/>
    <n v="12"/>
    <n v="7"/>
    <n v="1440"/>
    <s v="Hcp"/>
    <n v="100"/>
    <n v="150"/>
    <n v="5"/>
    <s v="Brave One"/>
    <s v="LOP"/>
    <n v="3.6"/>
    <s v="Team Hawkes"/>
    <s v="Jye McNeil"/>
    <m/>
    <n v="1"/>
    <n v="55.5"/>
    <n v="55.5"/>
    <m/>
    <n v="3"/>
    <n v="2"/>
    <x v="2"/>
    <n v="4.5999999999999996"/>
    <n v="40"/>
    <n v="10"/>
    <m/>
    <s v="WON"/>
    <n v="4.8"/>
    <n v="1.8"/>
    <n v="100"/>
    <n v="480"/>
    <n v="380"/>
    <x v="0"/>
    <s v="G&gt;=6-Dist&lt;1700"/>
    <s v="C"/>
    <x v="4"/>
    <x v="5"/>
    <x v="2"/>
    <n v="480"/>
    <n v="380"/>
    <m/>
    <x v="2"/>
  </r>
  <r>
    <x v="313"/>
    <s v="Scone"/>
    <d v="1899-12-30T14:00:00"/>
    <x v="2"/>
    <n v="3"/>
    <n v="6"/>
    <n v="1100"/>
    <s v="Hcp"/>
    <n v="78"/>
    <n v="160"/>
    <n v="12"/>
    <s v="Hay Street"/>
    <s v="OPL"/>
    <n v="5"/>
    <s v="A &amp; R Archibald"/>
    <s v="Braith Nock (a1.5)"/>
    <n v="1.5"/>
    <n v="7"/>
    <n v="56.5"/>
    <n v="55"/>
    <m/>
    <n v="5"/>
    <m/>
    <x v="2"/>
    <n v="6.7"/>
    <n v="20"/>
    <m/>
    <m/>
    <s v="2nd"/>
    <n v="4.8"/>
    <n v="1.7"/>
    <n v="100"/>
    <s v=""/>
    <n v="-100"/>
    <x v="1"/>
    <s v="G&lt;6-Dist&lt;1700"/>
    <s v="A"/>
    <x v="4"/>
    <x v="5"/>
    <x v="2"/>
    <s v=""/>
    <n v="-100"/>
    <m/>
    <x v="6"/>
  </r>
  <r>
    <x v="313"/>
    <s v="Scone"/>
    <d v="1899-12-30T15:50:00"/>
    <x v="2"/>
    <n v="3"/>
    <n v="9"/>
    <n v="1400"/>
    <s v="Mares"/>
    <m/>
    <n v="250"/>
    <n v="9"/>
    <s v="Surfin' Bird"/>
    <s v="OPL"/>
    <n v="3"/>
    <s v="Waterhouse/Bott"/>
    <s v="Rachel King"/>
    <m/>
    <n v="1"/>
    <n v="55"/>
    <n v="55"/>
    <m/>
    <n v="2"/>
    <m/>
    <x v="1"/>
    <n v="3.7"/>
    <n v="20"/>
    <m/>
    <m/>
    <m/>
    <n v="2.5"/>
    <m/>
    <n v="100"/>
    <s v=""/>
    <n v="-100"/>
    <x v="1"/>
    <s v="G&lt;6-Dist&lt;1700"/>
    <s v="A"/>
    <x v="4"/>
    <x v="5"/>
    <x v="1"/>
    <s v=""/>
    <n v="-150"/>
    <m/>
    <x v="1"/>
  </r>
  <r>
    <x v="313"/>
    <s v="Scone"/>
    <d v="1899-12-30T16:30:00"/>
    <x v="2"/>
    <n v="3"/>
    <n v="10"/>
    <n v="1300"/>
    <s v="Hcp"/>
    <n v="78"/>
    <n v="200"/>
    <n v="2"/>
    <s v="Linebacker"/>
    <s v="OP"/>
    <n v="2.7"/>
    <s v="Tom Charlton"/>
    <s v="Zac Lloyd"/>
    <m/>
    <n v="7"/>
    <n v="59"/>
    <n v="59"/>
    <m/>
    <m/>
    <n v="2"/>
    <x v="1"/>
    <n v="5.0999999999999996"/>
    <n v="20"/>
    <m/>
    <m/>
    <s v="3rd"/>
    <n v="2.2999999999999998"/>
    <n v="1.4"/>
    <n v="100"/>
    <s v=""/>
    <n v="-100"/>
    <x v="1"/>
    <s v="G&lt;6-Dist&lt;1700"/>
    <s v="A"/>
    <x v="4"/>
    <x v="5"/>
    <x v="1"/>
    <s v=""/>
    <n v="-150"/>
    <m/>
    <x v="1"/>
  </r>
  <r>
    <x v="313"/>
    <s v="Flem"/>
    <d v="1899-12-30T16:43:00"/>
    <x v="2"/>
    <n v="4"/>
    <n v="9"/>
    <n v="1800"/>
    <s v="Hcp"/>
    <n v="84"/>
    <n v="130"/>
    <n v="11"/>
    <s v="Mr Blunt"/>
    <s v="OP"/>
    <n v="2.2000000000000002"/>
    <s v="Tony  McEvoy"/>
    <s v="Declan Bates"/>
    <m/>
    <n v="3"/>
    <n v="54.5"/>
    <n v="54.5"/>
    <m/>
    <n v="2"/>
    <n v="1"/>
    <x v="2"/>
    <n v="4.5"/>
    <n v="40"/>
    <n v="10"/>
    <m/>
    <m/>
    <n v="2"/>
    <m/>
    <n v="100"/>
    <s v=""/>
    <n v="-100"/>
    <x v="0"/>
    <s v="G&lt;6-Dist&gt;=1700"/>
    <s v="B"/>
    <x v="4"/>
    <x v="5"/>
    <x v="2"/>
    <s v=""/>
    <n v="-100"/>
    <m/>
    <x v="4"/>
  </r>
  <r>
    <x v="314"/>
    <s v="San-H"/>
    <d v="1899-12-30T16:05:00"/>
    <x v="4"/>
    <n v="0"/>
    <n v="8"/>
    <n v="1400"/>
    <s v="Hcp"/>
    <n v="100"/>
    <n v="150"/>
    <n v="13"/>
    <s v="King Zephyr"/>
    <s v="M"/>
    <n v="4.4000000000000004"/>
    <s v="Grahame Begg"/>
    <s v="Luke Cartwright (a1.5)"/>
    <n v="1.5"/>
    <n v="13"/>
    <n v="56"/>
    <n v="54.5"/>
    <m/>
    <n v="3"/>
    <n v="4"/>
    <x v="2"/>
    <n v="5"/>
    <n v="35"/>
    <n v="16"/>
    <m/>
    <s v="2nd"/>
    <n v="3.6"/>
    <n v="1.6"/>
    <n v="100"/>
    <s v=""/>
    <n v="-100"/>
    <x v="0"/>
    <s v="G&gt;=6-Dist&lt;1700"/>
    <s v="C"/>
    <x v="4"/>
    <x v="5"/>
    <x v="2"/>
    <s v=""/>
    <n v="-100"/>
    <n v="2"/>
    <x v="2"/>
  </r>
  <r>
    <x v="314"/>
    <s v="San-H"/>
    <d v="1899-12-30T16:05:00"/>
    <x v="4"/>
    <n v="0"/>
    <n v="8"/>
    <n v="1400"/>
    <s v="Hcp"/>
    <n v="100"/>
    <n v="150"/>
    <n v="12"/>
    <s v="Big Swinger"/>
    <s v="M"/>
    <n v="5"/>
    <s v="Charlotte Littlefield"/>
    <s v="Craig Williams"/>
    <m/>
    <n v="16"/>
    <n v="56.5"/>
    <n v="56.5"/>
    <m/>
    <n v="4"/>
    <n v="3"/>
    <x v="0"/>
    <n v="5.4"/>
    <n v="30"/>
    <n v="16"/>
    <m/>
    <s v="3rd"/>
    <n v="5"/>
    <n v="2.1"/>
    <n v="100"/>
    <s v=""/>
    <n v="-100"/>
    <x v="0"/>
    <s v="G&gt;=6-Dist&lt;1700"/>
    <s v="C"/>
    <x v="4"/>
    <x v="5"/>
    <x v="2"/>
    <s v=""/>
    <n v="-100"/>
    <n v="2"/>
    <x v="6"/>
  </r>
  <r>
    <x v="314"/>
    <s v="San-H"/>
    <d v="1899-12-30T16:35:00"/>
    <x v="4"/>
    <n v="0"/>
    <n v="9"/>
    <n v="1400"/>
    <s v="Hcp"/>
    <n v="84"/>
    <n v="130"/>
    <n v="15"/>
    <s v="Duchess Zou"/>
    <s v="OP"/>
    <n v="4"/>
    <s v="Ciaron Maher"/>
    <s v="Jabez Johnstone (a3)"/>
    <n v="3"/>
    <n v="10"/>
    <n v="54.5"/>
    <n v="51.5"/>
    <m/>
    <n v="1"/>
    <n v="1"/>
    <x v="1"/>
    <n v="3"/>
    <n v="50"/>
    <n v="13"/>
    <m/>
    <s v="WON"/>
    <n v="3.4"/>
    <n v="1.4"/>
    <n v="100"/>
    <n v="340"/>
    <n v="240"/>
    <x v="0"/>
    <s v="G&gt;=6-Dist&lt;1700"/>
    <s v="C"/>
    <x v="4"/>
    <x v="5"/>
    <x v="1"/>
    <n v="510"/>
    <n v="360"/>
    <m/>
    <x v="1"/>
  </r>
  <r>
    <x v="315"/>
    <s v="ROSEHILL"/>
    <d v="1899-12-30T12:10:00"/>
    <x v="5"/>
    <n v="0"/>
    <n v="3"/>
    <n v="1100"/>
    <s v="Hcp"/>
    <n v="72"/>
    <n v="120"/>
    <n v="7"/>
    <s v="Sir Les"/>
    <s v="M"/>
    <n v="2.8"/>
    <s v="Craig Carmody"/>
    <s v="Chad Lever"/>
    <m/>
    <n v="7"/>
    <n v="56.5"/>
    <n v="56.5"/>
    <m/>
    <n v="1"/>
    <n v="1"/>
    <x v="1"/>
    <n v="2.6"/>
    <n v="20"/>
    <m/>
    <m/>
    <m/>
    <n v="2.7"/>
    <m/>
    <n v="100"/>
    <s v=""/>
    <n v="-100"/>
    <x v="1"/>
    <s v="G&gt;=6-Dist&lt;1700"/>
    <s v="C"/>
    <x v="4"/>
    <x v="5"/>
    <x v="1"/>
    <s v=""/>
    <n v="-150"/>
    <m/>
    <x v="2"/>
  </r>
  <r>
    <x v="315"/>
    <s v="ROSEHILL"/>
    <d v="1899-12-30T13:55:00"/>
    <x v="5"/>
    <n v="0"/>
    <n v="6"/>
    <n v="1500"/>
    <s v="Hcp"/>
    <n v="78"/>
    <n v="160"/>
    <n v="6"/>
    <s v="Amplify"/>
    <s v="M"/>
    <n v="9.1999999999999993"/>
    <s v="Ciaron Maher"/>
    <s v="Regan Bayliss"/>
    <m/>
    <n v="1"/>
    <n v="57.5"/>
    <n v="57.5"/>
    <m/>
    <n v="1"/>
    <m/>
    <x v="1"/>
    <n v="3.9"/>
    <n v="20"/>
    <m/>
    <m/>
    <m/>
    <n v="12"/>
    <m/>
    <n v="100"/>
    <s v=""/>
    <n v="-100"/>
    <x v="1"/>
    <s v="G&gt;=6-Dist&lt;1700"/>
    <s v="C"/>
    <x v="4"/>
    <x v="5"/>
    <x v="2"/>
    <s v=""/>
    <n v="-100"/>
    <m/>
    <x v="3"/>
  </r>
  <r>
    <x v="315"/>
    <s v="Cau"/>
    <d v="1899-12-30T14:10:00"/>
    <x v="5"/>
    <n v="0"/>
    <n v="5"/>
    <n v="1600"/>
    <s v="Hcp"/>
    <n v="100"/>
    <n v="150"/>
    <n v="8"/>
    <s v="See That Storm"/>
    <s v="MOP"/>
    <n v="3.1"/>
    <s v="Mick Price "/>
    <s v="Craig Williams"/>
    <m/>
    <n v="6"/>
    <n v="54"/>
    <n v="54"/>
    <m/>
    <n v="1"/>
    <m/>
    <x v="2"/>
    <n v="4.5"/>
    <n v="40"/>
    <n v="7"/>
    <m/>
    <m/>
    <n v="3.7"/>
    <m/>
    <n v="100"/>
    <s v=""/>
    <n v="-100"/>
    <x v="0"/>
    <s v="G&gt;=6-Dist&lt;1700"/>
    <s v="C"/>
    <x v="4"/>
    <x v="5"/>
    <x v="0"/>
    <s v=""/>
    <n v="-200"/>
    <m/>
    <x v="0"/>
  </r>
  <r>
    <x v="315"/>
    <s v="Cau"/>
    <d v="1899-12-30T16:00:00"/>
    <x v="5"/>
    <n v="0"/>
    <n v="8"/>
    <n v="1100"/>
    <s v="Hcp"/>
    <s v="No"/>
    <n v="175"/>
    <n v="12"/>
    <s v="Bustling"/>
    <s v="OP"/>
    <n v="3"/>
    <s v="Mick Price "/>
    <s v="Craig Williams"/>
    <m/>
    <n v="8"/>
    <n v="54"/>
    <n v="54"/>
    <m/>
    <n v="3"/>
    <m/>
    <x v="2"/>
    <n v="5.2"/>
    <n v="35"/>
    <n v="12"/>
    <m/>
    <s v="2nd"/>
    <n v="2.7"/>
    <n v="1.5"/>
    <n v="100"/>
    <s v=""/>
    <n v="-100"/>
    <x v="0"/>
    <s v="G&gt;=6-Dist&lt;1700"/>
    <s v="C"/>
    <x v="4"/>
    <x v="5"/>
    <x v="2"/>
    <s v=""/>
    <n v="-100"/>
    <m/>
    <x v="4"/>
  </r>
  <r>
    <x v="315"/>
    <s v="Cau"/>
    <d v="1899-12-30T16:35:00"/>
    <x v="5"/>
    <n v="0"/>
    <n v="9"/>
    <n v="1200"/>
    <s v="Hcp"/>
    <n v="84"/>
    <n v="130"/>
    <n v="5"/>
    <s v="Perspiration"/>
    <s v="MOP"/>
    <n v="4"/>
    <s v="John Keys"/>
    <s v="Jabez Johnstone (a3)"/>
    <n v="3"/>
    <n v="6"/>
    <n v="60.5"/>
    <n v="57.5"/>
    <m/>
    <n v="2"/>
    <n v="1"/>
    <x v="0"/>
    <n v="5.6"/>
    <n v="30"/>
    <n v="10"/>
    <m/>
    <m/>
    <n v="5"/>
    <m/>
    <n v="100"/>
    <s v=""/>
    <n v="-100"/>
    <x v="0"/>
    <s v="G&gt;=6-Dist&lt;1700"/>
    <s v="C"/>
    <x v="4"/>
    <x v="5"/>
    <x v="2"/>
    <s v=""/>
    <n v="-100"/>
    <m/>
    <x v="2"/>
  </r>
  <r>
    <x v="316"/>
    <s v="Randwick"/>
    <d v="1899-12-30T13:55:00"/>
    <x v="3"/>
    <n v="3"/>
    <n v="6"/>
    <n v="1000"/>
    <s v="Hcp"/>
    <n v="78"/>
    <n v="160"/>
    <n v="6"/>
    <s v="Ice Kool"/>
    <s v="OP"/>
    <n v="2.5"/>
    <s v="David Pfieffer"/>
    <s v="Jay Ford"/>
    <m/>
    <n v="7"/>
    <n v="56.5"/>
    <n v="56.5"/>
    <m/>
    <n v="1"/>
    <n v="1"/>
    <x v="1"/>
    <n v="3"/>
    <n v="20"/>
    <m/>
    <m/>
    <s v="WON"/>
    <n v="2.2999999999999998"/>
    <n v="1.3"/>
    <n v="100"/>
    <n v="229.99999999999997"/>
    <n v="129.99999999999997"/>
    <x v="1"/>
    <s v="G&lt;6-Dist&lt;1700"/>
    <s v="A"/>
    <x v="5"/>
    <x v="5"/>
    <x v="1"/>
    <n v="345"/>
    <n v="195"/>
    <m/>
    <x v="8"/>
  </r>
  <r>
    <x v="316"/>
    <s v="Flem"/>
    <d v="1899-12-30T14:10:00"/>
    <x v="5"/>
    <n v="8"/>
    <n v="5"/>
    <n v="1400"/>
    <s v="Mares"/>
    <n v="84"/>
    <n v="130"/>
    <n v="2"/>
    <s v="Duchess Zou"/>
    <s v="L"/>
    <n v="3.3"/>
    <s v="Ciaron Maher"/>
    <s v="Jabez Johnstone (a3)"/>
    <n v="3"/>
    <n v="1"/>
    <n v="59.5"/>
    <n v="56.5"/>
    <m/>
    <n v="1"/>
    <n v="1"/>
    <x v="1"/>
    <n v="3"/>
    <n v="45"/>
    <n v="9"/>
    <m/>
    <s v="WON"/>
    <n v="2.5"/>
    <n v="1.2"/>
    <n v="100"/>
    <n v="250"/>
    <n v="150"/>
    <x v="0"/>
    <s v="G&gt;=6-Dist&lt;1700"/>
    <s v="C"/>
    <x v="5"/>
    <x v="5"/>
    <x v="1"/>
    <n v="375"/>
    <n v="225"/>
    <m/>
    <x v="1"/>
  </r>
  <r>
    <x v="316"/>
    <s v="Flem"/>
    <d v="1899-12-30T14:45:00"/>
    <x v="5"/>
    <n v="8"/>
    <n v="6"/>
    <n v="1400"/>
    <s v="Hcp"/>
    <n v="84"/>
    <n v="130"/>
    <n v="4"/>
    <s v="Elouyou"/>
    <s v="OP"/>
    <n v="5"/>
    <s v="Scott Cameron"/>
    <s v="Logan Bates (a1.5)"/>
    <n v="1.5"/>
    <n v="6"/>
    <n v="60"/>
    <n v="58.5"/>
    <m/>
    <n v="1"/>
    <n v="1"/>
    <x v="1"/>
    <n v="5"/>
    <n v="35"/>
    <n v="13"/>
    <m/>
    <s v="3rd"/>
    <n v="4.5999999999999996"/>
    <n v="1.9"/>
    <n v="100"/>
    <s v=""/>
    <n v="-100"/>
    <x v="0"/>
    <s v="G&gt;=6-Dist&lt;1700"/>
    <s v="C"/>
    <x v="5"/>
    <x v="5"/>
    <x v="2"/>
    <s v=""/>
    <n v="-100"/>
    <n v="2"/>
    <x v="5"/>
  </r>
  <r>
    <x v="316"/>
    <s v="Flem"/>
    <d v="1899-12-30T14:45:00"/>
    <x v="5"/>
    <n v="8"/>
    <n v="6"/>
    <n v="1400"/>
    <s v="Hcp"/>
    <n v="84"/>
    <n v="130"/>
    <n v="12"/>
    <s v="He'Ll Rip"/>
    <s v="M"/>
    <n v="4.5999999999999996"/>
    <s v="Corstens Larkin"/>
    <s v="Ben Allen"/>
    <m/>
    <n v="9"/>
    <n v="56"/>
    <n v="56"/>
    <m/>
    <m/>
    <m/>
    <x v="2"/>
    <n v="5.6"/>
    <n v="30"/>
    <n v="13"/>
    <m/>
    <s v="2nd"/>
    <n v="4.4000000000000004"/>
    <n v="1.8"/>
    <n v="100"/>
    <s v=""/>
    <n v="-100"/>
    <x v="0"/>
    <s v="G&gt;=6-Dist&lt;1700"/>
    <s v="C"/>
    <x v="5"/>
    <x v="5"/>
    <x v="2"/>
    <s v=""/>
    <n v="-100"/>
    <n v="2"/>
    <x v="2"/>
  </r>
  <r>
    <x v="317"/>
    <s v="San-H"/>
    <d v="1899-12-30T13:00:00"/>
    <x v="5"/>
    <n v="6"/>
    <n v="3"/>
    <n v="1600"/>
    <s v="Mares"/>
    <n v="74"/>
    <n v="130"/>
    <n v="2"/>
    <s v="Sweet Jasmine"/>
    <s v="M"/>
    <n v="11"/>
    <s v="Luke Oliver"/>
    <s v="Billy Egan"/>
    <m/>
    <n v="6"/>
    <n v="60"/>
    <n v="60"/>
    <m/>
    <n v="3"/>
    <n v="4"/>
    <x v="2"/>
    <n v="5.5"/>
    <n v="30"/>
    <n v="9"/>
    <m/>
    <s v="2nd"/>
    <n v="15"/>
    <n v="3.5"/>
    <n v="100"/>
    <s v=""/>
    <n v="-100"/>
    <x v="0"/>
    <s v="G&gt;=6-Dist&lt;1700"/>
    <s v="C"/>
    <x v="5"/>
    <x v="5"/>
    <x v="2"/>
    <s v=""/>
    <n v="-100"/>
    <m/>
    <x v="6"/>
  </r>
  <r>
    <x v="317"/>
    <s v="San-H"/>
    <d v="1899-12-30T14:10:00"/>
    <x v="5"/>
    <n v="6"/>
    <n v="5"/>
    <n v="1400"/>
    <s v="Hcp"/>
    <s v="No"/>
    <n v="150"/>
    <n v="4"/>
    <s v="El Rocko"/>
    <s v="L"/>
    <n v="3.5"/>
    <s v="John McArdle"/>
    <s v="Jamie Mott"/>
    <m/>
    <n v="1"/>
    <n v="56.5"/>
    <n v="56.5"/>
    <m/>
    <n v="1"/>
    <n v="2"/>
    <x v="1"/>
    <n v="3.6"/>
    <n v="45"/>
    <n v="7"/>
    <m/>
    <m/>
    <n v="3.7"/>
    <m/>
    <n v="100"/>
    <s v=""/>
    <n v="-100"/>
    <x v="0"/>
    <s v="G&gt;=6-Dist&lt;1700"/>
    <s v="C"/>
    <x v="5"/>
    <x v="5"/>
    <x v="1"/>
    <s v=""/>
    <n v="-150"/>
    <m/>
    <x v="1"/>
  </r>
  <r>
    <x v="317"/>
    <s v="ROSEHILL"/>
    <d v="1899-12-30T14:30:00"/>
    <x v="3"/>
    <n v="3"/>
    <n v="7"/>
    <n v="1300"/>
    <s v="Hcp"/>
    <n v="78"/>
    <n v="160"/>
    <n v="16"/>
    <s v="Big Papa"/>
    <s v="OP"/>
    <n v="3.1"/>
    <s v="Bjorn Baker"/>
    <s v="Alysha Collett"/>
    <m/>
    <n v="6"/>
    <n v="52.5"/>
    <n v="52.5"/>
    <m/>
    <m/>
    <m/>
    <x v="2"/>
    <n v="6.6"/>
    <n v="20"/>
    <m/>
    <m/>
    <s v="WON"/>
    <n v="3.2"/>
    <n v="1.6"/>
    <n v="100"/>
    <n v="320"/>
    <n v="220"/>
    <x v="1"/>
    <s v="G&lt;6-Dist&lt;1700"/>
    <s v="A"/>
    <x v="5"/>
    <x v="5"/>
    <x v="0"/>
    <n v="640"/>
    <n v="440"/>
    <m/>
    <x v="0"/>
  </r>
  <r>
    <x v="317"/>
    <s v="ROSEHILL"/>
    <d v="1899-12-30T16:25:00"/>
    <x v="3"/>
    <n v="3"/>
    <n v="10"/>
    <n v="1500"/>
    <s v="Hcp"/>
    <n v="78"/>
    <n v="160"/>
    <n v="12"/>
    <s v="Seven'S"/>
    <s v="M"/>
    <n v="4.7"/>
    <s v="A &amp; R Archibald"/>
    <s v="Braith Nock (a1.5)"/>
    <n v="1.5"/>
    <n v="4"/>
    <n v="58"/>
    <n v="56.5"/>
    <m/>
    <m/>
    <m/>
    <x v="2"/>
    <n v="3.8"/>
    <n v="20"/>
    <m/>
    <m/>
    <s v="3rd"/>
    <n v="5"/>
    <n v="2"/>
    <n v="100"/>
    <s v=""/>
    <n v="-100"/>
    <x v="1"/>
    <s v="G&lt;6-Dist&lt;1700"/>
    <s v="A"/>
    <x v="5"/>
    <x v="5"/>
    <x v="2"/>
    <s v=""/>
    <n v="-100"/>
    <m/>
    <x v="4"/>
  </r>
  <r>
    <x v="318"/>
    <s v="Flem"/>
    <d v="1899-12-30T15:25:00"/>
    <x v="5"/>
    <n v="11"/>
    <n v="7"/>
    <n v="1100"/>
    <s v="Hcp"/>
    <s v="No"/>
    <n v="150"/>
    <n v="2"/>
    <s v="New York Lustre"/>
    <s v="OP"/>
    <n v="4.5"/>
    <s v="Enver Jusufovic"/>
    <s v="Ben Allen"/>
    <m/>
    <n v="9"/>
    <n v="58"/>
    <n v="58"/>
    <m/>
    <n v="1"/>
    <n v="2"/>
    <x v="1"/>
    <n v="4.7"/>
    <n v="45"/>
    <n v="12"/>
    <m/>
    <m/>
    <n v="5.5"/>
    <m/>
    <n v="100"/>
    <s v=""/>
    <n v="-100"/>
    <x v="0"/>
    <s v="G&gt;=6-Dist&lt;1700"/>
    <s v="C"/>
    <x v="5"/>
    <x v="5"/>
    <x v="1"/>
    <s v=""/>
    <n v="-150"/>
    <m/>
    <x v="1"/>
  </r>
  <r>
    <x v="318"/>
    <s v="Flem"/>
    <d v="1899-12-30T16:00:00"/>
    <x v="5"/>
    <n v="11"/>
    <n v="8"/>
    <n v="1620"/>
    <s v="Hcp"/>
    <s v="No"/>
    <n v="150"/>
    <n v="5"/>
    <s v="Al Duca"/>
    <s v="OP"/>
    <n v="4"/>
    <s v="Anthony  Freedman"/>
    <s v="Craig Williams"/>
    <m/>
    <n v="11"/>
    <n v="58.5"/>
    <n v="58.5"/>
    <m/>
    <n v="1"/>
    <n v="2"/>
    <x v="2"/>
    <n v="5"/>
    <n v="35"/>
    <n v="11"/>
    <m/>
    <s v="2nd"/>
    <n v="4.8"/>
    <n v="2.1"/>
    <n v="100"/>
    <s v=""/>
    <n v="-100"/>
    <x v="0"/>
    <s v="G&gt;=6-Dist&lt;1700"/>
    <s v="C"/>
    <x v="5"/>
    <x v="5"/>
    <x v="2"/>
    <s v=""/>
    <n v="-100"/>
    <m/>
    <x v="2"/>
  </r>
  <r>
    <x v="318"/>
    <s v="Randwick"/>
    <d v="1899-12-30T16:25:00"/>
    <x v="3"/>
    <n v="6"/>
    <n v="10"/>
    <n v="1400"/>
    <s v="Hcp"/>
    <n v="78"/>
    <n v="160"/>
    <n v="1"/>
    <s v="Glorious Moments"/>
    <s v="M"/>
    <n v="3.9"/>
    <s v="Jim &amp; Greg Lee"/>
    <s v="Chad Schofield"/>
    <m/>
    <n v="10"/>
    <n v="60.5"/>
    <n v="60.5"/>
    <m/>
    <n v="3"/>
    <n v="2"/>
    <x v="2"/>
    <n v="7.7"/>
    <n v="20"/>
    <m/>
    <m/>
    <s v="WON"/>
    <n v="3.8"/>
    <n v="1.6"/>
    <n v="100"/>
    <n v="380"/>
    <n v="280"/>
    <x v="1"/>
    <s v="G&lt;6-Dist&lt;1700"/>
    <s v="A"/>
    <x v="5"/>
    <x v="5"/>
    <x v="2"/>
    <n v="380"/>
    <n v="280"/>
    <m/>
    <x v="4"/>
  </r>
  <r>
    <x v="319"/>
    <s v="Cau"/>
    <d v="1899-12-30T12:25:00"/>
    <x v="1"/>
    <n v="3"/>
    <n v="2"/>
    <n v="1100"/>
    <s v="Hcp"/>
    <n v="84"/>
    <n v="130"/>
    <n v="12"/>
    <s v="Next Step Iowa"/>
    <s v="OP"/>
    <n v="2.8"/>
    <s v="Matt Laurie"/>
    <s v="Dakotah Keane (a3)"/>
    <n v="3"/>
    <n v="2"/>
    <n v="54"/>
    <n v="51"/>
    <m/>
    <n v="2"/>
    <n v="2"/>
    <x v="1"/>
    <n v="4"/>
    <n v="45"/>
    <n v="12"/>
    <m/>
    <s v="3rd"/>
    <n v="3"/>
    <n v="1.5"/>
    <n v="100"/>
    <s v=""/>
    <n v="-100"/>
    <x v="0"/>
    <s v="G&gt;=6-Dist&lt;1700"/>
    <s v="C"/>
    <x v="5"/>
    <x v="5"/>
    <x v="1"/>
    <s v=""/>
    <n v="-150"/>
    <m/>
    <x v="2"/>
  </r>
  <r>
    <x v="319"/>
    <s v="ROSEHILL"/>
    <d v="1899-12-30T13:20:00"/>
    <x v="4"/>
    <n v="6"/>
    <n v="5"/>
    <n v="1400"/>
    <s v="Mares"/>
    <n v="78"/>
    <n v="160"/>
    <n v="1"/>
    <s v="Surf'S Up"/>
    <s v="M"/>
    <n v="3.3"/>
    <s v="Chris Waller"/>
    <s v="Siena Grima (a2)"/>
    <n v="2"/>
    <n v="1"/>
    <n v="59.5"/>
    <n v="57.5"/>
    <m/>
    <n v="1"/>
    <n v="1"/>
    <x v="2"/>
    <n v="6"/>
    <n v="20"/>
    <m/>
    <m/>
    <s v="WON"/>
    <n v="3.2"/>
    <n v="1.2"/>
    <n v="100"/>
    <n v="320"/>
    <n v="220"/>
    <x v="1"/>
    <s v="G&gt;=6-Dist&lt;1700"/>
    <s v="C"/>
    <x v="5"/>
    <x v="5"/>
    <x v="3"/>
    <n v="384"/>
    <n v="264"/>
    <m/>
    <x v="8"/>
  </r>
  <r>
    <x v="319"/>
    <s v="Cau"/>
    <d v="1899-12-30T16:05:00"/>
    <x v="1"/>
    <n v="3"/>
    <n v="8"/>
    <n v="1400"/>
    <s v="Hcp"/>
    <s v="No"/>
    <n v="150"/>
    <n v="2"/>
    <s v="Coeur Volante"/>
    <s v="OPM"/>
    <n v="9"/>
    <s v="Team Hayes"/>
    <s v="Jackson Radley (a0)"/>
    <m/>
    <n v="5"/>
    <n v="58"/>
    <n v="58"/>
    <m/>
    <n v="1"/>
    <n v="2"/>
    <x v="2"/>
    <n v="5.6"/>
    <n v="30"/>
    <n v="15"/>
    <m/>
    <s v="WON"/>
    <n v="9"/>
    <n v="2.2999999999999998"/>
    <n v="100"/>
    <n v="900"/>
    <n v="800"/>
    <x v="0"/>
    <s v="G&gt;=6-Dist&lt;1700"/>
    <s v="C"/>
    <x v="5"/>
    <x v="5"/>
    <x v="2"/>
    <n v="900"/>
    <n v="800"/>
    <m/>
    <x v="6"/>
  </r>
  <r>
    <x v="319"/>
    <s v="Cau"/>
    <d v="1899-12-30T16:40:00"/>
    <x v="1"/>
    <n v="3"/>
    <n v="9"/>
    <n v="1100"/>
    <s v="Hcp"/>
    <n v="84"/>
    <n v="130"/>
    <n v="5"/>
    <s v="Bazaball Rewarded"/>
    <s v="OPM"/>
    <n v="4.5"/>
    <s v="Kelvin Southey"/>
    <s v="Jamie Mott"/>
    <m/>
    <n v="10"/>
    <n v="59.5"/>
    <n v="59.5"/>
    <m/>
    <n v="1"/>
    <n v="2"/>
    <x v="1"/>
    <n v="3.9"/>
    <n v="45"/>
    <n v="12"/>
    <m/>
    <s v="2nd"/>
    <n v="4.4000000000000004"/>
    <n v="1.8"/>
    <n v="100"/>
    <s v=""/>
    <n v="-100"/>
    <x v="0"/>
    <s v="G&gt;=6-Dist&lt;1700"/>
    <s v="C"/>
    <x v="5"/>
    <x v="5"/>
    <x v="0"/>
    <s v=""/>
    <n v="-200"/>
    <m/>
    <x v="0"/>
  </r>
  <r>
    <x v="320"/>
    <s v="ROSEHILL"/>
    <d v="1899-12-30T11:05:00"/>
    <x v="4"/>
    <n v="1"/>
    <n v="1"/>
    <n v="1200"/>
    <s v="Hcp"/>
    <n v="72"/>
    <n v="120"/>
    <n v="5"/>
    <s v="Island Dec"/>
    <s v="M"/>
    <n v="3.1"/>
    <s v="R &amp; L Price"/>
    <s v="Adam Hyeronimus"/>
    <m/>
    <n v="4"/>
    <n v="58"/>
    <n v="58"/>
    <m/>
    <n v="3"/>
    <n v="1"/>
    <x v="2"/>
    <n v="5.2"/>
    <n v="20"/>
    <m/>
    <m/>
    <m/>
    <n v="3.1"/>
    <m/>
    <n v="100"/>
    <s v=""/>
    <n v="-100"/>
    <x v="1"/>
    <s v="G&gt;=6-Dist&lt;1700"/>
    <s v="C"/>
    <x v="6"/>
    <x v="5"/>
    <x v="3"/>
    <s v=""/>
    <n v="-120"/>
    <m/>
    <x v="2"/>
  </r>
  <r>
    <x v="320"/>
    <s v="Flem"/>
    <d v="1899-12-30T13:05:00"/>
    <x v="1"/>
    <n v="0"/>
    <n v="3"/>
    <n v="1400"/>
    <s v="Mares"/>
    <s v="No"/>
    <n v="150"/>
    <n v="6"/>
    <s v="Stylish"/>
    <s v="MOP"/>
    <n v="4.8"/>
    <s v="Team Hayes"/>
    <s v="Ben Allen"/>
    <m/>
    <n v="10"/>
    <n v="56"/>
    <n v="56"/>
    <m/>
    <n v="1"/>
    <n v="4"/>
    <x v="1"/>
    <n v="4.4000000000000004"/>
    <n v="45"/>
    <n v="10"/>
    <m/>
    <s v="2nd"/>
    <n v="4.5999999999999996"/>
    <n v="1.7"/>
    <n v="100"/>
    <s v=""/>
    <n v="-100"/>
    <x v="0"/>
    <s v="G&gt;=6-Dist&lt;1700"/>
    <s v="C"/>
    <x v="6"/>
    <x v="5"/>
    <x v="2"/>
    <s v=""/>
    <n v="-100"/>
    <n v="2"/>
    <x v="2"/>
  </r>
  <r>
    <x v="320"/>
    <s v="Flem"/>
    <d v="1899-12-30T13:05:00"/>
    <x v="1"/>
    <n v="0"/>
    <n v="3"/>
    <n v="1400"/>
    <s v="Mares"/>
    <s v="No"/>
    <n v="150"/>
    <n v="5"/>
    <s v="Miss Aria"/>
    <s v="MOP"/>
    <n v="4.8"/>
    <s v="Danny O'Brien"/>
    <s v="Craig Williams"/>
    <m/>
    <n v="8"/>
    <n v="56.5"/>
    <n v="56.5"/>
    <m/>
    <n v="3"/>
    <n v="2"/>
    <x v="2"/>
    <n v="5"/>
    <n v="35"/>
    <n v="10"/>
    <m/>
    <m/>
    <n v="4.4000000000000004"/>
    <m/>
    <n v="100"/>
    <s v=""/>
    <n v="-100"/>
    <x v="0"/>
    <s v="G&gt;=6-Dist&lt;1700"/>
    <s v="C"/>
    <x v="6"/>
    <x v="5"/>
    <x v="2"/>
    <s v=""/>
    <n v="-100"/>
    <n v="2"/>
    <x v="2"/>
  </r>
  <r>
    <x v="320"/>
    <s v="ROSEHILL"/>
    <d v="1899-12-30T14:00:00"/>
    <x v="4"/>
    <n v="1"/>
    <n v="6"/>
    <n v="1100"/>
    <s v="Hcp"/>
    <n v="78"/>
    <n v="160"/>
    <n v="5"/>
    <s v="Polyglot"/>
    <s v="M"/>
    <n v="3.2"/>
    <s v="Michael Freedman"/>
    <s v="Tim Clark"/>
    <m/>
    <n v="6"/>
    <n v="58"/>
    <n v="58"/>
    <m/>
    <n v="2"/>
    <n v="2"/>
    <x v="2"/>
    <n v="6.6"/>
    <n v="20"/>
    <m/>
    <m/>
    <s v="WON"/>
    <n v="2.9"/>
    <n v="1.4"/>
    <n v="100"/>
    <n v="290"/>
    <n v="190"/>
    <x v="1"/>
    <s v="G&gt;=6-Dist&lt;1700"/>
    <s v="C"/>
    <x v="6"/>
    <x v="5"/>
    <x v="3"/>
    <n v="348"/>
    <n v="228"/>
    <m/>
    <x v="2"/>
  </r>
  <r>
    <x v="320"/>
    <s v="Flem"/>
    <d v="1899-12-30T15:30:00"/>
    <x v="1"/>
    <n v="0"/>
    <n v="7"/>
    <n v="1600"/>
    <s v="Hcp"/>
    <s v="No"/>
    <n v="200"/>
    <n v="3"/>
    <s v="Al Duca"/>
    <s v="LOP"/>
    <n v="2.8"/>
    <s v="Clayton Douglas"/>
    <s v="Craig Williams"/>
    <m/>
    <n v="2"/>
    <n v="57.5"/>
    <n v="57.5"/>
    <m/>
    <n v="2"/>
    <n v="1"/>
    <x v="1"/>
    <n v="4"/>
    <n v="45"/>
    <n v="13"/>
    <m/>
    <m/>
    <n v="2.9"/>
    <m/>
    <n v="100"/>
    <s v=""/>
    <n v="-100"/>
    <x v="0"/>
    <s v="G&gt;=6-Dist&lt;1700"/>
    <s v="C"/>
    <x v="6"/>
    <x v="5"/>
    <x v="4"/>
    <s v=""/>
    <n v="-140"/>
    <n v="2"/>
    <x v="4"/>
  </r>
  <r>
    <x v="320"/>
    <s v="Flem"/>
    <d v="1899-12-30T15:30:00"/>
    <x v="1"/>
    <n v="0"/>
    <n v="7"/>
    <n v="1600"/>
    <s v="Hcp"/>
    <s v="No"/>
    <n v="200"/>
    <n v="6"/>
    <s v="Seafall"/>
    <s v="M"/>
    <n v="7"/>
    <s v="Team Hayes"/>
    <s v="Jackson Radley (a0)"/>
    <m/>
    <n v="9"/>
    <n v="54"/>
    <n v="54"/>
    <m/>
    <n v="1"/>
    <n v="5"/>
    <x v="2"/>
    <n v="4.5999999999999996"/>
    <n v="40"/>
    <n v="13"/>
    <m/>
    <m/>
    <n v="7.5"/>
    <m/>
    <n v="100"/>
    <s v=""/>
    <n v="-100"/>
    <x v="0"/>
    <s v="G&gt;=6-Dist&lt;1700"/>
    <s v="C"/>
    <x v="6"/>
    <x v="5"/>
    <x v="2"/>
    <s v=""/>
    <n v="-100"/>
    <n v="2"/>
    <x v="6"/>
  </r>
  <r>
    <x v="320"/>
    <s v="ROSEHILL"/>
    <d v="1899-12-30T16:30:00"/>
    <x v="4"/>
    <n v="1"/>
    <n v="10"/>
    <n v="1400"/>
    <s v="Hcp"/>
    <n v="78"/>
    <n v="160"/>
    <n v="5"/>
    <s v="Supermassive"/>
    <s v="OP"/>
    <n v="2.5"/>
    <s v="Waterhouse/Bott"/>
    <s v="Tim Clark"/>
    <m/>
    <n v="2"/>
    <n v="58.5"/>
    <n v="58.5"/>
    <m/>
    <n v="3"/>
    <n v="2"/>
    <x v="1"/>
    <n v="4"/>
    <n v="20"/>
    <m/>
    <m/>
    <s v="3rd"/>
    <n v="3"/>
    <n v="1.4"/>
    <n v="100"/>
    <s v=""/>
    <n v="-100"/>
    <x v="1"/>
    <s v="G&gt;=6-Dist&lt;1700"/>
    <s v="C"/>
    <x v="6"/>
    <x v="5"/>
    <x v="1"/>
    <s v=""/>
    <n v="-150"/>
    <m/>
    <x v="2"/>
  </r>
  <r>
    <x v="321"/>
    <s v="Cau"/>
    <d v="1899-12-30T15:40:00"/>
    <x v="1"/>
    <n v="6"/>
    <n v="7"/>
    <n v="1100"/>
    <s v="Wfa"/>
    <s v="WFA"/>
    <n v="200"/>
    <n v="8"/>
    <s v="Winnasedge"/>
    <s v="OP"/>
    <n v="5.5"/>
    <s v="Nick Ryan"/>
    <s v="Luke Currie"/>
    <m/>
    <n v="9"/>
    <n v="58.5"/>
    <n v="58.5"/>
    <m/>
    <n v="1"/>
    <n v="4"/>
    <x v="1"/>
    <n v="4.5"/>
    <n v="40"/>
    <n v="11"/>
    <m/>
    <s v="WON"/>
    <n v="5.5"/>
    <n v="1.7"/>
    <n v="100"/>
    <n v="550"/>
    <n v="450"/>
    <x v="0"/>
    <s v="G&gt;=6-Dist&lt;1700"/>
    <s v="C"/>
    <x v="6"/>
    <x v="5"/>
    <x v="1"/>
    <n v="825"/>
    <n v="675"/>
    <m/>
    <x v="1"/>
  </r>
  <r>
    <x v="321"/>
    <s v="Cau"/>
    <d v="1899-12-30T16:15:00"/>
    <x v="1"/>
    <n v="6"/>
    <n v="8"/>
    <n v="1400"/>
    <s v="Hcp"/>
    <n v="100"/>
    <n v="150"/>
    <n v="3"/>
    <s v="Coeur Volante"/>
    <s v="OPM"/>
    <n v="5.5"/>
    <s v="Team Hayes"/>
    <s v="Jackson Radley (a2)"/>
    <n v="2"/>
    <n v="4"/>
    <n v="60.5"/>
    <n v="58.5"/>
    <m/>
    <n v="1"/>
    <n v="2"/>
    <x v="2"/>
    <n v="4.5"/>
    <n v="40"/>
    <n v="11"/>
    <m/>
    <s v="WON"/>
    <n v="4.8"/>
    <n v="1.7"/>
    <n v="100"/>
    <n v="480"/>
    <n v="380"/>
    <x v="0"/>
    <s v="G&gt;=6-Dist&lt;1700"/>
    <s v="C"/>
    <x v="6"/>
    <x v="5"/>
    <x v="0"/>
    <n v="960"/>
    <n v="760"/>
    <m/>
    <x v="0"/>
  </r>
  <r>
    <x v="321"/>
    <s v="Randwick"/>
    <d v="1899-12-30T16:35:00"/>
    <x v="6"/>
    <n v="9"/>
    <n v="10"/>
    <n v="1400"/>
    <s v="Mares"/>
    <n v="78"/>
    <n v="160"/>
    <n v="3"/>
    <s v="Aye Aye Captain"/>
    <s v="MOP"/>
    <n v="4.5"/>
    <s v="Les Bridge"/>
    <s v="Kerrin McEvoy"/>
    <m/>
    <n v="1"/>
    <n v="58"/>
    <n v="58"/>
    <m/>
    <n v="1"/>
    <n v="2"/>
    <x v="1"/>
    <n v="4.9000000000000004"/>
    <n v="20"/>
    <m/>
    <m/>
    <m/>
    <n v="4.4000000000000004"/>
    <m/>
    <n v="100"/>
    <s v=""/>
    <n v="-100"/>
    <x v="1"/>
    <s v="G&gt;=6-Dist&lt;1700"/>
    <s v="C"/>
    <x v="6"/>
    <x v="5"/>
    <x v="2"/>
    <s v=""/>
    <n v="-100"/>
    <m/>
    <x v="3"/>
  </r>
  <r>
    <x v="322"/>
    <s v="ROSEHILL"/>
    <d v="1899-12-30T14:45:00"/>
    <x v="6"/>
    <n v="4"/>
    <n v="7"/>
    <n v="1100"/>
    <s v="Hcp"/>
    <m/>
    <n v="160"/>
    <n v="4"/>
    <s v="Roselyn'S Star"/>
    <s v="OP"/>
    <n v="2.25"/>
    <s v="O'Shea &amp; Charlton"/>
    <s v="Zac Lloyd"/>
    <m/>
    <n v="5"/>
    <n v="56.5"/>
    <n v="56.5"/>
    <m/>
    <n v="1"/>
    <n v="1"/>
    <x v="1"/>
    <n v="1.8"/>
    <n v="20"/>
    <m/>
    <m/>
    <s v="WON"/>
    <n v="2.1"/>
    <n v="1.4"/>
    <n v="100"/>
    <n v="210"/>
    <n v="110"/>
    <x v="1"/>
    <s v="G&gt;=6-Dist&lt;1700"/>
    <s v="C"/>
    <x v="6"/>
    <x v="5"/>
    <x v="1"/>
    <n v="315"/>
    <n v="165"/>
    <m/>
    <x v="2"/>
  </r>
  <r>
    <x v="322"/>
    <s v="ROSEHILL"/>
    <d v="1899-12-30T16:05:00"/>
    <x v="6"/>
    <n v="4"/>
    <n v="9"/>
    <n v="1500"/>
    <s v="Hcp"/>
    <m/>
    <n v="200"/>
    <n v="8"/>
    <s v="Midnight Dynamite"/>
    <s v="OP"/>
    <n v="3"/>
    <s v="Bjorn Baker"/>
    <s v="Tommy Berry"/>
    <m/>
    <n v="4"/>
    <n v="57"/>
    <n v="57"/>
    <m/>
    <n v="1"/>
    <n v="1"/>
    <x v="1"/>
    <n v="3.3"/>
    <n v="20"/>
    <m/>
    <m/>
    <s v="WON"/>
    <n v="3.2"/>
    <n v="1.5"/>
    <n v="100"/>
    <n v="320"/>
    <n v="220"/>
    <x v="1"/>
    <s v="G&gt;=6-Dist&lt;1700"/>
    <s v="C"/>
    <x v="6"/>
    <x v="5"/>
    <x v="1"/>
    <n v="480"/>
    <n v="330"/>
    <m/>
    <x v="1"/>
  </r>
  <r>
    <x v="322"/>
    <s v="ROSEHILL"/>
    <d v="1899-12-30T16:40:00"/>
    <x v="6"/>
    <n v="4"/>
    <n v="10"/>
    <n v="1200"/>
    <s v="Hcp"/>
    <n v="78"/>
    <n v="160"/>
    <n v="12"/>
    <s v="Columbia Blue"/>
    <s v="M"/>
    <n v="2.6"/>
    <s v="Joseph Pride"/>
    <s v="Nash Rawiller"/>
    <m/>
    <n v="9"/>
    <n v="57"/>
    <n v="57"/>
    <m/>
    <n v="2"/>
    <n v="4"/>
    <x v="1"/>
    <n v="3.1"/>
    <n v="20"/>
    <m/>
    <m/>
    <s v="WON"/>
    <n v="2.4"/>
    <n v="1.3"/>
    <n v="100"/>
    <n v="240"/>
    <n v="140"/>
    <x v="1"/>
    <s v="G&gt;=6-Dist&lt;1700"/>
    <s v="C"/>
    <x v="6"/>
    <x v="5"/>
    <x v="1"/>
    <n v="360"/>
    <n v="210"/>
    <m/>
    <x v="2"/>
  </r>
  <r>
    <x v="322"/>
    <s v="Flem"/>
    <d v="1899-12-30T16:52:00"/>
    <x v="4"/>
    <n v="3"/>
    <n v="9"/>
    <n v="1000"/>
    <s v="Hcp"/>
    <n v="78"/>
    <n v="130"/>
    <n v="11"/>
    <s v="Street Artist"/>
    <s v="OP"/>
    <n v="3.8"/>
    <s v="Clayton Douglas"/>
    <s v="Jamie Mott"/>
    <m/>
    <n v="10"/>
    <n v="56"/>
    <n v="56"/>
    <m/>
    <n v="1"/>
    <n v="3"/>
    <x v="1"/>
    <n v="3.6"/>
    <n v="45"/>
    <n v="12"/>
    <m/>
    <m/>
    <n v="3.1"/>
    <m/>
    <n v="100"/>
    <s v=""/>
    <n v="-100"/>
    <x v="0"/>
    <s v="G&gt;=6-Dist&lt;1700"/>
    <s v="C"/>
    <x v="6"/>
    <x v="5"/>
    <x v="1"/>
    <s v=""/>
    <n v="-150"/>
    <n v="2"/>
    <x v="1"/>
  </r>
  <r>
    <x v="322"/>
    <s v="Flem"/>
    <d v="1899-12-30T16:52:00"/>
    <x v="4"/>
    <n v="3"/>
    <n v="9"/>
    <n v="1000"/>
    <s v="Hcp"/>
    <n v="78"/>
    <n v="130"/>
    <n v="13"/>
    <s v="Next Step Iowa"/>
    <s v="OP"/>
    <n v="3.2"/>
    <s v="Matt Laurie"/>
    <s v="Craig Williams"/>
    <m/>
    <n v="11"/>
    <n v="54.5"/>
    <n v="54.5"/>
    <m/>
    <n v="2"/>
    <n v="1"/>
    <x v="2"/>
    <n v="4.7"/>
    <n v="40"/>
    <n v="12"/>
    <m/>
    <s v="3rd"/>
    <n v="4.2"/>
    <n v="1.9"/>
    <n v="100"/>
    <s v=""/>
    <n v="-100"/>
    <x v="0"/>
    <s v="G&gt;=6-Dist&lt;1700"/>
    <s v="C"/>
    <x v="6"/>
    <x v="5"/>
    <x v="2"/>
    <s v=""/>
    <n v="-100"/>
    <n v="2"/>
    <x v="2"/>
  </r>
  <r>
    <x v="323"/>
    <s v="ROSEHILL"/>
    <d v="1899-12-30T11:25:00"/>
    <x v="2"/>
    <n v="7"/>
    <n v="1"/>
    <n v="1400"/>
    <s v="Hcp"/>
    <n v="72"/>
    <n v="120"/>
    <n v="9"/>
    <s v="Attractiveness"/>
    <s v="OP"/>
    <n v="3.7"/>
    <s v="R &amp; W Freedman"/>
    <s v="Chad Schofield"/>
    <m/>
    <n v="1"/>
    <n v="55"/>
    <n v="55"/>
    <m/>
    <n v="2"/>
    <n v="2"/>
    <x v="1"/>
    <n v="3.8"/>
    <n v="20"/>
    <m/>
    <m/>
    <s v="WON"/>
    <n v="3.6"/>
    <n v="1.4"/>
    <n v="100"/>
    <n v="360"/>
    <n v="260"/>
    <x v="1"/>
    <s v="G&lt;6-Dist&lt;1700"/>
    <s v="A"/>
    <x v="7"/>
    <x v="6"/>
    <x v="1"/>
    <n v="540"/>
    <n v="390"/>
    <m/>
    <x v="1"/>
  </r>
  <r>
    <x v="323"/>
    <s v="Flem"/>
    <d v="1899-12-30T12:15:00"/>
    <x v="2"/>
    <n v="10"/>
    <n v="1"/>
    <n v="2520"/>
    <s v="Hcp"/>
    <n v="84"/>
    <n v="130"/>
    <n v="6"/>
    <s v="Our Chief"/>
    <s v="LOP"/>
    <n v="2.8"/>
    <s v="Danny O'Brien"/>
    <s v="Lachlan Neindorf"/>
    <m/>
    <n v="2"/>
    <n v="55.5"/>
    <n v="55.5"/>
    <m/>
    <n v="1"/>
    <n v="1"/>
    <x v="1"/>
    <n v="3.8"/>
    <n v="45"/>
    <n v="7"/>
    <m/>
    <s v="Ntd"/>
    <n v="2.7"/>
    <m/>
    <n v="100"/>
    <s v=""/>
    <n v="-100"/>
    <x v="0"/>
    <s v="G&lt;6-Dist&gt;=1700"/>
    <s v="B"/>
    <x v="7"/>
    <x v="6"/>
    <x v="1"/>
    <s v=""/>
    <n v="-150"/>
    <m/>
    <x v="1"/>
  </r>
  <r>
    <x v="323"/>
    <s v="Flem"/>
    <d v="1899-12-30T13:25:00"/>
    <x v="2"/>
    <n v="10"/>
    <n v="3"/>
    <n v="2000"/>
    <s v="Hcp"/>
    <n v="100"/>
    <n v="150"/>
    <n v="1"/>
    <s v="Smokin' Romans"/>
    <s v="LOP"/>
    <n v="3.8"/>
    <s v="Ciaron Maher"/>
    <s v="Jabez Johnstone (a2)"/>
    <n v="2"/>
    <n v="3"/>
    <n v="60.5"/>
    <n v="58.5"/>
    <m/>
    <n v="1"/>
    <n v="2"/>
    <x v="1"/>
    <n v="2.8"/>
    <n v="50"/>
    <n v="8"/>
    <m/>
    <m/>
    <n v="3.2"/>
    <m/>
    <n v="100"/>
    <s v=""/>
    <n v="-100"/>
    <x v="0"/>
    <s v="G&lt;6-Dist&gt;=1700"/>
    <s v="B"/>
    <x v="7"/>
    <x v="6"/>
    <x v="1"/>
    <s v=""/>
    <n v="-150"/>
    <m/>
    <x v="1"/>
  </r>
  <r>
    <x v="323"/>
    <s v="ROSEHILL"/>
    <d v="1899-12-30T14:20:00"/>
    <x v="2"/>
    <n v="7"/>
    <n v="6"/>
    <n v="1400"/>
    <s v="Mares"/>
    <n v="78"/>
    <n v="160"/>
    <n v="5"/>
    <s v="Aye Aye Captain"/>
    <s v="OP"/>
    <n v="4.2"/>
    <s v="Les Bridge"/>
    <s v="Kerrin McEvoy"/>
    <m/>
    <n v="2"/>
    <n v="57.5"/>
    <n v="57.5"/>
    <m/>
    <n v="3"/>
    <m/>
    <x v="1"/>
    <n v="3.5"/>
    <n v="20"/>
    <m/>
    <m/>
    <s v="WON"/>
    <n v="3.9"/>
    <n v="1.8"/>
    <n v="100"/>
    <n v="390"/>
    <n v="290"/>
    <x v="1"/>
    <s v="G&lt;6-Dist&lt;1700"/>
    <s v="A"/>
    <x v="7"/>
    <x v="6"/>
    <x v="1"/>
    <n v="585"/>
    <n v="435"/>
    <m/>
    <x v="1"/>
  </r>
  <r>
    <x v="323"/>
    <s v="Flem"/>
    <d v="1899-12-30T15:10:00"/>
    <x v="2"/>
    <n v="10"/>
    <n v="6"/>
    <n v="1620"/>
    <s v="Hcp"/>
    <n v="84"/>
    <n v="130"/>
    <n v="9"/>
    <s v="Kaleo"/>
    <s v="BM"/>
    <n v="6"/>
    <s v="Ciaron Maher"/>
    <s v="Jabez Johnstone (a2)"/>
    <n v="2"/>
    <n v="4"/>
    <n v="57"/>
    <n v="55"/>
    <m/>
    <n v="2"/>
    <n v="1"/>
    <x v="1"/>
    <n v="4.5999999999999996"/>
    <n v="40"/>
    <n v="14"/>
    <m/>
    <s v="3rd"/>
    <n v="5.5"/>
    <n v="1.8"/>
    <n v="100"/>
    <s v=""/>
    <n v="-100"/>
    <x v="0"/>
    <s v="G&lt;6-Dist&lt;1700"/>
    <s v="A"/>
    <x v="7"/>
    <x v="6"/>
    <x v="1"/>
    <s v=""/>
    <n v="-150"/>
    <m/>
    <x v="1"/>
  </r>
  <r>
    <x v="323"/>
    <s v="ROSEHILL"/>
    <d v="1899-12-30T15:35:00"/>
    <x v="2"/>
    <n v="7"/>
    <n v="8"/>
    <n v="1500"/>
    <s v="Hcp"/>
    <n v="100"/>
    <n v="160"/>
    <n v="11"/>
    <s v="Emirate"/>
    <s v="M"/>
    <n v="7.2"/>
    <s v="Chris Waller"/>
    <s v="Reece Jones"/>
    <m/>
    <n v="7"/>
    <n v="52"/>
    <n v="52"/>
    <m/>
    <n v="2"/>
    <n v="4"/>
    <x v="1"/>
    <n v="3.1"/>
    <n v="20"/>
    <m/>
    <m/>
    <m/>
    <n v="8"/>
    <m/>
    <n v="100"/>
    <s v=""/>
    <n v="-100"/>
    <x v="1"/>
    <s v="G&lt;6-Dist&lt;1700"/>
    <s v="A"/>
    <x v="7"/>
    <x v="6"/>
    <x v="2"/>
    <s v=""/>
    <n v="-100"/>
    <m/>
    <x v="5"/>
  </r>
  <r>
    <x v="323"/>
    <s v="ROSEHILL"/>
    <d v="1899-12-30T16:10:00"/>
    <x v="2"/>
    <n v="7"/>
    <n v="9"/>
    <n v="1300"/>
    <s v="Hcp"/>
    <n v="94"/>
    <n v="160"/>
    <n v="12"/>
    <s v="Althoff"/>
    <s v="M"/>
    <n v="9"/>
    <s v="Chris Waller"/>
    <s v="Siena Grima (a2)"/>
    <n v="2"/>
    <n v="7"/>
    <n v="54.5"/>
    <n v="52.5"/>
    <m/>
    <m/>
    <m/>
    <x v="1"/>
    <n v="2.9"/>
    <n v="20"/>
    <m/>
    <m/>
    <s v="2nd"/>
    <n v="10"/>
    <n v="2.9"/>
    <n v="100"/>
    <s v=""/>
    <n v="-100"/>
    <x v="1"/>
    <s v="G&lt;6-Dist&lt;1700"/>
    <s v="A"/>
    <x v="7"/>
    <x v="6"/>
    <x v="2"/>
    <s v=""/>
    <n v="-100"/>
    <m/>
    <x v="5"/>
  </r>
  <r>
    <x v="324"/>
    <s v="CauH"/>
    <d v="1899-12-30T13:30:00"/>
    <x v="4"/>
    <n v="3"/>
    <n v="3"/>
    <n v="1000"/>
    <s v="Hcp"/>
    <n v="100"/>
    <n v="150"/>
    <n v="5"/>
    <s v="BAZABALL REWARDED"/>
    <s v="OPL"/>
    <n v="4.4000000000000004"/>
    <s v="Kelvin Southey"/>
    <s v="Teo Nugent"/>
    <m/>
    <n v="5"/>
    <n v="53"/>
    <n v="53"/>
    <m/>
    <n v="1"/>
    <n v="1"/>
    <x v="2"/>
    <n v="4.4000000000000004"/>
    <n v="40"/>
    <n v="6"/>
    <m/>
    <s v="Ntd"/>
    <n v="4.2"/>
    <m/>
    <n v="100"/>
    <s v=""/>
    <n v="-100"/>
    <x v="0"/>
    <s v="G&gt;=6-Dist&lt;1700"/>
    <s v="C"/>
    <x v="7"/>
    <x v="6"/>
    <x v="2"/>
    <s v=""/>
    <n v="-100"/>
    <m/>
    <x v="2"/>
  </r>
  <r>
    <x v="324"/>
    <s v="Randwick"/>
    <d v="1899-12-30T15:00:00"/>
    <x v="3"/>
    <n v="4"/>
    <n v="7"/>
    <n v="1800"/>
    <s v="Hcp"/>
    <m/>
    <n v="160"/>
    <n v="5"/>
    <s v="TAZIMA"/>
    <s v="M"/>
    <n v="2.1"/>
    <s v="Chris Waller"/>
    <s v="James McDonald"/>
    <m/>
    <n v="1"/>
    <n v="56.5"/>
    <n v="56.5"/>
    <m/>
    <n v="1"/>
    <n v="4"/>
    <x v="2"/>
    <n v="3.2"/>
    <n v="20"/>
    <m/>
    <m/>
    <s v="3rd"/>
    <n v="2.15"/>
    <n v="1.1000000000000001"/>
    <n v="100"/>
    <s v=""/>
    <n v="-100"/>
    <x v="1"/>
    <s v="G&lt;6-Dist&gt;=1700"/>
    <s v="B"/>
    <x v="7"/>
    <x v="6"/>
    <x v="2"/>
    <s v=""/>
    <n v="-100"/>
    <m/>
    <x v="3"/>
  </r>
  <r>
    <x v="324"/>
    <s v="Randwick"/>
    <d v="1899-12-30T15:40:00"/>
    <x v="3"/>
    <n v="4"/>
    <n v="8"/>
    <n v="1200"/>
    <s v="Hcp"/>
    <s v="SW"/>
    <n v="300"/>
    <n v="1"/>
    <s v="ANGEL CAPITAL"/>
    <s v="M"/>
    <n v="2.7"/>
    <s v="Chris Waller"/>
    <s v="James McDonald"/>
    <m/>
    <n v="2"/>
    <n v="57.5"/>
    <n v="57.5"/>
    <m/>
    <n v="1"/>
    <n v="1"/>
    <x v="2"/>
    <n v="3.7"/>
    <n v="20"/>
    <m/>
    <m/>
    <s v="Ntd"/>
    <n v="2.6"/>
    <m/>
    <n v="100"/>
    <s v=""/>
    <n v="-100"/>
    <x v="1"/>
    <s v="G&lt;6-Dist&lt;1700"/>
    <s v="A"/>
    <x v="7"/>
    <x v="6"/>
    <x v="5"/>
    <s v=""/>
    <n v="-170"/>
    <m/>
    <x v="5"/>
  </r>
  <r>
    <x v="324"/>
    <s v="Randwick"/>
    <d v="1899-12-30T16:15:00"/>
    <x v="3"/>
    <n v="4"/>
    <n v="9"/>
    <n v="1200"/>
    <s v="Mares"/>
    <n v="78"/>
    <n v="160"/>
    <n v="11"/>
    <s v="ROSE AYE"/>
    <s v="M"/>
    <n v="4.5999999999999996"/>
    <s v="Matthew Dale"/>
    <s v="Tommy Berry"/>
    <m/>
    <n v="10"/>
    <n v="55.5"/>
    <n v="55.5"/>
    <m/>
    <n v="1"/>
    <n v="3"/>
    <x v="2"/>
    <n v="4.0999999999999996"/>
    <n v="20"/>
    <m/>
    <m/>
    <m/>
    <n v="4.8"/>
    <m/>
    <n v="100"/>
    <s v=""/>
    <n v="-100"/>
    <x v="1"/>
    <s v="G&lt;6-Dist&lt;1700"/>
    <s v="A"/>
    <x v="7"/>
    <x v="6"/>
    <x v="2"/>
    <s v=""/>
    <n v="-100"/>
    <m/>
    <x v="4"/>
  </r>
  <r>
    <x v="324"/>
    <s v="Randwick"/>
    <d v="1899-12-30T16:55:00"/>
    <x v="3"/>
    <n v="4"/>
    <n v="10"/>
    <n v="1200"/>
    <s v="Hcp"/>
    <n v="78"/>
    <n v="160"/>
    <n v="3"/>
    <s v="COLUMBIA BLUE"/>
    <s v="M"/>
    <n v="4.2"/>
    <s v="Joseph Pride"/>
    <s v="Adam Hyeronimus"/>
    <m/>
    <n v="6"/>
    <n v="60"/>
    <n v="60"/>
    <m/>
    <n v="1"/>
    <n v="4"/>
    <x v="2"/>
    <n v="5.9"/>
    <n v="20"/>
    <m/>
    <m/>
    <s v="3rd"/>
    <n v="3.9"/>
    <n v="1.7"/>
    <n v="100"/>
    <s v=""/>
    <n v="-100"/>
    <x v="1"/>
    <s v="G&lt;6-Dist&lt;1700"/>
    <s v="A"/>
    <x v="7"/>
    <x v="6"/>
    <x v="2"/>
    <s v=""/>
    <n v="-100"/>
    <m/>
    <x v="4"/>
  </r>
  <r>
    <x v="325"/>
    <s v="Cau"/>
    <d v="1899-12-30T13:35:00"/>
    <x v="1"/>
    <n v="0"/>
    <n v="3"/>
    <n v="1400"/>
    <s v="Mares"/>
    <n v="78"/>
    <n v="130"/>
    <n v="14"/>
    <s v="MISSAPPREHEND"/>
    <s v="OP"/>
    <n v="4"/>
    <s v="Ciaron Maher"/>
    <s v="Jabez Johnstone (a2)"/>
    <n v="2"/>
    <n v="6"/>
    <n v="53.5"/>
    <n v="51.5"/>
    <m/>
    <n v="2"/>
    <n v="5"/>
    <x v="1"/>
    <n v="4.5999999999999996"/>
    <n v="45"/>
    <n v="12"/>
    <m/>
    <m/>
    <n v="4"/>
    <m/>
    <n v="100"/>
    <s v=""/>
    <n v="-100"/>
    <x v="0"/>
    <s v="G&gt;=6-Dist&lt;1700"/>
    <s v="C"/>
    <x v="7"/>
    <x v="6"/>
    <x v="1"/>
    <s v=""/>
    <n v="-150"/>
    <n v="2"/>
    <x v="1"/>
  </r>
  <r>
    <x v="325"/>
    <s v="Cau"/>
    <d v="1899-12-30T13:35:00"/>
    <x v="1"/>
    <n v="0"/>
    <n v="3"/>
    <n v="1400"/>
    <s v="Mares"/>
    <n v="78"/>
    <n v="130"/>
    <n v="1"/>
    <s v="SILENT SHARES"/>
    <s v="M"/>
    <n v="6.5"/>
    <s v="Gavin Bedggood"/>
    <s v="Emily Pozman (a3)"/>
    <n v="3"/>
    <n v="7"/>
    <n v="61.5"/>
    <n v="58.5"/>
    <m/>
    <n v="1"/>
    <n v="4"/>
    <x v="2"/>
    <n v="5.2"/>
    <n v="35"/>
    <n v="12"/>
    <m/>
    <m/>
    <n v="5.5"/>
    <m/>
    <n v="100"/>
    <s v=""/>
    <n v="-100"/>
    <x v="0"/>
    <s v="G&gt;=6-Dist&lt;1700"/>
    <s v="C"/>
    <x v="7"/>
    <x v="6"/>
    <x v="2"/>
    <s v=""/>
    <n v="-100"/>
    <n v="2"/>
    <x v="6"/>
  </r>
  <r>
    <x v="325"/>
    <s v="Cau"/>
    <d v="1899-12-30T14:10:00"/>
    <x v="1"/>
    <n v="0"/>
    <n v="4"/>
    <n v="1400"/>
    <s v="Hcp"/>
    <n v="90"/>
    <n v="150"/>
    <n v="6"/>
    <s v="ELOUYOU"/>
    <s v="LOP"/>
    <n v="5.5"/>
    <s v="Scott Cameron"/>
    <s v="Damian Lane"/>
    <m/>
    <n v="5"/>
    <n v="57.5"/>
    <n v="57.5"/>
    <m/>
    <n v="3"/>
    <n v="4"/>
    <x v="1"/>
    <n v="4.5999999999999996"/>
    <n v="40"/>
    <n v="10"/>
    <m/>
    <m/>
    <n v="6"/>
    <m/>
    <n v="100"/>
    <s v=""/>
    <n v="-100"/>
    <x v="0"/>
    <s v="G&gt;=6-Dist&lt;1700"/>
    <s v="C"/>
    <x v="7"/>
    <x v="6"/>
    <x v="1"/>
    <s v=""/>
    <n v="-150"/>
    <n v="2"/>
    <x v="1"/>
  </r>
  <r>
    <x v="325"/>
    <s v="Cau"/>
    <d v="1899-12-30T14:10:00"/>
    <x v="1"/>
    <n v="0"/>
    <n v="4"/>
    <n v="1400"/>
    <s v="Hcp"/>
    <n v="90"/>
    <n v="150"/>
    <n v="2"/>
    <s v="DUCHESS ZOU"/>
    <s v="OP"/>
    <n v="3.7"/>
    <s v="Ciaron Maher"/>
    <s v="Jabez Johnstone (a2)"/>
    <n v="2"/>
    <n v="6"/>
    <n v="60"/>
    <n v="58"/>
    <m/>
    <n v="1"/>
    <n v="1"/>
    <x v="0"/>
    <n v="5.7"/>
    <n v="30"/>
    <n v="10"/>
    <m/>
    <m/>
    <n v="4.2"/>
    <m/>
    <n v="100"/>
    <s v=""/>
    <n v="-100"/>
    <x v="0"/>
    <s v="G&gt;=6-Dist&lt;1700"/>
    <s v="C"/>
    <x v="7"/>
    <x v="6"/>
    <x v="2"/>
    <s v=""/>
    <n v="-100"/>
    <n v="2"/>
    <x v="2"/>
  </r>
  <r>
    <x v="325"/>
    <s v="Cau"/>
    <d v="1899-12-30T16:00:00"/>
    <x v="1"/>
    <n v="0"/>
    <n v="7"/>
    <n v="1400"/>
    <s v="Wfa"/>
    <s v="WFA"/>
    <n v="300"/>
    <n v="7"/>
    <s v="COSMIC CRUSADER "/>
    <s v="OPM"/>
    <n v="2.5"/>
    <s v="Andrea Leek"/>
    <s v="William Pike"/>
    <m/>
    <n v="8"/>
    <n v="59"/>
    <n v="59"/>
    <m/>
    <n v="1"/>
    <n v="3"/>
    <x v="1"/>
    <n v="4.4000000000000004"/>
    <n v="40"/>
    <n v="11"/>
    <m/>
    <s v="WON"/>
    <n v="2.5"/>
    <n v="1.3"/>
    <n v="100"/>
    <n v="250"/>
    <n v="150"/>
    <x v="0"/>
    <s v="G&gt;=6-Dist&lt;1700"/>
    <s v="C"/>
    <x v="7"/>
    <x v="6"/>
    <x v="4"/>
    <n v="350"/>
    <n v="210"/>
    <n v="2"/>
    <x v="4"/>
  </r>
  <r>
    <x v="325"/>
    <s v="Cau"/>
    <d v="1899-12-30T16:00:00"/>
    <x v="1"/>
    <n v="0"/>
    <n v="7"/>
    <n v="1400"/>
    <s v="Wfa"/>
    <s v="WFA"/>
    <n v="300"/>
    <n v="1"/>
    <s v="PRIVATE EYE"/>
    <s v="OPL"/>
    <n v="4.2"/>
    <s v="Joseph Pride"/>
    <s v="Nash Rawiller"/>
    <m/>
    <n v="11"/>
    <n v="59"/>
    <n v="59"/>
    <m/>
    <n v="2"/>
    <n v="1"/>
    <x v="2"/>
    <n v="4.8"/>
    <n v="35"/>
    <n v="11"/>
    <m/>
    <s v="2nd"/>
    <n v="3.7"/>
    <n v="1.3"/>
    <n v="100"/>
    <s v=""/>
    <n v="-100"/>
    <x v="0"/>
    <s v="G&gt;=6-Dist&lt;1700"/>
    <s v="C"/>
    <x v="7"/>
    <x v="6"/>
    <x v="2"/>
    <s v=""/>
    <n v="-100"/>
    <n v="2"/>
    <x v="2"/>
  </r>
  <r>
    <x v="325"/>
    <s v="Cau"/>
    <d v="1899-12-30T16:35:00"/>
    <x v="1"/>
    <n v="0"/>
    <n v="8"/>
    <n v="1200"/>
    <s v="Hcp"/>
    <s v="No"/>
    <n v="175"/>
    <n v="7"/>
    <s v="RECOMMENDATION"/>
    <s v="OP"/>
    <n v="5"/>
    <s v="Ciaron Maher"/>
    <s v="Blake Shinn"/>
    <m/>
    <n v="10"/>
    <n v="55.5"/>
    <n v="55.5"/>
    <m/>
    <n v="4"/>
    <n v="4"/>
    <x v="2"/>
    <n v="5.5"/>
    <n v="30"/>
    <n v="11"/>
    <m/>
    <s v="3rd"/>
    <n v="6.5"/>
    <n v="2.4"/>
    <n v="100"/>
    <s v=""/>
    <n v="-100"/>
    <x v="0"/>
    <s v="G&gt;=6-Dist&lt;1700"/>
    <s v="C"/>
    <x v="7"/>
    <x v="6"/>
    <x v="2"/>
    <s v=""/>
    <n v="-100"/>
    <m/>
    <x v="6"/>
  </r>
  <r>
    <x v="325"/>
    <s v="ROSEHILL"/>
    <d v="1899-12-30T16:55:00"/>
    <x v="3"/>
    <n v="0"/>
    <n v="10"/>
    <n v="1400"/>
    <s v="Hcp"/>
    <n v="78"/>
    <n v="160"/>
    <n v="10"/>
    <s v="TARZING"/>
    <s v="M"/>
    <n v="2.6"/>
    <s v="Chris Waller"/>
    <s v="James McDonald"/>
    <m/>
    <n v="6"/>
    <n v="58"/>
    <n v="58"/>
    <m/>
    <n v="2"/>
    <n v="2"/>
    <x v="1"/>
    <n v="2.2000000000000002"/>
    <n v="30"/>
    <m/>
    <m/>
    <s v="2nd"/>
    <n v="3.5"/>
    <n v="1.4"/>
    <n v="100"/>
    <s v=""/>
    <n v="-100"/>
    <x v="1"/>
    <s v="G&lt;6-Dist&lt;1700"/>
    <s v="A"/>
    <x v="7"/>
    <x v="6"/>
    <x v="1"/>
    <s v=""/>
    <n v="-150"/>
    <m/>
    <x v="8"/>
  </r>
  <r>
    <x v="326"/>
    <s v="Randwick"/>
    <d v="1899-12-30T11:40:00"/>
    <x v="3"/>
    <n v="0"/>
    <n v="1"/>
    <n v="1200"/>
    <s v="Hcp"/>
    <n v="72"/>
    <n v="120"/>
    <n v="16"/>
    <s v="ISAWYOU"/>
    <s v="M"/>
    <n v="6.7"/>
    <s v="David Pfieffer"/>
    <s v="Alysha Collett"/>
    <m/>
    <n v="2"/>
    <n v="55"/>
    <n v="55"/>
    <n v="26.973565905412695"/>
    <n v="1"/>
    <n v="1"/>
    <x v="1"/>
    <n v="4.7"/>
    <n v="20"/>
    <m/>
    <m/>
    <s v="2nd"/>
    <n v="4.2"/>
    <n v="1.8"/>
    <n v="100"/>
    <s v=""/>
    <n v="-100"/>
    <x v="1"/>
    <s v="G&lt;6-Dist&lt;1700"/>
    <s v="A"/>
    <x v="7"/>
    <x v="6"/>
    <x v="2"/>
    <s v=""/>
    <n v="-100"/>
    <m/>
    <x v="4"/>
  </r>
  <r>
    <x v="326"/>
    <s v="San-H"/>
    <d v="1899-12-30T14:15:00"/>
    <x v="5"/>
    <n v="5"/>
    <n v="4"/>
    <n v="1500"/>
    <s v="Hcp"/>
    <s v="No"/>
    <n v="150"/>
    <n v="5"/>
    <s v="FIRST CHORUS "/>
    <s v="OPM"/>
    <n v="2.2000000000000002"/>
    <s v="Lindsey Smith"/>
    <s v="Emily Pozman (a3)"/>
    <n v="3"/>
    <n v="5"/>
    <n v="56"/>
    <n v="53"/>
    <m/>
    <n v="1"/>
    <n v="1"/>
    <x v="1"/>
    <n v="2.7"/>
    <n v="50"/>
    <n v="6"/>
    <m/>
    <s v="Ntd"/>
    <n v="2.25"/>
    <m/>
    <n v="100"/>
    <s v=""/>
    <n v="-100"/>
    <x v="0"/>
    <s v="G&gt;=6-Dist&lt;1700"/>
    <s v="C"/>
    <x v="7"/>
    <x v="6"/>
    <x v="0"/>
    <s v=""/>
    <n v="-200"/>
    <m/>
    <x v="5"/>
  </r>
  <r>
    <x v="326"/>
    <s v="Randwick"/>
    <d v="1899-12-30T14:35:00"/>
    <x v="3"/>
    <n v="0"/>
    <n v="6"/>
    <n v="1100"/>
    <s v="Mares"/>
    <m/>
    <n v="250"/>
    <n v="2"/>
    <s v="APOCALYPTIC"/>
    <s v="M"/>
    <n v="2.2999999999999998"/>
    <s v="Michael Freedman"/>
    <s v="Tommy Berry"/>
    <m/>
    <n v="5"/>
    <n v="58.5"/>
    <n v="58.5"/>
    <n v="63.086104006820122"/>
    <n v="4"/>
    <n v="2"/>
    <x v="2"/>
    <n v="5.3"/>
    <n v="20"/>
    <m/>
    <m/>
    <s v="3rd"/>
    <n v="2.5"/>
    <n v="1.2"/>
    <n v="100"/>
    <s v=""/>
    <n v="-100"/>
    <x v="1"/>
    <s v="G&lt;6-Dist&lt;1700"/>
    <s v="A"/>
    <x v="7"/>
    <x v="6"/>
    <x v="3"/>
    <s v=""/>
    <n v="-120"/>
    <m/>
    <x v="4"/>
  </r>
  <r>
    <x v="326"/>
    <s v="San-H"/>
    <d v="1899-12-30T15:30:00"/>
    <x v="5"/>
    <n v="5"/>
    <n v="6"/>
    <n v="1000"/>
    <s v="Mares"/>
    <n v="74"/>
    <n v="130"/>
    <n v="11"/>
    <s v="SET ME LOOSE"/>
    <s v="OPL"/>
    <n v="4"/>
    <s v="Lindsey Smith"/>
    <s v="Fred Kersley"/>
    <m/>
    <n v="11"/>
    <n v="56.5"/>
    <n v="56.5"/>
    <m/>
    <m/>
    <m/>
    <x v="1"/>
    <m/>
    <m/>
    <n v="11"/>
    <m/>
    <s v="3rd"/>
    <n v="4"/>
    <n v="1.9"/>
    <n v="100"/>
    <s v=""/>
    <n v="-100"/>
    <x v="0"/>
    <s v="G&gt;=6-Dist&lt;1700"/>
    <s v="C"/>
    <x v="7"/>
    <x v="6"/>
    <x v="1"/>
    <s v=""/>
    <n v="-150"/>
    <m/>
    <x v="1"/>
  </r>
  <r>
    <x v="326"/>
    <s v="Randwick"/>
    <d v="1899-12-30T15:50:00"/>
    <x v="3"/>
    <n v="0"/>
    <n v="8"/>
    <n v="1200"/>
    <s v="Hcp"/>
    <m/>
    <n v="250"/>
    <n v="9"/>
    <s v="SOOTHSAYER"/>
    <s v="MOP"/>
    <n v="4.3"/>
    <s v="Michael Freedman"/>
    <s v="Rachel King"/>
    <m/>
    <n v="1"/>
    <n v="56"/>
    <n v="56"/>
    <n v="52.667578659370733"/>
    <n v="3"/>
    <n v="3"/>
    <x v="1"/>
    <n v="4.5"/>
    <n v="20"/>
    <m/>
    <m/>
    <s v="2nd"/>
    <n v="4"/>
    <n v="1.1499999999999999"/>
    <n v="100"/>
    <s v=""/>
    <n v="-100"/>
    <x v="1"/>
    <s v="G&lt;6-Dist&lt;1700"/>
    <s v="A"/>
    <x v="7"/>
    <x v="6"/>
    <x v="2"/>
    <s v=""/>
    <n v="-100"/>
    <m/>
    <x v="3"/>
  </r>
  <r>
    <x v="326"/>
    <s v="Randwick"/>
    <d v="1899-12-30T17:05:00"/>
    <x v="3"/>
    <n v="0"/>
    <n v="10"/>
    <n v="1200"/>
    <s v="Hcp"/>
    <n v="78"/>
    <n v="160"/>
    <n v="1"/>
    <s v="COLUMBIA BLUE"/>
    <s v="M"/>
    <n v="5"/>
    <s v="Joseph Pride"/>
    <s v="Nash Rawiller"/>
    <m/>
    <n v="9"/>
    <n v="60.5"/>
    <n v="60.5"/>
    <n v="47.027027027027025"/>
    <n v="1"/>
    <m/>
    <x v="2"/>
    <n v="6.2"/>
    <n v="20"/>
    <m/>
    <m/>
    <m/>
    <n v="4.4000000000000004"/>
    <m/>
    <n v="100"/>
    <s v=""/>
    <n v="-100"/>
    <x v="1"/>
    <s v="G&lt;6-Dist&lt;1700"/>
    <s v="A"/>
    <x v="7"/>
    <x v="6"/>
    <x v="2"/>
    <s v=""/>
    <n v="-100"/>
    <m/>
    <x v="4"/>
  </r>
  <r>
    <x v="326"/>
    <s v="San-H"/>
    <d v="1899-12-30T17:15:00"/>
    <x v="5"/>
    <n v="5"/>
    <n v="9"/>
    <n v="1600"/>
    <s v="Hcp"/>
    <n v="84"/>
    <n v="130"/>
    <n v="9"/>
    <s v="STAY SILENT"/>
    <s v="OP"/>
    <n v="5.5"/>
    <s v="Ciaron Maher"/>
    <s v="Jabez Johnstone (a2)"/>
    <n v="2"/>
    <n v="12"/>
    <n v="57"/>
    <n v="55"/>
    <m/>
    <n v="2"/>
    <n v="4"/>
    <x v="2"/>
    <n v="5"/>
    <n v="35"/>
    <n v="12"/>
    <m/>
    <s v="WON"/>
    <n v="5.5"/>
    <n v="2"/>
    <n v="100"/>
    <n v="550"/>
    <n v="450"/>
    <x v="0"/>
    <s v="G&gt;=6-Dist&lt;1700"/>
    <s v="C"/>
    <x v="7"/>
    <x v="6"/>
    <x v="2"/>
    <n v="550"/>
    <n v="450"/>
    <n v="2"/>
    <x v="6"/>
  </r>
  <r>
    <x v="326"/>
    <s v="San-H"/>
    <d v="1899-12-30T17:15:00"/>
    <x v="5"/>
    <n v="5"/>
    <n v="9"/>
    <n v="1600"/>
    <s v="Hcp"/>
    <n v="84"/>
    <n v="130"/>
    <n v="7"/>
    <s v="MUKHTALIF "/>
    <s v="OPM"/>
    <n v="5.5"/>
    <s v="Ciaron Maher"/>
    <s v="Ben Allen"/>
    <m/>
    <n v="11"/>
    <n v="57"/>
    <n v="57"/>
    <m/>
    <n v="4"/>
    <m/>
    <x v="0"/>
    <n v="5.6"/>
    <n v="30"/>
    <n v="12"/>
    <m/>
    <m/>
    <n v="7"/>
    <m/>
    <n v="100"/>
    <s v=""/>
    <n v="-100"/>
    <x v="0"/>
    <s v="G&gt;=6-Dist&lt;1700"/>
    <s v="C"/>
    <x v="7"/>
    <x v="6"/>
    <x v="2"/>
    <s v=""/>
    <n v="-100"/>
    <n v="2"/>
    <x v="6"/>
  </r>
  <r>
    <x v="327"/>
    <s v="Cau"/>
    <d v="1899-12-30T14:55:00"/>
    <x v="1"/>
    <n v="4"/>
    <n v="6"/>
    <n v="1100"/>
    <s v="Hcp"/>
    <s v="SW"/>
    <n v="200"/>
    <n v="3"/>
    <s v="OLIVEANOTHERDAY"/>
    <s v="LOP"/>
    <n v="2.5"/>
    <s v="Tom Dabernig"/>
    <s v="Harry Coffey"/>
    <m/>
    <n v="1"/>
    <n v="58"/>
    <n v="58"/>
    <m/>
    <n v="1"/>
    <n v="2"/>
    <x v="1"/>
    <n v="4.5"/>
    <n v="40"/>
    <n v="8"/>
    <m/>
    <s v="WON"/>
    <n v="2.4"/>
    <n v="1.1000000000000001"/>
    <n v="100"/>
    <n v="240"/>
    <n v="140"/>
    <x v="0"/>
    <s v="G&gt;=6-Dist&lt;1700"/>
    <s v="C"/>
    <x v="7"/>
    <x v="6"/>
    <x v="1"/>
    <n v="360"/>
    <n v="210"/>
    <m/>
    <x v="2"/>
  </r>
  <r>
    <x v="327"/>
    <s v="ROSEHILL"/>
    <d v="1899-12-30T17:05:00"/>
    <x v="3"/>
    <n v="3"/>
    <n v="10"/>
    <n v="1200"/>
    <s v="Hcp"/>
    <n v="94"/>
    <n v="160"/>
    <n v="2"/>
    <s v="GRAND IMPACT"/>
    <s v="OP"/>
    <n v="2.1"/>
    <s v="Price &amp; Kent (Jnr)"/>
    <s v="Zac Lloyd"/>
    <m/>
    <n v="4"/>
    <n v="59.5"/>
    <n v="59.5"/>
    <n v="56.709956709956714"/>
    <n v="1"/>
    <n v="2"/>
    <x v="1"/>
    <n v="3.6"/>
    <n v="20"/>
    <m/>
    <m/>
    <s v="2nd"/>
    <n v="1.6"/>
    <n v="1.04"/>
    <n v="100"/>
    <s v=""/>
    <n v="-100"/>
    <x v="1"/>
    <s v="G&lt;6-Dist&lt;1700"/>
    <s v="A"/>
    <x v="7"/>
    <x v="6"/>
    <x v="1"/>
    <s v=""/>
    <n v="-150"/>
    <m/>
    <x v="8"/>
  </r>
  <r>
    <x v="327"/>
    <s v="Cau"/>
    <d v="1899-12-30T17:20:00"/>
    <x v="1"/>
    <n v="4"/>
    <n v="10"/>
    <n v="1400"/>
    <s v="Hcp"/>
    <n v="100"/>
    <n v="150"/>
    <n v="11"/>
    <s v="SASS APPEAL"/>
    <s v="OPL"/>
    <n v="3"/>
    <s v="Danny O'Brien"/>
    <s v="Logan Bates (a1.5)"/>
    <n v="1.5"/>
    <n v="9"/>
    <n v="56"/>
    <n v="54.5"/>
    <m/>
    <n v="2"/>
    <m/>
    <x v="1"/>
    <n v="4"/>
    <n v="45"/>
    <n v="12"/>
    <m/>
    <m/>
    <n v="2.6"/>
    <m/>
    <n v="100"/>
    <s v=""/>
    <n v="-100"/>
    <x v="0"/>
    <s v="G&gt;=6-Dist&lt;1700"/>
    <s v="C"/>
    <x v="7"/>
    <x v="6"/>
    <x v="1"/>
    <s v=""/>
    <n v="-150"/>
    <m/>
    <x v="1"/>
  </r>
  <r>
    <x v="328"/>
    <s v="Randwick"/>
    <d v="1899-12-30T11:50:00"/>
    <x v="2"/>
    <n v="3"/>
    <n v="1"/>
    <n v="1400"/>
    <s v="Hcp"/>
    <n v="72"/>
    <n v="120"/>
    <n v="3"/>
    <s v="DUSTY BAY"/>
    <s v="OP"/>
    <n v="3.1"/>
    <s v="Tracey Bartley"/>
    <s v="James McDonald"/>
    <m/>
    <n v="2"/>
    <n v="59.5"/>
    <n v="59.5"/>
    <n v="43.127629733520337"/>
    <n v="2"/>
    <n v="3"/>
    <x v="1"/>
    <n v="4.4000000000000004"/>
    <n v="20"/>
    <m/>
    <m/>
    <m/>
    <n v="3.4"/>
    <m/>
    <n v="100"/>
    <s v=""/>
    <n v="-100"/>
    <x v="1"/>
    <s v="G&lt;6-Dist&lt;1700"/>
    <s v="A"/>
    <x v="8"/>
    <x v="6"/>
    <x v="1"/>
    <s v=""/>
    <n v="-150"/>
    <m/>
    <x v="1"/>
  </r>
  <r>
    <x v="328"/>
    <s v="Randwick"/>
    <d v="1899-12-30T15:20:00"/>
    <x v="2"/>
    <n v="3"/>
    <n v="7"/>
    <n v="1400"/>
    <s v="Hcp"/>
    <s v="SW"/>
    <n v="300"/>
    <n v="5"/>
    <s v="PRIVATE EYE"/>
    <s v="OPM"/>
    <n v="4"/>
    <s v="Joseph Pride"/>
    <s v="Nash Rawiller"/>
    <m/>
    <n v="8"/>
    <n v="57"/>
    <n v="57"/>
    <n v="63.46153846153846"/>
    <n v="4"/>
    <n v="2"/>
    <x v="2"/>
    <n v="5.5"/>
    <n v="20"/>
    <m/>
    <m/>
    <m/>
    <n v="5"/>
    <m/>
    <n v="100"/>
    <s v=""/>
    <n v="-100"/>
    <x v="1"/>
    <s v="G&lt;6-Dist&lt;1700"/>
    <s v="A"/>
    <x v="8"/>
    <x v="6"/>
    <x v="1"/>
    <s v=""/>
    <n v="-150"/>
    <m/>
    <x v="2"/>
  </r>
  <r>
    <x v="328"/>
    <s v="San-H"/>
    <d v="1899-12-30T15:35:00"/>
    <x v="1"/>
    <n v="0"/>
    <n v="7"/>
    <n v="1500"/>
    <s v="Hcp"/>
    <s v="SW"/>
    <n v="200"/>
    <n v="2"/>
    <s v="EVAPORATE "/>
    <s v="LOP"/>
    <n v="2.1"/>
    <s v="Team Hayes"/>
    <s v="Blake Shinn"/>
    <m/>
    <n v="4"/>
    <n v="58.5"/>
    <n v="58.5"/>
    <m/>
    <n v="1"/>
    <n v="1"/>
    <x v="1"/>
    <n v="2.2000000000000002"/>
    <n v="50"/>
    <n v="9"/>
    <m/>
    <s v="WON"/>
    <n v="2.0499999999999998"/>
    <n v="1.2"/>
    <n v="100"/>
    <n v="204.99999999999997"/>
    <n v="104.99999999999997"/>
    <x v="0"/>
    <s v="G&gt;=6-Dist&lt;1700"/>
    <s v="C"/>
    <x v="8"/>
    <x v="6"/>
    <x v="1"/>
    <n v="307.5"/>
    <n v="157.5"/>
    <m/>
    <x v="2"/>
  </r>
  <r>
    <x v="328"/>
    <s v="San-H"/>
    <d v="1899-12-30T16:15:00"/>
    <x v="1"/>
    <n v="0"/>
    <n v="8"/>
    <n v="1000"/>
    <s v="Wfa"/>
    <s v="WFA"/>
    <n v="750"/>
    <n v="13"/>
    <s v="NATURAL FLING"/>
    <s v="OPL"/>
    <n v="3.1"/>
    <s v="Tony  McEvoy"/>
    <s v="Jamie Melham"/>
    <m/>
    <n v="13"/>
    <n v="50"/>
    <n v="50"/>
    <m/>
    <n v="3"/>
    <m/>
    <x v="2"/>
    <n v="4.8"/>
    <n v="35"/>
    <n v="13"/>
    <m/>
    <s v="3rd"/>
    <n v="3.4"/>
    <n v="1.5"/>
    <n v="100"/>
    <s v=""/>
    <n v="-100"/>
    <x v="0"/>
    <s v="G&gt;=6-Dist&lt;1700"/>
    <s v="C"/>
    <x v="8"/>
    <x v="6"/>
    <x v="1"/>
    <s v=""/>
    <n v="-150"/>
    <m/>
    <x v="2"/>
  </r>
  <r>
    <x v="329"/>
    <s v="ROSEHILL"/>
    <d v="1899-12-30T12:25:00"/>
    <x v="2"/>
    <n v="5"/>
    <n v="2"/>
    <n v="1200"/>
    <s v="Hcp"/>
    <n v="72"/>
    <n v="120"/>
    <n v="11"/>
    <s v="BETTER LATE"/>
    <s v="LOP"/>
    <n v="4"/>
    <s v="Nathan Doyle"/>
    <s v="Tim Clark"/>
    <m/>
    <n v="3"/>
    <n v="56"/>
    <n v="56"/>
    <n v="37.820512820512818"/>
    <n v="2"/>
    <m/>
    <x v="2"/>
    <n v="5.9"/>
    <n v="20"/>
    <m/>
    <s v="Not Top"/>
    <s v="2nd"/>
    <n v="4.5999999999999996"/>
    <n v="1.9"/>
    <n v="100"/>
    <s v=""/>
    <n v="-100"/>
    <x v="1"/>
    <s v="G&lt;6-Dist&lt;1700"/>
    <s v="A"/>
    <x v="8"/>
    <x v="6"/>
    <x v="1"/>
    <s v=""/>
    <n v="-150"/>
    <m/>
    <x v="2"/>
  </r>
  <r>
    <x v="329"/>
    <s v="ROSEHILL"/>
    <d v="1899-12-30T13:00:00"/>
    <x v="2"/>
    <n v="5"/>
    <n v="3"/>
    <n v="2400"/>
    <s v="Hcp"/>
    <n v="78"/>
    <n v="160"/>
    <n v="3"/>
    <s v="APPEARED"/>
    <s v="L"/>
    <n v="2.0499999999999998"/>
    <s v="Bjorn Baker"/>
    <s v="Dylan Gibbons"/>
    <m/>
    <n v="3"/>
    <n v="57.5"/>
    <n v="57.5"/>
    <n v="85.817524841915088"/>
    <n v="1"/>
    <n v="1"/>
    <x v="1"/>
    <n v="2.9"/>
    <n v="20"/>
    <m/>
    <s v="OK"/>
    <s v="WON"/>
    <n v="2.35"/>
    <n v="1.6"/>
    <n v="100"/>
    <n v="235"/>
    <n v="135"/>
    <x v="1"/>
    <s v="G&lt;6-Dist&gt;=1700"/>
    <s v="B"/>
    <x v="8"/>
    <x v="6"/>
    <x v="1"/>
    <n v="352.5"/>
    <n v="202.5"/>
    <m/>
    <x v="4"/>
  </r>
  <r>
    <x v="329"/>
    <s v="ROSEHILL"/>
    <d v="1899-12-30T14:15:00"/>
    <x v="2"/>
    <n v="5"/>
    <n v="5"/>
    <n v="1500"/>
    <s v="Hcp"/>
    <n v="78"/>
    <n v="160"/>
    <n v="13"/>
    <s v="SCRIPTED"/>
    <s v="OP"/>
    <n v="4.5999999999999996"/>
    <s v="Matthew Dunn"/>
    <s v="Nash Rawiller"/>
    <m/>
    <n v="7"/>
    <n v="56.5"/>
    <n v="56.5"/>
    <n v="40.969899665551836"/>
    <n v="4"/>
    <n v="1"/>
    <x v="1"/>
    <n v="7"/>
    <n v="20"/>
    <m/>
    <s v="OK"/>
    <m/>
    <n v="5.5"/>
    <m/>
    <n v="100"/>
    <s v=""/>
    <n v="-100"/>
    <x v="1"/>
    <s v="G&lt;6-Dist&lt;1700"/>
    <s v="A"/>
    <x v="8"/>
    <x v="6"/>
    <x v="1"/>
    <s v=""/>
    <n v="-150"/>
    <m/>
    <x v="2"/>
  </r>
  <r>
    <x v="329"/>
    <s v="Flem"/>
    <d v="1899-12-30T14:30:00"/>
    <x v="2"/>
    <n v="0"/>
    <n v="5"/>
    <n v="2500"/>
    <s v="Hcp"/>
    <s v="No"/>
    <n v="300"/>
    <n v="2"/>
    <s v="LITZDEEL"/>
    <s v="OP"/>
    <n v="4"/>
    <s v="Danny O'Brien"/>
    <s v="Blake Shinn"/>
    <m/>
    <n v="9"/>
    <n v="58.5"/>
    <n v="58.5"/>
    <m/>
    <n v="2"/>
    <n v="2"/>
    <x v="1"/>
    <n v="4.2"/>
    <n v="45"/>
    <n v="11"/>
    <s v=""/>
    <m/>
    <n v="4"/>
    <m/>
    <n v="100"/>
    <s v=""/>
    <n v="-100"/>
    <x v="0"/>
    <s v="G&lt;6-Dist&gt;=1700"/>
    <s v="B"/>
    <x v="8"/>
    <x v="6"/>
    <x v="1"/>
    <s v=""/>
    <n v="-150"/>
    <n v="2"/>
    <x v="1"/>
  </r>
  <r>
    <x v="329"/>
    <s v="Flem"/>
    <d v="1899-12-30T14:30:00"/>
    <x v="2"/>
    <n v="0"/>
    <n v="5"/>
    <n v="2500"/>
    <s v="Hcp"/>
    <s v="No"/>
    <n v="300"/>
    <n v="3"/>
    <s v="NEARCO FROD "/>
    <s v="OPL"/>
    <n v="3.7"/>
    <s v="Tony  McEvoy"/>
    <s v="Craig Williams"/>
    <m/>
    <n v="5"/>
    <n v="57.5"/>
    <n v="57.5"/>
    <m/>
    <n v="1"/>
    <n v="3"/>
    <x v="2"/>
    <n v="4.8"/>
    <n v="35"/>
    <n v="11"/>
    <s v=""/>
    <m/>
    <n v="5.5"/>
    <m/>
    <n v="100"/>
    <s v=""/>
    <n v="-100"/>
    <x v="0"/>
    <s v="G&lt;6-Dist&gt;=1700"/>
    <s v="B"/>
    <x v="8"/>
    <x v="6"/>
    <x v="1"/>
    <s v=""/>
    <n v="-150"/>
    <n v="2"/>
    <x v="2"/>
  </r>
  <r>
    <x v="329"/>
    <s v="Flem"/>
    <d v="1899-12-30T16:20:00"/>
    <x v="2"/>
    <n v="0"/>
    <n v="8"/>
    <n v="1600"/>
    <s v="Wfa"/>
    <s v="WFA"/>
    <n v="750"/>
    <n v="12"/>
    <s v="SHEZA ALIBI"/>
    <s v="M"/>
    <n v="1.7"/>
    <s v="Peter G Moody "/>
    <s v="Luke Nolen"/>
    <m/>
    <n v="5"/>
    <n v="56.5"/>
    <n v="56.5"/>
    <m/>
    <n v="1"/>
    <n v="2"/>
    <x v="1"/>
    <n v="3.4"/>
    <n v="45"/>
    <n v="10"/>
    <s v=""/>
    <s v="WON"/>
    <n v="1.6"/>
    <n v="1.1000000000000001"/>
    <n v="100"/>
    <n v="160"/>
    <n v="60"/>
    <x v="0"/>
    <s v="G&lt;6-Dist&lt;1700"/>
    <s v="A"/>
    <x v="8"/>
    <x v="6"/>
    <x v="1"/>
    <n v="240"/>
    <n v="90"/>
    <n v="2"/>
    <x v="5"/>
  </r>
  <r>
    <x v="329"/>
    <s v="Flem"/>
    <d v="1899-12-30T16:20:00"/>
    <x v="2"/>
    <n v="0"/>
    <n v="8"/>
    <n v="1600"/>
    <s v="Wfa"/>
    <s v="WFA"/>
    <n v="750"/>
    <n v="4"/>
    <s v="SIR DELIUS "/>
    <s v="OPM"/>
    <n v="4.2"/>
    <s v="Gai Waterhouse "/>
    <s v="Craig Williams"/>
    <m/>
    <n v="7"/>
    <n v="59"/>
    <n v="59"/>
    <m/>
    <n v="3"/>
    <n v="3"/>
    <x v="2"/>
    <n v="4.5999999999999996"/>
    <n v="40"/>
    <n v="10"/>
    <s v=""/>
    <m/>
    <n v="5"/>
    <m/>
    <n v="100"/>
    <s v=""/>
    <n v="-100"/>
    <x v="0"/>
    <s v="G&lt;6-Dist&lt;1700"/>
    <s v="A"/>
    <x v="8"/>
    <x v="6"/>
    <x v="1"/>
    <s v=""/>
    <n v="-150"/>
    <n v="2"/>
    <x v="2"/>
  </r>
  <r>
    <x v="329"/>
    <s v="Flem"/>
    <d v="1899-12-30T16:55:00"/>
    <x v="2"/>
    <n v="0"/>
    <n v="9"/>
    <n v="1400"/>
    <s v="Mares"/>
    <s v="SW-M"/>
    <n v="300"/>
    <n v="1"/>
    <s v="SALTY PEARL"/>
    <s v="M"/>
    <n v="6"/>
    <s v="Ciaron Maher"/>
    <s v="Ben Allen"/>
    <m/>
    <n v="9"/>
    <n v="57.5"/>
    <n v="57.5"/>
    <m/>
    <n v="3"/>
    <n v="2"/>
    <x v="1"/>
    <n v="4.8"/>
    <n v="35"/>
    <n v="12"/>
    <s v=""/>
    <m/>
    <n v="8"/>
    <m/>
    <n v="100"/>
    <s v=""/>
    <n v="-100"/>
    <x v="0"/>
    <s v="G&lt;6-Dist&lt;1700"/>
    <s v="A"/>
    <x v="8"/>
    <x v="6"/>
    <x v="1"/>
    <s v=""/>
    <n v="-150"/>
    <n v="2"/>
    <x v="5"/>
  </r>
  <r>
    <x v="329"/>
    <s v="Flem"/>
    <d v="1899-12-30T16:55:00"/>
    <x v="2"/>
    <n v="0"/>
    <n v="9"/>
    <n v="1400"/>
    <s v="Mares"/>
    <s v="SW-M"/>
    <n v="300"/>
    <n v="4"/>
    <s v="GOLD COAST BELLE"/>
    <s v="OPM"/>
    <n v="2.2999999999999998"/>
    <s v="Danny O'Brien"/>
    <s v="Jordan Childs"/>
    <m/>
    <n v="10"/>
    <n v="56"/>
    <n v="56"/>
    <m/>
    <n v="2"/>
    <n v="1"/>
    <x v="0"/>
    <n v="5.5"/>
    <n v="30"/>
    <n v="12"/>
    <s v=""/>
    <m/>
    <n v="2.1"/>
    <m/>
    <n v="100"/>
    <s v=""/>
    <n v="-100"/>
    <x v="0"/>
    <s v="G&lt;6-Dist&lt;1700"/>
    <s v="A"/>
    <x v="8"/>
    <x v="6"/>
    <x v="1"/>
    <s v=""/>
    <n v="-150"/>
    <n v="2"/>
    <x v="4"/>
  </r>
  <r>
    <x v="329"/>
    <s v="ROSEHILL"/>
    <d v="1899-12-30T17:15:00"/>
    <x v="2"/>
    <n v="5"/>
    <n v="10"/>
    <n v="1200"/>
    <s v="Hcp"/>
    <n v="88"/>
    <n v="160"/>
    <n v="10"/>
    <s v="RUINATION"/>
    <s v="OP"/>
    <n v="3.1"/>
    <s v="Michael Freedman"/>
    <s v="Tommy Berry"/>
    <m/>
    <n v="3"/>
    <n v="54"/>
    <n v="54"/>
    <n v="45.245077503142021"/>
    <n v="4"/>
    <m/>
    <x v="1"/>
    <n v="3.5"/>
    <n v="20"/>
    <m/>
    <s v="Scen"/>
    <m/>
    <n v="2.8"/>
    <m/>
    <n v="100"/>
    <s v=""/>
    <n v="-100"/>
    <x v="1"/>
    <s v="G&lt;6-Dist&lt;1700"/>
    <s v="A"/>
    <x v="8"/>
    <x v="6"/>
    <x v="1"/>
    <s v=""/>
    <n v="-150"/>
    <m/>
    <x v="0"/>
  </r>
  <r>
    <x v="330"/>
    <s v="Randwick"/>
    <d v="1899-12-30T13:00:00"/>
    <x v="2"/>
    <n v="6"/>
    <n v="3"/>
    <n v="1600"/>
    <s v="Hcp"/>
    <n v="88"/>
    <n v="160"/>
    <n v="1"/>
    <s v="DECLICHY BOULEVARD"/>
    <s v="M"/>
    <n v="2.9"/>
    <s v="Chris Waller"/>
    <s v="James McDonald"/>
    <m/>
    <n v="5"/>
    <n v="59.5"/>
    <n v="59.5"/>
    <n v="60.123784261715301"/>
    <n v="1"/>
    <n v="2"/>
    <x v="2"/>
    <n v="6.4"/>
    <n v="20"/>
    <m/>
    <s v="Not Top"/>
    <s v="WON"/>
    <n v="2.5"/>
    <n v="1.1000000000000001"/>
    <n v="100"/>
    <n v="250"/>
    <n v="150"/>
    <x v="1"/>
    <s v="G&lt;6-Dist&lt;1700"/>
    <s v="A"/>
    <x v="8"/>
    <x v="6"/>
    <x v="2"/>
    <n v="250"/>
    <n v="150"/>
    <m/>
    <x v="4"/>
  </r>
  <r>
    <x v="330"/>
    <s v="Cau"/>
    <d v="1899-12-30T13:15:00"/>
    <x v="2"/>
    <n v="7"/>
    <n v="3"/>
    <n v="1100"/>
    <s v="Hcp"/>
    <n v="100"/>
    <n v="150"/>
    <n v="3"/>
    <s v="BEV'S NINE"/>
    <s v="OPL"/>
    <n v="4.8"/>
    <s v="John O'Shea "/>
    <s v="Blake Shinn"/>
    <m/>
    <n v="7"/>
    <n v="59.5"/>
    <n v="59.5"/>
    <m/>
    <n v="2"/>
    <n v="3"/>
    <x v="1"/>
    <n v="4.8"/>
    <n v="35"/>
    <n v="11"/>
    <s v=""/>
    <s v="3rd"/>
    <n v="4.8"/>
    <n v="1.7"/>
    <n v="100"/>
    <s v=""/>
    <n v="-100"/>
    <x v="0"/>
    <s v="G&lt;6-Dist&lt;1700"/>
    <s v="A"/>
    <x v="8"/>
    <x v="6"/>
    <x v="1"/>
    <s v=""/>
    <n v="-150"/>
    <n v="2"/>
    <x v="1"/>
  </r>
  <r>
    <x v="330"/>
    <s v="Cau"/>
    <d v="1899-12-30T13:15:00"/>
    <x v="2"/>
    <n v="7"/>
    <n v="3"/>
    <n v="1100"/>
    <s v="Hcp"/>
    <n v="100"/>
    <n v="150"/>
    <n v="2"/>
    <s v="WINNASEDGE"/>
    <s v="MOP"/>
    <n v="4.2"/>
    <s v="Nick Ryan"/>
    <s v="Luke Currie"/>
    <m/>
    <n v="6"/>
    <n v="60"/>
    <n v="60"/>
    <m/>
    <n v="1"/>
    <m/>
    <x v="2"/>
    <n v="5"/>
    <n v="35"/>
    <n v="11"/>
    <s v=""/>
    <m/>
    <n v="4.2"/>
    <m/>
    <n v="100"/>
    <s v=""/>
    <n v="-100"/>
    <x v="0"/>
    <s v="G&lt;6-Dist&lt;1700"/>
    <s v="A"/>
    <x v="8"/>
    <x v="6"/>
    <x v="2"/>
    <s v=""/>
    <n v="-100"/>
    <n v="2"/>
    <x v="2"/>
  </r>
  <r>
    <x v="330"/>
    <s v="Cau"/>
    <d v="1899-12-30T15:35:00"/>
    <x v="2"/>
    <n v="7"/>
    <n v="7"/>
    <n v="1800"/>
    <s v="Wfa"/>
    <s v="WFA"/>
    <n v="1000"/>
    <n v="1"/>
    <s v="LINDERMANN"/>
    <s v="L"/>
    <n v="2.7"/>
    <s v="Chris Waller"/>
    <s v="Blake Shinn"/>
    <m/>
    <n v="1"/>
    <n v="59"/>
    <n v="59"/>
    <m/>
    <n v="2"/>
    <n v="2"/>
    <x v="1"/>
    <n v="3.8"/>
    <n v="45"/>
    <n v="8"/>
    <s v=""/>
    <m/>
    <n v="3.1"/>
    <m/>
    <n v="100"/>
    <s v=""/>
    <n v="-100"/>
    <x v="0"/>
    <s v="G&lt;6-Dist&gt;=1700"/>
    <s v="B"/>
    <x v="8"/>
    <x v="6"/>
    <x v="1"/>
    <s v=""/>
    <n v="-150"/>
    <m/>
    <x v="1"/>
  </r>
  <r>
    <x v="330"/>
    <s v="Cau"/>
    <d v="1899-12-30T16:15:00"/>
    <x v="2"/>
    <n v="7"/>
    <n v="8"/>
    <n v="2000"/>
    <s v="Hcp"/>
    <s v="No"/>
    <n v="200"/>
    <n v="14"/>
    <s v="ZAHRANN "/>
    <s v="M"/>
    <n v="2.9"/>
    <s v="Ciaron Maher"/>
    <s v="Ethan Brown"/>
    <m/>
    <n v="6"/>
    <n v="55"/>
    <n v="55"/>
    <m/>
    <n v="4"/>
    <m/>
    <x v="0"/>
    <n v="5.3"/>
    <n v="30"/>
    <n v="16"/>
    <s v="Form &gt;3"/>
    <s v="WON"/>
    <n v="3.2"/>
    <n v="1.3"/>
    <n v="100"/>
    <n v="320"/>
    <n v="220"/>
    <x v="0"/>
    <s v="G&lt;6-Dist&gt;=1700"/>
    <s v="B"/>
    <x v="8"/>
    <x v="6"/>
    <x v="2"/>
    <n v="320"/>
    <n v="220"/>
    <m/>
    <x v="4"/>
  </r>
  <r>
    <x v="330"/>
    <s v="Cau"/>
    <d v="1899-12-30T16:50:00"/>
    <x v="2"/>
    <n v="7"/>
    <n v="9"/>
    <n v="1400"/>
    <s v="Hcp"/>
    <s v="No"/>
    <n v="1000"/>
    <n v="5"/>
    <s v="ANGEL CAPITAL"/>
    <s v="BM"/>
    <n v="6.5"/>
    <s v="Chris Waller"/>
    <s v="Ben Melham"/>
    <m/>
    <n v="7"/>
    <n v="56"/>
    <n v="56"/>
    <m/>
    <n v="2"/>
    <m/>
    <x v="2"/>
    <n v="5.3"/>
    <n v="30"/>
    <n v="16"/>
    <s v=""/>
    <s v="WON"/>
    <n v="5.5"/>
    <n v="2.0499999999999998"/>
    <n v="100"/>
    <n v="550"/>
    <n v="450"/>
    <x v="0"/>
    <s v="G&lt;6-Dist&lt;1700"/>
    <s v="A"/>
    <x v="8"/>
    <x v="6"/>
    <x v="1"/>
    <n v="825"/>
    <n v="675"/>
    <n v="2"/>
    <x v="5"/>
  </r>
  <r>
    <x v="330"/>
    <s v="Cau"/>
    <d v="1899-12-30T16:50:00"/>
    <x v="2"/>
    <n v="7"/>
    <n v="9"/>
    <n v="1400"/>
    <s v="Hcp"/>
    <s v="No"/>
    <n v="1000"/>
    <n v="6"/>
    <s v="LADY SHENANDOAH"/>
    <s v="OPM"/>
    <n v="5"/>
    <s v="Chris Waller"/>
    <s v="Craig Williams"/>
    <m/>
    <n v="1"/>
    <n v="56"/>
    <n v="56"/>
    <m/>
    <n v="4"/>
    <n v="3"/>
    <x v="0"/>
    <n v="5.6"/>
    <n v="30"/>
    <n v="16"/>
    <s v="Form &gt;3"/>
    <m/>
    <n v="4.8"/>
    <m/>
    <n v="100"/>
    <s v=""/>
    <n v="-100"/>
    <x v="0"/>
    <s v="G&lt;6-Dist&lt;1700"/>
    <s v="A"/>
    <x v="8"/>
    <x v="6"/>
    <x v="2"/>
    <s v=""/>
    <n v="-100"/>
    <n v="2"/>
    <x v="3"/>
  </r>
  <r>
    <x v="330"/>
    <s v="Randwick"/>
    <d v="1899-12-30T17:15:00"/>
    <x v="2"/>
    <n v="6"/>
    <n v="10"/>
    <n v="1100"/>
    <s v="Hcp"/>
    <n v="88"/>
    <n v="160"/>
    <n v="5"/>
    <s v="ICE KOOL"/>
    <s v="M"/>
    <n v="3.8"/>
    <s v="David Pfieffer"/>
    <s v="Jay Ford"/>
    <m/>
    <n v="8"/>
    <n v="59"/>
    <n v="59"/>
    <n v="40.014419610670515"/>
    <n v="1"/>
    <n v="1"/>
    <x v="1"/>
    <n v="4.8"/>
    <n v="20"/>
    <m/>
    <s v="OK"/>
    <m/>
    <n v="4.5999999999999996"/>
    <m/>
    <n v="100"/>
    <s v=""/>
    <n v="-100"/>
    <x v="1"/>
    <s v="G&lt;6-Dist&lt;1700"/>
    <s v="A"/>
    <x v="8"/>
    <x v="6"/>
    <x v="1"/>
    <s v=""/>
    <n v="-150"/>
    <m/>
    <x v="1"/>
  </r>
  <r>
    <x v="331"/>
    <s v="ROSEHILL"/>
    <d v="1899-12-30T12:25:00"/>
    <x v="2"/>
    <n v="0"/>
    <n v="1"/>
    <n v="1300"/>
    <s v="Hcp"/>
    <n v="72"/>
    <n v="120"/>
    <n v="7"/>
    <s v="BETTER LATE"/>
    <s v="OP"/>
    <n v="2.2999999999999998"/>
    <s v="Nathan Doyle"/>
    <s v="James McDonald"/>
    <m/>
    <n v="6"/>
    <n v="57"/>
    <n v="57"/>
    <m/>
    <n v="1"/>
    <n v="5"/>
    <x v="2"/>
    <n v="4.5"/>
    <n v="20"/>
    <m/>
    <m/>
    <m/>
    <n v="1.95"/>
    <m/>
    <n v="100"/>
    <s v=""/>
    <n v="-100"/>
    <x v="1"/>
    <s v="G&lt;6-Dist&lt;1700"/>
    <s v="A"/>
    <x v="8"/>
    <x v="6"/>
    <x v="0"/>
    <s v=""/>
    <n v="-200"/>
    <m/>
    <x v="0"/>
  </r>
  <r>
    <x v="331"/>
    <s v="ROSEHILL"/>
    <d v="1899-12-30T15:25:00"/>
    <x v="2"/>
    <n v="0"/>
    <n v="7"/>
    <n v="1400"/>
    <s v="Mares"/>
    <s v="SW"/>
    <n v="400"/>
    <n v="1"/>
    <s v="LAZZURA"/>
    <s v="OP"/>
    <n v="2.2000000000000002"/>
    <s v="Chris Waller"/>
    <s v="James McDonald"/>
    <m/>
    <n v="4"/>
    <n v="58"/>
    <n v="58"/>
    <m/>
    <n v="1"/>
    <n v="2"/>
    <x v="1"/>
    <n v="4"/>
    <n v="20"/>
    <m/>
    <m/>
    <s v="WON"/>
    <n v="2"/>
    <n v="1.1000000000000001"/>
    <n v="100"/>
    <n v="200"/>
    <n v="100"/>
    <x v="1"/>
    <s v="G&lt;6-Dist&lt;1700"/>
    <s v="A"/>
    <x v="8"/>
    <x v="6"/>
    <x v="1"/>
    <n v="300"/>
    <n v="150"/>
    <m/>
    <x v="1"/>
  </r>
  <r>
    <x v="331"/>
    <s v="ROSEHILL"/>
    <d v="1899-12-30T17:25:00"/>
    <x v="2"/>
    <n v="0"/>
    <n v="10"/>
    <n v="1100"/>
    <s v="Hcp"/>
    <n v="78"/>
    <n v="160"/>
    <n v="15"/>
    <s v="MERCY ME"/>
    <s v="OPL"/>
    <n v="4"/>
    <s v="Nathan Doyle"/>
    <s v="Regan Bayliss"/>
    <m/>
    <n v="5"/>
    <n v="56"/>
    <n v="56"/>
    <m/>
    <n v="3"/>
    <n v="4"/>
    <x v="1"/>
    <n v="5.5"/>
    <n v="20"/>
    <m/>
    <m/>
    <s v="3rd"/>
    <n v="3.9"/>
    <n v="1.3"/>
    <n v="100"/>
    <s v=""/>
    <n v="-100"/>
    <x v="1"/>
    <s v="G&lt;6-Dist&lt;1700"/>
    <s v="A"/>
    <x v="8"/>
    <x v="6"/>
    <x v="2"/>
    <s v=""/>
    <n v="-100"/>
    <m/>
    <x v="2"/>
  </r>
  <r>
    <x v="332"/>
    <s v="Cau"/>
    <d v="1899-12-30T13:50:00"/>
    <x v="2"/>
    <n v="13"/>
    <n v="3"/>
    <n v="2000"/>
    <s v="Hcp"/>
    <s v="No"/>
    <n v="200"/>
    <n v="11"/>
    <s v="DARKBONEE"/>
    <s v="M"/>
    <n v="4.4000000000000004"/>
    <s v="Symon Wilde"/>
    <s v="Jamie Melham"/>
    <m/>
    <n v="11"/>
    <n v="54"/>
    <n v="54"/>
    <m/>
    <n v="1"/>
    <m/>
    <x v="1"/>
    <n v="4.8"/>
    <n v="35"/>
    <n v="13"/>
    <m/>
    <m/>
    <n v="5"/>
    <m/>
    <n v="100"/>
    <s v=""/>
    <n v="-100"/>
    <x v="0"/>
    <s v="G&lt;6-Dist&gt;=1700"/>
    <s v="B"/>
    <x v="8"/>
    <x v="6"/>
    <x v="2"/>
    <s v=""/>
    <n v="-100"/>
    <m/>
    <x v="2"/>
  </r>
  <r>
    <x v="332"/>
    <s v="Cau"/>
    <d v="1899-12-30T15:00:00"/>
    <x v="2"/>
    <n v="13"/>
    <n v="5"/>
    <n v="1600"/>
    <s v="Wfa"/>
    <s v="WFA"/>
    <n v="500"/>
    <n v="6"/>
    <s v="TREASURETHE MOMENT"/>
    <s v="OP"/>
    <n v="5.5"/>
    <s v="Matt Laurie"/>
    <s v="Daniel Stackhouse"/>
    <m/>
    <n v="1"/>
    <n v="57"/>
    <n v="57"/>
    <m/>
    <n v="4"/>
    <n v="3"/>
    <x v="1"/>
    <n v="4"/>
    <n v="45"/>
    <n v="6"/>
    <m/>
    <s v="2nd"/>
    <n v="8.5"/>
    <n v="2.7"/>
    <n v="100"/>
    <s v=""/>
    <n v="-100"/>
    <x v="0"/>
    <s v="G&lt;6-Dist&lt;1700"/>
    <s v="A"/>
    <x v="8"/>
    <x v="6"/>
    <x v="2"/>
    <s v=""/>
    <n v="-100"/>
    <n v="2"/>
    <x v="3"/>
  </r>
  <r>
    <x v="332"/>
    <s v="Cau"/>
    <d v="1899-12-30T15:00:00"/>
    <x v="2"/>
    <n v="13"/>
    <n v="5"/>
    <n v="1600"/>
    <s v="Wfa"/>
    <s v="WFA"/>
    <n v="500"/>
    <n v="5"/>
    <s v="PRIDE OF JENNI"/>
    <s v="L"/>
    <n v="2"/>
    <s v="Ciaron Maher"/>
    <s v="Declan Bates"/>
    <m/>
    <n v="3"/>
    <n v="57"/>
    <n v="57"/>
    <m/>
    <n v="1"/>
    <n v="2"/>
    <x v="2"/>
    <n v="4.4000000000000004"/>
    <n v="40"/>
    <n v="6"/>
    <m/>
    <s v="WON"/>
    <n v="1.85"/>
    <n v="1.4"/>
    <n v="100"/>
    <n v="185"/>
    <n v="85"/>
    <x v="0"/>
    <s v="G&lt;6-Dist&lt;1700"/>
    <s v="A"/>
    <x v="8"/>
    <x v="6"/>
    <x v="1"/>
    <n v="277.5"/>
    <n v="127.5"/>
    <n v="2"/>
    <x v="7"/>
  </r>
  <r>
    <x v="332"/>
    <s v="Cau"/>
    <d v="1899-12-30T16:06:00"/>
    <x v="2"/>
    <n v="13"/>
    <n v="7"/>
    <n v="1600"/>
    <s v="Mares"/>
    <s v="SW-M"/>
    <n v="300"/>
    <n v="5"/>
    <s v="CHANGING COLOURS"/>
    <s v="OPM"/>
    <n v="2.9"/>
    <s v="Lucy Yeomans"/>
    <s v="Blake Shinn"/>
    <m/>
    <n v="8"/>
    <n v="55"/>
    <n v="55"/>
    <m/>
    <n v="1"/>
    <n v="3"/>
    <x v="1"/>
    <n v="3.6"/>
    <n v="45"/>
    <n v="9"/>
    <m/>
    <s v="WON"/>
    <n v="3.8"/>
    <n v="1.3"/>
    <n v="100"/>
    <n v="380"/>
    <n v="280"/>
    <x v="0"/>
    <s v="G&lt;6-Dist&lt;1700"/>
    <s v="A"/>
    <x v="8"/>
    <x v="6"/>
    <x v="4"/>
    <n v="532"/>
    <n v="392"/>
    <n v="2"/>
    <x v="4"/>
  </r>
  <r>
    <x v="332"/>
    <s v="Cau"/>
    <d v="1899-12-30T16:06:00"/>
    <x v="2"/>
    <n v="13"/>
    <n v="7"/>
    <n v="1600"/>
    <s v="Mares"/>
    <s v="SW-M"/>
    <n v="300"/>
    <n v="1"/>
    <s v="SASS APPEAL"/>
    <s v="LOP"/>
    <n v="2.9"/>
    <s v="Danny O'Brien"/>
    <s v="Damian Lane"/>
    <m/>
    <n v="2"/>
    <n v="58"/>
    <n v="58"/>
    <m/>
    <n v="2"/>
    <n v="1"/>
    <x v="2"/>
    <n v="4.5999999999999996"/>
    <n v="40"/>
    <n v="9"/>
    <m/>
    <s v="2nd"/>
    <n v="2.4"/>
    <n v="1.3"/>
    <n v="100"/>
    <s v=""/>
    <n v="-100"/>
    <x v="0"/>
    <s v="G&lt;6-Dist&lt;1700"/>
    <s v="A"/>
    <x v="8"/>
    <x v="6"/>
    <x v="1"/>
    <s v=""/>
    <n v="-150"/>
    <n v="2"/>
    <x v="7"/>
  </r>
  <r>
    <x v="332"/>
    <s v="Cau"/>
    <d v="1899-12-30T17:25:00"/>
    <x v="2"/>
    <n v="13"/>
    <n v="9"/>
    <n v="1440"/>
    <s v="Hcp"/>
    <s v="SW"/>
    <n v="175"/>
    <n v="13"/>
    <s v="BUCCLEUCH"/>
    <s v="M"/>
    <n v="2.4"/>
    <s v="Patrick Payne"/>
    <s v="Billy Egan"/>
    <m/>
    <n v="9"/>
    <n v="57"/>
    <n v="57"/>
    <m/>
    <n v="1"/>
    <n v="3"/>
    <x v="1"/>
    <n v="3.6"/>
    <n v="45"/>
    <n v="9"/>
    <m/>
    <m/>
    <n v="2.6"/>
    <m/>
    <n v="100"/>
    <s v=""/>
    <n v="-100"/>
    <x v="0"/>
    <s v="G&lt;6-Dist&lt;1700"/>
    <s v="A"/>
    <x v="8"/>
    <x v="6"/>
    <x v="2"/>
    <s v=""/>
    <n v="-100"/>
    <n v="2"/>
    <x v="4"/>
  </r>
  <r>
    <x v="332"/>
    <s v="Cau"/>
    <d v="1899-12-30T17:25:00"/>
    <x v="2"/>
    <n v="13"/>
    <n v="9"/>
    <n v="1440"/>
    <s v="Hcp"/>
    <s v="SW"/>
    <n v="175"/>
    <n v="9"/>
    <s v="HARRY'S YACHT"/>
    <s v="OP"/>
    <n v="3.5"/>
    <s v="Corstens &amp; Larkin"/>
    <s v="Ben Allen"/>
    <m/>
    <n v="5"/>
    <n v="57"/>
    <n v="57"/>
    <m/>
    <n v="2"/>
    <n v="2"/>
    <x v="2"/>
    <n v="4.5999999999999996"/>
    <n v="35"/>
    <n v="9"/>
    <m/>
    <m/>
    <n v="3.6"/>
    <m/>
    <n v="100"/>
    <s v=""/>
    <n v="-100"/>
    <x v="0"/>
    <s v="G&lt;6-Dist&lt;1700"/>
    <s v="A"/>
    <x v="8"/>
    <x v="6"/>
    <x v="1"/>
    <s v=""/>
    <n v="-150"/>
    <n v="2"/>
    <x v="5"/>
  </r>
  <r>
    <x v="333"/>
    <s v="Randwick"/>
    <d v="1899-12-30T12:05:00"/>
    <x v="3"/>
    <n v="0"/>
    <n v="1"/>
    <n v="1800"/>
    <s v="Hcp"/>
    <n v="72"/>
    <n v="120"/>
    <n v="1"/>
    <s v="COLUMBUS"/>
    <s v="MOP"/>
    <n v="3"/>
    <s v="Les Bridge"/>
    <s v="James McDonald"/>
    <m/>
    <n v="5"/>
    <n v="60"/>
    <n v="60"/>
    <n v="42.028985507246375"/>
    <n v="2"/>
    <n v="1"/>
    <x v="2"/>
    <n v="6.3"/>
    <n v="20"/>
    <m/>
    <m/>
    <s v="2nd"/>
    <n v="2.8"/>
    <n v="1.3"/>
    <n v="100"/>
    <s v=""/>
    <n v="-100"/>
    <x v="1"/>
    <s v="G&lt;6-Dist&gt;=1700"/>
    <s v="B"/>
    <x v="9"/>
    <x v="6"/>
    <x v="2"/>
    <s v=""/>
    <n v="-100"/>
    <m/>
    <x v="4"/>
  </r>
  <r>
    <x v="333"/>
    <s v="Randwick"/>
    <d v="1899-12-30T14:25:00"/>
    <x v="3"/>
    <n v="0"/>
    <n v="5"/>
    <n v="1600"/>
    <s v="Hcp"/>
    <n v="94"/>
    <n v="160"/>
    <n v="16"/>
    <s v="UNLEESHING"/>
    <s v="MOP"/>
    <n v="2.1"/>
    <s v="Bjorn Baker"/>
    <s v="Rachel King"/>
    <m/>
    <n v="2"/>
    <n v="52"/>
    <n v="52"/>
    <n v="52.38095238095238"/>
    <n v="5"/>
    <n v="5"/>
    <x v="1"/>
    <n v="3.1"/>
    <n v="30"/>
    <m/>
    <m/>
    <s v="WON"/>
    <n v="2"/>
    <n v="1.1000000000000001"/>
    <n v="100"/>
    <n v="200"/>
    <n v="100"/>
    <x v="1"/>
    <s v="G&lt;6-Dist&lt;1700"/>
    <s v="A"/>
    <x v="9"/>
    <x v="6"/>
    <x v="2"/>
    <n v="200"/>
    <n v="100"/>
    <m/>
    <x v="4"/>
  </r>
  <r>
    <x v="333"/>
    <s v="Flem"/>
    <d v="1899-12-30T14:40:00"/>
    <x v="7"/>
    <n v="9"/>
    <n v="5"/>
    <n v="1400"/>
    <s v="Mares"/>
    <s v="SW-M"/>
    <n v="300"/>
    <n v="15"/>
    <s v="GOLD MEDALLIST"/>
    <s v="OP"/>
    <n v="10"/>
    <s v="Peter G Moody "/>
    <s v="Luke Nolen"/>
    <m/>
    <n v="2"/>
    <n v="55"/>
    <n v="55"/>
    <m/>
    <n v="5"/>
    <m/>
    <x v="0"/>
    <n v="5.6"/>
    <n v="30"/>
    <n v="11"/>
    <m/>
    <s v="3rd"/>
    <n v="7.5"/>
    <n v="2.2000000000000002"/>
    <n v="100"/>
    <s v=""/>
    <n v="-100"/>
    <x v="0"/>
    <s v="G&gt;=6-Dist&lt;1700"/>
    <s v="C"/>
    <x v="9"/>
    <x v="6"/>
    <x v="2"/>
    <s v=""/>
    <n v="-100"/>
    <m/>
    <x v="6"/>
  </r>
  <r>
    <x v="333"/>
    <s v="Randwick"/>
    <d v="1899-12-30T15:35:00"/>
    <x v="3"/>
    <n v="0"/>
    <n v="7"/>
    <n v="2400"/>
    <s v="Hcp"/>
    <m/>
    <n v="750"/>
    <n v="7"/>
    <s v="AETHELWULF"/>
    <s v="LOP"/>
    <n v="2.2999999999999998"/>
    <s v="Matthew Smith"/>
    <s v="Zac Lloyd"/>
    <m/>
    <n v="3"/>
    <n v="55"/>
    <n v="55"/>
    <n v="49.192546583850934"/>
    <n v="4"/>
    <n v="4"/>
    <x v="1"/>
    <n v="3"/>
    <n v="30"/>
    <m/>
    <m/>
    <s v="2nd"/>
    <n v="2.8"/>
    <n v="1.5"/>
    <n v="100"/>
    <s v=""/>
    <n v="-100"/>
    <x v="1"/>
    <s v="G&lt;6-Dist&gt;=1700"/>
    <s v="B"/>
    <x v="9"/>
    <x v="6"/>
    <x v="0"/>
    <s v=""/>
    <n v="-200"/>
    <m/>
    <x v="0"/>
  </r>
  <r>
    <x v="333"/>
    <s v="Randwick"/>
    <d v="1899-12-30T16:10:00"/>
    <x v="3"/>
    <n v="0"/>
    <n v="8"/>
    <n v="1600"/>
    <s v="Hcp"/>
    <m/>
    <n v="1500"/>
    <n v="3"/>
    <s v="AUTUMN BOY"/>
    <s v="OP"/>
    <n v="3.6"/>
    <s v="Chris Waller"/>
    <s v="James McDonald"/>
    <m/>
    <n v="1"/>
    <n v="55.5"/>
    <n v="55.5"/>
    <n v="49.516908212560388"/>
    <n v="3"/>
    <n v="3"/>
    <x v="1"/>
    <n v="6.5"/>
    <n v="20"/>
    <m/>
    <m/>
    <m/>
    <n v="4"/>
    <m/>
    <n v="100"/>
    <s v=""/>
    <n v="-100"/>
    <x v="1"/>
    <s v="G&lt;6-Dist&lt;1700"/>
    <s v="A"/>
    <x v="9"/>
    <x v="6"/>
    <x v="2"/>
    <s v=""/>
    <n v="-100"/>
    <m/>
    <x v="4"/>
  </r>
  <r>
    <x v="333"/>
    <s v="Flem"/>
    <d v="1899-12-30T17:40:00"/>
    <x v="7"/>
    <n v="9"/>
    <n v="10"/>
    <n v="1400"/>
    <s v="Hcp"/>
    <s v="No"/>
    <n v="175"/>
    <n v="11"/>
    <s v="TEN COMMANDMENTS"/>
    <s v="OP"/>
    <n v="3.2"/>
    <s v="Ciaron Maher"/>
    <s v="Jabez Johnstone (a0)"/>
    <m/>
    <n v="3"/>
    <n v="54.5"/>
    <n v="54.5"/>
    <m/>
    <n v="1"/>
    <n v="5"/>
    <x v="1"/>
    <n v="5"/>
    <n v="35"/>
    <n v="11"/>
    <m/>
    <m/>
    <n v="2.6"/>
    <m/>
    <n v="100"/>
    <s v=""/>
    <n v="-100"/>
    <x v="0"/>
    <s v="G&gt;=6-Dist&lt;1700"/>
    <s v="C"/>
    <x v="9"/>
    <x v="6"/>
    <x v="2"/>
    <s v=""/>
    <n v="-100"/>
    <m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4CF17C-89BB-4053-B7B7-3B1A8DC91D94}" name="PivotTable1" cacheId="64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 rowHeaderCaption="Grade">
  <location ref="F16:J348" firstHeaderRow="0" firstDataRow="1" firstDataCol="1" rowPageCount="7" colPageCount="1"/>
  <pivotFields count="44">
    <pivotField axis="axisRow" numFmtId="166" showAll="0">
      <items count="3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multipleItemSelectionAllowed="1" showAll="0"/>
    <pivotField numFmtId="18" showAll="0"/>
    <pivotField axis="axisPage" multipleItemSelectionAllowed="1" showAll="0">
      <items count="9">
        <item x="0"/>
        <item x="2"/>
        <item x="3"/>
        <item x="4"/>
        <item x="1"/>
        <item x="5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x="1"/>
        <item x="2"/>
        <item x="0"/>
        <item t="default"/>
      </items>
    </pivotField>
    <pivotField showAll="0"/>
    <pivotField showAll="0"/>
    <pivotField multipleItemSelectionAllowed="1"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">
        <item x="1"/>
        <item x="0"/>
        <item t="default"/>
      </items>
    </pivotField>
    <pivotField showAll="0"/>
    <pivotField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multipleItemSelectionAllowed="1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Page" dataField="1" multipleItemSelectionAllowed="1" showAll="0">
      <items count="7">
        <item x="2"/>
        <item x="3"/>
        <item x="4"/>
        <item x="1"/>
        <item x="5"/>
        <item x="0"/>
        <item t="default"/>
      </items>
    </pivotField>
    <pivotField dataField="1" showAll="0"/>
    <pivotField dataField="1" showAll="0"/>
    <pivotField showAll="0"/>
    <pivotField axis="axisPage" multipleItemSelectionAllowed="1" showAll="0" sortType="ascending">
      <items count="10">
        <item h="1" x="3"/>
        <item h="1" x="8"/>
        <item h="1" x="7"/>
        <item x="4"/>
        <item x="6"/>
        <item x="2"/>
        <item x="5"/>
        <item x="1"/>
        <item x="0"/>
        <item t="default"/>
      </items>
    </pivotField>
  </pivotFields>
  <rowFields count="1">
    <field x="0"/>
  </rowFields>
  <rowItems count="3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6"/>
    </i>
    <i>
      <x v="197"/>
    </i>
    <i>
      <x v="198"/>
    </i>
    <i>
      <x v="199"/>
    </i>
    <i>
      <x v="200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7">
    <pageField fld="37" hier="-1"/>
    <pageField fld="23" hier="-1"/>
    <pageField fld="3" hier="-1"/>
    <pageField fld="34" hier="-1"/>
    <pageField fld="39" hier="-1"/>
    <pageField fld="38" hier="-1"/>
    <pageField fld="43" hier="-1"/>
  </pageFields>
  <dataFields count="4">
    <dataField name="Count of Combo 27 Bet" fld="39" subtotal="count" baseField="0" baseItem="0"/>
    <dataField name="Sum of Combo 27 Bet2" fld="39" baseField="0" baseItem="4"/>
    <dataField name="Sum of Combo 27 Return" fld="40" baseField="0" baseItem="4"/>
    <dataField name="Sum of Combo 27 Profit" fld="41" baseField="0" baseItem="4" numFmtId="1"/>
  </dataFields>
  <formats count="24">
    <format dxfId="73">
      <pivotArea type="all" dataOnly="0" outline="0" fieldPosition="0"/>
    </format>
    <format dxfId="72">
      <pivotArea outline="0" collapsedLevelsAreSubtotals="1" fieldPosition="0"/>
    </format>
    <format dxfId="71">
      <pivotArea field="0" type="button" dataOnly="0" labelOnly="1" outline="0" axis="axisRow" fieldPosition="0"/>
    </format>
    <format dxfId="70">
      <pivotArea dataOnly="0" labelOnly="1" grandRow="1" outline="0" fieldPosition="0"/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0" type="button" dataOnly="0" labelOnly="1" outline="0" axis="axisRow" fieldPosition="0"/>
    </format>
    <format dxfId="66">
      <pivotArea dataOnly="0" labelOnly="1" grandRow="1" outline="0" fieldPosition="0"/>
    </format>
    <format dxfId="65">
      <pivotArea field="0" type="button" dataOnly="0" labelOnly="1" outline="0" axis="axisRow" fieldPosition="0"/>
    </format>
    <format dxfId="64">
      <pivotArea field="0" type="button" dataOnly="0" labelOnly="1" outline="0" axis="axisRow" fieldPosition="0"/>
    </format>
    <format dxfId="63">
      <pivotArea field="0" type="button" dataOnly="0" labelOnly="1" outline="0" axis="axisRow" fieldPosition="0"/>
    </format>
    <format dxfId="62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7">
      <pivotArea grandRow="1" outline="0" collapsedLevelsAreSubtotals="1" fieldPosition="0"/>
    </format>
    <format dxfId="56">
      <pivotArea dataOnly="0" labelOnly="1" grandRow="1" outline="0" fieldPosition="0"/>
    </format>
    <format dxfId="55">
      <pivotArea grandRow="1" outline="0" collapsedLevelsAreSubtotals="1" fieldPosition="0"/>
    </format>
    <format dxfId="54">
      <pivotArea dataOnly="0" labelOnly="1" grandRow="1" outline="0" fieldPosition="0"/>
    </format>
    <format dxfId="53">
      <pivotArea grandRow="1" outline="0" collapsedLevelsAreSubtotals="1" fieldPosition="0"/>
    </format>
    <format dxfId="52">
      <pivotArea dataOnly="0" labelOnly="1" grandRow="1" outline="0" fieldPosition="0"/>
    </format>
    <format dxfId="3">
      <pivotArea field="0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1">
      <pivotArea collapsedLevelsAreSubtotals="1" fieldPosition="0">
        <references count="2">
          <reference field="4294967294" count="1" selected="0">
            <x v="2"/>
          </reference>
          <reference field="0" count="33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6"/>
            <x v="197"/>
            <x v="198"/>
            <x v="199"/>
            <x v="200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</reference>
        </references>
      </pivotArea>
    </format>
  </formats>
  <conditionalFormats count="2">
    <conditionalFormat priority="2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1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D6060D-A222-4ACC-9565-70C8C065CD1E}" name="Table13" displayName="Table13" ref="A6:AT1876" totalsRowShown="0" headerRowDxfId="124" headerRowBorderDxfId="123" tableBorderDxfId="122">
  <autoFilter ref="A6:AT1876" xr:uid="{92FF1882-4C6E-4E31-9E63-1A3BD9660B9A}"/>
  <tableColumns count="46">
    <tableColumn id="1" xr3:uid="{41D18371-6F53-4DEE-9BAF-99392A4BB993}" name="Date" dataDxfId="121"/>
    <tableColumn id="2" xr3:uid="{31B0A7B5-65A3-48F9-AB00-8DA178F93615}" name="Track" dataDxfId="120"/>
    <tableColumn id="3" xr3:uid="{37DFB849-280B-4394-BC47-CC3B7189FAB4}" name="Time " dataDxfId="119"/>
    <tableColumn id="4" xr3:uid="{4CB68ADF-8A2B-4564-8040-30251808C0ED}" name="Rated To" dataDxfId="118"/>
    <tableColumn id="5" xr3:uid="{558FA1F3-D783-42BE-A46E-C462FAF8A98A}" name="Rail" dataDxfId="117"/>
    <tableColumn id="6" xr3:uid="{D306AA17-FDC9-4326-A05D-664B44EE014B}" name="Race " dataDxfId="116"/>
    <tableColumn id="7" xr3:uid="{E5450B09-B3C2-429D-B7BF-2C0261762206}" name="Dist" dataDxfId="115"/>
    <tableColumn id="8" xr3:uid="{3435DA23-5980-4FCD-9B8C-AE7A3BAAB1DC}" name="Type" dataDxfId="114"/>
    <tableColumn id="9" xr3:uid="{C5A268C8-3639-40FE-9517-B7C37DB0FC0B}" name="Restr" dataDxfId="113"/>
    <tableColumn id="10" xr3:uid="{8C9149BD-4605-4382-9268-41420CFF5F63}" name="$PM" dataDxfId="112"/>
    <tableColumn id="11" xr3:uid="{CE85DC8E-3E2E-4364-B560-E90C891E1957}" name="TAB" dataDxfId="111"/>
    <tableColumn id="12" xr3:uid="{5A9C875B-52D4-4808-996C-1A4EAC715143}" name="Selection" dataDxfId="110"/>
    <tableColumn id="13" xr3:uid="{BBFD4F77-AA53-4256-8295-FE4A02898C06}" name="Pace of Horse" dataDxfId="109"/>
    <tableColumn id="14" xr3:uid="{1487E844-3371-47DD-863D-34729917F0C5}" name="AM Odds" dataDxfId="108"/>
    <tableColumn id="15" xr3:uid="{11E2712E-28DA-40F7-82E8-15F2CBC16BEA}" name="Trainer" dataDxfId="107"/>
    <tableColumn id="16" xr3:uid="{3F7507B9-1C72-4310-AD46-5F064B0B9D2A}" name="Jockey" dataDxfId="106"/>
    <tableColumn id="17" xr3:uid="{194D993E-971E-4E4E-AF1D-6C18749B98A1}" name="Clm" dataDxfId="105"/>
    <tableColumn id="18" xr3:uid="{87AB9D2B-7A11-4FF6-8593-2902BA6F644F}" name="Barr" dataDxfId="104"/>
    <tableColumn id="19" xr3:uid="{BDC53422-5A4E-49EB-9C5C-83E2A19D135F}" name="Wgt" dataDxfId="103"/>
    <tableColumn id="20" xr3:uid="{0D7DC966-8683-4A4A-AA77-2E6A072D423F}" name="To Carr" dataDxfId="102"/>
    <tableColumn id="21" xr3:uid="{AE6D30AC-B5BA-4260-980A-F48598FA39D4}" name="Top-2 AM %" dataDxfId="101"/>
    <tableColumn id="22" xr3:uid="{00AFAB92-95B1-4C86-A044-4D4C19875624}" name="Form Order" dataDxfId="100"/>
    <tableColumn id="23" xr3:uid="{20BDCCDD-B19F-4CFA-9F23-4FDA21B126B5}" name="Scen Order" dataDxfId="99"/>
    <tableColumn id="24" xr3:uid="{054E38FF-0D52-47C8-B610-F57693A9F703}" name="Rated Order" dataDxfId="98"/>
    <tableColumn id="25" xr3:uid="{B2BF37BC-FC35-42E4-B755-8269ECDE5112}" name="Elite Odds" dataDxfId="97"/>
    <tableColumn id="26" xr3:uid="{EFF00804-CD2C-41E7-A1FD-4655E9027493}" name="Pro Strat Orig $4k" dataDxfId="96"/>
    <tableColumn id="27" xr3:uid="{5E54EB88-A6FE-4B95-ACB5-EEC3DA616DDF}" name="Strs" dataDxfId="95"/>
    <tableColumn id="28" xr3:uid="{99C23732-2404-4316-9220-B98CF61E2B50}" name="Spring" dataDxfId="94"/>
    <tableColumn id="29" xr3:uid="{A8C3B5B1-147B-4CBF-97A4-8849ADAC8C52}" name="Fin" dataDxfId="93"/>
    <tableColumn id="30" xr3:uid="{D824043D-2A2D-4D23-808F-B729300C5DB5}" name="Odds" dataDxfId="92"/>
    <tableColumn id="31" xr3:uid="{441A4DB4-DF80-4F6C-A015-7CA5D8CE01C2}" name="Place Div" dataDxfId="91"/>
    <tableColumn id="32" xr3:uid="{C7D89B7A-D951-4B3B-A9FA-9465E623376B}" name="Lev Bet" dataDxfId="90"/>
    <tableColumn id="33" xr3:uid="{6551472E-B266-4CDD-9B3C-6F8D96A213F0}" name="Lev Ret" dataDxfId="89">
      <calculatedColumnFormula>IF($AC7&lt;&gt;"WON","",AF7*$AD7)</calculatedColumnFormula>
    </tableColumn>
    <tableColumn id="34" xr3:uid="{78A5A603-BD9D-4DEC-8947-95067F9E6D87}" name="Lev Profit" dataDxfId="88">
      <calculatedColumnFormula>IF(AG7="",AF7*-1,AG7-AF7)</calculatedColumnFormula>
    </tableColumn>
    <tableColumn id="38" xr3:uid="{7D9471FC-184A-4BBE-822B-374ADF9DD13F}" name="Mel Syd" dataDxfId="87">
      <calculatedColumnFormula>VLOOKUP(Table13[[#This Row],[Track]],$B$1885:$D$1929,2,FALSE)</calculatedColumnFormula>
    </tableColumn>
    <tableColumn id="55" xr3:uid="{BEB85EE7-B1D6-45E3-BF5F-2893EDA1C0A8}" name="Going-Dist" dataDxfId="86">
      <calculatedColumnFormula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calculatedColumnFormula>
    </tableColumn>
    <tableColumn id="57" xr3:uid="{B86ED87E-721B-43C3-BE2C-AD05CC3F4D36}" name="G-D Grade" dataDxfId="85">
      <calculatedColumnFormula>IF(Table13[[#This Row],[Going-Dist]]="G&lt;6-Dist&gt;=1700","B",IF(Table13[[#This Row],[Going-Dist]]="G&lt;6-Dist&lt;1700","A",IF(AJ7="G&gt;=6-Dist&lt;1700","C",IF(AJ7="G&gt;=6-Dist&gt;=1700","D","xx"))))</calculatedColumnFormula>
    </tableColumn>
    <tableColumn id="39" xr3:uid="{8AD25E98-8DA9-4C3F-829A-8C81A317A77D}" name="Month" dataDxfId="84">
      <calculatedColumnFormula>MONTH(Table13[[#This Row],[Date]])</calculatedColumnFormula>
    </tableColumn>
    <tableColumn id="40" xr3:uid="{F70FE679-82AE-4ECB-B973-DAA7C8296CF1}" name="Season" dataDxfId="83"/>
    <tableColumn id="60" xr3:uid="{F0971BE9-6629-403C-84F6-02D294B962C9}" name="Combo 27 Bet" dataDxfId="82"/>
    <tableColumn id="61" xr3:uid="{466D99E3-DA67-4ACE-BDA0-57184EEBD1B2}" name="Combo 27 Return" dataDxfId="81">
      <calculatedColumnFormula>IF(Table13[[#This Row],[Combo 27 Bet]]="","",IF(Table13[[#This Row],[Lev Ret]]="","",AN7*Table13[[#This Row],[Odds]]))</calculatedColumnFormula>
    </tableColumn>
    <tableColumn id="62" xr3:uid="{0FC6E526-42D4-4848-8E29-2B610E884B53}" name="Combo 27 Profit" dataDxfId="80">
      <calculatedColumnFormula>IF(AN7="","",IF(AO7="",AN7*-1,AO7-AN7))</calculatedColumnFormula>
    </tableColumn>
    <tableColumn id="64" xr3:uid="{FCA82205-2870-4B8A-A479-9843E1C8FD9D}" name="Combo 27 Bets In Race" dataDxfId="79"/>
    <tableColumn id="68" xr3:uid="{5CE2B73C-D95B-451B-BA5A-4543D3C92B7C}" name="2027 Scale" dataDxfId="78"/>
    <tableColumn id="35" xr3:uid="{13AD39E9-D041-4D68-947E-DC3D8331CE07}" name="Opt-In LIVE" dataDxfId="28">
      <calculatedColumnFormula>IF(Table13[[#This Row],[Date]]&lt;$AS$3,"","Live")</calculatedColumnFormula>
    </tableColumn>
    <tableColumn id="36" xr3:uid="{8824DCDF-4C5D-45D5-BF72-5A1EBAB4966D}" name="Current Algo Live" dataDxfId="27">
      <calculatedColumnFormula>IF(Table13[[#This Row],[Date]]&lt;$AT$3,"","Current Algo")</calculatedColumn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5DB1C-95B8-4B8B-945F-433332D2E2F9}">
  <sheetPr>
    <tabColor theme="1"/>
    <pageSetUpPr autoPageBreaks="0" fitToPage="1"/>
  </sheetPr>
  <dimension ref="A1:AT1929"/>
  <sheetViews>
    <sheetView showGridLines="0" tabSelected="1" zoomScale="90" zoomScaleNormal="90" workbookViewId="0">
      <pane xSplit="36735" ySplit="4395" topLeftCell="Y1833" activePane="bottomLeft"/>
      <selection activeCell="BB1865" sqref="BB1865"/>
      <selection pane="topRight" activeCell="AS1" sqref="AS1:AT1048576"/>
      <selection pane="bottomLeft" activeCell="Y1884" sqref="Y1884"/>
      <selection pane="bottomRight" activeCell="Y1839" sqref="Y1839"/>
    </sheetView>
  </sheetViews>
  <sheetFormatPr defaultRowHeight="15" x14ac:dyDescent="0.25"/>
  <cols>
    <col min="1" max="1" width="13.140625" customWidth="1"/>
    <col min="2" max="2" width="11.42578125" customWidth="1"/>
    <col min="3" max="3" width="10.42578125" customWidth="1"/>
    <col min="4" max="5" width="6.140625" customWidth="1"/>
    <col min="6" max="6" width="6.140625" style="14" customWidth="1"/>
    <col min="7" max="8" width="6.140625" customWidth="1"/>
    <col min="9" max="9" width="7.7109375" customWidth="1"/>
    <col min="10" max="11" width="6.140625" customWidth="1"/>
    <col min="12" max="12" width="15" customWidth="1"/>
    <col min="13" max="13" width="6.5703125" customWidth="1"/>
    <col min="14" max="14" width="9.7109375" customWidth="1"/>
    <col min="15" max="15" width="15.42578125" style="12" customWidth="1"/>
    <col min="16" max="16" width="16.5703125" customWidth="1"/>
    <col min="17" max="17" width="5.28515625" customWidth="1"/>
    <col min="18" max="18" width="5" customWidth="1"/>
    <col min="19" max="20" width="6.5703125" customWidth="1"/>
    <col min="21" max="21" width="6.7109375" customWidth="1"/>
    <col min="22" max="23" width="7" customWidth="1"/>
    <col min="24" max="24" width="7" style="12" customWidth="1"/>
    <col min="25" max="26" width="7.5703125" customWidth="1"/>
    <col min="27" max="27" width="5.5703125" customWidth="1"/>
    <col min="28" max="28" width="6.5703125" customWidth="1"/>
    <col min="29" max="29" width="6.28515625" customWidth="1"/>
    <col min="30" max="30" width="9.85546875" customWidth="1"/>
    <col min="31" max="31" width="8" style="3" customWidth="1"/>
    <col min="32" max="32" width="10.42578125" customWidth="1"/>
    <col min="33" max="33" width="11.140625" style="1" customWidth="1"/>
    <col min="34" max="34" width="10.5703125" style="1" customWidth="1"/>
    <col min="35" max="35" width="8.42578125" style="9" customWidth="1"/>
    <col min="36" max="36" width="15.28515625" style="74" customWidth="1"/>
    <col min="37" max="37" width="9.42578125" style="74" customWidth="1"/>
    <col min="38" max="38" width="6.7109375" style="4" customWidth="1"/>
    <col min="39" max="39" width="10.28515625" style="4" customWidth="1"/>
    <col min="40" max="40" width="12.85546875" style="107" customWidth="1"/>
    <col min="41" max="41" width="12.42578125" style="107" customWidth="1"/>
    <col min="42" max="42" width="14" style="107" customWidth="1"/>
    <col min="43" max="43" width="10.28515625" style="107" customWidth="1"/>
    <col min="44" max="44" width="9.140625" style="1" customWidth="1"/>
    <col min="45" max="45" width="11" style="24" customWidth="1"/>
    <col min="46" max="46" width="11.5703125" style="24" bestFit="1" customWidth="1"/>
    <col min="47" max="47" width="10" bestFit="1" customWidth="1"/>
    <col min="48" max="48" width="10.42578125" customWidth="1"/>
    <col min="49" max="49" width="8" customWidth="1"/>
    <col min="50" max="50" width="8.28515625" customWidth="1"/>
    <col min="51" max="51" width="10.5703125" customWidth="1"/>
    <col min="52" max="52" width="10.28515625" customWidth="1"/>
  </cols>
  <sheetData>
    <row r="1" spans="1:46" ht="27.75" customHeight="1" x14ac:dyDescent="0.25"/>
    <row r="2" spans="1:46" ht="27.75" customHeight="1" x14ac:dyDescent="0.25">
      <c r="AJ2" s="54"/>
      <c r="AK2" s="54"/>
    </row>
    <row r="3" spans="1:46" ht="11.25" customHeight="1" x14ac:dyDescent="0.25">
      <c r="AS3" s="168">
        <v>46277</v>
      </c>
      <c r="AT3" s="168">
        <v>46214</v>
      </c>
    </row>
    <row r="4" spans="1:46" ht="24.75" customHeight="1" x14ac:dyDescent="0.25">
      <c r="AL4" s="9"/>
      <c r="AM4" s="9"/>
    </row>
    <row r="5" spans="1:46" s="22" customFormat="1" ht="19.5" customHeight="1" x14ac:dyDescent="0.25">
      <c r="X5" s="32"/>
      <c r="AJ5" s="75"/>
      <c r="AK5" s="75"/>
      <c r="AN5" s="42"/>
      <c r="AO5" s="42"/>
      <c r="AP5" s="42"/>
      <c r="AQ5" s="42"/>
      <c r="AR5" s="42"/>
      <c r="AS5" s="169"/>
      <c r="AT5" s="169"/>
    </row>
    <row r="6" spans="1:46" ht="62.25" customHeight="1" x14ac:dyDescent="0.25">
      <c r="A6" s="98" t="s">
        <v>10</v>
      </c>
      <c r="B6" s="99" t="s">
        <v>11</v>
      </c>
      <c r="C6" s="17" t="s">
        <v>164</v>
      </c>
      <c r="D6" s="100" t="s">
        <v>23</v>
      </c>
      <c r="E6" s="19" t="s">
        <v>228</v>
      </c>
      <c r="F6" s="101" t="s">
        <v>0</v>
      </c>
      <c r="G6" s="100" t="s">
        <v>24</v>
      </c>
      <c r="H6" s="18" t="s">
        <v>25</v>
      </c>
      <c r="I6" s="18" t="s">
        <v>26</v>
      </c>
      <c r="J6" s="18" t="s">
        <v>27</v>
      </c>
      <c r="K6" s="99" t="s">
        <v>1</v>
      </c>
      <c r="L6" s="102" t="s">
        <v>2</v>
      </c>
      <c r="M6" s="18" t="s">
        <v>28</v>
      </c>
      <c r="N6" s="100" t="s">
        <v>29</v>
      </c>
      <c r="O6" s="18" t="s">
        <v>30</v>
      </c>
      <c r="P6" s="18" t="s">
        <v>31</v>
      </c>
      <c r="Q6" s="18" t="s">
        <v>32</v>
      </c>
      <c r="R6" s="20" t="s">
        <v>33</v>
      </c>
      <c r="S6" s="18" t="s">
        <v>34</v>
      </c>
      <c r="T6" s="18" t="s">
        <v>35</v>
      </c>
      <c r="U6" s="18" t="s">
        <v>36</v>
      </c>
      <c r="V6" s="18" t="s">
        <v>37</v>
      </c>
      <c r="W6" s="18" t="s">
        <v>38</v>
      </c>
      <c r="X6" s="101" t="s">
        <v>39</v>
      </c>
      <c r="Y6" s="21" t="s">
        <v>40</v>
      </c>
      <c r="Z6" s="21" t="s">
        <v>41</v>
      </c>
      <c r="AA6" s="21" t="s">
        <v>166</v>
      </c>
      <c r="AB6" s="18" t="s">
        <v>1212</v>
      </c>
      <c r="AC6" s="103" t="s">
        <v>16</v>
      </c>
      <c r="AD6" s="99" t="s">
        <v>1203</v>
      </c>
      <c r="AE6" s="104" t="s">
        <v>17</v>
      </c>
      <c r="AF6" s="62" t="s">
        <v>18</v>
      </c>
      <c r="AG6" s="62" t="s">
        <v>19</v>
      </c>
      <c r="AH6" s="62" t="s">
        <v>20</v>
      </c>
      <c r="AI6" s="19" t="s">
        <v>167</v>
      </c>
      <c r="AJ6" s="81" t="s">
        <v>1515</v>
      </c>
      <c r="AK6" s="81" t="s">
        <v>1525</v>
      </c>
      <c r="AL6" s="43" t="s">
        <v>1171</v>
      </c>
      <c r="AM6" s="43" t="s">
        <v>1172</v>
      </c>
      <c r="AN6" s="147" t="s">
        <v>1802</v>
      </c>
      <c r="AO6" s="147" t="s">
        <v>1803</v>
      </c>
      <c r="AP6" s="147" t="s">
        <v>1804</v>
      </c>
      <c r="AQ6" s="148" t="s">
        <v>1816</v>
      </c>
      <c r="AR6" s="149" t="s">
        <v>1838</v>
      </c>
      <c r="AS6" s="165" t="s">
        <v>1879</v>
      </c>
      <c r="AT6" s="165" t="s">
        <v>1880</v>
      </c>
    </row>
    <row r="7" spans="1:46" ht="14.25" customHeight="1" x14ac:dyDescent="0.25">
      <c r="A7" s="82">
        <v>44197</v>
      </c>
      <c r="B7" s="2" t="s">
        <v>3</v>
      </c>
      <c r="C7" s="83">
        <v>0.65277777777777779</v>
      </c>
      <c r="D7" s="2">
        <v>3</v>
      </c>
      <c r="E7" s="2">
        <v>3</v>
      </c>
      <c r="F7" s="60">
        <v>3</v>
      </c>
      <c r="G7" s="2">
        <v>2800</v>
      </c>
      <c r="H7" s="2" t="s">
        <v>42</v>
      </c>
      <c r="I7" s="2" t="s">
        <v>46</v>
      </c>
      <c r="J7" s="2">
        <v>160</v>
      </c>
      <c r="K7" s="6">
        <v>5</v>
      </c>
      <c r="L7" s="6" t="s">
        <v>407</v>
      </c>
      <c r="M7" s="2" t="s">
        <v>58</v>
      </c>
      <c r="N7" s="84">
        <v>3</v>
      </c>
      <c r="O7" s="2" t="s">
        <v>116</v>
      </c>
      <c r="P7" s="2" t="s">
        <v>82</v>
      </c>
      <c r="Q7" s="85"/>
      <c r="R7" s="86">
        <v>2</v>
      </c>
      <c r="S7" s="85">
        <v>54</v>
      </c>
      <c r="T7" s="85">
        <v>54</v>
      </c>
      <c r="U7" s="85"/>
      <c r="V7" s="2">
        <v>1</v>
      </c>
      <c r="W7" s="2"/>
      <c r="X7" s="10">
        <v>3</v>
      </c>
      <c r="Y7" s="84">
        <v>5.6</v>
      </c>
      <c r="Z7" s="2">
        <v>30</v>
      </c>
      <c r="AA7" s="6">
        <v>9</v>
      </c>
      <c r="AB7" s="2"/>
      <c r="AC7" s="2" t="s">
        <v>12</v>
      </c>
      <c r="AD7" s="84">
        <v>2.9</v>
      </c>
      <c r="AE7" s="84">
        <v>1.4</v>
      </c>
      <c r="AF7" s="2">
        <v>100</v>
      </c>
      <c r="AG7" s="2">
        <f t="shared" ref="AG7:AG54" si="0">IF($AC7&lt;&gt;"WON","",AF7*$AD7)</f>
        <v>290</v>
      </c>
      <c r="AH7" s="2">
        <f t="shared" ref="AH7:AH54" si="1">IF(AG7="",AF7*-1,AG7-AF7)</f>
        <v>190</v>
      </c>
      <c r="AI7" s="44" t="str">
        <f>VLOOKUP(Table13[[#This Row],[Track]],$B$1885:$D$1929,2,FALSE)</f>
        <v>Vic</v>
      </c>
      <c r="AJ7" s="16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" s="16" t="str">
        <f>IF(Table13[[#This Row],[Going-Dist]]="G&lt;6-Dist&gt;=1700","B",IF(Table13[[#This Row],[Going-Dist]]="G&lt;6-Dist&lt;1700","A",IF(AJ7="G&gt;=6-Dist&lt;1700","C",IF(AJ7="G&gt;=6-Dist&gt;=1700","D","xx"))))</f>
        <v>B</v>
      </c>
      <c r="AL7" s="69">
        <f>MONTH(Table13[[#This Row],[Date]])</f>
        <v>1</v>
      </c>
      <c r="AM7" s="69" t="str">
        <f t="shared" ref="AM7:AM70" si="2">IF(A7&lt;$AM$1905,"2020-2021",IF(A7&lt;$AM$1906,"2021-2022",IF(A7&lt;$AM$1907,"2022-2023",IF(A7&lt;$AM$1908,"2023-2024",IF(A7&lt;$AM$1909,"2024-2025",IF(A7&lt;$AM$1910,"2025-2026",IF(A7&lt;$AM$1911,"2026-2027",IF(A7&lt;$AM$1912,"2027-2028"))))))))</f>
        <v>2020-2021</v>
      </c>
      <c r="AN7" s="60">
        <v>200</v>
      </c>
      <c r="AO7" s="127">
        <f>IF(Table13[[#This Row],[Combo 27 Bet]]="","",IF(Table13[[#This Row],[Lev Ret]]="","",AN7*Table13[[#This Row],[Odds]]))</f>
        <v>580</v>
      </c>
      <c r="AP7" s="106">
        <f t="shared" ref="AP7:AP54" si="3">IF(AN7="","",IF(AO7="",AN7*-1,AO7-AN7))</f>
        <v>380</v>
      </c>
      <c r="AQ7" s="134"/>
      <c r="AR7" s="151">
        <v>10</v>
      </c>
      <c r="AS7" s="2" t="str">
        <f>IF(Table13[[#This Row],[Date]]&lt;$AS$3,"","Live")</f>
        <v/>
      </c>
      <c r="AT7" s="2" t="str">
        <f>IF(Table13[[#This Row],[Date]]&lt;$AT$3,"","Current Algo")</f>
        <v/>
      </c>
    </row>
    <row r="8" spans="1:46" ht="14.25" customHeight="1" x14ac:dyDescent="0.25">
      <c r="A8" s="82">
        <v>44197</v>
      </c>
      <c r="B8" s="2" t="s">
        <v>3</v>
      </c>
      <c r="C8" s="83">
        <v>0.78819444444444453</v>
      </c>
      <c r="D8" s="2">
        <v>3</v>
      </c>
      <c r="E8" s="2">
        <v>3</v>
      </c>
      <c r="F8" s="60">
        <v>8</v>
      </c>
      <c r="G8" s="2">
        <v>1600</v>
      </c>
      <c r="H8" s="2" t="s">
        <v>42</v>
      </c>
      <c r="I8" s="2">
        <v>70</v>
      </c>
      <c r="J8" s="2">
        <v>125</v>
      </c>
      <c r="K8" s="6">
        <v>3</v>
      </c>
      <c r="L8" s="6" t="s">
        <v>329</v>
      </c>
      <c r="M8" s="2" t="s">
        <v>58</v>
      </c>
      <c r="N8" s="84">
        <v>2.8</v>
      </c>
      <c r="O8" s="2" t="s">
        <v>59</v>
      </c>
      <c r="P8" s="2" t="s">
        <v>82</v>
      </c>
      <c r="Q8" s="85"/>
      <c r="R8" s="86">
        <v>9</v>
      </c>
      <c r="S8" s="85">
        <v>61</v>
      </c>
      <c r="T8" s="85">
        <v>61</v>
      </c>
      <c r="U8" s="85"/>
      <c r="V8" s="2"/>
      <c r="W8" s="2"/>
      <c r="X8" s="10">
        <v>3</v>
      </c>
      <c r="Y8" s="84">
        <v>5.6</v>
      </c>
      <c r="Z8" s="2">
        <v>30</v>
      </c>
      <c r="AA8" s="6">
        <v>13</v>
      </c>
      <c r="AB8" s="2"/>
      <c r="AC8" s="2" t="s">
        <v>12</v>
      </c>
      <c r="AD8" s="84">
        <v>3.2</v>
      </c>
      <c r="AE8" s="84">
        <v>1.7</v>
      </c>
      <c r="AF8" s="2">
        <v>100</v>
      </c>
      <c r="AG8" s="2">
        <f t="shared" si="0"/>
        <v>320</v>
      </c>
      <c r="AH8" s="2">
        <f t="shared" si="1"/>
        <v>220</v>
      </c>
      <c r="AI8" s="44" t="str">
        <f>VLOOKUP(Table13[[#This Row],[Track]],$B$1885:$D$1929,2,FALSE)</f>
        <v>Vic</v>
      </c>
      <c r="AJ8" s="16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" s="16" t="str">
        <f>IF(Table13[[#This Row],[Going-Dist]]="G&lt;6-Dist&gt;=1700","B",IF(Table13[[#This Row],[Going-Dist]]="G&lt;6-Dist&lt;1700","A",IF(AJ8="G&gt;=6-Dist&lt;1700","C",IF(AJ8="G&gt;=6-Dist&gt;=1700","D","xx"))))</f>
        <v>A</v>
      </c>
      <c r="AL8" s="69">
        <f>MONTH(Table13[[#This Row],[Date]])</f>
        <v>1</v>
      </c>
      <c r="AM8" s="69" t="str">
        <f t="shared" si="2"/>
        <v>2020-2021</v>
      </c>
      <c r="AN8" s="60">
        <v>200</v>
      </c>
      <c r="AO8" s="128">
        <f>IF(Table13[[#This Row],[Combo 27 Bet]]="","",IF(Table13[[#This Row],[Lev Ret]]="","",AN8*Table13[[#This Row],[Odds]]))</f>
        <v>640</v>
      </c>
      <c r="AP8" s="129">
        <f t="shared" si="3"/>
        <v>440</v>
      </c>
      <c r="AQ8" s="135"/>
      <c r="AR8" s="151">
        <v>10</v>
      </c>
      <c r="AS8" s="2" t="str">
        <f>IF(Table13[[#This Row],[Date]]&lt;$AS$3,"","Live")</f>
        <v/>
      </c>
      <c r="AT8" s="2" t="str">
        <f>IF(Table13[[#This Row],[Date]]&lt;$AT$3,"","Current Algo")</f>
        <v/>
      </c>
    </row>
    <row r="9" spans="1:46" ht="14.25" customHeight="1" x14ac:dyDescent="0.25">
      <c r="A9" s="82">
        <v>44198</v>
      </c>
      <c r="B9" s="2" t="s">
        <v>4</v>
      </c>
      <c r="C9" s="83">
        <v>0.63888888888888895</v>
      </c>
      <c r="D9" s="87">
        <v>3</v>
      </c>
      <c r="E9" s="7">
        <v>3</v>
      </c>
      <c r="F9" s="60">
        <v>5</v>
      </c>
      <c r="G9" s="2">
        <v>1100</v>
      </c>
      <c r="H9" s="2" t="s">
        <v>70</v>
      </c>
      <c r="I9" s="2">
        <v>70</v>
      </c>
      <c r="J9" s="2">
        <v>125</v>
      </c>
      <c r="K9" s="6">
        <v>10</v>
      </c>
      <c r="L9" s="6" t="s">
        <v>298</v>
      </c>
      <c r="M9" s="2" t="s">
        <v>50</v>
      </c>
      <c r="N9" s="84">
        <v>3.3</v>
      </c>
      <c r="O9" s="2" t="s">
        <v>178</v>
      </c>
      <c r="P9" s="2" t="s">
        <v>144</v>
      </c>
      <c r="Q9" s="85"/>
      <c r="R9" s="86">
        <v>11</v>
      </c>
      <c r="S9" s="85">
        <v>58.5</v>
      </c>
      <c r="T9" s="85">
        <v>58.5</v>
      </c>
      <c r="U9" s="85"/>
      <c r="V9" s="2"/>
      <c r="W9" s="2"/>
      <c r="X9" s="10">
        <v>1</v>
      </c>
      <c r="Y9" s="84"/>
      <c r="Z9" s="2"/>
      <c r="AA9" s="6">
        <v>11</v>
      </c>
      <c r="AB9" s="2"/>
      <c r="AC9" s="2" t="s">
        <v>12</v>
      </c>
      <c r="AD9" s="84">
        <v>4.8</v>
      </c>
      <c r="AE9" s="84">
        <v>2</v>
      </c>
      <c r="AF9" s="2">
        <v>100</v>
      </c>
      <c r="AG9" s="2">
        <f t="shared" si="0"/>
        <v>480</v>
      </c>
      <c r="AH9" s="2">
        <f t="shared" si="1"/>
        <v>380</v>
      </c>
      <c r="AI9" s="44" t="str">
        <f>VLOOKUP(Table13[[#This Row],[Track]],$B$1885:$D$1929,2,FALSE)</f>
        <v>Vic</v>
      </c>
      <c r="AJ9" s="16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" s="16" t="str">
        <f>IF(Table13[[#This Row],[Going-Dist]]="G&lt;6-Dist&gt;=1700","B",IF(Table13[[#This Row],[Going-Dist]]="G&lt;6-Dist&lt;1700","A",IF(AJ9="G&gt;=6-Dist&lt;1700","C",IF(AJ9="G&gt;=6-Dist&gt;=1700","D","xx"))))</f>
        <v>A</v>
      </c>
      <c r="AL9" s="69">
        <f>MONTH(Table13[[#This Row],[Date]])</f>
        <v>1</v>
      </c>
      <c r="AM9" s="69" t="str">
        <f t="shared" si="2"/>
        <v>2020-2021</v>
      </c>
      <c r="AN9" s="60">
        <v>150</v>
      </c>
      <c r="AO9" s="128">
        <f>IF(Table13[[#This Row],[Combo 27 Bet]]="","",IF(Table13[[#This Row],[Lev Ret]]="","",AN9*Table13[[#This Row],[Odds]]))</f>
        <v>720</v>
      </c>
      <c r="AP9" s="129">
        <f t="shared" si="3"/>
        <v>570</v>
      </c>
      <c r="AQ9" s="135"/>
      <c r="AR9" s="151">
        <v>9</v>
      </c>
      <c r="AS9" s="2" t="str">
        <f>IF(Table13[[#This Row],[Date]]&lt;$AS$3,"","Live")</f>
        <v/>
      </c>
      <c r="AT9" s="2" t="str">
        <f>IF(Table13[[#This Row],[Date]]&lt;$AT$3,"","Current Algo")</f>
        <v/>
      </c>
    </row>
    <row r="10" spans="1:46" ht="14.25" customHeight="1" x14ac:dyDescent="0.25">
      <c r="A10" s="82">
        <v>44198</v>
      </c>
      <c r="B10" s="2" t="s">
        <v>4</v>
      </c>
      <c r="C10" s="83">
        <v>0.66666666666666663</v>
      </c>
      <c r="D10" s="2">
        <v>3</v>
      </c>
      <c r="E10" s="2">
        <v>3</v>
      </c>
      <c r="F10" s="60">
        <v>6</v>
      </c>
      <c r="G10" s="2">
        <v>1100</v>
      </c>
      <c r="H10" s="2" t="s">
        <v>62</v>
      </c>
      <c r="I10" s="2" t="s">
        <v>62</v>
      </c>
      <c r="J10" s="2">
        <v>135</v>
      </c>
      <c r="K10" s="6">
        <v>6</v>
      </c>
      <c r="L10" s="6" t="s">
        <v>1214</v>
      </c>
      <c r="M10" s="2" t="s">
        <v>67</v>
      </c>
      <c r="N10" s="84">
        <v>3.5</v>
      </c>
      <c r="O10" s="2" t="s">
        <v>56</v>
      </c>
      <c r="P10" s="2" t="s">
        <v>57</v>
      </c>
      <c r="Q10" s="85"/>
      <c r="R10" s="86">
        <v>5</v>
      </c>
      <c r="S10" s="85">
        <v>56.5</v>
      </c>
      <c r="T10" s="85">
        <v>56.5</v>
      </c>
      <c r="U10" s="85"/>
      <c r="V10" s="2"/>
      <c r="W10" s="2"/>
      <c r="X10" s="10">
        <v>1</v>
      </c>
      <c r="Y10" s="84"/>
      <c r="Z10" s="2"/>
      <c r="AA10" s="6">
        <v>10</v>
      </c>
      <c r="AB10" s="2"/>
      <c r="AC10" s="2" t="s">
        <v>12</v>
      </c>
      <c r="AD10" s="84">
        <v>3.9</v>
      </c>
      <c r="AE10" s="84">
        <v>1.6</v>
      </c>
      <c r="AF10" s="2">
        <v>100</v>
      </c>
      <c r="AG10" s="2">
        <f t="shared" si="0"/>
        <v>390</v>
      </c>
      <c r="AH10" s="2">
        <f t="shared" si="1"/>
        <v>290</v>
      </c>
      <c r="AI10" s="44" t="str">
        <f>VLOOKUP(Table13[[#This Row],[Track]],$B$1885:$D$1929,2,FALSE)</f>
        <v>Vic</v>
      </c>
      <c r="AJ10" s="16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" s="16" t="str">
        <f>IF(Table13[[#This Row],[Going-Dist]]="G&lt;6-Dist&gt;=1700","B",IF(Table13[[#This Row],[Going-Dist]]="G&lt;6-Dist&lt;1700","A",IF(AJ10="G&gt;=6-Dist&lt;1700","C",IF(AJ10="G&gt;=6-Dist&gt;=1700","D","xx"))))</f>
        <v>A</v>
      </c>
      <c r="AL10" s="69">
        <f>MONTH(Table13[[#This Row],[Date]])</f>
        <v>1</v>
      </c>
      <c r="AM10" s="69" t="str">
        <f t="shared" si="2"/>
        <v>2020-2021</v>
      </c>
      <c r="AN10" s="60">
        <v>100</v>
      </c>
      <c r="AO10" s="128">
        <f>IF(Table13[[#This Row],[Combo 27 Bet]]="","",IF(Table13[[#This Row],[Lev Ret]]="","",AN10*Table13[[#This Row],[Odds]]))</f>
        <v>390</v>
      </c>
      <c r="AP10" s="129">
        <f t="shared" si="3"/>
        <v>290</v>
      </c>
      <c r="AQ10" s="135"/>
      <c r="AR10" s="151">
        <v>7</v>
      </c>
      <c r="AS10" s="2" t="str">
        <f>IF(Table13[[#This Row],[Date]]&lt;$AS$3,"","Live")</f>
        <v/>
      </c>
      <c r="AT10" s="2" t="str">
        <f>IF(Table13[[#This Row],[Date]]&lt;$AT$3,"","Current Algo")</f>
        <v/>
      </c>
    </row>
    <row r="11" spans="1:46" ht="14.25" customHeight="1" x14ac:dyDescent="0.25">
      <c r="A11" s="82">
        <v>44198</v>
      </c>
      <c r="B11" s="2" t="s">
        <v>1043</v>
      </c>
      <c r="C11" s="83">
        <v>0.68055555555555547</v>
      </c>
      <c r="D11" s="87">
        <v>7</v>
      </c>
      <c r="E11" s="7">
        <v>0</v>
      </c>
      <c r="F11" s="60">
        <v>6</v>
      </c>
      <c r="G11" s="2">
        <v>1300</v>
      </c>
      <c r="H11" s="2" t="s">
        <v>151</v>
      </c>
      <c r="I11" s="2">
        <v>78</v>
      </c>
      <c r="J11" s="2">
        <v>125</v>
      </c>
      <c r="K11" s="6">
        <v>4</v>
      </c>
      <c r="L11" s="6" t="s">
        <v>1526</v>
      </c>
      <c r="M11" s="2" t="s">
        <v>75</v>
      </c>
      <c r="N11" s="84">
        <v>2.2000000000000002</v>
      </c>
      <c r="O11" s="2" t="s">
        <v>1045</v>
      </c>
      <c r="P11" s="2" t="s">
        <v>155</v>
      </c>
      <c r="Q11" s="85"/>
      <c r="R11" s="86">
        <v>5</v>
      </c>
      <c r="S11" s="85">
        <v>57</v>
      </c>
      <c r="T11" s="85">
        <v>57</v>
      </c>
      <c r="U11" s="85"/>
      <c r="V11" s="2">
        <v>1</v>
      </c>
      <c r="W11" s="2">
        <v>1</v>
      </c>
      <c r="X11" s="10">
        <v>1</v>
      </c>
      <c r="Y11" s="84">
        <v>3</v>
      </c>
      <c r="Z11" s="2">
        <v>30</v>
      </c>
      <c r="AA11" s="6"/>
      <c r="AB11" s="2"/>
      <c r="AC11" s="2"/>
      <c r="AD11" s="84">
        <v>2.9</v>
      </c>
      <c r="AE11" s="84"/>
      <c r="AF11" s="2">
        <v>100</v>
      </c>
      <c r="AG11" s="2" t="str">
        <f t="shared" si="0"/>
        <v/>
      </c>
      <c r="AH11" s="2">
        <f t="shared" si="1"/>
        <v>-100</v>
      </c>
      <c r="AI11" s="44" t="str">
        <f>VLOOKUP(Table13[[#This Row],[Track]],$B$1885:$D$1929,2,FALSE)</f>
        <v>NSW</v>
      </c>
      <c r="AJ1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" s="16" t="str">
        <f>IF(Table13[[#This Row],[Going-Dist]]="G&lt;6-Dist&gt;=1700","B",IF(Table13[[#This Row],[Going-Dist]]="G&lt;6-Dist&lt;1700","A",IF(AJ11="G&gt;=6-Dist&lt;1700","C",IF(AJ11="G&gt;=6-Dist&gt;=1700","D","xx"))))</f>
        <v>C</v>
      </c>
      <c r="AL11" s="69">
        <f>MONTH(Table13[[#This Row],[Date]])</f>
        <v>1</v>
      </c>
      <c r="AM11" s="69" t="str">
        <f t="shared" si="2"/>
        <v>2020-2021</v>
      </c>
      <c r="AN11" s="60">
        <v>150</v>
      </c>
      <c r="AO11" s="128" t="str">
        <f>IF(Table13[[#This Row],[Combo 27 Bet]]="","",IF(Table13[[#This Row],[Lev Ret]]="","",AN11*Table13[[#This Row],[Odds]]))</f>
        <v/>
      </c>
      <c r="AP11" s="129">
        <f t="shared" si="3"/>
        <v>-150</v>
      </c>
      <c r="AQ11" s="135"/>
      <c r="AR11" s="151">
        <v>7</v>
      </c>
      <c r="AS11" s="2" t="str">
        <f>IF(Table13[[#This Row],[Date]]&lt;$AS$3,"","Live")</f>
        <v/>
      </c>
      <c r="AT11" s="2" t="str">
        <f>IF(Table13[[#This Row],[Date]]&lt;$AT$3,"","Current Algo")</f>
        <v/>
      </c>
    </row>
    <row r="12" spans="1:46" ht="14.25" customHeight="1" x14ac:dyDescent="0.25">
      <c r="A12" s="82">
        <v>44198</v>
      </c>
      <c r="B12" s="2" t="s">
        <v>4</v>
      </c>
      <c r="C12" s="83">
        <v>0.72222222222222221</v>
      </c>
      <c r="D12" s="87">
        <v>3</v>
      </c>
      <c r="E12" s="7">
        <v>3</v>
      </c>
      <c r="F12" s="60">
        <v>8</v>
      </c>
      <c r="G12" s="2">
        <v>1100</v>
      </c>
      <c r="H12" s="2" t="s">
        <v>42</v>
      </c>
      <c r="I12" s="2">
        <v>84</v>
      </c>
      <c r="J12" s="2">
        <v>125</v>
      </c>
      <c r="K12" s="6">
        <v>9</v>
      </c>
      <c r="L12" s="6" t="s">
        <v>248</v>
      </c>
      <c r="M12" s="2" t="s">
        <v>55</v>
      </c>
      <c r="N12" s="84">
        <v>4</v>
      </c>
      <c r="O12" s="2" t="s">
        <v>119</v>
      </c>
      <c r="P12" s="2" t="s">
        <v>73</v>
      </c>
      <c r="Q12" s="85"/>
      <c r="R12" s="86">
        <v>10</v>
      </c>
      <c r="S12" s="85">
        <v>56</v>
      </c>
      <c r="T12" s="85">
        <v>56</v>
      </c>
      <c r="U12" s="85"/>
      <c r="V12" s="2">
        <v>1</v>
      </c>
      <c r="W12" s="2">
        <v>2</v>
      </c>
      <c r="X12" s="10">
        <v>1</v>
      </c>
      <c r="Y12" s="84">
        <v>4.5999999999999996</v>
      </c>
      <c r="Z12" s="2">
        <v>45</v>
      </c>
      <c r="AA12" s="6">
        <v>13</v>
      </c>
      <c r="AB12" s="2"/>
      <c r="AC12" s="2" t="s">
        <v>12</v>
      </c>
      <c r="AD12" s="84">
        <v>5.0999999999999996</v>
      </c>
      <c r="AE12" s="84">
        <v>1.8</v>
      </c>
      <c r="AF12" s="2">
        <v>100</v>
      </c>
      <c r="AG12" s="2">
        <f t="shared" si="0"/>
        <v>509.99999999999994</v>
      </c>
      <c r="AH12" s="2">
        <f t="shared" si="1"/>
        <v>409.99999999999994</v>
      </c>
      <c r="AI12" s="44" t="str">
        <f>VLOOKUP(Table13[[#This Row],[Track]],$B$1885:$D$1929,2,FALSE)</f>
        <v>Vic</v>
      </c>
      <c r="AJ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" s="16" t="str">
        <f>IF(Table13[[#This Row],[Going-Dist]]="G&lt;6-Dist&gt;=1700","B",IF(Table13[[#This Row],[Going-Dist]]="G&lt;6-Dist&lt;1700","A",IF(AJ12="G&gt;=6-Dist&lt;1700","C",IF(AJ12="G&gt;=6-Dist&gt;=1700","D","xx"))))</f>
        <v>A</v>
      </c>
      <c r="AL12" s="69">
        <f>MONTH(Table13[[#This Row],[Date]])</f>
        <v>1</v>
      </c>
      <c r="AM12" s="69" t="str">
        <f t="shared" si="2"/>
        <v>2020-2021</v>
      </c>
      <c r="AN12" s="60">
        <v>150</v>
      </c>
      <c r="AO12" s="128">
        <f>IF(Table13[[#This Row],[Combo 27 Bet]]="","",IF(Table13[[#This Row],[Lev Ret]]="","",AN12*Table13[[#This Row],[Odds]]))</f>
        <v>765</v>
      </c>
      <c r="AP12" s="129">
        <f t="shared" si="3"/>
        <v>615</v>
      </c>
      <c r="AQ12" s="135">
        <v>2</v>
      </c>
      <c r="AR12" s="151">
        <v>9</v>
      </c>
      <c r="AS12" s="2" t="str">
        <f>IF(Table13[[#This Row],[Date]]&lt;$AS$3,"","Live")</f>
        <v/>
      </c>
      <c r="AT12" s="2" t="str">
        <f>IF(Table13[[#This Row],[Date]]&lt;$AT$3,"","Current Algo")</f>
        <v/>
      </c>
    </row>
    <row r="13" spans="1:46" ht="14.25" customHeight="1" x14ac:dyDescent="0.25">
      <c r="A13" s="82">
        <v>44198</v>
      </c>
      <c r="B13" s="2" t="s">
        <v>4</v>
      </c>
      <c r="C13" s="83">
        <v>0.72222222222222221</v>
      </c>
      <c r="D13" s="87">
        <v>3</v>
      </c>
      <c r="E13" s="7">
        <v>3</v>
      </c>
      <c r="F13" s="60">
        <v>8</v>
      </c>
      <c r="G13" s="2">
        <v>1100</v>
      </c>
      <c r="H13" s="2" t="s">
        <v>42</v>
      </c>
      <c r="I13" s="2">
        <v>84</v>
      </c>
      <c r="J13" s="2">
        <v>125</v>
      </c>
      <c r="K13" s="6">
        <v>1</v>
      </c>
      <c r="L13" s="6" t="s">
        <v>588</v>
      </c>
      <c r="M13" s="2" t="s">
        <v>55</v>
      </c>
      <c r="N13" s="84">
        <v>3</v>
      </c>
      <c r="O13" s="2" t="s">
        <v>104</v>
      </c>
      <c r="P13" s="2" t="s">
        <v>88</v>
      </c>
      <c r="Q13" s="85"/>
      <c r="R13" s="86">
        <v>1</v>
      </c>
      <c r="S13" s="85">
        <v>60</v>
      </c>
      <c r="T13" s="85">
        <v>60</v>
      </c>
      <c r="U13" s="85"/>
      <c r="V13" s="2">
        <v>2</v>
      </c>
      <c r="W13" s="2">
        <v>4</v>
      </c>
      <c r="X13" s="10">
        <v>2</v>
      </c>
      <c r="Y13" s="84">
        <v>5</v>
      </c>
      <c r="Z13" s="2">
        <v>35</v>
      </c>
      <c r="AA13" s="6">
        <v>13</v>
      </c>
      <c r="AB13" s="2"/>
      <c r="AC13" s="2"/>
      <c r="AD13" s="84">
        <v>2.5</v>
      </c>
      <c r="AE13" s="84"/>
      <c r="AF13" s="2">
        <v>100</v>
      </c>
      <c r="AG13" s="2" t="str">
        <f t="shared" si="0"/>
        <v/>
      </c>
      <c r="AH13" s="2">
        <f t="shared" si="1"/>
        <v>-100</v>
      </c>
      <c r="AI13" s="44" t="str">
        <f>VLOOKUP(Table13[[#This Row],[Track]],$B$1885:$D$1929,2,FALSE)</f>
        <v>Vic</v>
      </c>
      <c r="AJ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" s="16" t="str">
        <f>IF(Table13[[#This Row],[Going-Dist]]="G&lt;6-Dist&gt;=1700","B",IF(Table13[[#This Row],[Going-Dist]]="G&lt;6-Dist&lt;1700","A",IF(AJ13="G&gt;=6-Dist&lt;1700","C",IF(AJ13="G&gt;=6-Dist&gt;=1700","D","xx"))))</f>
        <v>A</v>
      </c>
      <c r="AL13" s="69">
        <f>MONTH(Table13[[#This Row],[Date]])</f>
        <v>1</v>
      </c>
      <c r="AM13" s="69" t="str">
        <f t="shared" si="2"/>
        <v>2020-2021</v>
      </c>
      <c r="AN13" s="60">
        <v>100</v>
      </c>
      <c r="AO13" s="128" t="str">
        <f>IF(Table13[[#This Row],[Combo 27 Bet]]="","",IF(Table13[[#This Row],[Lev Ret]]="","",AN13*Table13[[#This Row],[Odds]]))</f>
        <v/>
      </c>
      <c r="AP13" s="129">
        <f t="shared" si="3"/>
        <v>-100</v>
      </c>
      <c r="AQ13" s="135">
        <v>2</v>
      </c>
      <c r="AR13" s="151">
        <v>1</v>
      </c>
      <c r="AS13" s="2" t="str">
        <f>IF(Table13[[#This Row],[Date]]&lt;$AS$3,"","Live")</f>
        <v/>
      </c>
      <c r="AT13" s="2" t="str">
        <f>IF(Table13[[#This Row],[Date]]&lt;$AT$3,"","Current Algo")</f>
        <v/>
      </c>
    </row>
    <row r="14" spans="1:46" ht="14.25" customHeight="1" x14ac:dyDescent="0.25">
      <c r="A14" s="82">
        <v>44198</v>
      </c>
      <c r="B14" s="2" t="s">
        <v>4</v>
      </c>
      <c r="C14" s="83">
        <v>0.74652777777777779</v>
      </c>
      <c r="D14" s="2">
        <v>3</v>
      </c>
      <c r="E14" s="2">
        <v>3</v>
      </c>
      <c r="F14" s="60">
        <v>9</v>
      </c>
      <c r="G14" s="2">
        <v>1600</v>
      </c>
      <c r="H14" s="2" t="s">
        <v>42</v>
      </c>
      <c r="I14" s="2">
        <v>84</v>
      </c>
      <c r="J14" s="2">
        <v>125</v>
      </c>
      <c r="K14" s="6">
        <v>14</v>
      </c>
      <c r="L14" s="6" t="s">
        <v>431</v>
      </c>
      <c r="M14" s="2" t="s">
        <v>75</v>
      </c>
      <c r="N14" s="84">
        <v>4.5999999999999996</v>
      </c>
      <c r="O14" s="2" t="s">
        <v>63</v>
      </c>
      <c r="P14" s="2" t="s">
        <v>54</v>
      </c>
      <c r="Q14" s="85"/>
      <c r="R14" s="86">
        <v>7</v>
      </c>
      <c r="S14" s="85">
        <v>54.5</v>
      </c>
      <c r="T14" s="85">
        <v>54.5</v>
      </c>
      <c r="U14" s="85"/>
      <c r="V14" s="2">
        <v>5</v>
      </c>
      <c r="W14" s="2"/>
      <c r="X14" s="10">
        <v>1</v>
      </c>
      <c r="Y14" s="84">
        <v>5</v>
      </c>
      <c r="Z14" s="2">
        <v>35</v>
      </c>
      <c r="AA14" s="6">
        <v>13</v>
      </c>
      <c r="AB14" s="2"/>
      <c r="AC14" s="2"/>
      <c r="AD14" s="84">
        <v>4.8</v>
      </c>
      <c r="AE14" s="84"/>
      <c r="AF14" s="2">
        <v>100</v>
      </c>
      <c r="AG14" s="2" t="str">
        <f t="shared" si="0"/>
        <v/>
      </c>
      <c r="AH14" s="2">
        <f t="shared" si="1"/>
        <v>-100</v>
      </c>
      <c r="AI14" s="44" t="str">
        <f>VLOOKUP(Table13[[#This Row],[Track]],$B$1885:$D$1929,2,FALSE)</f>
        <v>Vic</v>
      </c>
      <c r="AJ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" s="16" t="str">
        <f>IF(Table13[[#This Row],[Going-Dist]]="G&lt;6-Dist&gt;=1700","B",IF(Table13[[#This Row],[Going-Dist]]="G&lt;6-Dist&lt;1700","A",IF(AJ14="G&gt;=6-Dist&lt;1700","C",IF(AJ14="G&gt;=6-Dist&gt;=1700","D","xx"))))</f>
        <v>A</v>
      </c>
      <c r="AL14" s="69">
        <f>MONTH(Table13[[#This Row],[Date]])</f>
        <v>1</v>
      </c>
      <c r="AM14" s="69" t="str">
        <f t="shared" si="2"/>
        <v>2020-2021</v>
      </c>
      <c r="AN14" s="60">
        <v>100</v>
      </c>
      <c r="AO14" s="128" t="str">
        <f>IF(Table13[[#This Row],[Combo 27 Bet]]="","",IF(Table13[[#This Row],[Lev Ret]]="","",AN14*Table13[[#This Row],[Odds]]))</f>
        <v/>
      </c>
      <c r="AP14" s="129">
        <f t="shared" si="3"/>
        <v>-100</v>
      </c>
      <c r="AQ14" s="135"/>
      <c r="AR14" s="151">
        <v>7</v>
      </c>
      <c r="AS14" s="2" t="str">
        <f>IF(Table13[[#This Row],[Date]]&lt;$AS$3,"","Live")</f>
        <v/>
      </c>
      <c r="AT14" s="2" t="str">
        <f>IF(Table13[[#This Row],[Date]]&lt;$AT$3,"","Current Algo")</f>
        <v/>
      </c>
    </row>
    <row r="15" spans="1:46" ht="14.25" customHeight="1" x14ac:dyDescent="0.25">
      <c r="A15" s="82">
        <v>44198</v>
      </c>
      <c r="B15" s="2" t="s">
        <v>1043</v>
      </c>
      <c r="C15" s="83">
        <v>0.76041666666666696</v>
      </c>
      <c r="D15" s="87">
        <v>7</v>
      </c>
      <c r="E15" s="7">
        <v>0</v>
      </c>
      <c r="F15" s="60">
        <v>9</v>
      </c>
      <c r="G15" s="2">
        <v>1100</v>
      </c>
      <c r="H15" s="2" t="s">
        <v>70</v>
      </c>
      <c r="I15" s="2">
        <v>78</v>
      </c>
      <c r="J15" s="2">
        <v>125</v>
      </c>
      <c r="K15" s="6">
        <v>5</v>
      </c>
      <c r="L15" s="6" t="s">
        <v>1527</v>
      </c>
      <c r="M15" s="2" t="s">
        <v>75</v>
      </c>
      <c r="N15" s="84">
        <v>3.3</v>
      </c>
      <c r="O15" s="2" t="s">
        <v>509</v>
      </c>
      <c r="P15" s="2" t="s">
        <v>1046</v>
      </c>
      <c r="Q15" s="85"/>
      <c r="R15" s="86">
        <v>3</v>
      </c>
      <c r="S15" s="85">
        <v>58</v>
      </c>
      <c r="T15" s="85">
        <v>58</v>
      </c>
      <c r="U15" s="85"/>
      <c r="V15" s="2">
        <v>1</v>
      </c>
      <c r="W15" s="2">
        <v>5</v>
      </c>
      <c r="X15" s="10">
        <v>2</v>
      </c>
      <c r="Y15" s="84">
        <v>5.0999999999999996</v>
      </c>
      <c r="Z15" s="2">
        <v>20</v>
      </c>
      <c r="AA15" s="6"/>
      <c r="AB15" s="2"/>
      <c r="AC15" s="2"/>
      <c r="AD15" s="84">
        <v>5</v>
      </c>
      <c r="AE15" s="84"/>
      <c r="AF15" s="2">
        <v>100</v>
      </c>
      <c r="AG15" s="2" t="str">
        <f t="shared" si="0"/>
        <v/>
      </c>
      <c r="AH15" s="2">
        <f t="shared" si="1"/>
        <v>-100</v>
      </c>
      <c r="AI15" s="44" t="str">
        <f>VLOOKUP(Table13[[#This Row],[Track]],$B$1885:$D$1929,2,FALSE)</f>
        <v>NSW</v>
      </c>
      <c r="AJ1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" s="16" t="str">
        <f>IF(Table13[[#This Row],[Going-Dist]]="G&lt;6-Dist&gt;=1700","B",IF(Table13[[#This Row],[Going-Dist]]="G&lt;6-Dist&lt;1700","A",IF(AJ15="G&gt;=6-Dist&lt;1700","C",IF(AJ15="G&gt;=6-Dist&gt;=1700","D","xx"))))</f>
        <v>C</v>
      </c>
      <c r="AL15" s="69">
        <f>MONTH(Table13[[#This Row],[Date]])</f>
        <v>1</v>
      </c>
      <c r="AM15" s="69" t="str">
        <f t="shared" si="2"/>
        <v>2020-2021</v>
      </c>
      <c r="AN15" s="60">
        <v>120</v>
      </c>
      <c r="AO15" s="128" t="str">
        <f>IF(Table13[[#This Row],[Combo 27 Bet]]="","",IF(Table13[[#This Row],[Lev Ret]]="","",AN15*Table13[[#This Row],[Odds]]))</f>
        <v/>
      </c>
      <c r="AP15" s="129">
        <f t="shared" si="3"/>
        <v>-120</v>
      </c>
      <c r="AQ15" s="135"/>
      <c r="AR15" s="151">
        <v>7</v>
      </c>
      <c r="AS15" s="2" t="str">
        <f>IF(Table13[[#This Row],[Date]]&lt;$AS$3,"","Live")</f>
        <v/>
      </c>
      <c r="AT15" s="2" t="str">
        <f>IF(Table13[[#This Row],[Date]]&lt;$AT$3,"","Current Algo")</f>
        <v/>
      </c>
    </row>
    <row r="16" spans="1:46" ht="14.25" customHeight="1" x14ac:dyDescent="0.25">
      <c r="A16" s="82">
        <v>44205</v>
      </c>
      <c r="B16" s="2" t="s">
        <v>3</v>
      </c>
      <c r="C16" s="83">
        <v>0.61111111111111105</v>
      </c>
      <c r="D16" s="2">
        <v>3</v>
      </c>
      <c r="E16" s="2">
        <v>6</v>
      </c>
      <c r="F16" s="60">
        <v>2</v>
      </c>
      <c r="G16" s="2">
        <v>1400</v>
      </c>
      <c r="H16" s="2" t="s">
        <v>62</v>
      </c>
      <c r="I16" s="2" t="s">
        <v>62</v>
      </c>
      <c r="J16" s="2">
        <v>135</v>
      </c>
      <c r="K16" s="6">
        <v>1</v>
      </c>
      <c r="L16" s="6" t="s">
        <v>449</v>
      </c>
      <c r="M16" s="2" t="s">
        <v>55</v>
      </c>
      <c r="N16" s="84">
        <v>2.4</v>
      </c>
      <c r="O16" s="2" t="s">
        <v>119</v>
      </c>
      <c r="P16" s="2" t="s">
        <v>120</v>
      </c>
      <c r="Q16" s="85"/>
      <c r="R16" s="86">
        <v>6</v>
      </c>
      <c r="S16" s="85">
        <v>60</v>
      </c>
      <c r="T16" s="85">
        <v>60</v>
      </c>
      <c r="U16" s="85"/>
      <c r="V16" s="2"/>
      <c r="W16" s="2"/>
      <c r="X16" s="10">
        <v>1</v>
      </c>
      <c r="Y16" s="84"/>
      <c r="Z16" s="2"/>
      <c r="AA16" s="6">
        <v>7</v>
      </c>
      <c r="AB16" s="2"/>
      <c r="AC16" s="2" t="s">
        <v>14</v>
      </c>
      <c r="AD16" s="84">
        <v>2.4500000000000002</v>
      </c>
      <c r="AE16" s="84"/>
      <c r="AF16" s="2">
        <v>100</v>
      </c>
      <c r="AG16" s="2" t="str">
        <f t="shared" si="0"/>
        <v/>
      </c>
      <c r="AH16" s="2">
        <f t="shared" si="1"/>
        <v>-100</v>
      </c>
      <c r="AI16" s="44" t="str">
        <f>VLOOKUP(Table13[[#This Row],[Track]],$B$1885:$D$1929,2,FALSE)</f>
        <v>Vic</v>
      </c>
      <c r="AJ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" s="16" t="str">
        <f>IF(Table13[[#This Row],[Going-Dist]]="G&lt;6-Dist&gt;=1700","B",IF(Table13[[#This Row],[Going-Dist]]="G&lt;6-Dist&lt;1700","A",IF(AJ16="G&gt;=6-Dist&lt;1700","C",IF(AJ16="G&gt;=6-Dist&gt;=1700","D","xx"))))</f>
        <v>A</v>
      </c>
      <c r="AL16" s="69">
        <f>MONTH(Table13[[#This Row],[Date]])</f>
        <v>1</v>
      </c>
      <c r="AM16" s="69" t="str">
        <f t="shared" si="2"/>
        <v>2020-2021</v>
      </c>
      <c r="AN16" s="60">
        <v>100</v>
      </c>
      <c r="AO16" s="128" t="str">
        <f>IF(Table13[[#This Row],[Combo 27 Bet]]="","",IF(Table13[[#This Row],[Lev Ret]]="","",AN16*Table13[[#This Row],[Odds]]))</f>
        <v/>
      </c>
      <c r="AP16" s="129">
        <f t="shared" si="3"/>
        <v>-100</v>
      </c>
      <c r="AQ16" s="135"/>
      <c r="AR16" s="151">
        <v>5</v>
      </c>
      <c r="AS16" s="2" t="str">
        <f>IF(Table13[[#This Row],[Date]]&lt;$AS$3,"","Live")</f>
        <v/>
      </c>
      <c r="AT16" s="2" t="str">
        <f>IF(Table13[[#This Row],[Date]]&lt;$AT$3,"","Current Algo")</f>
        <v/>
      </c>
    </row>
    <row r="17" spans="1:46" ht="14.25" customHeight="1" x14ac:dyDescent="0.25">
      <c r="A17" s="82">
        <v>44205</v>
      </c>
      <c r="B17" s="2" t="s">
        <v>3</v>
      </c>
      <c r="C17" s="83">
        <v>0.72222222222222221</v>
      </c>
      <c r="D17" s="2">
        <v>3</v>
      </c>
      <c r="E17" s="2">
        <v>6</v>
      </c>
      <c r="F17" s="60">
        <v>6</v>
      </c>
      <c r="G17" s="2">
        <v>2000</v>
      </c>
      <c r="H17" s="2" t="s">
        <v>42</v>
      </c>
      <c r="I17" s="2" t="s">
        <v>46</v>
      </c>
      <c r="J17" s="2">
        <v>135</v>
      </c>
      <c r="K17" s="6">
        <v>4</v>
      </c>
      <c r="L17" s="6" t="s">
        <v>408</v>
      </c>
      <c r="M17" s="2" t="s">
        <v>75</v>
      </c>
      <c r="N17" s="84">
        <v>4.8</v>
      </c>
      <c r="O17" s="2" t="s">
        <v>121</v>
      </c>
      <c r="P17" s="2" t="s">
        <v>118</v>
      </c>
      <c r="Q17" s="85"/>
      <c r="R17" s="86">
        <v>10</v>
      </c>
      <c r="S17" s="85">
        <v>56</v>
      </c>
      <c r="T17" s="85">
        <v>56</v>
      </c>
      <c r="U17" s="85"/>
      <c r="V17" s="2">
        <v>1</v>
      </c>
      <c r="W17" s="2"/>
      <c r="X17" s="10">
        <v>1</v>
      </c>
      <c r="Y17" s="84">
        <v>3.9</v>
      </c>
      <c r="Z17" s="2">
        <v>45</v>
      </c>
      <c r="AA17" s="6">
        <v>11</v>
      </c>
      <c r="AB17" s="2"/>
      <c r="AC17" s="2" t="s">
        <v>12</v>
      </c>
      <c r="AD17" s="84">
        <v>5.3</v>
      </c>
      <c r="AE17" s="84">
        <v>2.1</v>
      </c>
      <c r="AF17" s="2">
        <v>100</v>
      </c>
      <c r="AG17" s="2">
        <f t="shared" si="0"/>
        <v>530</v>
      </c>
      <c r="AH17" s="2">
        <f t="shared" si="1"/>
        <v>430</v>
      </c>
      <c r="AI17" s="44" t="str">
        <f>VLOOKUP(Table13[[#This Row],[Track]],$B$1885:$D$1929,2,FALSE)</f>
        <v>Vic</v>
      </c>
      <c r="AJ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" s="16" t="str">
        <f>IF(Table13[[#This Row],[Going-Dist]]="G&lt;6-Dist&gt;=1700","B",IF(Table13[[#This Row],[Going-Dist]]="G&lt;6-Dist&lt;1700","A",IF(AJ17="G&gt;=6-Dist&lt;1700","C",IF(AJ17="G&gt;=6-Dist&gt;=1700","D","xx"))))</f>
        <v>B</v>
      </c>
      <c r="AL17" s="69">
        <f>MONTH(Table13[[#This Row],[Date]])</f>
        <v>1</v>
      </c>
      <c r="AM17" s="69" t="str">
        <f t="shared" si="2"/>
        <v>2020-2021</v>
      </c>
      <c r="AN17" s="60">
        <v>100</v>
      </c>
      <c r="AO17" s="128">
        <f>IF(Table13[[#This Row],[Combo 27 Bet]]="","",IF(Table13[[#This Row],[Lev Ret]]="","",AN17*Table13[[#This Row],[Odds]]))</f>
        <v>530</v>
      </c>
      <c r="AP17" s="129">
        <f t="shared" si="3"/>
        <v>430</v>
      </c>
      <c r="AQ17" s="135"/>
      <c r="AR17" s="151">
        <v>7</v>
      </c>
      <c r="AS17" s="2" t="str">
        <f>IF(Table13[[#This Row],[Date]]&lt;$AS$3,"","Live")</f>
        <v/>
      </c>
      <c r="AT17" s="2" t="str">
        <f>IF(Table13[[#This Row],[Date]]&lt;$AT$3,"","Current Algo")</f>
        <v/>
      </c>
    </row>
    <row r="18" spans="1:46" ht="14.25" customHeight="1" x14ac:dyDescent="0.25">
      <c r="A18" s="82">
        <v>44205</v>
      </c>
      <c r="B18" s="2" t="s">
        <v>3</v>
      </c>
      <c r="C18" s="83">
        <v>0.75</v>
      </c>
      <c r="D18" s="87">
        <v>3</v>
      </c>
      <c r="E18" s="7">
        <v>6</v>
      </c>
      <c r="F18" s="60">
        <v>7</v>
      </c>
      <c r="G18" s="2">
        <v>1400</v>
      </c>
      <c r="H18" s="2" t="s">
        <v>42</v>
      </c>
      <c r="I18" s="2" t="s">
        <v>46</v>
      </c>
      <c r="J18" s="2">
        <v>140</v>
      </c>
      <c r="K18" s="6">
        <v>1</v>
      </c>
      <c r="L18" s="6" t="s">
        <v>278</v>
      </c>
      <c r="M18" s="2" t="s">
        <v>58</v>
      </c>
      <c r="N18" s="84">
        <v>6</v>
      </c>
      <c r="O18" s="2" t="s">
        <v>113</v>
      </c>
      <c r="P18" s="2" t="s">
        <v>120</v>
      </c>
      <c r="Q18" s="85"/>
      <c r="R18" s="86">
        <v>8</v>
      </c>
      <c r="S18" s="85">
        <v>60</v>
      </c>
      <c r="T18" s="85">
        <v>60</v>
      </c>
      <c r="U18" s="85"/>
      <c r="V18" s="2">
        <v>3</v>
      </c>
      <c r="W18" s="2">
        <v>1</v>
      </c>
      <c r="X18" s="10">
        <v>1</v>
      </c>
      <c r="Y18" s="84">
        <v>4</v>
      </c>
      <c r="Z18" s="2">
        <v>45</v>
      </c>
      <c r="AA18" s="6">
        <v>8</v>
      </c>
      <c r="AB18" s="2"/>
      <c r="AC18" s="2"/>
      <c r="AD18" s="84">
        <v>7</v>
      </c>
      <c r="AE18" s="84"/>
      <c r="AF18" s="2">
        <v>100</v>
      </c>
      <c r="AG18" s="2" t="str">
        <f t="shared" si="0"/>
        <v/>
      </c>
      <c r="AH18" s="2">
        <f t="shared" si="1"/>
        <v>-100</v>
      </c>
      <c r="AI18" s="44" t="str">
        <f>VLOOKUP(Table13[[#This Row],[Track]],$B$1885:$D$1929,2,FALSE)</f>
        <v>Vic</v>
      </c>
      <c r="AJ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" s="16" t="str">
        <f>IF(Table13[[#This Row],[Going-Dist]]="G&lt;6-Dist&gt;=1700","B",IF(Table13[[#This Row],[Going-Dist]]="G&lt;6-Dist&lt;1700","A",IF(AJ18="G&gt;=6-Dist&lt;1700","C",IF(AJ18="G&gt;=6-Dist&gt;=1700","D","xx"))))</f>
        <v>A</v>
      </c>
      <c r="AL18" s="69">
        <f>MONTH(Table13[[#This Row],[Date]])</f>
        <v>1</v>
      </c>
      <c r="AM18" s="69" t="str">
        <f t="shared" si="2"/>
        <v>2020-2021</v>
      </c>
      <c r="AN18" s="60">
        <v>100</v>
      </c>
      <c r="AO18" s="128" t="str">
        <f>IF(Table13[[#This Row],[Combo 27 Bet]]="","",IF(Table13[[#This Row],[Lev Ret]]="","",AN18*Table13[[#This Row],[Odds]]))</f>
        <v/>
      </c>
      <c r="AP18" s="129">
        <f t="shared" si="3"/>
        <v>-100</v>
      </c>
      <c r="AQ18" s="135">
        <v>2</v>
      </c>
      <c r="AR18" s="151">
        <v>8</v>
      </c>
      <c r="AS18" s="2" t="str">
        <f>IF(Table13[[#This Row],[Date]]&lt;$AS$3,"","Live")</f>
        <v/>
      </c>
      <c r="AT18" s="2" t="str">
        <f>IF(Table13[[#This Row],[Date]]&lt;$AT$3,"","Current Algo")</f>
        <v/>
      </c>
    </row>
    <row r="19" spans="1:46" ht="14.25" customHeight="1" x14ac:dyDescent="0.25">
      <c r="A19" s="82">
        <v>44205</v>
      </c>
      <c r="B19" s="2" t="s">
        <v>3</v>
      </c>
      <c r="C19" s="83">
        <v>0.75</v>
      </c>
      <c r="D19" s="87">
        <v>3</v>
      </c>
      <c r="E19" s="7">
        <v>6</v>
      </c>
      <c r="F19" s="60">
        <v>7</v>
      </c>
      <c r="G19" s="2">
        <v>1400</v>
      </c>
      <c r="H19" s="2" t="s">
        <v>42</v>
      </c>
      <c r="I19" s="2" t="s">
        <v>46</v>
      </c>
      <c r="J19" s="2">
        <v>140</v>
      </c>
      <c r="K19" s="6">
        <v>7</v>
      </c>
      <c r="L19" s="6" t="s">
        <v>589</v>
      </c>
      <c r="M19" s="2" t="s">
        <v>71</v>
      </c>
      <c r="N19" s="84">
        <v>2.25</v>
      </c>
      <c r="O19" s="2" t="s">
        <v>123</v>
      </c>
      <c r="P19" s="2" t="s">
        <v>212</v>
      </c>
      <c r="Q19" s="85"/>
      <c r="R19" s="86">
        <v>3</v>
      </c>
      <c r="S19" s="85">
        <v>54</v>
      </c>
      <c r="T19" s="85">
        <v>54</v>
      </c>
      <c r="U19" s="85"/>
      <c r="V19" s="2">
        <v>1</v>
      </c>
      <c r="W19" s="2">
        <v>4</v>
      </c>
      <c r="X19" s="10">
        <v>3</v>
      </c>
      <c r="Y19" s="84">
        <v>5.2</v>
      </c>
      <c r="Z19" s="2">
        <v>35</v>
      </c>
      <c r="AA19" s="6">
        <v>8</v>
      </c>
      <c r="AB19" s="2"/>
      <c r="AC19" s="2"/>
      <c r="AD19" s="84">
        <v>1.95</v>
      </c>
      <c r="AE19" s="84"/>
      <c r="AF19" s="2">
        <v>100</v>
      </c>
      <c r="AG19" s="2" t="str">
        <f t="shared" si="0"/>
        <v/>
      </c>
      <c r="AH19" s="2">
        <f t="shared" si="1"/>
        <v>-100</v>
      </c>
      <c r="AI19" s="44" t="str">
        <f>VLOOKUP(Table13[[#This Row],[Track]],$B$1885:$D$1929,2,FALSE)</f>
        <v>Vic</v>
      </c>
      <c r="AJ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9" s="16" t="str">
        <f>IF(Table13[[#This Row],[Going-Dist]]="G&lt;6-Dist&gt;=1700","B",IF(Table13[[#This Row],[Going-Dist]]="G&lt;6-Dist&lt;1700","A",IF(AJ19="G&gt;=6-Dist&lt;1700","C",IF(AJ19="G&gt;=6-Dist&gt;=1700","D","xx"))))</f>
        <v>A</v>
      </c>
      <c r="AL19" s="69">
        <f>MONTH(Table13[[#This Row],[Date]])</f>
        <v>1</v>
      </c>
      <c r="AM19" s="69" t="str">
        <f t="shared" si="2"/>
        <v>2020-2021</v>
      </c>
      <c r="AN19" s="60">
        <v>140</v>
      </c>
      <c r="AO19" s="128" t="str">
        <f>IF(Table13[[#This Row],[Combo 27 Bet]]="","",IF(Table13[[#This Row],[Lev Ret]]="","",AN19*Table13[[#This Row],[Odds]]))</f>
        <v/>
      </c>
      <c r="AP19" s="129">
        <f t="shared" si="3"/>
        <v>-140</v>
      </c>
      <c r="AQ19" s="135">
        <v>2</v>
      </c>
      <c r="AR19" s="151">
        <v>5</v>
      </c>
      <c r="AS19" s="2" t="str">
        <f>IF(Table13[[#This Row],[Date]]&lt;$AS$3,"","Live")</f>
        <v/>
      </c>
      <c r="AT19" s="2" t="str">
        <f>IF(Table13[[#This Row],[Date]]&lt;$AT$3,"","Current Algo")</f>
        <v/>
      </c>
    </row>
    <row r="20" spans="1:46" ht="14.25" customHeight="1" x14ac:dyDescent="0.25">
      <c r="A20" s="82">
        <v>44205</v>
      </c>
      <c r="B20" s="2" t="s">
        <v>3</v>
      </c>
      <c r="C20" s="83">
        <v>0.77430555555555547</v>
      </c>
      <c r="D20" s="87">
        <v>3</v>
      </c>
      <c r="E20" s="7">
        <v>6</v>
      </c>
      <c r="F20" s="60">
        <v>8</v>
      </c>
      <c r="G20" s="2">
        <v>1800</v>
      </c>
      <c r="H20" s="2" t="s">
        <v>42</v>
      </c>
      <c r="I20" s="2">
        <v>70</v>
      </c>
      <c r="J20" s="2">
        <v>125</v>
      </c>
      <c r="K20" s="6">
        <v>10</v>
      </c>
      <c r="L20" s="6" t="s">
        <v>590</v>
      </c>
      <c r="M20" s="2" t="s">
        <v>58</v>
      </c>
      <c r="N20" s="84">
        <v>4.5999999999999996</v>
      </c>
      <c r="O20" s="2" t="s">
        <v>123</v>
      </c>
      <c r="P20" s="2" t="s">
        <v>144</v>
      </c>
      <c r="Q20" s="85"/>
      <c r="R20" s="86">
        <v>4</v>
      </c>
      <c r="S20" s="85">
        <v>58.5</v>
      </c>
      <c r="T20" s="85">
        <v>58.5</v>
      </c>
      <c r="U20" s="85"/>
      <c r="V20" s="2"/>
      <c r="W20" s="2"/>
      <c r="X20" s="10">
        <v>1</v>
      </c>
      <c r="Y20" s="84"/>
      <c r="Z20" s="2"/>
      <c r="AA20" s="6">
        <v>13</v>
      </c>
      <c r="AB20" s="2"/>
      <c r="AC20" s="2"/>
      <c r="AD20" s="84">
        <v>5</v>
      </c>
      <c r="AE20" s="84"/>
      <c r="AF20" s="2">
        <v>100</v>
      </c>
      <c r="AG20" s="2" t="str">
        <f t="shared" si="0"/>
        <v/>
      </c>
      <c r="AH20" s="2">
        <f t="shared" si="1"/>
        <v>-100</v>
      </c>
      <c r="AI20" s="44" t="str">
        <f>VLOOKUP(Table13[[#This Row],[Track]],$B$1885:$D$1929,2,FALSE)</f>
        <v>Vic</v>
      </c>
      <c r="AJ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0" s="16" t="str">
        <f>IF(Table13[[#This Row],[Going-Dist]]="G&lt;6-Dist&gt;=1700","B",IF(Table13[[#This Row],[Going-Dist]]="G&lt;6-Dist&lt;1700","A",IF(AJ20="G&gt;=6-Dist&lt;1700","C",IF(AJ20="G&gt;=6-Dist&gt;=1700","D","xx"))))</f>
        <v>B</v>
      </c>
      <c r="AL20" s="69">
        <f>MONTH(Table13[[#This Row],[Date]])</f>
        <v>1</v>
      </c>
      <c r="AM20" s="69" t="str">
        <f t="shared" si="2"/>
        <v>2020-2021</v>
      </c>
      <c r="AN20" s="60">
        <v>140</v>
      </c>
      <c r="AO20" s="128" t="str">
        <f>IF(Table13[[#This Row],[Combo 27 Bet]]="","",IF(Table13[[#This Row],[Lev Ret]]="","",AN20*Table13[[#This Row],[Odds]]))</f>
        <v/>
      </c>
      <c r="AP20" s="129">
        <f t="shared" si="3"/>
        <v>-140</v>
      </c>
      <c r="AQ20" s="135">
        <v>2</v>
      </c>
      <c r="AR20" s="151">
        <v>7</v>
      </c>
      <c r="AS20" s="2" t="str">
        <f>IF(Table13[[#This Row],[Date]]&lt;$AS$3,"","Live")</f>
        <v/>
      </c>
      <c r="AT20" s="2" t="str">
        <f>IF(Table13[[#This Row],[Date]]&lt;$AT$3,"","Current Algo")</f>
        <v/>
      </c>
    </row>
    <row r="21" spans="1:46" ht="14.25" customHeight="1" x14ac:dyDescent="0.25">
      <c r="A21" s="82">
        <v>44205</v>
      </c>
      <c r="B21" s="2" t="s">
        <v>3</v>
      </c>
      <c r="C21" s="83">
        <v>0.77430555555555547</v>
      </c>
      <c r="D21" s="87">
        <v>3</v>
      </c>
      <c r="E21" s="7">
        <v>6</v>
      </c>
      <c r="F21" s="60">
        <v>8</v>
      </c>
      <c r="G21" s="2">
        <v>1800</v>
      </c>
      <c r="H21" s="2" t="s">
        <v>42</v>
      </c>
      <c r="I21" s="2">
        <v>70</v>
      </c>
      <c r="J21" s="2">
        <v>125</v>
      </c>
      <c r="K21" s="6">
        <v>13</v>
      </c>
      <c r="L21" s="6" t="s">
        <v>591</v>
      </c>
      <c r="M21" s="2" t="s">
        <v>50</v>
      </c>
      <c r="N21" s="84">
        <v>4.4000000000000004</v>
      </c>
      <c r="O21" s="2" t="s">
        <v>108</v>
      </c>
      <c r="P21" s="2" t="s">
        <v>592</v>
      </c>
      <c r="Q21" s="85">
        <v>3</v>
      </c>
      <c r="R21" s="86">
        <v>9</v>
      </c>
      <c r="S21" s="85">
        <v>57</v>
      </c>
      <c r="T21" s="85">
        <v>54</v>
      </c>
      <c r="U21" s="85"/>
      <c r="V21" s="2"/>
      <c r="W21" s="2"/>
      <c r="X21" s="10">
        <v>3</v>
      </c>
      <c r="Y21" s="84"/>
      <c r="Z21" s="2"/>
      <c r="AA21" s="6">
        <v>13</v>
      </c>
      <c r="AB21" s="2"/>
      <c r="AC21" s="2" t="s">
        <v>12</v>
      </c>
      <c r="AD21" s="84">
        <v>7</v>
      </c>
      <c r="AE21" s="84">
        <v>2.6</v>
      </c>
      <c r="AF21" s="2">
        <v>100</v>
      </c>
      <c r="AG21" s="2">
        <f t="shared" si="0"/>
        <v>700</v>
      </c>
      <c r="AH21" s="2">
        <f t="shared" si="1"/>
        <v>600</v>
      </c>
      <c r="AI21" s="44" t="str">
        <f>VLOOKUP(Table13[[#This Row],[Track]],$B$1885:$D$1929,2,FALSE)</f>
        <v>Vic</v>
      </c>
      <c r="AJ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1" s="16" t="str">
        <f>IF(Table13[[#This Row],[Going-Dist]]="G&lt;6-Dist&gt;=1700","B",IF(Table13[[#This Row],[Going-Dist]]="G&lt;6-Dist&lt;1700","A",IF(AJ21="G&gt;=6-Dist&lt;1700","C",IF(AJ21="G&gt;=6-Dist&gt;=1700","D","xx"))))</f>
        <v>B</v>
      </c>
      <c r="AL21" s="69">
        <f>MONTH(Table13[[#This Row],[Date]])</f>
        <v>1</v>
      </c>
      <c r="AM21" s="69" t="str">
        <f t="shared" si="2"/>
        <v>2020-2021</v>
      </c>
      <c r="AN21" s="60">
        <v>100</v>
      </c>
      <c r="AO21" s="128">
        <f>IF(Table13[[#This Row],[Combo 27 Bet]]="","",IF(Table13[[#This Row],[Lev Ret]]="","",AN21*Table13[[#This Row],[Odds]]))</f>
        <v>700</v>
      </c>
      <c r="AP21" s="129">
        <f t="shared" si="3"/>
        <v>600</v>
      </c>
      <c r="AQ21" s="135">
        <v>2</v>
      </c>
      <c r="AR21" s="151">
        <v>7</v>
      </c>
      <c r="AS21" s="2" t="str">
        <f>IF(Table13[[#This Row],[Date]]&lt;$AS$3,"","Live")</f>
        <v/>
      </c>
      <c r="AT21" s="2" t="str">
        <f>IF(Table13[[#This Row],[Date]]&lt;$AT$3,"","Current Algo")</f>
        <v/>
      </c>
    </row>
    <row r="22" spans="1:46" ht="14.25" customHeight="1" x14ac:dyDescent="0.25">
      <c r="A22" s="82">
        <v>44212</v>
      </c>
      <c r="B22" s="2" t="s">
        <v>1048</v>
      </c>
      <c r="C22" s="83">
        <v>0.5625</v>
      </c>
      <c r="D22" s="87">
        <v>4</v>
      </c>
      <c r="E22" s="7">
        <v>0</v>
      </c>
      <c r="F22" s="60">
        <v>2</v>
      </c>
      <c r="G22" s="2">
        <v>1100</v>
      </c>
      <c r="H22" s="2" t="s">
        <v>151</v>
      </c>
      <c r="I22" s="2">
        <v>88</v>
      </c>
      <c r="J22" s="2">
        <v>125</v>
      </c>
      <c r="K22" s="6">
        <v>3</v>
      </c>
      <c r="L22" s="6" t="s">
        <v>1528</v>
      </c>
      <c r="M22" s="2" t="s">
        <v>55</v>
      </c>
      <c r="N22" s="84">
        <v>2.9</v>
      </c>
      <c r="O22" s="2" t="s">
        <v>56</v>
      </c>
      <c r="P22" s="2" t="s">
        <v>134</v>
      </c>
      <c r="Q22" s="85"/>
      <c r="R22" s="86">
        <v>3</v>
      </c>
      <c r="S22" s="85">
        <v>58</v>
      </c>
      <c r="T22" s="85">
        <v>58</v>
      </c>
      <c r="U22" s="85"/>
      <c r="V22" s="2">
        <v>2</v>
      </c>
      <c r="W22" s="2">
        <v>4</v>
      </c>
      <c r="X22" s="10">
        <v>2</v>
      </c>
      <c r="Y22" s="84">
        <v>3.9</v>
      </c>
      <c r="Z22" s="2">
        <v>30</v>
      </c>
      <c r="AA22" s="6"/>
      <c r="AB22" s="2"/>
      <c r="AC22" s="2" t="s">
        <v>150</v>
      </c>
      <c r="AD22" s="84">
        <v>2.4500000000000002</v>
      </c>
      <c r="AE22" s="84">
        <v>1.7</v>
      </c>
      <c r="AF22" s="2">
        <v>100</v>
      </c>
      <c r="AG22" s="2">
        <f t="shared" si="0"/>
        <v>245.00000000000003</v>
      </c>
      <c r="AH22" s="2">
        <f t="shared" si="1"/>
        <v>145.00000000000003</v>
      </c>
      <c r="AI22" s="44" t="str">
        <f>VLOOKUP(Table13[[#This Row],[Track]],$B$1885:$D$1929,2,FALSE)</f>
        <v>NSW</v>
      </c>
      <c r="AJ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" s="16" t="str">
        <f>IF(Table13[[#This Row],[Going-Dist]]="G&lt;6-Dist&gt;=1700","B",IF(Table13[[#This Row],[Going-Dist]]="G&lt;6-Dist&lt;1700","A",IF(AJ22="G&gt;=6-Dist&lt;1700","C",IF(AJ22="G&gt;=6-Dist&gt;=1700","D","xx"))))</f>
        <v>A</v>
      </c>
      <c r="AL22" s="69">
        <f>MONTH(Table13[[#This Row],[Date]])</f>
        <v>1</v>
      </c>
      <c r="AM22" s="69" t="str">
        <f t="shared" si="2"/>
        <v>2020-2021</v>
      </c>
      <c r="AN22" s="60">
        <v>200</v>
      </c>
      <c r="AO22" s="128">
        <f>IF(Table13[[#This Row],[Combo 27 Bet]]="","",IF(Table13[[#This Row],[Lev Ret]]="","",AN22*Table13[[#This Row],[Odds]]))</f>
        <v>490.00000000000006</v>
      </c>
      <c r="AP22" s="129">
        <f t="shared" si="3"/>
        <v>290.00000000000006</v>
      </c>
      <c r="AQ22" s="135"/>
      <c r="AR22" s="151">
        <v>10</v>
      </c>
      <c r="AS22" s="2" t="str">
        <f>IF(Table13[[#This Row],[Date]]&lt;$AS$3,"","Live")</f>
        <v/>
      </c>
      <c r="AT22" s="2" t="str">
        <f>IF(Table13[[#This Row],[Date]]&lt;$AT$3,"","Current Algo")</f>
        <v/>
      </c>
    </row>
    <row r="23" spans="1:46" ht="14.25" customHeight="1" x14ac:dyDescent="0.25">
      <c r="A23" s="82">
        <v>44212</v>
      </c>
      <c r="B23" s="2" t="s">
        <v>3</v>
      </c>
      <c r="C23" s="83">
        <v>0.62013888888888891</v>
      </c>
      <c r="D23" s="87">
        <v>3</v>
      </c>
      <c r="E23" s="7">
        <v>9</v>
      </c>
      <c r="F23" s="60">
        <v>3</v>
      </c>
      <c r="G23" s="2">
        <v>1100</v>
      </c>
      <c r="H23" s="2" t="s">
        <v>70</v>
      </c>
      <c r="I23" s="2">
        <v>78</v>
      </c>
      <c r="J23" s="2">
        <v>125</v>
      </c>
      <c r="K23" s="6">
        <v>4</v>
      </c>
      <c r="L23" s="6" t="s">
        <v>593</v>
      </c>
      <c r="M23" s="2" t="s">
        <v>75</v>
      </c>
      <c r="N23" s="84">
        <v>2.5</v>
      </c>
      <c r="O23" s="2" t="s">
        <v>47</v>
      </c>
      <c r="P23" s="2" t="s">
        <v>57</v>
      </c>
      <c r="Q23" s="85"/>
      <c r="R23" s="86">
        <v>5</v>
      </c>
      <c r="S23" s="85">
        <v>58</v>
      </c>
      <c r="T23" s="85">
        <v>58</v>
      </c>
      <c r="U23" s="85"/>
      <c r="V23" s="2">
        <v>1</v>
      </c>
      <c r="W23" s="2">
        <v>1</v>
      </c>
      <c r="X23" s="10">
        <v>1</v>
      </c>
      <c r="Y23" s="84">
        <v>3.4</v>
      </c>
      <c r="Z23" s="2">
        <v>45</v>
      </c>
      <c r="AA23" s="6">
        <v>7</v>
      </c>
      <c r="AB23" s="2"/>
      <c r="AC23" s="2" t="s">
        <v>12</v>
      </c>
      <c r="AD23" s="84">
        <v>2.4</v>
      </c>
      <c r="AE23" s="84">
        <v>1.5</v>
      </c>
      <c r="AF23" s="2">
        <v>100</v>
      </c>
      <c r="AG23" s="2">
        <f t="shared" si="0"/>
        <v>240</v>
      </c>
      <c r="AH23" s="2">
        <f t="shared" si="1"/>
        <v>140</v>
      </c>
      <c r="AI23" s="44" t="str">
        <f>VLOOKUP(Table13[[#This Row],[Track]],$B$1885:$D$1929,2,FALSE)</f>
        <v>Vic</v>
      </c>
      <c r="AJ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" s="16" t="str">
        <f>IF(Table13[[#This Row],[Going-Dist]]="G&lt;6-Dist&gt;=1700","B",IF(Table13[[#This Row],[Going-Dist]]="G&lt;6-Dist&lt;1700","A",IF(AJ23="G&gt;=6-Dist&lt;1700","C",IF(AJ23="G&gt;=6-Dist&gt;=1700","D","xx"))))</f>
        <v>A</v>
      </c>
      <c r="AL23" s="2">
        <f>MONTH(Table13[[#This Row],[Date]])</f>
        <v>1</v>
      </c>
      <c r="AM23" s="2" t="str">
        <f t="shared" si="2"/>
        <v>2020-2021</v>
      </c>
      <c r="AN23" s="60">
        <v>100</v>
      </c>
      <c r="AO23" s="128">
        <f>IF(Table13[[#This Row],[Combo 27 Bet]]="","",IF(Table13[[#This Row],[Lev Ret]]="","",AN23*Table13[[#This Row],[Odds]]))</f>
        <v>240</v>
      </c>
      <c r="AP23" s="129">
        <f t="shared" si="3"/>
        <v>140</v>
      </c>
      <c r="AQ23" s="135"/>
      <c r="AR23" s="151">
        <v>5</v>
      </c>
      <c r="AS23" s="2" t="str">
        <f>IF(Table13[[#This Row],[Date]]&lt;$AS$3,"","Live")</f>
        <v/>
      </c>
      <c r="AT23" s="2" t="str">
        <f>IF(Table13[[#This Row],[Date]]&lt;$AT$3,"","Current Algo")</f>
        <v/>
      </c>
    </row>
    <row r="24" spans="1:46" ht="14.25" customHeight="1" x14ac:dyDescent="0.25">
      <c r="A24" s="82">
        <v>44212</v>
      </c>
      <c r="B24" s="2" t="s">
        <v>3</v>
      </c>
      <c r="C24" s="83">
        <v>0.67222222222222217</v>
      </c>
      <c r="D24" s="2">
        <v>3</v>
      </c>
      <c r="E24" s="2">
        <v>9</v>
      </c>
      <c r="F24" s="60">
        <v>5</v>
      </c>
      <c r="G24" s="2">
        <v>1600</v>
      </c>
      <c r="H24" s="2" t="s">
        <v>42</v>
      </c>
      <c r="I24" s="2" t="s">
        <v>46</v>
      </c>
      <c r="J24" s="2">
        <v>125</v>
      </c>
      <c r="K24" s="6">
        <v>7</v>
      </c>
      <c r="L24" s="6" t="s">
        <v>409</v>
      </c>
      <c r="M24" s="2" t="s">
        <v>50</v>
      </c>
      <c r="N24" s="84">
        <v>2.8</v>
      </c>
      <c r="O24" s="2" t="s">
        <v>124</v>
      </c>
      <c r="P24" s="2" t="s">
        <v>73</v>
      </c>
      <c r="Q24" s="85"/>
      <c r="R24" s="86">
        <v>8</v>
      </c>
      <c r="S24" s="85">
        <v>54</v>
      </c>
      <c r="T24" s="88">
        <v>54</v>
      </c>
      <c r="U24" s="85"/>
      <c r="V24" s="2">
        <v>1</v>
      </c>
      <c r="W24" s="2">
        <v>1</v>
      </c>
      <c r="X24" s="10">
        <v>1</v>
      </c>
      <c r="Y24" s="84">
        <v>3.8</v>
      </c>
      <c r="Z24" s="2">
        <v>45</v>
      </c>
      <c r="AA24" s="6">
        <v>9</v>
      </c>
      <c r="AB24" s="2"/>
      <c r="AC24" s="2" t="s">
        <v>15</v>
      </c>
      <c r="AD24" s="84">
        <v>3.7</v>
      </c>
      <c r="AE24" s="84">
        <v>1.5</v>
      </c>
      <c r="AF24" s="2">
        <v>100</v>
      </c>
      <c r="AG24" s="2" t="str">
        <f t="shared" si="0"/>
        <v/>
      </c>
      <c r="AH24" s="2">
        <f t="shared" si="1"/>
        <v>-100</v>
      </c>
      <c r="AI24" s="44" t="str">
        <f>VLOOKUP(Table13[[#This Row],[Track]],$B$1885:$D$1929,2,FALSE)</f>
        <v>Vic</v>
      </c>
      <c r="AJ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" s="16" t="str">
        <f>IF(Table13[[#This Row],[Going-Dist]]="G&lt;6-Dist&gt;=1700","B",IF(Table13[[#This Row],[Going-Dist]]="G&lt;6-Dist&lt;1700","A",IF(AJ24="G&gt;=6-Dist&lt;1700","C",IF(AJ24="G&gt;=6-Dist&gt;=1700","D","xx"))))</f>
        <v>A</v>
      </c>
      <c r="AL24" s="69">
        <f>MONTH(Table13[[#This Row],[Date]])</f>
        <v>1</v>
      </c>
      <c r="AM24" s="69" t="str">
        <f t="shared" si="2"/>
        <v>2020-2021</v>
      </c>
      <c r="AN24" s="60">
        <v>200</v>
      </c>
      <c r="AO24" s="128" t="str">
        <f>IF(Table13[[#This Row],[Combo 27 Bet]]="","",IF(Table13[[#This Row],[Lev Ret]]="","",AN24*Table13[[#This Row],[Odds]]))</f>
        <v/>
      </c>
      <c r="AP24" s="129">
        <f t="shared" si="3"/>
        <v>-200</v>
      </c>
      <c r="AQ24" s="135"/>
      <c r="AR24" s="151">
        <v>10</v>
      </c>
      <c r="AS24" s="2" t="str">
        <f>IF(Table13[[#This Row],[Date]]&lt;$AS$3,"","Live")</f>
        <v/>
      </c>
      <c r="AT24" s="2" t="str">
        <f>IF(Table13[[#This Row],[Date]]&lt;$AT$3,"","Current Algo")</f>
        <v/>
      </c>
    </row>
    <row r="25" spans="1:46" ht="14.25" customHeight="1" x14ac:dyDescent="0.25">
      <c r="A25" s="82">
        <v>44212</v>
      </c>
      <c r="B25" s="2" t="s">
        <v>3</v>
      </c>
      <c r="C25" s="83">
        <v>0.70138888888888884</v>
      </c>
      <c r="D25" s="2">
        <v>3</v>
      </c>
      <c r="E25" s="2">
        <v>9</v>
      </c>
      <c r="F25" s="60">
        <v>6</v>
      </c>
      <c r="G25" s="2">
        <v>1400</v>
      </c>
      <c r="H25" s="2" t="s">
        <v>42</v>
      </c>
      <c r="I25" s="2">
        <v>84</v>
      </c>
      <c r="J25" s="2">
        <v>125</v>
      </c>
      <c r="K25" s="6">
        <v>6</v>
      </c>
      <c r="L25" s="6" t="s">
        <v>299</v>
      </c>
      <c r="M25" s="2" t="s">
        <v>67</v>
      </c>
      <c r="N25" s="84">
        <v>4.5999999999999996</v>
      </c>
      <c r="O25" s="2" t="s">
        <v>47</v>
      </c>
      <c r="P25" s="2" t="s">
        <v>48</v>
      </c>
      <c r="Q25" s="85"/>
      <c r="R25" s="86">
        <v>6</v>
      </c>
      <c r="S25" s="85">
        <v>58.5</v>
      </c>
      <c r="T25" s="88">
        <v>58.5</v>
      </c>
      <c r="U25" s="85"/>
      <c r="V25" s="2">
        <v>2</v>
      </c>
      <c r="W25" s="2">
        <v>5</v>
      </c>
      <c r="X25" s="10">
        <v>2</v>
      </c>
      <c r="Y25" s="84">
        <v>4.8</v>
      </c>
      <c r="Z25" s="2">
        <v>40</v>
      </c>
      <c r="AA25" s="6">
        <v>10</v>
      </c>
      <c r="AB25" s="2"/>
      <c r="AC25" s="2" t="s">
        <v>12</v>
      </c>
      <c r="AD25" s="84">
        <v>4.8</v>
      </c>
      <c r="AE25" s="84">
        <v>1.8</v>
      </c>
      <c r="AF25" s="2">
        <v>100</v>
      </c>
      <c r="AG25" s="2">
        <f t="shared" si="0"/>
        <v>480</v>
      </c>
      <c r="AH25" s="2">
        <f t="shared" si="1"/>
        <v>380</v>
      </c>
      <c r="AI25" s="44" t="str">
        <f>VLOOKUP(Table13[[#This Row],[Track]],$B$1885:$D$1929,2,FALSE)</f>
        <v>Vic</v>
      </c>
      <c r="AJ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" s="16" t="str">
        <f>IF(Table13[[#This Row],[Going-Dist]]="G&lt;6-Dist&gt;=1700","B",IF(Table13[[#This Row],[Going-Dist]]="G&lt;6-Dist&lt;1700","A",IF(AJ25="G&gt;=6-Dist&lt;1700","C",IF(AJ25="G&gt;=6-Dist&gt;=1700","D","xx"))))</f>
        <v>A</v>
      </c>
      <c r="AL25" s="69">
        <f>MONTH(Table13[[#This Row],[Date]])</f>
        <v>1</v>
      </c>
      <c r="AM25" s="69" t="str">
        <f t="shared" si="2"/>
        <v>2020-2021</v>
      </c>
      <c r="AN25" s="60">
        <v>200</v>
      </c>
      <c r="AO25" s="128">
        <f>IF(Table13[[#This Row],[Combo 27 Bet]]="","",IF(Table13[[#This Row],[Lev Ret]]="","",AN25*Table13[[#This Row],[Odds]]))</f>
        <v>960</v>
      </c>
      <c r="AP25" s="129">
        <f t="shared" si="3"/>
        <v>760</v>
      </c>
      <c r="AQ25" s="135"/>
      <c r="AR25" s="151">
        <v>10</v>
      </c>
      <c r="AS25" s="2" t="str">
        <f>IF(Table13[[#This Row],[Date]]&lt;$AS$3,"","Live")</f>
        <v/>
      </c>
      <c r="AT25" s="2" t="str">
        <f>IF(Table13[[#This Row],[Date]]&lt;$AT$3,"","Current Algo")</f>
        <v/>
      </c>
    </row>
    <row r="26" spans="1:46" ht="14.25" customHeight="1" x14ac:dyDescent="0.25">
      <c r="A26" s="82">
        <v>44212</v>
      </c>
      <c r="B26" s="2" t="s">
        <v>1048</v>
      </c>
      <c r="C26" s="83">
        <v>0.72222222222222221</v>
      </c>
      <c r="D26" s="87">
        <v>4</v>
      </c>
      <c r="E26" s="7">
        <v>0</v>
      </c>
      <c r="F26" s="60">
        <v>8</v>
      </c>
      <c r="G26" s="2">
        <v>1100</v>
      </c>
      <c r="H26" s="2" t="s">
        <v>70</v>
      </c>
      <c r="I26" s="2">
        <v>78</v>
      </c>
      <c r="J26" s="2">
        <v>125</v>
      </c>
      <c r="K26" s="6">
        <v>9</v>
      </c>
      <c r="L26" s="6" t="s">
        <v>1531</v>
      </c>
      <c r="M26" s="2" t="s">
        <v>75</v>
      </c>
      <c r="N26" s="84">
        <v>4.5999999999999996</v>
      </c>
      <c r="O26" s="2" t="s">
        <v>1051</v>
      </c>
      <c r="P26" s="2" t="s">
        <v>134</v>
      </c>
      <c r="Q26" s="85"/>
      <c r="R26" s="86">
        <v>7</v>
      </c>
      <c r="S26" s="85">
        <v>56.5</v>
      </c>
      <c r="T26" s="85">
        <v>56.5</v>
      </c>
      <c r="U26" s="85"/>
      <c r="V26" s="2">
        <v>2</v>
      </c>
      <c r="W26" s="2">
        <v>3</v>
      </c>
      <c r="X26" s="10">
        <v>2</v>
      </c>
      <c r="Y26" s="84">
        <v>5.6</v>
      </c>
      <c r="Z26" s="2">
        <v>20</v>
      </c>
      <c r="AA26" s="6"/>
      <c r="AB26" s="2"/>
      <c r="AC26" s="2"/>
      <c r="AD26" s="84">
        <v>5</v>
      </c>
      <c r="AE26" s="84"/>
      <c r="AF26" s="2">
        <v>100</v>
      </c>
      <c r="AG26" s="2" t="str">
        <f t="shared" si="0"/>
        <v/>
      </c>
      <c r="AH26" s="2">
        <f t="shared" si="1"/>
        <v>-100</v>
      </c>
      <c r="AI26" s="44" t="str">
        <f>VLOOKUP(Table13[[#This Row],[Track]],$B$1885:$D$1929,2,FALSE)</f>
        <v>NSW</v>
      </c>
      <c r="AJ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6" s="16" t="str">
        <f>IF(Table13[[#This Row],[Going-Dist]]="G&lt;6-Dist&gt;=1700","B",IF(Table13[[#This Row],[Going-Dist]]="G&lt;6-Dist&lt;1700","A",IF(AJ26="G&gt;=6-Dist&lt;1700","C",IF(AJ26="G&gt;=6-Dist&gt;=1700","D","xx"))))</f>
        <v>A</v>
      </c>
      <c r="AL26" s="69">
        <f>MONTH(Table13[[#This Row],[Date]])</f>
        <v>1</v>
      </c>
      <c r="AM26" s="69" t="str">
        <f t="shared" si="2"/>
        <v>2020-2021</v>
      </c>
      <c r="AN26" s="60">
        <v>100</v>
      </c>
      <c r="AO26" s="128" t="str">
        <f>IF(Table13[[#This Row],[Combo 27 Bet]]="","",IF(Table13[[#This Row],[Lev Ret]]="","",AN26*Table13[[#This Row],[Odds]]))</f>
        <v/>
      </c>
      <c r="AP26" s="129">
        <f t="shared" si="3"/>
        <v>-100</v>
      </c>
      <c r="AQ26" s="135"/>
      <c r="AR26" s="151">
        <v>7</v>
      </c>
      <c r="AS26" s="2" t="str">
        <f>IF(Table13[[#This Row],[Date]]&lt;$AS$3,"","Live")</f>
        <v/>
      </c>
      <c r="AT26" s="2" t="str">
        <f>IF(Table13[[#This Row],[Date]]&lt;$AT$3,"","Current Algo")</f>
        <v/>
      </c>
    </row>
    <row r="27" spans="1:46" ht="14.25" customHeight="1" x14ac:dyDescent="0.25">
      <c r="A27" s="82">
        <v>44212</v>
      </c>
      <c r="B27" s="2" t="s">
        <v>3</v>
      </c>
      <c r="C27" s="83">
        <v>0.73263888888888884</v>
      </c>
      <c r="D27" s="2">
        <v>3</v>
      </c>
      <c r="E27" s="2">
        <v>9</v>
      </c>
      <c r="F27" s="60">
        <v>7</v>
      </c>
      <c r="G27" s="2">
        <v>1000</v>
      </c>
      <c r="H27" s="2" t="s">
        <v>42</v>
      </c>
      <c r="I27" s="2" t="s">
        <v>46</v>
      </c>
      <c r="J27" s="2">
        <v>140</v>
      </c>
      <c r="K27" s="6">
        <v>1</v>
      </c>
      <c r="L27" s="6" t="s">
        <v>250</v>
      </c>
      <c r="M27" s="2" t="s">
        <v>71</v>
      </c>
      <c r="N27" s="84">
        <v>3.8</v>
      </c>
      <c r="O27" s="2" t="s">
        <v>125</v>
      </c>
      <c r="P27" s="2" t="s">
        <v>114</v>
      </c>
      <c r="Q27" s="85"/>
      <c r="R27" s="86">
        <v>6</v>
      </c>
      <c r="S27" s="85">
        <v>60</v>
      </c>
      <c r="T27" s="85">
        <v>60</v>
      </c>
      <c r="U27" s="85"/>
      <c r="V27" s="2">
        <v>1</v>
      </c>
      <c r="W27" s="2">
        <v>2</v>
      </c>
      <c r="X27" s="10">
        <v>1</v>
      </c>
      <c r="Y27" s="84">
        <v>2.8</v>
      </c>
      <c r="Z27" s="2">
        <v>50</v>
      </c>
      <c r="AA27" s="6">
        <v>10</v>
      </c>
      <c r="AB27" s="2"/>
      <c r="AC27" s="2" t="s">
        <v>12</v>
      </c>
      <c r="AD27" s="84">
        <v>4.4000000000000004</v>
      </c>
      <c r="AE27" s="84">
        <v>1.6</v>
      </c>
      <c r="AF27" s="2">
        <v>100</v>
      </c>
      <c r="AG27" s="2">
        <f t="shared" si="0"/>
        <v>440.00000000000006</v>
      </c>
      <c r="AH27" s="2">
        <f t="shared" si="1"/>
        <v>340.00000000000006</v>
      </c>
      <c r="AI27" s="44" t="str">
        <f>VLOOKUP(Table13[[#This Row],[Track]],$B$1885:$D$1929,2,FALSE)</f>
        <v>Vic</v>
      </c>
      <c r="AJ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" s="16" t="str">
        <f>IF(Table13[[#This Row],[Going-Dist]]="G&lt;6-Dist&gt;=1700","B",IF(Table13[[#This Row],[Going-Dist]]="G&lt;6-Dist&lt;1700","A",IF(AJ27="G&gt;=6-Dist&lt;1700","C",IF(AJ27="G&gt;=6-Dist&gt;=1700","D","xx"))))</f>
        <v>A</v>
      </c>
      <c r="AL27" s="69">
        <f>MONTH(Table13[[#This Row],[Date]])</f>
        <v>1</v>
      </c>
      <c r="AM27" s="69" t="str">
        <f t="shared" si="2"/>
        <v>2020-2021</v>
      </c>
      <c r="AN27" s="60">
        <v>150</v>
      </c>
      <c r="AO27" s="128">
        <f>IF(Table13[[#This Row],[Combo 27 Bet]]="","",IF(Table13[[#This Row],[Lev Ret]]="","",AN27*Table13[[#This Row],[Odds]]))</f>
        <v>660</v>
      </c>
      <c r="AP27" s="129">
        <f t="shared" si="3"/>
        <v>510</v>
      </c>
      <c r="AQ27" s="135"/>
      <c r="AR27" s="151">
        <v>9</v>
      </c>
      <c r="AS27" s="2" t="str">
        <f>IF(Table13[[#This Row],[Date]]&lt;$AS$3,"","Live")</f>
        <v/>
      </c>
      <c r="AT27" s="2" t="str">
        <f>IF(Table13[[#This Row],[Date]]&lt;$AT$3,"","Current Algo")</f>
        <v/>
      </c>
    </row>
    <row r="28" spans="1:46" ht="14.25" customHeight="1" x14ac:dyDescent="0.25">
      <c r="A28" s="82">
        <v>44219</v>
      </c>
      <c r="B28" s="2" t="s">
        <v>5</v>
      </c>
      <c r="C28" s="83">
        <v>0.58680555555555558</v>
      </c>
      <c r="D28" s="2">
        <v>3</v>
      </c>
      <c r="E28" s="2">
        <v>0</v>
      </c>
      <c r="F28" s="60">
        <v>3</v>
      </c>
      <c r="G28" s="2">
        <v>1300</v>
      </c>
      <c r="H28" s="2" t="s">
        <v>42</v>
      </c>
      <c r="I28" s="2">
        <v>78</v>
      </c>
      <c r="J28" s="2">
        <v>125</v>
      </c>
      <c r="K28" s="6">
        <v>5</v>
      </c>
      <c r="L28" s="6" t="s">
        <v>314</v>
      </c>
      <c r="M28" s="2" t="s">
        <v>80</v>
      </c>
      <c r="N28" s="84">
        <v>3.3</v>
      </c>
      <c r="O28" s="2" t="s">
        <v>127</v>
      </c>
      <c r="P28" s="2" t="s">
        <v>60</v>
      </c>
      <c r="Q28" s="85"/>
      <c r="R28" s="86">
        <v>1</v>
      </c>
      <c r="S28" s="85">
        <v>57</v>
      </c>
      <c r="T28" s="88">
        <v>57</v>
      </c>
      <c r="U28" s="85"/>
      <c r="V28" s="2">
        <v>2</v>
      </c>
      <c r="W28" s="2">
        <v>3</v>
      </c>
      <c r="X28" s="10">
        <v>1</v>
      </c>
      <c r="Y28" s="84">
        <v>4.5999999999999996</v>
      </c>
      <c r="Z28" s="2">
        <v>40</v>
      </c>
      <c r="AA28" s="6">
        <v>9</v>
      </c>
      <c r="AB28" s="2"/>
      <c r="AC28" s="2" t="s">
        <v>13</v>
      </c>
      <c r="AD28" s="84">
        <v>4</v>
      </c>
      <c r="AE28" s="84">
        <v>1.4</v>
      </c>
      <c r="AF28" s="2">
        <v>100</v>
      </c>
      <c r="AG28" s="2" t="str">
        <f t="shared" si="0"/>
        <v/>
      </c>
      <c r="AH28" s="2">
        <f t="shared" si="1"/>
        <v>-100</v>
      </c>
      <c r="AI28" s="44" t="str">
        <f>VLOOKUP(Table13[[#This Row],[Track]],$B$1885:$D$1929,2,FALSE)</f>
        <v>Vic</v>
      </c>
      <c r="AJ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8" s="16" t="str">
        <f>IF(Table13[[#This Row],[Going-Dist]]="G&lt;6-Dist&gt;=1700","B",IF(Table13[[#This Row],[Going-Dist]]="G&lt;6-Dist&lt;1700","A",IF(AJ28="G&gt;=6-Dist&lt;1700","C",IF(AJ28="G&gt;=6-Dist&gt;=1700","D","xx"))))</f>
        <v>A</v>
      </c>
      <c r="AL28" s="69">
        <f>MONTH(Table13[[#This Row],[Date]])</f>
        <v>1</v>
      </c>
      <c r="AM28" s="69" t="str">
        <f t="shared" si="2"/>
        <v>2020-2021</v>
      </c>
      <c r="AN28" s="60">
        <v>140</v>
      </c>
      <c r="AO28" s="128" t="str">
        <f>IF(Table13[[#This Row],[Combo 27 Bet]]="","",IF(Table13[[#This Row],[Lev Ret]]="","",AN28*Table13[[#This Row],[Odds]]))</f>
        <v/>
      </c>
      <c r="AP28" s="129">
        <f t="shared" si="3"/>
        <v>-140</v>
      </c>
      <c r="AQ28" s="135">
        <v>2</v>
      </c>
      <c r="AR28" s="151">
        <v>7</v>
      </c>
      <c r="AS28" s="2" t="str">
        <f>IF(Table13[[#This Row],[Date]]&lt;$AS$3,"","Live")</f>
        <v/>
      </c>
      <c r="AT28" s="2" t="str">
        <f>IF(Table13[[#This Row],[Date]]&lt;$AT$3,"","Current Algo")</f>
        <v/>
      </c>
    </row>
    <row r="29" spans="1:46" ht="14.25" customHeight="1" x14ac:dyDescent="0.25">
      <c r="A29" s="82">
        <v>44219</v>
      </c>
      <c r="B29" s="2" t="s">
        <v>5</v>
      </c>
      <c r="C29" s="83">
        <v>0.58680555555555558</v>
      </c>
      <c r="D29" s="87">
        <v>3</v>
      </c>
      <c r="E29" s="7">
        <v>0</v>
      </c>
      <c r="F29" s="60">
        <v>3</v>
      </c>
      <c r="G29" s="2">
        <v>1300</v>
      </c>
      <c r="H29" s="2" t="s">
        <v>42</v>
      </c>
      <c r="I29" s="2">
        <v>78</v>
      </c>
      <c r="J29" s="2">
        <v>125</v>
      </c>
      <c r="K29" s="6">
        <v>9</v>
      </c>
      <c r="L29" s="6" t="s">
        <v>595</v>
      </c>
      <c r="M29" s="2" t="s">
        <v>55</v>
      </c>
      <c r="N29" s="84">
        <v>3.7</v>
      </c>
      <c r="O29" s="2" t="s">
        <v>139</v>
      </c>
      <c r="P29" s="2" t="s">
        <v>73</v>
      </c>
      <c r="Q29" s="85"/>
      <c r="R29" s="86">
        <v>8</v>
      </c>
      <c r="S29" s="85">
        <v>55</v>
      </c>
      <c r="T29" s="85">
        <v>55</v>
      </c>
      <c r="U29" s="85"/>
      <c r="V29" s="2">
        <v>3</v>
      </c>
      <c r="W29" s="2"/>
      <c r="X29" s="10">
        <v>2</v>
      </c>
      <c r="Y29" s="84">
        <v>5.2</v>
      </c>
      <c r="Z29" s="2">
        <v>30</v>
      </c>
      <c r="AA29" s="6">
        <v>9</v>
      </c>
      <c r="AB29" s="2"/>
      <c r="AC29" s="2" t="s">
        <v>12</v>
      </c>
      <c r="AD29" s="84">
        <v>3.5</v>
      </c>
      <c r="AE29" s="84">
        <v>1.4</v>
      </c>
      <c r="AF29" s="2">
        <v>100</v>
      </c>
      <c r="AG29" s="2">
        <f t="shared" si="0"/>
        <v>350</v>
      </c>
      <c r="AH29" s="2">
        <f t="shared" si="1"/>
        <v>250</v>
      </c>
      <c r="AI29" s="44" t="str">
        <f>VLOOKUP(Table13[[#This Row],[Track]],$B$1885:$D$1929,2,FALSE)</f>
        <v>Vic</v>
      </c>
      <c r="AJ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" s="16" t="str">
        <f>IF(Table13[[#This Row],[Going-Dist]]="G&lt;6-Dist&gt;=1700","B",IF(Table13[[#This Row],[Going-Dist]]="G&lt;6-Dist&lt;1700","A",IF(AJ29="G&gt;=6-Dist&lt;1700","C",IF(AJ29="G&gt;=6-Dist&gt;=1700","D","xx"))))</f>
        <v>A</v>
      </c>
      <c r="AL29" s="69">
        <f>MONTH(Table13[[#This Row],[Date]])</f>
        <v>1</v>
      </c>
      <c r="AM29" s="69" t="str">
        <f t="shared" si="2"/>
        <v>2020-2021</v>
      </c>
      <c r="AN29" s="60">
        <v>150</v>
      </c>
      <c r="AO29" s="128">
        <f>IF(Table13[[#This Row],[Combo 27 Bet]]="","",IF(Table13[[#This Row],[Lev Ret]]="","",AN29*Table13[[#This Row],[Odds]]))</f>
        <v>525</v>
      </c>
      <c r="AP29" s="129">
        <f t="shared" si="3"/>
        <v>375</v>
      </c>
      <c r="AQ29" s="135">
        <v>2</v>
      </c>
      <c r="AR29" s="151">
        <v>8</v>
      </c>
      <c r="AS29" s="2" t="str">
        <f>IF(Table13[[#This Row],[Date]]&lt;$AS$3,"","Live")</f>
        <v/>
      </c>
      <c r="AT29" s="2" t="str">
        <f>IF(Table13[[#This Row],[Date]]&lt;$AT$3,"","Current Algo")</f>
        <v/>
      </c>
    </row>
    <row r="30" spans="1:46" ht="14.25" customHeight="1" x14ac:dyDescent="0.25">
      <c r="A30" s="82">
        <v>44219</v>
      </c>
      <c r="B30" s="2" t="s">
        <v>148</v>
      </c>
      <c r="C30" s="83">
        <v>0.60069444444444442</v>
      </c>
      <c r="D30" s="87">
        <v>4</v>
      </c>
      <c r="E30" s="7">
        <v>9</v>
      </c>
      <c r="F30" s="60">
        <v>4</v>
      </c>
      <c r="G30" s="2">
        <v>1100</v>
      </c>
      <c r="H30" s="2" t="s">
        <v>151</v>
      </c>
      <c r="I30" s="2">
        <v>78</v>
      </c>
      <c r="J30" s="2">
        <v>125</v>
      </c>
      <c r="K30" s="6">
        <v>9</v>
      </c>
      <c r="L30" s="6" t="s">
        <v>1532</v>
      </c>
      <c r="M30" s="2" t="s">
        <v>80</v>
      </c>
      <c r="N30" s="84">
        <v>2.2999999999999998</v>
      </c>
      <c r="O30" s="2" t="s">
        <v>1051</v>
      </c>
      <c r="P30" s="2" t="s">
        <v>1052</v>
      </c>
      <c r="Q30" s="85"/>
      <c r="R30" s="86">
        <v>4</v>
      </c>
      <c r="S30" s="85">
        <v>54</v>
      </c>
      <c r="T30" s="85">
        <v>54</v>
      </c>
      <c r="U30" s="85"/>
      <c r="V30" s="2">
        <v>3</v>
      </c>
      <c r="W30" s="2">
        <v>1</v>
      </c>
      <c r="X30" s="10">
        <v>1</v>
      </c>
      <c r="Y30" s="84">
        <v>3.9</v>
      </c>
      <c r="Z30" s="2">
        <v>30</v>
      </c>
      <c r="AA30" s="6"/>
      <c r="AB30" s="2"/>
      <c r="AC30" s="2" t="s">
        <v>150</v>
      </c>
      <c r="AD30" s="84">
        <v>2.2999999999999998</v>
      </c>
      <c r="AE30" s="84">
        <v>1.4</v>
      </c>
      <c r="AF30" s="2">
        <v>100</v>
      </c>
      <c r="AG30" s="2">
        <f t="shared" si="0"/>
        <v>229.99999999999997</v>
      </c>
      <c r="AH30" s="2">
        <f t="shared" si="1"/>
        <v>129.99999999999997</v>
      </c>
      <c r="AI30" s="44" t="str">
        <f>VLOOKUP(Table13[[#This Row],[Track]],$B$1885:$D$1929,2,FALSE)</f>
        <v>NSW</v>
      </c>
      <c r="AJ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" s="16" t="str">
        <f>IF(Table13[[#This Row],[Going-Dist]]="G&lt;6-Dist&gt;=1700","B",IF(Table13[[#This Row],[Going-Dist]]="G&lt;6-Dist&lt;1700","A",IF(AJ30="G&gt;=6-Dist&lt;1700","C",IF(AJ30="G&gt;=6-Dist&gt;=1700","D","xx"))))</f>
        <v>A</v>
      </c>
      <c r="AL30" s="69">
        <f>MONTH(Table13[[#This Row],[Date]])</f>
        <v>1</v>
      </c>
      <c r="AM30" s="69" t="str">
        <f t="shared" si="2"/>
        <v>2020-2021</v>
      </c>
      <c r="AN30" s="60">
        <v>150</v>
      </c>
      <c r="AO30" s="128">
        <f>IF(Table13[[#This Row],[Combo 27 Bet]]="","",IF(Table13[[#This Row],[Lev Ret]]="","",AN30*Table13[[#This Row],[Odds]]))</f>
        <v>345</v>
      </c>
      <c r="AP30" s="129">
        <f t="shared" si="3"/>
        <v>195</v>
      </c>
      <c r="AQ30" s="135"/>
      <c r="AR30" s="151">
        <v>9</v>
      </c>
      <c r="AS30" s="2" t="str">
        <f>IF(Table13[[#This Row],[Date]]&lt;$AS$3,"","Live")</f>
        <v/>
      </c>
      <c r="AT30" s="2" t="str">
        <f>IF(Table13[[#This Row],[Date]]&lt;$AT$3,"","Current Algo")</f>
        <v/>
      </c>
    </row>
    <row r="31" spans="1:46" ht="14.25" customHeight="1" x14ac:dyDescent="0.25">
      <c r="A31" s="82">
        <v>44219</v>
      </c>
      <c r="B31" s="2" t="s">
        <v>5</v>
      </c>
      <c r="C31" s="83">
        <v>0.61111111111111105</v>
      </c>
      <c r="D31" s="2">
        <v>3</v>
      </c>
      <c r="E31" s="2">
        <v>0</v>
      </c>
      <c r="F31" s="60">
        <v>4</v>
      </c>
      <c r="G31" s="2">
        <v>2400</v>
      </c>
      <c r="H31" s="2" t="s">
        <v>42</v>
      </c>
      <c r="I31" s="2" t="s">
        <v>46</v>
      </c>
      <c r="J31" s="2">
        <v>135</v>
      </c>
      <c r="K31" s="6">
        <v>2</v>
      </c>
      <c r="L31" s="6" t="s">
        <v>251</v>
      </c>
      <c r="M31" s="2" t="s">
        <v>58</v>
      </c>
      <c r="N31" s="84">
        <v>3.9</v>
      </c>
      <c r="O31" s="2" t="s">
        <v>44</v>
      </c>
      <c r="P31" s="2" t="s">
        <v>114</v>
      </c>
      <c r="Q31" s="85"/>
      <c r="R31" s="86">
        <v>6</v>
      </c>
      <c r="S31" s="85">
        <v>57.5</v>
      </c>
      <c r="T31" s="85">
        <v>57.5</v>
      </c>
      <c r="U31" s="85"/>
      <c r="V31" s="2">
        <v>2</v>
      </c>
      <c r="W31" s="2">
        <v>1</v>
      </c>
      <c r="X31" s="10">
        <v>1</v>
      </c>
      <c r="Y31" s="84">
        <v>4</v>
      </c>
      <c r="Z31" s="2">
        <v>45</v>
      </c>
      <c r="AA31" s="6">
        <v>7</v>
      </c>
      <c r="AB31" s="2"/>
      <c r="AC31" s="2" t="s">
        <v>12</v>
      </c>
      <c r="AD31" s="84">
        <v>6.5</v>
      </c>
      <c r="AE31" s="84">
        <v>3.4</v>
      </c>
      <c r="AF31" s="2">
        <v>100</v>
      </c>
      <c r="AG31" s="2">
        <f t="shared" si="0"/>
        <v>650</v>
      </c>
      <c r="AH31" s="2">
        <f t="shared" si="1"/>
        <v>550</v>
      </c>
      <c r="AI31" s="44" t="str">
        <f>VLOOKUP(Table13[[#This Row],[Track]],$B$1885:$D$1929,2,FALSE)</f>
        <v>Vic</v>
      </c>
      <c r="AJ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1" s="16" t="str">
        <f>IF(Table13[[#This Row],[Going-Dist]]="G&lt;6-Dist&gt;=1700","B",IF(Table13[[#This Row],[Going-Dist]]="G&lt;6-Dist&lt;1700","A",IF(AJ31="G&gt;=6-Dist&lt;1700","C",IF(AJ31="G&gt;=6-Dist&gt;=1700","D","xx"))))</f>
        <v>B</v>
      </c>
      <c r="AL31" s="69">
        <f>MONTH(Table13[[#This Row],[Date]])</f>
        <v>1</v>
      </c>
      <c r="AM31" s="69" t="str">
        <f t="shared" si="2"/>
        <v>2020-2021</v>
      </c>
      <c r="AN31" s="60">
        <v>140</v>
      </c>
      <c r="AO31" s="128">
        <f>IF(Table13[[#This Row],[Combo 27 Bet]]="","",IF(Table13[[#This Row],[Lev Ret]]="","",AN31*Table13[[#This Row],[Odds]]))</f>
        <v>910</v>
      </c>
      <c r="AP31" s="129">
        <f t="shared" si="3"/>
        <v>770</v>
      </c>
      <c r="AQ31" s="135">
        <v>2</v>
      </c>
      <c r="AR31" s="151">
        <v>7</v>
      </c>
      <c r="AS31" s="2" t="str">
        <f>IF(Table13[[#This Row],[Date]]&lt;$AS$3,"","Live")</f>
        <v/>
      </c>
      <c r="AT31" s="2" t="str">
        <f>IF(Table13[[#This Row],[Date]]&lt;$AT$3,"","Current Algo")</f>
        <v/>
      </c>
    </row>
    <row r="32" spans="1:46" ht="14.25" customHeight="1" x14ac:dyDescent="0.25">
      <c r="A32" s="82">
        <v>44219</v>
      </c>
      <c r="B32" s="2" t="s">
        <v>5</v>
      </c>
      <c r="C32" s="83">
        <v>0.61111111111111105</v>
      </c>
      <c r="D32" s="87">
        <v>3</v>
      </c>
      <c r="E32" s="7">
        <v>0</v>
      </c>
      <c r="F32" s="60">
        <v>4</v>
      </c>
      <c r="G32" s="2">
        <v>2400</v>
      </c>
      <c r="H32" s="2" t="s">
        <v>42</v>
      </c>
      <c r="I32" s="2" t="s">
        <v>46</v>
      </c>
      <c r="J32" s="2">
        <v>135</v>
      </c>
      <c r="K32" s="6">
        <v>3</v>
      </c>
      <c r="L32" s="6" t="s">
        <v>252</v>
      </c>
      <c r="M32" s="2" t="s">
        <v>76</v>
      </c>
      <c r="N32" s="84">
        <v>3.6</v>
      </c>
      <c r="O32" s="2" t="s">
        <v>121</v>
      </c>
      <c r="P32" s="2" t="s">
        <v>118</v>
      </c>
      <c r="Q32" s="85"/>
      <c r="R32" s="86">
        <v>3</v>
      </c>
      <c r="S32" s="85">
        <v>57</v>
      </c>
      <c r="T32" s="85">
        <v>57</v>
      </c>
      <c r="U32" s="85"/>
      <c r="V32" s="2">
        <v>1</v>
      </c>
      <c r="W32" s="2">
        <v>3</v>
      </c>
      <c r="X32" s="10">
        <v>2</v>
      </c>
      <c r="Y32" s="84">
        <v>4.5999999999999996</v>
      </c>
      <c r="Z32" s="2">
        <v>35</v>
      </c>
      <c r="AA32" s="6">
        <v>7</v>
      </c>
      <c r="AB32" s="2"/>
      <c r="AC32" s="2" t="s">
        <v>15</v>
      </c>
      <c r="AD32" s="84">
        <v>5</v>
      </c>
      <c r="AE32" s="84">
        <v>2.2999999999999998</v>
      </c>
      <c r="AF32" s="2">
        <v>100</v>
      </c>
      <c r="AG32" s="2" t="str">
        <f t="shared" si="0"/>
        <v/>
      </c>
      <c r="AH32" s="2">
        <f t="shared" si="1"/>
        <v>-100</v>
      </c>
      <c r="AI32" s="44" t="str">
        <f>VLOOKUP(Table13[[#This Row],[Track]],$B$1885:$D$1929,2,FALSE)</f>
        <v>Vic</v>
      </c>
      <c r="AJ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2" s="16" t="str">
        <f>IF(Table13[[#This Row],[Going-Dist]]="G&lt;6-Dist&gt;=1700","B",IF(Table13[[#This Row],[Going-Dist]]="G&lt;6-Dist&lt;1700","A",IF(AJ32="G&gt;=6-Dist&lt;1700","C",IF(AJ32="G&gt;=6-Dist&gt;=1700","D","xx"))))</f>
        <v>B</v>
      </c>
      <c r="AL32" s="2">
        <f>MONTH(Table13[[#This Row],[Date]])</f>
        <v>1</v>
      </c>
      <c r="AM32" s="2" t="str">
        <f t="shared" si="2"/>
        <v>2020-2021</v>
      </c>
      <c r="AN32" s="60">
        <v>100</v>
      </c>
      <c r="AO32" s="128" t="str">
        <f>IF(Table13[[#This Row],[Combo 27 Bet]]="","",IF(Table13[[#This Row],[Lev Ret]]="","",AN32*Table13[[#This Row],[Odds]]))</f>
        <v/>
      </c>
      <c r="AP32" s="129">
        <f t="shared" si="3"/>
        <v>-100</v>
      </c>
      <c r="AQ32" s="135">
        <v>2</v>
      </c>
      <c r="AR32" s="151">
        <v>7</v>
      </c>
      <c r="AS32" s="2" t="str">
        <f>IF(Table13[[#This Row],[Date]]&lt;$AS$3,"","Live")</f>
        <v/>
      </c>
      <c r="AT32" s="2" t="str">
        <f>IF(Table13[[#This Row],[Date]]&lt;$AT$3,"","Current Algo")</f>
        <v/>
      </c>
    </row>
    <row r="33" spans="1:46" ht="14.25" customHeight="1" x14ac:dyDescent="0.25">
      <c r="A33" s="82">
        <v>44219</v>
      </c>
      <c r="B33" s="2" t="s">
        <v>5</v>
      </c>
      <c r="C33" s="83">
        <v>0.66666666666666663</v>
      </c>
      <c r="D33" s="87">
        <v>3</v>
      </c>
      <c r="E33" s="7">
        <v>0</v>
      </c>
      <c r="F33" s="60">
        <v>6</v>
      </c>
      <c r="G33" s="2">
        <v>1400</v>
      </c>
      <c r="H33" s="2" t="s">
        <v>62</v>
      </c>
      <c r="I33" s="2" t="s">
        <v>62</v>
      </c>
      <c r="J33" s="2">
        <v>135</v>
      </c>
      <c r="K33" s="6">
        <v>1</v>
      </c>
      <c r="L33" s="6" t="s">
        <v>1215</v>
      </c>
      <c r="M33" s="2" t="s">
        <v>50</v>
      </c>
      <c r="N33" s="84">
        <v>3.2</v>
      </c>
      <c r="O33" s="2" t="s">
        <v>127</v>
      </c>
      <c r="P33" s="2" t="s">
        <v>57</v>
      </c>
      <c r="Q33" s="85"/>
      <c r="R33" s="86">
        <v>6</v>
      </c>
      <c r="S33" s="85">
        <v>60</v>
      </c>
      <c r="T33" s="85">
        <v>60</v>
      </c>
      <c r="U33" s="85"/>
      <c r="V33" s="2"/>
      <c r="W33" s="2"/>
      <c r="X33" s="10">
        <v>1</v>
      </c>
      <c r="Y33" s="84"/>
      <c r="Z33" s="2"/>
      <c r="AA33" s="6">
        <v>7</v>
      </c>
      <c r="AB33" s="2"/>
      <c r="AC33" s="2" t="s">
        <v>12</v>
      </c>
      <c r="AD33" s="84">
        <v>2.9</v>
      </c>
      <c r="AE33" s="84">
        <v>1.8</v>
      </c>
      <c r="AF33" s="2">
        <v>100</v>
      </c>
      <c r="AG33" s="2">
        <f t="shared" si="0"/>
        <v>290</v>
      </c>
      <c r="AH33" s="2">
        <f t="shared" si="1"/>
        <v>190</v>
      </c>
      <c r="AI33" s="44" t="str">
        <f>VLOOKUP(Table13[[#This Row],[Track]],$B$1885:$D$1929,2,FALSE)</f>
        <v>Vic</v>
      </c>
      <c r="AJ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" s="16" t="str">
        <f>IF(Table13[[#This Row],[Going-Dist]]="G&lt;6-Dist&gt;=1700","B",IF(Table13[[#This Row],[Going-Dist]]="G&lt;6-Dist&lt;1700","A",IF(AJ33="G&gt;=6-Dist&lt;1700","C",IF(AJ33="G&gt;=6-Dist&gt;=1700","D","xx"))))</f>
        <v>A</v>
      </c>
      <c r="AL33" s="2">
        <f>MONTH(Table13[[#This Row],[Date]])</f>
        <v>1</v>
      </c>
      <c r="AM33" s="2" t="str">
        <f t="shared" si="2"/>
        <v>2020-2021</v>
      </c>
      <c r="AN33" s="60">
        <v>100</v>
      </c>
      <c r="AO33" s="128">
        <f>IF(Table13[[#This Row],[Combo 27 Bet]]="","",IF(Table13[[#This Row],[Lev Ret]]="","",AN33*Table13[[#This Row],[Odds]]))</f>
        <v>290</v>
      </c>
      <c r="AP33" s="129">
        <f t="shared" si="3"/>
        <v>190</v>
      </c>
      <c r="AQ33" s="135"/>
      <c r="AR33" s="151">
        <v>7</v>
      </c>
      <c r="AS33" s="2" t="str">
        <f>IF(Table13[[#This Row],[Date]]&lt;$AS$3,"","Live")</f>
        <v/>
      </c>
      <c r="AT33" s="2" t="str">
        <f>IF(Table13[[#This Row],[Date]]&lt;$AT$3,"","Current Algo")</f>
        <v/>
      </c>
    </row>
    <row r="34" spans="1:46" ht="14.25" customHeight="1" x14ac:dyDescent="0.25">
      <c r="A34" s="82">
        <v>44219</v>
      </c>
      <c r="B34" s="2" t="s">
        <v>5</v>
      </c>
      <c r="C34" s="83">
        <v>0.74652777777777779</v>
      </c>
      <c r="D34" s="2">
        <v>3</v>
      </c>
      <c r="E34" s="2">
        <v>0</v>
      </c>
      <c r="F34" s="60">
        <v>9</v>
      </c>
      <c r="G34" s="2">
        <v>1000</v>
      </c>
      <c r="H34" s="2" t="s">
        <v>42</v>
      </c>
      <c r="I34" s="2">
        <v>78</v>
      </c>
      <c r="J34" s="2">
        <v>125</v>
      </c>
      <c r="K34" s="6">
        <v>3</v>
      </c>
      <c r="L34" s="6" t="s">
        <v>597</v>
      </c>
      <c r="M34" s="2" t="s">
        <v>75</v>
      </c>
      <c r="N34" s="84">
        <v>4.8</v>
      </c>
      <c r="O34" s="2" t="s">
        <v>121</v>
      </c>
      <c r="P34" s="2" t="s">
        <v>594</v>
      </c>
      <c r="Q34" s="85">
        <v>3</v>
      </c>
      <c r="R34" s="86">
        <v>3</v>
      </c>
      <c r="S34" s="85">
        <v>60</v>
      </c>
      <c r="T34" s="88">
        <v>57</v>
      </c>
      <c r="U34" s="85"/>
      <c r="V34" s="2">
        <v>1</v>
      </c>
      <c r="W34" s="2">
        <v>1</v>
      </c>
      <c r="X34" s="10">
        <v>1</v>
      </c>
      <c r="Y34" s="84">
        <v>5.2</v>
      </c>
      <c r="Z34" s="2">
        <v>35</v>
      </c>
      <c r="AA34" s="6">
        <v>13</v>
      </c>
      <c r="AB34" s="2"/>
      <c r="AC34" s="2" t="s">
        <v>12</v>
      </c>
      <c r="AD34" s="84">
        <v>3.8</v>
      </c>
      <c r="AE34" s="84">
        <v>1.7</v>
      </c>
      <c r="AF34" s="2">
        <v>100</v>
      </c>
      <c r="AG34" s="2">
        <f t="shared" si="0"/>
        <v>380</v>
      </c>
      <c r="AH34" s="2">
        <f t="shared" si="1"/>
        <v>280</v>
      </c>
      <c r="AI34" s="44" t="str">
        <f>VLOOKUP(Table13[[#This Row],[Track]],$B$1885:$D$1929,2,FALSE)</f>
        <v>Vic</v>
      </c>
      <c r="AJ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" s="16" t="str">
        <f>IF(Table13[[#This Row],[Going-Dist]]="G&lt;6-Dist&gt;=1700","B",IF(Table13[[#This Row],[Going-Dist]]="G&lt;6-Dist&lt;1700","A",IF(AJ34="G&gt;=6-Dist&lt;1700","C",IF(AJ34="G&gt;=6-Dist&gt;=1700","D","xx"))))</f>
        <v>A</v>
      </c>
      <c r="AL34" s="69">
        <f>MONTH(Table13[[#This Row],[Date]])</f>
        <v>1</v>
      </c>
      <c r="AM34" s="69" t="str">
        <f t="shared" si="2"/>
        <v>2020-2021</v>
      </c>
      <c r="AN34" s="60">
        <v>100</v>
      </c>
      <c r="AO34" s="128">
        <f>IF(Table13[[#This Row],[Combo 27 Bet]]="","",IF(Table13[[#This Row],[Lev Ret]]="","",AN34*Table13[[#This Row],[Odds]]))</f>
        <v>380</v>
      </c>
      <c r="AP34" s="129">
        <f t="shared" si="3"/>
        <v>280</v>
      </c>
      <c r="AQ34" s="135">
        <v>2</v>
      </c>
      <c r="AR34" s="151">
        <v>7</v>
      </c>
      <c r="AS34" s="2" t="str">
        <f>IF(Table13[[#This Row],[Date]]&lt;$AS$3,"","Live")</f>
        <v/>
      </c>
      <c r="AT34" s="2" t="str">
        <f>IF(Table13[[#This Row],[Date]]&lt;$AT$3,"","Current Algo")</f>
        <v/>
      </c>
    </row>
    <row r="35" spans="1:46" ht="14.25" customHeight="1" x14ac:dyDescent="0.25">
      <c r="A35" s="82">
        <v>44219</v>
      </c>
      <c r="B35" s="2" t="s">
        <v>5</v>
      </c>
      <c r="C35" s="83">
        <v>0.74652777777777779</v>
      </c>
      <c r="D35" s="2">
        <v>3</v>
      </c>
      <c r="E35" s="2">
        <v>0</v>
      </c>
      <c r="F35" s="60">
        <v>9</v>
      </c>
      <c r="G35" s="2">
        <v>1000</v>
      </c>
      <c r="H35" s="2" t="s">
        <v>42</v>
      </c>
      <c r="I35" s="2">
        <v>78</v>
      </c>
      <c r="J35" s="2">
        <v>125</v>
      </c>
      <c r="K35" s="6">
        <v>8</v>
      </c>
      <c r="L35" s="6" t="s">
        <v>598</v>
      </c>
      <c r="M35" s="2" t="s">
        <v>50</v>
      </c>
      <c r="N35" s="84">
        <v>4.8</v>
      </c>
      <c r="O35" s="2" t="s">
        <v>147</v>
      </c>
      <c r="P35" s="2" t="s">
        <v>57</v>
      </c>
      <c r="Q35" s="85"/>
      <c r="R35" s="86">
        <v>1</v>
      </c>
      <c r="S35" s="85">
        <v>57</v>
      </c>
      <c r="T35" s="85">
        <v>57</v>
      </c>
      <c r="U35" s="85"/>
      <c r="V35" s="2">
        <v>2</v>
      </c>
      <c r="W35" s="2">
        <v>4</v>
      </c>
      <c r="X35" s="10">
        <v>2</v>
      </c>
      <c r="Y35" s="84">
        <v>5.5</v>
      </c>
      <c r="Z35" s="2">
        <v>30</v>
      </c>
      <c r="AA35" s="6">
        <v>13</v>
      </c>
      <c r="AB35" s="2"/>
      <c r="AC35" s="2"/>
      <c r="AD35" s="84">
        <v>9.5</v>
      </c>
      <c r="AE35" s="84"/>
      <c r="AF35" s="2">
        <v>100</v>
      </c>
      <c r="AG35" s="2" t="str">
        <f t="shared" si="0"/>
        <v/>
      </c>
      <c r="AH35" s="2">
        <f t="shared" si="1"/>
        <v>-100</v>
      </c>
      <c r="AI35" s="44" t="str">
        <f>VLOOKUP(Table13[[#This Row],[Track]],$B$1885:$D$1929,2,FALSE)</f>
        <v>Vic</v>
      </c>
      <c r="AJ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5" s="16" t="str">
        <f>IF(Table13[[#This Row],[Going-Dist]]="G&lt;6-Dist&gt;=1700","B",IF(Table13[[#This Row],[Going-Dist]]="G&lt;6-Dist&lt;1700","A",IF(AJ35="G&gt;=6-Dist&lt;1700","C",IF(AJ35="G&gt;=6-Dist&gt;=1700","D","xx"))))</f>
        <v>A</v>
      </c>
      <c r="AL35" s="69">
        <f>MONTH(Table13[[#This Row],[Date]])</f>
        <v>1</v>
      </c>
      <c r="AM35" s="69" t="str">
        <f t="shared" si="2"/>
        <v>2020-2021</v>
      </c>
      <c r="AN35" s="60">
        <v>150</v>
      </c>
      <c r="AO35" s="128" t="str">
        <f>IF(Table13[[#This Row],[Combo 27 Bet]]="","",IF(Table13[[#This Row],[Lev Ret]]="","",AN35*Table13[[#This Row],[Odds]]))</f>
        <v/>
      </c>
      <c r="AP35" s="129">
        <f t="shared" si="3"/>
        <v>-150</v>
      </c>
      <c r="AQ35" s="135">
        <v>2</v>
      </c>
      <c r="AR35" s="151">
        <v>8</v>
      </c>
      <c r="AS35" s="2" t="str">
        <f>IF(Table13[[#This Row],[Date]]&lt;$AS$3,"","Live")</f>
        <v/>
      </c>
      <c r="AT35" s="2" t="str">
        <f>IF(Table13[[#This Row],[Date]]&lt;$AT$3,"","Current Algo")</f>
        <v/>
      </c>
    </row>
    <row r="36" spans="1:46" ht="14.25" customHeight="1" x14ac:dyDescent="0.25">
      <c r="A36" s="82">
        <v>44222</v>
      </c>
      <c r="B36" s="2" t="s">
        <v>4</v>
      </c>
      <c r="C36" s="83">
        <v>0.54861111111111105</v>
      </c>
      <c r="D36" s="2">
        <v>4</v>
      </c>
      <c r="E36" s="2">
        <v>6</v>
      </c>
      <c r="F36" s="60">
        <v>1</v>
      </c>
      <c r="G36" s="2">
        <v>1100</v>
      </c>
      <c r="H36" s="2" t="s">
        <v>1216</v>
      </c>
      <c r="I36" s="2" t="s">
        <v>62</v>
      </c>
      <c r="J36" s="2">
        <v>135</v>
      </c>
      <c r="K36" s="6">
        <v>3</v>
      </c>
      <c r="L36" s="6" t="s">
        <v>1217</v>
      </c>
      <c r="M36" s="2" t="s">
        <v>80</v>
      </c>
      <c r="N36" s="84">
        <v>4.2</v>
      </c>
      <c r="O36" s="2" t="s">
        <v>93</v>
      </c>
      <c r="P36" s="2" t="s">
        <v>599</v>
      </c>
      <c r="Q36" s="85">
        <v>2</v>
      </c>
      <c r="R36" s="86">
        <v>3</v>
      </c>
      <c r="S36" s="85">
        <v>58.5</v>
      </c>
      <c r="T36" s="85">
        <v>56.5</v>
      </c>
      <c r="U36" s="85"/>
      <c r="V36" s="2"/>
      <c r="W36" s="2"/>
      <c r="X36" s="10">
        <v>1</v>
      </c>
      <c r="Y36" s="84"/>
      <c r="Z36" s="2"/>
      <c r="AA36" s="6">
        <v>8</v>
      </c>
      <c r="AB36" s="2"/>
      <c r="AC36" s="2" t="s">
        <v>12</v>
      </c>
      <c r="AD36" s="84">
        <v>6</v>
      </c>
      <c r="AE36" s="84">
        <v>1.9</v>
      </c>
      <c r="AF36" s="2">
        <v>100</v>
      </c>
      <c r="AG36" s="2">
        <f t="shared" si="0"/>
        <v>600</v>
      </c>
      <c r="AH36" s="2">
        <f t="shared" si="1"/>
        <v>500</v>
      </c>
      <c r="AI36" s="44" t="str">
        <f>VLOOKUP(Table13[[#This Row],[Track]],$B$1885:$D$1929,2,FALSE)</f>
        <v>Vic</v>
      </c>
      <c r="AJ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6" s="16" t="str">
        <f>IF(Table13[[#This Row],[Going-Dist]]="G&lt;6-Dist&gt;=1700","B",IF(Table13[[#This Row],[Going-Dist]]="G&lt;6-Dist&lt;1700","A",IF(AJ36="G&gt;=6-Dist&lt;1700","C",IF(AJ36="G&gt;=6-Dist&gt;=1700","D","xx"))))</f>
        <v>A</v>
      </c>
      <c r="AL36" s="69">
        <f>MONTH(Table13[[#This Row],[Date]])</f>
        <v>1</v>
      </c>
      <c r="AM36" s="69" t="str">
        <f t="shared" si="2"/>
        <v>2020-2021</v>
      </c>
      <c r="AN36" s="60">
        <v>100</v>
      </c>
      <c r="AO36" s="128">
        <f>IF(Table13[[#This Row],[Combo 27 Bet]]="","",IF(Table13[[#This Row],[Lev Ret]]="","",AN36*Table13[[#This Row],[Odds]]))</f>
        <v>600</v>
      </c>
      <c r="AP36" s="129">
        <f t="shared" si="3"/>
        <v>500</v>
      </c>
      <c r="AQ36" s="135"/>
      <c r="AR36" s="151">
        <v>7</v>
      </c>
      <c r="AS36" s="2" t="str">
        <f>IF(Table13[[#This Row],[Date]]&lt;$AS$3,"","Live")</f>
        <v/>
      </c>
      <c r="AT36" s="2" t="str">
        <f>IF(Table13[[#This Row],[Date]]&lt;$AT$3,"","Current Algo")</f>
        <v/>
      </c>
    </row>
    <row r="37" spans="1:46" ht="14.25" customHeight="1" x14ac:dyDescent="0.25">
      <c r="A37" s="82">
        <v>44222</v>
      </c>
      <c r="B37" s="2" t="s">
        <v>4</v>
      </c>
      <c r="C37" s="83">
        <v>0.57291666666666663</v>
      </c>
      <c r="D37" s="2">
        <v>4</v>
      </c>
      <c r="E37" s="2">
        <v>6</v>
      </c>
      <c r="F37" s="60">
        <v>2</v>
      </c>
      <c r="G37" s="2">
        <v>2000</v>
      </c>
      <c r="H37" s="2" t="s">
        <v>42</v>
      </c>
      <c r="I37" s="2">
        <v>78</v>
      </c>
      <c r="J37" s="2">
        <v>135</v>
      </c>
      <c r="K37" s="6">
        <v>7</v>
      </c>
      <c r="L37" s="6" t="s">
        <v>600</v>
      </c>
      <c r="M37" s="2" t="s">
        <v>76</v>
      </c>
      <c r="N37" s="84">
        <v>4.4000000000000004</v>
      </c>
      <c r="O37" s="2" t="s">
        <v>519</v>
      </c>
      <c r="P37" s="2" t="s">
        <v>72</v>
      </c>
      <c r="Q37" s="85"/>
      <c r="R37" s="86">
        <v>6</v>
      </c>
      <c r="S37" s="85">
        <v>57.5</v>
      </c>
      <c r="T37" s="85">
        <v>57.5</v>
      </c>
      <c r="U37" s="85"/>
      <c r="V37" s="2">
        <v>3</v>
      </c>
      <c r="W37" s="2">
        <v>1</v>
      </c>
      <c r="X37" s="10">
        <v>2</v>
      </c>
      <c r="Y37" s="84">
        <v>5.2</v>
      </c>
      <c r="Z37" s="2">
        <v>30</v>
      </c>
      <c r="AA37" s="6">
        <v>8</v>
      </c>
      <c r="AB37" s="2"/>
      <c r="AC37" s="2" t="s">
        <v>12</v>
      </c>
      <c r="AD37" s="84">
        <v>4.2</v>
      </c>
      <c r="AE37" s="84">
        <v>1.7</v>
      </c>
      <c r="AF37" s="2">
        <v>100</v>
      </c>
      <c r="AG37" s="2">
        <f t="shared" si="0"/>
        <v>420</v>
      </c>
      <c r="AH37" s="2">
        <f t="shared" si="1"/>
        <v>320</v>
      </c>
      <c r="AI37" s="44" t="str">
        <f>VLOOKUP(Table13[[#This Row],[Track]],$B$1885:$D$1929,2,FALSE)</f>
        <v>Vic</v>
      </c>
      <c r="AJ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7" s="16" t="str">
        <f>IF(Table13[[#This Row],[Going-Dist]]="G&lt;6-Dist&gt;=1700","B",IF(Table13[[#This Row],[Going-Dist]]="G&lt;6-Dist&lt;1700","A",IF(AJ37="G&gt;=6-Dist&lt;1700","C",IF(AJ37="G&gt;=6-Dist&gt;=1700","D","xx"))))</f>
        <v>B</v>
      </c>
      <c r="AL37" s="69">
        <f>MONTH(Table13[[#This Row],[Date]])</f>
        <v>1</v>
      </c>
      <c r="AM37" s="69" t="str">
        <f t="shared" si="2"/>
        <v>2020-2021</v>
      </c>
      <c r="AN37" s="60">
        <v>100</v>
      </c>
      <c r="AO37" s="128">
        <f>IF(Table13[[#This Row],[Combo 27 Bet]]="","",IF(Table13[[#This Row],[Lev Ret]]="","",AN37*Table13[[#This Row],[Odds]]))</f>
        <v>420</v>
      </c>
      <c r="AP37" s="129">
        <f t="shared" si="3"/>
        <v>320</v>
      </c>
      <c r="AQ37" s="135"/>
      <c r="AR37" s="151">
        <v>7</v>
      </c>
      <c r="AS37" s="2" t="str">
        <f>IF(Table13[[#This Row],[Date]]&lt;$AS$3,"","Live")</f>
        <v/>
      </c>
      <c r="AT37" s="2" t="str">
        <f>IF(Table13[[#This Row],[Date]]&lt;$AT$3,"","Current Algo")</f>
        <v/>
      </c>
    </row>
    <row r="38" spans="1:46" ht="14.25" customHeight="1" x14ac:dyDescent="0.25">
      <c r="A38" s="82">
        <v>44222</v>
      </c>
      <c r="B38" s="2" t="s">
        <v>4</v>
      </c>
      <c r="C38" s="83">
        <v>0.64583333333333337</v>
      </c>
      <c r="D38" s="87">
        <v>4</v>
      </c>
      <c r="E38" s="7">
        <v>6</v>
      </c>
      <c r="F38" s="60">
        <v>5</v>
      </c>
      <c r="G38" s="2">
        <v>1100</v>
      </c>
      <c r="H38" s="2" t="s">
        <v>70</v>
      </c>
      <c r="I38" s="2">
        <v>84</v>
      </c>
      <c r="J38" s="2">
        <v>125</v>
      </c>
      <c r="K38" s="6">
        <v>1</v>
      </c>
      <c r="L38" s="6" t="s">
        <v>593</v>
      </c>
      <c r="M38" s="2" t="s">
        <v>55</v>
      </c>
      <c r="N38" s="84">
        <v>3.6</v>
      </c>
      <c r="O38" s="2" t="s">
        <v>47</v>
      </c>
      <c r="P38" s="2" t="s">
        <v>594</v>
      </c>
      <c r="Q38" s="85">
        <v>3</v>
      </c>
      <c r="R38" s="86">
        <v>3</v>
      </c>
      <c r="S38" s="85">
        <v>60</v>
      </c>
      <c r="T38" s="85">
        <v>57</v>
      </c>
      <c r="U38" s="85"/>
      <c r="V38" s="2">
        <v>1</v>
      </c>
      <c r="W38" s="2">
        <v>2</v>
      </c>
      <c r="X38" s="10">
        <v>1</v>
      </c>
      <c r="Y38" s="84">
        <v>3</v>
      </c>
      <c r="Z38" s="2">
        <v>45</v>
      </c>
      <c r="AA38" s="6">
        <v>5</v>
      </c>
      <c r="AB38" s="2"/>
      <c r="AC38" s="2" t="s">
        <v>14</v>
      </c>
      <c r="AD38" s="84">
        <v>3.5</v>
      </c>
      <c r="AE38" s="84"/>
      <c r="AF38" s="2">
        <v>100</v>
      </c>
      <c r="AG38" s="2" t="str">
        <f t="shared" si="0"/>
        <v/>
      </c>
      <c r="AH38" s="2">
        <f t="shared" si="1"/>
        <v>-100</v>
      </c>
      <c r="AI38" s="44" t="str">
        <f>VLOOKUP(Table13[[#This Row],[Track]],$B$1885:$D$1929,2,FALSE)</f>
        <v>Vic</v>
      </c>
      <c r="AJ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" s="16" t="str">
        <f>IF(Table13[[#This Row],[Going-Dist]]="G&lt;6-Dist&gt;=1700","B",IF(Table13[[#This Row],[Going-Dist]]="G&lt;6-Dist&lt;1700","A",IF(AJ38="G&gt;=6-Dist&lt;1700","C",IF(AJ38="G&gt;=6-Dist&gt;=1700","D","xx"))))</f>
        <v>A</v>
      </c>
      <c r="AL38" s="69">
        <f>MONTH(Table13[[#This Row],[Date]])</f>
        <v>1</v>
      </c>
      <c r="AM38" s="69" t="str">
        <f t="shared" si="2"/>
        <v>2020-2021</v>
      </c>
      <c r="AN38" s="60">
        <v>150</v>
      </c>
      <c r="AO38" s="128" t="str">
        <f>IF(Table13[[#This Row],[Combo 27 Bet]]="","",IF(Table13[[#This Row],[Lev Ret]]="","",AN38*Table13[[#This Row],[Odds]]))</f>
        <v/>
      </c>
      <c r="AP38" s="129">
        <f t="shared" si="3"/>
        <v>-150</v>
      </c>
      <c r="AQ38" s="135"/>
      <c r="AR38" s="151">
        <v>9</v>
      </c>
      <c r="AS38" s="2" t="str">
        <f>IF(Table13[[#This Row],[Date]]&lt;$AS$3,"","Live")</f>
        <v/>
      </c>
      <c r="AT38" s="2" t="str">
        <f>IF(Table13[[#This Row],[Date]]&lt;$AT$3,"","Current Algo")</f>
        <v/>
      </c>
    </row>
    <row r="39" spans="1:46" ht="14.25" customHeight="1" x14ac:dyDescent="0.25">
      <c r="A39" s="82">
        <v>44222</v>
      </c>
      <c r="B39" s="2" t="s">
        <v>4</v>
      </c>
      <c r="C39" s="83">
        <v>0.67013888888888884</v>
      </c>
      <c r="D39" s="2">
        <v>4</v>
      </c>
      <c r="E39" s="2">
        <v>6</v>
      </c>
      <c r="F39" s="60">
        <v>6</v>
      </c>
      <c r="G39" s="2">
        <v>1400</v>
      </c>
      <c r="H39" s="2" t="s">
        <v>42</v>
      </c>
      <c r="I39" s="2" t="s">
        <v>46</v>
      </c>
      <c r="J39" s="2">
        <v>140</v>
      </c>
      <c r="K39" s="6">
        <v>4</v>
      </c>
      <c r="L39" s="6" t="s">
        <v>243</v>
      </c>
      <c r="M39" s="2" t="s">
        <v>50</v>
      </c>
      <c r="N39" s="84">
        <v>5</v>
      </c>
      <c r="O39" s="2" t="s">
        <v>99</v>
      </c>
      <c r="P39" s="2" t="s">
        <v>60</v>
      </c>
      <c r="Q39" s="85"/>
      <c r="R39" s="86">
        <v>7</v>
      </c>
      <c r="S39" s="85">
        <v>58</v>
      </c>
      <c r="T39" s="88">
        <v>58</v>
      </c>
      <c r="U39" s="85"/>
      <c r="V39" s="2">
        <v>2</v>
      </c>
      <c r="W39" s="2">
        <v>2</v>
      </c>
      <c r="X39" s="10">
        <v>1</v>
      </c>
      <c r="Y39" s="84">
        <v>4</v>
      </c>
      <c r="Z39" s="2">
        <v>40</v>
      </c>
      <c r="AA39" s="6">
        <v>8</v>
      </c>
      <c r="AB39" s="2"/>
      <c r="AC39" s="2"/>
      <c r="AD39" s="84">
        <v>4.4000000000000004</v>
      </c>
      <c r="AE39" s="84"/>
      <c r="AF39" s="2">
        <v>100</v>
      </c>
      <c r="AG39" s="2" t="str">
        <f t="shared" si="0"/>
        <v/>
      </c>
      <c r="AH39" s="2">
        <f t="shared" si="1"/>
        <v>-100</v>
      </c>
      <c r="AI39" s="44" t="str">
        <f>VLOOKUP(Table13[[#This Row],[Track]],$B$1885:$D$1929,2,FALSE)</f>
        <v>Vic</v>
      </c>
      <c r="AJ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" s="16" t="str">
        <f>IF(Table13[[#This Row],[Going-Dist]]="G&lt;6-Dist&gt;=1700","B",IF(Table13[[#This Row],[Going-Dist]]="G&lt;6-Dist&lt;1700","A",IF(AJ39="G&gt;=6-Dist&lt;1700","C",IF(AJ39="G&gt;=6-Dist&gt;=1700","D","xx"))))</f>
        <v>A</v>
      </c>
      <c r="AL39" s="69">
        <f>MONTH(Table13[[#This Row],[Date]])</f>
        <v>1</v>
      </c>
      <c r="AM39" s="69" t="str">
        <f t="shared" si="2"/>
        <v>2020-2021</v>
      </c>
      <c r="AN39" s="60">
        <v>150</v>
      </c>
      <c r="AO39" s="128" t="str">
        <f>IF(Table13[[#This Row],[Combo 27 Bet]]="","",IF(Table13[[#This Row],[Lev Ret]]="","",AN39*Table13[[#This Row],[Odds]]))</f>
        <v/>
      </c>
      <c r="AP39" s="129">
        <f t="shared" si="3"/>
        <v>-150</v>
      </c>
      <c r="AQ39" s="135">
        <v>2</v>
      </c>
      <c r="AR39" s="151">
        <v>9</v>
      </c>
      <c r="AS39" s="2" t="str">
        <f>IF(Table13[[#This Row],[Date]]&lt;$AS$3,"","Live")</f>
        <v/>
      </c>
      <c r="AT39" s="2" t="str">
        <f>IF(Table13[[#This Row],[Date]]&lt;$AT$3,"","Current Algo")</f>
        <v/>
      </c>
    </row>
    <row r="40" spans="1:46" ht="14.25" customHeight="1" x14ac:dyDescent="0.25">
      <c r="A40" s="82">
        <v>44222</v>
      </c>
      <c r="B40" s="2" t="s">
        <v>4</v>
      </c>
      <c r="C40" s="83">
        <v>0.67013888888888884</v>
      </c>
      <c r="D40" s="2">
        <v>4</v>
      </c>
      <c r="E40" s="2">
        <v>6</v>
      </c>
      <c r="F40" s="60">
        <v>6</v>
      </c>
      <c r="G40" s="2">
        <v>1400</v>
      </c>
      <c r="H40" s="2" t="s">
        <v>42</v>
      </c>
      <c r="I40" s="2" t="s">
        <v>46</v>
      </c>
      <c r="J40" s="2">
        <v>140</v>
      </c>
      <c r="K40" s="6">
        <v>6</v>
      </c>
      <c r="L40" s="6" t="s">
        <v>299</v>
      </c>
      <c r="M40" s="2" t="s">
        <v>58</v>
      </c>
      <c r="N40" s="84">
        <v>3.5</v>
      </c>
      <c r="O40" s="2" t="s">
        <v>47</v>
      </c>
      <c r="P40" s="2" t="s">
        <v>48</v>
      </c>
      <c r="Q40" s="85"/>
      <c r="R40" s="86">
        <v>3</v>
      </c>
      <c r="S40" s="85">
        <v>55</v>
      </c>
      <c r="T40" s="88">
        <v>55</v>
      </c>
      <c r="U40" s="85"/>
      <c r="V40" s="2">
        <v>4</v>
      </c>
      <c r="W40" s="2"/>
      <c r="X40" s="10">
        <v>2</v>
      </c>
      <c r="Y40" s="84">
        <v>4.8</v>
      </c>
      <c r="Z40" s="2">
        <v>35</v>
      </c>
      <c r="AA40" s="6">
        <v>8</v>
      </c>
      <c r="AB40" s="2"/>
      <c r="AC40" s="2" t="s">
        <v>13</v>
      </c>
      <c r="AD40" s="84">
        <v>2.9</v>
      </c>
      <c r="AE40" s="84">
        <v>1.5</v>
      </c>
      <c r="AF40" s="2">
        <v>100</v>
      </c>
      <c r="AG40" s="2" t="str">
        <f t="shared" si="0"/>
        <v/>
      </c>
      <c r="AH40" s="2">
        <f t="shared" si="1"/>
        <v>-100</v>
      </c>
      <c r="AI40" s="44" t="str">
        <f>VLOOKUP(Table13[[#This Row],[Track]],$B$1885:$D$1929,2,FALSE)</f>
        <v>Vic</v>
      </c>
      <c r="AJ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" s="16" t="str">
        <f>IF(Table13[[#This Row],[Going-Dist]]="G&lt;6-Dist&gt;=1700","B",IF(Table13[[#This Row],[Going-Dist]]="G&lt;6-Dist&lt;1700","A",IF(AJ40="G&gt;=6-Dist&lt;1700","C",IF(AJ40="G&gt;=6-Dist&gt;=1700","D","xx"))))</f>
        <v>A</v>
      </c>
      <c r="AL40" s="69">
        <f>MONTH(Table13[[#This Row],[Date]])</f>
        <v>1</v>
      </c>
      <c r="AM40" s="69" t="str">
        <f t="shared" si="2"/>
        <v>2020-2021</v>
      </c>
      <c r="AN40" s="60">
        <v>100</v>
      </c>
      <c r="AO40" s="128" t="str">
        <f>IF(Table13[[#This Row],[Combo 27 Bet]]="","",IF(Table13[[#This Row],[Lev Ret]]="","",AN40*Table13[[#This Row],[Odds]]))</f>
        <v/>
      </c>
      <c r="AP40" s="129">
        <f t="shared" si="3"/>
        <v>-100</v>
      </c>
      <c r="AQ40" s="135">
        <v>2</v>
      </c>
      <c r="AR40" s="151">
        <v>7</v>
      </c>
      <c r="AS40" s="2" t="str">
        <f>IF(Table13[[#This Row],[Date]]&lt;$AS$3,"","Live")</f>
        <v/>
      </c>
      <c r="AT40" s="2" t="str">
        <f>IF(Table13[[#This Row],[Date]]&lt;$AT$3,"","Current Algo")</f>
        <v/>
      </c>
    </row>
    <row r="41" spans="1:46" ht="14.25" customHeight="1" x14ac:dyDescent="0.25">
      <c r="A41" s="82">
        <v>44222</v>
      </c>
      <c r="B41" s="2" t="s">
        <v>4</v>
      </c>
      <c r="C41" s="83">
        <v>0.69444444444444453</v>
      </c>
      <c r="D41" s="2">
        <v>4</v>
      </c>
      <c r="E41" s="2">
        <v>6</v>
      </c>
      <c r="F41" s="60">
        <v>7</v>
      </c>
      <c r="G41" s="2">
        <v>1000</v>
      </c>
      <c r="H41" s="2" t="s">
        <v>42</v>
      </c>
      <c r="I41" s="2" t="s">
        <v>46</v>
      </c>
      <c r="J41" s="2">
        <v>140</v>
      </c>
      <c r="K41" s="6">
        <v>9</v>
      </c>
      <c r="L41" s="6" t="s">
        <v>262</v>
      </c>
      <c r="M41" s="2" t="s">
        <v>50</v>
      </c>
      <c r="N41" s="84">
        <v>2.7</v>
      </c>
      <c r="O41" s="2" t="s">
        <v>81</v>
      </c>
      <c r="P41" s="2" t="s">
        <v>82</v>
      </c>
      <c r="Q41" s="85"/>
      <c r="R41" s="86">
        <v>6</v>
      </c>
      <c r="S41" s="85">
        <v>54</v>
      </c>
      <c r="T41" s="85">
        <v>54</v>
      </c>
      <c r="U41" s="85"/>
      <c r="V41" s="2">
        <v>3</v>
      </c>
      <c r="W41" s="2">
        <v>1</v>
      </c>
      <c r="X41" s="10">
        <v>2</v>
      </c>
      <c r="Y41" s="84">
        <v>5</v>
      </c>
      <c r="Z41" s="2">
        <v>35</v>
      </c>
      <c r="AA41" s="6">
        <v>10</v>
      </c>
      <c r="AB41" s="2"/>
      <c r="AC41" s="2" t="s">
        <v>12</v>
      </c>
      <c r="AD41" s="84">
        <v>4</v>
      </c>
      <c r="AE41" s="84">
        <v>1.5</v>
      </c>
      <c r="AF41" s="2">
        <v>100</v>
      </c>
      <c r="AG41" s="2">
        <f t="shared" si="0"/>
        <v>400</v>
      </c>
      <c r="AH41" s="2">
        <f t="shared" si="1"/>
        <v>300</v>
      </c>
      <c r="AI41" s="44" t="str">
        <f>VLOOKUP(Table13[[#This Row],[Track]],$B$1885:$D$1929,2,FALSE)</f>
        <v>Vic</v>
      </c>
      <c r="AJ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" s="16" t="str">
        <f>IF(Table13[[#This Row],[Going-Dist]]="G&lt;6-Dist&gt;=1700","B",IF(Table13[[#This Row],[Going-Dist]]="G&lt;6-Dist&lt;1700","A",IF(AJ41="G&gt;=6-Dist&lt;1700","C",IF(AJ41="G&gt;=6-Dist&gt;=1700","D","xx"))))</f>
        <v>A</v>
      </c>
      <c r="AL41" s="2">
        <f>MONTH(Table13[[#This Row],[Date]])</f>
        <v>1</v>
      </c>
      <c r="AM41" s="2" t="str">
        <f t="shared" si="2"/>
        <v>2020-2021</v>
      </c>
      <c r="AN41" s="60">
        <v>140</v>
      </c>
      <c r="AO41" s="128">
        <f>IF(Table13[[#This Row],[Combo 27 Bet]]="","",IF(Table13[[#This Row],[Lev Ret]]="","",AN41*Table13[[#This Row],[Odds]]))</f>
        <v>560</v>
      </c>
      <c r="AP41" s="129">
        <f t="shared" si="3"/>
        <v>420</v>
      </c>
      <c r="AQ41" s="135"/>
      <c r="AR41" s="151">
        <v>5</v>
      </c>
      <c r="AS41" s="2" t="str">
        <f>IF(Table13[[#This Row],[Date]]&lt;$AS$3,"","Live")</f>
        <v/>
      </c>
      <c r="AT41" s="2" t="str">
        <f>IF(Table13[[#This Row],[Date]]&lt;$AT$3,"","Current Algo")</f>
        <v/>
      </c>
    </row>
    <row r="42" spans="1:46" ht="14.25" customHeight="1" x14ac:dyDescent="0.25">
      <c r="A42" s="82">
        <v>44226</v>
      </c>
      <c r="B42" s="2" t="s">
        <v>4</v>
      </c>
      <c r="C42" s="83">
        <v>0.66666666666666663</v>
      </c>
      <c r="D42" s="2">
        <v>5</v>
      </c>
      <c r="E42" s="2">
        <v>9</v>
      </c>
      <c r="F42" s="60">
        <v>6</v>
      </c>
      <c r="G42" s="2">
        <v>1100</v>
      </c>
      <c r="H42" s="2" t="s">
        <v>42</v>
      </c>
      <c r="I42" s="2">
        <v>78</v>
      </c>
      <c r="J42" s="2">
        <v>125</v>
      </c>
      <c r="K42" s="6">
        <v>2</v>
      </c>
      <c r="L42" s="6" t="s">
        <v>601</v>
      </c>
      <c r="M42" s="2" t="s">
        <v>58</v>
      </c>
      <c r="N42" s="84">
        <v>3.8</v>
      </c>
      <c r="O42" s="2" t="s">
        <v>112</v>
      </c>
      <c r="P42" s="2" t="s">
        <v>54</v>
      </c>
      <c r="Q42" s="85"/>
      <c r="R42" s="86">
        <v>6</v>
      </c>
      <c r="S42" s="85">
        <v>58.5</v>
      </c>
      <c r="T42" s="85">
        <v>58.5</v>
      </c>
      <c r="U42" s="85"/>
      <c r="V42" s="2">
        <v>1</v>
      </c>
      <c r="W42" s="2">
        <v>4</v>
      </c>
      <c r="X42" s="10">
        <v>1</v>
      </c>
      <c r="Y42" s="84">
        <v>3</v>
      </c>
      <c r="Z42" s="2">
        <v>45</v>
      </c>
      <c r="AA42" s="6">
        <v>8</v>
      </c>
      <c r="AB42" s="2"/>
      <c r="AC42" s="2" t="s">
        <v>15</v>
      </c>
      <c r="AD42" s="84">
        <v>4.2</v>
      </c>
      <c r="AE42" s="84">
        <v>1.7</v>
      </c>
      <c r="AF42" s="2">
        <v>100</v>
      </c>
      <c r="AG42" s="2" t="str">
        <f t="shared" si="0"/>
        <v/>
      </c>
      <c r="AH42" s="2">
        <f t="shared" si="1"/>
        <v>-100</v>
      </c>
      <c r="AI42" s="44" t="str">
        <f>VLOOKUP(Table13[[#This Row],[Track]],$B$1885:$D$1929,2,FALSE)</f>
        <v>Vic</v>
      </c>
      <c r="AJ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" s="16" t="str">
        <f>IF(Table13[[#This Row],[Going-Dist]]="G&lt;6-Dist&gt;=1700","B",IF(Table13[[#This Row],[Going-Dist]]="G&lt;6-Dist&lt;1700","A",IF(AJ42="G&gt;=6-Dist&lt;1700","C",IF(AJ42="G&gt;=6-Dist&gt;=1700","D","xx"))))</f>
        <v>A</v>
      </c>
      <c r="AL42" s="2">
        <f>MONTH(Table13[[#This Row],[Date]])</f>
        <v>1</v>
      </c>
      <c r="AM42" s="2" t="str">
        <f t="shared" si="2"/>
        <v>2020-2021</v>
      </c>
      <c r="AN42" s="60">
        <v>200</v>
      </c>
      <c r="AO42" s="128" t="str">
        <f>IF(Table13[[#This Row],[Combo 27 Bet]]="","",IF(Table13[[#This Row],[Lev Ret]]="","",AN42*Table13[[#This Row],[Odds]]))</f>
        <v/>
      </c>
      <c r="AP42" s="129">
        <f t="shared" si="3"/>
        <v>-200</v>
      </c>
      <c r="AQ42" s="135"/>
      <c r="AR42" s="151">
        <v>10</v>
      </c>
      <c r="AS42" s="2" t="str">
        <f>IF(Table13[[#This Row],[Date]]&lt;$AS$3,"","Live")</f>
        <v/>
      </c>
      <c r="AT42" s="2" t="str">
        <f>IF(Table13[[#This Row],[Date]]&lt;$AT$3,"","Current Algo")</f>
        <v/>
      </c>
    </row>
    <row r="43" spans="1:46" ht="14.25" customHeight="1" x14ac:dyDescent="0.25">
      <c r="A43" s="82">
        <v>44226</v>
      </c>
      <c r="B43" s="2" t="s">
        <v>4</v>
      </c>
      <c r="C43" s="83">
        <v>0.69444444444444453</v>
      </c>
      <c r="D43" s="2">
        <v>5</v>
      </c>
      <c r="E43" s="2">
        <v>9</v>
      </c>
      <c r="F43" s="60">
        <v>7</v>
      </c>
      <c r="G43" s="2">
        <v>2400</v>
      </c>
      <c r="H43" s="2" t="s">
        <v>42</v>
      </c>
      <c r="I43" s="2">
        <v>78</v>
      </c>
      <c r="J43" s="2">
        <v>135</v>
      </c>
      <c r="K43" s="6">
        <v>1</v>
      </c>
      <c r="L43" s="6" t="s">
        <v>602</v>
      </c>
      <c r="M43" s="2" t="s">
        <v>58</v>
      </c>
      <c r="N43" s="84">
        <v>3.5</v>
      </c>
      <c r="O43" s="2" t="s">
        <v>210</v>
      </c>
      <c r="P43" s="2" t="s">
        <v>114</v>
      </c>
      <c r="Q43" s="85"/>
      <c r="R43" s="86">
        <v>2</v>
      </c>
      <c r="S43" s="85">
        <v>60.5</v>
      </c>
      <c r="T43" s="85">
        <v>60.5</v>
      </c>
      <c r="U43" s="85"/>
      <c r="V43" s="2">
        <v>2</v>
      </c>
      <c r="W43" s="2">
        <v>4</v>
      </c>
      <c r="X43" s="10">
        <v>3</v>
      </c>
      <c r="Y43" s="84">
        <v>5.5</v>
      </c>
      <c r="Z43" s="2">
        <v>30</v>
      </c>
      <c r="AA43" s="6">
        <v>9</v>
      </c>
      <c r="AB43" s="2"/>
      <c r="AC43" s="2" t="s">
        <v>12</v>
      </c>
      <c r="AD43" s="84">
        <v>4.2</v>
      </c>
      <c r="AE43" s="84">
        <v>1.7</v>
      </c>
      <c r="AF43" s="2">
        <v>100</v>
      </c>
      <c r="AG43" s="2">
        <f t="shared" si="0"/>
        <v>420</v>
      </c>
      <c r="AH43" s="2">
        <f t="shared" si="1"/>
        <v>320</v>
      </c>
      <c r="AI43" s="44" t="str">
        <f>VLOOKUP(Table13[[#This Row],[Track]],$B$1885:$D$1929,2,FALSE)</f>
        <v>Vic</v>
      </c>
      <c r="AJ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3" s="16" t="str">
        <f>IF(Table13[[#This Row],[Going-Dist]]="G&lt;6-Dist&gt;=1700","B",IF(Table13[[#This Row],[Going-Dist]]="G&lt;6-Dist&lt;1700","A",IF(AJ43="G&gt;=6-Dist&lt;1700","C",IF(AJ43="G&gt;=6-Dist&gt;=1700","D","xx"))))</f>
        <v>B</v>
      </c>
      <c r="AL43" s="2">
        <f>MONTH(Table13[[#This Row],[Date]])</f>
        <v>1</v>
      </c>
      <c r="AM43" s="2" t="str">
        <f t="shared" si="2"/>
        <v>2020-2021</v>
      </c>
      <c r="AN43" s="60">
        <v>200</v>
      </c>
      <c r="AO43" s="128">
        <f>IF(Table13[[#This Row],[Combo 27 Bet]]="","",IF(Table13[[#This Row],[Lev Ret]]="","",AN43*Table13[[#This Row],[Odds]]))</f>
        <v>840</v>
      </c>
      <c r="AP43" s="129">
        <f t="shared" si="3"/>
        <v>640</v>
      </c>
      <c r="AQ43" s="135"/>
      <c r="AR43" s="151">
        <v>10</v>
      </c>
      <c r="AS43" s="2" t="str">
        <f>IF(Table13[[#This Row],[Date]]&lt;$AS$3,"","Live")</f>
        <v/>
      </c>
      <c r="AT43" s="2" t="str">
        <f>IF(Table13[[#This Row],[Date]]&lt;$AT$3,"","Current Algo")</f>
        <v/>
      </c>
    </row>
    <row r="44" spans="1:46" ht="14.25" customHeight="1" x14ac:dyDescent="0.25">
      <c r="A44" s="82">
        <v>44226</v>
      </c>
      <c r="B44" s="2" t="s">
        <v>4</v>
      </c>
      <c r="C44" s="83">
        <v>0.74652777777777779</v>
      </c>
      <c r="D44" s="87">
        <v>5</v>
      </c>
      <c r="E44" s="7">
        <v>9</v>
      </c>
      <c r="F44" s="60">
        <v>9</v>
      </c>
      <c r="G44" s="2">
        <v>1800</v>
      </c>
      <c r="H44" s="2" t="s">
        <v>42</v>
      </c>
      <c r="I44" s="2" t="s">
        <v>46</v>
      </c>
      <c r="J44" s="2">
        <v>125</v>
      </c>
      <c r="K44" s="6">
        <v>3</v>
      </c>
      <c r="L44" s="6" t="s">
        <v>408</v>
      </c>
      <c r="M44" s="2" t="s">
        <v>53</v>
      </c>
      <c r="N44" s="84">
        <v>2.5</v>
      </c>
      <c r="O44" s="2" t="s">
        <v>121</v>
      </c>
      <c r="P44" s="2" t="s">
        <v>118</v>
      </c>
      <c r="Q44" s="85"/>
      <c r="R44" s="86">
        <v>11</v>
      </c>
      <c r="S44" s="85">
        <v>57</v>
      </c>
      <c r="T44" s="85">
        <v>57</v>
      </c>
      <c r="U44" s="85"/>
      <c r="V44" s="2">
        <v>1</v>
      </c>
      <c r="W44" s="2">
        <v>3</v>
      </c>
      <c r="X44" s="10">
        <v>2</v>
      </c>
      <c r="Y44" s="84">
        <v>4.5999999999999996</v>
      </c>
      <c r="Z44" s="2">
        <v>35</v>
      </c>
      <c r="AA44" s="6">
        <v>11</v>
      </c>
      <c r="AB44" s="2"/>
      <c r="AC44" s="2" t="s">
        <v>12</v>
      </c>
      <c r="AD44" s="84">
        <v>1.2</v>
      </c>
      <c r="AE44" s="84">
        <v>1.3</v>
      </c>
      <c r="AF44" s="2">
        <v>100</v>
      </c>
      <c r="AG44" s="2">
        <f t="shared" si="0"/>
        <v>120</v>
      </c>
      <c r="AH44" s="2">
        <f t="shared" si="1"/>
        <v>20</v>
      </c>
      <c r="AI44" s="44" t="str">
        <f>VLOOKUP(Table13[[#This Row],[Track]],$B$1885:$D$1929,2,FALSE)</f>
        <v>Vic</v>
      </c>
      <c r="AJ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4" s="16" t="str">
        <f>IF(Table13[[#This Row],[Going-Dist]]="G&lt;6-Dist&gt;=1700","B",IF(Table13[[#This Row],[Going-Dist]]="G&lt;6-Dist&lt;1700","A",IF(AJ44="G&gt;=6-Dist&lt;1700","C",IF(AJ44="G&gt;=6-Dist&gt;=1700","D","xx"))))</f>
        <v>B</v>
      </c>
      <c r="AL44" s="69">
        <f>MONTH(Table13[[#This Row],[Date]])</f>
        <v>1</v>
      </c>
      <c r="AM44" s="69" t="str">
        <f t="shared" si="2"/>
        <v>2020-2021</v>
      </c>
      <c r="AN44" s="60">
        <v>100</v>
      </c>
      <c r="AO44" s="128">
        <f>IF(Table13[[#This Row],[Combo 27 Bet]]="","",IF(Table13[[#This Row],[Lev Ret]]="","",AN44*Table13[[#This Row],[Odds]]))</f>
        <v>120</v>
      </c>
      <c r="AP44" s="129">
        <f t="shared" si="3"/>
        <v>20</v>
      </c>
      <c r="AQ44" s="135"/>
      <c r="AR44" s="151">
        <v>5</v>
      </c>
      <c r="AS44" s="2" t="str">
        <f>IF(Table13[[#This Row],[Date]]&lt;$AS$3,"","Live")</f>
        <v/>
      </c>
      <c r="AT44" s="2" t="str">
        <f>IF(Table13[[#This Row],[Date]]&lt;$AT$3,"","Current Algo")</f>
        <v/>
      </c>
    </row>
    <row r="45" spans="1:46" ht="14.25" customHeight="1" x14ac:dyDescent="0.25">
      <c r="A45" s="82">
        <v>44226</v>
      </c>
      <c r="B45" s="2" t="s">
        <v>149</v>
      </c>
      <c r="C45" s="83">
        <v>0.76041666666666663</v>
      </c>
      <c r="D45" s="87">
        <v>6</v>
      </c>
      <c r="E45" s="7">
        <v>3</v>
      </c>
      <c r="F45" s="60">
        <v>9</v>
      </c>
      <c r="G45" s="2">
        <v>1200</v>
      </c>
      <c r="H45" s="2" t="s">
        <v>151</v>
      </c>
      <c r="I45" s="2">
        <v>88</v>
      </c>
      <c r="J45" s="2">
        <v>125</v>
      </c>
      <c r="K45" s="6">
        <v>3</v>
      </c>
      <c r="L45" s="6" t="s">
        <v>1533</v>
      </c>
      <c r="M45" s="2" t="s">
        <v>55</v>
      </c>
      <c r="N45" s="84">
        <v>2.2999999999999998</v>
      </c>
      <c r="O45" s="2" t="s">
        <v>135</v>
      </c>
      <c r="P45" s="2" t="s">
        <v>157</v>
      </c>
      <c r="Q45" s="85"/>
      <c r="R45" s="86">
        <v>7</v>
      </c>
      <c r="S45" s="85">
        <v>59</v>
      </c>
      <c r="T45" s="85">
        <v>59</v>
      </c>
      <c r="U45" s="85"/>
      <c r="V45" s="2">
        <v>2</v>
      </c>
      <c r="W45" s="2">
        <v>1</v>
      </c>
      <c r="X45" s="10">
        <v>1</v>
      </c>
      <c r="Y45" s="84">
        <v>3.8</v>
      </c>
      <c r="Z45" s="2">
        <v>30</v>
      </c>
      <c r="AA45" s="6">
        <v>200</v>
      </c>
      <c r="AB45" s="2"/>
      <c r="AC45" s="2" t="s">
        <v>150</v>
      </c>
      <c r="AD45" s="84">
        <v>2.8</v>
      </c>
      <c r="AE45" s="84">
        <v>1.5</v>
      </c>
      <c r="AF45" s="2">
        <v>100</v>
      </c>
      <c r="AG45" s="2">
        <f t="shared" si="0"/>
        <v>280</v>
      </c>
      <c r="AH45" s="2">
        <f t="shared" si="1"/>
        <v>180</v>
      </c>
      <c r="AI45" s="44" t="str">
        <f>VLOOKUP(Table13[[#This Row],[Track]],$B$1885:$D$1929,2,FALSE)</f>
        <v>NSW</v>
      </c>
      <c r="AJ4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5" s="16" t="str">
        <f>IF(Table13[[#This Row],[Going-Dist]]="G&lt;6-Dist&gt;=1700","B",IF(Table13[[#This Row],[Going-Dist]]="G&lt;6-Dist&lt;1700","A",IF(AJ45="G&gt;=6-Dist&lt;1700","C",IF(AJ45="G&gt;=6-Dist&gt;=1700","D","xx"))))</f>
        <v>C</v>
      </c>
      <c r="AL45" s="69">
        <f>MONTH(Table13[[#This Row],[Date]])</f>
        <v>1</v>
      </c>
      <c r="AM45" s="69" t="str">
        <f t="shared" si="2"/>
        <v>2020-2021</v>
      </c>
      <c r="AN45" s="60">
        <v>150</v>
      </c>
      <c r="AO45" s="128">
        <f>IF(Table13[[#This Row],[Combo 27 Bet]]="","",IF(Table13[[#This Row],[Lev Ret]]="","",AN45*Table13[[#This Row],[Odds]]))</f>
        <v>420</v>
      </c>
      <c r="AP45" s="129">
        <f t="shared" si="3"/>
        <v>270</v>
      </c>
      <c r="AQ45" s="135"/>
      <c r="AR45" s="151">
        <v>7</v>
      </c>
      <c r="AS45" s="2" t="str">
        <f>IF(Table13[[#This Row],[Date]]&lt;$AS$3,"","Live")</f>
        <v/>
      </c>
      <c r="AT45" s="2" t="str">
        <f>IF(Table13[[#This Row],[Date]]&lt;$AT$3,"","Current Algo")</f>
        <v/>
      </c>
    </row>
    <row r="46" spans="1:46" ht="14.25" customHeight="1" x14ac:dyDescent="0.25">
      <c r="A46" s="82">
        <v>44233</v>
      </c>
      <c r="B46" s="2" t="s">
        <v>4</v>
      </c>
      <c r="C46" s="83">
        <v>0.52777777777777779</v>
      </c>
      <c r="D46" s="2">
        <v>3</v>
      </c>
      <c r="E46" s="2">
        <v>0</v>
      </c>
      <c r="F46" s="60">
        <v>1</v>
      </c>
      <c r="G46" s="2">
        <v>1400</v>
      </c>
      <c r="H46" s="2" t="s">
        <v>42</v>
      </c>
      <c r="I46" s="2">
        <v>84</v>
      </c>
      <c r="J46" s="2">
        <v>125</v>
      </c>
      <c r="K46" s="6">
        <v>8</v>
      </c>
      <c r="L46" s="6" t="s">
        <v>1218</v>
      </c>
      <c r="M46" s="2" t="s">
        <v>58</v>
      </c>
      <c r="N46" s="84">
        <v>11</v>
      </c>
      <c r="O46" s="2" t="s">
        <v>113</v>
      </c>
      <c r="P46" s="2" t="s">
        <v>64</v>
      </c>
      <c r="Q46" s="85"/>
      <c r="R46" s="86">
        <v>8</v>
      </c>
      <c r="S46" s="85">
        <v>55.5</v>
      </c>
      <c r="T46" s="85">
        <v>55.5</v>
      </c>
      <c r="U46" s="85"/>
      <c r="V46" s="2">
        <v>3</v>
      </c>
      <c r="W46" s="2">
        <v>5</v>
      </c>
      <c r="X46" s="10">
        <v>2</v>
      </c>
      <c r="Y46" s="84">
        <v>4.8</v>
      </c>
      <c r="Z46" s="2">
        <v>35</v>
      </c>
      <c r="AA46" s="6">
        <v>9</v>
      </c>
      <c r="AB46" s="2"/>
      <c r="AC46" s="2"/>
      <c r="AD46" s="84">
        <v>11</v>
      </c>
      <c r="AE46" s="84"/>
      <c r="AF46" s="2">
        <v>100</v>
      </c>
      <c r="AG46" s="2" t="str">
        <f t="shared" si="0"/>
        <v/>
      </c>
      <c r="AH46" s="2">
        <f t="shared" si="1"/>
        <v>-100</v>
      </c>
      <c r="AI46" s="44" t="str">
        <f>VLOOKUP(Table13[[#This Row],[Track]],$B$1885:$D$1929,2,FALSE)</f>
        <v>Vic</v>
      </c>
      <c r="AJ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6" s="16" t="str">
        <f>IF(Table13[[#This Row],[Going-Dist]]="G&lt;6-Dist&gt;=1700","B",IF(Table13[[#This Row],[Going-Dist]]="G&lt;6-Dist&lt;1700","A",IF(AJ46="G&gt;=6-Dist&lt;1700","C",IF(AJ46="G&gt;=6-Dist&gt;=1700","D","xx"))))</f>
        <v>A</v>
      </c>
      <c r="AL46" s="69">
        <f>MONTH(Table13[[#This Row],[Date]])</f>
        <v>2</v>
      </c>
      <c r="AM46" s="69" t="str">
        <f t="shared" si="2"/>
        <v>2020-2021</v>
      </c>
      <c r="AN46" s="60">
        <v>100</v>
      </c>
      <c r="AO46" s="128" t="str">
        <f>IF(Table13[[#This Row],[Combo 27 Bet]]="","",IF(Table13[[#This Row],[Lev Ret]]="","",AN46*Table13[[#This Row],[Odds]]))</f>
        <v/>
      </c>
      <c r="AP46" s="129">
        <f t="shared" si="3"/>
        <v>-100</v>
      </c>
      <c r="AQ46" s="135">
        <v>2</v>
      </c>
      <c r="AR46" s="151">
        <v>6</v>
      </c>
      <c r="AS46" s="2" t="str">
        <f>IF(Table13[[#This Row],[Date]]&lt;$AS$3,"","Live")</f>
        <v/>
      </c>
      <c r="AT46" s="2" t="str">
        <f>IF(Table13[[#This Row],[Date]]&lt;$AT$3,"","Current Algo")</f>
        <v/>
      </c>
    </row>
    <row r="47" spans="1:46" ht="14.25" customHeight="1" x14ac:dyDescent="0.25">
      <c r="A47" s="82">
        <v>44233</v>
      </c>
      <c r="B47" s="2" t="s">
        <v>4</v>
      </c>
      <c r="C47" s="83">
        <v>0.52777777777777779</v>
      </c>
      <c r="D47" s="87">
        <v>3</v>
      </c>
      <c r="E47" s="7">
        <v>0</v>
      </c>
      <c r="F47" s="60">
        <v>1</v>
      </c>
      <c r="G47" s="2">
        <v>1400</v>
      </c>
      <c r="H47" s="2" t="s">
        <v>42</v>
      </c>
      <c r="I47" s="2">
        <v>84</v>
      </c>
      <c r="J47" s="2">
        <v>125</v>
      </c>
      <c r="K47" s="6">
        <v>7</v>
      </c>
      <c r="L47" s="6" t="s">
        <v>603</v>
      </c>
      <c r="M47" s="2" t="s">
        <v>75</v>
      </c>
      <c r="N47" s="84">
        <v>2.2000000000000002</v>
      </c>
      <c r="O47" s="2" t="s">
        <v>117</v>
      </c>
      <c r="P47" s="2" t="s">
        <v>128</v>
      </c>
      <c r="Q47" s="85"/>
      <c r="R47" s="86">
        <v>5</v>
      </c>
      <c r="S47" s="85">
        <v>56</v>
      </c>
      <c r="T47" s="85">
        <v>56</v>
      </c>
      <c r="U47" s="85"/>
      <c r="V47" s="2">
        <v>1</v>
      </c>
      <c r="W47" s="2">
        <v>2</v>
      </c>
      <c r="X47" s="10">
        <v>3</v>
      </c>
      <c r="Y47" s="84">
        <v>5</v>
      </c>
      <c r="Z47" s="2">
        <v>35</v>
      </c>
      <c r="AA47" s="6">
        <v>9</v>
      </c>
      <c r="AB47" s="2"/>
      <c r="AC47" s="2" t="s">
        <v>12</v>
      </c>
      <c r="AD47" s="84">
        <v>1.9</v>
      </c>
      <c r="AE47" s="84">
        <v>1.6</v>
      </c>
      <c r="AF47" s="2">
        <v>100</v>
      </c>
      <c r="AG47" s="2">
        <f t="shared" si="0"/>
        <v>190</v>
      </c>
      <c r="AH47" s="2">
        <f t="shared" si="1"/>
        <v>90</v>
      </c>
      <c r="AI47" s="44" t="str">
        <f>VLOOKUP(Table13[[#This Row],[Track]],$B$1885:$D$1929,2,FALSE)</f>
        <v>Vic</v>
      </c>
      <c r="AJ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7" s="16" t="str">
        <f>IF(Table13[[#This Row],[Going-Dist]]="G&lt;6-Dist&gt;=1700","B",IF(Table13[[#This Row],[Going-Dist]]="G&lt;6-Dist&lt;1700","A",IF(AJ47="G&gt;=6-Dist&lt;1700","C",IF(AJ47="G&gt;=6-Dist&gt;=1700","D","xx"))))</f>
        <v>A</v>
      </c>
      <c r="AL47" s="69">
        <f>MONTH(Table13[[#This Row],[Date]])</f>
        <v>2</v>
      </c>
      <c r="AM47" s="69" t="str">
        <f t="shared" si="2"/>
        <v>2020-2021</v>
      </c>
      <c r="AN47" s="60">
        <v>100</v>
      </c>
      <c r="AO47" s="128">
        <f>IF(Table13[[#This Row],[Combo 27 Bet]]="","",IF(Table13[[#This Row],[Lev Ret]]="","",AN47*Table13[[#This Row],[Odds]]))</f>
        <v>190</v>
      </c>
      <c r="AP47" s="129">
        <f t="shared" si="3"/>
        <v>90</v>
      </c>
      <c r="AQ47" s="135">
        <v>2</v>
      </c>
      <c r="AR47" s="151">
        <v>5</v>
      </c>
      <c r="AS47" s="2" t="str">
        <f>IF(Table13[[#This Row],[Date]]&lt;$AS$3,"","Live")</f>
        <v/>
      </c>
      <c r="AT47" s="2" t="str">
        <f>IF(Table13[[#This Row],[Date]]&lt;$AT$3,"","Current Algo")</f>
        <v/>
      </c>
    </row>
    <row r="48" spans="1:46" ht="14.25" customHeight="1" x14ac:dyDescent="0.25">
      <c r="A48" s="82">
        <v>44233</v>
      </c>
      <c r="B48" s="2" t="s">
        <v>4</v>
      </c>
      <c r="C48" s="83">
        <v>0.60069444444444442</v>
      </c>
      <c r="D48" s="2">
        <v>3</v>
      </c>
      <c r="E48" s="2">
        <v>0</v>
      </c>
      <c r="F48" s="60">
        <v>4</v>
      </c>
      <c r="G48" s="2">
        <v>1400</v>
      </c>
      <c r="H48" s="2" t="s">
        <v>129</v>
      </c>
      <c r="I48" s="2" t="s">
        <v>62</v>
      </c>
      <c r="J48" s="2">
        <v>200</v>
      </c>
      <c r="K48" s="6">
        <v>2</v>
      </c>
      <c r="L48" s="6" t="s">
        <v>254</v>
      </c>
      <c r="M48" s="2" t="s">
        <v>75</v>
      </c>
      <c r="N48" s="84">
        <v>3.8</v>
      </c>
      <c r="O48" s="2" t="s">
        <v>51</v>
      </c>
      <c r="P48" s="2" t="s">
        <v>73</v>
      </c>
      <c r="Q48" s="85"/>
      <c r="R48" s="86">
        <v>6</v>
      </c>
      <c r="S48" s="85">
        <v>58</v>
      </c>
      <c r="T48" s="85">
        <v>58</v>
      </c>
      <c r="U48" s="85"/>
      <c r="V48" s="2"/>
      <c r="W48" s="2"/>
      <c r="X48" s="10">
        <v>1</v>
      </c>
      <c r="Y48" s="84"/>
      <c r="Z48" s="2"/>
      <c r="AA48" s="6">
        <v>10</v>
      </c>
      <c r="AB48" s="2"/>
      <c r="AC48" s="2" t="s">
        <v>15</v>
      </c>
      <c r="AD48" s="84">
        <v>4.2</v>
      </c>
      <c r="AE48" s="84">
        <v>1.5</v>
      </c>
      <c r="AF48" s="2">
        <v>100</v>
      </c>
      <c r="AG48" s="2" t="str">
        <f t="shared" si="0"/>
        <v/>
      </c>
      <c r="AH48" s="2">
        <f t="shared" si="1"/>
        <v>-100</v>
      </c>
      <c r="AI48" s="44" t="str">
        <f>VLOOKUP(Table13[[#This Row],[Track]],$B$1885:$D$1929,2,FALSE)</f>
        <v>Vic</v>
      </c>
      <c r="AJ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" s="16" t="str">
        <f>IF(Table13[[#This Row],[Going-Dist]]="G&lt;6-Dist&gt;=1700","B",IF(Table13[[#This Row],[Going-Dist]]="G&lt;6-Dist&lt;1700","A",IF(AJ48="G&gt;=6-Dist&lt;1700","C",IF(AJ48="G&gt;=6-Dist&gt;=1700","D","xx"))))</f>
        <v>A</v>
      </c>
      <c r="AL48" s="69">
        <f>MONTH(Table13[[#This Row],[Date]])</f>
        <v>2</v>
      </c>
      <c r="AM48" s="69" t="str">
        <f t="shared" si="2"/>
        <v>2020-2021</v>
      </c>
      <c r="AN48" s="60">
        <v>100</v>
      </c>
      <c r="AO48" s="128" t="str">
        <f>IF(Table13[[#This Row],[Combo 27 Bet]]="","",IF(Table13[[#This Row],[Lev Ret]]="","",AN48*Table13[[#This Row],[Odds]]))</f>
        <v/>
      </c>
      <c r="AP48" s="129">
        <f t="shared" si="3"/>
        <v>-100</v>
      </c>
      <c r="AQ48" s="135"/>
      <c r="AR48" s="151">
        <v>7</v>
      </c>
      <c r="AS48" s="2" t="str">
        <f>IF(Table13[[#This Row],[Date]]&lt;$AS$3,"","Live")</f>
        <v/>
      </c>
      <c r="AT48" s="2" t="str">
        <f>IF(Table13[[#This Row],[Date]]&lt;$AT$3,"","Current Algo")</f>
        <v/>
      </c>
    </row>
    <row r="49" spans="1:46" ht="14.25" customHeight="1" x14ac:dyDescent="0.25">
      <c r="A49" s="82">
        <v>44233</v>
      </c>
      <c r="B49" s="2" t="s">
        <v>4</v>
      </c>
      <c r="C49" s="83">
        <v>0.64930555555555558</v>
      </c>
      <c r="D49" s="2">
        <v>3</v>
      </c>
      <c r="E49" s="2">
        <v>0</v>
      </c>
      <c r="F49" s="60">
        <v>6</v>
      </c>
      <c r="G49" s="2">
        <v>1600</v>
      </c>
      <c r="H49" s="2" t="s">
        <v>42</v>
      </c>
      <c r="I49" s="2" t="s">
        <v>66</v>
      </c>
      <c r="J49" s="2">
        <v>160</v>
      </c>
      <c r="K49" s="6">
        <v>2</v>
      </c>
      <c r="L49" s="6" t="s">
        <v>309</v>
      </c>
      <c r="M49" s="2" t="s">
        <v>67</v>
      </c>
      <c r="N49" s="84">
        <v>4.8</v>
      </c>
      <c r="O49" s="2" t="s">
        <v>91</v>
      </c>
      <c r="P49" s="2" t="s">
        <v>114</v>
      </c>
      <c r="Q49" s="85"/>
      <c r="R49" s="86">
        <v>1</v>
      </c>
      <c r="S49" s="85">
        <v>59</v>
      </c>
      <c r="T49" s="85">
        <v>59</v>
      </c>
      <c r="U49" s="85"/>
      <c r="V49" s="2">
        <v>3</v>
      </c>
      <c r="W49" s="2">
        <v>5</v>
      </c>
      <c r="X49" s="10">
        <v>3</v>
      </c>
      <c r="Y49" s="84">
        <v>5.5</v>
      </c>
      <c r="Z49" s="2">
        <v>30</v>
      </c>
      <c r="AA49" s="6">
        <v>10</v>
      </c>
      <c r="AB49" s="2"/>
      <c r="AC49" s="2" t="s">
        <v>13</v>
      </c>
      <c r="AD49" s="84">
        <v>4.5999999999999996</v>
      </c>
      <c r="AE49" s="84">
        <v>1.7</v>
      </c>
      <c r="AF49" s="2">
        <v>100</v>
      </c>
      <c r="AG49" s="2" t="str">
        <f t="shared" si="0"/>
        <v/>
      </c>
      <c r="AH49" s="2">
        <f t="shared" si="1"/>
        <v>-100</v>
      </c>
      <c r="AI49" s="44" t="str">
        <f>VLOOKUP(Table13[[#This Row],[Track]],$B$1885:$D$1929,2,FALSE)</f>
        <v>Vic</v>
      </c>
      <c r="AJ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9" s="16" t="str">
        <f>IF(Table13[[#This Row],[Going-Dist]]="G&lt;6-Dist&gt;=1700","B",IF(Table13[[#This Row],[Going-Dist]]="G&lt;6-Dist&lt;1700","A",IF(AJ49="G&gt;=6-Dist&lt;1700","C",IF(AJ49="G&gt;=6-Dist&gt;=1700","D","xx"))))</f>
        <v>A</v>
      </c>
      <c r="AL49" s="69">
        <f>MONTH(Table13[[#This Row],[Date]])</f>
        <v>2</v>
      </c>
      <c r="AM49" s="69" t="str">
        <f t="shared" si="2"/>
        <v>2020-2021</v>
      </c>
      <c r="AN49" s="60">
        <v>100</v>
      </c>
      <c r="AO49" s="128" t="str">
        <f>IF(Table13[[#This Row],[Combo 27 Bet]]="","",IF(Table13[[#This Row],[Lev Ret]]="","",AN49*Table13[[#This Row],[Odds]]))</f>
        <v/>
      </c>
      <c r="AP49" s="129">
        <f t="shared" si="3"/>
        <v>-100</v>
      </c>
      <c r="AQ49" s="135"/>
      <c r="AR49" s="151">
        <v>1</v>
      </c>
      <c r="AS49" s="2" t="str">
        <f>IF(Table13[[#This Row],[Date]]&lt;$AS$3,"","Live")</f>
        <v/>
      </c>
      <c r="AT49" s="2" t="str">
        <f>IF(Table13[[#This Row],[Date]]&lt;$AT$3,"","Current Algo")</f>
        <v/>
      </c>
    </row>
    <row r="50" spans="1:46" ht="14.25" customHeight="1" x14ac:dyDescent="0.25">
      <c r="A50" s="82">
        <v>44233</v>
      </c>
      <c r="B50" s="2" t="s">
        <v>4</v>
      </c>
      <c r="C50" s="83">
        <v>0.70486111111111116</v>
      </c>
      <c r="D50" s="2">
        <v>3</v>
      </c>
      <c r="E50" s="2">
        <v>0</v>
      </c>
      <c r="F50" s="60">
        <v>8</v>
      </c>
      <c r="G50" s="2">
        <v>1400</v>
      </c>
      <c r="H50" s="2" t="s">
        <v>131</v>
      </c>
      <c r="I50" s="2" t="s">
        <v>102</v>
      </c>
      <c r="J50" s="2">
        <v>500</v>
      </c>
      <c r="K50" s="6">
        <v>2</v>
      </c>
      <c r="L50" s="6" t="s">
        <v>269</v>
      </c>
      <c r="M50" s="2" t="s">
        <v>67</v>
      </c>
      <c r="N50" s="84">
        <v>2.7</v>
      </c>
      <c r="O50" s="2" t="s">
        <v>51</v>
      </c>
      <c r="P50" s="2" t="s">
        <v>98</v>
      </c>
      <c r="Q50" s="85"/>
      <c r="R50" s="86">
        <v>3</v>
      </c>
      <c r="S50" s="85">
        <v>59</v>
      </c>
      <c r="T50" s="85">
        <v>59</v>
      </c>
      <c r="U50" s="85"/>
      <c r="V50" s="2">
        <v>1</v>
      </c>
      <c r="W50" s="2"/>
      <c r="X50" s="10">
        <v>1</v>
      </c>
      <c r="Y50" s="84">
        <v>3.6</v>
      </c>
      <c r="Z50" s="2">
        <v>45</v>
      </c>
      <c r="AA50" s="6">
        <v>9</v>
      </c>
      <c r="AB50" s="2"/>
      <c r="AC50" s="2"/>
      <c r="AD50" s="84">
        <v>3.2</v>
      </c>
      <c r="AE50" s="84"/>
      <c r="AF50" s="2">
        <v>100</v>
      </c>
      <c r="AG50" s="2" t="str">
        <f t="shared" si="0"/>
        <v/>
      </c>
      <c r="AH50" s="2">
        <f t="shared" si="1"/>
        <v>-100</v>
      </c>
      <c r="AI50" s="44" t="str">
        <f>VLOOKUP(Table13[[#This Row],[Track]],$B$1885:$D$1929,2,FALSE)</f>
        <v>Vic</v>
      </c>
      <c r="AJ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0" s="16" t="str">
        <f>IF(Table13[[#This Row],[Going-Dist]]="G&lt;6-Dist&gt;=1700","B",IF(Table13[[#This Row],[Going-Dist]]="G&lt;6-Dist&lt;1700","A",IF(AJ50="G&gt;=6-Dist&lt;1700","C",IF(AJ50="G&gt;=6-Dist&gt;=1700","D","xx"))))</f>
        <v>A</v>
      </c>
      <c r="AL50" s="69">
        <f>MONTH(Table13[[#This Row],[Date]])</f>
        <v>2</v>
      </c>
      <c r="AM50" s="69" t="str">
        <f t="shared" si="2"/>
        <v>2020-2021</v>
      </c>
      <c r="AN50" s="60">
        <v>100</v>
      </c>
      <c r="AO50" s="128" t="str">
        <f>IF(Table13[[#This Row],[Combo 27 Bet]]="","",IF(Table13[[#This Row],[Lev Ret]]="","",AN50*Table13[[#This Row],[Odds]]))</f>
        <v/>
      </c>
      <c r="AP50" s="129">
        <f t="shared" si="3"/>
        <v>-100</v>
      </c>
      <c r="AQ50" s="135">
        <v>2</v>
      </c>
      <c r="AR50" s="151">
        <v>5</v>
      </c>
      <c r="AS50" s="2" t="str">
        <f>IF(Table13[[#This Row],[Date]]&lt;$AS$3,"","Live")</f>
        <v/>
      </c>
      <c r="AT50" s="2" t="str">
        <f>IF(Table13[[#This Row],[Date]]&lt;$AT$3,"","Current Algo")</f>
        <v/>
      </c>
    </row>
    <row r="51" spans="1:46" ht="14.25" customHeight="1" x14ac:dyDescent="0.25">
      <c r="A51" s="82">
        <v>44233</v>
      </c>
      <c r="B51" s="2" t="s">
        <v>4</v>
      </c>
      <c r="C51" s="83">
        <v>0.70486111111111116</v>
      </c>
      <c r="D51" s="2">
        <v>3</v>
      </c>
      <c r="E51" s="2">
        <v>0</v>
      </c>
      <c r="F51" s="60">
        <v>8</v>
      </c>
      <c r="G51" s="2">
        <v>1400</v>
      </c>
      <c r="H51" s="2" t="s">
        <v>131</v>
      </c>
      <c r="I51" s="2" t="s">
        <v>102</v>
      </c>
      <c r="J51" s="2">
        <v>500</v>
      </c>
      <c r="K51" s="6">
        <v>10</v>
      </c>
      <c r="L51" s="6" t="s">
        <v>306</v>
      </c>
      <c r="M51" s="2" t="s">
        <v>50</v>
      </c>
      <c r="N51" s="84">
        <v>3.9</v>
      </c>
      <c r="O51" s="2" t="s">
        <v>59</v>
      </c>
      <c r="P51" s="2" t="s">
        <v>103</v>
      </c>
      <c r="Q51" s="85"/>
      <c r="R51" s="86">
        <v>4</v>
      </c>
      <c r="S51" s="85">
        <v>55.5</v>
      </c>
      <c r="T51" s="85">
        <v>55.5</v>
      </c>
      <c r="U51" s="85"/>
      <c r="V51" s="2">
        <v>2</v>
      </c>
      <c r="W51" s="2">
        <v>1</v>
      </c>
      <c r="X51" s="10">
        <v>2</v>
      </c>
      <c r="Y51" s="84">
        <v>5.2</v>
      </c>
      <c r="Z51" s="2">
        <v>30</v>
      </c>
      <c r="AA51" s="6">
        <v>9</v>
      </c>
      <c r="AB51" s="2"/>
      <c r="AC51" s="2" t="s">
        <v>13</v>
      </c>
      <c r="AD51" s="84">
        <v>3.3</v>
      </c>
      <c r="AE51" s="84">
        <v>1.5</v>
      </c>
      <c r="AF51" s="2">
        <v>100</v>
      </c>
      <c r="AG51" s="2" t="str">
        <f t="shared" si="0"/>
        <v/>
      </c>
      <c r="AH51" s="2">
        <f t="shared" si="1"/>
        <v>-100</v>
      </c>
      <c r="AI51" s="44" t="str">
        <f>VLOOKUP(Table13[[#This Row],[Track]],$B$1885:$D$1929,2,FALSE)</f>
        <v>Vic</v>
      </c>
      <c r="AJ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1" s="16" t="str">
        <f>IF(Table13[[#This Row],[Going-Dist]]="G&lt;6-Dist&gt;=1700","B",IF(Table13[[#This Row],[Going-Dist]]="G&lt;6-Dist&lt;1700","A",IF(AJ51="G&gt;=6-Dist&lt;1700","C",IF(AJ51="G&gt;=6-Dist&gt;=1700","D","xx"))))</f>
        <v>A</v>
      </c>
      <c r="AL51" s="2">
        <f>MONTH(Table13[[#This Row],[Date]])</f>
        <v>2</v>
      </c>
      <c r="AM51" s="2" t="str">
        <f t="shared" si="2"/>
        <v>2020-2021</v>
      </c>
      <c r="AN51" s="60">
        <v>150</v>
      </c>
      <c r="AO51" s="128" t="str">
        <f>IF(Table13[[#This Row],[Combo 27 Bet]]="","",IF(Table13[[#This Row],[Lev Ret]]="","",AN51*Table13[[#This Row],[Odds]]))</f>
        <v/>
      </c>
      <c r="AP51" s="129">
        <f t="shared" si="3"/>
        <v>-150</v>
      </c>
      <c r="AQ51" s="135">
        <v>2</v>
      </c>
      <c r="AR51" s="151">
        <v>8</v>
      </c>
      <c r="AS51" s="2" t="str">
        <f>IF(Table13[[#This Row],[Date]]&lt;$AS$3,"","Live")</f>
        <v/>
      </c>
      <c r="AT51" s="2" t="str">
        <f>IF(Table13[[#This Row],[Date]]&lt;$AT$3,"","Current Algo")</f>
        <v/>
      </c>
    </row>
    <row r="52" spans="1:46" ht="14.25" customHeight="1" x14ac:dyDescent="0.25">
      <c r="A52" s="82">
        <v>44233</v>
      </c>
      <c r="B52" s="2" t="s">
        <v>4</v>
      </c>
      <c r="C52" s="83">
        <v>0.73263888888888884</v>
      </c>
      <c r="D52" s="2">
        <v>3</v>
      </c>
      <c r="E52" s="2">
        <v>0</v>
      </c>
      <c r="F52" s="60">
        <v>9</v>
      </c>
      <c r="G52" s="2">
        <v>1100</v>
      </c>
      <c r="H52" s="2" t="s">
        <v>42</v>
      </c>
      <c r="I52" s="2" t="s">
        <v>66</v>
      </c>
      <c r="J52" s="2">
        <v>200</v>
      </c>
      <c r="K52" s="6">
        <v>1</v>
      </c>
      <c r="L52" s="6" t="s">
        <v>257</v>
      </c>
      <c r="M52" s="2" t="s">
        <v>58</v>
      </c>
      <c r="N52" s="84">
        <v>5</v>
      </c>
      <c r="O52" s="2" t="s">
        <v>56</v>
      </c>
      <c r="P52" s="2" t="s">
        <v>57</v>
      </c>
      <c r="Q52" s="85"/>
      <c r="R52" s="86">
        <v>9</v>
      </c>
      <c r="S52" s="85">
        <v>58.5</v>
      </c>
      <c r="T52" s="85">
        <v>58.5</v>
      </c>
      <c r="U52" s="85"/>
      <c r="V52" s="2">
        <v>1</v>
      </c>
      <c r="W52" s="2">
        <v>3</v>
      </c>
      <c r="X52" s="10">
        <v>1</v>
      </c>
      <c r="Y52" s="84">
        <v>3.6</v>
      </c>
      <c r="Z52" s="2">
        <v>50</v>
      </c>
      <c r="AA52" s="6">
        <v>10</v>
      </c>
      <c r="AB52" s="2"/>
      <c r="AC52" s="2"/>
      <c r="AD52" s="84">
        <v>4.5999999999999996</v>
      </c>
      <c r="AE52" s="84"/>
      <c r="AF52" s="2">
        <v>100</v>
      </c>
      <c r="AG52" s="2" t="str">
        <f t="shared" si="0"/>
        <v/>
      </c>
      <c r="AH52" s="2">
        <f t="shared" si="1"/>
        <v>-100</v>
      </c>
      <c r="AI52" s="44" t="str">
        <f>VLOOKUP(Table13[[#This Row],[Track]],$B$1885:$D$1929,2,FALSE)</f>
        <v>Vic</v>
      </c>
      <c r="AJ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2" s="16" t="str">
        <f>IF(Table13[[#This Row],[Going-Dist]]="G&lt;6-Dist&gt;=1700","B",IF(Table13[[#This Row],[Going-Dist]]="G&lt;6-Dist&lt;1700","A",IF(AJ52="G&gt;=6-Dist&lt;1700","C",IF(AJ52="G&gt;=6-Dist&gt;=1700","D","xx"))))</f>
        <v>A</v>
      </c>
      <c r="AL52" s="2">
        <f>MONTH(Table13[[#This Row],[Date]])</f>
        <v>2</v>
      </c>
      <c r="AM52" s="2" t="str">
        <f t="shared" si="2"/>
        <v>2020-2021</v>
      </c>
      <c r="AN52" s="60">
        <v>140</v>
      </c>
      <c r="AO52" s="128" t="str">
        <f>IF(Table13[[#This Row],[Combo 27 Bet]]="","",IF(Table13[[#This Row],[Lev Ret]]="","",AN52*Table13[[#This Row],[Odds]]))</f>
        <v/>
      </c>
      <c r="AP52" s="129">
        <f t="shared" si="3"/>
        <v>-140</v>
      </c>
      <c r="AQ52" s="135">
        <v>2</v>
      </c>
      <c r="AR52" s="151">
        <v>8</v>
      </c>
      <c r="AS52" s="2" t="str">
        <f>IF(Table13[[#This Row],[Date]]&lt;$AS$3,"","Live")</f>
        <v/>
      </c>
      <c r="AT52" s="2" t="str">
        <f>IF(Table13[[#This Row],[Date]]&lt;$AT$3,"","Current Algo")</f>
        <v/>
      </c>
    </row>
    <row r="53" spans="1:46" ht="14.25" customHeight="1" x14ac:dyDescent="0.25">
      <c r="A53" s="82">
        <v>44233</v>
      </c>
      <c r="B53" s="2" t="s">
        <v>4</v>
      </c>
      <c r="C53" s="83">
        <v>0.73263888888888884</v>
      </c>
      <c r="D53" s="2">
        <v>3</v>
      </c>
      <c r="E53" s="2">
        <v>0</v>
      </c>
      <c r="F53" s="60">
        <v>9</v>
      </c>
      <c r="G53" s="2">
        <v>1100</v>
      </c>
      <c r="H53" s="2" t="s">
        <v>42</v>
      </c>
      <c r="I53" s="2" t="s">
        <v>66</v>
      </c>
      <c r="J53" s="2">
        <v>200</v>
      </c>
      <c r="K53" s="6">
        <v>10</v>
      </c>
      <c r="L53" s="6" t="s">
        <v>248</v>
      </c>
      <c r="M53" s="2" t="s">
        <v>58</v>
      </c>
      <c r="N53" s="84">
        <v>7</v>
      </c>
      <c r="O53" s="2" t="s">
        <v>119</v>
      </c>
      <c r="P53" s="2" t="s">
        <v>48</v>
      </c>
      <c r="Q53" s="85"/>
      <c r="R53" s="86">
        <v>4</v>
      </c>
      <c r="S53" s="85">
        <v>55</v>
      </c>
      <c r="T53" s="85">
        <v>55</v>
      </c>
      <c r="U53" s="85"/>
      <c r="V53" s="2">
        <v>2</v>
      </c>
      <c r="W53" s="2">
        <v>2</v>
      </c>
      <c r="X53" s="10">
        <v>2</v>
      </c>
      <c r="Y53" s="84">
        <v>4.8</v>
      </c>
      <c r="Z53" s="2">
        <v>35</v>
      </c>
      <c r="AA53" s="6">
        <v>10</v>
      </c>
      <c r="AB53" s="2"/>
      <c r="AC53" s="2"/>
      <c r="AD53" s="84">
        <v>8.5</v>
      </c>
      <c r="AE53" s="84"/>
      <c r="AF53" s="2">
        <v>100</v>
      </c>
      <c r="AG53" s="2" t="str">
        <f t="shared" si="0"/>
        <v/>
      </c>
      <c r="AH53" s="2">
        <f t="shared" si="1"/>
        <v>-100</v>
      </c>
      <c r="AI53" s="44" t="str">
        <f>VLOOKUP(Table13[[#This Row],[Track]],$B$1885:$D$1929,2,FALSE)</f>
        <v>Vic</v>
      </c>
      <c r="AJ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" s="16" t="str">
        <f>IF(Table13[[#This Row],[Going-Dist]]="G&lt;6-Dist&gt;=1700","B",IF(Table13[[#This Row],[Going-Dist]]="G&lt;6-Dist&lt;1700","A",IF(AJ53="G&gt;=6-Dist&lt;1700","C",IF(AJ53="G&gt;=6-Dist&gt;=1700","D","xx"))))</f>
        <v>A</v>
      </c>
      <c r="AL53" s="2">
        <f>MONTH(Table13[[#This Row],[Date]])</f>
        <v>2</v>
      </c>
      <c r="AM53" s="2" t="str">
        <f t="shared" si="2"/>
        <v>2020-2021</v>
      </c>
      <c r="AN53" s="60">
        <v>100</v>
      </c>
      <c r="AO53" s="128" t="str">
        <f>IF(Table13[[#This Row],[Combo 27 Bet]]="","",IF(Table13[[#This Row],[Lev Ret]]="","",AN53*Table13[[#This Row],[Odds]]))</f>
        <v/>
      </c>
      <c r="AP53" s="129">
        <f t="shared" si="3"/>
        <v>-100</v>
      </c>
      <c r="AQ53" s="135">
        <v>2</v>
      </c>
      <c r="AR53" s="151">
        <v>6</v>
      </c>
      <c r="AS53" s="2" t="str">
        <f>IF(Table13[[#This Row],[Date]]&lt;$AS$3,"","Live")</f>
        <v/>
      </c>
      <c r="AT53" s="2" t="str">
        <f>IF(Table13[[#This Row],[Date]]&lt;$AT$3,"","Current Algo")</f>
        <v/>
      </c>
    </row>
    <row r="54" spans="1:46" ht="14.25" customHeight="1" x14ac:dyDescent="0.25">
      <c r="A54" s="82">
        <v>44233</v>
      </c>
      <c r="B54" s="2" t="s">
        <v>148</v>
      </c>
      <c r="C54" s="83">
        <v>0.74652777777777779</v>
      </c>
      <c r="D54" s="87">
        <v>4</v>
      </c>
      <c r="E54" s="7">
        <v>0</v>
      </c>
      <c r="F54" s="60">
        <v>9</v>
      </c>
      <c r="G54" s="2">
        <v>1600</v>
      </c>
      <c r="H54" s="2" t="s">
        <v>151</v>
      </c>
      <c r="I54" s="2">
        <v>78</v>
      </c>
      <c r="J54" s="2">
        <v>125</v>
      </c>
      <c r="K54" s="6">
        <v>6</v>
      </c>
      <c r="L54" s="6" t="s">
        <v>1534</v>
      </c>
      <c r="M54" s="2" t="s">
        <v>55</v>
      </c>
      <c r="N54" s="84">
        <v>2.8</v>
      </c>
      <c r="O54" s="2" t="s">
        <v>1053</v>
      </c>
      <c r="P54" s="2" t="s">
        <v>86</v>
      </c>
      <c r="Q54" s="85"/>
      <c r="R54" s="86">
        <v>1</v>
      </c>
      <c r="S54" s="85">
        <v>55</v>
      </c>
      <c r="T54" s="85">
        <v>55</v>
      </c>
      <c r="U54" s="85"/>
      <c r="V54" s="2">
        <v>2</v>
      </c>
      <c r="W54" s="2">
        <v>3</v>
      </c>
      <c r="X54" s="10">
        <v>1</v>
      </c>
      <c r="Y54" s="84">
        <v>4.2</v>
      </c>
      <c r="Z54" s="2">
        <v>20</v>
      </c>
      <c r="AA54" s="6"/>
      <c r="AB54" s="2"/>
      <c r="AC54" s="2"/>
      <c r="AD54" s="84">
        <v>3.9</v>
      </c>
      <c r="AE54" s="84"/>
      <c r="AF54" s="2">
        <v>100</v>
      </c>
      <c r="AG54" s="2" t="str">
        <f t="shared" si="0"/>
        <v/>
      </c>
      <c r="AH54" s="2">
        <f t="shared" si="1"/>
        <v>-100</v>
      </c>
      <c r="AI54" s="44" t="str">
        <f>VLOOKUP(Table13[[#This Row],[Track]],$B$1885:$D$1929,2,FALSE)</f>
        <v>NSW</v>
      </c>
      <c r="AJ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4" s="16" t="str">
        <f>IF(Table13[[#This Row],[Going-Dist]]="G&lt;6-Dist&gt;=1700","B",IF(Table13[[#This Row],[Going-Dist]]="G&lt;6-Dist&lt;1700","A",IF(AJ54="G&gt;=6-Dist&lt;1700","C",IF(AJ54="G&gt;=6-Dist&gt;=1700","D","xx"))))</f>
        <v>A</v>
      </c>
      <c r="AL54" s="2">
        <f>MONTH(Table13[[#This Row],[Date]])</f>
        <v>2</v>
      </c>
      <c r="AM54" s="2" t="str">
        <f t="shared" si="2"/>
        <v>2020-2021</v>
      </c>
      <c r="AN54" s="60">
        <v>100</v>
      </c>
      <c r="AO54" s="128" t="str">
        <f>IF(Table13[[#This Row],[Combo 27 Bet]]="","",IF(Table13[[#This Row],[Lev Ret]]="","",AN54*Table13[[#This Row],[Odds]]))</f>
        <v/>
      </c>
      <c r="AP54" s="129">
        <f t="shared" si="3"/>
        <v>-100</v>
      </c>
      <c r="AQ54" s="135"/>
      <c r="AR54" s="151">
        <v>5</v>
      </c>
      <c r="AS54" s="2" t="str">
        <f>IF(Table13[[#This Row],[Date]]&lt;$AS$3,"","Live")</f>
        <v/>
      </c>
      <c r="AT54" s="2" t="str">
        <f>IF(Table13[[#This Row],[Date]]&lt;$AT$3,"","Current Algo")</f>
        <v/>
      </c>
    </row>
    <row r="55" spans="1:46" ht="14.25" customHeight="1" x14ac:dyDescent="0.25">
      <c r="A55" s="82">
        <v>44240</v>
      </c>
      <c r="B55" s="2" t="s">
        <v>3</v>
      </c>
      <c r="C55" s="83">
        <v>0.51388888888888895</v>
      </c>
      <c r="D55" s="2">
        <v>3</v>
      </c>
      <c r="E55" s="2">
        <v>0</v>
      </c>
      <c r="F55" s="60">
        <v>1</v>
      </c>
      <c r="G55" s="2">
        <v>1600</v>
      </c>
      <c r="H55" s="2" t="s">
        <v>70</v>
      </c>
      <c r="I55" s="2">
        <v>78</v>
      </c>
      <c r="J55" s="2">
        <v>125</v>
      </c>
      <c r="K55" s="6">
        <v>1</v>
      </c>
      <c r="L55" s="6" t="s">
        <v>317</v>
      </c>
      <c r="M55" s="2" t="s">
        <v>75</v>
      </c>
      <c r="N55" s="84">
        <v>3.3</v>
      </c>
      <c r="O55" s="2" t="s">
        <v>78</v>
      </c>
      <c r="P55" s="2" t="s">
        <v>599</v>
      </c>
      <c r="Q55" s="85">
        <v>2</v>
      </c>
      <c r="R55" s="86">
        <v>6</v>
      </c>
      <c r="S55" s="85">
        <v>61.5</v>
      </c>
      <c r="T55" s="85">
        <v>59.5</v>
      </c>
      <c r="U55" s="85"/>
      <c r="V55" s="2">
        <v>1</v>
      </c>
      <c r="W55" s="2">
        <v>1</v>
      </c>
      <c r="X55" s="10">
        <v>1</v>
      </c>
      <c r="Y55" s="84">
        <v>4.2</v>
      </c>
      <c r="Z55" s="2">
        <v>40</v>
      </c>
      <c r="AA55" s="6">
        <v>7</v>
      </c>
      <c r="AB55" s="2"/>
      <c r="AC55" s="2"/>
      <c r="AD55" s="84">
        <v>4.8</v>
      </c>
      <c r="AE55" s="84"/>
      <c r="AF55" s="2">
        <v>100</v>
      </c>
      <c r="AG55" s="2" t="str">
        <f t="shared" ref="AG55:AG106" si="4">IF($AC55&lt;&gt;"WON","",AF55*$AD55)</f>
        <v/>
      </c>
      <c r="AH55" s="2">
        <f t="shared" ref="AH55:AH106" si="5">IF(AG55="",AF55*-1,AG55-AF55)</f>
        <v>-100</v>
      </c>
      <c r="AI55" s="44" t="str">
        <f>VLOOKUP(Table13[[#This Row],[Track]],$B$1885:$D$1929,2,FALSE)</f>
        <v>Vic</v>
      </c>
      <c r="AJ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5" s="16" t="str">
        <f>IF(Table13[[#This Row],[Going-Dist]]="G&lt;6-Dist&gt;=1700","B",IF(Table13[[#This Row],[Going-Dist]]="G&lt;6-Dist&lt;1700","A",IF(AJ55="G&gt;=6-Dist&lt;1700","C",IF(AJ55="G&gt;=6-Dist&gt;=1700","D","xx"))))</f>
        <v>A</v>
      </c>
      <c r="AL55" s="69">
        <f>MONTH(Table13[[#This Row],[Date]])</f>
        <v>2</v>
      </c>
      <c r="AM55" s="69" t="str">
        <f t="shared" si="2"/>
        <v>2020-2021</v>
      </c>
      <c r="AN55" s="60">
        <v>100</v>
      </c>
      <c r="AO55" s="128" t="str">
        <f>IF(Table13[[#This Row],[Combo 27 Bet]]="","",IF(Table13[[#This Row],[Lev Ret]]="","",AN55*Table13[[#This Row],[Odds]]))</f>
        <v/>
      </c>
      <c r="AP55" s="129">
        <f t="shared" ref="AP55:AP106" si="6">IF(AN55="","",IF(AO55="",AN55*-1,AO55-AN55))</f>
        <v>-100</v>
      </c>
      <c r="AQ55" s="135"/>
      <c r="AR55" s="151">
        <v>7</v>
      </c>
      <c r="AS55" s="2" t="str">
        <f>IF(Table13[[#This Row],[Date]]&lt;$AS$3,"","Live")</f>
        <v/>
      </c>
      <c r="AT55" s="2" t="str">
        <f>IF(Table13[[#This Row],[Date]]&lt;$AT$3,"","Current Algo")</f>
        <v/>
      </c>
    </row>
    <row r="56" spans="1:46" ht="14.25" customHeight="1" x14ac:dyDescent="0.25">
      <c r="A56" s="82">
        <v>44240</v>
      </c>
      <c r="B56" s="2" t="s">
        <v>3</v>
      </c>
      <c r="C56" s="83">
        <v>0.5625</v>
      </c>
      <c r="D56" s="2">
        <v>3</v>
      </c>
      <c r="E56" s="2">
        <v>0</v>
      </c>
      <c r="F56" s="60">
        <v>3</v>
      </c>
      <c r="G56" s="2">
        <v>1400</v>
      </c>
      <c r="H56" s="2" t="s">
        <v>42</v>
      </c>
      <c r="I56" s="2" t="s">
        <v>46</v>
      </c>
      <c r="J56" s="2">
        <v>125</v>
      </c>
      <c r="K56" s="6">
        <v>9</v>
      </c>
      <c r="L56" s="6" t="s">
        <v>603</v>
      </c>
      <c r="M56" s="2" t="s">
        <v>58</v>
      </c>
      <c r="N56" s="84">
        <v>2.0499999999999998</v>
      </c>
      <c r="O56" s="2" t="s">
        <v>117</v>
      </c>
      <c r="P56" s="2" t="s">
        <v>79</v>
      </c>
      <c r="Q56" s="85"/>
      <c r="R56" s="86">
        <v>6</v>
      </c>
      <c r="S56" s="85">
        <v>54</v>
      </c>
      <c r="T56" s="85">
        <v>54</v>
      </c>
      <c r="U56" s="85"/>
      <c r="V56" s="2">
        <v>1</v>
      </c>
      <c r="W56" s="2">
        <v>5</v>
      </c>
      <c r="X56" s="10">
        <v>1</v>
      </c>
      <c r="Y56" s="84">
        <v>3.5</v>
      </c>
      <c r="Z56" s="2">
        <v>45</v>
      </c>
      <c r="AA56" s="6">
        <v>9</v>
      </c>
      <c r="AB56" s="2"/>
      <c r="AC56" s="2" t="s">
        <v>12</v>
      </c>
      <c r="AD56" s="84">
        <v>2.15</v>
      </c>
      <c r="AE56" s="84">
        <v>1.2</v>
      </c>
      <c r="AF56" s="2">
        <v>100</v>
      </c>
      <c r="AG56" s="2">
        <f t="shared" si="4"/>
        <v>215</v>
      </c>
      <c r="AH56" s="2">
        <f t="shared" si="5"/>
        <v>115</v>
      </c>
      <c r="AI56" s="44" t="str">
        <f>VLOOKUP(Table13[[#This Row],[Track]],$B$1885:$D$1929,2,FALSE)</f>
        <v>Vic</v>
      </c>
      <c r="AJ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6" s="16" t="str">
        <f>IF(Table13[[#This Row],[Going-Dist]]="G&lt;6-Dist&gt;=1700","B",IF(Table13[[#This Row],[Going-Dist]]="G&lt;6-Dist&lt;1700","A",IF(AJ56="G&gt;=6-Dist&lt;1700","C",IF(AJ56="G&gt;=6-Dist&gt;=1700","D","xx"))))</f>
        <v>A</v>
      </c>
      <c r="AL56" s="69">
        <f>MONTH(Table13[[#This Row],[Date]])</f>
        <v>2</v>
      </c>
      <c r="AM56" s="69" t="str">
        <f t="shared" si="2"/>
        <v>2020-2021</v>
      </c>
      <c r="AN56" s="60">
        <v>200</v>
      </c>
      <c r="AO56" s="128">
        <f>IF(Table13[[#This Row],[Combo 27 Bet]]="","",IF(Table13[[#This Row],[Lev Ret]]="","",AN56*Table13[[#This Row],[Odds]]))</f>
        <v>430</v>
      </c>
      <c r="AP56" s="129">
        <f t="shared" si="6"/>
        <v>230</v>
      </c>
      <c r="AQ56" s="135"/>
      <c r="AR56" s="151">
        <v>10</v>
      </c>
      <c r="AS56" s="2" t="str">
        <f>IF(Table13[[#This Row],[Date]]&lt;$AS$3,"","Live")</f>
        <v/>
      </c>
      <c r="AT56" s="2" t="str">
        <f>IF(Table13[[#This Row],[Date]]&lt;$AT$3,"","Current Algo")</f>
        <v/>
      </c>
    </row>
    <row r="57" spans="1:46" ht="14.25" customHeight="1" x14ac:dyDescent="0.25">
      <c r="A57" s="82">
        <v>44240</v>
      </c>
      <c r="B57" s="2" t="s">
        <v>3</v>
      </c>
      <c r="C57" s="83">
        <v>0.58680555555555558</v>
      </c>
      <c r="D57" s="87">
        <v>3</v>
      </c>
      <c r="E57" s="7">
        <v>0</v>
      </c>
      <c r="F57" s="60">
        <v>4</v>
      </c>
      <c r="G57" s="2">
        <v>2000</v>
      </c>
      <c r="H57" s="2" t="s">
        <v>42</v>
      </c>
      <c r="I57" s="2">
        <v>84</v>
      </c>
      <c r="J57" s="2">
        <v>135</v>
      </c>
      <c r="K57" s="6">
        <v>8</v>
      </c>
      <c r="L57" s="6" t="s">
        <v>604</v>
      </c>
      <c r="M57" s="2" t="s">
        <v>76</v>
      </c>
      <c r="N57" s="84">
        <v>2.5</v>
      </c>
      <c r="O57" s="2" t="s">
        <v>78</v>
      </c>
      <c r="P57" s="2" t="s">
        <v>64</v>
      </c>
      <c r="Q57" s="85"/>
      <c r="R57" s="86">
        <v>7</v>
      </c>
      <c r="S57" s="85">
        <v>54.5</v>
      </c>
      <c r="T57" s="85">
        <v>54.5</v>
      </c>
      <c r="U57" s="85"/>
      <c r="V57" s="2">
        <v>1</v>
      </c>
      <c r="W57" s="2">
        <v>1</v>
      </c>
      <c r="X57" s="10">
        <v>1</v>
      </c>
      <c r="Y57" s="84">
        <v>3.4</v>
      </c>
      <c r="Z57" s="2">
        <v>45</v>
      </c>
      <c r="AA57" s="6">
        <v>10</v>
      </c>
      <c r="AB57" s="2"/>
      <c r="AC57" s="2"/>
      <c r="AD57" s="84">
        <v>2.1</v>
      </c>
      <c r="AE57" s="84"/>
      <c r="AF57" s="2">
        <v>100</v>
      </c>
      <c r="AG57" s="2" t="str">
        <f t="shared" si="4"/>
        <v/>
      </c>
      <c r="AH57" s="2">
        <f t="shared" si="5"/>
        <v>-100</v>
      </c>
      <c r="AI57" s="44" t="str">
        <f>VLOOKUP(Table13[[#This Row],[Track]],$B$1885:$D$1929,2,FALSE)</f>
        <v>Vic</v>
      </c>
      <c r="AJ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" s="16" t="str">
        <f>IF(Table13[[#This Row],[Going-Dist]]="G&lt;6-Dist&gt;=1700","B",IF(Table13[[#This Row],[Going-Dist]]="G&lt;6-Dist&lt;1700","A",IF(AJ57="G&gt;=6-Dist&lt;1700","C",IF(AJ57="G&gt;=6-Dist&gt;=1700","D","xx"))))</f>
        <v>B</v>
      </c>
      <c r="AL57" s="69">
        <f>MONTH(Table13[[#This Row],[Date]])</f>
        <v>2</v>
      </c>
      <c r="AM57" s="69" t="str">
        <f t="shared" si="2"/>
        <v>2020-2021</v>
      </c>
      <c r="AN57" s="60">
        <v>150</v>
      </c>
      <c r="AO57" s="128" t="str">
        <f>IF(Table13[[#This Row],[Combo 27 Bet]]="","",IF(Table13[[#This Row],[Lev Ret]]="","",AN57*Table13[[#This Row],[Odds]]))</f>
        <v/>
      </c>
      <c r="AP57" s="129">
        <f t="shared" si="6"/>
        <v>-150</v>
      </c>
      <c r="AQ57" s="135">
        <v>2</v>
      </c>
      <c r="AR57" s="151">
        <v>4</v>
      </c>
      <c r="AS57" s="2" t="str">
        <f>IF(Table13[[#This Row],[Date]]&lt;$AS$3,"","Live")</f>
        <v/>
      </c>
      <c r="AT57" s="2" t="str">
        <f>IF(Table13[[#This Row],[Date]]&lt;$AT$3,"","Current Algo")</f>
        <v/>
      </c>
    </row>
    <row r="58" spans="1:46" ht="14.25" customHeight="1" x14ac:dyDescent="0.25">
      <c r="A58" s="82">
        <v>44240</v>
      </c>
      <c r="B58" s="2" t="s">
        <v>3</v>
      </c>
      <c r="C58" s="83">
        <v>0.58680555555555558</v>
      </c>
      <c r="D58" s="2">
        <v>3</v>
      </c>
      <c r="E58" s="2">
        <v>0</v>
      </c>
      <c r="F58" s="60">
        <v>4</v>
      </c>
      <c r="G58" s="2">
        <v>2000</v>
      </c>
      <c r="H58" s="2" t="s">
        <v>42</v>
      </c>
      <c r="I58" s="2">
        <v>84</v>
      </c>
      <c r="J58" s="2">
        <v>135</v>
      </c>
      <c r="K58" s="6">
        <v>10</v>
      </c>
      <c r="L58" s="6" t="s">
        <v>430</v>
      </c>
      <c r="M58" s="2" t="s">
        <v>50</v>
      </c>
      <c r="N58" s="84">
        <v>6</v>
      </c>
      <c r="O58" s="2" t="s">
        <v>119</v>
      </c>
      <c r="P58" s="2" t="s">
        <v>48</v>
      </c>
      <c r="Q58" s="85"/>
      <c r="R58" s="86">
        <v>1</v>
      </c>
      <c r="S58" s="85">
        <v>54</v>
      </c>
      <c r="T58" s="85">
        <v>54</v>
      </c>
      <c r="U58" s="85"/>
      <c r="V58" s="2">
        <v>2</v>
      </c>
      <c r="W58" s="2"/>
      <c r="X58" s="10">
        <v>2</v>
      </c>
      <c r="Y58" s="84">
        <v>4.8</v>
      </c>
      <c r="Z58" s="2">
        <v>35</v>
      </c>
      <c r="AA58" s="6">
        <v>10</v>
      </c>
      <c r="AB58" s="2"/>
      <c r="AC58" s="2"/>
      <c r="AD58" s="84">
        <v>8.5</v>
      </c>
      <c r="AE58" s="84"/>
      <c r="AF58" s="2">
        <v>100</v>
      </c>
      <c r="AG58" s="2" t="str">
        <f t="shared" si="4"/>
        <v/>
      </c>
      <c r="AH58" s="2">
        <f t="shared" si="5"/>
        <v>-100</v>
      </c>
      <c r="AI58" s="44" t="str">
        <f>VLOOKUP(Table13[[#This Row],[Track]],$B$1885:$D$1929,2,FALSE)</f>
        <v>Vic</v>
      </c>
      <c r="AJ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8" s="16" t="str">
        <f>IF(Table13[[#This Row],[Going-Dist]]="G&lt;6-Dist&gt;=1700","B",IF(Table13[[#This Row],[Going-Dist]]="G&lt;6-Dist&lt;1700","A",IF(AJ58="G&gt;=6-Dist&lt;1700","C",IF(AJ58="G&gt;=6-Dist&gt;=1700","D","xx"))))</f>
        <v>B</v>
      </c>
      <c r="AL58" s="69">
        <f>MONTH(Table13[[#This Row],[Date]])</f>
        <v>2</v>
      </c>
      <c r="AM58" s="69" t="str">
        <f t="shared" si="2"/>
        <v>2020-2021</v>
      </c>
      <c r="AN58" s="60">
        <v>100</v>
      </c>
      <c r="AO58" s="128" t="str">
        <f>IF(Table13[[#This Row],[Combo 27 Bet]]="","",IF(Table13[[#This Row],[Lev Ret]]="","",AN58*Table13[[#This Row],[Odds]]))</f>
        <v/>
      </c>
      <c r="AP58" s="129">
        <f t="shared" si="6"/>
        <v>-100</v>
      </c>
      <c r="AQ58" s="135">
        <v>2</v>
      </c>
      <c r="AR58" s="151">
        <v>6</v>
      </c>
      <c r="AS58" s="2" t="str">
        <f>IF(Table13[[#This Row],[Date]]&lt;$AS$3,"","Live")</f>
        <v/>
      </c>
      <c r="AT58" s="2" t="str">
        <f>IF(Table13[[#This Row],[Date]]&lt;$AT$3,"","Current Algo")</f>
        <v/>
      </c>
    </row>
    <row r="59" spans="1:46" ht="14.25" customHeight="1" x14ac:dyDescent="0.25">
      <c r="A59" s="82">
        <v>44240</v>
      </c>
      <c r="B59" s="2" t="s">
        <v>3</v>
      </c>
      <c r="C59" s="83">
        <v>0.61458333333333337</v>
      </c>
      <c r="D59" s="87">
        <v>3</v>
      </c>
      <c r="E59" s="7">
        <v>0</v>
      </c>
      <c r="F59" s="60">
        <v>5</v>
      </c>
      <c r="G59" s="2">
        <v>1400</v>
      </c>
      <c r="H59" s="2" t="s">
        <v>77</v>
      </c>
      <c r="I59" s="2" t="s">
        <v>62</v>
      </c>
      <c r="J59" s="2">
        <v>160</v>
      </c>
      <c r="K59" s="6">
        <v>1</v>
      </c>
      <c r="L59" s="6" t="s">
        <v>242</v>
      </c>
      <c r="M59" s="2" t="s">
        <v>75</v>
      </c>
      <c r="N59" s="84">
        <v>4.5999999999999996</v>
      </c>
      <c r="O59" s="2" t="s">
        <v>59</v>
      </c>
      <c r="P59" s="2" t="s">
        <v>57</v>
      </c>
      <c r="Q59" s="85"/>
      <c r="R59" s="86">
        <v>1</v>
      </c>
      <c r="S59" s="85">
        <v>59.5</v>
      </c>
      <c r="T59" s="85">
        <v>59.5</v>
      </c>
      <c r="U59" s="85"/>
      <c r="V59" s="2"/>
      <c r="W59" s="2"/>
      <c r="X59" s="10">
        <v>1</v>
      </c>
      <c r="Y59" s="84"/>
      <c r="Z59" s="2"/>
      <c r="AA59" s="6">
        <v>9</v>
      </c>
      <c r="AB59" s="2"/>
      <c r="AC59" s="2" t="s">
        <v>15</v>
      </c>
      <c r="AD59" s="84">
        <v>4.5999999999999996</v>
      </c>
      <c r="AE59" s="84">
        <v>1.8</v>
      </c>
      <c r="AF59" s="2">
        <v>100</v>
      </c>
      <c r="AG59" s="2" t="str">
        <f t="shared" si="4"/>
        <v/>
      </c>
      <c r="AH59" s="2">
        <f t="shared" si="5"/>
        <v>-100</v>
      </c>
      <c r="AI59" s="44" t="str">
        <f>VLOOKUP(Table13[[#This Row],[Track]],$B$1885:$D$1929,2,FALSE)</f>
        <v>Vic</v>
      </c>
      <c r="AJ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" s="16" t="str">
        <f>IF(Table13[[#This Row],[Going-Dist]]="G&lt;6-Dist&gt;=1700","B",IF(Table13[[#This Row],[Going-Dist]]="G&lt;6-Dist&lt;1700","A",IF(AJ59="G&gt;=6-Dist&lt;1700","C",IF(AJ59="G&gt;=6-Dist&gt;=1700","D","xx"))))</f>
        <v>A</v>
      </c>
      <c r="AL59" s="69">
        <f>MONTH(Table13[[#This Row],[Date]])</f>
        <v>2</v>
      </c>
      <c r="AM59" s="69" t="str">
        <f t="shared" si="2"/>
        <v>2020-2021</v>
      </c>
      <c r="AN59" s="60">
        <v>100</v>
      </c>
      <c r="AO59" s="128" t="str">
        <f>IF(Table13[[#This Row],[Combo 27 Bet]]="","",IF(Table13[[#This Row],[Lev Ret]]="","",AN59*Table13[[#This Row],[Odds]]))</f>
        <v/>
      </c>
      <c r="AP59" s="129">
        <f t="shared" si="6"/>
        <v>-100</v>
      </c>
      <c r="AQ59" s="135"/>
      <c r="AR59" s="151">
        <v>1</v>
      </c>
      <c r="AS59" s="2" t="str">
        <f>IF(Table13[[#This Row],[Date]]&lt;$AS$3,"","Live")</f>
        <v/>
      </c>
      <c r="AT59" s="2" t="str">
        <f>IF(Table13[[#This Row],[Date]]&lt;$AT$3,"","Current Algo")</f>
        <v/>
      </c>
    </row>
    <row r="60" spans="1:46" ht="14.25" customHeight="1" x14ac:dyDescent="0.25">
      <c r="A60" s="82">
        <v>44240</v>
      </c>
      <c r="B60" s="2" t="s">
        <v>3</v>
      </c>
      <c r="C60" s="83">
        <v>0.67013888888888884</v>
      </c>
      <c r="D60" s="2">
        <v>3</v>
      </c>
      <c r="E60" s="2">
        <v>0</v>
      </c>
      <c r="F60" s="60">
        <v>7</v>
      </c>
      <c r="G60" s="2">
        <v>1400</v>
      </c>
      <c r="H60" s="2" t="s">
        <v>61</v>
      </c>
      <c r="I60" s="2" t="s">
        <v>62</v>
      </c>
      <c r="J60" s="2">
        <v>160</v>
      </c>
      <c r="K60" s="6">
        <v>9</v>
      </c>
      <c r="L60" s="6" t="s">
        <v>258</v>
      </c>
      <c r="M60" s="2" t="s">
        <v>75</v>
      </c>
      <c r="N60" s="84">
        <v>4.5999999999999996</v>
      </c>
      <c r="O60" s="2" t="s">
        <v>59</v>
      </c>
      <c r="P60" s="2" t="s">
        <v>48</v>
      </c>
      <c r="Q60" s="85"/>
      <c r="R60" s="86">
        <v>7</v>
      </c>
      <c r="S60" s="85">
        <v>56</v>
      </c>
      <c r="T60" s="85">
        <v>56</v>
      </c>
      <c r="U60" s="85"/>
      <c r="V60" s="2"/>
      <c r="W60" s="2"/>
      <c r="X60" s="10">
        <v>1</v>
      </c>
      <c r="Y60" s="84"/>
      <c r="Z60" s="2"/>
      <c r="AA60" s="6">
        <v>14</v>
      </c>
      <c r="AB60" s="2"/>
      <c r="AC60" s="2" t="s">
        <v>15</v>
      </c>
      <c r="AD60" s="84">
        <v>4.8</v>
      </c>
      <c r="AE60" s="84">
        <v>2</v>
      </c>
      <c r="AF60" s="2">
        <v>100</v>
      </c>
      <c r="AG60" s="2" t="str">
        <f t="shared" si="4"/>
        <v/>
      </c>
      <c r="AH60" s="2">
        <f t="shared" si="5"/>
        <v>-100</v>
      </c>
      <c r="AI60" s="44" t="str">
        <f>VLOOKUP(Table13[[#This Row],[Track]],$B$1885:$D$1929,2,FALSE)</f>
        <v>Vic</v>
      </c>
      <c r="AJ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" s="16" t="str">
        <f>IF(Table13[[#This Row],[Going-Dist]]="G&lt;6-Dist&gt;=1700","B",IF(Table13[[#This Row],[Going-Dist]]="G&lt;6-Dist&lt;1700","A",IF(AJ60="G&gt;=6-Dist&lt;1700","C",IF(AJ60="G&gt;=6-Dist&gt;=1700","D","xx"))))</f>
        <v>A</v>
      </c>
      <c r="AL60" s="69">
        <f>MONTH(Table13[[#This Row],[Date]])</f>
        <v>2</v>
      </c>
      <c r="AM60" s="69" t="str">
        <f t="shared" si="2"/>
        <v>2020-2021</v>
      </c>
      <c r="AN60" s="60">
        <v>100</v>
      </c>
      <c r="AO60" s="128" t="str">
        <f>IF(Table13[[#This Row],[Combo 27 Bet]]="","",IF(Table13[[#This Row],[Lev Ret]]="","",AN60*Table13[[#This Row],[Odds]]))</f>
        <v/>
      </c>
      <c r="AP60" s="129">
        <f t="shared" si="6"/>
        <v>-100</v>
      </c>
      <c r="AQ60" s="135"/>
      <c r="AR60" s="151">
        <v>7</v>
      </c>
      <c r="AS60" s="2" t="str">
        <f>IF(Table13[[#This Row],[Date]]&lt;$AS$3,"","Live")</f>
        <v/>
      </c>
      <c r="AT60" s="2" t="str">
        <f>IF(Table13[[#This Row],[Date]]&lt;$AT$3,"","Current Algo")</f>
        <v/>
      </c>
    </row>
    <row r="61" spans="1:46" ht="14.25" customHeight="1" x14ac:dyDescent="0.25">
      <c r="A61" s="82">
        <v>44240</v>
      </c>
      <c r="B61" s="2" t="s">
        <v>148</v>
      </c>
      <c r="C61" s="83">
        <v>0.68402777777777801</v>
      </c>
      <c r="D61" s="87">
        <v>5</v>
      </c>
      <c r="E61" s="7">
        <v>6</v>
      </c>
      <c r="F61" s="60">
        <v>6</v>
      </c>
      <c r="G61" s="2">
        <v>1200</v>
      </c>
      <c r="H61" s="2" t="s">
        <v>151</v>
      </c>
      <c r="I61" s="2"/>
      <c r="J61" s="2">
        <v>160</v>
      </c>
      <c r="K61" s="6">
        <v>7</v>
      </c>
      <c r="L61" s="6" t="s">
        <v>259</v>
      </c>
      <c r="M61" s="2" t="s">
        <v>58</v>
      </c>
      <c r="N61" s="84">
        <v>2.7</v>
      </c>
      <c r="O61" s="2" t="s">
        <v>69</v>
      </c>
      <c r="P61" s="2" t="s">
        <v>155</v>
      </c>
      <c r="Q61" s="85"/>
      <c r="R61" s="86">
        <v>8</v>
      </c>
      <c r="S61" s="85">
        <v>53.5</v>
      </c>
      <c r="T61" s="85">
        <v>53.5</v>
      </c>
      <c r="U61" s="85"/>
      <c r="V61" s="2"/>
      <c r="W61" s="2"/>
      <c r="X61" s="10">
        <v>2</v>
      </c>
      <c r="Y61" s="84">
        <v>5.0999999999999996</v>
      </c>
      <c r="Z61" s="2">
        <v>20</v>
      </c>
      <c r="AA61" s="6"/>
      <c r="AB61" s="2"/>
      <c r="AC61" s="2" t="s">
        <v>150</v>
      </c>
      <c r="AD61" s="84">
        <v>2.5</v>
      </c>
      <c r="AE61" s="84">
        <v>1.2</v>
      </c>
      <c r="AF61" s="2">
        <v>100</v>
      </c>
      <c r="AG61" s="2">
        <f t="shared" si="4"/>
        <v>250</v>
      </c>
      <c r="AH61" s="2">
        <f t="shared" si="5"/>
        <v>150</v>
      </c>
      <c r="AI61" s="44" t="str">
        <f>VLOOKUP(Table13[[#This Row],[Track]],$B$1885:$D$1929,2,FALSE)</f>
        <v>NSW</v>
      </c>
      <c r="AJ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" s="16" t="str">
        <f>IF(Table13[[#This Row],[Going-Dist]]="G&lt;6-Dist&gt;=1700","B",IF(Table13[[#This Row],[Going-Dist]]="G&lt;6-Dist&lt;1700","A",IF(AJ61="G&gt;=6-Dist&lt;1700","C",IF(AJ61="G&gt;=6-Dist&gt;=1700","D","xx"))))</f>
        <v>A</v>
      </c>
      <c r="AL61" s="69">
        <f>MONTH(Table13[[#This Row],[Date]])</f>
        <v>2</v>
      </c>
      <c r="AM61" s="69" t="str">
        <f t="shared" si="2"/>
        <v>2020-2021</v>
      </c>
      <c r="AN61" s="60">
        <v>170</v>
      </c>
      <c r="AO61" s="128">
        <f>IF(Table13[[#This Row],[Combo 27 Bet]]="","",IF(Table13[[#This Row],[Lev Ret]]="","",AN61*Table13[[#This Row],[Odds]]))</f>
        <v>425</v>
      </c>
      <c r="AP61" s="129">
        <f t="shared" si="6"/>
        <v>255</v>
      </c>
      <c r="AQ61" s="135"/>
      <c r="AR61" s="151">
        <v>8</v>
      </c>
      <c r="AS61" s="2" t="str">
        <f>IF(Table13[[#This Row],[Date]]&lt;$AS$3,"","Live")</f>
        <v/>
      </c>
      <c r="AT61" s="2" t="str">
        <f>IF(Table13[[#This Row],[Date]]&lt;$AT$3,"","Current Algo")</f>
        <v/>
      </c>
    </row>
    <row r="62" spans="1:46" ht="14.25" customHeight="1" x14ac:dyDescent="0.25">
      <c r="A62" s="82">
        <v>44240</v>
      </c>
      <c r="B62" s="2" t="s">
        <v>3</v>
      </c>
      <c r="C62" s="83">
        <v>0.69791666666666663</v>
      </c>
      <c r="D62" s="2">
        <v>3</v>
      </c>
      <c r="E62" s="2">
        <v>0</v>
      </c>
      <c r="F62" s="60">
        <v>8</v>
      </c>
      <c r="G62" s="2">
        <v>1000</v>
      </c>
      <c r="H62" s="2" t="s">
        <v>131</v>
      </c>
      <c r="I62" s="2" t="s">
        <v>102</v>
      </c>
      <c r="J62" s="2">
        <v>750</v>
      </c>
      <c r="K62" s="6">
        <v>2</v>
      </c>
      <c r="L62" s="6" t="s">
        <v>245</v>
      </c>
      <c r="M62" s="2" t="s">
        <v>67</v>
      </c>
      <c r="N62" s="84">
        <v>2.7</v>
      </c>
      <c r="O62" s="2" t="s">
        <v>56</v>
      </c>
      <c r="P62" s="2" t="s">
        <v>98</v>
      </c>
      <c r="Q62" s="85"/>
      <c r="R62" s="86">
        <v>6</v>
      </c>
      <c r="S62" s="85">
        <v>58.5</v>
      </c>
      <c r="T62" s="85">
        <v>58.5</v>
      </c>
      <c r="U62" s="85"/>
      <c r="V62" s="2">
        <v>1</v>
      </c>
      <c r="W62" s="2"/>
      <c r="X62" s="10">
        <v>1</v>
      </c>
      <c r="Y62" s="84">
        <v>4</v>
      </c>
      <c r="Z62" s="2">
        <v>45</v>
      </c>
      <c r="AA62" s="6">
        <v>8</v>
      </c>
      <c r="AB62" s="2"/>
      <c r="AC62" s="2"/>
      <c r="AD62" s="84">
        <v>2.2999999999999998</v>
      </c>
      <c r="AE62" s="84"/>
      <c r="AF62" s="2">
        <v>100</v>
      </c>
      <c r="AG62" s="2" t="str">
        <f t="shared" si="4"/>
        <v/>
      </c>
      <c r="AH62" s="2">
        <f t="shared" si="5"/>
        <v>-100</v>
      </c>
      <c r="AI62" s="44" t="str">
        <f>VLOOKUP(Table13[[#This Row],[Track]],$B$1885:$D$1929,2,FALSE)</f>
        <v>Vic</v>
      </c>
      <c r="AJ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" s="16" t="str">
        <f>IF(Table13[[#This Row],[Going-Dist]]="G&lt;6-Dist&gt;=1700","B",IF(Table13[[#This Row],[Going-Dist]]="G&lt;6-Dist&lt;1700","A",IF(AJ62="G&gt;=6-Dist&lt;1700","C",IF(AJ62="G&gt;=6-Dist&gt;=1700","D","xx"))))</f>
        <v>A</v>
      </c>
      <c r="AL62" s="69">
        <f>MONTH(Table13[[#This Row],[Date]])</f>
        <v>2</v>
      </c>
      <c r="AM62" s="69" t="str">
        <f t="shared" si="2"/>
        <v>2020-2021</v>
      </c>
      <c r="AN62" s="60">
        <v>100</v>
      </c>
      <c r="AO62" s="128" t="str">
        <f>IF(Table13[[#This Row],[Combo 27 Bet]]="","",IF(Table13[[#This Row],[Lev Ret]]="","",AN62*Table13[[#This Row],[Odds]]))</f>
        <v/>
      </c>
      <c r="AP62" s="129">
        <f t="shared" si="6"/>
        <v>-100</v>
      </c>
      <c r="AQ62" s="135"/>
      <c r="AR62" s="151">
        <v>5</v>
      </c>
      <c r="AS62" s="2" t="str">
        <f>IF(Table13[[#This Row],[Date]]&lt;$AS$3,"","Live")</f>
        <v/>
      </c>
      <c r="AT62" s="2" t="str">
        <f>IF(Table13[[#This Row],[Date]]&lt;$AT$3,"","Current Algo")</f>
        <v/>
      </c>
    </row>
    <row r="63" spans="1:46" ht="14.25" customHeight="1" x14ac:dyDescent="0.25">
      <c r="A63" s="82">
        <v>44247</v>
      </c>
      <c r="B63" s="2" t="s">
        <v>4</v>
      </c>
      <c r="C63" s="83">
        <v>0.52777777777777779</v>
      </c>
      <c r="D63" s="87">
        <v>3</v>
      </c>
      <c r="E63" s="7">
        <v>0</v>
      </c>
      <c r="F63" s="60">
        <v>1</v>
      </c>
      <c r="G63" s="2">
        <v>2000</v>
      </c>
      <c r="H63" s="2" t="s">
        <v>42</v>
      </c>
      <c r="I63" s="2" t="s">
        <v>46</v>
      </c>
      <c r="J63" s="2">
        <v>150</v>
      </c>
      <c r="K63" s="6">
        <v>4</v>
      </c>
      <c r="L63" s="6" t="s">
        <v>408</v>
      </c>
      <c r="M63" s="2" t="s">
        <v>76</v>
      </c>
      <c r="N63" s="84">
        <v>2.2999999999999998</v>
      </c>
      <c r="O63" s="2" t="s">
        <v>121</v>
      </c>
      <c r="P63" s="2" t="s">
        <v>118</v>
      </c>
      <c r="Q63" s="85"/>
      <c r="R63" s="86">
        <v>4</v>
      </c>
      <c r="S63" s="85">
        <v>56.5</v>
      </c>
      <c r="T63" s="85">
        <v>56.5</v>
      </c>
      <c r="U63" s="85"/>
      <c r="V63" s="2">
        <v>1</v>
      </c>
      <c r="W63" s="2">
        <v>2</v>
      </c>
      <c r="X63" s="10">
        <v>1</v>
      </c>
      <c r="Y63" s="84">
        <v>3.8</v>
      </c>
      <c r="Z63" s="2">
        <v>45</v>
      </c>
      <c r="AA63" s="6">
        <v>8</v>
      </c>
      <c r="AB63" s="2"/>
      <c r="AC63" s="2" t="s">
        <v>12</v>
      </c>
      <c r="AD63" s="84">
        <v>2.5</v>
      </c>
      <c r="AE63" s="84">
        <v>1.3</v>
      </c>
      <c r="AF63" s="2">
        <v>100</v>
      </c>
      <c r="AG63" s="2">
        <f t="shared" si="4"/>
        <v>250</v>
      </c>
      <c r="AH63" s="2">
        <f t="shared" si="5"/>
        <v>150</v>
      </c>
      <c r="AI63" s="44" t="str">
        <f>VLOOKUP(Table13[[#This Row],[Track]],$B$1885:$D$1929,2,FALSE)</f>
        <v>Vic</v>
      </c>
      <c r="AJ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3" s="16" t="str">
        <f>IF(Table13[[#This Row],[Going-Dist]]="G&lt;6-Dist&gt;=1700","B",IF(Table13[[#This Row],[Going-Dist]]="G&lt;6-Dist&lt;1700","A",IF(AJ63="G&gt;=6-Dist&lt;1700","C",IF(AJ63="G&gt;=6-Dist&gt;=1700","D","xx"))))</f>
        <v>B</v>
      </c>
      <c r="AL63" s="69">
        <f>MONTH(Table13[[#This Row],[Date]])</f>
        <v>2</v>
      </c>
      <c r="AM63" s="69" t="str">
        <f t="shared" si="2"/>
        <v>2020-2021</v>
      </c>
      <c r="AN63" s="60">
        <v>150</v>
      </c>
      <c r="AO63" s="128">
        <f>IF(Table13[[#This Row],[Combo 27 Bet]]="","",IF(Table13[[#This Row],[Lev Ret]]="","",AN63*Table13[[#This Row],[Odds]]))</f>
        <v>375</v>
      </c>
      <c r="AP63" s="129">
        <f t="shared" si="6"/>
        <v>225</v>
      </c>
      <c r="AQ63" s="135"/>
      <c r="AR63" s="151">
        <v>9</v>
      </c>
      <c r="AS63" s="2" t="str">
        <f>IF(Table13[[#This Row],[Date]]&lt;$AS$3,"","Live")</f>
        <v/>
      </c>
      <c r="AT63" s="2" t="str">
        <f>IF(Table13[[#This Row],[Date]]&lt;$AT$3,"","Current Algo")</f>
        <v/>
      </c>
    </row>
    <row r="64" spans="1:46" ht="14.25" customHeight="1" x14ac:dyDescent="0.25">
      <c r="A64" s="82">
        <v>44247</v>
      </c>
      <c r="B64" s="2" t="s">
        <v>4</v>
      </c>
      <c r="C64" s="83">
        <v>0.57638888888888895</v>
      </c>
      <c r="D64" s="87">
        <v>3</v>
      </c>
      <c r="E64" s="7">
        <v>0</v>
      </c>
      <c r="F64" s="60">
        <v>3</v>
      </c>
      <c r="G64" s="2">
        <v>1400</v>
      </c>
      <c r="H64" s="2" t="s">
        <v>77</v>
      </c>
      <c r="I64" s="2" t="s">
        <v>62</v>
      </c>
      <c r="J64" s="2">
        <v>200</v>
      </c>
      <c r="K64" s="6">
        <v>3</v>
      </c>
      <c r="L64" s="6" t="s">
        <v>260</v>
      </c>
      <c r="M64" s="2" t="s">
        <v>80</v>
      </c>
      <c r="N64" s="84">
        <v>3.3</v>
      </c>
      <c r="O64" s="2" t="s">
        <v>133</v>
      </c>
      <c r="P64" s="2" t="s">
        <v>103</v>
      </c>
      <c r="Q64" s="85"/>
      <c r="R64" s="86">
        <v>2</v>
      </c>
      <c r="S64" s="85">
        <v>56</v>
      </c>
      <c r="T64" s="85">
        <v>56</v>
      </c>
      <c r="U64" s="85"/>
      <c r="V64" s="2"/>
      <c r="W64" s="2"/>
      <c r="X64" s="10">
        <v>1</v>
      </c>
      <c r="Y64" s="84"/>
      <c r="Z64" s="2"/>
      <c r="AA64" s="6">
        <v>8</v>
      </c>
      <c r="AB64" s="2"/>
      <c r="AC64" s="2" t="s">
        <v>15</v>
      </c>
      <c r="AD64" s="84">
        <v>4</v>
      </c>
      <c r="AE64" s="84">
        <v>1.6</v>
      </c>
      <c r="AF64" s="2">
        <v>100</v>
      </c>
      <c r="AG64" s="2" t="str">
        <f t="shared" si="4"/>
        <v/>
      </c>
      <c r="AH64" s="2">
        <f t="shared" si="5"/>
        <v>-100</v>
      </c>
      <c r="AI64" s="44" t="str">
        <f>VLOOKUP(Table13[[#This Row],[Track]],$B$1885:$D$1929,2,FALSE)</f>
        <v>Vic</v>
      </c>
      <c r="AJ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" s="16" t="str">
        <f>IF(Table13[[#This Row],[Going-Dist]]="G&lt;6-Dist&gt;=1700","B",IF(Table13[[#This Row],[Going-Dist]]="G&lt;6-Dist&lt;1700","A",IF(AJ64="G&gt;=6-Dist&lt;1700","C",IF(AJ64="G&gt;=6-Dist&gt;=1700","D","xx"))))</f>
        <v>A</v>
      </c>
      <c r="AL64" s="69">
        <f>MONTH(Table13[[#This Row],[Date]])</f>
        <v>2</v>
      </c>
      <c r="AM64" s="69" t="str">
        <f t="shared" si="2"/>
        <v>2020-2021</v>
      </c>
      <c r="AN64" s="60">
        <v>170</v>
      </c>
      <c r="AO64" s="128" t="str">
        <f>IF(Table13[[#This Row],[Combo 27 Bet]]="","",IF(Table13[[#This Row],[Lev Ret]]="","",AN64*Table13[[#This Row],[Odds]]))</f>
        <v/>
      </c>
      <c r="AP64" s="129">
        <f t="shared" si="6"/>
        <v>-170</v>
      </c>
      <c r="AQ64" s="135"/>
      <c r="AR64" s="151">
        <v>10</v>
      </c>
      <c r="AS64" s="2" t="str">
        <f>IF(Table13[[#This Row],[Date]]&lt;$AS$3,"","Live")</f>
        <v/>
      </c>
      <c r="AT64" s="2" t="str">
        <f>IF(Table13[[#This Row],[Date]]&lt;$AT$3,"","Current Algo")</f>
        <v/>
      </c>
    </row>
    <row r="65" spans="1:46" ht="14.25" customHeight="1" x14ac:dyDescent="0.25">
      <c r="A65" s="82">
        <v>44247</v>
      </c>
      <c r="B65" s="2" t="s">
        <v>4</v>
      </c>
      <c r="C65" s="83">
        <v>0.60069444444444442</v>
      </c>
      <c r="D65" s="2">
        <v>3</v>
      </c>
      <c r="E65" s="2">
        <v>0</v>
      </c>
      <c r="F65" s="60">
        <v>4</v>
      </c>
      <c r="G65" s="2">
        <v>1400</v>
      </c>
      <c r="H65" s="2" t="s">
        <v>70</v>
      </c>
      <c r="I65" s="2" t="s">
        <v>84</v>
      </c>
      <c r="J65" s="2">
        <v>160</v>
      </c>
      <c r="K65" s="6">
        <v>1</v>
      </c>
      <c r="L65" s="6" t="s">
        <v>605</v>
      </c>
      <c r="M65" s="2" t="s">
        <v>75</v>
      </c>
      <c r="N65" s="84">
        <v>2</v>
      </c>
      <c r="O65" s="2" t="s">
        <v>606</v>
      </c>
      <c r="P65" s="2" t="s">
        <v>74</v>
      </c>
      <c r="Q65" s="85"/>
      <c r="R65" s="86">
        <v>7</v>
      </c>
      <c r="S65" s="85">
        <v>58</v>
      </c>
      <c r="T65" s="85">
        <v>58</v>
      </c>
      <c r="U65" s="85"/>
      <c r="V65" s="2">
        <v>1</v>
      </c>
      <c r="W65" s="2">
        <v>5</v>
      </c>
      <c r="X65" s="10">
        <v>1</v>
      </c>
      <c r="Y65" s="84">
        <v>3.4</v>
      </c>
      <c r="Z65" s="2">
        <v>45</v>
      </c>
      <c r="AA65" s="6">
        <v>8</v>
      </c>
      <c r="AB65" s="2"/>
      <c r="AC65" s="2" t="s">
        <v>15</v>
      </c>
      <c r="AD65" s="84">
        <v>3.6</v>
      </c>
      <c r="AE65" s="84">
        <v>1.6</v>
      </c>
      <c r="AF65" s="2">
        <v>100</v>
      </c>
      <c r="AG65" s="2" t="str">
        <f t="shared" si="4"/>
        <v/>
      </c>
      <c r="AH65" s="2">
        <f t="shared" si="5"/>
        <v>-100</v>
      </c>
      <c r="AI65" s="44" t="str">
        <f>VLOOKUP(Table13[[#This Row],[Track]],$B$1885:$D$1929,2,FALSE)</f>
        <v>Vic</v>
      </c>
      <c r="AJ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5" s="16" t="str">
        <f>IF(Table13[[#This Row],[Going-Dist]]="G&lt;6-Dist&gt;=1700","B",IF(Table13[[#This Row],[Going-Dist]]="G&lt;6-Dist&lt;1700","A",IF(AJ65="G&gt;=6-Dist&lt;1700","C",IF(AJ65="G&gt;=6-Dist&gt;=1700","D","xx"))))</f>
        <v>A</v>
      </c>
      <c r="AL65" s="69">
        <f>MONTH(Table13[[#This Row],[Date]])</f>
        <v>2</v>
      </c>
      <c r="AM65" s="69" t="str">
        <f t="shared" si="2"/>
        <v>2020-2021</v>
      </c>
      <c r="AN65" s="60">
        <v>100</v>
      </c>
      <c r="AO65" s="128" t="str">
        <f>IF(Table13[[#This Row],[Combo 27 Bet]]="","",IF(Table13[[#This Row],[Lev Ret]]="","",AN65*Table13[[#This Row],[Odds]]))</f>
        <v/>
      </c>
      <c r="AP65" s="129">
        <f t="shared" si="6"/>
        <v>-100</v>
      </c>
      <c r="AQ65" s="135"/>
      <c r="AR65" s="151">
        <v>5</v>
      </c>
      <c r="AS65" s="2" t="str">
        <f>IF(Table13[[#This Row],[Date]]&lt;$AS$3,"","Live")</f>
        <v/>
      </c>
      <c r="AT65" s="2" t="str">
        <f>IF(Table13[[#This Row],[Date]]&lt;$AT$3,"","Current Algo")</f>
        <v/>
      </c>
    </row>
    <row r="66" spans="1:46" ht="14.25" customHeight="1" x14ac:dyDescent="0.25">
      <c r="A66" s="82">
        <v>44247</v>
      </c>
      <c r="B66" s="2" t="s">
        <v>149</v>
      </c>
      <c r="C66" s="83">
        <v>0.61458333333333337</v>
      </c>
      <c r="D66" s="87">
        <v>8</v>
      </c>
      <c r="E66" s="7">
        <v>6</v>
      </c>
      <c r="F66" s="60">
        <v>4</v>
      </c>
      <c r="G66" s="2">
        <v>1300</v>
      </c>
      <c r="H66" s="2" t="s">
        <v>1055</v>
      </c>
      <c r="I66" s="2" t="s">
        <v>1056</v>
      </c>
      <c r="J66" s="2">
        <v>200</v>
      </c>
      <c r="K66" s="6">
        <v>1</v>
      </c>
      <c r="L66" s="6" t="s">
        <v>1535</v>
      </c>
      <c r="M66" s="2" t="s">
        <v>55</v>
      </c>
      <c r="N66" s="84">
        <v>3.6</v>
      </c>
      <c r="O66" s="2" t="s">
        <v>49</v>
      </c>
      <c r="P66" s="2" t="s">
        <v>86</v>
      </c>
      <c r="Q66" s="85"/>
      <c r="R66" s="86">
        <v>1</v>
      </c>
      <c r="S66" s="85">
        <v>56</v>
      </c>
      <c r="T66" s="85">
        <v>56</v>
      </c>
      <c r="U66" s="85"/>
      <c r="V66" s="2">
        <v>1</v>
      </c>
      <c r="W66" s="2">
        <v>3</v>
      </c>
      <c r="X66" s="10">
        <v>1</v>
      </c>
      <c r="Y66" s="84">
        <v>4.4000000000000004</v>
      </c>
      <c r="Z66" s="2">
        <v>20</v>
      </c>
      <c r="AA66" s="6"/>
      <c r="AB66" s="2"/>
      <c r="AC66" s="2" t="s">
        <v>15</v>
      </c>
      <c r="AD66" s="84">
        <v>3.6</v>
      </c>
      <c r="AE66" s="84">
        <v>1.7</v>
      </c>
      <c r="AF66" s="2">
        <v>100</v>
      </c>
      <c r="AG66" s="2" t="str">
        <f t="shared" si="4"/>
        <v/>
      </c>
      <c r="AH66" s="2">
        <f t="shared" si="5"/>
        <v>-100</v>
      </c>
      <c r="AI66" s="44" t="str">
        <f>VLOOKUP(Table13[[#This Row],[Track]],$B$1885:$D$1929,2,FALSE)</f>
        <v>NSW</v>
      </c>
      <c r="AJ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66" s="16" t="str">
        <f>IF(Table13[[#This Row],[Going-Dist]]="G&lt;6-Dist&gt;=1700","B",IF(Table13[[#This Row],[Going-Dist]]="G&lt;6-Dist&lt;1700","A",IF(AJ66="G&gt;=6-Dist&lt;1700","C",IF(AJ66="G&gt;=6-Dist&gt;=1700","D","xx"))))</f>
        <v>C</v>
      </c>
      <c r="AL66" s="69">
        <f>MONTH(Table13[[#This Row],[Date]])</f>
        <v>2</v>
      </c>
      <c r="AM66" s="69" t="str">
        <f t="shared" si="2"/>
        <v>2020-2021</v>
      </c>
      <c r="AN66" s="60">
        <v>150</v>
      </c>
      <c r="AO66" s="128" t="str">
        <f>IF(Table13[[#This Row],[Combo 27 Bet]]="","",IF(Table13[[#This Row],[Lev Ret]]="","",AN66*Table13[[#This Row],[Odds]]))</f>
        <v/>
      </c>
      <c r="AP66" s="129">
        <f t="shared" si="6"/>
        <v>-150</v>
      </c>
      <c r="AQ66" s="135"/>
      <c r="AR66" s="151">
        <v>9</v>
      </c>
      <c r="AS66" s="2" t="str">
        <f>IF(Table13[[#This Row],[Date]]&lt;$AS$3,"","Live")</f>
        <v/>
      </c>
      <c r="AT66" s="2" t="str">
        <f>IF(Table13[[#This Row],[Date]]&lt;$AT$3,"","Current Algo")</f>
        <v/>
      </c>
    </row>
    <row r="67" spans="1:46" ht="14.25" customHeight="1" x14ac:dyDescent="0.25">
      <c r="A67" s="82">
        <v>44247</v>
      </c>
      <c r="B67" s="2" t="s">
        <v>4</v>
      </c>
      <c r="C67" s="83">
        <v>0.64236111111111105</v>
      </c>
      <c r="D67" s="2">
        <v>3</v>
      </c>
      <c r="E67" s="2">
        <v>0</v>
      </c>
      <c r="F67" s="60">
        <v>6</v>
      </c>
      <c r="G67" s="2">
        <v>1400</v>
      </c>
      <c r="H67" s="2" t="s">
        <v>131</v>
      </c>
      <c r="I67" s="2" t="s">
        <v>102</v>
      </c>
      <c r="J67" s="2">
        <v>500</v>
      </c>
      <c r="K67" s="6">
        <v>6</v>
      </c>
      <c r="L67" s="6" t="s">
        <v>607</v>
      </c>
      <c r="M67" s="2" t="s">
        <v>76</v>
      </c>
      <c r="N67" s="84">
        <v>5.5</v>
      </c>
      <c r="O67" s="2" t="s">
        <v>606</v>
      </c>
      <c r="P67" s="2" t="s">
        <v>74</v>
      </c>
      <c r="Q67" s="85"/>
      <c r="R67" s="86">
        <v>8</v>
      </c>
      <c r="S67" s="85">
        <v>57</v>
      </c>
      <c r="T67" s="85">
        <v>57</v>
      </c>
      <c r="U67" s="85"/>
      <c r="V67" s="2">
        <v>3</v>
      </c>
      <c r="W67" s="2">
        <v>4</v>
      </c>
      <c r="X67" s="10">
        <v>1</v>
      </c>
      <c r="Y67" s="84">
        <v>4.4000000000000004</v>
      </c>
      <c r="Z67" s="2">
        <v>40</v>
      </c>
      <c r="AA67" s="6">
        <v>9</v>
      </c>
      <c r="AB67" s="2"/>
      <c r="AC67" s="2" t="s">
        <v>15</v>
      </c>
      <c r="AD67" s="84">
        <v>4.8</v>
      </c>
      <c r="AE67" s="84">
        <v>1.7</v>
      </c>
      <c r="AF67" s="2">
        <v>100</v>
      </c>
      <c r="AG67" s="2" t="str">
        <f t="shared" si="4"/>
        <v/>
      </c>
      <c r="AH67" s="2">
        <f t="shared" si="5"/>
        <v>-100</v>
      </c>
      <c r="AI67" s="44" t="str">
        <f>VLOOKUP(Table13[[#This Row],[Track]],$B$1885:$D$1929,2,FALSE)</f>
        <v>Vic</v>
      </c>
      <c r="AJ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" s="16" t="str">
        <f>IF(Table13[[#This Row],[Going-Dist]]="G&lt;6-Dist&gt;=1700","B",IF(Table13[[#This Row],[Going-Dist]]="G&lt;6-Dist&lt;1700","A",IF(AJ67="G&gt;=6-Dist&lt;1700","C",IF(AJ67="G&gt;=6-Dist&gt;=1700","D","xx"))))</f>
        <v>A</v>
      </c>
      <c r="AL67" s="69">
        <f>MONTH(Table13[[#This Row],[Date]])</f>
        <v>2</v>
      </c>
      <c r="AM67" s="69" t="str">
        <f t="shared" si="2"/>
        <v>2020-2021</v>
      </c>
      <c r="AN67" s="60">
        <v>150</v>
      </c>
      <c r="AO67" s="128" t="str">
        <f>IF(Table13[[#This Row],[Combo 27 Bet]]="","",IF(Table13[[#This Row],[Lev Ret]]="","",AN67*Table13[[#This Row],[Odds]]))</f>
        <v/>
      </c>
      <c r="AP67" s="129">
        <f t="shared" si="6"/>
        <v>-150</v>
      </c>
      <c r="AQ67" s="135"/>
      <c r="AR67" s="151">
        <v>9</v>
      </c>
      <c r="AS67" s="2" t="str">
        <f>IF(Table13[[#This Row],[Date]]&lt;$AS$3,"","Live")</f>
        <v/>
      </c>
      <c r="AT67" s="2" t="str">
        <f>IF(Table13[[#This Row],[Date]]&lt;$AT$3,"","Current Algo")</f>
        <v/>
      </c>
    </row>
    <row r="68" spans="1:46" ht="14.25" customHeight="1" x14ac:dyDescent="0.25">
      <c r="A68" s="82">
        <v>44247</v>
      </c>
      <c r="B68" s="2" t="s">
        <v>4</v>
      </c>
      <c r="C68" s="83">
        <v>0.73263888888888884</v>
      </c>
      <c r="D68" s="2">
        <v>3</v>
      </c>
      <c r="E68" s="2">
        <v>0</v>
      </c>
      <c r="F68" s="60">
        <v>9</v>
      </c>
      <c r="G68" s="2">
        <v>1800</v>
      </c>
      <c r="H68" s="2" t="s">
        <v>131</v>
      </c>
      <c r="I68" s="2" t="s">
        <v>102</v>
      </c>
      <c r="J68" s="2">
        <v>200</v>
      </c>
      <c r="K68" s="6">
        <v>3</v>
      </c>
      <c r="L68" s="6" t="s">
        <v>413</v>
      </c>
      <c r="M68" s="2" t="s">
        <v>50</v>
      </c>
      <c r="N68" s="84">
        <v>4</v>
      </c>
      <c r="O68" s="2" t="s">
        <v>63</v>
      </c>
      <c r="P68" s="2" t="s">
        <v>64</v>
      </c>
      <c r="Q68" s="85"/>
      <c r="R68" s="86">
        <v>8</v>
      </c>
      <c r="S68" s="85">
        <v>59</v>
      </c>
      <c r="T68" s="85">
        <v>59</v>
      </c>
      <c r="U68" s="85"/>
      <c r="V68" s="2">
        <v>2</v>
      </c>
      <c r="W68" s="2">
        <v>2</v>
      </c>
      <c r="X68" s="10">
        <v>1</v>
      </c>
      <c r="Y68" s="84">
        <v>4</v>
      </c>
      <c r="Z68" s="2">
        <v>45</v>
      </c>
      <c r="AA68" s="6">
        <v>10</v>
      </c>
      <c r="AB68" s="2"/>
      <c r="AC68" s="2" t="s">
        <v>13</v>
      </c>
      <c r="AD68" s="84">
        <v>5</v>
      </c>
      <c r="AE68" s="84">
        <v>2.2000000000000002</v>
      </c>
      <c r="AF68" s="2">
        <v>100</v>
      </c>
      <c r="AG68" s="2" t="str">
        <f t="shared" si="4"/>
        <v/>
      </c>
      <c r="AH68" s="2">
        <f t="shared" si="5"/>
        <v>-100</v>
      </c>
      <c r="AI68" s="44" t="str">
        <f>VLOOKUP(Table13[[#This Row],[Track]],$B$1885:$D$1929,2,FALSE)</f>
        <v>Vic</v>
      </c>
      <c r="AJ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8" s="16" t="str">
        <f>IF(Table13[[#This Row],[Going-Dist]]="G&lt;6-Dist&gt;=1700","B",IF(Table13[[#This Row],[Going-Dist]]="G&lt;6-Dist&lt;1700","A",IF(AJ68="G&gt;=6-Dist&lt;1700","C",IF(AJ68="G&gt;=6-Dist&gt;=1700","D","xx"))))</f>
        <v>B</v>
      </c>
      <c r="AL68" s="69">
        <f>MONTH(Table13[[#This Row],[Date]])</f>
        <v>2</v>
      </c>
      <c r="AM68" s="69" t="str">
        <f t="shared" si="2"/>
        <v>2020-2021</v>
      </c>
      <c r="AN68" s="60">
        <v>150</v>
      </c>
      <c r="AO68" s="128" t="str">
        <f>IF(Table13[[#This Row],[Combo 27 Bet]]="","",IF(Table13[[#This Row],[Lev Ret]]="","",AN68*Table13[[#This Row],[Odds]]))</f>
        <v/>
      </c>
      <c r="AP68" s="129">
        <f t="shared" si="6"/>
        <v>-150</v>
      </c>
      <c r="AQ68" s="135"/>
      <c r="AR68" s="151">
        <v>9</v>
      </c>
      <c r="AS68" s="2" t="str">
        <f>IF(Table13[[#This Row],[Date]]&lt;$AS$3,"","Live")</f>
        <v/>
      </c>
      <c r="AT68" s="2" t="str">
        <f>IF(Table13[[#This Row],[Date]]&lt;$AT$3,"","Current Algo")</f>
        <v/>
      </c>
    </row>
    <row r="69" spans="1:46" ht="14.25" customHeight="1" x14ac:dyDescent="0.25">
      <c r="A69" s="82">
        <v>44247</v>
      </c>
      <c r="B69" s="2" t="s">
        <v>149</v>
      </c>
      <c r="C69" s="83">
        <v>0.74652777777777779</v>
      </c>
      <c r="D69" s="87">
        <v>8</v>
      </c>
      <c r="E69" s="7">
        <v>6</v>
      </c>
      <c r="F69" s="60">
        <v>9</v>
      </c>
      <c r="G69" s="2">
        <v>1400</v>
      </c>
      <c r="H69" s="2" t="s">
        <v>151</v>
      </c>
      <c r="I69" s="2">
        <v>78</v>
      </c>
      <c r="J69" s="2">
        <v>125</v>
      </c>
      <c r="K69" s="6">
        <v>16</v>
      </c>
      <c r="L69" s="6" t="s">
        <v>1536</v>
      </c>
      <c r="M69" s="2" t="s">
        <v>55</v>
      </c>
      <c r="N69" s="84">
        <v>3.3</v>
      </c>
      <c r="O69" s="2" t="s">
        <v>49</v>
      </c>
      <c r="P69" s="2" t="s">
        <v>1058</v>
      </c>
      <c r="Q69" s="85"/>
      <c r="R69" s="86">
        <v>1</v>
      </c>
      <c r="S69" s="85">
        <v>54</v>
      </c>
      <c r="T69" s="85">
        <v>54</v>
      </c>
      <c r="U69" s="85"/>
      <c r="V69" s="2">
        <v>1</v>
      </c>
      <c r="W69" s="2">
        <v>4</v>
      </c>
      <c r="X69" s="10">
        <v>1</v>
      </c>
      <c r="Y69" s="84">
        <v>4.4000000000000004</v>
      </c>
      <c r="Z69" s="2">
        <v>20</v>
      </c>
      <c r="AA69" s="6"/>
      <c r="AB69" s="2"/>
      <c r="AC69" s="2"/>
      <c r="AD69" s="84">
        <v>3</v>
      </c>
      <c r="AE69" s="84"/>
      <c r="AF69" s="2">
        <v>100</v>
      </c>
      <c r="AG69" s="2" t="str">
        <f t="shared" si="4"/>
        <v/>
      </c>
      <c r="AH69" s="2">
        <f t="shared" si="5"/>
        <v>-100</v>
      </c>
      <c r="AI69" s="44" t="str">
        <f>VLOOKUP(Table13[[#This Row],[Track]],$B$1885:$D$1929,2,FALSE)</f>
        <v>NSW</v>
      </c>
      <c r="AJ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69" s="16" t="str">
        <f>IF(Table13[[#This Row],[Going-Dist]]="G&lt;6-Dist&gt;=1700","B",IF(Table13[[#This Row],[Going-Dist]]="G&lt;6-Dist&lt;1700","A",IF(AJ69="G&gt;=6-Dist&lt;1700","C",IF(AJ69="G&gt;=6-Dist&gt;=1700","D","xx"))))</f>
        <v>C</v>
      </c>
      <c r="AL69" s="2">
        <f>MONTH(Table13[[#This Row],[Date]])</f>
        <v>2</v>
      </c>
      <c r="AM69" s="2" t="str">
        <f t="shared" si="2"/>
        <v>2020-2021</v>
      </c>
      <c r="AN69" s="60">
        <v>150</v>
      </c>
      <c r="AO69" s="128" t="str">
        <f>IF(Table13[[#This Row],[Combo 27 Bet]]="","",IF(Table13[[#This Row],[Lev Ret]]="","",AN69*Table13[[#This Row],[Odds]]))</f>
        <v/>
      </c>
      <c r="AP69" s="129">
        <f t="shared" si="6"/>
        <v>-150</v>
      </c>
      <c r="AQ69" s="135"/>
      <c r="AR69" s="151">
        <v>9</v>
      </c>
      <c r="AS69" s="2" t="str">
        <f>IF(Table13[[#This Row],[Date]]&lt;$AS$3,"","Live")</f>
        <v/>
      </c>
      <c r="AT69" s="2" t="str">
        <f>IF(Table13[[#This Row],[Date]]&lt;$AT$3,"","Current Algo")</f>
        <v/>
      </c>
    </row>
    <row r="70" spans="1:46" ht="14.25" customHeight="1" x14ac:dyDescent="0.25">
      <c r="A70" s="82">
        <v>44254</v>
      </c>
      <c r="B70" s="2" t="s">
        <v>3</v>
      </c>
      <c r="C70" s="83">
        <v>0.53819444444444442</v>
      </c>
      <c r="D70" s="2">
        <v>3</v>
      </c>
      <c r="E70" s="2">
        <v>2</v>
      </c>
      <c r="F70" s="60">
        <v>2</v>
      </c>
      <c r="G70" s="2">
        <v>2600</v>
      </c>
      <c r="H70" s="2" t="s">
        <v>42</v>
      </c>
      <c r="I70" s="2" t="s">
        <v>46</v>
      </c>
      <c r="J70" s="2">
        <v>140</v>
      </c>
      <c r="K70" s="6">
        <v>2</v>
      </c>
      <c r="L70" s="6" t="s">
        <v>251</v>
      </c>
      <c r="M70" s="2" t="s">
        <v>67</v>
      </c>
      <c r="N70" s="84">
        <v>4.8</v>
      </c>
      <c r="O70" s="2" t="s">
        <v>44</v>
      </c>
      <c r="P70" s="2" t="s">
        <v>60</v>
      </c>
      <c r="Q70" s="85"/>
      <c r="R70" s="86">
        <v>6</v>
      </c>
      <c r="S70" s="85">
        <v>59</v>
      </c>
      <c r="T70" s="85">
        <v>59</v>
      </c>
      <c r="U70" s="85"/>
      <c r="V70" s="2">
        <v>2</v>
      </c>
      <c r="W70" s="2">
        <v>3</v>
      </c>
      <c r="X70" s="10">
        <v>1</v>
      </c>
      <c r="Y70" s="84">
        <v>4</v>
      </c>
      <c r="Z70" s="2">
        <v>40</v>
      </c>
      <c r="AA70" s="6">
        <v>8</v>
      </c>
      <c r="AB70" s="2"/>
      <c r="AC70" s="2" t="s">
        <v>12</v>
      </c>
      <c r="AD70" s="84">
        <v>5.6</v>
      </c>
      <c r="AE70" s="84">
        <v>2</v>
      </c>
      <c r="AF70" s="2">
        <v>100</v>
      </c>
      <c r="AG70" s="2">
        <f t="shared" si="4"/>
        <v>560</v>
      </c>
      <c r="AH70" s="2">
        <f t="shared" si="5"/>
        <v>460</v>
      </c>
      <c r="AI70" s="44" t="str">
        <f>VLOOKUP(Table13[[#This Row],[Track]],$B$1885:$D$1929,2,FALSE)</f>
        <v>Vic</v>
      </c>
      <c r="AJ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0" s="16" t="str">
        <f>IF(Table13[[#This Row],[Going-Dist]]="G&lt;6-Dist&gt;=1700","B",IF(Table13[[#This Row],[Going-Dist]]="G&lt;6-Dist&lt;1700","A",IF(AJ70="G&gt;=6-Dist&lt;1700","C",IF(AJ70="G&gt;=6-Dist&gt;=1700","D","xx"))))</f>
        <v>B</v>
      </c>
      <c r="AL70" s="69">
        <f>MONTH(Table13[[#This Row],[Date]])</f>
        <v>2</v>
      </c>
      <c r="AM70" s="69" t="str">
        <f t="shared" si="2"/>
        <v>2020-2021</v>
      </c>
      <c r="AN70" s="60">
        <v>140</v>
      </c>
      <c r="AO70" s="128">
        <f>IF(Table13[[#This Row],[Combo 27 Bet]]="","",IF(Table13[[#This Row],[Lev Ret]]="","",AN70*Table13[[#This Row],[Odds]]))</f>
        <v>784</v>
      </c>
      <c r="AP70" s="129">
        <f t="shared" si="6"/>
        <v>644</v>
      </c>
      <c r="AQ70" s="135">
        <v>2</v>
      </c>
      <c r="AR70" s="151">
        <v>7</v>
      </c>
      <c r="AS70" s="2" t="str">
        <f>IF(Table13[[#This Row],[Date]]&lt;$AS$3,"","Live")</f>
        <v/>
      </c>
      <c r="AT70" s="2" t="str">
        <f>IF(Table13[[#This Row],[Date]]&lt;$AT$3,"","Current Algo")</f>
        <v/>
      </c>
    </row>
    <row r="71" spans="1:46" ht="14.25" customHeight="1" x14ac:dyDescent="0.25">
      <c r="A71" s="82">
        <v>44254</v>
      </c>
      <c r="B71" s="2" t="s">
        <v>3</v>
      </c>
      <c r="C71" s="83">
        <v>0.53819444444444442</v>
      </c>
      <c r="D71" s="2">
        <v>3</v>
      </c>
      <c r="E71" s="2">
        <v>2</v>
      </c>
      <c r="F71" s="60">
        <v>2</v>
      </c>
      <c r="G71" s="2">
        <v>2600</v>
      </c>
      <c r="H71" s="2" t="s">
        <v>42</v>
      </c>
      <c r="I71" s="2" t="s">
        <v>46</v>
      </c>
      <c r="J71" s="2">
        <v>140</v>
      </c>
      <c r="K71" s="6">
        <v>3</v>
      </c>
      <c r="L71" s="6" t="s">
        <v>608</v>
      </c>
      <c r="M71" s="2" t="s">
        <v>80</v>
      </c>
      <c r="N71" s="84">
        <v>2.9</v>
      </c>
      <c r="O71" s="2" t="s">
        <v>135</v>
      </c>
      <c r="P71" s="2" t="s">
        <v>134</v>
      </c>
      <c r="Q71" s="85"/>
      <c r="R71" s="86">
        <v>4</v>
      </c>
      <c r="S71" s="85">
        <v>58</v>
      </c>
      <c r="T71" s="85">
        <v>58</v>
      </c>
      <c r="U71" s="85"/>
      <c r="V71" s="2">
        <v>1</v>
      </c>
      <c r="W71" s="2">
        <v>2</v>
      </c>
      <c r="X71" s="10">
        <v>2</v>
      </c>
      <c r="Y71" s="84">
        <v>4.4000000000000004</v>
      </c>
      <c r="Z71" s="2">
        <v>40</v>
      </c>
      <c r="AA71" s="6">
        <v>8</v>
      </c>
      <c r="AB71" s="2"/>
      <c r="AC71" s="2"/>
      <c r="AD71" s="84">
        <v>4.2</v>
      </c>
      <c r="AE71" s="84"/>
      <c r="AF71" s="2">
        <v>100</v>
      </c>
      <c r="AG71" s="2" t="str">
        <f t="shared" si="4"/>
        <v/>
      </c>
      <c r="AH71" s="2">
        <f t="shared" si="5"/>
        <v>-100</v>
      </c>
      <c r="AI71" s="44" t="str">
        <f>VLOOKUP(Table13[[#This Row],[Track]],$B$1885:$D$1929,2,FALSE)</f>
        <v>Vic</v>
      </c>
      <c r="AJ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1" s="16" t="str">
        <f>IF(Table13[[#This Row],[Going-Dist]]="G&lt;6-Dist&gt;=1700","B",IF(Table13[[#This Row],[Going-Dist]]="G&lt;6-Dist&lt;1700","A",IF(AJ71="G&gt;=6-Dist&lt;1700","C",IF(AJ71="G&gt;=6-Dist&gt;=1700","D","xx"))))</f>
        <v>B</v>
      </c>
      <c r="AL71" s="69">
        <f>MONTH(Table13[[#This Row],[Date]])</f>
        <v>2</v>
      </c>
      <c r="AM71" s="69" t="str">
        <f t="shared" ref="AM71:AM134" si="7">IF(A71&lt;$AM$1905,"2020-2021",IF(A71&lt;$AM$1906,"2021-2022",IF(A71&lt;$AM$1907,"2022-2023",IF(A71&lt;$AM$1908,"2023-2024",IF(A71&lt;$AM$1909,"2024-2025",IF(A71&lt;$AM$1910,"2025-2026",IF(A71&lt;$AM$1911,"2026-2027",IF(A71&lt;$AM$1912,"2027-2028"))))))))</f>
        <v>2020-2021</v>
      </c>
      <c r="AN71" s="60">
        <v>100</v>
      </c>
      <c r="AO71" s="128" t="str">
        <f>IF(Table13[[#This Row],[Combo 27 Bet]]="","",IF(Table13[[#This Row],[Lev Ret]]="","",AN71*Table13[[#This Row],[Odds]]))</f>
        <v/>
      </c>
      <c r="AP71" s="129">
        <f t="shared" si="6"/>
        <v>-100</v>
      </c>
      <c r="AQ71" s="135">
        <v>2</v>
      </c>
      <c r="AR71" s="151">
        <v>5</v>
      </c>
      <c r="AS71" s="2" t="str">
        <f>IF(Table13[[#This Row],[Date]]&lt;$AS$3,"","Live")</f>
        <v/>
      </c>
      <c r="AT71" s="2" t="str">
        <f>IF(Table13[[#This Row],[Date]]&lt;$AT$3,"","Current Algo")</f>
        <v/>
      </c>
    </row>
    <row r="72" spans="1:46" ht="14.25" customHeight="1" x14ac:dyDescent="0.25">
      <c r="A72" s="82">
        <v>44254</v>
      </c>
      <c r="B72" s="2" t="s">
        <v>3</v>
      </c>
      <c r="C72" s="83">
        <v>0.5625</v>
      </c>
      <c r="D72" s="87">
        <v>3</v>
      </c>
      <c r="E72" s="7">
        <v>2</v>
      </c>
      <c r="F72" s="60">
        <v>3</v>
      </c>
      <c r="G72" s="2">
        <v>1400</v>
      </c>
      <c r="H72" s="2" t="s">
        <v>42</v>
      </c>
      <c r="I72" s="2" t="s">
        <v>46</v>
      </c>
      <c r="J72" s="2">
        <v>160</v>
      </c>
      <c r="K72" s="6">
        <v>1</v>
      </c>
      <c r="L72" s="6" t="s">
        <v>609</v>
      </c>
      <c r="M72" s="2" t="s">
        <v>55</v>
      </c>
      <c r="N72" s="84">
        <v>5.5</v>
      </c>
      <c r="O72" s="2" t="s">
        <v>107</v>
      </c>
      <c r="P72" s="2" t="s">
        <v>134</v>
      </c>
      <c r="Q72" s="85"/>
      <c r="R72" s="86">
        <v>9</v>
      </c>
      <c r="S72" s="85">
        <v>59</v>
      </c>
      <c r="T72" s="85">
        <v>59</v>
      </c>
      <c r="U72" s="85"/>
      <c r="V72" s="2">
        <v>1</v>
      </c>
      <c r="W72" s="2">
        <v>3</v>
      </c>
      <c r="X72" s="10">
        <v>1</v>
      </c>
      <c r="Y72" s="84">
        <v>3.6</v>
      </c>
      <c r="Z72" s="2">
        <v>45</v>
      </c>
      <c r="AA72" s="6">
        <v>9</v>
      </c>
      <c r="AB72" s="2"/>
      <c r="AC72" s="2"/>
      <c r="AD72" s="84">
        <v>4.8</v>
      </c>
      <c r="AE72" s="84"/>
      <c r="AF72" s="2">
        <v>100</v>
      </c>
      <c r="AG72" s="2" t="str">
        <f t="shared" si="4"/>
        <v/>
      </c>
      <c r="AH72" s="2">
        <f t="shared" si="5"/>
        <v>-100</v>
      </c>
      <c r="AI72" s="44" t="str">
        <f>VLOOKUP(Table13[[#This Row],[Track]],$B$1885:$D$1929,2,FALSE)</f>
        <v>Vic</v>
      </c>
      <c r="AJ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" s="16" t="str">
        <f>IF(Table13[[#This Row],[Going-Dist]]="G&lt;6-Dist&gt;=1700","B",IF(Table13[[#This Row],[Going-Dist]]="G&lt;6-Dist&lt;1700","A",IF(AJ72="G&gt;=6-Dist&lt;1700","C",IF(AJ72="G&gt;=6-Dist&gt;=1700","D","xx"))))</f>
        <v>A</v>
      </c>
      <c r="AL72" s="69">
        <f>MONTH(Table13[[#This Row],[Date]])</f>
        <v>2</v>
      </c>
      <c r="AM72" s="69" t="str">
        <f t="shared" si="7"/>
        <v>2020-2021</v>
      </c>
      <c r="AN72" s="60">
        <v>150</v>
      </c>
      <c r="AO72" s="128" t="str">
        <f>IF(Table13[[#This Row],[Combo 27 Bet]]="","",IF(Table13[[#This Row],[Lev Ret]]="","",AN72*Table13[[#This Row],[Odds]]))</f>
        <v/>
      </c>
      <c r="AP72" s="129">
        <f t="shared" si="6"/>
        <v>-150</v>
      </c>
      <c r="AQ72" s="135">
        <v>2</v>
      </c>
      <c r="AR72" s="151">
        <v>9</v>
      </c>
      <c r="AS72" s="2" t="str">
        <f>IF(Table13[[#This Row],[Date]]&lt;$AS$3,"","Live")</f>
        <v/>
      </c>
      <c r="AT72" s="2" t="str">
        <f>IF(Table13[[#This Row],[Date]]&lt;$AT$3,"","Current Algo")</f>
        <v/>
      </c>
    </row>
    <row r="73" spans="1:46" ht="14.25" customHeight="1" x14ac:dyDescent="0.25">
      <c r="A73" s="82">
        <v>44254</v>
      </c>
      <c r="B73" s="2" t="s">
        <v>3</v>
      </c>
      <c r="C73" s="83">
        <v>0.5625</v>
      </c>
      <c r="D73" s="2">
        <v>3</v>
      </c>
      <c r="E73" s="2">
        <v>2</v>
      </c>
      <c r="F73" s="60">
        <v>3</v>
      </c>
      <c r="G73" s="2">
        <v>1400</v>
      </c>
      <c r="H73" s="2" t="s">
        <v>42</v>
      </c>
      <c r="I73" s="2" t="s">
        <v>46</v>
      </c>
      <c r="J73" s="2">
        <v>160</v>
      </c>
      <c r="K73" s="6">
        <v>2</v>
      </c>
      <c r="L73" s="6" t="s">
        <v>610</v>
      </c>
      <c r="M73" s="2" t="s">
        <v>58</v>
      </c>
      <c r="N73" s="84">
        <v>3.5</v>
      </c>
      <c r="O73" s="2" t="s">
        <v>611</v>
      </c>
      <c r="P73" s="2" t="s">
        <v>612</v>
      </c>
      <c r="Q73" s="85"/>
      <c r="R73" s="86">
        <v>3</v>
      </c>
      <c r="S73" s="85">
        <v>59</v>
      </c>
      <c r="T73" s="85">
        <v>59</v>
      </c>
      <c r="U73" s="85"/>
      <c r="V73" s="2">
        <v>2</v>
      </c>
      <c r="W73" s="2">
        <v>4</v>
      </c>
      <c r="X73" s="10">
        <v>3</v>
      </c>
      <c r="Y73" s="84">
        <v>5.4</v>
      </c>
      <c r="Z73" s="2">
        <v>30</v>
      </c>
      <c r="AA73" s="6">
        <v>9</v>
      </c>
      <c r="AB73" s="2"/>
      <c r="AC73" s="2"/>
      <c r="AD73" s="84">
        <v>5</v>
      </c>
      <c r="AE73" s="84"/>
      <c r="AF73" s="2">
        <v>100</v>
      </c>
      <c r="AG73" s="2" t="str">
        <f t="shared" si="4"/>
        <v/>
      </c>
      <c r="AH73" s="2">
        <f t="shared" si="5"/>
        <v>-100</v>
      </c>
      <c r="AI73" s="44" t="str">
        <f>VLOOKUP(Table13[[#This Row],[Track]],$B$1885:$D$1929,2,FALSE)</f>
        <v>Vic</v>
      </c>
      <c r="AJ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" s="16" t="str">
        <f>IF(Table13[[#This Row],[Going-Dist]]="G&lt;6-Dist&gt;=1700","B",IF(Table13[[#This Row],[Going-Dist]]="G&lt;6-Dist&lt;1700","A",IF(AJ73="G&gt;=6-Dist&lt;1700","C",IF(AJ73="G&gt;=6-Dist&gt;=1700","D","xx"))))</f>
        <v>A</v>
      </c>
      <c r="AL73" s="69">
        <f>MONTH(Table13[[#This Row],[Date]])</f>
        <v>2</v>
      </c>
      <c r="AM73" s="69" t="str">
        <f t="shared" si="7"/>
        <v>2020-2021</v>
      </c>
      <c r="AN73" s="60">
        <v>100</v>
      </c>
      <c r="AO73" s="128" t="str">
        <f>IF(Table13[[#This Row],[Combo 27 Bet]]="","",IF(Table13[[#This Row],[Lev Ret]]="","",AN73*Table13[[#This Row],[Odds]]))</f>
        <v/>
      </c>
      <c r="AP73" s="129">
        <f t="shared" si="6"/>
        <v>-100</v>
      </c>
      <c r="AQ73" s="135">
        <v>2</v>
      </c>
      <c r="AR73" s="151">
        <v>7</v>
      </c>
      <c r="AS73" s="2" t="str">
        <f>IF(Table13[[#This Row],[Date]]&lt;$AS$3,"","Live")</f>
        <v/>
      </c>
      <c r="AT73" s="2" t="str">
        <f>IF(Table13[[#This Row],[Date]]&lt;$AT$3,"","Current Algo")</f>
        <v/>
      </c>
    </row>
    <row r="74" spans="1:46" ht="14.25" customHeight="1" x14ac:dyDescent="0.25">
      <c r="A74" s="82">
        <v>44254</v>
      </c>
      <c r="B74" s="2" t="s">
        <v>3</v>
      </c>
      <c r="C74" s="83">
        <v>0.61458333333333337</v>
      </c>
      <c r="D74" s="87">
        <v>3</v>
      </c>
      <c r="E74" s="7">
        <v>2</v>
      </c>
      <c r="F74" s="60">
        <v>5</v>
      </c>
      <c r="G74" s="2">
        <v>1000</v>
      </c>
      <c r="H74" s="2" t="s">
        <v>42</v>
      </c>
      <c r="I74" s="2" t="s">
        <v>46</v>
      </c>
      <c r="J74" s="2">
        <v>140</v>
      </c>
      <c r="K74" s="6">
        <v>2</v>
      </c>
      <c r="L74" s="6" t="s">
        <v>250</v>
      </c>
      <c r="M74" s="2" t="s">
        <v>71</v>
      </c>
      <c r="N74" s="84">
        <v>3.7</v>
      </c>
      <c r="O74" s="2" t="s">
        <v>125</v>
      </c>
      <c r="P74" s="2" t="s">
        <v>111</v>
      </c>
      <c r="Q74" s="85"/>
      <c r="R74" s="86">
        <v>11</v>
      </c>
      <c r="S74" s="85">
        <v>59.5</v>
      </c>
      <c r="T74" s="85">
        <v>59.5</v>
      </c>
      <c r="U74" s="85"/>
      <c r="V74" s="2">
        <v>1</v>
      </c>
      <c r="W74" s="2">
        <v>1</v>
      </c>
      <c r="X74" s="10">
        <v>1</v>
      </c>
      <c r="Y74" s="84">
        <v>4</v>
      </c>
      <c r="Z74" s="2">
        <v>45</v>
      </c>
      <c r="AA74" s="6">
        <v>12</v>
      </c>
      <c r="AB74" s="2"/>
      <c r="AC74" s="2" t="s">
        <v>12</v>
      </c>
      <c r="AD74" s="84">
        <v>3.4</v>
      </c>
      <c r="AE74" s="84">
        <v>1.5</v>
      </c>
      <c r="AF74" s="2">
        <v>100</v>
      </c>
      <c r="AG74" s="2">
        <f t="shared" si="4"/>
        <v>340</v>
      </c>
      <c r="AH74" s="2">
        <f t="shared" si="5"/>
        <v>240</v>
      </c>
      <c r="AI74" s="44" t="str">
        <f>VLOOKUP(Table13[[#This Row],[Track]],$B$1885:$D$1929,2,FALSE)</f>
        <v>Vic</v>
      </c>
      <c r="AJ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4" s="16" t="str">
        <f>IF(Table13[[#This Row],[Going-Dist]]="G&lt;6-Dist&gt;=1700","B",IF(Table13[[#This Row],[Going-Dist]]="G&lt;6-Dist&lt;1700","A",IF(AJ74="G&gt;=6-Dist&lt;1700","C",IF(AJ74="G&gt;=6-Dist&gt;=1700","D","xx"))))</f>
        <v>A</v>
      </c>
      <c r="AL74" s="69">
        <f>MONTH(Table13[[#This Row],[Date]])</f>
        <v>2</v>
      </c>
      <c r="AM74" s="69" t="str">
        <f t="shared" si="7"/>
        <v>2020-2021</v>
      </c>
      <c r="AN74" s="60">
        <v>150</v>
      </c>
      <c r="AO74" s="128">
        <f>IF(Table13[[#This Row],[Combo 27 Bet]]="","",IF(Table13[[#This Row],[Lev Ret]]="","",AN74*Table13[[#This Row],[Odds]]))</f>
        <v>510</v>
      </c>
      <c r="AP74" s="129">
        <f t="shared" si="6"/>
        <v>360</v>
      </c>
      <c r="AQ74" s="135">
        <v>2</v>
      </c>
      <c r="AR74" s="151">
        <v>9</v>
      </c>
      <c r="AS74" s="2" t="str">
        <f>IF(Table13[[#This Row],[Date]]&lt;$AS$3,"","Live")</f>
        <v/>
      </c>
      <c r="AT74" s="2" t="str">
        <f>IF(Table13[[#This Row],[Date]]&lt;$AT$3,"","Current Algo")</f>
        <v/>
      </c>
    </row>
    <row r="75" spans="1:46" ht="14.25" customHeight="1" x14ac:dyDescent="0.25">
      <c r="A75" s="82">
        <v>44254</v>
      </c>
      <c r="B75" s="2" t="s">
        <v>3</v>
      </c>
      <c r="C75" s="83">
        <v>0.61458333333333337</v>
      </c>
      <c r="D75" s="2">
        <v>3</v>
      </c>
      <c r="E75" s="2">
        <v>2</v>
      </c>
      <c r="F75" s="60">
        <v>5</v>
      </c>
      <c r="G75" s="2">
        <v>1000</v>
      </c>
      <c r="H75" s="2" t="s">
        <v>42</v>
      </c>
      <c r="I75" s="2" t="s">
        <v>46</v>
      </c>
      <c r="J75" s="2">
        <v>140</v>
      </c>
      <c r="K75" s="6">
        <v>8</v>
      </c>
      <c r="L75" s="6" t="s">
        <v>262</v>
      </c>
      <c r="M75" s="2" t="s">
        <v>80</v>
      </c>
      <c r="N75" s="84">
        <v>4.8</v>
      </c>
      <c r="O75" s="2" t="s">
        <v>81</v>
      </c>
      <c r="P75" s="2" t="s">
        <v>82</v>
      </c>
      <c r="Q75" s="85"/>
      <c r="R75" s="86">
        <v>6</v>
      </c>
      <c r="S75" s="85">
        <v>54</v>
      </c>
      <c r="T75" s="85">
        <v>54</v>
      </c>
      <c r="U75" s="85"/>
      <c r="V75" s="2">
        <v>2</v>
      </c>
      <c r="W75" s="2">
        <v>3</v>
      </c>
      <c r="X75" s="10">
        <v>2</v>
      </c>
      <c r="Y75" s="84">
        <v>4.8</v>
      </c>
      <c r="Z75" s="2">
        <v>35</v>
      </c>
      <c r="AA75" s="6">
        <v>12</v>
      </c>
      <c r="AB75" s="2"/>
      <c r="AC75" s="2"/>
      <c r="AD75" s="84">
        <v>9</v>
      </c>
      <c r="AE75" s="84"/>
      <c r="AF75" s="2">
        <v>100</v>
      </c>
      <c r="AG75" s="2" t="str">
        <f t="shared" si="4"/>
        <v/>
      </c>
      <c r="AH75" s="2">
        <f t="shared" si="5"/>
        <v>-100</v>
      </c>
      <c r="AI75" s="44" t="str">
        <f>VLOOKUP(Table13[[#This Row],[Track]],$B$1885:$D$1929,2,FALSE)</f>
        <v>Vic</v>
      </c>
      <c r="AJ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5" s="16" t="str">
        <f>IF(Table13[[#This Row],[Going-Dist]]="G&lt;6-Dist&gt;=1700","B",IF(Table13[[#This Row],[Going-Dist]]="G&lt;6-Dist&lt;1700","A",IF(AJ75="G&gt;=6-Dist&lt;1700","C",IF(AJ75="G&gt;=6-Dist&gt;=1700","D","xx"))))</f>
        <v>A</v>
      </c>
      <c r="AL75" s="69">
        <f>MONTH(Table13[[#This Row],[Date]])</f>
        <v>2</v>
      </c>
      <c r="AM75" s="69" t="str">
        <f t="shared" si="7"/>
        <v>2020-2021</v>
      </c>
      <c r="AN75" s="60">
        <v>150</v>
      </c>
      <c r="AO75" s="128" t="str">
        <f>IF(Table13[[#This Row],[Combo 27 Bet]]="","",IF(Table13[[#This Row],[Lev Ret]]="","",AN75*Table13[[#This Row],[Odds]]))</f>
        <v/>
      </c>
      <c r="AP75" s="129">
        <f t="shared" si="6"/>
        <v>-150</v>
      </c>
      <c r="AQ75" s="135">
        <v>2</v>
      </c>
      <c r="AR75" s="151">
        <v>8</v>
      </c>
      <c r="AS75" s="2" t="str">
        <f>IF(Table13[[#This Row],[Date]]&lt;$AS$3,"","Live")</f>
        <v/>
      </c>
      <c r="AT75" s="2" t="str">
        <f>IF(Table13[[#This Row],[Date]]&lt;$AT$3,"","Current Algo")</f>
        <v/>
      </c>
    </row>
    <row r="76" spans="1:46" ht="14.25" customHeight="1" x14ac:dyDescent="0.25">
      <c r="A76" s="82">
        <v>44254</v>
      </c>
      <c r="B76" s="2" t="s">
        <v>148</v>
      </c>
      <c r="C76" s="83">
        <v>0.62847222222222221</v>
      </c>
      <c r="D76" s="87">
        <v>6</v>
      </c>
      <c r="E76" s="7">
        <v>0</v>
      </c>
      <c r="F76" s="60">
        <v>4</v>
      </c>
      <c r="G76" s="2">
        <v>1300</v>
      </c>
      <c r="H76" s="2" t="s">
        <v>151</v>
      </c>
      <c r="I76" s="2"/>
      <c r="J76" s="2">
        <v>160</v>
      </c>
      <c r="K76" s="6">
        <v>1</v>
      </c>
      <c r="L76" s="6" t="s">
        <v>656</v>
      </c>
      <c r="M76" s="2" t="s">
        <v>50</v>
      </c>
      <c r="N76" s="84">
        <v>3.9</v>
      </c>
      <c r="O76" s="2" t="s">
        <v>69</v>
      </c>
      <c r="P76" s="2" t="s">
        <v>155</v>
      </c>
      <c r="Q76" s="85"/>
      <c r="R76" s="86">
        <v>7</v>
      </c>
      <c r="S76" s="85">
        <v>59</v>
      </c>
      <c r="T76" s="85">
        <v>59</v>
      </c>
      <c r="U76" s="85"/>
      <c r="V76" s="2">
        <v>5</v>
      </c>
      <c r="W76" s="2">
        <v>4</v>
      </c>
      <c r="X76" s="10">
        <v>1</v>
      </c>
      <c r="Y76" s="84">
        <v>4.5</v>
      </c>
      <c r="Z76" s="2">
        <v>20</v>
      </c>
      <c r="AA76" s="6"/>
      <c r="AB76" s="2"/>
      <c r="AC76" s="2"/>
      <c r="AD76" s="84">
        <v>6.5</v>
      </c>
      <c r="AE76" s="84"/>
      <c r="AF76" s="2">
        <v>100</v>
      </c>
      <c r="AG76" s="2" t="str">
        <f t="shared" si="4"/>
        <v/>
      </c>
      <c r="AH76" s="2">
        <f t="shared" si="5"/>
        <v>-100</v>
      </c>
      <c r="AI76" s="44" t="str">
        <f>VLOOKUP(Table13[[#This Row],[Track]],$B$1885:$D$1929,2,FALSE)</f>
        <v>NSW</v>
      </c>
      <c r="AJ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6" s="16" t="str">
        <f>IF(Table13[[#This Row],[Going-Dist]]="G&lt;6-Dist&gt;=1700","B",IF(Table13[[#This Row],[Going-Dist]]="G&lt;6-Dist&lt;1700","A",IF(AJ76="G&gt;=6-Dist&lt;1700","C",IF(AJ76="G&gt;=6-Dist&gt;=1700","D","xx"))))</f>
        <v>C</v>
      </c>
      <c r="AL76" s="2">
        <f>MONTH(Table13[[#This Row],[Date]])</f>
        <v>2</v>
      </c>
      <c r="AM76" s="2" t="str">
        <f t="shared" si="7"/>
        <v>2020-2021</v>
      </c>
      <c r="AN76" s="60">
        <v>150</v>
      </c>
      <c r="AO76" s="128" t="str">
        <f>IF(Table13[[#This Row],[Combo 27 Bet]]="","",IF(Table13[[#This Row],[Lev Ret]]="","",AN76*Table13[[#This Row],[Odds]]))</f>
        <v/>
      </c>
      <c r="AP76" s="129">
        <f t="shared" si="6"/>
        <v>-150</v>
      </c>
      <c r="AQ76" s="135"/>
      <c r="AR76" s="151">
        <v>9</v>
      </c>
      <c r="AS76" s="2" t="str">
        <f>IF(Table13[[#This Row],[Date]]&lt;$AS$3,"","Live")</f>
        <v/>
      </c>
      <c r="AT76" s="2" t="str">
        <f>IF(Table13[[#This Row],[Date]]&lt;$AT$3,"","Current Algo")</f>
        <v/>
      </c>
    </row>
    <row r="77" spans="1:46" ht="14.25" customHeight="1" x14ac:dyDescent="0.25">
      <c r="A77" s="82">
        <v>44254</v>
      </c>
      <c r="B77" s="2" t="s">
        <v>3</v>
      </c>
      <c r="C77" s="83">
        <v>0.64236111111111105</v>
      </c>
      <c r="D77" s="2">
        <v>3</v>
      </c>
      <c r="E77" s="2">
        <v>2</v>
      </c>
      <c r="F77" s="60">
        <v>6</v>
      </c>
      <c r="G77" s="2">
        <v>1600</v>
      </c>
      <c r="H77" s="2" t="s">
        <v>42</v>
      </c>
      <c r="I77" s="2" t="s">
        <v>66</v>
      </c>
      <c r="J77" s="2">
        <v>200</v>
      </c>
      <c r="K77" s="6">
        <v>5</v>
      </c>
      <c r="L77" s="6" t="s">
        <v>410</v>
      </c>
      <c r="M77" s="2" t="s">
        <v>55</v>
      </c>
      <c r="N77" s="84">
        <v>5</v>
      </c>
      <c r="O77" s="2" t="s">
        <v>56</v>
      </c>
      <c r="P77" s="2" t="s">
        <v>57</v>
      </c>
      <c r="Q77" s="85"/>
      <c r="R77" s="86">
        <v>9</v>
      </c>
      <c r="S77" s="85">
        <v>57</v>
      </c>
      <c r="T77" s="85">
        <v>57</v>
      </c>
      <c r="U77" s="85"/>
      <c r="V77" s="2">
        <v>1</v>
      </c>
      <c r="W77" s="2">
        <v>2</v>
      </c>
      <c r="X77" s="10">
        <v>3</v>
      </c>
      <c r="Y77" s="84">
        <v>5.2</v>
      </c>
      <c r="Z77" s="2">
        <v>30</v>
      </c>
      <c r="AA77" s="6">
        <v>10</v>
      </c>
      <c r="AB77" s="2"/>
      <c r="AC77" s="2"/>
      <c r="AD77" s="84">
        <v>5.5</v>
      </c>
      <c r="AE77" s="84"/>
      <c r="AF77" s="2">
        <v>100</v>
      </c>
      <c r="AG77" s="2" t="str">
        <f t="shared" si="4"/>
        <v/>
      </c>
      <c r="AH77" s="2">
        <f t="shared" si="5"/>
        <v>-100</v>
      </c>
      <c r="AI77" s="44" t="str">
        <f>VLOOKUP(Table13[[#This Row],[Track]],$B$1885:$D$1929,2,FALSE)</f>
        <v>Vic</v>
      </c>
      <c r="AJ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" s="16" t="str">
        <f>IF(Table13[[#This Row],[Going-Dist]]="G&lt;6-Dist&gt;=1700","B",IF(Table13[[#This Row],[Going-Dist]]="G&lt;6-Dist&lt;1700","A",IF(AJ77="G&gt;=6-Dist&lt;1700","C",IF(AJ77="G&gt;=6-Dist&gt;=1700","D","xx"))))</f>
        <v>A</v>
      </c>
      <c r="AL77" s="69">
        <f>MONTH(Table13[[#This Row],[Date]])</f>
        <v>2</v>
      </c>
      <c r="AM77" s="69" t="str">
        <f t="shared" si="7"/>
        <v>2020-2021</v>
      </c>
      <c r="AN77" s="60">
        <v>100</v>
      </c>
      <c r="AO77" s="128" t="str">
        <f>IF(Table13[[#This Row],[Combo 27 Bet]]="","",IF(Table13[[#This Row],[Lev Ret]]="","",AN77*Table13[[#This Row],[Odds]]))</f>
        <v/>
      </c>
      <c r="AP77" s="129">
        <f t="shared" si="6"/>
        <v>-100</v>
      </c>
      <c r="AQ77" s="135"/>
      <c r="AR77" s="151">
        <v>6</v>
      </c>
      <c r="AS77" s="2" t="str">
        <f>IF(Table13[[#This Row],[Date]]&lt;$AS$3,"","Live")</f>
        <v/>
      </c>
      <c r="AT77" s="2" t="str">
        <f>IF(Table13[[#This Row],[Date]]&lt;$AT$3,"","Current Algo")</f>
        <v/>
      </c>
    </row>
    <row r="78" spans="1:46" ht="14.25" customHeight="1" x14ac:dyDescent="0.25">
      <c r="A78" s="82">
        <v>44254</v>
      </c>
      <c r="B78" s="2" t="s">
        <v>148</v>
      </c>
      <c r="C78" s="83">
        <v>0.65625</v>
      </c>
      <c r="D78" s="87">
        <v>6</v>
      </c>
      <c r="E78" s="7">
        <v>0</v>
      </c>
      <c r="F78" s="60">
        <v>5</v>
      </c>
      <c r="G78" s="2">
        <v>1400</v>
      </c>
      <c r="H78" s="2" t="s">
        <v>70</v>
      </c>
      <c r="I78" s="2"/>
      <c r="J78" s="2">
        <v>200</v>
      </c>
      <c r="K78" s="6">
        <v>5</v>
      </c>
      <c r="L78" s="6" t="s">
        <v>1537</v>
      </c>
      <c r="M78" s="2" t="s">
        <v>55</v>
      </c>
      <c r="N78" s="84">
        <v>6.2</v>
      </c>
      <c r="O78" s="2" t="s">
        <v>1059</v>
      </c>
      <c r="P78" s="2" t="s">
        <v>86</v>
      </c>
      <c r="Q78" s="85"/>
      <c r="R78" s="86">
        <v>3</v>
      </c>
      <c r="S78" s="85">
        <v>55</v>
      </c>
      <c r="T78" s="85">
        <v>55</v>
      </c>
      <c r="U78" s="85"/>
      <c r="V78" s="2"/>
      <c r="W78" s="2">
        <v>2</v>
      </c>
      <c r="X78" s="10">
        <v>1</v>
      </c>
      <c r="Y78" s="84">
        <v>4.4000000000000004</v>
      </c>
      <c r="Z78" s="2">
        <v>20</v>
      </c>
      <c r="AA78" s="6"/>
      <c r="AB78" s="2"/>
      <c r="AC78" s="2"/>
      <c r="AD78" s="84">
        <v>5.5</v>
      </c>
      <c r="AE78" s="84"/>
      <c r="AF78" s="2">
        <v>100</v>
      </c>
      <c r="AG78" s="2" t="str">
        <f t="shared" si="4"/>
        <v/>
      </c>
      <c r="AH78" s="2">
        <f t="shared" si="5"/>
        <v>-100</v>
      </c>
      <c r="AI78" s="44" t="str">
        <f>VLOOKUP(Table13[[#This Row],[Track]],$B$1885:$D$1929,2,FALSE)</f>
        <v>NSW</v>
      </c>
      <c r="AJ7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8" s="16" t="str">
        <f>IF(Table13[[#This Row],[Going-Dist]]="G&lt;6-Dist&gt;=1700","B",IF(Table13[[#This Row],[Going-Dist]]="G&lt;6-Dist&lt;1700","A",IF(AJ78="G&gt;=6-Dist&lt;1700","C",IF(AJ78="G&gt;=6-Dist&gt;=1700","D","xx"))))</f>
        <v>C</v>
      </c>
      <c r="AL78" s="2">
        <f>MONTH(Table13[[#This Row],[Date]])</f>
        <v>2</v>
      </c>
      <c r="AM78" s="2" t="str">
        <f t="shared" si="7"/>
        <v>2020-2021</v>
      </c>
      <c r="AN78" s="60">
        <v>100</v>
      </c>
      <c r="AO78" s="128" t="str">
        <f>IF(Table13[[#This Row],[Combo 27 Bet]]="","",IF(Table13[[#This Row],[Lev Ret]]="","",AN78*Table13[[#This Row],[Odds]]))</f>
        <v/>
      </c>
      <c r="AP78" s="129">
        <f t="shared" si="6"/>
        <v>-100</v>
      </c>
      <c r="AQ78" s="135"/>
      <c r="AR78" s="151">
        <v>8</v>
      </c>
      <c r="AS78" s="2" t="str">
        <f>IF(Table13[[#This Row],[Date]]&lt;$AS$3,"","Live")</f>
        <v/>
      </c>
      <c r="AT78" s="2" t="str">
        <f>IF(Table13[[#This Row],[Date]]&lt;$AT$3,"","Current Algo")</f>
        <v/>
      </c>
    </row>
    <row r="79" spans="1:46" ht="14.25" customHeight="1" x14ac:dyDescent="0.25">
      <c r="A79" s="82">
        <v>44254</v>
      </c>
      <c r="B79" s="2" t="s">
        <v>3</v>
      </c>
      <c r="C79" s="83">
        <v>0.72222222222222221</v>
      </c>
      <c r="D79" s="2">
        <v>3</v>
      </c>
      <c r="E79" s="2">
        <v>2</v>
      </c>
      <c r="F79" s="60">
        <v>9</v>
      </c>
      <c r="G79" s="2">
        <v>1400</v>
      </c>
      <c r="H79" s="2" t="s">
        <v>70</v>
      </c>
      <c r="I79" s="2" t="s">
        <v>84</v>
      </c>
      <c r="J79" s="2">
        <v>160</v>
      </c>
      <c r="K79" s="6">
        <v>8</v>
      </c>
      <c r="L79" s="6" t="s">
        <v>255</v>
      </c>
      <c r="M79" s="2" t="s">
        <v>67</v>
      </c>
      <c r="N79" s="84">
        <v>6</v>
      </c>
      <c r="O79" s="2" t="s">
        <v>51</v>
      </c>
      <c r="P79" s="2" t="s">
        <v>72</v>
      </c>
      <c r="Q79" s="85"/>
      <c r="R79" s="86">
        <v>9</v>
      </c>
      <c r="S79" s="85">
        <v>56</v>
      </c>
      <c r="T79" s="85">
        <v>56</v>
      </c>
      <c r="U79" s="85"/>
      <c r="V79" s="2">
        <v>1</v>
      </c>
      <c r="W79" s="2">
        <v>2</v>
      </c>
      <c r="X79" s="10">
        <v>2</v>
      </c>
      <c r="Y79" s="84">
        <v>4.8</v>
      </c>
      <c r="Z79" s="2">
        <v>35</v>
      </c>
      <c r="AA79" s="6">
        <v>15</v>
      </c>
      <c r="AB79" s="2"/>
      <c r="AC79" s="2"/>
      <c r="AD79" s="84">
        <v>6.5</v>
      </c>
      <c r="AE79" s="84"/>
      <c r="AF79" s="2">
        <v>100</v>
      </c>
      <c r="AG79" s="2" t="str">
        <f t="shared" si="4"/>
        <v/>
      </c>
      <c r="AH79" s="2">
        <f t="shared" si="5"/>
        <v>-100</v>
      </c>
      <c r="AI79" s="44" t="str">
        <f>VLOOKUP(Table13[[#This Row],[Track]],$B$1885:$D$1929,2,FALSE)</f>
        <v>Vic</v>
      </c>
      <c r="AJ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" s="16" t="str">
        <f>IF(Table13[[#This Row],[Going-Dist]]="G&lt;6-Dist&gt;=1700","B",IF(Table13[[#This Row],[Going-Dist]]="G&lt;6-Dist&lt;1700","A",IF(AJ79="G&gt;=6-Dist&lt;1700","C",IF(AJ79="G&gt;=6-Dist&gt;=1700","D","xx"))))</f>
        <v>A</v>
      </c>
      <c r="AL79" s="69">
        <f>MONTH(Table13[[#This Row],[Date]])</f>
        <v>2</v>
      </c>
      <c r="AM79" s="69" t="str">
        <f t="shared" si="7"/>
        <v>2020-2021</v>
      </c>
      <c r="AN79" s="60">
        <v>100</v>
      </c>
      <c r="AO79" s="128" t="str">
        <f>IF(Table13[[#This Row],[Combo 27 Bet]]="","",IF(Table13[[#This Row],[Lev Ret]]="","",AN79*Table13[[#This Row],[Odds]]))</f>
        <v/>
      </c>
      <c r="AP79" s="129">
        <f t="shared" si="6"/>
        <v>-100</v>
      </c>
      <c r="AQ79" s="135"/>
      <c r="AR79" s="151">
        <v>6</v>
      </c>
      <c r="AS79" s="2" t="str">
        <f>IF(Table13[[#This Row],[Date]]&lt;$AS$3,"","Live")</f>
        <v/>
      </c>
      <c r="AT79" s="2" t="str">
        <f>IF(Table13[[#This Row],[Date]]&lt;$AT$3,"","Current Algo")</f>
        <v/>
      </c>
    </row>
    <row r="80" spans="1:46" ht="14.25" customHeight="1" x14ac:dyDescent="0.25">
      <c r="A80" s="82">
        <v>44254</v>
      </c>
      <c r="B80" s="2" t="s">
        <v>148</v>
      </c>
      <c r="C80" s="83">
        <v>0.76041666666666663</v>
      </c>
      <c r="D80" s="87">
        <v>6</v>
      </c>
      <c r="E80" s="7">
        <v>0</v>
      </c>
      <c r="F80" s="60">
        <v>9</v>
      </c>
      <c r="G80" s="2">
        <v>1200</v>
      </c>
      <c r="H80" s="2" t="s">
        <v>151</v>
      </c>
      <c r="I80" s="2">
        <v>88</v>
      </c>
      <c r="J80" s="2">
        <v>125</v>
      </c>
      <c r="K80" s="6">
        <v>5</v>
      </c>
      <c r="L80" s="6" t="s">
        <v>1538</v>
      </c>
      <c r="M80" s="2" t="s">
        <v>55</v>
      </c>
      <c r="N80" s="84">
        <v>2.35</v>
      </c>
      <c r="O80" s="2" t="s">
        <v>56</v>
      </c>
      <c r="P80" s="2" t="s">
        <v>86</v>
      </c>
      <c r="Q80" s="85"/>
      <c r="R80" s="86">
        <v>2</v>
      </c>
      <c r="S80" s="85">
        <v>55.5</v>
      </c>
      <c r="T80" s="85">
        <v>55.5</v>
      </c>
      <c r="U80" s="85"/>
      <c r="V80" s="2">
        <v>2</v>
      </c>
      <c r="W80" s="2">
        <v>2</v>
      </c>
      <c r="X80" s="10">
        <v>1</v>
      </c>
      <c r="Y80" s="84">
        <v>3</v>
      </c>
      <c r="Z80" s="2">
        <v>30</v>
      </c>
      <c r="AA80" s="6"/>
      <c r="AB80" s="2"/>
      <c r="AC80" s="2"/>
      <c r="AD80" s="84">
        <v>2.25</v>
      </c>
      <c r="AE80" s="84"/>
      <c r="AF80" s="2">
        <v>100</v>
      </c>
      <c r="AG80" s="2" t="str">
        <f t="shared" si="4"/>
        <v/>
      </c>
      <c r="AH80" s="2">
        <f t="shared" si="5"/>
        <v>-100</v>
      </c>
      <c r="AI80" s="44" t="str">
        <f>VLOOKUP(Table13[[#This Row],[Track]],$B$1885:$D$1929,2,FALSE)</f>
        <v>NSW</v>
      </c>
      <c r="AJ8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80" s="16" t="str">
        <f>IF(Table13[[#This Row],[Going-Dist]]="G&lt;6-Dist&gt;=1700","B",IF(Table13[[#This Row],[Going-Dist]]="G&lt;6-Dist&lt;1700","A",IF(AJ80="G&gt;=6-Dist&lt;1700","C",IF(AJ80="G&gt;=6-Dist&gt;=1700","D","xx"))))</f>
        <v>C</v>
      </c>
      <c r="AL80" s="69">
        <f>MONTH(Table13[[#This Row],[Date]])</f>
        <v>2</v>
      </c>
      <c r="AM80" s="69" t="str">
        <f t="shared" si="7"/>
        <v>2020-2021</v>
      </c>
      <c r="AN80" s="60">
        <v>150</v>
      </c>
      <c r="AO80" s="128" t="str">
        <f>IF(Table13[[#This Row],[Combo 27 Bet]]="","",IF(Table13[[#This Row],[Lev Ret]]="","",AN80*Table13[[#This Row],[Odds]]))</f>
        <v/>
      </c>
      <c r="AP80" s="129">
        <f t="shared" si="6"/>
        <v>-150</v>
      </c>
      <c r="AQ80" s="135"/>
      <c r="AR80" s="151">
        <v>7</v>
      </c>
      <c r="AS80" s="2" t="str">
        <f>IF(Table13[[#This Row],[Date]]&lt;$AS$3,"","Live")</f>
        <v/>
      </c>
      <c r="AT80" s="2" t="str">
        <f>IF(Table13[[#This Row],[Date]]&lt;$AT$3,"","Current Algo")</f>
        <v/>
      </c>
    </row>
    <row r="81" spans="1:46" ht="14.25" customHeight="1" x14ac:dyDescent="0.25">
      <c r="A81" s="82">
        <v>44261</v>
      </c>
      <c r="B81" s="2" t="s">
        <v>3</v>
      </c>
      <c r="C81" s="83">
        <v>0.53819444444444442</v>
      </c>
      <c r="D81" s="2">
        <v>3</v>
      </c>
      <c r="E81" s="2">
        <v>5</v>
      </c>
      <c r="F81" s="60">
        <v>2</v>
      </c>
      <c r="G81" s="2">
        <v>1400</v>
      </c>
      <c r="H81" s="2" t="s">
        <v>136</v>
      </c>
      <c r="I81" s="2" t="s">
        <v>62</v>
      </c>
      <c r="J81" s="2">
        <v>135</v>
      </c>
      <c r="K81" s="6">
        <v>5</v>
      </c>
      <c r="L81" s="6" t="s">
        <v>1219</v>
      </c>
      <c r="M81" s="2" t="s">
        <v>55</v>
      </c>
      <c r="N81" s="84">
        <v>4.5999999999999996</v>
      </c>
      <c r="O81" s="2" t="s">
        <v>101</v>
      </c>
      <c r="P81" s="2" t="s">
        <v>73</v>
      </c>
      <c r="Q81" s="85"/>
      <c r="R81" s="86">
        <v>3</v>
      </c>
      <c r="S81" s="85">
        <v>55.5</v>
      </c>
      <c r="T81" s="85">
        <v>55.5</v>
      </c>
      <c r="U81" s="85"/>
      <c r="V81" s="2"/>
      <c r="W81" s="2"/>
      <c r="X81" s="10">
        <v>3</v>
      </c>
      <c r="Y81" s="84"/>
      <c r="Z81" s="2"/>
      <c r="AA81" s="6">
        <v>8</v>
      </c>
      <c r="AB81" s="2"/>
      <c r="AC81" s="2" t="s">
        <v>12</v>
      </c>
      <c r="AD81" s="84">
        <v>5.9</v>
      </c>
      <c r="AE81" s="84">
        <v>1.6</v>
      </c>
      <c r="AF81" s="2">
        <v>100</v>
      </c>
      <c r="AG81" s="2">
        <f t="shared" si="4"/>
        <v>590</v>
      </c>
      <c r="AH81" s="2">
        <f t="shared" si="5"/>
        <v>490</v>
      </c>
      <c r="AI81" s="44" t="str">
        <f>VLOOKUP(Table13[[#This Row],[Track]],$B$1885:$D$1929,2,FALSE)</f>
        <v>Vic</v>
      </c>
      <c r="AJ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" s="16" t="str">
        <f>IF(Table13[[#This Row],[Going-Dist]]="G&lt;6-Dist&gt;=1700","B",IF(Table13[[#This Row],[Going-Dist]]="G&lt;6-Dist&lt;1700","A",IF(AJ81="G&gt;=6-Dist&lt;1700","C",IF(AJ81="G&gt;=6-Dist&gt;=1700","D","xx"))))</f>
        <v>A</v>
      </c>
      <c r="AL81" s="69">
        <f>MONTH(Table13[[#This Row],[Date]])</f>
        <v>3</v>
      </c>
      <c r="AM81" s="69" t="str">
        <f t="shared" si="7"/>
        <v>2020-2021</v>
      </c>
      <c r="AN81" s="60">
        <v>100</v>
      </c>
      <c r="AO81" s="128">
        <f>IF(Table13[[#This Row],[Combo 27 Bet]]="","",IF(Table13[[#This Row],[Lev Ret]]="","",AN81*Table13[[#This Row],[Odds]]))</f>
        <v>590</v>
      </c>
      <c r="AP81" s="129">
        <f t="shared" si="6"/>
        <v>490</v>
      </c>
      <c r="AQ81" s="135"/>
      <c r="AR81" s="151">
        <v>7</v>
      </c>
      <c r="AS81" s="2" t="str">
        <f>IF(Table13[[#This Row],[Date]]&lt;$AS$3,"","Live")</f>
        <v/>
      </c>
      <c r="AT81" s="2" t="str">
        <f>IF(Table13[[#This Row],[Date]]&lt;$AT$3,"","Current Algo")</f>
        <v/>
      </c>
    </row>
    <row r="82" spans="1:46" ht="14.25" customHeight="1" x14ac:dyDescent="0.25">
      <c r="A82" s="82">
        <v>44261</v>
      </c>
      <c r="B82" s="2" t="s">
        <v>3</v>
      </c>
      <c r="C82" s="83">
        <v>0.5625</v>
      </c>
      <c r="D82" s="2">
        <v>3</v>
      </c>
      <c r="E82" s="2">
        <v>5</v>
      </c>
      <c r="F82" s="60">
        <v>3</v>
      </c>
      <c r="G82" s="2">
        <v>1400</v>
      </c>
      <c r="H82" s="2" t="s">
        <v>42</v>
      </c>
      <c r="I82" s="2" t="s">
        <v>46</v>
      </c>
      <c r="J82" s="2">
        <v>140</v>
      </c>
      <c r="K82" s="6">
        <v>5</v>
      </c>
      <c r="L82" s="6" t="s">
        <v>613</v>
      </c>
      <c r="M82" s="2" t="s">
        <v>80</v>
      </c>
      <c r="N82" s="84">
        <v>2.0499999999999998</v>
      </c>
      <c r="O82" s="2" t="s">
        <v>101</v>
      </c>
      <c r="P82" s="2" t="s">
        <v>122</v>
      </c>
      <c r="Q82" s="85"/>
      <c r="R82" s="86">
        <v>1</v>
      </c>
      <c r="S82" s="85">
        <v>54.5</v>
      </c>
      <c r="T82" s="85">
        <v>54.5</v>
      </c>
      <c r="U82" s="85"/>
      <c r="V82" s="2">
        <v>1</v>
      </c>
      <c r="W82" s="2">
        <v>1</v>
      </c>
      <c r="X82" s="10">
        <v>1</v>
      </c>
      <c r="Y82" s="84">
        <v>3.8</v>
      </c>
      <c r="Z82" s="2">
        <v>45</v>
      </c>
      <c r="AA82" s="6">
        <v>7</v>
      </c>
      <c r="AB82" s="2"/>
      <c r="AC82" s="2"/>
      <c r="AD82" s="84">
        <v>3.9</v>
      </c>
      <c r="AE82" s="84"/>
      <c r="AF82" s="2">
        <v>100</v>
      </c>
      <c r="AG82" s="2" t="str">
        <f t="shared" si="4"/>
        <v/>
      </c>
      <c r="AH82" s="2">
        <f t="shared" si="5"/>
        <v>-100</v>
      </c>
      <c r="AI82" s="44" t="str">
        <f>VLOOKUP(Table13[[#This Row],[Track]],$B$1885:$D$1929,2,FALSE)</f>
        <v>Vic</v>
      </c>
      <c r="AJ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" s="16" t="str">
        <f>IF(Table13[[#This Row],[Going-Dist]]="G&lt;6-Dist&gt;=1700","B",IF(Table13[[#This Row],[Going-Dist]]="G&lt;6-Dist&lt;1700","A",IF(AJ82="G&gt;=6-Dist&lt;1700","C",IF(AJ82="G&gt;=6-Dist&gt;=1700","D","xx"))))</f>
        <v>A</v>
      </c>
      <c r="AL82" s="69">
        <f>MONTH(Table13[[#This Row],[Date]])</f>
        <v>3</v>
      </c>
      <c r="AM82" s="69" t="str">
        <f t="shared" si="7"/>
        <v>2020-2021</v>
      </c>
      <c r="AN82" s="60">
        <v>150</v>
      </c>
      <c r="AO82" s="128" t="str">
        <f>IF(Table13[[#This Row],[Combo 27 Bet]]="","",IF(Table13[[#This Row],[Lev Ret]]="","",AN82*Table13[[#This Row],[Odds]]))</f>
        <v/>
      </c>
      <c r="AP82" s="129">
        <f t="shared" si="6"/>
        <v>-150</v>
      </c>
      <c r="AQ82" s="135">
        <v>2</v>
      </c>
      <c r="AR82" s="151">
        <v>4</v>
      </c>
      <c r="AS82" s="2" t="str">
        <f>IF(Table13[[#This Row],[Date]]&lt;$AS$3,"","Live")</f>
        <v/>
      </c>
      <c r="AT82" s="2" t="str">
        <f>IF(Table13[[#This Row],[Date]]&lt;$AT$3,"","Current Algo")</f>
        <v/>
      </c>
    </row>
    <row r="83" spans="1:46" ht="14.25" customHeight="1" x14ac:dyDescent="0.25">
      <c r="A83" s="82">
        <v>44261</v>
      </c>
      <c r="B83" s="2" t="s">
        <v>3</v>
      </c>
      <c r="C83" s="83">
        <v>0.5625</v>
      </c>
      <c r="D83" s="87">
        <v>3</v>
      </c>
      <c r="E83" s="7">
        <v>5</v>
      </c>
      <c r="F83" s="60">
        <v>3</v>
      </c>
      <c r="G83" s="2">
        <v>1400</v>
      </c>
      <c r="H83" s="2" t="s">
        <v>42</v>
      </c>
      <c r="I83" s="2" t="s">
        <v>46</v>
      </c>
      <c r="J83" s="2">
        <v>140</v>
      </c>
      <c r="K83" s="6">
        <v>1</v>
      </c>
      <c r="L83" s="6" t="s">
        <v>246</v>
      </c>
      <c r="M83" s="2" t="s">
        <v>58</v>
      </c>
      <c r="N83" s="84">
        <v>9.5</v>
      </c>
      <c r="O83" s="2" t="s">
        <v>59</v>
      </c>
      <c r="P83" s="2" t="s">
        <v>60</v>
      </c>
      <c r="Q83" s="85"/>
      <c r="R83" s="86">
        <v>4</v>
      </c>
      <c r="S83" s="85">
        <v>60</v>
      </c>
      <c r="T83" s="85">
        <v>60</v>
      </c>
      <c r="U83" s="85"/>
      <c r="V83" s="2">
        <v>2</v>
      </c>
      <c r="W83" s="2">
        <v>3</v>
      </c>
      <c r="X83" s="10">
        <v>2</v>
      </c>
      <c r="Y83" s="84">
        <v>4.2</v>
      </c>
      <c r="Z83" s="2">
        <v>40</v>
      </c>
      <c r="AA83" s="6">
        <v>7</v>
      </c>
      <c r="AB83" s="2"/>
      <c r="AC83" s="2" t="s">
        <v>12</v>
      </c>
      <c r="AD83" s="84">
        <v>8.1999999999999993</v>
      </c>
      <c r="AE83" s="84">
        <v>3.1</v>
      </c>
      <c r="AF83" s="2">
        <v>100</v>
      </c>
      <c r="AG83" s="2">
        <f t="shared" si="4"/>
        <v>819.99999999999989</v>
      </c>
      <c r="AH83" s="2">
        <f t="shared" si="5"/>
        <v>719.99999999999989</v>
      </c>
      <c r="AI83" s="44" t="str">
        <f>VLOOKUP(Table13[[#This Row],[Track]],$B$1885:$D$1929,2,FALSE)</f>
        <v>Vic</v>
      </c>
      <c r="AJ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" s="16" t="str">
        <f>IF(Table13[[#This Row],[Going-Dist]]="G&lt;6-Dist&gt;=1700","B",IF(Table13[[#This Row],[Going-Dist]]="G&lt;6-Dist&lt;1700","A",IF(AJ83="G&gt;=6-Dist&lt;1700","C",IF(AJ83="G&gt;=6-Dist&gt;=1700","D","xx"))))</f>
        <v>A</v>
      </c>
      <c r="AL83" s="69">
        <f>MONTH(Table13[[#This Row],[Date]])</f>
        <v>3</v>
      </c>
      <c r="AM83" s="69" t="str">
        <f t="shared" si="7"/>
        <v>2020-2021</v>
      </c>
      <c r="AN83" s="60">
        <v>100</v>
      </c>
      <c r="AO83" s="128">
        <f>IF(Table13[[#This Row],[Combo 27 Bet]]="","",IF(Table13[[#This Row],[Lev Ret]]="","",AN83*Table13[[#This Row],[Odds]]))</f>
        <v>819.99999999999989</v>
      </c>
      <c r="AP83" s="129">
        <f t="shared" si="6"/>
        <v>719.99999999999989</v>
      </c>
      <c r="AQ83" s="135">
        <v>2</v>
      </c>
      <c r="AR83" s="151">
        <v>6</v>
      </c>
      <c r="AS83" s="2" t="str">
        <f>IF(Table13[[#This Row],[Date]]&lt;$AS$3,"","Live")</f>
        <v/>
      </c>
      <c r="AT83" s="2" t="str">
        <f>IF(Table13[[#This Row],[Date]]&lt;$AT$3,"","Current Algo")</f>
        <v/>
      </c>
    </row>
    <row r="84" spans="1:46" ht="14.25" customHeight="1" x14ac:dyDescent="0.25">
      <c r="A84" s="82">
        <v>44261</v>
      </c>
      <c r="B84" s="2" t="s">
        <v>3</v>
      </c>
      <c r="C84" s="83">
        <v>0.61458333333333337</v>
      </c>
      <c r="D84" s="2">
        <v>3</v>
      </c>
      <c r="E84" s="2">
        <v>5</v>
      </c>
      <c r="F84" s="60">
        <v>5</v>
      </c>
      <c r="G84" s="2">
        <v>1100</v>
      </c>
      <c r="H84" s="2" t="s">
        <v>136</v>
      </c>
      <c r="I84" s="2" t="s">
        <v>62</v>
      </c>
      <c r="J84" s="2">
        <v>140</v>
      </c>
      <c r="K84" s="6">
        <v>5</v>
      </c>
      <c r="L84" s="6" t="s">
        <v>264</v>
      </c>
      <c r="M84" s="2" t="s">
        <v>58</v>
      </c>
      <c r="N84" s="84">
        <v>4</v>
      </c>
      <c r="O84" s="2" t="s">
        <v>107</v>
      </c>
      <c r="P84" s="2" t="s">
        <v>137</v>
      </c>
      <c r="Q84" s="85"/>
      <c r="R84" s="86">
        <v>2</v>
      </c>
      <c r="S84" s="85">
        <v>54.5</v>
      </c>
      <c r="T84" s="85">
        <v>54.5</v>
      </c>
      <c r="U84" s="85"/>
      <c r="V84" s="2"/>
      <c r="W84" s="2"/>
      <c r="X84" s="10">
        <v>1</v>
      </c>
      <c r="Y84" s="84"/>
      <c r="Z84" s="2"/>
      <c r="AA84" s="6">
        <v>9</v>
      </c>
      <c r="AB84" s="2"/>
      <c r="AC84" s="2" t="s">
        <v>12</v>
      </c>
      <c r="AD84" s="84">
        <v>4.5999999999999996</v>
      </c>
      <c r="AE84" s="84">
        <v>1.7</v>
      </c>
      <c r="AF84" s="2">
        <v>100</v>
      </c>
      <c r="AG84" s="2">
        <f t="shared" si="4"/>
        <v>459.99999999999994</v>
      </c>
      <c r="AH84" s="2">
        <f t="shared" si="5"/>
        <v>359.99999999999994</v>
      </c>
      <c r="AI84" s="44" t="str">
        <f>VLOOKUP(Table13[[#This Row],[Track]],$B$1885:$D$1929,2,FALSE)</f>
        <v>Vic</v>
      </c>
      <c r="AJ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" s="16" t="str">
        <f>IF(Table13[[#This Row],[Going-Dist]]="G&lt;6-Dist&gt;=1700","B",IF(Table13[[#This Row],[Going-Dist]]="G&lt;6-Dist&lt;1700","A",IF(AJ84="G&gt;=6-Dist&lt;1700","C",IF(AJ84="G&gt;=6-Dist&gt;=1700","D","xx"))))</f>
        <v>A</v>
      </c>
      <c r="AL84" s="69">
        <f>MONTH(Table13[[#This Row],[Date]])</f>
        <v>3</v>
      </c>
      <c r="AM84" s="69" t="str">
        <f t="shared" si="7"/>
        <v>2020-2021</v>
      </c>
      <c r="AN84" s="60">
        <v>100</v>
      </c>
      <c r="AO84" s="128">
        <f>IF(Table13[[#This Row],[Combo 27 Bet]]="","",IF(Table13[[#This Row],[Lev Ret]]="","",AN84*Table13[[#This Row],[Odds]]))</f>
        <v>459.99999999999994</v>
      </c>
      <c r="AP84" s="129">
        <f t="shared" si="6"/>
        <v>359.99999999999994</v>
      </c>
      <c r="AQ84" s="135"/>
      <c r="AR84" s="151">
        <v>7</v>
      </c>
      <c r="AS84" s="2" t="str">
        <f>IF(Table13[[#This Row],[Date]]&lt;$AS$3,"","Live")</f>
        <v/>
      </c>
      <c r="AT84" s="2" t="str">
        <f>IF(Table13[[#This Row],[Date]]&lt;$AT$3,"","Current Algo")</f>
        <v/>
      </c>
    </row>
    <row r="85" spans="1:46" ht="14.25" customHeight="1" x14ac:dyDescent="0.25">
      <c r="A85" s="82">
        <v>44268</v>
      </c>
      <c r="B85" s="2" t="s">
        <v>6</v>
      </c>
      <c r="C85" s="83">
        <v>0.51041666666666663</v>
      </c>
      <c r="D85" s="87">
        <v>5</v>
      </c>
      <c r="E85" s="7">
        <v>0</v>
      </c>
      <c r="F85" s="60">
        <v>1</v>
      </c>
      <c r="G85" s="2">
        <v>2500</v>
      </c>
      <c r="H85" s="2" t="s">
        <v>42</v>
      </c>
      <c r="I85" s="2">
        <v>80</v>
      </c>
      <c r="J85" s="2">
        <v>150</v>
      </c>
      <c r="K85" s="6">
        <v>1</v>
      </c>
      <c r="L85" s="6" t="s">
        <v>272</v>
      </c>
      <c r="M85" s="2" t="s">
        <v>80</v>
      </c>
      <c r="N85" s="84">
        <v>3.3</v>
      </c>
      <c r="O85" s="2" t="s">
        <v>51</v>
      </c>
      <c r="P85" s="2" t="s">
        <v>109</v>
      </c>
      <c r="Q85" s="85">
        <v>1.5</v>
      </c>
      <c r="R85" s="86">
        <v>2</v>
      </c>
      <c r="S85" s="85">
        <v>61.5</v>
      </c>
      <c r="T85" s="85">
        <v>60</v>
      </c>
      <c r="U85" s="85"/>
      <c r="V85" s="2">
        <v>2</v>
      </c>
      <c r="W85" s="2">
        <v>4</v>
      </c>
      <c r="X85" s="10">
        <v>2</v>
      </c>
      <c r="Y85" s="84">
        <v>5.5</v>
      </c>
      <c r="Z85" s="2">
        <v>30</v>
      </c>
      <c r="AA85" s="6">
        <v>8</v>
      </c>
      <c r="AB85" s="2"/>
      <c r="AC85" s="2" t="s">
        <v>15</v>
      </c>
      <c r="AD85" s="84">
        <v>3.2</v>
      </c>
      <c r="AE85" s="84">
        <v>1.2</v>
      </c>
      <c r="AF85" s="2">
        <v>100</v>
      </c>
      <c r="AG85" s="2" t="str">
        <f t="shared" si="4"/>
        <v/>
      </c>
      <c r="AH85" s="2">
        <f t="shared" si="5"/>
        <v>-100</v>
      </c>
      <c r="AI85" s="44" t="str">
        <f>VLOOKUP(Table13[[#This Row],[Track]],$B$1885:$D$1929,2,FALSE)</f>
        <v>Vic</v>
      </c>
      <c r="AJ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5" s="16" t="str">
        <f>IF(Table13[[#This Row],[Going-Dist]]="G&lt;6-Dist&gt;=1700","B",IF(Table13[[#This Row],[Going-Dist]]="G&lt;6-Dist&lt;1700","A",IF(AJ85="G&gt;=6-Dist&lt;1700","C",IF(AJ85="G&gt;=6-Dist&gt;=1700","D","xx"))))</f>
        <v>B</v>
      </c>
      <c r="AL85" s="2">
        <f>MONTH(Table13[[#This Row],[Date]])</f>
        <v>3</v>
      </c>
      <c r="AM85" s="2" t="str">
        <f t="shared" si="7"/>
        <v>2020-2021</v>
      </c>
      <c r="AN85" s="60">
        <v>100</v>
      </c>
      <c r="AO85" s="128" t="str">
        <f>IF(Table13[[#This Row],[Combo 27 Bet]]="","",IF(Table13[[#This Row],[Lev Ret]]="","",AN85*Table13[[#This Row],[Odds]]))</f>
        <v/>
      </c>
      <c r="AP85" s="129">
        <f t="shared" si="6"/>
        <v>-100</v>
      </c>
      <c r="AQ85" s="135"/>
      <c r="AR85" s="151">
        <v>5</v>
      </c>
      <c r="AS85" s="2" t="str">
        <f>IF(Table13[[#This Row],[Date]]&lt;$AS$3,"","Live")</f>
        <v/>
      </c>
      <c r="AT85" s="2" t="str">
        <f>IF(Table13[[#This Row],[Date]]&lt;$AT$3,"","Current Algo")</f>
        <v/>
      </c>
    </row>
    <row r="86" spans="1:46" ht="14.25" customHeight="1" x14ac:dyDescent="0.25">
      <c r="A86" s="82">
        <v>44268</v>
      </c>
      <c r="B86" s="2" t="s">
        <v>6</v>
      </c>
      <c r="C86" s="83">
        <v>0.55902777777777779</v>
      </c>
      <c r="D86" s="87">
        <v>5</v>
      </c>
      <c r="E86" s="7">
        <v>0</v>
      </c>
      <c r="F86" s="60">
        <v>3</v>
      </c>
      <c r="G86" s="2">
        <v>2040</v>
      </c>
      <c r="H86" s="2" t="s">
        <v>42</v>
      </c>
      <c r="I86" s="2" t="s">
        <v>46</v>
      </c>
      <c r="J86" s="2">
        <v>150</v>
      </c>
      <c r="K86" s="6">
        <v>2</v>
      </c>
      <c r="L86" s="6" t="s">
        <v>614</v>
      </c>
      <c r="M86" s="2" t="s">
        <v>50</v>
      </c>
      <c r="N86" s="84">
        <v>2.7</v>
      </c>
      <c r="O86" s="2" t="s">
        <v>123</v>
      </c>
      <c r="P86" s="2" t="s">
        <v>615</v>
      </c>
      <c r="Q86" s="85">
        <v>2</v>
      </c>
      <c r="R86" s="86">
        <v>5</v>
      </c>
      <c r="S86" s="85">
        <v>59.5</v>
      </c>
      <c r="T86" s="85">
        <v>57.5</v>
      </c>
      <c r="U86" s="85"/>
      <c r="V86" s="2">
        <v>1</v>
      </c>
      <c r="W86" s="2">
        <v>3</v>
      </c>
      <c r="X86" s="10">
        <v>1</v>
      </c>
      <c r="Y86" s="84">
        <v>3.8</v>
      </c>
      <c r="Z86" s="2">
        <v>45</v>
      </c>
      <c r="AA86" s="6">
        <v>8</v>
      </c>
      <c r="AB86" s="2"/>
      <c r="AC86" s="2"/>
      <c r="AD86" s="84">
        <v>3.4</v>
      </c>
      <c r="AE86" s="84"/>
      <c r="AF86" s="2">
        <v>100</v>
      </c>
      <c r="AG86" s="2" t="str">
        <f t="shared" si="4"/>
        <v/>
      </c>
      <c r="AH86" s="2">
        <f t="shared" si="5"/>
        <v>-100</v>
      </c>
      <c r="AI86" s="44" t="str">
        <f>VLOOKUP(Table13[[#This Row],[Track]],$B$1885:$D$1929,2,FALSE)</f>
        <v>Vic</v>
      </c>
      <c r="AJ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6" s="16" t="str">
        <f>IF(Table13[[#This Row],[Going-Dist]]="G&lt;6-Dist&gt;=1700","B",IF(Table13[[#This Row],[Going-Dist]]="G&lt;6-Dist&lt;1700","A",IF(AJ86="G&gt;=6-Dist&lt;1700","C",IF(AJ86="G&gt;=6-Dist&gt;=1700","D","xx"))))</f>
        <v>B</v>
      </c>
      <c r="AL86" s="69">
        <f>MONTH(Table13[[#This Row],[Date]])</f>
        <v>3</v>
      </c>
      <c r="AM86" s="69" t="str">
        <f t="shared" si="7"/>
        <v>2020-2021</v>
      </c>
      <c r="AN86" s="60">
        <v>200</v>
      </c>
      <c r="AO86" s="128" t="str">
        <f>IF(Table13[[#This Row],[Combo 27 Bet]]="","",IF(Table13[[#This Row],[Lev Ret]]="","",AN86*Table13[[#This Row],[Odds]]))</f>
        <v/>
      </c>
      <c r="AP86" s="129">
        <f t="shared" si="6"/>
        <v>-200</v>
      </c>
      <c r="AQ86" s="135"/>
      <c r="AR86" s="151">
        <v>10</v>
      </c>
      <c r="AS86" s="2" t="str">
        <f>IF(Table13[[#This Row],[Date]]&lt;$AS$3,"","Live")</f>
        <v/>
      </c>
      <c r="AT86" s="2" t="str">
        <f>IF(Table13[[#This Row],[Date]]&lt;$AT$3,"","Current Algo")</f>
        <v/>
      </c>
    </row>
    <row r="87" spans="1:46" ht="14.25" customHeight="1" x14ac:dyDescent="0.25">
      <c r="A87" s="82">
        <v>44268</v>
      </c>
      <c r="B87" s="2" t="s">
        <v>6</v>
      </c>
      <c r="C87" s="83">
        <v>0.58333333333333337</v>
      </c>
      <c r="D87" s="2">
        <v>5</v>
      </c>
      <c r="E87" s="2">
        <v>0</v>
      </c>
      <c r="F87" s="60">
        <v>4</v>
      </c>
      <c r="G87" s="2">
        <v>1200</v>
      </c>
      <c r="H87" s="2" t="s">
        <v>42</v>
      </c>
      <c r="I87" s="2" t="s">
        <v>46</v>
      </c>
      <c r="J87" s="2">
        <v>150</v>
      </c>
      <c r="K87" s="6">
        <v>3</v>
      </c>
      <c r="L87" s="6" t="s">
        <v>304</v>
      </c>
      <c r="M87" s="2" t="s">
        <v>50</v>
      </c>
      <c r="N87" s="84">
        <v>2.6</v>
      </c>
      <c r="O87" s="2" t="s">
        <v>104</v>
      </c>
      <c r="P87" s="2" t="s">
        <v>111</v>
      </c>
      <c r="Q87" s="85"/>
      <c r="R87" s="86">
        <v>7</v>
      </c>
      <c r="S87" s="85">
        <v>57</v>
      </c>
      <c r="T87" s="85">
        <v>57</v>
      </c>
      <c r="U87" s="85"/>
      <c r="V87" s="2">
        <v>1</v>
      </c>
      <c r="W87" s="2">
        <v>4</v>
      </c>
      <c r="X87" s="10">
        <v>2</v>
      </c>
      <c r="Y87" s="84">
        <v>4.7</v>
      </c>
      <c r="Z87" s="2">
        <v>40</v>
      </c>
      <c r="AA87" s="6">
        <v>8</v>
      </c>
      <c r="AB87" s="2"/>
      <c r="AC87" s="2" t="s">
        <v>12</v>
      </c>
      <c r="AD87" s="84">
        <v>3.5</v>
      </c>
      <c r="AE87" s="84">
        <v>1.4</v>
      </c>
      <c r="AF87" s="2">
        <v>100</v>
      </c>
      <c r="AG87" s="2">
        <f t="shared" si="4"/>
        <v>350</v>
      </c>
      <c r="AH87" s="2">
        <f t="shared" si="5"/>
        <v>250</v>
      </c>
      <c r="AI87" s="44" t="str">
        <f>VLOOKUP(Table13[[#This Row],[Track]],$B$1885:$D$1929,2,FALSE)</f>
        <v>Vic</v>
      </c>
      <c r="AJ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" s="16" t="str">
        <f>IF(Table13[[#This Row],[Going-Dist]]="G&lt;6-Dist&gt;=1700","B",IF(Table13[[#This Row],[Going-Dist]]="G&lt;6-Dist&lt;1700","A",IF(AJ87="G&gt;=6-Dist&lt;1700","C",IF(AJ87="G&gt;=6-Dist&gt;=1700","D","xx"))))</f>
        <v>A</v>
      </c>
      <c r="AL87" s="69">
        <f>MONTH(Table13[[#This Row],[Date]])</f>
        <v>3</v>
      </c>
      <c r="AM87" s="69" t="str">
        <f t="shared" si="7"/>
        <v>2020-2021</v>
      </c>
      <c r="AN87" s="60">
        <v>200</v>
      </c>
      <c r="AO87" s="128">
        <f>IF(Table13[[#This Row],[Combo 27 Bet]]="","",IF(Table13[[#This Row],[Lev Ret]]="","",AN87*Table13[[#This Row],[Odds]]))</f>
        <v>700</v>
      </c>
      <c r="AP87" s="129">
        <f t="shared" si="6"/>
        <v>500</v>
      </c>
      <c r="AQ87" s="135"/>
      <c r="AR87" s="151">
        <v>10</v>
      </c>
      <c r="AS87" s="2" t="str">
        <f>IF(Table13[[#This Row],[Date]]&lt;$AS$3,"","Live")</f>
        <v/>
      </c>
      <c r="AT87" s="2" t="str">
        <f>IF(Table13[[#This Row],[Date]]&lt;$AT$3,"","Current Algo")</f>
        <v/>
      </c>
    </row>
    <row r="88" spans="1:46" ht="14.25" customHeight="1" x14ac:dyDescent="0.25">
      <c r="A88" s="82">
        <v>44268</v>
      </c>
      <c r="B88" s="2" t="s">
        <v>149</v>
      </c>
      <c r="C88" s="83">
        <v>0.62152777777777779</v>
      </c>
      <c r="D88" s="87">
        <v>4</v>
      </c>
      <c r="E88" s="7">
        <v>0</v>
      </c>
      <c r="F88" s="60">
        <v>5</v>
      </c>
      <c r="G88" s="2">
        <v>1100</v>
      </c>
      <c r="H88" s="2" t="s">
        <v>151</v>
      </c>
      <c r="I88" s="2"/>
      <c r="J88" s="2">
        <v>160</v>
      </c>
      <c r="K88" s="6">
        <v>5</v>
      </c>
      <c r="L88" s="6" t="s">
        <v>1540</v>
      </c>
      <c r="M88" s="2" t="s">
        <v>55</v>
      </c>
      <c r="N88" s="84">
        <v>2.9</v>
      </c>
      <c r="O88" s="2" t="s">
        <v>1045</v>
      </c>
      <c r="P88" s="2" t="s">
        <v>134</v>
      </c>
      <c r="Q88" s="85"/>
      <c r="R88" s="86">
        <v>5</v>
      </c>
      <c r="S88" s="85">
        <v>54</v>
      </c>
      <c r="T88" s="85">
        <v>54</v>
      </c>
      <c r="U88" s="85"/>
      <c r="V88" s="2">
        <v>1</v>
      </c>
      <c r="W88" s="2">
        <v>1</v>
      </c>
      <c r="X88" s="10">
        <v>1</v>
      </c>
      <c r="Y88" s="84">
        <v>3.5</v>
      </c>
      <c r="Z88" s="2">
        <v>30</v>
      </c>
      <c r="AA88" s="6">
        <v>160</v>
      </c>
      <c r="AB88" s="2"/>
      <c r="AC88" s="2" t="s">
        <v>150</v>
      </c>
      <c r="AD88" s="84">
        <v>3.2</v>
      </c>
      <c r="AE88" s="84">
        <v>1.5</v>
      </c>
      <c r="AF88" s="2">
        <v>100</v>
      </c>
      <c r="AG88" s="2">
        <f t="shared" si="4"/>
        <v>320</v>
      </c>
      <c r="AH88" s="2">
        <f t="shared" si="5"/>
        <v>220</v>
      </c>
      <c r="AI88" s="44" t="str">
        <f>VLOOKUP(Table13[[#This Row],[Track]],$B$1885:$D$1929,2,FALSE)</f>
        <v>NSW</v>
      </c>
      <c r="AJ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" s="16" t="str">
        <f>IF(Table13[[#This Row],[Going-Dist]]="G&lt;6-Dist&gt;=1700","B",IF(Table13[[#This Row],[Going-Dist]]="G&lt;6-Dist&lt;1700","A",IF(AJ88="G&gt;=6-Dist&lt;1700","C",IF(AJ88="G&gt;=6-Dist&gt;=1700","D","xx"))))</f>
        <v>A</v>
      </c>
      <c r="AL88" s="69">
        <f>MONTH(Table13[[#This Row],[Date]])</f>
        <v>3</v>
      </c>
      <c r="AM88" s="69" t="str">
        <f t="shared" si="7"/>
        <v>2020-2021</v>
      </c>
      <c r="AN88" s="60">
        <v>150</v>
      </c>
      <c r="AO88" s="128">
        <f>IF(Table13[[#This Row],[Combo 27 Bet]]="","",IF(Table13[[#This Row],[Lev Ret]]="","",AN88*Table13[[#This Row],[Odds]]))</f>
        <v>480</v>
      </c>
      <c r="AP88" s="129">
        <f t="shared" si="6"/>
        <v>330</v>
      </c>
      <c r="AQ88" s="135"/>
      <c r="AR88" s="151">
        <v>9</v>
      </c>
      <c r="AS88" s="2" t="str">
        <f>IF(Table13[[#This Row],[Date]]&lt;$AS$3,"","Live")</f>
        <v/>
      </c>
      <c r="AT88" s="2" t="str">
        <f>IF(Table13[[#This Row],[Date]]&lt;$AT$3,"","Current Algo")</f>
        <v/>
      </c>
    </row>
    <row r="89" spans="1:46" ht="14.25" customHeight="1" x14ac:dyDescent="0.25">
      <c r="A89" s="82">
        <v>44268</v>
      </c>
      <c r="B89" s="2" t="s">
        <v>149</v>
      </c>
      <c r="C89" s="83">
        <v>0.67708333333333337</v>
      </c>
      <c r="D89" s="87">
        <v>4</v>
      </c>
      <c r="E89" s="7">
        <v>0</v>
      </c>
      <c r="F89" s="60">
        <v>7</v>
      </c>
      <c r="G89" s="2">
        <v>1500</v>
      </c>
      <c r="H89" s="2" t="s">
        <v>152</v>
      </c>
      <c r="I89" s="2"/>
      <c r="J89" s="2">
        <v>600</v>
      </c>
      <c r="K89" s="6">
        <v>9</v>
      </c>
      <c r="L89" s="6" t="s">
        <v>1541</v>
      </c>
      <c r="M89" s="2" t="s">
        <v>50</v>
      </c>
      <c r="N89" s="84">
        <v>4.8</v>
      </c>
      <c r="O89" s="2" t="s">
        <v>1062</v>
      </c>
      <c r="P89" s="2" t="s">
        <v>110</v>
      </c>
      <c r="Q89" s="85"/>
      <c r="R89" s="86">
        <v>3</v>
      </c>
      <c r="S89" s="85">
        <v>54.5</v>
      </c>
      <c r="T89" s="85">
        <v>54.5</v>
      </c>
      <c r="U89" s="85"/>
      <c r="V89" s="2"/>
      <c r="W89" s="2">
        <v>3</v>
      </c>
      <c r="X89" s="10">
        <v>1</v>
      </c>
      <c r="Y89" s="84">
        <v>4.5</v>
      </c>
      <c r="Z89" s="2">
        <v>30</v>
      </c>
      <c r="AA89" s="6"/>
      <c r="AB89" s="2"/>
      <c r="AC89" s="2"/>
      <c r="AD89" s="84">
        <v>5.5</v>
      </c>
      <c r="AE89" s="84"/>
      <c r="AF89" s="2">
        <v>100</v>
      </c>
      <c r="AG89" s="2" t="str">
        <f t="shared" si="4"/>
        <v/>
      </c>
      <c r="AH89" s="2">
        <f t="shared" si="5"/>
        <v>-100</v>
      </c>
      <c r="AI89" s="44" t="str">
        <f>VLOOKUP(Table13[[#This Row],[Track]],$B$1885:$D$1929,2,FALSE)</f>
        <v>NSW</v>
      </c>
      <c r="AJ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" s="16" t="str">
        <f>IF(Table13[[#This Row],[Going-Dist]]="G&lt;6-Dist&gt;=1700","B",IF(Table13[[#This Row],[Going-Dist]]="G&lt;6-Dist&lt;1700","A",IF(AJ89="G&gt;=6-Dist&lt;1700","C",IF(AJ89="G&gt;=6-Dist&gt;=1700","D","xx"))))</f>
        <v>A</v>
      </c>
      <c r="AL89" s="69">
        <f>MONTH(Table13[[#This Row],[Date]])</f>
        <v>3</v>
      </c>
      <c r="AM89" s="69" t="str">
        <f t="shared" si="7"/>
        <v>2020-2021</v>
      </c>
      <c r="AN89" s="60">
        <v>100</v>
      </c>
      <c r="AO89" s="128" t="str">
        <f>IF(Table13[[#This Row],[Combo 27 Bet]]="","",IF(Table13[[#This Row],[Lev Ret]]="","",AN89*Table13[[#This Row],[Odds]]))</f>
        <v/>
      </c>
      <c r="AP89" s="129">
        <f t="shared" si="6"/>
        <v>-100</v>
      </c>
      <c r="AQ89" s="135"/>
      <c r="AR89" s="151">
        <v>7</v>
      </c>
      <c r="AS89" s="2" t="str">
        <f>IF(Table13[[#This Row],[Date]]&lt;$AS$3,"","Live")</f>
        <v/>
      </c>
      <c r="AT89" s="2" t="str">
        <f>IF(Table13[[#This Row],[Date]]&lt;$AT$3,"","Current Algo")</f>
        <v/>
      </c>
    </row>
    <row r="90" spans="1:46" ht="14.25" customHeight="1" x14ac:dyDescent="0.25">
      <c r="A90" s="82">
        <v>44268</v>
      </c>
      <c r="B90" s="2" t="s">
        <v>149</v>
      </c>
      <c r="C90" s="83">
        <v>0.73611111111111116</v>
      </c>
      <c r="D90" s="87">
        <v>4</v>
      </c>
      <c r="E90" s="7">
        <v>0</v>
      </c>
      <c r="F90" s="60">
        <v>9</v>
      </c>
      <c r="G90" s="2">
        <v>1350</v>
      </c>
      <c r="H90" s="2" t="s">
        <v>151</v>
      </c>
      <c r="I90" s="2">
        <v>88</v>
      </c>
      <c r="J90" s="2">
        <v>125</v>
      </c>
      <c r="K90" s="6">
        <v>6</v>
      </c>
      <c r="L90" s="6" t="s">
        <v>1542</v>
      </c>
      <c r="M90" s="2" t="s">
        <v>55</v>
      </c>
      <c r="N90" s="84">
        <v>3.6</v>
      </c>
      <c r="O90" s="2" t="s">
        <v>156</v>
      </c>
      <c r="P90" s="2" t="s">
        <v>157</v>
      </c>
      <c r="Q90" s="85"/>
      <c r="R90" s="86">
        <v>7</v>
      </c>
      <c r="S90" s="85">
        <v>57.5</v>
      </c>
      <c r="T90" s="85">
        <v>57.5</v>
      </c>
      <c r="U90" s="85"/>
      <c r="V90" s="2">
        <v>2</v>
      </c>
      <c r="W90" s="2">
        <v>2</v>
      </c>
      <c r="X90" s="10">
        <v>2</v>
      </c>
      <c r="Y90" s="84">
        <v>4.8</v>
      </c>
      <c r="Z90" s="2">
        <v>20</v>
      </c>
      <c r="AA90" s="6"/>
      <c r="AB90" s="2"/>
      <c r="AC90" s="2" t="s">
        <v>15</v>
      </c>
      <c r="AD90" s="84">
        <v>3.7</v>
      </c>
      <c r="AE90" s="84">
        <v>1.8</v>
      </c>
      <c r="AF90" s="2">
        <v>100</v>
      </c>
      <c r="AG90" s="2" t="str">
        <f t="shared" si="4"/>
        <v/>
      </c>
      <c r="AH90" s="2">
        <f t="shared" si="5"/>
        <v>-100</v>
      </c>
      <c r="AI90" s="44" t="str">
        <f>VLOOKUP(Table13[[#This Row],[Track]],$B$1885:$D$1929,2,FALSE)</f>
        <v>NSW</v>
      </c>
      <c r="AJ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" s="16" t="str">
        <f>IF(Table13[[#This Row],[Going-Dist]]="G&lt;6-Dist&gt;=1700","B",IF(Table13[[#This Row],[Going-Dist]]="G&lt;6-Dist&lt;1700","A",IF(AJ90="G&gt;=6-Dist&lt;1700","C",IF(AJ90="G&gt;=6-Dist&gt;=1700","D","xx"))))</f>
        <v>A</v>
      </c>
      <c r="AL90" s="69">
        <f>MONTH(Table13[[#This Row],[Date]])</f>
        <v>3</v>
      </c>
      <c r="AM90" s="69" t="str">
        <f t="shared" si="7"/>
        <v>2020-2021</v>
      </c>
      <c r="AN90" s="60">
        <v>100</v>
      </c>
      <c r="AO90" s="128" t="str">
        <f>IF(Table13[[#This Row],[Combo 27 Bet]]="","",IF(Table13[[#This Row],[Lev Ret]]="","",AN90*Table13[[#This Row],[Odds]]))</f>
        <v/>
      </c>
      <c r="AP90" s="129">
        <f t="shared" si="6"/>
        <v>-100</v>
      </c>
      <c r="AQ90" s="135"/>
      <c r="AR90" s="151">
        <v>7</v>
      </c>
      <c r="AS90" s="2" t="str">
        <f>IF(Table13[[#This Row],[Date]]&lt;$AS$3,"","Live")</f>
        <v/>
      </c>
      <c r="AT90" s="2" t="str">
        <f>IF(Table13[[#This Row],[Date]]&lt;$AT$3,"","Current Algo")</f>
        <v/>
      </c>
    </row>
    <row r="91" spans="1:46" ht="14.25" customHeight="1" x14ac:dyDescent="0.25">
      <c r="A91" s="82">
        <v>44274</v>
      </c>
      <c r="B91" s="2" t="s">
        <v>7</v>
      </c>
      <c r="C91" s="83">
        <v>0.83333333333333337</v>
      </c>
      <c r="D91" s="2">
        <v>4</v>
      </c>
      <c r="E91" s="2">
        <v>0</v>
      </c>
      <c r="F91" s="60">
        <v>4</v>
      </c>
      <c r="G91" s="2">
        <v>1600</v>
      </c>
      <c r="H91" s="2" t="s">
        <v>77</v>
      </c>
      <c r="I91" s="2" t="s">
        <v>62</v>
      </c>
      <c r="J91" s="2">
        <v>160</v>
      </c>
      <c r="K91" s="6">
        <v>1</v>
      </c>
      <c r="L91" s="6" t="s">
        <v>1220</v>
      </c>
      <c r="M91" s="2" t="s">
        <v>55</v>
      </c>
      <c r="N91" s="84">
        <v>1.8</v>
      </c>
      <c r="O91" s="2" t="s">
        <v>63</v>
      </c>
      <c r="P91" s="2" t="s">
        <v>60</v>
      </c>
      <c r="Q91" s="85"/>
      <c r="R91" s="86">
        <v>8</v>
      </c>
      <c r="S91" s="85">
        <v>58</v>
      </c>
      <c r="T91" s="85">
        <v>58</v>
      </c>
      <c r="U91" s="85"/>
      <c r="V91" s="2"/>
      <c r="W91" s="2"/>
      <c r="X91" s="10">
        <v>1</v>
      </c>
      <c r="Y91" s="84"/>
      <c r="Z91" s="2"/>
      <c r="AA91" s="6">
        <v>8</v>
      </c>
      <c r="AB91" s="2"/>
      <c r="AC91" s="2" t="s">
        <v>12</v>
      </c>
      <c r="AD91" s="84">
        <v>2.2000000000000002</v>
      </c>
      <c r="AE91" s="84">
        <v>1.2</v>
      </c>
      <c r="AF91" s="2">
        <v>100</v>
      </c>
      <c r="AG91" s="2">
        <f t="shared" si="4"/>
        <v>220.00000000000003</v>
      </c>
      <c r="AH91" s="2">
        <f t="shared" si="5"/>
        <v>120.00000000000003</v>
      </c>
      <c r="AI91" s="44" t="str">
        <f>VLOOKUP(Table13[[#This Row],[Track]],$B$1885:$D$1929,2,FALSE)</f>
        <v>Vic</v>
      </c>
      <c r="AJ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" s="16" t="str">
        <f>IF(Table13[[#This Row],[Going-Dist]]="G&lt;6-Dist&gt;=1700","B",IF(Table13[[#This Row],[Going-Dist]]="G&lt;6-Dist&lt;1700","A",IF(AJ91="G&gt;=6-Dist&lt;1700","C",IF(AJ91="G&gt;=6-Dist&gt;=1700","D","xx"))))</f>
        <v>A</v>
      </c>
      <c r="AL91" s="69">
        <f>MONTH(Table13[[#This Row],[Date]])</f>
        <v>3</v>
      </c>
      <c r="AM91" s="69" t="str">
        <f t="shared" si="7"/>
        <v>2020-2021</v>
      </c>
      <c r="AN91" s="60">
        <v>100</v>
      </c>
      <c r="AO91" s="128">
        <f>IF(Table13[[#This Row],[Combo 27 Bet]]="","",IF(Table13[[#This Row],[Lev Ret]]="","",AN91*Table13[[#This Row],[Odds]]))</f>
        <v>220.00000000000003</v>
      </c>
      <c r="AP91" s="129">
        <f t="shared" si="6"/>
        <v>120.00000000000003</v>
      </c>
      <c r="AQ91" s="135"/>
      <c r="AR91" s="151">
        <v>5</v>
      </c>
      <c r="AS91" s="2" t="str">
        <f>IF(Table13[[#This Row],[Date]]&lt;$AS$3,"","Live")</f>
        <v/>
      </c>
      <c r="AT91" s="2" t="str">
        <f>IF(Table13[[#This Row],[Date]]&lt;$AT$3,"","Current Algo")</f>
        <v/>
      </c>
    </row>
    <row r="92" spans="1:46" ht="14.25" customHeight="1" x14ac:dyDescent="0.25">
      <c r="A92" s="82">
        <v>44274</v>
      </c>
      <c r="B92" s="2" t="s">
        <v>7</v>
      </c>
      <c r="C92" s="83">
        <v>0.875</v>
      </c>
      <c r="D92" s="87">
        <v>4</v>
      </c>
      <c r="E92" s="7">
        <v>0</v>
      </c>
      <c r="F92" s="60">
        <v>6</v>
      </c>
      <c r="G92" s="2">
        <v>1600</v>
      </c>
      <c r="H92" s="2" t="s">
        <v>70</v>
      </c>
      <c r="I92" s="2" t="s">
        <v>84</v>
      </c>
      <c r="J92" s="2">
        <v>200</v>
      </c>
      <c r="K92" s="6">
        <v>7</v>
      </c>
      <c r="L92" s="6" t="s">
        <v>265</v>
      </c>
      <c r="M92" s="2" t="s">
        <v>75</v>
      </c>
      <c r="N92" s="84">
        <v>5.5</v>
      </c>
      <c r="O92" s="2" t="s">
        <v>101</v>
      </c>
      <c r="P92" s="2" t="s">
        <v>122</v>
      </c>
      <c r="Q92" s="85"/>
      <c r="R92" s="86">
        <v>3</v>
      </c>
      <c r="S92" s="85">
        <v>57</v>
      </c>
      <c r="T92" s="85">
        <v>57</v>
      </c>
      <c r="U92" s="85"/>
      <c r="V92" s="2">
        <v>1</v>
      </c>
      <c r="W92" s="2">
        <v>4</v>
      </c>
      <c r="X92" s="10">
        <v>1</v>
      </c>
      <c r="Y92" s="84">
        <v>3.8</v>
      </c>
      <c r="Z92" s="2">
        <v>45</v>
      </c>
      <c r="AA92" s="6">
        <v>8</v>
      </c>
      <c r="AB92" s="2"/>
      <c r="AC92" s="2" t="s">
        <v>12</v>
      </c>
      <c r="AD92" s="84">
        <v>8.5</v>
      </c>
      <c r="AE92" s="84">
        <v>1.7</v>
      </c>
      <c r="AF92" s="2">
        <v>100</v>
      </c>
      <c r="AG92" s="2">
        <f t="shared" si="4"/>
        <v>850</v>
      </c>
      <c r="AH92" s="2">
        <f t="shared" si="5"/>
        <v>750</v>
      </c>
      <c r="AI92" s="44" t="str">
        <f>VLOOKUP(Table13[[#This Row],[Track]],$B$1885:$D$1929,2,FALSE)</f>
        <v>Vic</v>
      </c>
      <c r="AJ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" s="16" t="str">
        <f>IF(Table13[[#This Row],[Going-Dist]]="G&lt;6-Dist&gt;=1700","B",IF(Table13[[#This Row],[Going-Dist]]="G&lt;6-Dist&lt;1700","A",IF(AJ92="G&gt;=6-Dist&lt;1700","C",IF(AJ92="G&gt;=6-Dist&gt;=1700","D","xx"))))</f>
        <v>A</v>
      </c>
      <c r="AL92" s="69">
        <f>MONTH(Table13[[#This Row],[Date]])</f>
        <v>3</v>
      </c>
      <c r="AM92" s="69" t="str">
        <f t="shared" si="7"/>
        <v>2020-2021</v>
      </c>
      <c r="AN92" s="60">
        <v>100</v>
      </c>
      <c r="AO92" s="128">
        <f>IF(Table13[[#This Row],[Combo 27 Bet]]="","",IF(Table13[[#This Row],[Lev Ret]]="","",AN92*Table13[[#This Row],[Odds]]))</f>
        <v>850</v>
      </c>
      <c r="AP92" s="129">
        <f t="shared" si="6"/>
        <v>750</v>
      </c>
      <c r="AQ92" s="135">
        <v>2</v>
      </c>
      <c r="AR92" s="151">
        <v>8</v>
      </c>
      <c r="AS92" s="2" t="str">
        <f>IF(Table13[[#This Row],[Date]]&lt;$AS$3,"","Live")</f>
        <v/>
      </c>
      <c r="AT92" s="2" t="str">
        <f>IF(Table13[[#This Row],[Date]]&lt;$AT$3,"","Current Algo")</f>
        <v/>
      </c>
    </row>
    <row r="93" spans="1:46" ht="14.25" customHeight="1" x14ac:dyDescent="0.25">
      <c r="A93" s="82">
        <v>44274</v>
      </c>
      <c r="B93" s="2" t="s">
        <v>7</v>
      </c>
      <c r="C93" s="83">
        <v>0.875</v>
      </c>
      <c r="D93" s="2">
        <v>4</v>
      </c>
      <c r="E93" s="2">
        <v>0</v>
      </c>
      <c r="F93" s="60">
        <v>6</v>
      </c>
      <c r="G93" s="2">
        <v>1600</v>
      </c>
      <c r="H93" s="2" t="s">
        <v>70</v>
      </c>
      <c r="I93" s="2" t="s">
        <v>84</v>
      </c>
      <c r="J93" s="2">
        <v>200</v>
      </c>
      <c r="K93" s="6">
        <v>6</v>
      </c>
      <c r="L93" s="6" t="s">
        <v>266</v>
      </c>
      <c r="M93" s="2" t="s">
        <v>55</v>
      </c>
      <c r="N93" s="84">
        <v>4.5</v>
      </c>
      <c r="O93" s="2" t="s">
        <v>93</v>
      </c>
      <c r="P93" s="2" t="s">
        <v>94</v>
      </c>
      <c r="Q93" s="85"/>
      <c r="R93" s="86">
        <v>5</v>
      </c>
      <c r="S93" s="85">
        <v>57</v>
      </c>
      <c r="T93" s="85">
        <v>57</v>
      </c>
      <c r="U93" s="85"/>
      <c r="V93" s="2">
        <v>2</v>
      </c>
      <c r="W93" s="2">
        <v>3</v>
      </c>
      <c r="X93" s="10">
        <v>2</v>
      </c>
      <c r="Y93" s="84">
        <v>4.4000000000000004</v>
      </c>
      <c r="Z93" s="2">
        <v>40</v>
      </c>
      <c r="AA93" s="6">
        <v>8</v>
      </c>
      <c r="AB93" s="2"/>
      <c r="AC93" s="2"/>
      <c r="AD93" s="84">
        <v>3.6</v>
      </c>
      <c r="AE93" s="84"/>
      <c r="AF93" s="2">
        <v>100</v>
      </c>
      <c r="AG93" s="2" t="str">
        <f t="shared" si="4"/>
        <v/>
      </c>
      <c r="AH93" s="2">
        <f t="shared" si="5"/>
        <v>-100</v>
      </c>
      <c r="AI93" s="44" t="str">
        <f>VLOOKUP(Table13[[#This Row],[Track]],$B$1885:$D$1929,2,FALSE)</f>
        <v>Vic</v>
      </c>
      <c r="AJ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" s="16" t="str">
        <f>IF(Table13[[#This Row],[Going-Dist]]="G&lt;6-Dist&gt;=1700","B",IF(Table13[[#This Row],[Going-Dist]]="G&lt;6-Dist&lt;1700","A",IF(AJ93="G&gt;=6-Dist&lt;1700","C",IF(AJ93="G&gt;=6-Dist&gt;=1700","D","xx"))))</f>
        <v>A</v>
      </c>
      <c r="AL93" s="69">
        <f>MONTH(Table13[[#This Row],[Date]])</f>
        <v>3</v>
      </c>
      <c r="AM93" s="69" t="str">
        <f t="shared" si="7"/>
        <v>2020-2021</v>
      </c>
      <c r="AN93" s="60">
        <v>150</v>
      </c>
      <c r="AO93" s="128" t="str">
        <f>IF(Table13[[#This Row],[Combo 27 Bet]]="","",IF(Table13[[#This Row],[Lev Ret]]="","",AN93*Table13[[#This Row],[Odds]]))</f>
        <v/>
      </c>
      <c r="AP93" s="129">
        <f t="shared" si="6"/>
        <v>-150</v>
      </c>
      <c r="AQ93" s="135">
        <v>2</v>
      </c>
      <c r="AR93" s="151">
        <v>8</v>
      </c>
      <c r="AS93" s="2" t="str">
        <f>IF(Table13[[#This Row],[Date]]&lt;$AS$3,"","Live")</f>
        <v/>
      </c>
      <c r="AT93" s="2" t="str">
        <f>IF(Table13[[#This Row],[Date]]&lt;$AT$3,"","Current Algo")</f>
        <v/>
      </c>
    </row>
    <row r="94" spans="1:46" ht="14.25" customHeight="1" x14ac:dyDescent="0.25">
      <c r="A94" s="82">
        <v>44275</v>
      </c>
      <c r="B94" s="2" t="s">
        <v>8</v>
      </c>
      <c r="C94" s="83">
        <v>0.58680555555555558</v>
      </c>
      <c r="D94" s="2">
        <v>3</v>
      </c>
      <c r="E94" s="2">
        <v>0</v>
      </c>
      <c r="F94" s="60">
        <v>4</v>
      </c>
      <c r="G94" s="2">
        <v>1200</v>
      </c>
      <c r="H94" s="2" t="s">
        <v>42</v>
      </c>
      <c r="I94" s="2">
        <v>78</v>
      </c>
      <c r="J94" s="2">
        <v>125</v>
      </c>
      <c r="K94" s="6">
        <v>3</v>
      </c>
      <c r="L94" s="6" t="s">
        <v>616</v>
      </c>
      <c r="M94" s="2" t="s">
        <v>80</v>
      </c>
      <c r="N94" s="84">
        <v>5.3</v>
      </c>
      <c r="O94" s="2" t="s">
        <v>189</v>
      </c>
      <c r="P94" s="2" t="s">
        <v>190</v>
      </c>
      <c r="Q94" s="85">
        <v>3</v>
      </c>
      <c r="R94" s="86">
        <v>1</v>
      </c>
      <c r="S94" s="85">
        <v>60.5</v>
      </c>
      <c r="T94" s="85">
        <v>57.5</v>
      </c>
      <c r="U94" s="85"/>
      <c r="V94" s="2">
        <v>3</v>
      </c>
      <c r="W94" s="2">
        <v>1</v>
      </c>
      <c r="X94" s="10">
        <v>1</v>
      </c>
      <c r="Y94" s="84">
        <v>4.4000000000000004</v>
      </c>
      <c r="Z94" s="2">
        <v>40</v>
      </c>
      <c r="AA94" s="6">
        <v>8</v>
      </c>
      <c r="AB94" s="2"/>
      <c r="AC94" s="2"/>
      <c r="AD94" s="84">
        <v>6</v>
      </c>
      <c r="AE94" s="84"/>
      <c r="AF94" s="2">
        <v>100</v>
      </c>
      <c r="AG94" s="2" t="str">
        <f t="shared" si="4"/>
        <v/>
      </c>
      <c r="AH94" s="2">
        <f t="shared" si="5"/>
        <v>-100</v>
      </c>
      <c r="AI94" s="44" t="str">
        <f>VLOOKUP(Table13[[#This Row],[Track]],$B$1885:$D$1929,2,FALSE)</f>
        <v>Vic</v>
      </c>
      <c r="AJ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4" s="16" t="str">
        <f>IF(Table13[[#This Row],[Going-Dist]]="G&lt;6-Dist&gt;=1700","B",IF(Table13[[#This Row],[Going-Dist]]="G&lt;6-Dist&lt;1700","A",IF(AJ94="G&gt;=6-Dist&lt;1700","C",IF(AJ94="G&gt;=6-Dist&gt;=1700","D","xx"))))</f>
        <v>A</v>
      </c>
      <c r="AL94" s="69">
        <f>MONTH(Table13[[#This Row],[Date]])</f>
        <v>3</v>
      </c>
      <c r="AM94" s="69" t="str">
        <f t="shared" si="7"/>
        <v>2020-2021</v>
      </c>
      <c r="AN94" s="60">
        <v>150</v>
      </c>
      <c r="AO94" s="128" t="str">
        <f>IF(Table13[[#This Row],[Combo 27 Bet]]="","",IF(Table13[[#This Row],[Lev Ret]]="","",AN94*Table13[[#This Row],[Odds]]))</f>
        <v/>
      </c>
      <c r="AP94" s="129">
        <f t="shared" si="6"/>
        <v>-150</v>
      </c>
      <c r="AQ94" s="135"/>
      <c r="AR94" s="151">
        <v>9</v>
      </c>
      <c r="AS94" s="2" t="str">
        <f>IF(Table13[[#This Row],[Date]]&lt;$AS$3,"","Live")</f>
        <v/>
      </c>
      <c r="AT94" s="2" t="str">
        <f>IF(Table13[[#This Row],[Date]]&lt;$AT$3,"","Current Algo")</f>
        <v/>
      </c>
    </row>
    <row r="95" spans="1:46" ht="14.25" customHeight="1" x14ac:dyDescent="0.25">
      <c r="A95" s="82">
        <v>44275</v>
      </c>
      <c r="B95" s="2" t="s">
        <v>8</v>
      </c>
      <c r="C95" s="83">
        <v>0.61458333333333337</v>
      </c>
      <c r="D95" s="2">
        <v>3</v>
      </c>
      <c r="E95" s="2">
        <v>0</v>
      </c>
      <c r="F95" s="60">
        <v>5</v>
      </c>
      <c r="G95" s="2">
        <v>1000</v>
      </c>
      <c r="H95" s="2" t="s">
        <v>42</v>
      </c>
      <c r="I95" s="2">
        <v>78</v>
      </c>
      <c r="J95" s="2">
        <v>125</v>
      </c>
      <c r="K95" s="6">
        <v>4</v>
      </c>
      <c r="L95" s="6" t="s">
        <v>617</v>
      </c>
      <c r="M95" s="2" t="s">
        <v>43</v>
      </c>
      <c r="N95" s="84">
        <v>6.4</v>
      </c>
      <c r="O95" s="2" t="s">
        <v>85</v>
      </c>
      <c r="P95" s="2" t="s">
        <v>599</v>
      </c>
      <c r="Q95" s="85">
        <v>2</v>
      </c>
      <c r="R95" s="86">
        <v>8</v>
      </c>
      <c r="S95" s="85">
        <v>59</v>
      </c>
      <c r="T95" s="85">
        <v>57</v>
      </c>
      <c r="U95" s="85"/>
      <c r="V95" s="2">
        <v>3</v>
      </c>
      <c r="W95" s="2">
        <v>3</v>
      </c>
      <c r="X95" s="10">
        <v>1</v>
      </c>
      <c r="Y95" s="84">
        <v>4.8</v>
      </c>
      <c r="Z95" s="2">
        <v>35</v>
      </c>
      <c r="AA95" s="6">
        <v>10</v>
      </c>
      <c r="AB95" s="2"/>
      <c r="AC95" s="2"/>
      <c r="AD95" s="84">
        <v>9</v>
      </c>
      <c r="AE95" s="84"/>
      <c r="AF95" s="2">
        <v>100</v>
      </c>
      <c r="AG95" s="2" t="str">
        <f t="shared" si="4"/>
        <v/>
      </c>
      <c r="AH95" s="2">
        <f t="shared" si="5"/>
        <v>-100</v>
      </c>
      <c r="AI95" s="44" t="str">
        <f>VLOOKUP(Table13[[#This Row],[Track]],$B$1885:$D$1929,2,FALSE)</f>
        <v>Vic</v>
      </c>
      <c r="AJ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" s="16" t="str">
        <f>IF(Table13[[#This Row],[Going-Dist]]="G&lt;6-Dist&gt;=1700","B",IF(Table13[[#This Row],[Going-Dist]]="G&lt;6-Dist&lt;1700","A",IF(AJ95="G&gt;=6-Dist&lt;1700","C",IF(AJ95="G&gt;=6-Dist&gt;=1700","D","xx"))))</f>
        <v>A</v>
      </c>
      <c r="AL95" s="69">
        <f>MONTH(Table13[[#This Row],[Date]])</f>
        <v>3</v>
      </c>
      <c r="AM95" s="69" t="str">
        <f t="shared" si="7"/>
        <v>2020-2021</v>
      </c>
      <c r="AN95" s="60">
        <v>100</v>
      </c>
      <c r="AO95" s="128" t="str">
        <f>IF(Table13[[#This Row],[Combo 27 Bet]]="","",IF(Table13[[#This Row],[Lev Ret]]="","",AN95*Table13[[#This Row],[Odds]]))</f>
        <v/>
      </c>
      <c r="AP95" s="129">
        <f t="shared" si="6"/>
        <v>-100</v>
      </c>
      <c r="AQ95" s="135">
        <v>2</v>
      </c>
      <c r="AR95" s="151">
        <v>8</v>
      </c>
      <c r="AS95" s="2" t="str">
        <f>IF(Table13[[#This Row],[Date]]&lt;$AS$3,"","Live")</f>
        <v/>
      </c>
      <c r="AT95" s="2" t="str">
        <f>IF(Table13[[#This Row],[Date]]&lt;$AT$3,"","Current Algo")</f>
        <v/>
      </c>
    </row>
    <row r="96" spans="1:46" ht="14.25" customHeight="1" x14ac:dyDescent="0.25">
      <c r="A96" s="82">
        <v>44275</v>
      </c>
      <c r="B96" s="2" t="s">
        <v>8</v>
      </c>
      <c r="C96" s="83">
        <v>0.61458333333333337</v>
      </c>
      <c r="D96" s="87">
        <v>3</v>
      </c>
      <c r="E96" s="7">
        <v>0</v>
      </c>
      <c r="F96" s="60">
        <v>5</v>
      </c>
      <c r="G96" s="2">
        <v>1000</v>
      </c>
      <c r="H96" s="2" t="s">
        <v>42</v>
      </c>
      <c r="I96" s="2">
        <v>78</v>
      </c>
      <c r="J96" s="2">
        <v>125</v>
      </c>
      <c r="K96" s="6">
        <v>1</v>
      </c>
      <c r="L96" s="6" t="s">
        <v>277</v>
      </c>
      <c r="M96" s="2" t="s">
        <v>71</v>
      </c>
      <c r="N96" s="84">
        <v>4.2</v>
      </c>
      <c r="O96" s="2" t="s">
        <v>112</v>
      </c>
      <c r="P96" s="2" t="s">
        <v>618</v>
      </c>
      <c r="Q96" s="85">
        <v>3</v>
      </c>
      <c r="R96" s="86">
        <v>1</v>
      </c>
      <c r="S96" s="85">
        <v>61</v>
      </c>
      <c r="T96" s="85">
        <v>58</v>
      </c>
      <c r="U96" s="85"/>
      <c r="V96" s="2">
        <v>1</v>
      </c>
      <c r="W96" s="2">
        <v>1</v>
      </c>
      <c r="X96" s="10">
        <v>2</v>
      </c>
      <c r="Y96" s="84">
        <v>5</v>
      </c>
      <c r="Z96" s="2">
        <v>35</v>
      </c>
      <c r="AA96" s="6">
        <v>10</v>
      </c>
      <c r="AB96" s="2"/>
      <c r="AC96" s="2" t="s">
        <v>12</v>
      </c>
      <c r="AD96" s="84">
        <v>5</v>
      </c>
      <c r="AE96" s="84">
        <v>2.1</v>
      </c>
      <c r="AF96" s="2">
        <v>100</v>
      </c>
      <c r="AG96" s="2">
        <f t="shared" si="4"/>
        <v>500</v>
      </c>
      <c r="AH96" s="2">
        <f t="shared" si="5"/>
        <v>400</v>
      </c>
      <c r="AI96" s="44" t="str">
        <f>VLOOKUP(Table13[[#This Row],[Track]],$B$1885:$D$1929,2,FALSE)</f>
        <v>Vic</v>
      </c>
      <c r="AJ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" s="16" t="str">
        <f>IF(Table13[[#This Row],[Going-Dist]]="G&lt;6-Dist&gt;=1700","B",IF(Table13[[#This Row],[Going-Dist]]="G&lt;6-Dist&lt;1700","A",IF(AJ96="G&gt;=6-Dist&lt;1700","C",IF(AJ96="G&gt;=6-Dist&gt;=1700","D","xx"))))</f>
        <v>A</v>
      </c>
      <c r="AL96" s="69">
        <f>MONTH(Table13[[#This Row],[Date]])</f>
        <v>3</v>
      </c>
      <c r="AM96" s="69" t="str">
        <f t="shared" si="7"/>
        <v>2020-2021</v>
      </c>
      <c r="AN96" s="60">
        <v>150</v>
      </c>
      <c r="AO96" s="128">
        <f>IF(Table13[[#This Row],[Combo 27 Bet]]="","",IF(Table13[[#This Row],[Lev Ret]]="","",AN96*Table13[[#This Row],[Odds]]))</f>
        <v>750</v>
      </c>
      <c r="AP96" s="129">
        <f t="shared" si="6"/>
        <v>600</v>
      </c>
      <c r="AQ96" s="135">
        <v>2</v>
      </c>
      <c r="AR96" s="151">
        <v>8</v>
      </c>
      <c r="AS96" s="2" t="str">
        <f>IF(Table13[[#This Row],[Date]]&lt;$AS$3,"","Live")</f>
        <v/>
      </c>
      <c r="AT96" s="2" t="str">
        <f>IF(Table13[[#This Row],[Date]]&lt;$AT$3,"","Current Algo")</f>
        <v/>
      </c>
    </row>
    <row r="97" spans="1:46" ht="14.25" customHeight="1" x14ac:dyDescent="0.25">
      <c r="A97" s="82">
        <v>44275</v>
      </c>
      <c r="B97" s="2" t="s">
        <v>8</v>
      </c>
      <c r="C97" s="83">
        <v>0.67361111111111116</v>
      </c>
      <c r="D97" s="2">
        <v>3</v>
      </c>
      <c r="E97" s="2">
        <v>0</v>
      </c>
      <c r="F97" s="60">
        <v>7</v>
      </c>
      <c r="G97" s="2">
        <v>2400</v>
      </c>
      <c r="H97" s="2" t="s">
        <v>42</v>
      </c>
      <c r="I97" s="2" t="s">
        <v>46</v>
      </c>
      <c r="J97" s="2">
        <v>350</v>
      </c>
      <c r="K97" s="6">
        <v>7</v>
      </c>
      <c r="L97" s="6" t="s">
        <v>256</v>
      </c>
      <c r="M97" s="2" t="s">
        <v>58</v>
      </c>
      <c r="N97" s="84">
        <v>2.8</v>
      </c>
      <c r="O97" s="2" t="s">
        <v>69</v>
      </c>
      <c r="P97" s="2" t="s">
        <v>74</v>
      </c>
      <c r="Q97" s="85"/>
      <c r="R97" s="86">
        <v>4</v>
      </c>
      <c r="S97" s="85">
        <v>56.5</v>
      </c>
      <c r="T97" s="88">
        <v>56.5</v>
      </c>
      <c r="U97" s="85"/>
      <c r="V97" s="2">
        <v>3</v>
      </c>
      <c r="W97" s="2"/>
      <c r="X97" s="10">
        <v>1</v>
      </c>
      <c r="Y97" s="84">
        <v>5</v>
      </c>
      <c r="Z97" s="2">
        <v>35</v>
      </c>
      <c r="AA97" s="6">
        <v>10</v>
      </c>
      <c r="AB97" s="2"/>
      <c r="AC97" s="2" t="s">
        <v>12</v>
      </c>
      <c r="AD97" s="84">
        <v>2.2999999999999998</v>
      </c>
      <c r="AE97" s="84">
        <v>1.3</v>
      </c>
      <c r="AF97" s="2">
        <v>100</v>
      </c>
      <c r="AG97" s="2">
        <f t="shared" si="4"/>
        <v>229.99999999999997</v>
      </c>
      <c r="AH97" s="2">
        <f t="shared" si="5"/>
        <v>129.99999999999997</v>
      </c>
      <c r="AI97" s="44" t="str">
        <f>VLOOKUP(Table13[[#This Row],[Track]],$B$1885:$D$1929,2,FALSE)</f>
        <v>Vic</v>
      </c>
      <c r="AJ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7" s="16" t="str">
        <f>IF(Table13[[#This Row],[Going-Dist]]="G&lt;6-Dist&gt;=1700","B",IF(Table13[[#This Row],[Going-Dist]]="G&lt;6-Dist&lt;1700","A",IF(AJ97="G&gt;=6-Dist&lt;1700","C",IF(AJ97="G&gt;=6-Dist&gt;=1700","D","xx"))))</f>
        <v>B</v>
      </c>
      <c r="AL97" s="69">
        <f>MONTH(Table13[[#This Row],[Date]])</f>
        <v>3</v>
      </c>
      <c r="AM97" s="69" t="str">
        <f t="shared" si="7"/>
        <v>2020-2021</v>
      </c>
      <c r="AN97" s="60">
        <v>140</v>
      </c>
      <c r="AO97" s="128">
        <f>IF(Table13[[#This Row],[Combo 27 Bet]]="","",IF(Table13[[#This Row],[Lev Ret]]="","",AN97*Table13[[#This Row],[Odds]]))</f>
        <v>322</v>
      </c>
      <c r="AP97" s="129">
        <f t="shared" si="6"/>
        <v>182</v>
      </c>
      <c r="AQ97" s="135">
        <v>2</v>
      </c>
      <c r="AR97" s="151">
        <v>5</v>
      </c>
      <c r="AS97" s="2" t="str">
        <f>IF(Table13[[#This Row],[Date]]&lt;$AS$3,"","Live")</f>
        <v/>
      </c>
      <c r="AT97" s="2" t="str">
        <f>IF(Table13[[#This Row],[Date]]&lt;$AT$3,"","Current Algo")</f>
        <v/>
      </c>
    </row>
    <row r="98" spans="1:46" ht="14.25" customHeight="1" x14ac:dyDescent="0.25">
      <c r="A98" s="82">
        <v>44275</v>
      </c>
      <c r="B98" s="2" t="s">
        <v>8</v>
      </c>
      <c r="C98" s="83">
        <v>0.67361111111111116</v>
      </c>
      <c r="D98" s="87">
        <v>3</v>
      </c>
      <c r="E98" s="7">
        <v>0</v>
      </c>
      <c r="F98" s="60">
        <v>7</v>
      </c>
      <c r="G98" s="2">
        <v>2400</v>
      </c>
      <c r="H98" s="2" t="s">
        <v>42</v>
      </c>
      <c r="I98" s="2" t="s">
        <v>46</v>
      </c>
      <c r="J98" s="2">
        <v>350</v>
      </c>
      <c r="K98" s="6">
        <v>4</v>
      </c>
      <c r="L98" s="6" t="s">
        <v>619</v>
      </c>
      <c r="M98" s="2" t="s">
        <v>58</v>
      </c>
      <c r="N98" s="84">
        <v>6.7</v>
      </c>
      <c r="O98" s="2" t="s">
        <v>620</v>
      </c>
      <c r="P98" s="2" t="s">
        <v>122</v>
      </c>
      <c r="Q98" s="85"/>
      <c r="R98" s="86">
        <v>7</v>
      </c>
      <c r="S98" s="85">
        <v>57.5</v>
      </c>
      <c r="T98" s="85">
        <v>57.5</v>
      </c>
      <c r="U98" s="85"/>
      <c r="V98" s="2">
        <v>2</v>
      </c>
      <c r="W98" s="2"/>
      <c r="X98" s="10">
        <v>2</v>
      </c>
      <c r="Y98" s="84">
        <v>5.4</v>
      </c>
      <c r="Z98" s="2">
        <v>30</v>
      </c>
      <c r="AA98" s="6">
        <v>10</v>
      </c>
      <c r="AB98" s="2"/>
      <c r="AC98" s="2" t="s">
        <v>13</v>
      </c>
      <c r="AD98" s="84">
        <v>11</v>
      </c>
      <c r="AE98" s="84">
        <v>2.6</v>
      </c>
      <c r="AF98" s="2">
        <v>100</v>
      </c>
      <c r="AG98" s="2" t="str">
        <f t="shared" si="4"/>
        <v/>
      </c>
      <c r="AH98" s="2">
        <f t="shared" si="5"/>
        <v>-100</v>
      </c>
      <c r="AI98" s="44" t="str">
        <f>VLOOKUP(Table13[[#This Row],[Track]],$B$1885:$D$1929,2,FALSE)</f>
        <v>Vic</v>
      </c>
      <c r="AJ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8" s="16" t="str">
        <f>IF(Table13[[#This Row],[Going-Dist]]="G&lt;6-Dist&gt;=1700","B",IF(Table13[[#This Row],[Going-Dist]]="G&lt;6-Dist&lt;1700","A",IF(AJ98="G&gt;=6-Dist&lt;1700","C",IF(AJ98="G&gt;=6-Dist&gt;=1700","D","xx"))))</f>
        <v>B</v>
      </c>
      <c r="AL98" s="69">
        <f>MONTH(Table13[[#This Row],[Date]])</f>
        <v>3</v>
      </c>
      <c r="AM98" s="69" t="str">
        <f t="shared" si="7"/>
        <v>2020-2021</v>
      </c>
      <c r="AN98" s="60">
        <v>100</v>
      </c>
      <c r="AO98" s="128" t="str">
        <f>IF(Table13[[#This Row],[Combo 27 Bet]]="","",IF(Table13[[#This Row],[Lev Ret]]="","",AN98*Table13[[#This Row],[Odds]]))</f>
        <v/>
      </c>
      <c r="AP98" s="129">
        <f t="shared" si="6"/>
        <v>-100</v>
      </c>
      <c r="AQ98" s="135">
        <v>2</v>
      </c>
      <c r="AR98" s="151">
        <v>6</v>
      </c>
      <c r="AS98" s="2" t="str">
        <f>IF(Table13[[#This Row],[Date]]&lt;$AS$3,"","Live")</f>
        <v/>
      </c>
      <c r="AT98" s="2" t="str">
        <f>IF(Table13[[#This Row],[Date]]&lt;$AT$3,"","Current Algo")</f>
        <v/>
      </c>
    </row>
    <row r="99" spans="1:46" ht="14.25" customHeight="1" x14ac:dyDescent="0.25">
      <c r="A99" s="82">
        <v>44275</v>
      </c>
      <c r="B99" s="2" t="s">
        <v>8</v>
      </c>
      <c r="C99" s="83">
        <v>0.70138888888888884</v>
      </c>
      <c r="D99" s="2">
        <v>3</v>
      </c>
      <c r="E99" s="2">
        <v>0</v>
      </c>
      <c r="F99" s="60">
        <v>8</v>
      </c>
      <c r="G99" s="2">
        <v>1200</v>
      </c>
      <c r="H99" s="2" t="s">
        <v>42</v>
      </c>
      <c r="I99" s="2" t="s">
        <v>46</v>
      </c>
      <c r="J99" s="2">
        <v>200</v>
      </c>
      <c r="K99" s="6">
        <v>1</v>
      </c>
      <c r="L99" s="6" t="s">
        <v>304</v>
      </c>
      <c r="M99" s="2" t="s">
        <v>71</v>
      </c>
      <c r="N99" s="84">
        <v>2</v>
      </c>
      <c r="O99" s="2" t="s">
        <v>104</v>
      </c>
      <c r="P99" s="2" t="s">
        <v>94</v>
      </c>
      <c r="Q99" s="85"/>
      <c r="R99" s="86">
        <v>1</v>
      </c>
      <c r="S99" s="85">
        <v>58.5</v>
      </c>
      <c r="T99" s="88">
        <v>58.5</v>
      </c>
      <c r="U99" s="85"/>
      <c r="V99" s="2">
        <v>1</v>
      </c>
      <c r="W99" s="2">
        <v>4</v>
      </c>
      <c r="X99" s="10">
        <v>2</v>
      </c>
      <c r="Y99" s="84">
        <v>4.5999999999999996</v>
      </c>
      <c r="Z99" s="2">
        <v>40</v>
      </c>
      <c r="AA99" s="6">
        <v>9</v>
      </c>
      <c r="AB99" s="2"/>
      <c r="AC99" s="2"/>
      <c r="AD99" s="84">
        <v>1.8</v>
      </c>
      <c r="AE99" s="84"/>
      <c r="AF99" s="2">
        <v>100</v>
      </c>
      <c r="AG99" s="2" t="str">
        <f t="shared" si="4"/>
        <v/>
      </c>
      <c r="AH99" s="2">
        <f t="shared" si="5"/>
        <v>-100</v>
      </c>
      <c r="AI99" s="44" t="str">
        <f>VLOOKUP(Table13[[#This Row],[Track]],$B$1885:$D$1929,2,FALSE)</f>
        <v>Vic</v>
      </c>
      <c r="AJ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" s="16" t="str">
        <f>IF(Table13[[#This Row],[Going-Dist]]="G&lt;6-Dist&gt;=1700","B",IF(Table13[[#This Row],[Going-Dist]]="G&lt;6-Dist&lt;1700","A",IF(AJ99="G&gt;=6-Dist&lt;1700","C",IF(AJ99="G&gt;=6-Dist&gt;=1700","D","xx"))))</f>
        <v>A</v>
      </c>
      <c r="AL99" s="69">
        <f>MONTH(Table13[[#This Row],[Date]])</f>
        <v>3</v>
      </c>
      <c r="AM99" s="69" t="str">
        <f t="shared" si="7"/>
        <v>2020-2021</v>
      </c>
      <c r="AN99" s="60">
        <v>150</v>
      </c>
      <c r="AO99" s="128" t="str">
        <f>IF(Table13[[#This Row],[Combo 27 Bet]]="","",IF(Table13[[#This Row],[Lev Ret]]="","",AN99*Table13[[#This Row],[Odds]]))</f>
        <v/>
      </c>
      <c r="AP99" s="129">
        <f t="shared" si="6"/>
        <v>-150</v>
      </c>
      <c r="AQ99" s="135"/>
      <c r="AR99" s="151">
        <v>8</v>
      </c>
      <c r="AS99" s="2" t="str">
        <f>IF(Table13[[#This Row],[Date]]&lt;$AS$3,"","Live")</f>
        <v/>
      </c>
      <c r="AT99" s="2" t="str">
        <f>IF(Table13[[#This Row],[Date]]&lt;$AT$3,"","Current Algo")</f>
        <v/>
      </c>
    </row>
    <row r="100" spans="1:46" ht="14.25" customHeight="1" x14ac:dyDescent="0.25">
      <c r="A100" s="82">
        <v>44282</v>
      </c>
      <c r="B100" s="2" t="s">
        <v>9</v>
      </c>
      <c r="C100" s="83">
        <v>0.51041666666666663</v>
      </c>
      <c r="D100" s="87">
        <v>6</v>
      </c>
      <c r="E100" s="7">
        <v>0</v>
      </c>
      <c r="F100" s="60">
        <v>1</v>
      </c>
      <c r="G100" s="2">
        <v>1400</v>
      </c>
      <c r="H100" s="2" t="s">
        <v>42</v>
      </c>
      <c r="I100" s="2">
        <v>90</v>
      </c>
      <c r="J100" s="2">
        <v>125</v>
      </c>
      <c r="K100" s="6">
        <v>4</v>
      </c>
      <c r="L100" s="6" t="s">
        <v>621</v>
      </c>
      <c r="M100" s="2" t="s">
        <v>50</v>
      </c>
      <c r="N100" s="84">
        <v>4.5</v>
      </c>
      <c r="O100" s="2" t="s">
        <v>104</v>
      </c>
      <c r="P100" s="2" t="s">
        <v>599</v>
      </c>
      <c r="Q100" s="85">
        <v>2</v>
      </c>
      <c r="R100" s="86">
        <v>5</v>
      </c>
      <c r="S100" s="85">
        <v>58</v>
      </c>
      <c r="T100" s="85">
        <v>56</v>
      </c>
      <c r="U100" s="85"/>
      <c r="V100" s="2">
        <v>1</v>
      </c>
      <c r="W100" s="2">
        <v>3</v>
      </c>
      <c r="X100" s="10">
        <v>1</v>
      </c>
      <c r="Y100" s="84">
        <v>3.6</v>
      </c>
      <c r="Z100" s="2">
        <v>50</v>
      </c>
      <c r="AA100" s="6">
        <v>8</v>
      </c>
      <c r="AB100" s="2"/>
      <c r="AC100" s="2" t="s">
        <v>15</v>
      </c>
      <c r="AD100" s="84">
        <v>5</v>
      </c>
      <c r="AE100" s="84">
        <v>1.6</v>
      </c>
      <c r="AF100" s="2">
        <v>100</v>
      </c>
      <c r="AG100" s="2" t="str">
        <f t="shared" si="4"/>
        <v/>
      </c>
      <c r="AH100" s="2">
        <f t="shared" si="5"/>
        <v>-100</v>
      </c>
      <c r="AI100" s="44" t="str">
        <f>VLOOKUP(Table13[[#This Row],[Track]],$B$1885:$D$1929,2,FALSE)</f>
        <v>Vic</v>
      </c>
      <c r="AJ10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00" s="16" t="str">
        <f>IF(Table13[[#This Row],[Going-Dist]]="G&lt;6-Dist&gt;=1700","B",IF(Table13[[#This Row],[Going-Dist]]="G&lt;6-Dist&lt;1700","A",IF(AJ100="G&gt;=6-Dist&lt;1700","C",IF(AJ100="G&gt;=6-Dist&gt;=1700","D","xx"))))</f>
        <v>C</v>
      </c>
      <c r="AL100" s="69">
        <f>MONTH(Table13[[#This Row],[Date]])</f>
        <v>3</v>
      </c>
      <c r="AM100" s="69" t="str">
        <f t="shared" si="7"/>
        <v>2020-2021</v>
      </c>
      <c r="AN100" s="60">
        <v>150</v>
      </c>
      <c r="AO100" s="128" t="str">
        <f>IF(Table13[[#This Row],[Combo 27 Bet]]="","",IF(Table13[[#This Row],[Lev Ret]]="","",AN100*Table13[[#This Row],[Odds]]))</f>
        <v/>
      </c>
      <c r="AP100" s="129">
        <f t="shared" si="6"/>
        <v>-150</v>
      </c>
      <c r="AQ100" s="135"/>
      <c r="AR100" s="151">
        <v>9</v>
      </c>
      <c r="AS100" s="2" t="str">
        <f>IF(Table13[[#This Row],[Date]]&lt;$AS$3,"","Live")</f>
        <v/>
      </c>
      <c r="AT100" s="2" t="str">
        <f>IF(Table13[[#This Row],[Date]]&lt;$AT$3,"","Current Algo")</f>
        <v/>
      </c>
    </row>
    <row r="101" spans="1:46" ht="14.25" customHeight="1" x14ac:dyDescent="0.25">
      <c r="A101" s="82">
        <v>44282</v>
      </c>
      <c r="B101" s="2" t="s">
        <v>9</v>
      </c>
      <c r="C101" s="83">
        <v>0.61805555555555558</v>
      </c>
      <c r="D101" s="2">
        <v>6</v>
      </c>
      <c r="E101" s="2">
        <v>0</v>
      </c>
      <c r="F101" s="60">
        <v>5</v>
      </c>
      <c r="G101" s="2">
        <v>1400</v>
      </c>
      <c r="H101" s="2" t="s">
        <v>70</v>
      </c>
      <c r="I101" s="2" t="s">
        <v>84</v>
      </c>
      <c r="J101" s="2">
        <v>125</v>
      </c>
      <c r="K101" s="6">
        <v>5</v>
      </c>
      <c r="L101" s="6" t="s">
        <v>622</v>
      </c>
      <c r="M101" s="2" t="s">
        <v>80</v>
      </c>
      <c r="N101" s="84">
        <v>2.2000000000000002</v>
      </c>
      <c r="O101" s="2" t="s">
        <v>47</v>
      </c>
      <c r="P101" s="2" t="s">
        <v>48</v>
      </c>
      <c r="Q101" s="85"/>
      <c r="R101" s="86">
        <v>3</v>
      </c>
      <c r="S101" s="85">
        <v>56</v>
      </c>
      <c r="T101" s="88">
        <v>56</v>
      </c>
      <c r="U101" s="85"/>
      <c r="V101" s="2">
        <v>2</v>
      </c>
      <c r="W101" s="2">
        <v>2</v>
      </c>
      <c r="X101" s="10">
        <v>2</v>
      </c>
      <c r="Y101" s="84">
        <v>4.8</v>
      </c>
      <c r="Z101" s="2">
        <v>35</v>
      </c>
      <c r="AA101" s="6">
        <v>9</v>
      </c>
      <c r="AB101" s="2"/>
      <c r="AC101" s="2"/>
      <c r="AD101" s="84">
        <v>2.4</v>
      </c>
      <c r="AE101" s="84"/>
      <c r="AF101" s="2">
        <v>100</v>
      </c>
      <c r="AG101" s="2" t="str">
        <f t="shared" si="4"/>
        <v/>
      </c>
      <c r="AH101" s="2">
        <f t="shared" si="5"/>
        <v>-100</v>
      </c>
      <c r="AI101" s="44" t="str">
        <f>VLOOKUP(Table13[[#This Row],[Track]],$B$1885:$D$1929,2,FALSE)</f>
        <v>Vic</v>
      </c>
      <c r="AJ10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01" s="16" t="str">
        <f>IF(Table13[[#This Row],[Going-Dist]]="G&lt;6-Dist&gt;=1700","B",IF(Table13[[#This Row],[Going-Dist]]="G&lt;6-Dist&lt;1700","A",IF(AJ101="G&gt;=6-Dist&lt;1700","C",IF(AJ101="G&gt;=6-Dist&gt;=1700","D","xx"))))</f>
        <v>C</v>
      </c>
      <c r="AL101" s="69">
        <f>MONTH(Table13[[#This Row],[Date]])</f>
        <v>3</v>
      </c>
      <c r="AM101" s="69" t="str">
        <f t="shared" si="7"/>
        <v>2020-2021</v>
      </c>
      <c r="AN101" s="60">
        <v>100</v>
      </c>
      <c r="AO101" s="128" t="str">
        <f>IF(Table13[[#This Row],[Combo 27 Bet]]="","",IF(Table13[[#This Row],[Lev Ret]]="","",AN101*Table13[[#This Row],[Odds]]))</f>
        <v/>
      </c>
      <c r="AP101" s="129">
        <f t="shared" si="6"/>
        <v>-100</v>
      </c>
      <c r="AQ101" s="135"/>
      <c r="AR101" s="151">
        <v>5</v>
      </c>
      <c r="AS101" s="2" t="str">
        <f>IF(Table13[[#This Row],[Date]]&lt;$AS$3,"","Live")</f>
        <v/>
      </c>
      <c r="AT101" s="2" t="str">
        <f>IF(Table13[[#This Row],[Date]]&lt;$AT$3,"","Current Algo")</f>
        <v/>
      </c>
    </row>
    <row r="102" spans="1:46" ht="14.25" customHeight="1" x14ac:dyDescent="0.25">
      <c r="A102" s="82">
        <v>44289</v>
      </c>
      <c r="B102" s="2" t="s">
        <v>149</v>
      </c>
      <c r="C102" s="83">
        <v>0.55555555555555558</v>
      </c>
      <c r="D102" s="87">
        <v>4</v>
      </c>
      <c r="E102" s="7">
        <v>6</v>
      </c>
      <c r="F102" s="60">
        <v>2</v>
      </c>
      <c r="G102" s="2">
        <v>2000</v>
      </c>
      <c r="H102" s="2" t="s">
        <v>151</v>
      </c>
      <c r="I102" s="2" t="s">
        <v>66</v>
      </c>
      <c r="J102" s="2">
        <v>160</v>
      </c>
      <c r="K102" s="6">
        <v>1</v>
      </c>
      <c r="L102" s="6" t="s">
        <v>1543</v>
      </c>
      <c r="M102" s="2" t="s">
        <v>55</v>
      </c>
      <c r="N102" s="84">
        <v>2.2999999999999998</v>
      </c>
      <c r="O102" s="2" t="s">
        <v>69</v>
      </c>
      <c r="P102" s="2" t="s">
        <v>134</v>
      </c>
      <c r="Q102" s="85"/>
      <c r="R102" s="86">
        <v>4</v>
      </c>
      <c r="S102" s="85">
        <v>55.5</v>
      </c>
      <c r="T102" s="85">
        <v>55.5</v>
      </c>
      <c r="U102" s="85"/>
      <c r="V102" s="2">
        <v>3</v>
      </c>
      <c r="W102" s="2">
        <v>1</v>
      </c>
      <c r="X102" s="10">
        <v>1</v>
      </c>
      <c r="Y102" s="84">
        <v>3</v>
      </c>
      <c r="Z102" s="2">
        <v>40</v>
      </c>
      <c r="AA102" s="6"/>
      <c r="AB102" s="2"/>
      <c r="AC102" s="2" t="s">
        <v>13</v>
      </c>
      <c r="AD102" s="84">
        <v>2.2999999999999998</v>
      </c>
      <c r="AE102" s="84">
        <v>1.3</v>
      </c>
      <c r="AF102" s="2">
        <v>100</v>
      </c>
      <c r="AG102" s="2" t="str">
        <f t="shared" si="4"/>
        <v/>
      </c>
      <c r="AH102" s="2">
        <f t="shared" si="5"/>
        <v>-100</v>
      </c>
      <c r="AI102" s="44" t="str">
        <f>VLOOKUP(Table13[[#This Row],[Track]],$B$1885:$D$1929,2,FALSE)</f>
        <v>NSW</v>
      </c>
      <c r="AJ1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2" s="16" t="str">
        <f>IF(Table13[[#This Row],[Going-Dist]]="G&lt;6-Dist&gt;=1700","B",IF(Table13[[#This Row],[Going-Dist]]="G&lt;6-Dist&lt;1700","A",IF(AJ102="G&gt;=6-Dist&lt;1700","C",IF(AJ102="G&gt;=6-Dist&gt;=1700","D","xx"))))</f>
        <v>B</v>
      </c>
      <c r="AL102" s="69">
        <f>MONTH(Table13[[#This Row],[Date]])</f>
        <v>4</v>
      </c>
      <c r="AM102" s="69" t="str">
        <f t="shared" si="7"/>
        <v>2020-2021</v>
      </c>
      <c r="AN102" s="60">
        <v>150</v>
      </c>
      <c r="AO102" s="128" t="str">
        <f>IF(Table13[[#This Row],[Combo 27 Bet]]="","",IF(Table13[[#This Row],[Lev Ret]]="","",AN102*Table13[[#This Row],[Odds]]))</f>
        <v/>
      </c>
      <c r="AP102" s="129">
        <f t="shared" si="6"/>
        <v>-150</v>
      </c>
      <c r="AQ102" s="135"/>
      <c r="AR102" s="151">
        <v>9</v>
      </c>
      <c r="AS102" s="2" t="str">
        <f>IF(Table13[[#This Row],[Date]]&lt;$AS$3,"","Live")</f>
        <v/>
      </c>
      <c r="AT102" s="2" t="str">
        <f>IF(Table13[[#This Row],[Date]]&lt;$AT$3,"","Current Algo")</f>
        <v/>
      </c>
    </row>
    <row r="103" spans="1:46" ht="14.25" customHeight="1" x14ac:dyDescent="0.25">
      <c r="A103" s="82">
        <v>44289</v>
      </c>
      <c r="B103" s="2" t="s">
        <v>149</v>
      </c>
      <c r="C103" s="83">
        <v>0.63541666666666663</v>
      </c>
      <c r="D103" s="87">
        <v>4</v>
      </c>
      <c r="E103" s="7">
        <v>6</v>
      </c>
      <c r="F103" s="60">
        <v>5</v>
      </c>
      <c r="G103" s="2">
        <v>1200</v>
      </c>
      <c r="H103" s="2" t="s">
        <v>151</v>
      </c>
      <c r="I103" s="2"/>
      <c r="J103" s="2">
        <v>160</v>
      </c>
      <c r="K103" s="6">
        <v>6</v>
      </c>
      <c r="L103" s="6" t="s">
        <v>1540</v>
      </c>
      <c r="M103" s="2" t="s">
        <v>55</v>
      </c>
      <c r="N103" s="84">
        <v>4.0999999999999996</v>
      </c>
      <c r="O103" s="2" t="s">
        <v>1045</v>
      </c>
      <c r="P103" s="2" t="s">
        <v>60</v>
      </c>
      <c r="Q103" s="85"/>
      <c r="R103" s="86">
        <v>5</v>
      </c>
      <c r="S103" s="85">
        <v>55.5</v>
      </c>
      <c r="T103" s="85">
        <v>55.5</v>
      </c>
      <c r="U103" s="85"/>
      <c r="V103" s="2">
        <v>4</v>
      </c>
      <c r="W103" s="2">
        <v>1</v>
      </c>
      <c r="X103" s="10">
        <v>1</v>
      </c>
      <c r="Y103" s="84">
        <v>4.5</v>
      </c>
      <c r="Z103" s="2">
        <v>20</v>
      </c>
      <c r="AA103" s="6"/>
      <c r="AB103" s="2"/>
      <c r="AC103" s="2"/>
      <c r="AD103" s="84">
        <v>4.4000000000000004</v>
      </c>
      <c r="AE103" s="84"/>
      <c r="AF103" s="2">
        <v>100</v>
      </c>
      <c r="AG103" s="2" t="str">
        <f t="shared" si="4"/>
        <v/>
      </c>
      <c r="AH103" s="2">
        <f t="shared" si="5"/>
        <v>-100</v>
      </c>
      <c r="AI103" s="44" t="str">
        <f>VLOOKUP(Table13[[#This Row],[Track]],$B$1885:$D$1929,2,FALSE)</f>
        <v>NSW</v>
      </c>
      <c r="AJ1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" s="16" t="str">
        <f>IF(Table13[[#This Row],[Going-Dist]]="G&lt;6-Dist&gt;=1700","B",IF(Table13[[#This Row],[Going-Dist]]="G&lt;6-Dist&lt;1700","A",IF(AJ103="G&gt;=6-Dist&lt;1700","C",IF(AJ103="G&gt;=6-Dist&gt;=1700","D","xx"))))</f>
        <v>A</v>
      </c>
      <c r="AL103" s="69">
        <f>MONTH(Table13[[#This Row],[Date]])</f>
        <v>4</v>
      </c>
      <c r="AM103" s="69" t="str">
        <f t="shared" si="7"/>
        <v>2020-2021</v>
      </c>
      <c r="AN103" s="60">
        <v>100</v>
      </c>
      <c r="AO103" s="128" t="str">
        <f>IF(Table13[[#This Row],[Combo 27 Bet]]="","",IF(Table13[[#This Row],[Lev Ret]]="","",AN103*Table13[[#This Row],[Odds]]))</f>
        <v/>
      </c>
      <c r="AP103" s="129">
        <f t="shared" si="6"/>
        <v>-100</v>
      </c>
      <c r="AQ103" s="135"/>
      <c r="AR103" s="151">
        <v>7</v>
      </c>
      <c r="AS103" s="2" t="str">
        <f>IF(Table13[[#This Row],[Date]]&lt;$AS$3,"","Live")</f>
        <v/>
      </c>
      <c r="AT103" s="2" t="str">
        <f>IF(Table13[[#This Row],[Date]]&lt;$AT$3,"","Current Algo")</f>
        <v/>
      </c>
    </row>
    <row r="104" spans="1:46" ht="14.25" customHeight="1" x14ac:dyDescent="0.25">
      <c r="A104" s="82">
        <v>44289</v>
      </c>
      <c r="B104" s="2" t="s">
        <v>4</v>
      </c>
      <c r="C104" s="83">
        <v>0.64930555555555558</v>
      </c>
      <c r="D104" s="2">
        <v>3</v>
      </c>
      <c r="E104" s="2">
        <v>6</v>
      </c>
      <c r="F104" s="60">
        <v>6</v>
      </c>
      <c r="G104" s="2">
        <v>1000</v>
      </c>
      <c r="H104" s="2" t="s">
        <v>42</v>
      </c>
      <c r="I104" s="2" t="s">
        <v>46</v>
      </c>
      <c r="J104" s="2">
        <v>125</v>
      </c>
      <c r="K104" s="6">
        <v>4</v>
      </c>
      <c r="L104" s="6" t="s">
        <v>248</v>
      </c>
      <c r="M104" s="2" t="s">
        <v>58</v>
      </c>
      <c r="N104" s="84">
        <v>6.5</v>
      </c>
      <c r="O104" s="2" t="s">
        <v>119</v>
      </c>
      <c r="P104" s="2" t="s">
        <v>48</v>
      </c>
      <c r="Q104" s="85"/>
      <c r="R104" s="86">
        <v>3</v>
      </c>
      <c r="S104" s="85">
        <v>56</v>
      </c>
      <c r="T104" s="88">
        <v>56</v>
      </c>
      <c r="U104" s="85"/>
      <c r="V104" s="2">
        <v>1</v>
      </c>
      <c r="W104" s="2">
        <v>5</v>
      </c>
      <c r="X104" s="10">
        <v>2</v>
      </c>
      <c r="Y104" s="84">
        <v>4.5999999999999996</v>
      </c>
      <c r="Z104" s="2">
        <v>40</v>
      </c>
      <c r="AA104" s="6">
        <v>9</v>
      </c>
      <c r="AB104" s="2"/>
      <c r="AC104" s="2" t="s">
        <v>12</v>
      </c>
      <c r="AD104" s="84">
        <v>7</v>
      </c>
      <c r="AE104" s="84">
        <v>1.9</v>
      </c>
      <c r="AF104" s="2">
        <v>100</v>
      </c>
      <c r="AG104" s="2">
        <f t="shared" si="4"/>
        <v>700</v>
      </c>
      <c r="AH104" s="2">
        <f t="shared" si="5"/>
        <v>600</v>
      </c>
      <c r="AI104" s="44" t="str">
        <f>VLOOKUP(Table13[[#This Row],[Track]],$B$1885:$D$1929,2,FALSE)</f>
        <v>Vic</v>
      </c>
      <c r="AJ1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" s="16" t="str">
        <f>IF(Table13[[#This Row],[Going-Dist]]="G&lt;6-Dist&gt;=1700","B",IF(Table13[[#This Row],[Going-Dist]]="G&lt;6-Dist&lt;1700","A",IF(AJ104="G&gt;=6-Dist&lt;1700","C",IF(AJ104="G&gt;=6-Dist&gt;=1700","D","xx"))))</f>
        <v>A</v>
      </c>
      <c r="AL104" s="69">
        <f>MONTH(Table13[[#This Row],[Date]])</f>
        <v>4</v>
      </c>
      <c r="AM104" s="69" t="str">
        <f t="shared" si="7"/>
        <v>2020-2021</v>
      </c>
      <c r="AN104" s="60">
        <v>150</v>
      </c>
      <c r="AO104" s="128">
        <f>IF(Table13[[#This Row],[Combo 27 Bet]]="","",IF(Table13[[#This Row],[Lev Ret]]="","",AN104*Table13[[#This Row],[Odds]]))</f>
        <v>1050</v>
      </c>
      <c r="AP104" s="129">
        <f t="shared" si="6"/>
        <v>900</v>
      </c>
      <c r="AQ104" s="135">
        <v>2</v>
      </c>
      <c r="AR104" s="151">
        <v>8</v>
      </c>
      <c r="AS104" s="2" t="str">
        <f>IF(Table13[[#This Row],[Date]]&lt;$AS$3,"","Live")</f>
        <v/>
      </c>
      <c r="AT104" s="2" t="str">
        <f>IF(Table13[[#This Row],[Date]]&lt;$AT$3,"","Current Algo")</f>
        <v/>
      </c>
    </row>
    <row r="105" spans="1:46" ht="14.25" customHeight="1" x14ac:dyDescent="0.25">
      <c r="A105" s="82">
        <v>44289</v>
      </c>
      <c r="B105" s="2" t="s">
        <v>4</v>
      </c>
      <c r="C105" s="83">
        <v>0.64930555555555558</v>
      </c>
      <c r="D105" s="2">
        <v>3</v>
      </c>
      <c r="E105" s="2">
        <v>6</v>
      </c>
      <c r="F105" s="60">
        <v>6</v>
      </c>
      <c r="G105" s="2">
        <v>1000</v>
      </c>
      <c r="H105" s="2" t="s">
        <v>42</v>
      </c>
      <c r="I105" s="2" t="s">
        <v>46</v>
      </c>
      <c r="J105" s="2">
        <v>125</v>
      </c>
      <c r="K105" s="6">
        <v>6</v>
      </c>
      <c r="L105" s="6" t="s">
        <v>623</v>
      </c>
      <c r="M105" s="2" t="s">
        <v>71</v>
      </c>
      <c r="N105" s="84">
        <v>2.4</v>
      </c>
      <c r="O105" s="2" t="s">
        <v>133</v>
      </c>
      <c r="P105" s="2" t="s">
        <v>103</v>
      </c>
      <c r="Q105" s="85"/>
      <c r="R105" s="86">
        <v>5</v>
      </c>
      <c r="S105" s="85">
        <v>55</v>
      </c>
      <c r="T105" s="88">
        <v>55</v>
      </c>
      <c r="U105" s="85"/>
      <c r="V105" s="2">
        <v>3</v>
      </c>
      <c r="W105" s="2">
        <v>1</v>
      </c>
      <c r="X105" s="10">
        <v>3</v>
      </c>
      <c r="Y105" s="84">
        <v>5.2</v>
      </c>
      <c r="Z105" s="2">
        <v>30</v>
      </c>
      <c r="AA105" s="6">
        <v>9</v>
      </c>
      <c r="AB105" s="2"/>
      <c r="AC105" s="2" t="s">
        <v>13</v>
      </c>
      <c r="AD105" s="84">
        <v>3</v>
      </c>
      <c r="AE105" s="84">
        <v>1.6</v>
      </c>
      <c r="AF105" s="2">
        <v>100</v>
      </c>
      <c r="AG105" s="2" t="str">
        <f t="shared" si="4"/>
        <v/>
      </c>
      <c r="AH105" s="2">
        <f t="shared" si="5"/>
        <v>-100</v>
      </c>
      <c r="AI105" s="44" t="str">
        <f>VLOOKUP(Table13[[#This Row],[Track]],$B$1885:$D$1929,2,FALSE)</f>
        <v>Vic</v>
      </c>
      <c r="AJ1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" s="16" t="str">
        <f>IF(Table13[[#This Row],[Going-Dist]]="G&lt;6-Dist&gt;=1700","B",IF(Table13[[#This Row],[Going-Dist]]="G&lt;6-Dist&lt;1700","A",IF(AJ105="G&gt;=6-Dist&lt;1700","C",IF(AJ105="G&gt;=6-Dist&gt;=1700","D","xx"))))</f>
        <v>A</v>
      </c>
      <c r="AL105" s="69">
        <f>MONTH(Table13[[#This Row],[Date]])</f>
        <v>4</v>
      </c>
      <c r="AM105" s="69" t="str">
        <f t="shared" si="7"/>
        <v>2020-2021</v>
      </c>
      <c r="AN105" s="60">
        <v>150</v>
      </c>
      <c r="AO105" s="128" t="str">
        <f>IF(Table13[[#This Row],[Combo 27 Bet]]="","",IF(Table13[[#This Row],[Lev Ret]]="","",AN105*Table13[[#This Row],[Odds]]))</f>
        <v/>
      </c>
      <c r="AP105" s="129">
        <f t="shared" si="6"/>
        <v>-150</v>
      </c>
      <c r="AQ105" s="135">
        <v>2</v>
      </c>
      <c r="AR105" s="151">
        <v>4</v>
      </c>
      <c r="AS105" s="2" t="str">
        <f>IF(Table13[[#This Row],[Date]]&lt;$AS$3,"","Live")</f>
        <v/>
      </c>
      <c r="AT105" s="2" t="str">
        <f>IF(Table13[[#This Row],[Date]]&lt;$AT$3,"","Current Algo")</f>
        <v/>
      </c>
    </row>
    <row r="106" spans="1:46" ht="14.25" customHeight="1" x14ac:dyDescent="0.25">
      <c r="A106" s="82">
        <v>44289</v>
      </c>
      <c r="B106" s="2" t="s">
        <v>4</v>
      </c>
      <c r="C106" s="83">
        <v>0.70486111111111116</v>
      </c>
      <c r="D106" s="2">
        <v>3</v>
      </c>
      <c r="E106" s="2">
        <v>6</v>
      </c>
      <c r="F106" s="60">
        <v>8</v>
      </c>
      <c r="G106" s="2">
        <v>1400</v>
      </c>
      <c r="H106" s="2" t="s">
        <v>42</v>
      </c>
      <c r="I106" s="2" t="s">
        <v>46</v>
      </c>
      <c r="J106" s="2">
        <v>160</v>
      </c>
      <c r="K106" s="6">
        <v>6</v>
      </c>
      <c r="L106" s="6" t="s">
        <v>270</v>
      </c>
      <c r="M106" s="2" t="s">
        <v>67</v>
      </c>
      <c r="N106" s="84">
        <v>5.5</v>
      </c>
      <c r="O106" s="2" t="s">
        <v>140</v>
      </c>
      <c r="P106" s="2" t="s">
        <v>79</v>
      </c>
      <c r="Q106" s="85"/>
      <c r="R106" s="86">
        <v>12</v>
      </c>
      <c r="S106" s="85">
        <v>55</v>
      </c>
      <c r="T106" s="88">
        <v>55</v>
      </c>
      <c r="U106" s="85"/>
      <c r="V106" s="2">
        <v>2</v>
      </c>
      <c r="W106" s="2">
        <v>3</v>
      </c>
      <c r="X106" s="10">
        <v>2</v>
      </c>
      <c r="Y106" s="84">
        <v>5.2</v>
      </c>
      <c r="Z106" s="2">
        <v>30</v>
      </c>
      <c r="AA106" s="6">
        <v>16</v>
      </c>
      <c r="AB106" s="2"/>
      <c r="AC106" s="2"/>
      <c r="AD106" s="84">
        <v>6</v>
      </c>
      <c r="AE106" s="84"/>
      <c r="AF106" s="2">
        <v>100</v>
      </c>
      <c r="AG106" s="2" t="str">
        <f t="shared" si="4"/>
        <v/>
      </c>
      <c r="AH106" s="2">
        <f t="shared" si="5"/>
        <v>-100</v>
      </c>
      <c r="AI106" s="44" t="str">
        <f>VLOOKUP(Table13[[#This Row],[Track]],$B$1885:$D$1929,2,FALSE)</f>
        <v>Vic</v>
      </c>
      <c r="AJ1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" s="16" t="str">
        <f>IF(Table13[[#This Row],[Going-Dist]]="G&lt;6-Dist&gt;=1700","B",IF(Table13[[#This Row],[Going-Dist]]="G&lt;6-Dist&lt;1700","A",IF(AJ106="G&gt;=6-Dist&lt;1700","C",IF(AJ106="G&gt;=6-Dist&gt;=1700","D","xx"))))</f>
        <v>A</v>
      </c>
      <c r="AL106" s="69">
        <f>MONTH(Table13[[#This Row],[Date]])</f>
        <v>4</v>
      </c>
      <c r="AM106" s="69" t="str">
        <f t="shared" si="7"/>
        <v>2020-2021</v>
      </c>
      <c r="AN106" s="60">
        <v>100</v>
      </c>
      <c r="AO106" s="128" t="str">
        <f>IF(Table13[[#This Row],[Combo 27 Bet]]="","",IF(Table13[[#This Row],[Lev Ret]]="","",AN106*Table13[[#This Row],[Odds]]))</f>
        <v/>
      </c>
      <c r="AP106" s="129">
        <f t="shared" si="6"/>
        <v>-100</v>
      </c>
      <c r="AQ106" s="135"/>
      <c r="AR106" s="151">
        <v>6</v>
      </c>
      <c r="AS106" s="2" t="str">
        <f>IF(Table13[[#This Row],[Date]]&lt;$AS$3,"","Live")</f>
        <v/>
      </c>
      <c r="AT106" s="2" t="str">
        <f>IF(Table13[[#This Row],[Date]]&lt;$AT$3,"","Current Algo")</f>
        <v/>
      </c>
    </row>
    <row r="107" spans="1:46" ht="14.25" customHeight="1" x14ac:dyDescent="0.25">
      <c r="A107" s="82">
        <v>44289</v>
      </c>
      <c r="B107" s="2" t="s">
        <v>149</v>
      </c>
      <c r="C107" s="83">
        <v>0.71875</v>
      </c>
      <c r="D107" s="87">
        <v>4</v>
      </c>
      <c r="E107" s="7">
        <v>6</v>
      </c>
      <c r="F107" s="60">
        <v>8</v>
      </c>
      <c r="G107" s="2">
        <v>1500</v>
      </c>
      <c r="H107" s="2" t="s">
        <v>151</v>
      </c>
      <c r="I107" s="2"/>
      <c r="J107" s="2">
        <v>160</v>
      </c>
      <c r="K107" s="6">
        <v>13</v>
      </c>
      <c r="L107" s="6" t="s">
        <v>1544</v>
      </c>
      <c r="M107" s="2" t="s">
        <v>50</v>
      </c>
      <c r="N107" s="84">
        <v>4.5999999999999996</v>
      </c>
      <c r="O107" s="2" t="s">
        <v>158</v>
      </c>
      <c r="P107" s="2" t="s">
        <v>82</v>
      </c>
      <c r="Q107" s="85"/>
      <c r="R107" s="86">
        <v>2</v>
      </c>
      <c r="S107" s="85">
        <v>53</v>
      </c>
      <c r="T107" s="85">
        <v>53</v>
      </c>
      <c r="U107" s="85"/>
      <c r="V107" s="2"/>
      <c r="W107" s="2"/>
      <c r="X107" s="10">
        <v>2</v>
      </c>
      <c r="Y107" s="84">
        <v>4.7</v>
      </c>
      <c r="Z107" s="2">
        <v>20</v>
      </c>
      <c r="AA107" s="6"/>
      <c r="AB107" s="2"/>
      <c r="AC107" s="2" t="s">
        <v>150</v>
      </c>
      <c r="AD107" s="84">
        <v>3.9</v>
      </c>
      <c r="AE107" s="84">
        <v>2</v>
      </c>
      <c r="AF107" s="2">
        <v>100</v>
      </c>
      <c r="AG107" s="2">
        <f t="shared" ref="AG107:AG156" si="8">IF($AC107&lt;&gt;"WON","",AF107*$AD107)</f>
        <v>390</v>
      </c>
      <c r="AH107" s="2">
        <f t="shared" ref="AH107:AH156" si="9">IF(AG107="",AF107*-1,AG107-AF107)</f>
        <v>290</v>
      </c>
      <c r="AI107" s="44" t="str">
        <f>VLOOKUP(Table13[[#This Row],[Track]],$B$1885:$D$1929,2,FALSE)</f>
        <v>NSW</v>
      </c>
      <c r="AJ1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" s="16" t="str">
        <f>IF(Table13[[#This Row],[Going-Dist]]="G&lt;6-Dist&gt;=1700","B",IF(Table13[[#This Row],[Going-Dist]]="G&lt;6-Dist&lt;1700","A",IF(AJ107="G&gt;=6-Dist&lt;1700","C",IF(AJ107="G&gt;=6-Dist&gt;=1700","D","xx"))))</f>
        <v>A</v>
      </c>
      <c r="AL107" s="69">
        <f>MONTH(Table13[[#This Row],[Date]])</f>
        <v>4</v>
      </c>
      <c r="AM107" s="69" t="str">
        <f t="shared" si="7"/>
        <v>2020-2021</v>
      </c>
      <c r="AN107" s="60">
        <v>100</v>
      </c>
      <c r="AO107" s="128">
        <f>IF(Table13[[#This Row],[Combo 27 Bet]]="","",IF(Table13[[#This Row],[Lev Ret]]="","",AN107*Table13[[#This Row],[Odds]]))</f>
        <v>390</v>
      </c>
      <c r="AP107" s="129">
        <f t="shared" ref="AP107:AP156" si="10">IF(AN107="","",IF(AO107="",AN107*-1,AO107-AN107))</f>
        <v>290</v>
      </c>
      <c r="AQ107" s="135"/>
      <c r="AR107" s="151">
        <v>7</v>
      </c>
      <c r="AS107" s="2" t="str">
        <f>IF(Table13[[#This Row],[Date]]&lt;$AS$3,"","Live")</f>
        <v/>
      </c>
      <c r="AT107" s="2" t="str">
        <f>IF(Table13[[#This Row],[Date]]&lt;$AT$3,"","Current Algo")</f>
        <v/>
      </c>
    </row>
    <row r="108" spans="1:46" ht="14.25" customHeight="1" x14ac:dyDescent="0.25">
      <c r="A108" s="82">
        <v>44289</v>
      </c>
      <c r="B108" s="2" t="s">
        <v>4</v>
      </c>
      <c r="C108" s="83">
        <v>0.72916666666666663</v>
      </c>
      <c r="D108" s="2">
        <v>3</v>
      </c>
      <c r="E108" s="2">
        <v>6</v>
      </c>
      <c r="F108" s="60">
        <v>9</v>
      </c>
      <c r="G108" s="2">
        <v>1600</v>
      </c>
      <c r="H108" s="2" t="s">
        <v>42</v>
      </c>
      <c r="I108" s="2">
        <v>90</v>
      </c>
      <c r="J108" s="2">
        <v>125</v>
      </c>
      <c r="K108" s="6">
        <v>2</v>
      </c>
      <c r="L108" s="6" t="s">
        <v>414</v>
      </c>
      <c r="M108" s="2" t="s">
        <v>76</v>
      </c>
      <c r="N108" s="84">
        <v>4.8</v>
      </c>
      <c r="O108" s="2" t="s">
        <v>49</v>
      </c>
      <c r="P108" s="2" t="s">
        <v>120</v>
      </c>
      <c r="Q108" s="85"/>
      <c r="R108" s="86">
        <v>7</v>
      </c>
      <c r="S108" s="85">
        <v>58</v>
      </c>
      <c r="T108" s="88">
        <v>58</v>
      </c>
      <c r="U108" s="85"/>
      <c r="V108" s="2">
        <v>1</v>
      </c>
      <c r="W108" s="2">
        <v>1</v>
      </c>
      <c r="X108" s="10">
        <v>1</v>
      </c>
      <c r="Y108" s="84">
        <v>3.5</v>
      </c>
      <c r="Z108" s="2">
        <v>50</v>
      </c>
      <c r="AA108" s="6">
        <v>8</v>
      </c>
      <c r="AB108" s="2"/>
      <c r="AC108" s="2" t="s">
        <v>12</v>
      </c>
      <c r="AD108" s="84">
        <v>4.8</v>
      </c>
      <c r="AE108" s="84">
        <v>1.5</v>
      </c>
      <c r="AF108" s="2">
        <v>100</v>
      </c>
      <c r="AG108" s="2">
        <f t="shared" si="8"/>
        <v>480</v>
      </c>
      <c r="AH108" s="2">
        <f t="shared" si="9"/>
        <v>380</v>
      </c>
      <c r="AI108" s="44" t="str">
        <f>VLOOKUP(Table13[[#This Row],[Track]],$B$1885:$D$1929,2,FALSE)</f>
        <v>Vic</v>
      </c>
      <c r="AJ1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" s="16" t="str">
        <f>IF(Table13[[#This Row],[Going-Dist]]="G&lt;6-Dist&gt;=1700","B",IF(Table13[[#This Row],[Going-Dist]]="G&lt;6-Dist&lt;1700","A",IF(AJ108="G&gt;=6-Dist&lt;1700","C",IF(AJ108="G&gt;=6-Dist&gt;=1700","D","xx"))))</f>
        <v>A</v>
      </c>
      <c r="AL108" s="69">
        <f>MONTH(Table13[[#This Row],[Date]])</f>
        <v>4</v>
      </c>
      <c r="AM108" s="69" t="str">
        <f t="shared" si="7"/>
        <v>2020-2021</v>
      </c>
      <c r="AN108" s="60">
        <v>150</v>
      </c>
      <c r="AO108" s="128">
        <f>IF(Table13[[#This Row],[Combo 27 Bet]]="","",IF(Table13[[#This Row],[Lev Ret]]="","",AN108*Table13[[#This Row],[Odds]]))</f>
        <v>720</v>
      </c>
      <c r="AP108" s="129">
        <f t="shared" si="10"/>
        <v>570</v>
      </c>
      <c r="AQ108" s="135">
        <v>2</v>
      </c>
      <c r="AR108" s="151">
        <v>9</v>
      </c>
      <c r="AS108" s="2" t="str">
        <f>IF(Table13[[#This Row],[Date]]&lt;$AS$3,"","Live")</f>
        <v/>
      </c>
      <c r="AT108" s="2" t="str">
        <f>IF(Table13[[#This Row],[Date]]&lt;$AT$3,"","Current Algo")</f>
        <v/>
      </c>
    </row>
    <row r="109" spans="1:46" ht="14.25" customHeight="1" x14ac:dyDescent="0.25">
      <c r="A109" s="82">
        <v>44289</v>
      </c>
      <c r="B109" s="2" t="s">
        <v>4</v>
      </c>
      <c r="C109" s="83">
        <v>0.72916666666666663</v>
      </c>
      <c r="D109" s="87">
        <v>3</v>
      </c>
      <c r="E109" s="7">
        <v>6</v>
      </c>
      <c r="F109" s="60">
        <v>9</v>
      </c>
      <c r="G109" s="2">
        <v>1600</v>
      </c>
      <c r="H109" s="2" t="s">
        <v>42</v>
      </c>
      <c r="I109" s="2">
        <v>90</v>
      </c>
      <c r="J109" s="2">
        <v>125</v>
      </c>
      <c r="K109" s="6">
        <v>3</v>
      </c>
      <c r="L109" s="6" t="s">
        <v>624</v>
      </c>
      <c r="M109" s="2" t="s">
        <v>50</v>
      </c>
      <c r="N109" s="84">
        <v>4.5999999999999996</v>
      </c>
      <c r="O109" s="2" t="s">
        <v>625</v>
      </c>
      <c r="P109" s="2" t="s">
        <v>64</v>
      </c>
      <c r="Q109" s="85"/>
      <c r="R109" s="86">
        <v>6</v>
      </c>
      <c r="S109" s="85">
        <v>57</v>
      </c>
      <c r="T109" s="85">
        <v>57</v>
      </c>
      <c r="U109" s="85"/>
      <c r="V109" s="2">
        <v>3</v>
      </c>
      <c r="W109" s="2">
        <v>3</v>
      </c>
      <c r="X109" s="10">
        <v>3</v>
      </c>
      <c r="Y109" s="84">
        <v>5</v>
      </c>
      <c r="Z109" s="2">
        <v>30</v>
      </c>
      <c r="AA109" s="6">
        <v>8</v>
      </c>
      <c r="AB109" s="2"/>
      <c r="AC109" s="2"/>
      <c r="AD109" s="84">
        <v>5.5</v>
      </c>
      <c r="AE109" s="84"/>
      <c r="AF109" s="2">
        <v>100</v>
      </c>
      <c r="AG109" s="2" t="str">
        <f t="shared" si="8"/>
        <v/>
      </c>
      <c r="AH109" s="2">
        <f t="shared" si="9"/>
        <v>-100</v>
      </c>
      <c r="AI109" s="44" t="str">
        <f>VLOOKUP(Table13[[#This Row],[Track]],$B$1885:$D$1929,2,FALSE)</f>
        <v>Vic</v>
      </c>
      <c r="AJ1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" s="16" t="str">
        <f>IF(Table13[[#This Row],[Going-Dist]]="G&lt;6-Dist&gt;=1700","B",IF(Table13[[#This Row],[Going-Dist]]="G&lt;6-Dist&lt;1700","A",IF(AJ109="G&gt;=6-Dist&lt;1700","C",IF(AJ109="G&gt;=6-Dist&gt;=1700","D","xx"))))</f>
        <v>A</v>
      </c>
      <c r="AL109" s="69">
        <f>MONTH(Table13[[#This Row],[Date]])</f>
        <v>4</v>
      </c>
      <c r="AM109" s="69" t="str">
        <f t="shared" si="7"/>
        <v>2020-2021</v>
      </c>
      <c r="AN109" s="60">
        <v>140</v>
      </c>
      <c r="AO109" s="128" t="str">
        <f>IF(Table13[[#This Row],[Combo 27 Bet]]="","",IF(Table13[[#This Row],[Lev Ret]]="","",AN109*Table13[[#This Row],[Odds]]))</f>
        <v/>
      </c>
      <c r="AP109" s="129">
        <f t="shared" si="10"/>
        <v>-140</v>
      </c>
      <c r="AQ109" s="135">
        <v>2</v>
      </c>
      <c r="AR109" s="151">
        <v>7</v>
      </c>
      <c r="AS109" s="2" t="str">
        <f>IF(Table13[[#This Row],[Date]]&lt;$AS$3,"","Live")</f>
        <v/>
      </c>
      <c r="AT109" s="2" t="str">
        <f>IF(Table13[[#This Row],[Date]]&lt;$AT$3,"","Current Algo")</f>
        <v/>
      </c>
    </row>
    <row r="110" spans="1:46" ht="14.25" customHeight="1" x14ac:dyDescent="0.25">
      <c r="A110" s="82">
        <v>44296</v>
      </c>
      <c r="B110" s="2" t="s">
        <v>4</v>
      </c>
      <c r="C110" s="83">
        <v>0.59027777777777779</v>
      </c>
      <c r="D110" s="2">
        <v>3</v>
      </c>
      <c r="E110" s="2">
        <v>10</v>
      </c>
      <c r="F110" s="60">
        <v>4</v>
      </c>
      <c r="G110" s="2">
        <v>1100</v>
      </c>
      <c r="H110" s="2" t="s">
        <v>70</v>
      </c>
      <c r="I110" s="2">
        <v>84</v>
      </c>
      <c r="J110" s="2">
        <v>125</v>
      </c>
      <c r="K110" s="6">
        <v>9</v>
      </c>
      <c r="L110" s="6" t="s">
        <v>626</v>
      </c>
      <c r="M110" s="2" t="s">
        <v>80</v>
      </c>
      <c r="N110" s="84">
        <v>4</v>
      </c>
      <c r="O110" s="2" t="s">
        <v>101</v>
      </c>
      <c r="P110" s="2" t="s">
        <v>122</v>
      </c>
      <c r="Q110" s="85"/>
      <c r="R110" s="86">
        <v>2</v>
      </c>
      <c r="S110" s="85">
        <v>54</v>
      </c>
      <c r="T110" s="88">
        <v>54</v>
      </c>
      <c r="U110" s="85"/>
      <c r="V110" s="2">
        <v>2</v>
      </c>
      <c r="W110" s="2"/>
      <c r="X110" s="10">
        <v>1</v>
      </c>
      <c r="Y110" s="84">
        <v>4.5999999999999996</v>
      </c>
      <c r="Z110" s="2">
        <v>40</v>
      </c>
      <c r="AA110" s="6">
        <v>9</v>
      </c>
      <c r="AB110" s="2"/>
      <c r="AC110" s="2" t="s">
        <v>13</v>
      </c>
      <c r="AD110" s="84">
        <v>5</v>
      </c>
      <c r="AE110" s="84">
        <v>2</v>
      </c>
      <c r="AF110" s="2">
        <v>100</v>
      </c>
      <c r="AG110" s="2" t="str">
        <f t="shared" si="8"/>
        <v/>
      </c>
      <c r="AH110" s="2">
        <f t="shared" si="9"/>
        <v>-100</v>
      </c>
      <c r="AI110" s="44" t="str">
        <f>VLOOKUP(Table13[[#This Row],[Track]],$B$1885:$D$1929,2,FALSE)</f>
        <v>Vic</v>
      </c>
      <c r="AJ1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" s="16" t="str">
        <f>IF(Table13[[#This Row],[Going-Dist]]="G&lt;6-Dist&gt;=1700","B",IF(Table13[[#This Row],[Going-Dist]]="G&lt;6-Dist&lt;1700","A",IF(AJ110="G&gt;=6-Dist&lt;1700","C",IF(AJ110="G&gt;=6-Dist&gt;=1700","D","xx"))))</f>
        <v>A</v>
      </c>
      <c r="AL110" s="69">
        <f>MONTH(Table13[[#This Row],[Date]])</f>
        <v>4</v>
      </c>
      <c r="AM110" s="69" t="str">
        <f t="shared" si="7"/>
        <v>2020-2021</v>
      </c>
      <c r="AN110" s="60">
        <v>150</v>
      </c>
      <c r="AO110" s="128" t="str">
        <f>IF(Table13[[#This Row],[Combo 27 Bet]]="","",IF(Table13[[#This Row],[Lev Ret]]="","",AN110*Table13[[#This Row],[Odds]]))</f>
        <v/>
      </c>
      <c r="AP110" s="129">
        <f t="shared" si="10"/>
        <v>-150</v>
      </c>
      <c r="AQ110" s="135"/>
      <c r="AR110" s="151">
        <v>9</v>
      </c>
      <c r="AS110" s="2" t="str">
        <f>IF(Table13[[#This Row],[Date]]&lt;$AS$3,"","Live")</f>
        <v/>
      </c>
      <c r="AT110" s="2" t="str">
        <f>IF(Table13[[#This Row],[Date]]&lt;$AT$3,"","Current Algo")</f>
        <v/>
      </c>
    </row>
    <row r="111" spans="1:46" ht="14.25" customHeight="1" x14ac:dyDescent="0.25">
      <c r="A111" s="82">
        <v>44296</v>
      </c>
      <c r="B111" s="2" t="s">
        <v>4</v>
      </c>
      <c r="C111" s="83">
        <v>0.67708333333333337</v>
      </c>
      <c r="D111" s="87">
        <v>3</v>
      </c>
      <c r="E111" s="7">
        <v>10</v>
      </c>
      <c r="F111" s="60">
        <v>7</v>
      </c>
      <c r="G111" s="2">
        <v>2400</v>
      </c>
      <c r="H111" s="2" t="s">
        <v>42</v>
      </c>
      <c r="I111" s="2" t="s">
        <v>46</v>
      </c>
      <c r="J111" s="2">
        <v>135</v>
      </c>
      <c r="K111" s="6">
        <v>7</v>
      </c>
      <c r="L111" s="6" t="s">
        <v>404</v>
      </c>
      <c r="M111" s="2" t="s">
        <v>67</v>
      </c>
      <c r="N111" s="84">
        <v>5.5</v>
      </c>
      <c r="O111" s="2" t="s">
        <v>49</v>
      </c>
      <c r="P111" s="2" t="s">
        <v>199</v>
      </c>
      <c r="Q111" s="85">
        <v>2</v>
      </c>
      <c r="R111" s="86">
        <v>3</v>
      </c>
      <c r="S111" s="85">
        <v>54</v>
      </c>
      <c r="T111" s="85">
        <v>52</v>
      </c>
      <c r="U111" s="85"/>
      <c r="V111" s="2">
        <v>1</v>
      </c>
      <c r="W111" s="2">
        <v>3</v>
      </c>
      <c r="X111" s="10">
        <v>1</v>
      </c>
      <c r="Y111" s="84">
        <v>3.4</v>
      </c>
      <c r="Z111" s="2">
        <v>45</v>
      </c>
      <c r="AA111" s="6">
        <v>12</v>
      </c>
      <c r="AB111" s="2"/>
      <c r="AC111" s="2"/>
      <c r="AD111" s="84">
        <v>5.5</v>
      </c>
      <c r="AE111" s="84"/>
      <c r="AF111" s="2">
        <v>100</v>
      </c>
      <c r="AG111" s="2" t="str">
        <f t="shared" si="8"/>
        <v/>
      </c>
      <c r="AH111" s="2">
        <f t="shared" si="9"/>
        <v>-100</v>
      </c>
      <c r="AI111" s="44" t="str">
        <f>VLOOKUP(Table13[[#This Row],[Track]],$B$1885:$D$1929,2,FALSE)</f>
        <v>Vic</v>
      </c>
      <c r="AJ1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1" s="16" t="str">
        <f>IF(Table13[[#This Row],[Going-Dist]]="G&lt;6-Dist&gt;=1700","B",IF(Table13[[#This Row],[Going-Dist]]="G&lt;6-Dist&lt;1700","A",IF(AJ111="G&gt;=6-Dist&lt;1700","C",IF(AJ111="G&gt;=6-Dist&gt;=1700","D","xx"))))</f>
        <v>B</v>
      </c>
      <c r="AL111" s="69">
        <f>MONTH(Table13[[#This Row],[Date]])</f>
        <v>4</v>
      </c>
      <c r="AM111" s="69" t="str">
        <f t="shared" si="7"/>
        <v>2020-2021</v>
      </c>
      <c r="AN111" s="60">
        <v>100</v>
      </c>
      <c r="AO111" s="128" t="str">
        <f>IF(Table13[[#This Row],[Combo 27 Bet]]="","",IF(Table13[[#This Row],[Lev Ret]]="","",AN111*Table13[[#This Row],[Odds]]))</f>
        <v/>
      </c>
      <c r="AP111" s="129">
        <f t="shared" si="10"/>
        <v>-100</v>
      </c>
      <c r="AQ111" s="135"/>
      <c r="AR111" s="151">
        <v>8</v>
      </c>
      <c r="AS111" s="2" t="str">
        <f>IF(Table13[[#This Row],[Date]]&lt;$AS$3,"","Live")</f>
        <v/>
      </c>
      <c r="AT111" s="2" t="str">
        <f>IF(Table13[[#This Row],[Date]]&lt;$AT$3,"","Current Algo")</f>
        <v/>
      </c>
    </row>
    <row r="112" spans="1:46" ht="14.25" customHeight="1" x14ac:dyDescent="0.25">
      <c r="A112" s="82">
        <v>44296</v>
      </c>
      <c r="B112" s="2" t="s">
        <v>4</v>
      </c>
      <c r="C112" s="83">
        <v>0.70138888888888884</v>
      </c>
      <c r="D112" s="87">
        <v>3</v>
      </c>
      <c r="E112" s="7">
        <v>10</v>
      </c>
      <c r="F112" s="60">
        <v>8</v>
      </c>
      <c r="G112" s="2">
        <v>2000</v>
      </c>
      <c r="H112" s="2" t="s">
        <v>42</v>
      </c>
      <c r="I112" s="2">
        <v>84</v>
      </c>
      <c r="J112" s="2">
        <v>135</v>
      </c>
      <c r="K112" s="6">
        <v>2</v>
      </c>
      <c r="L112" s="6" t="s">
        <v>420</v>
      </c>
      <c r="M112" s="2" t="s">
        <v>55</v>
      </c>
      <c r="N112" s="84">
        <v>3.8</v>
      </c>
      <c r="O112" s="2" t="s">
        <v>51</v>
      </c>
      <c r="P112" s="2" t="s">
        <v>64</v>
      </c>
      <c r="Q112" s="85"/>
      <c r="R112" s="86">
        <v>7</v>
      </c>
      <c r="S112" s="85">
        <v>58</v>
      </c>
      <c r="T112" s="85">
        <v>58</v>
      </c>
      <c r="U112" s="85"/>
      <c r="V112" s="2">
        <v>1</v>
      </c>
      <c r="W112" s="2">
        <v>4</v>
      </c>
      <c r="X112" s="10">
        <v>2</v>
      </c>
      <c r="Y112" s="84">
        <v>4.5</v>
      </c>
      <c r="Z112" s="2">
        <v>35</v>
      </c>
      <c r="AA112" s="6">
        <v>9</v>
      </c>
      <c r="AB112" s="2"/>
      <c r="AC112" s="2" t="s">
        <v>15</v>
      </c>
      <c r="AD112" s="84">
        <v>5</v>
      </c>
      <c r="AE112" s="84">
        <v>1.8</v>
      </c>
      <c r="AF112" s="2">
        <v>100</v>
      </c>
      <c r="AG112" s="2" t="str">
        <f t="shared" si="8"/>
        <v/>
      </c>
      <c r="AH112" s="2">
        <f t="shared" si="9"/>
        <v>-100</v>
      </c>
      <c r="AI112" s="44" t="str">
        <f>VLOOKUP(Table13[[#This Row],[Track]],$B$1885:$D$1929,2,FALSE)</f>
        <v>Vic</v>
      </c>
      <c r="AJ1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2" s="16" t="str">
        <f>IF(Table13[[#This Row],[Going-Dist]]="G&lt;6-Dist&gt;=1700","B",IF(Table13[[#This Row],[Going-Dist]]="G&lt;6-Dist&lt;1700","A",IF(AJ112="G&gt;=6-Dist&lt;1700","C",IF(AJ112="G&gt;=6-Dist&gt;=1700","D","xx"))))</f>
        <v>B</v>
      </c>
      <c r="AL112" s="69">
        <f>MONTH(Table13[[#This Row],[Date]])</f>
        <v>4</v>
      </c>
      <c r="AM112" s="69" t="str">
        <f t="shared" si="7"/>
        <v>2020-2021</v>
      </c>
      <c r="AN112" s="60">
        <v>100</v>
      </c>
      <c r="AO112" s="128" t="str">
        <f>IF(Table13[[#This Row],[Combo 27 Bet]]="","",IF(Table13[[#This Row],[Lev Ret]]="","",AN112*Table13[[#This Row],[Odds]]))</f>
        <v/>
      </c>
      <c r="AP112" s="129">
        <f t="shared" si="10"/>
        <v>-100</v>
      </c>
      <c r="AQ112" s="135"/>
      <c r="AR112" s="151">
        <v>7</v>
      </c>
      <c r="AS112" s="2" t="str">
        <f>IF(Table13[[#This Row],[Date]]&lt;$AS$3,"","Live")</f>
        <v/>
      </c>
      <c r="AT112" s="2" t="str">
        <f>IF(Table13[[#This Row],[Date]]&lt;$AT$3,"","Current Algo")</f>
        <v/>
      </c>
    </row>
    <row r="113" spans="1:46" ht="14.25" customHeight="1" x14ac:dyDescent="0.25">
      <c r="A113" s="82">
        <v>44303</v>
      </c>
      <c r="B113" s="2" t="s">
        <v>4</v>
      </c>
      <c r="C113" s="83">
        <v>0.51388888888888895</v>
      </c>
      <c r="D113" s="87">
        <v>3</v>
      </c>
      <c r="E113" s="7">
        <v>0</v>
      </c>
      <c r="F113" s="60">
        <v>1</v>
      </c>
      <c r="G113" s="2">
        <v>2000</v>
      </c>
      <c r="H113" s="2" t="s">
        <v>42</v>
      </c>
      <c r="I113" s="2" t="s">
        <v>66</v>
      </c>
      <c r="J113" s="2">
        <v>250</v>
      </c>
      <c r="K113" s="6">
        <v>4</v>
      </c>
      <c r="L113" s="6" t="s">
        <v>272</v>
      </c>
      <c r="M113" s="2" t="s">
        <v>75</v>
      </c>
      <c r="N113" s="84">
        <v>3.6</v>
      </c>
      <c r="O113" s="2" t="s">
        <v>51</v>
      </c>
      <c r="P113" s="2" t="s">
        <v>73</v>
      </c>
      <c r="Q113" s="85"/>
      <c r="R113" s="86">
        <v>10</v>
      </c>
      <c r="S113" s="85">
        <v>57</v>
      </c>
      <c r="T113" s="85">
        <v>57</v>
      </c>
      <c r="U113" s="85"/>
      <c r="V113" s="2">
        <v>2</v>
      </c>
      <c r="W113" s="2">
        <v>4</v>
      </c>
      <c r="X113" s="10">
        <v>2</v>
      </c>
      <c r="Y113" s="84">
        <v>4.8</v>
      </c>
      <c r="Z113" s="2">
        <v>35</v>
      </c>
      <c r="AA113" s="6">
        <v>10</v>
      </c>
      <c r="AB113" s="2"/>
      <c r="AC113" s="2"/>
      <c r="AD113" s="84">
        <v>4.4000000000000004</v>
      </c>
      <c r="AE113" s="84"/>
      <c r="AF113" s="2">
        <v>100</v>
      </c>
      <c r="AG113" s="2" t="str">
        <f t="shared" si="8"/>
        <v/>
      </c>
      <c r="AH113" s="2">
        <f t="shared" si="9"/>
        <v>-100</v>
      </c>
      <c r="AI113" s="44" t="str">
        <f>VLOOKUP(Table13[[#This Row],[Track]],$B$1885:$D$1929,2,FALSE)</f>
        <v>Vic</v>
      </c>
      <c r="AJ1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3" s="16" t="str">
        <f>IF(Table13[[#This Row],[Going-Dist]]="G&lt;6-Dist&gt;=1700","B",IF(Table13[[#This Row],[Going-Dist]]="G&lt;6-Dist&lt;1700","A",IF(AJ113="G&gt;=6-Dist&lt;1700","C",IF(AJ113="G&gt;=6-Dist&gt;=1700","D","xx"))))</f>
        <v>B</v>
      </c>
      <c r="AL113" s="69">
        <f>MONTH(Table13[[#This Row],[Date]])</f>
        <v>4</v>
      </c>
      <c r="AM113" s="69" t="str">
        <f t="shared" si="7"/>
        <v>2020-2021</v>
      </c>
      <c r="AN113" s="60">
        <v>100</v>
      </c>
      <c r="AO113" s="128" t="str">
        <f>IF(Table13[[#This Row],[Combo 27 Bet]]="","",IF(Table13[[#This Row],[Lev Ret]]="","",AN113*Table13[[#This Row],[Odds]]))</f>
        <v/>
      </c>
      <c r="AP113" s="129">
        <f t="shared" si="10"/>
        <v>-100</v>
      </c>
      <c r="AQ113" s="135"/>
      <c r="AR113" s="151">
        <v>7</v>
      </c>
      <c r="AS113" s="2" t="str">
        <f>IF(Table13[[#This Row],[Date]]&lt;$AS$3,"","Live")</f>
        <v/>
      </c>
      <c r="AT113" s="2" t="str">
        <f>IF(Table13[[#This Row],[Date]]&lt;$AT$3,"","Current Algo")</f>
        <v/>
      </c>
    </row>
    <row r="114" spans="1:46" ht="14.25" customHeight="1" x14ac:dyDescent="0.25">
      <c r="A114" s="82">
        <v>44303</v>
      </c>
      <c r="B114" s="2" t="s">
        <v>4</v>
      </c>
      <c r="C114" s="83">
        <v>0.5625</v>
      </c>
      <c r="D114" s="2">
        <v>3</v>
      </c>
      <c r="E114" s="2">
        <v>0</v>
      </c>
      <c r="F114" s="60">
        <v>3</v>
      </c>
      <c r="G114" s="2">
        <v>1600</v>
      </c>
      <c r="H114" s="2" t="s">
        <v>129</v>
      </c>
      <c r="I114" s="2" t="s">
        <v>62</v>
      </c>
      <c r="J114" s="2">
        <v>475</v>
      </c>
      <c r="K114" s="6">
        <v>3</v>
      </c>
      <c r="L114" s="6" t="s">
        <v>1221</v>
      </c>
      <c r="M114" s="2" t="s">
        <v>55</v>
      </c>
      <c r="N114" s="84">
        <v>1.8</v>
      </c>
      <c r="O114" s="2" t="s">
        <v>139</v>
      </c>
      <c r="P114" s="2" t="s">
        <v>73</v>
      </c>
      <c r="Q114" s="85"/>
      <c r="R114" s="86">
        <v>3</v>
      </c>
      <c r="S114" s="85">
        <v>58</v>
      </c>
      <c r="T114" s="88">
        <v>58</v>
      </c>
      <c r="U114" s="85"/>
      <c r="V114" s="2"/>
      <c r="W114" s="2"/>
      <c r="X114" s="10">
        <v>1</v>
      </c>
      <c r="Y114" s="84"/>
      <c r="Z114" s="2"/>
      <c r="AA114" s="6">
        <v>13</v>
      </c>
      <c r="AB114" s="2"/>
      <c r="AC114" s="2" t="s">
        <v>15</v>
      </c>
      <c r="AD114" s="84">
        <v>2</v>
      </c>
      <c r="AE114" s="84">
        <v>1.3</v>
      </c>
      <c r="AF114" s="2">
        <v>100</v>
      </c>
      <c r="AG114" s="2" t="str">
        <f t="shared" si="8"/>
        <v/>
      </c>
      <c r="AH114" s="2">
        <f t="shared" si="9"/>
        <v>-100</v>
      </c>
      <c r="AI114" s="44" t="str">
        <f>VLOOKUP(Table13[[#This Row],[Track]],$B$1885:$D$1929,2,FALSE)</f>
        <v>Vic</v>
      </c>
      <c r="AJ1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" s="16" t="str">
        <f>IF(Table13[[#This Row],[Going-Dist]]="G&lt;6-Dist&gt;=1700","B",IF(Table13[[#This Row],[Going-Dist]]="G&lt;6-Dist&lt;1700","A",IF(AJ114="G&gt;=6-Dist&lt;1700","C",IF(AJ114="G&gt;=6-Dist&gt;=1700","D","xx"))))</f>
        <v>A</v>
      </c>
      <c r="AL114" s="69">
        <f>MONTH(Table13[[#This Row],[Date]])</f>
        <v>4</v>
      </c>
      <c r="AM114" s="69" t="str">
        <f t="shared" si="7"/>
        <v>2020-2021</v>
      </c>
      <c r="AN114" s="60">
        <v>100</v>
      </c>
      <c r="AO114" s="128" t="str">
        <f>IF(Table13[[#This Row],[Combo 27 Bet]]="","",IF(Table13[[#This Row],[Lev Ret]]="","",AN114*Table13[[#This Row],[Odds]]))</f>
        <v/>
      </c>
      <c r="AP114" s="129">
        <f t="shared" si="10"/>
        <v>-100</v>
      </c>
      <c r="AQ114" s="135"/>
      <c r="AR114" s="151">
        <v>5</v>
      </c>
      <c r="AS114" s="2" t="str">
        <f>IF(Table13[[#This Row],[Date]]&lt;$AS$3,"","Live")</f>
        <v/>
      </c>
      <c r="AT114" s="2" t="str">
        <f>IF(Table13[[#This Row],[Date]]&lt;$AT$3,"","Current Algo")</f>
        <v/>
      </c>
    </row>
    <row r="115" spans="1:46" ht="14.25" customHeight="1" x14ac:dyDescent="0.25">
      <c r="A115" s="82">
        <v>44303</v>
      </c>
      <c r="B115" s="2" t="s">
        <v>4</v>
      </c>
      <c r="C115" s="83">
        <v>0.58680555555555558</v>
      </c>
      <c r="D115" s="87">
        <v>3</v>
      </c>
      <c r="E115" s="7">
        <v>0</v>
      </c>
      <c r="F115" s="60">
        <v>4</v>
      </c>
      <c r="G115" s="2">
        <v>1600</v>
      </c>
      <c r="H115" s="2" t="s">
        <v>42</v>
      </c>
      <c r="I115" s="2" t="s">
        <v>66</v>
      </c>
      <c r="J115" s="2">
        <v>250</v>
      </c>
      <c r="K115" s="6">
        <v>1</v>
      </c>
      <c r="L115" s="6" t="s">
        <v>628</v>
      </c>
      <c r="M115" s="2" t="s">
        <v>75</v>
      </c>
      <c r="N115" s="84">
        <v>1.7</v>
      </c>
      <c r="O115" s="2" t="s">
        <v>104</v>
      </c>
      <c r="P115" s="2" t="s">
        <v>90</v>
      </c>
      <c r="Q115" s="85"/>
      <c r="R115" s="86">
        <v>6</v>
      </c>
      <c r="S115" s="85">
        <v>61</v>
      </c>
      <c r="T115" s="85">
        <v>61</v>
      </c>
      <c r="U115" s="85"/>
      <c r="V115" s="2">
        <v>1</v>
      </c>
      <c r="W115" s="2">
        <v>1</v>
      </c>
      <c r="X115" s="10">
        <v>1</v>
      </c>
      <c r="Y115" s="84">
        <v>1.9</v>
      </c>
      <c r="Z115" s="2">
        <v>50</v>
      </c>
      <c r="AA115" s="6">
        <v>6</v>
      </c>
      <c r="AB115" s="2"/>
      <c r="AC115" s="2" t="s">
        <v>15</v>
      </c>
      <c r="AD115" s="84">
        <v>2.2000000000000002</v>
      </c>
      <c r="AE115" s="84">
        <v>1.5</v>
      </c>
      <c r="AF115" s="2">
        <v>100</v>
      </c>
      <c r="AG115" s="2" t="str">
        <f t="shared" si="8"/>
        <v/>
      </c>
      <c r="AH115" s="2">
        <f t="shared" si="9"/>
        <v>-100</v>
      </c>
      <c r="AI115" s="44" t="str">
        <f>VLOOKUP(Table13[[#This Row],[Track]],$B$1885:$D$1929,2,FALSE)</f>
        <v>Vic</v>
      </c>
      <c r="AJ1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5" s="16" t="str">
        <f>IF(Table13[[#This Row],[Going-Dist]]="G&lt;6-Dist&gt;=1700","B",IF(Table13[[#This Row],[Going-Dist]]="G&lt;6-Dist&lt;1700","A",IF(AJ115="G&gt;=6-Dist&lt;1700","C",IF(AJ115="G&gt;=6-Dist&gt;=1700","D","xx"))))</f>
        <v>A</v>
      </c>
      <c r="AL115" s="69">
        <f>MONTH(Table13[[#This Row],[Date]])</f>
        <v>4</v>
      </c>
      <c r="AM115" s="69" t="str">
        <f t="shared" si="7"/>
        <v>2020-2021</v>
      </c>
      <c r="AN115" s="60">
        <v>100</v>
      </c>
      <c r="AO115" s="128" t="str">
        <f>IF(Table13[[#This Row],[Combo 27 Bet]]="","",IF(Table13[[#This Row],[Lev Ret]]="","",AN115*Table13[[#This Row],[Odds]]))</f>
        <v/>
      </c>
      <c r="AP115" s="129">
        <f t="shared" si="10"/>
        <v>-100</v>
      </c>
      <c r="AQ115" s="135">
        <v>2</v>
      </c>
      <c r="AR115" s="151">
        <v>5</v>
      </c>
      <c r="AS115" s="2" t="str">
        <f>IF(Table13[[#This Row],[Date]]&lt;$AS$3,"","Live")</f>
        <v/>
      </c>
      <c r="AT115" s="2" t="str">
        <f>IF(Table13[[#This Row],[Date]]&lt;$AT$3,"","Current Algo")</f>
        <v/>
      </c>
    </row>
    <row r="116" spans="1:46" ht="14.25" customHeight="1" x14ac:dyDescent="0.25">
      <c r="A116" s="82">
        <v>44303</v>
      </c>
      <c r="B116" s="2" t="s">
        <v>4</v>
      </c>
      <c r="C116" s="83">
        <v>0.58680555555555558</v>
      </c>
      <c r="D116" s="87">
        <v>3</v>
      </c>
      <c r="E116" s="7">
        <v>0</v>
      </c>
      <c r="F116" s="60">
        <v>4</v>
      </c>
      <c r="G116" s="2">
        <v>1600</v>
      </c>
      <c r="H116" s="2" t="s">
        <v>42</v>
      </c>
      <c r="I116" s="2" t="s">
        <v>66</v>
      </c>
      <c r="J116" s="2">
        <v>250</v>
      </c>
      <c r="K116" s="6">
        <v>2</v>
      </c>
      <c r="L116" s="6" t="s">
        <v>246</v>
      </c>
      <c r="M116" s="2" t="s">
        <v>58</v>
      </c>
      <c r="N116" s="84">
        <v>3.5</v>
      </c>
      <c r="O116" s="2" t="s">
        <v>59</v>
      </c>
      <c r="P116" s="2" t="s">
        <v>74</v>
      </c>
      <c r="Q116" s="85"/>
      <c r="R116" s="86">
        <v>3</v>
      </c>
      <c r="S116" s="85">
        <v>60</v>
      </c>
      <c r="T116" s="85">
        <v>60</v>
      </c>
      <c r="U116" s="85"/>
      <c r="V116" s="2">
        <v>2</v>
      </c>
      <c r="W116" s="2">
        <v>2</v>
      </c>
      <c r="X116" s="10">
        <v>2</v>
      </c>
      <c r="Y116" s="84">
        <v>5.2</v>
      </c>
      <c r="Z116" s="2">
        <v>30</v>
      </c>
      <c r="AA116" s="6">
        <v>6</v>
      </c>
      <c r="AB116" s="2"/>
      <c r="AC116" s="2" t="s">
        <v>12</v>
      </c>
      <c r="AD116" s="84">
        <v>3.6</v>
      </c>
      <c r="AE116" s="84">
        <v>3.6</v>
      </c>
      <c r="AF116" s="2">
        <v>100</v>
      </c>
      <c r="AG116" s="2">
        <f t="shared" si="8"/>
        <v>360</v>
      </c>
      <c r="AH116" s="2">
        <f t="shared" si="9"/>
        <v>260</v>
      </c>
      <c r="AI116" s="44" t="str">
        <f>VLOOKUP(Table13[[#This Row],[Track]],$B$1885:$D$1929,2,FALSE)</f>
        <v>Vic</v>
      </c>
      <c r="AJ1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6" s="16" t="str">
        <f>IF(Table13[[#This Row],[Going-Dist]]="G&lt;6-Dist&gt;=1700","B",IF(Table13[[#This Row],[Going-Dist]]="G&lt;6-Dist&lt;1700","A",IF(AJ116="G&gt;=6-Dist&lt;1700","C",IF(AJ116="G&gt;=6-Dist&gt;=1700","D","xx"))))</f>
        <v>A</v>
      </c>
      <c r="AL116" s="69">
        <f>MONTH(Table13[[#This Row],[Date]])</f>
        <v>4</v>
      </c>
      <c r="AM116" s="69" t="str">
        <f t="shared" si="7"/>
        <v>2020-2021</v>
      </c>
      <c r="AN116" s="60">
        <v>140</v>
      </c>
      <c r="AO116" s="128">
        <f>IF(Table13[[#This Row],[Combo 27 Bet]]="","",IF(Table13[[#This Row],[Lev Ret]]="","",AN116*Table13[[#This Row],[Odds]]))</f>
        <v>504</v>
      </c>
      <c r="AP116" s="129">
        <f t="shared" si="10"/>
        <v>364</v>
      </c>
      <c r="AQ116" s="135">
        <v>2</v>
      </c>
      <c r="AR116" s="151">
        <v>7</v>
      </c>
      <c r="AS116" s="2" t="str">
        <f>IF(Table13[[#This Row],[Date]]&lt;$AS$3,"","Live")</f>
        <v/>
      </c>
      <c r="AT116" s="2" t="str">
        <f>IF(Table13[[#This Row],[Date]]&lt;$AT$3,"","Current Algo")</f>
        <v/>
      </c>
    </row>
    <row r="117" spans="1:46" ht="14.25" customHeight="1" x14ac:dyDescent="0.25">
      <c r="A117" s="82">
        <v>44303</v>
      </c>
      <c r="B117" s="2" t="s">
        <v>4</v>
      </c>
      <c r="C117" s="83">
        <v>0.61458333333333337</v>
      </c>
      <c r="D117" s="87">
        <v>3</v>
      </c>
      <c r="E117" s="7">
        <v>0</v>
      </c>
      <c r="F117" s="60">
        <v>5</v>
      </c>
      <c r="G117" s="2">
        <v>1100</v>
      </c>
      <c r="H117" s="2" t="s">
        <v>129</v>
      </c>
      <c r="I117" s="2" t="s">
        <v>62</v>
      </c>
      <c r="J117" s="2">
        <v>150</v>
      </c>
      <c r="K117" s="6">
        <v>2</v>
      </c>
      <c r="L117" s="6" t="s">
        <v>241</v>
      </c>
      <c r="M117" s="2" t="s">
        <v>50</v>
      </c>
      <c r="N117" s="84">
        <v>3.3</v>
      </c>
      <c r="O117" s="2" t="s">
        <v>63</v>
      </c>
      <c r="P117" s="2" t="s">
        <v>73</v>
      </c>
      <c r="Q117" s="85"/>
      <c r="R117" s="86">
        <v>2</v>
      </c>
      <c r="S117" s="85">
        <v>58</v>
      </c>
      <c r="T117" s="85">
        <v>58</v>
      </c>
      <c r="U117" s="85"/>
      <c r="V117" s="2"/>
      <c r="W117" s="2"/>
      <c r="X117" s="10">
        <v>1</v>
      </c>
      <c r="Y117" s="84"/>
      <c r="Z117" s="2"/>
      <c r="AA117" s="6">
        <v>12</v>
      </c>
      <c r="AB117" s="2"/>
      <c r="AC117" s="2" t="s">
        <v>12</v>
      </c>
      <c r="AD117" s="84">
        <v>3.1</v>
      </c>
      <c r="AE117" s="84">
        <v>1.3</v>
      </c>
      <c r="AF117" s="2">
        <v>100</v>
      </c>
      <c r="AG117" s="2">
        <f t="shared" si="8"/>
        <v>310</v>
      </c>
      <c r="AH117" s="2">
        <f t="shared" si="9"/>
        <v>210</v>
      </c>
      <c r="AI117" s="44" t="str">
        <f>VLOOKUP(Table13[[#This Row],[Track]],$B$1885:$D$1929,2,FALSE)</f>
        <v>Vic</v>
      </c>
      <c r="AJ1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" s="16" t="str">
        <f>IF(Table13[[#This Row],[Going-Dist]]="G&lt;6-Dist&gt;=1700","B",IF(Table13[[#This Row],[Going-Dist]]="G&lt;6-Dist&lt;1700","A",IF(AJ117="G&gt;=6-Dist&lt;1700","C",IF(AJ117="G&gt;=6-Dist&gt;=1700","D","xx"))))</f>
        <v>A</v>
      </c>
      <c r="AL117" s="2">
        <f>MONTH(Table13[[#This Row],[Date]])</f>
        <v>4</v>
      </c>
      <c r="AM117" s="2" t="str">
        <f t="shared" si="7"/>
        <v>2020-2021</v>
      </c>
      <c r="AN117" s="60">
        <v>170</v>
      </c>
      <c r="AO117" s="128">
        <f>IF(Table13[[#This Row],[Combo 27 Bet]]="","",IF(Table13[[#This Row],[Lev Ret]]="","",AN117*Table13[[#This Row],[Odds]]))</f>
        <v>527</v>
      </c>
      <c r="AP117" s="129">
        <f t="shared" si="10"/>
        <v>357</v>
      </c>
      <c r="AQ117" s="135"/>
      <c r="AR117" s="151">
        <v>10</v>
      </c>
      <c r="AS117" s="2" t="str">
        <f>IF(Table13[[#This Row],[Date]]&lt;$AS$3,"","Live")</f>
        <v/>
      </c>
      <c r="AT117" s="2" t="str">
        <f>IF(Table13[[#This Row],[Date]]&lt;$AT$3,"","Current Algo")</f>
        <v/>
      </c>
    </row>
    <row r="118" spans="1:46" ht="14.25" customHeight="1" x14ac:dyDescent="0.25">
      <c r="A118" s="82">
        <v>44303</v>
      </c>
      <c r="B118" s="2" t="s">
        <v>4</v>
      </c>
      <c r="C118" s="83">
        <v>0.67013888888888884</v>
      </c>
      <c r="D118" s="87">
        <v>3</v>
      </c>
      <c r="E118" s="7">
        <v>0</v>
      </c>
      <c r="F118" s="60">
        <v>7</v>
      </c>
      <c r="G118" s="2">
        <v>1100</v>
      </c>
      <c r="H118" s="2" t="s">
        <v>42</v>
      </c>
      <c r="I118" s="2" t="s">
        <v>46</v>
      </c>
      <c r="J118" s="2">
        <v>140</v>
      </c>
      <c r="K118" s="6">
        <v>5</v>
      </c>
      <c r="L118" s="6" t="s">
        <v>248</v>
      </c>
      <c r="M118" s="2" t="s">
        <v>55</v>
      </c>
      <c r="N118" s="84">
        <v>5</v>
      </c>
      <c r="O118" s="2" t="s">
        <v>119</v>
      </c>
      <c r="P118" s="2" t="s">
        <v>48</v>
      </c>
      <c r="Q118" s="85"/>
      <c r="R118" s="86">
        <v>4</v>
      </c>
      <c r="S118" s="85">
        <v>56</v>
      </c>
      <c r="T118" s="85">
        <v>56</v>
      </c>
      <c r="U118" s="85"/>
      <c r="V118" s="2">
        <v>1</v>
      </c>
      <c r="W118" s="2">
        <v>4</v>
      </c>
      <c r="X118" s="10">
        <v>1</v>
      </c>
      <c r="Y118" s="84">
        <v>4.5999999999999996</v>
      </c>
      <c r="Z118" s="2">
        <v>45</v>
      </c>
      <c r="AA118" s="6">
        <v>11</v>
      </c>
      <c r="AB118" s="2"/>
      <c r="AC118" s="2" t="s">
        <v>13</v>
      </c>
      <c r="AD118" s="84">
        <v>4.4000000000000004</v>
      </c>
      <c r="AE118" s="84">
        <v>1.6</v>
      </c>
      <c r="AF118" s="2">
        <v>100</v>
      </c>
      <c r="AG118" s="2" t="str">
        <f t="shared" si="8"/>
        <v/>
      </c>
      <c r="AH118" s="2">
        <f t="shared" si="9"/>
        <v>-100</v>
      </c>
      <c r="AI118" s="44" t="str">
        <f>VLOOKUP(Table13[[#This Row],[Track]],$B$1885:$D$1929,2,FALSE)</f>
        <v>Vic</v>
      </c>
      <c r="AJ1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" s="16" t="str">
        <f>IF(Table13[[#This Row],[Going-Dist]]="G&lt;6-Dist&gt;=1700","B",IF(Table13[[#This Row],[Going-Dist]]="G&lt;6-Dist&lt;1700","A",IF(AJ118="G&gt;=6-Dist&lt;1700","C",IF(AJ118="G&gt;=6-Dist&gt;=1700","D","xx"))))</f>
        <v>A</v>
      </c>
      <c r="AL118" s="69">
        <f>MONTH(Table13[[#This Row],[Date]])</f>
        <v>4</v>
      </c>
      <c r="AM118" s="69" t="str">
        <f t="shared" si="7"/>
        <v>2020-2021</v>
      </c>
      <c r="AN118" s="60">
        <v>150</v>
      </c>
      <c r="AO118" s="128" t="str">
        <f>IF(Table13[[#This Row],[Combo 27 Bet]]="","",IF(Table13[[#This Row],[Lev Ret]]="","",AN118*Table13[[#This Row],[Odds]]))</f>
        <v/>
      </c>
      <c r="AP118" s="129">
        <f t="shared" si="10"/>
        <v>-150</v>
      </c>
      <c r="AQ118" s="135"/>
      <c r="AR118" s="151">
        <v>9</v>
      </c>
      <c r="AS118" s="2" t="str">
        <f>IF(Table13[[#This Row],[Date]]&lt;$AS$3,"","Live")</f>
        <v/>
      </c>
      <c r="AT118" s="2" t="str">
        <f>IF(Table13[[#This Row],[Date]]&lt;$AT$3,"","Current Algo")</f>
        <v/>
      </c>
    </row>
    <row r="119" spans="1:46" ht="14.25" customHeight="1" x14ac:dyDescent="0.25">
      <c r="A119" s="82">
        <v>44303</v>
      </c>
      <c r="B119" s="2" t="s">
        <v>148</v>
      </c>
      <c r="C119" s="83">
        <v>0.6875</v>
      </c>
      <c r="D119" s="87">
        <v>4</v>
      </c>
      <c r="E119" s="7">
        <v>3</v>
      </c>
      <c r="F119" s="60">
        <v>9</v>
      </c>
      <c r="G119" s="2">
        <v>1600</v>
      </c>
      <c r="H119" s="2" t="s">
        <v>70</v>
      </c>
      <c r="I119" s="2" t="s">
        <v>1056</v>
      </c>
      <c r="J119" s="2">
        <v>1000</v>
      </c>
      <c r="K119" s="6">
        <v>1</v>
      </c>
      <c r="L119" s="6" t="s">
        <v>411</v>
      </c>
      <c r="M119" s="2" t="s">
        <v>75</v>
      </c>
      <c r="N119" s="84">
        <v>2.4500000000000002</v>
      </c>
      <c r="O119" s="2" t="s">
        <v>130</v>
      </c>
      <c r="P119" s="2" t="s">
        <v>134</v>
      </c>
      <c r="Q119" s="85"/>
      <c r="R119" s="86">
        <v>6</v>
      </c>
      <c r="S119" s="85">
        <v>57</v>
      </c>
      <c r="T119" s="85">
        <v>57</v>
      </c>
      <c r="U119" s="85"/>
      <c r="V119" s="2">
        <v>1</v>
      </c>
      <c r="W119" s="2">
        <v>1</v>
      </c>
      <c r="X119" s="10">
        <v>1</v>
      </c>
      <c r="Y119" s="84">
        <v>3</v>
      </c>
      <c r="Z119" s="2">
        <v>40</v>
      </c>
      <c r="AA119" s="6">
        <v>100</v>
      </c>
      <c r="AB119" s="2"/>
      <c r="AC119" s="2" t="s">
        <v>15</v>
      </c>
      <c r="AD119" s="84">
        <v>2.4500000000000002</v>
      </c>
      <c r="AE119" s="84">
        <v>1.4</v>
      </c>
      <c r="AF119" s="2">
        <v>100</v>
      </c>
      <c r="AG119" s="2" t="str">
        <f t="shared" si="8"/>
        <v/>
      </c>
      <c r="AH119" s="2">
        <f t="shared" si="9"/>
        <v>-100</v>
      </c>
      <c r="AI119" s="44" t="str">
        <f>VLOOKUP(Table13[[#This Row],[Track]],$B$1885:$D$1929,2,FALSE)</f>
        <v>NSW</v>
      </c>
      <c r="AJ1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" s="16" t="str">
        <f>IF(Table13[[#This Row],[Going-Dist]]="G&lt;6-Dist&gt;=1700","B",IF(Table13[[#This Row],[Going-Dist]]="G&lt;6-Dist&lt;1700","A",IF(AJ119="G&gt;=6-Dist&lt;1700","C",IF(AJ119="G&gt;=6-Dist&gt;=1700","D","xx"))))</f>
        <v>A</v>
      </c>
      <c r="AL119" s="69">
        <f>MONTH(Table13[[#This Row],[Date]])</f>
        <v>4</v>
      </c>
      <c r="AM119" s="69" t="str">
        <f t="shared" si="7"/>
        <v>2020-2021</v>
      </c>
      <c r="AN119" s="60">
        <v>100</v>
      </c>
      <c r="AO119" s="128" t="str">
        <f>IF(Table13[[#This Row],[Combo 27 Bet]]="","",IF(Table13[[#This Row],[Lev Ret]]="","",AN119*Table13[[#This Row],[Odds]]))</f>
        <v/>
      </c>
      <c r="AP119" s="129">
        <f t="shared" si="10"/>
        <v>-100</v>
      </c>
      <c r="AQ119" s="135"/>
      <c r="AR119" s="151">
        <v>5</v>
      </c>
      <c r="AS119" s="2" t="str">
        <f>IF(Table13[[#This Row],[Date]]&lt;$AS$3,"","Live")</f>
        <v/>
      </c>
      <c r="AT119" s="2" t="str">
        <f>IF(Table13[[#This Row],[Date]]&lt;$AT$3,"","Current Algo")</f>
        <v/>
      </c>
    </row>
    <row r="120" spans="1:46" ht="14.25" customHeight="1" x14ac:dyDescent="0.25">
      <c r="A120" s="82">
        <v>44303</v>
      </c>
      <c r="B120" s="2" t="s">
        <v>4</v>
      </c>
      <c r="C120" s="83">
        <v>0.69444444444444453</v>
      </c>
      <c r="D120" s="87">
        <v>3</v>
      </c>
      <c r="E120" s="7">
        <v>0</v>
      </c>
      <c r="F120" s="60">
        <v>8</v>
      </c>
      <c r="G120" s="2">
        <v>1200</v>
      </c>
      <c r="H120" s="2" t="s">
        <v>42</v>
      </c>
      <c r="I120" s="2" t="s">
        <v>66</v>
      </c>
      <c r="J120" s="2">
        <v>250</v>
      </c>
      <c r="K120" s="6">
        <v>11</v>
      </c>
      <c r="L120" s="6" t="s">
        <v>273</v>
      </c>
      <c r="M120" s="2" t="s">
        <v>75</v>
      </c>
      <c r="N120" s="84">
        <v>6</v>
      </c>
      <c r="O120" s="2" t="s">
        <v>142</v>
      </c>
      <c r="P120" s="2" t="s">
        <v>45</v>
      </c>
      <c r="Q120" s="85"/>
      <c r="R120" s="86">
        <v>9</v>
      </c>
      <c r="S120" s="85">
        <v>55</v>
      </c>
      <c r="T120" s="85">
        <v>55</v>
      </c>
      <c r="U120" s="85"/>
      <c r="V120" s="2">
        <v>3</v>
      </c>
      <c r="W120" s="2">
        <v>5</v>
      </c>
      <c r="X120" s="10">
        <v>2</v>
      </c>
      <c r="Y120" s="84">
        <v>5</v>
      </c>
      <c r="Z120" s="2">
        <v>35</v>
      </c>
      <c r="AA120" s="6">
        <v>12</v>
      </c>
      <c r="AB120" s="2"/>
      <c r="AC120" s="2" t="s">
        <v>15</v>
      </c>
      <c r="AD120" s="84">
        <v>6</v>
      </c>
      <c r="AE120" s="84">
        <v>2.1</v>
      </c>
      <c r="AF120" s="2">
        <v>100</v>
      </c>
      <c r="AG120" s="2" t="str">
        <f t="shared" si="8"/>
        <v/>
      </c>
      <c r="AH120" s="2">
        <f t="shared" si="9"/>
        <v>-100</v>
      </c>
      <c r="AI120" s="44" t="str">
        <f>VLOOKUP(Table13[[#This Row],[Track]],$B$1885:$D$1929,2,FALSE)</f>
        <v>Vic</v>
      </c>
      <c r="AJ1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" s="16" t="str">
        <f>IF(Table13[[#This Row],[Going-Dist]]="G&lt;6-Dist&gt;=1700","B",IF(Table13[[#This Row],[Going-Dist]]="G&lt;6-Dist&lt;1700","A",IF(AJ120="G&gt;=6-Dist&lt;1700","C",IF(AJ120="G&gt;=6-Dist&gt;=1700","D","xx"))))</f>
        <v>A</v>
      </c>
      <c r="AL120" s="69">
        <f>MONTH(Table13[[#This Row],[Date]])</f>
        <v>4</v>
      </c>
      <c r="AM120" s="69" t="str">
        <f t="shared" si="7"/>
        <v>2020-2021</v>
      </c>
      <c r="AN120" s="60">
        <v>100</v>
      </c>
      <c r="AO120" s="128" t="str">
        <f>IF(Table13[[#This Row],[Combo 27 Bet]]="","",IF(Table13[[#This Row],[Lev Ret]]="","",AN120*Table13[[#This Row],[Odds]]))</f>
        <v/>
      </c>
      <c r="AP120" s="129">
        <f t="shared" si="10"/>
        <v>-100</v>
      </c>
      <c r="AQ120" s="135"/>
      <c r="AR120" s="151">
        <v>6</v>
      </c>
      <c r="AS120" s="2" t="str">
        <f>IF(Table13[[#This Row],[Date]]&lt;$AS$3,"","Live")</f>
        <v/>
      </c>
      <c r="AT120" s="2" t="str">
        <f>IF(Table13[[#This Row],[Date]]&lt;$AT$3,"","Current Algo")</f>
        <v/>
      </c>
    </row>
    <row r="121" spans="1:46" ht="14.25" customHeight="1" x14ac:dyDescent="0.25">
      <c r="A121" s="82">
        <v>44303</v>
      </c>
      <c r="B121" s="2" t="s">
        <v>4</v>
      </c>
      <c r="C121" s="83">
        <v>0.72222222222222221</v>
      </c>
      <c r="D121" s="2">
        <v>3</v>
      </c>
      <c r="E121" s="2">
        <v>0</v>
      </c>
      <c r="F121" s="60">
        <v>9</v>
      </c>
      <c r="G121" s="2">
        <v>1400</v>
      </c>
      <c r="H121" s="2" t="s">
        <v>70</v>
      </c>
      <c r="I121" s="2" t="s">
        <v>84</v>
      </c>
      <c r="J121" s="2">
        <v>150</v>
      </c>
      <c r="K121" s="6">
        <v>14</v>
      </c>
      <c r="L121" s="6" t="s">
        <v>274</v>
      </c>
      <c r="M121" s="2" t="s">
        <v>67</v>
      </c>
      <c r="N121" s="84">
        <v>4.8</v>
      </c>
      <c r="O121" s="2" t="s">
        <v>119</v>
      </c>
      <c r="P121" s="2" t="s">
        <v>141</v>
      </c>
      <c r="Q121" s="85"/>
      <c r="R121" s="86">
        <v>2</v>
      </c>
      <c r="S121" s="85">
        <v>57</v>
      </c>
      <c r="T121" s="88">
        <v>57</v>
      </c>
      <c r="U121" s="85"/>
      <c r="V121" s="2">
        <v>1</v>
      </c>
      <c r="W121" s="2">
        <v>2</v>
      </c>
      <c r="X121" s="10">
        <v>1</v>
      </c>
      <c r="Y121" s="84">
        <v>4.8</v>
      </c>
      <c r="Z121" s="2">
        <v>40</v>
      </c>
      <c r="AA121" s="6">
        <v>15</v>
      </c>
      <c r="AB121" s="2"/>
      <c r="AC121" s="2" t="s">
        <v>13</v>
      </c>
      <c r="AD121" s="84">
        <v>5.5</v>
      </c>
      <c r="AE121" s="84">
        <v>2</v>
      </c>
      <c r="AF121" s="2">
        <v>100</v>
      </c>
      <c r="AG121" s="2" t="str">
        <f t="shared" si="8"/>
        <v/>
      </c>
      <c r="AH121" s="2">
        <f t="shared" si="9"/>
        <v>-100</v>
      </c>
      <c r="AI121" s="44" t="str">
        <f>VLOOKUP(Table13[[#This Row],[Track]],$B$1885:$D$1929,2,FALSE)</f>
        <v>Vic</v>
      </c>
      <c r="AJ1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" s="16" t="str">
        <f>IF(Table13[[#This Row],[Going-Dist]]="G&lt;6-Dist&gt;=1700","B",IF(Table13[[#This Row],[Going-Dist]]="G&lt;6-Dist&lt;1700","A",IF(AJ121="G&gt;=6-Dist&lt;1700","C",IF(AJ121="G&gt;=6-Dist&gt;=1700","D","xx"))))</f>
        <v>A</v>
      </c>
      <c r="AL121" s="69">
        <f>MONTH(Table13[[#This Row],[Date]])</f>
        <v>4</v>
      </c>
      <c r="AM121" s="69" t="str">
        <f t="shared" si="7"/>
        <v>2020-2021</v>
      </c>
      <c r="AN121" s="60">
        <v>140</v>
      </c>
      <c r="AO121" s="128" t="str">
        <f>IF(Table13[[#This Row],[Combo 27 Bet]]="","",IF(Table13[[#This Row],[Lev Ret]]="","",AN121*Table13[[#This Row],[Odds]]))</f>
        <v/>
      </c>
      <c r="AP121" s="129">
        <f t="shared" si="10"/>
        <v>-140</v>
      </c>
      <c r="AQ121" s="135">
        <v>2</v>
      </c>
      <c r="AR121" s="151">
        <v>7</v>
      </c>
      <c r="AS121" s="2" t="str">
        <f>IF(Table13[[#This Row],[Date]]&lt;$AS$3,"","Live")</f>
        <v/>
      </c>
      <c r="AT121" s="2" t="str">
        <f>IF(Table13[[#This Row],[Date]]&lt;$AT$3,"","Current Algo")</f>
        <v/>
      </c>
    </row>
    <row r="122" spans="1:46" ht="14.25" customHeight="1" x14ac:dyDescent="0.25">
      <c r="A122" s="82">
        <v>44303</v>
      </c>
      <c r="B122" s="2" t="s">
        <v>4</v>
      </c>
      <c r="C122" s="83">
        <v>0.72222222222222221</v>
      </c>
      <c r="D122" s="2">
        <v>3</v>
      </c>
      <c r="E122" s="2">
        <v>0</v>
      </c>
      <c r="F122" s="60">
        <v>9</v>
      </c>
      <c r="G122" s="2">
        <v>1400</v>
      </c>
      <c r="H122" s="2" t="s">
        <v>70</v>
      </c>
      <c r="I122" s="2" t="s">
        <v>84</v>
      </c>
      <c r="J122" s="2">
        <v>150</v>
      </c>
      <c r="K122" s="6">
        <v>6</v>
      </c>
      <c r="L122" s="6" t="s">
        <v>1222</v>
      </c>
      <c r="M122" s="2" t="s">
        <v>58</v>
      </c>
      <c r="N122" s="84">
        <v>9.5</v>
      </c>
      <c r="O122" s="2" t="s">
        <v>47</v>
      </c>
      <c r="P122" s="2" t="s">
        <v>48</v>
      </c>
      <c r="Q122" s="85"/>
      <c r="R122" s="86">
        <v>1</v>
      </c>
      <c r="S122" s="85">
        <v>58</v>
      </c>
      <c r="T122" s="88">
        <v>58</v>
      </c>
      <c r="U122" s="85"/>
      <c r="V122" s="2">
        <v>2</v>
      </c>
      <c r="W122" s="2">
        <v>5</v>
      </c>
      <c r="X122" s="10">
        <v>2</v>
      </c>
      <c r="Y122" s="84">
        <v>5</v>
      </c>
      <c r="Z122" s="2">
        <v>35</v>
      </c>
      <c r="AA122" s="6">
        <v>15</v>
      </c>
      <c r="AB122" s="2"/>
      <c r="AC122" s="2" t="s">
        <v>12</v>
      </c>
      <c r="AD122" s="84">
        <v>6.37</v>
      </c>
      <c r="AE122" s="84">
        <v>2.2999999999999998</v>
      </c>
      <c r="AF122" s="2">
        <v>100</v>
      </c>
      <c r="AG122" s="2">
        <f t="shared" si="8"/>
        <v>637</v>
      </c>
      <c r="AH122" s="2">
        <f t="shared" si="9"/>
        <v>537</v>
      </c>
      <c r="AI122" s="44" t="str">
        <f>VLOOKUP(Table13[[#This Row],[Track]],$B$1885:$D$1929,2,FALSE)</f>
        <v>Vic</v>
      </c>
      <c r="AJ1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" s="16" t="str">
        <f>IF(Table13[[#This Row],[Going-Dist]]="G&lt;6-Dist&gt;=1700","B",IF(Table13[[#This Row],[Going-Dist]]="G&lt;6-Dist&lt;1700","A",IF(AJ122="G&gt;=6-Dist&lt;1700","C",IF(AJ122="G&gt;=6-Dist&gt;=1700","D","xx"))))</f>
        <v>A</v>
      </c>
      <c r="AL122" s="69">
        <f>MONTH(Table13[[#This Row],[Date]])</f>
        <v>4</v>
      </c>
      <c r="AM122" s="69" t="str">
        <f t="shared" si="7"/>
        <v>2020-2021</v>
      </c>
      <c r="AN122" s="60">
        <v>100</v>
      </c>
      <c r="AO122" s="128">
        <f>IF(Table13[[#This Row],[Combo 27 Bet]]="","",IF(Table13[[#This Row],[Lev Ret]]="","",AN122*Table13[[#This Row],[Odds]]))</f>
        <v>637</v>
      </c>
      <c r="AP122" s="129">
        <f t="shared" si="10"/>
        <v>537</v>
      </c>
      <c r="AQ122" s="135">
        <v>2</v>
      </c>
      <c r="AR122" s="151">
        <v>1</v>
      </c>
      <c r="AS122" s="2" t="str">
        <f>IF(Table13[[#This Row],[Date]]&lt;$AS$3,"","Live")</f>
        <v/>
      </c>
      <c r="AT122" s="2" t="str">
        <f>IF(Table13[[#This Row],[Date]]&lt;$AT$3,"","Current Algo")</f>
        <v/>
      </c>
    </row>
    <row r="123" spans="1:46" ht="14.25" customHeight="1" x14ac:dyDescent="0.25">
      <c r="A123" s="82">
        <v>44310</v>
      </c>
      <c r="B123" s="2" t="s">
        <v>4</v>
      </c>
      <c r="C123" s="83">
        <v>0.53472222222222221</v>
      </c>
      <c r="D123" s="2">
        <v>4</v>
      </c>
      <c r="E123" s="2">
        <v>8</v>
      </c>
      <c r="F123" s="60">
        <v>2</v>
      </c>
      <c r="G123" s="2">
        <v>1600</v>
      </c>
      <c r="H123" s="2" t="s">
        <v>1216</v>
      </c>
      <c r="I123" s="2" t="s">
        <v>62</v>
      </c>
      <c r="J123" s="2">
        <v>135</v>
      </c>
      <c r="K123" s="6">
        <v>1</v>
      </c>
      <c r="L123" s="6" t="s">
        <v>275</v>
      </c>
      <c r="M123" s="2" t="s">
        <v>71</v>
      </c>
      <c r="N123" s="84">
        <v>3.8</v>
      </c>
      <c r="O123" s="2" t="s">
        <v>116</v>
      </c>
      <c r="P123" s="2" t="s">
        <v>64</v>
      </c>
      <c r="Q123" s="85"/>
      <c r="R123" s="86">
        <v>9</v>
      </c>
      <c r="S123" s="85">
        <v>59</v>
      </c>
      <c r="T123" s="88">
        <v>59</v>
      </c>
      <c r="U123" s="85"/>
      <c r="V123" s="2"/>
      <c r="W123" s="2"/>
      <c r="X123" s="10">
        <v>1</v>
      </c>
      <c r="Y123" s="84"/>
      <c r="Z123" s="2"/>
      <c r="AA123" s="6">
        <v>11</v>
      </c>
      <c r="AB123" s="2"/>
      <c r="AC123" s="2"/>
      <c r="AD123" s="84">
        <v>4</v>
      </c>
      <c r="AE123" s="84"/>
      <c r="AF123" s="2">
        <v>100</v>
      </c>
      <c r="AG123" s="2" t="str">
        <f t="shared" si="8"/>
        <v/>
      </c>
      <c r="AH123" s="2">
        <f t="shared" si="9"/>
        <v>-100</v>
      </c>
      <c r="AI123" s="44" t="str">
        <f>VLOOKUP(Table13[[#This Row],[Track]],$B$1885:$D$1929,2,FALSE)</f>
        <v>Vic</v>
      </c>
      <c r="AJ1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" s="16" t="str">
        <f>IF(Table13[[#This Row],[Going-Dist]]="G&lt;6-Dist&gt;=1700","B",IF(Table13[[#This Row],[Going-Dist]]="G&lt;6-Dist&lt;1700","A",IF(AJ123="G&gt;=6-Dist&lt;1700","C",IF(AJ123="G&gt;=6-Dist&gt;=1700","D","xx"))))</f>
        <v>A</v>
      </c>
      <c r="AL123" s="69">
        <f>MONTH(Table13[[#This Row],[Date]])</f>
        <v>4</v>
      </c>
      <c r="AM123" s="69" t="str">
        <f t="shared" si="7"/>
        <v>2020-2021</v>
      </c>
      <c r="AN123" s="60">
        <v>100</v>
      </c>
      <c r="AO123" s="128" t="str">
        <f>IF(Table13[[#This Row],[Combo 27 Bet]]="","",IF(Table13[[#This Row],[Lev Ret]]="","",AN123*Table13[[#This Row],[Odds]]))</f>
        <v/>
      </c>
      <c r="AP123" s="129">
        <f t="shared" si="10"/>
        <v>-100</v>
      </c>
      <c r="AQ123" s="135">
        <v>2</v>
      </c>
      <c r="AR123" s="151">
        <v>7</v>
      </c>
      <c r="AS123" s="2" t="str">
        <f>IF(Table13[[#This Row],[Date]]&lt;$AS$3,"","Live")</f>
        <v/>
      </c>
      <c r="AT123" s="2" t="str">
        <f>IF(Table13[[#This Row],[Date]]&lt;$AT$3,"","Current Algo")</f>
        <v/>
      </c>
    </row>
    <row r="124" spans="1:46" ht="14.25" customHeight="1" x14ac:dyDescent="0.25">
      <c r="A124" s="82">
        <v>44310</v>
      </c>
      <c r="B124" s="2" t="s">
        <v>4</v>
      </c>
      <c r="C124" s="83">
        <v>0.53472222222222221</v>
      </c>
      <c r="D124" s="87">
        <v>4</v>
      </c>
      <c r="E124" s="7">
        <v>8</v>
      </c>
      <c r="F124" s="60">
        <v>2</v>
      </c>
      <c r="G124" s="2">
        <v>1600</v>
      </c>
      <c r="H124" s="2" t="s">
        <v>1216</v>
      </c>
      <c r="I124" s="2" t="s">
        <v>62</v>
      </c>
      <c r="J124" s="2">
        <v>135</v>
      </c>
      <c r="K124" s="6">
        <v>3</v>
      </c>
      <c r="L124" s="6" t="s">
        <v>629</v>
      </c>
      <c r="M124" s="2" t="s">
        <v>58</v>
      </c>
      <c r="N124" s="84">
        <v>3</v>
      </c>
      <c r="O124" s="2" t="s">
        <v>49</v>
      </c>
      <c r="P124" s="2" t="s">
        <v>122</v>
      </c>
      <c r="Q124" s="85"/>
      <c r="R124" s="86">
        <v>4</v>
      </c>
      <c r="S124" s="85">
        <v>55.5</v>
      </c>
      <c r="T124" s="85">
        <v>55.5</v>
      </c>
      <c r="U124" s="85"/>
      <c r="V124" s="2"/>
      <c r="W124" s="2"/>
      <c r="X124" s="10">
        <v>2</v>
      </c>
      <c r="Y124" s="84"/>
      <c r="Z124" s="2"/>
      <c r="AA124" s="6">
        <v>11</v>
      </c>
      <c r="AB124" s="2"/>
      <c r="AC124" s="2" t="s">
        <v>12</v>
      </c>
      <c r="AD124" s="84">
        <v>4</v>
      </c>
      <c r="AE124" s="84">
        <v>1.6</v>
      </c>
      <c r="AF124" s="2">
        <v>100</v>
      </c>
      <c r="AG124" s="2">
        <f t="shared" si="8"/>
        <v>400</v>
      </c>
      <c r="AH124" s="2">
        <f t="shared" si="9"/>
        <v>300</v>
      </c>
      <c r="AI124" s="44" t="str">
        <f>VLOOKUP(Table13[[#This Row],[Track]],$B$1885:$D$1929,2,FALSE)</f>
        <v>Vic</v>
      </c>
      <c r="AJ1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" s="16" t="str">
        <f>IF(Table13[[#This Row],[Going-Dist]]="G&lt;6-Dist&gt;=1700","B",IF(Table13[[#This Row],[Going-Dist]]="G&lt;6-Dist&lt;1700","A",IF(AJ124="G&gt;=6-Dist&lt;1700","C",IF(AJ124="G&gt;=6-Dist&gt;=1700","D","xx"))))</f>
        <v>A</v>
      </c>
      <c r="AL124" s="69">
        <f>MONTH(Table13[[#This Row],[Date]])</f>
        <v>4</v>
      </c>
      <c r="AM124" s="69" t="str">
        <f t="shared" si="7"/>
        <v>2020-2021</v>
      </c>
      <c r="AN124" s="60">
        <v>100</v>
      </c>
      <c r="AO124" s="128">
        <f>IF(Table13[[#This Row],[Combo 27 Bet]]="","",IF(Table13[[#This Row],[Lev Ret]]="","",AN124*Table13[[#This Row],[Odds]]))</f>
        <v>400</v>
      </c>
      <c r="AP124" s="129">
        <f t="shared" si="10"/>
        <v>300</v>
      </c>
      <c r="AQ124" s="135">
        <v>2</v>
      </c>
      <c r="AR124" s="151">
        <v>5</v>
      </c>
      <c r="AS124" s="2" t="str">
        <f>IF(Table13[[#This Row],[Date]]&lt;$AS$3,"","Live")</f>
        <v/>
      </c>
      <c r="AT124" s="2" t="str">
        <f>IF(Table13[[#This Row],[Date]]&lt;$AT$3,"","Current Algo")</f>
        <v/>
      </c>
    </row>
    <row r="125" spans="1:46" ht="14.25" customHeight="1" x14ac:dyDescent="0.25">
      <c r="A125" s="82">
        <v>44310</v>
      </c>
      <c r="B125" s="2" t="s">
        <v>4</v>
      </c>
      <c r="C125" s="83">
        <v>0.58333333333333337</v>
      </c>
      <c r="D125" s="87">
        <v>4</v>
      </c>
      <c r="E125" s="7">
        <v>8</v>
      </c>
      <c r="F125" s="60">
        <v>4</v>
      </c>
      <c r="G125" s="2">
        <v>1100</v>
      </c>
      <c r="H125" s="2" t="s">
        <v>70</v>
      </c>
      <c r="I125" s="2">
        <v>78</v>
      </c>
      <c r="J125" s="2">
        <v>125</v>
      </c>
      <c r="K125" s="6">
        <v>3</v>
      </c>
      <c r="L125" s="6" t="s">
        <v>630</v>
      </c>
      <c r="M125" s="2" t="s">
        <v>80</v>
      </c>
      <c r="N125" s="84">
        <v>4.8</v>
      </c>
      <c r="O125" s="2" t="s">
        <v>96</v>
      </c>
      <c r="P125" s="2" t="s">
        <v>168</v>
      </c>
      <c r="Q125" s="85">
        <v>3</v>
      </c>
      <c r="R125" s="86">
        <v>8</v>
      </c>
      <c r="S125" s="85">
        <v>60.5</v>
      </c>
      <c r="T125" s="85">
        <v>57.5</v>
      </c>
      <c r="U125" s="85"/>
      <c r="V125" s="2">
        <v>1</v>
      </c>
      <c r="W125" s="2">
        <v>4</v>
      </c>
      <c r="X125" s="10">
        <v>2</v>
      </c>
      <c r="Y125" s="84">
        <v>4.8</v>
      </c>
      <c r="Z125" s="2">
        <v>35</v>
      </c>
      <c r="AA125" s="6">
        <v>13</v>
      </c>
      <c r="AB125" s="2"/>
      <c r="AC125" s="2" t="s">
        <v>12</v>
      </c>
      <c r="AD125" s="84">
        <v>4.5999999999999996</v>
      </c>
      <c r="AE125" s="84">
        <v>2.1</v>
      </c>
      <c r="AF125" s="2">
        <v>100</v>
      </c>
      <c r="AG125" s="2">
        <f t="shared" si="8"/>
        <v>459.99999999999994</v>
      </c>
      <c r="AH125" s="2">
        <f t="shared" si="9"/>
        <v>359.99999999999994</v>
      </c>
      <c r="AI125" s="44" t="str">
        <f>VLOOKUP(Table13[[#This Row],[Track]],$B$1885:$D$1929,2,FALSE)</f>
        <v>Vic</v>
      </c>
      <c r="AJ1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" s="16" t="str">
        <f>IF(Table13[[#This Row],[Going-Dist]]="G&lt;6-Dist&gt;=1700","B",IF(Table13[[#This Row],[Going-Dist]]="G&lt;6-Dist&lt;1700","A",IF(AJ125="G&gt;=6-Dist&lt;1700","C",IF(AJ125="G&gt;=6-Dist&gt;=1700","D","xx"))))</f>
        <v>A</v>
      </c>
      <c r="AL125" s="69">
        <f>MONTH(Table13[[#This Row],[Date]])</f>
        <v>4</v>
      </c>
      <c r="AM125" s="69" t="str">
        <f t="shared" si="7"/>
        <v>2020-2021</v>
      </c>
      <c r="AN125" s="60">
        <v>150</v>
      </c>
      <c r="AO125" s="128">
        <f>IF(Table13[[#This Row],[Combo 27 Bet]]="","",IF(Table13[[#This Row],[Lev Ret]]="","",AN125*Table13[[#This Row],[Odds]]))</f>
        <v>690</v>
      </c>
      <c r="AP125" s="129">
        <f t="shared" si="10"/>
        <v>540</v>
      </c>
      <c r="AQ125" s="135"/>
      <c r="AR125" s="151">
        <v>8</v>
      </c>
      <c r="AS125" s="2" t="str">
        <f>IF(Table13[[#This Row],[Date]]&lt;$AS$3,"","Live")</f>
        <v/>
      </c>
      <c r="AT125" s="2" t="str">
        <f>IF(Table13[[#This Row],[Date]]&lt;$AT$3,"","Current Algo")</f>
        <v/>
      </c>
    </row>
    <row r="126" spans="1:46" ht="14.25" customHeight="1" x14ac:dyDescent="0.25">
      <c r="A126" s="82">
        <v>44310</v>
      </c>
      <c r="B126" s="2" t="s">
        <v>148</v>
      </c>
      <c r="C126" s="83">
        <v>0.67708333333333337</v>
      </c>
      <c r="D126" s="87">
        <v>4</v>
      </c>
      <c r="E126" s="7">
        <v>6</v>
      </c>
      <c r="F126" s="60">
        <v>8</v>
      </c>
      <c r="G126" s="2">
        <v>1400</v>
      </c>
      <c r="H126" s="2" t="s">
        <v>151</v>
      </c>
      <c r="I126" s="2">
        <v>100</v>
      </c>
      <c r="J126" s="2">
        <v>125</v>
      </c>
      <c r="K126" s="6">
        <v>12</v>
      </c>
      <c r="L126" s="6" t="s">
        <v>1539</v>
      </c>
      <c r="M126" s="2" t="s">
        <v>53</v>
      </c>
      <c r="N126" s="84">
        <v>8.3000000000000007</v>
      </c>
      <c r="O126" s="2" t="s">
        <v>96</v>
      </c>
      <c r="P126" s="2" t="s">
        <v>153</v>
      </c>
      <c r="Q126" s="85"/>
      <c r="R126" s="86">
        <v>10</v>
      </c>
      <c r="S126" s="85">
        <v>53</v>
      </c>
      <c r="T126" s="85">
        <v>53</v>
      </c>
      <c r="U126" s="85"/>
      <c r="V126" s="2">
        <v>4</v>
      </c>
      <c r="W126" s="2"/>
      <c r="X126" s="10">
        <v>1</v>
      </c>
      <c r="Y126" s="84">
        <v>5.7</v>
      </c>
      <c r="Z126" s="2">
        <v>20</v>
      </c>
      <c r="AA126" s="6"/>
      <c r="AB126" s="2"/>
      <c r="AC126" s="2" t="s">
        <v>150</v>
      </c>
      <c r="AD126" s="84">
        <v>6.5</v>
      </c>
      <c r="AE126" s="84">
        <v>2.2000000000000002</v>
      </c>
      <c r="AF126" s="2">
        <v>100</v>
      </c>
      <c r="AG126" s="2">
        <f t="shared" si="8"/>
        <v>650</v>
      </c>
      <c r="AH126" s="2">
        <f t="shared" si="9"/>
        <v>550</v>
      </c>
      <c r="AI126" s="44" t="str">
        <f>VLOOKUP(Table13[[#This Row],[Track]],$B$1885:$D$1929,2,FALSE)</f>
        <v>NSW</v>
      </c>
      <c r="AJ1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" s="16" t="str">
        <f>IF(Table13[[#This Row],[Going-Dist]]="G&lt;6-Dist&gt;=1700","B",IF(Table13[[#This Row],[Going-Dist]]="G&lt;6-Dist&lt;1700","A",IF(AJ126="G&gt;=6-Dist&lt;1700","C",IF(AJ126="G&gt;=6-Dist&gt;=1700","D","xx"))))</f>
        <v>A</v>
      </c>
      <c r="AL126" s="69">
        <f>MONTH(Table13[[#This Row],[Date]])</f>
        <v>4</v>
      </c>
      <c r="AM126" s="69" t="str">
        <f t="shared" si="7"/>
        <v>2020-2021</v>
      </c>
      <c r="AN126" s="60">
        <v>100</v>
      </c>
      <c r="AO126" s="128">
        <f>IF(Table13[[#This Row],[Combo 27 Bet]]="","",IF(Table13[[#This Row],[Lev Ret]]="","",AN126*Table13[[#This Row],[Odds]]))</f>
        <v>650</v>
      </c>
      <c r="AP126" s="129">
        <f t="shared" si="10"/>
        <v>550</v>
      </c>
      <c r="AQ126" s="135"/>
      <c r="AR126" s="151">
        <v>8</v>
      </c>
      <c r="AS126" s="2" t="str">
        <f>IF(Table13[[#This Row],[Date]]&lt;$AS$3,"","Live")</f>
        <v/>
      </c>
      <c r="AT126" s="2" t="str">
        <f>IF(Table13[[#This Row],[Date]]&lt;$AT$3,"","Current Algo")</f>
        <v/>
      </c>
    </row>
    <row r="127" spans="1:46" ht="14.25" customHeight="1" x14ac:dyDescent="0.25">
      <c r="A127" s="82">
        <v>44310</v>
      </c>
      <c r="B127" s="2" t="s">
        <v>4</v>
      </c>
      <c r="C127" s="83">
        <v>0.6875</v>
      </c>
      <c r="D127" s="87">
        <v>4</v>
      </c>
      <c r="E127" s="7">
        <v>8</v>
      </c>
      <c r="F127" s="60">
        <v>8</v>
      </c>
      <c r="G127" s="2">
        <v>1400</v>
      </c>
      <c r="H127" s="2" t="s">
        <v>42</v>
      </c>
      <c r="I127" s="2" t="s">
        <v>46</v>
      </c>
      <c r="J127" s="2">
        <v>140</v>
      </c>
      <c r="K127" s="6">
        <v>6</v>
      </c>
      <c r="L127" s="6" t="s">
        <v>276</v>
      </c>
      <c r="M127" s="2" t="s">
        <v>50</v>
      </c>
      <c r="N127" s="84">
        <v>3.5</v>
      </c>
      <c r="O127" s="2" t="s">
        <v>143</v>
      </c>
      <c r="P127" s="2" t="s">
        <v>111</v>
      </c>
      <c r="Q127" s="85"/>
      <c r="R127" s="86">
        <v>2</v>
      </c>
      <c r="S127" s="85">
        <v>54</v>
      </c>
      <c r="T127" s="85">
        <v>54</v>
      </c>
      <c r="U127" s="85"/>
      <c r="V127" s="2">
        <v>1</v>
      </c>
      <c r="W127" s="2">
        <v>1</v>
      </c>
      <c r="X127" s="10">
        <v>1</v>
      </c>
      <c r="Y127" s="84">
        <v>3.7</v>
      </c>
      <c r="Z127" s="2">
        <v>45</v>
      </c>
      <c r="AA127" s="6">
        <v>8</v>
      </c>
      <c r="AB127" s="2"/>
      <c r="AC127" s="2" t="s">
        <v>12</v>
      </c>
      <c r="AD127" s="84">
        <v>4.4000000000000004</v>
      </c>
      <c r="AE127" s="84">
        <v>1.7</v>
      </c>
      <c r="AF127" s="2">
        <v>100</v>
      </c>
      <c r="AG127" s="2">
        <f t="shared" si="8"/>
        <v>440.00000000000006</v>
      </c>
      <c r="AH127" s="2">
        <f t="shared" si="9"/>
        <v>340.00000000000006</v>
      </c>
      <c r="AI127" s="44" t="str">
        <f>VLOOKUP(Table13[[#This Row],[Track]],$B$1885:$D$1929,2,FALSE)</f>
        <v>Vic</v>
      </c>
      <c r="AJ1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" s="16" t="str">
        <f>IF(Table13[[#This Row],[Going-Dist]]="G&lt;6-Dist&gt;=1700","B",IF(Table13[[#This Row],[Going-Dist]]="G&lt;6-Dist&lt;1700","A",IF(AJ127="G&gt;=6-Dist&lt;1700","C",IF(AJ127="G&gt;=6-Dist&gt;=1700","D","xx"))))</f>
        <v>A</v>
      </c>
      <c r="AL127" s="69">
        <f>MONTH(Table13[[#This Row],[Date]])</f>
        <v>4</v>
      </c>
      <c r="AM127" s="69" t="str">
        <f t="shared" si="7"/>
        <v>2020-2021</v>
      </c>
      <c r="AN127" s="60">
        <v>150</v>
      </c>
      <c r="AO127" s="128">
        <f>IF(Table13[[#This Row],[Combo 27 Bet]]="","",IF(Table13[[#This Row],[Lev Ret]]="","",AN127*Table13[[#This Row],[Odds]]))</f>
        <v>660</v>
      </c>
      <c r="AP127" s="129">
        <f t="shared" si="10"/>
        <v>510</v>
      </c>
      <c r="AQ127" s="135"/>
      <c r="AR127" s="151">
        <v>9</v>
      </c>
      <c r="AS127" s="2" t="str">
        <f>IF(Table13[[#This Row],[Date]]&lt;$AS$3,"","Live")</f>
        <v/>
      </c>
      <c r="AT127" s="2" t="str">
        <f>IF(Table13[[#This Row],[Date]]&lt;$AT$3,"","Current Algo")</f>
        <v/>
      </c>
    </row>
    <row r="128" spans="1:46" ht="14.25" customHeight="1" x14ac:dyDescent="0.25">
      <c r="A128" s="82">
        <v>44310</v>
      </c>
      <c r="B128" s="2" t="s">
        <v>148</v>
      </c>
      <c r="C128" s="83">
        <v>0.70486111111111116</v>
      </c>
      <c r="D128" s="87">
        <v>4</v>
      </c>
      <c r="E128" s="7">
        <v>6</v>
      </c>
      <c r="F128" s="60">
        <v>9</v>
      </c>
      <c r="G128" s="2">
        <v>1200</v>
      </c>
      <c r="H128" s="2" t="s">
        <v>151</v>
      </c>
      <c r="I128" s="2">
        <v>88</v>
      </c>
      <c r="J128" s="2">
        <v>125</v>
      </c>
      <c r="K128" s="6">
        <v>12</v>
      </c>
      <c r="L128" s="6" t="s">
        <v>1527</v>
      </c>
      <c r="M128" s="2" t="s">
        <v>55</v>
      </c>
      <c r="N128" s="84">
        <v>3.5</v>
      </c>
      <c r="O128" s="2" t="s">
        <v>509</v>
      </c>
      <c r="P128" s="2" t="s">
        <v>134</v>
      </c>
      <c r="Q128" s="85"/>
      <c r="R128" s="86">
        <v>2</v>
      </c>
      <c r="S128" s="85">
        <v>53.5</v>
      </c>
      <c r="T128" s="85">
        <v>53.5</v>
      </c>
      <c r="U128" s="85"/>
      <c r="V128" s="2">
        <v>3</v>
      </c>
      <c r="W128" s="2">
        <v>2</v>
      </c>
      <c r="X128" s="10">
        <v>1</v>
      </c>
      <c r="Y128" s="84">
        <v>3.9</v>
      </c>
      <c r="Z128" s="2">
        <v>20</v>
      </c>
      <c r="AA128" s="6"/>
      <c r="AB128" s="2"/>
      <c r="AC128" s="2"/>
      <c r="AD128" s="84">
        <v>3.8</v>
      </c>
      <c r="AE128" s="84"/>
      <c r="AF128" s="2">
        <v>100</v>
      </c>
      <c r="AG128" s="2" t="str">
        <f t="shared" si="8"/>
        <v/>
      </c>
      <c r="AH128" s="2">
        <f t="shared" si="9"/>
        <v>-100</v>
      </c>
      <c r="AI128" s="44" t="str">
        <f>VLOOKUP(Table13[[#This Row],[Track]],$B$1885:$D$1929,2,FALSE)</f>
        <v>NSW</v>
      </c>
      <c r="AJ1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" s="16" t="str">
        <f>IF(Table13[[#This Row],[Going-Dist]]="G&lt;6-Dist&gt;=1700","B",IF(Table13[[#This Row],[Going-Dist]]="G&lt;6-Dist&lt;1700","A",IF(AJ128="G&gt;=6-Dist&lt;1700","C",IF(AJ128="G&gt;=6-Dist&gt;=1700","D","xx"))))</f>
        <v>A</v>
      </c>
      <c r="AL128" s="69">
        <f>MONTH(Table13[[#This Row],[Date]])</f>
        <v>4</v>
      </c>
      <c r="AM128" s="69" t="str">
        <f t="shared" si="7"/>
        <v>2020-2021</v>
      </c>
      <c r="AN128" s="60">
        <v>150</v>
      </c>
      <c r="AO128" s="128" t="str">
        <f>IF(Table13[[#This Row],[Combo 27 Bet]]="","",IF(Table13[[#This Row],[Lev Ret]]="","",AN128*Table13[[#This Row],[Odds]]))</f>
        <v/>
      </c>
      <c r="AP128" s="129">
        <f t="shared" si="10"/>
        <v>-150</v>
      </c>
      <c r="AQ128" s="135"/>
      <c r="AR128" s="151">
        <v>9</v>
      </c>
      <c r="AS128" s="2" t="str">
        <f>IF(Table13[[#This Row],[Date]]&lt;$AS$3,"","Live")</f>
        <v/>
      </c>
      <c r="AT128" s="2" t="str">
        <f>IF(Table13[[#This Row],[Date]]&lt;$AT$3,"","Current Algo")</f>
        <v/>
      </c>
    </row>
    <row r="129" spans="1:46" ht="14.25" customHeight="1" x14ac:dyDescent="0.25">
      <c r="A129" s="82">
        <v>44310</v>
      </c>
      <c r="B129" s="2" t="s">
        <v>4</v>
      </c>
      <c r="C129" s="83">
        <v>0.71180555555555547</v>
      </c>
      <c r="D129" s="87">
        <v>4</v>
      </c>
      <c r="E129" s="7">
        <v>8</v>
      </c>
      <c r="F129" s="60">
        <v>9</v>
      </c>
      <c r="G129" s="2">
        <v>1600</v>
      </c>
      <c r="H129" s="2" t="s">
        <v>42</v>
      </c>
      <c r="I129" s="2">
        <v>84</v>
      </c>
      <c r="J129" s="2">
        <v>125</v>
      </c>
      <c r="K129" s="6">
        <v>14</v>
      </c>
      <c r="L129" s="6" t="s">
        <v>1223</v>
      </c>
      <c r="M129" s="2" t="s">
        <v>67</v>
      </c>
      <c r="N129" s="84">
        <v>8.8000000000000007</v>
      </c>
      <c r="O129" s="2" t="s">
        <v>127</v>
      </c>
      <c r="P129" s="2" t="s">
        <v>109</v>
      </c>
      <c r="Q129" s="85">
        <v>1.5</v>
      </c>
      <c r="R129" s="86">
        <v>12</v>
      </c>
      <c r="S129" s="85">
        <v>55.5</v>
      </c>
      <c r="T129" s="85">
        <v>54</v>
      </c>
      <c r="U129" s="85"/>
      <c r="V129" s="2">
        <v>4</v>
      </c>
      <c r="W129" s="2"/>
      <c r="X129" s="10">
        <v>2</v>
      </c>
      <c r="Y129" s="84">
        <v>5.2</v>
      </c>
      <c r="Z129" s="2">
        <v>35</v>
      </c>
      <c r="AA129" s="6">
        <v>13</v>
      </c>
      <c r="AB129" s="2"/>
      <c r="AC129" s="2"/>
      <c r="AD129" s="84">
        <v>10</v>
      </c>
      <c r="AE129" s="84"/>
      <c r="AF129" s="2">
        <v>100</v>
      </c>
      <c r="AG129" s="2" t="str">
        <f t="shared" si="8"/>
        <v/>
      </c>
      <c r="AH129" s="2">
        <f t="shared" si="9"/>
        <v>-100</v>
      </c>
      <c r="AI129" s="44" t="str">
        <f>VLOOKUP(Table13[[#This Row],[Track]],$B$1885:$D$1929,2,FALSE)</f>
        <v>Vic</v>
      </c>
      <c r="AJ1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" s="16" t="str">
        <f>IF(Table13[[#This Row],[Going-Dist]]="G&lt;6-Dist&gt;=1700","B",IF(Table13[[#This Row],[Going-Dist]]="G&lt;6-Dist&lt;1700","A",IF(AJ129="G&gt;=6-Dist&lt;1700","C",IF(AJ129="G&gt;=6-Dist&gt;=1700","D","xx"))))</f>
        <v>A</v>
      </c>
      <c r="AL129" s="69">
        <f>MONTH(Table13[[#This Row],[Date]])</f>
        <v>4</v>
      </c>
      <c r="AM129" s="69" t="str">
        <f t="shared" si="7"/>
        <v>2020-2021</v>
      </c>
      <c r="AN129" s="60">
        <v>100</v>
      </c>
      <c r="AO129" s="128" t="str">
        <f>IF(Table13[[#This Row],[Combo 27 Bet]]="","",IF(Table13[[#This Row],[Lev Ret]]="","",AN129*Table13[[#This Row],[Odds]]))</f>
        <v/>
      </c>
      <c r="AP129" s="129">
        <f t="shared" si="10"/>
        <v>-100</v>
      </c>
      <c r="AQ129" s="135"/>
      <c r="AR129" s="151">
        <v>6</v>
      </c>
      <c r="AS129" s="2" t="str">
        <f>IF(Table13[[#This Row],[Date]]&lt;$AS$3,"","Live")</f>
        <v/>
      </c>
      <c r="AT129" s="2" t="str">
        <f>IF(Table13[[#This Row],[Date]]&lt;$AT$3,"","Current Algo")</f>
        <v/>
      </c>
    </row>
    <row r="130" spans="1:46" ht="14.25" customHeight="1" x14ac:dyDescent="0.25">
      <c r="A130" s="82">
        <v>44311</v>
      </c>
      <c r="B130" s="2" t="s">
        <v>3</v>
      </c>
      <c r="C130" s="83">
        <v>0.54166666666666663</v>
      </c>
      <c r="D130" s="2">
        <v>4</v>
      </c>
      <c r="E130" s="2">
        <v>0</v>
      </c>
      <c r="F130" s="60">
        <v>1</v>
      </c>
      <c r="G130" s="2">
        <v>2600</v>
      </c>
      <c r="H130" s="2" t="s">
        <v>42</v>
      </c>
      <c r="I130" s="2" t="s">
        <v>46</v>
      </c>
      <c r="J130" s="2">
        <v>135</v>
      </c>
      <c r="K130" s="6">
        <v>6</v>
      </c>
      <c r="L130" s="6" t="s">
        <v>415</v>
      </c>
      <c r="M130" s="2" t="s">
        <v>58</v>
      </c>
      <c r="N130" s="84">
        <v>4</v>
      </c>
      <c r="O130" s="2" t="s">
        <v>49</v>
      </c>
      <c r="P130" s="2" t="s">
        <v>122</v>
      </c>
      <c r="Q130" s="85"/>
      <c r="R130" s="86">
        <v>2</v>
      </c>
      <c r="S130" s="85">
        <v>54.5</v>
      </c>
      <c r="T130" s="88">
        <v>54.5</v>
      </c>
      <c r="U130" s="85"/>
      <c r="V130" s="2">
        <v>2</v>
      </c>
      <c r="W130" s="2">
        <v>3</v>
      </c>
      <c r="X130" s="10">
        <v>2</v>
      </c>
      <c r="Y130" s="84">
        <v>4</v>
      </c>
      <c r="Z130" s="2">
        <v>40</v>
      </c>
      <c r="AA130" s="6">
        <v>5</v>
      </c>
      <c r="AB130" s="2"/>
      <c r="AC130" s="2" t="s">
        <v>15</v>
      </c>
      <c r="AD130" s="84">
        <v>4.4000000000000004</v>
      </c>
      <c r="AE130" s="84">
        <v>2</v>
      </c>
      <c r="AF130" s="2">
        <v>100</v>
      </c>
      <c r="AG130" s="2" t="str">
        <f t="shared" si="8"/>
        <v/>
      </c>
      <c r="AH130" s="2">
        <f t="shared" si="9"/>
        <v>-100</v>
      </c>
      <c r="AI130" s="44" t="str">
        <f>VLOOKUP(Table13[[#This Row],[Track]],$B$1885:$D$1929,2,FALSE)</f>
        <v>Vic</v>
      </c>
      <c r="AJ1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0" s="16" t="str">
        <f>IF(Table13[[#This Row],[Going-Dist]]="G&lt;6-Dist&gt;=1700","B",IF(Table13[[#This Row],[Going-Dist]]="G&lt;6-Dist&lt;1700","A",IF(AJ130="G&gt;=6-Dist&lt;1700","C",IF(AJ130="G&gt;=6-Dist&gt;=1700","D","xx"))))</f>
        <v>B</v>
      </c>
      <c r="AL130" s="69">
        <f>MONTH(Table13[[#This Row],[Date]])</f>
        <v>4</v>
      </c>
      <c r="AM130" s="69" t="str">
        <f t="shared" si="7"/>
        <v>2020-2021</v>
      </c>
      <c r="AN130" s="60">
        <v>100</v>
      </c>
      <c r="AO130" s="128" t="str">
        <f>IF(Table13[[#This Row],[Combo 27 Bet]]="","",IF(Table13[[#This Row],[Lev Ret]]="","",AN130*Table13[[#This Row],[Odds]]))</f>
        <v/>
      </c>
      <c r="AP130" s="129">
        <f t="shared" si="10"/>
        <v>-100</v>
      </c>
      <c r="AQ130" s="135"/>
      <c r="AR130" s="151">
        <v>7</v>
      </c>
      <c r="AS130" s="2" t="str">
        <f>IF(Table13[[#This Row],[Date]]&lt;$AS$3,"","Live")</f>
        <v/>
      </c>
      <c r="AT130" s="2" t="str">
        <f>IF(Table13[[#This Row],[Date]]&lt;$AT$3,"","Current Algo")</f>
        <v/>
      </c>
    </row>
    <row r="131" spans="1:46" ht="14.25" customHeight="1" x14ac:dyDescent="0.25">
      <c r="A131" s="82">
        <v>44311</v>
      </c>
      <c r="B131" s="2" t="s">
        <v>3</v>
      </c>
      <c r="C131" s="83">
        <v>0.56597222222222221</v>
      </c>
      <c r="D131" s="2">
        <v>4</v>
      </c>
      <c r="E131" s="2">
        <v>0</v>
      </c>
      <c r="F131" s="60">
        <v>2</v>
      </c>
      <c r="G131" s="2">
        <v>1600</v>
      </c>
      <c r="H131" s="2" t="s">
        <v>70</v>
      </c>
      <c r="I131" s="2">
        <v>84</v>
      </c>
      <c r="J131" s="2">
        <v>125</v>
      </c>
      <c r="K131" s="6">
        <v>5</v>
      </c>
      <c r="L131" s="6" t="s">
        <v>274</v>
      </c>
      <c r="M131" s="2" t="s">
        <v>58</v>
      </c>
      <c r="N131" s="84">
        <v>4.8</v>
      </c>
      <c r="O131" s="2" t="s">
        <v>119</v>
      </c>
      <c r="P131" s="2" t="s">
        <v>141</v>
      </c>
      <c r="Q131" s="85"/>
      <c r="R131" s="86">
        <v>6</v>
      </c>
      <c r="S131" s="85">
        <v>55</v>
      </c>
      <c r="T131" s="88">
        <v>55</v>
      </c>
      <c r="U131" s="85"/>
      <c r="V131" s="2">
        <v>2</v>
      </c>
      <c r="W131" s="2"/>
      <c r="X131" s="10">
        <v>2</v>
      </c>
      <c r="Y131" s="84">
        <v>4.8</v>
      </c>
      <c r="Z131" s="2">
        <v>40</v>
      </c>
      <c r="AA131" s="6">
        <v>11</v>
      </c>
      <c r="AB131" s="2"/>
      <c r="AC131" s="2" t="s">
        <v>12</v>
      </c>
      <c r="AD131" s="84">
        <v>6.3</v>
      </c>
      <c r="AE131" s="84">
        <v>2</v>
      </c>
      <c r="AF131" s="2">
        <v>100</v>
      </c>
      <c r="AG131" s="2">
        <f t="shared" si="8"/>
        <v>630</v>
      </c>
      <c r="AH131" s="2">
        <f t="shared" si="9"/>
        <v>530</v>
      </c>
      <c r="AI131" s="44" t="str">
        <f>VLOOKUP(Table13[[#This Row],[Track]],$B$1885:$D$1929,2,FALSE)</f>
        <v>Vic</v>
      </c>
      <c r="AJ1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" s="16" t="str">
        <f>IF(Table13[[#This Row],[Going-Dist]]="G&lt;6-Dist&gt;=1700","B",IF(Table13[[#This Row],[Going-Dist]]="G&lt;6-Dist&lt;1700","A",IF(AJ131="G&gt;=6-Dist&lt;1700","C",IF(AJ131="G&gt;=6-Dist&gt;=1700","D","xx"))))</f>
        <v>A</v>
      </c>
      <c r="AL131" s="69">
        <f>MONTH(Table13[[#This Row],[Date]])</f>
        <v>4</v>
      </c>
      <c r="AM131" s="69" t="str">
        <f t="shared" si="7"/>
        <v>2020-2021</v>
      </c>
      <c r="AN131" s="60">
        <v>200</v>
      </c>
      <c r="AO131" s="128">
        <f>IF(Table13[[#This Row],[Combo 27 Bet]]="","",IF(Table13[[#This Row],[Lev Ret]]="","",AN131*Table13[[#This Row],[Odds]]))</f>
        <v>1260</v>
      </c>
      <c r="AP131" s="129">
        <f t="shared" si="10"/>
        <v>1060</v>
      </c>
      <c r="AQ131" s="135"/>
      <c r="AR131" s="151">
        <v>10</v>
      </c>
      <c r="AS131" s="2" t="str">
        <f>IF(Table13[[#This Row],[Date]]&lt;$AS$3,"","Live")</f>
        <v/>
      </c>
      <c r="AT131" s="2" t="str">
        <f>IF(Table13[[#This Row],[Date]]&lt;$AT$3,"","Current Algo")</f>
        <v/>
      </c>
    </row>
    <row r="132" spans="1:46" s="3" customFormat="1" ht="14.25" customHeight="1" x14ac:dyDescent="0.25">
      <c r="A132" s="82">
        <v>44311</v>
      </c>
      <c r="B132" s="2" t="s">
        <v>3</v>
      </c>
      <c r="C132" s="83">
        <v>0.59027777777777779</v>
      </c>
      <c r="D132" s="2">
        <v>4</v>
      </c>
      <c r="E132" s="2">
        <v>0</v>
      </c>
      <c r="F132" s="60">
        <v>3</v>
      </c>
      <c r="G132" s="2">
        <v>1000</v>
      </c>
      <c r="H132" s="2" t="s">
        <v>42</v>
      </c>
      <c r="I132" s="2" t="s">
        <v>46</v>
      </c>
      <c r="J132" s="2">
        <v>125</v>
      </c>
      <c r="K132" s="6">
        <v>3</v>
      </c>
      <c r="L132" s="6" t="s">
        <v>597</v>
      </c>
      <c r="M132" s="2" t="s">
        <v>58</v>
      </c>
      <c r="N132" s="84">
        <v>4.2</v>
      </c>
      <c r="O132" s="2" t="s">
        <v>121</v>
      </c>
      <c r="P132" s="2" t="s">
        <v>182</v>
      </c>
      <c r="Q132" s="85">
        <v>3</v>
      </c>
      <c r="R132" s="86">
        <v>7</v>
      </c>
      <c r="S132" s="85">
        <v>54</v>
      </c>
      <c r="T132" s="88">
        <v>51</v>
      </c>
      <c r="U132" s="85"/>
      <c r="V132" s="2">
        <v>1</v>
      </c>
      <c r="W132" s="2">
        <v>2</v>
      </c>
      <c r="X132" s="10">
        <v>1</v>
      </c>
      <c r="Y132" s="84">
        <v>3.8</v>
      </c>
      <c r="Z132" s="2">
        <v>40</v>
      </c>
      <c r="AA132" s="6">
        <v>7</v>
      </c>
      <c r="AB132" s="2"/>
      <c r="AC132" s="2" t="s">
        <v>14</v>
      </c>
      <c r="AD132" s="84">
        <v>3</v>
      </c>
      <c r="AE132" s="84"/>
      <c r="AF132" s="2">
        <v>100</v>
      </c>
      <c r="AG132" s="2" t="str">
        <f t="shared" si="8"/>
        <v/>
      </c>
      <c r="AH132" s="2">
        <f t="shared" si="9"/>
        <v>-100</v>
      </c>
      <c r="AI132" s="44" t="str">
        <f>VLOOKUP(Table13[[#This Row],[Track]],$B$1885:$D$1929,2,FALSE)</f>
        <v>Vic</v>
      </c>
      <c r="AJ1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" s="16" t="str">
        <f>IF(Table13[[#This Row],[Going-Dist]]="G&lt;6-Dist&gt;=1700","B",IF(Table13[[#This Row],[Going-Dist]]="G&lt;6-Dist&lt;1700","A",IF(AJ132="G&gt;=6-Dist&lt;1700","C",IF(AJ132="G&gt;=6-Dist&gt;=1700","D","xx"))))</f>
        <v>A</v>
      </c>
      <c r="AL132" s="69">
        <f>MONTH(Table13[[#This Row],[Date]])</f>
        <v>4</v>
      </c>
      <c r="AM132" s="69" t="str">
        <f t="shared" si="7"/>
        <v>2020-2021</v>
      </c>
      <c r="AN132" s="126">
        <v>140</v>
      </c>
      <c r="AO132" s="130" t="str">
        <f>IF(Table13[[#This Row],[Combo 27 Bet]]="","",IF(Table13[[#This Row],[Lev Ret]]="","",AN132*Table13[[#This Row],[Odds]]))</f>
        <v/>
      </c>
      <c r="AP132" s="131">
        <f t="shared" si="10"/>
        <v>-140</v>
      </c>
      <c r="AQ132" s="136">
        <v>2</v>
      </c>
      <c r="AR132" s="152">
        <v>7</v>
      </c>
      <c r="AS132" s="166" t="str">
        <f>IF(Table13[[#This Row],[Date]]&lt;$AS$3,"","Live")</f>
        <v/>
      </c>
      <c r="AT132" s="166" t="str">
        <f>IF(Table13[[#This Row],[Date]]&lt;$AT$3,"","Current Algo")</f>
        <v/>
      </c>
    </row>
    <row r="133" spans="1:46" s="3" customFormat="1" ht="14.25" customHeight="1" x14ac:dyDescent="0.25">
      <c r="A133" s="82">
        <v>44311</v>
      </c>
      <c r="B133" s="2" t="s">
        <v>3</v>
      </c>
      <c r="C133" s="83">
        <v>0.59027777777777779</v>
      </c>
      <c r="D133" s="2">
        <v>4</v>
      </c>
      <c r="E133" s="2">
        <v>0</v>
      </c>
      <c r="F133" s="60">
        <v>3</v>
      </c>
      <c r="G133" s="2">
        <v>1000</v>
      </c>
      <c r="H133" s="2" t="s">
        <v>42</v>
      </c>
      <c r="I133" s="2" t="s">
        <v>46</v>
      </c>
      <c r="J133" s="2">
        <v>125</v>
      </c>
      <c r="K133" s="6">
        <v>5</v>
      </c>
      <c r="L133" s="6" t="s">
        <v>277</v>
      </c>
      <c r="M133" s="2" t="s">
        <v>71</v>
      </c>
      <c r="N133" s="84">
        <v>2.6</v>
      </c>
      <c r="O133" s="2" t="s">
        <v>112</v>
      </c>
      <c r="P133" s="2" t="s">
        <v>54</v>
      </c>
      <c r="Q133" s="85"/>
      <c r="R133" s="86">
        <v>4</v>
      </c>
      <c r="S133" s="85">
        <v>54</v>
      </c>
      <c r="T133" s="88">
        <v>54</v>
      </c>
      <c r="U133" s="85"/>
      <c r="V133" s="2">
        <v>2</v>
      </c>
      <c r="W133" s="2">
        <v>1</v>
      </c>
      <c r="X133" s="10">
        <v>2</v>
      </c>
      <c r="Y133" s="84">
        <v>4.5</v>
      </c>
      <c r="Z133" s="2">
        <v>35</v>
      </c>
      <c r="AA133" s="6">
        <v>7</v>
      </c>
      <c r="AB133" s="2"/>
      <c r="AC133" s="2" t="s">
        <v>12</v>
      </c>
      <c r="AD133" s="84">
        <v>3</v>
      </c>
      <c r="AE133" s="84">
        <v>1.9</v>
      </c>
      <c r="AF133" s="2">
        <v>100</v>
      </c>
      <c r="AG133" s="2">
        <f t="shared" si="8"/>
        <v>300</v>
      </c>
      <c r="AH133" s="2">
        <f t="shared" si="9"/>
        <v>200</v>
      </c>
      <c r="AI133" s="44" t="str">
        <f>VLOOKUP(Table13[[#This Row],[Track]],$B$1885:$D$1929,2,FALSE)</f>
        <v>Vic</v>
      </c>
      <c r="AJ1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" s="16" t="str">
        <f>IF(Table13[[#This Row],[Going-Dist]]="G&lt;6-Dist&gt;=1700","B",IF(Table13[[#This Row],[Going-Dist]]="G&lt;6-Dist&lt;1700","A",IF(AJ133="G&gt;=6-Dist&lt;1700","C",IF(AJ133="G&gt;=6-Dist&gt;=1700","D","xx"))))</f>
        <v>A</v>
      </c>
      <c r="AL133" s="69">
        <f>MONTH(Table13[[#This Row],[Date]])</f>
        <v>4</v>
      </c>
      <c r="AM133" s="69" t="str">
        <f t="shared" si="7"/>
        <v>2020-2021</v>
      </c>
      <c r="AN133" s="126">
        <v>150</v>
      </c>
      <c r="AO133" s="130">
        <f>IF(Table13[[#This Row],[Combo 27 Bet]]="","",IF(Table13[[#This Row],[Lev Ret]]="","",AN133*Table13[[#This Row],[Odds]]))</f>
        <v>450</v>
      </c>
      <c r="AP133" s="131">
        <f t="shared" si="10"/>
        <v>300</v>
      </c>
      <c r="AQ133" s="136">
        <v>2</v>
      </c>
      <c r="AR133" s="152">
        <v>4</v>
      </c>
      <c r="AS133" s="166" t="str">
        <f>IF(Table13[[#This Row],[Date]]&lt;$AS$3,"","Live")</f>
        <v/>
      </c>
      <c r="AT133" s="166" t="str">
        <f>IF(Table13[[#This Row],[Date]]&lt;$AT$3,"","Current Algo")</f>
        <v/>
      </c>
    </row>
    <row r="134" spans="1:46" s="3" customFormat="1" ht="14.25" customHeight="1" x14ac:dyDescent="0.25">
      <c r="A134" s="82">
        <v>44311</v>
      </c>
      <c r="B134" s="2" t="s">
        <v>3</v>
      </c>
      <c r="C134" s="83">
        <v>0.63888888888888895</v>
      </c>
      <c r="D134" s="2">
        <v>4</v>
      </c>
      <c r="E134" s="2">
        <v>0</v>
      </c>
      <c r="F134" s="60">
        <v>5</v>
      </c>
      <c r="G134" s="2">
        <v>1400</v>
      </c>
      <c r="H134" s="2" t="s">
        <v>62</v>
      </c>
      <c r="I134" s="2" t="s">
        <v>62</v>
      </c>
      <c r="J134" s="2">
        <v>135</v>
      </c>
      <c r="K134" s="6">
        <v>1</v>
      </c>
      <c r="L134" s="6" t="s">
        <v>1224</v>
      </c>
      <c r="M134" s="2" t="s">
        <v>58</v>
      </c>
      <c r="N134" s="84">
        <v>4.2</v>
      </c>
      <c r="O134" s="2" t="s">
        <v>101</v>
      </c>
      <c r="P134" s="2" t="s">
        <v>144</v>
      </c>
      <c r="Q134" s="85"/>
      <c r="R134" s="86">
        <v>6</v>
      </c>
      <c r="S134" s="85">
        <v>60</v>
      </c>
      <c r="T134" s="88">
        <v>60</v>
      </c>
      <c r="U134" s="85"/>
      <c r="V134" s="2"/>
      <c r="W134" s="2"/>
      <c r="X134" s="10">
        <v>1</v>
      </c>
      <c r="Y134" s="84"/>
      <c r="Z134" s="2"/>
      <c r="AA134" s="6">
        <v>13</v>
      </c>
      <c r="AB134" s="2"/>
      <c r="AC134" s="2"/>
      <c r="AD134" s="84">
        <v>4.8</v>
      </c>
      <c r="AE134" s="84"/>
      <c r="AF134" s="2">
        <v>100</v>
      </c>
      <c r="AG134" s="2" t="str">
        <f t="shared" si="8"/>
        <v/>
      </c>
      <c r="AH134" s="2">
        <f t="shared" si="9"/>
        <v>-100</v>
      </c>
      <c r="AI134" s="44" t="str">
        <f>VLOOKUP(Table13[[#This Row],[Track]],$B$1885:$D$1929,2,FALSE)</f>
        <v>Vic</v>
      </c>
      <c r="AJ1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" s="16" t="str">
        <f>IF(Table13[[#This Row],[Going-Dist]]="G&lt;6-Dist&gt;=1700","B",IF(Table13[[#This Row],[Going-Dist]]="G&lt;6-Dist&lt;1700","A",IF(AJ134="G&gt;=6-Dist&lt;1700","C",IF(AJ134="G&gt;=6-Dist&gt;=1700","D","xx"))))</f>
        <v>A</v>
      </c>
      <c r="AL134" s="69">
        <f>MONTH(Table13[[#This Row],[Date]])</f>
        <v>4</v>
      </c>
      <c r="AM134" s="69" t="str">
        <f t="shared" si="7"/>
        <v>2020-2021</v>
      </c>
      <c r="AN134" s="126">
        <v>100</v>
      </c>
      <c r="AO134" s="130" t="str">
        <f>IF(Table13[[#This Row],[Combo 27 Bet]]="","",IF(Table13[[#This Row],[Lev Ret]]="","",AN134*Table13[[#This Row],[Odds]]))</f>
        <v/>
      </c>
      <c r="AP134" s="131">
        <f t="shared" si="10"/>
        <v>-100</v>
      </c>
      <c r="AQ134" s="136"/>
      <c r="AR134" s="152">
        <v>7</v>
      </c>
      <c r="AS134" s="166" t="str">
        <f>IF(Table13[[#This Row],[Date]]&lt;$AS$3,"","Live")</f>
        <v/>
      </c>
      <c r="AT134" s="166" t="str">
        <f>IF(Table13[[#This Row],[Date]]&lt;$AT$3,"","Current Algo")</f>
        <v/>
      </c>
    </row>
    <row r="135" spans="1:46" s="3" customFormat="1" ht="14.25" customHeight="1" x14ac:dyDescent="0.25">
      <c r="A135" s="82">
        <v>44317</v>
      </c>
      <c r="B135" s="2" t="s">
        <v>1063</v>
      </c>
      <c r="C135" s="83">
        <v>0.51736111111111105</v>
      </c>
      <c r="D135" s="87">
        <v>4</v>
      </c>
      <c r="E135" s="7">
        <v>0</v>
      </c>
      <c r="F135" s="60">
        <v>2</v>
      </c>
      <c r="G135" s="2">
        <v>1500</v>
      </c>
      <c r="H135" s="2" t="s">
        <v>151</v>
      </c>
      <c r="I135" s="2">
        <v>78</v>
      </c>
      <c r="J135" s="2">
        <v>125</v>
      </c>
      <c r="K135" s="6">
        <v>9</v>
      </c>
      <c r="L135" s="6" t="s">
        <v>1545</v>
      </c>
      <c r="M135" s="2" t="s">
        <v>55</v>
      </c>
      <c r="N135" s="84">
        <v>5.0999999999999996</v>
      </c>
      <c r="O135" s="2" t="s">
        <v>1051</v>
      </c>
      <c r="P135" s="2" t="s">
        <v>157</v>
      </c>
      <c r="Q135" s="85"/>
      <c r="R135" s="86">
        <v>4</v>
      </c>
      <c r="S135" s="85">
        <v>56</v>
      </c>
      <c r="T135" s="85">
        <v>56</v>
      </c>
      <c r="U135" s="85"/>
      <c r="V135" s="2">
        <v>5</v>
      </c>
      <c r="W135" s="2"/>
      <c r="X135" s="10">
        <v>2</v>
      </c>
      <c r="Y135" s="84">
        <v>5</v>
      </c>
      <c r="Z135" s="2">
        <v>20</v>
      </c>
      <c r="AA135" s="6"/>
      <c r="AB135" s="2"/>
      <c r="AC135" s="2" t="s">
        <v>150</v>
      </c>
      <c r="AD135" s="84">
        <v>6.5</v>
      </c>
      <c r="AE135" s="84">
        <v>1.9</v>
      </c>
      <c r="AF135" s="2">
        <v>100</v>
      </c>
      <c r="AG135" s="2">
        <f t="shared" si="8"/>
        <v>650</v>
      </c>
      <c r="AH135" s="2">
        <f t="shared" si="9"/>
        <v>550</v>
      </c>
      <c r="AI135" s="44" t="str">
        <f>VLOOKUP(Table13[[#This Row],[Track]],$B$1885:$D$1929,2,FALSE)</f>
        <v>NSW</v>
      </c>
      <c r="AJ1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" s="16" t="str">
        <f>IF(Table13[[#This Row],[Going-Dist]]="G&lt;6-Dist&gt;=1700","B",IF(Table13[[#This Row],[Going-Dist]]="G&lt;6-Dist&lt;1700","A",IF(AJ135="G&gt;=6-Dist&lt;1700","C",IF(AJ135="G&gt;=6-Dist&gt;=1700","D","xx"))))</f>
        <v>A</v>
      </c>
      <c r="AL135" s="69">
        <f>MONTH(Table13[[#This Row],[Date]])</f>
        <v>5</v>
      </c>
      <c r="AM135" s="69" t="str">
        <f t="shared" ref="AM135:AM198" si="11">IF(A135&lt;$AM$1905,"2020-2021",IF(A135&lt;$AM$1906,"2021-2022",IF(A135&lt;$AM$1907,"2022-2023",IF(A135&lt;$AM$1908,"2023-2024",IF(A135&lt;$AM$1909,"2024-2025",IF(A135&lt;$AM$1910,"2025-2026",IF(A135&lt;$AM$1911,"2026-2027",IF(A135&lt;$AM$1912,"2027-2028"))))))))</f>
        <v>2020-2021</v>
      </c>
      <c r="AN135" s="126">
        <v>100</v>
      </c>
      <c r="AO135" s="130">
        <f>IF(Table13[[#This Row],[Combo 27 Bet]]="","",IF(Table13[[#This Row],[Lev Ret]]="","",AN135*Table13[[#This Row],[Odds]]))</f>
        <v>650</v>
      </c>
      <c r="AP135" s="131">
        <f t="shared" si="10"/>
        <v>550</v>
      </c>
      <c r="AQ135" s="136"/>
      <c r="AR135" s="152">
        <v>6</v>
      </c>
      <c r="AS135" s="166" t="str">
        <f>IF(Table13[[#This Row],[Date]]&lt;$AS$3,"","Live")</f>
        <v/>
      </c>
      <c r="AT135" s="166" t="str">
        <f>IF(Table13[[#This Row],[Date]]&lt;$AT$3,"","Current Algo")</f>
        <v/>
      </c>
    </row>
    <row r="136" spans="1:46" s="3" customFormat="1" ht="14.25" customHeight="1" x14ac:dyDescent="0.25">
      <c r="A136" s="82">
        <v>44317</v>
      </c>
      <c r="B136" s="2" t="s">
        <v>1063</v>
      </c>
      <c r="C136" s="83">
        <v>0.56597222222222199</v>
      </c>
      <c r="D136" s="87">
        <v>4</v>
      </c>
      <c r="E136" s="7">
        <v>0</v>
      </c>
      <c r="F136" s="60">
        <v>4</v>
      </c>
      <c r="G136" s="2">
        <v>1800</v>
      </c>
      <c r="H136" s="2" t="s">
        <v>151</v>
      </c>
      <c r="I136" s="2">
        <v>78</v>
      </c>
      <c r="J136" s="2">
        <v>125</v>
      </c>
      <c r="K136" s="6">
        <v>12</v>
      </c>
      <c r="L136" s="6" t="s">
        <v>1546</v>
      </c>
      <c r="M136" s="2" t="s">
        <v>55</v>
      </c>
      <c r="N136" s="84">
        <v>3.1</v>
      </c>
      <c r="O136" s="2" t="s">
        <v>49</v>
      </c>
      <c r="P136" s="2" t="s">
        <v>1050</v>
      </c>
      <c r="Q136" s="85"/>
      <c r="R136" s="86">
        <v>2</v>
      </c>
      <c r="S136" s="85">
        <v>52</v>
      </c>
      <c r="T136" s="85">
        <v>52</v>
      </c>
      <c r="U136" s="85"/>
      <c r="V136" s="2">
        <v>2</v>
      </c>
      <c r="W136" s="2"/>
      <c r="X136" s="10">
        <v>2</v>
      </c>
      <c r="Y136" s="84">
        <v>5.0999999999999996</v>
      </c>
      <c r="Z136" s="2">
        <v>20</v>
      </c>
      <c r="AA136" s="6"/>
      <c r="AB136" s="2"/>
      <c r="AC136" s="2"/>
      <c r="AD136" s="84">
        <v>2.8</v>
      </c>
      <c r="AE136" s="84"/>
      <c r="AF136" s="2">
        <v>100</v>
      </c>
      <c r="AG136" s="2" t="str">
        <f t="shared" si="8"/>
        <v/>
      </c>
      <c r="AH136" s="2">
        <f t="shared" si="9"/>
        <v>-100</v>
      </c>
      <c r="AI136" s="44" t="str">
        <f>VLOOKUP(Table13[[#This Row],[Track]],$B$1885:$D$1929,2,FALSE)</f>
        <v>NSW</v>
      </c>
      <c r="AJ1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6" s="16" t="str">
        <f>IF(Table13[[#This Row],[Going-Dist]]="G&lt;6-Dist&gt;=1700","B",IF(Table13[[#This Row],[Going-Dist]]="G&lt;6-Dist&lt;1700","A",IF(AJ136="G&gt;=6-Dist&lt;1700","C",IF(AJ136="G&gt;=6-Dist&gt;=1700","D","xx"))))</f>
        <v>B</v>
      </c>
      <c r="AL136" s="69">
        <f>MONTH(Table13[[#This Row],[Date]])</f>
        <v>5</v>
      </c>
      <c r="AM136" s="69" t="str">
        <f t="shared" si="11"/>
        <v>2020-2021</v>
      </c>
      <c r="AN136" s="126">
        <v>200</v>
      </c>
      <c r="AO136" s="130" t="str">
        <f>IF(Table13[[#This Row],[Combo 27 Bet]]="","",IF(Table13[[#This Row],[Lev Ret]]="","",AN136*Table13[[#This Row],[Odds]]))</f>
        <v/>
      </c>
      <c r="AP136" s="131">
        <f t="shared" si="10"/>
        <v>-200</v>
      </c>
      <c r="AQ136" s="136"/>
      <c r="AR136" s="152">
        <v>10</v>
      </c>
      <c r="AS136" s="166" t="str">
        <f>IF(Table13[[#This Row],[Date]]&lt;$AS$3,"","Live")</f>
        <v/>
      </c>
      <c r="AT136" s="166" t="str">
        <f>IF(Table13[[#This Row],[Date]]&lt;$AT$3,"","Current Algo")</f>
        <v/>
      </c>
    </row>
    <row r="137" spans="1:46" s="3" customFormat="1" ht="14.25" customHeight="1" x14ac:dyDescent="0.25">
      <c r="A137" s="82">
        <v>44317</v>
      </c>
      <c r="B137" s="2" t="s">
        <v>5</v>
      </c>
      <c r="C137" s="83">
        <v>0.57291666666666663</v>
      </c>
      <c r="D137" s="2">
        <v>3</v>
      </c>
      <c r="E137" s="2">
        <v>0</v>
      </c>
      <c r="F137" s="60">
        <v>4</v>
      </c>
      <c r="G137" s="2">
        <v>2400</v>
      </c>
      <c r="H137" s="2" t="s">
        <v>42</v>
      </c>
      <c r="I137" s="2">
        <v>84</v>
      </c>
      <c r="J137" s="2">
        <v>135</v>
      </c>
      <c r="K137" s="6">
        <v>7</v>
      </c>
      <c r="L137" s="6" t="s">
        <v>631</v>
      </c>
      <c r="M137" s="2" t="s">
        <v>55</v>
      </c>
      <c r="N137" s="84">
        <v>4.3</v>
      </c>
      <c r="O137" s="2" t="s">
        <v>47</v>
      </c>
      <c r="P137" s="2" t="s">
        <v>632</v>
      </c>
      <c r="Q137" s="85"/>
      <c r="R137" s="86">
        <v>3</v>
      </c>
      <c r="S137" s="85">
        <v>54</v>
      </c>
      <c r="T137" s="88">
        <v>54</v>
      </c>
      <c r="U137" s="85"/>
      <c r="V137" s="2">
        <v>2</v>
      </c>
      <c r="W137" s="2"/>
      <c r="X137" s="10">
        <v>1</v>
      </c>
      <c r="Y137" s="84">
        <v>4.8</v>
      </c>
      <c r="Z137" s="2">
        <v>35</v>
      </c>
      <c r="AA137" s="6">
        <v>8</v>
      </c>
      <c r="AB137" s="2"/>
      <c r="AC137" s="2"/>
      <c r="AD137" s="84">
        <v>4</v>
      </c>
      <c r="AE137" s="84"/>
      <c r="AF137" s="2">
        <v>100</v>
      </c>
      <c r="AG137" s="2" t="str">
        <f t="shared" si="8"/>
        <v/>
      </c>
      <c r="AH137" s="2">
        <f t="shared" si="9"/>
        <v>-100</v>
      </c>
      <c r="AI137" s="44" t="str">
        <f>VLOOKUP(Table13[[#This Row],[Track]],$B$1885:$D$1929,2,FALSE)</f>
        <v>Vic</v>
      </c>
      <c r="AJ1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7" s="16" t="str">
        <f>IF(Table13[[#This Row],[Going-Dist]]="G&lt;6-Dist&gt;=1700","B",IF(Table13[[#This Row],[Going-Dist]]="G&lt;6-Dist&lt;1700","A",IF(AJ137="G&gt;=6-Dist&lt;1700","C",IF(AJ137="G&gt;=6-Dist&gt;=1700","D","xx"))))</f>
        <v>B</v>
      </c>
      <c r="AL137" s="69">
        <f>MONTH(Table13[[#This Row],[Date]])</f>
        <v>5</v>
      </c>
      <c r="AM137" s="69" t="str">
        <f t="shared" si="11"/>
        <v>2020-2021</v>
      </c>
      <c r="AN137" s="126">
        <v>150</v>
      </c>
      <c r="AO137" s="130" t="str">
        <f>IF(Table13[[#This Row],[Combo 27 Bet]]="","",IF(Table13[[#This Row],[Lev Ret]]="","",AN137*Table13[[#This Row],[Odds]]))</f>
        <v/>
      </c>
      <c r="AP137" s="131">
        <f t="shared" si="10"/>
        <v>-150</v>
      </c>
      <c r="AQ137" s="136">
        <v>2</v>
      </c>
      <c r="AR137" s="152">
        <v>9</v>
      </c>
      <c r="AS137" s="166" t="str">
        <f>IF(Table13[[#This Row],[Date]]&lt;$AS$3,"","Live")</f>
        <v/>
      </c>
      <c r="AT137" s="166" t="str">
        <f>IF(Table13[[#This Row],[Date]]&lt;$AT$3,"","Current Algo")</f>
        <v/>
      </c>
    </row>
    <row r="138" spans="1:46" s="3" customFormat="1" ht="14.25" customHeight="1" x14ac:dyDescent="0.25">
      <c r="A138" s="82">
        <v>44317</v>
      </c>
      <c r="B138" s="2" t="s">
        <v>5</v>
      </c>
      <c r="C138" s="83">
        <v>0.57291666666666663</v>
      </c>
      <c r="D138" s="2">
        <v>3</v>
      </c>
      <c r="E138" s="2">
        <v>0</v>
      </c>
      <c r="F138" s="60">
        <v>4</v>
      </c>
      <c r="G138" s="2">
        <v>2400</v>
      </c>
      <c r="H138" s="2" t="s">
        <v>42</v>
      </c>
      <c r="I138" s="2">
        <v>84</v>
      </c>
      <c r="J138" s="2">
        <v>135</v>
      </c>
      <c r="K138" s="6">
        <v>3</v>
      </c>
      <c r="L138" s="6" t="s">
        <v>420</v>
      </c>
      <c r="M138" s="2" t="s">
        <v>50</v>
      </c>
      <c r="N138" s="84">
        <v>2.4</v>
      </c>
      <c r="O138" s="2" t="s">
        <v>51</v>
      </c>
      <c r="P138" s="2" t="s">
        <v>72</v>
      </c>
      <c r="Q138" s="85"/>
      <c r="R138" s="86">
        <v>4</v>
      </c>
      <c r="S138" s="85">
        <v>58</v>
      </c>
      <c r="T138" s="88">
        <v>58</v>
      </c>
      <c r="U138" s="85"/>
      <c r="V138" s="2">
        <v>1</v>
      </c>
      <c r="W138" s="2">
        <v>1</v>
      </c>
      <c r="X138" s="10">
        <v>3</v>
      </c>
      <c r="Y138" s="84">
        <v>5.5</v>
      </c>
      <c r="Z138" s="2">
        <v>30</v>
      </c>
      <c r="AA138" s="6">
        <v>8</v>
      </c>
      <c r="AB138" s="2"/>
      <c r="AC138" s="2" t="s">
        <v>12</v>
      </c>
      <c r="AD138" s="84">
        <v>2.25</v>
      </c>
      <c r="AE138" s="84">
        <v>1.2</v>
      </c>
      <c r="AF138" s="2">
        <v>100</v>
      </c>
      <c r="AG138" s="2">
        <f t="shared" si="8"/>
        <v>225</v>
      </c>
      <c r="AH138" s="2">
        <f t="shared" si="9"/>
        <v>125</v>
      </c>
      <c r="AI138" s="44" t="str">
        <f>VLOOKUP(Table13[[#This Row],[Track]],$B$1885:$D$1929,2,FALSE)</f>
        <v>Vic</v>
      </c>
      <c r="AJ1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8" s="16" t="str">
        <f>IF(Table13[[#This Row],[Going-Dist]]="G&lt;6-Dist&gt;=1700","B",IF(Table13[[#This Row],[Going-Dist]]="G&lt;6-Dist&lt;1700","A",IF(AJ138="G&gt;=6-Dist&lt;1700","C",IF(AJ138="G&gt;=6-Dist&gt;=1700","D","xx"))))</f>
        <v>B</v>
      </c>
      <c r="AL138" s="69">
        <f>MONTH(Table13[[#This Row],[Date]])</f>
        <v>5</v>
      </c>
      <c r="AM138" s="69" t="str">
        <f t="shared" si="11"/>
        <v>2020-2021</v>
      </c>
      <c r="AN138" s="126">
        <v>140</v>
      </c>
      <c r="AO138" s="130">
        <f>IF(Table13[[#This Row],[Combo 27 Bet]]="","",IF(Table13[[#This Row],[Lev Ret]]="","",AN138*Table13[[#This Row],[Odds]]))</f>
        <v>315</v>
      </c>
      <c r="AP138" s="131">
        <f t="shared" si="10"/>
        <v>175</v>
      </c>
      <c r="AQ138" s="136">
        <v>2</v>
      </c>
      <c r="AR138" s="152">
        <v>5</v>
      </c>
      <c r="AS138" s="166" t="str">
        <f>IF(Table13[[#This Row],[Date]]&lt;$AS$3,"","Live")</f>
        <v/>
      </c>
      <c r="AT138" s="166" t="str">
        <f>IF(Table13[[#This Row],[Date]]&lt;$AT$3,"","Current Algo")</f>
        <v/>
      </c>
    </row>
    <row r="139" spans="1:46" s="3" customFormat="1" ht="14.25" customHeight="1" x14ac:dyDescent="0.25">
      <c r="A139" s="82">
        <v>44317</v>
      </c>
      <c r="B139" s="2" t="s">
        <v>1063</v>
      </c>
      <c r="C139" s="83">
        <v>0.59027777777777801</v>
      </c>
      <c r="D139" s="87">
        <v>4</v>
      </c>
      <c r="E139" s="7">
        <v>0</v>
      </c>
      <c r="F139" s="60">
        <v>5</v>
      </c>
      <c r="G139" s="2">
        <v>1300</v>
      </c>
      <c r="H139" s="2" t="s">
        <v>1055</v>
      </c>
      <c r="I139" s="2" t="s">
        <v>1056</v>
      </c>
      <c r="J139" s="2">
        <v>175</v>
      </c>
      <c r="K139" s="6">
        <v>5</v>
      </c>
      <c r="L139" s="6" t="s">
        <v>307</v>
      </c>
      <c r="M139" s="2" t="s">
        <v>55</v>
      </c>
      <c r="N139" s="84">
        <v>2.9</v>
      </c>
      <c r="O139" s="2" t="s">
        <v>56</v>
      </c>
      <c r="P139" s="2" t="s">
        <v>157</v>
      </c>
      <c r="Q139" s="85"/>
      <c r="R139" s="86">
        <v>1</v>
      </c>
      <c r="S139" s="85">
        <v>57</v>
      </c>
      <c r="T139" s="85">
        <v>57</v>
      </c>
      <c r="U139" s="85"/>
      <c r="V139" s="2">
        <v>2</v>
      </c>
      <c r="W139" s="2">
        <v>2</v>
      </c>
      <c r="X139" s="10">
        <v>2</v>
      </c>
      <c r="Y139" s="84">
        <v>4.2</v>
      </c>
      <c r="Z139" s="2">
        <v>30</v>
      </c>
      <c r="AA139" s="6"/>
      <c r="AB139" s="2"/>
      <c r="AC139" s="2"/>
      <c r="AD139" s="84">
        <v>2.9</v>
      </c>
      <c r="AE139" s="84"/>
      <c r="AF139" s="2">
        <v>100</v>
      </c>
      <c r="AG139" s="2" t="str">
        <f t="shared" si="8"/>
        <v/>
      </c>
      <c r="AH139" s="2">
        <f t="shared" si="9"/>
        <v>-100</v>
      </c>
      <c r="AI139" s="44" t="str">
        <f>VLOOKUP(Table13[[#This Row],[Track]],$B$1885:$D$1929,2,FALSE)</f>
        <v>NSW</v>
      </c>
      <c r="AJ1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" s="16" t="str">
        <f>IF(Table13[[#This Row],[Going-Dist]]="G&lt;6-Dist&gt;=1700","B",IF(Table13[[#This Row],[Going-Dist]]="G&lt;6-Dist&lt;1700","A",IF(AJ139="G&gt;=6-Dist&lt;1700","C",IF(AJ139="G&gt;=6-Dist&gt;=1700","D","xx"))))</f>
        <v>A</v>
      </c>
      <c r="AL139" s="69">
        <f>MONTH(Table13[[#This Row],[Date]])</f>
        <v>5</v>
      </c>
      <c r="AM139" s="69" t="str">
        <f t="shared" si="11"/>
        <v>2020-2021</v>
      </c>
      <c r="AN139" s="126">
        <v>170</v>
      </c>
      <c r="AO139" s="130" t="str">
        <f>IF(Table13[[#This Row],[Combo 27 Bet]]="","",IF(Table13[[#This Row],[Lev Ret]]="","",AN139*Table13[[#This Row],[Odds]]))</f>
        <v/>
      </c>
      <c r="AP139" s="131">
        <f t="shared" si="10"/>
        <v>-170</v>
      </c>
      <c r="AQ139" s="136"/>
      <c r="AR139" s="152">
        <v>8</v>
      </c>
      <c r="AS139" s="166" t="str">
        <f>IF(Table13[[#This Row],[Date]]&lt;$AS$3,"","Live")</f>
        <v/>
      </c>
      <c r="AT139" s="166" t="str">
        <f>IF(Table13[[#This Row],[Date]]&lt;$AT$3,"","Current Algo")</f>
        <v/>
      </c>
    </row>
    <row r="140" spans="1:46" s="3" customFormat="1" ht="14.25" customHeight="1" x14ac:dyDescent="0.25">
      <c r="A140" s="82">
        <v>44317</v>
      </c>
      <c r="B140" s="2" t="s">
        <v>5</v>
      </c>
      <c r="C140" s="83">
        <v>0.59722222222222221</v>
      </c>
      <c r="D140" s="2">
        <v>3</v>
      </c>
      <c r="E140" s="2">
        <v>0</v>
      </c>
      <c r="F140" s="60">
        <v>5</v>
      </c>
      <c r="G140" s="2">
        <v>1400</v>
      </c>
      <c r="H140" s="2" t="s">
        <v>42</v>
      </c>
      <c r="I140" s="2" t="s">
        <v>46</v>
      </c>
      <c r="J140" s="2">
        <v>125</v>
      </c>
      <c r="K140" s="6">
        <v>5</v>
      </c>
      <c r="L140" s="6" t="s">
        <v>633</v>
      </c>
      <c r="M140" s="2" t="s">
        <v>75</v>
      </c>
      <c r="N140" s="84">
        <v>6</v>
      </c>
      <c r="O140" s="2" t="s">
        <v>59</v>
      </c>
      <c r="P140" s="2" t="s">
        <v>202</v>
      </c>
      <c r="Q140" s="85"/>
      <c r="R140" s="86">
        <v>7</v>
      </c>
      <c r="S140" s="85">
        <v>54</v>
      </c>
      <c r="T140" s="88">
        <v>54</v>
      </c>
      <c r="U140" s="85"/>
      <c r="V140" s="2">
        <v>1</v>
      </c>
      <c r="W140" s="2">
        <v>4</v>
      </c>
      <c r="X140" s="10">
        <v>1</v>
      </c>
      <c r="Y140" s="84">
        <v>4</v>
      </c>
      <c r="Z140" s="2">
        <v>40</v>
      </c>
      <c r="AA140" s="6">
        <v>8</v>
      </c>
      <c r="AB140" s="2"/>
      <c r="AC140" s="2" t="s">
        <v>13</v>
      </c>
      <c r="AD140" s="84">
        <v>6</v>
      </c>
      <c r="AE140" s="84">
        <v>1.9</v>
      </c>
      <c r="AF140" s="2">
        <v>100</v>
      </c>
      <c r="AG140" s="2" t="str">
        <f t="shared" si="8"/>
        <v/>
      </c>
      <c r="AH140" s="2">
        <f t="shared" si="9"/>
        <v>-100</v>
      </c>
      <c r="AI140" s="44" t="str">
        <f>VLOOKUP(Table13[[#This Row],[Track]],$B$1885:$D$1929,2,FALSE)</f>
        <v>Vic</v>
      </c>
      <c r="AJ1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" s="16" t="str">
        <f>IF(Table13[[#This Row],[Going-Dist]]="G&lt;6-Dist&gt;=1700","B",IF(Table13[[#This Row],[Going-Dist]]="G&lt;6-Dist&lt;1700","A",IF(AJ140="G&gt;=6-Dist&lt;1700","C",IF(AJ140="G&gt;=6-Dist&gt;=1700","D","xx"))))</f>
        <v>A</v>
      </c>
      <c r="AL140" s="69">
        <f>MONTH(Table13[[#This Row],[Date]])</f>
        <v>5</v>
      </c>
      <c r="AM140" s="69" t="str">
        <f t="shared" si="11"/>
        <v>2020-2021</v>
      </c>
      <c r="AN140" s="126">
        <v>100</v>
      </c>
      <c r="AO140" s="130" t="str">
        <f>IF(Table13[[#This Row],[Combo 27 Bet]]="","",IF(Table13[[#This Row],[Lev Ret]]="","",AN140*Table13[[#This Row],[Odds]]))</f>
        <v/>
      </c>
      <c r="AP140" s="131">
        <f t="shared" si="10"/>
        <v>-100</v>
      </c>
      <c r="AQ140" s="136"/>
      <c r="AR140" s="152">
        <v>8</v>
      </c>
      <c r="AS140" s="166" t="str">
        <f>IF(Table13[[#This Row],[Date]]&lt;$AS$3,"","Live")</f>
        <v/>
      </c>
      <c r="AT140" s="166" t="str">
        <f>IF(Table13[[#This Row],[Date]]&lt;$AT$3,"","Current Algo")</f>
        <v/>
      </c>
    </row>
    <row r="141" spans="1:46" s="3" customFormat="1" ht="14.25" customHeight="1" x14ac:dyDescent="0.25">
      <c r="A141" s="82">
        <v>44317</v>
      </c>
      <c r="B141" s="2" t="s">
        <v>1063</v>
      </c>
      <c r="C141" s="83">
        <v>0.67013888888888895</v>
      </c>
      <c r="D141" s="87">
        <v>4</v>
      </c>
      <c r="E141" s="7">
        <v>0</v>
      </c>
      <c r="F141" s="60">
        <v>8</v>
      </c>
      <c r="G141" s="2">
        <v>1600</v>
      </c>
      <c r="H141" s="2" t="s">
        <v>151</v>
      </c>
      <c r="I141" s="2"/>
      <c r="J141" s="2">
        <v>200</v>
      </c>
      <c r="K141" s="6">
        <v>7</v>
      </c>
      <c r="L141" s="6" t="s">
        <v>1547</v>
      </c>
      <c r="M141" s="2" t="s">
        <v>75</v>
      </c>
      <c r="N141" s="84">
        <v>3</v>
      </c>
      <c r="O141" s="2" t="s">
        <v>1066</v>
      </c>
      <c r="P141" s="2" t="s">
        <v>1061</v>
      </c>
      <c r="Q141" s="85"/>
      <c r="R141" s="86">
        <v>4</v>
      </c>
      <c r="S141" s="85">
        <v>55</v>
      </c>
      <c r="T141" s="85">
        <v>55</v>
      </c>
      <c r="U141" s="85"/>
      <c r="V141" s="2">
        <v>4</v>
      </c>
      <c r="W141" s="2">
        <v>2</v>
      </c>
      <c r="X141" s="10">
        <v>2</v>
      </c>
      <c r="Y141" s="84">
        <v>4.9000000000000004</v>
      </c>
      <c r="Z141" s="2">
        <v>30</v>
      </c>
      <c r="AA141" s="6"/>
      <c r="AB141" s="2"/>
      <c r="AC141" s="2" t="s">
        <v>15</v>
      </c>
      <c r="AD141" s="84">
        <v>3</v>
      </c>
      <c r="AE141" s="84">
        <v>1.6</v>
      </c>
      <c r="AF141" s="2">
        <v>100</v>
      </c>
      <c r="AG141" s="2" t="str">
        <f t="shared" si="8"/>
        <v/>
      </c>
      <c r="AH141" s="2">
        <f t="shared" si="9"/>
        <v>-100</v>
      </c>
      <c r="AI141" s="44" t="str">
        <f>VLOOKUP(Table13[[#This Row],[Track]],$B$1885:$D$1929,2,FALSE)</f>
        <v>NSW</v>
      </c>
      <c r="AJ1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" s="16" t="str">
        <f>IF(Table13[[#This Row],[Going-Dist]]="G&lt;6-Dist&gt;=1700","B",IF(Table13[[#This Row],[Going-Dist]]="G&lt;6-Dist&lt;1700","A",IF(AJ141="G&gt;=6-Dist&lt;1700","C",IF(AJ141="G&gt;=6-Dist&gt;=1700","D","xx"))))</f>
        <v>A</v>
      </c>
      <c r="AL141" s="69">
        <f>MONTH(Table13[[#This Row],[Date]])</f>
        <v>5</v>
      </c>
      <c r="AM141" s="69" t="str">
        <f t="shared" si="11"/>
        <v>2020-2021</v>
      </c>
      <c r="AN141" s="126">
        <v>120</v>
      </c>
      <c r="AO141" s="130" t="str">
        <f>IF(Table13[[#This Row],[Combo 27 Bet]]="","",IF(Table13[[#This Row],[Lev Ret]]="","",AN141*Table13[[#This Row],[Odds]]))</f>
        <v/>
      </c>
      <c r="AP141" s="131">
        <f t="shared" si="10"/>
        <v>-120</v>
      </c>
      <c r="AQ141" s="136"/>
      <c r="AR141" s="152">
        <v>5</v>
      </c>
      <c r="AS141" s="166" t="str">
        <f>IF(Table13[[#This Row],[Date]]&lt;$AS$3,"","Live")</f>
        <v/>
      </c>
      <c r="AT141" s="166" t="str">
        <f>IF(Table13[[#This Row],[Date]]&lt;$AT$3,"","Current Algo")</f>
        <v/>
      </c>
    </row>
    <row r="142" spans="1:46" s="3" customFormat="1" ht="14.25" customHeight="1" x14ac:dyDescent="0.25">
      <c r="A142" s="82">
        <v>44317</v>
      </c>
      <c r="B142" s="2" t="s">
        <v>5</v>
      </c>
      <c r="C142" s="83">
        <v>0.68055555555555547</v>
      </c>
      <c r="D142" s="2">
        <v>3</v>
      </c>
      <c r="E142" s="2">
        <v>0</v>
      </c>
      <c r="F142" s="60">
        <v>8</v>
      </c>
      <c r="G142" s="2">
        <v>1700</v>
      </c>
      <c r="H142" s="2" t="s">
        <v>42</v>
      </c>
      <c r="I142" s="2">
        <v>84</v>
      </c>
      <c r="J142" s="2">
        <v>125</v>
      </c>
      <c r="K142" s="6">
        <v>7</v>
      </c>
      <c r="L142" s="6" t="s">
        <v>282</v>
      </c>
      <c r="M142" s="2" t="s">
        <v>76</v>
      </c>
      <c r="N142" s="84">
        <v>3.3</v>
      </c>
      <c r="O142" s="2" t="s">
        <v>92</v>
      </c>
      <c r="P142" s="2" t="s">
        <v>634</v>
      </c>
      <c r="Q142" s="85">
        <v>2</v>
      </c>
      <c r="R142" s="86">
        <v>8</v>
      </c>
      <c r="S142" s="85">
        <v>56</v>
      </c>
      <c r="T142" s="88">
        <v>54</v>
      </c>
      <c r="U142" s="85"/>
      <c r="V142" s="2">
        <v>1</v>
      </c>
      <c r="W142" s="2"/>
      <c r="X142" s="10">
        <v>2</v>
      </c>
      <c r="Y142" s="84">
        <v>5.2</v>
      </c>
      <c r="Z142" s="2">
        <v>30</v>
      </c>
      <c r="AA142" s="6">
        <v>9</v>
      </c>
      <c r="AB142" s="2"/>
      <c r="AC142" s="2" t="s">
        <v>12</v>
      </c>
      <c r="AD142" s="84">
        <v>4.5999999999999996</v>
      </c>
      <c r="AE142" s="84">
        <v>1.6</v>
      </c>
      <c r="AF142" s="2">
        <v>100</v>
      </c>
      <c r="AG142" s="2">
        <f t="shared" si="8"/>
        <v>459.99999999999994</v>
      </c>
      <c r="AH142" s="2">
        <f t="shared" si="9"/>
        <v>359.99999999999994</v>
      </c>
      <c r="AI142" s="44" t="str">
        <f>VLOOKUP(Table13[[#This Row],[Track]],$B$1885:$D$1929,2,FALSE)</f>
        <v>Vic</v>
      </c>
      <c r="AJ1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2" s="16" t="str">
        <f>IF(Table13[[#This Row],[Going-Dist]]="G&lt;6-Dist&gt;=1700","B",IF(Table13[[#This Row],[Going-Dist]]="G&lt;6-Dist&lt;1700","A",IF(AJ142="G&gt;=6-Dist&lt;1700","C",IF(AJ142="G&gt;=6-Dist&gt;=1700","D","xx"))))</f>
        <v>B</v>
      </c>
      <c r="AL142" s="69">
        <f>MONTH(Table13[[#This Row],[Date]])</f>
        <v>5</v>
      </c>
      <c r="AM142" s="69" t="str">
        <f t="shared" si="11"/>
        <v>2020-2021</v>
      </c>
      <c r="AN142" s="126">
        <v>100</v>
      </c>
      <c r="AO142" s="130">
        <f>IF(Table13[[#This Row],[Combo 27 Bet]]="","",IF(Table13[[#This Row],[Lev Ret]]="","",AN142*Table13[[#This Row],[Odds]]))</f>
        <v>459.99999999999994</v>
      </c>
      <c r="AP142" s="131">
        <f t="shared" si="10"/>
        <v>359.99999999999994</v>
      </c>
      <c r="AQ142" s="136"/>
      <c r="AR142" s="152">
        <v>7</v>
      </c>
      <c r="AS142" s="166" t="str">
        <f>IF(Table13[[#This Row],[Date]]&lt;$AS$3,"","Live")</f>
        <v/>
      </c>
      <c r="AT142" s="166" t="str">
        <f>IF(Table13[[#This Row],[Date]]&lt;$AT$3,"","Current Algo")</f>
        <v/>
      </c>
    </row>
    <row r="143" spans="1:46" s="3" customFormat="1" ht="14.25" customHeight="1" x14ac:dyDescent="0.25">
      <c r="A143" s="82">
        <v>44317</v>
      </c>
      <c r="B143" s="2" t="s">
        <v>1063</v>
      </c>
      <c r="C143" s="83">
        <v>0.69791666666666663</v>
      </c>
      <c r="D143" s="87">
        <v>4</v>
      </c>
      <c r="E143" s="7">
        <v>0</v>
      </c>
      <c r="F143" s="60">
        <v>9</v>
      </c>
      <c r="G143" s="2">
        <v>1300</v>
      </c>
      <c r="H143" s="2" t="s">
        <v>151</v>
      </c>
      <c r="I143" s="2">
        <v>78</v>
      </c>
      <c r="J143" s="2">
        <v>125</v>
      </c>
      <c r="K143" s="6">
        <v>6</v>
      </c>
      <c r="L143" s="6" t="s">
        <v>1548</v>
      </c>
      <c r="M143" s="2" t="s">
        <v>75</v>
      </c>
      <c r="N143" s="84">
        <v>2.6</v>
      </c>
      <c r="O143" s="2" t="s">
        <v>106</v>
      </c>
      <c r="P143" s="2" t="s">
        <v>154</v>
      </c>
      <c r="Q143" s="85"/>
      <c r="R143" s="86">
        <v>1</v>
      </c>
      <c r="S143" s="85">
        <v>56</v>
      </c>
      <c r="T143" s="85">
        <v>56</v>
      </c>
      <c r="U143" s="85"/>
      <c r="V143" s="2">
        <v>1</v>
      </c>
      <c r="W143" s="2"/>
      <c r="X143" s="10">
        <v>1</v>
      </c>
      <c r="Y143" s="84">
        <v>2.9</v>
      </c>
      <c r="Z143" s="2">
        <v>40</v>
      </c>
      <c r="AA143" s="6"/>
      <c r="AB143" s="2"/>
      <c r="AC143" s="2" t="s">
        <v>13</v>
      </c>
      <c r="AD143" s="84">
        <v>2.9</v>
      </c>
      <c r="AE143" s="84">
        <v>1.6</v>
      </c>
      <c r="AF143" s="2">
        <v>100</v>
      </c>
      <c r="AG143" s="2" t="str">
        <f t="shared" si="8"/>
        <v/>
      </c>
      <c r="AH143" s="2">
        <f t="shared" si="9"/>
        <v>-100</v>
      </c>
      <c r="AI143" s="44" t="str">
        <f>VLOOKUP(Table13[[#This Row],[Track]],$B$1885:$D$1929,2,FALSE)</f>
        <v>NSW</v>
      </c>
      <c r="AJ1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" s="16" t="str">
        <f>IF(Table13[[#This Row],[Going-Dist]]="G&lt;6-Dist&gt;=1700","B",IF(Table13[[#This Row],[Going-Dist]]="G&lt;6-Dist&lt;1700","A",IF(AJ143="G&gt;=6-Dist&lt;1700","C",IF(AJ143="G&gt;=6-Dist&gt;=1700","D","xx"))))</f>
        <v>A</v>
      </c>
      <c r="AL143" s="69">
        <f>MONTH(Table13[[#This Row],[Date]])</f>
        <v>5</v>
      </c>
      <c r="AM143" s="69" t="str">
        <f t="shared" si="11"/>
        <v>2020-2021</v>
      </c>
      <c r="AN143" s="126">
        <v>150</v>
      </c>
      <c r="AO143" s="130" t="str">
        <f>IF(Table13[[#This Row],[Combo 27 Bet]]="","",IF(Table13[[#This Row],[Lev Ret]]="","",AN143*Table13[[#This Row],[Odds]]))</f>
        <v/>
      </c>
      <c r="AP143" s="131">
        <f t="shared" si="10"/>
        <v>-150</v>
      </c>
      <c r="AQ143" s="136"/>
      <c r="AR143" s="152">
        <v>3</v>
      </c>
      <c r="AS143" s="166" t="str">
        <f>IF(Table13[[#This Row],[Date]]&lt;$AS$3,"","Live")</f>
        <v/>
      </c>
      <c r="AT143" s="166" t="str">
        <f>IF(Table13[[#This Row],[Date]]&lt;$AT$3,"","Current Algo")</f>
        <v/>
      </c>
    </row>
    <row r="144" spans="1:46" s="3" customFormat="1" ht="14.25" customHeight="1" x14ac:dyDescent="0.25">
      <c r="A144" s="82">
        <v>44324</v>
      </c>
      <c r="B144" s="2" t="s">
        <v>1067</v>
      </c>
      <c r="C144" s="83">
        <v>0.61111111111111105</v>
      </c>
      <c r="D144" s="87">
        <v>8</v>
      </c>
      <c r="E144" s="7">
        <v>0</v>
      </c>
      <c r="F144" s="60">
        <v>6</v>
      </c>
      <c r="G144" s="2">
        <v>1200</v>
      </c>
      <c r="H144" s="2" t="s">
        <v>151</v>
      </c>
      <c r="I144" s="2"/>
      <c r="J144" s="2">
        <v>150</v>
      </c>
      <c r="K144" s="6">
        <v>4</v>
      </c>
      <c r="L144" s="6" t="s">
        <v>1549</v>
      </c>
      <c r="M144" s="2" t="s">
        <v>75</v>
      </c>
      <c r="N144" s="84">
        <v>3.5</v>
      </c>
      <c r="O144" s="2" t="s">
        <v>106</v>
      </c>
      <c r="P144" s="2" t="s">
        <v>154</v>
      </c>
      <c r="Q144" s="85"/>
      <c r="R144" s="86">
        <v>3</v>
      </c>
      <c r="S144" s="85">
        <v>54</v>
      </c>
      <c r="T144" s="85">
        <v>54</v>
      </c>
      <c r="U144" s="85"/>
      <c r="V144" s="2">
        <v>2</v>
      </c>
      <c r="W144" s="2"/>
      <c r="X144" s="10">
        <v>1</v>
      </c>
      <c r="Y144" s="84">
        <v>4.7</v>
      </c>
      <c r="Z144" s="2">
        <v>20</v>
      </c>
      <c r="AA144" s="6">
        <v>100</v>
      </c>
      <c r="AB144" s="2"/>
      <c r="AC144" s="2" t="s">
        <v>150</v>
      </c>
      <c r="AD144" s="84">
        <v>2.8</v>
      </c>
      <c r="AE144" s="84">
        <v>1.9</v>
      </c>
      <c r="AF144" s="2">
        <v>100</v>
      </c>
      <c r="AG144" s="2">
        <f t="shared" si="8"/>
        <v>280</v>
      </c>
      <c r="AH144" s="2">
        <f t="shared" si="9"/>
        <v>180</v>
      </c>
      <c r="AI144" s="44" t="str">
        <f>VLOOKUP(Table13[[#This Row],[Track]],$B$1885:$D$1929,2,FALSE)</f>
        <v>NSW</v>
      </c>
      <c r="AJ14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4" s="16" t="str">
        <f>IF(Table13[[#This Row],[Going-Dist]]="G&lt;6-Dist&gt;=1700","B",IF(Table13[[#This Row],[Going-Dist]]="G&lt;6-Dist&lt;1700","A",IF(AJ144="G&gt;=6-Dist&lt;1700","C",IF(AJ144="G&gt;=6-Dist&gt;=1700","D","xx"))))</f>
        <v>C</v>
      </c>
      <c r="AL144" s="69">
        <f>MONTH(Table13[[#This Row],[Date]])</f>
        <v>5</v>
      </c>
      <c r="AM144" s="69" t="str">
        <f t="shared" si="11"/>
        <v>2020-2021</v>
      </c>
      <c r="AN144" s="126">
        <v>150</v>
      </c>
      <c r="AO144" s="130">
        <f>IF(Table13[[#This Row],[Combo 27 Bet]]="","",IF(Table13[[#This Row],[Lev Ret]]="","",AN144*Table13[[#This Row],[Odds]]))</f>
        <v>420</v>
      </c>
      <c r="AP144" s="131">
        <f t="shared" si="10"/>
        <v>270</v>
      </c>
      <c r="AQ144" s="136"/>
      <c r="AR144" s="152">
        <v>9</v>
      </c>
      <c r="AS144" s="166" t="str">
        <f>IF(Table13[[#This Row],[Date]]&lt;$AS$3,"","Live")</f>
        <v/>
      </c>
      <c r="AT144" s="166" t="str">
        <f>IF(Table13[[#This Row],[Date]]&lt;$AT$3,"","Current Algo")</f>
        <v/>
      </c>
    </row>
    <row r="145" spans="1:46" s="3" customFormat="1" ht="14.25" customHeight="1" x14ac:dyDescent="0.25">
      <c r="A145" s="82">
        <v>44324</v>
      </c>
      <c r="B145" s="2" t="s">
        <v>1067</v>
      </c>
      <c r="C145" s="83">
        <v>0.66666666666666663</v>
      </c>
      <c r="D145" s="87">
        <v>8</v>
      </c>
      <c r="E145" s="7">
        <v>0</v>
      </c>
      <c r="F145" s="60">
        <v>8</v>
      </c>
      <c r="G145" s="2">
        <v>1600</v>
      </c>
      <c r="H145" s="2" t="s">
        <v>151</v>
      </c>
      <c r="I145" s="2"/>
      <c r="J145" s="2">
        <v>500</v>
      </c>
      <c r="K145" s="6">
        <v>12</v>
      </c>
      <c r="L145" s="6" t="s">
        <v>1550</v>
      </c>
      <c r="M145" s="2" t="s">
        <v>53</v>
      </c>
      <c r="N145" s="84">
        <v>9.5</v>
      </c>
      <c r="O145" s="2" t="s">
        <v>161</v>
      </c>
      <c r="P145" s="2" t="s">
        <v>1050</v>
      </c>
      <c r="Q145" s="85"/>
      <c r="R145" s="86">
        <v>10</v>
      </c>
      <c r="S145" s="85">
        <v>52</v>
      </c>
      <c r="T145" s="85">
        <v>52</v>
      </c>
      <c r="U145" s="85"/>
      <c r="V145" s="2">
        <v>3</v>
      </c>
      <c r="W145" s="2">
        <v>3</v>
      </c>
      <c r="X145" s="10">
        <v>1</v>
      </c>
      <c r="Y145" s="84">
        <v>5.2</v>
      </c>
      <c r="Z145" s="2">
        <v>20</v>
      </c>
      <c r="AA145" s="6"/>
      <c r="AB145" s="2"/>
      <c r="AC145" s="2" t="s">
        <v>13</v>
      </c>
      <c r="AD145" s="84">
        <v>14</v>
      </c>
      <c r="AE145" s="84">
        <v>3.9</v>
      </c>
      <c r="AF145" s="2">
        <v>100</v>
      </c>
      <c r="AG145" s="2" t="str">
        <f t="shared" si="8"/>
        <v/>
      </c>
      <c r="AH145" s="2">
        <f t="shared" si="9"/>
        <v>-100</v>
      </c>
      <c r="AI145" s="44" t="str">
        <f>VLOOKUP(Table13[[#This Row],[Track]],$B$1885:$D$1929,2,FALSE)</f>
        <v>NSW</v>
      </c>
      <c r="AJ14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" s="16" t="str">
        <f>IF(Table13[[#This Row],[Going-Dist]]="G&lt;6-Dist&gt;=1700","B",IF(Table13[[#This Row],[Going-Dist]]="G&lt;6-Dist&lt;1700","A",IF(AJ145="G&gt;=6-Dist&lt;1700","C",IF(AJ145="G&gt;=6-Dist&gt;=1700","D","xx"))))</f>
        <v>C</v>
      </c>
      <c r="AL145" s="2">
        <f>MONTH(Table13[[#This Row],[Date]])</f>
        <v>5</v>
      </c>
      <c r="AM145" s="2" t="str">
        <f t="shared" si="11"/>
        <v>2020-2021</v>
      </c>
      <c r="AN145" s="126">
        <v>100</v>
      </c>
      <c r="AO145" s="130" t="str">
        <f>IF(Table13[[#This Row],[Combo 27 Bet]]="","",IF(Table13[[#This Row],[Lev Ret]]="","",AN145*Table13[[#This Row],[Odds]]))</f>
        <v/>
      </c>
      <c r="AP145" s="131">
        <f t="shared" si="10"/>
        <v>-100</v>
      </c>
      <c r="AQ145" s="136"/>
      <c r="AR145" s="152">
        <v>8</v>
      </c>
      <c r="AS145" s="166" t="str">
        <f>IF(Table13[[#This Row],[Date]]&lt;$AS$3,"","Live")</f>
        <v/>
      </c>
      <c r="AT145" s="166" t="str">
        <f>IF(Table13[[#This Row],[Date]]&lt;$AT$3,"","Current Algo")</f>
        <v/>
      </c>
    </row>
    <row r="146" spans="1:46" s="3" customFormat="1" ht="14.25" customHeight="1" x14ac:dyDescent="0.25">
      <c r="A146" s="82">
        <v>44331</v>
      </c>
      <c r="B146" s="2" t="s">
        <v>3</v>
      </c>
      <c r="C146" s="83">
        <v>0.53819444444444442</v>
      </c>
      <c r="D146" s="2">
        <v>7</v>
      </c>
      <c r="E146" s="2">
        <v>2</v>
      </c>
      <c r="F146" s="60">
        <v>3</v>
      </c>
      <c r="G146" s="2">
        <v>1000</v>
      </c>
      <c r="H146" s="2" t="s">
        <v>42</v>
      </c>
      <c r="I146" s="2" t="s">
        <v>46</v>
      </c>
      <c r="J146" s="2">
        <v>125</v>
      </c>
      <c r="K146" s="6">
        <v>2</v>
      </c>
      <c r="L146" s="6" t="s">
        <v>597</v>
      </c>
      <c r="M146" s="2" t="s">
        <v>75</v>
      </c>
      <c r="N146" s="84">
        <v>3.4</v>
      </c>
      <c r="O146" s="2" t="s">
        <v>121</v>
      </c>
      <c r="P146" s="2" t="s">
        <v>615</v>
      </c>
      <c r="Q146" s="85">
        <v>2</v>
      </c>
      <c r="R146" s="86">
        <v>1</v>
      </c>
      <c r="S146" s="85">
        <v>56.5</v>
      </c>
      <c r="T146" s="88">
        <v>54.5</v>
      </c>
      <c r="U146" s="85"/>
      <c r="V146" s="2">
        <v>1</v>
      </c>
      <c r="W146" s="2">
        <v>1</v>
      </c>
      <c r="X146" s="10">
        <v>1</v>
      </c>
      <c r="Y146" s="84">
        <v>4</v>
      </c>
      <c r="Z146" s="2">
        <v>45</v>
      </c>
      <c r="AA146" s="6">
        <v>8</v>
      </c>
      <c r="AB146" s="2"/>
      <c r="AC146" s="2"/>
      <c r="AD146" s="84">
        <v>4.4000000000000004</v>
      </c>
      <c r="AE146" s="84"/>
      <c r="AF146" s="2">
        <v>100</v>
      </c>
      <c r="AG146" s="2" t="str">
        <f t="shared" si="8"/>
        <v/>
      </c>
      <c r="AH146" s="2">
        <f t="shared" si="9"/>
        <v>-100</v>
      </c>
      <c r="AI146" s="44" t="str">
        <f>VLOOKUP(Table13[[#This Row],[Track]],$B$1885:$D$1929,2,FALSE)</f>
        <v>Vic</v>
      </c>
      <c r="AJ14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" s="16" t="str">
        <f>IF(Table13[[#This Row],[Going-Dist]]="G&lt;6-Dist&gt;=1700","B",IF(Table13[[#This Row],[Going-Dist]]="G&lt;6-Dist&lt;1700","A",IF(AJ146="G&gt;=6-Dist&lt;1700","C",IF(AJ146="G&gt;=6-Dist&gt;=1700","D","xx"))))</f>
        <v>C</v>
      </c>
      <c r="AL146" s="69">
        <f>MONTH(Table13[[#This Row],[Date]])</f>
        <v>5</v>
      </c>
      <c r="AM146" s="69" t="str">
        <f t="shared" si="11"/>
        <v>2020-2021</v>
      </c>
      <c r="AN146" s="126">
        <v>120</v>
      </c>
      <c r="AO146" s="130" t="str">
        <f>IF(Table13[[#This Row],[Combo 27 Bet]]="","",IF(Table13[[#This Row],[Lev Ret]]="","",AN146*Table13[[#This Row],[Odds]]))</f>
        <v/>
      </c>
      <c r="AP146" s="131">
        <f t="shared" si="10"/>
        <v>-120</v>
      </c>
      <c r="AQ146" s="136"/>
      <c r="AR146" s="152">
        <v>3</v>
      </c>
      <c r="AS146" s="166" t="str">
        <f>IF(Table13[[#This Row],[Date]]&lt;$AS$3,"","Live")</f>
        <v/>
      </c>
      <c r="AT146" s="166" t="str">
        <f>IF(Table13[[#This Row],[Date]]&lt;$AT$3,"","Current Algo")</f>
        <v/>
      </c>
    </row>
    <row r="147" spans="1:46" s="3" customFormat="1" ht="14.25" customHeight="1" x14ac:dyDescent="0.25">
      <c r="A147" s="82">
        <v>44331</v>
      </c>
      <c r="B147" s="2" t="s">
        <v>149</v>
      </c>
      <c r="C147" s="83">
        <v>0.63194444444444442</v>
      </c>
      <c r="D147" s="87">
        <v>7</v>
      </c>
      <c r="E147" s="7">
        <v>0</v>
      </c>
      <c r="F147" s="60">
        <v>7</v>
      </c>
      <c r="G147" s="2">
        <v>1100</v>
      </c>
      <c r="H147" s="2" t="s">
        <v>151</v>
      </c>
      <c r="I147" s="2"/>
      <c r="J147" s="2">
        <v>140</v>
      </c>
      <c r="K147" s="6">
        <v>13</v>
      </c>
      <c r="L147" s="6" t="s">
        <v>1551</v>
      </c>
      <c r="M147" s="2" t="s">
        <v>75</v>
      </c>
      <c r="N147" s="84">
        <v>2.2000000000000002</v>
      </c>
      <c r="O147" s="2" t="s">
        <v>1064</v>
      </c>
      <c r="P147" s="2" t="s">
        <v>153</v>
      </c>
      <c r="Q147" s="85"/>
      <c r="R147" s="86">
        <v>8</v>
      </c>
      <c r="S147" s="85">
        <v>53</v>
      </c>
      <c r="T147" s="85">
        <v>53</v>
      </c>
      <c r="U147" s="85"/>
      <c r="V147" s="2"/>
      <c r="W147" s="2">
        <v>1</v>
      </c>
      <c r="X147" s="10">
        <v>1</v>
      </c>
      <c r="Y147" s="84">
        <v>2.9</v>
      </c>
      <c r="Z147" s="2">
        <v>20</v>
      </c>
      <c r="AA147" s="6"/>
      <c r="AB147" s="2"/>
      <c r="AC147" s="2"/>
      <c r="AD147" s="84">
        <v>3</v>
      </c>
      <c r="AE147" s="84"/>
      <c r="AF147" s="2">
        <v>100</v>
      </c>
      <c r="AG147" s="2" t="str">
        <f t="shared" si="8"/>
        <v/>
      </c>
      <c r="AH147" s="2">
        <f t="shared" si="9"/>
        <v>-100</v>
      </c>
      <c r="AI147" s="44" t="str">
        <f>VLOOKUP(Table13[[#This Row],[Track]],$B$1885:$D$1929,2,FALSE)</f>
        <v>NSW</v>
      </c>
      <c r="AJ14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" s="16" t="str">
        <f>IF(Table13[[#This Row],[Going-Dist]]="G&lt;6-Dist&gt;=1700","B",IF(Table13[[#This Row],[Going-Dist]]="G&lt;6-Dist&lt;1700","A",IF(AJ147="G&gt;=6-Dist&lt;1700","C",IF(AJ147="G&gt;=6-Dist&gt;=1700","D","xx"))))</f>
        <v>C</v>
      </c>
      <c r="AL147" s="69">
        <f>MONTH(Table13[[#This Row],[Date]])</f>
        <v>5</v>
      </c>
      <c r="AM147" s="69" t="str">
        <f t="shared" si="11"/>
        <v>2020-2021</v>
      </c>
      <c r="AN147" s="126">
        <v>150</v>
      </c>
      <c r="AO147" s="130" t="str">
        <f>IF(Table13[[#This Row],[Combo 27 Bet]]="","",IF(Table13[[#This Row],[Lev Ret]]="","",AN147*Table13[[#This Row],[Odds]]))</f>
        <v/>
      </c>
      <c r="AP147" s="131">
        <f t="shared" si="10"/>
        <v>-150</v>
      </c>
      <c r="AQ147" s="136"/>
      <c r="AR147" s="152">
        <v>7</v>
      </c>
      <c r="AS147" s="166" t="str">
        <f>IF(Table13[[#This Row],[Date]]&lt;$AS$3,"","Live")</f>
        <v/>
      </c>
      <c r="AT147" s="166" t="str">
        <f>IF(Table13[[#This Row],[Date]]&lt;$AT$3,"","Current Algo")</f>
        <v/>
      </c>
    </row>
    <row r="148" spans="1:46" s="3" customFormat="1" ht="14.25" customHeight="1" x14ac:dyDescent="0.25">
      <c r="A148" s="82">
        <v>44331</v>
      </c>
      <c r="B148" s="2" t="s">
        <v>3</v>
      </c>
      <c r="C148" s="83">
        <v>0.67222222222222217</v>
      </c>
      <c r="D148" s="87">
        <v>7</v>
      </c>
      <c r="E148" s="7">
        <v>2</v>
      </c>
      <c r="F148" s="60">
        <v>8</v>
      </c>
      <c r="G148" s="2">
        <v>1400</v>
      </c>
      <c r="H148" s="2" t="s">
        <v>42</v>
      </c>
      <c r="I148" s="2" t="s">
        <v>46</v>
      </c>
      <c r="J148" s="2">
        <v>125</v>
      </c>
      <c r="K148" s="6">
        <v>1</v>
      </c>
      <c r="L148" s="6" t="s">
        <v>635</v>
      </c>
      <c r="M148" s="2" t="s">
        <v>75</v>
      </c>
      <c r="N148" s="84">
        <v>6.2</v>
      </c>
      <c r="O148" s="2" t="s">
        <v>123</v>
      </c>
      <c r="P148" s="2" t="s">
        <v>615</v>
      </c>
      <c r="Q148" s="85">
        <v>2</v>
      </c>
      <c r="R148" s="86">
        <v>3</v>
      </c>
      <c r="S148" s="85">
        <v>59</v>
      </c>
      <c r="T148" s="85">
        <v>57</v>
      </c>
      <c r="U148" s="85"/>
      <c r="V148" s="2">
        <v>1</v>
      </c>
      <c r="W148" s="2">
        <v>1</v>
      </c>
      <c r="X148" s="10">
        <v>1</v>
      </c>
      <c r="Y148" s="84">
        <v>4.4000000000000004</v>
      </c>
      <c r="Z148" s="2">
        <v>40</v>
      </c>
      <c r="AA148" s="6">
        <v>8</v>
      </c>
      <c r="AB148" s="2"/>
      <c r="AC148" s="2" t="s">
        <v>13</v>
      </c>
      <c r="AD148" s="84">
        <v>6.5</v>
      </c>
      <c r="AE148" s="84">
        <v>2</v>
      </c>
      <c r="AF148" s="2">
        <v>100</v>
      </c>
      <c r="AG148" s="2" t="str">
        <f t="shared" si="8"/>
        <v/>
      </c>
      <c r="AH148" s="2">
        <f t="shared" si="9"/>
        <v>-100</v>
      </c>
      <c r="AI148" s="44" t="str">
        <f>VLOOKUP(Table13[[#This Row],[Track]],$B$1885:$D$1929,2,FALSE)</f>
        <v>Vic</v>
      </c>
      <c r="AJ14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8" s="16" t="str">
        <f>IF(Table13[[#This Row],[Going-Dist]]="G&lt;6-Dist&gt;=1700","B",IF(Table13[[#This Row],[Going-Dist]]="G&lt;6-Dist&lt;1700","A",IF(AJ148="G&gt;=6-Dist&lt;1700","C",IF(AJ148="G&gt;=6-Dist&gt;=1700","D","xx"))))</f>
        <v>C</v>
      </c>
      <c r="AL148" s="69">
        <f>MONTH(Table13[[#This Row],[Date]])</f>
        <v>5</v>
      </c>
      <c r="AM148" s="69" t="str">
        <f t="shared" si="11"/>
        <v>2020-2021</v>
      </c>
      <c r="AN148" s="126">
        <v>100</v>
      </c>
      <c r="AO148" s="130" t="str">
        <f>IF(Table13[[#This Row],[Combo 27 Bet]]="","",IF(Table13[[#This Row],[Lev Ret]]="","",AN148*Table13[[#This Row],[Odds]]))</f>
        <v/>
      </c>
      <c r="AP148" s="131">
        <f t="shared" si="10"/>
        <v>-100</v>
      </c>
      <c r="AQ148" s="136">
        <v>2</v>
      </c>
      <c r="AR148" s="152">
        <v>8</v>
      </c>
      <c r="AS148" s="166" t="str">
        <f>IF(Table13[[#This Row],[Date]]&lt;$AS$3,"","Live")</f>
        <v/>
      </c>
      <c r="AT148" s="166" t="str">
        <f>IF(Table13[[#This Row],[Date]]&lt;$AT$3,"","Current Algo")</f>
        <v/>
      </c>
    </row>
    <row r="149" spans="1:46" s="3" customFormat="1" ht="14.25" customHeight="1" x14ac:dyDescent="0.25">
      <c r="A149" s="82">
        <v>44331</v>
      </c>
      <c r="B149" s="2" t="s">
        <v>3</v>
      </c>
      <c r="C149" s="83">
        <v>0.67222222222222217</v>
      </c>
      <c r="D149" s="87">
        <v>7</v>
      </c>
      <c r="E149" s="7">
        <v>2</v>
      </c>
      <c r="F149" s="60">
        <v>8</v>
      </c>
      <c r="G149" s="2">
        <v>1400</v>
      </c>
      <c r="H149" s="2" t="s">
        <v>42</v>
      </c>
      <c r="I149" s="2" t="s">
        <v>46</v>
      </c>
      <c r="J149" s="2">
        <v>125</v>
      </c>
      <c r="K149" s="6">
        <v>7</v>
      </c>
      <c r="L149" s="6" t="s">
        <v>280</v>
      </c>
      <c r="M149" s="2" t="s">
        <v>50</v>
      </c>
      <c r="N149" s="84">
        <v>3.3</v>
      </c>
      <c r="O149" s="2" t="s">
        <v>51</v>
      </c>
      <c r="P149" s="2" t="s">
        <v>60</v>
      </c>
      <c r="Q149" s="85"/>
      <c r="R149" s="86">
        <v>7</v>
      </c>
      <c r="S149" s="85">
        <v>56.5</v>
      </c>
      <c r="T149" s="85">
        <v>56.5</v>
      </c>
      <c r="U149" s="85"/>
      <c r="V149" s="2">
        <v>2</v>
      </c>
      <c r="W149" s="2">
        <v>2</v>
      </c>
      <c r="X149" s="10">
        <v>2</v>
      </c>
      <c r="Y149" s="84">
        <v>4.8</v>
      </c>
      <c r="Z149" s="2">
        <v>30</v>
      </c>
      <c r="AA149" s="6">
        <v>8</v>
      </c>
      <c r="AB149" s="2"/>
      <c r="AC149" s="2" t="s">
        <v>12</v>
      </c>
      <c r="AD149" s="84">
        <v>3.7</v>
      </c>
      <c r="AE149" s="84">
        <v>1.4</v>
      </c>
      <c r="AF149" s="2">
        <v>100</v>
      </c>
      <c r="AG149" s="2">
        <f t="shared" si="8"/>
        <v>370</v>
      </c>
      <c r="AH149" s="2">
        <f t="shared" si="9"/>
        <v>270</v>
      </c>
      <c r="AI149" s="44" t="str">
        <f>VLOOKUP(Table13[[#This Row],[Track]],$B$1885:$D$1929,2,FALSE)</f>
        <v>Vic</v>
      </c>
      <c r="AJ14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9" s="16" t="str">
        <f>IF(Table13[[#This Row],[Going-Dist]]="G&lt;6-Dist&gt;=1700","B",IF(Table13[[#This Row],[Going-Dist]]="G&lt;6-Dist&lt;1700","A",IF(AJ149="G&gt;=6-Dist&lt;1700","C",IF(AJ149="G&gt;=6-Dist&gt;=1700","D","xx"))))</f>
        <v>C</v>
      </c>
      <c r="AL149" s="2">
        <f>MONTH(Table13[[#This Row],[Date]])</f>
        <v>5</v>
      </c>
      <c r="AM149" s="2" t="str">
        <f t="shared" si="11"/>
        <v>2020-2021</v>
      </c>
      <c r="AN149" s="126">
        <v>100</v>
      </c>
      <c r="AO149" s="130">
        <f>IF(Table13[[#This Row],[Combo 27 Bet]]="","",IF(Table13[[#This Row],[Lev Ret]]="","",AN149*Table13[[#This Row],[Odds]]))</f>
        <v>370</v>
      </c>
      <c r="AP149" s="131">
        <f t="shared" si="10"/>
        <v>270</v>
      </c>
      <c r="AQ149" s="136">
        <v>2</v>
      </c>
      <c r="AR149" s="152">
        <v>7</v>
      </c>
      <c r="AS149" s="166" t="str">
        <f>IF(Table13[[#This Row],[Date]]&lt;$AS$3,"","Live")</f>
        <v/>
      </c>
      <c r="AT149" s="166" t="str">
        <f>IF(Table13[[#This Row],[Date]]&lt;$AT$3,"","Current Algo")</f>
        <v/>
      </c>
    </row>
    <row r="150" spans="1:46" s="3" customFormat="1" ht="14.25" customHeight="1" x14ac:dyDescent="0.25">
      <c r="A150" s="82">
        <v>44338</v>
      </c>
      <c r="B150" s="2" t="s">
        <v>3</v>
      </c>
      <c r="C150" s="83">
        <v>0.51388888888888895</v>
      </c>
      <c r="D150" s="87">
        <v>4</v>
      </c>
      <c r="E150" s="7">
        <v>5</v>
      </c>
      <c r="F150" s="60">
        <v>2</v>
      </c>
      <c r="G150" s="2">
        <v>1600</v>
      </c>
      <c r="H150" s="2" t="s">
        <v>42</v>
      </c>
      <c r="I150" s="2" t="s">
        <v>46</v>
      </c>
      <c r="J150" s="2">
        <v>125</v>
      </c>
      <c r="K150" s="6">
        <v>2</v>
      </c>
      <c r="L150" s="6" t="s">
        <v>636</v>
      </c>
      <c r="M150" s="2" t="s">
        <v>50</v>
      </c>
      <c r="N150" s="84">
        <v>1.7</v>
      </c>
      <c r="O150" s="2" t="s">
        <v>637</v>
      </c>
      <c r="P150" s="2" t="s">
        <v>168</v>
      </c>
      <c r="Q150" s="85">
        <v>3</v>
      </c>
      <c r="R150" s="86">
        <v>6</v>
      </c>
      <c r="S150" s="85">
        <v>57.5</v>
      </c>
      <c r="T150" s="85">
        <v>54.5</v>
      </c>
      <c r="U150" s="85"/>
      <c r="V150" s="2">
        <v>1</v>
      </c>
      <c r="W150" s="2">
        <v>3</v>
      </c>
      <c r="X150" s="10">
        <v>1</v>
      </c>
      <c r="Y150" s="84">
        <v>2.5</v>
      </c>
      <c r="Z150" s="2">
        <v>50</v>
      </c>
      <c r="AA150" s="6">
        <v>8</v>
      </c>
      <c r="AB150" s="2"/>
      <c r="AC150" s="2"/>
      <c r="AD150" s="84">
        <v>2.6</v>
      </c>
      <c r="AE150" s="84"/>
      <c r="AF150" s="2">
        <v>100</v>
      </c>
      <c r="AG150" s="2" t="str">
        <f t="shared" si="8"/>
        <v/>
      </c>
      <c r="AH150" s="2">
        <f t="shared" si="9"/>
        <v>-100</v>
      </c>
      <c r="AI150" s="44" t="str">
        <f>VLOOKUP(Table13[[#This Row],[Track]],$B$1885:$D$1929,2,FALSE)</f>
        <v>Vic</v>
      </c>
      <c r="AJ1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0" s="16" t="str">
        <f>IF(Table13[[#This Row],[Going-Dist]]="G&lt;6-Dist&gt;=1700","B",IF(Table13[[#This Row],[Going-Dist]]="G&lt;6-Dist&lt;1700","A",IF(AJ150="G&gt;=6-Dist&lt;1700","C",IF(AJ150="G&gt;=6-Dist&gt;=1700","D","xx"))))</f>
        <v>A</v>
      </c>
      <c r="AL150" s="2">
        <f>MONTH(Table13[[#This Row],[Date]])</f>
        <v>5</v>
      </c>
      <c r="AM150" s="2" t="str">
        <f t="shared" si="11"/>
        <v>2020-2021</v>
      </c>
      <c r="AN150" s="126">
        <v>100</v>
      </c>
      <c r="AO150" s="130" t="str">
        <f>IF(Table13[[#This Row],[Combo 27 Bet]]="","",IF(Table13[[#This Row],[Lev Ret]]="","",AN150*Table13[[#This Row],[Odds]]))</f>
        <v/>
      </c>
      <c r="AP150" s="131">
        <f t="shared" si="10"/>
        <v>-100</v>
      </c>
      <c r="AQ150" s="136"/>
      <c r="AR150" s="152">
        <v>5</v>
      </c>
      <c r="AS150" s="166" t="str">
        <f>IF(Table13[[#This Row],[Date]]&lt;$AS$3,"","Live")</f>
        <v/>
      </c>
      <c r="AT150" s="166" t="str">
        <f>IF(Table13[[#This Row],[Date]]&lt;$AT$3,"","Current Algo")</f>
        <v/>
      </c>
    </row>
    <row r="151" spans="1:46" s="3" customFormat="1" ht="14.25" customHeight="1" x14ac:dyDescent="0.25">
      <c r="A151" s="82">
        <v>44338</v>
      </c>
      <c r="B151" s="2" t="s">
        <v>3</v>
      </c>
      <c r="C151" s="83">
        <v>0.5625</v>
      </c>
      <c r="D151" s="87">
        <v>4</v>
      </c>
      <c r="E151" s="7">
        <v>5</v>
      </c>
      <c r="F151" s="60">
        <v>4</v>
      </c>
      <c r="G151" s="2">
        <v>2500</v>
      </c>
      <c r="H151" s="2" t="s">
        <v>42</v>
      </c>
      <c r="I151" s="2">
        <v>84</v>
      </c>
      <c r="J151" s="2">
        <v>135</v>
      </c>
      <c r="K151" s="6">
        <v>3</v>
      </c>
      <c r="L151" s="6" t="s">
        <v>638</v>
      </c>
      <c r="M151" s="2" t="s">
        <v>67</v>
      </c>
      <c r="N151" s="84">
        <v>4.2</v>
      </c>
      <c r="O151" s="2" t="s">
        <v>47</v>
      </c>
      <c r="P151" s="2" t="s">
        <v>57</v>
      </c>
      <c r="Q151" s="85"/>
      <c r="R151" s="86">
        <v>3</v>
      </c>
      <c r="S151" s="85">
        <v>57.5</v>
      </c>
      <c r="T151" s="85">
        <v>57.5</v>
      </c>
      <c r="U151" s="85"/>
      <c r="V151" s="2">
        <v>2</v>
      </c>
      <c r="W151" s="2">
        <v>1</v>
      </c>
      <c r="X151" s="10">
        <v>2</v>
      </c>
      <c r="Y151" s="84">
        <v>4.5999999999999996</v>
      </c>
      <c r="Z151" s="2">
        <v>35</v>
      </c>
      <c r="AA151" s="6">
        <v>8</v>
      </c>
      <c r="AB151" s="2"/>
      <c r="AC151" s="2"/>
      <c r="AD151" s="84">
        <v>4.8</v>
      </c>
      <c r="AE151" s="84"/>
      <c r="AF151" s="2">
        <v>100</v>
      </c>
      <c r="AG151" s="2" t="str">
        <f t="shared" si="8"/>
        <v/>
      </c>
      <c r="AH151" s="2">
        <f t="shared" si="9"/>
        <v>-100</v>
      </c>
      <c r="AI151" s="44" t="str">
        <f>VLOOKUP(Table13[[#This Row],[Track]],$B$1885:$D$1929,2,FALSE)</f>
        <v>Vic</v>
      </c>
      <c r="AJ1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1" s="16" t="str">
        <f>IF(Table13[[#This Row],[Going-Dist]]="G&lt;6-Dist&gt;=1700","B",IF(Table13[[#This Row],[Going-Dist]]="G&lt;6-Dist&lt;1700","A",IF(AJ151="G&gt;=6-Dist&lt;1700","C",IF(AJ151="G&gt;=6-Dist&gt;=1700","D","xx"))))</f>
        <v>B</v>
      </c>
      <c r="AL151" s="69">
        <f>MONTH(Table13[[#This Row],[Date]])</f>
        <v>5</v>
      </c>
      <c r="AM151" s="69" t="str">
        <f t="shared" si="11"/>
        <v>2020-2021</v>
      </c>
      <c r="AN151" s="126">
        <v>100</v>
      </c>
      <c r="AO151" s="130" t="str">
        <f>IF(Table13[[#This Row],[Combo 27 Bet]]="","",IF(Table13[[#This Row],[Lev Ret]]="","",AN151*Table13[[#This Row],[Odds]]))</f>
        <v/>
      </c>
      <c r="AP151" s="131">
        <f t="shared" si="10"/>
        <v>-100</v>
      </c>
      <c r="AQ151" s="136"/>
      <c r="AR151" s="152">
        <v>7</v>
      </c>
      <c r="AS151" s="166" t="str">
        <f>IF(Table13[[#This Row],[Date]]&lt;$AS$3,"","Live")</f>
        <v/>
      </c>
      <c r="AT151" s="166" t="str">
        <f>IF(Table13[[#This Row],[Date]]&lt;$AT$3,"","Current Algo")</f>
        <v/>
      </c>
    </row>
    <row r="152" spans="1:46" s="3" customFormat="1" ht="14.25" customHeight="1" x14ac:dyDescent="0.25">
      <c r="A152" s="82">
        <v>44338</v>
      </c>
      <c r="B152" s="2" t="s">
        <v>149</v>
      </c>
      <c r="C152" s="83">
        <v>0.57291666666666663</v>
      </c>
      <c r="D152" s="87">
        <v>5</v>
      </c>
      <c r="E152" s="7">
        <v>3</v>
      </c>
      <c r="F152" s="60">
        <v>5</v>
      </c>
      <c r="G152" s="2">
        <v>1200</v>
      </c>
      <c r="H152" s="2" t="s">
        <v>70</v>
      </c>
      <c r="I152" s="2">
        <v>78</v>
      </c>
      <c r="J152" s="2">
        <v>125</v>
      </c>
      <c r="K152" s="6">
        <v>10</v>
      </c>
      <c r="L152" s="6" t="s">
        <v>1552</v>
      </c>
      <c r="M152" s="2" t="s">
        <v>75</v>
      </c>
      <c r="N152" s="84">
        <v>5.2</v>
      </c>
      <c r="O152" s="2" t="s">
        <v>1045</v>
      </c>
      <c r="P152" s="2" t="s">
        <v>153</v>
      </c>
      <c r="Q152" s="85"/>
      <c r="R152" s="86">
        <v>8</v>
      </c>
      <c r="S152" s="85">
        <v>55.5</v>
      </c>
      <c r="T152" s="85">
        <v>55.5</v>
      </c>
      <c r="U152" s="85"/>
      <c r="V152" s="2">
        <v>4</v>
      </c>
      <c r="W152" s="2"/>
      <c r="X152" s="10">
        <v>2</v>
      </c>
      <c r="Y152" s="84">
        <v>5.6</v>
      </c>
      <c r="Z152" s="2">
        <v>20</v>
      </c>
      <c r="AA152" s="6"/>
      <c r="AB152" s="2"/>
      <c r="AC152" s="2"/>
      <c r="AD152" s="84">
        <v>6.5</v>
      </c>
      <c r="AE152" s="84"/>
      <c r="AF152" s="2">
        <v>100</v>
      </c>
      <c r="AG152" s="2" t="str">
        <f t="shared" si="8"/>
        <v/>
      </c>
      <c r="AH152" s="2">
        <f t="shared" si="9"/>
        <v>-100</v>
      </c>
      <c r="AI152" s="44" t="str">
        <f>VLOOKUP(Table13[[#This Row],[Track]],$B$1885:$D$1929,2,FALSE)</f>
        <v>NSW</v>
      </c>
      <c r="AJ1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" s="16" t="str">
        <f>IF(Table13[[#This Row],[Going-Dist]]="G&lt;6-Dist&gt;=1700","B",IF(Table13[[#This Row],[Going-Dist]]="G&lt;6-Dist&lt;1700","A",IF(AJ152="G&gt;=6-Dist&lt;1700","C",IF(AJ152="G&gt;=6-Dist&gt;=1700","D","xx"))))</f>
        <v>A</v>
      </c>
      <c r="AL152" s="69">
        <f>MONTH(Table13[[#This Row],[Date]])</f>
        <v>5</v>
      </c>
      <c r="AM152" s="69" t="str">
        <f t="shared" si="11"/>
        <v>2020-2021</v>
      </c>
      <c r="AN152" s="126">
        <v>100</v>
      </c>
      <c r="AO152" s="130" t="str">
        <f>IF(Table13[[#This Row],[Combo 27 Bet]]="","",IF(Table13[[#This Row],[Lev Ret]]="","",AN152*Table13[[#This Row],[Odds]]))</f>
        <v/>
      </c>
      <c r="AP152" s="131">
        <f t="shared" si="10"/>
        <v>-100</v>
      </c>
      <c r="AQ152" s="136"/>
      <c r="AR152" s="152">
        <v>5</v>
      </c>
      <c r="AS152" s="166" t="str">
        <f>IF(Table13[[#This Row],[Date]]&lt;$AS$3,"","Live")</f>
        <v/>
      </c>
      <c r="AT152" s="166" t="str">
        <f>IF(Table13[[#This Row],[Date]]&lt;$AT$3,"","Current Algo")</f>
        <v/>
      </c>
    </row>
    <row r="153" spans="1:46" s="3" customFormat="1" ht="14.25" customHeight="1" x14ac:dyDescent="0.25">
      <c r="A153" s="82">
        <v>44338</v>
      </c>
      <c r="B153" s="2" t="s">
        <v>3</v>
      </c>
      <c r="C153" s="83">
        <v>0.69444444444444453</v>
      </c>
      <c r="D153" s="2">
        <v>4</v>
      </c>
      <c r="E153" s="2">
        <v>5</v>
      </c>
      <c r="F153" s="60">
        <v>9</v>
      </c>
      <c r="G153" s="2">
        <v>1800</v>
      </c>
      <c r="H153" s="2" t="s">
        <v>42</v>
      </c>
      <c r="I153" s="2">
        <v>84</v>
      </c>
      <c r="J153" s="2">
        <v>125</v>
      </c>
      <c r="K153" s="6">
        <v>12</v>
      </c>
      <c r="L153" s="6" t="s">
        <v>639</v>
      </c>
      <c r="M153" s="2" t="s">
        <v>76</v>
      </c>
      <c r="N153" s="84">
        <v>3.4</v>
      </c>
      <c r="O153" s="2" t="s">
        <v>51</v>
      </c>
      <c r="P153" s="2" t="s">
        <v>73</v>
      </c>
      <c r="Q153" s="85"/>
      <c r="R153" s="86">
        <v>5</v>
      </c>
      <c r="S153" s="85">
        <v>56</v>
      </c>
      <c r="T153" s="88">
        <v>56</v>
      </c>
      <c r="U153" s="85"/>
      <c r="V153" s="2">
        <v>1</v>
      </c>
      <c r="W153" s="2"/>
      <c r="X153" s="10">
        <v>2</v>
      </c>
      <c r="Y153" s="84">
        <v>5.4</v>
      </c>
      <c r="Z153" s="2">
        <v>25</v>
      </c>
      <c r="AA153" s="6">
        <v>16</v>
      </c>
      <c r="AB153" s="2"/>
      <c r="AC153" s="2"/>
      <c r="AD153" s="84">
        <v>3</v>
      </c>
      <c r="AE153" s="84"/>
      <c r="AF153" s="2">
        <v>100</v>
      </c>
      <c r="AG153" s="2" t="str">
        <f t="shared" si="8"/>
        <v/>
      </c>
      <c r="AH153" s="2">
        <f t="shared" si="9"/>
        <v>-100</v>
      </c>
      <c r="AI153" s="44" t="str">
        <f>VLOOKUP(Table13[[#This Row],[Track]],$B$1885:$D$1929,2,FALSE)</f>
        <v>Vic</v>
      </c>
      <c r="AJ1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3" s="16" t="str">
        <f>IF(Table13[[#This Row],[Going-Dist]]="G&lt;6-Dist&gt;=1700","B",IF(Table13[[#This Row],[Going-Dist]]="G&lt;6-Dist&lt;1700","A",IF(AJ153="G&gt;=6-Dist&lt;1700","C",IF(AJ153="G&gt;=6-Dist&gt;=1700","D","xx"))))</f>
        <v>B</v>
      </c>
      <c r="AL153" s="69">
        <f>MONTH(Table13[[#This Row],[Date]])</f>
        <v>5</v>
      </c>
      <c r="AM153" s="69" t="str">
        <f t="shared" si="11"/>
        <v>2020-2021</v>
      </c>
      <c r="AN153" s="126">
        <v>100</v>
      </c>
      <c r="AO153" s="130" t="str">
        <f>IF(Table13[[#This Row],[Combo 27 Bet]]="","",IF(Table13[[#This Row],[Lev Ret]]="","",AN153*Table13[[#This Row],[Odds]]))</f>
        <v/>
      </c>
      <c r="AP153" s="131">
        <f t="shared" si="10"/>
        <v>-100</v>
      </c>
      <c r="AQ153" s="136"/>
      <c r="AR153" s="152">
        <v>7</v>
      </c>
      <c r="AS153" s="166" t="str">
        <f>IF(Table13[[#This Row],[Date]]&lt;$AS$3,"","Live")</f>
        <v/>
      </c>
      <c r="AT153" s="166" t="str">
        <f>IF(Table13[[#This Row],[Date]]&lt;$AT$3,"","Current Algo")</f>
        <v/>
      </c>
    </row>
    <row r="154" spans="1:46" s="3" customFormat="1" ht="14.25" customHeight="1" x14ac:dyDescent="0.25">
      <c r="A154" s="82">
        <v>44345</v>
      </c>
      <c r="B154" s="2" t="s">
        <v>148</v>
      </c>
      <c r="C154" s="83">
        <v>0.54861111111111105</v>
      </c>
      <c r="D154" s="87">
        <v>5</v>
      </c>
      <c r="E154" s="7">
        <v>0</v>
      </c>
      <c r="F154" s="60">
        <v>4</v>
      </c>
      <c r="G154" s="2">
        <v>1400</v>
      </c>
      <c r="H154" s="2" t="s">
        <v>70</v>
      </c>
      <c r="I154" s="2">
        <v>78</v>
      </c>
      <c r="J154" s="2">
        <v>125</v>
      </c>
      <c r="K154" s="6">
        <v>6</v>
      </c>
      <c r="L154" s="6" t="s">
        <v>1553</v>
      </c>
      <c r="M154" s="2" t="s">
        <v>55</v>
      </c>
      <c r="N154" s="84">
        <v>6.6</v>
      </c>
      <c r="O154" s="2" t="s">
        <v>161</v>
      </c>
      <c r="P154" s="2" t="s">
        <v>160</v>
      </c>
      <c r="Q154" s="85"/>
      <c r="R154" s="86">
        <v>2</v>
      </c>
      <c r="S154" s="85">
        <v>57.5</v>
      </c>
      <c r="T154" s="85">
        <v>57.5</v>
      </c>
      <c r="U154" s="85"/>
      <c r="V154" s="2">
        <v>1</v>
      </c>
      <c r="W154" s="2">
        <v>1</v>
      </c>
      <c r="X154" s="10">
        <v>1</v>
      </c>
      <c r="Y154" s="84">
        <v>4.5</v>
      </c>
      <c r="Z154" s="2">
        <v>30</v>
      </c>
      <c r="AA154" s="6">
        <v>200</v>
      </c>
      <c r="AB154" s="2"/>
      <c r="AC154" s="2"/>
      <c r="AD154" s="84">
        <v>6.5</v>
      </c>
      <c r="AE154" s="84"/>
      <c r="AF154" s="2">
        <v>100</v>
      </c>
      <c r="AG154" s="2" t="str">
        <f t="shared" si="8"/>
        <v/>
      </c>
      <c r="AH154" s="2">
        <f t="shared" si="9"/>
        <v>-100</v>
      </c>
      <c r="AI154" s="44" t="str">
        <f>VLOOKUP(Table13[[#This Row],[Track]],$B$1885:$D$1929,2,FALSE)</f>
        <v>NSW</v>
      </c>
      <c r="AJ1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" s="16" t="str">
        <f>IF(Table13[[#This Row],[Going-Dist]]="G&lt;6-Dist&gt;=1700","B",IF(Table13[[#This Row],[Going-Dist]]="G&lt;6-Dist&lt;1700","A",IF(AJ154="G&gt;=6-Dist&lt;1700","C",IF(AJ154="G&gt;=6-Dist&gt;=1700","D","xx"))))</f>
        <v>A</v>
      </c>
      <c r="AL154" s="69">
        <f>MONTH(Table13[[#This Row],[Date]])</f>
        <v>5</v>
      </c>
      <c r="AM154" s="69" t="str">
        <f t="shared" si="11"/>
        <v>2020-2021</v>
      </c>
      <c r="AN154" s="126">
        <v>100</v>
      </c>
      <c r="AO154" s="130" t="str">
        <f>IF(Table13[[#This Row],[Combo 27 Bet]]="","",IF(Table13[[#This Row],[Lev Ret]]="","",AN154*Table13[[#This Row],[Odds]]))</f>
        <v/>
      </c>
      <c r="AP154" s="131">
        <f t="shared" si="10"/>
        <v>-100</v>
      </c>
      <c r="AQ154" s="136"/>
      <c r="AR154" s="152">
        <v>5</v>
      </c>
      <c r="AS154" s="166" t="str">
        <f>IF(Table13[[#This Row],[Date]]&lt;$AS$3,"","Live")</f>
        <v/>
      </c>
      <c r="AT154" s="166" t="str">
        <f>IF(Table13[[#This Row],[Date]]&lt;$AT$3,"","Current Algo")</f>
        <v/>
      </c>
    </row>
    <row r="155" spans="1:46" s="3" customFormat="1" ht="14.25" customHeight="1" x14ac:dyDescent="0.25">
      <c r="A155" s="82">
        <v>44345</v>
      </c>
      <c r="B155" s="2" t="s">
        <v>4</v>
      </c>
      <c r="C155" s="83">
        <v>0.5625</v>
      </c>
      <c r="D155" s="2">
        <v>4</v>
      </c>
      <c r="E155" s="2">
        <v>3</v>
      </c>
      <c r="F155" s="60">
        <v>4</v>
      </c>
      <c r="G155" s="2">
        <v>1200</v>
      </c>
      <c r="H155" s="2" t="s">
        <v>70</v>
      </c>
      <c r="I155" s="2">
        <v>84</v>
      </c>
      <c r="J155" s="2">
        <v>125</v>
      </c>
      <c r="K155" s="6">
        <v>3</v>
      </c>
      <c r="L155" s="6" t="s">
        <v>1225</v>
      </c>
      <c r="M155" s="2" t="s">
        <v>75</v>
      </c>
      <c r="N155" s="84">
        <v>7</v>
      </c>
      <c r="O155" s="2" t="s">
        <v>65</v>
      </c>
      <c r="P155" s="2" t="s">
        <v>171</v>
      </c>
      <c r="Q155" s="85"/>
      <c r="R155" s="86">
        <v>13</v>
      </c>
      <c r="S155" s="85">
        <v>58.5</v>
      </c>
      <c r="T155" s="88">
        <v>58.5</v>
      </c>
      <c r="U155" s="85"/>
      <c r="V155" s="2">
        <v>1</v>
      </c>
      <c r="W155" s="2">
        <v>3</v>
      </c>
      <c r="X155" s="10">
        <v>3</v>
      </c>
      <c r="Y155" s="84">
        <v>5.5</v>
      </c>
      <c r="Z155" s="2">
        <v>30</v>
      </c>
      <c r="AA155" s="6">
        <v>14</v>
      </c>
      <c r="AB155" s="2"/>
      <c r="AC155" s="2"/>
      <c r="AD155" s="84">
        <v>5.5</v>
      </c>
      <c r="AE155" s="84"/>
      <c r="AF155" s="2">
        <v>100</v>
      </c>
      <c r="AG155" s="2" t="str">
        <f t="shared" si="8"/>
        <v/>
      </c>
      <c r="AH155" s="2">
        <f t="shared" si="9"/>
        <v>-100</v>
      </c>
      <c r="AI155" s="44" t="str">
        <f>VLOOKUP(Table13[[#This Row],[Track]],$B$1885:$D$1929,2,FALSE)</f>
        <v>Vic</v>
      </c>
      <c r="AJ1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" s="16" t="str">
        <f>IF(Table13[[#This Row],[Going-Dist]]="G&lt;6-Dist&gt;=1700","B",IF(Table13[[#This Row],[Going-Dist]]="G&lt;6-Dist&lt;1700","A",IF(AJ155="G&gt;=6-Dist&lt;1700","C",IF(AJ155="G&gt;=6-Dist&gt;=1700","D","xx"))))</f>
        <v>A</v>
      </c>
      <c r="AL155" s="69">
        <f>MONTH(Table13[[#This Row],[Date]])</f>
        <v>5</v>
      </c>
      <c r="AM155" s="69" t="str">
        <f t="shared" si="11"/>
        <v>2020-2021</v>
      </c>
      <c r="AN155" s="126">
        <v>100</v>
      </c>
      <c r="AO155" s="130" t="str">
        <f>IF(Table13[[#This Row],[Combo 27 Bet]]="","",IF(Table13[[#This Row],[Lev Ret]]="","",AN155*Table13[[#This Row],[Odds]]))</f>
        <v/>
      </c>
      <c r="AP155" s="131">
        <f t="shared" si="10"/>
        <v>-100</v>
      </c>
      <c r="AQ155" s="136"/>
      <c r="AR155" s="152">
        <v>6</v>
      </c>
      <c r="AS155" s="166" t="str">
        <f>IF(Table13[[#This Row],[Date]]&lt;$AS$3,"","Live")</f>
        <v/>
      </c>
      <c r="AT155" s="166" t="str">
        <f>IF(Table13[[#This Row],[Date]]&lt;$AT$3,"","Current Algo")</f>
        <v/>
      </c>
    </row>
    <row r="156" spans="1:46" s="3" customFormat="1" ht="14.25" customHeight="1" x14ac:dyDescent="0.25">
      <c r="A156" s="82">
        <v>44345</v>
      </c>
      <c r="B156" s="2" t="s">
        <v>4</v>
      </c>
      <c r="C156" s="83">
        <v>0.59027777777777779</v>
      </c>
      <c r="D156" s="87">
        <v>4</v>
      </c>
      <c r="E156" s="7">
        <v>3</v>
      </c>
      <c r="F156" s="60">
        <v>5</v>
      </c>
      <c r="G156" s="2">
        <v>1400</v>
      </c>
      <c r="H156" s="2" t="s">
        <v>42</v>
      </c>
      <c r="I156" s="2">
        <v>84</v>
      </c>
      <c r="J156" s="2">
        <v>125</v>
      </c>
      <c r="K156" s="6">
        <v>4</v>
      </c>
      <c r="L156" s="6" t="s">
        <v>421</v>
      </c>
      <c r="M156" s="2" t="s">
        <v>55</v>
      </c>
      <c r="N156" s="84">
        <v>5</v>
      </c>
      <c r="O156" s="2" t="s">
        <v>123</v>
      </c>
      <c r="P156" s="2" t="s">
        <v>615</v>
      </c>
      <c r="Q156" s="85">
        <v>2</v>
      </c>
      <c r="R156" s="86">
        <v>3</v>
      </c>
      <c r="S156" s="85">
        <v>60</v>
      </c>
      <c r="T156" s="85">
        <v>58</v>
      </c>
      <c r="U156" s="85"/>
      <c r="V156" s="2">
        <v>2</v>
      </c>
      <c r="W156" s="2">
        <v>2</v>
      </c>
      <c r="X156" s="10">
        <v>1</v>
      </c>
      <c r="Y156" s="84">
        <v>4.8</v>
      </c>
      <c r="Z156" s="2">
        <v>40</v>
      </c>
      <c r="AA156" s="6">
        <v>12</v>
      </c>
      <c r="AB156" s="2"/>
      <c r="AC156" s="2" t="s">
        <v>15</v>
      </c>
      <c r="AD156" s="84">
        <v>5</v>
      </c>
      <c r="AE156" s="84">
        <v>2</v>
      </c>
      <c r="AF156" s="2">
        <v>100</v>
      </c>
      <c r="AG156" s="2" t="str">
        <f t="shared" si="8"/>
        <v/>
      </c>
      <c r="AH156" s="2">
        <f t="shared" si="9"/>
        <v>-100</v>
      </c>
      <c r="AI156" s="44" t="str">
        <f>VLOOKUP(Table13[[#This Row],[Track]],$B$1885:$D$1929,2,FALSE)</f>
        <v>Vic</v>
      </c>
      <c r="AJ1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" s="16" t="str">
        <f>IF(Table13[[#This Row],[Going-Dist]]="G&lt;6-Dist&gt;=1700","B",IF(Table13[[#This Row],[Going-Dist]]="G&lt;6-Dist&lt;1700","A",IF(AJ156="G&gt;=6-Dist&lt;1700","C",IF(AJ156="G&gt;=6-Dist&gt;=1700","D","xx"))))</f>
        <v>A</v>
      </c>
      <c r="AL156" s="69">
        <f>MONTH(Table13[[#This Row],[Date]])</f>
        <v>5</v>
      </c>
      <c r="AM156" s="69" t="str">
        <f t="shared" si="11"/>
        <v>2020-2021</v>
      </c>
      <c r="AN156" s="126">
        <v>150</v>
      </c>
      <c r="AO156" s="130" t="str">
        <f>IF(Table13[[#This Row],[Combo 27 Bet]]="","",IF(Table13[[#This Row],[Lev Ret]]="","",AN156*Table13[[#This Row],[Odds]]))</f>
        <v/>
      </c>
      <c r="AP156" s="131">
        <f t="shared" si="10"/>
        <v>-150</v>
      </c>
      <c r="AQ156" s="136">
        <v>2</v>
      </c>
      <c r="AR156" s="152">
        <v>9</v>
      </c>
      <c r="AS156" s="166" t="str">
        <f>IF(Table13[[#This Row],[Date]]&lt;$AS$3,"","Live")</f>
        <v/>
      </c>
      <c r="AT156" s="166" t="str">
        <f>IF(Table13[[#This Row],[Date]]&lt;$AT$3,"","Current Algo")</f>
        <v/>
      </c>
    </row>
    <row r="157" spans="1:46" s="3" customFormat="1" ht="14.25" customHeight="1" x14ac:dyDescent="0.25">
      <c r="A157" s="82">
        <v>44345</v>
      </c>
      <c r="B157" s="2" t="s">
        <v>4</v>
      </c>
      <c r="C157" s="83">
        <v>0.59027777777777779</v>
      </c>
      <c r="D157" s="2">
        <v>4</v>
      </c>
      <c r="E157" s="2">
        <v>3</v>
      </c>
      <c r="F157" s="60">
        <v>5</v>
      </c>
      <c r="G157" s="2">
        <v>1400</v>
      </c>
      <c r="H157" s="2" t="s">
        <v>42</v>
      </c>
      <c r="I157" s="2">
        <v>84</v>
      </c>
      <c r="J157" s="2">
        <v>125</v>
      </c>
      <c r="K157" s="6">
        <v>6</v>
      </c>
      <c r="L157" s="6" t="s">
        <v>633</v>
      </c>
      <c r="M157" s="2" t="s">
        <v>67</v>
      </c>
      <c r="N157" s="84">
        <v>8.5</v>
      </c>
      <c r="O157" s="2" t="s">
        <v>59</v>
      </c>
      <c r="P157" s="2" t="s">
        <v>201</v>
      </c>
      <c r="Q157" s="85"/>
      <c r="R157" s="86">
        <v>1</v>
      </c>
      <c r="S157" s="85">
        <v>60</v>
      </c>
      <c r="T157" s="88">
        <v>60</v>
      </c>
      <c r="U157" s="85"/>
      <c r="V157" s="2">
        <v>1</v>
      </c>
      <c r="W157" s="2"/>
      <c r="X157" s="10">
        <v>2</v>
      </c>
      <c r="Y157" s="84">
        <v>5</v>
      </c>
      <c r="Z157" s="2">
        <v>35</v>
      </c>
      <c r="AA157" s="6">
        <v>14</v>
      </c>
      <c r="AB157" s="2"/>
      <c r="AC157" s="2" t="s">
        <v>12</v>
      </c>
      <c r="AD157" s="84">
        <v>13</v>
      </c>
      <c r="AE157" s="84">
        <v>3.7</v>
      </c>
      <c r="AF157" s="2">
        <v>100</v>
      </c>
      <c r="AG157" s="2">
        <f t="shared" ref="AG157:AG200" si="12">IF($AC157&lt;&gt;"WON","",AF157*$AD157)</f>
        <v>1300</v>
      </c>
      <c r="AH157" s="2">
        <f t="shared" ref="AH157:AH200" si="13">IF(AG157="",AF157*-1,AG157-AF157)</f>
        <v>1200</v>
      </c>
      <c r="AI157" s="44" t="str">
        <f>VLOOKUP(Table13[[#This Row],[Track]],$B$1885:$D$1929,2,FALSE)</f>
        <v>Vic</v>
      </c>
      <c r="AJ1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" s="16" t="str">
        <f>IF(Table13[[#This Row],[Going-Dist]]="G&lt;6-Dist&gt;=1700","B",IF(Table13[[#This Row],[Going-Dist]]="G&lt;6-Dist&lt;1700","A",IF(AJ157="G&gt;=6-Dist&lt;1700","C",IF(AJ157="G&gt;=6-Dist&gt;=1700","D","xx"))))</f>
        <v>A</v>
      </c>
      <c r="AL157" s="69">
        <f>MONTH(Table13[[#This Row],[Date]])</f>
        <v>5</v>
      </c>
      <c r="AM157" s="69" t="str">
        <f t="shared" si="11"/>
        <v>2020-2021</v>
      </c>
      <c r="AN157" s="126">
        <v>100</v>
      </c>
      <c r="AO157" s="130">
        <f>IF(Table13[[#This Row],[Combo 27 Bet]]="","",IF(Table13[[#This Row],[Lev Ret]]="","",AN157*Table13[[#This Row],[Odds]]))</f>
        <v>1300</v>
      </c>
      <c r="AP157" s="131">
        <f t="shared" ref="AP157:AP200" si="14">IF(AN157="","",IF(AO157="",AN157*-1,AO157-AN157))</f>
        <v>1200</v>
      </c>
      <c r="AQ157" s="136">
        <v>2</v>
      </c>
      <c r="AR157" s="152">
        <v>1</v>
      </c>
      <c r="AS157" s="166" t="str">
        <f>IF(Table13[[#This Row],[Date]]&lt;$AS$3,"","Live")</f>
        <v/>
      </c>
      <c r="AT157" s="166" t="str">
        <f>IF(Table13[[#This Row],[Date]]&lt;$AT$3,"","Current Algo")</f>
        <v/>
      </c>
    </row>
    <row r="158" spans="1:46" s="3" customFormat="1" ht="14.25" customHeight="1" x14ac:dyDescent="0.25">
      <c r="A158" s="82">
        <v>44345</v>
      </c>
      <c r="B158" s="2" t="s">
        <v>4</v>
      </c>
      <c r="C158" s="83">
        <v>0.67361111111111116</v>
      </c>
      <c r="D158" s="87">
        <v>4</v>
      </c>
      <c r="E158" s="7">
        <v>3</v>
      </c>
      <c r="F158" s="60">
        <v>8</v>
      </c>
      <c r="G158" s="2">
        <v>1600</v>
      </c>
      <c r="H158" s="2" t="s">
        <v>136</v>
      </c>
      <c r="I158" s="2" t="s">
        <v>62</v>
      </c>
      <c r="J158" s="2">
        <v>135</v>
      </c>
      <c r="K158" s="6">
        <v>5</v>
      </c>
      <c r="L158" s="6" t="s">
        <v>1226</v>
      </c>
      <c r="M158" s="2" t="s">
        <v>67</v>
      </c>
      <c r="N158" s="84">
        <v>3.4</v>
      </c>
      <c r="O158" s="2" t="s">
        <v>93</v>
      </c>
      <c r="P158" s="2" t="s">
        <v>57</v>
      </c>
      <c r="Q158" s="85"/>
      <c r="R158" s="86">
        <v>11</v>
      </c>
      <c r="S158" s="85">
        <v>57</v>
      </c>
      <c r="T158" s="85">
        <v>57</v>
      </c>
      <c r="U158" s="85"/>
      <c r="V158" s="2"/>
      <c r="W158" s="2"/>
      <c r="X158" s="10">
        <v>1</v>
      </c>
      <c r="Y158" s="84"/>
      <c r="Z158" s="2"/>
      <c r="AA158" s="6">
        <v>13</v>
      </c>
      <c r="AB158" s="2"/>
      <c r="AC158" s="2" t="s">
        <v>12</v>
      </c>
      <c r="AD158" s="84">
        <v>2.7</v>
      </c>
      <c r="AE158" s="84">
        <v>1.6</v>
      </c>
      <c r="AF158" s="2">
        <v>100</v>
      </c>
      <c r="AG158" s="2">
        <f t="shared" si="12"/>
        <v>270</v>
      </c>
      <c r="AH158" s="2">
        <f t="shared" si="13"/>
        <v>170</v>
      </c>
      <c r="AI158" s="44" t="str">
        <f>VLOOKUP(Table13[[#This Row],[Track]],$B$1885:$D$1929,2,FALSE)</f>
        <v>Vic</v>
      </c>
      <c r="AJ1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" s="16" t="str">
        <f>IF(Table13[[#This Row],[Going-Dist]]="G&lt;6-Dist&gt;=1700","B",IF(Table13[[#This Row],[Going-Dist]]="G&lt;6-Dist&lt;1700","A",IF(AJ158="G&gt;=6-Dist&lt;1700","C",IF(AJ158="G&gt;=6-Dist&gt;=1700","D","xx"))))</f>
        <v>A</v>
      </c>
      <c r="AL158" s="69">
        <f>MONTH(Table13[[#This Row],[Date]])</f>
        <v>5</v>
      </c>
      <c r="AM158" s="69" t="str">
        <f t="shared" si="11"/>
        <v>2020-2021</v>
      </c>
      <c r="AN158" s="126">
        <v>100</v>
      </c>
      <c r="AO158" s="130">
        <f>IF(Table13[[#This Row],[Combo 27 Bet]]="","",IF(Table13[[#This Row],[Lev Ret]]="","",AN158*Table13[[#This Row],[Odds]]))</f>
        <v>270</v>
      </c>
      <c r="AP158" s="131">
        <f t="shared" si="14"/>
        <v>170</v>
      </c>
      <c r="AQ158" s="136"/>
      <c r="AR158" s="152">
        <v>7</v>
      </c>
      <c r="AS158" s="166" t="str">
        <f>IF(Table13[[#This Row],[Date]]&lt;$AS$3,"","Live")</f>
        <v/>
      </c>
      <c r="AT158" s="166" t="str">
        <f>IF(Table13[[#This Row],[Date]]&lt;$AT$3,"","Current Algo")</f>
        <v/>
      </c>
    </row>
    <row r="159" spans="1:46" s="3" customFormat="1" ht="14.25" customHeight="1" x14ac:dyDescent="0.25">
      <c r="A159" s="82">
        <v>44345</v>
      </c>
      <c r="B159" s="2" t="s">
        <v>4</v>
      </c>
      <c r="C159" s="83">
        <v>0.69444444444444453</v>
      </c>
      <c r="D159" s="2">
        <v>4</v>
      </c>
      <c r="E159" s="2">
        <v>3</v>
      </c>
      <c r="F159" s="60">
        <v>9</v>
      </c>
      <c r="G159" s="2">
        <v>1100</v>
      </c>
      <c r="H159" s="2" t="s">
        <v>42</v>
      </c>
      <c r="I159" s="2" t="s">
        <v>46</v>
      </c>
      <c r="J159" s="2">
        <v>125</v>
      </c>
      <c r="K159" s="6">
        <v>9</v>
      </c>
      <c r="L159" s="6" t="s">
        <v>263</v>
      </c>
      <c r="M159" s="2" t="s">
        <v>75</v>
      </c>
      <c r="N159" s="84">
        <v>4.2</v>
      </c>
      <c r="O159" s="2" t="s">
        <v>51</v>
      </c>
      <c r="P159" s="2" t="s">
        <v>618</v>
      </c>
      <c r="Q159" s="85">
        <v>3</v>
      </c>
      <c r="R159" s="86">
        <v>4</v>
      </c>
      <c r="S159" s="85">
        <v>54</v>
      </c>
      <c r="T159" s="88">
        <v>51</v>
      </c>
      <c r="U159" s="85"/>
      <c r="V159" s="2">
        <v>2</v>
      </c>
      <c r="W159" s="2">
        <v>1</v>
      </c>
      <c r="X159" s="10">
        <v>1</v>
      </c>
      <c r="Y159" s="84">
        <v>3.8</v>
      </c>
      <c r="Z159" s="2">
        <v>45</v>
      </c>
      <c r="AA159" s="6">
        <v>9</v>
      </c>
      <c r="AB159" s="2"/>
      <c r="AC159" s="2" t="s">
        <v>15</v>
      </c>
      <c r="AD159" s="84">
        <v>2.4500000000000002</v>
      </c>
      <c r="AE159" s="84">
        <v>1.2</v>
      </c>
      <c r="AF159" s="2">
        <v>100</v>
      </c>
      <c r="AG159" s="2" t="str">
        <f t="shared" si="12"/>
        <v/>
      </c>
      <c r="AH159" s="2">
        <f t="shared" si="13"/>
        <v>-100</v>
      </c>
      <c r="AI159" s="44" t="str">
        <f>VLOOKUP(Table13[[#This Row],[Track]],$B$1885:$D$1929,2,FALSE)</f>
        <v>Vic</v>
      </c>
      <c r="AJ1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" s="16" t="str">
        <f>IF(Table13[[#This Row],[Going-Dist]]="G&lt;6-Dist&gt;=1700","B",IF(Table13[[#This Row],[Going-Dist]]="G&lt;6-Dist&lt;1700","A",IF(AJ159="G&gt;=6-Dist&lt;1700","C",IF(AJ159="G&gt;=6-Dist&gt;=1700","D","xx"))))</f>
        <v>A</v>
      </c>
      <c r="AL159" s="69">
        <f>MONTH(Table13[[#This Row],[Date]])</f>
        <v>5</v>
      </c>
      <c r="AM159" s="69" t="str">
        <f t="shared" si="11"/>
        <v>2020-2021</v>
      </c>
      <c r="AN159" s="126">
        <v>100</v>
      </c>
      <c r="AO159" s="130" t="str">
        <f>IF(Table13[[#This Row],[Combo 27 Bet]]="","",IF(Table13[[#This Row],[Lev Ret]]="","",AN159*Table13[[#This Row],[Odds]]))</f>
        <v/>
      </c>
      <c r="AP159" s="131">
        <f t="shared" si="14"/>
        <v>-100</v>
      </c>
      <c r="AQ159" s="136">
        <v>2</v>
      </c>
      <c r="AR159" s="152">
        <v>7</v>
      </c>
      <c r="AS159" s="166" t="str">
        <f>IF(Table13[[#This Row],[Date]]&lt;$AS$3,"","Live")</f>
        <v/>
      </c>
      <c r="AT159" s="166" t="str">
        <f>IF(Table13[[#This Row],[Date]]&lt;$AT$3,"","Current Algo")</f>
        <v/>
      </c>
    </row>
    <row r="160" spans="1:46" s="3" customFormat="1" ht="14.25" customHeight="1" x14ac:dyDescent="0.25">
      <c r="A160" s="82">
        <v>44345</v>
      </c>
      <c r="B160" s="2" t="s">
        <v>4</v>
      </c>
      <c r="C160" s="83">
        <v>0.69444444444444453</v>
      </c>
      <c r="D160" s="2">
        <v>4</v>
      </c>
      <c r="E160" s="2">
        <v>3</v>
      </c>
      <c r="F160" s="60">
        <v>9</v>
      </c>
      <c r="G160" s="2">
        <v>1100</v>
      </c>
      <c r="H160" s="2" t="s">
        <v>42</v>
      </c>
      <c r="I160" s="2" t="s">
        <v>46</v>
      </c>
      <c r="J160" s="2">
        <v>125</v>
      </c>
      <c r="K160" s="6">
        <v>2</v>
      </c>
      <c r="L160" s="6" t="s">
        <v>240</v>
      </c>
      <c r="M160" s="2" t="s">
        <v>75</v>
      </c>
      <c r="N160" s="84">
        <v>6.5</v>
      </c>
      <c r="O160" s="2" t="s">
        <v>68</v>
      </c>
      <c r="P160" s="2" t="s">
        <v>640</v>
      </c>
      <c r="Q160" s="85"/>
      <c r="R160" s="86">
        <v>5</v>
      </c>
      <c r="S160" s="85">
        <v>59</v>
      </c>
      <c r="T160" s="88">
        <v>59</v>
      </c>
      <c r="U160" s="85"/>
      <c r="V160" s="2">
        <v>4</v>
      </c>
      <c r="W160" s="2">
        <v>3</v>
      </c>
      <c r="X160" s="10">
        <v>2</v>
      </c>
      <c r="Y160" s="84">
        <v>4.5999999999999996</v>
      </c>
      <c r="Z160" s="2">
        <v>35</v>
      </c>
      <c r="AA160" s="6">
        <v>9</v>
      </c>
      <c r="AB160" s="2"/>
      <c r="AC160" s="2"/>
      <c r="AD160" s="84">
        <v>7.5</v>
      </c>
      <c r="AE160" s="84"/>
      <c r="AF160" s="2">
        <v>100</v>
      </c>
      <c r="AG160" s="2" t="str">
        <f t="shared" si="12"/>
        <v/>
      </c>
      <c r="AH160" s="2">
        <f t="shared" si="13"/>
        <v>-100</v>
      </c>
      <c r="AI160" s="44" t="str">
        <f>VLOOKUP(Table13[[#This Row],[Track]],$B$1885:$D$1929,2,FALSE)</f>
        <v>Vic</v>
      </c>
      <c r="AJ1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" s="16" t="str">
        <f>IF(Table13[[#This Row],[Going-Dist]]="G&lt;6-Dist&gt;=1700","B",IF(Table13[[#This Row],[Going-Dist]]="G&lt;6-Dist&lt;1700","A",IF(AJ160="G&gt;=6-Dist&lt;1700","C",IF(AJ160="G&gt;=6-Dist&gt;=1700","D","xx"))))</f>
        <v>A</v>
      </c>
      <c r="AL160" s="69">
        <f>MONTH(Table13[[#This Row],[Date]])</f>
        <v>5</v>
      </c>
      <c r="AM160" s="69" t="str">
        <f t="shared" si="11"/>
        <v>2020-2021</v>
      </c>
      <c r="AN160" s="126">
        <v>100</v>
      </c>
      <c r="AO160" s="130" t="str">
        <f>IF(Table13[[#This Row],[Combo 27 Bet]]="","",IF(Table13[[#This Row],[Lev Ret]]="","",AN160*Table13[[#This Row],[Odds]]))</f>
        <v/>
      </c>
      <c r="AP160" s="131">
        <f t="shared" si="14"/>
        <v>-100</v>
      </c>
      <c r="AQ160" s="136">
        <v>2</v>
      </c>
      <c r="AR160" s="152">
        <v>6</v>
      </c>
      <c r="AS160" s="166" t="str">
        <f>IF(Table13[[#This Row],[Date]]&lt;$AS$3,"","Live")</f>
        <v/>
      </c>
      <c r="AT160" s="166" t="str">
        <f>IF(Table13[[#This Row],[Date]]&lt;$AT$3,"","Current Algo")</f>
        <v/>
      </c>
    </row>
    <row r="161" spans="1:46" ht="14.25" customHeight="1" x14ac:dyDescent="0.25">
      <c r="A161" s="82">
        <v>44345</v>
      </c>
      <c r="B161" s="2" t="s">
        <v>4</v>
      </c>
      <c r="C161" s="83">
        <v>0.70138888888888884</v>
      </c>
      <c r="D161" s="87">
        <v>4</v>
      </c>
      <c r="E161" s="7">
        <v>3</v>
      </c>
      <c r="F161" s="60">
        <v>6</v>
      </c>
      <c r="G161" s="2">
        <v>2000</v>
      </c>
      <c r="H161" s="2" t="s">
        <v>42</v>
      </c>
      <c r="I161" s="2" t="s">
        <v>46</v>
      </c>
      <c r="J161" s="2">
        <v>135</v>
      </c>
      <c r="K161" s="6">
        <v>4</v>
      </c>
      <c r="L161" s="6" t="s">
        <v>404</v>
      </c>
      <c r="M161" s="2" t="s">
        <v>58</v>
      </c>
      <c r="N161" s="84">
        <v>2.2999999999999998</v>
      </c>
      <c r="O161" s="2" t="s">
        <v>49</v>
      </c>
      <c r="P161" s="2" t="s">
        <v>120</v>
      </c>
      <c r="Q161" s="85"/>
      <c r="R161" s="86">
        <v>3</v>
      </c>
      <c r="S161" s="85">
        <v>56.5</v>
      </c>
      <c r="T161" s="85">
        <v>56.5</v>
      </c>
      <c r="U161" s="85"/>
      <c r="V161" s="2">
        <v>1</v>
      </c>
      <c r="W161" s="2">
        <v>2</v>
      </c>
      <c r="X161" s="10">
        <v>3</v>
      </c>
      <c r="Y161" s="84">
        <v>5.2</v>
      </c>
      <c r="Z161" s="2">
        <v>30</v>
      </c>
      <c r="AA161" s="6">
        <v>8</v>
      </c>
      <c r="AB161" s="2"/>
      <c r="AC161" s="2" t="s">
        <v>12</v>
      </c>
      <c r="AD161" s="84">
        <v>2.8</v>
      </c>
      <c r="AE161" s="84">
        <v>1.5</v>
      </c>
      <c r="AF161" s="2">
        <v>100</v>
      </c>
      <c r="AG161" s="2">
        <f t="shared" si="12"/>
        <v>280</v>
      </c>
      <c r="AH161" s="2">
        <f t="shared" si="13"/>
        <v>180</v>
      </c>
      <c r="AI161" s="44" t="str">
        <f>VLOOKUP(Table13[[#This Row],[Track]],$B$1885:$D$1929,2,FALSE)</f>
        <v>Vic</v>
      </c>
      <c r="AJ1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1" s="16" t="str">
        <f>IF(Table13[[#This Row],[Going-Dist]]="G&lt;6-Dist&gt;=1700","B",IF(Table13[[#This Row],[Going-Dist]]="G&lt;6-Dist&lt;1700","A",IF(AJ161="G&gt;=6-Dist&lt;1700","C",IF(AJ161="G&gt;=6-Dist&gt;=1700","D","xx"))))</f>
        <v>B</v>
      </c>
      <c r="AL161" s="2">
        <f>MONTH(Table13[[#This Row],[Date]])</f>
        <v>5</v>
      </c>
      <c r="AM161" s="2" t="str">
        <f t="shared" si="11"/>
        <v>2020-2021</v>
      </c>
      <c r="AN161" s="60">
        <v>140</v>
      </c>
      <c r="AO161" s="128">
        <f>IF(Table13[[#This Row],[Combo 27 Bet]]="","",IF(Table13[[#This Row],[Lev Ret]]="","",AN161*Table13[[#This Row],[Odds]]))</f>
        <v>392</v>
      </c>
      <c r="AP161" s="129">
        <f t="shared" si="14"/>
        <v>252</v>
      </c>
      <c r="AQ161" s="135"/>
      <c r="AR161" s="151">
        <v>5</v>
      </c>
      <c r="AS161" s="2" t="str">
        <f>IF(Table13[[#This Row],[Date]]&lt;$AS$3,"","Live")</f>
        <v/>
      </c>
      <c r="AT161" s="2" t="str">
        <f>IF(Table13[[#This Row],[Date]]&lt;$AT$3,"","Current Algo")</f>
        <v/>
      </c>
    </row>
    <row r="162" spans="1:46" ht="14.25" customHeight="1" x14ac:dyDescent="0.25">
      <c r="A162" s="82">
        <v>44352</v>
      </c>
      <c r="B162" s="2" t="s">
        <v>3</v>
      </c>
      <c r="C162" s="83">
        <v>0.4861111111111111</v>
      </c>
      <c r="D162" s="2">
        <v>4</v>
      </c>
      <c r="E162" s="2">
        <v>8</v>
      </c>
      <c r="F162" s="60">
        <v>1</v>
      </c>
      <c r="G162" s="2">
        <v>2500</v>
      </c>
      <c r="H162" s="2" t="s">
        <v>42</v>
      </c>
      <c r="I162" s="2" t="s">
        <v>46</v>
      </c>
      <c r="J162" s="2">
        <v>135</v>
      </c>
      <c r="K162" s="6">
        <v>2</v>
      </c>
      <c r="L162" s="6" t="s">
        <v>420</v>
      </c>
      <c r="M162" s="2" t="s">
        <v>80</v>
      </c>
      <c r="N162" s="84">
        <v>1.2</v>
      </c>
      <c r="O162" s="2" t="s">
        <v>51</v>
      </c>
      <c r="P162" s="2" t="s">
        <v>73</v>
      </c>
      <c r="Q162" s="85"/>
      <c r="R162" s="86">
        <v>2</v>
      </c>
      <c r="S162" s="85">
        <v>55</v>
      </c>
      <c r="T162" s="88">
        <v>55</v>
      </c>
      <c r="U162" s="85"/>
      <c r="V162" s="2">
        <v>1</v>
      </c>
      <c r="W162" s="2">
        <v>1</v>
      </c>
      <c r="X162" s="10">
        <v>1</v>
      </c>
      <c r="Y162" s="84">
        <v>1.8</v>
      </c>
      <c r="Z162" s="2">
        <v>50</v>
      </c>
      <c r="AA162" s="6">
        <v>6</v>
      </c>
      <c r="AB162" s="2"/>
      <c r="AC162" s="2" t="s">
        <v>12</v>
      </c>
      <c r="AD162" s="84">
        <v>1.35</v>
      </c>
      <c r="AE162" s="84">
        <v>1.1000000000000001</v>
      </c>
      <c r="AF162" s="2">
        <v>100</v>
      </c>
      <c r="AG162" s="2">
        <f t="shared" si="12"/>
        <v>135</v>
      </c>
      <c r="AH162" s="2">
        <f t="shared" si="13"/>
        <v>35</v>
      </c>
      <c r="AI162" s="44" t="str">
        <f>VLOOKUP(Table13[[#This Row],[Track]],$B$1885:$D$1929,2,FALSE)</f>
        <v>Vic</v>
      </c>
      <c r="AJ1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2" s="16" t="str">
        <f>IF(Table13[[#This Row],[Going-Dist]]="G&lt;6-Dist&gt;=1700","B",IF(Table13[[#This Row],[Going-Dist]]="G&lt;6-Dist&lt;1700","A",IF(AJ162="G&gt;=6-Dist&lt;1700","C",IF(AJ162="G&gt;=6-Dist&gt;=1700","D","xx"))))</f>
        <v>B</v>
      </c>
      <c r="AL162" s="69">
        <f>MONTH(Table13[[#This Row],[Date]])</f>
        <v>6</v>
      </c>
      <c r="AM162" s="69" t="str">
        <f t="shared" si="11"/>
        <v>2020-2021</v>
      </c>
      <c r="AN162" s="60">
        <v>100</v>
      </c>
      <c r="AO162" s="128">
        <f>IF(Table13[[#This Row],[Combo 27 Bet]]="","",IF(Table13[[#This Row],[Lev Ret]]="","",AN162*Table13[[#This Row],[Odds]]))</f>
        <v>135</v>
      </c>
      <c r="AP162" s="129">
        <f t="shared" si="14"/>
        <v>35</v>
      </c>
      <c r="AQ162" s="135">
        <v>2</v>
      </c>
      <c r="AR162" s="151">
        <v>5</v>
      </c>
      <c r="AS162" s="2" t="str">
        <f>IF(Table13[[#This Row],[Date]]&lt;$AS$3,"","Live")</f>
        <v/>
      </c>
      <c r="AT162" s="2" t="str">
        <f>IF(Table13[[#This Row],[Date]]&lt;$AT$3,"","Current Algo")</f>
        <v/>
      </c>
    </row>
    <row r="163" spans="1:46" ht="14.25" customHeight="1" x14ac:dyDescent="0.25">
      <c r="A163" s="82">
        <v>44352</v>
      </c>
      <c r="B163" s="2" t="s">
        <v>3</v>
      </c>
      <c r="C163" s="83">
        <v>0.4861111111111111</v>
      </c>
      <c r="D163" s="2">
        <v>4</v>
      </c>
      <c r="E163" s="2">
        <v>8</v>
      </c>
      <c r="F163" s="60">
        <v>1</v>
      </c>
      <c r="G163" s="2">
        <v>2500</v>
      </c>
      <c r="H163" s="2" t="s">
        <v>42</v>
      </c>
      <c r="I163" s="2" t="s">
        <v>46</v>
      </c>
      <c r="J163" s="2">
        <v>135</v>
      </c>
      <c r="K163" s="6">
        <v>1</v>
      </c>
      <c r="L163" s="6" t="s">
        <v>418</v>
      </c>
      <c r="M163" s="2" t="s">
        <v>50</v>
      </c>
      <c r="N163" s="84">
        <v>5.5</v>
      </c>
      <c r="O163" s="2" t="s">
        <v>44</v>
      </c>
      <c r="P163" s="2" t="s">
        <v>90</v>
      </c>
      <c r="Q163" s="85"/>
      <c r="R163" s="86">
        <v>6</v>
      </c>
      <c r="S163" s="85">
        <v>60</v>
      </c>
      <c r="T163" s="88">
        <v>60</v>
      </c>
      <c r="U163" s="85"/>
      <c r="V163" s="2">
        <v>2</v>
      </c>
      <c r="W163" s="2">
        <v>2</v>
      </c>
      <c r="X163" s="10">
        <v>2</v>
      </c>
      <c r="Y163" s="84">
        <v>5</v>
      </c>
      <c r="Z163" s="2"/>
      <c r="AA163" s="6">
        <v>6</v>
      </c>
      <c r="AB163" s="2"/>
      <c r="AC163" s="2"/>
      <c r="AD163" s="84">
        <v>7</v>
      </c>
      <c r="AE163" s="84"/>
      <c r="AF163" s="2">
        <v>100</v>
      </c>
      <c r="AG163" s="2" t="str">
        <f t="shared" si="12"/>
        <v/>
      </c>
      <c r="AH163" s="2">
        <f t="shared" si="13"/>
        <v>-100</v>
      </c>
      <c r="AI163" s="44" t="str">
        <f>VLOOKUP(Table13[[#This Row],[Track]],$B$1885:$D$1929,2,FALSE)</f>
        <v>Vic</v>
      </c>
      <c r="AJ1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3" s="16" t="str">
        <f>IF(Table13[[#This Row],[Going-Dist]]="G&lt;6-Dist&gt;=1700","B",IF(Table13[[#This Row],[Going-Dist]]="G&lt;6-Dist&lt;1700","A",IF(AJ163="G&gt;=6-Dist&lt;1700","C",IF(AJ163="G&gt;=6-Dist&gt;=1700","D","xx"))))</f>
        <v>B</v>
      </c>
      <c r="AL163" s="69">
        <f>MONTH(Table13[[#This Row],[Date]])</f>
        <v>6</v>
      </c>
      <c r="AM163" s="69" t="str">
        <f t="shared" si="11"/>
        <v>2020-2021</v>
      </c>
      <c r="AN163" s="60">
        <v>100</v>
      </c>
      <c r="AO163" s="128" t="str">
        <f>IF(Table13[[#This Row],[Combo 27 Bet]]="","",IF(Table13[[#This Row],[Lev Ret]]="","",AN163*Table13[[#This Row],[Odds]]))</f>
        <v/>
      </c>
      <c r="AP163" s="129">
        <f t="shared" si="14"/>
        <v>-100</v>
      </c>
      <c r="AQ163" s="135">
        <v>2</v>
      </c>
      <c r="AR163" s="151">
        <v>6</v>
      </c>
      <c r="AS163" s="2" t="str">
        <f>IF(Table13[[#This Row],[Date]]&lt;$AS$3,"","Live")</f>
        <v/>
      </c>
      <c r="AT163" s="2" t="str">
        <f>IF(Table13[[#This Row],[Date]]&lt;$AT$3,"","Current Algo")</f>
        <v/>
      </c>
    </row>
    <row r="164" spans="1:46" ht="14.25" customHeight="1" x14ac:dyDescent="0.25">
      <c r="A164" s="82">
        <v>44352</v>
      </c>
      <c r="B164" s="2" t="s">
        <v>3</v>
      </c>
      <c r="C164" s="83">
        <v>0.51041666666666663</v>
      </c>
      <c r="D164" s="2">
        <v>4</v>
      </c>
      <c r="E164" s="2">
        <v>8</v>
      </c>
      <c r="F164" s="60">
        <v>2</v>
      </c>
      <c r="G164" s="2">
        <v>1400</v>
      </c>
      <c r="H164" s="2" t="s">
        <v>70</v>
      </c>
      <c r="I164" s="2">
        <v>84</v>
      </c>
      <c r="J164" s="2">
        <v>125</v>
      </c>
      <c r="K164" s="6">
        <v>3</v>
      </c>
      <c r="L164" s="6" t="s">
        <v>641</v>
      </c>
      <c r="M164" s="2" t="s">
        <v>53</v>
      </c>
      <c r="N164" s="84">
        <v>2.7</v>
      </c>
      <c r="O164" s="2" t="s">
        <v>93</v>
      </c>
      <c r="P164" s="2" t="s">
        <v>73</v>
      </c>
      <c r="Q164" s="85"/>
      <c r="R164" s="86">
        <v>9</v>
      </c>
      <c r="S164" s="85">
        <v>56.5</v>
      </c>
      <c r="T164" s="88">
        <v>56.5</v>
      </c>
      <c r="U164" s="85"/>
      <c r="V164" s="2">
        <v>1</v>
      </c>
      <c r="W164" s="2">
        <v>3</v>
      </c>
      <c r="X164" s="10">
        <v>1</v>
      </c>
      <c r="Y164" s="84">
        <v>4.2</v>
      </c>
      <c r="Z164" s="2">
        <v>40</v>
      </c>
      <c r="AA164" s="6">
        <v>9</v>
      </c>
      <c r="AB164" s="2"/>
      <c r="AC164" s="2" t="s">
        <v>12</v>
      </c>
      <c r="AD164" s="84">
        <v>3.3</v>
      </c>
      <c r="AE164" s="84">
        <v>1.5</v>
      </c>
      <c r="AF164" s="2">
        <v>100</v>
      </c>
      <c r="AG164" s="2">
        <f t="shared" si="12"/>
        <v>330</v>
      </c>
      <c r="AH164" s="2">
        <f t="shared" si="13"/>
        <v>230</v>
      </c>
      <c r="AI164" s="44" t="str">
        <f>VLOOKUP(Table13[[#This Row],[Track]],$B$1885:$D$1929,2,FALSE)</f>
        <v>Vic</v>
      </c>
      <c r="AJ1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" s="16" t="str">
        <f>IF(Table13[[#This Row],[Going-Dist]]="G&lt;6-Dist&gt;=1700","B",IF(Table13[[#This Row],[Going-Dist]]="G&lt;6-Dist&lt;1700","A",IF(AJ164="G&gt;=6-Dist&lt;1700","C",IF(AJ164="G&gt;=6-Dist&gt;=1700","D","xx"))))</f>
        <v>A</v>
      </c>
      <c r="AL164" s="69">
        <f>MONTH(Table13[[#This Row],[Date]])</f>
        <v>6</v>
      </c>
      <c r="AM164" s="69" t="str">
        <f t="shared" si="11"/>
        <v>2020-2021</v>
      </c>
      <c r="AN164" s="60">
        <v>150</v>
      </c>
      <c r="AO164" s="128">
        <f>IF(Table13[[#This Row],[Combo 27 Bet]]="","",IF(Table13[[#This Row],[Lev Ret]]="","",AN164*Table13[[#This Row],[Odds]]))</f>
        <v>495</v>
      </c>
      <c r="AP164" s="129">
        <f t="shared" si="14"/>
        <v>345</v>
      </c>
      <c r="AQ164" s="135">
        <v>2</v>
      </c>
      <c r="AR164" s="151">
        <v>4</v>
      </c>
      <c r="AS164" s="2" t="str">
        <f>IF(Table13[[#This Row],[Date]]&lt;$AS$3,"","Live")</f>
        <v/>
      </c>
      <c r="AT164" s="2" t="str">
        <f>IF(Table13[[#This Row],[Date]]&lt;$AT$3,"","Current Algo")</f>
        <v/>
      </c>
    </row>
    <row r="165" spans="1:46" s="3" customFormat="1" ht="14.25" customHeight="1" x14ac:dyDescent="0.25">
      <c r="A165" s="82">
        <v>44352</v>
      </c>
      <c r="B165" s="2" t="s">
        <v>3</v>
      </c>
      <c r="C165" s="83">
        <v>0.51041666666666663</v>
      </c>
      <c r="D165" s="2">
        <v>4</v>
      </c>
      <c r="E165" s="2">
        <v>8</v>
      </c>
      <c r="F165" s="60">
        <v>2</v>
      </c>
      <c r="G165" s="2">
        <v>1400</v>
      </c>
      <c r="H165" s="2" t="s">
        <v>70</v>
      </c>
      <c r="I165" s="2">
        <v>84</v>
      </c>
      <c r="J165" s="2">
        <v>125</v>
      </c>
      <c r="K165" s="6">
        <v>2</v>
      </c>
      <c r="L165" s="6" t="s">
        <v>642</v>
      </c>
      <c r="M165" s="2" t="s">
        <v>55</v>
      </c>
      <c r="N165" s="84">
        <v>3.3</v>
      </c>
      <c r="O165" s="2" t="s">
        <v>123</v>
      </c>
      <c r="P165" s="2" t="s">
        <v>57</v>
      </c>
      <c r="Q165" s="85"/>
      <c r="R165" s="86">
        <v>5</v>
      </c>
      <c r="S165" s="85">
        <v>57</v>
      </c>
      <c r="T165" s="88">
        <v>57</v>
      </c>
      <c r="U165" s="85"/>
      <c r="V165" s="2">
        <v>2</v>
      </c>
      <c r="W165" s="2"/>
      <c r="X165" s="10">
        <v>2</v>
      </c>
      <c r="Y165" s="84">
        <v>4.5</v>
      </c>
      <c r="Z165" s="2">
        <v>40</v>
      </c>
      <c r="AA165" s="6">
        <v>9</v>
      </c>
      <c r="AB165" s="2"/>
      <c r="AC165" s="2"/>
      <c r="AD165" s="84">
        <v>3.5</v>
      </c>
      <c r="AE165" s="84"/>
      <c r="AF165" s="2">
        <v>100</v>
      </c>
      <c r="AG165" s="2" t="str">
        <f t="shared" si="12"/>
        <v/>
      </c>
      <c r="AH165" s="2">
        <f t="shared" si="13"/>
        <v>-100</v>
      </c>
      <c r="AI165" s="44" t="str">
        <f>VLOOKUP(Table13[[#This Row],[Track]],$B$1885:$D$1929,2,FALSE)</f>
        <v>Vic</v>
      </c>
      <c r="AJ1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" s="16" t="str">
        <f>IF(Table13[[#This Row],[Going-Dist]]="G&lt;6-Dist&gt;=1700","B",IF(Table13[[#This Row],[Going-Dist]]="G&lt;6-Dist&lt;1700","A",IF(AJ165="G&gt;=6-Dist&lt;1700","C",IF(AJ165="G&gt;=6-Dist&gt;=1700","D","xx"))))</f>
        <v>A</v>
      </c>
      <c r="AL165" s="69">
        <f>MONTH(Table13[[#This Row],[Date]])</f>
        <v>6</v>
      </c>
      <c r="AM165" s="69" t="str">
        <f t="shared" si="11"/>
        <v>2020-2021</v>
      </c>
      <c r="AN165" s="126">
        <v>140</v>
      </c>
      <c r="AO165" s="130" t="str">
        <f>IF(Table13[[#This Row],[Combo 27 Bet]]="","",IF(Table13[[#This Row],[Lev Ret]]="","",AN165*Table13[[#This Row],[Odds]]))</f>
        <v/>
      </c>
      <c r="AP165" s="131">
        <f t="shared" si="14"/>
        <v>-140</v>
      </c>
      <c r="AQ165" s="136">
        <v>2</v>
      </c>
      <c r="AR165" s="152">
        <v>7</v>
      </c>
      <c r="AS165" s="166" t="str">
        <f>IF(Table13[[#This Row],[Date]]&lt;$AS$3,"","Live")</f>
        <v/>
      </c>
      <c r="AT165" s="166" t="str">
        <f>IF(Table13[[#This Row],[Date]]&lt;$AT$3,"","Current Algo")</f>
        <v/>
      </c>
    </row>
    <row r="166" spans="1:46" s="3" customFormat="1" ht="14.25" customHeight="1" x14ac:dyDescent="0.25">
      <c r="A166" s="82">
        <v>44352</v>
      </c>
      <c r="B166" s="2" t="s">
        <v>149</v>
      </c>
      <c r="C166" s="83">
        <v>0.56944444444444442</v>
      </c>
      <c r="D166" s="87">
        <v>6</v>
      </c>
      <c r="E166" s="7">
        <v>6</v>
      </c>
      <c r="F166" s="60">
        <v>5</v>
      </c>
      <c r="G166" s="2">
        <v>1200</v>
      </c>
      <c r="H166" s="2" t="s">
        <v>151</v>
      </c>
      <c r="I166" s="2">
        <v>78</v>
      </c>
      <c r="J166" s="2">
        <v>125</v>
      </c>
      <c r="K166" s="6">
        <v>5</v>
      </c>
      <c r="L166" s="6" t="s">
        <v>1529</v>
      </c>
      <c r="M166" s="2" t="s">
        <v>55</v>
      </c>
      <c r="N166" s="84">
        <v>8.6999999999999993</v>
      </c>
      <c r="O166" s="2" t="s">
        <v>156</v>
      </c>
      <c r="P166" s="2" t="s">
        <v>1058</v>
      </c>
      <c r="Q166" s="85"/>
      <c r="R166" s="86">
        <v>7</v>
      </c>
      <c r="S166" s="85">
        <v>58</v>
      </c>
      <c r="T166" s="85">
        <v>58</v>
      </c>
      <c r="U166" s="85"/>
      <c r="V166" s="2">
        <v>3</v>
      </c>
      <c r="W166" s="2"/>
      <c r="X166" s="10">
        <v>1</v>
      </c>
      <c r="Y166" s="84">
        <v>5.2</v>
      </c>
      <c r="Z166" s="2">
        <v>20</v>
      </c>
      <c r="AA166" s="6"/>
      <c r="AB166" s="2"/>
      <c r="AC166" s="2"/>
      <c r="AD166" s="84">
        <v>11</v>
      </c>
      <c r="AE166" s="84"/>
      <c r="AF166" s="2">
        <v>100</v>
      </c>
      <c r="AG166" s="2" t="str">
        <f t="shared" si="12"/>
        <v/>
      </c>
      <c r="AH166" s="2">
        <f t="shared" si="13"/>
        <v>-100</v>
      </c>
      <c r="AI166" s="44" t="str">
        <f>VLOOKUP(Table13[[#This Row],[Track]],$B$1885:$D$1929,2,FALSE)</f>
        <v>NSW</v>
      </c>
      <c r="AJ1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66" s="16" t="str">
        <f>IF(Table13[[#This Row],[Going-Dist]]="G&lt;6-Dist&gt;=1700","B",IF(Table13[[#This Row],[Going-Dist]]="G&lt;6-Dist&lt;1700","A",IF(AJ166="G&gt;=6-Dist&lt;1700","C",IF(AJ166="G&gt;=6-Dist&gt;=1700","D","xx"))))</f>
        <v>C</v>
      </c>
      <c r="AL166" s="69">
        <f>MONTH(Table13[[#This Row],[Date]])</f>
        <v>6</v>
      </c>
      <c r="AM166" s="69" t="str">
        <f t="shared" si="11"/>
        <v>2020-2021</v>
      </c>
      <c r="AN166" s="126">
        <v>100</v>
      </c>
      <c r="AO166" s="130" t="str">
        <f>IF(Table13[[#This Row],[Combo 27 Bet]]="","",IF(Table13[[#This Row],[Lev Ret]]="","",AN166*Table13[[#This Row],[Odds]]))</f>
        <v/>
      </c>
      <c r="AP166" s="131">
        <f t="shared" si="14"/>
        <v>-100</v>
      </c>
      <c r="AQ166" s="136"/>
      <c r="AR166" s="152">
        <v>8</v>
      </c>
      <c r="AS166" s="166" t="str">
        <f>IF(Table13[[#This Row],[Date]]&lt;$AS$3,"","Live")</f>
        <v/>
      </c>
      <c r="AT166" s="166" t="str">
        <f>IF(Table13[[#This Row],[Date]]&lt;$AT$3,"","Current Algo")</f>
        <v/>
      </c>
    </row>
    <row r="167" spans="1:46" ht="14.25" customHeight="1" x14ac:dyDescent="0.25">
      <c r="A167" s="82">
        <v>44352</v>
      </c>
      <c r="B167" s="2" t="s">
        <v>3</v>
      </c>
      <c r="C167" s="83">
        <v>0.61458333333333337</v>
      </c>
      <c r="D167" s="2">
        <v>4</v>
      </c>
      <c r="E167" s="2">
        <v>8</v>
      </c>
      <c r="F167" s="60">
        <v>6</v>
      </c>
      <c r="G167" s="2">
        <v>1400</v>
      </c>
      <c r="H167" s="2" t="s">
        <v>62</v>
      </c>
      <c r="I167" s="2" t="s">
        <v>62</v>
      </c>
      <c r="J167" s="2">
        <v>135</v>
      </c>
      <c r="K167" s="6">
        <v>10</v>
      </c>
      <c r="L167" s="6" t="s">
        <v>1227</v>
      </c>
      <c r="M167" s="2" t="s">
        <v>50</v>
      </c>
      <c r="N167" s="84">
        <v>4</v>
      </c>
      <c r="O167" s="2" t="s">
        <v>172</v>
      </c>
      <c r="P167" s="2" t="s">
        <v>169</v>
      </c>
      <c r="Q167" s="85"/>
      <c r="R167" s="86">
        <v>7</v>
      </c>
      <c r="S167" s="85">
        <v>54</v>
      </c>
      <c r="T167" s="88">
        <v>54</v>
      </c>
      <c r="U167" s="85"/>
      <c r="V167" s="2"/>
      <c r="W167" s="2"/>
      <c r="X167" s="10">
        <v>1</v>
      </c>
      <c r="Y167" s="84"/>
      <c r="Z167" s="2"/>
      <c r="AA167" s="6">
        <v>10</v>
      </c>
      <c r="AB167" s="2"/>
      <c r="AC167" s="2" t="s">
        <v>13</v>
      </c>
      <c r="AD167" s="84">
        <v>3.6</v>
      </c>
      <c r="AE167" s="84">
        <v>2</v>
      </c>
      <c r="AF167" s="2">
        <v>100</v>
      </c>
      <c r="AG167" s="2" t="str">
        <f t="shared" si="12"/>
        <v/>
      </c>
      <c r="AH167" s="2">
        <f t="shared" si="13"/>
        <v>-100</v>
      </c>
      <c r="AI167" s="44" t="str">
        <f>VLOOKUP(Table13[[#This Row],[Track]],$B$1885:$D$1929,2,FALSE)</f>
        <v>Vic</v>
      </c>
      <c r="AJ1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" s="16" t="str">
        <f>IF(Table13[[#This Row],[Going-Dist]]="G&lt;6-Dist&gt;=1700","B",IF(Table13[[#This Row],[Going-Dist]]="G&lt;6-Dist&lt;1700","A",IF(AJ167="G&gt;=6-Dist&lt;1700","C",IF(AJ167="G&gt;=6-Dist&gt;=1700","D","xx"))))</f>
        <v>A</v>
      </c>
      <c r="AL167" s="69">
        <f>MONTH(Table13[[#This Row],[Date]])</f>
        <v>6</v>
      </c>
      <c r="AM167" s="69" t="str">
        <f t="shared" si="11"/>
        <v>2020-2021</v>
      </c>
      <c r="AN167" s="60">
        <v>100</v>
      </c>
      <c r="AO167" s="128" t="str">
        <f>IF(Table13[[#This Row],[Combo 27 Bet]]="","",IF(Table13[[#This Row],[Lev Ret]]="","",AN167*Table13[[#This Row],[Odds]]))</f>
        <v/>
      </c>
      <c r="AP167" s="129">
        <f t="shared" si="14"/>
        <v>-100</v>
      </c>
      <c r="AQ167" s="135"/>
      <c r="AR167" s="151">
        <v>7</v>
      </c>
      <c r="AS167" s="2" t="str">
        <f>IF(Table13[[#This Row],[Date]]&lt;$AS$3,"","Live")</f>
        <v/>
      </c>
      <c r="AT167" s="2" t="str">
        <f>IF(Table13[[#This Row],[Date]]&lt;$AT$3,"","Current Algo")</f>
        <v/>
      </c>
    </row>
    <row r="168" spans="1:46" ht="14.25" customHeight="1" x14ac:dyDescent="0.25">
      <c r="A168" s="82">
        <v>44359</v>
      </c>
      <c r="B168" s="2" t="s">
        <v>5</v>
      </c>
      <c r="C168" s="83">
        <v>0.69097222222222221</v>
      </c>
      <c r="D168" s="2">
        <v>9</v>
      </c>
      <c r="E168" s="2">
        <v>0</v>
      </c>
      <c r="F168" s="60">
        <v>9</v>
      </c>
      <c r="G168" s="2">
        <v>1000</v>
      </c>
      <c r="H168" s="2" t="s">
        <v>42</v>
      </c>
      <c r="I168" s="2" t="s">
        <v>46</v>
      </c>
      <c r="J168" s="2">
        <v>125</v>
      </c>
      <c r="K168" s="6">
        <v>12</v>
      </c>
      <c r="L168" s="6" t="s">
        <v>643</v>
      </c>
      <c r="M168" s="2" t="s">
        <v>55</v>
      </c>
      <c r="N168" s="84">
        <v>3.6</v>
      </c>
      <c r="O168" s="2" t="s">
        <v>208</v>
      </c>
      <c r="P168" s="2" t="s">
        <v>599</v>
      </c>
      <c r="Q168" s="85">
        <v>2</v>
      </c>
      <c r="R168" s="86">
        <v>2</v>
      </c>
      <c r="S168" s="85">
        <v>54</v>
      </c>
      <c r="T168" s="88">
        <v>52</v>
      </c>
      <c r="U168" s="85"/>
      <c r="V168" s="2">
        <v>2</v>
      </c>
      <c r="W168" s="2">
        <v>2</v>
      </c>
      <c r="X168" s="10">
        <v>1</v>
      </c>
      <c r="Y168" s="84">
        <v>4.8</v>
      </c>
      <c r="Z168" s="2">
        <v>35</v>
      </c>
      <c r="AA168" s="6">
        <v>9</v>
      </c>
      <c r="AB168" s="2"/>
      <c r="AC168" s="2" t="s">
        <v>12</v>
      </c>
      <c r="AD168" s="84">
        <v>4</v>
      </c>
      <c r="AE168" s="84">
        <v>1.7</v>
      </c>
      <c r="AF168" s="2">
        <v>100</v>
      </c>
      <c r="AG168" s="2">
        <f t="shared" si="12"/>
        <v>400</v>
      </c>
      <c r="AH168" s="2">
        <f t="shared" si="13"/>
        <v>300</v>
      </c>
      <c r="AI168" s="44" t="str">
        <f>VLOOKUP(Table13[[#This Row],[Track]],$B$1885:$D$1929,2,FALSE)</f>
        <v>Vic</v>
      </c>
      <c r="AJ1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68" s="16" t="str">
        <f>IF(Table13[[#This Row],[Going-Dist]]="G&lt;6-Dist&gt;=1700","B",IF(Table13[[#This Row],[Going-Dist]]="G&lt;6-Dist&lt;1700","A",IF(AJ168="G&gt;=6-Dist&lt;1700","C",IF(AJ168="G&gt;=6-Dist&gt;=1700","D","xx"))))</f>
        <v>C</v>
      </c>
      <c r="AL168" s="69">
        <f>MONTH(Table13[[#This Row],[Date]])</f>
        <v>6</v>
      </c>
      <c r="AM168" s="69" t="str">
        <f t="shared" si="11"/>
        <v>2020-2021</v>
      </c>
      <c r="AN168" s="60">
        <v>150</v>
      </c>
      <c r="AO168" s="128">
        <f>IF(Table13[[#This Row],[Combo 27 Bet]]="","",IF(Table13[[#This Row],[Lev Ret]]="","",AN168*Table13[[#This Row],[Odds]]))</f>
        <v>600</v>
      </c>
      <c r="AP168" s="129">
        <f t="shared" si="14"/>
        <v>450</v>
      </c>
      <c r="AQ168" s="135"/>
      <c r="AR168" s="151">
        <v>9</v>
      </c>
      <c r="AS168" s="2" t="str">
        <f>IF(Table13[[#This Row],[Date]]&lt;$AS$3,"","Live")</f>
        <v/>
      </c>
      <c r="AT168" s="2" t="str">
        <f>IF(Table13[[#This Row],[Date]]&lt;$AT$3,"","Current Algo")</f>
        <v/>
      </c>
    </row>
    <row r="169" spans="1:46" ht="14.25" customHeight="1" x14ac:dyDescent="0.25">
      <c r="A169" s="82">
        <v>44366</v>
      </c>
      <c r="B169" s="2" t="s">
        <v>3</v>
      </c>
      <c r="C169" s="83">
        <v>0.5625</v>
      </c>
      <c r="D169" s="2">
        <v>7</v>
      </c>
      <c r="E169" s="2">
        <v>11</v>
      </c>
      <c r="F169" s="60">
        <v>4</v>
      </c>
      <c r="G169" s="2">
        <v>1420</v>
      </c>
      <c r="H169" s="2" t="s">
        <v>70</v>
      </c>
      <c r="I169" s="2">
        <v>90</v>
      </c>
      <c r="J169" s="2">
        <v>125</v>
      </c>
      <c r="K169" s="6">
        <v>4</v>
      </c>
      <c r="L169" s="6" t="s">
        <v>283</v>
      </c>
      <c r="M169" s="2" t="s">
        <v>80</v>
      </c>
      <c r="N169" s="84">
        <v>3.7</v>
      </c>
      <c r="O169" s="2" t="s">
        <v>175</v>
      </c>
      <c r="P169" s="2" t="s">
        <v>138</v>
      </c>
      <c r="Q169" s="85"/>
      <c r="R169" s="86">
        <v>7</v>
      </c>
      <c r="S169" s="85">
        <v>56</v>
      </c>
      <c r="T169" s="88">
        <v>56</v>
      </c>
      <c r="U169" s="85"/>
      <c r="V169" s="2">
        <v>1</v>
      </c>
      <c r="W169" s="2">
        <v>2</v>
      </c>
      <c r="X169" s="10">
        <v>1</v>
      </c>
      <c r="Y169" s="84">
        <v>4.8</v>
      </c>
      <c r="Z169" s="2">
        <v>40</v>
      </c>
      <c r="AA169" s="6">
        <v>11</v>
      </c>
      <c r="AB169" s="2"/>
      <c r="AC169" s="2"/>
      <c r="AD169" s="84">
        <v>4.5999999999999996</v>
      </c>
      <c r="AE169" s="84"/>
      <c r="AF169" s="2">
        <v>100</v>
      </c>
      <c r="AG169" s="2" t="str">
        <f t="shared" si="12"/>
        <v/>
      </c>
      <c r="AH169" s="2">
        <f t="shared" si="13"/>
        <v>-100</v>
      </c>
      <c r="AI169" s="44" t="str">
        <f>VLOOKUP(Table13[[#This Row],[Track]],$B$1885:$D$1929,2,FALSE)</f>
        <v>Vic</v>
      </c>
      <c r="AJ1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69" s="16" t="str">
        <f>IF(Table13[[#This Row],[Going-Dist]]="G&lt;6-Dist&gt;=1700","B",IF(Table13[[#This Row],[Going-Dist]]="G&lt;6-Dist&lt;1700","A",IF(AJ169="G&gt;=6-Dist&lt;1700","C",IF(AJ169="G&gt;=6-Dist&gt;=1700","D","xx"))))</f>
        <v>C</v>
      </c>
      <c r="AL169" s="69">
        <f>MONTH(Table13[[#This Row],[Date]])</f>
        <v>6</v>
      </c>
      <c r="AM169" s="69" t="str">
        <f t="shared" si="11"/>
        <v>2020-2021</v>
      </c>
      <c r="AN169" s="60">
        <v>150</v>
      </c>
      <c r="AO169" s="128" t="str">
        <f>IF(Table13[[#This Row],[Combo 27 Bet]]="","",IF(Table13[[#This Row],[Lev Ret]]="","",AN169*Table13[[#This Row],[Odds]]))</f>
        <v/>
      </c>
      <c r="AP169" s="129">
        <f t="shared" si="14"/>
        <v>-150</v>
      </c>
      <c r="AQ169" s="135"/>
      <c r="AR169" s="151">
        <v>9</v>
      </c>
      <c r="AS169" s="2" t="str">
        <f>IF(Table13[[#This Row],[Date]]&lt;$AS$3,"","Live")</f>
        <v/>
      </c>
      <c r="AT169" s="2" t="str">
        <f>IF(Table13[[#This Row],[Date]]&lt;$AT$3,"","Current Algo")</f>
        <v/>
      </c>
    </row>
    <row r="170" spans="1:46" s="3" customFormat="1" ht="14.25" customHeight="1" x14ac:dyDescent="0.25">
      <c r="A170" s="82">
        <v>44366</v>
      </c>
      <c r="B170" s="2" t="s">
        <v>3</v>
      </c>
      <c r="C170" s="83">
        <v>0.58680555555555558</v>
      </c>
      <c r="D170" s="2">
        <v>7</v>
      </c>
      <c r="E170" s="2">
        <v>11</v>
      </c>
      <c r="F170" s="60">
        <v>5</v>
      </c>
      <c r="G170" s="2">
        <v>1620</v>
      </c>
      <c r="H170" s="2" t="s">
        <v>42</v>
      </c>
      <c r="I170" s="2">
        <v>90</v>
      </c>
      <c r="J170" s="2">
        <v>125</v>
      </c>
      <c r="K170" s="6">
        <v>9</v>
      </c>
      <c r="L170" s="6" t="s">
        <v>644</v>
      </c>
      <c r="M170" s="2" t="s">
        <v>75</v>
      </c>
      <c r="N170" s="84">
        <v>1.7</v>
      </c>
      <c r="O170" s="2" t="s">
        <v>101</v>
      </c>
      <c r="P170" s="2" t="s">
        <v>73</v>
      </c>
      <c r="Q170" s="85"/>
      <c r="R170" s="86">
        <v>8</v>
      </c>
      <c r="S170" s="85">
        <v>54</v>
      </c>
      <c r="T170" s="88">
        <v>54</v>
      </c>
      <c r="U170" s="85"/>
      <c r="V170" s="2">
        <v>1</v>
      </c>
      <c r="W170" s="2">
        <v>2</v>
      </c>
      <c r="X170" s="10">
        <v>1</v>
      </c>
      <c r="Y170" s="84">
        <v>2.6</v>
      </c>
      <c r="Z170" s="2">
        <v>50</v>
      </c>
      <c r="AA170" s="6">
        <v>10</v>
      </c>
      <c r="AB170" s="2"/>
      <c r="AC170" s="2" t="s">
        <v>13</v>
      </c>
      <c r="AD170" s="84">
        <v>2.2000000000000002</v>
      </c>
      <c r="AE170" s="84">
        <v>1.4</v>
      </c>
      <c r="AF170" s="2">
        <v>100</v>
      </c>
      <c r="AG170" s="2" t="str">
        <f t="shared" si="12"/>
        <v/>
      </c>
      <c r="AH170" s="2">
        <f t="shared" si="13"/>
        <v>-100</v>
      </c>
      <c r="AI170" s="44" t="str">
        <f>VLOOKUP(Table13[[#This Row],[Track]],$B$1885:$D$1929,2,FALSE)</f>
        <v>Vic</v>
      </c>
      <c r="AJ1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0" s="16" t="str">
        <f>IF(Table13[[#This Row],[Going-Dist]]="G&lt;6-Dist&gt;=1700","B",IF(Table13[[#This Row],[Going-Dist]]="G&lt;6-Dist&lt;1700","A",IF(AJ170="G&gt;=6-Dist&lt;1700","C",IF(AJ170="G&gt;=6-Dist&gt;=1700","D","xx"))))</f>
        <v>C</v>
      </c>
      <c r="AL170" s="69">
        <f>MONTH(Table13[[#This Row],[Date]])</f>
        <v>6</v>
      </c>
      <c r="AM170" s="69" t="str">
        <f t="shared" si="11"/>
        <v>2020-2021</v>
      </c>
      <c r="AN170" s="126">
        <v>150</v>
      </c>
      <c r="AO170" s="130" t="str">
        <f>IF(Table13[[#This Row],[Combo 27 Bet]]="","",IF(Table13[[#This Row],[Lev Ret]]="","",AN170*Table13[[#This Row],[Odds]]))</f>
        <v/>
      </c>
      <c r="AP170" s="131">
        <f t="shared" si="14"/>
        <v>-150</v>
      </c>
      <c r="AQ170" s="136">
        <v>2</v>
      </c>
      <c r="AR170" s="152">
        <v>7</v>
      </c>
      <c r="AS170" s="166" t="str">
        <f>IF(Table13[[#This Row],[Date]]&lt;$AS$3,"","Live")</f>
        <v/>
      </c>
      <c r="AT170" s="166" t="str">
        <f>IF(Table13[[#This Row],[Date]]&lt;$AT$3,"","Current Algo")</f>
        <v/>
      </c>
    </row>
    <row r="171" spans="1:46" s="3" customFormat="1" ht="14.25" customHeight="1" x14ac:dyDescent="0.25">
      <c r="A171" s="82">
        <v>44366</v>
      </c>
      <c r="B171" s="2" t="s">
        <v>3</v>
      </c>
      <c r="C171" s="83">
        <v>0.58680555555555558</v>
      </c>
      <c r="D171" s="87">
        <v>7</v>
      </c>
      <c r="E171" s="7">
        <v>11</v>
      </c>
      <c r="F171" s="60">
        <v>5</v>
      </c>
      <c r="G171" s="2">
        <v>1620</v>
      </c>
      <c r="H171" s="2" t="s">
        <v>42</v>
      </c>
      <c r="I171" s="2">
        <v>90</v>
      </c>
      <c r="J171" s="2">
        <v>125</v>
      </c>
      <c r="K171" s="6">
        <v>6</v>
      </c>
      <c r="L171" s="6" t="s">
        <v>284</v>
      </c>
      <c r="M171" s="2" t="s">
        <v>58</v>
      </c>
      <c r="N171" s="84">
        <v>6.5</v>
      </c>
      <c r="O171" s="2" t="s">
        <v>59</v>
      </c>
      <c r="P171" s="2" t="s">
        <v>57</v>
      </c>
      <c r="Q171" s="85"/>
      <c r="R171" s="86">
        <v>2</v>
      </c>
      <c r="S171" s="85">
        <v>55</v>
      </c>
      <c r="T171" s="85">
        <v>55</v>
      </c>
      <c r="U171" s="85"/>
      <c r="V171" s="2">
        <v>2</v>
      </c>
      <c r="W171" s="2"/>
      <c r="X171" s="10">
        <v>2</v>
      </c>
      <c r="Y171" s="84">
        <v>4.5999999999999996</v>
      </c>
      <c r="Z171" s="2">
        <v>40</v>
      </c>
      <c r="AA171" s="6">
        <v>10</v>
      </c>
      <c r="AB171" s="2"/>
      <c r="AC171" s="2" t="s">
        <v>15</v>
      </c>
      <c r="AD171" s="84">
        <v>5</v>
      </c>
      <c r="AE171" s="84">
        <v>1.7</v>
      </c>
      <c r="AF171" s="2">
        <v>100</v>
      </c>
      <c r="AG171" s="2" t="str">
        <f t="shared" si="12"/>
        <v/>
      </c>
      <c r="AH171" s="2">
        <f t="shared" si="13"/>
        <v>-100</v>
      </c>
      <c r="AI171" s="44" t="str">
        <f>VLOOKUP(Table13[[#This Row],[Track]],$B$1885:$D$1929,2,FALSE)</f>
        <v>Vic</v>
      </c>
      <c r="AJ17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1" s="16" t="str">
        <f>IF(Table13[[#This Row],[Going-Dist]]="G&lt;6-Dist&gt;=1700","B",IF(Table13[[#This Row],[Going-Dist]]="G&lt;6-Dist&lt;1700","A",IF(AJ171="G&gt;=6-Dist&lt;1700","C",IF(AJ171="G&gt;=6-Dist&gt;=1700","D","xx"))))</f>
        <v>C</v>
      </c>
      <c r="AL171" s="69">
        <f>MONTH(Table13[[#This Row],[Date]])</f>
        <v>6</v>
      </c>
      <c r="AM171" s="69" t="str">
        <f t="shared" si="11"/>
        <v>2020-2021</v>
      </c>
      <c r="AN171" s="126">
        <v>100</v>
      </c>
      <c r="AO171" s="130" t="str">
        <f>IF(Table13[[#This Row],[Combo 27 Bet]]="","",IF(Table13[[#This Row],[Lev Ret]]="","",AN171*Table13[[#This Row],[Odds]]))</f>
        <v/>
      </c>
      <c r="AP171" s="131">
        <f t="shared" si="14"/>
        <v>-100</v>
      </c>
      <c r="AQ171" s="136">
        <v>2</v>
      </c>
      <c r="AR171" s="152">
        <v>6</v>
      </c>
      <c r="AS171" s="166" t="str">
        <f>IF(Table13[[#This Row],[Date]]&lt;$AS$3,"","Live")</f>
        <v/>
      </c>
      <c r="AT171" s="166" t="str">
        <f>IF(Table13[[#This Row],[Date]]&lt;$AT$3,"","Current Algo")</f>
        <v/>
      </c>
    </row>
    <row r="172" spans="1:46" s="3" customFormat="1" ht="14.25" customHeight="1" x14ac:dyDescent="0.25">
      <c r="A172" s="82">
        <v>44366</v>
      </c>
      <c r="B172" s="2" t="s">
        <v>3</v>
      </c>
      <c r="C172" s="83">
        <v>0.66666666666666663</v>
      </c>
      <c r="D172" s="2">
        <v>7</v>
      </c>
      <c r="E172" s="2">
        <v>11</v>
      </c>
      <c r="F172" s="60">
        <v>8</v>
      </c>
      <c r="G172" s="2">
        <v>1420</v>
      </c>
      <c r="H172" s="2" t="s">
        <v>42</v>
      </c>
      <c r="I172" s="2" t="s">
        <v>46</v>
      </c>
      <c r="J172" s="2">
        <v>125</v>
      </c>
      <c r="K172" s="6">
        <v>13</v>
      </c>
      <c r="L172" s="6" t="s">
        <v>419</v>
      </c>
      <c r="M172" s="2" t="s">
        <v>67</v>
      </c>
      <c r="N172" s="84">
        <v>2.8</v>
      </c>
      <c r="O172" s="2" t="s">
        <v>117</v>
      </c>
      <c r="P172" s="2" t="s">
        <v>169</v>
      </c>
      <c r="Q172" s="85"/>
      <c r="R172" s="86">
        <v>5</v>
      </c>
      <c r="S172" s="85">
        <v>54.5</v>
      </c>
      <c r="T172" s="88">
        <v>54.5</v>
      </c>
      <c r="U172" s="85"/>
      <c r="V172" s="2">
        <v>3</v>
      </c>
      <c r="W172" s="2"/>
      <c r="X172" s="10">
        <v>2</v>
      </c>
      <c r="Y172" s="84">
        <v>4.2</v>
      </c>
      <c r="Z172" s="2">
        <v>40</v>
      </c>
      <c r="AA172" s="6">
        <v>12</v>
      </c>
      <c r="AB172" s="2"/>
      <c r="AC172" s="2" t="s">
        <v>12</v>
      </c>
      <c r="AD172" s="84">
        <v>2.5</v>
      </c>
      <c r="AE172" s="84">
        <v>1.4</v>
      </c>
      <c r="AF172" s="2">
        <v>100</v>
      </c>
      <c r="AG172" s="2">
        <f t="shared" si="12"/>
        <v>250</v>
      </c>
      <c r="AH172" s="2">
        <f t="shared" si="13"/>
        <v>150</v>
      </c>
      <c r="AI172" s="44" t="str">
        <f>VLOOKUP(Table13[[#This Row],[Track]],$B$1885:$D$1929,2,FALSE)</f>
        <v>Vic</v>
      </c>
      <c r="AJ17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2" s="16" t="str">
        <f>IF(Table13[[#This Row],[Going-Dist]]="G&lt;6-Dist&gt;=1700","B",IF(Table13[[#This Row],[Going-Dist]]="G&lt;6-Dist&lt;1700","A",IF(AJ172="G&gt;=6-Dist&lt;1700","C",IF(AJ172="G&gt;=6-Dist&gt;=1700","D","xx"))))</f>
        <v>C</v>
      </c>
      <c r="AL172" s="69">
        <f>MONTH(Table13[[#This Row],[Date]])</f>
        <v>6</v>
      </c>
      <c r="AM172" s="69" t="str">
        <f t="shared" si="11"/>
        <v>2020-2021</v>
      </c>
      <c r="AN172" s="126">
        <v>200</v>
      </c>
      <c r="AO172" s="130">
        <f>IF(Table13[[#This Row],[Combo 27 Bet]]="","",IF(Table13[[#This Row],[Lev Ret]]="","",AN172*Table13[[#This Row],[Odds]]))</f>
        <v>500</v>
      </c>
      <c r="AP172" s="131">
        <f t="shared" si="14"/>
        <v>300</v>
      </c>
      <c r="AQ172" s="136"/>
      <c r="AR172" s="152">
        <v>8</v>
      </c>
      <c r="AS172" s="166" t="str">
        <f>IF(Table13[[#This Row],[Date]]&lt;$AS$3,"","Live")</f>
        <v/>
      </c>
      <c r="AT172" s="166" t="str">
        <f>IF(Table13[[#This Row],[Date]]&lt;$AT$3,"","Current Algo")</f>
        <v/>
      </c>
    </row>
    <row r="173" spans="1:46" ht="14.25" customHeight="1" x14ac:dyDescent="0.25">
      <c r="A173" s="82">
        <v>44373</v>
      </c>
      <c r="B173" s="2" t="s">
        <v>4</v>
      </c>
      <c r="C173" s="83">
        <v>0.61805555555555558</v>
      </c>
      <c r="D173" s="2">
        <v>6</v>
      </c>
      <c r="E173" s="2">
        <v>12</v>
      </c>
      <c r="F173" s="60">
        <v>6</v>
      </c>
      <c r="G173" s="2">
        <v>1100</v>
      </c>
      <c r="H173" s="2" t="s">
        <v>70</v>
      </c>
      <c r="I173" s="2">
        <v>84</v>
      </c>
      <c r="J173" s="2">
        <v>125</v>
      </c>
      <c r="K173" s="6">
        <v>6</v>
      </c>
      <c r="L173" s="6" t="s">
        <v>645</v>
      </c>
      <c r="M173" s="2" t="s">
        <v>50</v>
      </c>
      <c r="N173" s="84">
        <v>6</v>
      </c>
      <c r="O173" s="2" t="s">
        <v>65</v>
      </c>
      <c r="P173" s="2" t="s">
        <v>120</v>
      </c>
      <c r="Q173" s="85"/>
      <c r="R173" s="86">
        <v>11</v>
      </c>
      <c r="S173" s="85">
        <v>57</v>
      </c>
      <c r="T173" s="91">
        <v>57</v>
      </c>
      <c r="U173" s="85"/>
      <c r="V173" s="90">
        <v>2</v>
      </c>
      <c r="W173" s="2">
        <v>2</v>
      </c>
      <c r="X173" s="10">
        <v>1</v>
      </c>
      <c r="Y173" s="84">
        <v>4.8</v>
      </c>
      <c r="Z173" s="2">
        <v>35</v>
      </c>
      <c r="AA173" s="6">
        <v>11</v>
      </c>
      <c r="AB173" s="2"/>
      <c r="AC173" s="2"/>
      <c r="AD173" s="84">
        <v>5.5</v>
      </c>
      <c r="AE173" s="84"/>
      <c r="AF173" s="2">
        <v>100</v>
      </c>
      <c r="AG173" s="2" t="str">
        <f t="shared" si="12"/>
        <v/>
      </c>
      <c r="AH173" s="2">
        <f t="shared" si="13"/>
        <v>-100</v>
      </c>
      <c r="AI173" s="44" t="str">
        <f>VLOOKUP(Table13[[#This Row],[Track]],$B$1885:$D$1929,2,FALSE)</f>
        <v>Vic</v>
      </c>
      <c r="AJ17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3" s="16" t="str">
        <f>IF(Table13[[#This Row],[Going-Dist]]="G&lt;6-Dist&gt;=1700","B",IF(Table13[[#This Row],[Going-Dist]]="G&lt;6-Dist&lt;1700","A",IF(AJ173="G&gt;=6-Dist&lt;1700","C",IF(AJ173="G&gt;=6-Dist&gt;=1700","D","xx"))))</f>
        <v>C</v>
      </c>
      <c r="AL173" s="69">
        <f>MONTH(Table13[[#This Row],[Date]])</f>
        <v>6</v>
      </c>
      <c r="AM173" s="69" t="str">
        <f t="shared" si="11"/>
        <v>2020-2021</v>
      </c>
      <c r="AN173" s="60">
        <v>150</v>
      </c>
      <c r="AO173" s="128" t="str">
        <f>IF(Table13[[#This Row],[Combo 27 Bet]]="","",IF(Table13[[#This Row],[Lev Ret]]="","",AN173*Table13[[#This Row],[Odds]]))</f>
        <v/>
      </c>
      <c r="AP173" s="129">
        <f t="shared" si="14"/>
        <v>-150</v>
      </c>
      <c r="AQ173" s="135">
        <v>2</v>
      </c>
      <c r="AR173" s="151">
        <v>9</v>
      </c>
      <c r="AS173" s="2" t="str">
        <f>IF(Table13[[#This Row],[Date]]&lt;$AS$3,"","Live")</f>
        <v/>
      </c>
      <c r="AT173" s="2" t="str">
        <f>IF(Table13[[#This Row],[Date]]&lt;$AT$3,"","Current Algo")</f>
        <v/>
      </c>
    </row>
    <row r="174" spans="1:46" ht="14.25" customHeight="1" x14ac:dyDescent="0.25">
      <c r="A174" s="82">
        <v>44373</v>
      </c>
      <c r="B174" s="2" t="s">
        <v>4</v>
      </c>
      <c r="C174" s="83">
        <v>0.61805555555555558</v>
      </c>
      <c r="D174" s="87">
        <v>6</v>
      </c>
      <c r="E174" s="7">
        <v>12</v>
      </c>
      <c r="F174" s="60">
        <v>6</v>
      </c>
      <c r="G174" s="2">
        <v>1100</v>
      </c>
      <c r="H174" s="2" t="s">
        <v>70</v>
      </c>
      <c r="I174" s="2">
        <v>84</v>
      </c>
      <c r="J174" s="2">
        <v>125</v>
      </c>
      <c r="K174" s="6">
        <v>4</v>
      </c>
      <c r="L174" s="6" t="s">
        <v>593</v>
      </c>
      <c r="M174" s="2" t="s">
        <v>67</v>
      </c>
      <c r="N174" s="84">
        <v>3.1</v>
      </c>
      <c r="O174" s="2" t="s">
        <v>47</v>
      </c>
      <c r="P174" s="2" t="s">
        <v>48</v>
      </c>
      <c r="Q174" s="85"/>
      <c r="R174" s="86">
        <v>9</v>
      </c>
      <c r="S174" s="85">
        <v>58</v>
      </c>
      <c r="T174" s="89">
        <v>58</v>
      </c>
      <c r="U174" s="85"/>
      <c r="V174" s="90">
        <v>3</v>
      </c>
      <c r="W174" s="2">
        <v>1</v>
      </c>
      <c r="X174" s="10">
        <v>2</v>
      </c>
      <c r="Y174" s="84">
        <v>5</v>
      </c>
      <c r="Z174" s="2">
        <v>35</v>
      </c>
      <c r="AA174" s="6">
        <v>11</v>
      </c>
      <c r="AB174" s="2"/>
      <c r="AC174" s="2" t="s">
        <v>12</v>
      </c>
      <c r="AD174" s="84">
        <v>3.5</v>
      </c>
      <c r="AE174" s="84">
        <v>1.7</v>
      </c>
      <c r="AF174" s="2">
        <v>100</v>
      </c>
      <c r="AG174" s="2">
        <f t="shared" si="12"/>
        <v>350</v>
      </c>
      <c r="AH174" s="2">
        <f t="shared" si="13"/>
        <v>250</v>
      </c>
      <c r="AI174" s="44" t="str">
        <f>VLOOKUP(Table13[[#This Row],[Track]],$B$1885:$D$1929,2,FALSE)</f>
        <v>Vic</v>
      </c>
      <c r="AJ17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4" s="16" t="str">
        <f>IF(Table13[[#This Row],[Going-Dist]]="G&lt;6-Dist&gt;=1700","B",IF(Table13[[#This Row],[Going-Dist]]="G&lt;6-Dist&lt;1700","A",IF(AJ174="G&gt;=6-Dist&lt;1700","C",IF(AJ174="G&gt;=6-Dist&gt;=1700","D","xx"))))</f>
        <v>C</v>
      </c>
      <c r="AL174" s="69">
        <f>MONTH(Table13[[#This Row],[Date]])</f>
        <v>6</v>
      </c>
      <c r="AM174" s="69" t="str">
        <f t="shared" si="11"/>
        <v>2020-2021</v>
      </c>
      <c r="AN174" s="60">
        <v>100</v>
      </c>
      <c r="AO174" s="128">
        <f>IF(Table13[[#This Row],[Combo 27 Bet]]="","",IF(Table13[[#This Row],[Lev Ret]]="","",AN174*Table13[[#This Row],[Odds]]))</f>
        <v>350</v>
      </c>
      <c r="AP174" s="129">
        <f t="shared" si="14"/>
        <v>250</v>
      </c>
      <c r="AQ174" s="135">
        <v>2</v>
      </c>
      <c r="AR174" s="151">
        <v>7</v>
      </c>
      <c r="AS174" s="2" t="str">
        <f>IF(Table13[[#This Row],[Date]]&lt;$AS$3,"","Live")</f>
        <v/>
      </c>
      <c r="AT174" s="2" t="str">
        <f>IF(Table13[[#This Row],[Date]]&lt;$AT$3,"","Current Algo")</f>
        <v/>
      </c>
    </row>
    <row r="175" spans="1:46" ht="14.25" customHeight="1" x14ac:dyDescent="0.25">
      <c r="A175" s="82">
        <v>44373</v>
      </c>
      <c r="B175" s="2" t="s">
        <v>4</v>
      </c>
      <c r="C175" s="83">
        <v>0.67013888888888884</v>
      </c>
      <c r="D175" s="87">
        <v>6</v>
      </c>
      <c r="E175" s="7">
        <v>12</v>
      </c>
      <c r="F175" s="60">
        <v>8</v>
      </c>
      <c r="G175" s="2">
        <v>1440</v>
      </c>
      <c r="H175" s="2" t="s">
        <v>42</v>
      </c>
      <c r="I175" s="2">
        <v>84</v>
      </c>
      <c r="J175" s="2">
        <v>125</v>
      </c>
      <c r="K175" s="6">
        <v>11</v>
      </c>
      <c r="L175" s="6" t="s">
        <v>376</v>
      </c>
      <c r="M175" s="2" t="s">
        <v>50</v>
      </c>
      <c r="N175" s="84">
        <v>2.8</v>
      </c>
      <c r="O175" s="2" t="s">
        <v>123</v>
      </c>
      <c r="P175" s="2" t="s">
        <v>45</v>
      </c>
      <c r="Q175" s="85"/>
      <c r="R175" s="86">
        <v>6</v>
      </c>
      <c r="S175" s="85">
        <v>58</v>
      </c>
      <c r="T175" s="89">
        <v>58</v>
      </c>
      <c r="U175" s="85"/>
      <c r="V175" s="90">
        <v>1</v>
      </c>
      <c r="W175" s="2">
        <v>2</v>
      </c>
      <c r="X175" s="10">
        <v>1</v>
      </c>
      <c r="Y175" s="84">
        <v>5.2</v>
      </c>
      <c r="Z175" s="2">
        <v>30</v>
      </c>
      <c r="AA175" s="6">
        <v>12</v>
      </c>
      <c r="AB175" s="2"/>
      <c r="AC175" s="2" t="s">
        <v>12</v>
      </c>
      <c r="AD175" s="84">
        <v>3.5</v>
      </c>
      <c r="AE175" s="84">
        <v>1.8</v>
      </c>
      <c r="AF175" s="2">
        <v>100</v>
      </c>
      <c r="AG175" s="2">
        <f t="shared" si="12"/>
        <v>350</v>
      </c>
      <c r="AH175" s="2">
        <f t="shared" si="13"/>
        <v>250</v>
      </c>
      <c r="AI175" s="44" t="str">
        <f>VLOOKUP(Table13[[#This Row],[Track]],$B$1885:$D$1929,2,FALSE)</f>
        <v>Vic</v>
      </c>
      <c r="AJ17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5" s="16" t="str">
        <f>IF(Table13[[#This Row],[Going-Dist]]="G&lt;6-Dist&gt;=1700","B",IF(Table13[[#This Row],[Going-Dist]]="G&lt;6-Dist&lt;1700","A",IF(AJ175="G&gt;=6-Dist&lt;1700","C",IF(AJ175="G&gt;=6-Dist&gt;=1700","D","xx"))))</f>
        <v>C</v>
      </c>
      <c r="AL175" s="69">
        <f>MONTH(Table13[[#This Row],[Date]])</f>
        <v>6</v>
      </c>
      <c r="AM175" s="69" t="str">
        <f t="shared" si="11"/>
        <v>2020-2021</v>
      </c>
      <c r="AN175" s="60">
        <v>150</v>
      </c>
      <c r="AO175" s="128">
        <f>IF(Table13[[#This Row],[Combo 27 Bet]]="","",IF(Table13[[#This Row],[Lev Ret]]="","",AN175*Table13[[#This Row],[Odds]]))</f>
        <v>525</v>
      </c>
      <c r="AP175" s="129">
        <f t="shared" si="14"/>
        <v>375</v>
      </c>
      <c r="AQ175" s="135"/>
      <c r="AR175" s="151">
        <v>7</v>
      </c>
      <c r="AS175" s="2" t="str">
        <f>IF(Table13[[#This Row],[Date]]&lt;$AS$3,"","Live")</f>
        <v/>
      </c>
      <c r="AT175" s="2" t="str">
        <f>IF(Table13[[#This Row],[Date]]&lt;$AT$3,"","Current Algo")</f>
        <v/>
      </c>
    </row>
    <row r="176" spans="1:46" ht="14.25" customHeight="1" x14ac:dyDescent="0.25">
      <c r="A176" s="82">
        <v>44380</v>
      </c>
      <c r="B176" s="2" t="s">
        <v>149</v>
      </c>
      <c r="C176" s="83">
        <v>0.57986111111111105</v>
      </c>
      <c r="D176" s="87">
        <v>8</v>
      </c>
      <c r="E176" s="7">
        <v>3</v>
      </c>
      <c r="F176" s="60">
        <v>6</v>
      </c>
      <c r="G176" s="2">
        <v>1500</v>
      </c>
      <c r="H176" s="2" t="s">
        <v>151</v>
      </c>
      <c r="I176" s="2">
        <v>88</v>
      </c>
      <c r="J176" s="2">
        <v>130</v>
      </c>
      <c r="K176" s="6">
        <v>7</v>
      </c>
      <c r="L176" s="6" t="s">
        <v>1554</v>
      </c>
      <c r="M176" s="2" t="s">
        <v>55</v>
      </c>
      <c r="N176" s="84">
        <v>4.0999999999999996</v>
      </c>
      <c r="O176" s="2" t="s">
        <v>49</v>
      </c>
      <c r="P176" s="2" t="s">
        <v>134</v>
      </c>
      <c r="Q176" s="85"/>
      <c r="R176" s="86">
        <v>9</v>
      </c>
      <c r="S176" s="85">
        <v>56</v>
      </c>
      <c r="T176" s="85">
        <v>56</v>
      </c>
      <c r="U176" s="85"/>
      <c r="V176" s="2">
        <v>3</v>
      </c>
      <c r="W176" s="2">
        <v>1</v>
      </c>
      <c r="X176" s="10">
        <v>1</v>
      </c>
      <c r="Y176" s="84">
        <v>3.5</v>
      </c>
      <c r="Z176" s="2">
        <v>20</v>
      </c>
      <c r="AA176" s="6"/>
      <c r="AB176" s="2"/>
      <c r="AC176" s="2" t="s">
        <v>150</v>
      </c>
      <c r="AD176" s="84">
        <v>4</v>
      </c>
      <c r="AE176" s="84">
        <v>1.7</v>
      </c>
      <c r="AF176" s="2">
        <v>100</v>
      </c>
      <c r="AG176" s="2">
        <f t="shared" si="12"/>
        <v>400</v>
      </c>
      <c r="AH176" s="2">
        <f t="shared" si="13"/>
        <v>300</v>
      </c>
      <c r="AI176" s="44" t="str">
        <f>VLOOKUP(Table13[[#This Row],[Track]],$B$1885:$D$1929,2,FALSE)</f>
        <v>NSW</v>
      </c>
      <c r="AJ1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6" s="16" t="str">
        <f>IF(Table13[[#This Row],[Going-Dist]]="G&lt;6-Dist&gt;=1700","B",IF(Table13[[#This Row],[Going-Dist]]="G&lt;6-Dist&lt;1700","A",IF(AJ176="G&gt;=6-Dist&lt;1700","C",IF(AJ176="G&gt;=6-Dist&gt;=1700","D","xx"))))</f>
        <v>C</v>
      </c>
      <c r="AL176" s="69">
        <f>MONTH(Table13[[#This Row],[Date]])</f>
        <v>7</v>
      </c>
      <c r="AM176" s="69" t="str">
        <f t="shared" si="11"/>
        <v>2020-2021</v>
      </c>
      <c r="AN176" s="60">
        <v>100</v>
      </c>
      <c r="AO176" s="128">
        <f>IF(Table13[[#This Row],[Combo 27 Bet]]="","",IF(Table13[[#This Row],[Lev Ret]]="","",AN176*Table13[[#This Row],[Odds]]))</f>
        <v>400</v>
      </c>
      <c r="AP176" s="129">
        <f t="shared" si="14"/>
        <v>300</v>
      </c>
      <c r="AQ176" s="135"/>
      <c r="AR176" s="151">
        <v>7</v>
      </c>
      <c r="AS176" s="2" t="str">
        <f>IF(Table13[[#This Row],[Date]]&lt;$AS$3,"","Live")</f>
        <v/>
      </c>
      <c r="AT176" s="2" t="str">
        <f>IF(Table13[[#This Row],[Date]]&lt;$AT$3,"","Current Algo")</f>
        <v/>
      </c>
    </row>
    <row r="177" spans="1:46" ht="14.25" customHeight="1" x14ac:dyDescent="0.25">
      <c r="A177" s="82">
        <v>44380</v>
      </c>
      <c r="B177" s="2" t="s">
        <v>3</v>
      </c>
      <c r="C177" s="83">
        <v>0.62152777777777779</v>
      </c>
      <c r="D177" s="87">
        <v>6</v>
      </c>
      <c r="E177" s="7">
        <v>0</v>
      </c>
      <c r="F177" s="60">
        <v>6</v>
      </c>
      <c r="G177" s="2">
        <v>1600</v>
      </c>
      <c r="H177" s="2" t="s">
        <v>42</v>
      </c>
      <c r="I177" s="2" t="s">
        <v>46</v>
      </c>
      <c r="J177" s="2">
        <v>160</v>
      </c>
      <c r="K177" s="6">
        <v>2</v>
      </c>
      <c r="L177" s="6" t="s">
        <v>419</v>
      </c>
      <c r="M177" s="2" t="s">
        <v>67</v>
      </c>
      <c r="N177" s="84">
        <v>1.9</v>
      </c>
      <c r="O177" s="2" t="s">
        <v>117</v>
      </c>
      <c r="P177" s="2" t="s">
        <v>169</v>
      </c>
      <c r="Q177" s="85"/>
      <c r="R177" s="86">
        <v>6</v>
      </c>
      <c r="S177" s="85">
        <v>55.5</v>
      </c>
      <c r="T177" s="85">
        <v>55.5</v>
      </c>
      <c r="U177" s="85"/>
      <c r="V177" s="2">
        <v>1</v>
      </c>
      <c r="W177" s="2">
        <v>3</v>
      </c>
      <c r="X177" s="10">
        <v>1</v>
      </c>
      <c r="Y177" s="84">
        <v>2.9</v>
      </c>
      <c r="Z177" s="2">
        <v>50</v>
      </c>
      <c r="AA177" s="6">
        <v>9</v>
      </c>
      <c r="AB177" s="2"/>
      <c r="AC177" s="2"/>
      <c r="AD177" s="84">
        <v>1.8</v>
      </c>
      <c r="AE177" s="84"/>
      <c r="AF177" s="2">
        <v>100</v>
      </c>
      <c r="AG177" s="2" t="str">
        <f t="shared" si="12"/>
        <v/>
      </c>
      <c r="AH177" s="2">
        <f t="shared" si="13"/>
        <v>-100</v>
      </c>
      <c r="AI177" s="44" t="str">
        <f>VLOOKUP(Table13[[#This Row],[Track]],$B$1885:$D$1929,2,FALSE)</f>
        <v>Vic</v>
      </c>
      <c r="AJ17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" s="16" t="str">
        <f>IF(Table13[[#This Row],[Going-Dist]]="G&lt;6-Dist&gt;=1700","B",IF(Table13[[#This Row],[Going-Dist]]="G&lt;6-Dist&lt;1700","A",IF(AJ177="G&gt;=6-Dist&lt;1700","C",IF(AJ177="G&gt;=6-Dist&gt;=1700","D","xx"))))</f>
        <v>C</v>
      </c>
      <c r="AL177" s="69">
        <f>MONTH(Table13[[#This Row],[Date]])</f>
        <v>7</v>
      </c>
      <c r="AM177" s="69" t="str">
        <f t="shared" si="11"/>
        <v>2020-2021</v>
      </c>
      <c r="AN177" s="60">
        <v>100</v>
      </c>
      <c r="AO177" s="128" t="str">
        <f>IF(Table13[[#This Row],[Combo 27 Bet]]="","",IF(Table13[[#This Row],[Lev Ret]]="","",AN177*Table13[[#This Row],[Odds]]))</f>
        <v/>
      </c>
      <c r="AP177" s="129">
        <f t="shared" si="14"/>
        <v>-100</v>
      </c>
      <c r="AQ177" s="135"/>
      <c r="AR177" s="151">
        <v>5</v>
      </c>
      <c r="AS177" s="2" t="str">
        <f>IF(Table13[[#This Row],[Date]]&lt;$AS$3,"","Live")</f>
        <v/>
      </c>
      <c r="AT177" s="2" t="str">
        <f>IF(Table13[[#This Row],[Date]]&lt;$AT$3,"","Current Algo")</f>
        <v/>
      </c>
    </row>
    <row r="178" spans="1:46" ht="14.25" customHeight="1" x14ac:dyDescent="0.25">
      <c r="A178" s="82">
        <v>44380</v>
      </c>
      <c r="B178" s="2" t="s">
        <v>149</v>
      </c>
      <c r="C178" s="83">
        <v>0.63541666666666663</v>
      </c>
      <c r="D178" s="87">
        <v>8</v>
      </c>
      <c r="E178" s="7">
        <v>3</v>
      </c>
      <c r="F178" s="60">
        <v>8</v>
      </c>
      <c r="G178" s="2">
        <v>1300</v>
      </c>
      <c r="H178" s="2" t="s">
        <v>151</v>
      </c>
      <c r="I178" s="2">
        <v>78</v>
      </c>
      <c r="J178" s="2">
        <v>130</v>
      </c>
      <c r="K178" s="6">
        <v>11</v>
      </c>
      <c r="L178" s="6" t="s">
        <v>1555</v>
      </c>
      <c r="M178" s="2" t="s">
        <v>55</v>
      </c>
      <c r="N178" s="84">
        <v>4.5</v>
      </c>
      <c r="O178" s="2" t="s">
        <v>161</v>
      </c>
      <c r="P178" s="2" t="s">
        <v>154</v>
      </c>
      <c r="Q178" s="85"/>
      <c r="R178" s="86">
        <v>3</v>
      </c>
      <c r="S178" s="85">
        <v>56</v>
      </c>
      <c r="T178" s="85">
        <v>56</v>
      </c>
      <c r="U178" s="85"/>
      <c r="V178" s="2">
        <v>4</v>
      </c>
      <c r="W178" s="2">
        <v>4</v>
      </c>
      <c r="X178" s="10">
        <v>1</v>
      </c>
      <c r="Y178" s="84">
        <v>4.4000000000000004</v>
      </c>
      <c r="Z178" s="2">
        <v>20</v>
      </c>
      <c r="AA178" s="6"/>
      <c r="AB178" s="2"/>
      <c r="AC178" s="2" t="s">
        <v>150</v>
      </c>
      <c r="AD178" s="84">
        <v>4.2</v>
      </c>
      <c r="AE178" s="84">
        <v>2.4</v>
      </c>
      <c r="AF178" s="2">
        <v>100</v>
      </c>
      <c r="AG178" s="2">
        <f t="shared" si="12"/>
        <v>420</v>
      </c>
      <c r="AH178" s="2">
        <f t="shared" si="13"/>
        <v>320</v>
      </c>
      <c r="AI178" s="44" t="str">
        <f>VLOOKUP(Table13[[#This Row],[Track]],$B$1885:$D$1929,2,FALSE)</f>
        <v>NSW</v>
      </c>
      <c r="AJ17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" s="16" t="str">
        <f>IF(Table13[[#This Row],[Going-Dist]]="G&lt;6-Dist&gt;=1700","B",IF(Table13[[#This Row],[Going-Dist]]="G&lt;6-Dist&lt;1700","A",IF(AJ178="G&gt;=6-Dist&lt;1700","C",IF(AJ178="G&gt;=6-Dist&gt;=1700","D","xx"))))</f>
        <v>C</v>
      </c>
      <c r="AL178" s="69">
        <f>MONTH(Table13[[#This Row],[Date]])</f>
        <v>7</v>
      </c>
      <c r="AM178" s="69" t="str">
        <f t="shared" si="11"/>
        <v>2020-2021</v>
      </c>
      <c r="AN178" s="60">
        <v>100</v>
      </c>
      <c r="AO178" s="128">
        <f>IF(Table13[[#This Row],[Combo 27 Bet]]="","",IF(Table13[[#This Row],[Lev Ret]]="","",AN178*Table13[[#This Row],[Odds]]))</f>
        <v>420</v>
      </c>
      <c r="AP178" s="129">
        <f t="shared" si="14"/>
        <v>320</v>
      </c>
      <c r="AQ178" s="135"/>
      <c r="AR178" s="151">
        <v>7</v>
      </c>
      <c r="AS178" s="2" t="str">
        <f>IF(Table13[[#This Row],[Date]]&lt;$AS$3,"","Live")</f>
        <v/>
      </c>
      <c r="AT178" s="2" t="str">
        <f>IF(Table13[[#This Row],[Date]]&lt;$AT$3,"","Current Algo")</f>
        <v/>
      </c>
    </row>
    <row r="179" spans="1:46" ht="14.25" customHeight="1" x14ac:dyDescent="0.25">
      <c r="A179" s="82">
        <v>44380</v>
      </c>
      <c r="B179" s="2" t="s">
        <v>3</v>
      </c>
      <c r="C179" s="83">
        <v>0.69097222222222221</v>
      </c>
      <c r="D179" s="87">
        <v>6</v>
      </c>
      <c r="E179" s="7">
        <v>0</v>
      </c>
      <c r="F179" s="60">
        <v>9</v>
      </c>
      <c r="G179" s="2">
        <v>1400</v>
      </c>
      <c r="H179" s="2" t="s">
        <v>70</v>
      </c>
      <c r="I179" s="2" t="s">
        <v>46</v>
      </c>
      <c r="J179" s="2">
        <v>150</v>
      </c>
      <c r="K179" s="6">
        <v>10</v>
      </c>
      <c r="L179" s="6" t="s">
        <v>646</v>
      </c>
      <c r="M179" s="2" t="s">
        <v>58</v>
      </c>
      <c r="N179" s="84">
        <v>6.5</v>
      </c>
      <c r="O179" s="2" t="s">
        <v>399</v>
      </c>
      <c r="P179" s="2" t="s">
        <v>169</v>
      </c>
      <c r="Q179" s="85"/>
      <c r="R179" s="86">
        <v>5</v>
      </c>
      <c r="S179" s="85">
        <v>54</v>
      </c>
      <c r="T179" s="85">
        <v>54</v>
      </c>
      <c r="U179" s="85"/>
      <c r="V179" s="2">
        <v>2</v>
      </c>
      <c r="W179" s="2">
        <v>5</v>
      </c>
      <c r="X179" s="10">
        <v>1</v>
      </c>
      <c r="Y179" s="84">
        <v>4.5</v>
      </c>
      <c r="Z179" s="2">
        <v>40</v>
      </c>
      <c r="AA179" s="6">
        <v>12</v>
      </c>
      <c r="AB179" s="2"/>
      <c r="AC179" s="2" t="s">
        <v>15</v>
      </c>
      <c r="AD179" s="84">
        <v>6</v>
      </c>
      <c r="AE179" s="84">
        <v>2.1</v>
      </c>
      <c r="AF179" s="2">
        <v>100</v>
      </c>
      <c r="AG179" s="2" t="str">
        <f t="shared" si="12"/>
        <v/>
      </c>
      <c r="AH179" s="2">
        <f t="shared" si="13"/>
        <v>-100</v>
      </c>
      <c r="AI179" s="44" t="str">
        <f>VLOOKUP(Table13[[#This Row],[Track]],$B$1885:$D$1929,2,FALSE)</f>
        <v>Vic</v>
      </c>
      <c r="AJ17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" s="16" t="str">
        <f>IF(Table13[[#This Row],[Going-Dist]]="G&lt;6-Dist&gt;=1700","B",IF(Table13[[#This Row],[Going-Dist]]="G&lt;6-Dist&lt;1700","A",IF(AJ179="G&gt;=6-Dist&lt;1700","C",IF(AJ179="G&gt;=6-Dist&gt;=1700","D","xx"))))</f>
        <v>C</v>
      </c>
      <c r="AL179" s="69">
        <f>MONTH(Table13[[#This Row],[Date]])</f>
        <v>7</v>
      </c>
      <c r="AM179" s="69" t="str">
        <f t="shared" si="11"/>
        <v>2020-2021</v>
      </c>
      <c r="AN179" s="60">
        <v>200</v>
      </c>
      <c r="AO179" s="128" t="str">
        <f>IF(Table13[[#This Row],[Combo 27 Bet]]="","",IF(Table13[[#This Row],[Lev Ret]]="","",AN179*Table13[[#This Row],[Odds]]))</f>
        <v/>
      </c>
      <c r="AP179" s="129">
        <f t="shared" si="14"/>
        <v>-200</v>
      </c>
      <c r="AQ179" s="135"/>
      <c r="AR179" s="151">
        <v>10</v>
      </c>
      <c r="AS179" s="2" t="str">
        <f>IF(Table13[[#This Row],[Date]]&lt;$AS$3,"","Live")</f>
        <v/>
      </c>
      <c r="AT179" s="2" t="str">
        <f>IF(Table13[[#This Row],[Date]]&lt;$AT$3,"","Current Algo")</f>
        <v/>
      </c>
    </row>
    <row r="180" spans="1:46" ht="14.25" customHeight="1" x14ac:dyDescent="0.25">
      <c r="A180" s="82">
        <v>44387</v>
      </c>
      <c r="B180" s="2" t="s">
        <v>148</v>
      </c>
      <c r="C180" s="83">
        <v>0.53125</v>
      </c>
      <c r="D180" s="87">
        <v>9</v>
      </c>
      <c r="E180" s="7">
        <v>6</v>
      </c>
      <c r="F180" s="60">
        <v>4</v>
      </c>
      <c r="G180" s="2">
        <v>1100</v>
      </c>
      <c r="H180" s="2" t="s">
        <v>70</v>
      </c>
      <c r="I180" s="2">
        <v>78</v>
      </c>
      <c r="J180" s="2">
        <v>130</v>
      </c>
      <c r="K180" s="6">
        <v>7</v>
      </c>
      <c r="L180" s="6" t="s">
        <v>1556</v>
      </c>
      <c r="M180" s="2" t="s">
        <v>75</v>
      </c>
      <c r="N180" s="84">
        <v>2.8</v>
      </c>
      <c r="O180" s="2" t="s">
        <v>156</v>
      </c>
      <c r="P180" s="2" t="s">
        <v>134</v>
      </c>
      <c r="Q180" s="85"/>
      <c r="R180" s="86">
        <v>5</v>
      </c>
      <c r="S180" s="85">
        <v>57</v>
      </c>
      <c r="T180" s="85">
        <v>57</v>
      </c>
      <c r="U180" s="85"/>
      <c r="V180" s="2">
        <v>3</v>
      </c>
      <c r="W180" s="2">
        <v>2</v>
      </c>
      <c r="X180" s="10">
        <v>2</v>
      </c>
      <c r="Y180" s="84">
        <v>4</v>
      </c>
      <c r="Z180" s="2">
        <v>20</v>
      </c>
      <c r="AA180" s="6"/>
      <c r="AB180" s="2"/>
      <c r="AC180" s="2" t="s">
        <v>150</v>
      </c>
      <c r="AD180" s="84">
        <v>3.7</v>
      </c>
      <c r="AE180" s="84">
        <v>2</v>
      </c>
      <c r="AF180" s="2">
        <v>100</v>
      </c>
      <c r="AG180" s="2">
        <f t="shared" si="12"/>
        <v>370</v>
      </c>
      <c r="AH180" s="2">
        <f t="shared" si="13"/>
        <v>270</v>
      </c>
      <c r="AI180" s="44" t="str">
        <f>VLOOKUP(Table13[[#This Row],[Track]],$B$1885:$D$1929,2,FALSE)</f>
        <v>NSW</v>
      </c>
      <c r="AJ18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" s="16" t="str">
        <f>IF(Table13[[#This Row],[Going-Dist]]="G&lt;6-Dist&gt;=1700","B",IF(Table13[[#This Row],[Going-Dist]]="G&lt;6-Dist&lt;1700","A",IF(AJ180="G&gt;=6-Dist&lt;1700","C",IF(AJ180="G&gt;=6-Dist&gt;=1700","D","xx"))))</f>
        <v>C</v>
      </c>
      <c r="AL180" s="69">
        <f>MONTH(Table13[[#This Row],[Date]])</f>
        <v>7</v>
      </c>
      <c r="AM180" s="69" t="str">
        <f t="shared" si="11"/>
        <v>2020-2021</v>
      </c>
      <c r="AN180" s="60">
        <v>120</v>
      </c>
      <c r="AO180" s="128">
        <f>IF(Table13[[#This Row],[Combo 27 Bet]]="","",IF(Table13[[#This Row],[Lev Ret]]="","",AN180*Table13[[#This Row],[Odds]]))</f>
        <v>444</v>
      </c>
      <c r="AP180" s="129">
        <f t="shared" si="14"/>
        <v>324</v>
      </c>
      <c r="AQ180" s="135"/>
      <c r="AR180" s="151">
        <v>5</v>
      </c>
      <c r="AS180" s="2" t="str">
        <f>IF(Table13[[#This Row],[Date]]&lt;$AS$3,"","Live")</f>
        <v/>
      </c>
      <c r="AT180" s="2" t="str">
        <f>IF(Table13[[#This Row],[Date]]&lt;$AT$3,"","Current Algo")</f>
        <v/>
      </c>
    </row>
    <row r="181" spans="1:46" ht="14.25" customHeight="1" x14ac:dyDescent="0.25">
      <c r="A181" s="82">
        <v>44387</v>
      </c>
      <c r="B181" s="2" t="s">
        <v>4</v>
      </c>
      <c r="C181" s="83">
        <v>0.64930555555555558</v>
      </c>
      <c r="D181" s="2">
        <v>4</v>
      </c>
      <c r="E181" s="2">
        <v>0</v>
      </c>
      <c r="F181" s="60">
        <v>7</v>
      </c>
      <c r="G181" s="2">
        <v>1700</v>
      </c>
      <c r="H181" s="2" t="s">
        <v>42</v>
      </c>
      <c r="I181" s="2">
        <v>84</v>
      </c>
      <c r="J181" s="2">
        <v>125</v>
      </c>
      <c r="K181" s="6">
        <v>3</v>
      </c>
      <c r="L181" s="6" t="s">
        <v>284</v>
      </c>
      <c r="M181" s="2" t="s">
        <v>58</v>
      </c>
      <c r="N181" s="84">
        <v>3.7</v>
      </c>
      <c r="O181" s="2" t="s">
        <v>59</v>
      </c>
      <c r="P181" s="2" t="s">
        <v>57</v>
      </c>
      <c r="Q181" s="85"/>
      <c r="R181" s="86">
        <v>5</v>
      </c>
      <c r="S181" s="85">
        <v>58</v>
      </c>
      <c r="T181" s="88">
        <v>58</v>
      </c>
      <c r="U181" s="85"/>
      <c r="V181" s="2">
        <v>2</v>
      </c>
      <c r="W181" s="2">
        <v>3</v>
      </c>
      <c r="X181" s="10">
        <v>2</v>
      </c>
      <c r="Y181" s="84">
        <v>4.4000000000000004</v>
      </c>
      <c r="Z181" s="2">
        <v>40</v>
      </c>
      <c r="AA181" s="6">
        <v>9</v>
      </c>
      <c r="AB181" s="2"/>
      <c r="AC181" s="2"/>
      <c r="AD181" s="84">
        <v>3.9</v>
      </c>
      <c r="AE181" s="84"/>
      <c r="AF181" s="2">
        <v>100</v>
      </c>
      <c r="AG181" s="2" t="str">
        <f t="shared" si="12"/>
        <v/>
      </c>
      <c r="AH181" s="2">
        <f t="shared" si="13"/>
        <v>-100</v>
      </c>
      <c r="AI181" s="44" t="str">
        <f>VLOOKUP(Table13[[#This Row],[Track]],$B$1885:$D$1929,2,FALSE)</f>
        <v>Vic</v>
      </c>
      <c r="AJ1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1" s="16" t="str">
        <f>IF(Table13[[#This Row],[Going-Dist]]="G&lt;6-Dist&gt;=1700","B",IF(Table13[[#This Row],[Going-Dist]]="G&lt;6-Dist&lt;1700","A",IF(AJ181="G&gt;=6-Dist&lt;1700","C",IF(AJ181="G&gt;=6-Dist&gt;=1700","D","xx"))))</f>
        <v>B</v>
      </c>
      <c r="AL181" s="69">
        <f>MONTH(Table13[[#This Row],[Date]])</f>
        <v>7</v>
      </c>
      <c r="AM181" s="69" t="str">
        <f t="shared" si="11"/>
        <v>2020-2021</v>
      </c>
      <c r="AN181" s="60">
        <v>200</v>
      </c>
      <c r="AO181" s="128" t="str">
        <f>IF(Table13[[#This Row],[Combo 27 Bet]]="","",IF(Table13[[#This Row],[Lev Ret]]="","",AN181*Table13[[#This Row],[Odds]]))</f>
        <v/>
      </c>
      <c r="AP181" s="129">
        <f t="shared" si="14"/>
        <v>-200</v>
      </c>
      <c r="AQ181" s="135"/>
      <c r="AR181" s="151">
        <v>10</v>
      </c>
      <c r="AS181" s="2" t="str">
        <f>IF(Table13[[#This Row],[Date]]&lt;$AS$3,"","Live")</f>
        <v/>
      </c>
      <c r="AT181" s="2" t="str">
        <f>IF(Table13[[#This Row],[Date]]&lt;$AT$3,"","Current Algo")</f>
        <v/>
      </c>
    </row>
    <row r="182" spans="1:46" ht="14.25" customHeight="1" x14ac:dyDescent="0.25">
      <c r="A182" s="82">
        <v>44387</v>
      </c>
      <c r="B182" s="2" t="s">
        <v>4</v>
      </c>
      <c r="C182" s="83">
        <v>0.67361111111111116</v>
      </c>
      <c r="D182" s="87">
        <v>4</v>
      </c>
      <c r="E182" s="7">
        <v>0</v>
      </c>
      <c r="F182" s="60">
        <v>8</v>
      </c>
      <c r="G182" s="2">
        <v>1100</v>
      </c>
      <c r="H182" s="2" t="s">
        <v>102</v>
      </c>
      <c r="I182" s="2" t="s">
        <v>102</v>
      </c>
      <c r="J182" s="2">
        <v>160</v>
      </c>
      <c r="K182" s="6">
        <v>10</v>
      </c>
      <c r="L182" s="6" t="s">
        <v>281</v>
      </c>
      <c r="M182" s="2" t="s">
        <v>50</v>
      </c>
      <c r="N182" s="84">
        <v>2.8</v>
      </c>
      <c r="O182" s="2" t="s">
        <v>156</v>
      </c>
      <c r="P182" s="2" t="s">
        <v>73</v>
      </c>
      <c r="Q182" s="85"/>
      <c r="R182" s="86">
        <v>9</v>
      </c>
      <c r="S182" s="85">
        <v>58</v>
      </c>
      <c r="T182" s="85">
        <v>58</v>
      </c>
      <c r="U182" s="85"/>
      <c r="V182" s="2">
        <v>1</v>
      </c>
      <c r="W182" s="2">
        <v>2</v>
      </c>
      <c r="X182" s="10">
        <v>1</v>
      </c>
      <c r="Y182" s="84">
        <v>2.5</v>
      </c>
      <c r="Z182" s="2">
        <v>50</v>
      </c>
      <c r="AA182" s="6">
        <v>11</v>
      </c>
      <c r="AB182" s="2"/>
      <c r="AC182" s="2" t="s">
        <v>15</v>
      </c>
      <c r="AD182" s="84">
        <v>2.6</v>
      </c>
      <c r="AE182" s="84">
        <v>1.5</v>
      </c>
      <c r="AF182" s="2">
        <v>100</v>
      </c>
      <c r="AG182" s="2" t="str">
        <f t="shared" si="12"/>
        <v/>
      </c>
      <c r="AH182" s="2">
        <f t="shared" si="13"/>
        <v>-100</v>
      </c>
      <c r="AI182" s="44" t="str">
        <f>VLOOKUP(Table13[[#This Row],[Track]],$B$1885:$D$1929,2,FALSE)</f>
        <v>Vic</v>
      </c>
      <c r="AJ1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2" s="16" t="str">
        <f>IF(Table13[[#This Row],[Going-Dist]]="G&lt;6-Dist&gt;=1700","B",IF(Table13[[#This Row],[Going-Dist]]="G&lt;6-Dist&lt;1700","A",IF(AJ182="G&gt;=6-Dist&lt;1700","C",IF(AJ182="G&gt;=6-Dist&gt;=1700","D","xx"))))</f>
        <v>A</v>
      </c>
      <c r="AL182" s="69">
        <f>MONTH(Table13[[#This Row],[Date]])</f>
        <v>7</v>
      </c>
      <c r="AM182" s="69" t="str">
        <f t="shared" si="11"/>
        <v>2020-2021</v>
      </c>
      <c r="AN182" s="60">
        <v>170</v>
      </c>
      <c r="AO182" s="128" t="str">
        <f>IF(Table13[[#This Row],[Combo 27 Bet]]="","",IF(Table13[[#This Row],[Lev Ret]]="","",AN182*Table13[[#This Row],[Odds]]))</f>
        <v/>
      </c>
      <c r="AP182" s="129">
        <f t="shared" si="14"/>
        <v>-170</v>
      </c>
      <c r="AQ182" s="135">
        <v>2</v>
      </c>
      <c r="AR182" s="151">
        <v>8</v>
      </c>
      <c r="AS182" s="2" t="str">
        <f>IF(Table13[[#This Row],[Date]]&lt;$AS$3,"","Live")</f>
        <v/>
      </c>
      <c r="AT182" s="2" t="str">
        <f>IF(Table13[[#This Row],[Date]]&lt;$AT$3,"","Current Algo")</f>
        <v/>
      </c>
    </row>
    <row r="183" spans="1:46" ht="14.25" customHeight="1" x14ac:dyDescent="0.25">
      <c r="A183" s="82">
        <v>44387</v>
      </c>
      <c r="B183" s="2" t="s">
        <v>4</v>
      </c>
      <c r="C183" s="83">
        <v>0.67361111111111116</v>
      </c>
      <c r="D183" s="2">
        <v>4</v>
      </c>
      <c r="E183" s="2">
        <v>0</v>
      </c>
      <c r="F183" s="60">
        <v>8</v>
      </c>
      <c r="G183" s="2">
        <v>1100</v>
      </c>
      <c r="H183" s="2" t="s">
        <v>102</v>
      </c>
      <c r="I183" s="2" t="s">
        <v>102</v>
      </c>
      <c r="J183" s="2">
        <v>160</v>
      </c>
      <c r="K183" s="6">
        <v>12</v>
      </c>
      <c r="L183" s="6" t="s">
        <v>647</v>
      </c>
      <c r="M183" s="2" t="s">
        <v>50</v>
      </c>
      <c r="N183" s="84">
        <v>4.4000000000000004</v>
      </c>
      <c r="O183" s="2" t="s">
        <v>648</v>
      </c>
      <c r="P183" s="2" t="s">
        <v>120</v>
      </c>
      <c r="Q183" s="85"/>
      <c r="R183" s="86">
        <v>8</v>
      </c>
      <c r="S183" s="85">
        <v>56.5</v>
      </c>
      <c r="T183" s="88">
        <v>56.5</v>
      </c>
      <c r="U183" s="85"/>
      <c r="V183" s="2">
        <v>2</v>
      </c>
      <c r="W183" s="2">
        <v>3</v>
      </c>
      <c r="X183" s="10">
        <v>2</v>
      </c>
      <c r="Y183" s="84">
        <v>4.8</v>
      </c>
      <c r="Z183" s="2">
        <v>35</v>
      </c>
      <c r="AA183" s="6">
        <v>11</v>
      </c>
      <c r="AB183" s="2"/>
      <c r="AC183" s="2" t="s">
        <v>13</v>
      </c>
      <c r="AD183" s="84">
        <v>5.5</v>
      </c>
      <c r="AE183" s="84">
        <v>2.1</v>
      </c>
      <c r="AF183" s="2">
        <v>100</v>
      </c>
      <c r="AG183" s="2" t="str">
        <f t="shared" si="12"/>
        <v/>
      </c>
      <c r="AH183" s="2">
        <f t="shared" si="13"/>
        <v>-100</v>
      </c>
      <c r="AI183" s="44" t="str">
        <f>VLOOKUP(Table13[[#This Row],[Track]],$B$1885:$D$1929,2,FALSE)</f>
        <v>Vic</v>
      </c>
      <c r="AJ1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3" s="16" t="str">
        <f>IF(Table13[[#This Row],[Going-Dist]]="G&lt;6-Dist&gt;=1700","B",IF(Table13[[#This Row],[Going-Dist]]="G&lt;6-Dist&lt;1700","A",IF(AJ183="G&gt;=6-Dist&lt;1700","C",IF(AJ183="G&gt;=6-Dist&gt;=1700","D","xx"))))</f>
        <v>A</v>
      </c>
      <c r="AL183" s="69">
        <f>MONTH(Table13[[#This Row],[Date]])</f>
        <v>7</v>
      </c>
      <c r="AM183" s="69" t="str">
        <f t="shared" si="11"/>
        <v>2020-2021</v>
      </c>
      <c r="AN183" s="60">
        <v>150</v>
      </c>
      <c r="AO183" s="128" t="str">
        <f>IF(Table13[[#This Row],[Combo 27 Bet]]="","",IF(Table13[[#This Row],[Lev Ret]]="","",AN183*Table13[[#This Row],[Odds]]))</f>
        <v/>
      </c>
      <c r="AP183" s="129">
        <f t="shared" si="14"/>
        <v>-150</v>
      </c>
      <c r="AQ183" s="135">
        <v>2</v>
      </c>
      <c r="AR183" s="151">
        <v>8</v>
      </c>
      <c r="AS183" s="2" t="str">
        <f>IF(Table13[[#This Row],[Date]]&lt;$AS$3,"","Live")</f>
        <v/>
      </c>
      <c r="AT183" s="2" t="str">
        <f>IF(Table13[[#This Row],[Date]]&lt;$AT$3,"","Current Algo")</f>
        <v/>
      </c>
    </row>
    <row r="184" spans="1:46" ht="14.25" customHeight="1" x14ac:dyDescent="0.25">
      <c r="A184" s="82">
        <v>44387</v>
      </c>
      <c r="B184" s="2" t="s">
        <v>4</v>
      </c>
      <c r="C184" s="83">
        <v>0.6958333333333333</v>
      </c>
      <c r="D184" s="87">
        <v>4</v>
      </c>
      <c r="E184" s="7">
        <v>0</v>
      </c>
      <c r="F184" s="60">
        <v>9</v>
      </c>
      <c r="G184" s="2">
        <v>1400</v>
      </c>
      <c r="H184" s="2" t="s">
        <v>42</v>
      </c>
      <c r="I184" s="2">
        <v>84</v>
      </c>
      <c r="J184" s="2">
        <v>125</v>
      </c>
      <c r="K184" s="6">
        <v>17</v>
      </c>
      <c r="L184" s="6" t="s">
        <v>649</v>
      </c>
      <c r="M184" s="2" t="s">
        <v>67</v>
      </c>
      <c r="N184" s="84">
        <v>4</v>
      </c>
      <c r="O184" s="2" t="s">
        <v>91</v>
      </c>
      <c r="P184" s="2" t="s">
        <v>118</v>
      </c>
      <c r="Q184" s="85"/>
      <c r="R184" s="86">
        <v>12</v>
      </c>
      <c r="S184" s="85">
        <v>56</v>
      </c>
      <c r="T184" s="85">
        <v>56</v>
      </c>
      <c r="U184" s="85"/>
      <c r="V184" s="2">
        <v>2</v>
      </c>
      <c r="W184" s="2">
        <v>4</v>
      </c>
      <c r="X184" s="10">
        <v>1</v>
      </c>
      <c r="Y184" s="84">
        <v>4.8</v>
      </c>
      <c r="Z184" s="2">
        <v>40</v>
      </c>
      <c r="AA184" s="6">
        <v>16</v>
      </c>
      <c r="AB184" s="2"/>
      <c r="AC184" s="2" t="s">
        <v>13</v>
      </c>
      <c r="AD184" s="84">
        <v>3.8</v>
      </c>
      <c r="AE184" s="84">
        <v>2</v>
      </c>
      <c r="AF184" s="2">
        <v>100</v>
      </c>
      <c r="AG184" s="2" t="str">
        <f t="shared" si="12"/>
        <v/>
      </c>
      <c r="AH184" s="2">
        <f t="shared" si="13"/>
        <v>-100</v>
      </c>
      <c r="AI184" s="44" t="str">
        <f>VLOOKUP(Table13[[#This Row],[Track]],$B$1885:$D$1929,2,FALSE)</f>
        <v>Vic</v>
      </c>
      <c r="AJ1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4" s="16" t="str">
        <f>IF(Table13[[#This Row],[Going-Dist]]="G&lt;6-Dist&gt;=1700","B",IF(Table13[[#This Row],[Going-Dist]]="G&lt;6-Dist&lt;1700","A",IF(AJ184="G&gt;=6-Dist&lt;1700","C",IF(AJ184="G&gt;=6-Dist&gt;=1700","D","xx"))))</f>
        <v>A</v>
      </c>
      <c r="AL184" s="69">
        <f>MONTH(Table13[[#This Row],[Date]])</f>
        <v>7</v>
      </c>
      <c r="AM184" s="69" t="str">
        <f t="shared" si="11"/>
        <v>2020-2021</v>
      </c>
      <c r="AN184" s="60">
        <v>140</v>
      </c>
      <c r="AO184" s="128" t="str">
        <f>IF(Table13[[#This Row],[Combo 27 Bet]]="","",IF(Table13[[#This Row],[Lev Ret]]="","",AN184*Table13[[#This Row],[Odds]]))</f>
        <v/>
      </c>
      <c r="AP184" s="129">
        <f t="shared" si="14"/>
        <v>-140</v>
      </c>
      <c r="AQ184" s="135">
        <v>2</v>
      </c>
      <c r="AR184" s="151">
        <v>7</v>
      </c>
      <c r="AS184" s="2" t="str">
        <f>IF(Table13[[#This Row],[Date]]&lt;$AS$3,"","Live")</f>
        <v/>
      </c>
      <c r="AT184" s="2" t="str">
        <f>IF(Table13[[#This Row],[Date]]&lt;$AT$3,"","Current Algo")</f>
        <v/>
      </c>
    </row>
    <row r="185" spans="1:46" ht="14.25" customHeight="1" x14ac:dyDescent="0.25">
      <c r="A185" s="82">
        <v>44387</v>
      </c>
      <c r="B185" s="2" t="s">
        <v>4</v>
      </c>
      <c r="C185" s="83">
        <v>0.6958333333333333</v>
      </c>
      <c r="D185" s="87">
        <v>4</v>
      </c>
      <c r="E185" s="7">
        <v>0</v>
      </c>
      <c r="F185" s="60">
        <v>9</v>
      </c>
      <c r="G185" s="2">
        <v>1400</v>
      </c>
      <c r="H185" s="2" t="s">
        <v>42</v>
      </c>
      <c r="I185" s="2">
        <v>84</v>
      </c>
      <c r="J185" s="2">
        <v>125</v>
      </c>
      <c r="K185" s="6">
        <v>13</v>
      </c>
      <c r="L185" s="6" t="s">
        <v>596</v>
      </c>
      <c r="M185" s="2" t="s">
        <v>76</v>
      </c>
      <c r="N185" s="84">
        <v>3.2</v>
      </c>
      <c r="O185" s="2" t="s">
        <v>47</v>
      </c>
      <c r="P185" s="2" t="s">
        <v>73</v>
      </c>
      <c r="Q185" s="85"/>
      <c r="R185" s="86">
        <v>13</v>
      </c>
      <c r="S185" s="85">
        <v>57</v>
      </c>
      <c r="T185" s="85">
        <v>57</v>
      </c>
      <c r="U185" s="85"/>
      <c r="V185" s="2">
        <v>3</v>
      </c>
      <c r="W185" s="2"/>
      <c r="X185" s="10">
        <v>2</v>
      </c>
      <c r="Y185" s="84">
        <v>5.4</v>
      </c>
      <c r="Z185" s="2">
        <v>30</v>
      </c>
      <c r="AA185" s="6">
        <v>16</v>
      </c>
      <c r="AB185" s="2"/>
      <c r="AC185" s="2"/>
      <c r="AD185" s="84">
        <v>4.2</v>
      </c>
      <c r="AE185" s="84"/>
      <c r="AF185" s="2">
        <v>100</v>
      </c>
      <c r="AG185" s="2" t="str">
        <f t="shared" si="12"/>
        <v/>
      </c>
      <c r="AH185" s="2">
        <f t="shared" si="13"/>
        <v>-100</v>
      </c>
      <c r="AI185" s="44" t="str">
        <f>VLOOKUP(Table13[[#This Row],[Track]],$B$1885:$D$1929,2,FALSE)</f>
        <v>Vic</v>
      </c>
      <c r="AJ1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" s="16" t="str">
        <f>IF(Table13[[#This Row],[Going-Dist]]="G&lt;6-Dist&gt;=1700","B",IF(Table13[[#This Row],[Going-Dist]]="G&lt;6-Dist&lt;1700","A",IF(AJ185="G&gt;=6-Dist&lt;1700","C",IF(AJ185="G&gt;=6-Dist&gt;=1700","D","xx"))))</f>
        <v>A</v>
      </c>
      <c r="AL185" s="69">
        <f>MONTH(Table13[[#This Row],[Date]])</f>
        <v>7</v>
      </c>
      <c r="AM185" s="69" t="str">
        <f t="shared" si="11"/>
        <v>2020-2021</v>
      </c>
      <c r="AN185" s="60">
        <v>150</v>
      </c>
      <c r="AO185" s="128" t="str">
        <f>IF(Table13[[#This Row],[Combo 27 Bet]]="","",IF(Table13[[#This Row],[Lev Ret]]="","",AN185*Table13[[#This Row],[Odds]]))</f>
        <v/>
      </c>
      <c r="AP185" s="129">
        <f t="shared" si="14"/>
        <v>-150</v>
      </c>
      <c r="AQ185" s="135">
        <v>2</v>
      </c>
      <c r="AR185" s="151">
        <v>8</v>
      </c>
      <c r="AS185" s="2" t="str">
        <f>IF(Table13[[#This Row],[Date]]&lt;$AS$3,"","Live")</f>
        <v/>
      </c>
      <c r="AT185" s="2" t="str">
        <f>IF(Table13[[#This Row],[Date]]&lt;$AT$3,"","Current Algo")</f>
        <v/>
      </c>
    </row>
    <row r="186" spans="1:46" ht="14.25" customHeight="1" x14ac:dyDescent="0.25">
      <c r="A186" s="82">
        <v>44394</v>
      </c>
      <c r="B186" s="2" t="s">
        <v>3</v>
      </c>
      <c r="C186" s="83">
        <v>0.625</v>
      </c>
      <c r="D186" s="2">
        <v>6</v>
      </c>
      <c r="E186" s="2">
        <v>3</v>
      </c>
      <c r="F186" s="60">
        <v>6</v>
      </c>
      <c r="G186" s="2">
        <v>1600</v>
      </c>
      <c r="H186" s="2" t="s">
        <v>42</v>
      </c>
      <c r="I186" s="2" t="s">
        <v>46</v>
      </c>
      <c r="J186" s="2">
        <v>125</v>
      </c>
      <c r="K186" s="6">
        <v>2</v>
      </c>
      <c r="L186" s="6" t="s">
        <v>419</v>
      </c>
      <c r="M186" s="2" t="s">
        <v>75</v>
      </c>
      <c r="N186" s="84">
        <v>3</v>
      </c>
      <c r="O186" s="2" t="s">
        <v>117</v>
      </c>
      <c r="P186" s="2" t="s">
        <v>169</v>
      </c>
      <c r="Q186" s="85"/>
      <c r="R186" s="86">
        <v>9</v>
      </c>
      <c r="S186" s="85">
        <v>59</v>
      </c>
      <c r="T186" s="88">
        <v>59</v>
      </c>
      <c r="U186" s="85"/>
      <c r="V186" s="2">
        <v>1</v>
      </c>
      <c r="W186" s="2"/>
      <c r="X186" s="10">
        <v>3</v>
      </c>
      <c r="Y186" s="84">
        <v>5.5</v>
      </c>
      <c r="Z186" s="2">
        <v>30</v>
      </c>
      <c r="AA186" s="6">
        <v>10</v>
      </c>
      <c r="AB186" s="2"/>
      <c r="AC186" s="2" t="s">
        <v>13</v>
      </c>
      <c r="AD186" s="84">
        <v>3.8</v>
      </c>
      <c r="AE186" s="84">
        <v>1.8</v>
      </c>
      <c r="AF186" s="2">
        <v>100</v>
      </c>
      <c r="AG186" s="2" t="str">
        <f t="shared" si="12"/>
        <v/>
      </c>
      <c r="AH186" s="2">
        <f t="shared" si="13"/>
        <v>-100</v>
      </c>
      <c r="AI186" s="44" t="str">
        <f>VLOOKUP(Table13[[#This Row],[Track]],$B$1885:$D$1929,2,FALSE)</f>
        <v>Vic</v>
      </c>
      <c r="AJ18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6" s="16" t="str">
        <f>IF(Table13[[#This Row],[Going-Dist]]="G&lt;6-Dist&gt;=1700","B",IF(Table13[[#This Row],[Going-Dist]]="G&lt;6-Dist&lt;1700","A",IF(AJ186="G&gt;=6-Dist&lt;1700","C",IF(AJ186="G&gt;=6-Dist&gt;=1700","D","xx"))))</f>
        <v>C</v>
      </c>
      <c r="AL186" s="69">
        <f>MONTH(Table13[[#This Row],[Date]])</f>
        <v>7</v>
      </c>
      <c r="AM186" s="69" t="str">
        <f t="shared" si="11"/>
        <v>2020-2021</v>
      </c>
      <c r="AN186" s="60">
        <v>100</v>
      </c>
      <c r="AO186" s="128" t="str">
        <f>IF(Table13[[#This Row],[Combo 27 Bet]]="","",IF(Table13[[#This Row],[Lev Ret]]="","",AN186*Table13[[#This Row],[Odds]]))</f>
        <v/>
      </c>
      <c r="AP186" s="129">
        <f t="shared" si="14"/>
        <v>-100</v>
      </c>
      <c r="AQ186" s="135"/>
      <c r="AR186" s="151">
        <v>5</v>
      </c>
      <c r="AS186" s="2" t="str">
        <f>IF(Table13[[#This Row],[Date]]&lt;$AS$3,"","Live")</f>
        <v/>
      </c>
      <c r="AT186" s="2" t="str">
        <f>IF(Table13[[#This Row],[Date]]&lt;$AT$3,"","Current Algo")</f>
        <v/>
      </c>
    </row>
    <row r="187" spans="1:46" ht="14.25" customHeight="1" x14ac:dyDescent="0.25">
      <c r="A187" s="82">
        <v>44394</v>
      </c>
      <c r="B187" s="2" t="s">
        <v>148</v>
      </c>
      <c r="C187" s="83">
        <v>0.63888888888888895</v>
      </c>
      <c r="D187" s="87">
        <v>8</v>
      </c>
      <c r="E187" s="7">
        <v>9</v>
      </c>
      <c r="F187" s="60">
        <v>8</v>
      </c>
      <c r="G187" s="2">
        <v>1400</v>
      </c>
      <c r="H187" s="2" t="s">
        <v>151</v>
      </c>
      <c r="I187" s="2">
        <v>88</v>
      </c>
      <c r="J187" s="2">
        <v>130</v>
      </c>
      <c r="K187" s="6">
        <v>4</v>
      </c>
      <c r="L187" s="6" t="s">
        <v>1554</v>
      </c>
      <c r="M187" s="2" t="s">
        <v>55</v>
      </c>
      <c r="N187" s="84">
        <v>3.1</v>
      </c>
      <c r="O187" s="2" t="s">
        <v>49</v>
      </c>
      <c r="P187" s="2" t="s">
        <v>134</v>
      </c>
      <c r="Q187" s="85"/>
      <c r="R187" s="86">
        <v>3</v>
      </c>
      <c r="S187" s="85">
        <v>59</v>
      </c>
      <c r="T187" s="85">
        <v>59</v>
      </c>
      <c r="U187" s="85"/>
      <c r="V187" s="2">
        <v>2</v>
      </c>
      <c r="W187" s="2">
        <v>1</v>
      </c>
      <c r="X187" s="10">
        <v>1</v>
      </c>
      <c r="Y187" s="84">
        <v>3.3</v>
      </c>
      <c r="Z187" s="2">
        <v>20</v>
      </c>
      <c r="AA187" s="6"/>
      <c r="AB187" s="2"/>
      <c r="AC187" s="2"/>
      <c r="AD187" s="84">
        <v>2.9</v>
      </c>
      <c r="AE187" s="84"/>
      <c r="AF187" s="2">
        <v>100</v>
      </c>
      <c r="AG187" s="2" t="str">
        <f t="shared" si="12"/>
        <v/>
      </c>
      <c r="AH187" s="2">
        <f t="shared" si="13"/>
        <v>-100</v>
      </c>
      <c r="AI187" s="44" t="str">
        <f>VLOOKUP(Table13[[#This Row],[Track]],$B$1885:$D$1929,2,FALSE)</f>
        <v>NSW</v>
      </c>
      <c r="AJ18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7" s="16" t="str">
        <f>IF(Table13[[#This Row],[Going-Dist]]="G&lt;6-Dist&gt;=1700","B",IF(Table13[[#This Row],[Going-Dist]]="G&lt;6-Dist&lt;1700","A",IF(AJ187="G&gt;=6-Dist&lt;1700","C",IF(AJ187="G&gt;=6-Dist&gt;=1700","D","xx"))))</f>
        <v>C</v>
      </c>
      <c r="AL187" s="69">
        <f>MONTH(Table13[[#This Row],[Date]])</f>
        <v>7</v>
      </c>
      <c r="AM187" s="69" t="str">
        <f t="shared" si="11"/>
        <v>2020-2021</v>
      </c>
      <c r="AN187" s="60">
        <v>150</v>
      </c>
      <c r="AO187" s="128" t="str">
        <f>IF(Table13[[#This Row],[Combo 27 Bet]]="","",IF(Table13[[#This Row],[Lev Ret]]="","",AN187*Table13[[#This Row],[Odds]]))</f>
        <v/>
      </c>
      <c r="AP187" s="129">
        <f t="shared" si="14"/>
        <v>-150</v>
      </c>
      <c r="AQ187" s="135"/>
      <c r="AR187" s="151">
        <v>9</v>
      </c>
      <c r="AS187" s="2" t="str">
        <f>IF(Table13[[#This Row],[Date]]&lt;$AS$3,"","Live")</f>
        <v/>
      </c>
      <c r="AT187" s="2" t="str">
        <f>IF(Table13[[#This Row],[Date]]&lt;$AT$3,"","Current Algo")</f>
        <v/>
      </c>
    </row>
    <row r="188" spans="1:46" ht="14.25" customHeight="1" x14ac:dyDescent="0.25">
      <c r="A188" s="82">
        <v>44401</v>
      </c>
      <c r="B188" s="2" t="s">
        <v>4</v>
      </c>
      <c r="C188" s="83">
        <v>0.52777777777777779</v>
      </c>
      <c r="D188" s="2">
        <v>6</v>
      </c>
      <c r="E188" s="2">
        <v>4</v>
      </c>
      <c r="F188" s="60">
        <v>2</v>
      </c>
      <c r="G188" s="2">
        <v>1400</v>
      </c>
      <c r="H188" s="2" t="s">
        <v>42</v>
      </c>
      <c r="I188" s="2" t="s">
        <v>46</v>
      </c>
      <c r="J188" s="2">
        <v>125</v>
      </c>
      <c r="K188" s="6">
        <v>1</v>
      </c>
      <c r="L188" s="6" t="s">
        <v>651</v>
      </c>
      <c r="M188" s="2" t="s">
        <v>50</v>
      </c>
      <c r="N188" s="84">
        <v>3.3</v>
      </c>
      <c r="O188" s="2" t="s">
        <v>123</v>
      </c>
      <c r="P188" s="2" t="s">
        <v>615</v>
      </c>
      <c r="Q188" s="85">
        <v>2</v>
      </c>
      <c r="R188" s="86">
        <v>5</v>
      </c>
      <c r="S188" s="85">
        <v>58.5</v>
      </c>
      <c r="T188" s="88">
        <v>56.5</v>
      </c>
      <c r="U188" s="85"/>
      <c r="V188" s="2">
        <v>1</v>
      </c>
      <c r="W188" s="2">
        <v>2</v>
      </c>
      <c r="X188" s="10">
        <v>1</v>
      </c>
      <c r="Y188" s="84">
        <v>3</v>
      </c>
      <c r="Z188" s="2">
        <v>50</v>
      </c>
      <c r="AA188" s="6">
        <v>8</v>
      </c>
      <c r="AB188" s="2"/>
      <c r="AC188" s="2"/>
      <c r="AD188" s="84">
        <v>3.8</v>
      </c>
      <c r="AE188" s="84"/>
      <c r="AF188" s="2">
        <v>100</v>
      </c>
      <c r="AG188" s="2" t="str">
        <f t="shared" si="12"/>
        <v/>
      </c>
      <c r="AH188" s="2">
        <f t="shared" si="13"/>
        <v>-100</v>
      </c>
      <c r="AI188" s="44" t="str">
        <f>VLOOKUP(Table13[[#This Row],[Track]],$B$1885:$D$1929,2,FALSE)</f>
        <v>Vic</v>
      </c>
      <c r="AJ18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8" s="16" t="str">
        <f>IF(Table13[[#This Row],[Going-Dist]]="G&lt;6-Dist&gt;=1700","B",IF(Table13[[#This Row],[Going-Dist]]="G&lt;6-Dist&lt;1700","A",IF(AJ188="G&gt;=6-Dist&lt;1700","C",IF(AJ188="G&gt;=6-Dist&gt;=1700","D","xx"))))</f>
        <v>C</v>
      </c>
      <c r="AL188" s="69">
        <f>MONTH(Table13[[#This Row],[Date]])</f>
        <v>7</v>
      </c>
      <c r="AM188" s="69" t="str">
        <f t="shared" si="11"/>
        <v>2020-2021</v>
      </c>
      <c r="AN188" s="60">
        <v>150</v>
      </c>
      <c r="AO188" s="128" t="str">
        <f>IF(Table13[[#This Row],[Combo 27 Bet]]="","",IF(Table13[[#This Row],[Lev Ret]]="","",AN188*Table13[[#This Row],[Odds]]))</f>
        <v/>
      </c>
      <c r="AP188" s="129">
        <f t="shared" si="14"/>
        <v>-150</v>
      </c>
      <c r="AQ188" s="135">
        <v>2</v>
      </c>
      <c r="AR188" s="151">
        <v>9</v>
      </c>
      <c r="AS188" s="2" t="str">
        <f>IF(Table13[[#This Row],[Date]]&lt;$AS$3,"","Live")</f>
        <v/>
      </c>
      <c r="AT188" s="2" t="str">
        <f>IF(Table13[[#This Row],[Date]]&lt;$AT$3,"","Current Algo")</f>
        <v/>
      </c>
    </row>
    <row r="189" spans="1:46" ht="14.25" customHeight="1" x14ac:dyDescent="0.25">
      <c r="A189" s="82">
        <v>44401</v>
      </c>
      <c r="B189" s="2" t="s">
        <v>4</v>
      </c>
      <c r="C189" s="83">
        <v>0.52777777777777779</v>
      </c>
      <c r="D189" s="2">
        <v>6</v>
      </c>
      <c r="E189" s="2">
        <v>4</v>
      </c>
      <c r="F189" s="60">
        <v>2</v>
      </c>
      <c r="G189" s="2">
        <v>1400</v>
      </c>
      <c r="H189" s="2" t="s">
        <v>42</v>
      </c>
      <c r="I189" s="2" t="s">
        <v>46</v>
      </c>
      <c r="J189" s="2">
        <v>125</v>
      </c>
      <c r="K189" s="6">
        <v>7</v>
      </c>
      <c r="L189" s="6" t="s">
        <v>484</v>
      </c>
      <c r="M189" s="2" t="s">
        <v>43</v>
      </c>
      <c r="N189" s="84">
        <v>4.2</v>
      </c>
      <c r="O189" s="2" t="s">
        <v>390</v>
      </c>
      <c r="P189" s="2" t="s">
        <v>652</v>
      </c>
      <c r="Q189" s="85">
        <v>3</v>
      </c>
      <c r="R189" s="86">
        <v>7</v>
      </c>
      <c r="S189" s="85">
        <v>54</v>
      </c>
      <c r="T189" s="88">
        <v>51</v>
      </c>
      <c r="U189" s="85"/>
      <c r="V189" s="2">
        <v>2</v>
      </c>
      <c r="W189" s="2">
        <v>4</v>
      </c>
      <c r="X189" s="10">
        <v>2</v>
      </c>
      <c r="Y189" s="84">
        <v>5.2</v>
      </c>
      <c r="Z189" s="2">
        <v>30</v>
      </c>
      <c r="AA189" s="6">
        <v>8</v>
      </c>
      <c r="AB189" s="2"/>
      <c r="AC189" s="2" t="s">
        <v>12</v>
      </c>
      <c r="AD189" s="84">
        <v>4.2</v>
      </c>
      <c r="AE189" s="84">
        <v>2</v>
      </c>
      <c r="AF189" s="2">
        <v>100</v>
      </c>
      <c r="AG189" s="2">
        <f t="shared" si="12"/>
        <v>420</v>
      </c>
      <c r="AH189" s="2">
        <f t="shared" si="13"/>
        <v>320</v>
      </c>
      <c r="AI189" s="44" t="str">
        <f>VLOOKUP(Table13[[#This Row],[Track]],$B$1885:$D$1929,2,FALSE)</f>
        <v>Vic</v>
      </c>
      <c r="AJ18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9" s="16" t="str">
        <f>IF(Table13[[#This Row],[Going-Dist]]="G&lt;6-Dist&gt;=1700","B",IF(Table13[[#This Row],[Going-Dist]]="G&lt;6-Dist&lt;1700","A",IF(AJ189="G&gt;=6-Dist&lt;1700","C",IF(AJ189="G&gt;=6-Dist&gt;=1700","D","xx"))))</f>
        <v>C</v>
      </c>
      <c r="AL189" s="69">
        <f>MONTH(Table13[[#This Row],[Date]])</f>
        <v>7</v>
      </c>
      <c r="AM189" s="69" t="str">
        <f t="shared" si="11"/>
        <v>2020-2021</v>
      </c>
      <c r="AN189" s="60">
        <v>140</v>
      </c>
      <c r="AO189" s="128">
        <f>IF(Table13[[#This Row],[Combo 27 Bet]]="","",IF(Table13[[#This Row],[Lev Ret]]="","",AN189*Table13[[#This Row],[Odds]]))</f>
        <v>588</v>
      </c>
      <c r="AP189" s="129">
        <f t="shared" si="14"/>
        <v>448</v>
      </c>
      <c r="AQ189" s="135">
        <v>2</v>
      </c>
      <c r="AR189" s="151">
        <v>7</v>
      </c>
      <c r="AS189" s="2" t="str">
        <f>IF(Table13[[#This Row],[Date]]&lt;$AS$3,"","Live")</f>
        <v/>
      </c>
      <c r="AT189" s="2" t="str">
        <f>IF(Table13[[#This Row],[Date]]&lt;$AT$3,"","Current Algo")</f>
        <v/>
      </c>
    </row>
    <row r="190" spans="1:46" ht="14.25" customHeight="1" x14ac:dyDescent="0.25">
      <c r="A190" s="82">
        <v>44401</v>
      </c>
      <c r="B190" s="2" t="s">
        <v>149</v>
      </c>
      <c r="C190" s="83">
        <v>0.54166666666666663</v>
      </c>
      <c r="D190" s="87">
        <v>5</v>
      </c>
      <c r="E190" s="7">
        <v>8</v>
      </c>
      <c r="F190" s="60">
        <v>4</v>
      </c>
      <c r="G190" s="2">
        <v>1100</v>
      </c>
      <c r="H190" s="2" t="s">
        <v>151</v>
      </c>
      <c r="I190" s="2"/>
      <c r="J190" s="2">
        <v>130</v>
      </c>
      <c r="K190" s="6">
        <v>6</v>
      </c>
      <c r="L190" s="6" t="s">
        <v>1558</v>
      </c>
      <c r="M190" s="2" t="s">
        <v>75</v>
      </c>
      <c r="N190" s="84">
        <v>6.6</v>
      </c>
      <c r="O190" s="2" t="s">
        <v>1064</v>
      </c>
      <c r="P190" s="2" t="s">
        <v>1068</v>
      </c>
      <c r="Q190" s="85">
        <v>2</v>
      </c>
      <c r="R190" s="86">
        <v>6</v>
      </c>
      <c r="S190" s="85">
        <v>52</v>
      </c>
      <c r="T190" s="85">
        <v>50</v>
      </c>
      <c r="U190" s="85"/>
      <c r="V190" s="2"/>
      <c r="W190" s="2">
        <v>3</v>
      </c>
      <c r="X190" s="10">
        <v>1</v>
      </c>
      <c r="Y190" s="84">
        <v>3.8</v>
      </c>
      <c r="Z190" s="2">
        <v>20</v>
      </c>
      <c r="AA190" s="6">
        <v>100</v>
      </c>
      <c r="AB190" s="2"/>
      <c r="AC190" s="2" t="s">
        <v>150</v>
      </c>
      <c r="AD190" s="84">
        <v>6.5</v>
      </c>
      <c r="AE190" s="84">
        <v>2.6</v>
      </c>
      <c r="AF190" s="2">
        <v>100</v>
      </c>
      <c r="AG190" s="2">
        <f t="shared" si="12"/>
        <v>650</v>
      </c>
      <c r="AH190" s="2">
        <f t="shared" si="13"/>
        <v>550</v>
      </c>
      <c r="AI190" s="44" t="str">
        <f>VLOOKUP(Table13[[#This Row],[Track]],$B$1885:$D$1929,2,FALSE)</f>
        <v>NSW</v>
      </c>
      <c r="AJ1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90" s="16" t="str">
        <f>IF(Table13[[#This Row],[Going-Dist]]="G&lt;6-Dist&gt;=1700","B",IF(Table13[[#This Row],[Going-Dist]]="G&lt;6-Dist&lt;1700","A",IF(AJ190="G&gt;=6-Dist&lt;1700","C",IF(AJ190="G&gt;=6-Dist&gt;=1700","D","xx"))))</f>
        <v>A</v>
      </c>
      <c r="AL190" s="69">
        <f>MONTH(Table13[[#This Row],[Date]])</f>
        <v>7</v>
      </c>
      <c r="AM190" s="69" t="str">
        <f t="shared" si="11"/>
        <v>2020-2021</v>
      </c>
      <c r="AN190" s="60">
        <v>100</v>
      </c>
      <c r="AO190" s="128">
        <f>IF(Table13[[#This Row],[Combo 27 Bet]]="","",IF(Table13[[#This Row],[Lev Ret]]="","",AN190*Table13[[#This Row],[Odds]]))</f>
        <v>650</v>
      </c>
      <c r="AP190" s="129">
        <f t="shared" si="14"/>
        <v>550</v>
      </c>
      <c r="AQ190" s="135"/>
      <c r="AR190" s="151">
        <v>5</v>
      </c>
      <c r="AS190" s="2" t="str">
        <f>IF(Table13[[#This Row],[Date]]&lt;$AS$3,"","Live")</f>
        <v/>
      </c>
      <c r="AT190" s="2" t="str">
        <f>IF(Table13[[#This Row],[Date]]&lt;$AT$3,"","Current Algo")</f>
        <v/>
      </c>
    </row>
    <row r="191" spans="1:46" ht="14.25" customHeight="1" x14ac:dyDescent="0.25">
      <c r="A191" s="82">
        <v>44401</v>
      </c>
      <c r="B191" s="2" t="s">
        <v>4</v>
      </c>
      <c r="C191" s="83">
        <v>0.57638888888888895</v>
      </c>
      <c r="D191" s="2">
        <v>6</v>
      </c>
      <c r="E191" s="2">
        <v>4</v>
      </c>
      <c r="F191" s="60">
        <v>4</v>
      </c>
      <c r="G191" s="2">
        <v>1100</v>
      </c>
      <c r="H191" s="2" t="s">
        <v>70</v>
      </c>
      <c r="I191" s="2">
        <v>90</v>
      </c>
      <c r="J191" s="2">
        <v>125</v>
      </c>
      <c r="K191" s="6">
        <v>6</v>
      </c>
      <c r="L191" s="6" t="s">
        <v>298</v>
      </c>
      <c r="M191" s="2" t="s">
        <v>71</v>
      </c>
      <c r="N191" s="84">
        <v>2</v>
      </c>
      <c r="O191" s="2" t="s">
        <v>178</v>
      </c>
      <c r="P191" s="2" t="s">
        <v>82</v>
      </c>
      <c r="Q191" s="85"/>
      <c r="R191" s="86">
        <v>2</v>
      </c>
      <c r="S191" s="85">
        <v>54</v>
      </c>
      <c r="T191" s="88">
        <v>54</v>
      </c>
      <c r="U191" s="85"/>
      <c r="V191" s="2">
        <v>2</v>
      </c>
      <c r="W191" s="2">
        <v>3</v>
      </c>
      <c r="X191" s="10">
        <v>1</v>
      </c>
      <c r="Y191" s="84">
        <v>3.2</v>
      </c>
      <c r="Z191" s="2">
        <v>40</v>
      </c>
      <c r="AA191" s="6">
        <v>6</v>
      </c>
      <c r="AB191" s="2"/>
      <c r="AC191" s="2" t="s">
        <v>14</v>
      </c>
      <c r="AD191" s="84">
        <v>2.2999999999999998</v>
      </c>
      <c r="AE191" s="84"/>
      <c r="AF191" s="2">
        <v>100</v>
      </c>
      <c r="AG191" s="2" t="str">
        <f t="shared" si="12"/>
        <v/>
      </c>
      <c r="AH191" s="2">
        <f t="shared" si="13"/>
        <v>-100</v>
      </c>
      <c r="AI191" s="44" t="str">
        <f>VLOOKUP(Table13[[#This Row],[Track]],$B$1885:$D$1929,2,FALSE)</f>
        <v>Vic</v>
      </c>
      <c r="AJ19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91" s="16" t="str">
        <f>IF(Table13[[#This Row],[Going-Dist]]="G&lt;6-Dist&gt;=1700","B",IF(Table13[[#This Row],[Going-Dist]]="G&lt;6-Dist&lt;1700","A",IF(AJ191="G&gt;=6-Dist&lt;1700","C",IF(AJ191="G&gt;=6-Dist&gt;=1700","D","xx"))))</f>
        <v>C</v>
      </c>
      <c r="AL191" s="69">
        <f>MONTH(Table13[[#This Row],[Date]])</f>
        <v>7</v>
      </c>
      <c r="AM191" s="69" t="str">
        <f t="shared" si="11"/>
        <v>2020-2021</v>
      </c>
      <c r="AN191" s="60">
        <v>140</v>
      </c>
      <c r="AO191" s="128" t="str">
        <f>IF(Table13[[#This Row],[Combo 27 Bet]]="","",IF(Table13[[#This Row],[Lev Ret]]="","",AN191*Table13[[#This Row],[Odds]]))</f>
        <v/>
      </c>
      <c r="AP191" s="129">
        <f t="shared" si="14"/>
        <v>-140</v>
      </c>
      <c r="AQ191" s="135">
        <v>2</v>
      </c>
      <c r="AR191" s="151">
        <v>5</v>
      </c>
      <c r="AS191" s="2" t="str">
        <f>IF(Table13[[#This Row],[Date]]&lt;$AS$3,"","Live")</f>
        <v/>
      </c>
      <c r="AT191" s="2" t="str">
        <f>IF(Table13[[#This Row],[Date]]&lt;$AT$3,"","Current Algo")</f>
        <v/>
      </c>
    </row>
    <row r="192" spans="1:46" ht="14.25" customHeight="1" x14ac:dyDescent="0.25">
      <c r="A192" s="82">
        <v>44401</v>
      </c>
      <c r="B192" s="2" t="s">
        <v>4</v>
      </c>
      <c r="C192" s="83">
        <v>0.57638888888888895</v>
      </c>
      <c r="D192" s="87">
        <v>6</v>
      </c>
      <c r="E192" s="7">
        <v>4</v>
      </c>
      <c r="F192" s="60">
        <v>4</v>
      </c>
      <c r="G192" s="2">
        <v>1100</v>
      </c>
      <c r="H192" s="2" t="s">
        <v>70</v>
      </c>
      <c r="I192" s="2">
        <v>90</v>
      </c>
      <c r="J192" s="2">
        <v>125</v>
      </c>
      <c r="K192" s="6">
        <v>1</v>
      </c>
      <c r="L192" s="6" t="s">
        <v>241</v>
      </c>
      <c r="M192" s="2" t="s">
        <v>55</v>
      </c>
      <c r="N192" s="84">
        <v>3.2</v>
      </c>
      <c r="O192" s="2" t="s">
        <v>63</v>
      </c>
      <c r="P192" s="2" t="s">
        <v>73</v>
      </c>
      <c r="Q192" s="85"/>
      <c r="R192" s="86">
        <v>5</v>
      </c>
      <c r="S192" s="85">
        <v>60</v>
      </c>
      <c r="T192" s="85">
        <v>60</v>
      </c>
      <c r="U192" s="85"/>
      <c r="V192" s="2">
        <v>3</v>
      </c>
      <c r="W192" s="2">
        <v>1</v>
      </c>
      <c r="X192" s="10">
        <v>2</v>
      </c>
      <c r="Y192" s="84">
        <v>4.2</v>
      </c>
      <c r="Z192" s="2"/>
      <c r="AA192" s="6">
        <v>6</v>
      </c>
      <c r="AB192" s="2"/>
      <c r="AC192" s="2" t="s">
        <v>15</v>
      </c>
      <c r="AD192" s="84">
        <v>3.9</v>
      </c>
      <c r="AE192" s="84">
        <v>1.9</v>
      </c>
      <c r="AF192" s="2">
        <v>100</v>
      </c>
      <c r="AG192" s="2" t="str">
        <f t="shared" si="12"/>
        <v/>
      </c>
      <c r="AH192" s="2">
        <f t="shared" si="13"/>
        <v>-100</v>
      </c>
      <c r="AI192" s="44" t="str">
        <f>VLOOKUP(Table13[[#This Row],[Track]],$B$1885:$D$1929,2,FALSE)</f>
        <v>Vic</v>
      </c>
      <c r="AJ19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92" s="16" t="str">
        <f>IF(Table13[[#This Row],[Going-Dist]]="G&lt;6-Dist&gt;=1700","B",IF(Table13[[#This Row],[Going-Dist]]="G&lt;6-Dist&lt;1700","A",IF(AJ192="G&gt;=6-Dist&lt;1700","C",IF(AJ192="G&gt;=6-Dist&gt;=1700","D","xx"))))</f>
        <v>C</v>
      </c>
      <c r="AL192" s="69">
        <f>MONTH(Table13[[#This Row],[Date]])</f>
        <v>7</v>
      </c>
      <c r="AM192" s="69" t="str">
        <f t="shared" si="11"/>
        <v>2020-2021</v>
      </c>
      <c r="AN192" s="60">
        <v>100</v>
      </c>
      <c r="AO192" s="128" t="str">
        <f>IF(Table13[[#This Row],[Combo 27 Bet]]="","",IF(Table13[[#This Row],[Lev Ret]]="","",AN192*Table13[[#This Row],[Odds]]))</f>
        <v/>
      </c>
      <c r="AP192" s="129">
        <f t="shared" si="14"/>
        <v>-100</v>
      </c>
      <c r="AQ192" s="135">
        <v>2</v>
      </c>
      <c r="AR192" s="151">
        <v>7</v>
      </c>
      <c r="AS192" s="2" t="str">
        <f>IF(Table13[[#This Row],[Date]]&lt;$AS$3,"","Live")</f>
        <v/>
      </c>
      <c r="AT192" s="2" t="str">
        <f>IF(Table13[[#This Row],[Date]]&lt;$AT$3,"","Current Algo")</f>
        <v/>
      </c>
    </row>
    <row r="193" spans="1:46" ht="14.25" customHeight="1" x14ac:dyDescent="0.25">
      <c r="A193" s="82">
        <v>44401</v>
      </c>
      <c r="B193" s="2" t="s">
        <v>149</v>
      </c>
      <c r="C193" s="83">
        <v>0.61458333333333337</v>
      </c>
      <c r="D193" s="87">
        <v>5</v>
      </c>
      <c r="E193" s="7">
        <v>8</v>
      </c>
      <c r="F193" s="60">
        <v>7</v>
      </c>
      <c r="G193" s="2">
        <v>1500</v>
      </c>
      <c r="H193" s="2" t="s">
        <v>151</v>
      </c>
      <c r="I193" s="2"/>
      <c r="J193" s="2">
        <v>150</v>
      </c>
      <c r="K193" s="6">
        <v>8</v>
      </c>
      <c r="L193" s="6" t="s">
        <v>1559</v>
      </c>
      <c r="M193" s="2" t="s">
        <v>67</v>
      </c>
      <c r="N193" s="84">
        <v>5.8</v>
      </c>
      <c r="O193" s="2" t="s">
        <v>49</v>
      </c>
      <c r="P193" s="2" t="s">
        <v>134</v>
      </c>
      <c r="Q193" s="85"/>
      <c r="R193" s="86">
        <v>7</v>
      </c>
      <c r="S193" s="85">
        <v>53</v>
      </c>
      <c r="T193" s="85">
        <v>53</v>
      </c>
      <c r="U193" s="85"/>
      <c r="V193" s="2">
        <v>4</v>
      </c>
      <c r="W193" s="2">
        <v>3</v>
      </c>
      <c r="X193" s="10">
        <v>1</v>
      </c>
      <c r="Y193" s="84">
        <v>4.8</v>
      </c>
      <c r="Z193" s="2">
        <v>20</v>
      </c>
      <c r="AA193" s="6"/>
      <c r="AB193" s="2"/>
      <c r="AC193" s="2"/>
      <c r="AD193" s="84">
        <v>6</v>
      </c>
      <c r="AE193" s="84"/>
      <c r="AF193" s="2">
        <v>100</v>
      </c>
      <c r="AG193" s="2" t="str">
        <f t="shared" si="12"/>
        <v/>
      </c>
      <c r="AH193" s="2">
        <f t="shared" si="13"/>
        <v>-100</v>
      </c>
      <c r="AI193" s="44" t="str">
        <f>VLOOKUP(Table13[[#This Row],[Track]],$B$1885:$D$1929,2,FALSE)</f>
        <v>NSW</v>
      </c>
      <c r="AJ1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93" s="16" t="str">
        <f>IF(Table13[[#This Row],[Going-Dist]]="G&lt;6-Dist&gt;=1700","B",IF(Table13[[#This Row],[Going-Dist]]="G&lt;6-Dist&lt;1700","A",IF(AJ193="G&gt;=6-Dist&lt;1700","C",IF(AJ193="G&gt;=6-Dist&gt;=1700","D","xx"))))</f>
        <v>A</v>
      </c>
      <c r="AL193" s="69">
        <f>MONTH(Table13[[#This Row],[Date]])</f>
        <v>7</v>
      </c>
      <c r="AM193" s="69" t="str">
        <f t="shared" si="11"/>
        <v>2020-2021</v>
      </c>
      <c r="AN193" s="60">
        <v>100</v>
      </c>
      <c r="AO193" s="128" t="str">
        <f>IF(Table13[[#This Row],[Combo 27 Bet]]="","",IF(Table13[[#This Row],[Lev Ret]]="","",AN193*Table13[[#This Row],[Odds]]))</f>
        <v/>
      </c>
      <c r="AP193" s="129">
        <f t="shared" si="14"/>
        <v>-100</v>
      </c>
      <c r="AQ193" s="135"/>
      <c r="AR193" s="151">
        <v>5</v>
      </c>
      <c r="AS193" s="2" t="str">
        <f>IF(Table13[[#This Row],[Date]]&lt;$AS$3,"","Live")</f>
        <v/>
      </c>
      <c r="AT193" s="2" t="str">
        <f>IF(Table13[[#This Row],[Date]]&lt;$AT$3,"","Current Algo")</f>
        <v/>
      </c>
    </row>
    <row r="194" spans="1:46" ht="14.25" customHeight="1" x14ac:dyDescent="0.25">
      <c r="A194" s="82">
        <v>44408</v>
      </c>
      <c r="B194" s="2" t="s">
        <v>6</v>
      </c>
      <c r="C194" s="83">
        <v>0.60416666666666663</v>
      </c>
      <c r="D194" s="87">
        <v>5</v>
      </c>
      <c r="E194" s="7">
        <v>3</v>
      </c>
      <c r="F194" s="60">
        <v>4</v>
      </c>
      <c r="G194" s="2">
        <v>2040</v>
      </c>
      <c r="H194" s="2" t="s">
        <v>42</v>
      </c>
      <c r="I194" s="2" t="s">
        <v>46</v>
      </c>
      <c r="J194" s="2">
        <v>135</v>
      </c>
      <c r="K194" s="6">
        <v>3</v>
      </c>
      <c r="L194" s="6" t="s">
        <v>297</v>
      </c>
      <c r="M194" s="2" t="s">
        <v>58</v>
      </c>
      <c r="N194" s="84">
        <v>6.5</v>
      </c>
      <c r="O194" s="2" t="s">
        <v>117</v>
      </c>
      <c r="P194" s="2" t="s">
        <v>169</v>
      </c>
      <c r="Q194" s="85"/>
      <c r="R194" s="86">
        <v>4</v>
      </c>
      <c r="S194" s="85">
        <v>55.5</v>
      </c>
      <c r="T194" s="85">
        <v>55.5</v>
      </c>
      <c r="U194" s="85"/>
      <c r="V194" s="2">
        <v>1</v>
      </c>
      <c r="W194" s="2">
        <v>1</v>
      </c>
      <c r="X194" s="10">
        <v>1</v>
      </c>
      <c r="Y194" s="84">
        <v>3.8</v>
      </c>
      <c r="Z194" s="2">
        <v>45</v>
      </c>
      <c r="AA194" s="6">
        <v>7</v>
      </c>
      <c r="AB194" s="2"/>
      <c r="AC194" s="2" t="s">
        <v>12</v>
      </c>
      <c r="AD194" s="84">
        <v>6.5</v>
      </c>
      <c r="AE194" s="84">
        <v>3</v>
      </c>
      <c r="AF194" s="2">
        <v>100</v>
      </c>
      <c r="AG194" s="2">
        <f t="shared" si="12"/>
        <v>650</v>
      </c>
      <c r="AH194" s="2">
        <f t="shared" si="13"/>
        <v>550</v>
      </c>
      <c r="AI194" s="44" t="str">
        <f>VLOOKUP(Table13[[#This Row],[Track]],$B$1885:$D$1929,2,FALSE)</f>
        <v>Vic</v>
      </c>
      <c r="AJ1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94" s="16" t="str">
        <f>IF(Table13[[#This Row],[Going-Dist]]="G&lt;6-Dist&gt;=1700","B",IF(Table13[[#This Row],[Going-Dist]]="G&lt;6-Dist&lt;1700","A",IF(AJ194="G&gt;=6-Dist&lt;1700","C",IF(AJ194="G&gt;=6-Dist&gt;=1700","D","xx"))))</f>
        <v>B</v>
      </c>
      <c r="AL194" s="69">
        <f>MONTH(Table13[[#This Row],[Date]])</f>
        <v>7</v>
      </c>
      <c r="AM194" s="69" t="str">
        <f t="shared" si="11"/>
        <v>2020-2021</v>
      </c>
      <c r="AN194" s="60">
        <v>140</v>
      </c>
      <c r="AO194" s="128">
        <f>IF(Table13[[#This Row],[Combo 27 Bet]]="","",IF(Table13[[#This Row],[Lev Ret]]="","",AN194*Table13[[#This Row],[Odds]]))</f>
        <v>910</v>
      </c>
      <c r="AP194" s="129">
        <f t="shared" si="14"/>
        <v>770</v>
      </c>
      <c r="AQ194" s="135">
        <v>2</v>
      </c>
      <c r="AR194" s="151">
        <v>8</v>
      </c>
      <c r="AS194" s="2" t="str">
        <f>IF(Table13[[#This Row],[Date]]&lt;$AS$3,"","Live")</f>
        <v/>
      </c>
      <c r="AT194" s="2" t="str">
        <f>IF(Table13[[#This Row],[Date]]&lt;$AT$3,"","Current Algo")</f>
        <v/>
      </c>
    </row>
    <row r="195" spans="1:46" ht="14.25" customHeight="1" x14ac:dyDescent="0.25">
      <c r="A195" s="82">
        <v>44408</v>
      </c>
      <c r="B195" s="2" t="s">
        <v>6</v>
      </c>
      <c r="C195" s="83">
        <v>0.60416666666666663</v>
      </c>
      <c r="D195" s="87">
        <v>5</v>
      </c>
      <c r="E195" s="7">
        <v>3</v>
      </c>
      <c r="F195" s="60">
        <v>4</v>
      </c>
      <c r="G195" s="2">
        <v>2040</v>
      </c>
      <c r="H195" s="2" t="s">
        <v>42</v>
      </c>
      <c r="I195" s="2" t="s">
        <v>46</v>
      </c>
      <c r="J195" s="2">
        <v>135</v>
      </c>
      <c r="K195" s="6">
        <v>5</v>
      </c>
      <c r="L195" s="6" t="s">
        <v>417</v>
      </c>
      <c r="M195" s="2" t="s">
        <v>53</v>
      </c>
      <c r="N195" s="84">
        <v>3.9</v>
      </c>
      <c r="O195" s="2" t="s">
        <v>63</v>
      </c>
      <c r="P195" s="2" t="s">
        <v>120</v>
      </c>
      <c r="Q195" s="85"/>
      <c r="R195" s="86">
        <v>5</v>
      </c>
      <c r="S195" s="85">
        <v>54</v>
      </c>
      <c r="T195" s="85">
        <v>54</v>
      </c>
      <c r="U195" s="85"/>
      <c r="V195" s="2">
        <v>2</v>
      </c>
      <c r="W195" s="2"/>
      <c r="X195" s="10">
        <v>2</v>
      </c>
      <c r="Y195" s="84">
        <v>4.4000000000000004</v>
      </c>
      <c r="Z195" s="2">
        <v>40</v>
      </c>
      <c r="AA195" s="6">
        <v>7</v>
      </c>
      <c r="AB195" s="2"/>
      <c r="AC195" s="2" t="s">
        <v>14</v>
      </c>
      <c r="AD195" s="84">
        <v>6</v>
      </c>
      <c r="AE195" s="84"/>
      <c r="AF195" s="2">
        <v>100</v>
      </c>
      <c r="AG195" s="2" t="str">
        <f t="shared" si="12"/>
        <v/>
      </c>
      <c r="AH195" s="2">
        <f t="shared" si="13"/>
        <v>-100</v>
      </c>
      <c r="AI195" s="44" t="str">
        <f>VLOOKUP(Table13[[#This Row],[Track]],$B$1885:$D$1929,2,FALSE)</f>
        <v>Vic</v>
      </c>
      <c r="AJ1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95" s="16" t="str">
        <f>IF(Table13[[#This Row],[Going-Dist]]="G&lt;6-Dist&gt;=1700","B",IF(Table13[[#This Row],[Going-Dist]]="G&lt;6-Dist&lt;1700","A",IF(AJ195="G&gt;=6-Dist&lt;1700","C",IF(AJ195="G&gt;=6-Dist&gt;=1700","D","xx"))))</f>
        <v>B</v>
      </c>
      <c r="AL195" s="69">
        <f>MONTH(Table13[[#This Row],[Date]])</f>
        <v>7</v>
      </c>
      <c r="AM195" s="69" t="str">
        <f t="shared" si="11"/>
        <v>2020-2021</v>
      </c>
      <c r="AN195" s="60">
        <v>100</v>
      </c>
      <c r="AO195" s="128" t="str">
        <f>IF(Table13[[#This Row],[Combo 27 Bet]]="","",IF(Table13[[#This Row],[Lev Ret]]="","",AN195*Table13[[#This Row],[Odds]]))</f>
        <v/>
      </c>
      <c r="AP195" s="129">
        <f t="shared" si="14"/>
        <v>-100</v>
      </c>
      <c r="AQ195" s="135">
        <v>2</v>
      </c>
      <c r="AR195" s="151">
        <v>5</v>
      </c>
      <c r="AS195" s="2" t="str">
        <f>IF(Table13[[#This Row],[Date]]&lt;$AS$3,"","Live")</f>
        <v/>
      </c>
      <c r="AT195" s="2" t="str">
        <f>IF(Table13[[#This Row],[Date]]&lt;$AT$3,"","Current Algo")</f>
        <v/>
      </c>
    </row>
    <row r="196" spans="1:46" ht="14.25" customHeight="1" x14ac:dyDescent="0.25">
      <c r="A196" s="82">
        <v>44415</v>
      </c>
      <c r="B196" s="2" t="s">
        <v>3</v>
      </c>
      <c r="C196" s="83">
        <v>0.50347222222222221</v>
      </c>
      <c r="D196" s="2">
        <v>4</v>
      </c>
      <c r="E196" s="2">
        <v>10</v>
      </c>
      <c r="F196" s="60">
        <v>1</v>
      </c>
      <c r="G196" s="2">
        <v>2530</v>
      </c>
      <c r="H196" s="2" t="s">
        <v>42</v>
      </c>
      <c r="I196" s="2" t="s">
        <v>46</v>
      </c>
      <c r="J196" s="2">
        <v>130</v>
      </c>
      <c r="K196" s="6">
        <v>3</v>
      </c>
      <c r="L196" s="6" t="s">
        <v>422</v>
      </c>
      <c r="M196" s="2" t="s">
        <v>43</v>
      </c>
      <c r="N196" s="84">
        <v>4.2</v>
      </c>
      <c r="O196" s="2" t="s">
        <v>146</v>
      </c>
      <c r="P196" s="2" t="s">
        <v>171</v>
      </c>
      <c r="Q196" s="85"/>
      <c r="R196" s="86">
        <v>6</v>
      </c>
      <c r="S196" s="85">
        <v>57</v>
      </c>
      <c r="T196" s="88">
        <v>57</v>
      </c>
      <c r="U196" s="85"/>
      <c r="V196" s="2">
        <v>3</v>
      </c>
      <c r="W196" s="2">
        <v>4</v>
      </c>
      <c r="X196" s="10">
        <v>1</v>
      </c>
      <c r="Y196" s="84">
        <v>4</v>
      </c>
      <c r="Z196" s="2">
        <v>40</v>
      </c>
      <c r="AA196" s="6">
        <v>8</v>
      </c>
      <c r="AB196" s="2"/>
      <c r="AC196" s="2" t="s">
        <v>12</v>
      </c>
      <c r="AD196" s="84">
        <v>4</v>
      </c>
      <c r="AE196" s="84">
        <v>1.6</v>
      </c>
      <c r="AF196" s="2">
        <v>100</v>
      </c>
      <c r="AG196" s="2">
        <f t="shared" si="12"/>
        <v>400</v>
      </c>
      <c r="AH196" s="2">
        <f t="shared" si="13"/>
        <v>300</v>
      </c>
      <c r="AI196" s="44" t="str">
        <f>VLOOKUP(Table13[[#This Row],[Track]],$B$1885:$D$1929,2,FALSE)</f>
        <v>Vic</v>
      </c>
      <c r="AJ1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96" s="16" t="str">
        <f>IF(Table13[[#This Row],[Going-Dist]]="G&lt;6-Dist&gt;=1700","B",IF(Table13[[#This Row],[Going-Dist]]="G&lt;6-Dist&lt;1700","A",IF(AJ196="G&gt;=6-Dist&lt;1700","C",IF(AJ196="G&gt;=6-Dist&gt;=1700","D","xx"))))</f>
        <v>B</v>
      </c>
      <c r="AL196" s="69">
        <f>MONTH(Table13[[#This Row],[Date]])</f>
        <v>8</v>
      </c>
      <c r="AM196" s="69" t="str">
        <f t="shared" si="11"/>
        <v>2021-2022</v>
      </c>
      <c r="AN196" s="60">
        <v>120</v>
      </c>
      <c r="AO196" s="128">
        <f>IF(Table13[[#This Row],[Combo 27 Bet]]="","",IF(Table13[[#This Row],[Lev Ret]]="","",AN196*Table13[[#This Row],[Odds]]))</f>
        <v>480</v>
      </c>
      <c r="AP196" s="129">
        <f t="shared" si="14"/>
        <v>360</v>
      </c>
      <c r="AQ196" s="135"/>
      <c r="AR196" s="151">
        <v>7</v>
      </c>
      <c r="AS196" s="2" t="str">
        <f>IF(Table13[[#This Row],[Date]]&lt;$AS$3,"","Live")</f>
        <v/>
      </c>
      <c r="AT196" s="2" t="str">
        <f>IF(Table13[[#This Row],[Date]]&lt;$AT$3,"","Current Algo")</f>
        <v/>
      </c>
    </row>
    <row r="197" spans="1:46" ht="14.25" customHeight="1" x14ac:dyDescent="0.25">
      <c r="A197" s="82">
        <v>44415</v>
      </c>
      <c r="B197" s="2" t="s">
        <v>148</v>
      </c>
      <c r="C197" s="83">
        <v>0.54166666666666663</v>
      </c>
      <c r="D197" s="87">
        <v>4</v>
      </c>
      <c r="E197" s="7">
        <v>5</v>
      </c>
      <c r="F197" s="60">
        <v>4</v>
      </c>
      <c r="G197" s="2">
        <v>1500</v>
      </c>
      <c r="H197" s="2" t="s">
        <v>151</v>
      </c>
      <c r="I197" s="2">
        <v>78</v>
      </c>
      <c r="J197" s="2">
        <v>130</v>
      </c>
      <c r="K197" s="6">
        <v>9</v>
      </c>
      <c r="L197" s="6" t="s">
        <v>1560</v>
      </c>
      <c r="M197" s="2" t="s">
        <v>55</v>
      </c>
      <c r="N197" s="84">
        <v>3.3</v>
      </c>
      <c r="O197" s="2" t="s">
        <v>49</v>
      </c>
      <c r="P197" s="2" t="s">
        <v>86</v>
      </c>
      <c r="Q197" s="85"/>
      <c r="R197" s="86">
        <v>8</v>
      </c>
      <c r="S197" s="85">
        <v>57</v>
      </c>
      <c r="T197" s="85">
        <v>57</v>
      </c>
      <c r="U197" s="85"/>
      <c r="V197" s="2">
        <v>1</v>
      </c>
      <c r="W197" s="2">
        <v>4</v>
      </c>
      <c r="X197" s="10">
        <v>2</v>
      </c>
      <c r="Y197" s="84">
        <v>4.7</v>
      </c>
      <c r="Z197" s="2">
        <v>20</v>
      </c>
      <c r="AA197" s="6"/>
      <c r="AB197" s="2"/>
      <c r="AC197" s="2" t="s">
        <v>13</v>
      </c>
      <c r="AD197" s="84">
        <v>3.6</v>
      </c>
      <c r="AE197" s="84">
        <v>1.8</v>
      </c>
      <c r="AF197" s="2">
        <v>100</v>
      </c>
      <c r="AG197" s="2" t="str">
        <f t="shared" si="12"/>
        <v/>
      </c>
      <c r="AH197" s="2">
        <f t="shared" si="13"/>
        <v>-100</v>
      </c>
      <c r="AI197" s="44" t="str">
        <f>VLOOKUP(Table13[[#This Row],[Track]],$B$1885:$D$1929,2,FALSE)</f>
        <v>NSW</v>
      </c>
      <c r="AJ1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97" s="16" t="str">
        <f>IF(Table13[[#This Row],[Going-Dist]]="G&lt;6-Dist&gt;=1700","B",IF(Table13[[#This Row],[Going-Dist]]="G&lt;6-Dist&lt;1700","A",IF(AJ197="G&gt;=6-Dist&lt;1700","C",IF(AJ197="G&gt;=6-Dist&gt;=1700","D","xx"))))</f>
        <v>A</v>
      </c>
      <c r="AL197" s="2">
        <f>MONTH(Table13[[#This Row],[Date]])</f>
        <v>8</v>
      </c>
      <c r="AM197" s="2" t="str">
        <f t="shared" si="11"/>
        <v>2021-2022</v>
      </c>
      <c r="AN197" s="60">
        <v>100</v>
      </c>
      <c r="AO197" s="128" t="str">
        <f>IF(Table13[[#This Row],[Combo 27 Bet]]="","",IF(Table13[[#This Row],[Lev Ret]]="","",AN197*Table13[[#This Row],[Odds]]))</f>
        <v/>
      </c>
      <c r="AP197" s="129">
        <f t="shared" si="14"/>
        <v>-100</v>
      </c>
      <c r="AQ197" s="135"/>
      <c r="AR197" s="151">
        <v>7</v>
      </c>
      <c r="AS197" s="2" t="str">
        <f>IF(Table13[[#This Row],[Date]]&lt;$AS$3,"","Live")</f>
        <v/>
      </c>
      <c r="AT197" s="2" t="str">
        <f>IF(Table13[[#This Row],[Date]]&lt;$AT$3,"","Current Algo")</f>
        <v/>
      </c>
    </row>
    <row r="198" spans="1:46" s="3" customFormat="1" ht="14.25" customHeight="1" x14ac:dyDescent="0.25">
      <c r="A198" s="82">
        <v>44415</v>
      </c>
      <c r="B198" s="2" t="s">
        <v>3</v>
      </c>
      <c r="C198" s="83">
        <v>0.57986111111111105</v>
      </c>
      <c r="D198" s="2">
        <v>4</v>
      </c>
      <c r="E198" s="2">
        <v>10</v>
      </c>
      <c r="F198" s="60">
        <v>4</v>
      </c>
      <c r="G198" s="2">
        <v>1410</v>
      </c>
      <c r="H198" s="2" t="s">
        <v>70</v>
      </c>
      <c r="I198" s="2">
        <v>84</v>
      </c>
      <c r="J198" s="2">
        <v>130</v>
      </c>
      <c r="K198" s="6">
        <v>5</v>
      </c>
      <c r="L198" s="6" t="s">
        <v>285</v>
      </c>
      <c r="M198" s="2" t="s">
        <v>43</v>
      </c>
      <c r="N198" s="84">
        <v>4.8</v>
      </c>
      <c r="O198" s="2" t="s">
        <v>59</v>
      </c>
      <c r="P198" s="2" t="s">
        <v>82</v>
      </c>
      <c r="Q198" s="85"/>
      <c r="R198" s="86">
        <v>8</v>
      </c>
      <c r="S198" s="85">
        <v>56.5</v>
      </c>
      <c r="T198" s="88">
        <v>56.5</v>
      </c>
      <c r="U198" s="85"/>
      <c r="V198" s="2">
        <v>2</v>
      </c>
      <c r="W198" s="2">
        <v>3</v>
      </c>
      <c r="X198" s="10">
        <v>1</v>
      </c>
      <c r="Y198" s="84">
        <v>4.5999999999999996</v>
      </c>
      <c r="Z198" s="2">
        <v>40</v>
      </c>
      <c r="AA198" s="6">
        <v>13</v>
      </c>
      <c r="AB198" s="2"/>
      <c r="AC198" s="2" t="s">
        <v>15</v>
      </c>
      <c r="AD198" s="84">
        <v>4</v>
      </c>
      <c r="AE198" s="84">
        <v>1.9</v>
      </c>
      <c r="AF198" s="2">
        <v>100</v>
      </c>
      <c r="AG198" s="2" t="str">
        <f t="shared" si="12"/>
        <v/>
      </c>
      <c r="AH198" s="2">
        <f t="shared" si="13"/>
        <v>-100</v>
      </c>
      <c r="AI198" s="44" t="str">
        <f>VLOOKUP(Table13[[#This Row],[Track]],$B$1885:$D$1929,2,FALSE)</f>
        <v>Vic</v>
      </c>
      <c r="AJ1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98" s="16" t="str">
        <f>IF(Table13[[#This Row],[Going-Dist]]="G&lt;6-Dist&gt;=1700","B",IF(Table13[[#This Row],[Going-Dist]]="G&lt;6-Dist&lt;1700","A",IF(AJ198="G&gt;=6-Dist&lt;1700","C",IF(AJ198="G&gt;=6-Dist&gt;=1700","D","xx"))))</f>
        <v>A</v>
      </c>
      <c r="AL198" s="69">
        <f>MONTH(Table13[[#This Row],[Date]])</f>
        <v>8</v>
      </c>
      <c r="AM198" s="69" t="str">
        <f t="shared" si="11"/>
        <v>2021-2022</v>
      </c>
      <c r="AN198" s="126">
        <v>100</v>
      </c>
      <c r="AO198" s="130" t="str">
        <f>IF(Table13[[#This Row],[Combo 27 Bet]]="","",IF(Table13[[#This Row],[Lev Ret]]="","",AN198*Table13[[#This Row],[Odds]]))</f>
        <v/>
      </c>
      <c r="AP198" s="131">
        <f t="shared" si="14"/>
        <v>-100</v>
      </c>
      <c r="AQ198" s="136">
        <v>2</v>
      </c>
      <c r="AR198" s="152">
        <v>7</v>
      </c>
      <c r="AS198" s="166" t="str">
        <f>IF(Table13[[#This Row],[Date]]&lt;$AS$3,"","Live")</f>
        <v/>
      </c>
      <c r="AT198" s="166" t="str">
        <f>IF(Table13[[#This Row],[Date]]&lt;$AT$3,"","Current Algo")</f>
        <v/>
      </c>
    </row>
    <row r="199" spans="1:46" ht="14.25" customHeight="1" x14ac:dyDescent="0.25">
      <c r="A199" s="82">
        <v>44415</v>
      </c>
      <c r="B199" s="2" t="s">
        <v>3</v>
      </c>
      <c r="C199" s="83">
        <v>0.57986111111111105</v>
      </c>
      <c r="D199" s="87">
        <v>4</v>
      </c>
      <c r="E199" s="7">
        <v>10</v>
      </c>
      <c r="F199" s="60">
        <v>4</v>
      </c>
      <c r="G199" s="2">
        <v>1410</v>
      </c>
      <c r="H199" s="2" t="s">
        <v>70</v>
      </c>
      <c r="I199" s="2">
        <v>84</v>
      </c>
      <c r="J199" s="2">
        <v>130</v>
      </c>
      <c r="K199" s="6">
        <v>7</v>
      </c>
      <c r="L199" s="6" t="s">
        <v>287</v>
      </c>
      <c r="M199" s="2" t="s">
        <v>53</v>
      </c>
      <c r="N199" s="84">
        <v>2.5</v>
      </c>
      <c r="O199" s="2" t="s">
        <v>178</v>
      </c>
      <c r="P199" s="2" t="s">
        <v>144</v>
      </c>
      <c r="Q199" s="85"/>
      <c r="R199" s="86">
        <v>10</v>
      </c>
      <c r="S199" s="85">
        <v>56.5</v>
      </c>
      <c r="T199" s="85">
        <v>56.5</v>
      </c>
      <c r="U199" s="85"/>
      <c r="V199" s="2">
        <v>1</v>
      </c>
      <c r="W199" s="2">
        <v>1</v>
      </c>
      <c r="X199" s="10">
        <v>2</v>
      </c>
      <c r="Y199" s="84">
        <v>4.8</v>
      </c>
      <c r="Z199" s="2">
        <v>35</v>
      </c>
      <c r="AA199" s="6">
        <v>13</v>
      </c>
      <c r="AB199" s="2"/>
      <c r="AC199" s="2"/>
      <c r="AD199" s="84">
        <v>3.3</v>
      </c>
      <c r="AE199" s="84"/>
      <c r="AF199" s="2">
        <v>100</v>
      </c>
      <c r="AG199" s="2" t="str">
        <f t="shared" si="12"/>
        <v/>
      </c>
      <c r="AH199" s="2">
        <f t="shared" si="13"/>
        <v>-100</v>
      </c>
      <c r="AI199" s="44" t="str">
        <f>VLOOKUP(Table13[[#This Row],[Track]],$B$1885:$D$1929,2,FALSE)</f>
        <v>Vic</v>
      </c>
      <c r="AJ1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99" s="16" t="str">
        <f>IF(Table13[[#This Row],[Going-Dist]]="G&lt;6-Dist&gt;=1700","B",IF(Table13[[#This Row],[Going-Dist]]="G&lt;6-Dist&lt;1700","A",IF(AJ199="G&gt;=6-Dist&lt;1700","C",IF(AJ199="G&gt;=6-Dist&gt;=1700","D","xx"))))</f>
        <v>A</v>
      </c>
      <c r="AL199" s="2">
        <f>MONTH(Table13[[#This Row],[Date]])</f>
        <v>8</v>
      </c>
      <c r="AM199" s="2" t="str">
        <f t="shared" ref="AM199:AM262" si="15">IF(A199&lt;$AM$1905,"2020-2021",IF(A199&lt;$AM$1906,"2021-2022",IF(A199&lt;$AM$1907,"2022-2023",IF(A199&lt;$AM$1908,"2023-2024",IF(A199&lt;$AM$1909,"2024-2025",IF(A199&lt;$AM$1910,"2025-2026",IF(A199&lt;$AM$1911,"2026-2027",IF(A199&lt;$AM$1912,"2027-2028"))))))))</f>
        <v>2021-2022</v>
      </c>
      <c r="AN199" s="60">
        <v>150</v>
      </c>
      <c r="AO199" s="128" t="str">
        <f>IF(Table13[[#This Row],[Combo 27 Bet]]="","",IF(Table13[[#This Row],[Lev Ret]]="","",AN199*Table13[[#This Row],[Odds]]))</f>
        <v/>
      </c>
      <c r="AP199" s="129">
        <f t="shared" si="14"/>
        <v>-150</v>
      </c>
      <c r="AQ199" s="135">
        <v>2</v>
      </c>
      <c r="AR199" s="151">
        <v>4</v>
      </c>
      <c r="AS199" s="2" t="str">
        <f>IF(Table13[[#This Row],[Date]]&lt;$AS$3,"","Live")</f>
        <v/>
      </c>
      <c r="AT199" s="2" t="str">
        <f>IF(Table13[[#This Row],[Date]]&lt;$AT$3,"","Current Algo")</f>
        <v/>
      </c>
    </row>
    <row r="200" spans="1:46" ht="14.25" customHeight="1" x14ac:dyDescent="0.25">
      <c r="A200" s="82">
        <v>44415</v>
      </c>
      <c r="B200" s="2" t="s">
        <v>3</v>
      </c>
      <c r="C200" s="83">
        <v>0.60763888888888895</v>
      </c>
      <c r="D200" s="87">
        <v>4</v>
      </c>
      <c r="E200" s="7">
        <v>10</v>
      </c>
      <c r="F200" s="60">
        <v>5</v>
      </c>
      <c r="G200" s="2">
        <v>1100</v>
      </c>
      <c r="H200" s="2" t="s">
        <v>42</v>
      </c>
      <c r="I200" s="2">
        <v>84</v>
      </c>
      <c r="J200" s="2">
        <v>130</v>
      </c>
      <c r="K200" s="6">
        <v>8</v>
      </c>
      <c r="L200" s="6" t="s">
        <v>645</v>
      </c>
      <c r="M200" s="2" t="s">
        <v>58</v>
      </c>
      <c r="N200" s="84">
        <v>7.5</v>
      </c>
      <c r="O200" s="2" t="s">
        <v>65</v>
      </c>
      <c r="P200" s="2" t="s">
        <v>653</v>
      </c>
      <c r="Q200" s="85">
        <v>1.5</v>
      </c>
      <c r="R200" s="86">
        <v>13</v>
      </c>
      <c r="S200" s="85">
        <v>57.5</v>
      </c>
      <c r="T200" s="85">
        <v>56</v>
      </c>
      <c r="U200" s="85"/>
      <c r="V200" s="2">
        <v>3</v>
      </c>
      <c r="W200" s="2">
        <v>4</v>
      </c>
      <c r="X200" s="10">
        <v>3</v>
      </c>
      <c r="Y200" s="84">
        <v>5.6</v>
      </c>
      <c r="Z200" s="2">
        <v>30</v>
      </c>
      <c r="AA200" s="6">
        <v>14</v>
      </c>
      <c r="AB200" s="2"/>
      <c r="AC200" s="2"/>
      <c r="AD200" s="84">
        <v>8.5</v>
      </c>
      <c r="AE200" s="84"/>
      <c r="AF200" s="2">
        <v>100</v>
      </c>
      <c r="AG200" s="2" t="str">
        <f t="shared" si="12"/>
        <v/>
      </c>
      <c r="AH200" s="2">
        <f t="shared" si="13"/>
        <v>-100</v>
      </c>
      <c r="AI200" s="44" t="str">
        <f>VLOOKUP(Table13[[#This Row],[Track]],$B$1885:$D$1929,2,FALSE)</f>
        <v>Vic</v>
      </c>
      <c r="AJ2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0" s="16" t="str">
        <f>IF(Table13[[#This Row],[Going-Dist]]="G&lt;6-Dist&gt;=1700","B",IF(Table13[[#This Row],[Going-Dist]]="G&lt;6-Dist&lt;1700","A",IF(AJ200="G&gt;=6-Dist&lt;1700","C",IF(AJ200="G&gt;=6-Dist&gt;=1700","D","xx"))))</f>
        <v>A</v>
      </c>
      <c r="AL200" s="69">
        <f>MONTH(Table13[[#This Row],[Date]])</f>
        <v>8</v>
      </c>
      <c r="AM200" s="69" t="str">
        <f t="shared" si="15"/>
        <v>2021-2022</v>
      </c>
      <c r="AN200" s="60">
        <v>100</v>
      </c>
      <c r="AO200" s="128" t="str">
        <f>IF(Table13[[#This Row],[Combo 27 Bet]]="","",IF(Table13[[#This Row],[Lev Ret]]="","",AN200*Table13[[#This Row],[Odds]]))</f>
        <v/>
      </c>
      <c r="AP200" s="129">
        <f t="shared" si="14"/>
        <v>-100</v>
      </c>
      <c r="AQ200" s="135"/>
      <c r="AR200" s="151">
        <v>6</v>
      </c>
      <c r="AS200" s="2" t="str">
        <f>IF(Table13[[#This Row],[Date]]&lt;$AS$3,"","Live")</f>
        <v/>
      </c>
      <c r="AT200" s="2" t="str">
        <f>IF(Table13[[#This Row],[Date]]&lt;$AT$3,"","Current Algo")</f>
        <v/>
      </c>
    </row>
    <row r="201" spans="1:46" ht="14.25" customHeight="1" x14ac:dyDescent="0.25">
      <c r="A201" s="82">
        <v>44415</v>
      </c>
      <c r="B201" s="2" t="s">
        <v>148</v>
      </c>
      <c r="C201" s="83">
        <v>0.62152777777777779</v>
      </c>
      <c r="D201" s="87">
        <v>4</v>
      </c>
      <c r="E201" s="7">
        <v>5</v>
      </c>
      <c r="F201" s="60">
        <v>7</v>
      </c>
      <c r="G201" s="2">
        <v>1200</v>
      </c>
      <c r="H201" s="2" t="s">
        <v>151</v>
      </c>
      <c r="I201" s="2" t="s">
        <v>66</v>
      </c>
      <c r="J201" s="2">
        <v>200</v>
      </c>
      <c r="K201" s="6">
        <v>5</v>
      </c>
      <c r="L201" s="6" t="s">
        <v>1561</v>
      </c>
      <c r="M201" s="2" t="s">
        <v>75</v>
      </c>
      <c r="N201" s="84">
        <v>6.6</v>
      </c>
      <c r="O201" s="2" t="s">
        <v>1071</v>
      </c>
      <c r="P201" s="2" t="s">
        <v>155</v>
      </c>
      <c r="Q201" s="85"/>
      <c r="R201" s="86">
        <v>2</v>
      </c>
      <c r="S201" s="85">
        <v>56</v>
      </c>
      <c r="T201" s="85">
        <v>56</v>
      </c>
      <c r="U201" s="85"/>
      <c r="V201" s="2">
        <v>4</v>
      </c>
      <c r="W201" s="2">
        <v>1</v>
      </c>
      <c r="X201" s="10">
        <v>1</v>
      </c>
      <c r="Y201" s="84">
        <v>3.9</v>
      </c>
      <c r="Z201" s="2">
        <v>30</v>
      </c>
      <c r="AA201" s="6">
        <v>100</v>
      </c>
      <c r="AB201" s="2"/>
      <c r="AC201" s="2" t="s">
        <v>150</v>
      </c>
      <c r="AD201" s="84">
        <v>7.5</v>
      </c>
      <c r="AE201" s="84">
        <v>2.6</v>
      </c>
      <c r="AF201" s="2">
        <v>100</v>
      </c>
      <c r="AG201" s="2">
        <f t="shared" ref="AG201:AG249" si="16">IF($AC201&lt;&gt;"WON","",AF201*$AD201)</f>
        <v>750</v>
      </c>
      <c r="AH201" s="2">
        <f t="shared" ref="AH201:AH249" si="17">IF(AG201="",AF201*-1,AG201-AF201)</f>
        <v>650</v>
      </c>
      <c r="AI201" s="44" t="str">
        <f>VLOOKUP(Table13[[#This Row],[Track]],$B$1885:$D$1929,2,FALSE)</f>
        <v>NSW</v>
      </c>
      <c r="AJ2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1" s="16" t="str">
        <f>IF(Table13[[#This Row],[Going-Dist]]="G&lt;6-Dist&gt;=1700","B",IF(Table13[[#This Row],[Going-Dist]]="G&lt;6-Dist&lt;1700","A",IF(AJ201="G&gt;=6-Dist&lt;1700","C",IF(AJ201="G&gt;=6-Dist&gt;=1700","D","xx"))))</f>
        <v>A</v>
      </c>
      <c r="AL201" s="69">
        <f>MONTH(Table13[[#This Row],[Date]])</f>
        <v>8</v>
      </c>
      <c r="AM201" s="69" t="str">
        <f t="shared" si="15"/>
        <v>2021-2022</v>
      </c>
      <c r="AN201" s="60">
        <v>100</v>
      </c>
      <c r="AO201" s="128">
        <f>IF(Table13[[#This Row],[Combo 27 Bet]]="","",IF(Table13[[#This Row],[Lev Ret]]="","",AN201*Table13[[#This Row],[Odds]]))</f>
        <v>750</v>
      </c>
      <c r="AP201" s="129">
        <f t="shared" ref="AP201:AP249" si="18">IF(AN201="","",IF(AO201="",AN201*-1,AO201-AN201))</f>
        <v>650</v>
      </c>
      <c r="AQ201" s="135"/>
      <c r="AR201" s="151">
        <v>8</v>
      </c>
      <c r="AS201" s="2" t="str">
        <f>IF(Table13[[#This Row],[Date]]&lt;$AS$3,"","Live")</f>
        <v/>
      </c>
      <c r="AT201" s="2" t="str">
        <f>IF(Table13[[#This Row],[Date]]&lt;$AT$3,"","Current Algo")</f>
        <v/>
      </c>
    </row>
    <row r="202" spans="1:46" ht="14.25" customHeight="1" x14ac:dyDescent="0.25">
      <c r="A202" s="82">
        <v>44415</v>
      </c>
      <c r="B202" s="2" t="s">
        <v>3</v>
      </c>
      <c r="C202" s="83">
        <v>0.63541666666666663</v>
      </c>
      <c r="D202" s="2">
        <v>4</v>
      </c>
      <c r="E202" s="2">
        <v>10</v>
      </c>
      <c r="F202" s="60">
        <v>6</v>
      </c>
      <c r="G202" s="2">
        <v>1410</v>
      </c>
      <c r="H202" s="2" t="s">
        <v>42</v>
      </c>
      <c r="I202" s="2" t="s">
        <v>46</v>
      </c>
      <c r="J202" s="2">
        <v>130</v>
      </c>
      <c r="K202" s="6">
        <v>1</v>
      </c>
      <c r="L202" s="6" t="s">
        <v>290</v>
      </c>
      <c r="M202" s="2" t="s">
        <v>50</v>
      </c>
      <c r="N202" s="84">
        <v>4</v>
      </c>
      <c r="O202" s="2" t="s">
        <v>115</v>
      </c>
      <c r="P202" s="2" t="s">
        <v>182</v>
      </c>
      <c r="Q202" s="85">
        <v>3</v>
      </c>
      <c r="R202" s="86">
        <v>9</v>
      </c>
      <c r="S202" s="85">
        <v>60</v>
      </c>
      <c r="T202" s="88">
        <v>57</v>
      </c>
      <c r="U202" s="85"/>
      <c r="V202" s="2">
        <v>1</v>
      </c>
      <c r="W202" s="2">
        <v>3</v>
      </c>
      <c r="X202" s="10">
        <v>1</v>
      </c>
      <c r="Y202" s="84">
        <v>3.9</v>
      </c>
      <c r="Z202" s="2">
        <v>45</v>
      </c>
      <c r="AA202" s="6">
        <v>9</v>
      </c>
      <c r="AB202" s="2"/>
      <c r="AC202" s="2" t="s">
        <v>13</v>
      </c>
      <c r="AD202" s="84">
        <v>4.4000000000000004</v>
      </c>
      <c r="AE202" s="84">
        <v>1.7</v>
      </c>
      <c r="AF202" s="2">
        <v>100</v>
      </c>
      <c r="AG202" s="2" t="str">
        <f t="shared" si="16"/>
        <v/>
      </c>
      <c r="AH202" s="2">
        <f t="shared" si="17"/>
        <v>-100</v>
      </c>
      <c r="AI202" s="44" t="str">
        <f>VLOOKUP(Table13[[#This Row],[Track]],$B$1885:$D$1929,2,FALSE)</f>
        <v>Vic</v>
      </c>
      <c r="AJ2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2" s="16" t="str">
        <f>IF(Table13[[#This Row],[Going-Dist]]="G&lt;6-Dist&gt;=1700","B",IF(Table13[[#This Row],[Going-Dist]]="G&lt;6-Dist&lt;1700","A",IF(AJ202="G&gt;=6-Dist&lt;1700","C",IF(AJ202="G&gt;=6-Dist&gt;=1700","D","xx"))))</f>
        <v>A</v>
      </c>
      <c r="AL202" s="69">
        <f>MONTH(Table13[[#This Row],[Date]])</f>
        <v>8</v>
      </c>
      <c r="AM202" s="69" t="str">
        <f t="shared" si="15"/>
        <v>2021-2022</v>
      </c>
      <c r="AN202" s="60">
        <v>150</v>
      </c>
      <c r="AO202" s="128" t="str">
        <f>IF(Table13[[#This Row],[Combo 27 Bet]]="","",IF(Table13[[#This Row],[Lev Ret]]="","",AN202*Table13[[#This Row],[Odds]]))</f>
        <v/>
      </c>
      <c r="AP202" s="129">
        <f t="shared" si="18"/>
        <v>-150</v>
      </c>
      <c r="AQ202" s="135">
        <v>2</v>
      </c>
      <c r="AR202" s="151">
        <v>9</v>
      </c>
      <c r="AS202" s="2" t="str">
        <f>IF(Table13[[#This Row],[Date]]&lt;$AS$3,"","Live")</f>
        <v/>
      </c>
      <c r="AT202" s="2" t="str">
        <f>IF(Table13[[#This Row],[Date]]&lt;$AT$3,"","Current Algo")</f>
        <v/>
      </c>
    </row>
    <row r="203" spans="1:46" ht="14.25" customHeight="1" x14ac:dyDescent="0.25">
      <c r="A203" s="82">
        <v>44415</v>
      </c>
      <c r="B203" s="2" t="s">
        <v>3</v>
      </c>
      <c r="C203" s="83">
        <v>0.63541666666666663</v>
      </c>
      <c r="D203" s="87">
        <v>4</v>
      </c>
      <c r="E203" s="7">
        <v>10</v>
      </c>
      <c r="F203" s="60">
        <v>6</v>
      </c>
      <c r="G203" s="2">
        <v>1410</v>
      </c>
      <c r="H203" s="2" t="s">
        <v>42</v>
      </c>
      <c r="I203" s="2" t="s">
        <v>46</v>
      </c>
      <c r="J203" s="2">
        <v>130</v>
      </c>
      <c r="K203" s="6">
        <v>7</v>
      </c>
      <c r="L203" s="6" t="s">
        <v>484</v>
      </c>
      <c r="M203" s="2" t="s">
        <v>75</v>
      </c>
      <c r="N203" s="84">
        <v>2.9</v>
      </c>
      <c r="O203" s="2" t="s">
        <v>390</v>
      </c>
      <c r="P203" s="2" t="s">
        <v>652</v>
      </c>
      <c r="Q203" s="85">
        <v>3</v>
      </c>
      <c r="R203" s="86">
        <v>6</v>
      </c>
      <c r="S203" s="85">
        <v>54.5</v>
      </c>
      <c r="T203" s="85">
        <v>51.5</v>
      </c>
      <c r="U203" s="85"/>
      <c r="V203" s="2">
        <v>2</v>
      </c>
      <c r="W203" s="2">
        <v>1</v>
      </c>
      <c r="X203" s="10">
        <v>2</v>
      </c>
      <c r="Y203" s="84">
        <v>4.5999999999999996</v>
      </c>
      <c r="Z203" s="2">
        <v>40</v>
      </c>
      <c r="AA203" s="6">
        <v>9</v>
      </c>
      <c r="AB203" s="2"/>
      <c r="AC203" s="2" t="s">
        <v>15</v>
      </c>
      <c r="AD203" s="84">
        <v>2.9</v>
      </c>
      <c r="AE203" s="84">
        <v>1.4</v>
      </c>
      <c r="AF203" s="2">
        <v>100</v>
      </c>
      <c r="AG203" s="2" t="str">
        <f t="shared" si="16"/>
        <v/>
      </c>
      <c r="AH203" s="2">
        <f t="shared" si="17"/>
        <v>-100</v>
      </c>
      <c r="AI203" s="44" t="str">
        <f>VLOOKUP(Table13[[#This Row],[Track]],$B$1885:$D$1929,2,FALSE)</f>
        <v>Vic</v>
      </c>
      <c r="AJ2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3" s="16" t="str">
        <f>IF(Table13[[#This Row],[Going-Dist]]="G&lt;6-Dist&gt;=1700","B",IF(Table13[[#This Row],[Going-Dist]]="G&lt;6-Dist&lt;1700","A",IF(AJ203="G&gt;=6-Dist&lt;1700","C",IF(AJ203="G&gt;=6-Dist&gt;=1700","D","xx"))))</f>
        <v>A</v>
      </c>
      <c r="AL203" s="2">
        <f>MONTH(Table13[[#This Row],[Date]])</f>
        <v>8</v>
      </c>
      <c r="AM203" s="2" t="str">
        <f t="shared" si="15"/>
        <v>2021-2022</v>
      </c>
      <c r="AN203" s="60">
        <v>100</v>
      </c>
      <c r="AO203" s="128" t="str">
        <f>IF(Table13[[#This Row],[Combo 27 Bet]]="","",IF(Table13[[#This Row],[Lev Ret]]="","",AN203*Table13[[#This Row],[Odds]]))</f>
        <v/>
      </c>
      <c r="AP203" s="129">
        <f t="shared" si="18"/>
        <v>-100</v>
      </c>
      <c r="AQ203" s="135">
        <v>2</v>
      </c>
      <c r="AR203" s="151">
        <v>5</v>
      </c>
      <c r="AS203" s="2" t="str">
        <f>IF(Table13[[#This Row],[Date]]&lt;$AS$3,"","Live")</f>
        <v/>
      </c>
      <c r="AT203" s="2" t="str">
        <f>IF(Table13[[#This Row],[Date]]&lt;$AT$3,"","Current Algo")</f>
        <v/>
      </c>
    </row>
    <row r="204" spans="1:46" ht="14.25" customHeight="1" x14ac:dyDescent="0.25">
      <c r="A204" s="82">
        <v>44422</v>
      </c>
      <c r="B204" s="2" t="s">
        <v>4</v>
      </c>
      <c r="C204" s="83">
        <v>0.52777777777777779</v>
      </c>
      <c r="D204" s="2">
        <v>4</v>
      </c>
      <c r="E204" s="2">
        <v>8</v>
      </c>
      <c r="F204" s="60">
        <v>2</v>
      </c>
      <c r="G204" s="2">
        <v>1600</v>
      </c>
      <c r="H204" s="2" t="s">
        <v>42</v>
      </c>
      <c r="I204" s="2" t="s">
        <v>46</v>
      </c>
      <c r="J204" s="2">
        <v>130</v>
      </c>
      <c r="K204" s="6">
        <v>4</v>
      </c>
      <c r="L204" s="6" t="s">
        <v>292</v>
      </c>
      <c r="M204" s="2" t="s">
        <v>55</v>
      </c>
      <c r="N204" s="84">
        <v>2.5</v>
      </c>
      <c r="O204" s="2" t="s">
        <v>181</v>
      </c>
      <c r="P204" s="2" t="s">
        <v>120</v>
      </c>
      <c r="Q204" s="85"/>
      <c r="R204" s="86">
        <v>4</v>
      </c>
      <c r="S204" s="85">
        <v>56</v>
      </c>
      <c r="T204" s="88">
        <v>56</v>
      </c>
      <c r="U204" s="85"/>
      <c r="V204" s="2">
        <v>1</v>
      </c>
      <c r="W204" s="2">
        <v>1</v>
      </c>
      <c r="X204" s="10">
        <v>1</v>
      </c>
      <c r="Y204" s="84">
        <v>2.8</v>
      </c>
      <c r="Z204" s="2">
        <v>50</v>
      </c>
      <c r="AA204" s="6">
        <v>7</v>
      </c>
      <c r="AB204" s="2"/>
      <c r="AC204" s="2" t="s">
        <v>12</v>
      </c>
      <c r="AD204" s="84">
        <v>2.5</v>
      </c>
      <c r="AE204" s="84">
        <v>1.8</v>
      </c>
      <c r="AF204" s="2">
        <v>100</v>
      </c>
      <c r="AG204" s="2">
        <f t="shared" si="16"/>
        <v>250</v>
      </c>
      <c r="AH204" s="2">
        <f t="shared" si="17"/>
        <v>150</v>
      </c>
      <c r="AI204" s="44" t="str">
        <f>VLOOKUP(Table13[[#This Row],[Track]],$B$1885:$D$1929,2,FALSE)</f>
        <v>Vic</v>
      </c>
      <c r="AJ2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4" s="16" t="str">
        <f>IF(Table13[[#This Row],[Going-Dist]]="G&lt;6-Dist&gt;=1700","B",IF(Table13[[#This Row],[Going-Dist]]="G&lt;6-Dist&lt;1700","A",IF(AJ204="G&gt;=6-Dist&lt;1700","C",IF(AJ204="G&gt;=6-Dist&gt;=1700","D","xx"))))</f>
        <v>A</v>
      </c>
      <c r="AL204" s="69">
        <f>MONTH(Table13[[#This Row],[Date]])</f>
        <v>8</v>
      </c>
      <c r="AM204" s="69" t="str">
        <f t="shared" si="15"/>
        <v>2021-2022</v>
      </c>
      <c r="AN204" s="60">
        <v>200</v>
      </c>
      <c r="AO204" s="128">
        <f>IF(Table13[[#This Row],[Combo 27 Bet]]="","",IF(Table13[[#This Row],[Lev Ret]]="","",AN204*Table13[[#This Row],[Odds]]))</f>
        <v>500</v>
      </c>
      <c r="AP204" s="129">
        <f t="shared" si="18"/>
        <v>300</v>
      </c>
      <c r="AQ204" s="135"/>
      <c r="AR204" s="151">
        <v>10</v>
      </c>
      <c r="AS204" s="2" t="str">
        <f>IF(Table13[[#This Row],[Date]]&lt;$AS$3,"","Live")</f>
        <v/>
      </c>
      <c r="AT204" s="2" t="str">
        <f>IF(Table13[[#This Row],[Date]]&lt;$AT$3,"","Current Algo")</f>
        <v/>
      </c>
    </row>
    <row r="205" spans="1:46" ht="14.25" customHeight="1" x14ac:dyDescent="0.25">
      <c r="A205" s="82">
        <v>44422</v>
      </c>
      <c r="B205" s="2" t="s">
        <v>4</v>
      </c>
      <c r="C205" s="83">
        <v>0.57986111111111105</v>
      </c>
      <c r="D205" s="87">
        <v>4</v>
      </c>
      <c r="E205" s="7">
        <v>8</v>
      </c>
      <c r="F205" s="60">
        <v>4</v>
      </c>
      <c r="G205" s="2">
        <v>1100</v>
      </c>
      <c r="H205" s="2" t="s">
        <v>70</v>
      </c>
      <c r="I205" s="2" t="s">
        <v>46</v>
      </c>
      <c r="J205" s="2">
        <v>130</v>
      </c>
      <c r="K205" s="6">
        <v>3</v>
      </c>
      <c r="L205" s="6" t="s">
        <v>293</v>
      </c>
      <c r="M205" s="2" t="s">
        <v>58</v>
      </c>
      <c r="N205" s="84">
        <v>2.9</v>
      </c>
      <c r="O205" s="2" t="s">
        <v>51</v>
      </c>
      <c r="P205" s="2" t="s">
        <v>184</v>
      </c>
      <c r="Q205" s="85">
        <v>3</v>
      </c>
      <c r="R205" s="86">
        <v>7</v>
      </c>
      <c r="S205" s="85">
        <v>57</v>
      </c>
      <c r="T205" s="85">
        <v>54</v>
      </c>
      <c r="U205" s="85"/>
      <c r="V205" s="2">
        <v>2</v>
      </c>
      <c r="W205" s="2">
        <v>1</v>
      </c>
      <c r="X205" s="10">
        <v>1</v>
      </c>
      <c r="Y205" s="84">
        <v>4.2</v>
      </c>
      <c r="Z205" s="2">
        <v>40</v>
      </c>
      <c r="AA205" s="6">
        <v>8</v>
      </c>
      <c r="AB205" s="2"/>
      <c r="AC205" s="2" t="s">
        <v>12</v>
      </c>
      <c r="AD205" s="84">
        <v>2.4500000000000002</v>
      </c>
      <c r="AE205" s="84">
        <v>1.8</v>
      </c>
      <c r="AF205" s="2">
        <v>100</v>
      </c>
      <c r="AG205" s="2">
        <f t="shared" si="16"/>
        <v>245.00000000000003</v>
      </c>
      <c r="AH205" s="2">
        <f t="shared" si="17"/>
        <v>145.00000000000003</v>
      </c>
      <c r="AI205" s="44" t="str">
        <f>VLOOKUP(Table13[[#This Row],[Track]],$B$1885:$D$1929,2,FALSE)</f>
        <v>Vic</v>
      </c>
      <c r="AJ2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5" s="16" t="str">
        <f>IF(Table13[[#This Row],[Going-Dist]]="G&lt;6-Dist&gt;=1700","B",IF(Table13[[#This Row],[Going-Dist]]="G&lt;6-Dist&lt;1700","A",IF(AJ205="G&gt;=6-Dist&lt;1700","C",IF(AJ205="G&gt;=6-Dist&gt;=1700","D","xx"))))</f>
        <v>A</v>
      </c>
      <c r="AL205" s="69">
        <f>MONTH(Table13[[#This Row],[Date]])</f>
        <v>8</v>
      </c>
      <c r="AM205" s="69" t="str">
        <f t="shared" si="15"/>
        <v>2021-2022</v>
      </c>
      <c r="AN205" s="60">
        <v>200</v>
      </c>
      <c r="AO205" s="128">
        <f>IF(Table13[[#This Row],[Combo 27 Bet]]="","",IF(Table13[[#This Row],[Lev Ret]]="","",AN205*Table13[[#This Row],[Odds]]))</f>
        <v>490.00000000000006</v>
      </c>
      <c r="AP205" s="129">
        <f t="shared" si="18"/>
        <v>290.00000000000006</v>
      </c>
      <c r="AQ205" s="135"/>
      <c r="AR205" s="151">
        <v>10</v>
      </c>
      <c r="AS205" s="2" t="str">
        <f>IF(Table13[[#This Row],[Date]]&lt;$AS$3,"","Live")</f>
        <v/>
      </c>
      <c r="AT205" s="2" t="str">
        <f>IF(Table13[[#This Row],[Date]]&lt;$AT$3,"","Current Algo")</f>
        <v/>
      </c>
    </row>
    <row r="206" spans="1:46" ht="14.25" customHeight="1" x14ac:dyDescent="0.25">
      <c r="A206" s="82">
        <v>44422</v>
      </c>
      <c r="B206" s="2" t="s">
        <v>1072</v>
      </c>
      <c r="C206" s="83">
        <v>0.59375</v>
      </c>
      <c r="D206" s="87">
        <v>4</v>
      </c>
      <c r="E206" s="7">
        <v>3</v>
      </c>
      <c r="F206" s="60">
        <v>6</v>
      </c>
      <c r="G206" s="2">
        <v>2000</v>
      </c>
      <c r="H206" s="2" t="s">
        <v>151</v>
      </c>
      <c r="I206" s="2">
        <v>78</v>
      </c>
      <c r="J206" s="2">
        <v>130</v>
      </c>
      <c r="K206" s="6">
        <v>10</v>
      </c>
      <c r="L206" s="6" t="s">
        <v>1564</v>
      </c>
      <c r="M206" s="2" t="s">
        <v>55</v>
      </c>
      <c r="N206" s="84">
        <v>5.7</v>
      </c>
      <c r="O206" s="2" t="s">
        <v>162</v>
      </c>
      <c r="P206" s="2" t="s">
        <v>155</v>
      </c>
      <c r="Q206" s="85"/>
      <c r="R206" s="86">
        <v>8</v>
      </c>
      <c r="S206" s="85">
        <v>56</v>
      </c>
      <c r="T206" s="85">
        <v>56</v>
      </c>
      <c r="U206" s="85"/>
      <c r="V206" s="2">
        <v>3</v>
      </c>
      <c r="W206" s="2">
        <v>2</v>
      </c>
      <c r="X206" s="10">
        <v>1</v>
      </c>
      <c r="Y206" s="84">
        <v>5.2</v>
      </c>
      <c r="Z206" s="2">
        <v>20</v>
      </c>
      <c r="AA206" s="6">
        <v>100</v>
      </c>
      <c r="AB206" s="2"/>
      <c r="AC206" s="2"/>
      <c r="AD206" s="84">
        <v>6</v>
      </c>
      <c r="AE206" s="84"/>
      <c r="AF206" s="2">
        <v>100</v>
      </c>
      <c r="AG206" s="2" t="str">
        <f t="shared" si="16"/>
        <v/>
      </c>
      <c r="AH206" s="2">
        <f t="shared" si="17"/>
        <v>-100</v>
      </c>
      <c r="AI206" s="44" t="str">
        <f>VLOOKUP(Table13[[#This Row],[Track]],$B$1885:$D$1929,2,FALSE)</f>
        <v>NSW</v>
      </c>
      <c r="AJ2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06" s="16" t="str">
        <f>IF(Table13[[#This Row],[Going-Dist]]="G&lt;6-Dist&gt;=1700","B",IF(Table13[[#This Row],[Going-Dist]]="G&lt;6-Dist&lt;1700","A",IF(AJ206="G&gt;=6-Dist&lt;1700","C",IF(AJ206="G&gt;=6-Dist&gt;=1700","D","xx"))))</f>
        <v>B</v>
      </c>
      <c r="AL206" s="69">
        <f>MONTH(Table13[[#This Row],[Date]])</f>
        <v>8</v>
      </c>
      <c r="AM206" s="69" t="str">
        <f t="shared" si="15"/>
        <v>2021-2022</v>
      </c>
      <c r="AN206" s="60">
        <v>100</v>
      </c>
      <c r="AO206" s="128" t="str">
        <f>IF(Table13[[#This Row],[Combo 27 Bet]]="","",IF(Table13[[#This Row],[Lev Ret]]="","",AN206*Table13[[#This Row],[Odds]]))</f>
        <v/>
      </c>
      <c r="AP206" s="129">
        <f t="shared" si="18"/>
        <v>-100</v>
      </c>
      <c r="AQ206" s="135"/>
      <c r="AR206" s="151">
        <v>8</v>
      </c>
      <c r="AS206" s="2" t="str">
        <f>IF(Table13[[#This Row],[Date]]&lt;$AS$3,"","Live")</f>
        <v/>
      </c>
      <c r="AT206" s="2" t="str">
        <f>IF(Table13[[#This Row],[Date]]&lt;$AT$3,"","Current Algo")</f>
        <v/>
      </c>
    </row>
    <row r="207" spans="1:46" ht="14.25" customHeight="1" x14ac:dyDescent="0.25">
      <c r="A207" s="82">
        <v>44422</v>
      </c>
      <c r="B207" s="2" t="s">
        <v>4</v>
      </c>
      <c r="C207" s="83">
        <v>0.60763888888888895</v>
      </c>
      <c r="D207" s="87">
        <v>4</v>
      </c>
      <c r="E207" s="7">
        <v>8</v>
      </c>
      <c r="F207" s="60">
        <v>5</v>
      </c>
      <c r="G207" s="2">
        <v>1400</v>
      </c>
      <c r="H207" s="2" t="s">
        <v>42</v>
      </c>
      <c r="I207" s="2">
        <v>84</v>
      </c>
      <c r="J207" s="2">
        <v>130</v>
      </c>
      <c r="K207" s="6">
        <v>5</v>
      </c>
      <c r="L207" s="6" t="s">
        <v>294</v>
      </c>
      <c r="M207" s="2" t="s">
        <v>58</v>
      </c>
      <c r="N207" s="84">
        <v>4.2</v>
      </c>
      <c r="O207" s="2" t="s">
        <v>47</v>
      </c>
      <c r="P207" s="2" t="s">
        <v>82</v>
      </c>
      <c r="Q207" s="85"/>
      <c r="R207" s="86">
        <v>5</v>
      </c>
      <c r="S207" s="85">
        <v>59</v>
      </c>
      <c r="T207" s="85">
        <v>59</v>
      </c>
      <c r="U207" s="85"/>
      <c r="V207" s="2">
        <v>1</v>
      </c>
      <c r="W207" s="2">
        <v>2</v>
      </c>
      <c r="X207" s="10">
        <v>1</v>
      </c>
      <c r="Y207" s="84">
        <v>4.4000000000000004</v>
      </c>
      <c r="Z207" s="2">
        <v>40</v>
      </c>
      <c r="AA207" s="6">
        <v>14</v>
      </c>
      <c r="AB207" s="2"/>
      <c r="AC207" s="2"/>
      <c r="AD207" s="84">
        <v>3.8</v>
      </c>
      <c r="AE207" s="84"/>
      <c r="AF207" s="2">
        <v>100</v>
      </c>
      <c r="AG207" s="2" t="str">
        <f t="shared" si="16"/>
        <v/>
      </c>
      <c r="AH207" s="2">
        <f t="shared" si="17"/>
        <v>-100</v>
      </c>
      <c r="AI207" s="44" t="str">
        <f>VLOOKUP(Table13[[#This Row],[Track]],$B$1885:$D$1929,2,FALSE)</f>
        <v>Vic</v>
      </c>
      <c r="AJ2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7" s="16" t="str">
        <f>IF(Table13[[#This Row],[Going-Dist]]="G&lt;6-Dist&gt;=1700","B",IF(Table13[[#This Row],[Going-Dist]]="G&lt;6-Dist&lt;1700","A",IF(AJ207="G&gt;=6-Dist&lt;1700","C",IF(AJ207="G&gt;=6-Dist&gt;=1700","D","xx"))))</f>
        <v>A</v>
      </c>
      <c r="AL207" s="2">
        <f>MONTH(Table13[[#This Row],[Date]])</f>
        <v>8</v>
      </c>
      <c r="AM207" s="2" t="str">
        <f t="shared" si="15"/>
        <v>2021-2022</v>
      </c>
      <c r="AN207" s="60">
        <v>140</v>
      </c>
      <c r="AO207" s="128" t="str">
        <f>IF(Table13[[#This Row],[Combo 27 Bet]]="","",IF(Table13[[#This Row],[Lev Ret]]="","",AN207*Table13[[#This Row],[Odds]]))</f>
        <v/>
      </c>
      <c r="AP207" s="129">
        <f t="shared" si="18"/>
        <v>-140</v>
      </c>
      <c r="AQ207" s="135">
        <v>2</v>
      </c>
      <c r="AR207" s="151">
        <v>7</v>
      </c>
      <c r="AS207" s="2" t="str">
        <f>IF(Table13[[#This Row],[Date]]&lt;$AS$3,"","Live")</f>
        <v/>
      </c>
      <c r="AT207" s="2" t="str">
        <f>IF(Table13[[#This Row],[Date]]&lt;$AT$3,"","Current Algo")</f>
        <v/>
      </c>
    </row>
    <row r="208" spans="1:46" ht="14.25" customHeight="1" x14ac:dyDescent="0.25">
      <c r="A208" s="82">
        <v>44422</v>
      </c>
      <c r="B208" s="2" t="s">
        <v>4</v>
      </c>
      <c r="C208" s="83">
        <v>0.60763888888888895</v>
      </c>
      <c r="D208" s="87">
        <v>4</v>
      </c>
      <c r="E208" s="7">
        <v>8</v>
      </c>
      <c r="F208" s="60">
        <v>5</v>
      </c>
      <c r="G208" s="2">
        <v>1400</v>
      </c>
      <c r="H208" s="2" t="s">
        <v>42</v>
      </c>
      <c r="I208" s="2">
        <v>84</v>
      </c>
      <c r="J208" s="2">
        <v>130</v>
      </c>
      <c r="K208" s="6">
        <v>11</v>
      </c>
      <c r="L208" s="6" t="s">
        <v>424</v>
      </c>
      <c r="M208" s="2" t="s">
        <v>58</v>
      </c>
      <c r="N208" s="84">
        <v>3.7</v>
      </c>
      <c r="O208" s="2" t="s">
        <v>188</v>
      </c>
      <c r="P208" s="2" t="s">
        <v>48</v>
      </c>
      <c r="Q208" s="85"/>
      <c r="R208" s="86">
        <v>2</v>
      </c>
      <c r="S208" s="85">
        <v>56</v>
      </c>
      <c r="T208" s="85">
        <v>56</v>
      </c>
      <c r="U208" s="85"/>
      <c r="V208" s="2">
        <v>2</v>
      </c>
      <c r="W208" s="2">
        <v>3</v>
      </c>
      <c r="X208" s="10">
        <v>2</v>
      </c>
      <c r="Y208" s="84">
        <v>4.5</v>
      </c>
      <c r="Z208" s="2">
        <v>40</v>
      </c>
      <c r="AA208" s="6">
        <v>14</v>
      </c>
      <c r="AB208" s="2"/>
      <c r="AC208" s="2" t="s">
        <v>12</v>
      </c>
      <c r="AD208" s="84">
        <v>4.2</v>
      </c>
      <c r="AE208" s="84">
        <v>1.9</v>
      </c>
      <c r="AF208" s="2">
        <v>100</v>
      </c>
      <c r="AG208" s="2">
        <f t="shared" si="16"/>
        <v>420</v>
      </c>
      <c r="AH208" s="2">
        <f t="shared" si="17"/>
        <v>320</v>
      </c>
      <c r="AI208" s="44" t="str">
        <f>VLOOKUP(Table13[[#This Row],[Track]],$B$1885:$D$1929,2,FALSE)</f>
        <v>Vic</v>
      </c>
      <c r="AJ2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8" s="16" t="str">
        <f>IF(Table13[[#This Row],[Going-Dist]]="G&lt;6-Dist&gt;=1700","B",IF(Table13[[#This Row],[Going-Dist]]="G&lt;6-Dist&lt;1700","A",IF(AJ208="G&gt;=6-Dist&lt;1700","C",IF(AJ208="G&gt;=6-Dist&gt;=1700","D","xx"))))</f>
        <v>A</v>
      </c>
      <c r="AL208" s="2">
        <f>MONTH(Table13[[#This Row],[Date]])</f>
        <v>8</v>
      </c>
      <c r="AM208" s="2" t="str">
        <f t="shared" si="15"/>
        <v>2021-2022</v>
      </c>
      <c r="AN208" s="60">
        <v>150</v>
      </c>
      <c r="AO208" s="128">
        <f>IF(Table13[[#This Row],[Combo 27 Bet]]="","",IF(Table13[[#This Row],[Lev Ret]]="","",AN208*Table13[[#This Row],[Odds]]))</f>
        <v>630</v>
      </c>
      <c r="AP208" s="129">
        <f t="shared" si="18"/>
        <v>480</v>
      </c>
      <c r="AQ208" s="135">
        <v>2</v>
      </c>
      <c r="AR208" s="151">
        <v>8</v>
      </c>
      <c r="AS208" s="2" t="str">
        <f>IF(Table13[[#This Row],[Date]]&lt;$AS$3,"","Live")</f>
        <v/>
      </c>
      <c r="AT208" s="2" t="str">
        <f>IF(Table13[[#This Row],[Date]]&lt;$AT$3,"","Current Algo")</f>
        <v/>
      </c>
    </row>
    <row r="209" spans="1:46" ht="14.25" customHeight="1" x14ac:dyDescent="0.25">
      <c r="A209" s="82">
        <v>44422</v>
      </c>
      <c r="B209" s="2" t="s">
        <v>1072</v>
      </c>
      <c r="C209" s="83">
        <v>0.62152777777777779</v>
      </c>
      <c r="D209" s="87">
        <v>4</v>
      </c>
      <c r="E209" s="7">
        <v>3</v>
      </c>
      <c r="F209" s="60">
        <v>7</v>
      </c>
      <c r="G209" s="2">
        <v>1400</v>
      </c>
      <c r="H209" s="2" t="s">
        <v>151</v>
      </c>
      <c r="I209" s="2"/>
      <c r="J209" s="2">
        <v>130</v>
      </c>
      <c r="K209" s="6">
        <v>9</v>
      </c>
      <c r="L209" s="6" t="s">
        <v>1554</v>
      </c>
      <c r="M209" s="2" t="s">
        <v>75</v>
      </c>
      <c r="N209" s="84">
        <v>5.0999999999999996</v>
      </c>
      <c r="O209" s="2" t="s">
        <v>49</v>
      </c>
      <c r="P209" s="2" t="s">
        <v>134</v>
      </c>
      <c r="Q209" s="85"/>
      <c r="R209" s="86">
        <v>6</v>
      </c>
      <c r="S209" s="85">
        <v>53</v>
      </c>
      <c r="T209" s="85">
        <v>53</v>
      </c>
      <c r="U209" s="85"/>
      <c r="V209" s="2">
        <v>4</v>
      </c>
      <c r="W209" s="2">
        <v>5</v>
      </c>
      <c r="X209" s="10">
        <v>1</v>
      </c>
      <c r="Y209" s="84">
        <v>3</v>
      </c>
      <c r="Z209" s="2">
        <v>30</v>
      </c>
      <c r="AA209" s="6">
        <v>100</v>
      </c>
      <c r="AB209" s="2"/>
      <c r="AC209" s="2" t="s">
        <v>13</v>
      </c>
      <c r="AD209" s="84">
        <v>5</v>
      </c>
      <c r="AE209" s="84">
        <v>1.7</v>
      </c>
      <c r="AF209" s="2">
        <v>100</v>
      </c>
      <c r="AG209" s="2" t="str">
        <f t="shared" si="16"/>
        <v/>
      </c>
      <c r="AH209" s="2">
        <f t="shared" si="17"/>
        <v>-100</v>
      </c>
      <c r="AI209" s="44" t="str">
        <f>VLOOKUP(Table13[[#This Row],[Track]],$B$1885:$D$1929,2,FALSE)</f>
        <v>NSW</v>
      </c>
      <c r="AJ2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09" s="16" t="str">
        <f>IF(Table13[[#This Row],[Going-Dist]]="G&lt;6-Dist&gt;=1700","B",IF(Table13[[#This Row],[Going-Dist]]="G&lt;6-Dist&lt;1700","A",IF(AJ209="G&gt;=6-Dist&lt;1700","C",IF(AJ209="G&gt;=6-Dist&gt;=1700","D","xx"))))</f>
        <v>A</v>
      </c>
      <c r="AL209" s="69">
        <f>MONTH(Table13[[#This Row],[Date]])</f>
        <v>8</v>
      </c>
      <c r="AM209" s="69" t="str">
        <f t="shared" si="15"/>
        <v>2021-2022</v>
      </c>
      <c r="AN209" s="60">
        <v>100</v>
      </c>
      <c r="AO209" s="128" t="str">
        <f>IF(Table13[[#This Row],[Combo 27 Bet]]="","",IF(Table13[[#This Row],[Lev Ret]]="","",AN209*Table13[[#This Row],[Odds]]))</f>
        <v/>
      </c>
      <c r="AP209" s="129">
        <f t="shared" si="18"/>
        <v>-100</v>
      </c>
      <c r="AQ209" s="135"/>
      <c r="AR209" s="151">
        <v>8</v>
      </c>
      <c r="AS209" s="2" t="str">
        <f>IF(Table13[[#This Row],[Date]]&lt;$AS$3,"","Live")</f>
        <v/>
      </c>
      <c r="AT209" s="2" t="str">
        <f>IF(Table13[[#This Row],[Date]]&lt;$AT$3,"","Current Algo")</f>
        <v/>
      </c>
    </row>
    <row r="210" spans="1:46" ht="14.25" customHeight="1" x14ac:dyDescent="0.25">
      <c r="A210" s="82">
        <v>44422</v>
      </c>
      <c r="B210" s="2" t="s">
        <v>1072</v>
      </c>
      <c r="C210" s="83">
        <v>0.67708333333333337</v>
      </c>
      <c r="D210" s="87">
        <v>4</v>
      </c>
      <c r="E210" s="7">
        <v>3</v>
      </c>
      <c r="F210" s="60">
        <v>9</v>
      </c>
      <c r="G210" s="2">
        <v>1400</v>
      </c>
      <c r="H210" s="2" t="s">
        <v>70</v>
      </c>
      <c r="I210" s="2">
        <v>78</v>
      </c>
      <c r="J210" s="2">
        <v>130</v>
      </c>
      <c r="K210" s="6">
        <v>1</v>
      </c>
      <c r="L210" s="6" t="s">
        <v>1565</v>
      </c>
      <c r="M210" s="2" t="s">
        <v>75</v>
      </c>
      <c r="N210" s="84">
        <v>5</v>
      </c>
      <c r="O210" s="2" t="s">
        <v>156</v>
      </c>
      <c r="P210" s="2" t="s">
        <v>1069</v>
      </c>
      <c r="Q210" s="85"/>
      <c r="R210" s="86">
        <v>3</v>
      </c>
      <c r="S210" s="85">
        <v>60</v>
      </c>
      <c r="T210" s="85">
        <v>60</v>
      </c>
      <c r="U210" s="85"/>
      <c r="V210" s="2">
        <v>2</v>
      </c>
      <c r="W210" s="2"/>
      <c r="X210" s="10">
        <v>2</v>
      </c>
      <c r="Y210" s="84">
        <v>5.2</v>
      </c>
      <c r="Z210" s="2">
        <v>20</v>
      </c>
      <c r="AA210" s="6"/>
      <c r="AB210" s="2"/>
      <c r="AC210" s="2" t="s">
        <v>150</v>
      </c>
      <c r="AD210" s="84">
        <v>5.0999999999999996</v>
      </c>
      <c r="AE210" s="84">
        <v>2.1</v>
      </c>
      <c r="AF210" s="2">
        <v>100</v>
      </c>
      <c r="AG210" s="2">
        <f t="shared" si="16"/>
        <v>509.99999999999994</v>
      </c>
      <c r="AH210" s="2">
        <f t="shared" si="17"/>
        <v>409.99999999999994</v>
      </c>
      <c r="AI210" s="44" t="str">
        <f>VLOOKUP(Table13[[#This Row],[Track]],$B$1885:$D$1929,2,FALSE)</f>
        <v>NSW</v>
      </c>
      <c r="AJ2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0" s="16" t="str">
        <f>IF(Table13[[#This Row],[Going-Dist]]="G&lt;6-Dist&gt;=1700","B",IF(Table13[[#This Row],[Going-Dist]]="G&lt;6-Dist&lt;1700","A",IF(AJ210="G&gt;=6-Dist&lt;1700","C",IF(AJ210="G&gt;=6-Dist&gt;=1700","D","xx"))))</f>
        <v>A</v>
      </c>
      <c r="AL210" s="69">
        <f>MONTH(Table13[[#This Row],[Date]])</f>
        <v>8</v>
      </c>
      <c r="AM210" s="69" t="str">
        <f t="shared" si="15"/>
        <v>2021-2022</v>
      </c>
      <c r="AN210" s="60">
        <v>100</v>
      </c>
      <c r="AO210" s="128">
        <f>IF(Table13[[#This Row],[Combo 27 Bet]]="","",IF(Table13[[#This Row],[Lev Ret]]="","",AN210*Table13[[#This Row],[Odds]]))</f>
        <v>509.99999999999994</v>
      </c>
      <c r="AP210" s="129">
        <f t="shared" si="18"/>
        <v>409.99999999999994</v>
      </c>
      <c r="AQ210" s="135"/>
      <c r="AR210" s="151">
        <v>6</v>
      </c>
      <c r="AS210" s="2" t="str">
        <f>IF(Table13[[#This Row],[Date]]&lt;$AS$3,"","Live")</f>
        <v/>
      </c>
      <c r="AT210" s="2" t="str">
        <f>IF(Table13[[#This Row],[Date]]&lt;$AT$3,"","Current Algo")</f>
        <v/>
      </c>
    </row>
    <row r="211" spans="1:46" ht="14.25" customHeight="1" x14ac:dyDescent="0.25">
      <c r="A211" s="82">
        <v>44422</v>
      </c>
      <c r="B211" s="2" t="s">
        <v>4</v>
      </c>
      <c r="C211" s="83">
        <v>0.69097222222222221</v>
      </c>
      <c r="D211" s="2">
        <v>4</v>
      </c>
      <c r="E211" s="2">
        <v>8</v>
      </c>
      <c r="F211" s="60">
        <v>8</v>
      </c>
      <c r="G211" s="2">
        <v>1400</v>
      </c>
      <c r="H211" s="2" t="s">
        <v>102</v>
      </c>
      <c r="I211" s="2" t="s">
        <v>102</v>
      </c>
      <c r="J211" s="2">
        <v>300</v>
      </c>
      <c r="K211" s="6">
        <v>7</v>
      </c>
      <c r="L211" s="6" t="s">
        <v>654</v>
      </c>
      <c r="M211" s="2" t="s">
        <v>71</v>
      </c>
      <c r="N211" s="84">
        <v>5.5</v>
      </c>
      <c r="O211" s="2" t="s">
        <v>104</v>
      </c>
      <c r="P211" s="2" t="s">
        <v>90</v>
      </c>
      <c r="Q211" s="85"/>
      <c r="R211" s="86">
        <v>1</v>
      </c>
      <c r="S211" s="85">
        <v>59</v>
      </c>
      <c r="T211" s="88">
        <v>59</v>
      </c>
      <c r="U211" s="85"/>
      <c r="V211" s="2">
        <v>2</v>
      </c>
      <c r="W211" s="2">
        <v>2</v>
      </c>
      <c r="X211" s="10">
        <v>1</v>
      </c>
      <c r="Y211" s="84">
        <v>4.5999999999999996</v>
      </c>
      <c r="Z211" s="2">
        <v>45</v>
      </c>
      <c r="AA211" s="6">
        <v>10</v>
      </c>
      <c r="AB211" s="2"/>
      <c r="AC211" s="2"/>
      <c r="AD211" s="84">
        <v>10</v>
      </c>
      <c r="AE211" s="84"/>
      <c r="AF211" s="2">
        <v>100</v>
      </c>
      <c r="AG211" s="2" t="str">
        <f t="shared" si="16"/>
        <v/>
      </c>
      <c r="AH211" s="2">
        <f t="shared" si="17"/>
        <v>-100</v>
      </c>
      <c r="AI211" s="44" t="str">
        <f>VLOOKUP(Table13[[#This Row],[Track]],$B$1885:$D$1929,2,FALSE)</f>
        <v>Vic</v>
      </c>
      <c r="AJ2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1" s="16" t="str">
        <f>IF(Table13[[#This Row],[Going-Dist]]="G&lt;6-Dist&gt;=1700","B",IF(Table13[[#This Row],[Going-Dist]]="G&lt;6-Dist&lt;1700","A",IF(AJ211="G&gt;=6-Dist&lt;1700","C",IF(AJ211="G&gt;=6-Dist&gt;=1700","D","xx"))))</f>
        <v>A</v>
      </c>
      <c r="AL211" s="69">
        <f>MONTH(Table13[[#This Row],[Date]])</f>
        <v>8</v>
      </c>
      <c r="AM211" s="69" t="str">
        <f t="shared" si="15"/>
        <v>2021-2022</v>
      </c>
      <c r="AN211" s="60">
        <v>150</v>
      </c>
      <c r="AO211" s="128" t="str">
        <f>IF(Table13[[#This Row],[Combo 27 Bet]]="","",IF(Table13[[#This Row],[Lev Ret]]="","",AN211*Table13[[#This Row],[Odds]]))</f>
        <v/>
      </c>
      <c r="AP211" s="129">
        <f t="shared" si="18"/>
        <v>-150</v>
      </c>
      <c r="AQ211" s="135"/>
      <c r="AR211" s="151">
        <v>9</v>
      </c>
      <c r="AS211" s="2" t="str">
        <f>IF(Table13[[#This Row],[Date]]&lt;$AS$3,"","Live")</f>
        <v/>
      </c>
      <c r="AT211" s="2" t="str">
        <f>IF(Table13[[#This Row],[Date]]&lt;$AT$3,"","Current Algo")</f>
        <v/>
      </c>
    </row>
    <row r="212" spans="1:46" ht="14.25" customHeight="1" x14ac:dyDescent="0.25">
      <c r="A212" s="82">
        <v>44422</v>
      </c>
      <c r="B212" s="2" t="s">
        <v>1072</v>
      </c>
      <c r="C212" s="83">
        <v>0.70486111111111116</v>
      </c>
      <c r="D212" s="87">
        <v>4</v>
      </c>
      <c r="E212" s="7">
        <v>3</v>
      </c>
      <c r="F212" s="60">
        <v>10</v>
      </c>
      <c r="G212" s="2">
        <v>1400</v>
      </c>
      <c r="H212" s="2" t="s">
        <v>151</v>
      </c>
      <c r="I212" s="2">
        <v>78</v>
      </c>
      <c r="J212" s="2">
        <v>130</v>
      </c>
      <c r="K212" s="6">
        <v>10</v>
      </c>
      <c r="L212" s="6" t="s">
        <v>1566</v>
      </c>
      <c r="M212" s="2" t="s">
        <v>75</v>
      </c>
      <c r="N212" s="84">
        <v>4.8</v>
      </c>
      <c r="O212" s="2" t="s">
        <v>69</v>
      </c>
      <c r="P212" s="2" t="s">
        <v>155</v>
      </c>
      <c r="Q212" s="85"/>
      <c r="R212" s="86">
        <v>5</v>
      </c>
      <c r="S212" s="85">
        <v>57</v>
      </c>
      <c r="T212" s="85">
        <v>57</v>
      </c>
      <c r="U212" s="85"/>
      <c r="V212" s="2">
        <v>5</v>
      </c>
      <c r="W212" s="2"/>
      <c r="X212" s="10">
        <v>2</v>
      </c>
      <c r="Y212" s="84">
        <v>5.6</v>
      </c>
      <c r="Z212" s="2">
        <v>20</v>
      </c>
      <c r="AA212" s="6"/>
      <c r="AB212" s="2"/>
      <c r="AC212" s="2"/>
      <c r="AD212" s="84">
        <v>7</v>
      </c>
      <c r="AE212" s="84"/>
      <c r="AF212" s="2">
        <v>100</v>
      </c>
      <c r="AG212" s="2" t="str">
        <f t="shared" si="16"/>
        <v/>
      </c>
      <c r="AH212" s="2">
        <f t="shared" si="17"/>
        <v>-100</v>
      </c>
      <c r="AI212" s="44" t="str">
        <f>VLOOKUP(Table13[[#This Row],[Track]],$B$1885:$D$1929,2,FALSE)</f>
        <v>NSW</v>
      </c>
      <c r="AJ2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2" s="16" t="str">
        <f>IF(Table13[[#This Row],[Going-Dist]]="G&lt;6-Dist&gt;=1700","B",IF(Table13[[#This Row],[Going-Dist]]="G&lt;6-Dist&lt;1700","A",IF(AJ212="G&gt;=6-Dist&lt;1700","C",IF(AJ212="G&gt;=6-Dist&gt;=1700","D","xx"))))</f>
        <v>A</v>
      </c>
      <c r="AL212" s="69">
        <f>MONTH(Table13[[#This Row],[Date]])</f>
        <v>8</v>
      </c>
      <c r="AM212" s="69" t="str">
        <f t="shared" si="15"/>
        <v>2021-2022</v>
      </c>
      <c r="AN212" s="60">
        <v>100</v>
      </c>
      <c r="AO212" s="128" t="str">
        <f>IF(Table13[[#This Row],[Combo 27 Bet]]="","",IF(Table13[[#This Row],[Lev Ret]]="","",AN212*Table13[[#This Row],[Odds]]))</f>
        <v/>
      </c>
      <c r="AP212" s="129">
        <f t="shared" si="18"/>
        <v>-100</v>
      </c>
      <c r="AQ212" s="135"/>
      <c r="AR212" s="151">
        <v>7</v>
      </c>
      <c r="AS212" s="2" t="str">
        <f>IF(Table13[[#This Row],[Date]]&lt;$AS$3,"","Live")</f>
        <v/>
      </c>
      <c r="AT212" s="2" t="str">
        <f>IF(Table13[[#This Row],[Date]]&lt;$AT$3,"","Current Algo")</f>
        <v/>
      </c>
    </row>
    <row r="213" spans="1:46" ht="14.25" customHeight="1" x14ac:dyDescent="0.25">
      <c r="A213" s="82">
        <v>44422</v>
      </c>
      <c r="B213" s="2" t="s">
        <v>4</v>
      </c>
      <c r="C213" s="83">
        <v>0.71527777777777779</v>
      </c>
      <c r="D213" s="87">
        <v>4</v>
      </c>
      <c r="E213" s="7">
        <v>8</v>
      </c>
      <c r="F213" s="60">
        <v>9</v>
      </c>
      <c r="G213" s="2">
        <v>1200</v>
      </c>
      <c r="H213" s="2" t="s">
        <v>42</v>
      </c>
      <c r="I213" s="2" t="s">
        <v>46</v>
      </c>
      <c r="J213" s="2">
        <v>160</v>
      </c>
      <c r="K213" s="6">
        <v>2</v>
      </c>
      <c r="L213" s="6" t="s">
        <v>295</v>
      </c>
      <c r="M213" s="2" t="s">
        <v>67</v>
      </c>
      <c r="N213" s="84">
        <v>5</v>
      </c>
      <c r="O213" s="2" t="s">
        <v>185</v>
      </c>
      <c r="P213" s="2" t="s">
        <v>48</v>
      </c>
      <c r="Q213" s="85"/>
      <c r="R213" s="86">
        <v>10</v>
      </c>
      <c r="S213" s="85">
        <v>59</v>
      </c>
      <c r="T213" s="85">
        <v>59</v>
      </c>
      <c r="U213" s="85"/>
      <c r="V213" s="2">
        <v>1</v>
      </c>
      <c r="W213" s="2">
        <v>3</v>
      </c>
      <c r="X213" s="10">
        <v>2</v>
      </c>
      <c r="Y213" s="84">
        <v>5.4</v>
      </c>
      <c r="Z213" s="2">
        <v>30</v>
      </c>
      <c r="AA213" s="6">
        <v>10</v>
      </c>
      <c r="AB213" s="2"/>
      <c r="AC213" s="2"/>
      <c r="AD213" s="84">
        <v>4.8</v>
      </c>
      <c r="AE213" s="84"/>
      <c r="AF213" s="2">
        <v>100</v>
      </c>
      <c r="AG213" s="2" t="str">
        <f t="shared" si="16"/>
        <v/>
      </c>
      <c r="AH213" s="2">
        <f t="shared" si="17"/>
        <v>-100</v>
      </c>
      <c r="AI213" s="44" t="str">
        <f>VLOOKUP(Table13[[#This Row],[Track]],$B$1885:$D$1929,2,FALSE)</f>
        <v>Vic</v>
      </c>
      <c r="AJ2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3" s="16" t="str">
        <f>IF(Table13[[#This Row],[Going-Dist]]="G&lt;6-Dist&gt;=1700","B",IF(Table13[[#This Row],[Going-Dist]]="G&lt;6-Dist&lt;1700","A",IF(AJ213="G&gt;=6-Dist&lt;1700","C",IF(AJ213="G&gt;=6-Dist&gt;=1700","D","xx"))))</f>
        <v>A</v>
      </c>
      <c r="AL213" s="69">
        <f>MONTH(Table13[[#This Row],[Date]])</f>
        <v>8</v>
      </c>
      <c r="AM213" s="69" t="str">
        <f t="shared" si="15"/>
        <v>2021-2022</v>
      </c>
      <c r="AN213" s="60">
        <v>100</v>
      </c>
      <c r="AO213" s="128" t="str">
        <f>IF(Table13[[#This Row],[Combo 27 Bet]]="","",IF(Table13[[#This Row],[Lev Ret]]="","",AN213*Table13[[#This Row],[Odds]]))</f>
        <v/>
      </c>
      <c r="AP213" s="129">
        <f t="shared" si="18"/>
        <v>-100</v>
      </c>
      <c r="AQ213" s="135"/>
      <c r="AR213" s="151">
        <v>6</v>
      </c>
      <c r="AS213" s="2" t="str">
        <f>IF(Table13[[#This Row],[Date]]&lt;$AS$3,"","Live")</f>
        <v/>
      </c>
      <c r="AT213" s="2" t="str">
        <f>IF(Table13[[#This Row],[Date]]&lt;$AT$3,"","Current Algo")</f>
        <v/>
      </c>
    </row>
    <row r="214" spans="1:46" ht="14.25" customHeight="1" x14ac:dyDescent="0.25">
      <c r="A214" s="82">
        <v>44429</v>
      </c>
      <c r="B214" s="2" t="s">
        <v>148</v>
      </c>
      <c r="C214" s="83">
        <v>0.49652777777777773</v>
      </c>
      <c r="D214" s="87">
        <v>4</v>
      </c>
      <c r="E214" s="7">
        <v>0</v>
      </c>
      <c r="F214" s="60">
        <v>2</v>
      </c>
      <c r="G214" s="2">
        <v>2400</v>
      </c>
      <c r="H214" s="2" t="s">
        <v>151</v>
      </c>
      <c r="I214" s="2">
        <v>78</v>
      </c>
      <c r="J214" s="2">
        <v>130</v>
      </c>
      <c r="K214" s="6">
        <v>7</v>
      </c>
      <c r="L214" s="6" t="s">
        <v>1567</v>
      </c>
      <c r="M214" s="2" t="s">
        <v>55</v>
      </c>
      <c r="N214" s="84">
        <v>3.3</v>
      </c>
      <c r="O214" s="2" t="s">
        <v>1059</v>
      </c>
      <c r="P214" s="2" t="s">
        <v>134</v>
      </c>
      <c r="Q214" s="85"/>
      <c r="R214" s="86">
        <v>8</v>
      </c>
      <c r="S214" s="85">
        <v>55</v>
      </c>
      <c r="T214" s="85">
        <v>55</v>
      </c>
      <c r="U214" s="85"/>
      <c r="V214" s="2">
        <v>1</v>
      </c>
      <c r="W214" s="2">
        <v>1</v>
      </c>
      <c r="X214" s="10">
        <v>1</v>
      </c>
      <c r="Y214" s="84">
        <v>3.9</v>
      </c>
      <c r="Z214" s="2">
        <v>20</v>
      </c>
      <c r="AA214" s="6"/>
      <c r="AB214" s="2"/>
      <c r="AC214" s="2"/>
      <c r="AD214" s="84">
        <v>3.4</v>
      </c>
      <c r="AE214" s="84"/>
      <c r="AF214" s="2">
        <v>100</v>
      </c>
      <c r="AG214" s="2" t="str">
        <f t="shared" si="16"/>
        <v/>
      </c>
      <c r="AH214" s="2">
        <f t="shared" si="17"/>
        <v>-100</v>
      </c>
      <c r="AI214" s="44" t="str">
        <f>VLOOKUP(Table13[[#This Row],[Track]],$B$1885:$D$1929,2,FALSE)</f>
        <v>NSW</v>
      </c>
      <c r="AJ2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14" s="16" t="str">
        <f>IF(Table13[[#This Row],[Going-Dist]]="G&lt;6-Dist&gt;=1700","B",IF(Table13[[#This Row],[Going-Dist]]="G&lt;6-Dist&lt;1700","A",IF(AJ214="G&gt;=6-Dist&lt;1700","C",IF(AJ214="G&gt;=6-Dist&gt;=1700","D","xx"))))</f>
        <v>B</v>
      </c>
      <c r="AL214" s="69">
        <f>MONTH(Table13[[#This Row],[Date]])</f>
        <v>8</v>
      </c>
      <c r="AM214" s="69" t="str">
        <f t="shared" si="15"/>
        <v>2021-2022</v>
      </c>
      <c r="AN214" s="60">
        <v>150</v>
      </c>
      <c r="AO214" s="128" t="str">
        <f>IF(Table13[[#This Row],[Combo 27 Bet]]="","",IF(Table13[[#This Row],[Lev Ret]]="","",AN214*Table13[[#This Row],[Odds]]))</f>
        <v/>
      </c>
      <c r="AP214" s="129">
        <f t="shared" si="18"/>
        <v>-150</v>
      </c>
      <c r="AQ214" s="135"/>
      <c r="AR214" s="151">
        <v>9</v>
      </c>
      <c r="AS214" s="2" t="str">
        <f>IF(Table13[[#This Row],[Date]]&lt;$AS$3,"","Live")</f>
        <v/>
      </c>
      <c r="AT214" s="2" t="str">
        <f>IF(Table13[[#This Row],[Date]]&lt;$AT$3,"","Current Algo")</f>
        <v/>
      </c>
    </row>
    <row r="215" spans="1:46" ht="14.25" customHeight="1" x14ac:dyDescent="0.25">
      <c r="A215" s="82">
        <v>44429</v>
      </c>
      <c r="B215" s="2" t="s">
        <v>6</v>
      </c>
      <c r="C215" s="83">
        <v>0.55902777777777779</v>
      </c>
      <c r="D215" s="87">
        <v>4</v>
      </c>
      <c r="E215" s="7">
        <v>0</v>
      </c>
      <c r="F215" s="60">
        <v>2</v>
      </c>
      <c r="G215" s="2">
        <v>1200</v>
      </c>
      <c r="H215" s="2" t="s">
        <v>70</v>
      </c>
      <c r="I215" s="2">
        <v>84</v>
      </c>
      <c r="J215" s="2">
        <v>130</v>
      </c>
      <c r="K215" s="6">
        <v>1</v>
      </c>
      <c r="L215" s="6" t="s">
        <v>260</v>
      </c>
      <c r="M215" s="2" t="s">
        <v>55</v>
      </c>
      <c r="N215" s="84">
        <v>3.1</v>
      </c>
      <c r="O215" s="2" t="s">
        <v>133</v>
      </c>
      <c r="P215" s="2" t="s">
        <v>52</v>
      </c>
      <c r="Q215" s="85"/>
      <c r="R215" s="86">
        <v>7</v>
      </c>
      <c r="S215" s="85">
        <v>58.5</v>
      </c>
      <c r="T215" s="85">
        <v>58.5</v>
      </c>
      <c r="U215" s="85"/>
      <c r="V215" s="2">
        <v>3</v>
      </c>
      <c r="W215" s="2">
        <v>2</v>
      </c>
      <c r="X215" s="10">
        <v>2</v>
      </c>
      <c r="Y215" s="84">
        <v>4.5</v>
      </c>
      <c r="Z215" s="2">
        <v>40</v>
      </c>
      <c r="AA215" s="6">
        <v>7</v>
      </c>
      <c r="AB215" s="2"/>
      <c r="AC215" s="2"/>
      <c r="AD215" s="84">
        <v>3.2</v>
      </c>
      <c r="AE215" s="84"/>
      <c r="AF215" s="2">
        <v>100</v>
      </c>
      <c r="AG215" s="2" t="str">
        <f t="shared" si="16"/>
        <v/>
      </c>
      <c r="AH215" s="2">
        <f t="shared" si="17"/>
        <v>-100</v>
      </c>
      <c r="AI215" s="44" t="str">
        <f>VLOOKUP(Table13[[#This Row],[Track]],$B$1885:$D$1929,2,FALSE)</f>
        <v>Vic</v>
      </c>
      <c r="AJ2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5" s="16" t="str">
        <f>IF(Table13[[#This Row],[Going-Dist]]="G&lt;6-Dist&gt;=1700","B",IF(Table13[[#This Row],[Going-Dist]]="G&lt;6-Dist&lt;1700","A",IF(AJ215="G&gt;=6-Dist&lt;1700","C",IF(AJ215="G&gt;=6-Dist&gt;=1700","D","xx"))))</f>
        <v>A</v>
      </c>
      <c r="AL215" s="69">
        <f>MONTH(Table13[[#This Row],[Date]])</f>
        <v>8</v>
      </c>
      <c r="AM215" s="69" t="str">
        <f t="shared" si="15"/>
        <v>2021-2022</v>
      </c>
      <c r="AN215" s="60">
        <v>150</v>
      </c>
      <c r="AO215" s="128" t="str">
        <f>IF(Table13[[#This Row],[Combo 27 Bet]]="","",IF(Table13[[#This Row],[Lev Ret]]="","",AN215*Table13[[#This Row],[Odds]]))</f>
        <v/>
      </c>
      <c r="AP215" s="129">
        <f t="shared" si="18"/>
        <v>-150</v>
      </c>
      <c r="AQ215" s="135"/>
      <c r="AR215" s="151">
        <v>8</v>
      </c>
      <c r="AS215" s="2" t="str">
        <f>IF(Table13[[#This Row],[Date]]&lt;$AS$3,"","Live")</f>
        <v/>
      </c>
      <c r="AT215" s="2" t="str">
        <f>IF(Table13[[#This Row],[Date]]&lt;$AT$3,"","Current Algo")</f>
        <v/>
      </c>
    </row>
    <row r="216" spans="1:46" ht="14.25" customHeight="1" x14ac:dyDescent="0.25">
      <c r="A216" s="82">
        <v>44429</v>
      </c>
      <c r="B216" s="2" t="s">
        <v>148</v>
      </c>
      <c r="C216" s="83">
        <v>0.57291666666666663</v>
      </c>
      <c r="D216" s="87">
        <v>4</v>
      </c>
      <c r="E216" s="7">
        <v>0</v>
      </c>
      <c r="F216" s="60">
        <v>5</v>
      </c>
      <c r="G216" s="2">
        <v>1200</v>
      </c>
      <c r="H216" s="2" t="s">
        <v>151</v>
      </c>
      <c r="I216" s="2">
        <v>78</v>
      </c>
      <c r="J216" s="2">
        <v>130</v>
      </c>
      <c r="K216" s="6">
        <v>13</v>
      </c>
      <c r="L216" s="6" t="s">
        <v>1568</v>
      </c>
      <c r="M216" s="2" t="s">
        <v>55</v>
      </c>
      <c r="N216" s="84">
        <v>6.7</v>
      </c>
      <c r="O216" s="2" t="s">
        <v>1054</v>
      </c>
      <c r="P216" s="2" t="s">
        <v>1044</v>
      </c>
      <c r="Q216" s="85">
        <v>2</v>
      </c>
      <c r="R216" s="86">
        <v>7</v>
      </c>
      <c r="S216" s="85">
        <v>55</v>
      </c>
      <c r="T216" s="85">
        <v>53</v>
      </c>
      <c r="U216" s="85"/>
      <c r="V216" s="2"/>
      <c r="W216" s="2">
        <v>3</v>
      </c>
      <c r="X216" s="10">
        <v>1</v>
      </c>
      <c r="Y216" s="84">
        <v>4.4000000000000004</v>
      </c>
      <c r="Z216" s="2">
        <v>30</v>
      </c>
      <c r="AA216" s="6">
        <v>100</v>
      </c>
      <c r="AB216" s="2"/>
      <c r="AC216" s="2"/>
      <c r="AD216" s="84">
        <v>4.8</v>
      </c>
      <c r="AE216" s="84"/>
      <c r="AF216" s="2">
        <v>100</v>
      </c>
      <c r="AG216" s="2" t="str">
        <f t="shared" si="16"/>
        <v/>
      </c>
      <c r="AH216" s="2">
        <f t="shared" si="17"/>
        <v>-100</v>
      </c>
      <c r="AI216" s="44" t="str">
        <f>VLOOKUP(Table13[[#This Row],[Track]],$B$1885:$D$1929,2,FALSE)</f>
        <v>NSW</v>
      </c>
      <c r="AJ2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6" s="16" t="str">
        <f>IF(Table13[[#This Row],[Going-Dist]]="G&lt;6-Dist&gt;=1700","B",IF(Table13[[#This Row],[Going-Dist]]="G&lt;6-Dist&lt;1700","A",IF(AJ216="G&gt;=6-Dist&lt;1700","C",IF(AJ216="G&gt;=6-Dist&gt;=1700","D","xx"))))</f>
        <v>A</v>
      </c>
      <c r="AL216" s="69">
        <f>MONTH(Table13[[#This Row],[Date]])</f>
        <v>8</v>
      </c>
      <c r="AM216" s="69" t="str">
        <f t="shared" si="15"/>
        <v>2021-2022</v>
      </c>
      <c r="AN216" s="60">
        <v>100</v>
      </c>
      <c r="AO216" s="128" t="str">
        <f>IF(Table13[[#This Row],[Combo 27 Bet]]="","",IF(Table13[[#This Row],[Lev Ret]]="","",AN216*Table13[[#This Row],[Odds]]))</f>
        <v/>
      </c>
      <c r="AP216" s="129">
        <f t="shared" si="18"/>
        <v>-100</v>
      </c>
      <c r="AQ216" s="135"/>
      <c r="AR216" s="151">
        <v>8</v>
      </c>
      <c r="AS216" s="2" t="str">
        <f>IF(Table13[[#This Row],[Date]]&lt;$AS$3,"","Live")</f>
        <v/>
      </c>
      <c r="AT216" s="2" t="str">
        <f>IF(Table13[[#This Row],[Date]]&lt;$AT$3,"","Current Algo")</f>
        <v/>
      </c>
    </row>
    <row r="217" spans="1:46" ht="14.25" customHeight="1" x14ac:dyDescent="0.25">
      <c r="A217" s="82">
        <v>44429</v>
      </c>
      <c r="B217" s="2" t="s">
        <v>6</v>
      </c>
      <c r="C217" s="83">
        <v>0.58680555555555558</v>
      </c>
      <c r="D217" s="87">
        <v>4</v>
      </c>
      <c r="E217" s="7">
        <v>0</v>
      </c>
      <c r="F217" s="60">
        <v>3</v>
      </c>
      <c r="G217" s="2">
        <v>1200</v>
      </c>
      <c r="H217" s="2" t="s">
        <v>42</v>
      </c>
      <c r="I217" s="2">
        <v>90</v>
      </c>
      <c r="J217" s="2">
        <v>130</v>
      </c>
      <c r="K217" s="6">
        <v>4</v>
      </c>
      <c r="L217" s="6" t="s">
        <v>296</v>
      </c>
      <c r="M217" s="2" t="s">
        <v>80</v>
      </c>
      <c r="N217" s="84">
        <v>3.3</v>
      </c>
      <c r="O217" s="2" t="s">
        <v>186</v>
      </c>
      <c r="P217" s="2" t="s">
        <v>126</v>
      </c>
      <c r="Q217" s="85">
        <v>2</v>
      </c>
      <c r="R217" s="86">
        <v>3</v>
      </c>
      <c r="S217" s="85">
        <v>58</v>
      </c>
      <c r="T217" s="85">
        <v>56</v>
      </c>
      <c r="U217" s="85"/>
      <c r="V217" s="2">
        <v>3</v>
      </c>
      <c r="W217" s="2">
        <v>1</v>
      </c>
      <c r="X217" s="10">
        <v>3</v>
      </c>
      <c r="Y217" s="84">
        <v>5.5</v>
      </c>
      <c r="Z217" s="2">
        <v>30</v>
      </c>
      <c r="AA217" s="6">
        <v>7</v>
      </c>
      <c r="AB217" s="2"/>
      <c r="AC217" s="2"/>
      <c r="AD217" s="84">
        <v>4.8</v>
      </c>
      <c r="AE217" s="84"/>
      <c r="AF217" s="2">
        <v>100</v>
      </c>
      <c r="AG217" s="2" t="str">
        <f t="shared" si="16"/>
        <v/>
      </c>
      <c r="AH217" s="2">
        <f t="shared" si="17"/>
        <v>-100</v>
      </c>
      <c r="AI217" s="44" t="str">
        <f>VLOOKUP(Table13[[#This Row],[Track]],$B$1885:$D$1929,2,FALSE)</f>
        <v>Vic</v>
      </c>
      <c r="AJ2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17" s="16" t="str">
        <f>IF(Table13[[#This Row],[Going-Dist]]="G&lt;6-Dist&gt;=1700","B",IF(Table13[[#This Row],[Going-Dist]]="G&lt;6-Dist&lt;1700","A",IF(AJ217="G&gt;=6-Dist&lt;1700","C",IF(AJ217="G&gt;=6-Dist&gt;=1700","D","xx"))))</f>
        <v>A</v>
      </c>
      <c r="AL217" s="69">
        <f>MONTH(Table13[[#This Row],[Date]])</f>
        <v>8</v>
      </c>
      <c r="AM217" s="69" t="str">
        <f t="shared" si="15"/>
        <v>2021-2022</v>
      </c>
      <c r="AN217" s="60">
        <v>200</v>
      </c>
      <c r="AO217" s="128" t="str">
        <f>IF(Table13[[#This Row],[Combo 27 Bet]]="","",IF(Table13[[#This Row],[Lev Ret]]="","",AN217*Table13[[#This Row],[Odds]]))</f>
        <v/>
      </c>
      <c r="AP217" s="129">
        <f t="shared" si="18"/>
        <v>-200</v>
      </c>
      <c r="AQ217" s="135"/>
      <c r="AR217" s="151">
        <v>10</v>
      </c>
      <c r="AS217" s="2" t="str">
        <f>IF(Table13[[#This Row],[Date]]&lt;$AS$3,"","Live")</f>
        <v/>
      </c>
      <c r="AT217" s="2" t="str">
        <f>IF(Table13[[#This Row],[Date]]&lt;$AT$3,"","Current Algo")</f>
        <v/>
      </c>
    </row>
    <row r="218" spans="1:46" ht="14.25" customHeight="1" x14ac:dyDescent="0.25">
      <c r="A218" s="82">
        <v>44429</v>
      </c>
      <c r="B218" s="2" t="s">
        <v>6</v>
      </c>
      <c r="C218" s="83">
        <v>0.64236111111111105</v>
      </c>
      <c r="D218" s="87">
        <v>4</v>
      </c>
      <c r="E218" s="7">
        <v>0</v>
      </c>
      <c r="F218" s="60">
        <v>5</v>
      </c>
      <c r="G218" s="2">
        <v>2500</v>
      </c>
      <c r="H218" s="2" t="s">
        <v>42</v>
      </c>
      <c r="I218" s="2">
        <v>78</v>
      </c>
      <c r="J218" s="2">
        <v>130</v>
      </c>
      <c r="K218" s="6">
        <v>1</v>
      </c>
      <c r="L218" s="6" t="s">
        <v>655</v>
      </c>
      <c r="M218" s="2" t="s">
        <v>50</v>
      </c>
      <c r="N218" s="84">
        <v>2</v>
      </c>
      <c r="O218" s="2" t="s">
        <v>51</v>
      </c>
      <c r="P218" s="2" t="s">
        <v>184</v>
      </c>
      <c r="Q218" s="85">
        <v>3</v>
      </c>
      <c r="R218" s="86">
        <v>7</v>
      </c>
      <c r="S218" s="85">
        <v>61</v>
      </c>
      <c r="T218" s="85">
        <v>58</v>
      </c>
      <c r="U218" s="85"/>
      <c r="V218" s="2">
        <v>1</v>
      </c>
      <c r="W218" s="2">
        <v>1</v>
      </c>
      <c r="X218" s="10">
        <v>1</v>
      </c>
      <c r="Y218" s="84">
        <v>4</v>
      </c>
      <c r="Z218" s="2">
        <v>40</v>
      </c>
      <c r="AA218" s="6">
        <v>12</v>
      </c>
      <c r="AB218" s="2"/>
      <c r="AC218" s="2" t="s">
        <v>12</v>
      </c>
      <c r="AD218" s="84">
        <v>2.4</v>
      </c>
      <c r="AE218" s="84">
        <v>1.4</v>
      </c>
      <c r="AF218" s="2">
        <v>100</v>
      </c>
      <c r="AG218" s="2">
        <f t="shared" si="16"/>
        <v>240</v>
      </c>
      <c r="AH218" s="2">
        <f t="shared" si="17"/>
        <v>140</v>
      </c>
      <c r="AI218" s="44" t="str">
        <f>VLOOKUP(Table13[[#This Row],[Track]],$B$1885:$D$1929,2,FALSE)</f>
        <v>Vic</v>
      </c>
      <c r="AJ2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18" s="16" t="str">
        <f>IF(Table13[[#This Row],[Going-Dist]]="G&lt;6-Dist&gt;=1700","B",IF(Table13[[#This Row],[Going-Dist]]="G&lt;6-Dist&lt;1700","A",IF(AJ218="G&gt;=6-Dist&lt;1700","C",IF(AJ218="G&gt;=6-Dist&gt;=1700","D","xx"))))</f>
        <v>B</v>
      </c>
      <c r="AL218" s="69">
        <f>MONTH(Table13[[#This Row],[Date]])</f>
        <v>8</v>
      </c>
      <c r="AM218" s="69" t="str">
        <f t="shared" si="15"/>
        <v>2021-2022</v>
      </c>
      <c r="AN218" s="60">
        <v>200</v>
      </c>
      <c r="AO218" s="128">
        <f>IF(Table13[[#This Row],[Combo 27 Bet]]="","",IF(Table13[[#This Row],[Lev Ret]]="","",AN218*Table13[[#This Row],[Odds]]))</f>
        <v>480</v>
      </c>
      <c r="AP218" s="129">
        <f t="shared" si="18"/>
        <v>280</v>
      </c>
      <c r="AQ218" s="135"/>
      <c r="AR218" s="151">
        <v>10</v>
      </c>
      <c r="AS218" s="2" t="str">
        <f>IF(Table13[[#This Row],[Date]]&lt;$AS$3,"","Live")</f>
        <v/>
      </c>
      <c r="AT218" s="2" t="str">
        <f>IF(Table13[[#This Row],[Date]]&lt;$AT$3,"","Current Algo")</f>
        <v/>
      </c>
    </row>
    <row r="219" spans="1:46" ht="14.25" customHeight="1" x14ac:dyDescent="0.25">
      <c r="A219" s="82">
        <v>44429</v>
      </c>
      <c r="B219" s="2" t="s">
        <v>6</v>
      </c>
      <c r="C219" s="83">
        <v>0.69444444444444453</v>
      </c>
      <c r="D219" s="2">
        <v>4</v>
      </c>
      <c r="E219" s="2">
        <v>0</v>
      </c>
      <c r="F219" s="60">
        <v>7</v>
      </c>
      <c r="G219" s="2">
        <v>2040</v>
      </c>
      <c r="H219" s="2" t="s">
        <v>42</v>
      </c>
      <c r="I219" s="2" t="s">
        <v>46</v>
      </c>
      <c r="J219" s="2">
        <v>130</v>
      </c>
      <c r="K219" s="6">
        <v>7</v>
      </c>
      <c r="L219" s="6" t="s">
        <v>247</v>
      </c>
      <c r="M219" s="2" t="s">
        <v>50</v>
      </c>
      <c r="N219" s="84">
        <v>6.5</v>
      </c>
      <c r="O219" s="2" t="s">
        <v>49</v>
      </c>
      <c r="P219" s="2" t="s">
        <v>82</v>
      </c>
      <c r="Q219" s="85"/>
      <c r="R219" s="86">
        <v>10</v>
      </c>
      <c r="S219" s="85">
        <v>54</v>
      </c>
      <c r="T219" s="88">
        <v>54</v>
      </c>
      <c r="U219" s="85"/>
      <c r="V219" s="2">
        <v>3</v>
      </c>
      <c r="W219" s="2">
        <v>5</v>
      </c>
      <c r="X219" s="10">
        <v>1</v>
      </c>
      <c r="Y219" s="84">
        <v>4.4000000000000004</v>
      </c>
      <c r="Z219" s="2">
        <v>40</v>
      </c>
      <c r="AA219" s="6">
        <v>10</v>
      </c>
      <c r="AB219" s="2"/>
      <c r="AC219" s="2" t="s">
        <v>12</v>
      </c>
      <c r="AD219" s="84">
        <v>5</v>
      </c>
      <c r="AE219" s="84">
        <v>1.7</v>
      </c>
      <c r="AF219" s="2">
        <v>100</v>
      </c>
      <c r="AG219" s="2">
        <f t="shared" si="16"/>
        <v>500</v>
      </c>
      <c r="AH219" s="2">
        <f t="shared" si="17"/>
        <v>400</v>
      </c>
      <c r="AI219" s="44" t="str">
        <f>VLOOKUP(Table13[[#This Row],[Track]],$B$1885:$D$1929,2,FALSE)</f>
        <v>Vic</v>
      </c>
      <c r="AJ2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19" s="16" t="str">
        <f>IF(Table13[[#This Row],[Going-Dist]]="G&lt;6-Dist&gt;=1700","B",IF(Table13[[#This Row],[Going-Dist]]="G&lt;6-Dist&lt;1700","A",IF(AJ219="G&gt;=6-Dist&lt;1700","C",IF(AJ219="G&gt;=6-Dist&gt;=1700","D","xx"))))</f>
        <v>B</v>
      </c>
      <c r="AL219" s="69">
        <f>MONTH(Table13[[#This Row],[Date]])</f>
        <v>8</v>
      </c>
      <c r="AM219" s="69" t="str">
        <f t="shared" si="15"/>
        <v>2021-2022</v>
      </c>
      <c r="AN219" s="60">
        <v>150</v>
      </c>
      <c r="AO219" s="128">
        <f>IF(Table13[[#This Row],[Combo 27 Bet]]="","",IF(Table13[[#This Row],[Lev Ret]]="","",AN219*Table13[[#This Row],[Odds]]))</f>
        <v>750</v>
      </c>
      <c r="AP219" s="129">
        <f t="shared" si="18"/>
        <v>600</v>
      </c>
      <c r="AQ219" s="135"/>
      <c r="AR219" s="151">
        <v>9</v>
      </c>
      <c r="AS219" s="2" t="str">
        <f>IF(Table13[[#This Row],[Date]]&lt;$AS$3,"","Live")</f>
        <v/>
      </c>
      <c r="AT219" s="2" t="str">
        <f>IF(Table13[[#This Row],[Date]]&lt;$AT$3,"","Current Algo")</f>
        <v/>
      </c>
    </row>
    <row r="220" spans="1:46" ht="14.25" customHeight="1" x14ac:dyDescent="0.25">
      <c r="A220" s="82">
        <v>44429</v>
      </c>
      <c r="B220" s="2" t="s">
        <v>6</v>
      </c>
      <c r="C220" s="83">
        <v>0.71875</v>
      </c>
      <c r="D220" s="87">
        <v>4</v>
      </c>
      <c r="E220" s="7">
        <v>0</v>
      </c>
      <c r="F220" s="60">
        <v>8</v>
      </c>
      <c r="G220" s="2">
        <v>1000</v>
      </c>
      <c r="H220" s="2" t="s">
        <v>42</v>
      </c>
      <c r="I220" s="2" t="s">
        <v>66</v>
      </c>
      <c r="J220" s="2">
        <v>160</v>
      </c>
      <c r="K220" s="6">
        <v>9</v>
      </c>
      <c r="L220" s="6" t="s">
        <v>298</v>
      </c>
      <c r="M220" s="2" t="s">
        <v>50</v>
      </c>
      <c r="N220" s="84">
        <v>4</v>
      </c>
      <c r="O220" s="2" t="s">
        <v>178</v>
      </c>
      <c r="P220" s="2" t="s">
        <v>73</v>
      </c>
      <c r="Q220" s="85"/>
      <c r="R220" s="86">
        <v>5</v>
      </c>
      <c r="S220" s="85">
        <v>55</v>
      </c>
      <c r="T220" s="85">
        <v>55</v>
      </c>
      <c r="U220" s="85"/>
      <c r="V220" s="2">
        <v>1</v>
      </c>
      <c r="W220" s="2">
        <v>2</v>
      </c>
      <c r="X220" s="10">
        <v>1</v>
      </c>
      <c r="Y220" s="84">
        <v>4.8</v>
      </c>
      <c r="Z220" s="2">
        <v>40</v>
      </c>
      <c r="AA220" s="6">
        <v>8</v>
      </c>
      <c r="AB220" s="2"/>
      <c r="AC220" s="2" t="s">
        <v>14</v>
      </c>
      <c r="AD220" s="84">
        <v>2.9</v>
      </c>
      <c r="AE220" s="84"/>
      <c r="AF220" s="2">
        <v>100</v>
      </c>
      <c r="AG220" s="2" t="str">
        <f t="shared" si="16"/>
        <v/>
      </c>
      <c r="AH220" s="2">
        <f t="shared" si="17"/>
        <v>-100</v>
      </c>
      <c r="AI220" s="44" t="str">
        <f>VLOOKUP(Table13[[#This Row],[Track]],$B$1885:$D$1929,2,FALSE)</f>
        <v>Vic</v>
      </c>
      <c r="AJ2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0" s="16" t="str">
        <f>IF(Table13[[#This Row],[Going-Dist]]="G&lt;6-Dist&gt;=1700","B",IF(Table13[[#This Row],[Going-Dist]]="G&lt;6-Dist&lt;1700","A",IF(AJ220="G&gt;=6-Dist&lt;1700","C",IF(AJ220="G&gt;=6-Dist&gt;=1700","D","xx"))))</f>
        <v>A</v>
      </c>
      <c r="AL220" s="69">
        <f>MONTH(Table13[[#This Row],[Date]])</f>
        <v>8</v>
      </c>
      <c r="AM220" s="69" t="str">
        <f t="shared" si="15"/>
        <v>2021-2022</v>
      </c>
      <c r="AN220" s="60">
        <v>150</v>
      </c>
      <c r="AO220" s="128" t="str">
        <f>IF(Table13[[#This Row],[Combo 27 Bet]]="","",IF(Table13[[#This Row],[Lev Ret]]="","",AN220*Table13[[#This Row],[Odds]]))</f>
        <v/>
      </c>
      <c r="AP220" s="129">
        <f t="shared" si="18"/>
        <v>-150</v>
      </c>
      <c r="AQ220" s="135">
        <v>2</v>
      </c>
      <c r="AR220" s="151">
        <v>9</v>
      </c>
      <c r="AS220" s="2" t="str">
        <f>IF(Table13[[#This Row],[Date]]&lt;$AS$3,"","Live")</f>
        <v/>
      </c>
      <c r="AT220" s="2" t="str">
        <f>IF(Table13[[#This Row],[Date]]&lt;$AT$3,"","Current Algo")</f>
        <v/>
      </c>
    </row>
    <row r="221" spans="1:46" ht="14.25" customHeight="1" x14ac:dyDescent="0.25">
      <c r="A221" s="82">
        <v>44429</v>
      </c>
      <c r="B221" s="2" t="s">
        <v>6</v>
      </c>
      <c r="C221" s="83">
        <v>0.71875</v>
      </c>
      <c r="D221" s="2">
        <v>4</v>
      </c>
      <c r="E221" s="2">
        <v>0</v>
      </c>
      <c r="F221" s="60">
        <v>8</v>
      </c>
      <c r="G221" s="2">
        <v>1000</v>
      </c>
      <c r="H221" s="2" t="s">
        <v>42</v>
      </c>
      <c r="I221" s="2" t="s">
        <v>66</v>
      </c>
      <c r="J221" s="2">
        <v>160</v>
      </c>
      <c r="K221" s="6">
        <v>3</v>
      </c>
      <c r="L221" s="6" t="s">
        <v>656</v>
      </c>
      <c r="M221" s="2" t="s">
        <v>55</v>
      </c>
      <c r="N221" s="84">
        <v>5.5</v>
      </c>
      <c r="O221" s="2" t="s">
        <v>69</v>
      </c>
      <c r="P221" s="2" t="s">
        <v>82</v>
      </c>
      <c r="Q221" s="85"/>
      <c r="R221" s="86">
        <v>8</v>
      </c>
      <c r="S221" s="85">
        <v>57</v>
      </c>
      <c r="T221" s="88">
        <v>57</v>
      </c>
      <c r="U221" s="85"/>
      <c r="V221" s="2">
        <v>5</v>
      </c>
      <c r="W221" s="2"/>
      <c r="X221" s="10">
        <v>2</v>
      </c>
      <c r="Y221" s="84">
        <v>5.4</v>
      </c>
      <c r="Z221" s="2">
        <v>30</v>
      </c>
      <c r="AA221" s="6">
        <v>8</v>
      </c>
      <c r="AB221" s="2"/>
      <c r="AC221" s="2"/>
      <c r="AD221" s="84">
        <v>7</v>
      </c>
      <c r="AE221" s="84"/>
      <c r="AF221" s="2">
        <v>100</v>
      </c>
      <c r="AG221" s="2" t="str">
        <f t="shared" si="16"/>
        <v/>
      </c>
      <c r="AH221" s="2">
        <f t="shared" si="17"/>
        <v>-100</v>
      </c>
      <c r="AI221" s="44" t="str">
        <f>VLOOKUP(Table13[[#This Row],[Track]],$B$1885:$D$1929,2,FALSE)</f>
        <v>Vic</v>
      </c>
      <c r="AJ2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1" s="16" t="str">
        <f>IF(Table13[[#This Row],[Going-Dist]]="G&lt;6-Dist&gt;=1700","B",IF(Table13[[#This Row],[Going-Dist]]="G&lt;6-Dist&lt;1700","A",IF(AJ221="G&gt;=6-Dist&lt;1700","C",IF(AJ221="G&gt;=6-Dist&gt;=1700","D","xx"))))</f>
        <v>A</v>
      </c>
      <c r="AL221" s="69">
        <f>MONTH(Table13[[#This Row],[Date]])</f>
        <v>8</v>
      </c>
      <c r="AM221" s="69" t="str">
        <f t="shared" si="15"/>
        <v>2021-2022</v>
      </c>
      <c r="AN221" s="60">
        <v>100</v>
      </c>
      <c r="AO221" s="128" t="str">
        <f>IF(Table13[[#This Row],[Combo 27 Bet]]="","",IF(Table13[[#This Row],[Lev Ret]]="","",AN221*Table13[[#This Row],[Odds]]))</f>
        <v/>
      </c>
      <c r="AP221" s="129">
        <f t="shared" si="18"/>
        <v>-100</v>
      </c>
      <c r="AQ221" s="135">
        <v>2</v>
      </c>
      <c r="AR221" s="151">
        <v>6</v>
      </c>
      <c r="AS221" s="2" t="str">
        <f>IF(Table13[[#This Row],[Date]]&lt;$AS$3,"","Live")</f>
        <v/>
      </c>
      <c r="AT221" s="2" t="str">
        <f>IF(Table13[[#This Row],[Date]]&lt;$AT$3,"","Current Algo")</f>
        <v/>
      </c>
    </row>
    <row r="222" spans="1:46" ht="14.25" customHeight="1" x14ac:dyDescent="0.25">
      <c r="A222" s="82">
        <v>44436</v>
      </c>
      <c r="B222" s="2" t="s">
        <v>4</v>
      </c>
      <c r="C222" s="83">
        <v>0.51388888888888895</v>
      </c>
      <c r="D222" s="2">
        <v>4</v>
      </c>
      <c r="E222" s="2">
        <v>0</v>
      </c>
      <c r="F222" s="60">
        <v>1</v>
      </c>
      <c r="G222" s="2">
        <v>2400</v>
      </c>
      <c r="H222" s="2" t="s">
        <v>42</v>
      </c>
      <c r="I222" s="2" t="s">
        <v>46</v>
      </c>
      <c r="J222" s="2">
        <v>130</v>
      </c>
      <c r="K222" s="6">
        <v>1</v>
      </c>
      <c r="L222" s="6" t="s">
        <v>297</v>
      </c>
      <c r="M222" s="2" t="s">
        <v>58</v>
      </c>
      <c r="N222" s="84">
        <v>5.5</v>
      </c>
      <c r="O222" s="2" t="s">
        <v>117</v>
      </c>
      <c r="P222" s="2" t="s">
        <v>184</v>
      </c>
      <c r="Q222" s="85">
        <v>3</v>
      </c>
      <c r="R222" s="86">
        <v>3</v>
      </c>
      <c r="S222" s="85">
        <v>60</v>
      </c>
      <c r="T222" s="88">
        <v>57</v>
      </c>
      <c r="U222" s="85"/>
      <c r="V222" s="2">
        <v>1</v>
      </c>
      <c r="W222" s="2">
        <v>1</v>
      </c>
      <c r="X222" s="10">
        <v>3</v>
      </c>
      <c r="Y222" s="84">
        <v>5</v>
      </c>
      <c r="Z222" s="2">
        <v>30</v>
      </c>
      <c r="AA222" s="6">
        <v>7</v>
      </c>
      <c r="AB222" s="2"/>
      <c r="AC222" s="2" t="s">
        <v>14</v>
      </c>
      <c r="AD222" s="84">
        <v>8.5</v>
      </c>
      <c r="AE222" s="84"/>
      <c r="AF222" s="2">
        <v>100</v>
      </c>
      <c r="AG222" s="2" t="str">
        <f t="shared" si="16"/>
        <v/>
      </c>
      <c r="AH222" s="2">
        <f t="shared" si="17"/>
        <v>-100</v>
      </c>
      <c r="AI222" s="44" t="str">
        <f>VLOOKUP(Table13[[#This Row],[Track]],$B$1885:$D$1929,2,FALSE)</f>
        <v>Vic</v>
      </c>
      <c r="AJ2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22" s="16" t="str">
        <f>IF(Table13[[#This Row],[Going-Dist]]="G&lt;6-Dist&gt;=1700","B",IF(Table13[[#This Row],[Going-Dist]]="G&lt;6-Dist&lt;1700","A",IF(AJ222="G&gt;=6-Dist&lt;1700","C",IF(AJ222="G&gt;=6-Dist&gt;=1700","D","xx"))))</f>
        <v>B</v>
      </c>
      <c r="AL222" s="69">
        <f>MONTH(Table13[[#This Row],[Date]])</f>
        <v>8</v>
      </c>
      <c r="AM222" s="69" t="str">
        <f t="shared" si="15"/>
        <v>2021-2022</v>
      </c>
      <c r="AN222" s="60">
        <v>100</v>
      </c>
      <c r="AO222" s="128" t="str">
        <f>IF(Table13[[#This Row],[Combo 27 Bet]]="","",IF(Table13[[#This Row],[Lev Ret]]="","",AN222*Table13[[#This Row],[Odds]]))</f>
        <v/>
      </c>
      <c r="AP222" s="129">
        <f t="shared" si="18"/>
        <v>-100</v>
      </c>
      <c r="AQ222" s="135"/>
      <c r="AR222" s="151">
        <v>6</v>
      </c>
      <c r="AS222" s="2" t="str">
        <f>IF(Table13[[#This Row],[Date]]&lt;$AS$3,"","Live")</f>
        <v/>
      </c>
      <c r="AT222" s="2" t="str">
        <f>IF(Table13[[#This Row],[Date]]&lt;$AT$3,"","Current Algo")</f>
        <v/>
      </c>
    </row>
    <row r="223" spans="1:46" ht="14.25" customHeight="1" x14ac:dyDescent="0.25">
      <c r="A223" s="82">
        <v>44436</v>
      </c>
      <c r="B223" s="2" t="s">
        <v>4</v>
      </c>
      <c r="C223" s="83">
        <v>0.5625</v>
      </c>
      <c r="D223" s="2">
        <v>4</v>
      </c>
      <c r="E223" s="2">
        <v>0</v>
      </c>
      <c r="F223" s="60">
        <v>3</v>
      </c>
      <c r="G223" s="2">
        <v>1400</v>
      </c>
      <c r="H223" s="2" t="s">
        <v>70</v>
      </c>
      <c r="I223" s="2">
        <v>90</v>
      </c>
      <c r="J223" s="2">
        <v>130</v>
      </c>
      <c r="K223" s="6">
        <v>7</v>
      </c>
      <c r="L223" s="6" t="s">
        <v>445</v>
      </c>
      <c r="M223" s="2" t="s">
        <v>50</v>
      </c>
      <c r="N223" s="84">
        <v>2.0499999999999998</v>
      </c>
      <c r="O223" s="2" t="s">
        <v>209</v>
      </c>
      <c r="P223" s="2" t="s">
        <v>64</v>
      </c>
      <c r="Q223" s="85"/>
      <c r="R223" s="86">
        <v>5</v>
      </c>
      <c r="S223" s="85">
        <v>54</v>
      </c>
      <c r="T223" s="88">
        <v>54</v>
      </c>
      <c r="U223" s="85"/>
      <c r="V223" s="2">
        <v>1</v>
      </c>
      <c r="W223" s="2">
        <v>1</v>
      </c>
      <c r="X223" s="10">
        <v>1</v>
      </c>
      <c r="Y223" s="84">
        <v>3.3</v>
      </c>
      <c r="Z223" s="2">
        <v>45</v>
      </c>
      <c r="AA223" s="6">
        <v>7</v>
      </c>
      <c r="AB223" s="2"/>
      <c r="AC223" s="2" t="s">
        <v>12</v>
      </c>
      <c r="AD223" s="84">
        <v>1.75</v>
      </c>
      <c r="AE223" s="84">
        <v>1.4</v>
      </c>
      <c r="AF223" s="2">
        <v>100</v>
      </c>
      <c r="AG223" s="2">
        <f t="shared" si="16"/>
        <v>175</v>
      </c>
      <c r="AH223" s="2">
        <f t="shared" si="17"/>
        <v>75</v>
      </c>
      <c r="AI223" s="44" t="str">
        <f>VLOOKUP(Table13[[#This Row],[Track]],$B$1885:$D$1929,2,FALSE)</f>
        <v>Vic</v>
      </c>
      <c r="AJ2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3" s="16" t="str">
        <f>IF(Table13[[#This Row],[Going-Dist]]="G&lt;6-Dist&gt;=1700","B",IF(Table13[[#This Row],[Going-Dist]]="G&lt;6-Dist&lt;1700","A",IF(AJ223="G&gt;=6-Dist&lt;1700","C",IF(AJ223="G&gt;=6-Dist&gt;=1700","D","xx"))))</f>
        <v>A</v>
      </c>
      <c r="AL223" s="69">
        <f>MONTH(Table13[[#This Row],[Date]])</f>
        <v>8</v>
      </c>
      <c r="AM223" s="69" t="str">
        <f t="shared" si="15"/>
        <v>2021-2022</v>
      </c>
      <c r="AN223" s="60">
        <v>200</v>
      </c>
      <c r="AO223" s="128">
        <f>IF(Table13[[#This Row],[Combo 27 Bet]]="","",IF(Table13[[#This Row],[Lev Ret]]="","",AN223*Table13[[#This Row],[Odds]]))</f>
        <v>350</v>
      </c>
      <c r="AP223" s="129">
        <f t="shared" si="18"/>
        <v>150</v>
      </c>
      <c r="AQ223" s="135"/>
      <c r="AR223" s="151">
        <v>10</v>
      </c>
      <c r="AS223" s="2" t="str">
        <f>IF(Table13[[#This Row],[Date]]&lt;$AS$3,"","Live")</f>
        <v/>
      </c>
      <c r="AT223" s="2" t="str">
        <f>IF(Table13[[#This Row],[Date]]&lt;$AT$3,"","Current Algo")</f>
        <v/>
      </c>
    </row>
    <row r="224" spans="1:46" ht="14.25" customHeight="1" x14ac:dyDescent="0.25">
      <c r="A224" s="82">
        <v>44436</v>
      </c>
      <c r="B224" s="2" t="s">
        <v>4</v>
      </c>
      <c r="C224" s="83">
        <v>0.61805555555555558</v>
      </c>
      <c r="D224" s="2">
        <v>4</v>
      </c>
      <c r="E224" s="2">
        <v>0</v>
      </c>
      <c r="F224" s="60">
        <v>5</v>
      </c>
      <c r="G224" s="2">
        <v>1100</v>
      </c>
      <c r="H224" s="2" t="s">
        <v>42</v>
      </c>
      <c r="I224" s="2" t="s">
        <v>66</v>
      </c>
      <c r="J224" s="2">
        <v>200</v>
      </c>
      <c r="K224" s="6">
        <v>1</v>
      </c>
      <c r="L224" s="6" t="s">
        <v>259</v>
      </c>
      <c r="M224" s="2" t="s">
        <v>75</v>
      </c>
      <c r="N224" s="84">
        <v>1.75</v>
      </c>
      <c r="O224" s="2" t="s">
        <v>69</v>
      </c>
      <c r="P224" s="2" t="s">
        <v>64</v>
      </c>
      <c r="Q224" s="85"/>
      <c r="R224" s="86">
        <v>10</v>
      </c>
      <c r="S224" s="85">
        <v>60</v>
      </c>
      <c r="T224" s="88">
        <v>60</v>
      </c>
      <c r="U224" s="85"/>
      <c r="V224" s="2">
        <v>1</v>
      </c>
      <c r="W224" s="2">
        <v>1</v>
      </c>
      <c r="X224" s="10">
        <v>1</v>
      </c>
      <c r="Y224" s="84">
        <v>2.2999999999999998</v>
      </c>
      <c r="Z224" s="2">
        <v>50</v>
      </c>
      <c r="AA224" s="6">
        <v>11</v>
      </c>
      <c r="AB224" s="2"/>
      <c r="AC224" s="2" t="s">
        <v>12</v>
      </c>
      <c r="AD224" s="84">
        <v>1.9</v>
      </c>
      <c r="AE224" s="84">
        <v>1.4</v>
      </c>
      <c r="AF224" s="2">
        <v>100</v>
      </c>
      <c r="AG224" s="2">
        <f t="shared" si="16"/>
        <v>190</v>
      </c>
      <c r="AH224" s="2">
        <f t="shared" si="17"/>
        <v>90</v>
      </c>
      <c r="AI224" s="44" t="str">
        <f>VLOOKUP(Table13[[#This Row],[Track]],$B$1885:$D$1929,2,FALSE)</f>
        <v>Vic</v>
      </c>
      <c r="AJ2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4" s="16" t="str">
        <f>IF(Table13[[#This Row],[Going-Dist]]="G&lt;6-Dist&gt;=1700","B",IF(Table13[[#This Row],[Going-Dist]]="G&lt;6-Dist&lt;1700","A",IF(AJ224="G&gt;=6-Dist&lt;1700","C",IF(AJ224="G&gt;=6-Dist&gt;=1700","D","xx"))))</f>
        <v>A</v>
      </c>
      <c r="AL224" s="69">
        <f>MONTH(Table13[[#This Row],[Date]])</f>
        <v>8</v>
      </c>
      <c r="AM224" s="69" t="str">
        <f t="shared" si="15"/>
        <v>2021-2022</v>
      </c>
      <c r="AN224" s="60">
        <v>100</v>
      </c>
      <c r="AO224" s="128">
        <f>IF(Table13[[#This Row],[Combo 27 Bet]]="","",IF(Table13[[#This Row],[Lev Ret]]="","",AN224*Table13[[#This Row],[Odds]]))</f>
        <v>190</v>
      </c>
      <c r="AP224" s="129">
        <f t="shared" si="18"/>
        <v>90</v>
      </c>
      <c r="AQ224" s="135"/>
      <c r="AR224" s="151">
        <v>5</v>
      </c>
      <c r="AS224" s="2" t="str">
        <f>IF(Table13[[#This Row],[Date]]&lt;$AS$3,"","Live")</f>
        <v/>
      </c>
      <c r="AT224" s="2" t="str">
        <f>IF(Table13[[#This Row],[Date]]&lt;$AT$3,"","Current Algo")</f>
        <v/>
      </c>
    </row>
    <row r="225" spans="1:46" ht="14.25" customHeight="1" x14ac:dyDescent="0.25">
      <c r="A225" s="82">
        <v>44436</v>
      </c>
      <c r="B225" s="2" t="s">
        <v>1072</v>
      </c>
      <c r="C225" s="83">
        <v>0.6875</v>
      </c>
      <c r="D225" s="87">
        <v>7</v>
      </c>
      <c r="E225" s="7">
        <v>4</v>
      </c>
      <c r="F225" s="60">
        <v>9</v>
      </c>
      <c r="G225" s="2">
        <v>1000</v>
      </c>
      <c r="H225" s="2" t="s">
        <v>151</v>
      </c>
      <c r="I225" s="2">
        <v>78</v>
      </c>
      <c r="J225" s="2">
        <v>130</v>
      </c>
      <c r="K225" s="6">
        <v>4</v>
      </c>
      <c r="L225" s="6" t="s">
        <v>1569</v>
      </c>
      <c r="M225" s="2" t="s">
        <v>55</v>
      </c>
      <c r="N225" s="84">
        <v>4</v>
      </c>
      <c r="O225" s="2" t="s">
        <v>1074</v>
      </c>
      <c r="P225" s="2" t="s">
        <v>1046</v>
      </c>
      <c r="Q225" s="85"/>
      <c r="R225" s="86">
        <v>10</v>
      </c>
      <c r="S225" s="85">
        <v>59</v>
      </c>
      <c r="T225" s="85">
        <v>59</v>
      </c>
      <c r="U225" s="85"/>
      <c r="V225" s="2">
        <v>2</v>
      </c>
      <c r="W225" s="2">
        <v>3</v>
      </c>
      <c r="X225" s="10">
        <v>1</v>
      </c>
      <c r="Y225" s="84">
        <v>3.9</v>
      </c>
      <c r="Z225" s="2">
        <v>20</v>
      </c>
      <c r="AA225" s="6">
        <v>100</v>
      </c>
      <c r="AB225" s="2"/>
      <c r="AC225" s="2"/>
      <c r="AD225" s="84">
        <v>4.4000000000000004</v>
      </c>
      <c r="AE225" s="84"/>
      <c r="AF225" s="2">
        <v>100</v>
      </c>
      <c r="AG225" s="2" t="str">
        <f t="shared" si="16"/>
        <v/>
      </c>
      <c r="AH225" s="2">
        <f t="shared" si="17"/>
        <v>-100</v>
      </c>
      <c r="AI225" s="44" t="str">
        <f>VLOOKUP(Table13[[#This Row],[Track]],$B$1885:$D$1929,2,FALSE)</f>
        <v>NSW</v>
      </c>
      <c r="AJ22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25" s="16" t="str">
        <f>IF(Table13[[#This Row],[Going-Dist]]="G&lt;6-Dist&gt;=1700","B",IF(Table13[[#This Row],[Going-Dist]]="G&lt;6-Dist&lt;1700","A",IF(AJ225="G&gt;=6-Dist&lt;1700","C",IF(AJ225="G&gt;=6-Dist&gt;=1700","D","xx"))))</f>
        <v>C</v>
      </c>
      <c r="AL225" s="69">
        <f>MONTH(Table13[[#This Row],[Date]])</f>
        <v>8</v>
      </c>
      <c r="AM225" s="69" t="str">
        <f t="shared" si="15"/>
        <v>2021-2022</v>
      </c>
      <c r="AN225" s="60">
        <v>100</v>
      </c>
      <c r="AO225" s="128" t="str">
        <f>IF(Table13[[#This Row],[Combo 27 Bet]]="","",IF(Table13[[#This Row],[Lev Ret]]="","",AN225*Table13[[#This Row],[Odds]]))</f>
        <v/>
      </c>
      <c r="AP225" s="129">
        <f t="shared" si="18"/>
        <v>-100</v>
      </c>
      <c r="AQ225" s="135"/>
      <c r="AR225" s="151">
        <v>7</v>
      </c>
      <c r="AS225" s="2" t="str">
        <f>IF(Table13[[#This Row],[Date]]&lt;$AS$3,"","Live")</f>
        <v/>
      </c>
      <c r="AT225" s="2" t="str">
        <f>IF(Table13[[#This Row],[Date]]&lt;$AT$3,"","Current Algo")</f>
        <v/>
      </c>
    </row>
    <row r="226" spans="1:46" ht="14.25" customHeight="1" x14ac:dyDescent="0.25">
      <c r="A226" s="82">
        <v>44436</v>
      </c>
      <c r="B226" s="2" t="s">
        <v>4</v>
      </c>
      <c r="C226" s="83">
        <v>0.69791666666666663</v>
      </c>
      <c r="D226" s="2">
        <v>4</v>
      </c>
      <c r="E226" s="2">
        <v>0</v>
      </c>
      <c r="F226" s="60">
        <v>8</v>
      </c>
      <c r="G226" s="2">
        <v>1400</v>
      </c>
      <c r="H226" s="2" t="s">
        <v>102</v>
      </c>
      <c r="I226" s="2" t="s">
        <v>102</v>
      </c>
      <c r="J226" s="2">
        <v>1000</v>
      </c>
      <c r="K226" s="6">
        <v>2</v>
      </c>
      <c r="L226" s="6" t="s">
        <v>301</v>
      </c>
      <c r="M226" s="2" t="s">
        <v>58</v>
      </c>
      <c r="N226" s="84">
        <v>3.7</v>
      </c>
      <c r="O226" s="2" t="s">
        <v>170</v>
      </c>
      <c r="P226" s="2" t="s">
        <v>171</v>
      </c>
      <c r="Q226" s="85"/>
      <c r="R226" s="86">
        <v>8</v>
      </c>
      <c r="S226" s="85">
        <v>59</v>
      </c>
      <c r="T226" s="88">
        <v>59</v>
      </c>
      <c r="U226" s="85"/>
      <c r="V226" s="2">
        <v>1</v>
      </c>
      <c r="W226" s="2">
        <v>2</v>
      </c>
      <c r="X226" s="10">
        <v>1</v>
      </c>
      <c r="Y226" s="84">
        <v>3.6</v>
      </c>
      <c r="Z226" s="2">
        <v>45</v>
      </c>
      <c r="AA226" s="6">
        <v>11</v>
      </c>
      <c r="AB226" s="2"/>
      <c r="AC226" s="2" t="s">
        <v>12</v>
      </c>
      <c r="AD226" s="84">
        <v>3.9</v>
      </c>
      <c r="AE226" s="84">
        <v>1.6</v>
      </c>
      <c r="AF226" s="2">
        <v>100</v>
      </c>
      <c r="AG226" s="2">
        <f t="shared" si="16"/>
        <v>390</v>
      </c>
      <c r="AH226" s="2">
        <f t="shared" si="17"/>
        <v>290</v>
      </c>
      <c r="AI226" s="44" t="str">
        <f>VLOOKUP(Table13[[#This Row],[Track]],$B$1885:$D$1929,2,FALSE)</f>
        <v>Vic</v>
      </c>
      <c r="AJ2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6" s="16" t="str">
        <f>IF(Table13[[#This Row],[Going-Dist]]="G&lt;6-Dist&gt;=1700","B",IF(Table13[[#This Row],[Going-Dist]]="G&lt;6-Dist&lt;1700","A",IF(AJ226="G&gt;=6-Dist&lt;1700","C",IF(AJ226="G&gt;=6-Dist&gt;=1700","D","xx"))))</f>
        <v>A</v>
      </c>
      <c r="AL226" s="69">
        <f>MONTH(Table13[[#This Row],[Date]])</f>
        <v>8</v>
      </c>
      <c r="AM226" s="69" t="str">
        <f t="shared" si="15"/>
        <v>2021-2022</v>
      </c>
      <c r="AN226" s="60">
        <v>200</v>
      </c>
      <c r="AO226" s="128">
        <f>IF(Table13[[#This Row],[Combo 27 Bet]]="","",IF(Table13[[#This Row],[Lev Ret]]="","",AN226*Table13[[#This Row],[Odds]]))</f>
        <v>780</v>
      </c>
      <c r="AP226" s="129">
        <f t="shared" si="18"/>
        <v>580</v>
      </c>
      <c r="AQ226" s="135"/>
      <c r="AR226" s="151">
        <v>10</v>
      </c>
      <c r="AS226" s="2" t="str">
        <f>IF(Table13[[#This Row],[Date]]&lt;$AS$3,"","Live")</f>
        <v/>
      </c>
      <c r="AT226" s="2" t="str">
        <f>IF(Table13[[#This Row],[Date]]&lt;$AT$3,"","Current Algo")</f>
        <v/>
      </c>
    </row>
    <row r="227" spans="1:46" ht="14.25" customHeight="1" x14ac:dyDescent="0.25">
      <c r="A227" s="82">
        <v>44436</v>
      </c>
      <c r="B227" s="2" t="s">
        <v>4</v>
      </c>
      <c r="C227" s="83">
        <v>0.72222222222222221</v>
      </c>
      <c r="D227" s="87">
        <v>4</v>
      </c>
      <c r="E227" s="7">
        <v>0</v>
      </c>
      <c r="F227" s="60">
        <v>9</v>
      </c>
      <c r="G227" s="2">
        <v>1400</v>
      </c>
      <c r="H227" s="2" t="s">
        <v>42</v>
      </c>
      <c r="I227" s="2" t="s">
        <v>46</v>
      </c>
      <c r="J227" s="2">
        <v>130</v>
      </c>
      <c r="K227" s="6">
        <v>11</v>
      </c>
      <c r="L227" s="6" t="s">
        <v>451</v>
      </c>
      <c r="M227" s="2" t="s">
        <v>55</v>
      </c>
      <c r="N227" s="84">
        <v>2.15</v>
      </c>
      <c r="O227" s="2" t="s">
        <v>101</v>
      </c>
      <c r="P227" s="2" t="s">
        <v>72</v>
      </c>
      <c r="Q227" s="85"/>
      <c r="R227" s="86">
        <v>9</v>
      </c>
      <c r="S227" s="85">
        <v>55</v>
      </c>
      <c r="T227" s="85">
        <v>55</v>
      </c>
      <c r="U227" s="85"/>
      <c r="V227" s="2">
        <v>1</v>
      </c>
      <c r="W227" s="2">
        <v>1</v>
      </c>
      <c r="X227" s="10">
        <v>2</v>
      </c>
      <c r="Y227" s="84">
        <v>4.8</v>
      </c>
      <c r="Z227" s="2">
        <v>35</v>
      </c>
      <c r="AA227" s="6">
        <v>11</v>
      </c>
      <c r="AB227" s="2"/>
      <c r="AC227" s="2" t="s">
        <v>12</v>
      </c>
      <c r="AD227" s="84">
        <v>1.8</v>
      </c>
      <c r="AE227" s="84">
        <v>1.3</v>
      </c>
      <c r="AF227" s="2">
        <v>100</v>
      </c>
      <c r="AG227" s="2">
        <f t="shared" si="16"/>
        <v>180</v>
      </c>
      <c r="AH227" s="2">
        <f t="shared" si="17"/>
        <v>80</v>
      </c>
      <c r="AI227" s="44" t="str">
        <f>VLOOKUP(Table13[[#This Row],[Track]],$B$1885:$D$1929,2,FALSE)</f>
        <v>Vic</v>
      </c>
      <c r="AJ2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7" s="16" t="str">
        <f>IF(Table13[[#This Row],[Going-Dist]]="G&lt;6-Dist&gt;=1700","B",IF(Table13[[#This Row],[Going-Dist]]="G&lt;6-Dist&lt;1700","A",IF(AJ227="G&gt;=6-Dist&lt;1700","C",IF(AJ227="G&gt;=6-Dist&gt;=1700","D","xx"))))</f>
        <v>A</v>
      </c>
      <c r="AL227" s="69">
        <f>MONTH(Table13[[#This Row],[Date]])</f>
        <v>8</v>
      </c>
      <c r="AM227" s="69" t="str">
        <f t="shared" si="15"/>
        <v>2021-2022</v>
      </c>
      <c r="AN227" s="60">
        <v>150</v>
      </c>
      <c r="AO227" s="128">
        <f>IF(Table13[[#This Row],[Combo 27 Bet]]="","",IF(Table13[[#This Row],[Lev Ret]]="","",AN227*Table13[[#This Row],[Odds]]))</f>
        <v>270</v>
      </c>
      <c r="AP227" s="129">
        <f t="shared" si="18"/>
        <v>120</v>
      </c>
      <c r="AQ227" s="135"/>
      <c r="AR227" s="151">
        <v>8</v>
      </c>
      <c r="AS227" s="2" t="str">
        <f>IF(Table13[[#This Row],[Date]]&lt;$AS$3,"","Live")</f>
        <v/>
      </c>
      <c r="AT227" s="2" t="str">
        <f>IF(Table13[[#This Row],[Date]]&lt;$AT$3,"","Current Algo")</f>
        <v/>
      </c>
    </row>
    <row r="228" spans="1:46" ht="14.25" customHeight="1" x14ac:dyDescent="0.25">
      <c r="A228" s="82">
        <v>44443</v>
      </c>
      <c r="B228" s="2" t="s">
        <v>6</v>
      </c>
      <c r="C228" s="83">
        <v>0.61805555555555558</v>
      </c>
      <c r="D228" s="2">
        <v>7</v>
      </c>
      <c r="E228" s="2">
        <v>0</v>
      </c>
      <c r="F228" s="60">
        <v>5</v>
      </c>
      <c r="G228" s="2">
        <v>1000</v>
      </c>
      <c r="H228" s="2" t="s">
        <v>102</v>
      </c>
      <c r="I228" s="2" t="s">
        <v>102</v>
      </c>
      <c r="J228" s="2">
        <v>300</v>
      </c>
      <c r="K228" s="6">
        <v>9</v>
      </c>
      <c r="L228" s="6" t="s">
        <v>427</v>
      </c>
      <c r="M228" s="2" t="s">
        <v>50</v>
      </c>
      <c r="N228" s="84">
        <v>5.5</v>
      </c>
      <c r="O228" s="2" t="s">
        <v>191</v>
      </c>
      <c r="P228" s="2" t="s">
        <v>214</v>
      </c>
      <c r="Q228" s="85"/>
      <c r="R228" s="86">
        <v>3</v>
      </c>
      <c r="S228" s="85">
        <v>56.5</v>
      </c>
      <c r="T228" s="88">
        <v>56.5</v>
      </c>
      <c r="U228" s="85"/>
      <c r="V228" s="2">
        <v>1</v>
      </c>
      <c r="W228" s="2">
        <v>2</v>
      </c>
      <c r="X228" s="10">
        <v>2</v>
      </c>
      <c r="Y228" s="84">
        <v>4.5</v>
      </c>
      <c r="Z228" s="2">
        <v>40</v>
      </c>
      <c r="AA228" s="6">
        <v>9</v>
      </c>
      <c r="AB228" s="2"/>
      <c r="AC228" s="2"/>
      <c r="AD228" s="84">
        <v>8</v>
      </c>
      <c r="AE228" s="84"/>
      <c r="AF228" s="2">
        <v>100</v>
      </c>
      <c r="AG228" s="2" t="str">
        <f t="shared" si="16"/>
        <v/>
      </c>
      <c r="AH228" s="2">
        <f t="shared" si="17"/>
        <v>-100</v>
      </c>
      <c r="AI228" s="44" t="str">
        <f>VLOOKUP(Table13[[#This Row],[Track]],$B$1885:$D$1929,2,FALSE)</f>
        <v>Vic</v>
      </c>
      <c r="AJ22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28" s="16" t="str">
        <f>IF(Table13[[#This Row],[Going-Dist]]="G&lt;6-Dist&gt;=1700","B",IF(Table13[[#This Row],[Going-Dist]]="G&lt;6-Dist&lt;1700","A",IF(AJ228="G&gt;=6-Dist&lt;1700","C",IF(AJ228="G&gt;=6-Dist&gt;=1700","D","xx"))))</f>
        <v>C</v>
      </c>
      <c r="AL228" s="69">
        <f>MONTH(Table13[[#This Row],[Date]])</f>
        <v>9</v>
      </c>
      <c r="AM228" s="69" t="str">
        <f t="shared" si="15"/>
        <v>2021-2022</v>
      </c>
      <c r="AN228" s="60">
        <v>100</v>
      </c>
      <c r="AO228" s="128" t="str">
        <f>IF(Table13[[#This Row],[Combo 27 Bet]]="","",IF(Table13[[#This Row],[Lev Ret]]="","",AN228*Table13[[#This Row],[Odds]]))</f>
        <v/>
      </c>
      <c r="AP228" s="129">
        <f t="shared" si="18"/>
        <v>-100</v>
      </c>
      <c r="AQ228" s="135"/>
      <c r="AR228" s="151">
        <v>6</v>
      </c>
      <c r="AS228" s="2" t="str">
        <f>IF(Table13[[#This Row],[Date]]&lt;$AS$3,"","Live")</f>
        <v/>
      </c>
      <c r="AT228" s="2" t="str">
        <f>IF(Table13[[#This Row],[Date]]&lt;$AT$3,"","Current Algo")</f>
        <v/>
      </c>
    </row>
    <row r="229" spans="1:46" ht="14.25" customHeight="1" x14ac:dyDescent="0.25">
      <c r="A229" s="82">
        <v>44443</v>
      </c>
      <c r="B229" s="2" t="s">
        <v>148</v>
      </c>
      <c r="C229" s="83">
        <v>0.6875</v>
      </c>
      <c r="D229" s="87">
        <v>5</v>
      </c>
      <c r="E229" s="7">
        <v>4</v>
      </c>
      <c r="F229" s="60">
        <v>9</v>
      </c>
      <c r="G229" s="2">
        <v>1200</v>
      </c>
      <c r="H229" s="2" t="s">
        <v>151</v>
      </c>
      <c r="I229" s="2">
        <v>78</v>
      </c>
      <c r="J229" s="2">
        <v>130</v>
      </c>
      <c r="K229" s="6">
        <v>16</v>
      </c>
      <c r="L229" s="6" t="s">
        <v>1571</v>
      </c>
      <c r="M229" s="2" t="s">
        <v>53</v>
      </c>
      <c r="N229" s="84">
        <v>8.1999999999999993</v>
      </c>
      <c r="O229" s="2" t="s">
        <v>69</v>
      </c>
      <c r="P229" s="2" t="s">
        <v>1046</v>
      </c>
      <c r="Q229" s="85"/>
      <c r="R229" s="86">
        <v>5</v>
      </c>
      <c r="S229" s="85">
        <v>54.5</v>
      </c>
      <c r="T229" s="85">
        <v>54.5</v>
      </c>
      <c r="U229" s="85"/>
      <c r="V229" s="2"/>
      <c r="W229" s="2">
        <v>2</v>
      </c>
      <c r="X229" s="10">
        <v>1</v>
      </c>
      <c r="Y229" s="84">
        <v>5.9</v>
      </c>
      <c r="Z229" s="2">
        <v>20</v>
      </c>
      <c r="AA229" s="6">
        <v>100</v>
      </c>
      <c r="AB229" s="2"/>
      <c r="AC229" s="2"/>
      <c r="AD229" s="84">
        <v>18</v>
      </c>
      <c r="AE229" s="84"/>
      <c r="AF229" s="2">
        <v>100</v>
      </c>
      <c r="AG229" s="2" t="str">
        <f t="shared" si="16"/>
        <v/>
      </c>
      <c r="AH229" s="2">
        <f t="shared" si="17"/>
        <v>-100</v>
      </c>
      <c r="AI229" s="44" t="str">
        <f>VLOOKUP(Table13[[#This Row],[Track]],$B$1885:$D$1929,2,FALSE)</f>
        <v>NSW</v>
      </c>
      <c r="AJ2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29" s="16" t="str">
        <f>IF(Table13[[#This Row],[Going-Dist]]="G&lt;6-Dist&gt;=1700","B",IF(Table13[[#This Row],[Going-Dist]]="G&lt;6-Dist&lt;1700","A",IF(AJ229="G&gt;=6-Dist&lt;1700","C",IF(AJ229="G&gt;=6-Dist&gt;=1700","D","xx"))))</f>
        <v>A</v>
      </c>
      <c r="AL229" s="69">
        <f>MONTH(Table13[[#This Row],[Date]])</f>
        <v>9</v>
      </c>
      <c r="AM229" s="69" t="str">
        <f t="shared" si="15"/>
        <v>2021-2022</v>
      </c>
      <c r="AN229" s="60">
        <v>100</v>
      </c>
      <c r="AO229" s="128" t="str">
        <f>IF(Table13[[#This Row],[Combo 27 Bet]]="","",IF(Table13[[#This Row],[Lev Ret]]="","",AN229*Table13[[#This Row],[Odds]]))</f>
        <v/>
      </c>
      <c r="AP229" s="129">
        <f t="shared" si="18"/>
        <v>-100</v>
      </c>
      <c r="AQ229" s="135"/>
      <c r="AR229" s="151">
        <v>5</v>
      </c>
      <c r="AS229" s="2" t="str">
        <f>IF(Table13[[#This Row],[Date]]&lt;$AS$3,"","Live")</f>
        <v/>
      </c>
      <c r="AT229" s="2" t="str">
        <f>IF(Table13[[#This Row],[Date]]&lt;$AT$3,"","Current Algo")</f>
        <v/>
      </c>
    </row>
    <row r="230" spans="1:46" ht="14.25" customHeight="1" x14ac:dyDescent="0.25">
      <c r="A230" s="82">
        <v>44443</v>
      </c>
      <c r="B230" s="2" t="s">
        <v>6</v>
      </c>
      <c r="C230" s="83">
        <v>0.70138888888888884</v>
      </c>
      <c r="D230" s="87">
        <v>7</v>
      </c>
      <c r="E230" s="7">
        <v>0</v>
      </c>
      <c r="F230" s="60">
        <v>8</v>
      </c>
      <c r="G230" s="2">
        <v>1600</v>
      </c>
      <c r="H230" s="2" t="s">
        <v>102</v>
      </c>
      <c r="I230" s="2" t="s">
        <v>102</v>
      </c>
      <c r="J230" s="2">
        <v>500</v>
      </c>
      <c r="K230" s="6">
        <v>14</v>
      </c>
      <c r="L230" s="6" t="s">
        <v>412</v>
      </c>
      <c r="M230" s="2" t="s">
        <v>58</v>
      </c>
      <c r="N230" s="84">
        <v>5.5</v>
      </c>
      <c r="O230" s="2" t="s">
        <v>97</v>
      </c>
      <c r="P230" s="2" t="s">
        <v>72</v>
      </c>
      <c r="Q230" s="85"/>
      <c r="R230" s="86">
        <v>2</v>
      </c>
      <c r="S230" s="85">
        <v>57</v>
      </c>
      <c r="T230" s="85">
        <v>57</v>
      </c>
      <c r="U230" s="85"/>
      <c r="V230" s="2">
        <v>1</v>
      </c>
      <c r="W230" s="2">
        <v>3</v>
      </c>
      <c r="X230" s="10">
        <v>1</v>
      </c>
      <c r="Y230" s="84">
        <v>4.2</v>
      </c>
      <c r="Z230" s="2">
        <v>45</v>
      </c>
      <c r="AA230" s="6">
        <v>13</v>
      </c>
      <c r="AB230" s="2"/>
      <c r="AC230" s="2"/>
      <c r="AD230" s="84">
        <v>6</v>
      </c>
      <c r="AE230" s="84"/>
      <c r="AF230" s="2">
        <v>100</v>
      </c>
      <c r="AG230" s="2" t="str">
        <f t="shared" si="16"/>
        <v/>
      </c>
      <c r="AH230" s="2">
        <f t="shared" si="17"/>
        <v>-100</v>
      </c>
      <c r="AI230" s="44" t="str">
        <f>VLOOKUP(Table13[[#This Row],[Track]],$B$1885:$D$1929,2,FALSE)</f>
        <v>Vic</v>
      </c>
      <c r="AJ23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30" s="16" t="str">
        <f>IF(Table13[[#This Row],[Going-Dist]]="G&lt;6-Dist&gt;=1700","B",IF(Table13[[#This Row],[Going-Dist]]="G&lt;6-Dist&lt;1700","A",IF(AJ230="G&gt;=6-Dist&lt;1700","C",IF(AJ230="G&gt;=6-Dist&gt;=1700","D","xx"))))</f>
        <v>C</v>
      </c>
      <c r="AL230" s="69">
        <f>MONTH(Table13[[#This Row],[Date]])</f>
        <v>9</v>
      </c>
      <c r="AM230" s="69" t="str">
        <f t="shared" si="15"/>
        <v>2021-2022</v>
      </c>
      <c r="AN230" s="60">
        <v>100</v>
      </c>
      <c r="AO230" s="128" t="str">
        <f>IF(Table13[[#This Row],[Combo 27 Bet]]="","",IF(Table13[[#This Row],[Lev Ret]]="","",AN230*Table13[[#This Row],[Odds]]))</f>
        <v/>
      </c>
      <c r="AP230" s="129">
        <f t="shared" si="18"/>
        <v>-100</v>
      </c>
      <c r="AQ230" s="135">
        <v>2</v>
      </c>
      <c r="AR230" s="151">
        <v>8</v>
      </c>
      <c r="AS230" s="2" t="str">
        <f>IF(Table13[[#This Row],[Date]]&lt;$AS$3,"","Live")</f>
        <v/>
      </c>
      <c r="AT230" s="2" t="str">
        <f>IF(Table13[[#This Row],[Date]]&lt;$AT$3,"","Current Algo")</f>
        <v/>
      </c>
    </row>
    <row r="231" spans="1:46" ht="14.25" customHeight="1" x14ac:dyDescent="0.25">
      <c r="A231" s="82">
        <v>44443</v>
      </c>
      <c r="B231" s="2" t="s">
        <v>6</v>
      </c>
      <c r="C231" s="83">
        <v>0.70138888888888884</v>
      </c>
      <c r="D231" s="87">
        <v>7</v>
      </c>
      <c r="E231" s="7">
        <v>0</v>
      </c>
      <c r="F231" s="60">
        <v>8</v>
      </c>
      <c r="G231" s="2">
        <v>1600</v>
      </c>
      <c r="H231" s="2" t="s">
        <v>102</v>
      </c>
      <c r="I231" s="2" t="s">
        <v>102</v>
      </c>
      <c r="J231" s="2">
        <v>500</v>
      </c>
      <c r="K231" s="6">
        <v>11</v>
      </c>
      <c r="L231" s="6" t="s">
        <v>424</v>
      </c>
      <c r="M231" s="2" t="s">
        <v>80</v>
      </c>
      <c r="N231" s="84">
        <v>5</v>
      </c>
      <c r="O231" s="2" t="s">
        <v>188</v>
      </c>
      <c r="P231" s="2" t="s">
        <v>79</v>
      </c>
      <c r="Q231" s="85"/>
      <c r="R231" s="86">
        <v>1</v>
      </c>
      <c r="S231" s="85">
        <v>59</v>
      </c>
      <c r="T231" s="85">
        <v>59</v>
      </c>
      <c r="U231" s="85"/>
      <c r="V231" s="2">
        <v>2</v>
      </c>
      <c r="W231" s="2"/>
      <c r="X231" s="10">
        <v>2</v>
      </c>
      <c r="Y231" s="84">
        <v>4.5</v>
      </c>
      <c r="Z231" s="2">
        <v>40</v>
      </c>
      <c r="AA231" s="6">
        <v>13</v>
      </c>
      <c r="AB231" s="2"/>
      <c r="AC231" s="2" t="s">
        <v>15</v>
      </c>
      <c r="AD231" s="84">
        <v>5.5</v>
      </c>
      <c r="AE231" s="84">
        <v>2.4</v>
      </c>
      <c r="AF231" s="2">
        <v>100</v>
      </c>
      <c r="AG231" s="2" t="str">
        <f t="shared" si="16"/>
        <v/>
      </c>
      <c r="AH231" s="2">
        <f t="shared" si="17"/>
        <v>-100</v>
      </c>
      <c r="AI231" s="44" t="str">
        <f>VLOOKUP(Table13[[#This Row],[Track]],$B$1885:$D$1929,2,FALSE)</f>
        <v>Vic</v>
      </c>
      <c r="AJ23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31" s="16" t="str">
        <f>IF(Table13[[#This Row],[Going-Dist]]="G&lt;6-Dist&gt;=1700","B",IF(Table13[[#This Row],[Going-Dist]]="G&lt;6-Dist&lt;1700","A",IF(AJ231="G&gt;=6-Dist&lt;1700","C",IF(AJ231="G&gt;=6-Dist&gt;=1700","D","xx"))))</f>
        <v>C</v>
      </c>
      <c r="AL231" s="69">
        <f>MONTH(Table13[[#This Row],[Date]])</f>
        <v>9</v>
      </c>
      <c r="AM231" s="69" t="str">
        <f t="shared" si="15"/>
        <v>2021-2022</v>
      </c>
      <c r="AN231" s="60">
        <v>100</v>
      </c>
      <c r="AO231" s="128" t="str">
        <f>IF(Table13[[#This Row],[Combo 27 Bet]]="","",IF(Table13[[#This Row],[Lev Ret]]="","",AN231*Table13[[#This Row],[Odds]]))</f>
        <v/>
      </c>
      <c r="AP231" s="129">
        <f t="shared" si="18"/>
        <v>-100</v>
      </c>
      <c r="AQ231" s="135">
        <v>2</v>
      </c>
      <c r="AR231" s="151">
        <v>6</v>
      </c>
      <c r="AS231" s="2" t="str">
        <f>IF(Table13[[#This Row],[Date]]&lt;$AS$3,"","Live")</f>
        <v/>
      </c>
      <c r="AT231" s="2" t="str">
        <f>IF(Table13[[#This Row],[Date]]&lt;$AT$3,"","Current Algo")</f>
        <v/>
      </c>
    </row>
    <row r="232" spans="1:46" ht="14.25" customHeight="1" x14ac:dyDescent="0.25">
      <c r="A232" s="82">
        <v>44450</v>
      </c>
      <c r="B232" s="2" t="s">
        <v>3</v>
      </c>
      <c r="C232" s="83">
        <v>0.52083333333333337</v>
      </c>
      <c r="D232" s="2">
        <v>3</v>
      </c>
      <c r="E232" s="2">
        <v>0</v>
      </c>
      <c r="F232" s="60">
        <v>1</v>
      </c>
      <c r="G232" s="2">
        <v>2500</v>
      </c>
      <c r="H232" s="2" t="s">
        <v>42</v>
      </c>
      <c r="I232" s="2" t="s">
        <v>46</v>
      </c>
      <c r="J232" s="2">
        <v>130</v>
      </c>
      <c r="K232" s="6">
        <v>3</v>
      </c>
      <c r="L232" s="6" t="s">
        <v>300</v>
      </c>
      <c r="M232" s="2" t="s">
        <v>50</v>
      </c>
      <c r="N232" s="84">
        <v>3.7</v>
      </c>
      <c r="O232" s="2" t="s">
        <v>51</v>
      </c>
      <c r="P232" s="2" t="s">
        <v>48</v>
      </c>
      <c r="Q232" s="85"/>
      <c r="R232" s="86">
        <v>5</v>
      </c>
      <c r="S232" s="85">
        <v>54</v>
      </c>
      <c r="T232" s="88">
        <v>54</v>
      </c>
      <c r="U232" s="85"/>
      <c r="V232" s="2">
        <v>1</v>
      </c>
      <c r="W232" s="2">
        <v>1</v>
      </c>
      <c r="X232" s="10">
        <v>1</v>
      </c>
      <c r="Y232" s="84">
        <v>4</v>
      </c>
      <c r="Z232" s="2">
        <v>45</v>
      </c>
      <c r="AA232" s="6">
        <v>9</v>
      </c>
      <c r="AB232" s="2"/>
      <c r="AC232" s="2" t="s">
        <v>12</v>
      </c>
      <c r="AD232" s="84">
        <v>3.1</v>
      </c>
      <c r="AE232" s="84">
        <v>1.4</v>
      </c>
      <c r="AF232" s="2">
        <v>100</v>
      </c>
      <c r="AG232" s="2">
        <f t="shared" si="16"/>
        <v>310</v>
      </c>
      <c r="AH232" s="2">
        <f t="shared" si="17"/>
        <v>210</v>
      </c>
      <c r="AI232" s="44" t="str">
        <f>VLOOKUP(Table13[[#This Row],[Track]],$B$1885:$D$1929,2,FALSE)</f>
        <v>Vic</v>
      </c>
      <c r="AJ2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32" s="16" t="str">
        <f>IF(Table13[[#This Row],[Going-Dist]]="G&lt;6-Dist&gt;=1700","B",IF(Table13[[#This Row],[Going-Dist]]="G&lt;6-Dist&lt;1700","A",IF(AJ232="G&gt;=6-Dist&lt;1700","C",IF(AJ232="G&gt;=6-Dist&gt;=1700","D","xx"))))</f>
        <v>B</v>
      </c>
      <c r="AL232" s="69">
        <f>MONTH(Table13[[#This Row],[Date]])</f>
        <v>9</v>
      </c>
      <c r="AM232" s="69" t="str">
        <f t="shared" si="15"/>
        <v>2021-2022</v>
      </c>
      <c r="AN232" s="60">
        <v>200</v>
      </c>
      <c r="AO232" s="128">
        <f>IF(Table13[[#This Row],[Combo 27 Bet]]="","",IF(Table13[[#This Row],[Lev Ret]]="","",AN232*Table13[[#This Row],[Odds]]))</f>
        <v>620</v>
      </c>
      <c r="AP232" s="129">
        <f t="shared" si="18"/>
        <v>420</v>
      </c>
      <c r="AQ232" s="135"/>
      <c r="AR232" s="151">
        <v>10</v>
      </c>
      <c r="AS232" s="2" t="str">
        <f>IF(Table13[[#This Row],[Date]]&lt;$AS$3,"","Live")</f>
        <v/>
      </c>
      <c r="AT232" s="2" t="str">
        <f>IF(Table13[[#This Row],[Date]]&lt;$AT$3,"","Current Algo")</f>
        <v/>
      </c>
    </row>
    <row r="233" spans="1:46" ht="14.25" customHeight="1" x14ac:dyDescent="0.25">
      <c r="A233" s="82">
        <v>44450</v>
      </c>
      <c r="B233" s="2" t="s">
        <v>1072</v>
      </c>
      <c r="C233" s="83">
        <v>0.55902777777777779</v>
      </c>
      <c r="D233" s="87">
        <v>4</v>
      </c>
      <c r="E233" s="7">
        <v>5</v>
      </c>
      <c r="F233" s="60">
        <v>4</v>
      </c>
      <c r="G233" s="2">
        <v>1200</v>
      </c>
      <c r="H233" s="2" t="s">
        <v>151</v>
      </c>
      <c r="I233" s="2">
        <v>72</v>
      </c>
      <c r="J233" s="2">
        <v>100</v>
      </c>
      <c r="K233" s="6">
        <v>8</v>
      </c>
      <c r="L233" s="6" t="s">
        <v>1572</v>
      </c>
      <c r="M233" s="2" t="s">
        <v>53</v>
      </c>
      <c r="N233" s="84">
        <v>8.3000000000000007</v>
      </c>
      <c r="O233" s="2" t="s">
        <v>1049</v>
      </c>
      <c r="P233" s="2" t="s">
        <v>1050</v>
      </c>
      <c r="Q233" s="85"/>
      <c r="R233" s="86">
        <v>1</v>
      </c>
      <c r="S233" s="85">
        <v>55</v>
      </c>
      <c r="T233" s="85">
        <v>55</v>
      </c>
      <c r="U233" s="85"/>
      <c r="V233" s="2"/>
      <c r="W233" s="2"/>
      <c r="X233" s="10">
        <v>1</v>
      </c>
      <c r="Y233" s="84">
        <v>5.5</v>
      </c>
      <c r="Z233" s="2">
        <v>20</v>
      </c>
      <c r="AA233" s="6"/>
      <c r="AB233" s="2"/>
      <c r="AC233" s="2"/>
      <c r="AD233" s="84">
        <v>11</v>
      </c>
      <c r="AE233" s="84"/>
      <c r="AF233" s="2">
        <v>100</v>
      </c>
      <c r="AG233" s="2" t="str">
        <f t="shared" si="16"/>
        <v/>
      </c>
      <c r="AH233" s="2">
        <f t="shared" si="17"/>
        <v>-100</v>
      </c>
      <c r="AI233" s="44" t="str">
        <f>VLOOKUP(Table13[[#This Row],[Track]],$B$1885:$D$1929,2,FALSE)</f>
        <v>NSW</v>
      </c>
      <c r="AJ2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3" s="16" t="str">
        <f>IF(Table13[[#This Row],[Going-Dist]]="G&lt;6-Dist&gt;=1700","B",IF(Table13[[#This Row],[Going-Dist]]="G&lt;6-Dist&lt;1700","A",IF(AJ233="G&gt;=6-Dist&lt;1700","C",IF(AJ233="G&gt;=6-Dist&gt;=1700","D","xx"))))</f>
        <v>A</v>
      </c>
      <c r="AL233" s="69">
        <f>MONTH(Table13[[#This Row],[Date]])</f>
        <v>9</v>
      </c>
      <c r="AM233" s="69" t="str">
        <f t="shared" si="15"/>
        <v>2021-2022</v>
      </c>
      <c r="AN233" s="60">
        <v>100</v>
      </c>
      <c r="AO233" s="128" t="str">
        <f>IF(Table13[[#This Row],[Combo 27 Bet]]="","",IF(Table13[[#This Row],[Lev Ret]]="","",AN233*Table13[[#This Row],[Odds]]))</f>
        <v/>
      </c>
      <c r="AP233" s="129">
        <f t="shared" si="18"/>
        <v>-100</v>
      </c>
      <c r="AQ233" s="135"/>
      <c r="AR233" s="151">
        <v>1</v>
      </c>
      <c r="AS233" s="2" t="str">
        <f>IF(Table13[[#This Row],[Date]]&lt;$AS$3,"","Live")</f>
        <v/>
      </c>
      <c r="AT233" s="2" t="str">
        <f>IF(Table13[[#This Row],[Date]]&lt;$AT$3,"","Current Algo")</f>
        <v/>
      </c>
    </row>
    <row r="234" spans="1:46" ht="14.25" customHeight="1" x14ac:dyDescent="0.25">
      <c r="A234" s="82">
        <v>44450</v>
      </c>
      <c r="B234" s="2" t="s">
        <v>1072</v>
      </c>
      <c r="C234" s="83">
        <v>0.61111111111111105</v>
      </c>
      <c r="D234" s="87">
        <v>4</v>
      </c>
      <c r="E234" s="7">
        <v>5</v>
      </c>
      <c r="F234" s="60">
        <v>6</v>
      </c>
      <c r="G234" s="2">
        <v>1200</v>
      </c>
      <c r="H234" s="2" t="s">
        <v>70</v>
      </c>
      <c r="I234" s="2" t="s">
        <v>66</v>
      </c>
      <c r="J234" s="2">
        <v>200</v>
      </c>
      <c r="K234" s="6">
        <v>4</v>
      </c>
      <c r="L234" s="6" t="s">
        <v>1573</v>
      </c>
      <c r="M234" s="2" t="s">
        <v>75</v>
      </c>
      <c r="N234" s="84">
        <v>2.2999999999999998</v>
      </c>
      <c r="O234" s="2" t="s">
        <v>130</v>
      </c>
      <c r="P234" s="2" t="s">
        <v>86</v>
      </c>
      <c r="Q234" s="85"/>
      <c r="R234" s="86">
        <v>6</v>
      </c>
      <c r="S234" s="85">
        <v>55.5</v>
      </c>
      <c r="T234" s="85">
        <v>55.5</v>
      </c>
      <c r="U234" s="85"/>
      <c r="V234" s="2">
        <v>1</v>
      </c>
      <c r="W234" s="2">
        <v>2</v>
      </c>
      <c r="X234" s="10">
        <v>1</v>
      </c>
      <c r="Y234" s="84">
        <v>3.9</v>
      </c>
      <c r="Z234" s="2">
        <v>20</v>
      </c>
      <c r="AA234" s="6"/>
      <c r="AB234" s="2"/>
      <c r="AC234" s="2" t="s">
        <v>150</v>
      </c>
      <c r="AD234" s="84">
        <v>2.6</v>
      </c>
      <c r="AE234" s="84">
        <v>1.4</v>
      </c>
      <c r="AF234" s="2">
        <v>100</v>
      </c>
      <c r="AG234" s="2">
        <f t="shared" si="16"/>
        <v>260</v>
      </c>
      <c r="AH234" s="2">
        <f t="shared" si="17"/>
        <v>160</v>
      </c>
      <c r="AI234" s="44" t="str">
        <f>VLOOKUP(Table13[[#This Row],[Track]],$B$1885:$D$1929,2,FALSE)</f>
        <v>NSW</v>
      </c>
      <c r="AJ2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4" s="16" t="str">
        <f>IF(Table13[[#This Row],[Going-Dist]]="G&lt;6-Dist&gt;=1700","B",IF(Table13[[#This Row],[Going-Dist]]="G&lt;6-Dist&lt;1700","A",IF(AJ234="G&gt;=6-Dist&lt;1700","C",IF(AJ234="G&gt;=6-Dist&gt;=1700","D","xx"))))</f>
        <v>A</v>
      </c>
      <c r="AL234" s="69">
        <f>MONTH(Table13[[#This Row],[Date]])</f>
        <v>9</v>
      </c>
      <c r="AM234" s="69" t="str">
        <f t="shared" si="15"/>
        <v>2021-2022</v>
      </c>
      <c r="AN234" s="60">
        <v>150</v>
      </c>
      <c r="AO234" s="128">
        <f>IF(Table13[[#This Row],[Combo 27 Bet]]="","",IF(Table13[[#This Row],[Lev Ret]]="","",AN234*Table13[[#This Row],[Odds]]))</f>
        <v>390</v>
      </c>
      <c r="AP234" s="129">
        <f t="shared" si="18"/>
        <v>240</v>
      </c>
      <c r="AQ234" s="135"/>
      <c r="AR234" s="151">
        <v>9</v>
      </c>
      <c r="AS234" s="2" t="str">
        <f>IF(Table13[[#This Row],[Date]]&lt;$AS$3,"","Live")</f>
        <v/>
      </c>
      <c r="AT234" s="2" t="str">
        <f>IF(Table13[[#This Row],[Date]]&lt;$AT$3,"","Current Algo")</f>
        <v/>
      </c>
    </row>
    <row r="235" spans="1:46" ht="14.25" customHeight="1" x14ac:dyDescent="0.25">
      <c r="A235" s="82">
        <v>44450</v>
      </c>
      <c r="B235" s="2" t="s">
        <v>3</v>
      </c>
      <c r="C235" s="83">
        <v>0.62152777777777779</v>
      </c>
      <c r="D235" s="87">
        <v>3</v>
      </c>
      <c r="E235" s="7">
        <v>0</v>
      </c>
      <c r="F235" s="60">
        <v>5</v>
      </c>
      <c r="G235" s="2">
        <v>1400</v>
      </c>
      <c r="H235" s="2" t="s">
        <v>42</v>
      </c>
      <c r="I235" s="2" t="s">
        <v>46</v>
      </c>
      <c r="J235" s="2">
        <v>160</v>
      </c>
      <c r="K235" s="6">
        <v>2</v>
      </c>
      <c r="L235" s="6" t="s">
        <v>451</v>
      </c>
      <c r="M235" s="2" t="s">
        <v>55</v>
      </c>
      <c r="N235" s="84">
        <v>1.6</v>
      </c>
      <c r="O235" s="2" t="s">
        <v>657</v>
      </c>
      <c r="P235" s="2" t="s">
        <v>72</v>
      </c>
      <c r="Q235" s="85"/>
      <c r="R235" s="86">
        <v>6</v>
      </c>
      <c r="S235" s="85">
        <v>56</v>
      </c>
      <c r="T235" s="85">
        <v>56</v>
      </c>
      <c r="U235" s="85"/>
      <c r="V235" s="2">
        <v>1</v>
      </c>
      <c r="W235" s="2">
        <v>1</v>
      </c>
      <c r="X235" s="10">
        <v>1</v>
      </c>
      <c r="Y235" s="84">
        <v>2.8</v>
      </c>
      <c r="Z235" s="2">
        <v>45</v>
      </c>
      <c r="AA235" s="6">
        <v>11</v>
      </c>
      <c r="AB235" s="2"/>
      <c r="AC235" s="2" t="s">
        <v>13</v>
      </c>
      <c r="AD235" s="84">
        <v>1.55</v>
      </c>
      <c r="AE235" s="84">
        <v>1.1000000000000001</v>
      </c>
      <c r="AF235" s="2">
        <v>100</v>
      </c>
      <c r="AG235" s="2" t="str">
        <f t="shared" si="16"/>
        <v/>
      </c>
      <c r="AH235" s="2">
        <f t="shared" si="17"/>
        <v>-100</v>
      </c>
      <c r="AI235" s="44" t="str">
        <f>VLOOKUP(Table13[[#This Row],[Track]],$B$1885:$D$1929,2,FALSE)</f>
        <v>Vic</v>
      </c>
      <c r="AJ2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5" s="16" t="str">
        <f>IF(Table13[[#This Row],[Going-Dist]]="G&lt;6-Dist&gt;=1700","B",IF(Table13[[#This Row],[Going-Dist]]="G&lt;6-Dist&lt;1700","A",IF(AJ235="G&gt;=6-Dist&lt;1700","C",IF(AJ235="G&gt;=6-Dist&gt;=1700","D","xx"))))</f>
        <v>A</v>
      </c>
      <c r="AL235" s="69">
        <f>MONTH(Table13[[#This Row],[Date]])</f>
        <v>9</v>
      </c>
      <c r="AM235" s="69" t="str">
        <f t="shared" si="15"/>
        <v>2021-2022</v>
      </c>
      <c r="AN235" s="60">
        <v>200</v>
      </c>
      <c r="AO235" s="128" t="str">
        <f>IF(Table13[[#This Row],[Combo 27 Bet]]="","",IF(Table13[[#This Row],[Lev Ret]]="","",AN235*Table13[[#This Row],[Odds]]))</f>
        <v/>
      </c>
      <c r="AP235" s="129">
        <f t="shared" si="18"/>
        <v>-200</v>
      </c>
      <c r="AQ235" s="135"/>
      <c r="AR235" s="151">
        <v>10</v>
      </c>
      <c r="AS235" s="2" t="str">
        <f>IF(Table13[[#This Row],[Date]]&lt;$AS$3,"","Live")</f>
        <v/>
      </c>
      <c r="AT235" s="2" t="str">
        <f>IF(Table13[[#This Row],[Date]]&lt;$AT$3,"","Current Algo")</f>
        <v/>
      </c>
    </row>
    <row r="236" spans="1:46" ht="14.25" customHeight="1" x14ac:dyDescent="0.25">
      <c r="A236" s="82">
        <v>44450</v>
      </c>
      <c r="B236" s="2" t="s">
        <v>1072</v>
      </c>
      <c r="C236" s="83">
        <v>0.63541666666666663</v>
      </c>
      <c r="D236" s="87">
        <v>4</v>
      </c>
      <c r="E236" s="7">
        <v>5</v>
      </c>
      <c r="F236" s="60">
        <v>7</v>
      </c>
      <c r="G236" s="2">
        <v>1300</v>
      </c>
      <c r="H236" s="2" t="s">
        <v>151</v>
      </c>
      <c r="I236" s="2"/>
      <c r="J236" s="2">
        <v>200</v>
      </c>
      <c r="K236" s="6">
        <v>10</v>
      </c>
      <c r="L236" s="6" t="s">
        <v>1533</v>
      </c>
      <c r="M236" s="2" t="s">
        <v>55</v>
      </c>
      <c r="N236" s="84">
        <v>2.8</v>
      </c>
      <c r="O236" s="2" t="s">
        <v>135</v>
      </c>
      <c r="P236" s="2" t="s">
        <v>159</v>
      </c>
      <c r="Q236" s="85"/>
      <c r="R236" s="86">
        <v>2</v>
      </c>
      <c r="S236" s="85">
        <v>53.5</v>
      </c>
      <c r="T236" s="85">
        <v>53.5</v>
      </c>
      <c r="U236" s="85"/>
      <c r="V236" s="2">
        <v>2</v>
      </c>
      <c r="W236" s="2">
        <v>4</v>
      </c>
      <c r="X236" s="10">
        <v>1</v>
      </c>
      <c r="Y236" s="84">
        <v>4</v>
      </c>
      <c r="Z236" s="2">
        <v>20</v>
      </c>
      <c r="AA236" s="6">
        <v>100</v>
      </c>
      <c r="AB236" s="2"/>
      <c r="AC236" s="2" t="s">
        <v>13</v>
      </c>
      <c r="AD236" s="84">
        <v>2.35</v>
      </c>
      <c r="AE236" s="84">
        <v>1.5</v>
      </c>
      <c r="AF236" s="2">
        <v>100</v>
      </c>
      <c r="AG236" s="2" t="str">
        <f t="shared" si="16"/>
        <v/>
      </c>
      <c r="AH236" s="2">
        <f t="shared" si="17"/>
        <v>-100</v>
      </c>
      <c r="AI236" s="44" t="str">
        <f>VLOOKUP(Table13[[#This Row],[Track]],$B$1885:$D$1929,2,FALSE)</f>
        <v>NSW</v>
      </c>
      <c r="AJ2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6" s="16" t="str">
        <f>IF(Table13[[#This Row],[Going-Dist]]="G&lt;6-Dist&gt;=1700","B",IF(Table13[[#This Row],[Going-Dist]]="G&lt;6-Dist&lt;1700","A",IF(AJ236="G&gt;=6-Dist&lt;1700","C",IF(AJ236="G&gt;=6-Dist&gt;=1700","D","xx"))))</f>
        <v>A</v>
      </c>
      <c r="AL236" s="69">
        <f>MONTH(Table13[[#This Row],[Date]])</f>
        <v>9</v>
      </c>
      <c r="AM236" s="69" t="str">
        <f t="shared" si="15"/>
        <v>2021-2022</v>
      </c>
      <c r="AN236" s="60">
        <v>150</v>
      </c>
      <c r="AO236" s="128" t="str">
        <f>IF(Table13[[#This Row],[Combo 27 Bet]]="","",IF(Table13[[#This Row],[Lev Ret]]="","",AN236*Table13[[#This Row],[Odds]]))</f>
        <v/>
      </c>
      <c r="AP236" s="129">
        <f t="shared" si="18"/>
        <v>-150</v>
      </c>
      <c r="AQ236" s="135"/>
      <c r="AR236" s="151">
        <v>9</v>
      </c>
      <c r="AS236" s="2" t="str">
        <f>IF(Table13[[#This Row],[Date]]&lt;$AS$3,"","Live")</f>
        <v/>
      </c>
      <c r="AT236" s="2" t="str">
        <f>IF(Table13[[#This Row],[Date]]&lt;$AT$3,"","Current Algo")</f>
        <v/>
      </c>
    </row>
    <row r="237" spans="1:46" ht="14.25" customHeight="1" x14ac:dyDescent="0.25">
      <c r="A237" s="82">
        <v>44450</v>
      </c>
      <c r="B237" s="2" t="s">
        <v>1072</v>
      </c>
      <c r="C237" s="83">
        <v>0.69097222222222221</v>
      </c>
      <c r="D237" s="87">
        <v>4</v>
      </c>
      <c r="E237" s="7">
        <v>5</v>
      </c>
      <c r="F237" s="60">
        <v>9</v>
      </c>
      <c r="G237" s="2">
        <v>1200</v>
      </c>
      <c r="H237" s="2" t="s">
        <v>151</v>
      </c>
      <c r="I237" s="2">
        <v>88</v>
      </c>
      <c r="J237" s="2">
        <v>130</v>
      </c>
      <c r="K237" s="6">
        <v>8</v>
      </c>
      <c r="L237" s="6" t="s">
        <v>1530</v>
      </c>
      <c r="M237" s="2" t="s">
        <v>75</v>
      </c>
      <c r="N237" s="84">
        <v>3.4</v>
      </c>
      <c r="O237" s="2" t="s">
        <v>1049</v>
      </c>
      <c r="P237" s="2" t="s">
        <v>1068</v>
      </c>
      <c r="Q237" s="85">
        <v>2</v>
      </c>
      <c r="R237" s="86">
        <v>5</v>
      </c>
      <c r="S237" s="85">
        <v>55</v>
      </c>
      <c r="T237" s="85">
        <v>53</v>
      </c>
      <c r="U237" s="85"/>
      <c r="V237" s="2">
        <v>2</v>
      </c>
      <c r="W237" s="2">
        <v>2</v>
      </c>
      <c r="X237" s="10">
        <v>2</v>
      </c>
      <c r="Y237" s="84">
        <v>5.6</v>
      </c>
      <c r="Z237" s="2">
        <v>20</v>
      </c>
      <c r="AA237" s="6"/>
      <c r="AB237" s="2"/>
      <c r="AC237" s="2" t="s">
        <v>150</v>
      </c>
      <c r="AD237" s="84">
        <v>4.2</v>
      </c>
      <c r="AE237" s="84">
        <v>2</v>
      </c>
      <c r="AF237" s="2">
        <v>100</v>
      </c>
      <c r="AG237" s="2">
        <f t="shared" si="16"/>
        <v>420</v>
      </c>
      <c r="AH237" s="2">
        <f t="shared" si="17"/>
        <v>320</v>
      </c>
      <c r="AI237" s="44" t="str">
        <f>VLOOKUP(Table13[[#This Row],[Track]],$B$1885:$D$1929,2,FALSE)</f>
        <v>NSW</v>
      </c>
      <c r="AJ2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7" s="16" t="str">
        <f>IF(Table13[[#This Row],[Going-Dist]]="G&lt;6-Dist&gt;=1700","B",IF(Table13[[#This Row],[Going-Dist]]="G&lt;6-Dist&lt;1700","A",IF(AJ237="G&gt;=6-Dist&lt;1700","C",IF(AJ237="G&gt;=6-Dist&gt;=1700","D","xx"))))</f>
        <v>A</v>
      </c>
      <c r="AL237" s="69">
        <f>MONTH(Table13[[#This Row],[Date]])</f>
        <v>9</v>
      </c>
      <c r="AM237" s="69" t="str">
        <f t="shared" si="15"/>
        <v>2021-2022</v>
      </c>
      <c r="AN237" s="60">
        <v>100</v>
      </c>
      <c r="AO237" s="128">
        <f>IF(Table13[[#This Row],[Combo 27 Bet]]="","",IF(Table13[[#This Row],[Lev Ret]]="","",AN237*Table13[[#This Row],[Odds]]))</f>
        <v>420</v>
      </c>
      <c r="AP237" s="129">
        <f t="shared" si="18"/>
        <v>320</v>
      </c>
      <c r="AQ237" s="135"/>
      <c r="AR237" s="151">
        <v>7</v>
      </c>
      <c r="AS237" s="2" t="str">
        <f>IF(Table13[[#This Row],[Date]]&lt;$AS$3,"","Live")</f>
        <v/>
      </c>
      <c r="AT237" s="2" t="str">
        <f>IF(Table13[[#This Row],[Date]]&lt;$AT$3,"","Current Algo")</f>
        <v/>
      </c>
    </row>
    <row r="238" spans="1:46" ht="14.25" customHeight="1" x14ac:dyDescent="0.25">
      <c r="A238" s="82">
        <v>44450</v>
      </c>
      <c r="B238" s="2" t="s">
        <v>3</v>
      </c>
      <c r="C238" s="83">
        <v>0.70138888888888884</v>
      </c>
      <c r="D238" s="87">
        <v>3</v>
      </c>
      <c r="E238" s="7">
        <v>0</v>
      </c>
      <c r="F238" s="60">
        <v>8</v>
      </c>
      <c r="G238" s="2">
        <v>1600</v>
      </c>
      <c r="H238" s="2" t="s">
        <v>102</v>
      </c>
      <c r="I238" s="2" t="s">
        <v>102</v>
      </c>
      <c r="J238" s="2">
        <v>1000</v>
      </c>
      <c r="K238" s="6">
        <v>10</v>
      </c>
      <c r="L238" s="6" t="s">
        <v>425</v>
      </c>
      <c r="M238" s="2" t="s">
        <v>76</v>
      </c>
      <c r="N238" s="84">
        <v>4.5999999999999996</v>
      </c>
      <c r="O238" s="2" t="s">
        <v>163</v>
      </c>
      <c r="P238" s="2" t="s">
        <v>64</v>
      </c>
      <c r="Q238" s="85"/>
      <c r="R238" s="86">
        <v>10</v>
      </c>
      <c r="S238" s="85">
        <v>58.5</v>
      </c>
      <c r="T238" s="85">
        <v>58.5</v>
      </c>
      <c r="U238" s="85"/>
      <c r="V238" s="2">
        <v>1</v>
      </c>
      <c r="W238" s="2">
        <v>2</v>
      </c>
      <c r="X238" s="10">
        <v>1</v>
      </c>
      <c r="Y238" s="84">
        <v>4.8</v>
      </c>
      <c r="Z238" s="2">
        <v>40</v>
      </c>
      <c r="AA238" s="6">
        <v>12</v>
      </c>
      <c r="AB238" s="2"/>
      <c r="AC238" s="2" t="s">
        <v>15</v>
      </c>
      <c r="AD238" s="84">
        <v>5</v>
      </c>
      <c r="AE238" s="84">
        <v>1.8</v>
      </c>
      <c r="AF238" s="2">
        <v>100</v>
      </c>
      <c r="AG238" s="2" t="str">
        <f t="shared" si="16"/>
        <v/>
      </c>
      <c r="AH238" s="2">
        <f t="shared" si="17"/>
        <v>-100</v>
      </c>
      <c r="AI238" s="44" t="str">
        <f>VLOOKUP(Table13[[#This Row],[Track]],$B$1885:$D$1929,2,FALSE)</f>
        <v>Vic</v>
      </c>
      <c r="AJ2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8" s="16" t="str">
        <f>IF(Table13[[#This Row],[Going-Dist]]="G&lt;6-Dist&gt;=1700","B",IF(Table13[[#This Row],[Going-Dist]]="G&lt;6-Dist&lt;1700","A",IF(AJ238="G&gt;=6-Dist&lt;1700","C",IF(AJ238="G&gt;=6-Dist&gt;=1700","D","xx"))))</f>
        <v>A</v>
      </c>
      <c r="AL238" s="69">
        <f>MONTH(Table13[[#This Row],[Date]])</f>
        <v>9</v>
      </c>
      <c r="AM238" s="69" t="str">
        <f t="shared" si="15"/>
        <v>2021-2022</v>
      </c>
      <c r="AN238" s="60">
        <v>150</v>
      </c>
      <c r="AO238" s="128" t="str">
        <f>IF(Table13[[#This Row],[Combo 27 Bet]]="","",IF(Table13[[#This Row],[Lev Ret]]="","",AN238*Table13[[#This Row],[Odds]]))</f>
        <v/>
      </c>
      <c r="AP238" s="129">
        <f t="shared" si="18"/>
        <v>-150</v>
      </c>
      <c r="AQ238" s="135"/>
      <c r="AR238" s="151">
        <v>9</v>
      </c>
      <c r="AS238" s="2" t="str">
        <f>IF(Table13[[#This Row],[Date]]&lt;$AS$3,"","Live")</f>
        <v/>
      </c>
      <c r="AT238" s="2" t="str">
        <f>IF(Table13[[#This Row],[Date]]&lt;$AT$3,"","Current Algo")</f>
        <v/>
      </c>
    </row>
    <row r="239" spans="1:46" ht="14.25" customHeight="1" x14ac:dyDescent="0.25">
      <c r="A239" s="82">
        <v>44450</v>
      </c>
      <c r="B239" s="2" t="s">
        <v>1072</v>
      </c>
      <c r="C239" s="83">
        <v>0.71875</v>
      </c>
      <c r="D239" s="87">
        <v>4</v>
      </c>
      <c r="E239" s="7">
        <v>5</v>
      </c>
      <c r="F239" s="60">
        <v>10</v>
      </c>
      <c r="G239" s="2">
        <v>1500</v>
      </c>
      <c r="H239" s="2" t="s">
        <v>151</v>
      </c>
      <c r="I239" s="2">
        <v>78</v>
      </c>
      <c r="J239" s="2">
        <v>130</v>
      </c>
      <c r="K239" s="6">
        <v>4</v>
      </c>
      <c r="L239" s="6" t="s">
        <v>1574</v>
      </c>
      <c r="M239" s="2" t="s">
        <v>55</v>
      </c>
      <c r="N239" s="84">
        <v>8.9</v>
      </c>
      <c r="O239" s="2" t="s">
        <v>1062</v>
      </c>
      <c r="P239" s="2" t="s">
        <v>110</v>
      </c>
      <c r="Q239" s="85"/>
      <c r="R239" s="86">
        <v>4</v>
      </c>
      <c r="S239" s="85">
        <v>59</v>
      </c>
      <c r="T239" s="85">
        <v>59</v>
      </c>
      <c r="U239" s="85"/>
      <c r="V239" s="2"/>
      <c r="W239" s="2"/>
      <c r="X239" s="10">
        <v>1</v>
      </c>
      <c r="Y239" s="84">
        <v>4</v>
      </c>
      <c r="Z239" s="2">
        <v>20</v>
      </c>
      <c r="AA239" s="6">
        <v>100</v>
      </c>
      <c r="AB239" s="2"/>
      <c r="AC239" s="2" t="s">
        <v>150</v>
      </c>
      <c r="AD239" s="84">
        <v>13</v>
      </c>
      <c r="AE239" s="84">
        <v>3.1</v>
      </c>
      <c r="AF239" s="2">
        <v>100</v>
      </c>
      <c r="AG239" s="2">
        <f t="shared" si="16"/>
        <v>1300</v>
      </c>
      <c r="AH239" s="2">
        <f t="shared" si="17"/>
        <v>1200</v>
      </c>
      <c r="AI239" s="44" t="str">
        <f>VLOOKUP(Table13[[#This Row],[Track]],$B$1885:$D$1929,2,FALSE)</f>
        <v>NSW</v>
      </c>
      <c r="AJ2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39" s="16" t="str">
        <f>IF(Table13[[#This Row],[Going-Dist]]="G&lt;6-Dist&gt;=1700","B",IF(Table13[[#This Row],[Going-Dist]]="G&lt;6-Dist&lt;1700","A",IF(AJ239="G&gt;=6-Dist&lt;1700","C",IF(AJ239="G&gt;=6-Dist&gt;=1700","D","xx"))))</f>
        <v>A</v>
      </c>
      <c r="AL239" s="69">
        <f>MONTH(Table13[[#This Row],[Date]])</f>
        <v>9</v>
      </c>
      <c r="AM239" s="69" t="str">
        <f t="shared" si="15"/>
        <v>2021-2022</v>
      </c>
      <c r="AN239" s="60">
        <v>100</v>
      </c>
      <c r="AO239" s="128">
        <f>IF(Table13[[#This Row],[Combo 27 Bet]]="","",IF(Table13[[#This Row],[Lev Ret]]="","",AN239*Table13[[#This Row],[Odds]]))</f>
        <v>1300</v>
      </c>
      <c r="AP239" s="129">
        <f t="shared" si="18"/>
        <v>1200</v>
      </c>
      <c r="AQ239" s="135"/>
      <c r="AR239" s="151">
        <v>8</v>
      </c>
      <c r="AS239" s="2" t="str">
        <f>IF(Table13[[#This Row],[Date]]&lt;$AS$3,"","Live")</f>
        <v/>
      </c>
      <c r="AT239" s="2" t="str">
        <f>IF(Table13[[#This Row],[Date]]&lt;$AT$3,"","Current Algo")</f>
        <v/>
      </c>
    </row>
    <row r="240" spans="1:46" ht="14.25" customHeight="1" x14ac:dyDescent="0.25">
      <c r="A240" s="82">
        <v>44457</v>
      </c>
      <c r="B240" s="2" t="s">
        <v>4</v>
      </c>
      <c r="C240" s="83">
        <v>0.54513888888888895</v>
      </c>
      <c r="D240" s="2">
        <v>4</v>
      </c>
      <c r="E240" s="2">
        <v>6</v>
      </c>
      <c r="F240" s="60">
        <v>2</v>
      </c>
      <c r="G240" s="2">
        <v>1100</v>
      </c>
      <c r="H240" s="2" t="s">
        <v>42</v>
      </c>
      <c r="I240" s="2" t="s">
        <v>46</v>
      </c>
      <c r="J240" s="2">
        <v>130</v>
      </c>
      <c r="K240" s="6">
        <v>2</v>
      </c>
      <c r="L240" s="6" t="s">
        <v>307</v>
      </c>
      <c r="M240" s="2" t="s">
        <v>55</v>
      </c>
      <c r="N240" s="84">
        <v>4.8</v>
      </c>
      <c r="O240" s="2" t="s">
        <v>56</v>
      </c>
      <c r="P240" s="2" t="s">
        <v>57</v>
      </c>
      <c r="Q240" s="85"/>
      <c r="R240" s="86">
        <v>2</v>
      </c>
      <c r="S240" s="85">
        <v>59</v>
      </c>
      <c r="T240" s="88">
        <v>59</v>
      </c>
      <c r="U240" s="85"/>
      <c r="V240" s="2">
        <v>4</v>
      </c>
      <c r="W240" s="2"/>
      <c r="X240" s="10">
        <v>1</v>
      </c>
      <c r="Y240" s="84">
        <v>4</v>
      </c>
      <c r="Z240" s="2">
        <v>45</v>
      </c>
      <c r="AA240" s="6">
        <v>8</v>
      </c>
      <c r="AB240" s="2"/>
      <c r="AC240" s="2" t="s">
        <v>13</v>
      </c>
      <c r="AD240" s="84">
        <v>4.8</v>
      </c>
      <c r="AE240" s="84">
        <v>2</v>
      </c>
      <c r="AF240" s="2">
        <v>100</v>
      </c>
      <c r="AG240" s="2" t="str">
        <f t="shared" si="16"/>
        <v/>
      </c>
      <c r="AH240" s="2">
        <f t="shared" si="17"/>
        <v>-100</v>
      </c>
      <c r="AI240" s="44" t="str">
        <f>VLOOKUP(Table13[[#This Row],[Track]],$B$1885:$D$1929,2,FALSE)</f>
        <v>Vic</v>
      </c>
      <c r="AJ2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0" s="16" t="str">
        <f>IF(Table13[[#This Row],[Going-Dist]]="G&lt;6-Dist&gt;=1700","B",IF(Table13[[#This Row],[Going-Dist]]="G&lt;6-Dist&lt;1700","A",IF(AJ240="G&gt;=6-Dist&lt;1700","C",IF(AJ240="G&gt;=6-Dist&gt;=1700","D","xx"))))</f>
        <v>A</v>
      </c>
      <c r="AL240" s="69">
        <f>MONTH(Table13[[#This Row],[Date]])</f>
        <v>9</v>
      </c>
      <c r="AM240" s="69" t="str">
        <f t="shared" si="15"/>
        <v>2021-2022</v>
      </c>
      <c r="AN240" s="60">
        <v>100</v>
      </c>
      <c r="AO240" s="128" t="str">
        <f>IF(Table13[[#This Row],[Combo 27 Bet]]="","",IF(Table13[[#This Row],[Lev Ret]]="","",AN240*Table13[[#This Row],[Odds]]))</f>
        <v/>
      </c>
      <c r="AP240" s="129">
        <f t="shared" si="18"/>
        <v>-100</v>
      </c>
      <c r="AQ240" s="135">
        <v>2</v>
      </c>
      <c r="AR240" s="151">
        <v>7</v>
      </c>
      <c r="AS240" s="2" t="str">
        <f>IF(Table13[[#This Row],[Date]]&lt;$AS$3,"","Live")</f>
        <v/>
      </c>
      <c r="AT240" s="2" t="str">
        <f>IF(Table13[[#This Row],[Date]]&lt;$AT$3,"","Current Algo")</f>
        <v/>
      </c>
    </row>
    <row r="241" spans="1:46" ht="14.25" customHeight="1" x14ac:dyDescent="0.25">
      <c r="A241" s="82">
        <v>44457</v>
      </c>
      <c r="B241" s="2" t="s">
        <v>4</v>
      </c>
      <c r="C241" s="83">
        <v>0.54513888888888895</v>
      </c>
      <c r="D241" s="2">
        <v>4</v>
      </c>
      <c r="E241" s="2">
        <v>6</v>
      </c>
      <c r="F241" s="60">
        <v>2</v>
      </c>
      <c r="G241" s="2">
        <v>1100</v>
      </c>
      <c r="H241" s="2" t="s">
        <v>42</v>
      </c>
      <c r="I241" s="2" t="s">
        <v>46</v>
      </c>
      <c r="J241" s="2">
        <v>130</v>
      </c>
      <c r="K241" s="6">
        <v>5</v>
      </c>
      <c r="L241" s="6" t="s">
        <v>308</v>
      </c>
      <c r="M241" s="2" t="s">
        <v>55</v>
      </c>
      <c r="N241" s="84">
        <v>3.9</v>
      </c>
      <c r="O241" s="2" t="s">
        <v>163</v>
      </c>
      <c r="P241" s="2" t="s">
        <v>64</v>
      </c>
      <c r="Q241" s="85"/>
      <c r="R241" s="86">
        <v>8</v>
      </c>
      <c r="S241" s="85">
        <v>57</v>
      </c>
      <c r="T241" s="88">
        <v>57</v>
      </c>
      <c r="U241" s="85"/>
      <c r="V241" s="2">
        <v>3</v>
      </c>
      <c r="W241" s="2">
        <v>4</v>
      </c>
      <c r="X241" s="10">
        <v>2</v>
      </c>
      <c r="Y241" s="84">
        <v>4.8</v>
      </c>
      <c r="Z241" s="2">
        <v>35</v>
      </c>
      <c r="AA241" s="6">
        <v>8</v>
      </c>
      <c r="AB241" s="2"/>
      <c r="AC241" s="2"/>
      <c r="AD241" s="84">
        <v>5</v>
      </c>
      <c r="AE241" s="84"/>
      <c r="AF241" s="2">
        <v>100</v>
      </c>
      <c r="AG241" s="2" t="str">
        <f t="shared" si="16"/>
        <v/>
      </c>
      <c r="AH241" s="2">
        <f t="shared" si="17"/>
        <v>-100</v>
      </c>
      <c r="AI241" s="44" t="str">
        <f>VLOOKUP(Table13[[#This Row],[Track]],$B$1885:$D$1929,2,FALSE)</f>
        <v>Vic</v>
      </c>
      <c r="AJ2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1" s="16" t="str">
        <f>IF(Table13[[#This Row],[Going-Dist]]="G&lt;6-Dist&gt;=1700","B",IF(Table13[[#This Row],[Going-Dist]]="G&lt;6-Dist&lt;1700","A",IF(AJ241="G&gt;=6-Dist&lt;1700","C",IF(AJ241="G&gt;=6-Dist&gt;=1700","D","xx"))))</f>
        <v>A</v>
      </c>
      <c r="AL241" s="69">
        <f>MONTH(Table13[[#This Row],[Date]])</f>
        <v>9</v>
      </c>
      <c r="AM241" s="69" t="str">
        <f t="shared" si="15"/>
        <v>2021-2022</v>
      </c>
      <c r="AN241" s="60">
        <v>150</v>
      </c>
      <c r="AO241" s="128" t="str">
        <f>IF(Table13[[#This Row],[Combo 27 Bet]]="","",IF(Table13[[#This Row],[Lev Ret]]="","",AN241*Table13[[#This Row],[Odds]]))</f>
        <v/>
      </c>
      <c r="AP241" s="129">
        <f t="shared" si="18"/>
        <v>-150</v>
      </c>
      <c r="AQ241" s="135">
        <v>2</v>
      </c>
      <c r="AR241" s="151">
        <v>8</v>
      </c>
      <c r="AS241" s="2" t="str">
        <f>IF(Table13[[#This Row],[Date]]&lt;$AS$3,"","Live")</f>
        <v/>
      </c>
      <c r="AT241" s="2" t="str">
        <f>IF(Table13[[#This Row],[Date]]&lt;$AT$3,"","Current Algo")</f>
        <v/>
      </c>
    </row>
    <row r="242" spans="1:46" ht="14.25" customHeight="1" x14ac:dyDescent="0.25">
      <c r="A242" s="82">
        <v>44457</v>
      </c>
      <c r="B242" s="2" t="s">
        <v>4</v>
      </c>
      <c r="C242" s="83">
        <v>0.64930555555555558</v>
      </c>
      <c r="D242" s="2">
        <v>4</v>
      </c>
      <c r="E242" s="2">
        <v>6</v>
      </c>
      <c r="F242" s="60">
        <v>6</v>
      </c>
      <c r="G242" s="2">
        <v>1400</v>
      </c>
      <c r="H242" s="2" t="s">
        <v>70</v>
      </c>
      <c r="I242" s="2">
        <v>90</v>
      </c>
      <c r="J242" s="2">
        <v>130</v>
      </c>
      <c r="K242" s="6">
        <v>3</v>
      </c>
      <c r="L242" s="6" t="s">
        <v>338</v>
      </c>
      <c r="M242" s="2" t="s">
        <v>50</v>
      </c>
      <c r="N242" s="84">
        <v>2.15</v>
      </c>
      <c r="O242" s="2" t="s">
        <v>101</v>
      </c>
      <c r="P242" s="2" t="s">
        <v>72</v>
      </c>
      <c r="Q242" s="85"/>
      <c r="R242" s="86">
        <v>5</v>
      </c>
      <c r="S242" s="85">
        <v>57</v>
      </c>
      <c r="T242" s="88">
        <v>57</v>
      </c>
      <c r="U242" s="85"/>
      <c r="V242" s="2">
        <v>1</v>
      </c>
      <c r="W242" s="2">
        <v>1</v>
      </c>
      <c r="X242" s="10">
        <v>1</v>
      </c>
      <c r="Y242" s="84">
        <v>3.5</v>
      </c>
      <c r="Z242" s="2">
        <v>50</v>
      </c>
      <c r="AA242" s="6">
        <v>11</v>
      </c>
      <c r="AB242" s="2"/>
      <c r="AC242" s="2" t="s">
        <v>12</v>
      </c>
      <c r="AD242" s="84">
        <v>2.2999999999999998</v>
      </c>
      <c r="AE242" s="84">
        <v>1.4</v>
      </c>
      <c r="AF242" s="2">
        <v>100</v>
      </c>
      <c r="AG242" s="2">
        <f t="shared" si="16"/>
        <v>229.99999999999997</v>
      </c>
      <c r="AH242" s="2">
        <f t="shared" si="17"/>
        <v>129.99999999999997</v>
      </c>
      <c r="AI242" s="44" t="str">
        <f>VLOOKUP(Table13[[#This Row],[Track]],$B$1885:$D$1929,2,FALSE)</f>
        <v>Vic</v>
      </c>
      <c r="AJ2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2" s="16" t="str">
        <f>IF(Table13[[#This Row],[Going-Dist]]="G&lt;6-Dist&gt;=1700","B",IF(Table13[[#This Row],[Going-Dist]]="G&lt;6-Dist&lt;1700","A",IF(AJ242="G&gt;=6-Dist&lt;1700","C",IF(AJ242="G&gt;=6-Dist&gt;=1700","D","xx"))))</f>
        <v>A</v>
      </c>
      <c r="AL242" s="69">
        <f>MONTH(Table13[[#This Row],[Date]])</f>
        <v>9</v>
      </c>
      <c r="AM242" s="69" t="str">
        <f t="shared" si="15"/>
        <v>2021-2022</v>
      </c>
      <c r="AN242" s="60">
        <v>150</v>
      </c>
      <c r="AO242" s="128">
        <f>IF(Table13[[#This Row],[Combo 27 Bet]]="","",IF(Table13[[#This Row],[Lev Ret]]="","",AN242*Table13[[#This Row],[Odds]]))</f>
        <v>345</v>
      </c>
      <c r="AP242" s="129">
        <f t="shared" si="18"/>
        <v>195</v>
      </c>
      <c r="AQ242" s="135"/>
      <c r="AR242" s="151">
        <v>9</v>
      </c>
      <c r="AS242" s="2" t="str">
        <f>IF(Table13[[#This Row],[Date]]&lt;$AS$3,"","Live")</f>
        <v/>
      </c>
      <c r="AT242" s="2" t="str">
        <f>IF(Table13[[#This Row],[Date]]&lt;$AT$3,"","Current Algo")</f>
        <v/>
      </c>
    </row>
    <row r="243" spans="1:46" ht="14.25" customHeight="1" x14ac:dyDescent="0.25">
      <c r="A243" s="82">
        <v>44457</v>
      </c>
      <c r="B243" s="2" t="s">
        <v>4</v>
      </c>
      <c r="C243" s="83">
        <v>0.70138888888888884</v>
      </c>
      <c r="D243" s="2">
        <v>4</v>
      </c>
      <c r="E243" s="2">
        <v>6</v>
      </c>
      <c r="F243" s="60">
        <v>8</v>
      </c>
      <c r="G243" s="2">
        <v>1400</v>
      </c>
      <c r="H243" s="2" t="s">
        <v>42</v>
      </c>
      <c r="I243" s="2" t="s">
        <v>46</v>
      </c>
      <c r="J243" s="2">
        <v>1000</v>
      </c>
      <c r="K243" s="6">
        <v>2</v>
      </c>
      <c r="L243" s="6" t="s">
        <v>411</v>
      </c>
      <c r="M243" s="2" t="s">
        <v>58</v>
      </c>
      <c r="N243" s="84">
        <v>4.8</v>
      </c>
      <c r="O243" s="2" t="s">
        <v>130</v>
      </c>
      <c r="P243" s="2" t="s">
        <v>171</v>
      </c>
      <c r="Q243" s="85"/>
      <c r="R243" s="86">
        <v>2</v>
      </c>
      <c r="S243" s="85">
        <v>57</v>
      </c>
      <c r="T243" s="88">
        <v>57</v>
      </c>
      <c r="U243" s="85"/>
      <c r="V243" s="2">
        <v>1</v>
      </c>
      <c r="W243" s="2">
        <v>2</v>
      </c>
      <c r="X243" s="10">
        <v>1</v>
      </c>
      <c r="Y243" s="84">
        <v>4.5999999999999996</v>
      </c>
      <c r="Z243" s="2">
        <v>40</v>
      </c>
      <c r="AA243" s="6">
        <v>16</v>
      </c>
      <c r="AB243" s="2"/>
      <c r="AC243" s="2"/>
      <c r="AD243" s="84">
        <v>5</v>
      </c>
      <c r="AE243" s="84"/>
      <c r="AF243" s="2">
        <v>100</v>
      </c>
      <c r="AG243" s="2" t="str">
        <f t="shared" si="16"/>
        <v/>
      </c>
      <c r="AH243" s="2">
        <f t="shared" si="17"/>
        <v>-100</v>
      </c>
      <c r="AI243" s="44" t="str">
        <f>VLOOKUP(Table13[[#This Row],[Track]],$B$1885:$D$1929,2,FALSE)</f>
        <v>Vic</v>
      </c>
      <c r="AJ2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3" s="16" t="str">
        <f>IF(Table13[[#This Row],[Going-Dist]]="G&lt;6-Dist&gt;=1700","B",IF(Table13[[#This Row],[Going-Dist]]="G&lt;6-Dist&lt;1700","A",IF(AJ243="G&gt;=6-Dist&lt;1700","C",IF(AJ243="G&gt;=6-Dist&gt;=1700","D","xx"))))</f>
        <v>A</v>
      </c>
      <c r="AL243" s="69">
        <f>MONTH(Table13[[#This Row],[Date]])</f>
        <v>9</v>
      </c>
      <c r="AM243" s="69" t="str">
        <f t="shared" si="15"/>
        <v>2021-2022</v>
      </c>
      <c r="AN243" s="60">
        <v>140</v>
      </c>
      <c r="AO243" s="128" t="str">
        <f>IF(Table13[[#This Row],[Combo 27 Bet]]="","",IF(Table13[[#This Row],[Lev Ret]]="","",AN243*Table13[[#This Row],[Odds]]))</f>
        <v/>
      </c>
      <c r="AP243" s="129">
        <f t="shared" si="18"/>
        <v>-140</v>
      </c>
      <c r="AQ243" s="135">
        <v>2</v>
      </c>
      <c r="AR243" s="151">
        <v>7</v>
      </c>
      <c r="AS243" s="2" t="str">
        <f>IF(Table13[[#This Row],[Date]]&lt;$AS$3,"","Live")</f>
        <v/>
      </c>
      <c r="AT243" s="2" t="str">
        <f>IF(Table13[[#This Row],[Date]]&lt;$AT$3,"","Current Algo")</f>
        <v/>
      </c>
    </row>
    <row r="244" spans="1:46" ht="14.25" customHeight="1" x14ac:dyDescent="0.25">
      <c r="A244" s="82">
        <v>44457</v>
      </c>
      <c r="B244" s="2" t="s">
        <v>4</v>
      </c>
      <c r="C244" s="83">
        <v>0.70138888888888884</v>
      </c>
      <c r="D244" s="2">
        <v>4</v>
      </c>
      <c r="E244" s="2">
        <v>6</v>
      </c>
      <c r="F244" s="60">
        <v>8</v>
      </c>
      <c r="G244" s="2">
        <v>1400</v>
      </c>
      <c r="H244" s="2" t="s">
        <v>42</v>
      </c>
      <c r="I244" s="2" t="s">
        <v>46</v>
      </c>
      <c r="J244" s="2">
        <v>1000</v>
      </c>
      <c r="K244" s="6">
        <v>7</v>
      </c>
      <c r="L244" s="6" t="s">
        <v>412</v>
      </c>
      <c r="M244" s="2" t="s">
        <v>75</v>
      </c>
      <c r="N244" s="84">
        <v>12</v>
      </c>
      <c r="O244" s="2" t="s">
        <v>97</v>
      </c>
      <c r="P244" s="2" t="s">
        <v>141</v>
      </c>
      <c r="Q244" s="85"/>
      <c r="R244" s="86">
        <v>10</v>
      </c>
      <c r="S244" s="85">
        <v>52.5</v>
      </c>
      <c r="T244" s="88">
        <v>52.5</v>
      </c>
      <c r="U244" s="85"/>
      <c r="V244" s="2">
        <v>4</v>
      </c>
      <c r="W244" s="2">
        <v>5</v>
      </c>
      <c r="X244" s="10">
        <v>3</v>
      </c>
      <c r="Y244" s="84">
        <v>5.5</v>
      </c>
      <c r="Z244" s="2">
        <v>30</v>
      </c>
      <c r="AA244" s="6">
        <v>16</v>
      </c>
      <c r="AB244" s="2"/>
      <c r="AC244" s="2" t="s">
        <v>12</v>
      </c>
      <c r="AD244" s="84">
        <v>12.8</v>
      </c>
      <c r="AE244" s="84">
        <v>3.5</v>
      </c>
      <c r="AF244" s="2">
        <v>100</v>
      </c>
      <c r="AG244" s="2">
        <f t="shared" si="16"/>
        <v>1280</v>
      </c>
      <c r="AH244" s="2">
        <f t="shared" si="17"/>
        <v>1180</v>
      </c>
      <c r="AI244" s="44" t="str">
        <f>VLOOKUP(Table13[[#This Row],[Track]],$B$1885:$D$1929,2,FALSE)</f>
        <v>Vic</v>
      </c>
      <c r="AJ2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4" s="16" t="str">
        <f>IF(Table13[[#This Row],[Going-Dist]]="G&lt;6-Dist&gt;=1700","B",IF(Table13[[#This Row],[Going-Dist]]="G&lt;6-Dist&lt;1700","A",IF(AJ244="G&gt;=6-Dist&lt;1700","C",IF(AJ244="G&gt;=6-Dist&gt;=1700","D","xx"))))</f>
        <v>A</v>
      </c>
      <c r="AL244" s="69">
        <f>MONTH(Table13[[#This Row],[Date]])</f>
        <v>9</v>
      </c>
      <c r="AM244" s="69" t="str">
        <f t="shared" si="15"/>
        <v>2021-2022</v>
      </c>
      <c r="AN244" s="60">
        <v>100</v>
      </c>
      <c r="AO244" s="128">
        <f>IF(Table13[[#This Row],[Combo 27 Bet]]="","",IF(Table13[[#This Row],[Lev Ret]]="","",AN244*Table13[[#This Row],[Odds]]))</f>
        <v>1280</v>
      </c>
      <c r="AP244" s="129">
        <f t="shared" si="18"/>
        <v>1180</v>
      </c>
      <c r="AQ244" s="135">
        <v>2</v>
      </c>
      <c r="AR244" s="151">
        <v>6</v>
      </c>
      <c r="AS244" s="2" t="str">
        <f>IF(Table13[[#This Row],[Date]]&lt;$AS$3,"","Live")</f>
        <v/>
      </c>
      <c r="AT244" s="2" t="str">
        <f>IF(Table13[[#This Row],[Date]]&lt;$AT$3,"","Current Algo")</f>
        <v/>
      </c>
    </row>
    <row r="245" spans="1:46" ht="14.25" customHeight="1" x14ac:dyDescent="0.25">
      <c r="A245" s="82">
        <v>44463</v>
      </c>
      <c r="B245" s="2" t="s">
        <v>7</v>
      </c>
      <c r="C245" s="83">
        <v>0.73958333333333337</v>
      </c>
      <c r="D245" s="2">
        <v>4</v>
      </c>
      <c r="E245" s="2">
        <v>4</v>
      </c>
      <c r="F245" s="60">
        <v>2</v>
      </c>
      <c r="G245" s="2">
        <v>1200</v>
      </c>
      <c r="H245" s="2" t="s">
        <v>42</v>
      </c>
      <c r="I245" s="2">
        <v>84</v>
      </c>
      <c r="J245" s="2">
        <v>130</v>
      </c>
      <c r="K245" s="6">
        <v>9</v>
      </c>
      <c r="L245" s="6" t="s">
        <v>658</v>
      </c>
      <c r="M245" s="2" t="s">
        <v>71</v>
      </c>
      <c r="N245" s="84">
        <v>2.8</v>
      </c>
      <c r="O245" s="2" t="s">
        <v>101</v>
      </c>
      <c r="P245" s="2" t="s">
        <v>652</v>
      </c>
      <c r="Q245" s="85">
        <v>3</v>
      </c>
      <c r="R245" s="86">
        <v>2</v>
      </c>
      <c r="S245" s="85">
        <v>55.5</v>
      </c>
      <c r="T245" s="88">
        <v>52.5</v>
      </c>
      <c r="U245" s="85"/>
      <c r="V245" s="2">
        <v>1</v>
      </c>
      <c r="W245" s="2">
        <v>4</v>
      </c>
      <c r="X245" s="10">
        <v>1</v>
      </c>
      <c r="Y245" s="84">
        <v>4.2</v>
      </c>
      <c r="Z245" s="2">
        <v>45</v>
      </c>
      <c r="AA245" s="6">
        <v>10</v>
      </c>
      <c r="AB245" s="2"/>
      <c r="AC245" s="2" t="s">
        <v>12</v>
      </c>
      <c r="AD245" s="84">
        <v>2.6</v>
      </c>
      <c r="AE245" s="84">
        <v>1.3</v>
      </c>
      <c r="AF245" s="2">
        <v>100</v>
      </c>
      <c r="AG245" s="2">
        <f t="shared" si="16"/>
        <v>260</v>
      </c>
      <c r="AH245" s="2">
        <f t="shared" si="17"/>
        <v>160</v>
      </c>
      <c r="AI245" s="44" t="str">
        <f>VLOOKUP(Table13[[#This Row],[Track]],$B$1885:$D$1929,2,FALSE)</f>
        <v>Vic</v>
      </c>
      <c r="AJ2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5" s="16" t="str">
        <f>IF(Table13[[#This Row],[Going-Dist]]="G&lt;6-Dist&gt;=1700","B",IF(Table13[[#This Row],[Going-Dist]]="G&lt;6-Dist&lt;1700","A",IF(AJ245="G&gt;=6-Dist&lt;1700","C",IF(AJ245="G&gt;=6-Dist&gt;=1700","D","xx"))))</f>
        <v>A</v>
      </c>
      <c r="AL245" s="69">
        <f>MONTH(Table13[[#This Row],[Date]])</f>
        <v>9</v>
      </c>
      <c r="AM245" s="69" t="str">
        <f t="shared" si="15"/>
        <v>2021-2022</v>
      </c>
      <c r="AN245" s="60">
        <v>150</v>
      </c>
      <c r="AO245" s="128">
        <f>IF(Table13[[#This Row],[Combo 27 Bet]]="","",IF(Table13[[#This Row],[Lev Ret]]="","",AN245*Table13[[#This Row],[Odds]]))</f>
        <v>390</v>
      </c>
      <c r="AP245" s="129">
        <f t="shared" si="18"/>
        <v>240</v>
      </c>
      <c r="AQ245" s="135"/>
      <c r="AR245" s="151">
        <v>9</v>
      </c>
      <c r="AS245" s="2" t="str">
        <f>IF(Table13[[#This Row],[Date]]&lt;$AS$3,"","Live")</f>
        <v/>
      </c>
      <c r="AT245" s="2" t="str">
        <f>IF(Table13[[#This Row],[Date]]&lt;$AT$3,"","Current Algo")</f>
        <v/>
      </c>
    </row>
    <row r="246" spans="1:46" ht="14.25" customHeight="1" x14ac:dyDescent="0.25">
      <c r="A246" s="82">
        <v>44463</v>
      </c>
      <c r="B246" s="2" t="s">
        <v>7</v>
      </c>
      <c r="C246" s="83">
        <v>0.80208333333333337</v>
      </c>
      <c r="D246" s="2">
        <v>4</v>
      </c>
      <c r="E246" s="2">
        <v>4</v>
      </c>
      <c r="F246" s="60">
        <v>5</v>
      </c>
      <c r="G246" s="2">
        <v>955</v>
      </c>
      <c r="H246" s="2" t="s">
        <v>42</v>
      </c>
      <c r="I246" s="2">
        <v>84</v>
      </c>
      <c r="J246" s="2">
        <v>130</v>
      </c>
      <c r="K246" s="6">
        <v>7</v>
      </c>
      <c r="L246" s="6" t="s">
        <v>289</v>
      </c>
      <c r="M246" s="2" t="s">
        <v>67</v>
      </c>
      <c r="N246" s="84">
        <v>5.5</v>
      </c>
      <c r="O246" s="2" t="s">
        <v>56</v>
      </c>
      <c r="P246" s="2" t="s">
        <v>57</v>
      </c>
      <c r="Q246" s="85"/>
      <c r="R246" s="86">
        <v>7</v>
      </c>
      <c r="S246" s="85">
        <v>57</v>
      </c>
      <c r="T246" s="88">
        <v>57</v>
      </c>
      <c r="U246" s="85"/>
      <c r="V246" s="2">
        <v>1</v>
      </c>
      <c r="W246" s="2">
        <v>2</v>
      </c>
      <c r="X246" s="10">
        <v>1</v>
      </c>
      <c r="Y246" s="84">
        <v>4</v>
      </c>
      <c r="Z246" s="2">
        <v>45</v>
      </c>
      <c r="AA246" s="6">
        <v>9</v>
      </c>
      <c r="AB246" s="2"/>
      <c r="AC246" s="2"/>
      <c r="AD246" s="84">
        <v>8</v>
      </c>
      <c r="AE246" s="84"/>
      <c r="AF246" s="2">
        <v>100</v>
      </c>
      <c r="AG246" s="2" t="str">
        <f t="shared" si="16"/>
        <v/>
      </c>
      <c r="AH246" s="2">
        <f t="shared" si="17"/>
        <v>-100</v>
      </c>
      <c r="AI246" s="44" t="str">
        <f>VLOOKUP(Table13[[#This Row],[Track]],$B$1885:$D$1929,2,FALSE)</f>
        <v>Vic</v>
      </c>
      <c r="AJ2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6" s="16" t="str">
        <f>IF(Table13[[#This Row],[Going-Dist]]="G&lt;6-Dist&gt;=1700","B",IF(Table13[[#This Row],[Going-Dist]]="G&lt;6-Dist&lt;1700","A",IF(AJ246="G&gt;=6-Dist&lt;1700","C",IF(AJ246="G&gt;=6-Dist&gt;=1700","D","xx"))))</f>
        <v>A</v>
      </c>
      <c r="AL246" s="69">
        <f>MONTH(Table13[[#This Row],[Date]])</f>
        <v>9</v>
      </c>
      <c r="AM246" s="69" t="str">
        <f t="shared" si="15"/>
        <v>2021-2022</v>
      </c>
      <c r="AN246" s="60">
        <v>100</v>
      </c>
      <c r="AO246" s="128" t="str">
        <f>IF(Table13[[#This Row],[Combo 27 Bet]]="","",IF(Table13[[#This Row],[Lev Ret]]="","",AN246*Table13[[#This Row],[Odds]]))</f>
        <v/>
      </c>
      <c r="AP246" s="129">
        <f t="shared" si="18"/>
        <v>-100</v>
      </c>
      <c r="AQ246" s="135">
        <v>2</v>
      </c>
      <c r="AR246" s="151">
        <v>8</v>
      </c>
      <c r="AS246" s="2" t="str">
        <f>IF(Table13[[#This Row],[Date]]&lt;$AS$3,"","Live")</f>
        <v/>
      </c>
      <c r="AT246" s="2" t="str">
        <f>IF(Table13[[#This Row],[Date]]&lt;$AT$3,"","Current Algo")</f>
        <v/>
      </c>
    </row>
    <row r="247" spans="1:46" ht="14.25" customHeight="1" x14ac:dyDescent="0.25">
      <c r="A247" s="82">
        <v>44463</v>
      </c>
      <c r="B247" s="2" t="s">
        <v>7</v>
      </c>
      <c r="C247" s="83">
        <v>0.80208333333333337</v>
      </c>
      <c r="D247" s="2">
        <v>4</v>
      </c>
      <c r="E247" s="2">
        <v>4</v>
      </c>
      <c r="F247" s="60">
        <v>5</v>
      </c>
      <c r="G247" s="2">
        <v>955</v>
      </c>
      <c r="H247" s="2" t="s">
        <v>42</v>
      </c>
      <c r="I247" s="2">
        <v>84</v>
      </c>
      <c r="J247" s="2">
        <v>130</v>
      </c>
      <c r="K247" s="6">
        <v>6</v>
      </c>
      <c r="L247" s="6" t="s">
        <v>310</v>
      </c>
      <c r="M247" s="2" t="s">
        <v>67</v>
      </c>
      <c r="N247" s="84">
        <v>2.7</v>
      </c>
      <c r="O247" s="2" t="s">
        <v>195</v>
      </c>
      <c r="P247" s="2" t="s">
        <v>659</v>
      </c>
      <c r="Q247" s="85">
        <v>2</v>
      </c>
      <c r="R247" s="86">
        <v>4</v>
      </c>
      <c r="S247" s="85">
        <v>57</v>
      </c>
      <c r="T247" s="88">
        <v>55</v>
      </c>
      <c r="U247" s="85"/>
      <c r="V247" s="2">
        <v>2</v>
      </c>
      <c r="W247" s="2">
        <v>1</v>
      </c>
      <c r="X247" s="10">
        <v>2</v>
      </c>
      <c r="Y247" s="84">
        <v>4.4000000000000004</v>
      </c>
      <c r="Z247" s="2">
        <v>40</v>
      </c>
      <c r="AA247" s="6">
        <v>9</v>
      </c>
      <c r="AB247" s="2"/>
      <c r="AC247" s="2" t="s">
        <v>12</v>
      </c>
      <c r="AD247" s="84">
        <v>3.1</v>
      </c>
      <c r="AE247" s="84">
        <v>1.5</v>
      </c>
      <c r="AF247" s="2">
        <v>100</v>
      </c>
      <c r="AG247" s="2">
        <f t="shared" si="16"/>
        <v>310</v>
      </c>
      <c r="AH247" s="2">
        <f t="shared" si="17"/>
        <v>210</v>
      </c>
      <c r="AI247" s="44" t="str">
        <f>VLOOKUP(Table13[[#This Row],[Track]],$B$1885:$D$1929,2,FALSE)</f>
        <v>Vic</v>
      </c>
      <c r="AJ2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47" s="16" t="str">
        <f>IF(Table13[[#This Row],[Going-Dist]]="G&lt;6-Dist&gt;=1700","B",IF(Table13[[#This Row],[Going-Dist]]="G&lt;6-Dist&lt;1700","A",IF(AJ247="G&gt;=6-Dist&lt;1700","C",IF(AJ247="G&gt;=6-Dist&gt;=1700","D","xx"))))</f>
        <v>A</v>
      </c>
      <c r="AL247" s="69">
        <f>MONTH(Table13[[#This Row],[Date]])</f>
        <v>9</v>
      </c>
      <c r="AM247" s="69" t="str">
        <f t="shared" si="15"/>
        <v>2021-2022</v>
      </c>
      <c r="AN247" s="60">
        <v>140</v>
      </c>
      <c r="AO247" s="128">
        <f>IF(Table13[[#This Row],[Combo 27 Bet]]="","",IF(Table13[[#This Row],[Lev Ret]]="","",AN247*Table13[[#This Row],[Odds]]))</f>
        <v>434</v>
      </c>
      <c r="AP247" s="129">
        <f t="shared" si="18"/>
        <v>294</v>
      </c>
      <c r="AQ247" s="135">
        <v>2</v>
      </c>
      <c r="AR247" s="151">
        <v>5</v>
      </c>
      <c r="AS247" s="2" t="str">
        <f>IF(Table13[[#This Row],[Date]]&lt;$AS$3,"","Live")</f>
        <v/>
      </c>
      <c r="AT247" s="2" t="str">
        <f>IF(Table13[[#This Row],[Date]]&lt;$AT$3,"","Current Algo")</f>
        <v/>
      </c>
    </row>
    <row r="248" spans="1:46" ht="14.25" customHeight="1" x14ac:dyDescent="0.25">
      <c r="A248" s="82">
        <v>44463</v>
      </c>
      <c r="B248" s="2" t="s">
        <v>7</v>
      </c>
      <c r="C248" s="83">
        <v>0.82291666666666663</v>
      </c>
      <c r="D248" s="87">
        <v>4</v>
      </c>
      <c r="E248" s="7">
        <v>4</v>
      </c>
      <c r="F248" s="60">
        <v>6</v>
      </c>
      <c r="G248" s="2">
        <v>2040</v>
      </c>
      <c r="H248" s="2" t="s">
        <v>42</v>
      </c>
      <c r="I248" s="2" t="s">
        <v>46</v>
      </c>
      <c r="J248" s="2">
        <v>200</v>
      </c>
      <c r="K248" s="6">
        <v>8</v>
      </c>
      <c r="L248" s="6" t="s">
        <v>311</v>
      </c>
      <c r="M248" s="2" t="s">
        <v>55</v>
      </c>
      <c r="N248" s="84">
        <v>4.8</v>
      </c>
      <c r="O248" s="2" t="s">
        <v>78</v>
      </c>
      <c r="P248" s="2" t="s">
        <v>82</v>
      </c>
      <c r="Q248" s="85"/>
      <c r="R248" s="86">
        <v>3</v>
      </c>
      <c r="S248" s="85">
        <v>54</v>
      </c>
      <c r="T248" s="85">
        <v>54</v>
      </c>
      <c r="U248" s="85"/>
      <c r="V248" s="2">
        <v>2</v>
      </c>
      <c r="W248" s="2">
        <v>2</v>
      </c>
      <c r="X248" s="10">
        <v>1</v>
      </c>
      <c r="Y248" s="84">
        <v>4.4000000000000004</v>
      </c>
      <c r="Z248" s="2">
        <v>45</v>
      </c>
      <c r="AA248" s="6">
        <v>12</v>
      </c>
      <c r="AB248" s="2"/>
      <c r="AC248" s="2" t="s">
        <v>12</v>
      </c>
      <c r="AD248" s="84">
        <v>6.5</v>
      </c>
      <c r="AE248" s="84">
        <v>2</v>
      </c>
      <c r="AF248" s="2">
        <v>100</v>
      </c>
      <c r="AG248" s="2">
        <f t="shared" si="16"/>
        <v>650</v>
      </c>
      <c r="AH248" s="2">
        <f t="shared" si="17"/>
        <v>550</v>
      </c>
      <c r="AI248" s="44" t="str">
        <f>VLOOKUP(Table13[[#This Row],[Track]],$B$1885:$D$1929,2,FALSE)</f>
        <v>Vic</v>
      </c>
      <c r="AJ2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48" s="16" t="str">
        <f>IF(Table13[[#This Row],[Going-Dist]]="G&lt;6-Dist&gt;=1700","B",IF(Table13[[#This Row],[Going-Dist]]="G&lt;6-Dist&lt;1700","A",IF(AJ248="G&gt;=6-Dist&lt;1700","C",IF(AJ248="G&gt;=6-Dist&gt;=1700","D","xx"))))</f>
        <v>B</v>
      </c>
      <c r="AL248" s="69">
        <f>MONTH(Table13[[#This Row],[Date]])</f>
        <v>9</v>
      </c>
      <c r="AM248" s="69" t="str">
        <f t="shared" si="15"/>
        <v>2021-2022</v>
      </c>
      <c r="AN248" s="60">
        <v>100</v>
      </c>
      <c r="AO248" s="128">
        <f>IF(Table13[[#This Row],[Combo 27 Bet]]="","",IF(Table13[[#This Row],[Lev Ret]]="","",AN248*Table13[[#This Row],[Odds]]))</f>
        <v>650</v>
      </c>
      <c r="AP248" s="129">
        <f t="shared" si="18"/>
        <v>550</v>
      </c>
      <c r="AQ248" s="135">
        <v>2</v>
      </c>
      <c r="AR248" s="151">
        <v>7</v>
      </c>
      <c r="AS248" s="2" t="str">
        <f>IF(Table13[[#This Row],[Date]]&lt;$AS$3,"","Live")</f>
        <v/>
      </c>
      <c r="AT248" s="2" t="str">
        <f>IF(Table13[[#This Row],[Date]]&lt;$AT$3,"","Current Algo")</f>
        <v/>
      </c>
    </row>
    <row r="249" spans="1:46" ht="14.25" customHeight="1" x14ac:dyDescent="0.25">
      <c r="A249" s="82">
        <v>44463</v>
      </c>
      <c r="B249" s="2" t="s">
        <v>7</v>
      </c>
      <c r="C249" s="83">
        <v>0.82291666666666663</v>
      </c>
      <c r="D249" s="87">
        <v>4</v>
      </c>
      <c r="E249" s="7">
        <v>4</v>
      </c>
      <c r="F249" s="60">
        <v>6</v>
      </c>
      <c r="G249" s="2">
        <v>2040</v>
      </c>
      <c r="H249" s="2" t="s">
        <v>42</v>
      </c>
      <c r="I249" s="2" t="s">
        <v>46</v>
      </c>
      <c r="J249" s="2">
        <v>200</v>
      </c>
      <c r="K249" s="6">
        <v>1</v>
      </c>
      <c r="L249" s="6" t="s">
        <v>413</v>
      </c>
      <c r="M249" s="2" t="s">
        <v>80</v>
      </c>
      <c r="N249" s="84">
        <v>4.4000000000000004</v>
      </c>
      <c r="O249" s="2" t="s">
        <v>63</v>
      </c>
      <c r="P249" s="2" t="s">
        <v>64</v>
      </c>
      <c r="Q249" s="85"/>
      <c r="R249" s="86">
        <v>6</v>
      </c>
      <c r="S249" s="85">
        <v>60</v>
      </c>
      <c r="T249" s="85">
        <v>60</v>
      </c>
      <c r="U249" s="85"/>
      <c r="V249" s="2">
        <v>3</v>
      </c>
      <c r="W249" s="2">
        <v>1</v>
      </c>
      <c r="X249" s="10">
        <v>2</v>
      </c>
      <c r="Y249" s="84">
        <v>4.8</v>
      </c>
      <c r="Z249" s="2">
        <v>35</v>
      </c>
      <c r="AA249" s="6">
        <v>12</v>
      </c>
      <c r="AB249" s="2"/>
      <c r="AC249" s="2" t="s">
        <v>15</v>
      </c>
      <c r="AD249" s="84">
        <v>4.4000000000000004</v>
      </c>
      <c r="AE249" s="84">
        <v>1.8</v>
      </c>
      <c r="AF249" s="2">
        <v>100</v>
      </c>
      <c r="AG249" s="2" t="str">
        <f t="shared" si="16"/>
        <v/>
      </c>
      <c r="AH249" s="2">
        <f t="shared" si="17"/>
        <v>-100</v>
      </c>
      <c r="AI249" s="44" t="str">
        <f>VLOOKUP(Table13[[#This Row],[Track]],$B$1885:$D$1929,2,FALSE)</f>
        <v>Vic</v>
      </c>
      <c r="AJ2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49" s="16" t="str">
        <f>IF(Table13[[#This Row],[Going-Dist]]="G&lt;6-Dist&gt;=1700","B",IF(Table13[[#This Row],[Going-Dist]]="G&lt;6-Dist&lt;1700","A",IF(AJ249="G&gt;=6-Dist&lt;1700","C",IF(AJ249="G&gt;=6-Dist&gt;=1700","D","xx"))))</f>
        <v>B</v>
      </c>
      <c r="AL249" s="2">
        <f>MONTH(Table13[[#This Row],[Date]])</f>
        <v>9</v>
      </c>
      <c r="AM249" s="2" t="str">
        <f t="shared" si="15"/>
        <v>2021-2022</v>
      </c>
      <c r="AN249" s="60">
        <v>100</v>
      </c>
      <c r="AO249" s="128" t="str">
        <f>IF(Table13[[#This Row],[Combo 27 Bet]]="","",IF(Table13[[#This Row],[Lev Ret]]="","",AN249*Table13[[#This Row],[Odds]]))</f>
        <v/>
      </c>
      <c r="AP249" s="129">
        <f t="shared" si="18"/>
        <v>-100</v>
      </c>
      <c r="AQ249" s="135">
        <v>2</v>
      </c>
      <c r="AR249" s="151">
        <v>7</v>
      </c>
      <c r="AS249" s="2" t="str">
        <f>IF(Table13[[#This Row],[Date]]&lt;$AS$3,"","Live")</f>
        <v/>
      </c>
      <c r="AT249" s="2" t="str">
        <f>IF(Table13[[#This Row],[Date]]&lt;$AT$3,"","Current Algo")</f>
        <v/>
      </c>
    </row>
    <row r="250" spans="1:46" ht="14.25" customHeight="1" x14ac:dyDescent="0.25">
      <c r="A250" s="82">
        <v>44463</v>
      </c>
      <c r="B250" s="2" t="s">
        <v>7</v>
      </c>
      <c r="C250" s="83">
        <v>0.84375</v>
      </c>
      <c r="D250" s="2">
        <v>4</v>
      </c>
      <c r="E250" s="2">
        <v>4</v>
      </c>
      <c r="F250" s="60">
        <v>7</v>
      </c>
      <c r="G250" s="2">
        <v>1000</v>
      </c>
      <c r="H250" s="2" t="s">
        <v>102</v>
      </c>
      <c r="I250" s="2" t="s">
        <v>102</v>
      </c>
      <c r="J250" s="2">
        <v>1000</v>
      </c>
      <c r="K250" s="6">
        <v>11</v>
      </c>
      <c r="L250" s="6" t="s">
        <v>312</v>
      </c>
      <c r="M250" s="2" t="s">
        <v>80</v>
      </c>
      <c r="N250" s="84">
        <v>4</v>
      </c>
      <c r="O250" s="2" t="s">
        <v>101</v>
      </c>
      <c r="P250" s="2" t="s">
        <v>64</v>
      </c>
      <c r="Q250" s="85"/>
      <c r="R250" s="86">
        <v>7</v>
      </c>
      <c r="S250" s="85">
        <v>52</v>
      </c>
      <c r="T250" s="88">
        <v>52</v>
      </c>
      <c r="U250" s="85"/>
      <c r="V250" s="2">
        <v>3</v>
      </c>
      <c r="W250" s="2"/>
      <c r="X250" s="10">
        <v>1</v>
      </c>
      <c r="Y250" s="84">
        <v>4.2</v>
      </c>
      <c r="Z250" s="2">
        <v>45</v>
      </c>
      <c r="AA250" s="6">
        <v>11</v>
      </c>
      <c r="AB250" s="2"/>
      <c r="AC250" s="2"/>
      <c r="AD250" s="84">
        <v>3.6</v>
      </c>
      <c r="AE250" s="84"/>
      <c r="AF250" s="2">
        <v>100</v>
      </c>
      <c r="AG250" s="2" t="str">
        <f t="shared" ref="AG250:AG299" si="19">IF($AC250&lt;&gt;"WON","",AF250*$AD250)</f>
        <v/>
      </c>
      <c r="AH250" s="2">
        <f t="shared" ref="AH250:AH299" si="20">IF(AG250="",AF250*-1,AG250-AF250)</f>
        <v>-100</v>
      </c>
      <c r="AI250" s="44" t="str">
        <f>VLOOKUP(Table13[[#This Row],[Track]],$B$1885:$D$1929,2,FALSE)</f>
        <v>Vic</v>
      </c>
      <c r="AJ2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0" s="16" t="str">
        <f>IF(Table13[[#This Row],[Going-Dist]]="G&lt;6-Dist&gt;=1700","B",IF(Table13[[#This Row],[Going-Dist]]="G&lt;6-Dist&lt;1700","A",IF(AJ250="G&gt;=6-Dist&lt;1700","C",IF(AJ250="G&gt;=6-Dist&gt;=1700","D","xx"))))</f>
        <v>A</v>
      </c>
      <c r="AL250" s="2">
        <f>MONTH(Table13[[#This Row],[Date]])</f>
        <v>9</v>
      </c>
      <c r="AM250" s="2" t="str">
        <f t="shared" si="15"/>
        <v>2021-2022</v>
      </c>
      <c r="AN250" s="60">
        <v>150</v>
      </c>
      <c r="AO250" s="128" t="str">
        <f>IF(Table13[[#This Row],[Combo 27 Bet]]="","",IF(Table13[[#This Row],[Lev Ret]]="","",AN250*Table13[[#This Row],[Odds]]))</f>
        <v/>
      </c>
      <c r="AP250" s="129">
        <f t="shared" ref="AP250:AP299" si="21">IF(AN250="","",IF(AO250="",AN250*-1,AO250-AN250))</f>
        <v>-150</v>
      </c>
      <c r="AQ250" s="135"/>
      <c r="AR250" s="151">
        <v>9</v>
      </c>
      <c r="AS250" s="2" t="str">
        <f>IF(Table13[[#This Row],[Date]]&lt;$AS$3,"","Live")</f>
        <v/>
      </c>
      <c r="AT250" s="2" t="str">
        <f>IF(Table13[[#This Row],[Date]]&lt;$AT$3,"","Current Algo")</f>
        <v/>
      </c>
    </row>
    <row r="251" spans="1:46" ht="14.25" customHeight="1" x14ac:dyDescent="0.25">
      <c r="A251" s="82">
        <v>44464</v>
      </c>
      <c r="B251" s="2" t="s">
        <v>149</v>
      </c>
      <c r="C251" s="83">
        <v>0.49652777777777773</v>
      </c>
      <c r="D251" s="87">
        <v>4</v>
      </c>
      <c r="E251" s="7">
        <v>0</v>
      </c>
      <c r="F251" s="60">
        <v>1</v>
      </c>
      <c r="G251" s="2">
        <v>1900</v>
      </c>
      <c r="H251" s="2" t="s">
        <v>151</v>
      </c>
      <c r="I251" s="2">
        <v>78</v>
      </c>
      <c r="J251" s="2">
        <v>130</v>
      </c>
      <c r="K251" s="6">
        <v>8</v>
      </c>
      <c r="L251" s="6" t="s">
        <v>1570</v>
      </c>
      <c r="M251" s="2" t="s">
        <v>55</v>
      </c>
      <c r="N251" s="84">
        <v>3.7</v>
      </c>
      <c r="O251" s="2" t="s">
        <v>49</v>
      </c>
      <c r="P251" s="2" t="s">
        <v>154</v>
      </c>
      <c r="Q251" s="85"/>
      <c r="R251" s="86">
        <v>4</v>
      </c>
      <c r="S251" s="85">
        <v>54</v>
      </c>
      <c r="T251" s="85">
        <v>54</v>
      </c>
      <c r="U251" s="85"/>
      <c r="V251" s="2">
        <v>1</v>
      </c>
      <c r="W251" s="2">
        <v>4</v>
      </c>
      <c r="X251" s="10">
        <v>1</v>
      </c>
      <c r="Y251" s="84">
        <v>3.5</v>
      </c>
      <c r="Z251" s="2">
        <v>30</v>
      </c>
      <c r="AA251" s="6">
        <v>160</v>
      </c>
      <c r="AB251" s="2"/>
      <c r="AC251" s="2" t="s">
        <v>150</v>
      </c>
      <c r="AD251" s="84">
        <v>4</v>
      </c>
      <c r="AE251" s="84">
        <v>1.6</v>
      </c>
      <c r="AF251" s="2">
        <v>100</v>
      </c>
      <c r="AG251" s="2">
        <f t="shared" si="19"/>
        <v>400</v>
      </c>
      <c r="AH251" s="2">
        <f t="shared" si="20"/>
        <v>300</v>
      </c>
      <c r="AI251" s="44" t="str">
        <f>VLOOKUP(Table13[[#This Row],[Track]],$B$1885:$D$1929,2,FALSE)</f>
        <v>NSW</v>
      </c>
      <c r="AJ2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51" s="16" t="str">
        <f>IF(Table13[[#This Row],[Going-Dist]]="G&lt;6-Dist&gt;=1700","B",IF(Table13[[#This Row],[Going-Dist]]="G&lt;6-Dist&lt;1700","A",IF(AJ251="G&gt;=6-Dist&lt;1700","C",IF(AJ251="G&gt;=6-Dist&gt;=1700","D","xx"))))</f>
        <v>B</v>
      </c>
      <c r="AL251" s="69">
        <f>MONTH(Table13[[#This Row],[Date]])</f>
        <v>9</v>
      </c>
      <c r="AM251" s="69" t="str">
        <f t="shared" si="15"/>
        <v>2021-2022</v>
      </c>
      <c r="AN251" s="60">
        <v>150</v>
      </c>
      <c r="AO251" s="128">
        <f>IF(Table13[[#This Row],[Combo 27 Bet]]="","",IF(Table13[[#This Row],[Lev Ret]]="","",AN251*Table13[[#This Row],[Odds]]))</f>
        <v>600</v>
      </c>
      <c r="AP251" s="129">
        <f t="shared" si="21"/>
        <v>450</v>
      </c>
      <c r="AQ251" s="135"/>
      <c r="AR251" s="151">
        <v>9</v>
      </c>
      <c r="AS251" s="2" t="str">
        <f>IF(Table13[[#This Row],[Date]]&lt;$AS$3,"","Live")</f>
        <v/>
      </c>
      <c r="AT251" s="2" t="str">
        <f>IF(Table13[[#This Row],[Date]]&lt;$AT$3,"","Current Algo")</f>
        <v/>
      </c>
    </row>
    <row r="252" spans="1:46" ht="14.25" customHeight="1" x14ac:dyDescent="0.25">
      <c r="A252" s="82">
        <v>44464</v>
      </c>
      <c r="B252" s="2" t="s">
        <v>5</v>
      </c>
      <c r="C252" s="83">
        <v>0.50694444444444442</v>
      </c>
      <c r="D252" s="2">
        <v>4</v>
      </c>
      <c r="E252" s="2">
        <v>0</v>
      </c>
      <c r="F252" s="60">
        <v>1</v>
      </c>
      <c r="G252" s="2">
        <v>1000</v>
      </c>
      <c r="H252" s="2" t="s">
        <v>70</v>
      </c>
      <c r="I252" s="2">
        <v>90</v>
      </c>
      <c r="J252" s="2">
        <v>130</v>
      </c>
      <c r="K252" s="6">
        <v>4</v>
      </c>
      <c r="L252" s="6" t="s">
        <v>427</v>
      </c>
      <c r="M252" s="2" t="s">
        <v>80</v>
      </c>
      <c r="N252" s="84">
        <v>2.7</v>
      </c>
      <c r="O252" s="2" t="s">
        <v>191</v>
      </c>
      <c r="P252" s="2" t="s">
        <v>184</v>
      </c>
      <c r="Q252" s="85">
        <v>3</v>
      </c>
      <c r="R252" s="86">
        <v>6</v>
      </c>
      <c r="S252" s="85">
        <v>57</v>
      </c>
      <c r="T252" s="88">
        <v>54</v>
      </c>
      <c r="U252" s="85"/>
      <c r="V252" s="2">
        <v>1</v>
      </c>
      <c r="W252" s="2">
        <v>1</v>
      </c>
      <c r="X252" s="10">
        <v>1</v>
      </c>
      <c r="Y252" s="84">
        <v>3.8</v>
      </c>
      <c r="Z252" s="2">
        <v>45</v>
      </c>
      <c r="AA252" s="6">
        <v>8</v>
      </c>
      <c r="AB252" s="2"/>
      <c r="AC252" s="2" t="s">
        <v>12</v>
      </c>
      <c r="AD252" s="84">
        <v>2.7</v>
      </c>
      <c r="AE252" s="84">
        <v>1.4</v>
      </c>
      <c r="AF252" s="2">
        <v>100</v>
      </c>
      <c r="AG252" s="2">
        <f t="shared" si="19"/>
        <v>270</v>
      </c>
      <c r="AH252" s="2">
        <f t="shared" si="20"/>
        <v>170</v>
      </c>
      <c r="AI252" s="44" t="str">
        <f>VLOOKUP(Table13[[#This Row],[Track]],$B$1885:$D$1929,2,FALSE)</f>
        <v>Vic</v>
      </c>
      <c r="AJ2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2" s="16" t="str">
        <f>IF(Table13[[#This Row],[Going-Dist]]="G&lt;6-Dist&gt;=1700","B",IF(Table13[[#This Row],[Going-Dist]]="G&lt;6-Dist&lt;1700","A",IF(AJ252="G&gt;=6-Dist&lt;1700","C",IF(AJ252="G&gt;=6-Dist&gt;=1700","D","xx"))))</f>
        <v>A</v>
      </c>
      <c r="AL252" s="2">
        <f>MONTH(Table13[[#This Row],[Date]])</f>
        <v>9</v>
      </c>
      <c r="AM252" s="2" t="str">
        <f t="shared" si="15"/>
        <v>2021-2022</v>
      </c>
      <c r="AN252" s="60">
        <v>150</v>
      </c>
      <c r="AO252" s="128">
        <f>IF(Table13[[#This Row],[Combo 27 Bet]]="","",IF(Table13[[#This Row],[Lev Ret]]="","",AN252*Table13[[#This Row],[Odds]]))</f>
        <v>405</v>
      </c>
      <c r="AP252" s="129">
        <f t="shared" si="21"/>
        <v>255</v>
      </c>
      <c r="AQ252" s="135">
        <v>2</v>
      </c>
      <c r="AR252" s="151">
        <v>4</v>
      </c>
      <c r="AS252" s="2" t="str">
        <f>IF(Table13[[#This Row],[Date]]&lt;$AS$3,"","Live")</f>
        <v/>
      </c>
      <c r="AT252" s="2" t="str">
        <f>IF(Table13[[#This Row],[Date]]&lt;$AT$3,"","Current Algo")</f>
        <v/>
      </c>
    </row>
    <row r="253" spans="1:46" ht="14.25" customHeight="1" x14ac:dyDescent="0.25">
      <c r="A253" s="82">
        <v>44464</v>
      </c>
      <c r="B253" s="2" t="s">
        <v>5</v>
      </c>
      <c r="C253" s="83">
        <v>0.50694444444444442</v>
      </c>
      <c r="D253" s="87">
        <v>4</v>
      </c>
      <c r="E253" s="7">
        <v>0</v>
      </c>
      <c r="F253" s="60">
        <v>1</v>
      </c>
      <c r="G253" s="2">
        <v>1000</v>
      </c>
      <c r="H253" s="2" t="s">
        <v>70</v>
      </c>
      <c r="I253" s="2">
        <v>90</v>
      </c>
      <c r="J253" s="2">
        <v>130</v>
      </c>
      <c r="K253" s="6">
        <v>3</v>
      </c>
      <c r="L253" s="6" t="s">
        <v>660</v>
      </c>
      <c r="M253" s="2" t="s">
        <v>67</v>
      </c>
      <c r="N253" s="84">
        <v>4.8</v>
      </c>
      <c r="O253" s="2" t="s">
        <v>51</v>
      </c>
      <c r="P253" s="2" t="s">
        <v>109</v>
      </c>
      <c r="Q253" s="85">
        <v>1.5</v>
      </c>
      <c r="R253" s="86">
        <v>8</v>
      </c>
      <c r="S253" s="85">
        <v>59.5</v>
      </c>
      <c r="T253" s="85">
        <v>58</v>
      </c>
      <c r="U253" s="85"/>
      <c r="V253" s="2">
        <v>4</v>
      </c>
      <c r="W253" s="2"/>
      <c r="X253" s="10">
        <v>3</v>
      </c>
      <c r="Y253" s="84">
        <v>5.4</v>
      </c>
      <c r="Z253" s="2">
        <v>30</v>
      </c>
      <c r="AA253" s="6">
        <v>8</v>
      </c>
      <c r="AB253" s="2"/>
      <c r="AC253" s="2" t="s">
        <v>13</v>
      </c>
      <c r="AD253" s="84">
        <v>5.5</v>
      </c>
      <c r="AE253" s="84">
        <v>1.8</v>
      </c>
      <c r="AF253" s="2">
        <v>100</v>
      </c>
      <c r="AG253" s="2" t="str">
        <f t="shared" si="19"/>
        <v/>
      </c>
      <c r="AH253" s="2">
        <f t="shared" si="20"/>
        <v>-100</v>
      </c>
      <c r="AI253" s="44" t="str">
        <f>VLOOKUP(Table13[[#This Row],[Track]],$B$1885:$D$1929,2,FALSE)</f>
        <v>Vic</v>
      </c>
      <c r="AJ2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3" s="16" t="str">
        <f>IF(Table13[[#This Row],[Going-Dist]]="G&lt;6-Dist&gt;=1700","B",IF(Table13[[#This Row],[Going-Dist]]="G&lt;6-Dist&lt;1700","A",IF(AJ253="G&gt;=6-Dist&lt;1700","C",IF(AJ253="G&gt;=6-Dist&gt;=1700","D","xx"))))</f>
        <v>A</v>
      </c>
      <c r="AL253" s="69">
        <f>MONTH(Table13[[#This Row],[Date]])</f>
        <v>9</v>
      </c>
      <c r="AM253" s="69" t="str">
        <f t="shared" si="15"/>
        <v>2021-2022</v>
      </c>
      <c r="AN253" s="60">
        <v>100</v>
      </c>
      <c r="AO253" s="128" t="str">
        <f>IF(Table13[[#This Row],[Combo 27 Bet]]="","",IF(Table13[[#This Row],[Lev Ret]]="","",AN253*Table13[[#This Row],[Odds]]))</f>
        <v/>
      </c>
      <c r="AP253" s="129">
        <f t="shared" si="21"/>
        <v>-100</v>
      </c>
      <c r="AQ253" s="135">
        <v>2</v>
      </c>
      <c r="AR253" s="151">
        <v>7</v>
      </c>
      <c r="AS253" s="2" t="str">
        <f>IF(Table13[[#This Row],[Date]]&lt;$AS$3,"","Live")</f>
        <v/>
      </c>
      <c r="AT253" s="2" t="str">
        <f>IF(Table13[[#This Row],[Date]]&lt;$AT$3,"","Current Algo")</f>
        <v/>
      </c>
    </row>
    <row r="254" spans="1:46" ht="14.25" customHeight="1" x14ac:dyDescent="0.25">
      <c r="A254" s="82">
        <v>44464</v>
      </c>
      <c r="B254" s="2" t="s">
        <v>5</v>
      </c>
      <c r="C254" s="83">
        <v>0.60416666666666663</v>
      </c>
      <c r="D254" s="87">
        <v>4</v>
      </c>
      <c r="E254" s="7">
        <v>0</v>
      </c>
      <c r="F254" s="60">
        <v>5</v>
      </c>
      <c r="G254" s="2">
        <v>1500</v>
      </c>
      <c r="H254" s="2" t="s">
        <v>42</v>
      </c>
      <c r="I254" s="2" t="s">
        <v>46</v>
      </c>
      <c r="J254" s="2">
        <v>200</v>
      </c>
      <c r="K254" s="6">
        <v>2</v>
      </c>
      <c r="L254" s="6" t="s">
        <v>424</v>
      </c>
      <c r="M254" s="2" t="s">
        <v>50</v>
      </c>
      <c r="N254" s="84">
        <v>2.5</v>
      </c>
      <c r="O254" s="2" t="s">
        <v>188</v>
      </c>
      <c r="P254" s="2" t="s">
        <v>48</v>
      </c>
      <c r="Q254" s="85"/>
      <c r="R254" s="86">
        <v>3</v>
      </c>
      <c r="S254" s="85">
        <v>58.5</v>
      </c>
      <c r="T254" s="85">
        <v>58.5</v>
      </c>
      <c r="U254" s="85"/>
      <c r="V254" s="2">
        <v>1</v>
      </c>
      <c r="W254" s="2">
        <v>4</v>
      </c>
      <c r="X254" s="10">
        <v>1</v>
      </c>
      <c r="Y254" s="84">
        <v>3.2</v>
      </c>
      <c r="Z254" s="2">
        <v>45</v>
      </c>
      <c r="AA254" s="6">
        <v>6</v>
      </c>
      <c r="AB254" s="2"/>
      <c r="AC254" s="2" t="s">
        <v>12</v>
      </c>
      <c r="AD254" s="84">
        <v>2.4</v>
      </c>
      <c r="AE254" s="84">
        <v>1.6</v>
      </c>
      <c r="AF254" s="2">
        <v>100</v>
      </c>
      <c r="AG254" s="2">
        <f t="shared" si="19"/>
        <v>240</v>
      </c>
      <c r="AH254" s="2">
        <f t="shared" si="20"/>
        <v>140</v>
      </c>
      <c r="AI254" s="44" t="str">
        <f>VLOOKUP(Table13[[#This Row],[Track]],$B$1885:$D$1929,2,FALSE)</f>
        <v>Vic</v>
      </c>
      <c r="AJ2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4" s="16" t="str">
        <f>IF(Table13[[#This Row],[Going-Dist]]="G&lt;6-Dist&gt;=1700","B",IF(Table13[[#This Row],[Going-Dist]]="G&lt;6-Dist&lt;1700","A",IF(AJ254="G&gt;=6-Dist&lt;1700","C",IF(AJ254="G&gt;=6-Dist&gt;=1700","D","xx"))))</f>
        <v>A</v>
      </c>
      <c r="AL254" s="69">
        <f>MONTH(Table13[[#This Row],[Date]])</f>
        <v>9</v>
      </c>
      <c r="AM254" s="69" t="str">
        <f t="shared" si="15"/>
        <v>2021-2022</v>
      </c>
      <c r="AN254" s="60">
        <v>150</v>
      </c>
      <c r="AO254" s="128">
        <f>IF(Table13[[#This Row],[Combo 27 Bet]]="","",IF(Table13[[#This Row],[Lev Ret]]="","",AN254*Table13[[#This Row],[Odds]]))</f>
        <v>360</v>
      </c>
      <c r="AP254" s="129">
        <f t="shared" si="21"/>
        <v>210</v>
      </c>
      <c r="AQ254" s="135">
        <v>2</v>
      </c>
      <c r="AR254" s="151">
        <v>4</v>
      </c>
      <c r="AS254" s="2" t="str">
        <f>IF(Table13[[#This Row],[Date]]&lt;$AS$3,"","Live")</f>
        <v/>
      </c>
      <c r="AT254" s="2" t="str">
        <f>IF(Table13[[#This Row],[Date]]&lt;$AT$3,"","Current Algo")</f>
        <v/>
      </c>
    </row>
    <row r="255" spans="1:46" ht="14.25" customHeight="1" x14ac:dyDescent="0.25">
      <c r="A255" s="82">
        <v>44464</v>
      </c>
      <c r="B255" s="2" t="s">
        <v>5</v>
      </c>
      <c r="C255" s="83">
        <v>0.60416666666666663</v>
      </c>
      <c r="D255" s="87">
        <v>4</v>
      </c>
      <c r="E255" s="7">
        <v>0</v>
      </c>
      <c r="F255" s="60">
        <v>5</v>
      </c>
      <c r="G255" s="2">
        <v>1500</v>
      </c>
      <c r="H255" s="2" t="s">
        <v>42</v>
      </c>
      <c r="I255" s="2" t="s">
        <v>46</v>
      </c>
      <c r="J255" s="2">
        <v>200</v>
      </c>
      <c r="K255" s="6">
        <v>4</v>
      </c>
      <c r="L255" s="6" t="s">
        <v>1228</v>
      </c>
      <c r="M255" s="2" t="s">
        <v>75</v>
      </c>
      <c r="N255" s="84">
        <v>11</v>
      </c>
      <c r="O255" s="2" t="s">
        <v>91</v>
      </c>
      <c r="P255" s="2" t="s">
        <v>114</v>
      </c>
      <c r="Q255" s="85"/>
      <c r="R255" s="86">
        <v>6</v>
      </c>
      <c r="S255" s="85">
        <v>57</v>
      </c>
      <c r="T255" s="85">
        <v>57</v>
      </c>
      <c r="U255" s="85"/>
      <c r="V255" s="2">
        <v>5</v>
      </c>
      <c r="W255" s="2"/>
      <c r="X255" s="10">
        <v>2</v>
      </c>
      <c r="Y255" s="84">
        <v>5.2</v>
      </c>
      <c r="Z255" s="2">
        <v>30</v>
      </c>
      <c r="AA255" s="6">
        <v>6</v>
      </c>
      <c r="AB255" s="2"/>
      <c r="AC255" s="2" t="s">
        <v>15</v>
      </c>
      <c r="AD255" s="84">
        <v>12</v>
      </c>
      <c r="AE255" s="84">
        <v>4.3</v>
      </c>
      <c r="AF255" s="2">
        <v>100</v>
      </c>
      <c r="AG255" s="2" t="str">
        <f t="shared" si="19"/>
        <v/>
      </c>
      <c r="AH255" s="2">
        <f t="shared" si="20"/>
        <v>-100</v>
      </c>
      <c r="AI255" s="44" t="str">
        <f>VLOOKUP(Table13[[#This Row],[Track]],$B$1885:$D$1929,2,FALSE)</f>
        <v>Vic</v>
      </c>
      <c r="AJ2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5" s="16" t="str">
        <f>IF(Table13[[#This Row],[Going-Dist]]="G&lt;6-Dist&gt;=1700","B",IF(Table13[[#This Row],[Going-Dist]]="G&lt;6-Dist&lt;1700","A",IF(AJ255="G&gt;=6-Dist&lt;1700","C",IF(AJ255="G&gt;=6-Dist&gt;=1700","D","xx"))))</f>
        <v>A</v>
      </c>
      <c r="AL255" s="69">
        <f>MONTH(Table13[[#This Row],[Date]])</f>
        <v>9</v>
      </c>
      <c r="AM255" s="69" t="str">
        <f t="shared" si="15"/>
        <v>2021-2022</v>
      </c>
      <c r="AN255" s="60">
        <v>100</v>
      </c>
      <c r="AO255" s="128" t="str">
        <f>IF(Table13[[#This Row],[Combo 27 Bet]]="","",IF(Table13[[#This Row],[Lev Ret]]="","",AN255*Table13[[#This Row],[Odds]]))</f>
        <v/>
      </c>
      <c r="AP255" s="129">
        <f t="shared" si="21"/>
        <v>-100</v>
      </c>
      <c r="AQ255" s="135">
        <v>2</v>
      </c>
      <c r="AR255" s="151">
        <v>6</v>
      </c>
      <c r="AS255" s="2" t="str">
        <f>IF(Table13[[#This Row],[Date]]&lt;$AS$3,"","Live")</f>
        <v/>
      </c>
      <c r="AT255" s="2" t="str">
        <f>IF(Table13[[#This Row],[Date]]&lt;$AT$3,"","Current Algo")</f>
        <v/>
      </c>
    </row>
    <row r="256" spans="1:46" ht="14.25" customHeight="1" x14ac:dyDescent="0.25">
      <c r="A256" s="82">
        <v>44464</v>
      </c>
      <c r="B256" s="2" t="s">
        <v>5</v>
      </c>
      <c r="C256" s="83">
        <v>0.62847222222222221</v>
      </c>
      <c r="D256" s="87">
        <v>4</v>
      </c>
      <c r="E256" s="7">
        <v>0</v>
      </c>
      <c r="F256" s="60">
        <v>6</v>
      </c>
      <c r="G256" s="2">
        <v>1800</v>
      </c>
      <c r="H256" s="2" t="s">
        <v>42</v>
      </c>
      <c r="I256" s="2" t="s">
        <v>46</v>
      </c>
      <c r="J256" s="2">
        <v>130</v>
      </c>
      <c r="K256" s="6">
        <v>1</v>
      </c>
      <c r="L256" s="6" t="s">
        <v>428</v>
      </c>
      <c r="M256" s="2" t="s">
        <v>58</v>
      </c>
      <c r="N256" s="84">
        <v>4.5</v>
      </c>
      <c r="O256" s="2" t="s">
        <v>51</v>
      </c>
      <c r="P256" s="2" t="s">
        <v>184</v>
      </c>
      <c r="Q256" s="85">
        <v>3</v>
      </c>
      <c r="R256" s="86">
        <v>4</v>
      </c>
      <c r="S256" s="85">
        <v>58.5</v>
      </c>
      <c r="T256" s="85">
        <v>55.5</v>
      </c>
      <c r="U256" s="85"/>
      <c r="V256" s="2">
        <v>2</v>
      </c>
      <c r="W256" s="2">
        <v>2</v>
      </c>
      <c r="X256" s="10">
        <v>1</v>
      </c>
      <c r="Y256" s="84">
        <v>3.8</v>
      </c>
      <c r="Z256" s="2">
        <v>45</v>
      </c>
      <c r="AA256" s="6">
        <v>9</v>
      </c>
      <c r="AB256" s="2"/>
      <c r="AC256" s="2"/>
      <c r="AD256" s="84">
        <v>5</v>
      </c>
      <c r="AE256" s="84"/>
      <c r="AF256" s="2">
        <v>100</v>
      </c>
      <c r="AG256" s="2" t="str">
        <f t="shared" si="19"/>
        <v/>
      </c>
      <c r="AH256" s="2">
        <f t="shared" si="20"/>
        <v>-100</v>
      </c>
      <c r="AI256" s="44" t="str">
        <f>VLOOKUP(Table13[[#This Row],[Track]],$B$1885:$D$1929,2,FALSE)</f>
        <v>Vic</v>
      </c>
      <c r="AJ2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56" s="16" t="str">
        <f>IF(Table13[[#This Row],[Going-Dist]]="G&lt;6-Dist&gt;=1700","B",IF(Table13[[#This Row],[Going-Dist]]="G&lt;6-Dist&lt;1700","A",IF(AJ256="G&gt;=6-Dist&lt;1700","C",IF(AJ256="G&gt;=6-Dist&gt;=1700","D","xx"))))</f>
        <v>B</v>
      </c>
      <c r="AL256" s="69">
        <f>MONTH(Table13[[#This Row],[Date]])</f>
        <v>9</v>
      </c>
      <c r="AM256" s="69" t="str">
        <f t="shared" si="15"/>
        <v>2021-2022</v>
      </c>
      <c r="AN256" s="60">
        <v>140</v>
      </c>
      <c r="AO256" s="128" t="str">
        <f>IF(Table13[[#This Row],[Combo 27 Bet]]="","",IF(Table13[[#This Row],[Lev Ret]]="","",AN256*Table13[[#This Row],[Odds]]))</f>
        <v/>
      </c>
      <c r="AP256" s="129">
        <f t="shared" si="21"/>
        <v>-140</v>
      </c>
      <c r="AQ256" s="135">
        <v>2</v>
      </c>
      <c r="AR256" s="151">
        <v>7</v>
      </c>
      <c r="AS256" s="2" t="str">
        <f>IF(Table13[[#This Row],[Date]]&lt;$AS$3,"","Live")</f>
        <v/>
      </c>
      <c r="AT256" s="2" t="str">
        <f>IF(Table13[[#This Row],[Date]]&lt;$AT$3,"","Current Algo")</f>
        <v/>
      </c>
    </row>
    <row r="257" spans="1:46" ht="14.25" customHeight="1" x14ac:dyDescent="0.25">
      <c r="A257" s="82">
        <v>44464</v>
      </c>
      <c r="B257" s="2" t="s">
        <v>5</v>
      </c>
      <c r="C257" s="83">
        <v>0.62847222222222221</v>
      </c>
      <c r="D257" s="87">
        <v>4</v>
      </c>
      <c r="E257" s="7">
        <v>0</v>
      </c>
      <c r="F257" s="60">
        <v>6</v>
      </c>
      <c r="G257" s="2">
        <v>1800</v>
      </c>
      <c r="H257" s="2" t="s">
        <v>42</v>
      </c>
      <c r="I257" s="2" t="s">
        <v>46</v>
      </c>
      <c r="J257" s="2">
        <v>130</v>
      </c>
      <c r="K257" s="6">
        <v>5</v>
      </c>
      <c r="L257" s="6" t="s">
        <v>661</v>
      </c>
      <c r="M257" s="2" t="s">
        <v>50</v>
      </c>
      <c r="N257" s="84">
        <v>3.2</v>
      </c>
      <c r="O257" s="2" t="s">
        <v>51</v>
      </c>
      <c r="P257" s="2" t="s">
        <v>109</v>
      </c>
      <c r="Q257" s="85">
        <v>1.5</v>
      </c>
      <c r="R257" s="86">
        <v>5</v>
      </c>
      <c r="S257" s="85">
        <v>56</v>
      </c>
      <c r="T257" s="85">
        <v>54.5</v>
      </c>
      <c r="U257" s="85"/>
      <c r="V257" s="2">
        <v>1</v>
      </c>
      <c r="W257" s="2">
        <v>1</v>
      </c>
      <c r="X257" s="10">
        <v>2</v>
      </c>
      <c r="Y257" s="84">
        <v>4.5999999999999996</v>
      </c>
      <c r="Z257" s="2">
        <v>40</v>
      </c>
      <c r="AA257" s="6">
        <v>9</v>
      </c>
      <c r="AB257" s="2"/>
      <c r="AC257" s="2" t="s">
        <v>12</v>
      </c>
      <c r="AD257" s="84">
        <v>2.4</v>
      </c>
      <c r="AE257" s="84">
        <v>1.3</v>
      </c>
      <c r="AF257" s="2">
        <v>100</v>
      </c>
      <c r="AG257" s="2">
        <f t="shared" si="19"/>
        <v>240</v>
      </c>
      <c r="AH257" s="2">
        <f t="shared" si="20"/>
        <v>140</v>
      </c>
      <c r="AI257" s="44" t="str">
        <f>VLOOKUP(Table13[[#This Row],[Track]],$B$1885:$D$1929,2,FALSE)</f>
        <v>Vic</v>
      </c>
      <c r="AJ2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57" s="16" t="str">
        <f>IF(Table13[[#This Row],[Going-Dist]]="G&lt;6-Dist&gt;=1700","B",IF(Table13[[#This Row],[Going-Dist]]="G&lt;6-Dist&lt;1700","A",IF(AJ257="G&gt;=6-Dist&lt;1700","C",IF(AJ257="G&gt;=6-Dist&gt;=1700","D","xx"))))</f>
        <v>B</v>
      </c>
      <c r="AL257" s="69">
        <f>MONTH(Table13[[#This Row],[Date]])</f>
        <v>9</v>
      </c>
      <c r="AM257" s="69" t="str">
        <f t="shared" si="15"/>
        <v>2021-2022</v>
      </c>
      <c r="AN257" s="60">
        <v>100</v>
      </c>
      <c r="AO257" s="128">
        <f>IF(Table13[[#This Row],[Combo 27 Bet]]="","",IF(Table13[[#This Row],[Lev Ret]]="","",AN257*Table13[[#This Row],[Odds]]))</f>
        <v>240</v>
      </c>
      <c r="AP257" s="129">
        <f t="shared" si="21"/>
        <v>140</v>
      </c>
      <c r="AQ257" s="135">
        <v>2</v>
      </c>
      <c r="AR257" s="151">
        <v>7</v>
      </c>
      <c r="AS257" s="2" t="str">
        <f>IF(Table13[[#This Row],[Date]]&lt;$AS$3,"","Live")</f>
        <v/>
      </c>
      <c r="AT257" s="2" t="str">
        <f>IF(Table13[[#This Row],[Date]]&lt;$AT$3,"","Current Algo")</f>
        <v/>
      </c>
    </row>
    <row r="258" spans="1:46" ht="14.25" customHeight="1" x14ac:dyDescent="0.25">
      <c r="A258" s="82">
        <v>44464</v>
      </c>
      <c r="B258" s="2" t="s">
        <v>5</v>
      </c>
      <c r="C258" s="83">
        <v>0.68402777777777779</v>
      </c>
      <c r="D258" s="2">
        <v>4</v>
      </c>
      <c r="E258" s="2">
        <v>0</v>
      </c>
      <c r="F258" s="60">
        <v>8</v>
      </c>
      <c r="G258" s="2">
        <v>1500</v>
      </c>
      <c r="H258" s="2" t="s">
        <v>42</v>
      </c>
      <c r="I258" s="2" t="s">
        <v>46</v>
      </c>
      <c r="J258" s="2">
        <v>160</v>
      </c>
      <c r="K258" s="6">
        <v>3</v>
      </c>
      <c r="L258" s="6" t="s">
        <v>429</v>
      </c>
      <c r="M258" s="2" t="s">
        <v>67</v>
      </c>
      <c r="N258" s="84">
        <v>5</v>
      </c>
      <c r="O258" s="2" t="s">
        <v>139</v>
      </c>
      <c r="P258" s="2" t="s">
        <v>48</v>
      </c>
      <c r="Q258" s="85"/>
      <c r="R258" s="86">
        <v>10</v>
      </c>
      <c r="S258" s="85">
        <v>56.5</v>
      </c>
      <c r="T258" s="88">
        <v>56.5</v>
      </c>
      <c r="U258" s="85"/>
      <c r="V258" s="2"/>
      <c r="W258" s="2"/>
      <c r="X258" s="10">
        <v>2</v>
      </c>
      <c r="Y258" s="84">
        <v>5.4</v>
      </c>
      <c r="Z258" s="2">
        <v>30</v>
      </c>
      <c r="AA258" s="6">
        <v>11</v>
      </c>
      <c r="AB258" s="2"/>
      <c r="AC258" s="2"/>
      <c r="AD258" s="84">
        <v>7</v>
      </c>
      <c r="AE258" s="84"/>
      <c r="AF258" s="2">
        <v>100</v>
      </c>
      <c r="AG258" s="2" t="str">
        <f t="shared" si="19"/>
        <v/>
      </c>
      <c r="AH258" s="2">
        <f t="shared" si="20"/>
        <v>-100</v>
      </c>
      <c r="AI258" s="44" t="str">
        <f>VLOOKUP(Table13[[#This Row],[Track]],$B$1885:$D$1929,2,FALSE)</f>
        <v>Vic</v>
      </c>
      <c r="AJ2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8" s="16" t="str">
        <f>IF(Table13[[#This Row],[Going-Dist]]="G&lt;6-Dist&gt;=1700","B",IF(Table13[[#This Row],[Going-Dist]]="G&lt;6-Dist&lt;1700","A",IF(AJ258="G&gt;=6-Dist&lt;1700","C",IF(AJ258="G&gt;=6-Dist&gt;=1700","D","xx"))))</f>
        <v>A</v>
      </c>
      <c r="AL258" s="69">
        <f>MONTH(Table13[[#This Row],[Date]])</f>
        <v>9</v>
      </c>
      <c r="AM258" s="69" t="str">
        <f t="shared" si="15"/>
        <v>2021-2022</v>
      </c>
      <c r="AN258" s="60">
        <v>100</v>
      </c>
      <c r="AO258" s="128" t="str">
        <f>IF(Table13[[#This Row],[Combo 27 Bet]]="","",IF(Table13[[#This Row],[Lev Ret]]="","",AN258*Table13[[#This Row],[Odds]]))</f>
        <v/>
      </c>
      <c r="AP258" s="129">
        <f t="shared" si="21"/>
        <v>-100</v>
      </c>
      <c r="AQ258" s="135"/>
      <c r="AR258" s="151">
        <v>6</v>
      </c>
      <c r="AS258" s="2" t="str">
        <f>IF(Table13[[#This Row],[Date]]&lt;$AS$3,"","Live")</f>
        <v/>
      </c>
      <c r="AT258" s="2" t="str">
        <f>IF(Table13[[#This Row],[Date]]&lt;$AT$3,"","Current Algo")</f>
        <v/>
      </c>
    </row>
    <row r="259" spans="1:46" ht="14.25" customHeight="1" x14ac:dyDescent="0.25">
      <c r="A259" s="82">
        <v>44478</v>
      </c>
      <c r="B259" s="2" t="s">
        <v>148</v>
      </c>
      <c r="C259" s="83">
        <v>0.54861111111111105</v>
      </c>
      <c r="D259" s="87">
        <v>4</v>
      </c>
      <c r="E259" s="7">
        <v>5</v>
      </c>
      <c r="F259" s="60">
        <v>2</v>
      </c>
      <c r="G259" s="2">
        <v>1400</v>
      </c>
      <c r="H259" s="2" t="s">
        <v>151</v>
      </c>
      <c r="I259" s="2">
        <v>72</v>
      </c>
      <c r="J259" s="2">
        <v>100</v>
      </c>
      <c r="K259" s="6">
        <v>10</v>
      </c>
      <c r="L259" s="6" t="s">
        <v>1575</v>
      </c>
      <c r="M259" s="2" t="s">
        <v>55</v>
      </c>
      <c r="N259" s="84">
        <v>3</v>
      </c>
      <c r="O259" s="2" t="s">
        <v>162</v>
      </c>
      <c r="P259" s="2" t="s">
        <v>1069</v>
      </c>
      <c r="Q259" s="85"/>
      <c r="R259" s="86">
        <v>6</v>
      </c>
      <c r="S259" s="85">
        <v>56</v>
      </c>
      <c r="T259" s="85">
        <v>56</v>
      </c>
      <c r="U259" s="85"/>
      <c r="V259" s="2">
        <v>1</v>
      </c>
      <c r="W259" s="2">
        <v>1</v>
      </c>
      <c r="X259" s="10">
        <v>2</v>
      </c>
      <c r="Y259" s="84">
        <v>5</v>
      </c>
      <c r="Z259" s="2">
        <v>20</v>
      </c>
      <c r="AA259" s="6"/>
      <c r="AB259" s="2"/>
      <c r="AC259" s="2" t="s">
        <v>150</v>
      </c>
      <c r="AD259" s="84">
        <v>3.4</v>
      </c>
      <c r="AE259" s="84">
        <v>1.5</v>
      </c>
      <c r="AF259" s="2">
        <v>100</v>
      </c>
      <c r="AG259" s="2">
        <f t="shared" si="19"/>
        <v>340</v>
      </c>
      <c r="AH259" s="2">
        <f t="shared" si="20"/>
        <v>240</v>
      </c>
      <c r="AI259" s="44" t="str">
        <f>VLOOKUP(Table13[[#This Row],[Track]],$B$1885:$D$1929,2,FALSE)</f>
        <v>NSW</v>
      </c>
      <c r="AJ2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59" s="16" t="str">
        <f>IF(Table13[[#This Row],[Going-Dist]]="G&lt;6-Dist&gt;=1700","B",IF(Table13[[#This Row],[Going-Dist]]="G&lt;6-Dist&lt;1700","A",IF(AJ259="G&gt;=6-Dist&lt;1700","C",IF(AJ259="G&gt;=6-Dist&gt;=1700","D","xx"))))</f>
        <v>A</v>
      </c>
      <c r="AL259" s="69">
        <f>MONTH(Table13[[#This Row],[Date]])</f>
        <v>10</v>
      </c>
      <c r="AM259" s="69" t="str">
        <f t="shared" si="15"/>
        <v>2021-2022</v>
      </c>
      <c r="AN259" s="60">
        <v>200</v>
      </c>
      <c r="AO259" s="128">
        <f>IF(Table13[[#This Row],[Combo 27 Bet]]="","",IF(Table13[[#This Row],[Lev Ret]]="","",AN259*Table13[[#This Row],[Odds]]))</f>
        <v>680</v>
      </c>
      <c r="AP259" s="129">
        <f t="shared" si="21"/>
        <v>480</v>
      </c>
      <c r="AQ259" s="135"/>
      <c r="AR259" s="151">
        <v>10</v>
      </c>
      <c r="AS259" s="2" t="str">
        <f>IF(Table13[[#This Row],[Date]]&lt;$AS$3,"","Live")</f>
        <v/>
      </c>
      <c r="AT259" s="2" t="str">
        <f>IF(Table13[[#This Row],[Date]]&lt;$AT$3,"","Current Algo")</f>
        <v/>
      </c>
    </row>
    <row r="260" spans="1:46" ht="14.25" customHeight="1" x14ac:dyDescent="0.25">
      <c r="A260" s="82">
        <v>44478</v>
      </c>
      <c r="B260" s="2" t="s">
        <v>4</v>
      </c>
      <c r="C260" s="83">
        <v>0.73958333333333337</v>
      </c>
      <c r="D260" s="2">
        <v>4</v>
      </c>
      <c r="E260" s="2">
        <v>0</v>
      </c>
      <c r="F260" s="60">
        <v>10</v>
      </c>
      <c r="G260" s="2">
        <v>2400</v>
      </c>
      <c r="H260" s="2" t="s">
        <v>42</v>
      </c>
      <c r="I260" s="2" t="s">
        <v>46</v>
      </c>
      <c r="J260" s="2">
        <v>300</v>
      </c>
      <c r="K260" s="6">
        <v>5</v>
      </c>
      <c r="L260" s="6" t="s">
        <v>423</v>
      </c>
      <c r="M260" s="2" t="s">
        <v>58</v>
      </c>
      <c r="N260" s="84">
        <v>2.4</v>
      </c>
      <c r="O260" s="2" t="s">
        <v>63</v>
      </c>
      <c r="P260" s="2" t="s">
        <v>57</v>
      </c>
      <c r="Q260" s="85"/>
      <c r="R260" s="86">
        <v>5</v>
      </c>
      <c r="S260" s="85">
        <v>57</v>
      </c>
      <c r="T260" s="88">
        <v>57</v>
      </c>
      <c r="U260" s="85"/>
      <c r="V260" s="2">
        <v>1</v>
      </c>
      <c r="W260" s="2"/>
      <c r="X260" s="10">
        <v>1</v>
      </c>
      <c r="Y260" s="84">
        <v>4</v>
      </c>
      <c r="Z260" s="2">
        <v>40</v>
      </c>
      <c r="AA260" s="6">
        <v>12</v>
      </c>
      <c r="AB260" s="2"/>
      <c r="AC260" s="2" t="s">
        <v>12</v>
      </c>
      <c r="AD260" s="84">
        <v>2</v>
      </c>
      <c r="AE260" s="84">
        <v>1.3</v>
      </c>
      <c r="AF260" s="2">
        <v>100</v>
      </c>
      <c r="AG260" s="2">
        <f t="shared" si="19"/>
        <v>200</v>
      </c>
      <c r="AH260" s="2">
        <f t="shared" si="20"/>
        <v>100</v>
      </c>
      <c r="AI260" s="44" t="str">
        <f>VLOOKUP(Table13[[#This Row],[Track]],$B$1885:$D$1929,2,FALSE)</f>
        <v>Vic</v>
      </c>
      <c r="AJ2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60" s="16" t="str">
        <f>IF(Table13[[#This Row],[Going-Dist]]="G&lt;6-Dist&gt;=1700","B",IF(Table13[[#This Row],[Going-Dist]]="G&lt;6-Dist&lt;1700","A",IF(AJ260="G&gt;=6-Dist&lt;1700","C",IF(AJ260="G&gt;=6-Dist&gt;=1700","D","xx"))))</f>
        <v>B</v>
      </c>
      <c r="AL260" s="69">
        <f>MONTH(Table13[[#This Row],[Date]])</f>
        <v>10</v>
      </c>
      <c r="AM260" s="69" t="str">
        <f t="shared" si="15"/>
        <v>2021-2022</v>
      </c>
      <c r="AN260" s="60">
        <v>100</v>
      </c>
      <c r="AO260" s="128">
        <f>IF(Table13[[#This Row],[Combo 27 Bet]]="","",IF(Table13[[#This Row],[Lev Ret]]="","",AN260*Table13[[#This Row],[Odds]]))</f>
        <v>200</v>
      </c>
      <c r="AP260" s="129">
        <f t="shared" si="21"/>
        <v>100</v>
      </c>
      <c r="AQ260" s="135"/>
      <c r="AR260" s="151">
        <v>5</v>
      </c>
      <c r="AS260" s="2" t="str">
        <f>IF(Table13[[#This Row],[Date]]&lt;$AS$3,"","Live")</f>
        <v/>
      </c>
      <c r="AT260" s="2" t="str">
        <f>IF(Table13[[#This Row],[Date]]&lt;$AT$3,"","Current Algo")</f>
        <v/>
      </c>
    </row>
    <row r="261" spans="1:46" ht="14.25" customHeight="1" x14ac:dyDescent="0.25">
      <c r="A261" s="82">
        <v>44482</v>
      </c>
      <c r="B261" s="2" t="s">
        <v>4</v>
      </c>
      <c r="C261" s="83">
        <v>0.60763888888888895</v>
      </c>
      <c r="D261" s="2">
        <v>4</v>
      </c>
      <c r="E261" s="2">
        <v>9</v>
      </c>
      <c r="F261" s="60">
        <v>3</v>
      </c>
      <c r="G261" s="2">
        <v>2000</v>
      </c>
      <c r="H261" s="2" t="s">
        <v>42</v>
      </c>
      <c r="I261" s="2">
        <v>78</v>
      </c>
      <c r="J261" s="2">
        <v>130</v>
      </c>
      <c r="K261" s="6">
        <v>9</v>
      </c>
      <c r="L261" s="6" t="s">
        <v>662</v>
      </c>
      <c r="M261" s="2" t="s">
        <v>55</v>
      </c>
      <c r="N261" s="84">
        <v>2.9</v>
      </c>
      <c r="O261" s="2" t="s">
        <v>56</v>
      </c>
      <c r="P261" s="2" t="s">
        <v>57</v>
      </c>
      <c r="Q261" s="85"/>
      <c r="R261" s="86">
        <v>5</v>
      </c>
      <c r="S261" s="85">
        <v>57.5</v>
      </c>
      <c r="T261" s="88">
        <v>57.5</v>
      </c>
      <c r="U261" s="85"/>
      <c r="V261" s="2"/>
      <c r="W261" s="2"/>
      <c r="X261" s="10">
        <v>1</v>
      </c>
      <c r="Y261" s="84"/>
      <c r="Z261" s="2"/>
      <c r="AA261" s="6">
        <v>14</v>
      </c>
      <c r="AB261" s="2"/>
      <c r="AC261" s="2" t="s">
        <v>13</v>
      </c>
      <c r="AD261" s="84">
        <v>2.4</v>
      </c>
      <c r="AE261" s="84">
        <v>1.2</v>
      </c>
      <c r="AF261" s="2">
        <v>100</v>
      </c>
      <c r="AG261" s="2" t="str">
        <f t="shared" si="19"/>
        <v/>
      </c>
      <c r="AH261" s="2">
        <f t="shared" si="20"/>
        <v>-100</v>
      </c>
      <c r="AI261" s="44" t="str">
        <f>VLOOKUP(Table13[[#This Row],[Track]],$B$1885:$D$1929,2,FALSE)</f>
        <v>Vic</v>
      </c>
      <c r="AJ2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61" s="16" t="str">
        <f>IF(Table13[[#This Row],[Going-Dist]]="G&lt;6-Dist&gt;=1700","B",IF(Table13[[#This Row],[Going-Dist]]="G&lt;6-Dist&lt;1700","A",IF(AJ261="G&gt;=6-Dist&lt;1700","C",IF(AJ261="G&gt;=6-Dist&gt;=1700","D","xx"))))</f>
        <v>B</v>
      </c>
      <c r="AL261" s="69">
        <f>MONTH(Table13[[#This Row],[Date]])</f>
        <v>10</v>
      </c>
      <c r="AM261" s="69" t="str">
        <f t="shared" si="15"/>
        <v>2021-2022</v>
      </c>
      <c r="AN261" s="60">
        <v>100</v>
      </c>
      <c r="AO261" s="128" t="str">
        <f>IF(Table13[[#This Row],[Combo 27 Bet]]="","",IF(Table13[[#This Row],[Lev Ret]]="","",AN261*Table13[[#This Row],[Odds]]))</f>
        <v/>
      </c>
      <c r="AP261" s="129">
        <f t="shared" si="21"/>
        <v>-100</v>
      </c>
      <c r="AQ261" s="135"/>
      <c r="AR261" s="151">
        <v>5</v>
      </c>
      <c r="AS261" s="2" t="str">
        <f>IF(Table13[[#This Row],[Date]]&lt;$AS$3,"","Live")</f>
        <v/>
      </c>
      <c r="AT261" s="2" t="str">
        <f>IF(Table13[[#This Row],[Date]]&lt;$AT$3,"","Current Algo")</f>
        <v/>
      </c>
    </row>
    <row r="262" spans="1:46" ht="14.25" customHeight="1" x14ac:dyDescent="0.25">
      <c r="A262" s="82">
        <v>44482</v>
      </c>
      <c r="B262" s="2" t="s">
        <v>4</v>
      </c>
      <c r="C262" s="83">
        <v>0.73958333333333337</v>
      </c>
      <c r="D262" s="2">
        <v>4</v>
      </c>
      <c r="E262" s="2">
        <v>9</v>
      </c>
      <c r="F262" s="60">
        <v>8</v>
      </c>
      <c r="G262" s="2">
        <v>1600</v>
      </c>
      <c r="H262" s="2" t="s">
        <v>70</v>
      </c>
      <c r="I262" s="2" t="s">
        <v>84</v>
      </c>
      <c r="J262" s="2">
        <v>200</v>
      </c>
      <c r="K262" s="6">
        <v>1</v>
      </c>
      <c r="L262" s="6" t="s">
        <v>426</v>
      </c>
      <c r="M262" s="2" t="s">
        <v>67</v>
      </c>
      <c r="N262" s="84">
        <v>5.5</v>
      </c>
      <c r="O262" s="2" t="s">
        <v>49</v>
      </c>
      <c r="P262" s="2" t="s">
        <v>120</v>
      </c>
      <c r="Q262" s="85"/>
      <c r="R262" s="86">
        <v>3</v>
      </c>
      <c r="S262" s="85">
        <v>59</v>
      </c>
      <c r="T262" s="88">
        <v>59</v>
      </c>
      <c r="U262" s="85"/>
      <c r="V262" s="2">
        <v>2</v>
      </c>
      <c r="W262" s="2"/>
      <c r="X262" s="10">
        <v>2</v>
      </c>
      <c r="Y262" s="84">
        <v>5</v>
      </c>
      <c r="Z262" s="2">
        <v>35</v>
      </c>
      <c r="AA262" s="6">
        <v>13</v>
      </c>
      <c r="AB262" s="2"/>
      <c r="AC262" s="2"/>
      <c r="AD262" s="84">
        <v>9</v>
      </c>
      <c r="AE262" s="84"/>
      <c r="AF262" s="2">
        <v>100</v>
      </c>
      <c r="AG262" s="2" t="str">
        <f t="shared" si="19"/>
        <v/>
      </c>
      <c r="AH262" s="2">
        <f t="shared" si="20"/>
        <v>-100</v>
      </c>
      <c r="AI262" s="44" t="str">
        <f>VLOOKUP(Table13[[#This Row],[Track]],$B$1885:$D$1929,2,FALSE)</f>
        <v>Vic</v>
      </c>
      <c r="AJ2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62" s="16" t="str">
        <f>IF(Table13[[#This Row],[Going-Dist]]="G&lt;6-Dist&gt;=1700","B",IF(Table13[[#This Row],[Going-Dist]]="G&lt;6-Dist&lt;1700","A",IF(AJ262="G&gt;=6-Dist&lt;1700","C",IF(AJ262="G&gt;=6-Dist&gt;=1700","D","xx"))))</f>
        <v>A</v>
      </c>
      <c r="AL262" s="69">
        <f>MONTH(Table13[[#This Row],[Date]])</f>
        <v>10</v>
      </c>
      <c r="AM262" s="69" t="str">
        <f t="shared" si="15"/>
        <v>2021-2022</v>
      </c>
      <c r="AN262" s="60">
        <v>100</v>
      </c>
      <c r="AO262" s="128" t="str">
        <f>IF(Table13[[#This Row],[Combo 27 Bet]]="","",IF(Table13[[#This Row],[Lev Ret]]="","",AN262*Table13[[#This Row],[Odds]]))</f>
        <v/>
      </c>
      <c r="AP262" s="129">
        <f t="shared" si="21"/>
        <v>-100</v>
      </c>
      <c r="AQ262" s="135">
        <v>2</v>
      </c>
      <c r="AR262" s="151">
        <v>6</v>
      </c>
      <c r="AS262" s="2" t="str">
        <f>IF(Table13[[#This Row],[Date]]&lt;$AS$3,"","Live")</f>
        <v/>
      </c>
      <c r="AT262" s="2" t="str">
        <f>IF(Table13[[#This Row],[Date]]&lt;$AT$3,"","Current Algo")</f>
        <v/>
      </c>
    </row>
    <row r="263" spans="1:46" ht="14.25" customHeight="1" x14ac:dyDescent="0.25">
      <c r="A263" s="82">
        <v>44482</v>
      </c>
      <c r="B263" s="2" t="s">
        <v>4</v>
      </c>
      <c r="C263" s="83">
        <v>0.73958333333333337</v>
      </c>
      <c r="D263" s="2">
        <v>4</v>
      </c>
      <c r="E263" s="2">
        <v>9</v>
      </c>
      <c r="F263" s="60">
        <v>8</v>
      </c>
      <c r="G263" s="2">
        <v>1600</v>
      </c>
      <c r="H263" s="2" t="s">
        <v>70</v>
      </c>
      <c r="I263" s="2" t="s">
        <v>84</v>
      </c>
      <c r="J263" s="2">
        <v>200</v>
      </c>
      <c r="K263" s="6">
        <v>9</v>
      </c>
      <c r="L263" s="6" t="s">
        <v>345</v>
      </c>
      <c r="M263" s="2" t="s">
        <v>55</v>
      </c>
      <c r="N263" s="84">
        <v>2.9</v>
      </c>
      <c r="O263" s="2" t="s">
        <v>116</v>
      </c>
      <c r="P263" s="2" t="s">
        <v>196</v>
      </c>
      <c r="Q263" s="85"/>
      <c r="R263" s="86">
        <v>4</v>
      </c>
      <c r="S263" s="85">
        <v>56</v>
      </c>
      <c r="T263" s="88">
        <v>56</v>
      </c>
      <c r="U263" s="85"/>
      <c r="V263" s="2">
        <v>3</v>
      </c>
      <c r="W263" s="2"/>
      <c r="X263" s="10">
        <v>3</v>
      </c>
      <c r="Y263" s="84">
        <v>5.6</v>
      </c>
      <c r="Z263" s="2">
        <v>30</v>
      </c>
      <c r="AA263" s="6">
        <v>13</v>
      </c>
      <c r="AB263" s="2"/>
      <c r="AC263" s="2" t="s">
        <v>12</v>
      </c>
      <c r="AD263" s="84">
        <v>3</v>
      </c>
      <c r="AE263" s="84">
        <v>1.3</v>
      </c>
      <c r="AF263" s="2">
        <v>100</v>
      </c>
      <c r="AG263" s="2">
        <f t="shared" si="19"/>
        <v>300</v>
      </c>
      <c r="AH263" s="2">
        <f t="shared" si="20"/>
        <v>200</v>
      </c>
      <c r="AI263" s="44" t="str">
        <f>VLOOKUP(Table13[[#This Row],[Track]],$B$1885:$D$1929,2,FALSE)</f>
        <v>Vic</v>
      </c>
      <c r="AJ2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63" s="16" t="str">
        <f>IF(Table13[[#This Row],[Going-Dist]]="G&lt;6-Dist&gt;=1700","B",IF(Table13[[#This Row],[Going-Dist]]="G&lt;6-Dist&lt;1700","A",IF(AJ263="G&gt;=6-Dist&lt;1700","C",IF(AJ263="G&gt;=6-Dist&gt;=1700","D","xx"))))</f>
        <v>A</v>
      </c>
      <c r="AL263" s="69">
        <f>MONTH(Table13[[#This Row],[Date]])</f>
        <v>10</v>
      </c>
      <c r="AM263" s="69" t="str">
        <f t="shared" ref="AM263:AM326" si="22">IF(A263&lt;$AM$1905,"2020-2021",IF(A263&lt;$AM$1906,"2021-2022",IF(A263&lt;$AM$1907,"2022-2023",IF(A263&lt;$AM$1908,"2023-2024",IF(A263&lt;$AM$1909,"2024-2025",IF(A263&lt;$AM$1910,"2025-2026",IF(A263&lt;$AM$1911,"2026-2027",IF(A263&lt;$AM$1912,"2027-2028"))))))))</f>
        <v>2021-2022</v>
      </c>
      <c r="AN263" s="60">
        <v>100</v>
      </c>
      <c r="AO263" s="128">
        <f>IF(Table13[[#This Row],[Combo 27 Bet]]="","",IF(Table13[[#This Row],[Lev Ret]]="","",AN263*Table13[[#This Row],[Odds]]))</f>
        <v>300</v>
      </c>
      <c r="AP263" s="129">
        <f t="shared" si="21"/>
        <v>200</v>
      </c>
      <c r="AQ263" s="135">
        <v>2</v>
      </c>
      <c r="AR263" s="151">
        <v>5</v>
      </c>
      <c r="AS263" s="2" t="str">
        <f>IF(Table13[[#This Row],[Date]]&lt;$AS$3,"","Live")</f>
        <v/>
      </c>
      <c r="AT263" s="2" t="str">
        <f>IF(Table13[[#This Row],[Date]]&lt;$AT$3,"","Current Algo")</f>
        <v/>
      </c>
    </row>
    <row r="264" spans="1:46" ht="14.25" customHeight="1" x14ac:dyDescent="0.25">
      <c r="A264" s="82">
        <v>44485</v>
      </c>
      <c r="B264" s="2" t="s">
        <v>4</v>
      </c>
      <c r="C264" s="83">
        <v>0.63194444444444442</v>
      </c>
      <c r="D264" s="87">
        <v>8</v>
      </c>
      <c r="E264" s="7">
        <v>0</v>
      </c>
      <c r="F264" s="60">
        <v>6</v>
      </c>
      <c r="G264" s="2">
        <v>1400</v>
      </c>
      <c r="H264" s="2" t="s">
        <v>42</v>
      </c>
      <c r="I264" s="2" t="s">
        <v>66</v>
      </c>
      <c r="J264" s="2">
        <v>200</v>
      </c>
      <c r="K264" s="6">
        <v>1</v>
      </c>
      <c r="L264" s="6" t="s">
        <v>663</v>
      </c>
      <c r="M264" s="2" t="s">
        <v>75</v>
      </c>
      <c r="N264" s="84">
        <v>3.8</v>
      </c>
      <c r="O264" s="2" t="s">
        <v>119</v>
      </c>
      <c r="P264" s="2" t="s">
        <v>196</v>
      </c>
      <c r="Q264" s="85"/>
      <c r="R264" s="86">
        <v>5</v>
      </c>
      <c r="S264" s="85">
        <v>60</v>
      </c>
      <c r="T264" s="85">
        <v>60</v>
      </c>
      <c r="U264" s="85"/>
      <c r="V264" s="2">
        <v>1</v>
      </c>
      <c r="W264" s="2"/>
      <c r="X264" s="10">
        <v>2</v>
      </c>
      <c r="Y264" s="84">
        <v>5</v>
      </c>
      <c r="Z264" s="2">
        <v>35</v>
      </c>
      <c r="AA264" s="6">
        <v>10</v>
      </c>
      <c r="AB264" s="2"/>
      <c r="AC264" s="2"/>
      <c r="AD264" s="84">
        <v>3.8</v>
      </c>
      <c r="AE264" s="84"/>
      <c r="AF264" s="2">
        <v>100</v>
      </c>
      <c r="AG264" s="2" t="str">
        <f t="shared" si="19"/>
        <v/>
      </c>
      <c r="AH264" s="2">
        <f t="shared" si="20"/>
        <v>-100</v>
      </c>
      <c r="AI264" s="44" t="str">
        <f>VLOOKUP(Table13[[#This Row],[Track]],$B$1885:$D$1929,2,FALSE)</f>
        <v>Vic</v>
      </c>
      <c r="AJ26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64" s="16" t="str">
        <f>IF(Table13[[#This Row],[Going-Dist]]="G&lt;6-Dist&gt;=1700","B",IF(Table13[[#This Row],[Going-Dist]]="G&lt;6-Dist&lt;1700","A",IF(AJ264="G&gt;=6-Dist&lt;1700","C",IF(AJ264="G&gt;=6-Dist&gt;=1700","D","xx"))))</f>
        <v>C</v>
      </c>
      <c r="AL264" s="69">
        <f>MONTH(Table13[[#This Row],[Date]])</f>
        <v>10</v>
      </c>
      <c r="AM264" s="69" t="str">
        <f t="shared" si="22"/>
        <v>2021-2022</v>
      </c>
      <c r="AN264" s="60">
        <v>100</v>
      </c>
      <c r="AO264" s="128" t="str">
        <f>IF(Table13[[#This Row],[Combo 27 Bet]]="","",IF(Table13[[#This Row],[Lev Ret]]="","",AN264*Table13[[#This Row],[Odds]]))</f>
        <v/>
      </c>
      <c r="AP264" s="129">
        <f t="shared" si="21"/>
        <v>-100</v>
      </c>
      <c r="AQ264" s="135"/>
      <c r="AR264" s="151">
        <v>7</v>
      </c>
      <c r="AS264" s="2" t="str">
        <f>IF(Table13[[#This Row],[Date]]&lt;$AS$3,"","Live")</f>
        <v/>
      </c>
      <c r="AT264" s="2" t="str">
        <f>IF(Table13[[#This Row],[Date]]&lt;$AT$3,"","Current Algo")</f>
        <v/>
      </c>
    </row>
    <row r="265" spans="1:46" ht="14.25" customHeight="1" x14ac:dyDescent="0.25">
      <c r="A265" s="82">
        <v>44485</v>
      </c>
      <c r="B265" s="2" t="s">
        <v>4</v>
      </c>
      <c r="C265" s="83">
        <v>0.65625</v>
      </c>
      <c r="D265" s="87">
        <v>8</v>
      </c>
      <c r="E265" s="7">
        <v>0</v>
      </c>
      <c r="F265" s="60">
        <v>7</v>
      </c>
      <c r="G265" s="2">
        <v>1400</v>
      </c>
      <c r="H265" s="2" t="s">
        <v>70</v>
      </c>
      <c r="I265" s="2" t="s">
        <v>84</v>
      </c>
      <c r="J265" s="2">
        <v>300</v>
      </c>
      <c r="K265" s="6">
        <v>2</v>
      </c>
      <c r="L265" s="6" t="s">
        <v>342</v>
      </c>
      <c r="M265" s="2" t="s">
        <v>58</v>
      </c>
      <c r="N265" s="84">
        <v>1.9</v>
      </c>
      <c r="O265" s="2" t="s">
        <v>56</v>
      </c>
      <c r="P265" s="2" t="s">
        <v>48</v>
      </c>
      <c r="Q265" s="85"/>
      <c r="R265" s="86">
        <v>2</v>
      </c>
      <c r="S265" s="85">
        <v>58</v>
      </c>
      <c r="T265" s="85">
        <v>58</v>
      </c>
      <c r="U265" s="85"/>
      <c r="V265" s="2">
        <v>2</v>
      </c>
      <c r="W265" s="2">
        <v>1</v>
      </c>
      <c r="X265" s="10">
        <v>1</v>
      </c>
      <c r="Y265" s="84">
        <v>2.6</v>
      </c>
      <c r="Z265" s="2">
        <v>50</v>
      </c>
      <c r="AA265" s="6">
        <v>7</v>
      </c>
      <c r="AB265" s="2"/>
      <c r="AC265" s="2" t="s">
        <v>12</v>
      </c>
      <c r="AD265" s="84">
        <v>2.5</v>
      </c>
      <c r="AE265" s="84">
        <v>1.7</v>
      </c>
      <c r="AF265" s="2">
        <v>100</v>
      </c>
      <c r="AG265" s="2">
        <f t="shared" si="19"/>
        <v>250</v>
      </c>
      <c r="AH265" s="2">
        <f t="shared" si="20"/>
        <v>150</v>
      </c>
      <c r="AI265" s="44" t="str">
        <f>VLOOKUP(Table13[[#This Row],[Track]],$B$1885:$D$1929,2,FALSE)</f>
        <v>Vic</v>
      </c>
      <c r="AJ2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65" s="16" t="str">
        <f>IF(Table13[[#This Row],[Going-Dist]]="G&lt;6-Dist&gt;=1700","B",IF(Table13[[#This Row],[Going-Dist]]="G&lt;6-Dist&lt;1700","A",IF(AJ265="G&gt;=6-Dist&lt;1700","C",IF(AJ265="G&gt;=6-Dist&gt;=1700","D","xx"))))</f>
        <v>C</v>
      </c>
      <c r="AL265" s="69">
        <f>MONTH(Table13[[#This Row],[Date]])</f>
        <v>10</v>
      </c>
      <c r="AM265" s="69" t="str">
        <f t="shared" si="22"/>
        <v>2021-2022</v>
      </c>
      <c r="AN265" s="60">
        <v>100</v>
      </c>
      <c r="AO265" s="128">
        <f>IF(Table13[[#This Row],[Combo 27 Bet]]="","",IF(Table13[[#This Row],[Lev Ret]]="","",AN265*Table13[[#This Row],[Odds]]))</f>
        <v>250</v>
      </c>
      <c r="AP265" s="129">
        <f t="shared" si="21"/>
        <v>150</v>
      </c>
      <c r="AQ265" s="135">
        <v>2</v>
      </c>
      <c r="AR265" s="151">
        <v>5</v>
      </c>
      <c r="AS265" s="2" t="str">
        <f>IF(Table13[[#This Row],[Date]]&lt;$AS$3,"","Live")</f>
        <v/>
      </c>
      <c r="AT265" s="2" t="str">
        <f>IF(Table13[[#This Row],[Date]]&lt;$AT$3,"","Current Algo")</f>
        <v/>
      </c>
    </row>
    <row r="266" spans="1:46" ht="14.25" customHeight="1" x14ac:dyDescent="0.25">
      <c r="A266" s="82">
        <v>44485</v>
      </c>
      <c r="B266" s="2" t="s">
        <v>4</v>
      </c>
      <c r="C266" s="83">
        <v>0.65625</v>
      </c>
      <c r="D266" s="2">
        <v>8</v>
      </c>
      <c r="E266" s="2">
        <v>0</v>
      </c>
      <c r="F266" s="60">
        <v>7</v>
      </c>
      <c r="G266" s="2">
        <v>1400</v>
      </c>
      <c r="H266" s="2" t="s">
        <v>70</v>
      </c>
      <c r="I266" s="2" t="s">
        <v>84</v>
      </c>
      <c r="J266" s="2">
        <v>300</v>
      </c>
      <c r="K266" s="6">
        <v>3</v>
      </c>
      <c r="L266" s="6" t="s">
        <v>261</v>
      </c>
      <c r="M266" s="2" t="s">
        <v>55</v>
      </c>
      <c r="N266" s="84">
        <v>3.8</v>
      </c>
      <c r="O266" s="2" t="s">
        <v>105</v>
      </c>
      <c r="P266" s="2" t="s">
        <v>57</v>
      </c>
      <c r="Q266" s="85"/>
      <c r="R266" s="86">
        <v>4</v>
      </c>
      <c r="S266" s="85">
        <v>58</v>
      </c>
      <c r="T266" s="85">
        <v>58</v>
      </c>
      <c r="U266" s="85"/>
      <c r="V266" s="2">
        <v>1</v>
      </c>
      <c r="W266" s="2">
        <v>3</v>
      </c>
      <c r="X266" s="10">
        <v>2</v>
      </c>
      <c r="Y266" s="84">
        <v>4.5</v>
      </c>
      <c r="Z266" s="2">
        <v>40</v>
      </c>
      <c r="AA266" s="6">
        <v>7</v>
      </c>
      <c r="AB266" s="2"/>
      <c r="AC266" s="2"/>
      <c r="AD266" s="84">
        <v>4</v>
      </c>
      <c r="AE266" s="84"/>
      <c r="AF266" s="2">
        <v>100</v>
      </c>
      <c r="AG266" s="2" t="str">
        <f t="shared" si="19"/>
        <v/>
      </c>
      <c r="AH266" s="2">
        <f t="shared" si="20"/>
        <v>-100</v>
      </c>
      <c r="AI266" s="44" t="str">
        <f>VLOOKUP(Table13[[#This Row],[Track]],$B$1885:$D$1929,2,FALSE)</f>
        <v>Vic</v>
      </c>
      <c r="AJ2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66" s="16" t="str">
        <f>IF(Table13[[#This Row],[Going-Dist]]="G&lt;6-Dist&gt;=1700","B",IF(Table13[[#This Row],[Going-Dist]]="G&lt;6-Dist&lt;1700","A",IF(AJ266="G&gt;=6-Dist&lt;1700","C",IF(AJ266="G&gt;=6-Dist&gt;=1700","D","xx"))))</f>
        <v>C</v>
      </c>
      <c r="AL266" s="69">
        <f>MONTH(Table13[[#This Row],[Date]])</f>
        <v>10</v>
      </c>
      <c r="AM266" s="69" t="str">
        <f t="shared" si="22"/>
        <v>2021-2022</v>
      </c>
      <c r="AN266" s="60">
        <v>100</v>
      </c>
      <c r="AO266" s="128" t="str">
        <f>IF(Table13[[#This Row],[Combo 27 Bet]]="","",IF(Table13[[#This Row],[Lev Ret]]="","",AN266*Table13[[#This Row],[Odds]]))</f>
        <v/>
      </c>
      <c r="AP266" s="129">
        <f t="shared" si="21"/>
        <v>-100</v>
      </c>
      <c r="AQ266" s="135">
        <v>2</v>
      </c>
      <c r="AR266" s="151">
        <v>7</v>
      </c>
      <c r="AS266" s="2" t="str">
        <f>IF(Table13[[#This Row],[Date]]&lt;$AS$3,"","Live")</f>
        <v/>
      </c>
      <c r="AT266" s="2" t="str">
        <f>IF(Table13[[#This Row],[Date]]&lt;$AT$3,"","Current Algo")</f>
        <v/>
      </c>
    </row>
    <row r="267" spans="1:46" ht="14.25" customHeight="1" x14ac:dyDescent="0.25">
      <c r="A267" s="82">
        <v>44485</v>
      </c>
      <c r="B267" s="2" t="s">
        <v>4</v>
      </c>
      <c r="C267" s="83">
        <v>0.6875</v>
      </c>
      <c r="D267" s="2">
        <v>8</v>
      </c>
      <c r="E267" s="2">
        <v>0</v>
      </c>
      <c r="F267" s="60">
        <v>8</v>
      </c>
      <c r="G267" s="2">
        <v>1100</v>
      </c>
      <c r="H267" s="2" t="s">
        <v>70</v>
      </c>
      <c r="I267" s="2" t="s">
        <v>84</v>
      </c>
      <c r="J267" s="2">
        <v>175</v>
      </c>
      <c r="K267" s="6">
        <v>2</v>
      </c>
      <c r="L267" s="6" t="s">
        <v>316</v>
      </c>
      <c r="M267" s="2" t="s">
        <v>55</v>
      </c>
      <c r="N267" s="84">
        <v>4</v>
      </c>
      <c r="O267" s="2" t="s">
        <v>56</v>
      </c>
      <c r="P267" s="2" t="s">
        <v>48</v>
      </c>
      <c r="Q267" s="85"/>
      <c r="R267" s="86">
        <v>7</v>
      </c>
      <c r="S267" s="85">
        <v>58</v>
      </c>
      <c r="T267" s="88">
        <v>58</v>
      </c>
      <c r="U267" s="85"/>
      <c r="V267" s="2">
        <v>1</v>
      </c>
      <c r="W267" s="2">
        <v>3</v>
      </c>
      <c r="X267" s="10">
        <v>1</v>
      </c>
      <c r="Y267" s="84">
        <v>5</v>
      </c>
      <c r="Z267" s="2">
        <v>35</v>
      </c>
      <c r="AA267" s="6">
        <v>12</v>
      </c>
      <c r="AB267" s="2"/>
      <c r="AC267" s="2"/>
      <c r="AD267" s="84">
        <v>5.5</v>
      </c>
      <c r="AE267" s="84"/>
      <c r="AF267" s="2">
        <v>100</v>
      </c>
      <c r="AG267" s="2" t="str">
        <f t="shared" si="19"/>
        <v/>
      </c>
      <c r="AH267" s="2">
        <f t="shared" si="20"/>
        <v>-100</v>
      </c>
      <c r="AI267" s="44" t="str">
        <f>VLOOKUP(Table13[[#This Row],[Track]],$B$1885:$D$1929,2,FALSE)</f>
        <v>Vic</v>
      </c>
      <c r="AJ26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67" s="16" t="str">
        <f>IF(Table13[[#This Row],[Going-Dist]]="G&lt;6-Dist&gt;=1700","B",IF(Table13[[#This Row],[Going-Dist]]="G&lt;6-Dist&lt;1700","A",IF(AJ267="G&gt;=6-Dist&lt;1700","C",IF(AJ267="G&gt;=6-Dist&gt;=1700","D","xx"))))</f>
        <v>C</v>
      </c>
      <c r="AL267" s="69">
        <f>MONTH(Table13[[#This Row],[Date]])</f>
        <v>10</v>
      </c>
      <c r="AM267" s="69" t="str">
        <f t="shared" si="22"/>
        <v>2021-2022</v>
      </c>
      <c r="AN267" s="60">
        <v>100</v>
      </c>
      <c r="AO267" s="128" t="str">
        <f>IF(Table13[[#This Row],[Combo 27 Bet]]="","",IF(Table13[[#This Row],[Lev Ret]]="","",AN267*Table13[[#This Row],[Odds]]))</f>
        <v/>
      </c>
      <c r="AP267" s="129">
        <f t="shared" si="21"/>
        <v>-100</v>
      </c>
      <c r="AQ267" s="135"/>
      <c r="AR267" s="151">
        <v>7</v>
      </c>
      <c r="AS267" s="2" t="str">
        <f>IF(Table13[[#This Row],[Date]]&lt;$AS$3,"","Live")</f>
        <v/>
      </c>
      <c r="AT267" s="2" t="str">
        <f>IF(Table13[[#This Row],[Date]]&lt;$AT$3,"","Current Algo")</f>
        <v/>
      </c>
    </row>
    <row r="268" spans="1:46" ht="14.25" customHeight="1" x14ac:dyDescent="0.25">
      <c r="A268" s="82">
        <v>44485</v>
      </c>
      <c r="B268" s="2" t="s">
        <v>148</v>
      </c>
      <c r="C268" s="83">
        <v>0.75694444444444453</v>
      </c>
      <c r="D268" s="87">
        <v>7</v>
      </c>
      <c r="E268" s="7">
        <v>0</v>
      </c>
      <c r="F268" s="60">
        <v>10</v>
      </c>
      <c r="G268" s="2">
        <v>1400</v>
      </c>
      <c r="H268" s="2" t="s">
        <v>151</v>
      </c>
      <c r="I268" s="2">
        <v>78</v>
      </c>
      <c r="J268" s="2">
        <v>130</v>
      </c>
      <c r="K268" s="6">
        <v>3</v>
      </c>
      <c r="L268" s="6" t="s">
        <v>1576</v>
      </c>
      <c r="M268" s="2" t="s">
        <v>75</v>
      </c>
      <c r="N268" s="84">
        <v>8</v>
      </c>
      <c r="O268" s="2" t="s">
        <v>56</v>
      </c>
      <c r="P268" s="2" t="s">
        <v>86</v>
      </c>
      <c r="Q268" s="85"/>
      <c r="R268" s="86">
        <v>1</v>
      </c>
      <c r="S268" s="85">
        <v>58.5</v>
      </c>
      <c r="T268" s="85">
        <v>58.5</v>
      </c>
      <c r="U268" s="85"/>
      <c r="V268" s="2">
        <v>4</v>
      </c>
      <c r="W268" s="2"/>
      <c r="X268" s="10">
        <v>1</v>
      </c>
      <c r="Y268" s="84">
        <v>4</v>
      </c>
      <c r="Z268" s="2">
        <v>20</v>
      </c>
      <c r="AA268" s="6">
        <v>100</v>
      </c>
      <c r="AB268" s="2"/>
      <c r="AC268" s="2" t="s">
        <v>15</v>
      </c>
      <c r="AD268" s="84">
        <v>7</v>
      </c>
      <c r="AE268" s="84">
        <v>2.7</v>
      </c>
      <c r="AF268" s="2">
        <v>100</v>
      </c>
      <c r="AG268" s="2" t="str">
        <f t="shared" si="19"/>
        <v/>
      </c>
      <c r="AH268" s="2">
        <f t="shared" si="20"/>
        <v>-100</v>
      </c>
      <c r="AI268" s="44" t="str">
        <f>VLOOKUP(Table13[[#This Row],[Track]],$B$1885:$D$1929,2,FALSE)</f>
        <v>NSW</v>
      </c>
      <c r="AJ2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68" s="16" t="str">
        <f>IF(Table13[[#This Row],[Going-Dist]]="G&lt;6-Dist&gt;=1700","B",IF(Table13[[#This Row],[Going-Dist]]="G&lt;6-Dist&lt;1700","A",IF(AJ268="G&gt;=6-Dist&lt;1700","C",IF(AJ268="G&gt;=6-Dist&gt;=1700","D","xx"))))</f>
        <v>C</v>
      </c>
      <c r="AL268" s="69">
        <f>MONTH(Table13[[#This Row],[Date]])</f>
        <v>10</v>
      </c>
      <c r="AM268" s="69" t="str">
        <f t="shared" si="22"/>
        <v>2021-2022</v>
      </c>
      <c r="AN268" s="60">
        <v>100</v>
      </c>
      <c r="AO268" s="128" t="str">
        <f>IF(Table13[[#This Row],[Combo 27 Bet]]="","",IF(Table13[[#This Row],[Lev Ret]]="","",AN268*Table13[[#This Row],[Odds]]))</f>
        <v/>
      </c>
      <c r="AP268" s="129">
        <f t="shared" si="21"/>
        <v>-100</v>
      </c>
      <c r="AQ268" s="135"/>
      <c r="AR268" s="151">
        <v>1</v>
      </c>
      <c r="AS268" s="2" t="str">
        <f>IF(Table13[[#This Row],[Date]]&lt;$AS$3,"","Live")</f>
        <v/>
      </c>
      <c r="AT268" s="2" t="str">
        <f>IF(Table13[[#This Row],[Date]]&lt;$AT$3,"","Current Algo")</f>
        <v/>
      </c>
    </row>
    <row r="269" spans="1:46" ht="14.25" customHeight="1" x14ac:dyDescent="0.25">
      <c r="A269" s="82">
        <v>44491</v>
      </c>
      <c r="B269" s="2" t="s">
        <v>7</v>
      </c>
      <c r="C269" s="83">
        <v>0.73958333333333337</v>
      </c>
      <c r="D269" s="87">
        <v>4</v>
      </c>
      <c r="E269" s="7">
        <v>0</v>
      </c>
      <c r="F269" s="60">
        <v>2</v>
      </c>
      <c r="G269" s="2">
        <v>2040</v>
      </c>
      <c r="H269" s="2" t="s">
        <v>42</v>
      </c>
      <c r="I269" s="2" t="s">
        <v>46</v>
      </c>
      <c r="J269" s="2">
        <v>130</v>
      </c>
      <c r="K269" s="6">
        <v>3</v>
      </c>
      <c r="L269" s="6" t="s">
        <v>414</v>
      </c>
      <c r="M269" s="2" t="s">
        <v>58</v>
      </c>
      <c r="N269" s="84">
        <v>4.4000000000000004</v>
      </c>
      <c r="O269" s="2" t="s">
        <v>49</v>
      </c>
      <c r="P269" s="2" t="s">
        <v>120</v>
      </c>
      <c r="Q269" s="85"/>
      <c r="R269" s="86">
        <v>1</v>
      </c>
      <c r="S269" s="85">
        <v>56</v>
      </c>
      <c r="T269" s="85">
        <v>56</v>
      </c>
      <c r="U269" s="85"/>
      <c r="V269" s="2">
        <v>2</v>
      </c>
      <c r="W269" s="2">
        <v>4</v>
      </c>
      <c r="X269" s="10">
        <v>2</v>
      </c>
      <c r="Y269" s="84">
        <v>4</v>
      </c>
      <c r="Z269" s="2">
        <v>35</v>
      </c>
      <c r="AA269" s="6">
        <v>6</v>
      </c>
      <c r="AB269" s="2"/>
      <c r="AC269" s="2" t="s">
        <v>15</v>
      </c>
      <c r="AD269" s="84">
        <v>5</v>
      </c>
      <c r="AE269" s="84">
        <v>1.3</v>
      </c>
      <c r="AF269" s="2">
        <v>100</v>
      </c>
      <c r="AG269" s="2" t="str">
        <f t="shared" si="19"/>
        <v/>
      </c>
      <c r="AH269" s="2">
        <f t="shared" si="20"/>
        <v>-100</v>
      </c>
      <c r="AI269" s="44" t="str">
        <f>VLOOKUP(Table13[[#This Row],[Track]],$B$1885:$D$1929,2,FALSE)</f>
        <v>Vic</v>
      </c>
      <c r="AJ2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69" s="16" t="str">
        <f>IF(Table13[[#This Row],[Going-Dist]]="G&lt;6-Dist&gt;=1700","B",IF(Table13[[#This Row],[Going-Dist]]="G&lt;6-Dist&lt;1700","A",IF(AJ269="G&gt;=6-Dist&lt;1700","C",IF(AJ269="G&gt;=6-Dist&gt;=1700","D","xx"))))</f>
        <v>B</v>
      </c>
      <c r="AL269" s="69">
        <f>MONTH(Table13[[#This Row],[Date]])</f>
        <v>10</v>
      </c>
      <c r="AM269" s="69" t="str">
        <f t="shared" si="22"/>
        <v>2021-2022</v>
      </c>
      <c r="AN269" s="60">
        <v>100</v>
      </c>
      <c r="AO269" s="128" t="str">
        <f>IF(Table13[[#This Row],[Combo 27 Bet]]="","",IF(Table13[[#This Row],[Lev Ret]]="","",AN269*Table13[[#This Row],[Odds]]))</f>
        <v/>
      </c>
      <c r="AP269" s="129">
        <f t="shared" si="21"/>
        <v>-100</v>
      </c>
      <c r="AQ269" s="135"/>
      <c r="AR269" s="151">
        <v>1</v>
      </c>
      <c r="AS269" s="2" t="str">
        <f>IF(Table13[[#This Row],[Date]]&lt;$AS$3,"","Live")</f>
        <v/>
      </c>
      <c r="AT269" s="2" t="str">
        <f>IF(Table13[[#This Row],[Date]]&lt;$AT$3,"","Current Algo")</f>
        <v/>
      </c>
    </row>
    <row r="270" spans="1:46" ht="14.25" customHeight="1" x14ac:dyDescent="0.25">
      <c r="A270" s="82">
        <v>44491</v>
      </c>
      <c r="B270" s="2" t="s">
        <v>7</v>
      </c>
      <c r="C270" s="83">
        <v>0.76041666666666663</v>
      </c>
      <c r="D270" s="2">
        <v>4</v>
      </c>
      <c r="E270" s="2">
        <v>0</v>
      </c>
      <c r="F270" s="60">
        <v>3</v>
      </c>
      <c r="G270" s="2">
        <v>2040</v>
      </c>
      <c r="H270" s="2" t="s">
        <v>70</v>
      </c>
      <c r="I270" s="2" t="s">
        <v>84</v>
      </c>
      <c r="J270" s="2">
        <v>150</v>
      </c>
      <c r="K270" s="6">
        <v>5</v>
      </c>
      <c r="L270" s="6" t="s">
        <v>664</v>
      </c>
      <c r="M270" s="2" t="s">
        <v>55</v>
      </c>
      <c r="N270" s="84">
        <v>3.4</v>
      </c>
      <c r="O270" s="2" t="s">
        <v>238</v>
      </c>
      <c r="P270" s="2" t="s">
        <v>114</v>
      </c>
      <c r="Q270" s="85"/>
      <c r="R270" s="86">
        <v>3</v>
      </c>
      <c r="S270" s="85">
        <v>57</v>
      </c>
      <c r="T270" s="88">
        <v>57</v>
      </c>
      <c r="U270" s="85"/>
      <c r="V270" s="2">
        <v>1</v>
      </c>
      <c r="W270" s="2">
        <v>2</v>
      </c>
      <c r="X270" s="10">
        <v>1</v>
      </c>
      <c r="Y270" s="84">
        <v>3.5</v>
      </c>
      <c r="Z270" s="2">
        <v>45</v>
      </c>
      <c r="AA270" s="6">
        <v>8</v>
      </c>
      <c r="AB270" s="2"/>
      <c r="AC270" s="2"/>
      <c r="AD270" s="84">
        <v>2.6</v>
      </c>
      <c r="AE270" s="84"/>
      <c r="AF270" s="2">
        <v>100</v>
      </c>
      <c r="AG270" s="2" t="str">
        <f t="shared" si="19"/>
        <v/>
      </c>
      <c r="AH270" s="2">
        <f t="shared" si="20"/>
        <v>-100</v>
      </c>
      <c r="AI270" s="44" t="str">
        <f>VLOOKUP(Table13[[#This Row],[Track]],$B$1885:$D$1929,2,FALSE)</f>
        <v>Vic</v>
      </c>
      <c r="AJ2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70" s="16" t="str">
        <f>IF(Table13[[#This Row],[Going-Dist]]="G&lt;6-Dist&gt;=1700","B",IF(Table13[[#This Row],[Going-Dist]]="G&lt;6-Dist&lt;1700","A",IF(AJ270="G&gt;=6-Dist&lt;1700","C",IF(AJ270="G&gt;=6-Dist&gt;=1700","D","xx"))))</f>
        <v>B</v>
      </c>
      <c r="AL270" s="69">
        <f>MONTH(Table13[[#This Row],[Date]])</f>
        <v>10</v>
      </c>
      <c r="AM270" s="69" t="str">
        <f t="shared" si="22"/>
        <v>2021-2022</v>
      </c>
      <c r="AN270" s="60">
        <v>100</v>
      </c>
      <c r="AO270" s="128" t="str">
        <f>IF(Table13[[#This Row],[Combo 27 Bet]]="","",IF(Table13[[#This Row],[Lev Ret]]="","",AN270*Table13[[#This Row],[Odds]]))</f>
        <v/>
      </c>
      <c r="AP270" s="129">
        <f t="shared" si="21"/>
        <v>-100</v>
      </c>
      <c r="AQ270" s="135">
        <v>2</v>
      </c>
      <c r="AR270" s="151">
        <v>7</v>
      </c>
      <c r="AS270" s="2" t="str">
        <f>IF(Table13[[#This Row],[Date]]&lt;$AS$3,"","Live")</f>
        <v/>
      </c>
      <c r="AT270" s="2" t="str">
        <f>IF(Table13[[#This Row],[Date]]&lt;$AT$3,"","Current Algo")</f>
        <v/>
      </c>
    </row>
    <row r="271" spans="1:46" ht="14.25" customHeight="1" x14ac:dyDescent="0.25">
      <c r="A271" s="82">
        <v>44491</v>
      </c>
      <c r="B271" s="2" t="s">
        <v>7</v>
      </c>
      <c r="C271" s="83">
        <v>0.76041666666666663</v>
      </c>
      <c r="D271" s="87">
        <v>4</v>
      </c>
      <c r="E271" s="7">
        <v>0</v>
      </c>
      <c r="F271" s="60">
        <v>3</v>
      </c>
      <c r="G271" s="2">
        <v>2040</v>
      </c>
      <c r="H271" s="2" t="s">
        <v>70</v>
      </c>
      <c r="I271" s="2" t="s">
        <v>84</v>
      </c>
      <c r="J271" s="2">
        <v>150</v>
      </c>
      <c r="K271" s="6">
        <v>1</v>
      </c>
      <c r="L271" s="6" t="s">
        <v>426</v>
      </c>
      <c r="M271" s="2" t="s">
        <v>55</v>
      </c>
      <c r="N271" s="84">
        <v>2.5</v>
      </c>
      <c r="O271" s="2" t="s">
        <v>49</v>
      </c>
      <c r="P271" s="2" t="s">
        <v>171</v>
      </c>
      <c r="Q271" s="85"/>
      <c r="R271" s="86">
        <v>2</v>
      </c>
      <c r="S271" s="85">
        <v>59.5</v>
      </c>
      <c r="T271" s="85">
        <v>59.5</v>
      </c>
      <c r="U271" s="85"/>
      <c r="V271" s="2">
        <v>2</v>
      </c>
      <c r="W271" s="2">
        <v>1</v>
      </c>
      <c r="X271" s="10">
        <v>2</v>
      </c>
      <c r="Y271" s="84">
        <v>4.2</v>
      </c>
      <c r="Z271" s="2">
        <v>40</v>
      </c>
      <c r="AA271" s="6">
        <v>8</v>
      </c>
      <c r="AB271" s="2"/>
      <c r="AC271" s="2" t="s">
        <v>12</v>
      </c>
      <c r="AD271" s="84">
        <v>2.8</v>
      </c>
      <c r="AE271" s="84">
        <v>1.2</v>
      </c>
      <c r="AF271" s="2">
        <v>100</v>
      </c>
      <c r="AG271" s="2">
        <f t="shared" si="19"/>
        <v>280</v>
      </c>
      <c r="AH271" s="2">
        <f t="shared" si="20"/>
        <v>180</v>
      </c>
      <c r="AI271" s="44" t="str">
        <f>VLOOKUP(Table13[[#This Row],[Track]],$B$1885:$D$1929,2,FALSE)</f>
        <v>Vic</v>
      </c>
      <c r="AJ2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71" s="16" t="str">
        <f>IF(Table13[[#This Row],[Going-Dist]]="G&lt;6-Dist&gt;=1700","B",IF(Table13[[#This Row],[Going-Dist]]="G&lt;6-Dist&lt;1700","A",IF(AJ271="G&gt;=6-Dist&lt;1700","C",IF(AJ271="G&gt;=6-Dist&gt;=1700","D","xx"))))</f>
        <v>B</v>
      </c>
      <c r="AL271" s="69">
        <f>MONTH(Table13[[#This Row],[Date]])</f>
        <v>10</v>
      </c>
      <c r="AM271" s="69" t="str">
        <f t="shared" si="22"/>
        <v>2021-2022</v>
      </c>
      <c r="AN271" s="60">
        <v>100</v>
      </c>
      <c r="AO271" s="128">
        <f>IF(Table13[[#This Row],[Combo 27 Bet]]="","",IF(Table13[[#This Row],[Lev Ret]]="","",AN271*Table13[[#This Row],[Odds]]))</f>
        <v>280</v>
      </c>
      <c r="AP271" s="129">
        <f t="shared" si="21"/>
        <v>180</v>
      </c>
      <c r="AQ271" s="135">
        <v>2</v>
      </c>
      <c r="AR271" s="151">
        <v>5</v>
      </c>
      <c r="AS271" s="2" t="str">
        <f>IF(Table13[[#This Row],[Date]]&lt;$AS$3,"","Live")</f>
        <v/>
      </c>
      <c r="AT271" s="2" t="str">
        <f>IF(Table13[[#This Row],[Date]]&lt;$AT$3,"","Current Algo")</f>
        <v/>
      </c>
    </row>
    <row r="272" spans="1:46" ht="14.25" customHeight="1" x14ac:dyDescent="0.25">
      <c r="A272" s="82">
        <v>44491</v>
      </c>
      <c r="B272" s="2" t="s">
        <v>7</v>
      </c>
      <c r="C272" s="83">
        <v>0.78125</v>
      </c>
      <c r="D272" s="2">
        <v>4</v>
      </c>
      <c r="E272" s="2">
        <v>0</v>
      </c>
      <c r="F272" s="60">
        <v>4</v>
      </c>
      <c r="G272" s="2">
        <v>1500</v>
      </c>
      <c r="H272" s="2" t="s">
        <v>42</v>
      </c>
      <c r="I272" s="2" t="s">
        <v>66</v>
      </c>
      <c r="J272" s="2">
        <v>175</v>
      </c>
      <c r="K272" s="6">
        <v>7</v>
      </c>
      <c r="L272" s="6" t="s">
        <v>603</v>
      </c>
      <c r="M272" s="2" t="s">
        <v>67</v>
      </c>
      <c r="N272" s="84">
        <v>5</v>
      </c>
      <c r="O272" s="2" t="s">
        <v>117</v>
      </c>
      <c r="P272" s="2" t="s">
        <v>128</v>
      </c>
      <c r="Q272" s="85"/>
      <c r="R272" s="86">
        <v>3</v>
      </c>
      <c r="S272" s="85">
        <v>58.5</v>
      </c>
      <c r="T272" s="85">
        <v>58.5</v>
      </c>
      <c r="U272" s="85"/>
      <c r="V272" s="2">
        <v>2</v>
      </c>
      <c r="W272" s="2">
        <v>3</v>
      </c>
      <c r="X272" s="10">
        <v>1</v>
      </c>
      <c r="Y272" s="84">
        <v>4.4000000000000004</v>
      </c>
      <c r="Z272" s="2">
        <v>40</v>
      </c>
      <c r="AA272" s="6">
        <v>9</v>
      </c>
      <c r="AB272" s="2"/>
      <c r="AC272" s="2" t="s">
        <v>13</v>
      </c>
      <c r="AD272" s="84">
        <v>5.5</v>
      </c>
      <c r="AE272" s="84">
        <v>2</v>
      </c>
      <c r="AF272" s="2">
        <v>100</v>
      </c>
      <c r="AG272" s="2" t="str">
        <f t="shared" si="19"/>
        <v/>
      </c>
      <c r="AH272" s="2">
        <f t="shared" si="20"/>
        <v>-100</v>
      </c>
      <c r="AI272" s="44" t="str">
        <f>VLOOKUP(Table13[[#This Row],[Track]],$B$1885:$D$1929,2,FALSE)</f>
        <v>Vic</v>
      </c>
      <c r="AJ2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2" s="16" t="str">
        <f>IF(Table13[[#This Row],[Going-Dist]]="G&lt;6-Dist&gt;=1700","B",IF(Table13[[#This Row],[Going-Dist]]="G&lt;6-Dist&lt;1700","A",IF(AJ272="G&gt;=6-Dist&lt;1700","C",IF(AJ272="G&gt;=6-Dist&gt;=1700","D","xx"))))</f>
        <v>A</v>
      </c>
      <c r="AL272" s="69">
        <f>MONTH(Table13[[#This Row],[Date]])</f>
        <v>10</v>
      </c>
      <c r="AM272" s="69" t="str">
        <f t="shared" si="22"/>
        <v>2021-2022</v>
      </c>
      <c r="AN272" s="60">
        <v>100</v>
      </c>
      <c r="AO272" s="128" t="str">
        <f>IF(Table13[[#This Row],[Combo 27 Bet]]="","",IF(Table13[[#This Row],[Lev Ret]]="","",AN272*Table13[[#This Row],[Odds]]))</f>
        <v/>
      </c>
      <c r="AP272" s="129">
        <f t="shared" si="21"/>
        <v>-100</v>
      </c>
      <c r="AQ272" s="135"/>
      <c r="AR272" s="151">
        <v>8</v>
      </c>
      <c r="AS272" s="2" t="str">
        <f>IF(Table13[[#This Row],[Date]]&lt;$AS$3,"","Live")</f>
        <v/>
      </c>
      <c r="AT272" s="2" t="str">
        <f>IF(Table13[[#This Row],[Date]]&lt;$AT$3,"","Current Algo")</f>
        <v/>
      </c>
    </row>
    <row r="273" spans="1:46" ht="14.25" customHeight="1" x14ac:dyDescent="0.25">
      <c r="A273" s="82">
        <v>44491</v>
      </c>
      <c r="B273" s="2" t="s">
        <v>7</v>
      </c>
      <c r="C273" s="83">
        <v>0.82291666666666663</v>
      </c>
      <c r="D273" s="87">
        <v>4</v>
      </c>
      <c r="E273" s="7">
        <v>0</v>
      </c>
      <c r="F273" s="60">
        <v>6</v>
      </c>
      <c r="G273" s="2">
        <v>1200</v>
      </c>
      <c r="H273" s="2" t="s">
        <v>42</v>
      </c>
      <c r="I273" s="2">
        <v>80</v>
      </c>
      <c r="J273" s="2">
        <v>150</v>
      </c>
      <c r="K273" s="6">
        <v>4</v>
      </c>
      <c r="L273" s="6" t="s">
        <v>1229</v>
      </c>
      <c r="M273" s="2" t="s">
        <v>67</v>
      </c>
      <c r="N273" s="84">
        <v>16</v>
      </c>
      <c r="O273" s="2" t="s">
        <v>1230</v>
      </c>
      <c r="P273" s="2" t="s">
        <v>665</v>
      </c>
      <c r="Q273" s="85"/>
      <c r="R273" s="86">
        <v>10</v>
      </c>
      <c r="S273" s="85">
        <v>58</v>
      </c>
      <c r="T273" s="85">
        <v>58</v>
      </c>
      <c r="U273" s="85"/>
      <c r="V273" s="2">
        <v>3</v>
      </c>
      <c r="W273" s="2"/>
      <c r="X273" s="10">
        <v>2</v>
      </c>
      <c r="Y273" s="84">
        <v>5.2</v>
      </c>
      <c r="Z273" s="2">
        <v>30</v>
      </c>
      <c r="AA273" s="6">
        <v>11</v>
      </c>
      <c r="AB273" s="2"/>
      <c r="AC273" s="2"/>
      <c r="AD273" s="84">
        <v>17</v>
      </c>
      <c r="AE273" s="84"/>
      <c r="AF273" s="2">
        <v>100</v>
      </c>
      <c r="AG273" s="2" t="str">
        <f t="shared" si="19"/>
        <v/>
      </c>
      <c r="AH273" s="2">
        <f t="shared" si="20"/>
        <v>-100</v>
      </c>
      <c r="AI273" s="44" t="str">
        <f>VLOOKUP(Table13[[#This Row],[Track]],$B$1885:$D$1929,2,FALSE)</f>
        <v>Vic</v>
      </c>
      <c r="AJ2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3" s="16" t="str">
        <f>IF(Table13[[#This Row],[Going-Dist]]="G&lt;6-Dist&gt;=1700","B",IF(Table13[[#This Row],[Going-Dist]]="G&lt;6-Dist&lt;1700","A",IF(AJ273="G&gt;=6-Dist&lt;1700","C",IF(AJ273="G&gt;=6-Dist&gt;=1700","D","xx"))))</f>
        <v>A</v>
      </c>
      <c r="AL273" s="69">
        <f>MONTH(Table13[[#This Row],[Date]])</f>
        <v>10</v>
      </c>
      <c r="AM273" s="69" t="str">
        <f t="shared" si="22"/>
        <v>2021-2022</v>
      </c>
      <c r="AN273" s="60">
        <v>100</v>
      </c>
      <c r="AO273" s="128" t="str">
        <f>IF(Table13[[#This Row],[Combo 27 Bet]]="","",IF(Table13[[#This Row],[Lev Ret]]="","",AN273*Table13[[#This Row],[Odds]]))</f>
        <v/>
      </c>
      <c r="AP273" s="129">
        <f t="shared" si="21"/>
        <v>-100</v>
      </c>
      <c r="AQ273" s="135"/>
      <c r="AR273" s="151">
        <v>6</v>
      </c>
      <c r="AS273" s="2" t="str">
        <f>IF(Table13[[#This Row],[Date]]&lt;$AS$3,"","Live")</f>
        <v/>
      </c>
      <c r="AT273" s="2" t="str">
        <f>IF(Table13[[#This Row],[Date]]&lt;$AT$3,"","Current Algo")</f>
        <v/>
      </c>
    </row>
    <row r="274" spans="1:46" ht="14.25" customHeight="1" x14ac:dyDescent="0.25">
      <c r="A274" s="82">
        <v>44491</v>
      </c>
      <c r="B274" s="2" t="s">
        <v>7</v>
      </c>
      <c r="C274" s="83">
        <v>0.86458333333333337</v>
      </c>
      <c r="D274" s="2">
        <v>4</v>
      </c>
      <c r="E274" s="2">
        <v>0</v>
      </c>
      <c r="F274" s="60">
        <v>8</v>
      </c>
      <c r="G274" s="2">
        <v>1500</v>
      </c>
      <c r="H274" s="2" t="s">
        <v>42</v>
      </c>
      <c r="I274" s="2">
        <v>84</v>
      </c>
      <c r="J274" s="2">
        <v>130</v>
      </c>
      <c r="K274" s="6">
        <v>8</v>
      </c>
      <c r="L274" s="6" t="s">
        <v>1231</v>
      </c>
      <c r="M274" s="2" t="s">
        <v>67</v>
      </c>
      <c r="N274" s="84">
        <v>8.5</v>
      </c>
      <c r="O274" s="2" t="s">
        <v>59</v>
      </c>
      <c r="P274" s="2" t="s">
        <v>94</v>
      </c>
      <c r="Q274" s="85"/>
      <c r="R274" s="86">
        <v>1</v>
      </c>
      <c r="S274" s="85">
        <v>58</v>
      </c>
      <c r="T274" s="88">
        <v>58</v>
      </c>
      <c r="U274" s="85"/>
      <c r="V274" s="2">
        <v>2</v>
      </c>
      <c r="W274" s="2">
        <v>5</v>
      </c>
      <c r="X274" s="10">
        <v>2</v>
      </c>
      <c r="Y274" s="84">
        <v>5.6</v>
      </c>
      <c r="Z274" s="2">
        <v>30</v>
      </c>
      <c r="AA274" s="6">
        <v>9</v>
      </c>
      <c r="AB274" s="2"/>
      <c r="AC274" s="2"/>
      <c r="AD274" s="84">
        <v>11</v>
      </c>
      <c r="AE274" s="84"/>
      <c r="AF274" s="2">
        <v>100</v>
      </c>
      <c r="AG274" s="2" t="str">
        <f t="shared" si="19"/>
        <v/>
      </c>
      <c r="AH274" s="2">
        <f t="shared" si="20"/>
        <v>-100</v>
      </c>
      <c r="AI274" s="44" t="str">
        <f>VLOOKUP(Table13[[#This Row],[Track]],$B$1885:$D$1929,2,FALSE)</f>
        <v>Vic</v>
      </c>
      <c r="AJ2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4" s="16" t="str">
        <f>IF(Table13[[#This Row],[Going-Dist]]="G&lt;6-Dist&gt;=1700","B",IF(Table13[[#This Row],[Going-Dist]]="G&lt;6-Dist&lt;1700","A",IF(AJ274="G&gt;=6-Dist&lt;1700","C",IF(AJ274="G&gt;=6-Dist&gt;=1700","D","xx"))))</f>
        <v>A</v>
      </c>
      <c r="AL274" s="69">
        <f>MONTH(Table13[[#This Row],[Date]])</f>
        <v>10</v>
      </c>
      <c r="AM274" s="69" t="str">
        <f t="shared" si="22"/>
        <v>2021-2022</v>
      </c>
      <c r="AN274" s="60">
        <v>100</v>
      </c>
      <c r="AO274" s="128" t="str">
        <f>IF(Table13[[#This Row],[Combo 27 Bet]]="","",IF(Table13[[#This Row],[Lev Ret]]="","",AN274*Table13[[#This Row],[Odds]]))</f>
        <v/>
      </c>
      <c r="AP274" s="129">
        <f t="shared" si="21"/>
        <v>-100</v>
      </c>
      <c r="AQ274" s="135"/>
      <c r="AR274" s="151">
        <v>1</v>
      </c>
      <c r="AS274" s="2" t="str">
        <f>IF(Table13[[#This Row],[Date]]&lt;$AS$3,"","Live")</f>
        <v/>
      </c>
      <c r="AT274" s="2" t="str">
        <f>IF(Table13[[#This Row],[Date]]&lt;$AT$3,"","Current Algo")</f>
        <v/>
      </c>
    </row>
    <row r="275" spans="1:46" ht="14.25" customHeight="1" x14ac:dyDescent="0.25">
      <c r="A275" s="82">
        <v>44492</v>
      </c>
      <c r="B275" s="2" t="s">
        <v>148</v>
      </c>
      <c r="C275" s="83">
        <v>0.59375</v>
      </c>
      <c r="D275" s="87">
        <v>4</v>
      </c>
      <c r="E275" s="7">
        <v>8</v>
      </c>
      <c r="F275" s="60">
        <v>4</v>
      </c>
      <c r="G275" s="2">
        <v>1200</v>
      </c>
      <c r="H275" s="2" t="s">
        <v>151</v>
      </c>
      <c r="I275" s="2">
        <v>72</v>
      </c>
      <c r="J275" s="2">
        <v>100</v>
      </c>
      <c r="K275" s="6">
        <v>2</v>
      </c>
      <c r="L275" s="6" t="s">
        <v>1577</v>
      </c>
      <c r="M275" s="2" t="s">
        <v>75</v>
      </c>
      <c r="N275" s="84">
        <v>6.8</v>
      </c>
      <c r="O275" s="2" t="s">
        <v>105</v>
      </c>
      <c r="P275" s="2" t="s">
        <v>1076</v>
      </c>
      <c r="Q275" s="85">
        <v>2</v>
      </c>
      <c r="R275" s="86">
        <v>8</v>
      </c>
      <c r="S275" s="85">
        <v>59.5</v>
      </c>
      <c r="T275" s="85">
        <v>57.5</v>
      </c>
      <c r="U275" s="85"/>
      <c r="V275" s="2">
        <v>2</v>
      </c>
      <c r="W275" s="2">
        <v>1</v>
      </c>
      <c r="X275" s="10">
        <v>1</v>
      </c>
      <c r="Y275" s="84">
        <v>3.9</v>
      </c>
      <c r="Z275" s="2">
        <v>30</v>
      </c>
      <c r="AA275" s="6"/>
      <c r="AB275" s="2"/>
      <c r="AC275" s="2" t="s">
        <v>15</v>
      </c>
      <c r="AD275" s="84">
        <v>8</v>
      </c>
      <c r="AE275" s="84">
        <v>2.9</v>
      </c>
      <c r="AF275" s="2">
        <v>100</v>
      </c>
      <c r="AG275" s="2" t="str">
        <f t="shared" si="19"/>
        <v/>
      </c>
      <c r="AH275" s="2">
        <f t="shared" si="20"/>
        <v>-100</v>
      </c>
      <c r="AI275" s="44" t="str">
        <f>VLOOKUP(Table13[[#This Row],[Track]],$B$1885:$D$1929,2,FALSE)</f>
        <v>NSW</v>
      </c>
      <c r="AJ2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5" s="16" t="str">
        <f>IF(Table13[[#This Row],[Going-Dist]]="G&lt;6-Dist&gt;=1700","B",IF(Table13[[#This Row],[Going-Dist]]="G&lt;6-Dist&lt;1700","A",IF(AJ275="G&gt;=6-Dist&lt;1700","C",IF(AJ275="G&gt;=6-Dist&gt;=1700","D","xx"))))</f>
        <v>A</v>
      </c>
      <c r="AL275" s="69">
        <f>MONTH(Table13[[#This Row],[Date]])</f>
        <v>10</v>
      </c>
      <c r="AM275" s="69" t="str">
        <f t="shared" si="22"/>
        <v>2021-2022</v>
      </c>
      <c r="AN275" s="60">
        <v>100</v>
      </c>
      <c r="AO275" s="128" t="str">
        <f>IF(Table13[[#This Row],[Combo 27 Bet]]="","",IF(Table13[[#This Row],[Lev Ret]]="","",AN275*Table13[[#This Row],[Odds]]))</f>
        <v/>
      </c>
      <c r="AP275" s="129">
        <f t="shared" si="21"/>
        <v>-100</v>
      </c>
      <c r="AQ275" s="135"/>
      <c r="AR275" s="151">
        <v>8</v>
      </c>
      <c r="AS275" s="2" t="str">
        <f>IF(Table13[[#This Row],[Date]]&lt;$AS$3,"","Live")</f>
        <v/>
      </c>
      <c r="AT275" s="2" t="str">
        <f>IF(Table13[[#This Row],[Date]]&lt;$AT$3,"","Current Algo")</f>
        <v/>
      </c>
    </row>
    <row r="276" spans="1:46" ht="14.25" customHeight="1" x14ac:dyDescent="0.25">
      <c r="A276" s="82">
        <v>44492</v>
      </c>
      <c r="B276" s="2" t="s">
        <v>148</v>
      </c>
      <c r="C276" s="83">
        <v>0.73263888888888884</v>
      </c>
      <c r="D276" s="87">
        <v>4</v>
      </c>
      <c r="E276" s="7">
        <v>8</v>
      </c>
      <c r="F276" s="60">
        <v>9</v>
      </c>
      <c r="G276" s="2">
        <v>1400</v>
      </c>
      <c r="H276" s="2" t="s">
        <v>1077</v>
      </c>
      <c r="I276" s="2" t="s">
        <v>1056</v>
      </c>
      <c r="J276" s="2">
        <v>2000</v>
      </c>
      <c r="K276" s="6">
        <v>12</v>
      </c>
      <c r="L276" s="6" t="s">
        <v>1578</v>
      </c>
      <c r="M276" s="2" t="s">
        <v>53</v>
      </c>
      <c r="N276" s="84">
        <v>9.5</v>
      </c>
      <c r="O276" s="2" t="s">
        <v>197</v>
      </c>
      <c r="P276" s="2" t="s">
        <v>1047</v>
      </c>
      <c r="Q276" s="85"/>
      <c r="R276" s="86">
        <v>5</v>
      </c>
      <c r="S276" s="85">
        <v>52</v>
      </c>
      <c r="T276" s="85">
        <v>52</v>
      </c>
      <c r="U276" s="85"/>
      <c r="V276" s="2"/>
      <c r="W276" s="2">
        <v>5</v>
      </c>
      <c r="X276" s="10">
        <v>1</v>
      </c>
      <c r="Y276" s="84">
        <v>4</v>
      </c>
      <c r="Z276" s="2">
        <v>40</v>
      </c>
      <c r="AA276" s="6"/>
      <c r="AB276" s="2"/>
      <c r="AC276" s="2"/>
      <c r="AD276" s="84">
        <v>11</v>
      </c>
      <c r="AE276" s="84"/>
      <c r="AF276" s="2">
        <v>100</v>
      </c>
      <c r="AG276" s="2" t="str">
        <f t="shared" si="19"/>
        <v/>
      </c>
      <c r="AH276" s="2">
        <f t="shared" si="20"/>
        <v>-100</v>
      </c>
      <c r="AI276" s="44" t="str">
        <f>VLOOKUP(Table13[[#This Row],[Track]],$B$1885:$D$1929,2,FALSE)</f>
        <v>NSW</v>
      </c>
      <c r="AJ2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6" s="16" t="str">
        <f>IF(Table13[[#This Row],[Going-Dist]]="G&lt;6-Dist&gt;=1700","B",IF(Table13[[#This Row],[Going-Dist]]="G&lt;6-Dist&lt;1700","A",IF(AJ276="G&gt;=6-Dist&lt;1700","C",IF(AJ276="G&gt;=6-Dist&gt;=1700","D","xx"))))</f>
        <v>A</v>
      </c>
      <c r="AL276" s="69">
        <f>MONTH(Table13[[#This Row],[Date]])</f>
        <v>10</v>
      </c>
      <c r="AM276" s="69" t="str">
        <f t="shared" si="22"/>
        <v>2021-2022</v>
      </c>
      <c r="AN276" s="60">
        <v>100</v>
      </c>
      <c r="AO276" s="128" t="str">
        <f>IF(Table13[[#This Row],[Combo 27 Bet]]="","",IF(Table13[[#This Row],[Lev Ret]]="","",AN276*Table13[[#This Row],[Odds]]))</f>
        <v/>
      </c>
      <c r="AP276" s="129">
        <f t="shared" si="21"/>
        <v>-100</v>
      </c>
      <c r="AQ276" s="135"/>
      <c r="AR276" s="151">
        <v>8</v>
      </c>
      <c r="AS276" s="2" t="str">
        <f>IF(Table13[[#This Row],[Date]]&lt;$AS$3,"","Live")</f>
        <v/>
      </c>
      <c r="AT276" s="2" t="str">
        <f>IF(Table13[[#This Row],[Date]]&lt;$AT$3,"","Current Algo")</f>
        <v/>
      </c>
    </row>
    <row r="277" spans="1:46" ht="14.25" customHeight="1" x14ac:dyDescent="0.25">
      <c r="A277" s="82">
        <v>44499</v>
      </c>
      <c r="B277" s="2" t="s">
        <v>149</v>
      </c>
      <c r="C277" s="83">
        <v>0.52777777777777779</v>
      </c>
      <c r="D277" s="87">
        <v>4</v>
      </c>
      <c r="E277" s="7">
        <v>0</v>
      </c>
      <c r="F277" s="60">
        <v>1</v>
      </c>
      <c r="G277" s="2">
        <v>1200</v>
      </c>
      <c r="H277" s="2" t="s">
        <v>151</v>
      </c>
      <c r="I277" s="2">
        <v>78</v>
      </c>
      <c r="J277" s="2">
        <v>130</v>
      </c>
      <c r="K277" s="6">
        <v>2</v>
      </c>
      <c r="L277" s="6" t="s">
        <v>1579</v>
      </c>
      <c r="M277" s="2" t="s">
        <v>75</v>
      </c>
      <c r="N277" s="84">
        <v>2.1</v>
      </c>
      <c r="O277" s="2" t="s">
        <v>56</v>
      </c>
      <c r="P277" s="2" t="s">
        <v>110</v>
      </c>
      <c r="Q277" s="85"/>
      <c r="R277" s="86">
        <v>3</v>
      </c>
      <c r="S277" s="85">
        <v>59</v>
      </c>
      <c r="T277" s="85">
        <v>59</v>
      </c>
      <c r="U277" s="85"/>
      <c r="V277" s="2">
        <v>2</v>
      </c>
      <c r="W277" s="2">
        <v>1</v>
      </c>
      <c r="X277" s="10">
        <v>2</v>
      </c>
      <c r="Y277" s="84">
        <v>4.2</v>
      </c>
      <c r="Z277" s="2">
        <v>30</v>
      </c>
      <c r="AA277" s="6"/>
      <c r="AB277" s="2"/>
      <c r="AC277" s="2" t="s">
        <v>150</v>
      </c>
      <c r="AD277" s="84">
        <v>2.8</v>
      </c>
      <c r="AE277" s="84">
        <v>1.8</v>
      </c>
      <c r="AF277" s="2">
        <v>100</v>
      </c>
      <c r="AG277" s="2">
        <f t="shared" si="19"/>
        <v>280</v>
      </c>
      <c r="AH277" s="2">
        <f t="shared" si="20"/>
        <v>180</v>
      </c>
      <c r="AI277" s="44" t="str">
        <f>VLOOKUP(Table13[[#This Row],[Track]],$B$1885:$D$1929,2,FALSE)</f>
        <v>NSW</v>
      </c>
      <c r="AJ2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77" s="16" t="str">
        <f>IF(Table13[[#This Row],[Going-Dist]]="G&lt;6-Dist&gt;=1700","B",IF(Table13[[#This Row],[Going-Dist]]="G&lt;6-Dist&lt;1700","A",IF(AJ277="G&gt;=6-Dist&lt;1700","C",IF(AJ277="G&gt;=6-Dist&gt;=1700","D","xx"))))</f>
        <v>A</v>
      </c>
      <c r="AL277" s="69">
        <f>MONTH(Table13[[#This Row],[Date]])</f>
        <v>10</v>
      </c>
      <c r="AM277" s="69" t="str">
        <f t="shared" si="22"/>
        <v>2021-2022</v>
      </c>
      <c r="AN277" s="60">
        <v>120</v>
      </c>
      <c r="AO277" s="128">
        <f>IF(Table13[[#This Row],[Combo 27 Bet]]="","",IF(Table13[[#This Row],[Lev Ret]]="","",AN277*Table13[[#This Row],[Odds]]))</f>
        <v>336</v>
      </c>
      <c r="AP277" s="129">
        <f t="shared" si="21"/>
        <v>216</v>
      </c>
      <c r="AQ277" s="135"/>
      <c r="AR277" s="151">
        <v>5</v>
      </c>
      <c r="AS277" s="2" t="str">
        <f>IF(Table13[[#This Row],[Date]]&lt;$AS$3,"","Live")</f>
        <v/>
      </c>
      <c r="AT277" s="2" t="str">
        <f>IF(Table13[[#This Row],[Date]]&lt;$AT$3,"","Current Algo")</f>
        <v/>
      </c>
    </row>
    <row r="278" spans="1:46" ht="14.25" customHeight="1" x14ac:dyDescent="0.25">
      <c r="A278" s="82">
        <v>44502</v>
      </c>
      <c r="B278" s="2" t="s">
        <v>21</v>
      </c>
      <c r="C278" s="83">
        <v>0.47222222222222227</v>
      </c>
      <c r="D278" s="2">
        <v>4</v>
      </c>
      <c r="E278" s="2">
        <v>2</v>
      </c>
      <c r="F278" s="60">
        <v>2</v>
      </c>
      <c r="G278" s="2">
        <v>2800</v>
      </c>
      <c r="H278" s="2" t="s">
        <v>42</v>
      </c>
      <c r="I278" s="2">
        <v>96</v>
      </c>
      <c r="J278" s="2">
        <v>130</v>
      </c>
      <c r="K278" s="6">
        <v>10</v>
      </c>
      <c r="L278" s="6" t="s">
        <v>432</v>
      </c>
      <c r="M278" s="2" t="s">
        <v>75</v>
      </c>
      <c r="N278" s="84">
        <v>4</v>
      </c>
      <c r="O278" s="2" t="s">
        <v>49</v>
      </c>
      <c r="P278" s="2" t="s">
        <v>57</v>
      </c>
      <c r="Q278" s="85"/>
      <c r="R278" s="86">
        <v>12</v>
      </c>
      <c r="S278" s="85">
        <v>54</v>
      </c>
      <c r="T278" s="88">
        <v>54</v>
      </c>
      <c r="U278" s="85"/>
      <c r="V278" s="2">
        <v>2</v>
      </c>
      <c r="W278" s="2">
        <v>4</v>
      </c>
      <c r="X278" s="10">
        <v>2</v>
      </c>
      <c r="Y278" s="84">
        <v>5.2</v>
      </c>
      <c r="Z278" s="2">
        <v>30</v>
      </c>
      <c r="AA278" s="6">
        <v>12</v>
      </c>
      <c r="AB278" s="2"/>
      <c r="AC278" s="2" t="s">
        <v>15</v>
      </c>
      <c r="AD278" s="84">
        <v>5</v>
      </c>
      <c r="AE278" s="84">
        <v>2</v>
      </c>
      <c r="AF278" s="2">
        <v>100</v>
      </c>
      <c r="AG278" s="2" t="str">
        <f t="shared" si="19"/>
        <v/>
      </c>
      <c r="AH278" s="2">
        <f t="shared" si="20"/>
        <v>-100</v>
      </c>
      <c r="AI278" s="44" t="str">
        <f>VLOOKUP(Table13[[#This Row],[Track]],$B$1885:$D$1929,2,FALSE)</f>
        <v>Vic</v>
      </c>
      <c r="AJ2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78" s="16" t="str">
        <f>IF(Table13[[#This Row],[Going-Dist]]="G&lt;6-Dist&gt;=1700","B",IF(Table13[[#This Row],[Going-Dist]]="G&lt;6-Dist&lt;1700","A",IF(AJ278="G&gt;=6-Dist&lt;1700","C",IF(AJ278="G&gt;=6-Dist&gt;=1700","D","xx"))))</f>
        <v>B</v>
      </c>
      <c r="AL278" s="69">
        <f>MONTH(Table13[[#This Row],[Date]])</f>
        <v>11</v>
      </c>
      <c r="AM278" s="69" t="str">
        <f t="shared" si="22"/>
        <v>2021-2022</v>
      </c>
      <c r="AN278" s="60">
        <v>100</v>
      </c>
      <c r="AO278" s="128" t="str">
        <f>IF(Table13[[#This Row],[Combo 27 Bet]]="","",IF(Table13[[#This Row],[Lev Ret]]="","",AN278*Table13[[#This Row],[Odds]]))</f>
        <v/>
      </c>
      <c r="AP278" s="129">
        <f t="shared" si="21"/>
        <v>-100</v>
      </c>
      <c r="AQ278" s="135"/>
      <c r="AR278" s="151">
        <v>7</v>
      </c>
      <c r="AS278" s="2" t="str">
        <f>IF(Table13[[#This Row],[Date]]&lt;$AS$3,"","Live")</f>
        <v/>
      </c>
      <c r="AT278" s="2" t="str">
        <f>IF(Table13[[#This Row],[Date]]&lt;$AT$3,"","Current Algo")</f>
        <v/>
      </c>
    </row>
    <row r="279" spans="1:46" ht="14.25" customHeight="1" x14ac:dyDescent="0.25">
      <c r="A279" s="82">
        <v>44504</v>
      </c>
      <c r="B279" s="2" t="s">
        <v>21</v>
      </c>
      <c r="C279" s="83">
        <v>0.55208333333333337</v>
      </c>
      <c r="D279" s="87">
        <v>6</v>
      </c>
      <c r="E279" s="7">
        <v>5</v>
      </c>
      <c r="F279" s="60">
        <v>2</v>
      </c>
      <c r="G279" s="2">
        <v>1600</v>
      </c>
      <c r="H279" s="2" t="s">
        <v>70</v>
      </c>
      <c r="I279" s="2" t="s">
        <v>84</v>
      </c>
      <c r="J279" s="2">
        <v>250</v>
      </c>
      <c r="K279" s="6">
        <v>2</v>
      </c>
      <c r="L279" s="6" t="s">
        <v>369</v>
      </c>
      <c r="M279" s="2" t="s">
        <v>75</v>
      </c>
      <c r="N279" s="84">
        <v>3.5</v>
      </c>
      <c r="O279" s="2" t="s">
        <v>175</v>
      </c>
      <c r="P279" s="2" t="s">
        <v>134</v>
      </c>
      <c r="Q279" s="85"/>
      <c r="R279" s="86">
        <v>7</v>
      </c>
      <c r="S279" s="85">
        <v>57.5</v>
      </c>
      <c r="T279" s="85">
        <v>57.5</v>
      </c>
      <c r="U279" s="85"/>
      <c r="V279" s="2">
        <v>2</v>
      </c>
      <c r="W279" s="2">
        <v>2</v>
      </c>
      <c r="X279" s="10">
        <v>2</v>
      </c>
      <c r="Y279" s="84">
        <v>4.4000000000000004</v>
      </c>
      <c r="Z279" s="2">
        <v>40</v>
      </c>
      <c r="AA279" s="6">
        <v>7</v>
      </c>
      <c r="AB279" s="2"/>
      <c r="AC279" s="2" t="s">
        <v>12</v>
      </c>
      <c r="AD279" s="84">
        <v>3.2</v>
      </c>
      <c r="AE279" s="84">
        <v>1.9</v>
      </c>
      <c r="AF279" s="2">
        <v>100</v>
      </c>
      <c r="AG279" s="2">
        <f t="shared" si="19"/>
        <v>320</v>
      </c>
      <c r="AH279" s="2">
        <f t="shared" si="20"/>
        <v>220</v>
      </c>
      <c r="AI279" s="44" t="str">
        <f>VLOOKUP(Table13[[#This Row],[Track]],$B$1885:$D$1929,2,FALSE)</f>
        <v>Vic</v>
      </c>
      <c r="AJ27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79" s="16" t="str">
        <f>IF(Table13[[#This Row],[Going-Dist]]="G&lt;6-Dist&gt;=1700","B",IF(Table13[[#This Row],[Going-Dist]]="G&lt;6-Dist&lt;1700","A",IF(AJ279="G&gt;=6-Dist&lt;1700","C",IF(AJ279="G&gt;=6-Dist&gt;=1700","D","xx"))))</f>
        <v>C</v>
      </c>
      <c r="AL279" s="69">
        <f>MONTH(Table13[[#This Row],[Date]])</f>
        <v>11</v>
      </c>
      <c r="AM279" s="69" t="str">
        <f t="shared" si="22"/>
        <v>2021-2022</v>
      </c>
      <c r="AN279" s="60">
        <v>100</v>
      </c>
      <c r="AO279" s="128">
        <f>IF(Table13[[#This Row],[Combo 27 Bet]]="","",IF(Table13[[#This Row],[Lev Ret]]="","",AN279*Table13[[#This Row],[Odds]]))</f>
        <v>320</v>
      </c>
      <c r="AP279" s="129">
        <f t="shared" si="21"/>
        <v>220</v>
      </c>
      <c r="AQ279" s="135"/>
      <c r="AR279" s="151">
        <v>7</v>
      </c>
      <c r="AS279" s="2" t="str">
        <f>IF(Table13[[#This Row],[Date]]&lt;$AS$3,"","Live")</f>
        <v/>
      </c>
      <c r="AT279" s="2" t="str">
        <f>IF(Table13[[#This Row],[Date]]&lt;$AT$3,"","Current Algo")</f>
        <v/>
      </c>
    </row>
    <row r="280" spans="1:46" ht="14.25" customHeight="1" x14ac:dyDescent="0.25">
      <c r="A280" s="82">
        <v>44504</v>
      </c>
      <c r="B280" s="2" t="s">
        <v>21</v>
      </c>
      <c r="C280" s="83">
        <v>0.65972222222222221</v>
      </c>
      <c r="D280" s="87">
        <v>6</v>
      </c>
      <c r="E280" s="7">
        <v>5</v>
      </c>
      <c r="F280" s="60">
        <v>6</v>
      </c>
      <c r="G280" s="2">
        <v>1000</v>
      </c>
      <c r="H280" s="2" t="s">
        <v>42</v>
      </c>
      <c r="I280" s="2" t="s">
        <v>66</v>
      </c>
      <c r="J280" s="2">
        <v>175</v>
      </c>
      <c r="K280" s="6">
        <v>11</v>
      </c>
      <c r="L280" s="6" t="s">
        <v>316</v>
      </c>
      <c r="M280" s="2" t="s">
        <v>67</v>
      </c>
      <c r="N280" s="84">
        <v>9</v>
      </c>
      <c r="O280" s="2" t="s">
        <v>56</v>
      </c>
      <c r="P280" s="2" t="s">
        <v>64</v>
      </c>
      <c r="Q280" s="85"/>
      <c r="R280" s="86">
        <v>6</v>
      </c>
      <c r="S280" s="85">
        <v>56</v>
      </c>
      <c r="T280" s="85">
        <v>56</v>
      </c>
      <c r="U280" s="85"/>
      <c r="V280" s="2">
        <v>4</v>
      </c>
      <c r="W280" s="2">
        <v>5</v>
      </c>
      <c r="X280" s="10">
        <v>2</v>
      </c>
      <c r="Y280" s="84">
        <v>4.8</v>
      </c>
      <c r="Z280" s="2">
        <v>35</v>
      </c>
      <c r="AA280" s="6">
        <v>12</v>
      </c>
      <c r="AB280" s="2"/>
      <c r="AC280" s="2" t="s">
        <v>13</v>
      </c>
      <c r="AD280" s="84">
        <v>12</v>
      </c>
      <c r="AE280" s="84">
        <v>2.6</v>
      </c>
      <c r="AF280" s="2">
        <v>100</v>
      </c>
      <c r="AG280" s="2" t="str">
        <f t="shared" si="19"/>
        <v/>
      </c>
      <c r="AH280" s="2">
        <f t="shared" si="20"/>
        <v>-100</v>
      </c>
      <c r="AI280" s="44" t="str">
        <f>VLOOKUP(Table13[[#This Row],[Track]],$B$1885:$D$1929,2,FALSE)</f>
        <v>Vic</v>
      </c>
      <c r="AJ28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80" s="16" t="str">
        <f>IF(Table13[[#This Row],[Going-Dist]]="G&lt;6-Dist&gt;=1700","B",IF(Table13[[#This Row],[Going-Dist]]="G&lt;6-Dist&lt;1700","A",IF(AJ280="G&gt;=6-Dist&lt;1700","C",IF(AJ280="G&gt;=6-Dist&gt;=1700","D","xx"))))</f>
        <v>C</v>
      </c>
      <c r="AL280" s="2">
        <f>MONTH(Table13[[#This Row],[Date]])</f>
        <v>11</v>
      </c>
      <c r="AM280" s="2" t="str">
        <f t="shared" si="22"/>
        <v>2021-2022</v>
      </c>
      <c r="AN280" s="60">
        <v>100</v>
      </c>
      <c r="AO280" s="128" t="str">
        <f>IF(Table13[[#This Row],[Combo 27 Bet]]="","",IF(Table13[[#This Row],[Lev Ret]]="","",AN280*Table13[[#This Row],[Odds]]))</f>
        <v/>
      </c>
      <c r="AP280" s="129">
        <f t="shared" si="21"/>
        <v>-100</v>
      </c>
      <c r="AQ280" s="135"/>
      <c r="AR280" s="151">
        <v>6</v>
      </c>
      <c r="AS280" s="2" t="str">
        <f>IF(Table13[[#This Row],[Date]]&lt;$AS$3,"","Live")</f>
        <v/>
      </c>
      <c r="AT280" s="2" t="str">
        <f>IF(Table13[[#This Row],[Date]]&lt;$AT$3,"","Current Algo")</f>
        <v/>
      </c>
    </row>
    <row r="281" spans="1:46" ht="14.25" customHeight="1" x14ac:dyDescent="0.25">
      <c r="A281" s="82">
        <v>44506</v>
      </c>
      <c r="B281" s="2" t="s">
        <v>21</v>
      </c>
      <c r="C281" s="83">
        <v>0.55208333333333337</v>
      </c>
      <c r="D281" s="87">
        <v>4</v>
      </c>
      <c r="E281" s="7">
        <v>8</v>
      </c>
      <c r="F281" s="60">
        <v>2</v>
      </c>
      <c r="G281" s="2">
        <v>2600</v>
      </c>
      <c r="H281" s="2" t="s">
        <v>42</v>
      </c>
      <c r="I281" s="2" t="s">
        <v>46</v>
      </c>
      <c r="J281" s="2">
        <v>300</v>
      </c>
      <c r="K281" s="6">
        <v>4</v>
      </c>
      <c r="L281" s="6" t="s">
        <v>666</v>
      </c>
      <c r="M281" s="2" t="s">
        <v>75</v>
      </c>
      <c r="N281" s="84">
        <v>4.5999999999999996</v>
      </c>
      <c r="O281" s="2" t="s">
        <v>91</v>
      </c>
      <c r="P281" s="2" t="s">
        <v>54</v>
      </c>
      <c r="Q281" s="85"/>
      <c r="R281" s="86">
        <v>6</v>
      </c>
      <c r="S281" s="85">
        <v>56</v>
      </c>
      <c r="T281" s="85">
        <v>56</v>
      </c>
      <c r="U281" s="85"/>
      <c r="V281" s="2">
        <v>2</v>
      </c>
      <c r="W281" s="2">
        <v>1</v>
      </c>
      <c r="X281" s="10">
        <v>2</v>
      </c>
      <c r="Y281" s="84">
        <v>4.4000000000000004</v>
      </c>
      <c r="Z281" s="2">
        <v>40</v>
      </c>
      <c r="AA281" s="6">
        <v>6</v>
      </c>
      <c r="AB281" s="2"/>
      <c r="AC281" s="2"/>
      <c r="AD281" s="84">
        <v>4.4000000000000004</v>
      </c>
      <c r="AE281" s="84"/>
      <c r="AF281" s="2">
        <v>100</v>
      </c>
      <c r="AG281" s="2" t="str">
        <f t="shared" si="19"/>
        <v/>
      </c>
      <c r="AH281" s="2">
        <f t="shared" si="20"/>
        <v>-100</v>
      </c>
      <c r="AI281" s="44" t="str">
        <f>VLOOKUP(Table13[[#This Row],[Track]],$B$1885:$D$1929,2,FALSE)</f>
        <v>Vic</v>
      </c>
      <c r="AJ2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81" s="16" t="str">
        <f>IF(Table13[[#This Row],[Going-Dist]]="G&lt;6-Dist&gt;=1700","B",IF(Table13[[#This Row],[Going-Dist]]="G&lt;6-Dist&lt;1700","A",IF(AJ281="G&gt;=6-Dist&lt;1700","C",IF(AJ281="G&gt;=6-Dist&gt;=1700","D","xx"))))</f>
        <v>B</v>
      </c>
      <c r="AL281" s="2">
        <f>MONTH(Table13[[#This Row],[Date]])</f>
        <v>11</v>
      </c>
      <c r="AM281" s="2" t="str">
        <f t="shared" si="22"/>
        <v>2021-2022</v>
      </c>
      <c r="AN281" s="60">
        <v>100</v>
      </c>
      <c r="AO281" s="128" t="str">
        <f>IF(Table13[[#This Row],[Combo 27 Bet]]="","",IF(Table13[[#This Row],[Lev Ret]]="","",AN281*Table13[[#This Row],[Odds]]))</f>
        <v/>
      </c>
      <c r="AP281" s="129">
        <f t="shared" si="21"/>
        <v>-100</v>
      </c>
      <c r="AQ281" s="135"/>
      <c r="AR281" s="151">
        <v>7</v>
      </c>
      <c r="AS281" s="2" t="str">
        <f>IF(Table13[[#This Row],[Date]]&lt;$AS$3,"","Live")</f>
        <v/>
      </c>
      <c r="AT281" s="2" t="str">
        <f>IF(Table13[[#This Row],[Date]]&lt;$AT$3,"","Current Algo")</f>
        <v/>
      </c>
    </row>
    <row r="282" spans="1:46" ht="14.25" customHeight="1" x14ac:dyDescent="0.25">
      <c r="A282" s="82">
        <v>44506</v>
      </c>
      <c r="B282" s="2" t="s">
        <v>149</v>
      </c>
      <c r="C282" s="83">
        <v>0.62152777777777779</v>
      </c>
      <c r="D282" s="87">
        <v>6</v>
      </c>
      <c r="E282" s="7">
        <v>3</v>
      </c>
      <c r="F282" s="60">
        <v>4</v>
      </c>
      <c r="G282" s="2">
        <v>1100</v>
      </c>
      <c r="H282" s="2" t="s">
        <v>70</v>
      </c>
      <c r="I282" s="2">
        <v>78</v>
      </c>
      <c r="J282" s="2">
        <v>130</v>
      </c>
      <c r="K282" s="6">
        <v>3</v>
      </c>
      <c r="L282" s="6" t="s">
        <v>1581</v>
      </c>
      <c r="M282" s="2" t="s">
        <v>55</v>
      </c>
      <c r="N282" s="84">
        <v>3.4</v>
      </c>
      <c r="O282" s="2" t="s">
        <v>1078</v>
      </c>
      <c r="P282" s="2" t="s">
        <v>157</v>
      </c>
      <c r="Q282" s="85"/>
      <c r="R282" s="86">
        <v>3</v>
      </c>
      <c r="S282" s="85">
        <v>57</v>
      </c>
      <c r="T282" s="85">
        <v>57</v>
      </c>
      <c r="U282" s="85"/>
      <c r="V282" s="2"/>
      <c r="W282" s="2">
        <v>1</v>
      </c>
      <c r="X282" s="10">
        <v>1</v>
      </c>
      <c r="Y282" s="84">
        <v>3.7</v>
      </c>
      <c r="Z282" s="2">
        <v>30</v>
      </c>
      <c r="AA282" s="6">
        <v>200</v>
      </c>
      <c r="AB282" s="2"/>
      <c r="AC282" s="2" t="s">
        <v>150</v>
      </c>
      <c r="AD282" s="84">
        <v>4.0999999999999996</v>
      </c>
      <c r="AE282" s="84">
        <v>2.6</v>
      </c>
      <c r="AF282" s="2">
        <v>100</v>
      </c>
      <c r="AG282" s="2">
        <f t="shared" si="19"/>
        <v>409.99999999999994</v>
      </c>
      <c r="AH282" s="2">
        <f t="shared" si="20"/>
        <v>309.99999999999994</v>
      </c>
      <c r="AI282" s="44" t="str">
        <f>VLOOKUP(Table13[[#This Row],[Track]],$B$1885:$D$1929,2,FALSE)</f>
        <v>NSW</v>
      </c>
      <c r="AJ28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82" s="16" t="str">
        <f>IF(Table13[[#This Row],[Going-Dist]]="G&lt;6-Dist&gt;=1700","B",IF(Table13[[#This Row],[Going-Dist]]="G&lt;6-Dist&lt;1700","A",IF(AJ282="G&gt;=6-Dist&lt;1700","C",IF(AJ282="G&gt;=6-Dist&gt;=1700","D","xx"))))</f>
        <v>C</v>
      </c>
      <c r="AL282" s="69">
        <f>MONTH(Table13[[#This Row],[Date]])</f>
        <v>11</v>
      </c>
      <c r="AM282" s="69" t="str">
        <f t="shared" si="22"/>
        <v>2021-2022</v>
      </c>
      <c r="AN282" s="60">
        <v>150</v>
      </c>
      <c r="AO282" s="128">
        <f>IF(Table13[[#This Row],[Combo 27 Bet]]="","",IF(Table13[[#This Row],[Lev Ret]]="","",AN282*Table13[[#This Row],[Odds]]))</f>
        <v>615</v>
      </c>
      <c r="AP282" s="129">
        <f t="shared" si="21"/>
        <v>465</v>
      </c>
      <c r="AQ282" s="135"/>
      <c r="AR282" s="151">
        <v>9</v>
      </c>
      <c r="AS282" s="2" t="str">
        <f>IF(Table13[[#This Row],[Date]]&lt;$AS$3,"","Live")</f>
        <v/>
      </c>
      <c r="AT282" s="2" t="str">
        <f>IF(Table13[[#This Row],[Date]]&lt;$AT$3,"","Current Algo")</f>
        <v/>
      </c>
    </row>
    <row r="283" spans="1:46" ht="14.25" customHeight="1" x14ac:dyDescent="0.25">
      <c r="A283" s="82">
        <v>44506</v>
      </c>
      <c r="B283" s="2" t="s">
        <v>149</v>
      </c>
      <c r="C283" s="83">
        <v>0.67361111111111116</v>
      </c>
      <c r="D283" s="87">
        <v>6</v>
      </c>
      <c r="E283" s="7">
        <v>3</v>
      </c>
      <c r="F283" s="60">
        <v>6</v>
      </c>
      <c r="G283" s="2">
        <v>1300</v>
      </c>
      <c r="H283" s="2" t="s">
        <v>151</v>
      </c>
      <c r="I283" s="2">
        <v>72</v>
      </c>
      <c r="J283" s="2">
        <v>100</v>
      </c>
      <c r="K283" s="6">
        <v>3</v>
      </c>
      <c r="L283" s="6" t="s">
        <v>1582</v>
      </c>
      <c r="M283" s="2" t="s">
        <v>55</v>
      </c>
      <c r="N283" s="84">
        <v>4.7</v>
      </c>
      <c r="O283" s="2" t="s">
        <v>1060</v>
      </c>
      <c r="P283" s="2" t="s">
        <v>157</v>
      </c>
      <c r="Q283" s="85"/>
      <c r="R283" s="86">
        <v>4</v>
      </c>
      <c r="S283" s="85">
        <v>58</v>
      </c>
      <c r="T283" s="85">
        <v>58</v>
      </c>
      <c r="U283" s="85"/>
      <c r="V283" s="2"/>
      <c r="W283" s="2">
        <v>4</v>
      </c>
      <c r="X283" s="10">
        <v>1</v>
      </c>
      <c r="Y283" s="84">
        <v>3.9</v>
      </c>
      <c r="Z283" s="2">
        <v>20</v>
      </c>
      <c r="AA283" s="6"/>
      <c r="AB283" s="2"/>
      <c r="AC283" s="2" t="s">
        <v>150</v>
      </c>
      <c r="AD283" s="84">
        <v>5.5</v>
      </c>
      <c r="AE283" s="84">
        <v>2.1</v>
      </c>
      <c r="AF283" s="2">
        <v>100</v>
      </c>
      <c r="AG283" s="2">
        <f t="shared" si="19"/>
        <v>550</v>
      </c>
      <c r="AH283" s="2">
        <f t="shared" si="20"/>
        <v>450</v>
      </c>
      <c r="AI283" s="44" t="str">
        <f>VLOOKUP(Table13[[#This Row],[Track]],$B$1885:$D$1929,2,FALSE)</f>
        <v>NSW</v>
      </c>
      <c r="AJ28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83" s="16" t="str">
        <f>IF(Table13[[#This Row],[Going-Dist]]="G&lt;6-Dist&gt;=1700","B",IF(Table13[[#This Row],[Going-Dist]]="G&lt;6-Dist&lt;1700","A",IF(AJ283="G&gt;=6-Dist&lt;1700","C",IF(AJ283="G&gt;=6-Dist&gt;=1700","D","xx"))))</f>
        <v>C</v>
      </c>
      <c r="AL283" s="69">
        <f>MONTH(Table13[[#This Row],[Date]])</f>
        <v>11</v>
      </c>
      <c r="AM283" s="69" t="str">
        <f t="shared" si="22"/>
        <v>2021-2022</v>
      </c>
      <c r="AN283" s="60">
        <v>100</v>
      </c>
      <c r="AO283" s="128">
        <f>IF(Table13[[#This Row],[Combo 27 Bet]]="","",IF(Table13[[#This Row],[Lev Ret]]="","",AN283*Table13[[#This Row],[Odds]]))</f>
        <v>550</v>
      </c>
      <c r="AP283" s="129">
        <f t="shared" si="21"/>
        <v>450</v>
      </c>
      <c r="AQ283" s="135"/>
      <c r="AR283" s="151">
        <v>7</v>
      </c>
      <c r="AS283" s="2" t="str">
        <f>IF(Table13[[#This Row],[Date]]&lt;$AS$3,"","Live")</f>
        <v/>
      </c>
      <c r="AT283" s="2" t="str">
        <f>IF(Table13[[#This Row],[Date]]&lt;$AT$3,"","Current Algo")</f>
        <v/>
      </c>
    </row>
    <row r="284" spans="1:46" ht="14.25" customHeight="1" x14ac:dyDescent="0.25">
      <c r="A284" s="82">
        <v>44513</v>
      </c>
      <c r="B284" s="2" t="s">
        <v>1079</v>
      </c>
      <c r="C284" s="83">
        <v>0.53819444444444442</v>
      </c>
      <c r="D284" s="87">
        <v>5</v>
      </c>
      <c r="E284" s="7">
        <v>0</v>
      </c>
      <c r="F284" s="60">
        <v>2</v>
      </c>
      <c r="G284" s="2">
        <v>1600</v>
      </c>
      <c r="H284" s="2" t="s">
        <v>151</v>
      </c>
      <c r="I284" s="2">
        <v>78</v>
      </c>
      <c r="J284" s="2">
        <v>130</v>
      </c>
      <c r="K284" s="6">
        <v>10</v>
      </c>
      <c r="L284" s="6" t="s">
        <v>1583</v>
      </c>
      <c r="M284" s="2" t="s">
        <v>75</v>
      </c>
      <c r="N284" s="84">
        <v>3.5</v>
      </c>
      <c r="O284" s="2" t="s">
        <v>49</v>
      </c>
      <c r="P284" s="2" t="s">
        <v>155</v>
      </c>
      <c r="Q284" s="85"/>
      <c r="R284" s="86">
        <v>4</v>
      </c>
      <c r="S284" s="85">
        <v>53.5</v>
      </c>
      <c r="T284" s="85">
        <v>53.5</v>
      </c>
      <c r="U284" s="85"/>
      <c r="V284" s="2"/>
      <c r="W284" s="2"/>
      <c r="X284" s="10">
        <v>2</v>
      </c>
      <c r="Y284" s="84">
        <v>4.5</v>
      </c>
      <c r="Z284" s="2">
        <v>30</v>
      </c>
      <c r="AA284" s="6"/>
      <c r="AB284" s="2"/>
      <c r="AC284" s="2"/>
      <c r="AD284" s="84">
        <v>4.4000000000000004</v>
      </c>
      <c r="AE284" s="84"/>
      <c r="AF284" s="2">
        <v>100</v>
      </c>
      <c r="AG284" s="2" t="str">
        <f t="shared" si="19"/>
        <v/>
      </c>
      <c r="AH284" s="2">
        <f t="shared" si="20"/>
        <v>-100</v>
      </c>
      <c r="AI284" s="44" t="str">
        <f>VLOOKUP(Table13[[#This Row],[Track]],$B$1885:$D$1929,2,FALSE)</f>
        <v>NSW</v>
      </c>
      <c r="AJ2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84" s="16" t="str">
        <f>IF(Table13[[#This Row],[Going-Dist]]="G&lt;6-Dist&gt;=1700","B",IF(Table13[[#This Row],[Going-Dist]]="G&lt;6-Dist&lt;1700","A",IF(AJ284="G&gt;=6-Dist&lt;1700","C",IF(AJ284="G&gt;=6-Dist&gt;=1700","D","xx"))))</f>
        <v>A</v>
      </c>
      <c r="AL284" s="69">
        <f>MONTH(Table13[[#This Row],[Date]])</f>
        <v>11</v>
      </c>
      <c r="AM284" s="69" t="str">
        <f t="shared" si="22"/>
        <v>2021-2022</v>
      </c>
      <c r="AN284" s="60">
        <v>100</v>
      </c>
      <c r="AO284" s="128" t="str">
        <f>IF(Table13[[#This Row],[Combo 27 Bet]]="","",IF(Table13[[#This Row],[Lev Ret]]="","",AN284*Table13[[#This Row],[Odds]]))</f>
        <v/>
      </c>
      <c r="AP284" s="129">
        <f t="shared" si="21"/>
        <v>-100</v>
      </c>
      <c r="AQ284" s="135"/>
      <c r="AR284" s="151">
        <v>5</v>
      </c>
      <c r="AS284" s="2" t="str">
        <f>IF(Table13[[#This Row],[Date]]&lt;$AS$3,"","Live")</f>
        <v/>
      </c>
      <c r="AT284" s="2" t="str">
        <f>IF(Table13[[#This Row],[Date]]&lt;$AT$3,"","Current Algo")</f>
        <v/>
      </c>
    </row>
    <row r="285" spans="1:46" ht="14.25" customHeight="1" x14ac:dyDescent="0.25">
      <c r="A285" s="82">
        <v>44513</v>
      </c>
      <c r="B285" s="2" t="s">
        <v>226</v>
      </c>
      <c r="C285" s="83">
        <v>0.625</v>
      </c>
      <c r="D285" s="2">
        <v>9</v>
      </c>
      <c r="E285" s="2">
        <v>3</v>
      </c>
      <c r="F285" s="60">
        <v>5</v>
      </c>
      <c r="G285" s="2">
        <v>1400</v>
      </c>
      <c r="H285" s="2" t="s">
        <v>70</v>
      </c>
      <c r="I285" s="2" t="s">
        <v>84</v>
      </c>
      <c r="J285" s="2">
        <v>150</v>
      </c>
      <c r="K285" s="6">
        <v>6</v>
      </c>
      <c r="L285" s="6" t="s">
        <v>667</v>
      </c>
      <c r="M285" s="2" t="s">
        <v>75</v>
      </c>
      <c r="N285" s="84">
        <v>1.95</v>
      </c>
      <c r="O285" s="2" t="s">
        <v>49</v>
      </c>
      <c r="P285" s="2" t="s">
        <v>48</v>
      </c>
      <c r="Q285" s="85"/>
      <c r="R285" s="86">
        <v>3</v>
      </c>
      <c r="S285" s="85">
        <v>57</v>
      </c>
      <c r="T285" s="85">
        <v>57</v>
      </c>
      <c r="U285" s="85"/>
      <c r="V285" s="2">
        <v>1</v>
      </c>
      <c r="W285" s="2">
        <v>4</v>
      </c>
      <c r="X285" s="10">
        <v>1</v>
      </c>
      <c r="Y285" s="84">
        <v>4.2</v>
      </c>
      <c r="Z285" s="2">
        <v>45</v>
      </c>
      <c r="AA285" s="6">
        <v>8</v>
      </c>
      <c r="AB285" s="2"/>
      <c r="AC285" s="2"/>
      <c r="AD285" s="84">
        <v>2.8</v>
      </c>
      <c r="AE285" s="84"/>
      <c r="AF285" s="2">
        <v>100</v>
      </c>
      <c r="AG285" s="2" t="str">
        <f t="shared" si="19"/>
        <v/>
      </c>
      <c r="AH285" s="2">
        <f t="shared" si="20"/>
        <v>-100</v>
      </c>
      <c r="AI285" s="44" t="str">
        <f>VLOOKUP(Table13[[#This Row],[Track]],$B$1885:$D$1929,2,FALSE)</f>
        <v>Vic</v>
      </c>
      <c r="AJ28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85" s="16" t="str">
        <f>IF(Table13[[#This Row],[Going-Dist]]="G&lt;6-Dist&gt;=1700","B",IF(Table13[[#This Row],[Going-Dist]]="G&lt;6-Dist&lt;1700","A",IF(AJ285="G&gt;=6-Dist&lt;1700","C",IF(AJ285="G&gt;=6-Dist&gt;=1700","D","xx"))))</f>
        <v>C</v>
      </c>
      <c r="AL285" s="69">
        <f>MONTH(Table13[[#This Row],[Date]])</f>
        <v>11</v>
      </c>
      <c r="AM285" s="69" t="str">
        <f t="shared" si="22"/>
        <v>2021-2022</v>
      </c>
      <c r="AN285" s="60">
        <v>100</v>
      </c>
      <c r="AO285" s="128" t="str">
        <f>IF(Table13[[#This Row],[Combo 27 Bet]]="","",IF(Table13[[#This Row],[Lev Ret]]="","",AN285*Table13[[#This Row],[Odds]]))</f>
        <v/>
      </c>
      <c r="AP285" s="129">
        <f t="shared" si="21"/>
        <v>-100</v>
      </c>
      <c r="AQ285" s="135"/>
      <c r="AR285" s="151">
        <v>5</v>
      </c>
      <c r="AS285" s="2" t="str">
        <f>IF(Table13[[#This Row],[Date]]&lt;$AS$3,"","Live")</f>
        <v/>
      </c>
      <c r="AT285" s="2" t="str">
        <f>IF(Table13[[#This Row],[Date]]&lt;$AT$3,"","Current Algo")</f>
        <v/>
      </c>
    </row>
    <row r="286" spans="1:46" ht="14.25" customHeight="1" x14ac:dyDescent="0.25">
      <c r="A286" s="82">
        <v>44513</v>
      </c>
      <c r="B286" s="2" t="s">
        <v>1079</v>
      </c>
      <c r="C286" s="83">
        <v>0.63888888888888895</v>
      </c>
      <c r="D286" s="87">
        <v>5</v>
      </c>
      <c r="E286" s="7">
        <v>0</v>
      </c>
      <c r="F286" s="60">
        <v>6</v>
      </c>
      <c r="G286" s="90">
        <v>2300</v>
      </c>
      <c r="H286" s="2" t="s">
        <v>151</v>
      </c>
      <c r="I286" s="2"/>
      <c r="J286" s="2">
        <v>300</v>
      </c>
      <c r="K286" s="6">
        <v>6</v>
      </c>
      <c r="L286" s="6" t="s">
        <v>1584</v>
      </c>
      <c r="M286" s="2" t="s">
        <v>75</v>
      </c>
      <c r="N286" s="84">
        <v>8</v>
      </c>
      <c r="O286" s="2" t="s">
        <v>1080</v>
      </c>
      <c r="P286" s="2" t="s">
        <v>1076</v>
      </c>
      <c r="Q286" s="85">
        <v>2</v>
      </c>
      <c r="R286" s="86">
        <v>9</v>
      </c>
      <c r="S286" s="85">
        <v>52.5</v>
      </c>
      <c r="T286" s="85">
        <v>50.5</v>
      </c>
      <c r="U286" s="85"/>
      <c r="V286" s="2">
        <v>4</v>
      </c>
      <c r="W286" s="2">
        <v>3</v>
      </c>
      <c r="X286" s="10">
        <v>1</v>
      </c>
      <c r="Y286" s="84">
        <v>2.9</v>
      </c>
      <c r="Z286" s="2">
        <v>30</v>
      </c>
      <c r="AA286" s="6"/>
      <c r="AB286" s="92"/>
      <c r="AC286" s="2" t="s">
        <v>150</v>
      </c>
      <c r="AD286" s="84">
        <v>6.5</v>
      </c>
      <c r="AE286" s="84">
        <v>1.9</v>
      </c>
      <c r="AF286" s="2">
        <v>100</v>
      </c>
      <c r="AG286" s="2">
        <f t="shared" si="19"/>
        <v>650</v>
      </c>
      <c r="AH286" s="2">
        <f t="shared" si="20"/>
        <v>550</v>
      </c>
      <c r="AI286" s="44" t="str">
        <f>VLOOKUP(Table13[[#This Row],[Track]],$B$1885:$D$1929,2,FALSE)</f>
        <v>NSW</v>
      </c>
      <c r="AJ2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86" s="16" t="str">
        <f>IF(Table13[[#This Row],[Going-Dist]]="G&lt;6-Dist&gt;=1700","B",IF(Table13[[#This Row],[Going-Dist]]="G&lt;6-Dist&lt;1700","A",IF(AJ286="G&gt;=6-Dist&lt;1700","C",IF(AJ286="G&gt;=6-Dist&gt;=1700","D","xx"))))</f>
        <v>B</v>
      </c>
      <c r="AL286" s="69">
        <f>MONTH(Table13[[#This Row],[Date]])</f>
        <v>11</v>
      </c>
      <c r="AM286" s="69" t="str">
        <f t="shared" si="22"/>
        <v>2021-2022</v>
      </c>
      <c r="AN286" s="60">
        <v>100</v>
      </c>
      <c r="AO286" s="128">
        <f>IF(Table13[[#This Row],[Combo 27 Bet]]="","",IF(Table13[[#This Row],[Lev Ret]]="","",AN286*Table13[[#This Row],[Odds]]))</f>
        <v>650</v>
      </c>
      <c r="AP286" s="129">
        <f t="shared" si="21"/>
        <v>550</v>
      </c>
      <c r="AQ286" s="135"/>
      <c r="AR286" s="151">
        <v>5</v>
      </c>
      <c r="AS286" s="2" t="str">
        <f>IF(Table13[[#This Row],[Date]]&lt;$AS$3,"","Live")</f>
        <v/>
      </c>
      <c r="AT286" s="2" t="str">
        <f>IF(Table13[[#This Row],[Date]]&lt;$AT$3,"","Current Algo")</f>
        <v/>
      </c>
    </row>
    <row r="287" spans="1:46" ht="14.25" customHeight="1" x14ac:dyDescent="0.25">
      <c r="A287" s="82">
        <v>44513</v>
      </c>
      <c r="B287" s="2" t="s">
        <v>226</v>
      </c>
      <c r="C287" s="83">
        <v>0.65277777777777779</v>
      </c>
      <c r="D287" s="2">
        <v>9</v>
      </c>
      <c r="E287" s="2">
        <v>3</v>
      </c>
      <c r="F287" s="60">
        <v>6</v>
      </c>
      <c r="G287" s="90">
        <v>1000</v>
      </c>
      <c r="H287" s="2" t="s">
        <v>42</v>
      </c>
      <c r="I287" s="2" t="s">
        <v>46</v>
      </c>
      <c r="J287" s="2">
        <v>150</v>
      </c>
      <c r="K287" s="6">
        <v>4</v>
      </c>
      <c r="L287" s="6" t="s">
        <v>286</v>
      </c>
      <c r="M287" s="2" t="s">
        <v>58</v>
      </c>
      <c r="N287" s="84">
        <v>3.3</v>
      </c>
      <c r="O287" s="2" t="s">
        <v>668</v>
      </c>
      <c r="P287" s="2" t="s">
        <v>79</v>
      </c>
      <c r="Q287" s="85"/>
      <c r="R287" s="86">
        <v>3</v>
      </c>
      <c r="S287" s="85">
        <v>54</v>
      </c>
      <c r="T287" s="88">
        <v>54</v>
      </c>
      <c r="U287" s="85"/>
      <c r="V287" s="2">
        <v>2</v>
      </c>
      <c r="W287" s="2">
        <v>2</v>
      </c>
      <c r="X287" s="10">
        <v>2</v>
      </c>
      <c r="Y287" s="84">
        <v>4.8</v>
      </c>
      <c r="Z287" s="2">
        <v>35</v>
      </c>
      <c r="AA287" s="6">
        <v>6</v>
      </c>
      <c r="AB287" s="92"/>
      <c r="AC287" s="2" t="s">
        <v>14</v>
      </c>
      <c r="AD287" s="84">
        <v>3.8</v>
      </c>
      <c r="AE287" s="84"/>
      <c r="AF287" s="2">
        <v>100</v>
      </c>
      <c r="AG287" s="2" t="str">
        <f t="shared" si="19"/>
        <v/>
      </c>
      <c r="AH287" s="2">
        <f t="shared" si="20"/>
        <v>-100</v>
      </c>
      <c r="AI287" s="44" t="str">
        <f>VLOOKUP(Table13[[#This Row],[Track]],$B$1885:$D$1929,2,FALSE)</f>
        <v>Vic</v>
      </c>
      <c r="AJ28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87" s="16" t="str">
        <f>IF(Table13[[#This Row],[Going-Dist]]="G&lt;6-Dist&gt;=1700","B",IF(Table13[[#This Row],[Going-Dist]]="G&lt;6-Dist&lt;1700","A",IF(AJ287="G&gt;=6-Dist&lt;1700","C",IF(AJ287="G&gt;=6-Dist&gt;=1700","D","xx"))))</f>
        <v>C</v>
      </c>
      <c r="AL287" s="69">
        <f>MONTH(Table13[[#This Row],[Date]])</f>
        <v>11</v>
      </c>
      <c r="AM287" s="69" t="str">
        <f t="shared" si="22"/>
        <v>2021-2022</v>
      </c>
      <c r="AN287" s="60">
        <v>140</v>
      </c>
      <c r="AO287" s="128" t="str">
        <f>IF(Table13[[#This Row],[Combo 27 Bet]]="","",IF(Table13[[#This Row],[Lev Ret]]="","",AN287*Table13[[#This Row],[Odds]]))</f>
        <v/>
      </c>
      <c r="AP287" s="129">
        <f t="shared" si="21"/>
        <v>-140</v>
      </c>
      <c r="AQ287" s="135">
        <v>2</v>
      </c>
      <c r="AR287" s="151">
        <v>7</v>
      </c>
      <c r="AS287" s="2" t="str">
        <f>IF(Table13[[#This Row],[Date]]&lt;$AS$3,"","Live")</f>
        <v/>
      </c>
      <c r="AT287" s="2" t="str">
        <f>IF(Table13[[#This Row],[Date]]&lt;$AT$3,"","Current Algo")</f>
        <v/>
      </c>
    </row>
    <row r="288" spans="1:46" ht="14.25" customHeight="1" x14ac:dyDescent="0.25">
      <c r="A288" s="82">
        <v>44513</v>
      </c>
      <c r="B288" s="2" t="s">
        <v>226</v>
      </c>
      <c r="C288" s="83">
        <v>0.65277777777777779</v>
      </c>
      <c r="D288" s="2">
        <v>9</v>
      </c>
      <c r="E288" s="2">
        <v>3</v>
      </c>
      <c r="F288" s="60">
        <v>6</v>
      </c>
      <c r="G288" s="90">
        <v>1000</v>
      </c>
      <c r="H288" s="2" t="s">
        <v>42</v>
      </c>
      <c r="I288" s="2" t="s">
        <v>46</v>
      </c>
      <c r="J288" s="2">
        <v>150</v>
      </c>
      <c r="K288" s="6">
        <v>1</v>
      </c>
      <c r="L288" s="6" t="s">
        <v>278</v>
      </c>
      <c r="M288" s="2" t="s">
        <v>55</v>
      </c>
      <c r="N288" s="84">
        <v>3.9</v>
      </c>
      <c r="O288" s="2" t="s">
        <v>113</v>
      </c>
      <c r="P288" s="2" t="s">
        <v>88</v>
      </c>
      <c r="Q288" s="85"/>
      <c r="R288" s="86">
        <v>2</v>
      </c>
      <c r="S288" s="85">
        <v>60</v>
      </c>
      <c r="T288" s="88">
        <v>60</v>
      </c>
      <c r="U288" s="85"/>
      <c r="V288" s="2">
        <v>3</v>
      </c>
      <c r="W288" s="2">
        <v>1</v>
      </c>
      <c r="X288" s="10">
        <v>3</v>
      </c>
      <c r="Y288" s="84">
        <v>5.2</v>
      </c>
      <c r="Z288" s="2">
        <v>30</v>
      </c>
      <c r="AA288" s="6">
        <v>6</v>
      </c>
      <c r="AB288" s="92"/>
      <c r="AC288" s="2"/>
      <c r="AD288" s="84">
        <v>7</v>
      </c>
      <c r="AE288" s="84"/>
      <c r="AF288" s="2">
        <v>100</v>
      </c>
      <c r="AG288" s="2" t="str">
        <f t="shared" si="19"/>
        <v/>
      </c>
      <c r="AH288" s="2">
        <f t="shared" si="20"/>
        <v>-100</v>
      </c>
      <c r="AI288" s="44" t="str">
        <f>VLOOKUP(Table13[[#This Row],[Track]],$B$1885:$D$1929,2,FALSE)</f>
        <v>Vic</v>
      </c>
      <c r="AJ28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288" s="16" t="str">
        <f>IF(Table13[[#This Row],[Going-Dist]]="G&lt;6-Dist&gt;=1700","B",IF(Table13[[#This Row],[Going-Dist]]="G&lt;6-Dist&lt;1700","A",IF(AJ288="G&gt;=6-Dist&lt;1700","C",IF(AJ288="G&gt;=6-Dist&gt;=1700","D","xx"))))</f>
        <v>C</v>
      </c>
      <c r="AL288" s="69">
        <f>MONTH(Table13[[#This Row],[Date]])</f>
        <v>11</v>
      </c>
      <c r="AM288" s="69" t="str">
        <f t="shared" si="22"/>
        <v>2021-2022</v>
      </c>
      <c r="AN288" s="60">
        <v>100</v>
      </c>
      <c r="AO288" s="128" t="str">
        <f>IF(Table13[[#This Row],[Combo 27 Bet]]="","",IF(Table13[[#This Row],[Lev Ret]]="","",AN288*Table13[[#This Row],[Odds]]))</f>
        <v/>
      </c>
      <c r="AP288" s="129">
        <f t="shared" si="21"/>
        <v>-100</v>
      </c>
      <c r="AQ288" s="135">
        <v>2</v>
      </c>
      <c r="AR288" s="151">
        <v>7</v>
      </c>
      <c r="AS288" s="2" t="str">
        <f>IF(Table13[[#This Row],[Date]]&lt;$AS$3,"","Live")</f>
        <v/>
      </c>
      <c r="AT288" s="2" t="str">
        <f>IF(Table13[[#This Row],[Date]]&lt;$AT$3,"","Current Algo")</f>
        <v/>
      </c>
    </row>
    <row r="289" spans="1:46" ht="14.25" customHeight="1" x14ac:dyDescent="0.25">
      <c r="A289" s="82">
        <v>44513</v>
      </c>
      <c r="B289" s="2" t="s">
        <v>1079</v>
      </c>
      <c r="C289" s="83">
        <v>0.72222222222222221</v>
      </c>
      <c r="D289" s="87">
        <v>5</v>
      </c>
      <c r="E289" s="7">
        <v>0</v>
      </c>
      <c r="F289" s="60">
        <v>9</v>
      </c>
      <c r="G289" s="90">
        <v>1400</v>
      </c>
      <c r="H289" s="2" t="s">
        <v>151</v>
      </c>
      <c r="I289" s="2">
        <v>88</v>
      </c>
      <c r="J289" s="2">
        <v>130</v>
      </c>
      <c r="K289" s="6">
        <v>11</v>
      </c>
      <c r="L289" s="6" t="s">
        <v>1585</v>
      </c>
      <c r="M289" s="2" t="s">
        <v>55</v>
      </c>
      <c r="N289" s="84">
        <v>3.3</v>
      </c>
      <c r="O289" s="2" t="s">
        <v>179</v>
      </c>
      <c r="P289" s="2" t="s">
        <v>1081</v>
      </c>
      <c r="Q289" s="85"/>
      <c r="R289" s="86">
        <v>6</v>
      </c>
      <c r="S289" s="85">
        <v>54.5</v>
      </c>
      <c r="T289" s="85">
        <v>54.5</v>
      </c>
      <c r="U289" s="85"/>
      <c r="V289" s="2">
        <v>2</v>
      </c>
      <c r="W289" s="2"/>
      <c r="X289" s="10">
        <v>1</v>
      </c>
      <c r="Y289" s="84">
        <v>3.5</v>
      </c>
      <c r="Z289" s="2">
        <v>20</v>
      </c>
      <c r="AA289" s="6"/>
      <c r="AB289" s="92"/>
      <c r="AC289" s="2" t="s">
        <v>150</v>
      </c>
      <c r="AD289" s="84">
        <v>3.9</v>
      </c>
      <c r="AE289" s="84">
        <v>1.7</v>
      </c>
      <c r="AF289" s="2">
        <v>100</v>
      </c>
      <c r="AG289" s="2">
        <f t="shared" si="19"/>
        <v>390</v>
      </c>
      <c r="AH289" s="2">
        <f t="shared" si="20"/>
        <v>290</v>
      </c>
      <c r="AI289" s="44" t="str">
        <f>VLOOKUP(Table13[[#This Row],[Track]],$B$1885:$D$1929,2,FALSE)</f>
        <v>NSW</v>
      </c>
      <c r="AJ2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89" s="16" t="str">
        <f>IF(Table13[[#This Row],[Going-Dist]]="G&lt;6-Dist&gt;=1700","B",IF(Table13[[#This Row],[Going-Dist]]="G&lt;6-Dist&lt;1700","A",IF(AJ289="G&gt;=6-Dist&lt;1700","C",IF(AJ289="G&gt;=6-Dist&gt;=1700","D","xx"))))</f>
        <v>A</v>
      </c>
      <c r="AL289" s="69">
        <f>MONTH(Table13[[#This Row],[Date]])</f>
        <v>11</v>
      </c>
      <c r="AM289" s="69" t="str">
        <f t="shared" si="22"/>
        <v>2021-2022</v>
      </c>
      <c r="AN289" s="60">
        <v>150</v>
      </c>
      <c r="AO289" s="128">
        <f>IF(Table13[[#This Row],[Combo 27 Bet]]="","",IF(Table13[[#This Row],[Lev Ret]]="","",AN289*Table13[[#This Row],[Odds]]))</f>
        <v>585</v>
      </c>
      <c r="AP289" s="129">
        <f t="shared" si="21"/>
        <v>435</v>
      </c>
      <c r="AQ289" s="135"/>
      <c r="AR289" s="151">
        <v>3</v>
      </c>
      <c r="AS289" s="2" t="str">
        <f>IF(Table13[[#This Row],[Date]]&lt;$AS$3,"","Live")</f>
        <v/>
      </c>
      <c r="AT289" s="2" t="str">
        <f>IF(Table13[[#This Row],[Date]]&lt;$AT$3,"","Current Algo")</f>
        <v/>
      </c>
    </row>
    <row r="290" spans="1:46" ht="14.25" customHeight="1" x14ac:dyDescent="0.25">
      <c r="A290" s="82">
        <v>44513</v>
      </c>
      <c r="B290" s="2" t="s">
        <v>1079</v>
      </c>
      <c r="C290" s="83">
        <v>0.75</v>
      </c>
      <c r="D290" s="87">
        <v>5</v>
      </c>
      <c r="E290" s="7">
        <v>0</v>
      </c>
      <c r="F290" s="60">
        <v>10</v>
      </c>
      <c r="G290" s="90">
        <v>1300</v>
      </c>
      <c r="H290" s="2" t="s">
        <v>151</v>
      </c>
      <c r="I290" s="2">
        <v>88</v>
      </c>
      <c r="J290" s="2">
        <v>130</v>
      </c>
      <c r="K290" s="6">
        <v>6</v>
      </c>
      <c r="L290" s="6" t="s">
        <v>1586</v>
      </c>
      <c r="M290" s="2" t="s">
        <v>58</v>
      </c>
      <c r="N290" s="84">
        <v>2.4</v>
      </c>
      <c r="O290" s="2" t="s">
        <v>56</v>
      </c>
      <c r="P290" s="2" t="s">
        <v>86</v>
      </c>
      <c r="Q290" s="85"/>
      <c r="R290" s="86">
        <v>2</v>
      </c>
      <c r="S290" s="85">
        <v>57</v>
      </c>
      <c r="T290" s="85">
        <v>57</v>
      </c>
      <c r="U290" s="85"/>
      <c r="V290" s="2">
        <v>4</v>
      </c>
      <c r="W290" s="2">
        <v>1</v>
      </c>
      <c r="X290" s="10">
        <v>2</v>
      </c>
      <c r="Y290" s="84">
        <v>5.4</v>
      </c>
      <c r="Z290" s="2">
        <v>20</v>
      </c>
      <c r="AA290" s="6"/>
      <c r="AB290" s="92"/>
      <c r="AC290" s="2" t="s">
        <v>15</v>
      </c>
      <c r="AD290" s="84">
        <v>2.6</v>
      </c>
      <c r="AE290" s="84">
        <v>1.4</v>
      </c>
      <c r="AF290" s="2">
        <v>100</v>
      </c>
      <c r="AG290" s="2" t="str">
        <f t="shared" si="19"/>
        <v/>
      </c>
      <c r="AH290" s="2">
        <f t="shared" si="20"/>
        <v>-100</v>
      </c>
      <c r="AI290" s="44" t="str">
        <f>VLOOKUP(Table13[[#This Row],[Track]],$B$1885:$D$1929,2,FALSE)</f>
        <v>NSW</v>
      </c>
      <c r="AJ2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0" s="16" t="str">
        <f>IF(Table13[[#This Row],[Going-Dist]]="G&lt;6-Dist&gt;=1700","B",IF(Table13[[#This Row],[Going-Dist]]="G&lt;6-Dist&lt;1700","A",IF(AJ290="G&gt;=6-Dist&lt;1700","C",IF(AJ290="G&gt;=6-Dist&gt;=1700","D","xx"))))</f>
        <v>A</v>
      </c>
      <c r="AL290" s="69">
        <f>MONTH(Table13[[#This Row],[Date]])</f>
        <v>11</v>
      </c>
      <c r="AM290" s="69" t="str">
        <f t="shared" si="22"/>
        <v>2021-2022</v>
      </c>
      <c r="AN290" s="60">
        <v>200</v>
      </c>
      <c r="AO290" s="128" t="str">
        <f>IF(Table13[[#This Row],[Combo 27 Bet]]="","",IF(Table13[[#This Row],[Lev Ret]]="","",AN290*Table13[[#This Row],[Odds]]))</f>
        <v/>
      </c>
      <c r="AP290" s="129">
        <f t="shared" si="21"/>
        <v>-200</v>
      </c>
      <c r="AQ290" s="135"/>
      <c r="AR290" s="151">
        <v>10</v>
      </c>
      <c r="AS290" s="2" t="str">
        <f>IF(Table13[[#This Row],[Date]]&lt;$AS$3,"","Live")</f>
        <v/>
      </c>
      <c r="AT290" s="2" t="str">
        <f>IF(Table13[[#This Row],[Date]]&lt;$AT$3,"","Current Algo")</f>
        <v/>
      </c>
    </row>
    <row r="291" spans="1:46" ht="14.25" customHeight="1" x14ac:dyDescent="0.25">
      <c r="A291" s="82">
        <v>44520</v>
      </c>
      <c r="B291" s="2" t="s">
        <v>198</v>
      </c>
      <c r="C291" s="83">
        <v>0.50694444444444442</v>
      </c>
      <c r="D291" s="2">
        <v>4</v>
      </c>
      <c r="E291" s="2">
        <v>0</v>
      </c>
      <c r="F291" s="60">
        <v>1</v>
      </c>
      <c r="G291" s="90">
        <v>1400</v>
      </c>
      <c r="H291" s="2" t="s">
        <v>42</v>
      </c>
      <c r="I291" s="2">
        <v>84</v>
      </c>
      <c r="J291" s="2">
        <v>130</v>
      </c>
      <c r="K291" s="6">
        <v>6</v>
      </c>
      <c r="L291" s="6" t="s">
        <v>644</v>
      </c>
      <c r="M291" s="2" t="s">
        <v>75</v>
      </c>
      <c r="N291" s="84">
        <v>2.7</v>
      </c>
      <c r="O291" s="2" t="s">
        <v>657</v>
      </c>
      <c r="P291" s="2" t="s">
        <v>64</v>
      </c>
      <c r="Q291" s="85"/>
      <c r="R291" s="86">
        <v>5</v>
      </c>
      <c r="S291" s="85">
        <v>55.5</v>
      </c>
      <c r="T291" s="88">
        <v>55.5</v>
      </c>
      <c r="U291" s="85"/>
      <c r="V291" s="2">
        <v>1</v>
      </c>
      <c r="W291" s="2">
        <v>1</v>
      </c>
      <c r="X291" s="10">
        <v>1</v>
      </c>
      <c r="Y291" s="84">
        <v>3.2</v>
      </c>
      <c r="Z291" s="2">
        <v>45</v>
      </c>
      <c r="AA291" s="6">
        <v>6</v>
      </c>
      <c r="AB291" s="92"/>
      <c r="AC291" s="2"/>
      <c r="AD291" s="84">
        <v>4.5999999999999996</v>
      </c>
      <c r="AE291" s="84"/>
      <c r="AF291" s="2">
        <v>100</v>
      </c>
      <c r="AG291" s="2" t="str">
        <f t="shared" si="19"/>
        <v/>
      </c>
      <c r="AH291" s="2">
        <f t="shared" si="20"/>
        <v>-100</v>
      </c>
      <c r="AI291" s="44" t="str">
        <f>VLOOKUP(Table13[[#This Row],[Track]],$B$1885:$D$1929,2,FALSE)</f>
        <v>Vic</v>
      </c>
      <c r="AJ2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1" s="16" t="str">
        <f>IF(Table13[[#This Row],[Going-Dist]]="G&lt;6-Dist&gt;=1700","B",IF(Table13[[#This Row],[Going-Dist]]="G&lt;6-Dist&lt;1700","A",IF(AJ291="G&gt;=6-Dist&lt;1700","C",IF(AJ291="G&gt;=6-Dist&gt;=1700","D","xx"))))</f>
        <v>A</v>
      </c>
      <c r="AL291" s="69">
        <f>MONTH(Table13[[#This Row],[Date]])</f>
        <v>11</v>
      </c>
      <c r="AM291" s="69" t="str">
        <f t="shared" si="22"/>
        <v>2021-2022</v>
      </c>
      <c r="AN291" s="60">
        <v>140</v>
      </c>
      <c r="AO291" s="128" t="str">
        <f>IF(Table13[[#This Row],[Combo 27 Bet]]="","",IF(Table13[[#This Row],[Lev Ret]]="","",AN291*Table13[[#This Row],[Odds]]))</f>
        <v/>
      </c>
      <c r="AP291" s="129">
        <f t="shared" si="21"/>
        <v>-140</v>
      </c>
      <c r="AQ291" s="135">
        <v>2</v>
      </c>
      <c r="AR291" s="151">
        <v>5</v>
      </c>
      <c r="AS291" s="2" t="str">
        <f>IF(Table13[[#This Row],[Date]]&lt;$AS$3,"","Live")</f>
        <v/>
      </c>
      <c r="AT291" s="2" t="str">
        <f>IF(Table13[[#This Row],[Date]]&lt;$AT$3,"","Current Algo")</f>
        <v/>
      </c>
    </row>
    <row r="292" spans="1:46" ht="14.25" customHeight="1" x14ac:dyDescent="0.25">
      <c r="A292" s="82">
        <v>44520</v>
      </c>
      <c r="B292" s="2" t="s">
        <v>198</v>
      </c>
      <c r="C292" s="83">
        <v>0.50694444444444442</v>
      </c>
      <c r="D292" s="2">
        <v>4</v>
      </c>
      <c r="E292" s="2">
        <v>0</v>
      </c>
      <c r="F292" s="60">
        <v>1</v>
      </c>
      <c r="G292" s="90">
        <v>1400</v>
      </c>
      <c r="H292" s="2" t="s">
        <v>42</v>
      </c>
      <c r="I292" s="2">
        <v>84</v>
      </c>
      <c r="J292" s="2">
        <v>130</v>
      </c>
      <c r="K292" s="6">
        <v>4</v>
      </c>
      <c r="L292" s="6" t="s">
        <v>440</v>
      </c>
      <c r="M292" s="2" t="s">
        <v>58</v>
      </c>
      <c r="N292" s="84">
        <v>2.25</v>
      </c>
      <c r="O292" s="2" t="s">
        <v>51</v>
      </c>
      <c r="P292" s="2" t="s">
        <v>659</v>
      </c>
      <c r="Q292" s="85">
        <v>2</v>
      </c>
      <c r="R292" s="86">
        <v>4</v>
      </c>
      <c r="S292" s="85">
        <v>57.5</v>
      </c>
      <c r="T292" s="88">
        <v>55.5</v>
      </c>
      <c r="U292" s="85"/>
      <c r="V292" s="2">
        <v>2</v>
      </c>
      <c r="W292" s="2">
        <v>3</v>
      </c>
      <c r="X292" s="10">
        <v>2</v>
      </c>
      <c r="Y292" s="84">
        <v>3.5</v>
      </c>
      <c r="Z292" s="2">
        <v>40</v>
      </c>
      <c r="AA292" s="6">
        <v>6</v>
      </c>
      <c r="AB292" s="92"/>
      <c r="AC292" s="2" t="s">
        <v>12</v>
      </c>
      <c r="AD292" s="84">
        <v>2.15</v>
      </c>
      <c r="AE292" s="84">
        <v>1.5</v>
      </c>
      <c r="AF292" s="2">
        <v>100</v>
      </c>
      <c r="AG292" s="2">
        <f t="shared" si="19"/>
        <v>215</v>
      </c>
      <c r="AH292" s="2">
        <f t="shared" si="20"/>
        <v>115</v>
      </c>
      <c r="AI292" s="44" t="str">
        <f>VLOOKUP(Table13[[#This Row],[Track]],$B$1885:$D$1929,2,FALSE)</f>
        <v>Vic</v>
      </c>
      <c r="AJ2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2" s="16" t="str">
        <f>IF(Table13[[#This Row],[Going-Dist]]="G&lt;6-Dist&gt;=1700","B",IF(Table13[[#This Row],[Going-Dist]]="G&lt;6-Dist&lt;1700","A",IF(AJ292="G&gt;=6-Dist&lt;1700","C",IF(AJ292="G&gt;=6-Dist&gt;=1700","D","xx"))))</f>
        <v>A</v>
      </c>
      <c r="AL292" s="69">
        <f>MONTH(Table13[[#This Row],[Date]])</f>
        <v>11</v>
      </c>
      <c r="AM292" s="69" t="str">
        <f t="shared" si="22"/>
        <v>2021-2022</v>
      </c>
      <c r="AN292" s="60">
        <v>150</v>
      </c>
      <c r="AO292" s="128">
        <f>IF(Table13[[#This Row],[Combo 27 Bet]]="","",IF(Table13[[#This Row],[Lev Ret]]="","",AN292*Table13[[#This Row],[Odds]]))</f>
        <v>322.5</v>
      </c>
      <c r="AP292" s="129">
        <f t="shared" si="21"/>
        <v>172.5</v>
      </c>
      <c r="AQ292" s="135">
        <v>2</v>
      </c>
      <c r="AR292" s="151">
        <v>4</v>
      </c>
      <c r="AS292" s="2" t="str">
        <f>IF(Table13[[#This Row],[Date]]&lt;$AS$3,"","Live")</f>
        <v/>
      </c>
      <c r="AT292" s="2" t="str">
        <f>IF(Table13[[#This Row],[Date]]&lt;$AT$3,"","Current Algo")</f>
        <v/>
      </c>
    </row>
    <row r="293" spans="1:46" ht="14.25" customHeight="1" x14ac:dyDescent="0.25">
      <c r="A293" s="82">
        <v>44520</v>
      </c>
      <c r="B293" s="2" t="s">
        <v>198</v>
      </c>
      <c r="C293" s="83">
        <v>0.57291666666666663</v>
      </c>
      <c r="D293" s="87">
        <v>4</v>
      </c>
      <c r="E293" s="7">
        <v>0</v>
      </c>
      <c r="F293" s="60">
        <v>4</v>
      </c>
      <c r="G293" s="90">
        <v>1200</v>
      </c>
      <c r="H293" s="2" t="s">
        <v>70</v>
      </c>
      <c r="I293" s="2">
        <v>78</v>
      </c>
      <c r="J293" s="2">
        <v>130</v>
      </c>
      <c r="K293" s="6">
        <v>9</v>
      </c>
      <c r="L293" s="6" t="s">
        <v>1232</v>
      </c>
      <c r="M293" s="2" t="s">
        <v>75</v>
      </c>
      <c r="N293" s="84">
        <v>8</v>
      </c>
      <c r="O293" s="2" t="s">
        <v>1233</v>
      </c>
      <c r="P293" s="2" t="s">
        <v>653</v>
      </c>
      <c r="Q293" s="85">
        <v>1.5</v>
      </c>
      <c r="R293" s="86">
        <v>10</v>
      </c>
      <c r="S293" s="85">
        <v>56</v>
      </c>
      <c r="T293" s="85">
        <v>54.5</v>
      </c>
      <c r="U293" s="85"/>
      <c r="V293" s="2">
        <v>1</v>
      </c>
      <c r="W293" s="2">
        <v>4</v>
      </c>
      <c r="X293" s="10">
        <v>2</v>
      </c>
      <c r="Y293" s="84">
        <v>5</v>
      </c>
      <c r="Z293" s="2">
        <v>35</v>
      </c>
      <c r="AA293" s="6">
        <v>10</v>
      </c>
      <c r="AB293" s="92"/>
      <c r="AC293" s="2"/>
      <c r="AD293" s="84">
        <v>8.5</v>
      </c>
      <c r="AE293" s="84"/>
      <c r="AF293" s="2">
        <v>100</v>
      </c>
      <c r="AG293" s="2" t="str">
        <f t="shared" si="19"/>
        <v/>
      </c>
      <c r="AH293" s="2">
        <f t="shared" si="20"/>
        <v>-100</v>
      </c>
      <c r="AI293" s="44" t="str">
        <f>VLOOKUP(Table13[[#This Row],[Track]],$B$1885:$D$1929,2,FALSE)</f>
        <v>Vic</v>
      </c>
      <c r="AJ2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3" s="16" t="str">
        <f>IF(Table13[[#This Row],[Going-Dist]]="G&lt;6-Dist&gt;=1700","B",IF(Table13[[#This Row],[Going-Dist]]="G&lt;6-Dist&lt;1700","A",IF(AJ293="G&gt;=6-Dist&lt;1700","C",IF(AJ293="G&gt;=6-Dist&gt;=1700","D","xx"))))</f>
        <v>A</v>
      </c>
      <c r="AL293" s="69">
        <f>MONTH(Table13[[#This Row],[Date]])</f>
        <v>11</v>
      </c>
      <c r="AM293" s="69" t="str">
        <f t="shared" si="22"/>
        <v>2021-2022</v>
      </c>
      <c r="AN293" s="60">
        <v>100</v>
      </c>
      <c r="AO293" s="128" t="str">
        <f>IF(Table13[[#This Row],[Combo 27 Bet]]="","",IF(Table13[[#This Row],[Lev Ret]]="","",AN293*Table13[[#This Row],[Odds]]))</f>
        <v/>
      </c>
      <c r="AP293" s="129">
        <f t="shared" si="21"/>
        <v>-100</v>
      </c>
      <c r="AQ293" s="135"/>
      <c r="AR293" s="151">
        <v>6</v>
      </c>
      <c r="AS293" s="2" t="str">
        <f>IF(Table13[[#This Row],[Date]]&lt;$AS$3,"","Live")</f>
        <v/>
      </c>
      <c r="AT293" s="2" t="str">
        <f>IF(Table13[[#This Row],[Date]]&lt;$AT$3,"","Current Algo")</f>
        <v/>
      </c>
    </row>
    <row r="294" spans="1:46" ht="14.25" customHeight="1" x14ac:dyDescent="0.25">
      <c r="A294" s="82">
        <v>44520</v>
      </c>
      <c r="B294" s="2" t="s">
        <v>1072</v>
      </c>
      <c r="C294" s="83">
        <v>0.58680555555555558</v>
      </c>
      <c r="D294" s="87">
        <v>4</v>
      </c>
      <c r="E294" s="7">
        <v>0</v>
      </c>
      <c r="F294" s="60">
        <v>4</v>
      </c>
      <c r="G294" s="90">
        <v>1200</v>
      </c>
      <c r="H294" s="2" t="s">
        <v>151</v>
      </c>
      <c r="I294" s="2">
        <v>78</v>
      </c>
      <c r="J294" s="2">
        <v>130</v>
      </c>
      <c r="K294" s="6">
        <v>7</v>
      </c>
      <c r="L294" s="6" t="s">
        <v>1587</v>
      </c>
      <c r="M294" s="2" t="s">
        <v>55</v>
      </c>
      <c r="N294" s="84">
        <v>4.0999999999999996</v>
      </c>
      <c r="O294" s="2" t="s">
        <v>1051</v>
      </c>
      <c r="P294" s="2" t="s">
        <v>86</v>
      </c>
      <c r="Q294" s="85"/>
      <c r="R294" s="86">
        <v>5</v>
      </c>
      <c r="S294" s="85">
        <v>55.5</v>
      </c>
      <c r="T294" s="85">
        <v>55.5</v>
      </c>
      <c r="U294" s="85"/>
      <c r="V294" s="2">
        <v>4</v>
      </c>
      <c r="W294" s="2">
        <v>4</v>
      </c>
      <c r="X294" s="10">
        <v>1</v>
      </c>
      <c r="Y294" s="84">
        <v>4.4000000000000004</v>
      </c>
      <c r="Z294" s="2">
        <v>20</v>
      </c>
      <c r="AA294" s="6"/>
      <c r="AB294" s="92"/>
      <c r="AC294" s="2" t="s">
        <v>15</v>
      </c>
      <c r="AD294" s="84">
        <v>5</v>
      </c>
      <c r="AE294" s="84">
        <v>2.2000000000000002</v>
      </c>
      <c r="AF294" s="2">
        <v>100</v>
      </c>
      <c r="AG294" s="2" t="str">
        <f t="shared" si="19"/>
        <v/>
      </c>
      <c r="AH294" s="2">
        <f t="shared" si="20"/>
        <v>-100</v>
      </c>
      <c r="AI294" s="44" t="str">
        <f>VLOOKUP(Table13[[#This Row],[Track]],$B$1885:$D$1929,2,FALSE)</f>
        <v>NSW</v>
      </c>
      <c r="AJ2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4" s="16" t="str">
        <f>IF(Table13[[#This Row],[Going-Dist]]="G&lt;6-Dist&gt;=1700","B",IF(Table13[[#This Row],[Going-Dist]]="G&lt;6-Dist&lt;1700","A",IF(AJ294="G&gt;=6-Dist&lt;1700","C",IF(AJ294="G&gt;=6-Dist&gt;=1700","D","xx"))))</f>
        <v>A</v>
      </c>
      <c r="AL294" s="69">
        <f>MONTH(Table13[[#This Row],[Date]])</f>
        <v>11</v>
      </c>
      <c r="AM294" s="69" t="str">
        <f t="shared" si="22"/>
        <v>2021-2022</v>
      </c>
      <c r="AN294" s="60">
        <v>100</v>
      </c>
      <c r="AO294" s="128" t="str">
        <f>IF(Table13[[#This Row],[Combo 27 Bet]]="","",IF(Table13[[#This Row],[Lev Ret]]="","",AN294*Table13[[#This Row],[Odds]]))</f>
        <v/>
      </c>
      <c r="AP294" s="129">
        <f t="shared" si="21"/>
        <v>-100</v>
      </c>
      <c r="AQ294" s="135"/>
      <c r="AR294" s="151">
        <v>7</v>
      </c>
      <c r="AS294" s="2" t="str">
        <f>IF(Table13[[#This Row],[Date]]&lt;$AS$3,"","Live")</f>
        <v/>
      </c>
      <c r="AT294" s="2" t="str">
        <f>IF(Table13[[#This Row],[Date]]&lt;$AT$3,"","Current Algo")</f>
        <v/>
      </c>
    </row>
    <row r="295" spans="1:46" ht="14.25" customHeight="1" x14ac:dyDescent="0.25">
      <c r="A295" s="82">
        <v>44520</v>
      </c>
      <c r="B295" s="2" t="s">
        <v>198</v>
      </c>
      <c r="C295" s="83">
        <v>0.59722222222222221</v>
      </c>
      <c r="D295" s="2">
        <v>4</v>
      </c>
      <c r="E295" s="2">
        <v>0</v>
      </c>
      <c r="F295" s="60">
        <v>5</v>
      </c>
      <c r="G295" s="90">
        <v>1200</v>
      </c>
      <c r="H295" s="2" t="s">
        <v>42</v>
      </c>
      <c r="I295" s="2" t="s">
        <v>46</v>
      </c>
      <c r="J295" s="2">
        <v>150</v>
      </c>
      <c r="K295" s="6">
        <v>5</v>
      </c>
      <c r="L295" s="6" t="s">
        <v>669</v>
      </c>
      <c r="M295" s="2" t="s">
        <v>55</v>
      </c>
      <c r="N295" s="84">
        <v>2</v>
      </c>
      <c r="O295" s="2" t="s">
        <v>51</v>
      </c>
      <c r="P295" s="2" t="s">
        <v>659</v>
      </c>
      <c r="Q295" s="85">
        <v>2</v>
      </c>
      <c r="R295" s="86">
        <v>3</v>
      </c>
      <c r="S295" s="85">
        <v>54</v>
      </c>
      <c r="T295" s="88">
        <v>52</v>
      </c>
      <c r="U295" s="85"/>
      <c r="V295" s="2">
        <v>2</v>
      </c>
      <c r="W295" s="2">
        <v>3</v>
      </c>
      <c r="X295" s="10">
        <v>2</v>
      </c>
      <c r="Y295" s="84">
        <v>4.5999999999999996</v>
      </c>
      <c r="Z295" s="2">
        <v>35</v>
      </c>
      <c r="AA295" s="6">
        <v>8</v>
      </c>
      <c r="AB295" s="92"/>
      <c r="AC295" s="2" t="s">
        <v>15</v>
      </c>
      <c r="AD295" s="84">
        <v>3.1</v>
      </c>
      <c r="AE295" s="84">
        <v>1.4</v>
      </c>
      <c r="AF295" s="2">
        <v>100</v>
      </c>
      <c r="AG295" s="2" t="str">
        <f t="shared" si="19"/>
        <v/>
      </c>
      <c r="AH295" s="2">
        <f t="shared" si="20"/>
        <v>-100</v>
      </c>
      <c r="AI295" s="44" t="str">
        <f>VLOOKUP(Table13[[#This Row],[Track]],$B$1885:$D$1929,2,FALSE)</f>
        <v>Vic</v>
      </c>
      <c r="AJ2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5" s="16" t="str">
        <f>IF(Table13[[#This Row],[Going-Dist]]="G&lt;6-Dist&gt;=1700","B",IF(Table13[[#This Row],[Going-Dist]]="G&lt;6-Dist&lt;1700","A",IF(AJ295="G&gt;=6-Dist&lt;1700","C",IF(AJ295="G&gt;=6-Dist&gt;=1700","D","xx"))))</f>
        <v>A</v>
      </c>
      <c r="AL295" s="69">
        <f>MONTH(Table13[[#This Row],[Date]])</f>
        <v>11</v>
      </c>
      <c r="AM295" s="69" t="str">
        <f t="shared" si="22"/>
        <v>2021-2022</v>
      </c>
      <c r="AN295" s="60">
        <v>150</v>
      </c>
      <c r="AO295" s="128" t="str">
        <f>IF(Table13[[#This Row],[Combo 27 Bet]]="","",IF(Table13[[#This Row],[Lev Ret]]="","",AN295*Table13[[#This Row],[Odds]]))</f>
        <v/>
      </c>
      <c r="AP295" s="129">
        <f t="shared" si="21"/>
        <v>-150</v>
      </c>
      <c r="AQ295" s="135"/>
      <c r="AR295" s="151">
        <v>8</v>
      </c>
      <c r="AS295" s="2" t="str">
        <f>IF(Table13[[#This Row],[Date]]&lt;$AS$3,"","Live")</f>
        <v/>
      </c>
      <c r="AT295" s="2" t="str">
        <f>IF(Table13[[#This Row],[Date]]&lt;$AT$3,"","Current Algo")</f>
        <v/>
      </c>
    </row>
    <row r="296" spans="1:46" ht="14.25" customHeight="1" x14ac:dyDescent="0.25">
      <c r="A296" s="82">
        <v>44520</v>
      </c>
      <c r="B296" s="2" t="s">
        <v>198</v>
      </c>
      <c r="C296" s="83">
        <v>0.65277777777777779</v>
      </c>
      <c r="D296" s="2">
        <v>4</v>
      </c>
      <c r="E296" s="2">
        <v>0</v>
      </c>
      <c r="F296" s="60">
        <v>7</v>
      </c>
      <c r="G296" s="90">
        <v>2000</v>
      </c>
      <c r="H296" s="2" t="s">
        <v>42</v>
      </c>
      <c r="I296" s="2">
        <v>84</v>
      </c>
      <c r="J296" s="2">
        <v>130</v>
      </c>
      <c r="K296" s="6">
        <v>5</v>
      </c>
      <c r="L296" s="6" t="s">
        <v>662</v>
      </c>
      <c r="M296" s="2" t="s">
        <v>67</v>
      </c>
      <c r="N296" s="84">
        <v>3.3</v>
      </c>
      <c r="O296" s="2" t="s">
        <v>56</v>
      </c>
      <c r="P296" s="2" t="s">
        <v>57</v>
      </c>
      <c r="Q296" s="85"/>
      <c r="R296" s="86">
        <v>8</v>
      </c>
      <c r="S296" s="85">
        <v>57.5</v>
      </c>
      <c r="T296" s="88">
        <v>57.5</v>
      </c>
      <c r="U296" s="85"/>
      <c r="V296" s="2">
        <v>1</v>
      </c>
      <c r="W296" s="2">
        <v>1</v>
      </c>
      <c r="X296" s="10">
        <v>1</v>
      </c>
      <c r="Y296" s="84">
        <v>3.7</v>
      </c>
      <c r="Z296" s="2">
        <v>45</v>
      </c>
      <c r="AA296" s="6">
        <v>12</v>
      </c>
      <c r="AB296" s="92"/>
      <c r="AC296" s="2"/>
      <c r="AD296" s="84">
        <v>3.3</v>
      </c>
      <c r="AE296" s="84"/>
      <c r="AF296" s="2">
        <v>100</v>
      </c>
      <c r="AG296" s="2" t="str">
        <f t="shared" si="19"/>
        <v/>
      </c>
      <c r="AH296" s="2">
        <f t="shared" si="20"/>
        <v>-100</v>
      </c>
      <c r="AI296" s="44" t="str">
        <f>VLOOKUP(Table13[[#This Row],[Track]],$B$1885:$D$1929,2,FALSE)</f>
        <v>Vic</v>
      </c>
      <c r="AJ2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296" s="16" t="str">
        <f>IF(Table13[[#This Row],[Going-Dist]]="G&lt;6-Dist&gt;=1700","B",IF(Table13[[#This Row],[Going-Dist]]="G&lt;6-Dist&lt;1700","A",IF(AJ296="G&gt;=6-Dist&lt;1700","C",IF(AJ296="G&gt;=6-Dist&gt;=1700","D","xx"))))</f>
        <v>B</v>
      </c>
      <c r="AL296" s="69">
        <f>MONTH(Table13[[#This Row],[Date]])</f>
        <v>11</v>
      </c>
      <c r="AM296" s="69" t="str">
        <f t="shared" si="22"/>
        <v>2021-2022</v>
      </c>
      <c r="AN296" s="60">
        <v>100</v>
      </c>
      <c r="AO296" s="128" t="str">
        <f>IF(Table13[[#This Row],[Combo 27 Bet]]="","",IF(Table13[[#This Row],[Lev Ret]]="","",AN296*Table13[[#This Row],[Odds]]))</f>
        <v/>
      </c>
      <c r="AP296" s="129">
        <f t="shared" si="21"/>
        <v>-100</v>
      </c>
      <c r="AQ296" s="135"/>
      <c r="AR296" s="151">
        <v>7</v>
      </c>
      <c r="AS296" s="2" t="str">
        <f>IF(Table13[[#This Row],[Date]]&lt;$AS$3,"","Live")</f>
        <v/>
      </c>
      <c r="AT296" s="2" t="str">
        <f>IF(Table13[[#This Row],[Date]]&lt;$AT$3,"","Current Algo")</f>
        <v/>
      </c>
    </row>
    <row r="297" spans="1:46" ht="14.25" customHeight="1" x14ac:dyDescent="0.25">
      <c r="A297" s="82">
        <v>44520</v>
      </c>
      <c r="B297" s="2" t="s">
        <v>1072</v>
      </c>
      <c r="C297" s="83">
        <v>0.69444444444444453</v>
      </c>
      <c r="D297" s="87">
        <v>4</v>
      </c>
      <c r="E297" s="7">
        <v>0</v>
      </c>
      <c r="F297" s="60">
        <v>8</v>
      </c>
      <c r="G297" s="90">
        <v>1600</v>
      </c>
      <c r="H297" s="2" t="s">
        <v>151</v>
      </c>
      <c r="I297" s="2"/>
      <c r="J297" s="2">
        <v>1000</v>
      </c>
      <c r="K297" s="6">
        <v>11</v>
      </c>
      <c r="L297" s="6" t="s">
        <v>453</v>
      </c>
      <c r="M297" s="2" t="s">
        <v>75</v>
      </c>
      <c r="N297" s="84">
        <v>5.9</v>
      </c>
      <c r="O297" s="2" t="s">
        <v>49</v>
      </c>
      <c r="P297" s="2" t="s">
        <v>134</v>
      </c>
      <c r="Q297" s="85"/>
      <c r="R297" s="86">
        <v>7</v>
      </c>
      <c r="S297" s="85">
        <v>54</v>
      </c>
      <c r="T297" s="85">
        <v>54</v>
      </c>
      <c r="U297" s="85"/>
      <c r="V297" s="2">
        <v>4</v>
      </c>
      <c r="W297" s="2">
        <v>2</v>
      </c>
      <c r="X297" s="10">
        <v>1</v>
      </c>
      <c r="Y297" s="84">
        <v>5.9</v>
      </c>
      <c r="Z297" s="2">
        <v>20</v>
      </c>
      <c r="AA297" s="6"/>
      <c r="AB297" s="92"/>
      <c r="AC297" s="2"/>
      <c r="AD297" s="84">
        <v>5</v>
      </c>
      <c r="AE297" s="84"/>
      <c r="AF297" s="2">
        <v>100</v>
      </c>
      <c r="AG297" s="2" t="str">
        <f t="shared" si="19"/>
        <v/>
      </c>
      <c r="AH297" s="2">
        <f t="shared" si="20"/>
        <v>-100</v>
      </c>
      <c r="AI297" s="44" t="str">
        <f>VLOOKUP(Table13[[#This Row],[Track]],$B$1885:$D$1929,2,FALSE)</f>
        <v>NSW</v>
      </c>
      <c r="AJ2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7" s="16" t="str">
        <f>IF(Table13[[#This Row],[Going-Dist]]="G&lt;6-Dist&gt;=1700","B",IF(Table13[[#This Row],[Going-Dist]]="G&lt;6-Dist&lt;1700","A",IF(AJ297="G&gt;=6-Dist&lt;1700","C",IF(AJ297="G&gt;=6-Dist&gt;=1700","D","xx"))))</f>
        <v>A</v>
      </c>
      <c r="AL297" s="69">
        <f>MONTH(Table13[[#This Row],[Date]])</f>
        <v>11</v>
      </c>
      <c r="AM297" s="69" t="str">
        <f t="shared" si="22"/>
        <v>2021-2022</v>
      </c>
      <c r="AN297" s="60">
        <v>100</v>
      </c>
      <c r="AO297" s="128" t="str">
        <f>IF(Table13[[#This Row],[Combo 27 Bet]]="","",IF(Table13[[#This Row],[Lev Ret]]="","",AN297*Table13[[#This Row],[Odds]]))</f>
        <v/>
      </c>
      <c r="AP297" s="129">
        <f t="shared" si="21"/>
        <v>-100</v>
      </c>
      <c r="AQ297" s="135"/>
      <c r="AR297" s="151">
        <v>8</v>
      </c>
      <c r="AS297" s="2" t="str">
        <f>IF(Table13[[#This Row],[Date]]&lt;$AS$3,"","Live")</f>
        <v/>
      </c>
      <c r="AT297" s="2" t="str">
        <f>IF(Table13[[#This Row],[Date]]&lt;$AT$3,"","Current Algo")</f>
        <v/>
      </c>
    </row>
    <row r="298" spans="1:46" ht="14.25" customHeight="1" x14ac:dyDescent="0.25">
      <c r="A298" s="82">
        <v>44520</v>
      </c>
      <c r="B298" s="2" t="s">
        <v>198</v>
      </c>
      <c r="C298" s="83">
        <v>0.70833333333333337</v>
      </c>
      <c r="D298" s="87">
        <v>4</v>
      </c>
      <c r="E298" s="7">
        <v>0</v>
      </c>
      <c r="F298" s="60">
        <v>9</v>
      </c>
      <c r="G298" s="90">
        <v>1600</v>
      </c>
      <c r="H298" s="2" t="s">
        <v>42</v>
      </c>
      <c r="I298" s="2">
        <v>78</v>
      </c>
      <c r="J298" s="2">
        <v>130</v>
      </c>
      <c r="K298" s="6">
        <v>8</v>
      </c>
      <c r="L298" s="6" t="s">
        <v>670</v>
      </c>
      <c r="M298" s="2" t="s">
        <v>76</v>
      </c>
      <c r="N298" s="84">
        <v>4.2</v>
      </c>
      <c r="O298" s="2" t="s">
        <v>51</v>
      </c>
      <c r="P298" s="2" t="s">
        <v>184</v>
      </c>
      <c r="Q298" s="85">
        <v>3</v>
      </c>
      <c r="R298" s="86">
        <v>13</v>
      </c>
      <c r="S298" s="85">
        <v>58.5</v>
      </c>
      <c r="T298" s="85">
        <v>55.5</v>
      </c>
      <c r="U298" s="85"/>
      <c r="V298" s="2">
        <v>2</v>
      </c>
      <c r="W298" s="2">
        <v>4</v>
      </c>
      <c r="X298" s="10">
        <v>1</v>
      </c>
      <c r="Y298" s="84">
        <v>4</v>
      </c>
      <c r="Z298" s="2">
        <v>40</v>
      </c>
      <c r="AA298" s="6">
        <v>16</v>
      </c>
      <c r="AB298" s="92"/>
      <c r="AC298" s="2"/>
      <c r="AD298" s="84">
        <v>6</v>
      </c>
      <c r="AE298" s="84"/>
      <c r="AF298" s="2">
        <v>100</v>
      </c>
      <c r="AG298" s="2" t="str">
        <f t="shared" si="19"/>
        <v/>
      </c>
      <c r="AH298" s="2">
        <f t="shared" si="20"/>
        <v>-100</v>
      </c>
      <c r="AI298" s="44" t="str">
        <f>VLOOKUP(Table13[[#This Row],[Track]],$B$1885:$D$1929,2,FALSE)</f>
        <v>Vic</v>
      </c>
      <c r="AJ2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8" s="16" t="str">
        <f>IF(Table13[[#This Row],[Going-Dist]]="G&lt;6-Dist&gt;=1700","B",IF(Table13[[#This Row],[Going-Dist]]="G&lt;6-Dist&lt;1700","A",IF(AJ298="G&gt;=6-Dist&lt;1700","C",IF(AJ298="G&gt;=6-Dist&gt;=1700","D","xx"))))</f>
        <v>A</v>
      </c>
      <c r="AL298" s="69">
        <f>MONTH(Table13[[#This Row],[Date]])</f>
        <v>11</v>
      </c>
      <c r="AM298" s="69" t="str">
        <f t="shared" si="22"/>
        <v>2021-2022</v>
      </c>
      <c r="AN298" s="60">
        <v>150</v>
      </c>
      <c r="AO298" s="128" t="str">
        <f>IF(Table13[[#This Row],[Combo 27 Bet]]="","",IF(Table13[[#This Row],[Lev Ret]]="","",AN298*Table13[[#This Row],[Odds]]))</f>
        <v/>
      </c>
      <c r="AP298" s="129">
        <f t="shared" si="21"/>
        <v>-150</v>
      </c>
      <c r="AQ298" s="135"/>
      <c r="AR298" s="151">
        <v>9</v>
      </c>
      <c r="AS298" s="2" t="str">
        <f>IF(Table13[[#This Row],[Date]]&lt;$AS$3,"","Live")</f>
        <v/>
      </c>
      <c r="AT298" s="2" t="str">
        <f>IF(Table13[[#This Row],[Date]]&lt;$AT$3,"","Current Algo")</f>
        <v/>
      </c>
    </row>
    <row r="299" spans="1:46" ht="14.25" customHeight="1" x14ac:dyDescent="0.25">
      <c r="A299" s="82">
        <v>44520</v>
      </c>
      <c r="B299" s="2" t="s">
        <v>1072</v>
      </c>
      <c r="C299" s="83">
        <v>0.72222222222222221</v>
      </c>
      <c r="D299" s="87">
        <v>4</v>
      </c>
      <c r="E299" s="7">
        <v>0</v>
      </c>
      <c r="F299" s="60">
        <v>9</v>
      </c>
      <c r="G299" s="90">
        <v>1600</v>
      </c>
      <c r="H299" s="2" t="s">
        <v>151</v>
      </c>
      <c r="I299" s="2">
        <v>88</v>
      </c>
      <c r="J299" s="2">
        <v>130</v>
      </c>
      <c r="K299" s="6">
        <v>17</v>
      </c>
      <c r="L299" s="6" t="s">
        <v>1562</v>
      </c>
      <c r="M299" s="2" t="s">
        <v>75</v>
      </c>
      <c r="N299" s="84">
        <v>5.3</v>
      </c>
      <c r="O299" s="2" t="s">
        <v>49</v>
      </c>
      <c r="P299" s="2" t="s">
        <v>154</v>
      </c>
      <c r="Q299" s="85"/>
      <c r="R299" s="86">
        <v>4</v>
      </c>
      <c r="S299" s="85">
        <v>53.5</v>
      </c>
      <c r="T299" s="85">
        <v>53.5</v>
      </c>
      <c r="U299" s="85"/>
      <c r="V299" s="2">
        <v>5</v>
      </c>
      <c r="W299" s="2">
        <v>3</v>
      </c>
      <c r="X299" s="10">
        <v>1</v>
      </c>
      <c r="Y299" s="84">
        <v>4.4000000000000004</v>
      </c>
      <c r="Z299" s="2">
        <v>20</v>
      </c>
      <c r="AA299" s="6"/>
      <c r="AB299" s="92"/>
      <c r="AC299" s="2" t="s">
        <v>13</v>
      </c>
      <c r="AD299" s="84">
        <v>6</v>
      </c>
      <c r="AE299" s="84">
        <v>2.1</v>
      </c>
      <c r="AF299" s="2">
        <v>100</v>
      </c>
      <c r="AG299" s="2" t="str">
        <f t="shared" si="19"/>
        <v/>
      </c>
      <c r="AH299" s="2">
        <f t="shared" si="20"/>
        <v>-100</v>
      </c>
      <c r="AI299" s="44" t="str">
        <f>VLOOKUP(Table13[[#This Row],[Track]],$B$1885:$D$1929,2,FALSE)</f>
        <v>NSW</v>
      </c>
      <c r="AJ2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299" s="16" t="str">
        <f>IF(Table13[[#This Row],[Going-Dist]]="G&lt;6-Dist&gt;=1700","B",IF(Table13[[#This Row],[Going-Dist]]="G&lt;6-Dist&lt;1700","A",IF(AJ299="G&gt;=6-Dist&lt;1700","C",IF(AJ299="G&gt;=6-Dist&gt;=1700","D","xx"))))</f>
        <v>A</v>
      </c>
      <c r="AL299" s="69">
        <f>MONTH(Table13[[#This Row],[Date]])</f>
        <v>11</v>
      </c>
      <c r="AM299" s="69" t="str">
        <f t="shared" si="22"/>
        <v>2021-2022</v>
      </c>
      <c r="AN299" s="60">
        <v>100</v>
      </c>
      <c r="AO299" s="128" t="str">
        <f>IF(Table13[[#This Row],[Combo 27 Bet]]="","",IF(Table13[[#This Row],[Lev Ret]]="","",AN299*Table13[[#This Row],[Odds]]))</f>
        <v/>
      </c>
      <c r="AP299" s="129">
        <f t="shared" si="21"/>
        <v>-100</v>
      </c>
      <c r="AQ299" s="135"/>
      <c r="AR299" s="151">
        <v>8</v>
      </c>
      <c r="AS299" s="2" t="str">
        <f>IF(Table13[[#This Row],[Date]]&lt;$AS$3,"","Live")</f>
        <v/>
      </c>
      <c r="AT299" s="2" t="str">
        <f>IF(Table13[[#This Row],[Date]]&lt;$AT$3,"","Current Algo")</f>
        <v/>
      </c>
    </row>
    <row r="300" spans="1:46" ht="14.25" customHeight="1" x14ac:dyDescent="0.25">
      <c r="A300" s="82">
        <v>44520</v>
      </c>
      <c r="B300" s="2" t="s">
        <v>198</v>
      </c>
      <c r="C300" s="83">
        <v>0.73611111111111116</v>
      </c>
      <c r="D300" s="2">
        <v>4</v>
      </c>
      <c r="E300" s="2">
        <v>0</v>
      </c>
      <c r="F300" s="60">
        <v>10</v>
      </c>
      <c r="G300" s="90">
        <v>1100</v>
      </c>
      <c r="H300" s="2" t="s">
        <v>42</v>
      </c>
      <c r="I300" s="2" t="s">
        <v>66</v>
      </c>
      <c r="J300" s="2">
        <v>150</v>
      </c>
      <c r="K300" s="6">
        <v>10</v>
      </c>
      <c r="L300" s="6" t="s">
        <v>318</v>
      </c>
      <c r="M300" s="2" t="s">
        <v>58</v>
      </c>
      <c r="N300" s="84">
        <v>5</v>
      </c>
      <c r="O300" s="2" t="s">
        <v>89</v>
      </c>
      <c r="P300" s="2" t="s">
        <v>171</v>
      </c>
      <c r="Q300" s="85"/>
      <c r="R300" s="86">
        <v>9</v>
      </c>
      <c r="S300" s="85">
        <v>54</v>
      </c>
      <c r="T300" s="85">
        <v>54</v>
      </c>
      <c r="U300" s="85"/>
      <c r="V300" s="2">
        <v>4</v>
      </c>
      <c r="W300" s="2">
        <v>2</v>
      </c>
      <c r="X300" s="10">
        <v>1</v>
      </c>
      <c r="Y300" s="84">
        <v>5</v>
      </c>
      <c r="Z300" s="2">
        <v>30</v>
      </c>
      <c r="AA300" s="6">
        <v>10</v>
      </c>
      <c r="AB300" s="92"/>
      <c r="AC300" s="2"/>
      <c r="AD300" s="84">
        <v>4.4000000000000004</v>
      </c>
      <c r="AE300" s="84"/>
      <c r="AF300" s="2">
        <v>100</v>
      </c>
      <c r="AG300" s="2" t="str">
        <f t="shared" ref="AG300:AG345" si="23">IF($AC300&lt;&gt;"WON","",AF300*$AD300)</f>
        <v/>
      </c>
      <c r="AH300" s="2">
        <f t="shared" ref="AH300:AH345" si="24">IF(AG300="",AF300*-1,AG300-AF300)</f>
        <v>-100</v>
      </c>
      <c r="AI300" s="44" t="str">
        <f>VLOOKUP(Table13[[#This Row],[Track]],$B$1885:$D$1929,2,FALSE)</f>
        <v>Vic</v>
      </c>
      <c r="AJ3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0" s="16" t="str">
        <f>IF(Table13[[#This Row],[Going-Dist]]="G&lt;6-Dist&gt;=1700","B",IF(Table13[[#This Row],[Going-Dist]]="G&lt;6-Dist&lt;1700","A",IF(AJ300="G&gt;=6-Dist&lt;1700","C",IF(AJ300="G&gt;=6-Dist&gt;=1700","D","xx"))))</f>
        <v>A</v>
      </c>
      <c r="AL300" s="69">
        <f>MONTH(Table13[[#This Row],[Date]])</f>
        <v>11</v>
      </c>
      <c r="AM300" s="69" t="str">
        <f t="shared" si="22"/>
        <v>2021-2022</v>
      </c>
      <c r="AN300" s="60">
        <v>100</v>
      </c>
      <c r="AO300" s="128" t="str">
        <f>IF(Table13[[#This Row],[Combo 27 Bet]]="","",IF(Table13[[#This Row],[Lev Ret]]="","",AN300*Table13[[#This Row],[Odds]]))</f>
        <v/>
      </c>
      <c r="AP300" s="129">
        <f t="shared" ref="AP300:AP345" si="25">IF(AN300="","",IF(AO300="",AN300*-1,AO300-AN300))</f>
        <v>-100</v>
      </c>
      <c r="AQ300" s="135"/>
      <c r="AR300" s="151">
        <v>8</v>
      </c>
      <c r="AS300" s="2" t="str">
        <f>IF(Table13[[#This Row],[Date]]&lt;$AS$3,"","Live")</f>
        <v/>
      </c>
      <c r="AT300" s="2" t="str">
        <f>IF(Table13[[#This Row],[Date]]&lt;$AT$3,"","Current Algo")</f>
        <v/>
      </c>
    </row>
    <row r="301" spans="1:46" ht="14.25" customHeight="1" x14ac:dyDescent="0.25">
      <c r="A301" s="82">
        <v>44520</v>
      </c>
      <c r="B301" s="2" t="s">
        <v>1072</v>
      </c>
      <c r="C301" s="83">
        <v>0.75</v>
      </c>
      <c r="D301" s="87">
        <v>4</v>
      </c>
      <c r="E301" s="7">
        <v>0</v>
      </c>
      <c r="F301" s="60">
        <v>10</v>
      </c>
      <c r="G301" s="90">
        <v>1400</v>
      </c>
      <c r="H301" s="2" t="s">
        <v>151</v>
      </c>
      <c r="I301" s="2">
        <v>78</v>
      </c>
      <c r="J301" s="2">
        <v>130</v>
      </c>
      <c r="K301" s="6">
        <v>8</v>
      </c>
      <c r="L301" s="6" t="s">
        <v>1580</v>
      </c>
      <c r="M301" s="2" t="s">
        <v>55</v>
      </c>
      <c r="N301" s="84">
        <v>2.8</v>
      </c>
      <c r="O301" s="2" t="s">
        <v>156</v>
      </c>
      <c r="P301" s="2" t="s">
        <v>86</v>
      </c>
      <c r="Q301" s="85"/>
      <c r="R301" s="86">
        <v>6</v>
      </c>
      <c r="S301" s="85">
        <v>56</v>
      </c>
      <c r="T301" s="85">
        <v>56</v>
      </c>
      <c r="U301" s="85"/>
      <c r="V301" s="2">
        <v>1</v>
      </c>
      <c r="W301" s="2"/>
      <c r="X301" s="10">
        <v>1</v>
      </c>
      <c r="Y301" s="84">
        <v>2.2000000000000002</v>
      </c>
      <c r="Z301" s="2">
        <v>30</v>
      </c>
      <c r="AA301" s="6"/>
      <c r="AB301" s="92"/>
      <c r="AC301" s="2" t="s">
        <v>150</v>
      </c>
      <c r="AD301" s="84">
        <v>2.9</v>
      </c>
      <c r="AE301" s="84">
        <v>1.4</v>
      </c>
      <c r="AF301" s="2">
        <v>100</v>
      </c>
      <c r="AG301" s="2">
        <f t="shared" si="23"/>
        <v>290</v>
      </c>
      <c r="AH301" s="2">
        <f t="shared" si="24"/>
        <v>190</v>
      </c>
      <c r="AI301" s="44" t="str">
        <f>VLOOKUP(Table13[[#This Row],[Track]],$B$1885:$D$1929,2,FALSE)</f>
        <v>NSW</v>
      </c>
      <c r="AJ3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1" s="16" t="str">
        <f>IF(Table13[[#This Row],[Going-Dist]]="G&lt;6-Dist&gt;=1700","B",IF(Table13[[#This Row],[Going-Dist]]="G&lt;6-Dist&lt;1700","A",IF(AJ301="G&gt;=6-Dist&lt;1700","C",IF(AJ301="G&gt;=6-Dist&gt;=1700","D","xx"))))</f>
        <v>A</v>
      </c>
      <c r="AL301" s="69">
        <f>MONTH(Table13[[#This Row],[Date]])</f>
        <v>11</v>
      </c>
      <c r="AM301" s="69" t="str">
        <f t="shared" si="22"/>
        <v>2021-2022</v>
      </c>
      <c r="AN301" s="60">
        <v>150</v>
      </c>
      <c r="AO301" s="128">
        <f>IF(Table13[[#This Row],[Combo 27 Bet]]="","",IF(Table13[[#This Row],[Lev Ret]]="","",AN301*Table13[[#This Row],[Odds]]))</f>
        <v>435</v>
      </c>
      <c r="AP301" s="129">
        <f t="shared" si="25"/>
        <v>285</v>
      </c>
      <c r="AQ301" s="135"/>
      <c r="AR301" s="151">
        <v>9</v>
      </c>
      <c r="AS301" s="2" t="str">
        <f>IF(Table13[[#This Row],[Date]]&lt;$AS$3,"","Live")</f>
        <v/>
      </c>
      <c r="AT301" s="2" t="str">
        <f>IF(Table13[[#This Row],[Date]]&lt;$AT$3,"","Current Algo")</f>
        <v/>
      </c>
    </row>
    <row r="302" spans="1:46" ht="14.25" customHeight="1" x14ac:dyDescent="0.25">
      <c r="A302" s="82">
        <v>44527</v>
      </c>
      <c r="B302" s="2" t="s">
        <v>4</v>
      </c>
      <c r="C302" s="83">
        <v>0.54861111111111105</v>
      </c>
      <c r="D302" s="87">
        <v>4</v>
      </c>
      <c r="E302" s="7">
        <v>6</v>
      </c>
      <c r="F302" s="60">
        <v>2</v>
      </c>
      <c r="G302" s="90">
        <v>3200</v>
      </c>
      <c r="H302" s="2" t="s">
        <v>42</v>
      </c>
      <c r="I302" s="2" t="s">
        <v>46</v>
      </c>
      <c r="J302" s="2">
        <v>160</v>
      </c>
      <c r="K302" s="6">
        <v>2</v>
      </c>
      <c r="L302" s="6" t="s">
        <v>433</v>
      </c>
      <c r="M302" s="2" t="s">
        <v>43</v>
      </c>
      <c r="N302" s="84">
        <v>3</v>
      </c>
      <c r="O302" s="2" t="s">
        <v>105</v>
      </c>
      <c r="P302" s="2" t="s">
        <v>120</v>
      </c>
      <c r="Q302" s="85"/>
      <c r="R302" s="86">
        <v>7</v>
      </c>
      <c r="S302" s="85">
        <v>54</v>
      </c>
      <c r="T302" s="85">
        <v>54</v>
      </c>
      <c r="U302" s="85"/>
      <c r="V302" s="2">
        <v>1</v>
      </c>
      <c r="W302" s="2">
        <v>4</v>
      </c>
      <c r="X302" s="10">
        <v>2</v>
      </c>
      <c r="Y302" s="84">
        <v>4</v>
      </c>
      <c r="Z302" s="2">
        <v>40</v>
      </c>
      <c r="AA302" s="6">
        <v>9</v>
      </c>
      <c r="AB302" s="92"/>
      <c r="AC302" s="2" t="s">
        <v>15</v>
      </c>
      <c r="AD302" s="84">
        <v>2.7</v>
      </c>
      <c r="AE302" s="84">
        <v>1.4</v>
      </c>
      <c r="AF302" s="2">
        <v>100</v>
      </c>
      <c r="AG302" s="2" t="str">
        <f t="shared" si="23"/>
        <v/>
      </c>
      <c r="AH302" s="2">
        <f t="shared" si="24"/>
        <v>-100</v>
      </c>
      <c r="AI302" s="44" t="str">
        <f>VLOOKUP(Table13[[#This Row],[Track]],$B$1885:$D$1929,2,FALSE)</f>
        <v>Vic</v>
      </c>
      <c r="AJ3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02" s="16" t="str">
        <f>IF(Table13[[#This Row],[Going-Dist]]="G&lt;6-Dist&gt;=1700","B",IF(Table13[[#This Row],[Going-Dist]]="G&lt;6-Dist&lt;1700","A",IF(AJ302="G&gt;=6-Dist&lt;1700","C",IF(AJ302="G&gt;=6-Dist&gt;=1700","D","xx"))))</f>
        <v>B</v>
      </c>
      <c r="AL302" s="69">
        <f>MONTH(Table13[[#This Row],[Date]])</f>
        <v>11</v>
      </c>
      <c r="AM302" s="69" t="str">
        <f t="shared" si="22"/>
        <v>2021-2022</v>
      </c>
      <c r="AN302" s="60">
        <v>120</v>
      </c>
      <c r="AO302" s="128" t="str">
        <f>IF(Table13[[#This Row],[Combo 27 Bet]]="","",IF(Table13[[#This Row],[Lev Ret]]="","",AN302*Table13[[#This Row],[Odds]]))</f>
        <v/>
      </c>
      <c r="AP302" s="129">
        <f t="shared" si="25"/>
        <v>-120</v>
      </c>
      <c r="AQ302" s="135"/>
      <c r="AR302" s="151">
        <v>5</v>
      </c>
      <c r="AS302" s="2" t="str">
        <f>IF(Table13[[#This Row],[Date]]&lt;$AS$3,"","Live")</f>
        <v/>
      </c>
      <c r="AT302" s="2" t="str">
        <f>IF(Table13[[#This Row],[Date]]&lt;$AT$3,"","Current Algo")</f>
        <v/>
      </c>
    </row>
    <row r="303" spans="1:46" ht="14.25" customHeight="1" x14ac:dyDescent="0.25">
      <c r="A303" s="82">
        <v>44527</v>
      </c>
      <c r="B303" s="2" t="s">
        <v>4</v>
      </c>
      <c r="C303" s="83">
        <v>0.59722222222222221</v>
      </c>
      <c r="D303" s="2">
        <v>4</v>
      </c>
      <c r="E303" s="2">
        <v>6</v>
      </c>
      <c r="F303" s="60">
        <v>4</v>
      </c>
      <c r="G303" s="90">
        <v>1000</v>
      </c>
      <c r="H303" s="2" t="s">
        <v>42</v>
      </c>
      <c r="I303" s="2" t="s">
        <v>46</v>
      </c>
      <c r="J303" s="2">
        <v>160</v>
      </c>
      <c r="K303" s="6">
        <v>9</v>
      </c>
      <c r="L303" s="6" t="s">
        <v>319</v>
      </c>
      <c r="M303" s="2" t="s">
        <v>58</v>
      </c>
      <c r="N303" s="84">
        <v>4.4000000000000004</v>
      </c>
      <c r="O303" s="2" t="s">
        <v>51</v>
      </c>
      <c r="P303" s="2" t="s">
        <v>64</v>
      </c>
      <c r="Q303" s="85"/>
      <c r="R303" s="86">
        <v>10</v>
      </c>
      <c r="S303" s="85">
        <v>54</v>
      </c>
      <c r="T303" s="88">
        <v>54</v>
      </c>
      <c r="U303" s="85"/>
      <c r="V303" s="2">
        <v>3</v>
      </c>
      <c r="W303" s="2">
        <v>1</v>
      </c>
      <c r="X303" s="10">
        <v>1</v>
      </c>
      <c r="Y303" s="84">
        <v>4</v>
      </c>
      <c r="Z303" s="2">
        <v>40</v>
      </c>
      <c r="AA303" s="6">
        <v>11</v>
      </c>
      <c r="AB303" s="92"/>
      <c r="AC303" s="2" t="s">
        <v>12</v>
      </c>
      <c r="AD303" s="84">
        <v>3.9</v>
      </c>
      <c r="AE303" s="84">
        <v>1.6</v>
      </c>
      <c r="AF303" s="2">
        <v>100</v>
      </c>
      <c r="AG303" s="2">
        <f t="shared" si="23"/>
        <v>390</v>
      </c>
      <c r="AH303" s="2">
        <f t="shared" si="24"/>
        <v>290</v>
      </c>
      <c r="AI303" s="44" t="str">
        <f>VLOOKUP(Table13[[#This Row],[Track]],$B$1885:$D$1929,2,FALSE)</f>
        <v>Vic</v>
      </c>
      <c r="AJ3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3" s="16" t="str">
        <f>IF(Table13[[#This Row],[Going-Dist]]="G&lt;6-Dist&gt;=1700","B",IF(Table13[[#This Row],[Going-Dist]]="G&lt;6-Dist&lt;1700","A",IF(AJ303="G&gt;=6-Dist&lt;1700","C",IF(AJ303="G&gt;=6-Dist&gt;=1700","D","xx"))))</f>
        <v>A</v>
      </c>
      <c r="AL303" s="69">
        <f>MONTH(Table13[[#This Row],[Date]])</f>
        <v>11</v>
      </c>
      <c r="AM303" s="69" t="str">
        <f t="shared" si="22"/>
        <v>2021-2022</v>
      </c>
      <c r="AN303" s="60">
        <v>200</v>
      </c>
      <c r="AO303" s="128">
        <f>IF(Table13[[#This Row],[Combo 27 Bet]]="","",IF(Table13[[#This Row],[Lev Ret]]="","",AN303*Table13[[#This Row],[Odds]]))</f>
        <v>780</v>
      </c>
      <c r="AP303" s="129">
        <f t="shared" si="25"/>
        <v>580</v>
      </c>
      <c r="AQ303" s="135"/>
      <c r="AR303" s="151">
        <v>10</v>
      </c>
      <c r="AS303" s="2" t="str">
        <f>IF(Table13[[#This Row],[Date]]&lt;$AS$3,"","Live")</f>
        <v/>
      </c>
      <c r="AT303" s="2" t="str">
        <f>IF(Table13[[#This Row],[Date]]&lt;$AT$3,"","Current Algo")</f>
        <v/>
      </c>
    </row>
    <row r="304" spans="1:46" ht="14.25" customHeight="1" x14ac:dyDescent="0.25">
      <c r="A304" s="82">
        <v>44527</v>
      </c>
      <c r="B304" s="2" t="s">
        <v>149</v>
      </c>
      <c r="C304" s="83">
        <v>0.61111111111111105</v>
      </c>
      <c r="D304" s="87">
        <v>10</v>
      </c>
      <c r="E304" s="7">
        <v>0</v>
      </c>
      <c r="F304" s="60">
        <v>5</v>
      </c>
      <c r="G304" s="90">
        <v>1100</v>
      </c>
      <c r="H304" s="2" t="s">
        <v>151</v>
      </c>
      <c r="I304" s="2">
        <v>78</v>
      </c>
      <c r="J304" s="2">
        <v>130</v>
      </c>
      <c r="K304" s="6">
        <v>1</v>
      </c>
      <c r="L304" s="6" t="s">
        <v>1588</v>
      </c>
      <c r="M304" s="2" t="s">
        <v>75</v>
      </c>
      <c r="N304" s="84">
        <v>4.8</v>
      </c>
      <c r="O304" s="2" t="s">
        <v>135</v>
      </c>
      <c r="P304" s="2" t="s">
        <v>1044</v>
      </c>
      <c r="Q304" s="85">
        <v>2</v>
      </c>
      <c r="R304" s="86">
        <v>5</v>
      </c>
      <c r="S304" s="85">
        <v>61.5</v>
      </c>
      <c r="T304" s="85">
        <v>59.5</v>
      </c>
      <c r="U304" s="85"/>
      <c r="V304" s="2">
        <v>1</v>
      </c>
      <c r="W304" s="2">
        <v>3</v>
      </c>
      <c r="X304" s="10">
        <v>1</v>
      </c>
      <c r="Y304" s="84">
        <v>4</v>
      </c>
      <c r="Z304" s="2">
        <v>20</v>
      </c>
      <c r="AA304" s="6"/>
      <c r="AB304" s="92"/>
      <c r="AC304" s="2"/>
      <c r="AD304" s="84">
        <v>8</v>
      </c>
      <c r="AE304" s="84"/>
      <c r="AF304" s="2">
        <v>100</v>
      </c>
      <c r="AG304" s="2" t="str">
        <f t="shared" si="23"/>
        <v/>
      </c>
      <c r="AH304" s="2">
        <f t="shared" si="24"/>
        <v>-100</v>
      </c>
      <c r="AI304" s="44" t="str">
        <f>VLOOKUP(Table13[[#This Row],[Track]],$B$1885:$D$1929,2,FALSE)</f>
        <v>NSW</v>
      </c>
      <c r="AJ30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04" s="16" t="str">
        <f>IF(Table13[[#This Row],[Going-Dist]]="G&lt;6-Dist&gt;=1700","B",IF(Table13[[#This Row],[Going-Dist]]="G&lt;6-Dist&lt;1700","A",IF(AJ304="G&gt;=6-Dist&lt;1700","C",IF(AJ304="G&gt;=6-Dist&gt;=1700","D","xx"))))</f>
        <v>C</v>
      </c>
      <c r="AL304" s="69">
        <f>MONTH(Table13[[#This Row],[Date]])</f>
        <v>11</v>
      </c>
      <c r="AM304" s="69" t="str">
        <f t="shared" si="22"/>
        <v>2021-2022</v>
      </c>
      <c r="AN304" s="60">
        <v>100</v>
      </c>
      <c r="AO304" s="128" t="str">
        <f>IF(Table13[[#This Row],[Combo 27 Bet]]="","",IF(Table13[[#This Row],[Lev Ret]]="","",AN304*Table13[[#This Row],[Odds]]))</f>
        <v/>
      </c>
      <c r="AP304" s="129">
        <f t="shared" si="25"/>
        <v>-100</v>
      </c>
      <c r="AQ304" s="135"/>
      <c r="AR304" s="151">
        <v>7</v>
      </c>
      <c r="AS304" s="2" t="str">
        <f>IF(Table13[[#This Row],[Date]]&lt;$AS$3,"","Live")</f>
        <v/>
      </c>
      <c r="AT304" s="2" t="str">
        <f>IF(Table13[[#This Row],[Date]]&lt;$AT$3,"","Current Algo")</f>
        <v/>
      </c>
    </row>
    <row r="305" spans="1:46" ht="14.25" customHeight="1" x14ac:dyDescent="0.25">
      <c r="A305" s="82">
        <v>44527</v>
      </c>
      <c r="B305" s="2" t="s">
        <v>4</v>
      </c>
      <c r="C305" s="83">
        <v>0.625</v>
      </c>
      <c r="D305" s="2">
        <v>4</v>
      </c>
      <c r="E305" s="2">
        <v>6</v>
      </c>
      <c r="F305" s="60">
        <v>5</v>
      </c>
      <c r="G305" s="90">
        <v>1600</v>
      </c>
      <c r="H305" s="2" t="s">
        <v>70</v>
      </c>
      <c r="I305" s="2" t="s">
        <v>84</v>
      </c>
      <c r="J305" s="2">
        <v>200</v>
      </c>
      <c r="K305" s="6">
        <v>4</v>
      </c>
      <c r="L305" s="6" t="s">
        <v>320</v>
      </c>
      <c r="M305" s="2" t="s">
        <v>43</v>
      </c>
      <c r="N305" s="84">
        <v>4.5999999999999996</v>
      </c>
      <c r="O305" s="2" t="s">
        <v>105</v>
      </c>
      <c r="P305" s="2" t="s">
        <v>57</v>
      </c>
      <c r="Q305" s="85"/>
      <c r="R305" s="86">
        <v>3</v>
      </c>
      <c r="S305" s="85">
        <v>56</v>
      </c>
      <c r="T305" s="88">
        <v>56</v>
      </c>
      <c r="U305" s="85"/>
      <c r="V305" s="2">
        <v>1</v>
      </c>
      <c r="W305" s="2"/>
      <c r="X305" s="10">
        <v>1</v>
      </c>
      <c r="Y305" s="84">
        <v>4.5999999999999996</v>
      </c>
      <c r="Z305" s="2">
        <v>40</v>
      </c>
      <c r="AA305" s="6">
        <v>10</v>
      </c>
      <c r="AB305" s="92"/>
      <c r="AC305" s="2"/>
      <c r="AD305" s="84">
        <v>4.8</v>
      </c>
      <c r="AE305" s="84"/>
      <c r="AF305" s="2">
        <v>100</v>
      </c>
      <c r="AG305" s="2" t="str">
        <f t="shared" si="23"/>
        <v/>
      </c>
      <c r="AH305" s="2">
        <f t="shared" si="24"/>
        <v>-100</v>
      </c>
      <c r="AI305" s="44" t="str">
        <f>VLOOKUP(Table13[[#This Row],[Track]],$B$1885:$D$1929,2,FALSE)</f>
        <v>Vic</v>
      </c>
      <c r="AJ3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5" s="16" t="str">
        <f>IF(Table13[[#This Row],[Going-Dist]]="G&lt;6-Dist&gt;=1700","B",IF(Table13[[#This Row],[Going-Dist]]="G&lt;6-Dist&lt;1700","A",IF(AJ305="G&gt;=6-Dist&lt;1700","C",IF(AJ305="G&gt;=6-Dist&gt;=1700","D","xx"))))</f>
        <v>A</v>
      </c>
      <c r="AL305" s="69">
        <f>MONTH(Table13[[#This Row],[Date]])</f>
        <v>11</v>
      </c>
      <c r="AM305" s="69" t="str">
        <f t="shared" si="22"/>
        <v>2021-2022</v>
      </c>
      <c r="AN305" s="60">
        <v>100</v>
      </c>
      <c r="AO305" s="128" t="str">
        <f>IF(Table13[[#This Row],[Combo 27 Bet]]="","",IF(Table13[[#This Row],[Lev Ret]]="","",AN305*Table13[[#This Row],[Odds]]))</f>
        <v/>
      </c>
      <c r="AP305" s="129">
        <f t="shared" si="25"/>
        <v>-100</v>
      </c>
      <c r="AQ305" s="135">
        <v>2</v>
      </c>
      <c r="AR305" s="151">
        <v>7</v>
      </c>
      <c r="AS305" s="2" t="str">
        <f>IF(Table13[[#This Row],[Date]]&lt;$AS$3,"","Live")</f>
        <v/>
      </c>
      <c r="AT305" s="2" t="str">
        <f>IF(Table13[[#This Row],[Date]]&lt;$AT$3,"","Current Algo")</f>
        <v/>
      </c>
    </row>
    <row r="306" spans="1:46" ht="14.25" customHeight="1" x14ac:dyDescent="0.25">
      <c r="A306" s="82">
        <v>44527</v>
      </c>
      <c r="B306" s="2" t="s">
        <v>4</v>
      </c>
      <c r="C306" s="83">
        <v>0.625</v>
      </c>
      <c r="D306" s="87">
        <v>4</v>
      </c>
      <c r="E306" s="7">
        <v>6</v>
      </c>
      <c r="F306" s="60">
        <v>5</v>
      </c>
      <c r="G306" s="90">
        <v>1600</v>
      </c>
      <c r="H306" s="2" t="s">
        <v>70</v>
      </c>
      <c r="I306" s="2" t="s">
        <v>84</v>
      </c>
      <c r="J306" s="2">
        <v>200</v>
      </c>
      <c r="K306" s="6">
        <v>1</v>
      </c>
      <c r="L306" s="6" t="s">
        <v>265</v>
      </c>
      <c r="M306" s="2" t="s">
        <v>67</v>
      </c>
      <c r="N306" s="84">
        <v>5.5</v>
      </c>
      <c r="O306" s="2" t="s">
        <v>101</v>
      </c>
      <c r="P306" s="2" t="s">
        <v>72</v>
      </c>
      <c r="Q306" s="85"/>
      <c r="R306" s="86">
        <v>4</v>
      </c>
      <c r="S306" s="85">
        <v>59</v>
      </c>
      <c r="T306" s="85">
        <v>59</v>
      </c>
      <c r="U306" s="85"/>
      <c r="V306" s="2">
        <v>4</v>
      </c>
      <c r="W306" s="2">
        <v>2</v>
      </c>
      <c r="X306" s="10">
        <v>2</v>
      </c>
      <c r="Y306" s="84">
        <v>5</v>
      </c>
      <c r="Z306" s="2">
        <v>35</v>
      </c>
      <c r="AA306" s="6">
        <v>10</v>
      </c>
      <c r="AB306" s="92"/>
      <c r="AC306" s="2" t="s">
        <v>15</v>
      </c>
      <c r="AD306" s="84">
        <v>7</v>
      </c>
      <c r="AE306" s="84">
        <v>2.2000000000000002</v>
      </c>
      <c r="AF306" s="2">
        <v>100</v>
      </c>
      <c r="AG306" s="2" t="str">
        <f t="shared" si="23"/>
        <v/>
      </c>
      <c r="AH306" s="2">
        <f t="shared" si="24"/>
        <v>-100</v>
      </c>
      <c r="AI306" s="44" t="str">
        <f>VLOOKUP(Table13[[#This Row],[Track]],$B$1885:$D$1929,2,FALSE)</f>
        <v>Vic</v>
      </c>
      <c r="AJ3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6" s="16" t="str">
        <f>IF(Table13[[#This Row],[Going-Dist]]="G&lt;6-Dist&gt;=1700","B",IF(Table13[[#This Row],[Going-Dist]]="G&lt;6-Dist&lt;1700","A",IF(AJ306="G&gt;=6-Dist&lt;1700","C",IF(AJ306="G&gt;=6-Dist&gt;=1700","D","xx"))))</f>
        <v>A</v>
      </c>
      <c r="AL306" s="69">
        <f>MONTH(Table13[[#This Row],[Date]])</f>
        <v>11</v>
      </c>
      <c r="AM306" s="69" t="str">
        <f t="shared" si="22"/>
        <v>2021-2022</v>
      </c>
      <c r="AN306" s="60">
        <v>100</v>
      </c>
      <c r="AO306" s="128" t="str">
        <f>IF(Table13[[#This Row],[Combo 27 Bet]]="","",IF(Table13[[#This Row],[Lev Ret]]="","",AN306*Table13[[#This Row],[Odds]]))</f>
        <v/>
      </c>
      <c r="AP306" s="129">
        <f t="shared" si="25"/>
        <v>-100</v>
      </c>
      <c r="AQ306" s="135">
        <v>2</v>
      </c>
      <c r="AR306" s="151">
        <v>6</v>
      </c>
      <c r="AS306" s="2" t="str">
        <f>IF(Table13[[#This Row],[Date]]&lt;$AS$3,"","Live")</f>
        <v/>
      </c>
      <c r="AT306" s="2" t="str">
        <f>IF(Table13[[#This Row],[Date]]&lt;$AT$3,"","Current Algo")</f>
        <v/>
      </c>
    </row>
    <row r="307" spans="1:46" ht="14.25" customHeight="1" x14ac:dyDescent="0.25">
      <c r="A307" s="82">
        <v>44527</v>
      </c>
      <c r="B307" s="2" t="s">
        <v>4</v>
      </c>
      <c r="C307" s="83">
        <v>0.65277777777777779</v>
      </c>
      <c r="D307" s="2">
        <v>4</v>
      </c>
      <c r="E307" s="2">
        <v>6</v>
      </c>
      <c r="F307" s="60">
        <v>6</v>
      </c>
      <c r="G307" s="90">
        <v>1600</v>
      </c>
      <c r="H307" s="2" t="s">
        <v>129</v>
      </c>
      <c r="I307" s="2" t="s">
        <v>62</v>
      </c>
      <c r="J307" s="2">
        <v>300</v>
      </c>
      <c r="K307" s="6">
        <v>12</v>
      </c>
      <c r="L307" s="6" t="s">
        <v>1234</v>
      </c>
      <c r="M307" s="2" t="s">
        <v>80</v>
      </c>
      <c r="N307" s="84">
        <v>2.8</v>
      </c>
      <c r="O307" s="2" t="s">
        <v>105</v>
      </c>
      <c r="P307" s="2" t="s">
        <v>82</v>
      </c>
      <c r="Q307" s="85"/>
      <c r="R307" s="86">
        <v>3</v>
      </c>
      <c r="S307" s="85">
        <v>55</v>
      </c>
      <c r="T307" s="85">
        <v>55</v>
      </c>
      <c r="U307" s="85"/>
      <c r="V307" s="2"/>
      <c r="W307" s="2"/>
      <c r="X307" s="10">
        <v>1</v>
      </c>
      <c r="Y307" s="84"/>
      <c r="Z307" s="2"/>
      <c r="AA307" s="6">
        <v>11</v>
      </c>
      <c r="AB307" s="92"/>
      <c r="AC307" s="2" t="s">
        <v>13</v>
      </c>
      <c r="AD307" s="84">
        <v>3</v>
      </c>
      <c r="AE307" s="84">
        <v>1.5</v>
      </c>
      <c r="AF307" s="2">
        <v>100</v>
      </c>
      <c r="AG307" s="2" t="str">
        <f t="shared" si="23"/>
        <v/>
      </c>
      <c r="AH307" s="2">
        <f t="shared" si="24"/>
        <v>-100</v>
      </c>
      <c r="AI307" s="44" t="str">
        <f>VLOOKUP(Table13[[#This Row],[Track]],$B$1885:$D$1929,2,FALSE)</f>
        <v>Vic</v>
      </c>
      <c r="AJ3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07" s="16" t="str">
        <f>IF(Table13[[#This Row],[Going-Dist]]="G&lt;6-Dist&gt;=1700","B",IF(Table13[[#This Row],[Going-Dist]]="G&lt;6-Dist&lt;1700","A",IF(AJ307="G&gt;=6-Dist&lt;1700","C",IF(AJ307="G&gt;=6-Dist&gt;=1700","D","xx"))))</f>
        <v>A</v>
      </c>
      <c r="AL307" s="69">
        <f>MONTH(Table13[[#This Row],[Date]])</f>
        <v>11</v>
      </c>
      <c r="AM307" s="69" t="str">
        <f t="shared" si="22"/>
        <v>2021-2022</v>
      </c>
      <c r="AN307" s="60">
        <v>100</v>
      </c>
      <c r="AO307" s="128" t="str">
        <f>IF(Table13[[#This Row],[Combo 27 Bet]]="","",IF(Table13[[#This Row],[Lev Ret]]="","",AN307*Table13[[#This Row],[Odds]]))</f>
        <v/>
      </c>
      <c r="AP307" s="129">
        <f t="shared" si="25"/>
        <v>-100</v>
      </c>
      <c r="AQ307" s="135"/>
      <c r="AR307" s="151">
        <v>5</v>
      </c>
      <c r="AS307" s="2" t="str">
        <f>IF(Table13[[#This Row],[Date]]&lt;$AS$3,"","Live")</f>
        <v/>
      </c>
      <c r="AT307" s="2" t="str">
        <f>IF(Table13[[#This Row],[Date]]&lt;$AT$3,"","Current Algo")</f>
        <v/>
      </c>
    </row>
    <row r="308" spans="1:46" ht="14.25" customHeight="1" x14ac:dyDescent="0.25">
      <c r="A308" s="82">
        <v>44527</v>
      </c>
      <c r="B308" s="2" t="s">
        <v>4</v>
      </c>
      <c r="C308" s="83">
        <v>0.68055555555555547</v>
      </c>
      <c r="D308" s="2">
        <v>4</v>
      </c>
      <c r="E308" s="2">
        <v>6</v>
      </c>
      <c r="F308" s="60">
        <v>7</v>
      </c>
      <c r="G308" s="90">
        <v>2400</v>
      </c>
      <c r="H308" s="2" t="s">
        <v>131</v>
      </c>
      <c r="I308" s="2" t="s">
        <v>102</v>
      </c>
      <c r="J308" s="2">
        <v>750</v>
      </c>
      <c r="K308" s="6">
        <v>1</v>
      </c>
      <c r="L308" s="6" t="s">
        <v>446</v>
      </c>
      <c r="M308" s="2" t="s">
        <v>67</v>
      </c>
      <c r="N308" s="84">
        <v>1.55</v>
      </c>
      <c r="O308" s="2" t="s">
        <v>93</v>
      </c>
      <c r="P308" s="2" t="s">
        <v>98</v>
      </c>
      <c r="Q308" s="85"/>
      <c r="R308" s="86">
        <v>4</v>
      </c>
      <c r="S308" s="85">
        <v>59</v>
      </c>
      <c r="T308" s="88">
        <v>59</v>
      </c>
      <c r="U308" s="85"/>
      <c r="V308" s="2">
        <v>1</v>
      </c>
      <c r="W308" s="2">
        <v>1</v>
      </c>
      <c r="X308" s="10">
        <v>1</v>
      </c>
      <c r="Y308" s="84">
        <v>3</v>
      </c>
      <c r="Z308" s="2"/>
      <c r="AA308" s="6">
        <v>9</v>
      </c>
      <c r="AB308" s="92"/>
      <c r="AC308" s="2"/>
      <c r="AD308" s="84">
        <v>1.45</v>
      </c>
      <c r="AE308" s="84"/>
      <c r="AF308" s="2">
        <v>100</v>
      </c>
      <c r="AG308" s="2" t="str">
        <f t="shared" si="23"/>
        <v/>
      </c>
      <c r="AH308" s="2">
        <f t="shared" si="24"/>
        <v>-100</v>
      </c>
      <c r="AI308" s="44" t="str">
        <f>VLOOKUP(Table13[[#This Row],[Track]],$B$1885:$D$1929,2,FALSE)</f>
        <v>Vic</v>
      </c>
      <c r="AJ3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08" s="16" t="str">
        <f>IF(Table13[[#This Row],[Going-Dist]]="G&lt;6-Dist&gt;=1700","B",IF(Table13[[#This Row],[Going-Dist]]="G&lt;6-Dist&lt;1700","A",IF(AJ308="G&gt;=6-Dist&lt;1700","C",IF(AJ308="G&gt;=6-Dist&gt;=1700","D","xx"))))</f>
        <v>B</v>
      </c>
      <c r="AL308" s="69">
        <f>MONTH(Table13[[#This Row],[Date]])</f>
        <v>11</v>
      </c>
      <c r="AM308" s="69" t="str">
        <f t="shared" si="22"/>
        <v>2021-2022</v>
      </c>
      <c r="AN308" s="60">
        <v>100</v>
      </c>
      <c r="AO308" s="128" t="str">
        <f>IF(Table13[[#This Row],[Combo 27 Bet]]="","",IF(Table13[[#This Row],[Lev Ret]]="","",AN308*Table13[[#This Row],[Odds]]))</f>
        <v/>
      </c>
      <c r="AP308" s="129">
        <f t="shared" si="25"/>
        <v>-100</v>
      </c>
      <c r="AQ308" s="135"/>
      <c r="AR308" s="151">
        <v>5</v>
      </c>
      <c r="AS308" s="2" t="str">
        <f>IF(Table13[[#This Row],[Date]]&lt;$AS$3,"","Live")</f>
        <v/>
      </c>
      <c r="AT308" s="2" t="str">
        <f>IF(Table13[[#This Row],[Date]]&lt;$AT$3,"","Current Algo")</f>
        <v/>
      </c>
    </row>
    <row r="309" spans="1:46" ht="14.25" customHeight="1" x14ac:dyDescent="0.25">
      <c r="A309" s="82">
        <v>44527</v>
      </c>
      <c r="B309" s="2" t="s">
        <v>4</v>
      </c>
      <c r="C309" s="83">
        <v>0.70833333333333337</v>
      </c>
      <c r="D309" s="2">
        <v>4</v>
      </c>
      <c r="E309" s="2">
        <v>6</v>
      </c>
      <c r="F309" s="60">
        <v>8</v>
      </c>
      <c r="G309" s="90">
        <v>1800</v>
      </c>
      <c r="H309" s="2" t="s">
        <v>42</v>
      </c>
      <c r="I309" s="2" t="s">
        <v>46</v>
      </c>
      <c r="J309" s="2">
        <v>200</v>
      </c>
      <c r="K309" s="6">
        <v>6</v>
      </c>
      <c r="L309" s="6" t="s">
        <v>321</v>
      </c>
      <c r="M309" s="2" t="s">
        <v>43</v>
      </c>
      <c r="N309" s="84">
        <v>2.8</v>
      </c>
      <c r="O309" s="2" t="s">
        <v>101</v>
      </c>
      <c r="P309" s="2" t="s">
        <v>48</v>
      </c>
      <c r="Q309" s="85"/>
      <c r="R309" s="86">
        <v>1</v>
      </c>
      <c r="S309" s="85">
        <v>54.5</v>
      </c>
      <c r="T309" s="88">
        <v>54.5</v>
      </c>
      <c r="U309" s="85"/>
      <c r="V309" s="2">
        <v>1</v>
      </c>
      <c r="W309" s="2">
        <v>1</v>
      </c>
      <c r="X309" s="10">
        <v>1</v>
      </c>
      <c r="Y309" s="84">
        <v>3.4</v>
      </c>
      <c r="Z309" s="2">
        <v>50</v>
      </c>
      <c r="AA309" s="6">
        <v>10</v>
      </c>
      <c r="AB309" s="92"/>
      <c r="AC309" s="2"/>
      <c r="AD309" s="84">
        <v>2.9</v>
      </c>
      <c r="AE309" s="84"/>
      <c r="AF309" s="2">
        <v>100</v>
      </c>
      <c r="AG309" s="2" t="str">
        <f t="shared" si="23"/>
        <v/>
      </c>
      <c r="AH309" s="2">
        <f t="shared" si="24"/>
        <v>-100</v>
      </c>
      <c r="AI309" s="44" t="str">
        <f>VLOOKUP(Table13[[#This Row],[Track]],$B$1885:$D$1929,2,FALSE)</f>
        <v>Vic</v>
      </c>
      <c r="AJ3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09" s="16" t="str">
        <f>IF(Table13[[#This Row],[Going-Dist]]="G&lt;6-Dist&gt;=1700","B",IF(Table13[[#This Row],[Going-Dist]]="G&lt;6-Dist&lt;1700","A",IF(AJ309="G&gt;=6-Dist&lt;1700","C",IF(AJ309="G&gt;=6-Dist&gt;=1700","D","xx"))))</f>
        <v>B</v>
      </c>
      <c r="AL309" s="69">
        <f>MONTH(Table13[[#This Row],[Date]])</f>
        <v>11</v>
      </c>
      <c r="AM309" s="69" t="str">
        <f t="shared" si="22"/>
        <v>2021-2022</v>
      </c>
      <c r="AN309" s="60">
        <v>100</v>
      </c>
      <c r="AO309" s="128" t="str">
        <f>IF(Table13[[#This Row],[Combo 27 Bet]]="","",IF(Table13[[#This Row],[Lev Ret]]="","",AN309*Table13[[#This Row],[Odds]]))</f>
        <v/>
      </c>
      <c r="AP309" s="129">
        <f t="shared" si="25"/>
        <v>-100</v>
      </c>
      <c r="AQ309" s="135"/>
      <c r="AR309" s="151">
        <v>1</v>
      </c>
      <c r="AS309" s="2" t="str">
        <f>IF(Table13[[#This Row],[Date]]&lt;$AS$3,"","Live")</f>
        <v/>
      </c>
      <c r="AT309" s="2" t="str">
        <f>IF(Table13[[#This Row],[Date]]&lt;$AT$3,"","Current Algo")</f>
        <v/>
      </c>
    </row>
    <row r="310" spans="1:46" ht="14.25" customHeight="1" x14ac:dyDescent="0.25">
      <c r="A310" s="82">
        <v>44527</v>
      </c>
      <c r="B310" s="2" t="s">
        <v>149</v>
      </c>
      <c r="C310" s="83">
        <v>0.72222222222222221</v>
      </c>
      <c r="D310" s="87">
        <v>10</v>
      </c>
      <c r="E310" s="7">
        <v>0</v>
      </c>
      <c r="F310" s="60">
        <v>9</v>
      </c>
      <c r="G310" s="90">
        <v>1300</v>
      </c>
      <c r="H310" s="2" t="s">
        <v>151</v>
      </c>
      <c r="I310" s="2">
        <v>78</v>
      </c>
      <c r="J310" s="2">
        <v>130</v>
      </c>
      <c r="K310" s="6">
        <v>4</v>
      </c>
      <c r="L310" s="6" t="s">
        <v>629</v>
      </c>
      <c r="M310" s="2" t="s">
        <v>55</v>
      </c>
      <c r="N310" s="84">
        <v>2.9</v>
      </c>
      <c r="O310" s="2" t="s">
        <v>49</v>
      </c>
      <c r="P310" s="2" t="s">
        <v>110</v>
      </c>
      <c r="Q310" s="85"/>
      <c r="R310" s="86">
        <v>8</v>
      </c>
      <c r="S310" s="85">
        <v>58</v>
      </c>
      <c r="T310" s="85">
        <v>58</v>
      </c>
      <c r="U310" s="85"/>
      <c r="V310" s="2">
        <v>3</v>
      </c>
      <c r="W310" s="2">
        <v>2</v>
      </c>
      <c r="X310" s="10">
        <v>1</v>
      </c>
      <c r="Y310" s="84">
        <v>3.5</v>
      </c>
      <c r="Z310" s="2">
        <v>20</v>
      </c>
      <c r="AA310" s="6"/>
      <c r="AB310" s="92"/>
      <c r="AC310" s="2" t="s">
        <v>15</v>
      </c>
      <c r="AD310" s="84">
        <v>3.6</v>
      </c>
      <c r="AE310" s="84">
        <v>1.7</v>
      </c>
      <c r="AF310" s="2">
        <v>100</v>
      </c>
      <c r="AG310" s="2" t="str">
        <f t="shared" si="23"/>
        <v/>
      </c>
      <c r="AH310" s="2">
        <f t="shared" si="24"/>
        <v>-100</v>
      </c>
      <c r="AI310" s="44" t="str">
        <f>VLOOKUP(Table13[[#This Row],[Track]],$B$1885:$D$1929,2,FALSE)</f>
        <v>NSW</v>
      </c>
      <c r="AJ31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10" s="16" t="str">
        <f>IF(Table13[[#This Row],[Going-Dist]]="G&lt;6-Dist&gt;=1700","B",IF(Table13[[#This Row],[Going-Dist]]="G&lt;6-Dist&lt;1700","A",IF(AJ310="G&gt;=6-Dist&lt;1700","C",IF(AJ310="G&gt;=6-Dist&gt;=1700","D","xx"))))</f>
        <v>C</v>
      </c>
      <c r="AL310" s="69">
        <f>MONTH(Table13[[#This Row],[Date]])</f>
        <v>11</v>
      </c>
      <c r="AM310" s="69" t="str">
        <f t="shared" si="22"/>
        <v>2021-2022</v>
      </c>
      <c r="AN310" s="60">
        <v>150</v>
      </c>
      <c r="AO310" s="128" t="str">
        <f>IF(Table13[[#This Row],[Combo 27 Bet]]="","",IF(Table13[[#This Row],[Lev Ret]]="","",AN310*Table13[[#This Row],[Odds]]))</f>
        <v/>
      </c>
      <c r="AP310" s="129">
        <f t="shared" si="25"/>
        <v>-150</v>
      </c>
      <c r="AQ310" s="135"/>
      <c r="AR310" s="151">
        <v>7</v>
      </c>
      <c r="AS310" s="2" t="str">
        <f>IF(Table13[[#This Row],[Date]]&lt;$AS$3,"","Live")</f>
        <v/>
      </c>
      <c r="AT310" s="2" t="str">
        <f>IF(Table13[[#This Row],[Date]]&lt;$AT$3,"","Current Algo")</f>
        <v/>
      </c>
    </row>
    <row r="311" spans="1:46" ht="14.25" customHeight="1" x14ac:dyDescent="0.25">
      <c r="A311" s="82">
        <v>44527</v>
      </c>
      <c r="B311" s="2" t="s">
        <v>4</v>
      </c>
      <c r="C311" s="83">
        <v>0.73611111111111116</v>
      </c>
      <c r="D311" s="2">
        <v>4</v>
      </c>
      <c r="E311" s="2">
        <v>6</v>
      </c>
      <c r="F311" s="60">
        <v>9</v>
      </c>
      <c r="G311" s="90">
        <v>1400</v>
      </c>
      <c r="H311" s="2" t="s">
        <v>131</v>
      </c>
      <c r="I311" s="2" t="s">
        <v>102</v>
      </c>
      <c r="J311" s="2">
        <v>200</v>
      </c>
      <c r="K311" s="6">
        <v>1</v>
      </c>
      <c r="L311" s="6" t="s">
        <v>671</v>
      </c>
      <c r="M311" s="2" t="s">
        <v>80</v>
      </c>
      <c r="N311" s="84">
        <v>6</v>
      </c>
      <c r="O311" s="2" t="s">
        <v>132</v>
      </c>
      <c r="P311" s="2" t="s">
        <v>100</v>
      </c>
      <c r="Q311" s="85"/>
      <c r="R311" s="86">
        <v>1</v>
      </c>
      <c r="S311" s="85">
        <v>59</v>
      </c>
      <c r="T311" s="88">
        <v>59</v>
      </c>
      <c r="U311" s="85"/>
      <c r="V311" s="2">
        <v>3</v>
      </c>
      <c r="W311" s="2">
        <v>1</v>
      </c>
      <c r="X311" s="10">
        <v>1</v>
      </c>
      <c r="Y311" s="84">
        <v>4.5999999999999996</v>
      </c>
      <c r="Z311" s="2">
        <v>40</v>
      </c>
      <c r="AA311" s="6">
        <v>11</v>
      </c>
      <c r="AB311" s="92"/>
      <c r="AC311" s="2" t="s">
        <v>13</v>
      </c>
      <c r="AD311" s="84">
        <v>7.5</v>
      </c>
      <c r="AE311" s="84">
        <v>2.5</v>
      </c>
      <c r="AF311" s="2">
        <v>100</v>
      </c>
      <c r="AG311" s="2" t="str">
        <f t="shared" si="23"/>
        <v/>
      </c>
      <c r="AH311" s="2">
        <f t="shared" si="24"/>
        <v>-100</v>
      </c>
      <c r="AI311" s="44" t="str">
        <f>VLOOKUP(Table13[[#This Row],[Track]],$B$1885:$D$1929,2,FALSE)</f>
        <v>Vic</v>
      </c>
      <c r="AJ3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11" s="16" t="str">
        <f>IF(Table13[[#This Row],[Going-Dist]]="G&lt;6-Dist&gt;=1700","B",IF(Table13[[#This Row],[Going-Dist]]="G&lt;6-Dist&lt;1700","A",IF(AJ311="G&gt;=6-Dist&lt;1700","C",IF(AJ311="G&gt;=6-Dist&gt;=1700","D","xx"))))</f>
        <v>A</v>
      </c>
      <c r="AL311" s="69">
        <f>MONTH(Table13[[#This Row],[Date]])</f>
        <v>11</v>
      </c>
      <c r="AM311" s="69" t="str">
        <f t="shared" si="22"/>
        <v>2021-2022</v>
      </c>
      <c r="AN311" s="60">
        <v>150</v>
      </c>
      <c r="AO311" s="128" t="str">
        <f>IF(Table13[[#This Row],[Combo 27 Bet]]="","",IF(Table13[[#This Row],[Lev Ret]]="","",AN311*Table13[[#This Row],[Odds]]))</f>
        <v/>
      </c>
      <c r="AP311" s="129">
        <f t="shared" si="25"/>
        <v>-150</v>
      </c>
      <c r="AQ311" s="135"/>
      <c r="AR311" s="151">
        <v>9</v>
      </c>
      <c r="AS311" s="2" t="str">
        <f>IF(Table13[[#This Row],[Date]]&lt;$AS$3,"","Live")</f>
        <v/>
      </c>
      <c r="AT311" s="2" t="str">
        <f>IF(Table13[[#This Row],[Date]]&lt;$AT$3,"","Current Algo")</f>
        <v/>
      </c>
    </row>
    <row r="312" spans="1:46" ht="14.25" customHeight="1" x14ac:dyDescent="0.25">
      <c r="A312" s="82">
        <v>44534</v>
      </c>
      <c r="B312" s="2" t="s">
        <v>22</v>
      </c>
      <c r="C312" s="83">
        <v>0.54861111111111105</v>
      </c>
      <c r="D312" s="2">
        <v>4</v>
      </c>
      <c r="E312" s="2">
        <v>0</v>
      </c>
      <c r="F312" s="60">
        <v>2</v>
      </c>
      <c r="G312" s="90">
        <v>1400</v>
      </c>
      <c r="H312" s="2" t="s">
        <v>70</v>
      </c>
      <c r="I312" s="2">
        <v>78</v>
      </c>
      <c r="J312" s="2">
        <v>130</v>
      </c>
      <c r="K312" s="6">
        <v>2</v>
      </c>
      <c r="L312" s="6" t="s">
        <v>672</v>
      </c>
      <c r="M312" s="2" t="s">
        <v>50</v>
      </c>
      <c r="N312" s="84">
        <v>4.8</v>
      </c>
      <c r="O312" s="2" t="s">
        <v>673</v>
      </c>
      <c r="P312" s="2" t="s">
        <v>199</v>
      </c>
      <c r="Q312" s="85">
        <v>2</v>
      </c>
      <c r="R312" s="86">
        <v>6</v>
      </c>
      <c r="S312" s="85">
        <v>57</v>
      </c>
      <c r="T312" s="88">
        <v>55</v>
      </c>
      <c r="U312" s="85"/>
      <c r="V312" s="2">
        <v>1</v>
      </c>
      <c r="W312" s="2"/>
      <c r="X312" s="10">
        <v>2</v>
      </c>
      <c r="Y312" s="84">
        <v>5.2</v>
      </c>
      <c r="Z312" s="2">
        <v>30</v>
      </c>
      <c r="AA312" s="6">
        <v>9</v>
      </c>
      <c r="AB312" s="92"/>
      <c r="AC312" s="2" t="s">
        <v>13</v>
      </c>
      <c r="AD312" s="84">
        <v>5.5</v>
      </c>
      <c r="AE312" s="84">
        <v>2</v>
      </c>
      <c r="AF312" s="2">
        <v>100</v>
      </c>
      <c r="AG312" s="2" t="str">
        <f t="shared" si="23"/>
        <v/>
      </c>
      <c r="AH312" s="2">
        <f t="shared" si="24"/>
        <v>-100</v>
      </c>
      <c r="AI312" s="44" t="str">
        <f>VLOOKUP(Table13[[#This Row],[Track]],$B$1885:$D$1929,2,FALSE)</f>
        <v>Vic</v>
      </c>
      <c r="AJ3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12" s="16" t="str">
        <f>IF(Table13[[#This Row],[Going-Dist]]="G&lt;6-Dist&gt;=1700","B",IF(Table13[[#This Row],[Going-Dist]]="G&lt;6-Dist&lt;1700","A",IF(AJ312="G&gt;=6-Dist&lt;1700","C",IF(AJ312="G&gt;=6-Dist&gt;=1700","D","xx"))))</f>
        <v>A</v>
      </c>
      <c r="AL312" s="69">
        <f>MONTH(Table13[[#This Row],[Date]])</f>
        <v>12</v>
      </c>
      <c r="AM312" s="69" t="str">
        <f t="shared" si="22"/>
        <v>2021-2022</v>
      </c>
      <c r="AN312" s="60">
        <v>150</v>
      </c>
      <c r="AO312" s="128" t="str">
        <f>IF(Table13[[#This Row],[Combo 27 Bet]]="","",IF(Table13[[#This Row],[Lev Ret]]="","",AN312*Table13[[#This Row],[Odds]]))</f>
        <v/>
      </c>
      <c r="AP312" s="129">
        <f t="shared" si="25"/>
        <v>-150</v>
      </c>
      <c r="AQ312" s="135"/>
      <c r="AR312" s="151">
        <v>8</v>
      </c>
      <c r="AS312" s="2" t="str">
        <f>IF(Table13[[#This Row],[Date]]&lt;$AS$3,"","Live")</f>
        <v/>
      </c>
      <c r="AT312" s="2" t="str">
        <f>IF(Table13[[#This Row],[Date]]&lt;$AT$3,"","Current Algo")</f>
        <v/>
      </c>
    </row>
    <row r="313" spans="1:46" ht="14.25" customHeight="1" x14ac:dyDescent="0.25">
      <c r="A313" s="82">
        <v>44534</v>
      </c>
      <c r="B313" s="2" t="s">
        <v>149</v>
      </c>
      <c r="C313" s="83">
        <v>0.61111111111111105</v>
      </c>
      <c r="D313" s="87">
        <v>4</v>
      </c>
      <c r="E313" s="7">
        <v>4</v>
      </c>
      <c r="F313" s="60">
        <v>5</v>
      </c>
      <c r="G313" s="90">
        <v>1300</v>
      </c>
      <c r="H313" s="2" t="s">
        <v>151</v>
      </c>
      <c r="I313" s="2">
        <v>72</v>
      </c>
      <c r="J313" s="2">
        <v>100</v>
      </c>
      <c r="K313" s="6">
        <v>14</v>
      </c>
      <c r="L313" s="6" t="s">
        <v>1590</v>
      </c>
      <c r="M313" s="2" t="s">
        <v>50</v>
      </c>
      <c r="N313" s="84">
        <v>8</v>
      </c>
      <c r="O313" s="2" t="s">
        <v>1084</v>
      </c>
      <c r="P313" s="2" t="s">
        <v>1050</v>
      </c>
      <c r="Q313" s="85"/>
      <c r="R313" s="86">
        <v>8</v>
      </c>
      <c r="S313" s="85">
        <v>57</v>
      </c>
      <c r="T313" s="85">
        <v>57</v>
      </c>
      <c r="U313" s="85"/>
      <c r="V313" s="2">
        <v>5</v>
      </c>
      <c r="W313" s="2">
        <v>4</v>
      </c>
      <c r="X313" s="10">
        <v>1</v>
      </c>
      <c r="Y313" s="84">
        <v>4.5999999999999996</v>
      </c>
      <c r="Z313" s="2">
        <v>20</v>
      </c>
      <c r="AA313" s="6"/>
      <c r="AB313" s="92"/>
      <c r="AC313" s="2" t="s">
        <v>15</v>
      </c>
      <c r="AD313" s="84">
        <v>7</v>
      </c>
      <c r="AE313" s="84">
        <v>2.6</v>
      </c>
      <c r="AF313" s="2">
        <v>100</v>
      </c>
      <c r="AG313" s="2" t="str">
        <f t="shared" si="23"/>
        <v/>
      </c>
      <c r="AH313" s="2">
        <f t="shared" si="24"/>
        <v>-100</v>
      </c>
      <c r="AI313" s="44" t="str">
        <f>VLOOKUP(Table13[[#This Row],[Track]],$B$1885:$D$1929,2,FALSE)</f>
        <v>NSW</v>
      </c>
      <c r="AJ3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13" s="16" t="str">
        <f>IF(Table13[[#This Row],[Going-Dist]]="G&lt;6-Dist&gt;=1700","B",IF(Table13[[#This Row],[Going-Dist]]="G&lt;6-Dist&lt;1700","A",IF(AJ313="G&gt;=6-Dist&lt;1700","C",IF(AJ313="G&gt;=6-Dist&gt;=1700","D","xx"))))</f>
        <v>A</v>
      </c>
      <c r="AL313" s="69">
        <f>MONTH(Table13[[#This Row],[Date]])</f>
        <v>12</v>
      </c>
      <c r="AM313" s="69" t="str">
        <f t="shared" si="22"/>
        <v>2021-2022</v>
      </c>
      <c r="AN313" s="60">
        <v>100</v>
      </c>
      <c r="AO313" s="128" t="str">
        <f>IF(Table13[[#This Row],[Combo 27 Bet]]="","",IF(Table13[[#This Row],[Lev Ret]]="","",AN313*Table13[[#This Row],[Odds]]))</f>
        <v/>
      </c>
      <c r="AP313" s="129">
        <f t="shared" si="25"/>
        <v>-100</v>
      </c>
      <c r="AQ313" s="135"/>
      <c r="AR313" s="151">
        <v>8</v>
      </c>
      <c r="AS313" s="2" t="str">
        <f>IF(Table13[[#This Row],[Date]]&lt;$AS$3,"","Live")</f>
        <v/>
      </c>
      <c r="AT313" s="2" t="str">
        <f>IF(Table13[[#This Row],[Date]]&lt;$AT$3,"","Current Algo")</f>
        <v/>
      </c>
    </row>
    <row r="314" spans="1:46" ht="14.25" customHeight="1" x14ac:dyDescent="0.25">
      <c r="A314" s="82">
        <v>44534</v>
      </c>
      <c r="B314" s="2" t="s">
        <v>22</v>
      </c>
      <c r="C314" s="83">
        <v>0.625</v>
      </c>
      <c r="D314" s="87">
        <v>4</v>
      </c>
      <c r="E314" s="7">
        <v>0</v>
      </c>
      <c r="F314" s="60">
        <v>5</v>
      </c>
      <c r="G314" s="90">
        <v>1600</v>
      </c>
      <c r="H314" s="2" t="s">
        <v>42</v>
      </c>
      <c r="I314" s="2" t="s">
        <v>46</v>
      </c>
      <c r="J314" s="2">
        <v>130</v>
      </c>
      <c r="K314" s="6">
        <v>1</v>
      </c>
      <c r="L314" s="6" t="s">
        <v>292</v>
      </c>
      <c r="M314" s="2" t="s">
        <v>67</v>
      </c>
      <c r="N314" s="84">
        <v>3.8</v>
      </c>
      <c r="O314" s="2" t="s">
        <v>181</v>
      </c>
      <c r="P314" s="2" t="s">
        <v>120</v>
      </c>
      <c r="Q314" s="85"/>
      <c r="R314" s="86">
        <v>4</v>
      </c>
      <c r="S314" s="85">
        <v>60</v>
      </c>
      <c r="T314" s="85">
        <v>60</v>
      </c>
      <c r="U314" s="85"/>
      <c r="V314" s="2">
        <v>3</v>
      </c>
      <c r="W314" s="2">
        <v>1</v>
      </c>
      <c r="X314" s="10">
        <v>2</v>
      </c>
      <c r="Y314" s="84">
        <v>4</v>
      </c>
      <c r="Z314" s="2">
        <v>40</v>
      </c>
      <c r="AA314" s="6">
        <v>7</v>
      </c>
      <c r="AB314" s="92"/>
      <c r="AC314" s="2" t="s">
        <v>14</v>
      </c>
      <c r="AD314" s="84">
        <v>5.5</v>
      </c>
      <c r="AE314" s="84"/>
      <c r="AF314" s="2">
        <v>100</v>
      </c>
      <c r="AG314" s="2" t="str">
        <f t="shared" si="23"/>
        <v/>
      </c>
      <c r="AH314" s="2">
        <f t="shared" si="24"/>
        <v>-100</v>
      </c>
      <c r="AI314" s="44" t="str">
        <f>VLOOKUP(Table13[[#This Row],[Track]],$B$1885:$D$1929,2,FALSE)</f>
        <v>Vic</v>
      </c>
      <c r="AJ3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14" s="16" t="str">
        <f>IF(Table13[[#This Row],[Going-Dist]]="G&lt;6-Dist&gt;=1700","B",IF(Table13[[#This Row],[Going-Dist]]="G&lt;6-Dist&lt;1700","A",IF(AJ314="G&gt;=6-Dist&lt;1700","C",IF(AJ314="G&gt;=6-Dist&gt;=1700","D","xx"))))</f>
        <v>A</v>
      </c>
      <c r="AL314" s="69">
        <f>MONTH(Table13[[#This Row],[Date]])</f>
        <v>12</v>
      </c>
      <c r="AM314" s="69" t="str">
        <f t="shared" si="22"/>
        <v>2021-2022</v>
      </c>
      <c r="AN314" s="60">
        <v>100</v>
      </c>
      <c r="AO314" s="128" t="str">
        <f>IF(Table13[[#This Row],[Combo 27 Bet]]="","",IF(Table13[[#This Row],[Lev Ret]]="","",AN314*Table13[[#This Row],[Odds]]))</f>
        <v/>
      </c>
      <c r="AP314" s="129">
        <f t="shared" si="25"/>
        <v>-100</v>
      </c>
      <c r="AQ314" s="135"/>
      <c r="AR314" s="151">
        <v>7</v>
      </c>
      <c r="AS314" s="2" t="str">
        <f>IF(Table13[[#This Row],[Date]]&lt;$AS$3,"","Live")</f>
        <v/>
      </c>
      <c r="AT314" s="2" t="str">
        <f>IF(Table13[[#This Row],[Date]]&lt;$AT$3,"","Current Algo")</f>
        <v/>
      </c>
    </row>
    <row r="315" spans="1:46" ht="14.25" customHeight="1" x14ac:dyDescent="0.25">
      <c r="A315" s="82">
        <v>44534</v>
      </c>
      <c r="B315" s="2" t="s">
        <v>22</v>
      </c>
      <c r="C315" s="83">
        <v>0.65277777777777779</v>
      </c>
      <c r="D315" s="2">
        <v>4</v>
      </c>
      <c r="E315" s="2">
        <v>0</v>
      </c>
      <c r="F315" s="60">
        <v>6</v>
      </c>
      <c r="G315" s="90">
        <v>1200</v>
      </c>
      <c r="H315" s="2" t="s">
        <v>42</v>
      </c>
      <c r="I315" s="2" t="s">
        <v>46</v>
      </c>
      <c r="J315" s="2">
        <v>150</v>
      </c>
      <c r="K315" s="6">
        <v>8</v>
      </c>
      <c r="L315" s="6" t="s">
        <v>434</v>
      </c>
      <c r="M315" s="2" t="s">
        <v>55</v>
      </c>
      <c r="N315" s="84">
        <v>4.5</v>
      </c>
      <c r="O315" s="2" t="s">
        <v>200</v>
      </c>
      <c r="P315" s="2" t="s">
        <v>201</v>
      </c>
      <c r="Q315" s="85"/>
      <c r="R315" s="86">
        <v>2</v>
      </c>
      <c r="S315" s="85">
        <v>54</v>
      </c>
      <c r="T315" s="88">
        <v>54</v>
      </c>
      <c r="U315" s="85"/>
      <c r="V315" s="2">
        <v>1</v>
      </c>
      <c r="W315" s="2">
        <v>2</v>
      </c>
      <c r="X315" s="10">
        <v>2</v>
      </c>
      <c r="Y315" s="84">
        <v>4.8</v>
      </c>
      <c r="Z315" s="2">
        <v>35</v>
      </c>
      <c r="AA315" s="6">
        <v>11</v>
      </c>
      <c r="AB315" s="92"/>
      <c r="AC315" s="2"/>
      <c r="AD315" s="84">
        <v>4.8</v>
      </c>
      <c r="AE315" s="84"/>
      <c r="AF315" s="2">
        <v>100</v>
      </c>
      <c r="AG315" s="2" t="str">
        <f t="shared" si="23"/>
        <v/>
      </c>
      <c r="AH315" s="2">
        <f t="shared" si="24"/>
        <v>-100</v>
      </c>
      <c r="AI315" s="44" t="str">
        <f>VLOOKUP(Table13[[#This Row],[Track]],$B$1885:$D$1929,2,FALSE)</f>
        <v>Vic</v>
      </c>
      <c r="AJ3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15" s="16" t="str">
        <f>IF(Table13[[#This Row],[Going-Dist]]="G&lt;6-Dist&gt;=1700","B",IF(Table13[[#This Row],[Going-Dist]]="G&lt;6-Dist&lt;1700","A",IF(AJ315="G&gt;=6-Dist&lt;1700","C",IF(AJ315="G&gt;=6-Dist&gt;=1700","D","xx"))))</f>
        <v>A</v>
      </c>
      <c r="AL315" s="69">
        <f>MONTH(Table13[[#This Row],[Date]])</f>
        <v>12</v>
      </c>
      <c r="AM315" s="69" t="str">
        <f t="shared" si="22"/>
        <v>2021-2022</v>
      </c>
      <c r="AN315" s="60">
        <v>150</v>
      </c>
      <c r="AO315" s="128" t="str">
        <f>IF(Table13[[#This Row],[Combo 27 Bet]]="","",IF(Table13[[#This Row],[Lev Ret]]="","",AN315*Table13[[#This Row],[Odds]]))</f>
        <v/>
      </c>
      <c r="AP315" s="129">
        <f t="shared" si="25"/>
        <v>-150</v>
      </c>
      <c r="AQ315" s="135"/>
      <c r="AR315" s="151">
        <v>8</v>
      </c>
      <c r="AS315" s="2" t="str">
        <f>IF(Table13[[#This Row],[Date]]&lt;$AS$3,"","Live")</f>
        <v/>
      </c>
      <c r="AT315" s="2" t="str">
        <f>IF(Table13[[#This Row],[Date]]&lt;$AT$3,"","Current Algo")</f>
        <v/>
      </c>
    </row>
    <row r="316" spans="1:46" ht="14.25" customHeight="1" x14ac:dyDescent="0.25">
      <c r="A316" s="82">
        <v>44534</v>
      </c>
      <c r="B316" s="2" t="s">
        <v>22</v>
      </c>
      <c r="C316" s="83">
        <v>0.68055555555555547</v>
      </c>
      <c r="D316" s="2">
        <v>4</v>
      </c>
      <c r="E316" s="2">
        <v>0</v>
      </c>
      <c r="F316" s="60">
        <v>7</v>
      </c>
      <c r="G316" s="90">
        <v>2500</v>
      </c>
      <c r="H316" s="2" t="s">
        <v>42</v>
      </c>
      <c r="I316" s="2" t="s">
        <v>46</v>
      </c>
      <c r="J316" s="2">
        <v>300</v>
      </c>
      <c r="K316" s="6">
        <v>10</v>
      </c>
      <c r="L316" s="6" t="s">
        <v>435</v>
      </c>
      <c r="M316" s="2" t="s">
        <v>75</v>
      </c>
      <c r="N316" s="84">
        <v>4.5</v>
      </c>
      <c r="O316" s="2" t="s">
        <v>108</v>
      </c>
      <c r="P316" s="2" t="s">
        <v>202</v>
      </c>
      <c r="Q316" s="85"/>
      <c r="R316" s="86">
        <v>4</v>
      </c>
      <c r="S316" s="85">
        <v>54</v>
      </c>
      <c r="T316" s="88">
        <v>54</v>
      </c>
      <c r="U316" s="85"/>
      <c r="V316" s="2">
        <v>1</v>
      </c>
      <c r="W316" s="2">
        <v>2</v>
      </c>
      <c r="X316" s="10">
        <v>1</v>
      </c>
      <c r="Y316" s="84">
        <v>4.5999999999999996</v>
      </c>
      <c r="Z316" s="2">
        <v>40</v>
      </c>
      <c r="AA316" s="6">
        <v>14</v>
      </c>
      <c r="AB316" s="92"/>
      <c r="AC316" s="2" t="s">
        <v>13</v>
      </c>
      <c r="AD316" s="84">
        <v>5</v>
      </c>
      <c r="AE316" s="84">
        <v>2.2000000000000002</v>
      </c>
      <c r="AF316" s="2">
        <v>100</v>
      </c>
      <c r="AG316" s="2" t="str">
        <f t="shared" si="23"/>
        <v/>
      </c>
      <c r="AH316" s="2">
        <f t="shared" si="24"/>
        <v>-100</v>
      </c>
      <c r="AI316" s="44" t="str">
        <f>VLOOKUP(Table13[[#This Row],[Track]],$B$1885:$D$1929,2,FALSE)</f>
        <v>Vic</v>
      </c>
      <c r="AJ3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16" s="16" t="str">
        <f>IF(Table13[[#This Row],[Going-Dist]]="G&lt;6-Dist&gt;=1700","B",IF(Table13[[#This Row],[Going-Dist]]="G&lt;6-Dist&lt;1700","A",IF(AJ316="G&gt;=6-Dist&lt;1700","C",IF(AJ316="G&gt;=6-Dist&gt;=1700","D","xx"))))</f>
        <v>B</v>
      </c>
      <c r="AL316" s="69">
        <f>MONTH(Table13[[#This Row],[Date]])</f>
        <v>12</v>
      </c>
      <c r="AM316" s="69" t="str">
        <f t="shared" si="22"/>
        <v>2021-2022</v>
      </c>
      <c r="AN316" s="60">
        <v>100</v>
      </c>
      <c r="AO316" s="128" t="str">
        <f>IF(Table13[[#This Row],[Combo 27 Bet]]="","",IF(Table13[[#This Row],[Lev Ret]]="","",AN316*Table13[[#This Row],[Odds]]))</f>
        <v/>
      </c>
      <c r="AP316" s="129">
        <f t="shared" si="25"/>
        <v>-100</v>
      </c>
      <c r="AQ316" s="135"/>
      <c r="AR316" s="151">
        <v>7</v>
      </c>
      <c r="AS316" s="2" t="str">
        <f>IF(Table13[[#This Row],[Date]]&lt;$AS$3,"","Live")</f>
        <v/>
      </c>
      <c r="AT316" s="2" t="str">
        <f>IF(Table13[[#This Row],[Date]]&lt;$AT$3,"","Current Algo")</f>
        <v/>
      </c>
    </row>
    <row r="317" spans="1:46" ht="14.25" customHeight="1" x14ac:dyDescent="0.25">
      <c r="A317" s="82">
        <v>44534</v>
      </c>
      <c r="B317" s="2" t="s">
        <v>22</v>
      </c>
      <c r="C317" s="83">
        <v>0.73611111111111116</v>
      </c>
      <c r="D317" s="87">
        <v>4</v>
      </c>
      <c r="E317" s="7">
        <v>0</v>
      </c>
      <c r="F317" s="60">
        <v>9</v>
      </c>
      <c r="G317" s="90">
        <v>2000</v>
      </c>
      <c r="H317" s="2" t="s">
        <v>42</v>
      </c>
      <c r="I317" s="2">
        <v>78</v>
      </c>
      <c r="J317" s="2">
        <v>130</v>
      </c>
      <c r="K317" s="6">
        <v>14</v>
      </c>
      <c r="L317" s="6" t="s">
        <v>674</v>
      </c>
      <c r="M317" s="2" t="s">
        <v>53</v>
      </c>
      <c r="N317" s="84">
        <v>6.5</v>
      </c>
      <c r="O317" s="2" t="s">
        <v>192</v>
      </c>
      <c r="P317" s="2" t="s">
        <v>193</v>
      </c>
      <c r="Q317" s="85"/>
      <c r="R317" s="86">
        <v>5</v>
      </c>
      <c r="S317" s="85">
        <v>54</v>
      </c>
      <c r="T317" s="85">
        <v>54</v>
      </c>
      <c r="U317" s="85"/>
      <c r="V317" s="2">
        <v>3</v>
      </c>
      <c r="W317" s="2"/>
      <c r="X317" s="10">
        <v>1</v>
      </c>
      <c r="Y317" s="84">
        <v>4.8</v>
      </c>
      <c r="Z317" s="2">
        <v>35</v>
      </c>
      <c r="AA317" s="6">
        <v>13</v>
      </c>
      <c r="AB317" s="92"/>
      <c r="AC317" s="2" t="s">
        <v>12</v>
      </c>
      <c r="AD317" s="84">
        <v>9.1999999999999993</v>
      </c>
      <c r="AE317" s="84">
        <v>2.8</v>
      </c>
      <c r="AF317" s="2">
        <v>100</v>
      </c>
      <c r="AG317" s="2">
        <f t="shared" si="23"/>
        <v>919.99999999999989</v>
      </c>
      <c r="AH317" s="2">
        <f t="shared" si="24"/>
        <v>819.99999999999989</v>
      </c>
      <c r="AI317" s="44" t="str">
        <f>VLOOKUP(Table13[[#This Row],[Track]],$B$1885:$D$1929,2,FALSE)</f>
        <v>Vic</v>
      </c>
      <c r="AJ3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17" s="16" t="str">
        <f>IF(Table13[[#This Row],[Going-Dist]]="G&lt;6-Dist&gt;=1700","B",IF(Table13[[#This Row],[Going-Dist]]="G&lt;6-Dist&lt;1700","A",IF(AJ317="G&gt;=6-Dist&lt;1700","C",IF(AJ317="G&gt;=6-Dist&gt;=1700","D","xx"))))</f>
        <v>B</v>
      </c>
      <c r="AL317" s="69">
        <f>MONTH(Table13[[#This Row],[Date]])</f>
        <v>12</v>
      </c>
      <c r="AM317" s="69" t="str">
        <f t="shared" si="22"/>
        <v>2021-2022</v>
      </c>
      <c r="AN317" s="60">
        <v>150</v>
      </c>
      <c r="AO317" s="128">
        <f>IF(Table13[[#This Row],[Combo 27 Bet]]="","",IF(Table13[[#This Row],[Lev Ret]]="","",AN317*Table13[[#This Row],[Odds]]))</f>
        <v>1380</v>
      </c>
      <c r="AP317" s="129">
        <f t="shared" si="25"/>
        <v>1230</v>
      </c>
      <c r="AQ317" s="135">
        <v>2</v>
      </c>
      <c r="AR317" s="151">
        <v>9</v>
      </c>
      <c r="AS317" s="2" t="str">
        <f>IF(Table13[[#This Row],[Date]]&lt;$AS$3,"","Live")</f>
        <v/>
      </c>
      <c r="AT317" s="2" t="str">
        <f>IF(Table13[[#This Row],[Date]]&lt;$AT$3,"","Current Algo")</f>
        <v/>
      </c>
    </row>
    <row r="318" spans="1:46" ht="14.25" customHeight="1" x14ac:dyDescent="0.25">
      <c r="A318" s="82">
        <v>44534</v>
      </c>
      <c r="B318" s="2" t="s">
        <v>22</v>
      </c>
      <c r="C318" s="83">
        <v>0.73611111111111116</v>
      </c>
      <c r="D318" s="87">
        <v>4</v>
      </c>
      <c r="E318" s="7">
        <v>0</v>
      </c>
      <c r="F318" s="60">
        <v>9</v>
      </c>
      <c r="G318" s="90">
        <v>2000</v>
      </c>
      <c r="H318" s="2" t="s">
        <v>42</v>
      </c>
      <c r="I318" s="2">
        <v>78</v>
      </c>
      <c r="J318" s="2">
        <v>130</v>
      </c>
      <c r="K318" s="6">
        <v>5</v>
      </c>
      <c r="L318" s="6" t="s">
        <v>452</v>
      </c>
      <c r="M318" s="2" t="s">
        <v>75</v>
      </c>
      <c r="N318" s="84">
        <v>2.7</v>
      </c>
      <c r="O318" s="2" t="s">
        <v>123</v>
      </c>
      <c r="P318" s="2" t="s">
        <v>659</v>
      </c>
      <c r="Q318" s="85">
        <v>2</v>
      </c>
      <c r="R318" s="86">
        <v>6</v>
      </c>
      <c r="S318" s="85">
        <v>58.5</v>
      </c>
      <c r="T318" s="85">
        <v>56.5</v>
      </c>
      <c r="U318" s="85"/>
      <c r="V318" s="2">
        <v>2</v>
      </c>
      <c r="W318" s="2"/>
      <c r="X318" s="10">
        <v>2</v>
      </c>
      <c r="Y318" s="84">
        <v>5.5</v>
      </c>
      <c r="Z318" s="2">
        <v>30</v>
      </c>
      <c r="AA318" s="6">
        <v>13</v>
      </c>
      <c r="AB318" s="92"/>
      <c r="AC318" s="2" t="s">
        <v>15</v>
      </c>
      <c r="AD318" s="84">
        <v>2.5</v>
      </c>
      <c r="AE318" s="84">
        <v>1.5</v>
      </c>
      <c r="AF318" s="2">
        <v>100</v>
      </c>
      <c r="AG318" s="2" t="str">
        <f t="shared" si="23"/>
        <v/>
      </c>
      <c r="AH318" s="2">
        <f t="shared" si="24"/>
        <v>-100</v>
      </c>
      <c r="AI318" s="44" t="str">
        <f>VLOOKUP(Table13[[#This Row],[Track]],$B$1885:$D$1929,2,FALSE)</f>
        <v>Vic</v>
      </c>
      <c r="AJ3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18" s="16" t="str">
        <f>IF(Table13[[#This Row],[Going-Dist]]="G&lt;6-Dist&gt;=1700","B",IF(Table13[[#This Row],[Going-Dist]]="G&lt;6-Dist&lt;1700","A",IF(AJ318="G&gt;=6-Dist&lt;1700","C",IF(AJ318="G&gt;=6-Dist&gt;=1700","D","xx"))))</f>
        <v>B</v>
      </c>
      <c r="AL318" s="69">
        <f>MONTH(Table13[[#This Row],[Date]])</f>
        <v>12</v>
      </c>
      <c r="AM318" s="69" t="str">
        <f t="shared" si="22"/>
        <v>2021-2022</v>
      </c>
      <c r="AN318" s="60">
        <v>100</v>
      </c>
      <c r="AO318" s="128" t="str">
        <f>IF(Table13[[#This Row],[Combo 27 Bet]]="","",IF(Table13[[#This Row],[Lev Ret]]="","",AN318*Table13[[#This Row],[Odds]]))</f>
        <v/>
      </c>
      <c r="AP318" s="129">
        <f t="shared" si="25"/>
        <v>-100</v>
      </c>
      <c r="AQ318" s="135">
        <v>2</v>
      </c>
      <c r="AR318" s="151">
        <v>5</v>
      </c>
      <c r="AS318" s="2" t="str">
        <f>IF(Table13[[#This Row],[Date]]&lt;$AS$3,"","Live")</f>
        <v/>
      </c>
      <c r="AT318" s="2" t="str">
        <f>IF(Table13[[#This Row],[Date]]&lt;$AT$3,"","Current Algo")</f>
        <v/>
      </c>
    </row>
    <row r="319" spans="1:46" ht="14.25" customHeight="1" x14ac:dyDescent="0.25">
      <c r="A319" s="82">
        <v>44541</v>
      </c>
      <c r="B319" s="2" t="s">
        <v>3</v>
      </c>
      <c r="C319" s="83">
        <v>0.57291666666666663</v>
      </c>
      <c r="D319" s="2">
        <v>4</v>
      </c>
      <c r="E319" s="2">
        <v>0</v>
      </c>
      <c r="F319" s="60">
        <v>3</v>
      </c>
      <c r="G319" s="90">
        <v>1100</v>
      </c>
      <c r="H319" s="2" t="s">
        <v>70</v>
      </c>
      <c r="I319" s="2">
        <v>78</v>
      </c>
      <c r="J319" s="2">
        <v>130</v>
      </c>
      <c r="K319" s="6">
        <v>9</v>
      </c>
      <c r="L319" s="6" t="s">
        <v>457</v>
      </c>
      <c r="M319" s="2" t="s">
        <v>80</v>
      </c>
      <c r="N319" s="84">
        <v>3.9</v>
      </c>
      <c r="O319" s="2" t="s">
        <v>93</v>
      </c>
      <c r="P319" s="2" t="s">
        <v>652</v>
      </c>
      <c r="Q319" s="85">
        <v>3</v>
      </c>
      <c r="R319" s="86">
        <v>2</v>
      </c>
      <c r="S319" s="85">
        <v>56</v>
      </c>
      <c r="T319" s="88">
        <v>53</v>
      </c>
      <c r="U319" s="85"/>
      <c r="V319" s="2">
        <v>1</v>
      </c>
      <c r="W319" s="2">
        <v>5</v>
      </c>
      <c r="X319" s="10">
        <v>1</v>
      </c>
      <c r="Y319" s="84">
        <v>4.5999999999999996</v>
      </c>
      <c r="Z319" s="2">
        <v>40</v>
      </c>
      <c r="AA319" s="6">
        <v>13</v>
      </c>
      <c r="AB319" s="92"/>
      <c r="AC319" s="2"/>
      <c r="AD319" s="84">
        <v>4.2</v>
      </c>
      <c r="AE319" s="84"/>
      <c r="AF319" s="2">
        <v>100</v>
      </c>
      <c r="AG319" s="2" t="str">
        <f t="shared" si="23"/>
        <v/>
      </c>
      <c r="AH319" s="2">
        <f t="shared" si="24"/>
        <v>-100</v>
      </c>
      <c r="AI319" s="44" t="str">
        <f>VLOOKUP(Table13[[#This Row],[Track]],$B$1885:$D$1929,2,FALSE)</f>
        <v>Vic</v>
      </c>
      <c r="AJ3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19" s="16" t="str">
        <f>IF(Table13[[#This Row],[Going-Dist]]="G&lt;6-Dist&gt;=1700","B",IF(Table13[[#This Row],[Going-Dist]]="G&lt;6-Dist&lt;1700","A",IF(AJ319="G&gt;=6-Dist&lt;1700","C",IF(AJ319="G&gt;=6-Dist&gt;=1700","D","xx"))))</f>
        <v>A</v>
      </c>
      <c r="AL319" s="69">
        <f>MONTH(Table13[[#This Row],[Date]])</f>
        <v>12</v>
      </c>
      <c r="AM319" s="69" t="str">
        <f t="shared" si="22"/>
        <v>2021-2022</v>
      </c>
      <c r="AN319" s="60">
        <v>200</v>
      </c>
      <c r="AO319" s="128" t="str">
        <f>IF(Table13[[#This Row],[Combo 27 Bet]]="","",IF(Table13[[#This Row],[Lev Ret]]="","",AN319*Table13[[#This Row],[Odds]]))</f>
        <v/>
      </c>
      <c r="AP319" s="129">
        <f t="shared" si="25"/>
        <v>-200</v>
      </c>
      <c r="AQ319" s="135"/>
      <c r="AR319" s="151">
        <v>10</v>
      </c>
      <c r="AS319" s="2" t="str">
        <f>IF(Table13[[#This Row],[Date]]&lt;$AS$3,"","Live")</f>
        <v/>
      </c>
      <c r="AT319" s="2" t="str">
        <f>IF(Table13[[#This Row],[Date]]&lt;$AT$3,"","Current Algo")</f>
        <v/>
      </c>
    </row>
    <row r="320" spans="1:46" ht="14.25" customHeight="1" x14ac:dyDescent="0.25">
      <c r="A320" s="82">
        <v>44541</v>
      </c>
      <c r="B320" s="2" t="s">
        <v>3</v>
      </c>
      <c r="C320" s="83">
        <v>0.61111111111111105</v>
      </c>
      <c r="D320" s="2">
        <v>4</v>
      </c>
      <c r="E320" s="2">
        <v>0</v>
      </c>
      <c r="F320" s="60">
        <v>4</v>
      </c>
      <c r="G320" s="90">
        <v>2500</v>
      </c>
      <c r="H320" s="2" t="s">
        <v>42</v>
      </c>
      <c r="I320" s="2">
        <v>78</v>
      </c>
      <c r="J320" s="2">
        <v>130</v>
      </c>
      <c r="K320" s="6">
        <v>5</v>
      </c>
      <c r="L320" s="6" t="s">
        <v>675</v>
      </c>
      <c r="M320" s="2" t="s">
        <v>55</v>
      </c>
      <c r="N320" s="84">
        <v>3.7</v>
      </c>
      <c r="O320" s="2" t="s">
        <v>227</v>
      </c>
      <c r="P320" s="2" t="s">
        <v>137</v>
      </c>
      <c r="Q320" s="85"/>
      <c r="R320" s="86">
        <v>2</v>
      </c>
      <c r="S320" s="85">
        <v>58.5</v>
      </c>
      <c r="T320" s="88">
        <v>58.5</v>
      </c>
      <c r="U320" s="85"/>
      <c r="V320" s="2">
        <v>1</v>
      </c>
      <c r="W320" s="2"/>
      <c r="X320" s="10">
        <v>1</v>
      </c>
      <c r="Y320" s="84">
        <v>3.8</v>
      </c>
      <c r="Z320" s="2">
        <v>45</v>
      </c>
      <c r="AA320" s="6">
        <v>12</v>
      </c>
      <c r="AB320" s="92"/>
      <c r="AC320" s="2" t="s">
        <v>12</v>
      </c>
      <c r="AD320" s="84">
        <v>3.7</v>
      </c>
      <c r="AE320" s="84">
        <v>1.7</v>
      </c>
      <c r="AF320" s="2">
        <v>100</v>
      </c>
      <c r="AG320" s="2">
        <f t="shared" si="23"/>
        <v>370</v>
      </c>
      <c r="AH320" s="2">
        <f t="shared" si="24"/>
        <v>270</v>
      </c>
      <c r="AI320" s="44" t="str">
        <f>VLOOKUP(Table13[[#This Row],[Track]],$B$1885:$D$1929,2,FALSE)</f>
        <v>Vic</v>
      </c>
      <c r="AJ3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20" s="16" t="str">
        <f>IF(Table13[[#This Row],[Going-Dist]]="G&lt;6-Dist&gt;=1700","B",IF(Table13[[#This Row],[Going-Dist]]="G&lt;6-Dist&lt;1700","A",IF(AJ320="G&gt;=6-Dist&lt;1700","C",IF(AJ320="G&gt;=6-Dist&gt;=1700","D","xx"))))</f>
        <v>B</v>
      </c>
      <c r="AL320" s="69">
        <f>MONTH(Table13[[#This Row],[Date]])</f>
        <v>12</v>
      </c>
      <c r="AM320" s="69" t="str">
        <f t="shared" si="22"/>
        <v>2021-2022</v>
      </c>
      <c r="AN320" s="60">
        <v>150</v>
      </c>
      <c r="AO320" s="128">
        <f>IF(Table13[[#This Row],[Combo 27 Bet]]="","",IF(Table13[[#This Row],[Lev Ret]]="","",AN320*Table13[[#This Row],[Odds]]))</f>
        <v>555</v>
      </c>
      <c r="AP320" s="129">
        <f t="shared" si="25"/>
        <v>405</v>
      </c>
      <c r="AQ320" s="135"/>
      <c r="AR320" s="151">
        <v>9</v>
      </c>
      <c r="AS320" s="2" t="str">
        <f>IF(Table13[[#This Row],[Date]]&lt;$AS$3,"","Live")</f>
        <v/>
      </c>
      <c r="AT320" s="2" t="str">
        <f>IF(Table13[[#This Row],[Date]]&lt;$AT$3,"","Current Algo")</f>
        <v/>
      </c>
    </row>
    <row r="321" spans="1:46" ht="14.25" customHeight="1" x14ac:dyDescent="0.25">
      <c r="A321" s="82">
        <v>44541</v>
      </c>
      <c r="B321" s="2" t="s">
        <v>3</v>
      </c>
      <c r="C321" s="83">
        <v>0.65277777777777779</v>
      </c>
      <c r="D321" s="87">
        <v>4</v>
      </c>
      <c r="E321" s="7">
        <v>0</v>
      </c>
      <c r="F321" s="60">
        <v>6</v>
      </c>
      <c r="G321" s="90">
        <v>1400</v>
      </c>
      <c r="H321" s="2" t="s">
        <v>42</v>
      </c>
      <c r="I321" s="2">
        <v>84</v>
      </c>
      <c r="J321" s="2">
        <v>130</v>
      </c>
      <c r="K321" s="6">
        <v>2</v>
      </c>
      <c r="L321" s="6" t="s">
        <v>440</v>
      </c>
      <c r="M321" s="2" t="s">
        <v>55</v>
      </c>
      <c r="N321" s="84">
        <v>2.2999999999999998</v>
      </c>
      <c r="O321" s="2" t="s">
        <v>51</v>
      </c>
      <c r="P321" s="2" t="s">
        <v>659</v>
      </c>
      <c r="Q321" s="85">
        <v>2</v>
      </c>
      <c r="R321" s="86">
        <v>5</v>
      </c>
      <c r="S321" s="85">
        <v>59.5</v>
      </c>
      <c r="T321" s="85">
        <v>57.5</v>
      </c>
      <c r="U321" s="85"/>
      <c r="V321" s="2">
        <v>1</v>
      </c>
      <c r="W321" s="2">
        <v>1</v>
      </c>
      <c r="X321" s="10">
        <v>1</v>
      </c>
      <c r="Y321" s="84">
        <v>2.5</v>
      </c>
      <c r="Z321" s="2">
        <v>50</v>
      </c>
      <c r="AA321" s="6">
        <v>12</v>
      </c>
      <c r="AB321" s="92"/>
      <c r="AC321" s="2" t="s">
        <v>12</v>
      </c>
      <c r="AD321" s="84">
        <v>2.2999999999999998</v>
      </c>
      <c r="AE321" s="84">
        <v>1.3</v>
      </c>
      <c r="AF321" s="2">
        <v>100</v>
      </c>
      <c r="AG321" s="2">
        <f t="shared" si="23"/>
        <v>229.99999999999997</v>
      </c>
      <c r="AH321" s="2">
        <f t="shared" si="24"/>
        <v>129.99999999999997</v>
      </c>
      <c r="AI321" s="44" t="str">
        <f>VLOOKUP(Table13[[#This Row],[Track]],$B$1885:$D$1929,2,FALSE)</f>
        <v>Vic</v>
      </c>
      <c r="AJ3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1" s="16" t="str">
        <f>IF(Table13[[#This Row],[Going-Dist]]="G&lt;6-Dist&gt;=1700","B",IF(Table13[[#This Row],[Going-Dist]]="G&lt;6-Dist&lt;1700","A",IF(AJ321="G&gt;=6-Dist&lt;1700","C",IF(AJ321="G&gt;=6-Dist&gt;=1700","D","xx"))))</f>
        <v>A</v>
      </c>
      <c r="AL321" s="69">
        <f>MONTH(Table13[[#This Row],[Date]])</f>
        <v>12</v>
      </c>
      <c r="AM321" s="69" t="str">
        <f t="shared" si="22"/>
        <v>2021-2022</v>
      </c>
      <c r="AN321" s="60">
        <v>150</v>
      </c>
      <c r="AO321" s="128">
        <f>IF(Table13[[#This Row],[Combo 27 Bet]]="","",IF(Table13[[#This Row],[Lev Ret]]="","",AN321*Table13[[#This Row],[Odds]]))</f>
        <v>345</v>
      </c>
      <c r="AP321" s="129">
        <f t="shared" si="25"/>
        <v>195</v>
      </c>
      <c r="AQ321" s="135">
        <v>2</v>
      </c>
      <c r="AR321" s="151">
        <v>4</v>
      </c>
      <c r="AS321" s="2" t="str">
        <f>IF(Table13[[#This Row],[Date]]&lt;$AS$3,"","Live")</f>
        <v/>
      </c>
      <c r="AT321" s="2" t="str">
        <f>IF(Table13[[#This Row],[Date]]&lt;$AT$3,"","Current Algo")</f>
        <v/>
      </c>
    </row>
    <row r="322" spans="1:46" ht="14.25" customHeight="1" x14ac:dyDescent="0.25">
      <c r="A322" s="82">
        <v>44541</v>
      </c>
      <c r="B322" s="2" t="s">
        <v>3</v>
      </c>
      <c r="C322" s="83">
        <v>0.65277777777777779</v>
      </c>
      <c r="D322" s="87">
        <v>4</v>
      </c>
      <c r="E322" s="7">
        <v>0</v>
      </c>
      <c r="F322" s="60">
        <v>6</v>
      </c>
      <c r="G322" s="90">
        <v>1400</v>
      </c>
      <c r="H322" s="2" t="s">
        <v>42</v>
      </c>
      <c r="I322" s="2">
        <v>84</v>
      </c>
      <c r="J322" s="2">
        <v>130</v>
      </c>
      <c r="K322" s="6">
        <v>4</v>
      </c>
      <c r="L322" s="6" t="s">
        <v>436</v>
      </c>
      <c r="M322" s="2" t="s">
        <v>67</v>
      </c>
      <c r="N322" s="84">
        <v>4.4000000000000004</v>
      </c>
      <c r="O322" s="2" t="s">
        <v>83</v>
      </c>
      <c r="P322" s="2" t="s">
        <v>57</v>
      </c>
      <c r="Q322" s="85"/>
      <c r="R322" s="86">
        <v>8</v>
      </c>
      <c r="S322" s="85">
        <v>58</v>
      </c>
      <c r="T322" s="85">
        <v>58</v>
      </c>
      <c r="U322" s="85"/>
      <c r="V322" s="2">
        <v>2</v>
      </c>
      <c r="W322" s="2">
        <v>2</v>
      </c>
      <c r="X322" s="10">
        <v>2</v>
      </c>
      <c r="Y322" s="84">
        <v>4</v>
      </c>
      <c r="Z322" s="2">
        <v>40</v>
      </c>
      <c r="AA322" s="6">
        <v>12</v>
      </c>
      <c r="AB322" s="92"/>
      <c r="AC322" s="2" t="s">
        <v>15</v>
      </c>
      <c r="AD322" s="84">
        <v>3.7</v>
      </c>
      <c r="AE322" s="84">
        <v>1.6</v>
      </c>
      <c r="AF322" s="2">
        <v>100</v>
      </c>
      <c r="AG322" s="2" t="str">
        <f t="shared" si="23"/>
        <v/>
      </c>
      <c r="AH322" s="2">
        <f t="shared" si="24"/>
        <v>-100</v>
      </c>
      <c r="AI322" s="44" t="str">
        <f>VLOOKUP(Table13[[#This Row],[Track]],$B$1885:$D$1929,2,FALSE)</f>
        <v>Vic</v>
      </c>
      <c r="AJ3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2" s="16" t="str">
        <f>IF(Table13[[#This Row],[Going-Dist]]="G&lt;6-Dist&gt;=1700","B",IF(Table13[[#This Row],[Going-Dist]]="G&lt;6-Dist&lt;1700","A",IF(AJ322="G&gt;=6-Dist&lt;1700","C",IF(AJ322="G&gt;=6-Dist&gt;=1700","D","xx"))))</f>
        <v>A</v>
      </c>
      <c r="AL322" s="69">
        <f>MONTH(Table13[[#This Row],[Date]])</f>
        <v>12</v>
      </c>
      <c r="AM322" s="69" t="str">
        <f t="shared" si="22"/>
        <v>2021-2022</v>
      </c>
      <c r="AN322" s="60">
        <v>140</v>
      </c>
      <c r="AO322" s="128" t="str">
        <f>IF(Table13[[#This Row],[Combo 27 Bet]]="","",IF(Table13[[#This Row],[Lev Ret]]="","",AN322*Table13[[#This Row],[Odds]]))</f>
        <v/>
      </c>
      <c r="AP322" s="129">
        <f t="shared" si="25"/>
        <v>-140</v>
      </c>
      <c r="AQ322" s="135">
        <v>2</v>
      </c>
      <c r="AR322" s="151">
        <v>7</v>
      </c>
      <c r="AS322" s="2" t="str">
        <f>IF(Table13[[#This Row],[Date]]&lt;$AS$3,"","Live")</f>
        <v/>
      </c>
      <c r="AT322" s="2" t="str">
        <f>IF(Table13[[#This Row],[Date]]&lt;$AT$3,"","Current Algo")</f>
        <v/>
      </c>
    </row>
    <row r="323" spans="1:46" ht="14.25" customHeight="1" x14ac:dyDescent="0.25">
      <c r="A323" s="82">
        <v>44541</v>
      </c>
      <c r="B323" s="2" t="s">
        <v>3</v>
      </c>
      <c r="C323" s="83">
        <v>0.68055555555555547</v>
      </c>
      <c r="D323" s="2">
        <v>4</v>
      </c>
      <c r="E323" s="2">
        <v>0</v>
      </c>
      <c r="F323" s="60">
        <v>7</v>
      </c>
      <c r="G323" s="90">
        <v>1000</v>
      </c>
      <c r="H323" s="2" t="s">
        <v>42</v>
      </c>
      <c r="I323" s="2" t="s">
        <v>46</v>
      </c>
      <c r="J323" s="2">
        <v>200</v>
      </c>
      <c r="K323" s="6">
        <v>6</v>
      </c>
      <c r="L323" s="6" t="s">
        <v>323</v>
      </c>
      <c r="M323" s="2" t="s">
        <v>58</v>
      </c>
      <c r="N323" s="84">
        <v>4.5</v>
      </c>
      <c r="O323" s="2" t="s">
        <v>104</v>
      </c>
      <c r="P323" s="2" t="s">
        <v>90</v>
      </c>
      <c r="Q323" s="85"/>
      <c r="R323" s="86">
        <v>3</v>
      </c>
      <c r="S323" s="85">
        <v>57</v>
      </c>
      <c r="T323" s="88">
        <v>57</v>
      </c>
      <c r="U323" s="85"/>
      <c r="V323" s="2">
        <v>3</v>
      </c>
      <c r="W323" s="2">
        <v>5</v>
      </c>
      <c r="X323" s="10">
        <v>3</v>
      </c>
      <c r="Y323" s="84">
        <v>6</v>
      </c>
      <c r="Z323" s="2">
        <v>20</v>
      </c>
      <c r="AA323" s="6">
        <v>13</v>
      </c>
      <c r="AB323" s="92"/>
      <c r="AC323" s="2" t="s">
        <v>12</v>
      </c>
      <c r="AD323" s="84">
        <v>5</v>
      </c>
      <c r="AE323" s="84">
        <v>1.9</v>
      </c>
      <c r="AF323" s="2">
        <v>100</v>
      </c>
      <c r="AG323" s="2">
        <f t="shared" si="23"/>
        <v>500</v>
      </c>
      <c r="AH323" s="2">
        <f t="shared" si="24"/>
        <v>400</v>
      </c>
      <c r="AI323" s="44" t="str">
        <f>VLOOKUP(Table13[[#This Row],[Track]],$B$1885:$D$1929,2,FALSE)</f>
        <v>Vic</v>
      </c>
      <c r="AJ3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3" s="16" t="str">
        <f>IF(Table13[[#This Row],[Going-Dist]]="G&lt;6-Dist&gt;=1700","B",IF(Table13[[#This Row],[Going-Dist]]="G&lt;6-Dist&lt;1700","A",IF(AJ323="G&gt;=6-Dist&lt;1700","C",IF(AJ323="G&gt;=6-Dist&gt;=1700","D","xx"))))</f>
        <v>A</v>
      </c>
      <c r="AL323" s="69">
        <f>MONTH(Table13[[#This Row],[Date]])</f>
        <v>12</v>
      </c>
      <c r="AM323" s="69" t="str">
        <f t="shared" si="22"/>
        <v>2021-2022</v>
      </c>
      <c r="AN323" s="60">
        <v>200</v>
      </c>
      <c r="AO323" s="128">
        <f>IF(Table13[[#This Row],[Combo 27 Bet]]="","",IF(Table13[[#This Row],[Lev Ret]]="","",AN323*Table13[[#This Row],[Odds]]))</f>
        <v>1000</v>
      </c>
      <c r="AP323" s="129">
        <f t="shared" si="25"/>
        <v>800</v>
      </c>
      <c r="AQ323" s="135"/>
      <c r="AR323" s="151">
        <v>10</v>
      </c>
      <c r="AS323" s="2" t="str">
        <f>IF(Table13[[#This Row],[Date]]&lt;$AS$3,"","Live")</f>
        <v/>
      </c>
      <c r="AT323" s="2" t="str">
        <f>IF(Table13[[#This Row],[Date]]&lt;$AT$3,"","Current Algo")</f>
        <v/>
      </c>
    </row>
    <row r="324" spans="1:46" ht="14.25" customHeight="1" x14ac:dyDescent="0.25">
      <c r="A324" s="82">
        <v>44541</v>
      </c>
      <c r="B324" s="2" t="s">
        <v>3</v>
      </c>
      <c r="C324" s="83">
        <v>0.70833333333333337</v>
      </c>
      <c r="D324" s="2">
        <v>4</v>
      </c>
      <c r="E324" s="2">
        <v>0</v>
      </c>
      <c r="F324" s="60">
        <v>8</v>
      </c>
      <c r="G324" s="90">
        <v>1800</v>
      </c>
      <c r="H324" s="2" t="s">
        <v>42</v>
      </c>
      <c r="I324" s="2">
        <v>84</v>
      </c>
      <c r="J324" s="2">
        <v>130</v>
      </c>
      <c r="K324" s="6">
        <v>10</v>
      </c>
      <c r="L324" s="6" t="s">
        <v>437</v>
      </c>
      <c r="M324" s="2" t="s">
        <v>76</v>
      </c>
      <c r="N324" s="84">
        <v>5</v>
      </c>
      <c r="O324" s="2" t="s">
        <v>101</v>
      </c>
      <c r="P324" s="2" t="s">
        <v>73</v>
      </c>
      <c r="Q324" s="85"/>
      <c r="R324" s="86">
        <v>16</v>
      </c>
      <c r="S324" s="85">
        <v>56.5</v>
      </c>
      <c r="T324" s="88">
        <v>56.5</v>
      </c>
      <c r="U324" s="85"/>
      <c r="V324" s="2"/>
      <c r="W324" s="2"/>
      <c r="X324" s="10">
        <v>1</v>
      </c>
      <c r="Y324" s="84">
        <v>4</v>
      </c>
      <c r="Z324" s="2">
        <v>45</v>
      </c>
      <c r="AA324" s="6">
        <v>15</v>
      </c>
      <c r="AB324" s="92"/>
      <c r="AC324" s="2"/>
      <c r="AD324" s="84">
        <v>9</v>
      </c>
      <c r="AE324" s="84"/>
      <c r="AF324" s="2">
        <v>100</v>
      </c>
      <c r="AG324" s="2" t="str">
        <f t="shared" si="23"/>
        <v/>
      </c>
      <c r="AH324" s="2">
        <f t="shared" si="24"/>
        <v>-100</v>
      </c>
      <c r="AI324" s="44" t="str">
        <f>VLOOKUP(Table13[[#This Row],[Track]],$B$1885:$D$1929,2,FALSE)</f>
        <v>Vic</v>
      </c>
      <c r="AJ3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24" s="16" t="str">
        <f>IF(Table13[[#This Row],[Going-Dist]]="G&lt;6-Dist&gt;=1700","B",IF(Table13[[#This Row],[Going-Dist]]="G&lt;6-Dist&lt;1700","A",IF(AJ324="G&gt;=6-Dist&lt;1700","C",IF(AJ324="G&gt;=6-Dist&gt;=1700","D","xx"))))</f>
        <v>B</v>
      </c>
      <c r="AL324" s="69">
        <f>MONTH(Table13[[#This Row],[Date]])</f>
        <v>12</v>
      </c>
      <c r="AM324" s="69" t="str">
        <f t="shared" si="22"/>
        <v>2021-2022</v>
      </c>
      <c r="AN324" s="60">
        <v>150</v>
      </c>
      <c r="AO324" s="128" t="str">
        <f>IF(Table13[[#This Row],[Combo 27 Bet]]="","",IF(Table13[[#This Row],[Lev Ret]]="","",AN324*Table13[[#This Row],[Odds]]))</f>
        <v/>
      </c>
      <c r="AP324" s="129">
        <f t="shared" si="25"/>
        <v>-150</v>
      </c>
      <c r="AQ324" s="135"/>
      <c r="AR324" s="151">
        <v>9</v>
      </c>
      <c r="AS324" s="2" t="str">
        <f>IF(Table13[[#This Row],[Date]]&lt;$AS$3,"","Live")</f>
        <v/>
      </c>
      <c r="AT324" s="2" t="str">
        <f>IF(Table13[[#This Row],[Date]]&lt;$AT$3,"","Current Algo")</f>
        <v/>
      </c>
    </row>
    <row r="325" spans="1:46" ht="14.25" customHeight="1" x14ac:dyDescent="0.25">
      <c r="A325" s="82">
        <v>44548</v>
      </c>
      <c r="B325" s="2" t="s">
        <v>3</v>
      </c>
      <c r="C325" s="83">
        <v>0.52777777777777779</v>
      </c>
      <c r="D325" s="87">
        <v>3</v>
      </c>
      <c r="E325" s="7">
        <v>3</v>
      </c>
      <c r="F325" s="60">
        <v>1</v>
      </c>
      <c r="G325" s="90">
        <v>1400</v>
      </c>
      <c r="H325" s="2" t="s">
        <v>77</v>
      </c>
      <c r="I325" s="2" t="s">
        <v>62</v>
      </c>
      <c r="J325" s="2">
        <v>130</v>
      </c>
      <c r="K325" s="6">
        <v>2</v>
      </c>
      <c r="L325" s="6" t="s">
        <v>676</v>
      </c>
      <c r="M325" s="2" t="s">
        <v>75</v>
      </c>
      <c r="N325" s="84">
        <v>3</v>
      </c>
      <c r="O325" s="2" t="s">
        <v>51</v>
      </c>
      <c r="P325" s="2" t="s">
        <v>109</v>
      </c>
      <c r="Q325" s="85">
        <v>1.5</v>
      </c>
      <c r="R325" s="86">
        <v>4</v>
      </c>
      <c r="S325" s="85">
        <v>57.5</v>
      </c>
      <c r="T325" s="85">
        <v>56</v>
      </c>
      <c r="U325" s="85"/>
      <c r="V325" s="2"/>
      <c r="W325" s="2"/>
      <c r="X325" s="10">
        <v>1</v>
      </c>
      <c r="Y325" s="84"/>
      <c r="Z325" s="2"/>
      <c r="AA325" s="6">
        <v>6</v>
      </c>
      <c r="AB325" s="92"/>
      <c r="AC325" s="2" t="s">
        <v>12</v>
      </c>
      <c r="AD325" s="84">
        <v>3.7</v>
      </c>
      <c r="AE325" s="84">
        <v>1.9</v>
      </c>
      <c r="AF325" s="2">
        <v>100</v>
      </c>
      <c r="AG325" s="2">
        <f t="shared" si="23"/>
        <v>370</v>
      </c>
      <c r="AH325" s="2">
        <f t="shared" si="24"/>
        <v>270</v>
      </c>
      <c r="AI325" s="44" t="str">
        <f>VLOOKUP(Table13[[#This Row],[Track]],$B$1885:$D$1929,2,FALSE)</f>
        <v>Vic</v>
      </c>
      <c r="AJ3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5" s="16" t="str">
        <f>IF(Table13[[#This Row],[Going-Dist]]="G&lt;6-Dist&gt;=1700","B",IF(Table13[[#This Row],[Going-Dist]]="G&lt;6-Dist&lt;1700","A",IF(AJ325="G&gt;=6-Dist&lt;1700","C",IF(AJ325="G&gt;=6-Dist&gt;=1700","D","xx"))))</f>
        <v>A</v>
      </c>
      <c r="AL325" s="69">
        <f>MONTH(Table13[[#This Row],[Date]])</f>
        <v>12</v>
      </c>
      <c r="AM325" s="69" t="str">
        <f t="shared" si="22"/>
        <v>2021-2022</v>
      </c>
      <c r="AN325" s="60">
        <v>170</v>
      </c>
      <c r="AO325" s="128">
        <f>IF(Table13[[#This Row],[Combo 27 Bet]]="","",IF(Table13[[#This Row],[Lev Ret]]="","",AN325*Table13[[#This Row],[Odds]]))</f>
        <v>629</v>
      </c>
      <c r="AP325" s="129">
        <f t="shared" si="25"/>
        <v>459</v>
      </c>
      <c r="AQ325" s="135"/>
      <c r="AR325" s="151">
        <v>10</v>
      </c>
      <c r="AS325" s="2" t="str">
        <f>IF(Table13[[#This Row],[Date]]&lt;$AS$3,"","Live")</f>
        <v/>
      </c>
      <c r="AT325" s="2" t="str">
        <f>IF(Table13[[#This Row],[Date]]&lt;$AT$3,"","Current Algo")</f>
        <v/>
      </c>
    </row>
    <row r="326" spans="1:46" ht="14.25" customHeight="1" x14ac:dyDescent="0.25">
      <c r="A326" s="82">
        <v>44548</v>
      </c>
      <c r="B326" s="2" t="s">
        <v>148</v>
      </c>
      <c r="C326" s="83">
        <v>0.54166666666666663</v>
      </c>
      <c r="D326" s="87">
        <v>4</v>
      </c>
      <c r="E326" s="7">
        <v>3</v>
      </c>
      <c r="F326" s="60">
        <v>2</v>
      </c>
      <c r="G326" s="90">
        <v>1400</v>
      </c>
      <c r="H326" s="2" t="s">
        <v>151</v>
      </c>
      <c r="I326" s="2">
        <v>78</v>
      </c>
      <c r="J326" s="2">
        <v>130</v>
      </c>
      <c r="K326" s="6">
        <v>8</v>
      </c>
      <c r="L326" s="6" t="s">
        <v>1591</v>
      </c>
      <c r="M326" s="2" t="s">
        <v>67</v>
      </c>
      <c r="N326" s="84">
        <v>3.2</v>
      </c>
      <c r="O326" s="2" t="s">
        <v>49</v>
      </c>
      <c r="P326" s="2" t="s">
        <v>155</v>
      </c>
      <c r="Q326" s="85"/>
      <c r="R326" s="86">
        <v>4</v>
      </c>
      <c r="S326" s="85">
        <v>54</v>
      </c>
      <c r="T326" s="85">
        <v>54</v>
      </c>
      <c r="U326" s="85"/>
      <c r="V326" s="2">
        <v>4</v>
      </c>
      <c r="W326" s="2"/>
      <c r="X326" s="10">
        <v>2</v>
      </c>
      <c r="Y326" s="84">
        <v>5</v>
      </c>
      <c r="Z326" s="2">
        <v>20</v>
      </c>
      <c r="AA326" s="6"/>
      <c r="AB326" s="92"/>
      <c r="AC326" s="2"/>
      <c r="AD326" s="84">
        <v>3.8</v>
      </c>
      <c r="AE326" s="84"/>
      <c r="AF326" s="2">
        <v>100</v>
      </c>
      <c r="AG326" s="2" t="str">
        <f t="shared" si="23"/>
        <v/>
      </c>
      <c r="AH326" s="2">
        <f t="shared" si="24"/>
        <v>-100</v>
      </c>
      <c r="AI326" s="44" t="str">
        <f>VLOOKUP(Table13[[#This Row],[Track]],$B$1885:$D$1929,2,FALSE)</f>
        <v>NSW</v>
      </c>
      <c r="AJ3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6" s="16" t="str">
        <f>IF(Table13[[#This Row],[Going-Dist]]="G&lt;6-Dist&gt;=1700","B",IF(Table13[[#This Row],[Going-Dist]]="G&lt;6-Dist&lt;1700","A",IF(AJ326="G&gt;=6-Dist&lt;1700","C",IF(AJ326="G&gt;=6-Dist&gt;=1700","D","xx"))))</f>
        <v>A</v>
      </c>
      <c r="AL326" s="69">
        <f>MONTH(Table13[[#This Row],[Date]])</f>
        <v>12</v>
      </c>
      <c r="AM326" s="69" t="str">
        <f t="shared" si="22"/>
        <v>2021-2022</v>
      </c>
      <c r="AN326" s="60">
        <v>200</v>
      </c>
      <c r="AO326" s="128" t="str">
        <f>IF(Table13[[#This Row],[Combo 27 Bet]]="","",IF(Table13[[#This Row],[Lev Ret]]="","",AN326*Table13[[#This Row],[Odds]]))</f>
        <v/>
      </c>
      <c r="AP326" s="129">
        <f t="shared" si="25"/>
        <v>-200</v>
      </c>
      <c r="AQ326" s="135"/>
      <c r="AR326" s="151">
        <v>10</v>
      </c>
      <c r="AS326" s="2" t="str">
        <f>IF(Table13[[#This Row],[Date]]&lt;$AS$3,"","Live")</f>
        <v/>
      </c>
      <c r="AT326" s="2" t="str">
        <f>IF(Table13[[#This Row],[Date]]&lt;$AT$3,"","Current Algo")</f>
        <v/>
      </c>
    </row>
    <row r="327" spans="1:46" ht="14.25" customHeight="1" x14ac:dyDescent="0.25">
      <c r="A327" s="82">
        <v>44548</v>
      </c>
      <c r="B327" s="2" t="s">
        <v>148</v>
      </c>
      <c r="C327" s="83">
        <v>0.59375</v>
      </c>
      <c r="D327" s="87">
        <v>4</v>
      </c>
      <c r="E327" s="7">
        <v>3</v>
      </c>
      <c r="F327" s="60">
        <v>4</v>
      </c>
      <c r="G327" s="90">
        <v>1200</v>
      </c>
      <c r="H327" s="2" t="s">
        <v>151</v>
      </c>
      <c r="I327" s="2">
        <v>72</v>
      </c>
      <c r="J327" s="2">
        <v>100</v>
      </c>
      <c r="K327" s="6">
        <v>4</v>
      </c>
      <c r="L327" s="6" t="s">
        <v>1592</v>
      </c>
      <c r="M327" s="2" t="s">
        <v>50</v>
      </c>
      <c r="N327" s="84">
        <v>2.9</v>
      </c>
      <c r="O327" s="2" t="s">
        <v>1054</v>
      </c>
      <c r="P327" s="2" t="s">
        <v>1085</v>
      </c>
      <c r="Q327" s="85"/>
      <c r="R327" s="86">
        <v>2</v>
      </c>
      <c r="S327" s="85">
        <v>58</v>
      </c>
      <c r="T327" s="85">
        <v>58</v>
      </c>
      <c r="U327" s="85"/>
      <c r="V327" s="2">
        <v>1</v>
      </c>
      <c r="W327" s="2">
        <v>1</v>
      </c>
      <c r="X327" s="10">
        <v>1</v>
      </c>
      <c r="Y327" s="84">
        <v>3.7</v>
      </c>
      <c r="Z327" s="2">
        <v>30</v>
      </c>
      <c r="AA327" s="6"/>
      <c r="AB327" s="92"/>
      <c r="AC327" s="2" t="s">
        <v>150</v>
      </c>
      <c r="AD327" s="84">
        <v>2.5</v>
      </c>
      <c r="AE327" s="84">
        <v>1.4</v>
      </c>
      <c r="AF327" s="2">
        <v>100</v>
      </c>
      <c r="AG327" s="2">
        <f t="shared" si="23"/>
        <v>250</v>
      </c>
      <c r="AH327" s="2">
        <f t="shared" si="24"/>
        <v>150</v>
      </c>
      <c r="AI327" s="44" t="str">
        <f>VLOOKUP(Table13[[#This Row],[Track]],$B$1885:$D$1929,2,FALSE)</f>
        <v>NSW</v>
      </c>
      <c r="AJ3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7" s="16" t="str">
        <f>IF(Table13[[#This Row],[Going-Dist]]="G&lt;6-Dist&gt;=1700","B",IF(Table13[[#This Row],[Going-Dist]]="G&lt;6-Dist&lt;1700","A",IF(AJ327="G&gt;=6-Dist&lt;1700","C",IF(AJ327="G&gt;=6-Dist&gt;=1700","D","xx"))))</f>
        <v>A</v>
      </c>
      <c r="AL327" s="2">
        <f>MONTH(Table13[[#This Row],[Date]])</f>
        <v>12</v>
      </c>
      <c r="AM327" s="2" t="str">
        <f t="shared" ref="AM327:AM390" si="26">IF(A327&lt;$AM$1905,"2020-2021",IF(A327&lt;$AM$1906,"2021-2022",IF(A327&lt;$AM$1907,"2022-2023",IF(A327&lt;$AM$1908,"2023-2024",IF(A327&lt;$AM$1909,"2024-2025",IF(A327&lt;$AM$1910,"2025-2026",IF(A327&lt;$AM$1911,"2026-2027",IF(A327&lt;$AM$1912,"2027-2028"))))))))</f>
        <v>2021-2022</v>
      </c>
      <c r="AN327" s="60">
        <v>150</v>
      </c>
      <c r="AO327" s="128">
        <f>IF(Table13[[#This Row],[Combo 27 Bet]]="","",IF(Table13[[#This Row],[Lev Ret]]="","",AN327*Table13[[#This Row],[Odds]]))</f>
        <v>375</v>
      </c>
      <c r="AP327" s="129">
        <f t="shared" si="25"/>
        <v>225</v>
      </c>
      <c r="AQ327" s="135"/>
      <c r="AR327" s="151">
        <v>9</v>
      </c>
      <c r="AS327" s="2" t="str">
        <f>IF(Table13[[#This Row],[Date]]&lt;$AS$3,"","Live")</f>
        <v/>
      </c>
      <c r="AT327" s="2" t="str">
        <f>IF(Table13[[#This Row],[Date]]&lt;$AT$3,"","Current Algo")</f>
        <v/>
      </c>
    </row>
    <row r="328" spans="1:46" ht="14.25" customHeight="1" x14ac:dyDescent="0.25">
      <c r="A328" s="82">
        <v>44548</v>
      </c>
      <c r="B328" s="2" t="s">
        <v>148</v>
      </c>
      <c r="C328" s="83">
        <v>0.61805555555555558</v>
      </c>
      <c r="D328" s="87">
        <v>4</v>
      </c>
      <c r="E328" s="7">
        <v>3</v>
      </c>
      <c r="F328" s="60">
        <v>5</v>
      </c>
      <c r="G328" s="90">
        <v>2000</v>
      </c>
      <c r="H328" s="2" t="s">
        <v>151</v>
      </c>
      <c r="I328" s="2">
        <v>88</v>
      </c>
      <c r="J328" s="2">
        <v>130</v>
      </c>
      <c r="K328" s="6">
        <v>4</v>
      </c>
      <c r="L328" s="6" t="s">
        <v>1589</v>
      </c>
      <c r="M328" s="2" t="s">
        <v>55</v>
      </c>
      <c r="N328" s="84">
        <v>3.2</v>
      </c>
      <c r="O328" s="2" t="s">
        <v>49</v>
      </c>
      <c r="P328" s="2" t="s">
        <v>86</v>
      </c>
      <c r="Q328" s="85"/>
      <c r="R328" s="86">
        <v>2</v>
      </c>
      <c r="S328" s="85">
        <v>58</v>
      </c>
      <c r="T328" s="85">
        <v>58</v>
      </c>
      <c r="U328" s="85"/>
      <c r="V328" s="2">
        <v>2</v>
      </c>
      <c r="W328" s="2">
        <v>2</v>
      </c>
      <c r="X328" s="10">
        <v>2</v>
      </c>
      <c r="Y328" s="84">
        <v>4.7</v>
      </c>
      <c r="Z328" s="2">
        <v>20</v>
      </c>
      <c r="AA328" s="6"/>
      <c r="AB328" s="92"/>
      <c r="AC328" s="2" t="s">
        <v>15</v>
      </c>
      <c r="AD328" s="84">
        <v>4</v>
      </c>
      <c r="AE328" s="84">
        <v>2.1</v>
      </c>
      <c r="AF328" s="2">
        <v>100</v>
      </c>
      <c r="AG328" s="2" t="str">
        <f t="shared" si="23"/>
        <v/>
      </c>
      <c r="AH328" s="2">
        <f t="shared" si="24"/>
        <v>-100</v>
      </c>
      <c r="AI328" s="44" t="str">
        <f>VLOOKUP(Table13[[#This Row],[Track]],$B$1885:$D$1929,2,FALSE)</f>
        <v>NSW</v>
      </c>
      <c r="AJ3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28" s="16" t="str">
        <f>IF(Table13[[#This Row],[Going-Dist]]="G&lt;6-Dist&gt;=1700","B",IF(Table13[[#This Row],[Going-Dist]]="G&lt;6-Dist&lt;1700","A",IF(AJ328="G&gt;=6-Dist&lt;1700","C",IF(AJ328="G&gt;=6-Dist&gt;=1700","D","xx"))))</f>
        <v>B</v>
      </c>
      <c r="AL328" s="2">
        <f>MONTH(Table13[[#This Row],[Date]])</f>
        <v>12</v>
      </c>
      <c r="AM328" s="2" t="str">
        <f t="shared" si="26"/>
        <v>2021-2022</v>
      </c>
      <c r="AN328" s="60">
        <v>200</v>
      </c>
      <c r="AO328" s="128" t="str">
        <f>IF(Table13[[#This Row],[Combo 27 Bet]]="","",IF(Table13[[#This Row],[Lev Ret]]="","",AN328*Table13[[#This Row],[Odds]]))</f>
        <v/>
      </c>
      <c r="AP328" s="129">
        <f t="shared" si="25"/>
        <v>-200</v>
      </c>
      <c r="AQ328" s="135"/>
      <c r="AR328" s="151">
        <v>10</v>
      </c>
      <c r="AS328" s="2" t="str">
        <f>IF(Table13[[#This Row],[Date]]&lt;$AS$3,"","Live")</f>
        <v/>
      </c>
      <c r="AT328" s="2" t="str">
        <f>IF(Table13[[#This Row],[Date]]&lt;$AT$3,"","Current Algo")</f>
        <v/>
      </c>
    </row>
    <row r="329" spans="1:46" ht="14.25" customHeight="1" x14ac:dyDescent="0.25">
      <c r="A329" s="82">
        <v>44548</v>
      </c>
      <c r="B329" s="2" t="s">
        <v>3</v>
      </c>
      <c r="C329" s="83">
        <v>0.65277777777777779</v>
      </c>
      <c r="D329" s="2">
        <v>3</v>
      </c>
      <c r="E329" s="2">
        <v>3</v>
      </c>
      <c r="F329" s="60">
        <v>6</v>
      </c>
      <c r="G329" s="90">
        <v>1400</v>
      </c>
      <c r="H329" s="2" t="s">
        <v>42</v>
      </c>
      <c r="I329" s="2" t="s">
        <v>46</v>
      </c>
      <c r="J329" s="2">
        <v>130</v>
      </c>
      <c r="K329" s="6">
        <v>1</v>
      </c>
      <c r="L329" s="6" t="s">
        <v>278</v>
      </c>
      <c r="M329" s="2" t="s">
        <v>55</v>
      </c>
      <c r="N329" s="84">
        <v>4.8</v>
      </c>
      <c r="O329" s="2" t="s">
        <v>113</v>
      </c>
      <c r="P329" s="2" t="s">
        <v>204</v>
      </c>
      <c r="Q329" s="85">
        <v>2</v>
      </c>
      <c r="R329" s="86">
        <v>2</v>
      </c>
      <c r="S329" s="85">
        <v>58.5</v>
      </c>
      <c r="T329" s="88">
        <v>56.5</v>
      </c>
      <c r="U329" s="85"/>
      <c r="V329" s="2">
        <v>1</v>
      </c>
      <c r="W329" s="2">
        <v>2</v>
      </c>
      <c r="X329" s="10">
        <v>1</v>
      </c>
      <c r="Y329" s="84">
        <v>3.6</v>
      </c>
      <c r="Z329" s="2">
        <v>45</v>
      </c>
      <c r="AA329" s="6">
        <v>9</v>
      </c>
      <c r="AB329" s="92"/>
      <c r="AC329" s="2" t="s">
        <v>15</v>
      </c>
      <c r="AD329" s="84">
        <v>5.5</v>
      </c>
      <c r="AE329" s="84">
        <v>1.8</v>
      </c>
      <c r="AF329" s="2">
        <v>100</v>
      </c>
      <c r="AG329" s="2" t="str">
        <f t="shared" si="23"/>
        <v/>
      </c>
      <c r="AH329" s="2">
        <f t="shared" si="24"/>
        <v>-100</v>
      </c>
      <c r="AI329" s="44" t="str">
        <f>VLOOKUP(Table13[[#This Row],[Track]],$B$1885:$D$1929,2,FALSE)</f>
        <v>Vic</v>
      </c>
      <c r="AJ3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29" s="16" t="str">
        <f>IF(Table13[[#This Row],[Going-Dist]]="G&lt;6-Dist&gt;=1700","B",IF(Table13[[#This Row],[Going-Dist]]="G&lt;6-Dist&lt;1700","A",IF(AJ329="G&gt;=6-Dist&lt;1700","C",IF(AJ329="G&gt;=6-Dist&gt;=1700","D","xx"))))</f>
        <v>A</v>
      </c>
      <c r="AL329" s="69">
        <f>MONTH(Table13[[#This Row],[Date]])</f>
        <v>12</v>
      </c>
      <c r="AM329" s="69" t="str">
        <f t="shared" si="26"/>
        <v>2021-2022</v>
      </c>
      <c r="AN329" s="60">
        <v>100</v>
      </c>
      <c r="AO329" s="128" t="str">
        <f>IF(Table13[[#This Row],[Combo 27 Bet]]="","",IF(Table13[[#This Row],[Lev Ret]]="","",AN329*Table13[[#This Row],[Odds]]))</f>
        <v/>
      </c>
      <c r="AP329" s="129">
        <f t="shared" si="25"/>
        <v>-100</v>
      </c>
      <c r="AQ329" s="135">
        <v>2</v>
      </c>
      <c r="AR329" s="151">
        <v>7</v>
      </c>
      <c r="AS329" s="2" t="str">
        <f>IF(Table13[[#This Row],[Date]]&lt;$AS$3,"","Live")</f>
        <v/>
      </c>
      <c r="AT329" s="2" t="str">
        <f>IF(Table13[[#This Row],[Date]]&lt;$AT$3,"","Current Algo")</f>
        <v/>
      </c>
    </row>
    <row r="330" spans="1:46" ht="14.25" customHeight="1" x14ac:dyDescent="0.25">
      <c r="A330" s="82">
        <v>44548</v>
      </c>
      <c r="B330" s="2" t="s">
        <v>3</v>
      </c>
      <c r="C330" s="83">
        <v>0.65277777777777779</v>
      </c>
      <c r="D330" s="2">
        <v>3</v>
      </c>
      <c r="E330" s="2">
        <v>3</v>
      </c>
      <c r="F330" s="60">
        <v>6</v>
      </c>
      <c r="G330" s="90">
        <v>1400</v>
      </c>
      <c r="H330" s="2" t="s">
        <v>42</v>
      </c>
      <c r="I330" s="2" t="s">
        <v>46</v>
      </c>
      <c r="J330" s="2">
        <v>130</v>
      </c>
      <c r="K330" s="6">
        <v>5</v>
      </c>
      <c r="L330" s="6" t="s">
        <v>595</v>
      </c>
      <c r="M330" s="2" t="s">
        <v>50</v>
      </c>
      <c r="N330" s="84">
        <v>3.2</v>
      </c>
      <c r="O330" s="2" t="s">
        <v>139</v>
      </c>
      <c r="P330" s="2" t="s">
        <v>73</v>
      </c>
      <c r="Q330" s="85"/>
      <c r="R330" s="86">
        <v>4</v>
      </c>
      <c r="S330" s="85">
        <v>54.5</v>
      </c>
      <c r="T330" s="88">
        <v>54.5</v>
      </c>
      <c r="U330" s="85"/>
      <c r="V330" s="2">
        <v>2</v>
      </c>
      <c r="W330" s="2">
        <v>4</v>
      </c>
      <c r="X330" s="10">
        <v>2</v>
      </c>
      <c r="Y330" s="84">
        <v>4.5999999999999996</v>
      </c>
      <c r="Z330" s="2">
        <v>40</v>
      </c>
      <c r="AA330" s="6">
        <v>9</v>
      </c>
      <c r="AB330" s="92"/>
      <c r="AC330" s="2" t="s">
        <v>12</v>
      </c>
      <c r="AD330" s="84">
        <v>2.6</v>
      </c>
      <c r="AE330" s="84">
        <v>1.4</v>
      </c>
      <c r="AF330" s="2">
        <v>100</v>
      </c>
      <c r="AG330" s="2">
        <f t="shared" si="23"/>
        <v>260</v>
      </c>
      <c r="AH330" s="2">
        <f t="shared" si="24"/>
        <v>160</v>
      </c>
      <c r="AI330" s="44" t="str">
        <f>VLOOKUP(Table13[[#This Row],[Track]],$B$1885:$D$1929,2,FALSE)</f>
        <v>Vic</v>
      </c>
      <c r="AJ3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0" s="16" t="str">
        <f>IF(Table13[[#This Row],[Going-Dist]]="G&lt;6-Dist&gt;=1700","B",IF(Table13[[#This Row],[Going-Dist]]="G&lt;6-Dist&lt;1700","A",IF(AJ330="G&gt;=6-Dist&lt;1700","C",IF(AJ330="G&gt;=6-Dist&gt;=1700","D","xx"))))</f>
        <v>A</v>
      </c>
      <c r="AL330" s="69">
        <f>MONTH(Table13[[#This Row],[Date]])</f>
        <v>12</v>
      </c>
      <c r="AM330" s="69" t="str">
        <f t="shared" si="26"/>
        <v>2021-2022</v>
      </c>
      <c r="AN330" s="60">
        <v>140</v>
      </c>
      <c r="AO330" s="128">
        <f>IF(Table13[[#This Row],[Combo 27 Bet]]="","",IF(Table13[[#This Row],[Lev Ret]]="","",AN330*Table13[[#This Row],[Odds]]))</f>
        <v>364</v>
      </c>
      <c r="AP330" s="129">
        <f t="shared" si="25"/>
        <v>224</v>
      </c>
      <c r="AQ330" s="135">
        <v>2</v>
      </c>
      <c r="AR330" s="151">
        <v>7</v>
      </c>
      <c r="AS330" s="2" t="str">
        <f>IF(Table13[[#This Row],[Date]]&lt;$AS$3,"","Live")</f>
        <v/>
      </c>
      <c r="AT330" s="2" t="str">
        <f>IF(Table13[[#This Row],[Date]]&lt;$AT$3,"","Current Algo")</f>
        <v/>
      </c>
    </row>
    <row r="331" spans="1:46" ht="14.25" customHeight="1" x14ac:dyDescent="0.25">
      <c r="A331" s="82">
        <v>44548</v>
      </c>
      <c r="B331" s="2" t="s">
        <v>3</v>
      </c>
      <c r="C331" s="83">
        <v>0.70833333333333337</v>
      </c>
      <c r="D331" s="87">
        <v>3</v>
      </c>
      <c r="E331" s="7">
        <v>3</v>
      </c>
      <c r="F331" s="60">
        <v>8</v>
      </c>
      <c r="G331" s="90">
        <v>1600</v>
      </c>
      <c r="H331" s="2" t="s">
        <v>42</v>
      </c>
      <c r="I331" s="2">
        <v>84</v>
      </c>
      <c r="J331" s="2">
        <v>130</v>
      </c>
      <c r="K331" s="6">
        <v>9</v>
      </c>
      <c r="L331" s="6" t="s">
        <v>677</v>
      </c>
      <c r="M331" s="2" t="s">
        <v>53</v>
      </c>
      <c r="N331" s="84">
        <v>3.2</v>
      </c>
      <c r="O331" s="2" t="s">
        <v>389</v>
      </c>
      <c r="P331" s="2" t="s">
        <v>659</v>
      </c>
      <c r="Q331" s="85">
        <v>2</v>
      </c>
      <c r="R331" s="86">
        <v>7</v>
      </c>
      <c r="S331" s="85">
        <v>54</v>
      </c>
      <c r="T331" s="85">
        <v>52</v>
      </c>
      <c r="U331" s="85"/>
      <c r="V331" s="2">
        <v>3</v>
      </c>
      <c r="W331" s="2">
        <v>3</v>
      </c>
      <c r="X331" s="10">
        <v>1</v>
      </c>
      <c r="Y331" s="84">
        <v>4</v>
      </c>
      <c r="Z331" s="2">
        <v>45</v>
      </c>
      <c r="AA331" s="6">
        <v>11</v>
      </c>
      <c r="AB331" s="92"/>
      <c r="AC331" s="2" t="s">
        <v>12</v>
      </c>
      <c r="AD331" s="84">
        <v>3.4</v>
      </c>
      <c r="AE331" s="84">
        <v>1.6</v>
      </c>
      <c r="AF331" s="2">
        <v>100</v>
      </c>
      <c r="AG331" s="2">
        <f t="shared" si="23"/>
        <v>340</v>
      </c>
      <c r="AH331" s="2">
        <f t="shared" si="24"/>
        <v>240</v>
      </c>
      <c r="AI331" s="44" t="str">
        <f>VLOOKUP(Table13[[#This Row],[Track]],$B$1885:$D$1929,2,FALSE)</f>
        <v>Vic</v>
      </c>
      <c r="AJ3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1" s="16" t="str">
        <f>IF(Table13[[#This Row],[Going-Dist]]="G&lt;6-Dist&gt;=1700","B",IF(Table13[[#This Row],[Going-Dist]]="G&lt;6-Dist&lt;1700","A",IF(AJ331="G&gt;=6-Dist&lt;1700","C",IF(AJ331="G&gt;=6-Dist&gt;=1700","D","xx"))))</f>
        <v>A</v>
      </c>
      <c r="AL331" s="69">
        <f>MONTH(Table13[[#This Row],[Date]])</f>
        <v>12</v>
      </c>
      <c r="AM331" s="69" t="str">
        <f t="shared" si="26"/>
        <v>2021-2022</v>
      </c>
      <c r="AN331" s="60">
        <v>150</v>
      </c>
      <c r="AO331" s="128">
        <f>IF(Table13[[#This Row],[Combo 27 Bet]]="","",IF(Table13[[#This Row],[Lev Ret]]="","",AN331*Table13[[#This Row],[Odds]]))</f>
        <v>510</v>
      </c>
      <c r="AP331" s="129">
        <f t="shared" si="25"/>
        <v>360</v>
      </c>
      <c r="AQ331" s="135"/>
      <c r="AR331" s="151">
        <v>9</v>
      </c>
      <c r="AS331" s="2" t="str">
        <f>IF(Table13[[#This Row],[Date]]&lt;$AS$3,"","Live")</f>
        <v/>
      </c>
      <c r="AT331" s="2" t="str">
        <f>IF(Table13[[#This Row],[Date]]&lt;$AT$3,"","Current Algo")</f>
        <v/>
      </c>
    </row>
    <row r="332" spans="1:46" ht="14.25" customHeight="1" x14ac:dyDescent="0.25">
      <c r="A332" s="82">
        <v>44548</v>
      </c>
      <c r="B332" s="2" t="s">
        <v>3</v>
      </c>
      <c r="C332" s="83">
        <v>0.73611111111111116</v>
      </c>
      <c r="D332" s="87">
        <v>3</v>
      </c>
      <c r="E332" s="7">
        <v>3</v>
      </c>
      <c r="F332" s="60">
        <v>9</v>
      </c>
      <c r="G332" s="90">
        <v>1000</v>
      </c>
      <c r="H332" s="2" t="s">
        <v>42</v>
      </c>
      <c r="I332" s="2">
        <v>78</v>
      </c>
      <c r="J332" s="2">
        <v>130</v>
      </c>
      <c r="K332" s="6">
        <v>7</v>
      </c>
      <c r="L332" s="6" t="s">
        <v>324</v>
      </c>
      <c r="M332" s="2" t="s">
        <v>50</v>
      </c>
      <c r="N332" s="84">
        <v>4.5</v>
      </c>
      <c r="O332" s="2" t="s">
        <v>127</v>
      </c>
      <c r="P332" s="2" t="s">
        <v>57</v>
      </c>
      <c r="Q332" s="85"/>
      <c r="R332" s="86">
        <v>7</v>
      </c>
      <c r="S332" s="85">
        <v>55</v>
      </c>
      <c r="T332" s="85">
        <v>55</v>
      </c>
      <c r="U332" s="85"/>
      <c r="V332" s="2">
        <v>3</v>
      </c>
      <c r="W332" s="2">
        <v>2</v>
      </c>
      <c r="X332" s="10">
        <v>1</v>
      </c>
      <c r="Y332" s="84">
        <v>4.2</v>
      </c>
      <c r="Z332" s="2">
        <v>40</v>
      </c>
      <c r="AA332" s="6">
        <v>8</v>
      </c>
      <c r="AB332" s="92"/>
      <c r="AC332" s="2" t="s">
        <v>12</v>
      </c>
      <c r="AD332" s="84">
        <v>4.5</v>
      </c>
      <c r="AE332" s="84">
        <v>2.2999999999999998</v>
      </c>
      <c r="AF332" s="2">
        <v>100</v>
      </c>
      <c r="AG332" s="2">
        <f t="shared" si="23"/>
        <v>450</v>
      </c>
      <c r="AH332" s="2">
        <f t="shared" si="24"/>
        <v>350</v>
      </c>
      <c r="AI332" s="44" t="str">
        <f>VLOOKUP(Table13[[#This Row],[Track]],$B$1885:$D$1929,2,FALSE)</f>
        <v>Vic</v>
      </c>
      <c r="AJ3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2" s="16" t="str">
        <f>IF(Table13[[#This Row],[Going-Dist]]="G&lt;6-Dist&gt;=1700","B",IF(Table13[[#This Row],[Going-Dist]]="G&lt;6-Dist&lt;1700","A",IF(AJ332="G&gt;=6-Dist&lt;1700","C",IF(AJ332="G&gt;=6-Dist&gt;=1700","D","xx"))))</f>
        <v>A</v>
      </c>
      <c r="AL332" s="69">
        <f>MONTH(Table13[[#This Row],[Date]])</f>
        <v>12</v>
      </c>
      <c r="AM332" s="69" t="str">
        <f t="shared" si="26"/>
        <v>2021-2022</v>
      </c>
      <c r="AN332" s="60">
        <v>150</v>
      </c>
      <c r="AO332" s="128">
        <f>IF(Table13[[#This Row],[Combo 27 Bet]]="","",IF(Table13[[#This Row],[Lev Ret]]="","",AN332*Table13[[#This Row],[Odds]]))</f>
        <v>675</v>
      </c>
      <c r="AP332" s="129">
        <f t="shared" si="25"/>
        <v>525</v>
      </c>
      <c r="AQ332" s="135">
        <v>2</v>
      </c>
      <c r="AR332" s="151">
        <v>9</v>
      </c>
      <c r="AS332" s="2" t="str">
        <f>IF(Table13[[#This Row],[Date]]&lt;$AS$3,"","Live")</f>
        <v/>
      </c>
      <c r="AT332" s="2" t="str">
        <f>IF(Table13[[#This Row],[Date]]&lt;$AT$3,"","Current Algo")</f>
        <v/>
      </c>
    </row>
    <row r="333" spans="1:46" ht="14.25" customHeight="1" x14ac:dyDescent="0.25">
      <c r="A333" s="82">
        <v>44548</v>
      </c>
      <c r="B333" s="2" t="s">
        <v>3</v>
      </c>
      <c r="C333" s="83">
        <v>0.73611111111111116</v>
      </c>
      <c r="D333" s="2">
        <v>3</v>
      </c>
      <c r="E333" s="2">
        <v>3</v>
      </c>
      <c r="F333" s="60">
        <v>9</v>
      </c>
      <c r="G333" s="90">
        <v>1000</v>
      </c>
      <c r="H333" s="2" t="s">
        <v>42</v>
      </c>
      <c r="I333" s="2">
        <v>78</v>
      </c>
      <c r="J333" s="2">
        <v>130</v>
      </c>
      <c r="K333" s="6">
        <v>2</v>
      </c>
      <c r="L333" s="6" t="s">
        <v>328</v>
      </c>
      <c r="M333" s="2" t="s">
        <v>71</v>
      </c>
      <c r="N333" s="84">
        <v>2.6</v>
      </c>
      <c r="O333" s="2" t="s">
        <v>63</v>
      </c>
      <c r="P333" s="2" t="s">
        <v>659</v>
      </c>
      <c r="Q333" s="85">
        <v>2</v>
      </c>
      <c r="R333" s="86">
        <v>1</v>
      </c>
      <c r="S333" s="85">
        <v>61</v>
      </c>
      <c r="T333" s="88">
        <v>59</v>
      </c>
      <c r="U333" s="85"/>
      <c r="V333" s="2">
        <v>2</v>
      </c>
      <c r="W333" s="2">
        <v>3</v>
      </c>
      <c r="X333" s="10">
        <v>2</v>
      </c>
      <c r="Y333" s="84">
        <v>4.5</v>
      </c>
      <c r="Z333" s="2">
        <v>40</v>
      </c>
      <c r="AA333" s="6">
        <v>8</v>
      </c>
      <c r="AB333" s="92"/>
      <c r="AC333" s="2" t="s">
        <v>15</v>
      </c>
      <c r="AD333" s="84">
        <v>3.9</v>
      </c>
      <c r="AE333" s="84">
        <v>2.2999999999999998</v>
      </c>
      <c r="AF333" s="2">
        <v>100</v>
      </c>
      <c r="AG333" s="2" t="str">
        <f t="shared" si="23"/>
        <v/>
      </c>
      <c r="AH333" s="2">
        <f t="shared" si="24"/>
        <v>-100</v>
      </c>
      <c r="AI333" s="44" t="str">
        <f>VLOOKUP(Table13[[#This Row],[Track]],$B$1885:$D$1929,2,FALSE)</f>
        <v>Vic</v>
      </c>
      <c r="AJ3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3" s="16" t="str">
        <f>IF(Table13[[#This Row],[Going-Dist]]="G&lt;6-Dist&gt;=1700","B",IF(Table13[[#This Row],[Going-Dist]]="G&lt;6-Dist&lt;1700","A",IF(AJ333="G&gt;=6-Dist&lt;1700","C",IF(AJ333="G&gt;=6-Dist&gt;=1700","D","xx"))))</f>
        <v>A</v>
      </c>
      <c r="AL333" s="69">
        <f>MONTH(Table13[[#This Row],[Date]])</f>
        <v>12</v>
      </c>
      <c r="AM333" s="69" t="str">
        <f t="shared" si="26"/>
        <v>2021-2022</v>
      </c>
      <c r="AN333" s="60">
        <v>140</v>
      </c>
      <c r="AO333" s="128" t="str">
        <f>IF(Table13[[#This Row],[Combo 27 Bet]]="","",IF(Table13[[#This Row],[Lev Ret]]="","",AN333*Table13[[#This Row],[Odds]]))</f>
        <v/>
      </c>
      <c r="AP333" s="129">
        <f t="shared" si="25"/>
        <v>-140</v>
      </c>
      <c r="AQ333" s="135">
        <v>2</v>
      </c>
      <c r="AR333" s="151">
        <v>5</v>
      </c>
      <c r="AS333" s="2" t="str">
        <f>IF(Table13[[#This Row],[Date]]&lt;$AS$3,"","Live")</f>
        <v/>
      </c>
      <c r="AT333" s="2" t="str">
        <f>IF(Table13[[#This Row],[Date]]&lt;$AT$3,"","Current Algo")</f>
        <v/>
      </c>
    </row>
    <row r="334" spans="1:46" ht="14.25" customHeight="1" x14ac:dyDescent="0.25">
      <c r="A334" s="82">
        <v>44556</v>
      </c>
      <c r="B334" s="2" t="s">
        <v>4</v>
      </c>
      <c r="C334" s="83">
        <v>0.53819444444444442</v>
      </c>
      <c r="D334" s="87">
        <v>3</v>
      </c>
      <c r="E334" s="7">
        <v>0</v>
      </c>
      <c r="F334" s="60">
        <v>1</v>
      </c>
      <c r="G334" s="90">
        <v>1400</v>
      </c>
      <c r="H334" s="2" t="s">
        <v>62</v>
      </c>
      <c r="I334" s="2" t="s">
        <v>62</v>
      </c>
      <c r="J334" s="2">
        <v>130</v>
      </c>
      <c r="K334" s="6">
        <v>1</v>
      </c>
      <c r="L334" s="6" t="s">
        <v>1235</v>
      </c>
      <c r="M334" s="2" t="s">
        <v>58</v>
      </c>
      <c r="N334" s="84">
        <v>2.25</v>
      </c>
      <c r="O334" s="2" t="s">
        <v>51</v>
      </c>
      <c r="P334" s="2" t="s">
        <v>659</v>
      </c>
      <c r="Q334" s="85">
        <v>2</v>
      </c>
      <c r="R334" s="86">
        <v>3</v>
      </c>
      <c r="S334" s="85">
        <v>61</v>
      </c>
      <c r="T334" s="85">
        <v>59</v>
      </c>
      <c r="U334" s="85"/>
      <c r="V334" s="2"/>
      <c r="W334" s="2"/>
      <c r="X334" s="10">
        <v>1</v>
      </c>
      <c r="Y334" s="84"/>
      <c r="Z334" s="2"/>
      <c r="AA334" s="6">
        <v>6</v>
      </c>
      <c r="AB334" s="92"/>
      <c r="AC334" s="2" t="s">
        <v>14</v>
      </c>
      <c r="AD334" s="84">
        <v>3.5</v>
      </c>
      <c r="AE334" s="84"/>
      <c r="AF334" s="2">
        <v>100</v>
      </c>
      <c r="AG334" s="2" t="str">
        <f t="shared" si="23"/>
        <v/>
      </c>
      <c r="AH334" s="2">
        <f t="shared" si="24"/>
        <v>-100</v>
      </c>
      <c r="AI334" s="44" t="str">
        <f>VLOOKUP(Table13[[#This Row],[Track]],$B$1885:$D$1929,2,FALSE)</f>
        <v>Vic</v>
      </c>
      <c r="AJ3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4" s="16" t="str">
        <f>IF(Table13[[#This Row],[Going-Dist]]="G&lt;6-Dist&gt;=1700","B",IF(Table13[[#This Row],[Going-Dist]]="G&lt;6-Dist&lt;1700","A",IF(AJ334="G&gt;=6-Dist&lt;1700","C",IF(AJ334="G&gt;=6-Dist&gt;=1700","D","xx"))))</f>
        <v>A</v>
      </c>
      <c r="AL334" s="69">
        <f>MONTH(Table13[[#This Row],[Date]])</f>
        <v>12</v>
      </c>
      <c r="AM334" s="69" t="str">
        <f t="shared" si="26"/>
        <v>2021-2022</v>
      </c>
      <c r="AN334" s="60">
        <v>100</v>
      </c>
      <c r="AO334" s="128" t="str">
        <f>IF(Table13[[#This Row],[Combo 27 Bet]]="","",IF(Table13[[#This Row],[Lev Ret]]="","",AN334*Table13[[#This Row],[Odds]]))</f>
        <v/>
      </c>
      <c r="AP334" s="129">
        <f t="shared" si="25"/>
        <v>-100</v>
      </c>
      <c r="AQ334" s="135"/>
      <c r="AR334" s="151">
        <v>5</v>
      </c>
      <c r="AS334" s="2" t="str">
        <f>IF(Table13[[#This Row],[Date]]&lt;$AS$3,"","Live")</f>
        <v/>
      </c>
      <c r="AT334" s="2" t="str">
        <f>IF(Table13[[#This Row],[Date]]&lt;$AT$3,"","Current Algo")</f>
        <v/>
      </c>
    </row>
    <row r="335" spans="1:46" ht="14.25" customHeight="1" x14ac:dyDescent="0.25">
      <c r="A335" s="82">
        <v>44556</v>
      </c>
      <c r="B335" s="2" t="s">
        <v>4</v>
      </c>
      <c r="C335" s="83">
        <v>0.58680555555555558</v>
      </c>
      <c r="D335" s="2">
        <v>3</v>
      </c>
      <c r="E335" s="2">
        <v>0</v>
      </c>
      <c r="F335" s="60">
        <v>3</v>
      </c>
      <c r="G335" s="90">
        <v>1100</v>
      </c>
      <c r="H335" s="2" t="s">
        <v>77</v>
      </c>
      <c r="I335" s="2" t="s">
        <v>62</v>
      </c>
      <c r="J335" s="2">
        <v>130</v>
      </c>
      <c r="K335" s="6">
        <v>13</v>
      </c>
      <c r="L335" s="6" t="s">
        <v>678</v>
      </c>
      <c r="M335" s="2" t="s">
        <v>55</v>
      </c>
      <c r="N335" s="84">
        <v>4.5</v>
      </c>
      <c r="O335" s="2" t="s">
        <v>389</v>
      </c>
      <c r="P335" s="2" t="s">
        <v>73</v>
      </c>
      <c r="Q335" s="85"/>
      <c r="R335" s="86">
        <v>10</v>
      </c>
      <c r="S335" s="85">
        <v>57.5</v>
      </c>
      <c r="T335" s="88">
        <v>57.5</v>
      </c>
      <c r="U335" s="85"/>
      <c r="V335" s="2"/>
      <c r="W335" s="2"/>
      <c r="X335" s="10">
        <v>1</v>
      </c>
      <c r="Y335" s="84"/>
      <c r="Z335" s="2"/>
      <c r="AA335" s="6">
        <v>11</v>
      </c>
      <c r="AB335" s="92"/>
      <c r="AC335" s="2" t="s">
        <v>12</v>
      </c>
      <c r="AD335" s="84">
        <v>5</v>
      </c>
      <c r="AE335" s="84">
        <v>1.7</v>
      </c>
      <c r="AF335" s="2">
        <v>100</v>
      </c>
      <c r="AG335" s="2">
        <f t="shared" si="23"/>
        <v>500</v>
      </c>
      <c r="AH335" s="2">
        <f t="shared" si="24"/>
        <v>400</v>
      </c>
      <c r="AI335" s="44" t="str">
        <f>VLOOKUP(Table13[[#This Row],[Track]],$B$1885:$D$1929,2,FALSE)</f>
        <v>Vic</v>
      </c>
      <c r="AJ3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5" s="16" t="str">
        <f>IF(Table13[[#This Row],[Going-Dist]]="G&lt;6-Dist&gt;=1700","B",IF(Table13[[#This Row],[Going-Dist]]="G&lt;6-Dist&lt;1700","A",IF(AJ335="G&gt;=6-Dist&lt;1700","C",IF(AJ335="G&gt;=6-Dist&gt;=1700","D","xx"))))</f>
        <v>A</v>
      </c>
      <c r="AL335" s="69">
        <f>MONTH(Table13[[#This Row],[Date]])</f>
        <v>12</v>
      </c>
      <c r="AM335" s="69" t="str">
        <f t="shared" si="26"/>
        <v>2021-2022</v>
      </c>
      <c r="AN335" s="60">
        <v>170</v>
      </c>
      <c r="AO335" s="128">
        <f>IF(Table13[[#This Row],[Combo 27 Bet]]="","",IF(Table13[[#This Row],[Lev Ret]]="","",AN335*Table13[[#This Row],[Odds]]))</f>
        <v>850</v>
      </c>
      <c r="AP335" s="129">
        <f t="shared" si="25"/>
        <v>680</v>
      </c>
      <c r="AQ335" s="135"/>
      <c r="AR335" s="151">
        <v>10</v>
      </c>
      <c r="AS335" s="2" t="str">
        <f>IF(Table13[[#This Row],[Date]]&lt;$AS$3,"","Live")</f>
        <v/>
      </c>
      <c r="AT335" s="2" t="str">
        <f>IF(Table13[[#This Row],[Date]]&lt;$AT$3,"","Current Algo")</f>
        <v/>
      </c>
    </row>
    <row r="336" spans="1:46" ht="14.25" customHeight="1" x14ac:dyDescent="0.25">
      <c r="A336" s="82">
        <v>44556</v>
      </c>
      <c r="B336" s="2" t="s">
        <v>4</v>
      </c>
      <c r="C336" s="83">
        <v>0.65972222222222221</v>
      </c>
      <c r="D336" s="87">
        <v>3</v>
      </c>
      <c r="E336" s="7">
        <v>0</v>
      </c>
      <c r="F336" s="60">
        <v>6</v>
      </c>
      <c r="G336" s="90">
        <v>2000</v>
      </c>
      <c r="H336" s="2" t="s">
        <v>42</v>
      </c>
      <c r="I336" s="2">
        <v>84</v>
      </c>
      <c r="J336" s="2">
        <v>130</v>
      </c>
      <c r="K336" s="6">
        <v>4</v>
      </c>
      <c r="L336" s="6" t="s">
        <v>439</v>
      </c>
      <c r="M336" s="2" t="s">
        <v>76</v>
      </c>
      <c r="N336" s="84">
        <v>5.5</v>
      </c>
      <c r="O336" s="2" t="s">
        <v>104</v>
      </c>
      <c r="P336" s="2" t="s">
        <v>48</v>
      </c>
      <c r="Q336" s="85"/>
      <c r="R336" s="86">
        <v>9</v>
      </c>
      <c r="S336" s="85">
        <v>56.5</v>
      </c>
      <c r="T336" s="85">
        <v>56.5</v>
      </c>
      <c r="U336" s="85"/>
      <c r="V336" s="2">
        <v>3</v>
      </c>
      <c r="W336" s="2">
        <v>5</v>
      </c>
      <c r="X336" s="10">
        <v>2</v>
      </c>
      <c r="Y336" s="84">
        <v>5.2</v>
      </c>
      <c r="Z336" s="2">
        <v>30</v>
      </c>
      <c r="AA336" s="6">
        <v>13</v>
      </c>
      <c r="AB336" s="92"/>
      <c r="AC336" s="2" t="s">
        <v>12</v>
      </c>
      <c r="AD336" s="84">
        <v>6.6</v>
      </c>
      <c r="AE336" s="84">
        <v>2.5</v>
      </c>
      <c r="AF336" s="2">
        <v>100</v>
      </c>
      <c r="AG336" s="2">
        <f t="shared" si="23"/>
        <v>660</v>
      </c>
      <c r="AH336" s="2">
        <f t="shared" si="24"/>
        <v>560</v>
      </c>
      <c r="AI336" s="44" t="str">
        <f>VLOOKUP(Table13[[#This Row],[Track]],$B$1885:$D$1929,2,FALSE)</f>
        <v>Vic</v>
      </c>
      <c r="AJ3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36" s="16" t="str">
        <f>IF(Table13[[#This Row],[Going-Dist]]="G&lt;6-Dist&gt;=1700","B",IF(Table13[[#This Row],[Going-Dist]]="G&lt;6-Dist&lt;1700","A",IF(AJ336="G&gt;=6-Dist&lt;1700","C",IF(AJ336="G&gt;=6-Dist&gt;=1700","D","xx"))))</f>
        <v>B</v>
      </c>
      <c r="AL336" s="69">
        <f>MONTH(Table13[[#This Row],[Date]])</f>
        <v>12</v>
      </c>
      <c r="AM336" s="69" t="str">
        <f t="shared" si="26"/>
        <v>2021-2022</v>
      </c>
      <c r="AN336" s="60">
        <v>100</v>
      </c>
      <c r="AO336" s="128">
        <f>IF(Table13[[#This Row],[Combo 27 Bet]]="","",IF(Table13[[#This Row],[Lev Ret]]="","",AN336*Table13[[#This Row],[Odds]]))</f>
        <v>660</v>
      </c>
      <c r="AP336" s="129">
        <f t="shared" si="25"/>
        <v>560</v>
      </c>
      <c r="AQ336" s="135">
        <v>2</v>
      </c>
      <c r="AR336" s="151">
        <v>6</v>
      </c>
      <c r="AS336" s="2" t="str">
        <f>IF(Table13[[#This Row],[Date]]&lt;$AS$3,"","Live")</f>
        <v/>
      </c>
      <c r="AT336" s="2" t="str">
        <f>IF(Table13[[#This Row],[Date]]&lt;$AT$3,"","Current Algo")</f>
        <v/>
      </c>
    </row>
    <row r="337" spans="1:46" ht="14.25" customHeight="1" x14ac:dyDescent="0.25">
      <c r="A337" s="82">
        <v>44556</v>
      </c>
      <c r="B337" s="2" t="s">
        <v>4</v>
      </c>
      <c r="C337" s="83">
        <v>0.65972222222222221</v>
      </c>
      <c r="D337" s="87">
        <v>3</v>
      </c>
      <c r="E337" s="7">
        <v>0</v>
      </c>
      <c r="F337" s="60">
        <v>6</v>
      </c>
      <c r="G337" s="90">
        <v>2000</v>
      </c>
      <c r="H337" s="2" t="s">
        <v>42</v>
      </c>
      <c r="I337" s="2">
        <v>84</v>
      </c>
      <c r="J337" s="2">
        <v>130</v>
      </c>
      <c r="K337" s="6">
        <v>5</v>
      </c>
      <c r="L337" s="6" t="s">
        <v>353</v>
      </c>
      <c r="M337" s="2" t="s">
        <v>67</v>
      </c>
      <c r="N337" s="84">
        <v>3.1</v>
      </c>
      <c r="O337" s="2" t="s">
        <v>104</v>
      </c>
      <c r="P337" s="2" t="s">
        <v>100</v>
      </c>
      <c r="Q337" s="85"/>
      <c r="R337" s="86">
        <v>11</v>
      </c>
      <c r="S337" s="85">
        <v>56.5</v>
      </c>
      <c r="T337" s="85">
        <v>56.5</v>
      </c>
      <c r="U337" s="85"/>
      <c r="V337" s="2">
        <v>2</v>
      </c>
      <c r="W337" s="2"/>
      <c r="X337" s="10">
        <v>3</v>
      </c>
      <c r="Y337" s="84">
        <v>5.4</v>
      </c>
      <c r="Z337" s="2">
        <v>30</v>
      </c>
      <c r="AA337" s="6">
        <v>13</v>
      </c>
      <c r="AB337" s="92"/>
      <c r="AC337" s="2"/>
      <c r="AD337" s="84">
        <v>3.2</v>
      </c>
      <c r="AE337" s="84"/>
      <c r="AF337" s="2">
        <v>100</v>
      </c>
      <c r="AG337" s="2" t="str">
        <f t="shared" si="23"/>
        <v/>
      </c>
      <c r="AH337" s="2">
        <f t="shared" si="24"/>
        <v>-100</v>
      </c>
      <c r="AI337" s="44" t="str">
        <f>VLOOKUP(Table13[[#This Row],[Track]],$B$1885:$D$1929,2,FALSE)</f>
        <v>Vic</v>
      </c>
      <c r="AJ3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37" s="16" t="str">
        <f>IF(Table13[[#This Row],[Going-Dist]]="G&lt;6-Dist&gt;=1700","B",IF(Table13[[#This Row],[Going-Dist]]="G&lt;6-Dist&lt;1700","A",IF(AJ337="G&gt;=6-Dist&lt;1700","C",IF(AJ337="G&gt;=6-Dist&gt;=1700","D","xx"))))</f>
        <v>B</v>
      </c>
      <c r="AL337" s="69">
        <f>MONTH(Table13[[#This Row],[Date]])</f>
        <v>12</v>
      </c>
      <c r="AM337" s="69" t="str">
        <f t="shared" si="26"/>
        <v>2021-2022</v>
      </c>
      <c r="AN337" s="60">
        <v>100</v>
      </c>
      <c r="AO337" s="128" t="str">
        <f>IF(Table13[[#This Row],[Combo 27 Bet]]="","",IF(Table13[[#This Row],[Lev Ret]]="","",AN337*Table13[[#This Row],[Odds]]))</f>
        <v/>
      </c>
      <c r="AP337" s="129">
        <f t="shared" si="25"/>
        <v>-100</v>
      </c>
      <c r="AQ337" s="135">
        <v>2</v>
      </c>
      <c r="AR337" s="151">
        <v>7</v>
      </c>
      <c r="AS337" s="2" t="str">
        <f>IF(Table13[[#This Row],[Date]]&lt;$AS$3,"","Live")</f>
        <v/>
      </c>
      <c r="AT337" s="2" t="str">
        <f>IF(Table13[[#This Row],[Date]]&lt;$AT$3,"","Current Algo")</f>
        <v/>
      </c>
    </row>
    <row r="338" spans="1:46" ht="14.25" customHeight="1" x14ac:dyDescent="0.25">
      <c r="A338" s="82">
        <v>44556</v>
      </c>
      <c r="B338" s="2" t="s">
        <v>4</v>
      </c>
      <c r="C338" s="83">
        <v>0.74305555555555547</v>
      </c>
      <c r="D338" s="2">
        <v>3</v>
      </c>
      <c r="E338" s="2">
        <v>0</v>
      </c>
      <c r="F338" s="60">
        <v>9</v>
      </c>
      <c r="G338" s="90">
        <v>1400</v>
      </c>
      <c r="H338" s="2" t="s">
        <v>42</v>
      </c>
      <c r="I338" s="2">
        <v>78</v>
      </c>
      <c r="J338" s="2">
        <v>130</v>
      </c>
      <c r="K338" s="6">
        <v>2</v>
      </c>
      <c r="L338" s="6" t="s">
        <v>679</v>
      </c>
      <c r="M338" s="2" t="s">
        <v>67</v>
      </c>
      <c r="N338" s="84">
        <v>6.5</v>
      </c>
      <c r="O338" s="2" t="s">
        <v>121</v>
      </c>
      <c r="P338" s="2" t="s">
        <v>72</v>
      </c>
      <c r="Q338" s="85"/>
      <c r="R338" s="86">
        <v>2</v>
      </c>
      <c r="S338" s="85">
        <v>59.5</v>
      </c>
      <c r="T338" s="85">
        <v>59.5</v>
      </c>
      <c r="U338" s="85"/>
      <c r="V338" s="2">
        <v>1</v>
      </c>
      <c r="W338" s="2"/>
      <c r="X338" s="10">
        <v>1</v>
      </c>
      <c r="Y338" s="84">
        <v>4</v>
      </c>
      <c r="Z338" s="2">
        <v>40</v>
      </c>
      <c r="AA338" s="6">
        <v>14</v>
      </c>
      <c r="AB338" s="92"/>
      <c r="AC338" s="2" t="s">
        <v>13</v>
      </c>
      <c r="AD338" s="84">
        <v>7.5</v>
      </c>
      <c r="AE338" s="84">
        <v>2.7</v>
      </c>
      <c r="AF338" s="2">
        <v>100</v>
      </c>
      <c r="AG338" s="2" t="str">
        <f t="shared" si="23"/>
        <v/>
      </c>
      <c r="AH338" s="2">
        <f t="shared" si="24"/>
        <v>-100</v>
      </c>
      <c r="AI338" s="44" t="str">
        <f>VLOOKUP(Table13[[#This Row],[Track]],$B$1885:$D$1929,2,FALSE)</f>
        <v>Vic</v>
      </c>
      <c r="AJ3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8" s="16" t="str">
        <f>IF(Table13[[#This Row],[Going-Dist]]="G&lt;6-Dist&gt;=1700","B",IF(Table13[[#This Row],[Going-Dist]]="G&lt;6-Dist&lt;1700","A",IF(AJ338="G&gt;=6-Dist&lt;1700","C",IF(AJ338="G&gt;=6-Dist&gt;=1700","D","xx"))))</f>
        <v>A</v>
      </c>
      <c r="AL338" s="69">
        <f>MONTH(Table13[[#This Row],[Date]])</f>
        <v>12</v>
      </c>
      <c r="AM338" s="69" t="str">
        <f t="shared" si="26"/>
        <v>2021-2022</v>
      </c>
      <c r="AN338" s="60">
        <v>150</v>
      </c>
      <c r="AO338" s="128" t="str">
        <f>IF(Table13[[#This Row],[Combo 27 Bet]]="","",IF(Table13[[#This Row],[Lev Ret]]="","",AN338*Table13[[#This Row],[Odds]]))</f>
        <v/>
      </c>
      <c r="AP338" s="129">
        <f t="shared" si="25"/>
        <v>-150</v>
      </c>
      <c r="AQ338" s="135"/>
      <c r="AR338" s="151">
        <v>9</v>
      </c>
      <c r="AS338" s="2" t="str">
        <f>IF(Table13[[#This Row],[Date]]&lt;$AS$3,"","Live")</f>
        <v/>
      </c>
      <c r="AT338" s="2" t="str">
        <f>IF(Table13[[#This Row],[Date]]&lt;$AT$3,"","Current Algo")</f>
        <v/>
      </c>
    </row>
    <row r="339" spans="1:46" ht="14.25" customHeight="1" x14ac:dyDescent="0.25">
      <c r="A339" s="82">
        <v>44562</v>
      </c>
      <c r="B339" s="2" t="s">
        <v>1043</v>
      </c>
      <c r="C339" s="83">
        <v>0.58680555555555558</v>
      </c>
      <c r="D339" s="87">
        <v>4</v>
      </c>
      <c r="E339" s="7">
        <v>0</v>
      </c>
      <c r="F339" s="60">
        <v>4</v>
      </c>
      <c r="G339" s="90">
        <v>1100</v>
      </c>
      <c r="H339" s="2" t="s">
        <v>151</v>
      </c>
      <c r="I339" s="2">
        <v>72</v>
      </c>
      <c r="J339" s="2">
        <v>100</v>
      </c>
      <c r="K339" s="6">
        <v>5</v>
      </c>
      <c r="L339" s="6" t="s">
        <v>1557</v>
      </c>
      <c r="M339" s="2" t="s">
        <v>53</v>
      </c>
      <c r="N339" s="84">
        <v>9.8000000000000007</v>
      </c>
      <c r="O339" s="2" t="s">
        <v>752</v>
      </c>
      <c r="P339" s="2" t="s">
        <v>1088</v>
      </c>
      <c r="Q339" s="85"/>
      <c r="R339" s="86">
        <v>10</v>
      </c>
      <c r="S339" s="85">
        <v>58</v>
      </c>
      <c r="T339" s="85">
        <v>58</v>
      </c>
      <c r="U339" s="85"/>
      <c r="V339" s="2">
        <v>5</v>
      </c>
      <c r="W339" s="2">
        <v>1</v>
      </c>
      <c r="X339" s="10">
        <v>1</v>
      </c>
      <c r="Y339" s="84">
        <v>5.3</v>
      </c>
      <c r="Z339" s="2">
        <v>20</v>
      </c>
      <c r="AA339" s="6"/>
      <c r="AB339" s="92"/>
      <c r="AC339" s="2" t="s">
        <v>150</v>
      </c>
      <c r="AD339" s="84">
        <v>9</v>
      </c>
      <c r="AE339" s="84">
        <v>3.2</v>
      </c>
      <c r="AF339" s="2">
        <v>100</v>
      </c>
      <c r="AG339" s="2">
        <f t="shared" si="23"/>
        <v>900</v>
      </c>
      <c r="AH339" s="2">
        <f t="shared" si="24"/>
        <v>800</v>
      </c>
      <c r="AI339" s="44" t="str">
        <f>VLOOKUP(Table13[[#This Row],[Track]],$B$1885:$D$1929,2,FALSE)</f>
        <v>NSW</v>
      </c>
      <c r="AJ3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39" s="16" t="str">
        <f>IF(Table13[[#This Row],[Going-Dist]]="G&lt;6-Dist&gt;=1700","B",IF(Table13[[#This Row],[Going-Dist]]="G&lt;6-Dist&lt;1700","A",IF(AJ339="G&gt;=6-Dist&lt;1700","C",IF(AJ339="G&gt;=6-Dist&gt;=1700","D","xx"))))</f>
        <v>A</v>
      </c>
      <c r="AL339" s="69">
        <f>MONTH(Table13[[#This Row],[Date]])</f>
        <v>1</v>
      </c>
      <c r="AM339" s="69" t="str">
        <f t="shared" si="26"/>
        <v>2021-2022</v>
      </c>
      <c r="AN339" s="60">
        <v>100</v>
      </c>
      <c r="AO339" s="128">
        <f>IF(Table13[[#This Row],[Combo 27 Bet]]="","",IF(Table13[[#This Row],[Lev Ret]]="","",AN339*Table13[[#This Row],[Odds]]))</f>
        <v>900</v>
      </c>
      <c r="AP339" s="129">
        <f t="shared" si="25"/>
        <v>800</v>
      </c>
      <c r="AQ339" s="135"/>
      <c r="AR339" s="151">
        <v>8</v>
      </c>
      <c r="AS339" s="2" t="str">
        <f>IF(Table13[[#This Row],[Date]]&lt;$AS$3,"","Live")</f>
        <v/>
      </c>
      <c r="AT339" s="2" t="str">
        <f>IF(Table13[[#This Row],[Date]]&lt;$AT$3,"","Current Algo")</f>
        <v/>
      </c>
    </row>
    <row r="340" spans="1:46" ht="14.25" customHeight="1" x14ac:dyDescent="0.25">
      <c r="A340" s="82">
        <v>44562</v>
      </c>
      <c r="B340" s="2" t="s">
        <v>3</v>
      </c>
      <c r="C340" s="83">
        <v>0.59722222222222221</v>
      </c>
      <c r="D340" s="87">
        <v>3</v>
      </c>
      <c r="E340" s="7">
        <v>6</v>
      </c>
      <c r="F340" s="60">
        <v>4</v>
      </c>
      <c r="G340" s="90">
        <v>1100</v>
      </c>
      <c r="H340" s="2" t="s">
        <v>62</v>
      </c>
      <c r="I340" s="2" t="s">
        <v>62</v>
      </c>
      <c r="J340" s="2">
        <v>130</v>
      </c>
      <c r="K340" s="6">
        <v>3</v>
      </c>
      <c r="L340" s="6" t="s">
        <v>234</v>
      </c>
      <c r="M340" s="2" t="s">
        <v>71</v>
      </c>
      <c r="N340" s="84">
        <v>2.2999999999999998</v>
      </c>
      <c r="O340" s="2" t="s">
        <v>69</v>
      </c>
      <c r="P340" s="2" t="s">
        <v>64</v>
      </c>
      <c r="Q340" s="85"/>
      <c r="R340" s="86">
        <v>1</v>
      </c>
      <c r="S340" s="85">
        <v>59</v>
      </c>
      <c r="T340" s="85">
        <v>59</v>
      </c>
      <c r="U340" s="85"/>
      <c r="V340" s="2"/>
      <c r="W340" s="2"/>
      <c r="X340" s="10">
        <v>1</v>
      </c>
      <c r="Y340" s="84"/>
      <c r="Z340" s="2"/>
      <c r="AA340" s="6">
        <v>10</v>
      </c>
      <c r="AB340" s="92"/>
      <c r="AC340" s="2" t="s">
        <v>12</v>
      </c>
      <c r="AD340" s="84">
        <v>2.6</v>
      </c>
      <c r="AE340" s="84">
        <v>1.5</v>
      </c>
      <c r="AF340" s="2">
        <v>100</v>
      </c>
      <c r="AG340" s="2">
        <f t="shared" si="23"/>
        <v>260</v>
      </c>
      <c r="AH340" s="2">
        <f t="shared" si="24"/>
        <v>160</v>
      </c>
      <c r="AI340" s="44" t="str">
        <f>VLOOKUP(Table13[[#This Row],[Track]],$B$1885:$D$1929,2,FALSE)</f>
        <v>Vic</v>
      </c>
      <c r="AJ3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0" s="16" t="str">
        <f>IF(Table13[[#This Row],[Going-Dist]]="G&lt;6-Dist&gt;=1700","B",IF(Table13[[#This Row],[Going-Dist]]="G&lt;6-Dist&lt;1700","A",IF(AJ340="G&gt;=6-Dist&lt;1700","C",IF(AJ340="G&gt;=6-Dist&gt;=1700","D","xx"))))</f>
        <v>A</v>
      </c>
      <c r="AL340" s="69">
        <f>MONTH(Table13[[#This Row],[Date]])</f>
        <v>1</v>
      </c>
      <c r="AM340" s="69" t="str">
        <f t="shared" si="26"/>
        <v>2021-2022</v>
      </c>
      <c r="AN340" s="60">
        <v>100</v>
      </c>
      <c r="AO340" s="128">
        <f>IF(Table13[[#This Row],[Combo 27 Bet]]="","",IF(Table13[[#This Row],[Lev Ret]]="","",AN340*Table13[[#This Row],[Odds]]))</f>
        <v>260</v>
      </c>
      <c r="AP340" s="129">
        <f t="shared" si="25"/>
        <v>160</v>
      </c>
      <c r="AQ340" s="135"/>
      <c r="AR340" s="151">
        <v>1</v>
      </c>
      <c r="AS340" s="2" t="str">
        <f>IF(Table13[[#This Row],[Date]]&lt;$AS$3,"","Live")</f>
        <v/>
      </c>
      <c r="AT340" s="2" t="str">
        <f>IF(Table13[[#This Row],[Date]]&lt;$AT$3,"","Current Algo")</f>
        <v/>
      </c>
    </row>
    <row r="341" spans="1:46" ht="14.25" customHeight="1" x14ac:dyDescent="0.25">
      <c r="A341" s="82">
        <v>44562</v>
      </c>
      <c r="B341" s="2" t="s">
        <v>1043</v>
      </c>
      <c r="C341" s="83">
        <v>0.63888888888888895</v>
      </c>
      <c r="D341" s="87">
        <v>4</v>
      </c>
      <c r="E341" s="7">
        <v>0</v>
      </c>
      <c r="F341" s="60">
        <v>6</v>
      </c>
      <c r="G341" s="90">
        <v>1550</v>
      </c>
      <c r="H341" s="2" t="s">
        <v>151</v>
      </c>
      <c r="I341" s="2">
        <v>100</v>
      </c>
      <c r="J341" s="2">
        <v>130</v>
      </c>
      <c r="K341" s="6">
        <v>4</v>
      </c>
      <c r="L341" s="6" t="s">
        <v>1594</v>
      </c>
      <c r="M341" s="2" t="s">
        <v>75</v>
      </c>
      <c r="N341" s="84">
        <v>3.4</v>
      </c>
      <c r="O341" s="2" t="s">
        <v>96</v>
      </c>
      <c r="P341" s="2" t="s">
        <v>1089</v>
      </c>
      <c r="Q341" s="85">
        <v>1.5</v>
      </c>
      <c r="R341" s="86">
        <v>2</v>
      </c>
      <c r="S341" s="85">
        <v>55.5</v>
      </c>
      <c r="T341" s="85">
        <v>54</v>
      </c>
      <c r="U341" s="85"/>
      <c r="V341" s="2">
        <v>2</v>
      </c>
      <c r="W341" s="2">
        <v>2</v>
      </c>
      <c r="X341" s="10">
        <v>2</v>
      </c>
      <c r="Y341" s="84">
        <v>5.2</v>
      </c>
      <c r="Z341" s="2">
        <v>20</v>
      </c>
      <c r="AA341" s="6"/>
      <c r="AB341" s="92"/>
      <c r="AC341" s="2" t="s">
        <v>150</v>
      </c>
      <c r="AD341" s="84">
        <v>2.9</v>
      </c>
      <c r="AE341" s="84">
        <v>1.5</v>
      </c>
      <c r="AF341" s="2">
        <v>100</v>
      </c>
      <c r="AG341" s="2">
        <f t="shared" si="23"/>
        <v>290</v>
      </c>
      <c r="AH341" s="2">
        <f t="shared" si="24"/>
        <v>190</v>
      </c>
      <c r="AI341" s="44" t="str">
        <f>VLOOKUP(Table13[[#This Row],[Track]],$B$1885:$D$1929,2,FALSE)</f>
        <v>NSW</v>
      </c>
      <c r="AJ3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1" s="16" t="str">
        <f>IF(Table13[[#This Row],[Going-Dist]]="G&lt;6-Dist&gt;=1700","B",IF(Table13[[#This Row],[Going-Dist]]="G&lt;6-Dist&lt;1700","A",IF(AJ341="G&gt;=6-Dist&lt;1700","C",IF(AJ341="G&gt;=6-Dist&gt;=1700","D","xx"))))</f>
        <v>A</v>
      </c>
      <c r="AL341" s="69">
        <f>MONTH(Table13[[#This Row],[Date]])</f>
        <v>1</v>
      </c>
      <c r="AM341" s="69" t="str">
        <f t="shared" si="26"/>
        <v>2021-2022</v>
      </c>
      <c r="AN341" s="60">
        <v>100</v>
      </c>
      <c r="AO341" s="128">
        <f>IF(Table13[[#This Row],[Combo 27 Bet]]="","",IF(Table13[[#This Row],[Lev Ret]]="","",AN341*Table13[[#This Row],[Odds]]))</f>
        <v>290</v>
      </c>
      <c r="AP341" s="129">
        <f t="shared" si="25"/>
        <v>190</v>
      </c>
      <c r="AQ341" s="135"/>
      <c r="AR341" s="151">
        <v>7</v>
      </c>
      <c r="AS341" s="2" t="str">
        <f>IF(Table13[[#This Row],[Date]]&lt;$AS$3,"","Live")</f>
        <v/>
      </c>
      <c r="AT341" s="2" t="str">
        <f>IF(Table13[[#This Row],[Date]]&lt;$AT$3,"","Current Algo")</f>
        <v/>
      </c>
    </row>
    <row r="342" spans="1:46" ht="14.25" customHeight="1" x14ac:dyDescent="0.25">
      <c r="A342" s="82">
        <v>44562</v>
      </c>
      <c r="B342" s="2" t="s">
        <v>3</v>
      </c>
      <c r="C342" s="83">
        <v>0.65277777777777779</v>
      </c>
      <c r="D342" s="2">
        <v>3</v>
      </c>
      <c r="E342" s="2">
        <v>6</v>
      </c>
      <c r="F342" s="60">
        <v>6</v>
      </c>
      <c r="G342" s="90">
        <v>2000</v>
      </c>
      <c r="H342" s="2" t="s">
        <v>42</v>
      </c>
      <c r="I342" s="2">
        <v>70</v>
      </c>
      <c r="J342" s="2">
        <v>130</v>
      </c>
      <c r="K342" s="6">
        <v>4</v>
      </c>
      <c r="L342" s="6" t="s">
        <v>680</v>
      </c>
      <c r="M342" s="2" t="s">
        <v>58</v>
      </c>
      <c r="N342" s="84">
        <v>6.5</v>
      </c>
      <c r="O342" s="2" t="s">
        <v>222</v>
      </c>
      <c r="P342" s="2" t="s">
        <v>659</v>
      </c>
      <c r="Q342" s="85">
        <v>2</v>
      </c>
      <c r="R342" s="86">
        <v>8</v>
      </c>
      <c r="S342" s="85">
        <v>61</v>
      </c>
      <c r="T342" s="88">
        <v>59</v>
      </c>
      <c r="U342" s="85"/>
      <c r="V342" s="2"/>
      <c r="W342" s="2"/>
      <c r="X342" s="10">
        <v>1</v>
      </c>
      <c r="Y342" s="84"/>
      <c r="Z342" s="2"/>
      <c r="AA342" s="6">
        <v>12</v>
      </c>
      <c r="AB342" s="92"/>
      <c r="AC342" s="2"/>
      <c r="AD342" s="84">
        <v>8</v>
      </c>
      <c r="AE342" s="84"/>
      <c r="AF342" s="2">
        <v>100</v>
      </c>
      <c r="AG342" s="2" t="str">
        <f t="shared" si="23"/>
        <v/>
      </c>
      <c r="AH342" s="2">
        <f t="shared" si="24"/>
        <v>-100</v>
      </c>
      <c r="AI342" s="44" t="str">
        <f>VLOOKUP(Table13[[#This Row],[Track]],$B$1885:$D$1929,2,FALSE)</f>
        <v>Vic</v>
      </c>
      <c r="AJ3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42" s="16" t="str">
        <f>IF(Table13[[#This Row],[Going-Dist]]="G&lt;6-Dist&gt;=1700","B",IF(Table13[[#This Row],[Going-Dist]]="G&lt;6-Dist&lt;1700","A",IF(AJ342="G&gt;=6-Dist&lt;1700","C",IF(AJ342="G&gt;=6-Dist&gt;=1700","D","xx"))))</f>
        <v>B</v>
      </c>
      <c r="AL342" s="69">
        <f>MONTH(Table13[[#This Row],[Date]])</f>
        <v>1</v>
      </c>
      <c r="AM342" s="69" t="str">
        <f t="shared" si="26"/>
        <v>2021-2022</v>
      </c>
      <c r="AN342" s="60">
        <v>200</v>
      </c>
      <c r="AO342" s="128" t="str">
        <f>IF(Table13[[#This Row],[Combo 27 Bet]]="","",IF(Table13[[#This Row],[Lev Ret]]="","",AN342*Table13[[#This Row],[Odds]]))</f>
        <v/>
      </c>
      <c r="AP342" s="129">
        <f t="shared" si="25"/>
        <v>-200</v>
      </c>
      <c r="AQ342" s="135"/>
      <c r="AR342" s="151">
        <v>10</v>
      </c>
      <c r="AS342" s="2" t="str">
        <f>IF(Table13[[#This Row],[Date]]&lt;$AS$3,"","Live")</f>
        <v/>
      </c>
      <c r="AT342" s="2" t="str">
        <f>IF(Table13[[#This Row],[Date]]&lt;$AT$3,"","Current Algo")</f>
        <v/>
      </c>
    </row>
    <row r="343" spans="1:46" ht="14.25" customHeight="1" x14ac:dyDescent="0.25">
      <c r="A343" s="82">
        <v>44562</v>
      </c>
      <c r="B343" s="2" t="s">
        <v>1043</v>
      </c>
      <c r="C343" s="83">
        <v>0.65277777777777801</v>
      </c>
      <c r="D343" s="87">
        <v>4</v>
      </c>
      <c r="E343" s="7">
        <v>0</v>
      </c>
      <c r="F343" s="60">
        <v>5</v>
      </c>
      <c r="G343" s="90">
        <v>1100</v>
      </c>
      <c r="H343" s="2" t="s">
        <v>70</v>
      </c>
      <c r="I343" s="2">
        <v>78</v>
      </c>
      <c r="J343" s="2">
        <v>130</v>
      </c>
      <c r="K343" s="6">
        <v>7</v>
      </c>
      <c r="L343" s="6" t="s">
        <v>1595</v>
      </c>
      <c r="M343" s="2" t="s">
        <v>55</v>
      </c>
      <c r="N343" s="84">
        <v>4.2</v>
      </c>
      <c r="O343" s="2" t="s">
        <v>1045</v>
      </c>
      <c r="P343" s="2" t="s">
        <v>1046</v>
      </c>
      <c r="Q343" s="85"/>
      <c r="R343" s="86">
        <v>4</v>
      </c>
      <c r="S343" s="85">
        <v>55.5</v>
      </c>
      <c r="T343" s="85">
        <v>55.5</v>
      </c>
      <c r="U343" s="85"/>
      <c r="V343" s="2">
        <v>2</v>
      </c>
      <c r="W343" s="2">
        <v>2</v>
      </c>
      <c r="X343" s="10">
        <v>2</v>
      </c>
      <c r="Y343" s="84">
        <v>7.2</v>
      </c>
      <c r="Z343" s="2">
        <v>20</v>
      </c>
      <c r="AA343" s="6"/>
      <c r="AB343" s="92"/>
      <c r="AC343" s="2"/>
      <c r="AD343" s="84">
        <v>5.5</v>
      </c>
      <c r="AE343" s="84"/>
      <c r="AF343" s="2">
        <v>100</v>
      </c>
      <c r="AG343" s="2" t="str">
        <f t="shared" si="23"/>
        <v/>
      </c>
      <c r="AH343" s="2">
        <f t="shared" si="24"/>
        <v>-100</v>
      </c>
      <c r="AI343" s="44" t="str">
        <f>VLOOKUP(Table13[[#This Row],[Track]],$B$1885:$D$1929,2,FALSE)</f>
        <v>NSW</v>
      </c>
      <c r="AJ3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3" s="16" t="str">
        <f>IF(Table13[[#This Row],[Going-Dist]]="G&lt;6-Dist&gt;=1700","B",IF(Table13[[#This Row],[Going-Dist]]="G&lt;6-Dist&lt;1700","A",IF(AJ343="G&gt;=6-Dist&lt;1700","C",IF(AJ343="G&gt;=6-Dist&gt;=1700","D","xx"))))</f>
        <v>A</v>
      </c>
      <c r="AL343" s="69">
        <f>MONTH(Table13[[#This Row],[Date]])</f>
        <v>1</v>
      </c>
      <c r="AM343" s="69" t="str">
        <f t="shared" si="26"/>
        <v>2021-2022</v>
      </c>
      <c r="AN343" s="60">
        <v>100</v>
      </c>
      <c r="AO343" s="128" t="str">
        <f>IF(Table13[[#This Row],[Combo 27 Bet]]="","",IF(Table13[[#This Row],[Lev Ret]]="","",AN343*Table13[[#This Row],[Odds]]))</f>
        <v/>
      </c>
      <c r="AP343" s="129">
        <f t="shared" si="25"/>
        <v>-100</v>
      </c>
      <c r="AQ343" s="135"/>
      <c r="AR343" s="151">
        <v>7</v>
      </c>
      <c r="AS343" s="2" t="str">
        <f>IF(Table13[[#This Row],[Date]]&lt;$AS$3,"","Live")</f>
        <v/>
      </c>
      <c r="AT343" s="2" t="str">
        <f>IF(Table13[[#This Row],[Date]]&lt;$AT$3,"","Current Algo")</f>
        <v/>
      </c>
    </row>
    <row r="344" spans="1:46" ht="14.25" customHeight="1" x14ac:dyDescent="0.25">
      <c r="A344" s="82">
        <v>44562</v>
      </c>
      <c r="B344" s="2" t="s">
        <v>3</v>
      </c>
      <c r="C344" s="83">
        <v>0.68055555555555547</v>
      </c>
      <c r="D344" s="2">
        <v>3</v>
      </c>
      <c r="E344" s="2">
        <v>6</v>
      </c>
      <c r="F344" s="60">
        <v>7</v>
      </c>
      <c r="G344" s="90">
        <v>2800</v>
      </c>
      <c r="H344" s="2" t="s">
        <v>42</v>
      </c>
      <c r="I344" s="2" t="s">
        <v>46</v>
      </c>
      <c r="J344" s="2">
        <v>200</v>
      </c>
      <c r="K344" s="6">
        <v>2</v>
      </c>
      <c r="L344" s="6" t="s">
        <v>655</v>
      </c>
      <c r="M344" s="2" t="s">
        <v>80</v>
      </c>
      <c r="N344" s="84">
        <v>2.25</v>
      </c>
      <c r="O344" s="2" t="s">
        <v>51</v>
      </c>
      <c r="P344" s="2" t="s">
        <v>73</v>
      </c>
      <c r="Q344" s="85"/>
      <c r="R344" s="86">
        <v>1</v>
      </c>
      <c r="S344" s="85">
        <v>60</v>
      </c>
      <c r="T344" s="88">
        <v>60</v>
      </c>
      <c r="U344" s="85"/>
      <c r="V344" s="2">
        <v>1</v>
      </c>
      <c r="W344" s="2">
        <v>1</v>
      </c>
      <c r="X344" s="10">
        <v>1</v>
      </c>
      <c r="Y344" s="84">
        <v>2.6</v>
      </c>
      <c r="Z344" s="2">
        <v>50</v>
      </c>
      <c r="AA344" s="6">
        <v>10</v>
      </c>
      <c r="AB344" s="92"/>
      <c r="AC344" s="2"/>
      <c r="AD344" s="84">
        <v>3</v>
      </c>
      <c r="AE344" s="84"/>
      <c r="AF344" s="2">
        <v>100</v>
      </c>
      <c r="AG344" s="2" t="str">
        <f t="shared" si="23"/>
        <v/>
      </c>
      <c r="AH344" s="2">
        <f t="shared" si="24"/>
        <v>-100</v>
      </c>
      <c r="AI344" s="44" t="str">
        <f>VLOOKUP(Table13[[#This Row],[Track]],$B$1885:$D$1929,2,FALSE)</f>
        <v>Vic</v>
      </c>
      <c r="AJ3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44" s="16" t="str">
        <f>IF(Table13[[#This Row],[Going-Dist]]="G&lt;6-Dist&gt;=1700","B",IF(Table13[[#This Row],[Going-Dist]]="G&lt;6-Dist&lt;1700","A",IF(AJ344="G&gt;=6-Dist&lt;1700","C",IF(AJ344="G&gt;=6-Dist&gt;=1700","D","xx"))))</f>
        <v>B</v>
      </c>
      <c r="AL344" s="69">
        <f>MONTH(Table13[[#This Row],[Date]])</f>
        <v>1</v>
      </c>
      <c r="AM344" s="69" t="str">
        <f t="shared" si="26"/>
        <v>2021-2022</v>
      </c>
      <c r="AN344" s="60">
        <v>200</v>
      </c>
      <c r="AO344" s="128" t="str">
        <f>IF(Table13[[#This Row],[Combo 27 Bet]]="","",IF(Table13[[#This Row],[Lev Ret]]="","",AN344*Table13[[#This Row],[Odds]]))</f>
        <v/>
      </c>
      <c r="AP344" s="129">
        <f t="shared" si="25"/>
        <v>-200</v>
      </c>
      <c r="AQ344" s="135"/>
      <c r="AR344" s="151">
        <v>10</v>
      </c>
      <c r="AS344" s="2" t="str">
        <f>IF(Table13[[#This Row],[Date]]&lt;$AS$3,"","Live")</f>
        <v/>
      </c>
      <c r="AT344" s="2" t="str">
        <f>IF(Table13[[#This Row],[Date]]&lt;$AT$3,"","Current Algo")</f>
        <v/>
      </c>
    </row>
    <row r="345" spans="1:46" ht="14.25" customHeight="1" x14ac:dyDescent="0.25">
      <c r="A345" s="82">
        <v>44562</v>
      </c>
      <c r="B345" s="2" t="s">
        <v>1043</v>
      </c>
      <c r="C345" s="83">
        <v>0.69444444444444453</v>
      </c>
      <c r="D345" s="87">
        <v>4</v>
      </c>
      <c r="E345" s="7">
        <v>0</v>
      </c>
      <c r="F345" s="60">
        <v>8</v>
      </c>
      <c r="G345" s="90">
        <v>1550</v>
      </c>
      <c r="H345" s="2" t="s">
        <v>151</v>
      </c>
      <c r="I345" s="2">
        <v>78</v>
      </c>
      <c r="J345" s="2">
        <v>130</v>
      </c>
      <c r="K345" s="6">
        <v>6</v>
      </c>
      <c r="L345" s="6" t="s">
        <v>1596</v>
      </c>
      <c r="M345" s="2" t="s">
        <v>55</v>
      </c>
      <c r="N345" s="84">
        <v>4.0999999999999996</v>
      </c>
      <c r="O345" s="2" t="s">
        <v>1090</v>
      </c>
      <c r="P345" s="2" t="s">
        <v>160</v>
      </c>
      <c r="Q345" s="85"/>
      <c r="R345" s="86">
        <v>1</v>
      </c>
      <c r="S345" s="85">
        <v>55.5</v>
      </c>
      <c r="T345" s="85">
        <v>55.5</v>
      </c>
      <c r="U345" s="85"/>
      <c r="V345" s="2">
        <v>3</v>
      </c>
      <c r="W345" s="2">
        <v>1</v>
      </c>
      <c r="X345" s="10">
        <v>2</v>
      </c>
      <c r="Y345" s="84">
        <v>4.2</v>
      </c>
      <c r="Z345" s="2">
        <v>20</v>
      </c>
      <c r="AA345" s="6"/>
      <c r="AB345" s="92"/>
      <c r="AC345" s="2" t="s">
        <v>13</v>
      </c>
      <c r="AD345" s="84">
        <v>4</v>
      </c>
      <c r="AE345" s="84">
        <v>1.5</v>
      </c>
      <c r="AF345" s="2">
        <v>100</v>
      </c>
      <c r="AG345" s="2" t="str">
        <f t="shared" si="23"/>
        <v/>
      </c>
      <c r="AH345" s="2">
        <f t="shared" si="24"/>
        <v>-100</v>
      </c>
      <c r="AI345" s="44" t="str">
        <f>VLOOKUP(Table13[[#This Row],[Track]],$B$1885:$D$1929,2,FALSE)</f>
        <v>NSW</v>
      </c>
      <c r="AJ3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5" s="16" t="str">
        <f>IF(Table13[[#This Row],[Going-Dist]]="G&lt;6-Dist&gt;=1700","B",IF(Table13[[#This Row],[Going-Dist]]="G&lt;6-Dist&lt;1700","A",IF(AJ345="G&gt;=6-Dist&lt;1700","C",IF(AJ345="G&gt;=6-Dist&gt;=1700","D","xx"))))</f>
        <v>A</v>
      </c>
      <c r="AL345" s="69">
        <f>MONTH(Table13[[#This Row],[Date]])</f>
        <v>1</v>
      </c>
      <c r="AM345" s="69" t="str">
        <f t="shared" si="26"/>
        <v>2021-2022</v>
      </c>
      <c r="AN345" s="60">
        <v>100</v>
      </c>
      <c r="AO345" s="128" t="str">
        <f>IF(Table13[[#This Row],[Combo 27 Bet]]="","",IF(Table13[[#This Row],[Lev Ret]]="","",AN345*Table13[[#This Row],[Odds]]))</f>
        <v/>
      </c>
      <c r="AP345" s="129">
        <f t="shared" si="25"/>
        <v>-100</v>
      </c>
      <c r="AQ345" s="135"/>
      <c r="AR345" s="151">
        <v>7</v>
      </c>
      <c r="AS345" s="2" t="str">
        <f>IF(Table13[[#This Row],[Date]]&lt;$AS$3,"","Live")</f>
        <v/>
      </c>
      <c r="AT345" s="2" t="str">
        <f>IF(Table13[[#This Row],[Date]]&lt;$AT$3,"","Current Algo")</f>
        <v/>
      </c>
    </row>
    <row r="346" spans="1:46" ht="14.25" customHeight="1" x14ac:dyDescent="0.25">
      <c r="A346" s="82">
        <v>44562</v>
      </c>
      <c r="B346" s="2" t="s">
        <v>3</v>
      </c>
      <c r="C346" s="83">
        <v>0.70833333333333337</v>
      </c>
      <c r="D346" s="2">
        <v>3</v>
      </c>
      <c r="E346" s="2">
        <v>6</v>
      </c>
      <c r="F346" s="60">
        <v>8</v>
      </c>
      <c r="G346" s="90">
        <v>1400</v>
      </c>
      <c r="H346" s="2" t="s">
        <v>42</v>
      </c>
      <c r="I346" s="2" t="s">
        <v>46</v>
      </c>
      <c r="J346" s="2">
        <v>160</v>
      </c>
      <c r="K346" s="6">
        <v>4</v>
      </c>
      <c r="L346" s="6" t="s">
        <v>278</v>
      </c>
      <c r="M346" s="2" t="s">
        <v>55</v>
      </c>
      <c r="N346" s="84">
        <v>11</v>
      </c>
      <c r="O346" s="2" t="s">
        <v>113</v>
      </c>
      <c r="P346" s="2" t="s">
        <v>82</v>
      </c>
      <c r="Q346" s="85"/>
      <c r="R346" s="86">
        <v>3</v>
      </c>
      <c r="S346" s="85">
        <v>58</v>
      </c>
      <c r="T346" s="85">
        <v>58</v>
      </c>
      <c r="U346" s="85"/>
      <c r="V346" s="2">
        <v>5</v>
      </c>
      <c r="W346" s="2">
        <v>5</v>
      </c>
      <c r="X346" s="10">
        <v>3</v>
      </c>
      <c r="Y346" s="84">
        <v>5.4</v>
      </c>
      <c r="Z346" s="2">
        <v>30</v>
      </c>
      <c r="AA346" s="6">
        <v>11</v>
      </c>
      <c r="AB346" s="92"/>
      <c r="AC346" s="2"/>
      <c r="AD346" s="84">
        <v>10</v>
      </c>
      <c r="AE346" s="84"/>
      <c r="AF346" s="2">
        <v>100</v>
      </c>
      <c r="AG346" s="2" t="str">
        <f t="shared" ref="AG346:AG395" si="27">IF($AC346&lt;&gt;"WON","",AF346*$AD346)</f>
        <v/>
      </c>
      <c r="AH346" s="2">
        <f t="shared" ref="AH346:AH395" si="28">IF(AG346="",AF346*-1,AG346-AF346)</f>
        <v>-100</v>
      </c>
      <c r="AI346" s="44" t="str">
        <f>VLOOKUP(Table13[[#This Row],[Track]],$B$1885:$D$1929,2,FALSE)</f>
        <v>Vic</v>
      </c>
      <c r="AJ3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6" s="16" t="str">
        <f>IF(Table13[[#This Row],[Going-Dist]]="G&lt;6-Dist&gt;=1700","B",IF(Table13[[#This Row],[Going-Dist]]="G&lt;6-Dist&lt;1700","A",IF(AJ346="G&gt;=6-Dist&lt;1700","C",IF(AJ346="G&gt;=6-Dist&gt;=1700","D","xx"))))</f>
        <v>A</v>
      </c>
      <c r="AL346" s="69">
        <f>MONTH(Table13[[#This Row],[Date]])</f>
        <v>1</v>
      </c>
      <c r="AM346" s="69" t="str">
        <f t="shared" si="26"/>
        <v>2021-2022</v>
      </c>
      <c r="AN346" s="60">
        <v>100</v>
      </c>
      <c r="AO346" s="128" t="str">
        <f>IF(Table13[[#This Row],[Combo 27 Bet]]="","",IF(Table13[[#This Row],[Lev Ret]]="","",AN346*Table13[[#This Row],[Odds]]))</f>
        <v/>
      </c>
      <c r="AP346" s="129">
        <f t="shared" ref="AP346:AP395" si="29">IF(AN346="","",IF(AO346="",AN346*-1,AO346-AN346))</f>
        <v>-100</v>
      </c>
      <c r="AQ346" s="135"/>
      <c r="AR346" s="151">
        <v>6</v>
      </c>
      <c r="AS346" s="2" t="str">
        <f>IF(Table13[[#This Row],[Date]]&lt;$AS$3,"","Live")</f>
        <v/>
      </c>
      <c r="AT346" s="2" t="str">
        <f>IF(Table13[[#This Row],[Date]]&lt;$AT$3,"","Current Algo")</f>
        <v/>
      </c>
    </row>
    <row r="347" spans="1:46" ht="14.25" customHeight="1" x14ac:dyDescent="0.25">
      <c r="A347" s="82">
        <v>44562</v>
      </c>
      <c r="B347" s="2" t="s">
        <v>1043</v>
      </c>
      <c r="C347" s="83">
        <v>0.75</v>
      </c>
      <c r="D347" s="87">
        <v>4</v>
      </c>
      <c r="E347" s="7">
        <v>0</v>
      </c>
      <c r="F347" s="60">
        <v>10</v>
      </c>
      <c r="G347" s="90">
        <v>1300</v>
      </c>
      <c r="H347" s="2" t="s">
        <v>151</v>
      </c>
      <c r="I347" s="2">
        <v>78</v>
      </c>
      <c r="J347" s="2">
        <v>130</v>
      </c>
      <c r="K347" s="6">
        <v>5</v>
      </c>
      <c r="L347" s="6" t="s">
        <v>1592</v>
      </c>
      <c r="M347" s="2" t="s">
        <v>50</v>
      </c>
      <c r="N347" s="84">
        <v>2.8</v>
      </c>
      <c r="O347" s="2" t="s">
        <v>1054</v>
      </c>
      <c r="P347" s="2" t="s">
        <v>1085</v>
      </c>
      <c r="Q347" s="85"/>
      <c r="R347" s="86">
        <v>4</v>
      </c>
      <c r="S347" s="85">
        <v>58</v>
      </c>
      <c r="T347" s="85">
        <v>58</v>
      </c>
      <c r="U347" s="85"/>
      <c r="V347" s="2">
        <v>1</v>
      </c>
      <c r="W347" s="2">
        <v>1</v>
      </c>
      <c r="X347" s="10">
        <v>1</v>
      </c>
      <c r="Y347" s="84">
        <v>2.5</v>
      </c>
      <c r="Z347" s="2">
        <v>30</v>
      </c>
      <c r="AA347" s="6">
        <v>200</v>
      </c>
      <c r="AB347" s="92"/>
      <c r="AC347" s="2" t="s">
        <v>15</v>
      </c>
      <c r="AD347" s="84">
        <v>5.5</v>
      </c>
      <c r="AE347" s="84">
        <v>2</v>
      </c>
      <c r="AF347" s="2">
        <v>100</v>
      </c>
      <c r="AG347" s="2" t="str">
        <f t="shared" si="27"/>
        <v/>
      </c>
      <c r="AH347" s="2">
        <f t="shared" si="28"/>
        <v>-100</v>
      </c>
      <c r="AI347" s="44" t="str">
        <f>VLOOKUP(Table13[[#This Row],[Track]],$B$1885:$D$1929,2,FALSE)</f>
        <v>NSW</v>
      </c>
      <c r="AJ3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7" s="16" t="str">
        <f>IF(Table13[[#This Row],[Going-Dist]]="G&lt;6-Dist&gt;=1700","B",IF(Table13[[#This Row],[Going-Dist]]="G&lt;6-Dist&lt;1700","A",IF(AJ347="G&gt;=6-Dist&lt;1700","C",IF(AJ347="G&gt;=6-Dist&gt;=1700","D","xx"))))</f>
        <v>A</v>
      </c>
      <c r="AL347" s="69">
        <f>MONTH(Table13[[#This Row],[Date]])</f>
        <v>1</v>
      </c>
      <c r="AM347" s="69" t="str">
        <f t="shared" si="26"/>
        <v>2021-2022</v>
      </c>
      <c r="AN347" s="60">
        <v>150</v>
      </c>
      <c r="AO347" s="128" t="str">
        <f>IF(Table13[[#This Row],[Combo 27 Bet]]="","",IF(Table13[[#This Row],[Lev Ret]]="","",AN347*Table13[[#This Row],[Odds]]))</f>
        <v/>
      </c>
      <c r="AP347" s="129">
        <f t="shared" si="29"/>
        <v>-150</v>
      </c>
      <c r="AQ347" s="135"/>
      <c r="AR347" s="151">
        <v>9</v>
      </c>
      <c r="AS347" s="2" t="str">
        <f>IF(Table13[[#This Row],[Date]]&lt;$AS$3,"","Live")</f>
        <v/>
      </c>
      <c r="AT347" s="2" t="str">
        <f>IF(Table13[[#This Row],[Date]]&lt;$AT$3,"","Current Algo")</f>
        <v/>
      </c>
    </row>
    <row r="348" spans="1:46" ht="14.25" customHeight="1" x14ac:dyDescent="0.25">
      <c r="A348" s="82">
        <v>44569</v>
      </c>
      <c r="B348" s="2" t="s">
        <v>149</v>
      </c>
      <c r="C348" s="83">
        <v>0.56597222222222221</v>
      </c>
      <c r="D348" s="87">
        <v>8</v>
      </c>
      <c r="E348" s="7">
        <v>0</v>
      </c>
      <c r="F348" s="60">
        <v>3</v>
      </c>
      <c r="G348" s="90">
        <v>1500</v>
      </c>
      <c r="H348" s="2" t="s">
        <v>70</v>
      </c>
      <c r="I348" s="2">
        <v>78</v>
      </c>
      <c r="J348" s="2">
        <v>130</v>
      </c>
      <c r="K348" s="6">
        <v>3</v>
      </c>
      <c r="L348" s="6" t="s">
        <v>1597</v>
      </c>
      <c r="M348" s="2" t="s">
        <v>75</v>
      </c>
      <c r="N348" s="84">
        <v>2.7</v>
      </c>
      <c r="O348" s="2" t="s">
        <v>49</v>
      </c>
      <c r="P348" s="2" t="s">
        <v>86</v>
      </c>
      <c r="Q348" s="85"/>
      <c r="R348" s="86">
        <v>6</v>
      </c>
      <c r="S348" s="85">
        <v>59.5</v>
      </c>
      <c r="T348" s="85">
        <v>59.5</v>
      </c>
      <c r="U348" s="85"/>
      <c r="V348" s="2">
        <v>1</v>
      </c>
      <c r="W348" s="2">
        <v>3</v>
      </c>
      <c r="X348" s="10">
        <v>2</v>
      </c>
      <c r="Y348" s="84">
        <v>4.5</v>
      </c>
      <c r="Z348" s="2">
        <v>20</v>
      </c>
      <c r="AA348" s="6"/>
      <c r="AB348" s="92"/>
      <c r="AC348" s="2" t="s">
        <v>14</v>
      </c>
      <c r="AD348" s="84">
        <v>4.2</v>
      </c>
      <c r="AE348" s="84"/>
      <c r="AF348" s="2">
        <v>100</v>
      </c>
      <c r="AG348" s="2" t="str">
        <f t="shared" si="27"/>
        <v/>
      </c>
      <c r="AH348" s="2">
        <f t="shared" si="28"/>
        <v>-100</v>
      </c>
      <c r="AI348" s="44" t="str">
        <f>VLOOKUP(Table13[[#This Row],[Track]],$B$1885:$D$1929,2,FALSE)</f>
        <v>NSW</v>
      </c>
      <c r="AJ34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48" s="16" t="str">
        <f>IF(Table13[[#This Row],[Going-Dist]]="G&lt;6-Dist&gt;=1700","B",IF(Table13[[#This Row],[Going-Dist]]="G&lt;6-Dist&lt;1700","A",IF(AJ348="G&gt;=6-Dist&lt;1700","C",IF(AJ348="G&gt;=6-Dist&gt;=1700","D","xx"))))</f>
        <v>C</v>
      </c>
      <c r="AL348" s="2">
        <f>MONTH(Table13[[#This Row],[Date]])</f>
        <v>1</v>
      </c>
      <c r="AM348" s="2" t="str">
        <f t="shared" si="26"/>
        <v>2021-2022</v>
      </c>
      <c r="AN348" s="60">
        <v>120</v>
      </c>
      <c r="AO348" s="128" t="str">
        <f>IF(Table13[[#This Row],[Combo 27 Bet]]="","",IF(Table13[[#This Row],[Lev Ret]]="","",AN348*Table13[[#This Row],[Odds]]))</f>
        <v/>
      </c>
      <c r="AP348" s="129">
        <f t="shared" si="29"/>
        <v>-120</v>
      </c>
      <c r="AQ348" s="135"/>
      <c r="AR348" s="151">
        <v>5</v>
      </c>
      <c r="AS348" s="2" t="str">
        <f>IF(Table13[[#This Row],[Date]]&lt;$AS$3,"","Live")</f>
        <v/>
      </c>
      <c r="AT348" s="2" t="str">
        <f>IF(Table13[[#This Row],[Date]]&lt;$AT$3,"","Current Algo")</f>
        <v/>
      </c>
    </row>
    <row r="349" spans="1:46" ht="14.25" customHeight="1" x14ac:dyDescent="0.25">
      <c r="A349" s="82">
        <v>44569</v>
      </c>
      <c r="B349" s="2" t="s">
        <v>4</v>
      </c>
      <c r="C349" s="83">
        <v>0.57986111111111105</v>
      </c>
      <c r="D349" s="2">
        <v>4</v>
      </c>
      <c r="E349" s="2">
        <v>3</v>
      </c>
      <c r="F349" s="60">
        <v>3</v>
      </c>
      <c r="G349" s="90">
        <v>1400</v>
      </c>
      <c r="H349" s="2" t="s">
        <v>1216</v>
      </c>
      <c r="I349" s="2" t="s">
        <v>62</v>
      </c>
      <c r="J349" s="2">
        <v>130</v>
      </c>
      <c r="K349" s="6">
        <v>2</v>
      </c>
      <c r="L349" s="6" t="s">
        <v>1236</v>
      </c>
      <c r="M349" s="2" t="s">
        <v>58</v>
      </c>
      <c r="N349" s="84">
        <v>4.5</v>
      </c>
      <c r="O349" s="2" t="s">
        <v>59</v>
      </c>
      <c r="P349" s="2" t="s">
        <v>204</v>
      </c>
      <c r="Q349" s="85">
        <v>2</v>
      </c>
      <c r="R349" s="86">
        <v>7</v>
      </c>
      <c r="S349" s="85">
        <v>59</v>
      </c>
      <c r="T349" s="88">
        <v>57</v>
      </c>
      <c r="U349" s="85"/>
      <c r="V349" s="2"/>
      <c r="W349" s="2"/>
      <c r="X349" s="10">
        <v>1</v>
      </c>
      <c r="Y349" s="84"/>
      <c r="Z349" s="2"/>
      <c r="AA349" s="6">
        <v>7</v>
      </c>
      <c r="AB349" s="92"/>
      <c r="AC349" s="2" t="s">
        <v>14</v>
      </c>
      <c r="AD349" s="84">
        <v>6</v>
      </c>
      <c r="AE349" s="84"/>
      <c r="AF349" s="2">
        <v>100</v>
      </c>
      <c r="AG349" s="2" t="str">
        <f t="shared" si="27"/>
        <v/>
      </c>
      <c r="AH349" s="2">
        <f t="shared" si="28"/>
        <v>-100</v>
      </c>
      <c r="AI349" s="44" t="str">
        <f>VLOOKUP(Table13[[#This Row],[Track]],$B$1885:$D$1929,2,FALSE)</f>
        <v>Vic</v>
      </c>
      <c r="AJ3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49" s="16" t="str">
        <f>IF(Table13[[#This Row],[Going-Dist]]="G&lt;6-Dist&gt;=1700","B",IF(Table13[[#This Row],[Going-Dist]]="G&lt;6-Dist&lt;1700","A",IF(AJ349="G&gt;=6-Dist&lt;1700","C",IF(AJ349="G&gt;=6-Dist&gt;=1700","D","xx"))))</f>
        <v>A</v>
      </c>
      <c r="AL349" s="69">
        <f>MONTH(Table13[[#This Row],[Date]])</f>
        <v>1</v>
      </c>
      <c r="AM349" s="69" t="str">
        <f t="shared" si="26"/>
        <v>2021-2022</v>
      </c>
      <c r="AN349" s="60">
        <v>100</v>
      </c>
      <c r="AO349" s="128" t="str">
        <f>IF(Table13[[#This Row],[Combo 27 Bet]]="","",IF(Table13[[#This Row],[Lev Ret]]="","",AN349*Table13[[#This Row],[Odds]]))</f>
        <v/>
      </c>
      <c r="AP349" s="129">
        <f t="shared" si="29"/>
        <v>-100</v>
      </c>
      <c r="AQ349" s="135"/>
      <c r="AR349" s="151">
        <v>7</v>
      </c>
      <c r="AS349" s="2" t="str">
        <f>IF(Table13[[#This Row],[Date]]&lt;$AS$3,"","Live")</f>
        <v/>
      </c>
      <c r="AT349" s="2" t="str">
        <f>IF(Table13[[#This Row],[Date]]&lt;$AT$3,"","Current Algo")</f>
        <v/>
      </c>
    </row>
    <row r="350" spans="1:46" ht="14.25" customHeight="1" x14ac:dyDescent="0.25">
      <c r="A350" s="82">
        <v>44569</v>
      </c>
      <c r="B350" s="2" t="s">
        <v>4</v>
      </c>
      <c r="C350" s="83">
        <v>0.60416666666666663</v>
      </c>
      <c r="D350" s="2">
        <v>4</v>
      </c>
      <c r="E350" s="2">
        <v>3</v>
      </c>
      <c r="F350" s="60">
        <v>4</v>
      </c>
      <c r="G350" s="90">
        <v>1100</v>
      </c>
      <c r="H350" s="2" t="s">
        <v>42</v>
      </c>
      <c r="I350" s="2">
        <v>70</v>
      </c>
      <c r="J350" s="2">
        <v>130</v>
      </c>
      <c r="K350" s="6">
        <v>2</v>
      </c>
      <c r="L350" s="6" t="s">
        <v>468</v>
      </c>
      <c r="M350" s="2" t="s">
        <v>71</v>
      </c>
      <c r="N350" s="84">
        <v>3.5</v>
      </c>
      <c r="O350" s="2" t="s">
        <v>123</v>
      </c>
      <c r="P350" s="2" t="s">
        <v>652</v>
      </c>
      <c r="Q350" s="85">
        <v>3</v>
      </c>
      <c r="R350" s="86">
        <v>13</v>
      </c>
      <c r="S350" s="85">
        <v>61</v>
      </c>
      <c r="T350" s="88">
        <v>58</v>
      </c>
      <c r="U350" s="85"/>
      <c r="V350" s="2"/>
      <c r="W350" s="2"/>
      <c r="X350" s="10">
        <v>1</v>
      </c>
      <c r="Y350" s="84"/>
      <c r="Z350" s="2"/>
      <c r="AA350" s="6">
        <v>13</v>
      </c>
      <c r="AB350" s="92"/>
      <c r="AC350" s="2" t="s">
        <v>12</v>
      </c>
      <c r="AD350" s="84">
        <v>3.1</v>
      </c>
      <c r="AE350" s="84">
        <v>1.6</v>
      </c>
      <c r="AF350" s="2">
        <v>100</v>
      </c>
      <c r="AG350" s="2">
        <f t="shared" si="27"/>
        <v>310</v>
      </c>
      <c r="AH350" s="2">
        <f t="shared" si="28"/>
        <v>210</v>
      </c>
      <c r="AI350" s="44" t="str">
        <f>VLOOKUP(Table13[[#This Row],[Track]],$B$1885:$D$1929,2,FALSE)</f>
        <v>Vic</v>
      </c>
      <c r="AJ3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50" s="16" t="str">
        <f>IF(Table13[[#This Row],[Going-Dist]]="G&lt;6-Dist&gt;=1700","B",IF(Table13[[#This Row],[Going-Dist]]="G&lt;6-Dist&lt;1700","A",IF(AJ350="G&gt;=6-Dist&lt;1700","C",IF(AJ350="G&gt;=6-Dist&gt;=1700","D","xx"))))</f>
        <v>A</v>
      </c>
      <c r="AL350" s="69">
        <f>MONTH(Table13[[#This Row],[Date]])</f>
        <v>1</v>
      </c>
      <c r="AM350" s="69" t="str">
        <f t="shared" si="26"/>
        <v>2021-2022</v>
      </c>
      <c r="AN350" s="60">
        <v>120</v>
      </c>
      <c r="AO350" s="128">
        <f>IF(Table13[[#This Row],[Combo 27 Bet]]="","",IF(Table13[[#This Row],[Lev Ret]]="","",AN350*Table13[[#This Row],[Odds]]))</f>
        <v>372</v>
      </c>
      <c r="AP350" s="129">
        <f t="shared" si="29"/>
        <v>252</v>
      </c>
      <c r="AQ350" s="135"/>
      <c r="AR350" s="151">
        <v>7</v>
      </c>
      <c r="AS350" s="2" t="str">
        <f>IF(Table13[[#This Row],[Date]]&lt;$AS$3,"","Live")</f>
        <v/>
      </c>
      <c r="AT350" s="2" t="str">
        <f>IF(Table13[[#This Row],[Date]]&lt;$AT$3,"","Current Algo")</f>
        <v/>
      </c>
    </row>
    <row r="351" spans="1:46" ht="14.25" customHeight="1" x14ac:dyDescent="0.25">
      <c r="A351" s="82">
        <v>44569</v>
      </c>
      <c r="B351" s="2" t="s">
        <v>4</v>
      </c>
      <c r="C351" s="83">
        <v>0.65625</v>
      </c>
      <c r="D351" s="87">
        <v>4</v>
      </c>
      <c r="E351" s="7">
        <v>3</v>
      </c>
      <c r="F351" s="60">
        <v>6</v>
      </c>
      <c r="G351" s="90">
        <v>2000</v>
      </c>
      <c r="H351" s="2" t="s">
        <v>42</v>
      </c>
      <c r="I351" s="2">
        <v>100</v>
      </c>
      <c r="J351" s="2">
        <v>130</v>
      </c>
      <c r="K351" s="6">
        <v>9</v>
      </c>
      <c r="L351" s="6" t="s">
        <v>438</v>
      </c>
      <c r="M351" s="2" t="s">
        <v>58</v>
      </c>
      <c r="N351" s="84">
        <v>4.8</v>
      </c>
      <c r="O351" s="2" t="s">
        <v>203</v>
      </c>
      <c r="P351" s="2" t="s">
        <v>204</v>
      </c>
      <c r="Q351" s="85">
        <v>2</v>
      </c>
      <c r="R351" s="86">
        <v>3</v>
      </c>
      <c r="S351" s="85">
        <v>53</v>
      </c>
      <c r="T351" s="85">
        <v>51</v>
      </c>
      <c r="U351" s="85"/>
      <c r="V351" s="2">
        <v>5</v>
      </c>
      <c r="W351" s="2">
        <v>4</v>
      </c>
      <c r="X351" s="10">
        <v>1</v>
      </c>
      <c r="Y351" s="84">
        <v>4.5</v>
      </c>
      <c r="Z351" s="2">
        <v>40</v>
      </c>
      <c r="AA351" s="6">
        <v>7</v>
      </c>
      <c r="AB351" s="92"/>
      <c r="AC351" s="2"/>
      <c r="AD351" s="84">
        <v>3.9</v>
      </c>
      <c r="AE351" s="84"/>
      <c r="AF351" s="2">
        <v>100</v>
      </c>
      <c r="AG351" s="2" t="str">
        <f t="shared" si="27"/>
        <v/>
      </c>
      <c r="AH351" s="2">
        <f t="shared" si="28"/>
        <v>-100</v>
      </c>
      <c r="AI351" s="44" t="str">
        <f>VLOOKUP(Table13[[#This Row],[Track]],$B$1885:$D$1929,2,FALSE)</f>
        <v>Vic</v>
      </c>
      <c r="AJ3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51" s="16" t="str">
        <f>IF(Table13[[#This Row],[Going-Dist]]="G&lt;6-Dist&gt;=1700","B",IF(Table13[[#This Row],[Going-Dist]]="G&lt;6-Dist&lt;1700","A",IF(AJ351="G&gt;=6-Dist&lt;1700","C",IF(AJ351="G&gt;=6-Dist&gt;=1700","D","xx"))))</f>
        <v>B</v>
      </c>
      <c r="AL351" s="69">
        <f>MONTH(Table13[[#This Row],[Date]])</f>
        <v>1</v>
      </c>
      <c r="AM351" s="69" t="str">
        <f t="shared" si="26"/>
        <v>2021-2022</v>
      </c>
      <c r="AN351" s="60">
        <v>100</v>
      </c>
      <c r="AO351" s="128" t="str">
        <f>IF(Table13[[#This Row],[Combo 27 Bet]]="","",IF(Table13[[#This Row],[Lev Ret]]="","",AN351*Table13[[#This Row],[Odds]]))</f>
        <v/>
      </c>
      <c r="AP351" s="129">
        <f t="shared" si="29"/>
        <v>-100</v>
      </c>
      <c r="AQ351" s="135"/>
      <c r="AR351" s="151">
        <v>7</v>
      </c>
      <c r="AS351" s="2" t="str">
        <f>IF(Table13[[#This Row],[Date]]&lt;$AS$3,"","Live")</f>
        <v/>
      </c>
      <c r="AT351" s="2" t="str">
        <f>IF(Table13[[#This Row],[Date]]&lt;$AT$3,"","Current Algo")</f>
        <v/>
      </c>
    </row>
    <row r="352" spans="1:46" ht="14.25" customHeight="1" x14ac:dyDescent="0.25">
      <c r="A352" s="82">
        <v>44569</v>
      </c>
      <c r="B352" s="2" t="s">
        <v>4</v>
      </c>
      <c r="C352" s="83">
        <v>0.68402777777777779</v>
      </c>
      <c r="D352" s="2">
        <v>4</v>
      </c>
      <c r="E352" s="2">
        <v>3</v>
      </c>
      <c r="F352" s="60">
        <v>7</v>
      </c>
      <c r="G352" s="90">
        <v>1400</v>
      </c>
      <c r="H352" s="2" t="s">
        <v>42</v>
      </c>
      <c r="I352" s="2">
        <v>84</v>
      </c>
      <c r="J352" s="2">
        <v>130</v>
      </c>
      <c r="K352" s="6">
        <v>2</v>
      </c>
      <c r="L352" s="6" t="s">
        <v>681</v>
      </c>
      <c r="M352" s="2" t="s">
        <v>50</v>
      </c>
      <c r="N352" s="84">
        <v>4.2</v>
      </c>
      <c r="O352" s="2" t="s">
        <v>63</v>
      </c>
      <c r="P352" s="2" t="s">
        <v>652</v>
      </c>
      <c r="Q352" s="85">
        <v>3</v>
      </c>
      <c r="R352" s="86">
        <v>4</v>
      </c>
      <c r="S352" s="85">
        <v>62.5</v>
      </c>
      <c r="T352" s="85">
        <v>59.5</v>
      </c>
      <c r="U352" s="85"/>
      <c r="V352" s="2">
        <v>2</v>
      </c>
      <c r="W352" s="2"/>
      <c r="X352" s="10">
        <v>1</v>
      </c>
      <c r="Y352" s="84">
        <v>3.8</v>
      </c>
      <c r="Z352" s="2">
        <v>45</v>
      </c>
      <c r="AA352" s="6">
        <v>9</v>
      </c>
      <c r="AB352" s="92"/>
      <c r="AC352" s="2" t="s">
        <v>12</v>
      </c>
      <c r="AD352" s="84">
        <v>6</v>
      </c>
      <c r="AE352" s="84">
        <v>1.6</v>
      </c>
      <c r="AF352" s="2">
        <v>100</v>
      </c>
      <c r="AG352" s="2">
        <f t="shared" si="27"/>
        <v>600</v>
      </c>
      <c r="AH352" s="2">
        <f t="shared" si="28"/>
        <v>500</v>
      </c>
      <c r="AI352" s="44" t="str">
        <f>VLOOKUP(Table13[[#This Row],[Track]],$B$1885:$D$1929,2,FALSE)</f>
        <v>Vic</v>
      </c>
      <c r="AJ3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52" s="16" t="str">
        <f>IF(Table13[[#This Row],[Going-Dist]]="G&lt;6-Dist&gt;=1700","B",IF(Table13[[#This Row],[Going-Dist]]="G&lt;6-Dist&lt;1700","A",IF(AJ352="G&gt;=6-Dist&lt;1700","C",IF(AJ352="G&gt;=6-Dist&gt;=1700","D","xx"))))</f>
        <v>A</v>
      </c>
      <c r="AL352" s="69">
        <f>MONTH(Table13[[#This Row],[Date]])</f>
        <v>1</v>
      </c>
      <c r="AM352" s="69" t="str">
        <f t="shared" si="26"/>
        <v>2021-2022</v>
      </c>
      <c r="AN352" s="60">
        <v>200</v>
      </c>
      <c r="AO352" s="128">
        <f>IF(Table13[[#This Row],[Combo 27 Bet]]="","",IF(Table13[[#This Row],[Lev Ret]]="","",AN352*Table13[[#This Row],[Odds]]))</f>
        <v>1200</v>
      </c>
      <c r="AP352" s="129">
        <f t="shared" si="29"/>
        <v>1000</v>
      </c>
      <c r="AQ352" s="135"/>
      <c r="AR352" s="151">
        <v>10</v>
      </c>
      <c r="AS352" s="2" t="str">
        <f>IF(Table13[[#This Row],[Date]]&lt;$AS$3,"","Live")</f>
        <v/>
      </c>
      <c r="AT352" s="2" t="str">
        <f>IF(Table13[[#This Row],[Date]]&lt;$AT$3,"","Current Algo")</f>
        <v/>
      </c>
    </row>
    <row r="353" spans="1:46" ht="14.25" customHeight="1" x14ac:dyDescent="0.25">
      <c r="A353" s="82">
        <v>44569</v>
      </c>
      <c r="B353" s="2" t="s">
        <v>4</v>
      </c>
      <c r="C353" s="83">
        <v>0.73958333333333337</v>
      </c>
      <c r="D353" s="87">
        <v>4</v>
      </c>
      <c r="E353" s="7">
        <v>3</v>
      </c>
      <c r="F353" s="60">
        <v>9</v>
      </c>
      <c r="G353" s="90">
        <v>1100</v>
      </c>
      <c r="H353" s="2" t="s">
        <v>70</v>
      </c>
      <c r="I353" s="2">
        <v>70</v>
      </c>
      <c r="J353" s="2">
        <v>130</v>
      </c>
      <c r="K353" s="6">
        <v>6</v>
      </c>
      <c r="L353" s="6" t="s">
        <v>682</v>
      </c>
      <c r="M353" s="2" t="s">
        <v>80</v>
      </c>
      <c r="N353" s="84">
        <v>4.5999999999999996</v>
      </c>
      <c r="O353" s="2" t="s">
        <v>63</v>
      </c>
      <c r="P353" s="2" t="s">
        <v>653</v>
      </c>
      <c r="Q353" s="85">
        <v>1.5</v>
      </c>
      <c r="R353" s="86">
        <v>1</v>
      </c>
      <c r="S353" s="85">
        <v>60</v>
      </c>
      <c r="T353" s="85">
        <v>58.5</v>
      </c>
      <c r="U353" s="85"/>
      <c r="V353" s="2"/>
      <c r="W353" s="2"/>
      <c r="X353" s="10">
        <v>1</v>
      </c>
      <c r="Y353" s="84"/>
      <c r="Z353" s="2"/>
      <c r="AA353" s="6">
        <v>11</v>
      </c>
      <c r="AB353" s="92"/>
      <c r="AC353" s="2" t="s">
        <v>13</v>
      </c>
      <c r="AD353" s="84">
        <v>7</v>
      </c>
      <c r="AE353" s="84">
        <v>1.8</v>
      </c>
      <c r="AF353" s="2">
        <v>100</v>
      </c>
      <c r="AG353" s="2" t="str">
        <f t="shared" si="27"/>
        <v/>
      </c>
      <c r="AH353" s="2">
        <f t="shared" si="28"/>
        <v>-100</v>
      </c>
      <c r="AI353" s="44" t="str">
        <f>VLOOKUP(Table13[[#This Row],[Track]],$B$1885:$D$1929,2,FALSE)</f>
        <v>Vic</v>
      </c>
      <c r="AJ3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53" s="16" t="str">
        <f>IF(Table13[[#This Row],[Going-Dist]]="G&lt;6-Dist&gt;=1700","B",IF(Table13[[#This Row],[Going-Dist]]="G&lt;6-Dist&lt;1700","A",IF(AJ353="G&gt;=6-Dist&lt;1700","C",IF(AJ353="G&gt;=6-Dist&gt;=1700","D","xx"))))</f>
        <v>A</v>
      </c>
      <c r="AL353" s="69">
        <f>MONTH(Table13[[#This Row],[Date]])</f>
        <v>1</v>
      </c>
      <c r="AM353" s="69" t="str">
        <f t="shared" si="26"/>
        <v>2021-2022</v>
      </c>
      <c r="AN353" s="60">
        <v>150</v>
      </c>
      <c r="AO353" s="128" t="str">
        <f>IF(Table13[[#This Row],[Combo 27 Bet]]="","",IF(Table13[[#This Row],[Lev Ret]]="","",AN353*Table13[[#This Row],[Odds]]))</f>
        <v/>
      </c>
      <c r="AP353" s="129">
        <f t="shared" si="29"/>
        <v>-150</v>
      </c>
      <c r="AQ353" s="135"/>
      <c r="AR353" s="151">
        <v>9</v>
      </c>
      <c r="AS353" s="2" t="str">
        <f>IF(Table13[[#This Row],[Date]]&lt;$AS$3,"","Live")</f>
        <v/>
      </c>
      <c r="AT353" s="2" t="str">
        <f>IF(Table13[[#This Row],[Date]]&lt;$AT$3,"","Current Algo")</f>
        <v/>
      </c>
    </row>
    <row r="354" spans="1:46" ht="14.25" customHeight="1" x14ac:dyDescent="0.25">
      <c r="A354" s="82">
        <v>44569</v>
      </c>
      <c r="B354" s="2" t="s">
        <v>149</v>
      </c>
      <c r="C354" s="83">
        <v>0.75</v>
      </c>
      <c r="D354" s="87">
        <v>8</v>
      </c>
      <c r="E354" s="7">
        <v>0</v>
      </c>
      <c r="F354" s="60">
        <v>10</v>
      </c>
      <c r="G354" s="90">
        <v>1200</v>
      </c>
      <c r="H354" s="2" t="s">
        <v>151</v>
      </c>
      <c r="I354" s="2">
        <v>88</v>
      </c>
      <c r="J354" s="2">
        <v>130</v>
      </c>
      <c r="K354" s="6">
        <v>5</v>
      </c>
      <c r="L354" s="6" t="s">
        <v>1563</v>
      </c>
      <c r="M354" s="2" t="s">
        <v>58</v>
      </c>
      <c r="N354" s="84">
        <v>2.2000000000000002</v>
      </c>
      <c r="O354" s="2" t="s">
        <v>49</v>
      </c>
      <c r="P354" s="2" t="s">
        <v>86</v>
      </c>
      <c r="Q354" s="85"/>
      <c r="R354" s="86">
        <v>3</v>
      </c>
      <c r="S354" s="85">
        <v>58</v>
      </c>
      <c r="T354" s="85">
        <v>58</v>
      </c>
      <c r="U354" s="85"/>
      <c r="V354" s="2">
        <v>2</v>
      </c>
      <c r="W354" s="2">
        <v>2</v>
      </c>
      <c r="X354" s="10">
        <v>1</v>
      </c>
      <c r="Y354" s="84">
        <v>2.6</v>
      </c>
      <c r="Z354" s="2">
        <v>30</v>
      </c>
      <c r="AA354" s="6"/>
      <c r="AB354" s="92"/>
      <c r="AC354" s="2" t="s">
        <v>15</v>
      </c>
      <c r="AD354" s="84">
        <v>2.2999999999999998</v>
      </c>
      <c r="AE354" s="84">
        <v>1.5</v>
      </c>
      <c r="AF354" s="2">
        <v>100</v>
      </c>
      <c r="AG354" s="2" t="str">
        <f t="shared" si="27"/>
        <v/>
      </c>
      <c r="AH354" s="2">
        <f t="shared" si="28"/>
        <v>-100</v>
      </c>
      <c r="AI354" s="44" t="str">
        <f>VLOOKUP(Table13[[#This Row],[Track]],$B$1885:$D$1929,2,FALSE)</f>
        <v>NSW</v>
      </c>
      <c r="AJ35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54" s="16" t="str">
        <f>IF(Table13[[#This Row],[Going-Dist]]="G&lt;6-Dist&gt;=1700","B",IF(Table13[[#This Row],[Going-Dist]]="G&lt;6-Dist&lt;1700","A",IF(AJ354="G&gt;=6-Dist&lt;1700","C",IF(AJ354="G&gt;=6-Dist&gt;=1700","D","xx"))))</f>
        <v>C</v>
      </c>
      <c r="AL354" s="69">
        <f>MONTH(Table13[[#This Row],[Date]])</f>
        <v>1</v>
      </c>
      <c r="AM354" s="69" t="str">
        <f t="shared" si="26"/>
        <v>2021-2022</v>
      </c>
      <c r="AN354" s="60">
        <v>150</v>
      </c>
      <c r="AO354" s="128" t="str">
        <f>IF(Table13[[#This Row],[Combo 27 Bet]]="","",IF(Table13[[#This Row],[Lev Ret]]="","",AN354*Table13[[#This Row],[Odds]]))</f>
        <v/>
      </c>
      <c r="AP354" s="129">
        <f t="shared" si="29"/>
        <v>-150</v>
      </c>
      <c r="AQ354" s="135"/>
      <c r="AR354" s="151">
        <v>7</v>
      </c>
      <c r="AS354" s="2" t="str">
        <f>IF(Table13[[#This Row],[Date]]&lt;$AS$3,"","Live")</f>
        <v/>
      </c>
      <c r="AT354" s="2" t="str">
        <f>IF(Table13[[#This Row],[Date]]&lt;$AT$3,"","Current Algo")</f>
        <v/>
      </c>
    </row>
    <row r="355" spans="1:46" ht="14.25" customHeight="1" x14ac:dyDescent="0.25">
      <c r="A355" s="82">
        <v>44576</v>
      </c>
      <c r="B355" s="2" t="s">
        <v>3</v>
      </c>
      <c r="C355" s="83">
        <v>0.57152777777777775</v>
      </c>
      <c r="D355" s="87">
        <v>4</v>
      </c>
      <c r="E355" s="7">
        <v>9</v>
      </c>
      <c r="F355" s="60">
        <v>3</v>
      </c>
      <c r="G355" s="90">
        <v>1700</v>
      </c>
      <c r="H355" s="2" t="s">
        <v>42</v>
      </c>
      <c r="I355" s="2">
        <v>100</v>
      </c>
      <c r="J355" s="2">
        <v>130</v>
      </c>
      <c r="K355" s="6">
        <v>7</v>
      </c>
      <c r="L355" s="6" t="s">
        <v>406</v>
      </c>
      <c r="M355" s="2" t="s">
        <v>55</v>
      </c>
      <c r="N355" s="84">
        <v>2.8</v>
      </c>
      <c r="O355" s="2" t="s">
        <v>47</v>
      </c>
      <c r="P355" s="2" t="s">
        <v>73</v>
      </c>
      <c r="Q355" s="85"/>
      <c r="R355" s="86">
        <v>3</v>
      </c>
      <c r="S355" s="85">
        <v>53</v>
      </c>
      <c r="T355" s="85">
        <v>53</v>
      </c>
      <c r="U355" s="85"/>
      <c r="V355" s="2">
        <v>2</v>
      </c>
      <c r="W355" s="2">
        <v>4</v>
      </c>
      <c r="X355" s="10">
        <v>1</v>
      </c>
      <c r="Y355" s="84">
        <v>3.8</v>
      </c>
      <c r="Z355" s="2">
        <v>45</v>
      </c>
      <c r="AA355" s="6">
        <v>8</v>
      </c>
      <c r="AB355" s="92"/>
      <c r="AC355" s="2" t="s">
        <v>15</v>
      </c>
      <c r="AD355" s="84">
        <v>2.5</v>
      </c>
      <c r="AE355" s="84">
        <v>1.4</v>
      </c>
      <c r="AF355" s="2">
        <v>100</v>
      </c>
      <c r="AG355" s="2" t="str">
        <f t="shared" si="27"/>
        <v/>
      </c>
      <c r="AH355" s="2">
        <f t="shared" si="28"/>
        <v>-100</v>
      </c>
      <c r="AI355" s="44" t="str">
        <f>VLOOKUP(Table13[[#This Row],[Track]],$B$1885:$D$1929,2,FALSE)</f>
        <v>Vic</v>
      </c>
      <c r="AJ3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55" s="16" t="str">
        <f>IF(Table13[[#This Row],[Going-Dist]]="G&lt;6-Dist&gt;=1700","B",IF(Table13[[#This Row],[Going-Dist]]="G&lt;6-Dist&lt;1700","A",IF(AJ355="G&gt;=6-Dist&lt;1700","C",IF(AJ355="G&gt;=6-Dist&gt;=1700","D","xx"))))</f>
        <v>B</v>
      </c>
      <c r="AL355" s="2">
        <f>MONTH(Table13[[#This Row],[Date]])</f>
        <v>1</v>
      </c>
      <c r="AM355" s="2" t="str">
        <f t="shared" si="26"/>
        <v>2021-2022</v>
      </c>
      <c r="AN355" s="60">
        <v>140</v>
      </c>
      <c r="AO355" s="128" t="str">
        <f>IF(Table13[[#This Row],[Combo 27 Bet]]="","",IF(Table13[[#This Row],[Lev Ret]]="","",AN355*Table13[[#This Row],[Odds]]))</f>
        <v/>
      </c>
      <c r="AP355" s="129">
        <f t="shared" si="29"/>
        <v>-140</v>
      </c>
      <c r="AQ355" s="135">
        <v>2</v>
      </c>
      <c r="AR355" s="151">
        <v>5</v>
      </c>
      <c r="AS355" s="2" t="str">
        <f>IF(Table13[[#This Row],[Date]]&lt;$AS$3,"","Live")</f>
        <v/>
      </c>
      <c r="AT355" s="2" t="str">
        <f>IF(Table13[[#This Row],[Date]]&lt;$AT$3,"","Current Algo")</f>
        <v/>
      </c>
    </row>
    <row r="356" spans="1:46" ht="14.25" customHeight="1" x14ac:dyDescent="0.25">
      <c r="A356" s="82">
        <v>44576</v>
      </c>
      <c r="B356" s="2" t="s">
        <v>3</v>
      </c>
      <c r="C356" s="83">
        <v>0.57152777777777775</v>
      </c>
      <c r="D356" s="87">
        <v>4</v>
      </c>
      <c r="E356" s="7">
        <v>9</v>
      </c>
      <c r="F356" s="60">
        <v>3</v>
      </c>
      <c r="G356" s="90">
        <v>1700</v>
      </c>
      <c r="H356" s="2" t="s">
        <v>42</v>
      </c>
      <c r="I356" s="2">
        <v>100</v>
      </c>
      <c r="J356" s="2">
        <v>130</v>
      </c>
      <c r="K356" s="6">
        <v>1</v>
      </c>
      <c r="L356" s="6" t="s">
        <v>302</v>
      </c>
      <c r="M356" s="2" t="s">
        <v>67</v>
      </c>
      <c r="N356" s="84">
        <v>6</v>
      </c>
      <c r="O356" s="2" t="s">
        <v>59</v>
      </c>
      <c r="P356" s="2" t="s">
        <v>94</v>
      </c>
      <c r="Q356" s="85"/>
      <c r="R356" s="86">
        <v>4</v>
      </c>
      <c r="S356" s="85">
        <v>60</v>
      </c>
      <c r="T356" s="85">
        <v>60</v>
      </c>
      <c r="U356" s="85"/>
      <c r="V356" s="2">
        <v>1</v>
      </c>
      <c r="W356" s="2">
        <v>3</v>
      </c>
      <c r="X356" s="10">
        <v>2</v>
      </c>
      <c r="Y356" s="84">
        <v>4.5999999999999996</v>
      </c>
      <c r="Z356" s="2">
        <v>35</v>
      </c>
      <c r="AA356" s="6">
        <v>8</v>
      </c>
      <c r="AB356" s="92"/>
      <c r="AC356" s="2" t="s">
        <v>12</v>
      </c>
      <c r="AD356" s="84">
        <v>7.5</v>
      </c>
      <c r="AE356" s="84">
        <v>1.8</v>
      </c>
      <c r="AF356" s="2">
        <v>100</v>
      </c>
      <c r="AG356" s="2">
        <f t="shared" si="27"/>
        <v>750</v>
      </c>
      <c r="AH356" s="2">
        <f t="shared" si="28"/>
        <v>650</v>
      </c>
      <c r="AI356" s="44" t="str">
        <f>VLOOKUP(Table13[[#This Row],[Track]],$B$1885:$D$1929,2,FALSE)</f>
        <v>Vic</v>
      </c>
      <c r="AJ3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56" s="16" t="str">
        <f>IF(Table13[[#This Row],[Going-Dist]]="G&lt;6-Dist&gt;=1700","B",IF(Table13[[#This Row],[Going-Dist]]="G&lt;6-Dist&lt;1700","A",IF(AJ356="G&gt;=6-Dist&lt;1700","C",IF(AJ356="G&gt;=6-Dist&gt;=1700","D","xx"))))</f>
        <v>B</v>
      </c>
      <c r="AL356" s="69">
        <f>MONTH(Table13[[#This Row],[Date]])</f>
        <v>1</v>
      </c>
      <c r="AM356" s="69" t="str">
        <f t="shared" si="26"/>
        <v>2021-2022</v>
      </c>
      <c r="AN356" s="60">
        <v>100</v>
      </c>
      <c r="AO356" s="128">
        <f>IF(Table13[[#This Row],[Combo 27 Bet]]="","",IF(Table13[[#This Row],[Lev Ret]]="","",AN356*Table13[[#This Row],[Odds]]))</f>
        <v>750</v>
      </c>
      <c r="AP356" s="129">
        <f t="shared" si="29"/>
        <v>650</v>
      </c>
      <c r="AQ356" s="135">
        <v>2</v>
      </c>
      <c r="AR356" s="151">
        <v>6</v>
      </c>
      <c r="AS356" s="2" t="str">
        <f>IF(Table13[[#This Row],[Date]]&lt;$AS$3,"","Live")</f>
        <v/>
      </c>
      <c r="AT356" s="2" t="str">
        <f>IF(Table13[[#This Row],[Date]]&lt;$AT$3,"","Current Algo")</f>
        <v/>
      </c>
    </row>
    <row r="357" spans="1:46" ht="14.25" customHeight="1" x14ac:dyDescent="0.25">
      <c r="A357" s="82">
        <v>44576</v>
      </c>
      <c r="B357" s="2" t="s">
        <v>3</v>
      </c>
      <c r="C357" s="83">
        <v>0.62013888888888891</v>
      </c>
      <c r="D357" s="87">
        <v>4</v>
      </c>
      <c r="E357" s="7">
        <v>9</v>
      </c>
      <c r="F357" s="60">
        <v>5</v>
      </c>
      <c r="G357" s="90">
        <v>1400</v>
      </c>
      <c r="H357" s="2" t="s">
        <v>42</v>
      </c>
      <c r="I357" s="2" t="s">
        <v>46</v>
      </c>
      <c r="J357" s="2">
        <v>130</v>
      </c>
      <c r="K357" s="6">
        <v>2</v>
      </c>
      <c r="L357" s="6" t="s">
        <v>278</v>
      </c>
      <c r="M357" s="2" t="s">
        <v>55</v>
      </c>
      <c r="N357" s="84">
        <v>4.2</v>
      </c>
      <c r="O357" s="2" t="s">
        <v>113</v>
      </c>
      <c r="P357" s="2" t="s">
        <v>204</v>
      </c>
      <c r="Q357" s="85">
        <v>2</v>
      </c>
      <c r="R357" s="86">
        <v>2</v>
      </c>
      <c r="S357" s="85">
        <v>58</v>
      </c>
      <c r="T357" s="85">
        <v>56</v>
      </c>
      <c r="U357" s="85"/>
      <c r="V357" s="2">
        <v>3</v>
      </c>
      <c r="W357" s="2">
        <v>2</v>
      </c>
      <c r="X357" s="10">
        <v>3</v>
      </c>
      <c r="Y357" s="84">
        <v>5.2</v>
      </c>
      <c r="Z357" s="2">
        <v>30</v>
      </c>
      <c r="AA357" s="6">
        <v>8</v>
      </c>
      <c r="AB357" s="92"/>
      <c r="AC357" s="2" t="s">
        <v>12</v>
      </c>
      <c r="AD357" s="84">
        <v>4.5999999999999996</v>
      </c>
      <c r="AE357" s="84">
        <v>1.6</v>
      </c>
      <c r="AF357" s="2">
        <v>100</v>
      </c>
      <c r="AG357" s="2">
        <f t="shared" si="27"/>
        <v>459.99999999999994</v>
      </c>
      <c r="AH357" s="2">
        <f t="shared" si="28"/>
        <v>359.99999999999994</v>
      </c>
      <c r="AI357" s="44" t="str">
        <f>VLOOKUP(Table13[[#This Row],[Track]],$B$1885:$D$1929,2,FALSE)</f>
        <v>Vic</v>
      </c>
      <c r="AJ3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57" s="16" t="str">
        <f>IF(Table13[[#This Row],[Going-Dist]]="G&lt;6-Dist&gt;=1700","B",IF(Table13[[#This Row],[Going-Dist]]="G&lt;6-Dist&lt;1700","A",IF(AJ357="G&gt;=6-Dist&lt;1700","C",IF(AJ357="G&gt;=6-Dist&gt;=1700","D","xx"))))</f>
        <v>A</v>
      </c>
      <c r="AL357" s="69">
        <f>MONTH(Table13[[#This Row],[Date]])</f>
        <v>1</v>
      </c>
      <c r="AM357" s="69" t="str">
        <f t="shared" si="26"/>
        <v>2021-2022</v>
      </c>
      <c r="AN357" s="60">
        <v>200</v>
      </c>
      <c r="AO357" s="128">
        <f>IF(Table13[[#This Row],[Combo 27 Bet]]="","",IF(Table13[[#This Row],[Lev Ret]]="","",AN357*Table13[[#This Row],[Odds]]))</f>
        <v>919.99999999999989</v>
      </c>
      <c r="AP357" s="129">
        <f t="shared" si="29"/>
        <v>719.99999999999989</v>
      </c>
      <c r="AQ357" s="135"/>
      <c r="AR357" s="151">
        <v>10</v>
      </c>
      <c r="AS357" s="2" t="str">
        <f>IF(Table13[[#This Row],[Date]]&lt;$AS$3,"","Live")</f>
        <v/>
      </c>
      <c r="AT357" s="2" t="str">
        <f>IF(Table13[[#This Row],[Date]]&lt;$AT$3,"","Current Algo")</f>
        <v/>
      </c>
    </row>
    <row r="358" spans="1:46" ht="14.25" customHeight="1" x14ac:dyDescent="0.25">
      <c r="A358" s="82">
        <v>44576</v>
      </c>
      <c r="B358" s="2" t="s">
        <v>149</v>
      </c>
      <c r="C358" s="83">
        <v>0.69097222222222221</v>
      </c>
      <c r="D358" s="87">
        <v>6</v>
      </c>
      <c r="E358" s="7">
        <v>3</v>
      </c>
      <c r="F358" s="60">
        <v>8</v>
      </c>
      <c r="G358" s="90">
        <v>1350</v>
      </c>
      <c r="H358" s="2" t="s">
        <v>151</v>
      </c>
      <c r="I358" s="2">
        <v>78</v>
      </c>
      <c r="J358" s="2">
        <v>130</v>
      </c>
      <c r="K358" s="6">
        <v>3</v>
      </c>
      <c r="L358" s="6" t="s">
        <v>1599</v>
      </c>
      <c r="M358" s="2" t="s">
        <v>75</v>
      </c>
      <c r="N358" s="84">
        <v>4.9000000000000004</v>
      </c>
      <c r="O358" s="2" t="s">
        <v>56</v>
      </c>
      <c r="P358" s="2" t="s">
        <v>1083</v>
      </c>
      <c r="Q358" s="85"/>
      <c r="R358" s="86">
        <v>6</v>
      </c>
      <c r="S358" s="85">
        <v>58</v>
      </c>
      <c r="T358" s="85">
        <v>58</v>
      </c>
      <c r="U358" s="85"/>
      <c r="V358" s="2">
        <v>1</v>
      </c>
      <c r="W358" s="2">
        <v>2</v>
      </c>
      <c r="X358" s="10">
        <v>1</v>
      </c>
      <c r="Y358" s="84">
        <v>3.8</v>
      </c>
      <c r="Z358" s="2">
        <v>30</v>
      </c>
      <c r="AA358" s="6">
        <v>100</v>
      </c>
      <c r="AB358" s="92"/>
      <c r="AC358" s="2" t="s">
        <v>15</v>
      </c>
      <c r="AD358" s="84">
        <v>4.4000000000000004</v>
      </c>
      <c r="AE358" s="84">
        <v>1.7</v>
      </c>
      <c r="AF358" s="2">
        <v>100</v>
      </c>
      <c r="AG358" s="2" t="str">
        <f t="shared" si="27"/>
        <v/>
      </c>
      <c r="AH358" s="2">
        <f t="shared" si="28"/>
        <v>-100</v>
      </c>
      <c r="AI358" s="44" t="str">
        <f>VLOOKUP(Table13[[#This Row],[Track]],$B$1885:$D$1929,2,FALSE)</f>
        <v>NSW</v>
      </c>
      <c r="AJ35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58" s="16" t="str">
        <f>IF(Table13[[#This Row],[Going-Dist]]="G&lt;6-Dist&gt;=1700","B",IF(Table13[[#This Row],[Going-Dist]]="G&lt;6-Dist&lt;1700","A",IF(AJ358="G&gt;=6-Dist&lt;1700","C",IF(AJ358="G&gt;=6-Dist&gt;=1700","D","xx"))))</f>
        <v>C</v>
      </c>
      <c r="AL358" s="69">
        <f>MONTH(Table13[[#This Row],[Date]])</f>
        <v>1</v>
      </c>
      <c r="AM358" s="69" t="str">
        <f t="shared" si="26"/>
        <v>2021-2022</v>
      </c>
      <c r="AN358" s="60">
        <v>100</v>
      </c>
      <c r="AO358" s="128" t="str">
        <f>IF(Table13[[#This Row],[Combo 27 Bet]]="","",IF(Table13[[#This Row],[Lev Ret]]="","",AN358*Table13[[#This Row],[Odds]]))</f>
        <v/>
      </c>
      <c r="AP358" s="129">
        <f t="shared" si="29"/>
        <v>-100</v>
      </c>
      <c r="AQ358" s="135"/>
      <c r="AR358" s="151">
        <v>7</v>
      </c>
      <c r="AS358" s="2" t="str">
        <f>IF(Table13[[#This Row],[Date]]&lt;$AS$3,"","Live")</f>
        <v/>
      </c>
      <c r="AT358" s="2" t="str">
        <f>IF(Table13[[#This Row],[Date]]&lt;$AT$3,"","Current Algo")</f>
        <v/>
      </c>
    </row>
    <row r="359" spans="1:46" ht="14.25" customHeight="1" x14ac:dyDescent="0.25">
      <c r="A359" s="82">
        <v>44576</v>
      </c>
      <c r="B359" s="2" t="s">
        <v>3</v>
      </c>
      <c r="C359" s="83">
        <v>0.73263888888888884</v>
      </c>
      <c r="D359" s="2">
        <v>4</v>
      </c>
      <c r="E359" s="2">
        <v>9</v>
      </c>
      <c r="F359" s="60">
        <v>9</v>
      </c>
      <c r="G359" s="90">
        <v>1600</v>
      </c>
      <c r="H359" s="2" t="s">
        <v>70</v>
      </c>
      <c r="I359" s="2">
        <v>78</v>
      </c>
      <c r="J359" s="2">
        <v>130</v>
      </c>
      <c r="K359" s="6">
        <v>10</v>
      </c>
      <c r="L359" s="6" t="s">
        <v>326</v>
      </c>
      <c r="M359" s="2" t="s">
        <v>53</v>
      </c>
      <c r="N359" s="84">
        <v>6</v>
      </c>
      <c r="O359" s="2" t="s">
        <v>205</v>
      </c>
      <c r="P359" s="2" t="s">
        <v>201</v>
      </c>
      <c r="Q359" s="85"/>
      <c r="R359" s="86">
        <v>11</v>
      </c>
      <c r="S359" s="85">
        <v>56</v>
      </c>
      <c r="T359" s="85">
        <v>56</v>
      </c>
      <c r="U359" s="85"/>
      <c r="V359" s="2">
        <v>1</v>
      </c>
      <c r="W359" s="2">
        <v>1</v>
      </c>
      <c r="X359" s="10">
        <v>1</v>
      </c>
      <c r="Y359" s="84">
        <v>4.5999999999999996</v>
      </c>
      <c r="Z359" s="2">
        <v>40</v>
      </c>
      <c r="AA359" s="6">
        <v>11</v>
      </c>
      <c r="AB359" s="92"/>
      <c r="AC359" s="2"/>
      <c r="AD359" s="84">
        <v>4.8</v>
      </c>
      <c r="AE359" s="84"/>
      <c r="AF359" s="2">
        <v>100</v>
      </c>
      <c r="AG359" s="2" t="str">
        <f t="shared" si="27"/>
        <v/>
      </c>
      <c r="AH359" s="2">
        <f t="shared" si="28"/>
        <v>-100</v>
      </c>
      <c r="AI359" s="44" t="str">
        <f>VLOOKUP(Table13[[#This Row],[Track]],$B$1885:$D$1929,2,FALSE)</f>
        <v>Vic</v>
      </c>
      <c r="AJ3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59" s="16" t="str">
        <f>IF(Table13[[#This Row],[Going-Dist]]="G&lt;6-Dist&gt;=1700","B",IF(Table13[[#This Row],[Going-Dist]]="G&lt;6-Dist&lt;1700","A",IF(AJ359="G&gt;=6-Dist&lt;1700","C",IF(AJ359="G&gt;=6-Dist&gt;=1700","D","xx"))))</f>
        <v>A</v>
      </c>
      <c r="AL359" s="69">
        <f>MONTH(Table13[[#This Row],[Date]])</f>
        <v>1</v>
      </c>
      <c r="AM359" s="69" t="str">
        <f t="shared" si="26"/>
        <v>2021-2022</v>
      </c>
      <c r="AN359" s="60">
        <v>150</v>
      </c>
      <c r="AO359" s="128" t="str">
        <f>IF(Table13[[#This Row],[Combo 27 Bet]]="","",IF(Table13[[#This Row],[Lev Ret]]="","",AN359*Table13[[#This Row],[Odds]]))</f>
        <v/>
      </c>
      <c r="AP359" s="129">
        <f t="shared" si="29"/>
        <v>-150</v>
      </c>
      <c r="AQ359" s="135"/>
      <c r="AR359" s="151">
        <v>9</v>
      </c>
      <c r="AS359" s="2" t="str">
        <f>IF(Table13[[#This Row],[Date]]&lt;$AS$3,"","Live")</f>
        <v/>
      </c>
      <c r="AT359" s="2" t="str">
        <f>IF(Table13[[#This Row],[Date]]&lt;$AT$3,"","Current Algo")</f>
        <v/>
      </c>
    </row>
    <row r="360" spans="1:46" ht="14.25" customHeight="1" x14ac:dyDescent="0.25">
      <c r="A360" s="82">
        <v>44583</v>
      </c>
      <c r="B360" s="2" t="s">
        <v>6</v>
      </c>
      <c r="C360" s="83">
        <v>0.57638888888888895</v>
      </c>
      <c r="D360" s="87">
        <v>4</v>
      </c>
      <c r="E360" s="7">
        <v>0</v>
      </c>
      <c r="F360" s="60">
        <v>3</v>
      </c>
      <c r="G360" s="90">
        <v>2500</v>
      </c>
      <c r="H360" s="2" t="s">
        <v>42</v>
      </c>
      <c r="I360" s="2">
        <v>100</v>
      </c>
      <c r="J360" s="2">
        <v>130</v>
      </c>
      <c r="K360" s="6">
        <v>5</v>
      </c>
      <c r="L360" s="6" t="s">
        <v>439</v>
      </c>
      <c r="M360" s="2" t="s">
        <v>75</v>
      </c>
      <c r="N360" s="84">
        <v>2.4500000000000002</v>
      </c>
      <c r="O360" s="2" t="s">
        <v>104</v>
      </c>
      <c r="P360" s="2" t="s">
        <v>73</v>
      </c>
      <c r="Q360" s="85"/>
      <c r="R360" s="86">
        <v>6</v>
      </c>
      <c r="S360" s="85">
        <v>53</v>
      </c>
      <c r="T360" s="85">
        <v>53</v>
      </c>
      <c r="U360" s="85"/>
      <c r="V360" s="2">
        <v>2</v>
      </c>
      <c r="W360" s="2">
        <v>5</v>
      </c>
      <c r="X360" s="10">
        <v>1</v>
      </c>
      <c r="Y360" s="84">
        <v>3.8</v>
      </c>
      <c r="Z360" s="2">
        <v>45</v>
      </c>
      <c r="AA360" s="6">
        <v>7</v>
      </c>
      <c r="AB360" s="92"/>
      <c r="AC360" s="2" t="s">
        <v>12</v>
      </c>
      <c r="AD360" s="84">
        <v>2.5</v>
      </c>
      <c r="AE360" s="84">
        <v>1.7</v>
      </c>
      <c r="AF360" s="2">
        <v>100</v>
      </c>
      <c r="AG360" s="2">
        <f t="shared" si="27"/>
        <v>250</v>
      </c>
      <c r="AH360" s="2">
        <f t="shared" si="28"/>
        <v>150</v>
      </c>
      <c r="AI360" s="44" t="str">
        <f>VLOOKUP(Table13[[#This Row],[Track]],$B$1885:$D$1929,2,FALSE)</f>
        <v>Vic</v>
      </c>
      <c r="AJ3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60" s="16" t="str">
        <f>IF(Table13[[#This Row],[Going-Dist]]="G&lt;6-Dist&gt;=1700","B",IF(Table13[[#This Row],[Going-Dist]]="G&lt;6-Dist&lt;1700","A",IF(AJ360="G&gt;=6-Dist&lt;1700","C",IF(AJ360="G&gt;=6-Dist&gt;=1700","D","xx"))))</f>
        <v>B</v>
      </c>
      <c r="AL360" s="2">
        <f>MONTH(Table13[[#This Row],[Date]])</f>
        <v>1</v>
      </c>
      <c r="AM360" s="2" t="str">
        <f t="shared" si="26"/>
        <v>2021-2022</v>
      </c>
      <c r="AN360" s="60">
        <v>100</v>
      </c>
      <c r="AO360" s="128">
        <f>IF(Table13[[#This Row],[Combo 27 Bet]]="","",IF(Table13[[#This Row],[Lev Ret]]="","",AN360*Table13[[#This Row],[Odds]]))</f>
        <v>250</v>
      </c>
      <c r="AP360" s="129">
        <f t="shared" si="29"/>
        <v>150</v>
      </c>
      <c r="AQ360" s="135">
        <v>2</v>
      </c>
      <c r="AR360" s="151">
        <v>5</v>
      </c>
      <c r="AS360" s="2" t="str">
        <f>IF(Table13[[#This Row],[Date]]&lt;$AS$3,"","Live")</f>
        <v/>
      </c>
      <c r="AT360" s="2" t="str">
        <f>IF(Table13[[#This Row],[Date]]&lt;$AT$3,"","Current Algo")</f>
        <v/>
      </c>
    </row>
    <row r="361" spans="1:46" ht="14.25" customHeight="1" x14ac:dyDescent="0.25">
      <c r="A361" s="82">
        <v>44583</v>
      </c>
      <c r="B361" s="2" t="s">
        <v>6</v>
      </c>
      <c r="C361" s="83">
        <v>0.57638888888888895</v>
      </c>
      <c r="D361" s="87">
        <v>4</v>
      </c>
      <c r="E361" s="7">
        <v>0</v>
      </c>
      <c r="F361" s="60">
        <v>3</v>
      </c>
      <c r="G361" s="90">
        <v>2500</v>
      </c>
      <c r="H361" s="2" t="s">
        <v>42</v>
      </c>
      <c r="I361" s="2">
        <v>100</v>
      </c>
      <c r="J361" s="2">
        <v>130</v>
      </c>
      <c r="K361" s="6">
        <v>2</v>
      </c>
      <c r="L361" s="6" t="s">
        <v>683</v>
      </c>
      <c r="M361" s="2" t="s">
        <v>80</v>
      </c>
      <c r="N361" s="84">
        <v>6.5</v>
      </c>
      <c r="O361" s="2" t="s">
        <v>123</v>
      </c>
      <c r="P361" s="2" t="s">
        <v>207</v>
      </c>
      <c r="Q361" s="85"/>
      <c r="R361" s="86">
        <v>1</v>
      </c>
      <c r="S361" s="85">
        <v>58</v>
      </c>
      <c r="T361" s="85">
        <v>58</v>
      </c>
      <c r="U361" s="85"/>
      <c r="V361" s="2">
        <v>1</v>
      </c>
      <c r="W361" s="2">
        <v>2</v>
      </c>
      <c r="X361" s="10">
        <v>2</v>
      </c>
      <c r="Y361" s="84">
        <v>4.5999999999999996</v>
      </c>
      <c r="Z361" s="2">
        <v>40</v>
      </c>
      <c r="AA361" s="6">
        <v>7</v>
      </c>
      <c r="AB361" s="92"/>
      <c r="AC361" s="2" t="s">
        <v>15</v>
      </c>
      <c r="AD361" s="84">
        <v>7.5</v>
      </c>
      <c r="AE361" s="84">
        <v>3.6</v>
      </c>
      <c r="AF361" s="2">
        <v>100</v>
      </c>
      <c r="AG361" s="2" t="str">
        <f t="shared" si="27"/>
        <v/>
      </c>
      <c r="AH361" s="2">
        <f t="shared" si="28"/>
        <v>-100</v>
      </c>
      <c r="AI361" s="44" t="str">
        <f>VLOOKUP(Table13[[#This Row],[Track]],$B$1885:$D$1929,2,FALSE)</f>
        <v>Vic</v>
      </c>
      <c r="AJ3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61" s="16" t="str">
        <f>IF(Table13[[#This Row],[Going-Dist]]="G&lt;6-Dist&gt;=1700","B",IF(Table13[[#This Row],[Going-Dist]]="G&lt;6-Dist&lt;1700","A",IF(AJ361="G&gt;=6-Dist&lt;1700","C",IF(AJ361="G&gt;=6-Dist&gt;=1700","D","xx"))))</f>
        <v>B</v>
      </c>
      <c r="AL361" s="2">
        <f>MONTH(Table13[[#This Row],[Date]])</f>
        <v>1</v>
      </c>
      <c r="AM361" s="2" t="str">
        <f t="shared" si="26"/>
        <v>2021-2022</v>
      </c>
      <c r="AN361" s="60">
        <v>100</v>
      </c>
      <c r="AO361" s="128" t="str">
        <f>IF(Table13[[#This Row],[Combo 27 Bet]]="","",IF(Table13[[#This Row],[Lev Ret]]="","",AN361*Table13[[#This Row],[Odds]]))</f>
        <v/>
      </c>
      <c r="AP361" s="129">
        <f t="shared" si="29"/>
        <v>-100</v>
      </c>
      <c r="AQ361" s="135">
        <v>2</v>
      </c>
      <c r="AR361" s="151">
        <v>6</v>
      </c>
      <c r="AS361" s="2" t="str">
        <f>IF(Table13[[#This Row],[Date]]&lt;$AS$3,"","Live")</f>
        <v/>
      </c>
      <c r="AT361" s="2" t="str">
        <f>IF(Table13[[#This Row],[Date]]&lt;$AT$3,"","Current Algo")</f>
        <v/>
      </c>
    </row>
    <row r="362" spans="1:46" ht="14.25" customHeight="1" x14ac:dyDescent="0.25">
      <c r="A362" s="82">
        <v>44583</v>
      </c>
      <c r="B362" s="2" t="s">
        <v>6</v>
      </c>
      <c r="C362" s="83">
        <v>0.60069444444444442</v>
      </c>
      <c r="D362" s="2">
        <v>4</v>
      </c>
      <c r="E362" s="2">
        <v>0</v>
      </c>
      <c r="F362" s="60">
        <v>4</v>
      </c>
      <c r="G362" s="90">
        <v>2500</v>
      </c>
      <c r="H362" s="2" t="s">
        <v>42</v>
      </c>
      <c r="I362" s="2">
        <v>70</v>
      </c>
      <c r="J362" s="2">
        <v>130</v>
      </c>
      <c r="K362" s="6">
        <v>4</v>
      </c>
      <c r="L362" s="6" t="s">
        <v>684</v>
      </c>
      <c r="M362" s="2" t="s">
        <v>80</v>
      </c>
      <c r="N362" s="84">
        <v>3.8</v>
      </c>
      <c r="O362" s="2" t="s">
        <v>123</v>
      </c>
      <c r="P362" s="2" t="s">
        <v>221</v>
      </c>
      <c r="Q362" s="85"/>
      <c r="R362" s="86">
        <v>1</v>
      </c>
      <c r="S362" s="85">
        <v>58.5</v>
      </c>
      <c r="T362" s="85">
        <v>58.5</v>
      </c>
      <c r="U362" s="85"/>
      <c r="V362" s="2"/>
      <c r="W362" s="2"/>
      <c r="X362" s="10">
        <v>1</v>
      </c>
      <c r="Y362" s="84"/>
      <c r="Z362" s="2"/>
      <c r="AA362" s="6">
        <v>9</v>
      </c>
      <c r="AB362" s="92"/>
      <c r="AC362" s="2" t="s">
        <v>15</v>
      </c>
      <c r="AD362" s="84">
        <v>3.9</v>
      </c>
      <c r="AE362" s="84">
        <v>1.7</v>
      </c>
      <c r="AF362" s="2">
        <v>100</v>
      </c>
      <c r="AG362" s="2" t="str">
        <f t="shared" si="27"/>
        <v/>
      </c>
      <c r="AH362" s="2">
        <f t="shared" si="28"/>
        <v>-100</v>
      </c>
      <c r="AI362" s="44" t="str">
        <f>VLOOKUP(Table13[[#This Row],[Track]],$B$1885:$D$1929,2,FALSE)</f>
        <v>Vic</v>
      </c>
      <c r="AJ3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62" s="16" t="str">
        <f>IF(Table13[[#This Row],[Going-Dist]]="G&lt;6-Dist&gt;=1700","B",IF(Table13[[#This Row],[Going-Dist]]="G&lt;6-Dist&lt;1700","A",IF(AJ362="G&gt;=6-Dist&lt;1700","C",IF(AJ362="G&gt;=6-Dist&gt;=1700","D","xx"))))</f>
        <v>B</v>
      </c>
      <c r="AL362" s="69">
        <f>MONTH(Table13[[#This Row],[Date]])</f>
        <v>1</v>
      </c>
      <c r="AM362" s="69" t="str">
        <f t="shared" si="26"/>
        <v>2021-2022</v>
      </c>
      <c r="AN362" s="60">
        <v>150</v>
      </c>
      <c r="AO362" s="128" t="str">
        <f>IF(Table13[[#This Row],[Combo 27 Bet]]="","",IF(Table13[[#This Row],[Lev Ret]]="","",AN362*Table13[[#This Row],[Odds]]))</f>
        <v/>
      </c>
      <c r="AP362" s="129">
        <f t="shared" si="29"/>
        <v>-150</v>
      </c>
      <c r="AQ362" s="135"/>
      <c r="AR362" s="151">
        <v>9</v>
      </c>
      <c r="AS362" s="2" t="str">
        <f>IF(Table13[[#This Row],[Date]]&lt;$AS$3,"","Live")</f>
        <v/>
      </c>
      <c r="AT362" s="2" t="str">
        <f>IF(Table13[[#This Row],[Date]]&lt;$AT$3,"","Current Algo")</f>
        <v/>
      </c>
    </row>
    <row r="363" spans="1:46" ht="14.25" customHeight="1" x14ac:dyDescent="0.25">
      <c r="A363" s="82">
        <v>44583</v>
      </c>
      <c r="B363" s="2" t="s">
        <v>6</v>
      </c>
      <c r="C363" s="83">
        <v>0.625</v>
      </c>
      <c r="D363" s="2">
        <v>4</v>
      </c>
      <c r="E363" s="2">
        <v>0</v>
      </c>
      <c r="F363" s="60">
        <v>5</v>
      </c>
      <c r="G363" s="90">
        <v>1000</v>
      </c>
      <c r="H363" s="2" t="s">
        <v>42</v>
      </c>
      <c r="I363" s="2">
        <v>78</v>
      </c>
      <c r="J363" s="2">
        <v>130</v>
      </c>
      <c r="K363" s="6">
        <v>2</v>
      </c>
      <c r="L363" s="6" t="s">
        <v>328</v>
      </c>
      <c r="M363" s="2" t="s">
        <v>50</v>
      </c>
      <c r="N363" s="84">
        <v>2.25</v>
      </c>
      <c r="O363" s="2" t="s">
        <v>63</v>
      </c>
      <c r="P363" s="2" t="s">
        <v>659</v>
      </c>
      <c r="Q363" s="85">
        <v>2</v>
      </c>
      <c r="R363" s="86">
        <v>6</v>
      </c>
      <c r="S363" s="85">
        <v>61</v>
      </c>
      <c r="T363" s="85">
        <v>59</v>
      </c>
      <c r="U363" s="85"/>
      <c r="V363" s="2">
        <v>1</v>
      </c>
      <c r="W363" s="2">
        <v>2</v>
      </c>
      <c r="X363" s="10">
        <v>1</v>
      </c>
      <c r="Y363" s="84">
        <v>3.6</v>
      </c>
      <c r="Z363" s="2">
        <v>45</v>
      </c>
      <c r="AA363" s="6">
        <v>8</v>
      </c>
      <c r="AB363" s="92"/>
      <c r="AC363" s="2" t="s">
        <v>12</v>
      </c>
      <c r="AD363" s="84">
        <v>2.6</v>
      </c>
      <c r="AE363" s="84">
        <v>1.1000000000000001</v>
      </c>
      <c r="AF363" s="2">
        <v>100</v>
      </c>
      <c r="AG363" s="2">
        <f t="shared" si="27"/>
        <v>260</v>
      </c>
      <c r="AH363" s="2">
        <f t="shared" si="28"/>
        <v>160</v>
      </c>
      <c r="AI363" s="44" t="str">
        <f>VLOOKUP(Table13[[#This Row],[Track]],$B$1885:$D$1929,2,FALSE)</f>
        <v>Vic</v>
      </c>
      <c r="AJ3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63" s="16" t="str">
        <f>IF(Table13[[#This Row],[Going-Dist]]="G&lt;6-Dist&gt;=1700","B",IF(Table13[[#This Row],[Going-Dist]]="G&lt;6-Dist&lt;1700","A",IF(AJ363="G&gt;=6-Dist&lt;1700","C",IF(AJ363="G&gt;=6-Dist&gt;=1700","D","xx"))))</f>
        <v>A</v>
      </c>
      <c r="AL363" s="69">
        <f>MONTH(Table13[[#This Row],[Date]])</f>
        <v>1</v>
      </c>
      <c r="AM363" s="69" t="str">
        <f t="shared" si="26"/>
        <v>2021-2022</v>
      </c>
      <c r="AN363" s="60">
        <v>140</v>
      </c>
      <c r="AO363" s="128">
        <f>IF(Table13[[#This Row],[Combo 27 Bet]]="","",IF(Table13[[#This Row],[Lev Ret]]="","",AN363*Table13[[#This Row],[Odds]]))</f>
        <v>364</v>
      </c>
      <c r="AP363" s="129">
        <f t="shared" si="29"/>
        <v>224</v>
      </c>
      <c r="AQ363" s="135">
        <v>2</v>
      </c>
      <c r="AR363" s="151">
        <v>5</v>
      </c>
      <c r="AS363" s="2" t="str">
        <f>IF(Table13[[#This Row],[Date]]&lt;$AS$3,"","Live")</f>
        <v/>
      </c>
      <c r="AT363" s="2" t="str">
        <f>IF(Table13[[#This Row],[Date]]&lt;$AT$3,"","Current Algo")</f>
        <v/>
      </c>
    </row>
    <row r="364" spans="1:46" ht="14.25" customHeight="1" x14ac:dyDescent="0.25">
      <c r="A364" s="82">
        <v>44583</v>
      </c>
      <c r="B364" s="2" t="s">
        <v>6</v>
      </c>
      <c r="C364" s="83">
        <v>0.625</v>
      </c>
      <c r="D364" s="2">
        <v>4</v>
      </c>
      <c r="E364" s="2">
        <v>0</v>
      </c>
      <c r="F364" s="60">
        <v>5</v>
      </c>
      <c r="G364" s="90">
        <v>1000</v>
      </c>
      <c r="H364" s="2" t="s">
        <v>42</v>
      </c>
      <c r="I364" s="2">
        <v>78</v>
      </c>
      <c r="J364" s="2">
        <v>130</v>
      </c>
      <c r="K364" s="6">
        <v>5</v>
      </c>
      <c r="L364" s="6" t="s">
        <v>279</v>
      </c>
      <c r="M364" s="2" t="s">
        <v>75</v>
      </c>
      <c r="N364" s="84">
        <v>2.9</v>
      </c>
      <c r="O364" s="2" t="s">
        <v>165</v>
      </c>
      <c r="P364" s="2" t="s">
        <v>64</v>
      </c>
      <c r="Q364" s="85"/>
      <c r="R364" s="86">
        <v>5</v>
      </c>
      <c r="S364" s="85">
        <v>57.5</v>
      </c>
      <c r="T364" s="88">
        <v>57.5</v>
      </c>
      <c r="U364" s="85"/>
      <c r="V364" s="2">
        <v>2</v>
      </c>
      <c r="W364" s="2">
        <v>1</v>
      </c>
      <c r="X364" s="10">
        <v>2</v>
      </c>
      <c r="Y364" s="84">
        <v>4.5999999999999996</v>
      </c>
      <c r="Z364" s="2">
        <v>35</v>
      </c>
      <c r="AA364" s="6">
        <v>8</v>
      </c>
      <c r="AB364" s="92"/>
      <c r="AC364" s="2"/>
      <c r="AD364" s="84">
        <v>3.1</v>
      </c>
      <c r="AE364" s="84"/>
      <c r="AF364" s="2">
        <v>100</v>
      </c>
      <c r="AG364" s="2" t="str">
        <f t="shared" si="27"/>
        <v/>
      </c>
      <c r="AH364" s="2">
        <f t="shared" si="28"/>
        <v>-100</v>
      </c>
      <c r="AI364" s="44" t="str">
        <f>VLOOKUP(Table13[[#This Row],[Track]],$B$1885:$D$1929,2,FALSE)</f>
        <v>Vic</v>
      </c>
      <c r="AJ3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64" s="16" t="str">
        <f>IF(Table13[[#This Row],[Going-Dist]]="G&lt;6-Dist&gt;=1700","B",IF(Table13[[#This Row],[Going-Dist]]="G&lt;6-Dist&lt;1700","A",IF(AJ364="G&gt;=6-Dist&lt;1700","C",IF(AJ364="G&gt;=6-Dist&gt;=1700","D","xx"))))</f>
        <v>A</v>
      </c>
      <c r="AL364" s="69">
        <f>MONTH(Table13[[#This Row],[Date]])</f>
        <v>1</v>
      </c>
      <c r="AM364" s="69" t="str">
        <f t="shared" si="26"/>
        <v>2021-2022</v>
      </c>
      <c r="AN364" s="60">
        <v>100</v>
      </c>
      <c r="AO364" s="128" t="str">
        <f>IF(Table13[[#This Row],[Combo 27 Bet]]="","",IF(Table13[[#This Row],[Lev Ret]]="","",AN364*Table13[[#This Row],[Odds]]))</f>
        <v/>
      </c>
      <c r="AP364" s="129">
        <f t="shared" si="29"/>
        <v>-100</v>
      </c>
      <c r="AQ364" s="135">
        <v>2</v>
      </c>
      <c r="AR364" s="151">
        <v>5</v>
      </c>
      <c r="AS364" s="2" t="str">
        <f>IF(Table13[[#This Row],[Date]]&lt;$AS$3,"","Live")</f>
        <v/>
      </c>
      <c r="AT364" s="2" t="str">
        <f>IF(Table13[[#This Row],[Date]]&lt;$AT$3,"","Current Algo")</f>
        <v/>
      </c>
    </row>
    <row r="365" spans="1:46" ht="14.25" customHeight="1" x14ac:dyDescent="0.25">
      <c r="A365" s="82">
        <v>44583</v>
      </c>
      <c r="B365" s="2" t="s">
        <v>6</v>
      </c>
      <c r="C365" s="83">
        <v>0.73611111111111116</v>
      </c>
      <c r="D365" s="2">
        <v>4</v>
      </c>
      <c r="E365" s="2">
        <v>0</v>
      </c>
      <c r="F365" s="60">
        <v>9</v>
      </c>
      <c r="G365" s="90">
        <v>1200</v>
      </c>
      <c r="H365" s="2" t="s">
        <v>70</v>
      </c>
      <c r="I365" s="2">
        <v>70</v>
      </c>
      <c r="J365" s="2">
        <v>130</v>
      </c>
      <c r="K365" s="6">
        <v>10</v>
      </c>
      <c r="L365" s="6" t="s">
        <v>685</v>
      </c>
      <c r="M365" s="2" t="s">
        <v>50</v>
      </c>
      <c r="N365" s="84">
        <v>4.2</v>
      </c>
      <c r="O365" s="2" t="s">
        <v>396</v>
      </c>
      <c r="P365" s="2" t="s">
        <v>659</v>
      </c>
      <c r="Q365" s="85">
        <v>2</v>
      </c>
      <c r="R365" s="86">
        <v>3</v>
      </c>
      <c r="S365" s="85">
        <v>57</v>
      </c>
      <c r="T365" s="85">
        <v>55</v>
      </c>
      <c r="U365" s="85"/>
      <c r="V365" s="2"/>
      <c r="W365" s="2"/>
      <c r="X365" s="10">
        <v>1</v>
      </c>
      <c r="Y365" s="84"/>
      <c r="Z365" s="2"/>
      <c r="AA365" s="6">
        <v>9</v>
      </c>
      <c r="AB365" s="92"/>
      <c r="AC365" s="2"/>
      <c r="AD365" s="84">
        <v>4.4000000000000004</v>
      </c>
      <c r="AE365" s="84"/>
      <c r="AF365" s="2">
        <v>100</v>
      </c>
      <c r="AG365" s="2" t="str">
        <f t="shared" si="27"/>
        <v/>
      </c>
      <c r="AH365" s="2">
        <f t="shared" si="28"/>
        <v>-100</v>
      </c>
      <c r="AI365" s="44" t="str">
        <f>VLOOKUP(Table13[[#This Row],[Track]],$B$1885:$D$1929,2,FALSE)</f>
        <v>Vic</v>
      </c>
      <c r="AJ3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65" s="16" t="str">
        <f>IF(Table13[[#This Row],[Going-Dist]]="G&lt;6-Dist&gt;=1700","B",IF(Table13[[#This Row],[Going-Dist]]="G&lt;6-Dist&lt;1700","A",IF(AJ365="G&gt;=6-Dist&lt;1700","C",IF(AJ365="G&gt;=6-Dist&gt;=1700","D","xx"))))</f>
        <v>A</v>
      </c>
      <c r="AL365" s="69">
        <f>MONTH(Table13[[#This Row],[Date]])</f>
        <v>1</v>
      </c>
      <c r="AM365" s="69" t="str">
        <f t="shared" si="26"/>
        <v>2021-2022</v>
      </c>
      <c r="AN365" s="60">
        <v>200</v>
      </c>
      <c r="AO365" s="128" t="str">
        <f>IF(Table13[[#This Row],[Combo 27 Bet]]="","",IF(Table13[[#This Row],[Lev Ret]]="","",AN365*Table13[[#This Row],[Odds]]))</f>
        <v/>
      </c>
      <c r="AP365" s="129">
        <f t="shared" si="29"/>
        <v>-200</v>
      </c>
      <c r="AQ365" s="135"/>
      <c r="AR365" s="151">
        <v>10</v>
      </c>
      <c r="AS365" s="2" t="str">
        <f>IF(Table13[[#This Row],[Date]]&lt;$AS$3,"","Live")</f>
        <v/>
      </c>
      <c r="AT365" s="2" t="str">
        <f>IF(Table13[[#This Row],[Date]]&lt;$AT$3,"","Current Algo")</f>
        <v/>
      </c>
    </row>
    <row r="366" spans="1:46" ht="14.25" customHeight="1" x14ac:dyDescent="0.25">
      <c r="A366" s="82">
        <v>44587</v>
      </c>
      <c r="B366" s="2" t="s">
        <v>4</v>
      </c>
      <c r="C366" s="83">
        <v>0.65277777777777779</v>
      </c>
      <c r="D366" s="87">
        <v>4</v>
      </c>
      <c r="E366" s="7">
        <v>6</v>
      </c>
      <c r="F366" s="60">
        <v>5</v>
      </c>
      <c r="G366" s="90">
        <v>2000</v>
      </c>
      <c r="H366" s="2" t="s">
        <v>42</v>
      </c>
      <c r="I366" s="2">
        <v>84</v>
      </c>
      <c r="J366" s="2">
        <v>130</v>
      </c>
      <c r="K366" s="6">
        <v>10</v>
      </c>
      <c r="L366" s="6" t="s">
        <v>686</v>
      </c>
      <c r="M366" s="2" t="s">
        <v>55</v>
      </c>
      <c r="N366" s="84">
        <v>2.6</v>
      </c>
      <c r="O366" s="2" t="s">
        <v>104</v>
      </c>
      <c r="P366" s="2" t="s">
        <v>100</v>
      </c>
      <c r="Q366" s="85"/>
      <c r="R366" s="86">
        <v>4</v>
      </c>
      <c r="S366" s="85">
        <v>54</v>
      </c>
      <c r="T366" s="85">
        <v>54</v>
      </c>
      <c r="U366" s="85"/>
      <c r="V366" s="2">
        <v>2</v>
      </c>
      <c r="W366" s="2">
        <v>1</v>
      </c>
      <c r="X366" s="10">
        <v>3</v>
      </c>
      <c r="Y366" s="84">
        <v>4.8</v>
      </c>
      <c r="Z366" s="2">
        <v>35</v>
      </c>
      <c r="AA366" s="6">
        <v>9</v>
      </c>
      <c r="AB366" s="92"/>
      <c r="AC366" s="2" t="s">
        <v>15</v>
      </c>
      <c r="AD366" s="84">
        <v>3.7</v>
      </c>
      <c r="AE366" s="84">
        <v>1.7</v>
      </c>
      <c r="AF366" s="2">
        <v>100</v>
      </c>
      <c r="AG366" s="2" t="str">
        <f t="shared" si="27"/>
        <v/>
      </c>
      <c r="AH366" s="2">
        <f t="shared" si="28"/>
        <v>-100</v>
      </c>
      <c r="AI366" s="44" t="str">
        <f>VLOOKUP(Table13[[#This Row],[Track]],$B$1885:$D$1929,2,FALSE)</f>
        <v>Vic</v>
      </c>
      <c r="AJ3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66" s="16" t="str">
        <f>IF(Table13[[#This Row],[Going-Dist]]="G&lt;6-Dist&gt;=1700","B",IF(Table13[[#This Row],[Going-Dist]]="G&lt;6-Dist&lt;1700","A",IF(AJ366="G&gt;=6-Dist&lt;1700","C",IF(AJ366="G&gt;=6-Dist&gt;=1700","D","xx"))))</f>
        <v>B</v>
      </c>
      <c r="AL366" s="69">
        <f>MONTH(Table13[[#This Row],[Date]])</f>
        <v>1</v>
      </c>
      <c r="AM366" s="69" t="str">
        <f t="shared" si="26"/>
        <v>2021-2022</v>
      </c>
      <c r="AN366" s="60">
        <v>100</v>
      </c>
      <c r="AO366" s="128" t="str">
        <f>IF(Table13[[#This Row],[Combo 27 Bet]]="","",IF(Table13[[#This Row],[Lev Ret]]="","",AN366*Table13[[#This Row],[Odds]]))</f>
        <v/>
      </c>
      <c r="AP366" s="129">
        <f t="shared" si="29"/>
        <v>-100</v>
      </c>
      <c r="AQ366" s="135"/>
      <c r="AR366" s="151">
        <v>5</v>
      </c>
      <c r="AS366" s="2" t="str">
        <f>IF(Table13[[#This Row],[Date]]&lt;$AS$3,"","Live")</f>
        <v/>
      </c>
      <c r="AT366" s="2" t="str">
        <f>IF(Table13[[#This Row],[Date]]&lt;$AT$3,"","Current Algo")</f>
        <v/>
      </c>
    </row>
    <row r="367" spans="1:46" ht="14.25" customHeight="1" x14ac:dyDescent="0.25">
      <c r="A367" s="82">
        <v>44587</v>
      </c>
      <c r="B367" s="2" t="s">
        <v>4</v>
      </c>
      <c r="C367" s="83">
        <v>0.68055555555555547</v>
      </c>
      <c r="D367" s="2">
        <v>4</v>
      </c>
      <c r="E367" s="2">
        <v>6</v>
      </c>
      <c r="F367" s="60">
        <v>6</v>
      </c>
      <c r="G367" s="90">
        <v>1400</v>
      </c>
      <c r="H367" s="2" t="s">
        <v>42</v>
      </c>
      <c r="I367" s="2" t="s">
        <v>46</v>
      </c>
      <c r="J367" s="2">
        <v>160</v>
      </c>
      <c r="K367" s="6">
        <v>4</v>
      </c>
      <c r="L367" s="6" t="s">
        <v>440</v>
      </c>
      <c r="M367" s="2" t="s">
        <v>75</v>
      </c>
      <c r="N367" s="84">
        <v>2.1</v>
      </c>
      <c r="O367" s="2" t="s">
        <v>51</v>
      </c>
      <c r="P367" s="2" t="s">
        <v>64</v>
      </c>
      <c r="Q367" s="85"/>
      <c r="R367" s="86">
        <v>5</v>
      </c>
      <c r="S367" s="85">
        <v>56.5</v>
      </c>
      <c r="T367" s="88">
        <v>56.5</v>
      </c>
      <c r="U367" s="85"/>
      <c r="V367" s="2">
        <v>1</v>
      </c>
      <c r="W367" s="2">
        <v>1</v>
      </c>
      <c r="X367" s="10">
        <v>1</v>
      </c>
      <c r="Y367" s="84">
        <v>2.7</v>
      </c>
      <c r="Z367" s="2">
        <v>50</v>
      </c>
      <c r="AA367" s="6">
        <v>8</v>
      </c>
      <c r="AB367" s="92"/>
      <c r="AC367" s="2" t="s">
        <v>15</v>
      </c>
      <c r="AD367" s="84">
        <v>2</v>
      </c>
      <c r="AE367" s="84">
        <v>1.2</v>
      </c>
      <c r="AF367" s="2">
        <v>100</v>
      </c>
      <c r="AG367" s="2" t="str">
        <f t="shared" si="27"/>
        <v/>
      </c>
      <c r="AH367" s="2">
        <f t="shared" si="28"/>
        <v>-100</v>
      </c>
      <c r="AI367" s="44" t="str">
        <f>VLOOKUP(Table13[[#This Row],[Track]],$B$1885:$D$1929,2,FALSE)</f>
        <v>Vic</v>
      </c>
      <c r="AJ3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67" s="16" t="str">
        <f>IF(Table13[[#This Row],[Going-Dist]]="G&lt;6-Dist&gt;=1700","B",IF(Table13[[#This Row],[Going-Dist]]="G&lt;6-Dist&lt;1700","A",IF(AJ367="G&gt;=6-Dist&lt;1700","C",IF(AJ367="G&gt;=6-Dist&gt;=1700","D","xx"))))</f>
        <v>A</v>
      </c>
      <c r="AL367" s="69">
        <f>MONTH(Table13[[#This Row],[Date]])</f>
        <v>1</v>
      </c>
      <c r="AM367" s="69" t="str">
        <f t="shared" si="26"/>
        <v>2021-2022</v>
      </c>
      <c r="AN367" s="60">
        <v>100</v>
      </c>
      <c r="AO367" s="128" t="str">
        <f>IF(Table13[[#This Row],[Combo 27 Bet]]="","",IF(Table13[[#This Row],[Lev Ret]]="","",AN367*Table13[[#This Row],[Odds]]))</f>
        <v/>
      </c>
      <c r="AP367" s="129">
        <f t="shared" si="29"/>
        <v>-100</v>
      </c>
      <c r="AQ367" s="135">
        <v>2</v>
      </c>
      <c r="AR367" s="151">
        <v>5</v>
      </c>
      <c r="AS367" s="2" t="str">
        <f>IF(Table13[[#This Row],[Date]]&lt;$AS$3,"","Live")</f>
        <v/>
      </c>
      <c r="AT367" s="2" t="str">
        <f>IF(Table13[[#This Row],[Date]]&lt;$AT$3,"","Current Algo")</f>
        <v/>
      </c>
    </row>
    <row r="368" spans="1:46" ht="14.25" customHeight="1" x14ac:dyDescent="0.25">
      <c r="A368" s="82">
        <v>44587</v>
      </c>
      <c r="B368" s="2" t="s">
        <v>4</v>
      </c>
      <c r="C368" s="83">
        <v>0.68055555555555547</v>
      </c>
      <c r="D368" s="2">
        <v>4</v>
      </c>
      <c r="E368" s="2">
        <v>6</v>
      </c>
      <c r="F368" s="60">
        <v>6</v>
      </c>
      <c r="G368" s="90">
        <v>1400</v>
      </c>
      <c r="H368" s="2" t="s">
        <v>42</v>
      </c>
      <c r="I368" s="2" t="s">
        <v>46</v>
      </c>
      <c r="J368" s="2">
        <v>160</v>
      </c>
      <c r="K368" s="6">
        <v>5</v>
      </c>
      <c r="L368" s="6" t="s">
        <v>681</v>
      </c>
      <c r="M368" s="2" t="s">
        <v>80</v>
      </c>
      <c r="N368" s="84">
        <v>3.9</v>
      </c>
      <c r="O368" s="2" t="s">
        <v>63</v>
      </c>
      <c r="P368" s="2" t="s">
        <v>120</v>
      </c>
      <c r="Q368" s="85"/>
      <c r="R368" s="86">
        <v>3</v>
      </c>
      <c r="S368" s="85">
        <v>55.5</v>
      </c>
      <c r="T368" s="88">
        <v>55.5</v>
      </c>
      <c r="U368" s="85"/>
      <c r="V368" s="2">
        <v>2</v>
      </c>
      <c r="W368" s="2">
        <v>2</v>
      </c>
      <c r="X368" s="10">
        <v>2</v>
      </c>
      <c r="Y368" s="84">
        <v>4.5</v>
      </c>
      <c r="Z368" s="2">
        <v>35</v>
      </c>
      <c r="AA368" s="6">
        <v>8</v>
      </c>
      <c r="AB368" s="92"/>
      <c r="AC368" s="2" t="s">
        <v>12</v>
      </c>
      <c r="AD368" s="84">
        <v>5</v>
      </c>
      <c r="AE368" s="84">
        <v>1.7</v>
      </c>
      <c r="AF368" s="2">
        <v>100</v>
      </c>
      <c r="AG368" s="2">
        <f t="shared" si="27"/>
        <v>500</v>
      </c>
      <c r="AH368" s="2">
        <f t="shared" si="28"/>
        <v>400</v>
      </c>
      <c r="AI368" s="44" t="str">
        <f>VLOOKUP(Table13[[#This Row],[Track]],$B$1885:$D$1929,2,FALSE)</f>
        <v>Vic</v>
      </c>
      <c r="AJ3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68" s="16" t="str">
        <f>IF(Table13[[#This Row],[Going-Dist]]="G&lt;6-Dist&gt;=1700","B",IF(Table13[[#This Row],[Going-Dist]]="G&lt;6-Dist&lt;1700","A",IF(AJ368="G&gt;=6-Dist&lt;1700","C",IF(AJ368="G&gt;=6-Dist&gt;=1700","D","xx"))))</f>
        <v>A</v>
      </c>
      <c r="AL368" s="69">
        <f>MONTH(Table13[[#This Row],[Date]])</f>
        <v>1</v>
      </c>
      <c r="AM368" s="69" t="str">
        <f t="shared" si="26"/>
        <v>2021-2022</v>
      </c>
      <c r="AN368" s="60">
        <v>140</v>
      </c>
      <c r="AO368" s="128">
        <f>IF(Table13[[#This Row],[Combo 27 Bet]]="","",IF(Table13[[#This Row],[Lev Ret]]="","",AN368*Table13[[#This Row],[Odds]]))</f>
        <v>700</v>
      </c>
      <c r="AP368" s="129">
        <f t="shared" si="29"/>
        <v>560</v>
      </c>
      <c r="AQ368" s="135">
        <v>2</v>
      </c>
      <c r="AR368" s="151">
        <v>7</v>
      </c>
      <c r="AS368" s="2" t="str">
        <f>IF(Table13[[#This Row],[Date]]&lt;$AS$3,"","Live")</f>
        <v/>
      </c>
      <c r="AT368" s="2" t="str">
        <f>IF(Table13[[#This Row],[Date]]&lt;$AT$3,"","Current Algo")</f>
        <v/>
      </c>
    </row>
    <row r="369" spans="1:46" ht="14.25" customHeight="1" x14ac:dyDescent="0.25">
      <c r="A369" s="82">
        <v>44590</v>
      </c>
      <c r="B369" s="2" t="s">
        <v>6</v>
      </c>
      <c r="C369" s="83">
        <v>0.52777777777777779</v>
      </c>
      <c r="D369" s="2">
        <v>6</v>
      </c>
      <c r="E369" s="2">
        <v>0</v>
      </c>
      <c r="F369" s="60">
        <v>2</v>
      </c>
      <c r="G369" s="90">
        <v>1600</v>
      </c>
      <c r="H369" s="2" t="s">
        <v>70</v>
      </c>
      <c r="I369" s="2">
        <v>78</v>
      </c>
      <c r="J369" s="2">
        <v>130</v>
      </c>
      <c r="K369" s="6">
        <v>1</v>
      </c>
      <c r="L369" s="6" t="s">
        <v>687</v>
      </c>
      <c r="M369" s="2" t="s">
        <v>67</v>
      </c>
      <c r="N369" s="84">
        <v>5.5</v>
      </c>
      <c r="O369" s="2" t="s">
        <v>116</v>
      </c>
      <c r="P369" s="2" t="s">
        <v>168</v>
      </c>
      <c r="Q369" s="85">
        <v>3</v>
      </c>
      <c r="R369" s="86">
        <v>7</v>
      </c>
      <c r="S369" s="85">
        <v>59</v>
      </c>
      <c r="T369" s="88">
        <v>56</v>
      </c>
      <c r="U369" s="85"/>
      <c r="V369" s="2">
        <v>2</v>
      </c>
      <c r="W369" s="2">
        <v>5</v>
      </c>
      <c r="X369" s="10">
        <v>3</v>
      </c>
      <c r="Y369" s="84">
        <v>5.5</v>
      </c>
      <c r="Z369" s="2">
        <v>30</v>
      </c>
      <c r="AA369" s="6">
        <v>7</v>
      </c>
      <c r="AB369" s="92"/>
      <c r="AC369" s="2" t="s">
        <v>15</v>
      </c>
      <c r="AD369" s="84">
        <v>6</v>
      </c>
      <c r="AE369" s="84">
        <v>2.7</v>
      </c>
      <c r="AF369" s="2">
        <v>100</v>
      </c>
      <c r="AG369" s="2" t="str">
        <f t="shared" si="27"/>
        <v/>
      </c>
      <c r="AH369" s="2">
        <f t="shared" si="28"/>
        <v>-100</v>
      </c>
      <c r="AI369" s="44" t="str">
        <f>VLOOKUP(Table13[[#This Row],[Track]],$B$1885:$D$1929,2,FALSE)</f>
        <v>Vic</v>
      </c>
      <c r="AJ3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69" s="16" t="str">
        <f>IF(Table13[[#This Row],[Going-Dist]]="G&lt;6-Dist&gt;=1700","B",IF(Table13[[#This Row],[Going-Dist]]="G&lt;6-Dist&lt;1700","A",IF(AJ369="G&gt;=6-Dist&lt;1700","C",IF(AJ369="G&gt;=6-Dist&gt;=1700","D","xx"))))</f>
        <v>C</v>
      </c>
      <c r="AL369" s="69">
        <f>MONTH(Table13[[#This Row],[Date]])</f>
        <v>1</v>
      </c>
      <c r="AM369" s="69" t="str">
        <f t="shared" si="26"/>
        <v>2021-2022</v>
      </c>
      <c r="AN369" s="60">
        <v>100</v>
      </c>
      <c r="AO369" s="128" t="str">
        <f>IF(Table13[[#This Row],[Combo 27 Bet]]="","",IF(Table13[[#This Row],[Lev Ret]]="","",AN369*Table13[[#This Row],[Odds]]))</f>
        <v/>
      </c>
      <c r="AP369" s="129">
        <f t="shared" si="29"/>
        <v>-100</v>
      </c>
      <c r="AQ369" s="135"/>
      <c r="AR369" s="151">
        <v>6</v>
      </c>
      <c r="AS369" s="2" t="str">
        <f>IF(Table13[[#This Row],[Date]]&lt;$AS$3,"","Live")</f>
        <v/>
      </c>
      <c r="AT369" s="2" t="str">
        <f>IF(Table13[[#This Row],[Date]]&lt;$AT$3,"","Current Algo")</f>
        <v/>
      </c>
    </row>
    <row r="370" spans="1:46" ht="14.25" customHeight="1" x14ac:dyDescent="0.25">
      <c r="A370" s="82">
        <v>44590</v>
      </c>
      <c r="B370" s="2" t="s">
        <v>6</v>
      </c>
      <c r="C370" s="83">
        <v>0.57638888888888895</v>
      </c>
      <c r="D370" s="87">
        <v>6</v>
      </c>
      <c r="E370" s="7">
        <v>0</v>
      </c>
      <c r="F370" s="60">
        <v>3</v>
      </c>
      <c r="G370" s="90">
        <v>1600</v>
      </c>
      <c r="H370" s="2" t="s">
        <v>42</v>
      </c>
      <c r="I370" s="2" t="s">
        <v>46</v>
      </c>
      <c r="J370" s="2">
        <v>130</v>
      </c>
      <c r="K370" s="6">
        <v>6</v>
      </c>
      <c r="L370" s="6" t="s">
        <v>1237</v>
      </c>
      <c r="M370" s="2" t="s">
        <v>55</v>
      </c>
      <c r="N370" s="84">
        <v>9.5</v>
      </c>
      <c r="O370" s="2" t="s">
        <v>1238</v>
      </c>
      <c r="P370" s="2" t="s">
        <v>64</v>
      </c>
      <c r="Q370" s="85"/>
      <c r="R370" s="86">
        <v>5</v>
      </c>
      <c r="S370" s="85">
        <v>54</v>
      </c>
      <c r="T370" s="85">
        <v>54</v>
      </c>
      <c r="U370" s="85"/>
      <c r="V370" s="2">
        <v>5</v>
      </c>
      <c r="W370" s="2">
        <v>2</v>
      </c>
      <c r="X370" s="10">
        <v>2</v>
      </c>
      <c r="Y370" s="84">
        <v>5</v>
      </c>
      <c r="Z370" s="2">
        <v>35</v>
      </c>
      <c r="AA370" s="6">
        <v>8</v>
      </c>
      <c r="AB370" s="92"/>
      <c r="AC370" s="2"/>
      <c r="AD370" s="84">
        <v>7.5</v>
      </c>
      <c r="AE370" s="84"/>
      <c r="AF370" s="2">
        <v>100</v>
      </c>
      <c r="AG370" s="2" t="str">
        <f t="shared" si="27"/>
        <v/>
      </c>
      <c r="AH370" s="2">
        <f t="shared" si="28"/>
        <v>-100</v>
      </c>
      <c r="AI370" s="44" t="str">
        <f>VLOOKUP(Table13[[#This Row],[Track]],$B$1885:$D$1929,2,FALSE)</f>
        <v>Vic</v>
      </c>
      <c r="AJ3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70" s="16" t="str">
        <f>IF(Table13[[#This Row],[Going-Dist]]="G&lt;6-Dist&gt;=1700","B",IF(Table13[[#This Row],[Going-Dist]]="G&lt;6-Dist&lt;1700","A",IF(AJ370="G&gt;=6-Dist&lt;1700","C",IF(AJ370="G&gt;=6-Dist&gt;=1700","D","xx"))))</f>
        <v>C</v>
      </c>
      <c r="AL370" s="2">
        <f>MONTH(Table13[[#This Row],[Date]])</f>
        <v>1</v>
      </c>
      <c r="AM370" s="2" t="str">
        <f t="shared" si="26"/>
        <v>2021-2022</v>
      </c>
      <c r="AN370" s="60">
        <v>100</v>
      </c>
      <c r="AO370" s="128" t="str">
        <f>IF(Table13[[#This Row],[Combo 27 Bet]]="","",IF(Table13[[#This Row],[Lev Ret]]="","",AN370*Table13[[#This Row],[Odds]]))</f>
        <v/>
      </c>
      <c r="AP370" s="129">
        <f t="shared" si="29"/>
        <v>-100</v>
      </c>
      <c r="AQ370" s="135"/>
      <c r="AR370" s="151">
        <v>6</v>
      </c>
      <c r="AS370" s="2" t="str">
        <f>IF(Table13[[#This Row],[Date]]&lt;$AS$3,"","Live")</f>
        <v/>
      </c>
      <c r="AT370" s="2" t="str">
        <f>IF(Table13[[#This Row],[Date]]&lt;$AT$3,"","Current Algo")</f>
        <v/>
      </c>
    </row>
    <row r="371" spans="1:46" ht="14.25" customHeight="1" x14ac:dyDescent="0.25">
      <c r="A371" s="82">
        <v>44590</v>
      </c>
      <c r="B371" s="2" t="s">
        <v>149</v>
      </c>
      <c r="C371" s="83">
        <v>0.72222222222222221</v>
      </c>
      <c r="D371" s="87">
        <v>4</v>
      </c>
      <c r="E371" s="7">
        <v>6</v>
      </c>
      <c r="F371" s="60">
        <v>9</v>
      </c>
      <c r="G371" s="90">
        <v>1200</v>
      </c>
      <c r="H371" s="2" t="s">
        <v>151</v>
      </c>
      <c r="I371" s="2">
        <v>88</v>
      </c>
      <c r="J371" s="2">
        <v>130</v>
      </c>
      <c r="K371" s="6">
        <v>4</v>
      </c>
      <c r="L371" s="6" t="s">
        <v>1600</v>
      </c>
      <c r="M371" s="2" t="s">
        <v>55</v>
      </c>
      <c r="N371" s="84">
        <v>4</v>
      </c>
      <c r="O371" s="2" t="s">
        <v>106</v>
      </c>
      <c r="P371" s="2" t="s">
        <v>1069</v>
      </c>
      <c r="Q371" s="85"/>
      <c r="R371" s="86">
        <v>8</v>
      </c>
      <c r="S371" s="85">
        <v>57.5</v>
      </c>
      <c r="T371" s="85">
        <v>57.5</v>
      </c>
      <c r="U371" s="85"/>
      <c r="V371" s="2">
        <v>2</v>
      </c>
      <c r="W371" s="2">
        <v>4</v>
      </c>
      <c r="X371" s="10">
        <v>2</v>
      </c>
      <c r="Y371" s="84">
        <v>6.3</v>
      </c>
      <c r="Z371" s="2">
        <v>20</v>
      </c>
      <c r="AA371" s="6"/>
      <c r="AB371" s="92"/>
      <c r="AC371" s="2" t="s">
        <v>15</v>
      </c>
      <c r="AD371" s="84">
        <v>6.5</v>
      </c>
      <c r="AE371" s="84">
        <v>2</v>
      </c>
      <c r="AF371" s="2">
        <v>100</v>
      </c>
      <c r="AG371" s="2" t="str">
        <f t="shared" si="27"/>
        <v/>
      </c>
      <c r="AH371" s="2">
        <f t="shared" si="28"/>
        <v>-100</v>
      </c>
      <c r="AI371" s="44" t="str">
        <f>VLOOKUP(Table13[[#This Row],[Track]],$B$1885:$D$1929,2,FALSE)</f>
        <v>NSW</v>
      </c>
      <c r="AJ3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1" s="16" t="str">
        <f>IF(Table13[[#This Row],[Going-Dist]]="G&lt;6-Dist&gt;=1700","B",IF(Table13[[#This Row],[Going-Dist]]="G&lt;6-Dist&lt;1700","A",IF(AJ371="G&gt;=6-Dist&lt;1700","C",IF(AJ371="G&gt;=6-Dist&gt;=1700","D","xx"))))</f>
        <v>A</v>
      </c>
      <c r="AL371" s="69">
        <f>MONTH(Table13[[#This Row],[Date]])</f>
        <v>1</v>
      </c>
      <c r="AM371" s="69" t="str">
        <f t="shared" si="26"/>
        <v>2021-2022</v>
      </c>
      <c r="AN371" s="60">
        <v>100</v>
      </c>
      <c r="AO371" s="128" t="str">
        <f>IF(Table13[[#This Row],[Combo 27 Bet]]="","",IF(Table13[[#This Row],[Lev Ret]]="","",AN371*Table13[[#This Row],[Odds]]))</f>
        <v/>
      </c>
      <c r="AP371" s="129">
        <f t="shared" si="29"/>
        <v>-100</v>
      </c>
      <c r="AQ371" s="135"/>
      <c r="AR371" s="151">
        <v>7</v>
      </c>
      <c r="AS371" s="2" t="str">
        <f>IF(Table13[[#This Row],[Date]]&lt;$AS$3,"","Live")</f>
        <v/>
      </c>
      <c r="AT371" s="2" t="str">
        <f>IF(Table13[[#This Row],[Date]]&lt;$AT$3,"","Current Algo")</f>
        <v/>
      </c>
    </row>
    <row r="372" spans="1:46" ht="14.25" customHeight="1" x14ac:dyDescent="0.25">
      <c r="A372" s="82">
        <v>44597</v>
      </c>
      <c r="B372" s="2" t="s">
        <v>4</v>
      </c>
      <c r="C372" s="83">
        <v>0.65625</v>
      </c>
      <c r="D372" s="87">
        <v>3</v>
      </c>
      <c r="E372" s="7">
        <v>9</v>
      </c>
      <c r="F372" s="60">
        <v>6</v>
      </c>
      <c r="G372" s="90">
        <v>1400</v>
      </c>
      <c r="H372" s="2" t="s">
        <v>70</v>
      </c>
      <c r="I372" s="2">
        <v>78</v>
      </c>
      <c r="J372" s="2">
        <v>130</v>
      </c>
      <c r="K372" s="6">
        <v>1</v>
      </c>
      <c r="L372" s="6" t="s">
        <v>646</v>
      </c>
      <c r="M372" s="2" t="s">
        <v>55</v>
      </c>
      <c r="N372" s="84">
        <v>6.5</v>
      </c>
      <c r="O372" s="2" t="s">
        <v>399</v>
      </c>
      <c r="P372" s="2" t="s">
        <v>204</v>
      </c>
      <c r="Q372" s="85">
        <v>2</v>
      </c>
      <c r="R372" s="86">
        <v>3</v>
      </c>
      <c r="S372" s="85">
        <v>59.5</v>
      </c>
      <c r="T372" s="85">
        <v>57.5</v>
      </c>
      <c r="U372" s="85"/>
      <c r="V372" s="2">
        <v>2</v>
      </c>
      <c r="W372" s="2">
        <v>5</v>
      </c>
      <c r="X372" s="10">
        <v>2</v>
      </c>
      <c r="Y372" s="84">
        <v>4.8</v>
      </c>
      <c r="Z372" s="2">
        <v>35</v>
      </c>
      <c r="AA372" s="6">
        <v>13</v>
      </c>
      <c r="AB372" s="92"/>
      <c r="AC372" s="2"/>
      <c r="AD372" s="84">
        <v>8.5</v>
      </c>
      <c r="AE372" s="84"/>
      <c r="AF372" s="2">
        <v>100</v>
      </c>
      <c r="AG372" s="2" t="str">
        <f t="shared" si="27"/>
        <v/>
      </c>
      <c r="AH372" s="2">
        <f t="shared" si="28"/>
        <v>-100</v>
      </c>
      <c r="AI372" s="44" t="str">
        <f>VLOOKUP(Table13[[#This Row],[Track]],$B$1885:$D$1929,2,FALSE)</f>
        <v>Vic</v>
      </c>
      <c r="AJ3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2" s="16" t="str">
        <f>IF(Table13[[#This Row],[Going-Dist]]="G&lt;6-Dist&gt;=1700","B",IF(Table13[[#This Row],[Going-Dist]]="G&lt;6-Dist&lt;1700","A",IF(AJ372="G&gt;=6-Dist&lt;1700","C",IF(AJ372="G&gt;=6-Dist&gt;=1700","D","xx"))))</f>
        <v>A</v>
      </c>
      <c r="AL372" s="2">
        <f>MONTH(Table13[[#This Row],[Date]])</f>
        <v>2</v>
      </c>
      <c r="AM372" s="2" t="str">
        <f t="shared" si="26"/>
        <v>2021-2022</v>
      </c>
      <c r="AN372" s="60">
        <v>150</v>
      </c>
      <c r="AO372" s="128" t="str">
        <f>IF(Table13[[#This Row],[Combo 27 Bet]]="","",IF(Table13[[#This Row],[Lev Ret]]="","",AN372*Table13[[#This Row],[Odds]]))</f>
        <v/>
      </c>
      <c r="AP372" s="129">
        <f t="shared" si="29"/>
        <v>-150</v>
      </c>
      <c r="AQ372" s="135"/>
      <c r="AR372" s="151">
        <v>8</v>
      </c>
      <c r="AS372" s="2" t="str">
        <f>IF(Table13[[#This Row],[Date]]&lt;$AS$3,"","Live")</f>
        <v/>
      </c>
      <c r="AT372" s="2" t="str">
        <f>IF(Table13[[#This Row],[Date]]&lt;$AT$3,"","Current Algo")</f>
        <v/>
      </c>
    </row>
    <row r="373" spans="1:46" ht="14.25" customHeight="1" x14ac:dyDescent="0.25">
      <c r="A373" s="82">
        <v>44597</v>
      </c>
      <c r="B373" s="2" t="s">
        <v>4</v>
      </c>
      <c r="C373" s="83">
        <v>0.68402777777777779</v>
      </c>
      <c r="D373" s="87">
        <v>3</v>
      </c>
      <c r="E373" s="7">
        <v>9</v>
      </c>
      <c r="F373" s="60">
        <v>7</v>
      </c>
      <c r="G373" s="90">
        <v>1800</v>
      </c>
      <c r="H373" s="2" t="s">
        <v>42</v>
      </c>
      <c r="I373" s="2">
        <v>100</v>
      </c>
      <c r="J373" s="2">
        <v>130</v>
      </c>
      <c r="K373" s="6">
        <v>10</v>
      </c>
      <c r="L373" s="6" t="s">
        <v>442</v>
      </c>
      <c r="M373" s="2" t="s">
        <v>58</v>
      </c>
      <c r="N373" s="84">
        <v>3.3</v>
      </c>
      <c r="O373" s="2" t="s">
        <v>49</v>
      </c>
      <c r="P373" s="2" t="s">
        <v>120</v>
      </c>
      <c r="Q373" s="85"/>
      <c r="R373" s="86">
        <v>9</v>
      </c>
      <c r="S373" s="85">
        <v>53</v>
      </c>
      <c r="T373" s="85">
        <v>53</v>
      </c>
      <c r="U373" s="85"/>
      <c r="V373" s="2">
        <v>3</v>
      </c>
      <c r="W373" s="2"/>
      <c r="X373" s="10">
        <v>2</v>
      </c>
      <c r="Y373" s="84">
        <v>4.4000000000000004</v>
      </c>
      <c r="Z373" s="2">
        <v>40</v>
      </c>
      <c r="AA373" s="6">
        <v>11</v>
      </c>
      <c r="AB373" s="92"/>
      <c r="AC373" s="2" t="s">
        <v>12</v>
      </c>
      <c r="AD373" s="84">
        <v>3.2</v>
      </c>
      <c r="AE373" s="84">
        <v>1.5</v>
      </c>
      <c r="AF373" s="2">
        <v>100</v>
      </c>
      <c r="AG373" s="2">
        <f t="shared" si="27"/>
        <v>320</v>
      </c>
      <c r="AH373" s="2">
        <f t="shared" si="28"/>
        <v>220</v>
      </c>
      <c r="AI373" s="44" t="str">
        <f>VLOOKUP(Table13[[#This Row],[Track]],$B$1885:$D$1929,2,FALSE)</f>
        <v>Vic</v>
      </c>
      <c r="AJ3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73" s="16" t="str">
        <f>IF(Table13[[#This Row],[Going-Dist]]="G&lt;6-Dist&gt;=1700","B",IF(Table13[[#This Row],[Going-Dist]]="G&lt;6-Dist&lt;1700","A",IF(AJ373="G&gt;=6-Dist&lt;1700","C",IF(AJ373="G&gt;=6-Dist&gt;=1700","D","xx"))))</f>
        <v>B</v>
      </c>
      <c r="AL373" s="69">
        <f>MONTH(Table13[[#This Row],[Date]])</f>
        <v>2</v>
      </c>
      <c r="AM373" s="69" t="str">
        <f t="shared" si="26"/>
        <v>2021-2022</v>
      </c>
      <c r="AN373" s="60">
        <v>200</v>
      </c>
      <c r="AO373" s="128">
        <f>IF(Table13[[#This Row],[Combo 27 Bet]]="","",IF(Table13[[#This Row],[Lev Ret]]="","",AN373*Table13[[#This Row],[Odds]]))</f>
        <v>640</v>
      </c>
      <c r="AP373" s="129">
        <f t="shared" si="29"/>
        <v>440</v>
      </c>
      <c r="AQ373" s="135"/>
      <c r="AR373" s="151">
        <v>10</v>
      </c>
      <c r="AS373" s="2" t="str">
        <f>IF(Table13[[#This Row],[Date]]&lt;$AS$3,"","Live")</f>
        <v/>
      </c>
      <c r="AT373" s="2" t="str">
        <f>IF(Table13[[#This Row],[Date]]&lt;$AT$3,"","Current Algo")</f>
        <v/>
      </c>
    </row>
    <row r="374" spans="1:46" ht="14.25" customHeight="1" x14ac:dyDescent="0.25">
      <c r="A374" s="82">
        <v>44597</v>
      </c>
      <c r="B374" s="2" t="s">
        <v>4</v>
      </c>
      <c r="C374" s="83">
        <v>0.71180555555555547</v>
      </c>
      <c r="D374" s="87">
        <v>3</v>
      </c>
      <c r="E374" s="7">
        <v>9</v>
      </c>
      <c r="F374" s="60">
        <v>8</v>
      </c>
      <c r="G374" s="90">
        <v>1100</v>
      </c>
      <c r="H374" s="2" t="s">
        <v>42</v>
      </c>
      <c r="I374" s="2">
        <v>78</v>
      </c>
      <c r="J374" s="2">
        <v>130</v>
      </c>
      <c r="K374" s="6">
        <v>7</v>
      </c>
      <c r="L374" s="6" t="s">
        <v>688</v>
      </c>
      <c r="M374" s="2" t="s">
        <v>75</v>
      </c>
      <c r="N374" s="84">
        <v>5</v>
      </c>
      <c r="O374" s="2" t="s">
        <v>63</v>
      </c>
      <c r="P374" s="2" t="s">
        <v>120</v>
      </c>
      <c r="Q374" s="85"/>
      <c r="R374" s="86">
        <v>4</v>
      </c>
      <c r="S374" s="85">
        <v>58</v>
      </c>
      <c r="T374" s="85">
        <v>58</v>
      </c>
      <c r="U374" s="85"/>
      <c r="V374" s="2"/>
      <c r="W374" s="2"/>
      <c r="X374" s="10">
        <v>1</v>
      </c>
      <c r="Y374" s="84"/>
      <c r="Z374" s="2"/>
      <c r="AA374" s="6">
        <v>13</v>
      </c>
      <c r="AB374" s="92"/>
      <c r="AC374" s="2"/>
      <c r="AD374" s="84">
        <v>6.5</v>
      </c>
      <c r="AE374" s="84"/>
      <c r="AF374" s="2">
        <v>100</v>
      </c>
      <c r="AG374" s="2" t="str">
        <f t="shared" si="27"/>
        <v/>
      </c>
      <c r="AH374" s="2">
        <f t="shared" si="28"/>
        <v>-100</v>
      </c>
      <c r="AI374" s="44" t="str">
        <f>VLOOKUP(Table13[[#This Row],[Track]],$B$1885:$D$1929,2,FALSE)</f>
        <v>Vic</v>
      </c>
      <c r="AJ3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4" s="16" t="str">
        <f>IF(Table13[[#This Row],[Going-Dist]]="G&lt;6-Dist&gt;=1700","B",IF(Table13[[#This Row],[Going-Dist]]="G&lt;6-Dist&lt;1700","A",IF(AJ374="G&gt;=6-Dist&lt;1700","C",IF(AJ374="G&gt;=6-Dist&gt;=1700","D","xx"))))</f>
        <v>A</v>
      </c>
      <c r="AL374" s="69">
        <f>MONTH(Table13[[#This Row],[Date]])</f>
        <v>2</v>
      </c>
      <c r="AM374" s="69" t="str">
        <f t="shared" si="26"/>
        <v>2021-2022</v>
      </c>
      <c r="AN374" s="60">
        <v>100</v>
      </c>
      <c r="AO374" s="128" t="str">
        <f>IF(Table13[[#This Row],[Combo 27 Bet]]="","",IF(Table13[[#This Row],[Lev Ret]]="","",AN374*Table13[[#This Row],[Odds]]))</f>
        <v/>
      </c>
      <c r="AP374" s="129">
        <f t="shared" si="29"/>
        <v>-100</v>
      </c>
      <c r="AQ374" s="135"/>
      <c r="AR374" s="151">
        <v>8</v>
      </c>
      <c r="AS374" s="2" t="str">
        <f>IF(Table13[[#This Row],[Date]]&lt;$AS$3,"","Live")</f>
        <v/>
      </c>
      <c r="AT374" s="2" t="str">
        <f>IF(Table13[[#This Row],[Date]]&lt;$AT$3,"","Current Algo")</f>
        <v/>
      </c>
    </row>
    <row r="375" spans="1:46" ht="14.25" customHeight="1" x14ac:dyDescent="0.25">
      <c r="A375" s="82">
        <v>44597</v>
      </c>
      <c r="B375" s="2" t="s">
        <v>148</v>
      </c>
      <c r="C375" s="83">
        <v>0.72569444444444453</v>
      </c>
      <c r="D375" s="87">
        <v>4</v>
      </c>
      <c r="E375" s="7">
        <v>0</v>
      </c>
      <c r="F375" s="60">
        <v>9</v>
      </c>
      <c r="G375" s="90">
        <v>1200</v>
      </c>
      <c r="H375" s="2" t="s">
        <v>151</v>
      </c>
      <c r="I375" s="2">
        <v>78</v>
      </c>
      <c r="J375" s="2">
        <v>130</v>
      </c>
      <c r="K375" s="6">
        <v>13</v>
      </c>
      <c r="L375" s="6" t="s">
        <v>1601</v>
      </c>
      <c r="M375" s="2" t="s">
        <v>55</v>
      </c>
      <c r="N375" s="84">
        <v>2.6</v>
      </c>
      <c r="O375" s="2" t="s">
        <v>158</v>
      </c>
      <c r="P375" s="2" t="s">
        <v>159</v>
      </c>
      <c r="Q375" s="85"/>
      <c r="R375" s="86">
        <v>2</v>
      </c>
      <c r="S375" s="85">
        <v>56</v>
      </c>
      <c r="T375" s="85">
        <v>56</v>
      </c>
      <c r="U375" s="85"/>
      <c r="V375" s="2">
        <v>1</v>
      </c>
      <c r="W375" s="2">
        <v>1</v>
      </c>
      <c r="X375" s="10">
        <v>1</v>
      </c>
      <c r="Y375" s="84">
        <v>4.5</v>
      </c>
      <c r="Z375" s="2">
        <v>30</v>
      </c>
      <c r="AA375" s="6">
        <v>160</v>
      </c>
      <c r="AB375" s="92"/>
      <c r="AC375" s="2" t="s">
        <v>15</v>
      </c>
      <c r="AD375" s="84">
        <v>2.8</v>
      </c>
      <c r="AE375" s="84">
        <v>1.4</v>
      </c>
      <c r="AF375" s="2">
        <v>100</v>
      </c>
      <c r="AG375" s="2" t="str">
        <f t="shared" si="27"/>
        <v/>
      </c>
      <c r="AH375" s="2">
        <f t="shared" si="28"/>
        <v>-100</v>
      </c>
      <c r="AI375" s="44" t="str">
        <f>VLOOKUP(Table13[[#This Row],[Track]],$B$1885:$D$1929,2,FALSE)</f>
        <v>NSW</v>
      </c>
      <c r="AJ3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5" s="16" t="str">
        <f>IF(Table13[[#This Row],[Going-Dist]]="G&lt;6-Dist&gt;=1700","B",IF(Table13[[#This Row],[Going-Dist]]="G&lt;6-Dist&lt;1700","A",IF(AJ375="G&gt;=6-Dist&lt;1700","C",IF(AJ375="G&gt;=6-Dist&gt;=1700","D","xx"))))</f>
        <v>A</v>
      </c>
      <c r="AL375" s="69">
        <f>MONTH(Table13[[#This Row],[Date]])</f>
        <v>2</v>
      </c>
      <c r="AM375" s="69" t="str">
        <f t="shared" si="26"/>
        <v>2021-2022</v>
      </c>
      <c r="AN375" s="60">
        <v>150</v>
      </c>
      <c r="AO375" s="128" t="str">
        <f>IF(Table13[[#This Row],[Combo 27 Bet]]="","",IF(Table13[[#This Row],[Lev Ret]]="","",AN375*Table13[[#This Row],[Odds]]))</f>
        <v/>
      </c>
      <c r="AP375" s="129">
        <f t="shared" si="29"/>
        <v>-150</v>
      </c>
      <c r="AQ375" s="135"/>
      <c r="AR375" s="151">
        <v>9</v>
      </c>
      <c r="AS375" s="2" t="str">
        <f>IF(Table13[[#This Row],[Date]]&lt;$AS$3,"","Live")</f>
        <v/>
      </c>
      <c r="AT375" s="2" t="str">
        <f>IF(Table13[[#This Row],[Date]]&lt;$AT$3,"","Current Algo")</f>
        <v/>
      </c>
    </row>
    <row r="376" spans="1:46" ht="14.25" customHeight="1" x14ac:dyDescent="0.25">
      <c r="A376" s="82">
        <v>44604</v>
      </c>
      <c r="B376" s="2" t="s">
        <v>4</v>
      </c>
      <c r="C376" s="83">
        <v>0.52777777777777779</v>
      </c>
      <c r="D376" s="2">
        <v>3</v>
      </c>
      <c r="E376" s="2">
        <v>0</v>
      </c>
      <c r="F376" s="60">
        <v>1</v>
      </c>
      <c r="G376" s="90">
        <v>1400</v>
      </c>
      <c r="H376" s="2" t="s">
        <v>42</v>
      </c>
      <c r="I376" s="2">
        <v>84</v>
      </c>
      <c r="J376" s="2">
        <v>130</v>
      </c>
      <c r="K376" s="6">
        <v>9</v>
      </c>
      <c r="L376" s="6" t="s">
        <v>689</v>
      </c>
      <c r="M376" s="2" t="s">
        <v>76</v>
      </c>
      <c r="N376" s="84">
        <v>5</v>
      </c>
      <c r="O376" s="2" t="s">
        <v>51</v>
      </c>
      <c r="P376" s="2" t="s">
        <v>73</v>
      </c>
      <c r="Q376" s="85"/>
      <c r="R376" s="86">
        <v>6</v>
      </c>
      <c r="S376" s="85">
        <v>54</v>
      </c>
      <c r="T376" s="88">
        <v>54</v>
      </c>
      <c r="U376" s="85"/>
      <c r="V376" s="2">
        <v>2</v>
      </c>
      <c r="W376" s="2">
        <v>3</v>
      </c>
      <c r="X376" s="10">
        <v>2</v>
      </c>
      <c r="Y376" s="84">
        <v>4.4000000000000004</v>
      </c>
      <c r="Z376" s="2">
        <v>40</v>
      </c>
      <c r="AA376" s="6">
        <v>6</v>
      </c>
      <c r="AB376" s="92"/>
      <c r="AC376" s="2" t="s">
        <v>12</v>
      </c>
      <c r="AD376" s="84">
        <v>5.5</v>
      </c>
      <c r="AE376" s="84">
        <v>2.6</v>
      </c>
      <c r="AF376" s="2">
        <v>100</v>
      </c>
      <c r="AG376" s="2">
        <f t="shared" si="27"/>
        <v>550</v>
      </c>
      <c r="AH376" s="2">
        <f t="shared" si="28"/>
        <v>450</v>
      </c>
      <c r="AI376" s="44" t="str">
        <f>VLOOKUP(Table13[[#This Row],[Track]],$B$1885:$D$1929,2,FALSE)</f>
        <v>Vic</v>
      </c>
      <c r="AJ3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6" s="16" t="str">
        <f>IF(Table13[[#This Row],[Going-Dist]]="G&lt;6-Dist&gt;=1700","B",IF(Table13[[#This Row],[Going-Dist]]="G&lt;6-Dist&lt;1700","A",IF(AJ376="G&gt;=6-Dist&lt;1700","C",IF(AJ376="G&gt;=6-Dist&gt;=1700","D","xx"))))</f>
        <v>A</v>
      </c>
      <c r="AL376" s="69">
        <f>MONTH(Table13[[#This Row],[Date]])</f>
        <v>2</v>
      </c>
      <c r="AM376" s="69" t="str">
        <f t="shared" si="26"/>
        <v>2021-2022</v>
      </c>
      <c r="AN376" s="60">
        <v>150</v>
      </c>
      <c r="AO376" s="128">
        <f>IF(Table13[[#This Row],[Combo 27 Bet]]="","",IF(Table13[[#This Row],[Lev Ret]]="","",AN376*Table13[[#This Row],[Odds]]))</f>
        <v>825</v>
      </c>
      <c r="AP376" s="129">
        <f t="shared" si="29"/>
        <v>675</v>
      </c>
      <c r="AQ376" s="135"/>
      <c r="AR376" s="151">
        <v>8</v>
      </c>
      <c r="AS376" s="2" t="str">
        <f>IF(Table13[[#This Row],[Date]]&lt;$AS$3,"","Live")</f>
        <v/>
      </c>
      <c r="AT376" s="2" t="str">
        <f>IF(Table13[[#This Row],[Date]]&lt;$AT$3,"","Current Algo")</f>
        <v/>
      </c>
    </row>
    <row r="377" spans="1:46" ht="14.25" customHeight="1" x14ac:dyDescent="0.25">
      <c r="A377" s="82">
        <v>44604</v>
      </c>
      <c r="B377" s="2" t="s">
        <v>4</v>
      </c>
      <c r="C377" s="83">
        <v>0.55208333333333337</v>
      </c>
      <c r="D377" s="87">
        <v>3</v>
      </c>
      <c r="E377" s="7">
        <v>0</v>
      </c>
      <c r="F377" s="60">
        <v>2</v>
      </c>
      <c r="G377" s="90">
        <v>1400</v>
      </c>
      <c r="H377" s="2" t="s">
        <v>129</v>
      </c>
      <c r="I377" s="2" t="s">
        <v>62</v>
      </c>
      <c r="J377" s="2">
        <v>300</v>
      </c>
      <c r="K377" s="6">
        <v>1</v>
      </c>
      <c r="L377" s="6" t="s">
        <v>330</v>
      </c>
      <c r="M377" s="2" t="s">
        <v>75</v>
      </c>
      <c r="N377" s="84">
        <v>4.4000000000000004</v>
      </c>
      <c r="O377" s="2" t="s">
        <v>49</v>
      </c>
      <c r="P377" s="2" t="s">
        <v>82</v>
      </c>
      <c r="Q377" s="85"/>
      <c r="R377" s="86">
        <v>2</v>
      </c>
      <c r="S377" s="85">
        <v>58.5</v>
      </c>
      <c r="T377" s="85">
        <v>58.5</v>
      </c>
      <c r="U377" s="85"/>
      <c r="V377" s="2"/>
      <c r="W377" s="2"/>
      <c r="X377" s="10">
        <v>1</v>
      </c>
      <c r="Y377" s="84"/>
      <c r="Z377" s="2"/>
      <c r="AA377" s="6">
        <v>9</v>
      </c>
      <c r="AB377" s="92"/>
      <c r="AC377" s="2" t="s">
        <v>12</v>
      </c>
      <c r="AD377" s="84">
        <v>6.5</v>
      </c>
      <c r="AE377" s="84">
        <v>2</v>
      </c>
      <c r="AF377" s="2">
        <v>100</v>
      </c>
      <c r="AG377" s="2">
        <f t="shared" si="27"/>
        <v>650</v>
      </c>
      <c r="AH377" s="2">
        <f t="shared" si="28"/>
        <v>550</v>
      </c>
      <c r="AI377" s="44" t="str">
        <f>VLOOKUP(Table13[[#This Row],[Track]],$B$1885:$D$1929,2,FALSE)</f>
        <v>Vic</v>
      </c>
      <c r="AJ3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7" s="16" t="str">
        <f>IF(Table13[[#This Row],[Going-Dist]]="G&lt;6-Dist&gt;=1700","B",IF(Table13[[#This Row],[Going-Dist]]="G&lt;6-Dist&lt;1700","A",IF(AJ377="G&gt;=6-Dist&lt;1700","C",IF(AJ377="G&gt;=6-Dist&gt;=1700","D","xx"))))</f>
        <v>A</v>
      </c>
      <c r="AL377" s="69">
        <f>MONTH(Table13[[#This Row],[Date]])</f>
        <v>2</v>
      </c>
      <c r="AM377" s="69" t="str">
        <f t="shared" si="26"/>
        <v>2021-2022</v>
      </c>
      <c r="AN377" s="60">
        <v>170</v>
      </c>
      <c r="AO377" s="128">
        <f>IF(Table13[[#This Row],[Combo 27 Bet]]="","",IF(Table13[[#This Row],[Lev Ret]]="","",AN377*Table13[[#This Row],[Odds]]))</f>
        <v>1105</v>
      </c>
      <c r="AP377" s="129">
        <f t="shared" si="29"/>
        <v>935</v>
      </c>
      <c r="AQ377" s="135"/>
      <c r="AR377" s="151">
        <v>10</v>
      </c>
      <c r="AS377" s="2" t="str">
        <f>IF(Table13[[#This Row],[Date]]&lt;$AS$3,"","Live")</f>
        <v/>
      </c>
      <c r="AT377" s="2" t="str">
        <f>IF(Table13[[#This Row],[Date]]&lt;$AT$3,"","Current Algo")</f>
        <v/>
      </c>
    </row>
    <row r="378" spans="1:46" ht="14.25" customHeight="1" x14ac:dyDescent="0.25">
      <c r="A378" s="82">
        <v>44604</v>
      </c>
      <c r="B378" s="2" t="s">
        <v>148</v>
      </c>
      <c r="C378" s="83">
        <v>0.61458333333333304</v>
      </c>
      <c r="D378" s="87">
        <v>5</v>
      </c>
      <c r="E378" s="7">
        <v>5</v>
      </c>
      <c r="F378" s="60">
        <v>5</v>
      </c>
      <c r="G378" s="90">
        <v>1600</v>
      </c>
      <c r="H378" s="2" t="s">
        <v>151</v>
      </c>
      <c r="I378" s="2">
        <v>88</v>
      </c>
      <c r="J378" s="2">
        <v>130</v>
      </c>
      <c r="K378" s="6">
        <v>2</v>
      </c>
      <c r="L378" s="6" t="s">
        <v>1570</v>
      </c>
      <c r="M378" s="2" t="s">
        <v>55</v>
      </c>
      <c r="N378" s="84">
        <v>2.35</v>
      </c>
      <c r="O378" s="2" t="s">
        <v>49</v>
      </c>
      <c r="P378" s="2" t="s">
        <v>86</v>
      </c>
      <c r="Q378" s="85"/>
      <c r="R378" s="86">
        <v>4</v>
      </c>
      <c r="S378" s="85">
        <v>59</v>
      </c>
      <c r="T378" s="85">
        <v>59</v>
      </c>
      <c r="U378" s="85"/>
      <c r="V378" s="2">
        <v>1</v>
      </c>
      <c r="W378" s="2">
        <v>4</v>
      </c>
      <c r="X378" s="10">
        <v>2</v>
      </c>
      <c r="Y378" s="84">
        <v>5</v>
      </c>
      <c r="Z378" s="2">
        <v>20</v>
      </c>
      <c r="AA378" s="6"/>
      <c r="AB378" s="92"/>
      <c r="AC378" s="2"/>
      <c r="AD378" s="84">
        <v>3.3</v>
      </c>
      <c r="AE378" s="84"/>
      <c r="AF378" s="2">
        <v>100</v>
      </c>
      <c r="AG378" s="2" t="str">
        <f t="shared" si="27"/>
        <v/>
      </c>
      <c r="AH378" s="2">
        <f t="shared" si="28"/>
        <v>-100</v>
      </c>
      <c r="AI378" s="44" t="str">
        <f>VLOOKUP(Table13[[#This Row],[Track]],$B$1885:$D$1929,2,FALSE)</f>
        <v>NSW</v>
      </c>
      <c r="AJ3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8" s="16" t="str">
        <f>IF(Table13[[#This Row],[Going-Dist]]="G&lt;6-Dist&gt;=1700","B",IF(Table13[[#This Row],[Going-Dist]]="G&lt;6-Dist&lt;1700","A",IF(AJ378="G&gt;=6-Dist&lt;1700","C",IF(AJ378="G&gt;=6-Dist&gt;=1700","D","xx"))))</f>
        <v>A</v>
      </c>
      <c r="AL378" s="69">
        <f>MONTH(Table13[[#This Row],[Date]])</f>
        <v>2</v>
      </c>
      <c r="AM378" s="69" t="str">
        <f t="shared" si="26"/>
        <v>2021-2022</v>
      </c>
      <c r="AN378" s="60">
        <v>100</v>
      </c>
      <c r="AO378" s="128" t="str">
        <f>IF(Table13[[#This Row],[Combo 27 Bet]]="","",IF(Table13[[#This Row],[Lev Ret]]="","",AN378*Table13[[#This Row],[Odds]]))</f>
        <v/>
      </c>
      <c r="AP378" s="129">
        <f t="shared" si="29"/>
        <v>-100</v>
      </c>
      <c r="AQ378" s="135"/>
      <c r="AR378" s="151">
        <v>5</v>
      </c>
      <c r="AS378" s="2" t="str">
        <f>IF(Table13[[#This Row],[Date]]&lt;$AS$3,"","Live")</f>
        <v/>
      </c>
      <c r="AT378" s="2" t="str">
        <f>IF(Table13[[#This Row],[Date]]&lt;$AT$3,"","Current Algo")</f>
        <v/>
      </c>
    </row>
    <row r="379" spans="1:46" ht="14.25" customHeight="1" x14ac:dyDescent="0.25">
      <c r="A379" s="82">
        <v>44604</v>
      </c>
      <c r="B379" s="2" t="s">
        <v>4</v>
      </c>
      <c r="C379" s="83">
        <v>0.65625</v>
      </c>
      <c r="D379" s="87">
        <v>3</v>
      </c>
      <c r="E379" s="7">
        <v>0</v>
      </c>
      <c r="F379" s="60">
        <v>6</v>
      </c>
      <c r="G379" s="90">
        <v>1600</v>
      </c>
      <c r="H379" s="2" t="s">
        <v>42</v>
      </c>
      <c r="I379" s="2" t="s">
        <v>66</v>
      </c>
      <c r="J379" s="2">
        <v>200</v>
      </c>
      <c r="K379" s="6">
        <v>4</v>
      </c>
      <c r="L379" s="6" t="s">
        <v>267</v>
      </c>
      <c r="M379" s="2" t="s">
        <v>67</v>
      </c>
      <c r="N379" s="84">
        <v>5</v>
      </c>
      <c r="O379" s="2" t="s">
        <v>49</v>
      </c>
      <c r="P379" s="2" t="s">
        <v>82</v>
      </c>
      <c r="Q379" s="85"/>
      <c r="R379" s="86">
        <v>8</v>
      </c>
      <c r="S379" s="85">
        <v>58.5</v>
      </c>
      <c r="T379" s="85">
        <v>58.5</v>
      </c>
      <c r="U379" s="85"/>
      <c r="V379" s="2">
        <v>4</v>
      </c>
      <c r="W379" s="2">
        <v>2</v>
      </c>
      <c r="X379" s="10">
        <v>1</v>
      </c>
      <c r="Y379" s="84">
        <v>4.4000000000000004</v>
      </c>
      <c r="Z379" s="2">
        <v>40</v>
      </c>
      <c r="AA379" s="6">
        <v>8</v>
      </c>
      <c r="AB379" s="92"/>
      <c r="AC379" s="2"/>
      <c r="AD379" s="84">
        <v>6</v>
      </c>
      <c r="AE379" s="84"/>
      <c r="AF379" s="2">
        <v>100</v>
      </c>
      <c r="AG379" s="2" t="str">
        <f t="shared" si="27"/>
        <v/>
      </c>
      <c r="AH379" s="2">
        <f t="shared" si="28"/>
        <v>-100</v>
      </c>
      <c r="AI379" s="44" t="str">
        <f>VLOOKUP(Table13[[#This Row],[Track]],$B$1885:$D$1929,2,FALSE)</f>
        <v>Vic</v>
      </c>
      <c r="AJ3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79" s="16" t="str">
        <f>IF(Table13[[#This Row],[Going-Dist]]="G&lt;6-Dist&gt;=1700","B",IF(Table13[[#This Row],[Going-Dist]]="G&lt;6-Dist&lt;1700","A",IF(AJ379="G&gt;=6-Dist&lt;1700","C",IF(AJ379="G&gt;=6-Dist&gt;=1700","D","xx"))))</f>
        <v>A</v>
      </c>
      <c r="AL379" s="69">
        <f>MONTH(Table13[[#This Row],[Date]])</f>
        <v>2</v>
      </c>
      <c r="AM379" s="69" t="str">
        <f t="shared" si="26"/>
        <v>2021-2022</v>
      </c>
      <c r="AN379" s="60">
        <v>100</v>
      </c>
      <c r="AO379" s="128" t="str">
        <f>IF(Table13[[#This Row],[Combo 27 Bet]]="","",IF(Table13[[#This Row],[Lev Ret]]="","",AN379*Table13[[#This Row],[Odds]]))</f>
        <v/>
      </c>
      <c r="AP379" s="129">
        <f t="shared" si="29"/>
        <v>-100</v>
      </c>
      <c r="AQ379" s="135"/>
      <c r="AR379" s="151">
        <v>8</v>
      </c>
      <c r="AS379" s="2" t="str">
        <f>IF(Table13[[#This Row],[Date]]&lt;$AS$3,"","Live")</f>
        <v/>
      </c>
      <c r="AT379" s="2" t="str">
        <f>IF(Table13[[#This Row],[Date]]&lt;$AT$3,"","Current Algo")</f>
        <v/>
      </c>
    </row>
    <row r="380" spans="1:46" ht="14.25" customHeight="1" x14ac:dyDescent="0.25">
      <c r="A380" s="82">
        <v>44604</v>
      </c>
      <c r="B380" s="2" t="s">
        <v>4</v>
      </c>
      <c r="C380" s="83">
        <v>0.68402777777777779</v>
      </c>
      <c r="D380" s="2">
        <v>3</v>
      </c>
      <c r="E380" s="2">
        <v>0</v>
      </c>
      <c r="F380" s="60">
        <v>7</v>
      </c>
      <c r="G380" s="90">
        <v>1100</v>
      </c>
      <c r="H380" s="2" t="s">
        <v>42</v>
      </c>
      <c r="I380" s="2" t="s">
        <v>66</v>
      </c>
      <c r="J380" s="2">
        <v>300</v>
      </c>
      <c r="K380" s="6">
        <v>1</v>
      </c>
      <c r="L380" s="6" t="s">
        <v>359</v>
      </c>
      <c r="M380" s="2" t="s">
        <v>71</v>
      </c>
      <c r="N380" s="84">
        <v>4</v>
      </c>
      <c r="O380" s="2" t="s">
        <v>93</v>
      </c>
      <c r="P380" s="2" t="s">
        <v>94</v>
      </c>
      <c r="Q380" s="85"/>
      <c r="R380" s="86">
        <v>1</v>
      </c>
      <c r="S380" s="85">
        <v>59</v>
      </c>
      <c r="T380" s="88">
        <v>59</v>
      </c>
      <c r="U380" s="85"/>
      <c r="V380" s="2">
        <v>2</v>
      </c>
      <c r="W380" s="2">
        <v>3</v>
      </c>
      <c r="X380" s="10">
        <v>2</v>
      </c>
      <c r="Y380" s="84">
        <v>4.5999999999999996</v>
      </c>
      <c r="Z380" s="2">
        <v>35</v>
      </c>
      <c r="AA380" s="6">
        <v>7</v>
      </c>
      <c r="AB380" s="92"/>
      <c r="AC380" s="2" t="s">
        <v>15</v>
      </c>
      <c r="AD380" s="84">
        <v>6</v>
      </c>
      <c r="AE380" s="84">
        <v>3</v>
      </c>
      <c r="AF380" s="2">
        <v>100</v>
      </c>
      <c r="AG380" s="2" t="str">
        <f t="shared" si="27"/>
        <v/>
      </c>
      <c r="AH380" s="2">
        <f t="shared" si="28"/>
        <v>-100</v>
      </c>
      <c r="AI380" s="44" t="str">
        <f>VLOOKUP(Table13[[#This Row],[Track]],$B$1885:$D$1929,2,FALSE)</f>
        <v>Vic</v>
      </c>
      <c r="AJ3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0" s="16" t="str">
        <f>IF(Table13[[#This Row],[Going-Dist]]="G&lt;6-Dist&gt;=1700","B",IF(Table13[[#This Row],[Going-Dist]]="G&lt;6-Dist&lt;1700","A",IF(AJ380="G&gt;=6-Dist&lt;1700","C",IF(AJ380="G&gt;=6-Dist&gt;=1700","D","xx"))))</f>
        <v>A</v>
      </c>
      <c r="AL380" s="69">
        <f>MONTH(Table13[[#This Row],[Date]])</f>
        <v>2</v>
      </c>
      <c r="AM380" s="69" t="str">
        <f t="shared" si="26"/>
        <v>2021-2022</v>
      </c>
      <c r="AN380" s="60">
        <v>150</v>
      </c>
      <c r="AO380" s="128" t="str">
        <f>IF(Table13[[#This Row],[Combo 27 Bet]]="","",IF(Table13[[#This Row],[Lev Ret]]="","",AN380*Table13[[#This Row],[Odds]]))</f>
        <v/>
      </c>
      <c r="AP380" s="129">
        <f t="shared" si="29"/>
        <v>-150</v>
      </c>
      <c r="AQ380" s="135"/>
      <c r="AR380" s="151">
        <v>8</v>
      </c>
      <c r="AS380" s="2" t="str">
        <f>IF(Table13[[#This Row],[Date]]&lt;$AS$3,"","Live")</f>
        <v/>
      </c>
      <c r="AT380" s="2" t="str">
        <f>IF(Table13[[#This Row],[Date]]&lt;$AT$3,"","Current Algo")</f>
        <v/>
      </c>
    </row>
    <row r="381" spans="1:46" ht="14.25" customHeight="1" x14ac:dyDescent="0.25">
      <c r="A381" s="82">
        <v>44604</v>
      </c>
      <c r="B381" s="2" t="s">
        <v>148</v>
      </c>
      <c r="C381" s="83">
        <v>0.69791666666666663</v>
      </c>
      <c r="D381" s="87">
        <v>5</v>
      </c>
      <c r="E381" s="7">
        <v>5</v>
      </c>
      <c r="F381" s="60">
        <v>8</v>
      </c>
      <c r="G381" s="90">
        <v>1400</v>
      </c>
      <c r="H381" s="2" t="s">
        <v>102</v>
      </c>
      <c r="I381" s="2"/>
      <c r="J381" s="2">
        <v>250</v>
      </c>
      <c r="K381" s="6">
        <v>9</v>
      </c>
      <c r="L381" s="6" t="s">
        <v>1602</v>
      </c>
      <c r="M381" s="2" t="s">
        <v>75</v>
      </c>
      <c r="N381" s="84">
        <v>4.5999999999999996</v>
      </c>
      <c r="O381" s="2" t="s">
        <v>49</v>
      </c>
      <c r="P381" s="2" t="s">
        <v>86</v>
      </c>
      <c r="Q381" s="85"/>
      <c r="R381" s="86">
        <v>1</v>
      </c>
      <c r="S381" s="85">
        <v>57</v>
      </c>
      <c r="T381" s="85">
        <v>57</v>
      </c>
      <c r="U381" s="85"/>
      <c r="V381" s="2">
        <v>1</v>
      </c>
      <c r="W381" s="2">
        <v>2</v>
      </c>
      <c r="X381" s="10">
        <v>1</v>
      </c>
      <c r="Y381" s="84">
        <v>5.2</v>
      </c>
      <c r="Z381" s="2">
        <v>20</v>
      </c>
      <c r="AA381" s="6"/>
      <c r="AB381" s="92"/>
      <c r="AC381" s="2"/>
      <c r="AD381" s="84">
        <v>4.5999999999999996</v>
      </c>
      <c r="AE381" s="84"/>
      <c r="AF381" s="2">
        <v>100</v>
      </c>
      <c r="AG381" s="2" t="str">
        <f t="shared" si="27"/>
        <v/>
      </c>
      <c r="AH381" s="2">
        <f t="shared" si="28"/>
        <v>-100</v>
      </c>
      <c r="AI381" s="44" t="str">
        <f>VLOOKUP(Table13[[#This Row],[Track]],$B$1885:$D$1929,2,FALSE)</f>
        <v>NSW</v>
      </c>
      <c r="AJ3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1" s="16" t="str">
        <f>IF(Table13[[#This Row],[Going-Dist]]="G&lt;6-Dist&gt;=1700","B",IF(Table13[[#This Row],[Going-Dist]]="G&lt;6-Dist&lt;1700","A",IF(AJ381="G&gt;=6-Dist&lt;1700","C",IF(AJ381="G&gt;=6-Dist&gt;=1700","D","xx"))))</f>
        <v>A</v>
      </c>
      <c r="AL381" s="69">
        <f>MONTH(Table13[[#This Row],[Date]])</f>
        <v>2</v>
      </c>
      <c r="AM381" s="69" t="str">
        <f t="shared" si="26"/>
        <v>2021-2022</v>
      </c>
      <c r="AN381" s="60">
        <v>100</v>
      </c>
      <c r="AO381" s="128" t="str">
        <f>IF(Table13[[#This Row],[Combo 27 Bet]]="","",IF(Table13[[#This Row],[Lev Ret]]="","",AN381*Table13[[#This Row],[Odds]]))</f>
        <v/>
      </c>
      <c r="AP381" s="129">
        <f t="shared" si="29"/>
        <v>-100</v>
      </c>
      <c r="AQ381" s="135"/>
      <c r="AR381" s="151">
        <v>1</v>
      </c>
      <c r="AS381" s="2" t="str">
        <f>IF(Table13[[#This Row],[Date]]&lt;$AS$3,"","Live")</f>
        <v/>
      </c>
      <c r="AT381" s="2" t="str">
        <f>IF(Table13[[#This Row],[Date]]&lt;$AT$3,"","Current Algo")</f>
        <v/>
      </c>
    </row>
    <row r="382" spans="1:46" ht="14.25" customHeight="1" x14ac:dyDescent="0.25">
      <c r="A382" s="82">
        <v>44604</v>
      </c>
      <c r="B382" s="2" t="s">
        <v>4</v>
      </c>
      <c r="C382" s="83">
        <v>0.71180555555555547</v>
      </c>
      <c r="D382" s="87">
        <v>3</v>
      </c>
      <c r="E382" s="7">
        <v>0</v>
      </c>
      <c r="F382" s="60">
        <v>8</v>
      </c>
      <c r="G382" s="90">
        <v>1400</v>
      </c>
      <c r="H382" s="2" t="s">
        <v>131</v>
      </c>
      <c r="I382" s="2" t="s">
        <v>102</v>
      </c>
      <c r="J382" s="2">
        <v>750</v>
      </c>
      <c r="K382" s="6">
        <v>3</v>
      </c>
      <c r="L382" s="6" t="s">
        <v>301</v>
      </c>
      <c r="M382" s="2" t="s">
        <v>67</v>
      </c>
      <c r="N382" s="84">
        <v>5.5</v>
      </c>
      <c r="O382" s="2" t="s">
        <v>170</v>
      </c>
      <c r="P382" s="2" t="s">
        <v>73</v>
      </c>
      <c r="Q382" s="85"/>
      <c r="R382" s="86">
        <v>9</v>
      </c>
      <c r="S382" s="85">
        <v>59</v>
      </c>
      <c r="T382" s="85">
        <v>59</v>
      </c>
      <c r="U382" s="85"/>
      <c r="V382" s="2">
        <v>2</v>
      </c>
      <c r="W382" s="2">
        <v>3</v>
      </c>
      <c r="X382" s="10">
        <v>1</v>
      </c>
      <c r="Y382" s="84">
        <v>4</v>
      </c>
      <c r="Z382" s="2">
        <v>40</v>
      </c>
      <c r="AA382" s="6">
        <v>12</v>
      </c>
      <c r="AB382" s="92"/>
      <c r="AC382" s="2"/>
      <c r="AD382" s="84">
        <v>5.5</v>
      </c>
      <c r="AE382" s="84"/>
      <c r="AF382" s="2">
        <v>100</v>
      </c>
      <c r="AG382" s="2" t="str">
        <f t="shared" si="27"/>
        <v/>
      </c>
      <c r="AH382" s="2">
        <f t="shared" si="28"/>
        <v>-100</v>
      </c>
      <c r="AI382" s="44" t="str">
        <f>VLOOKUP(Table13[[#This Row],[Track]],$B$1885:$D$1929,2,FALSE)</f>
        <v>Vic</v>
      </c>
      <c r="AJ3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2" s="16" t="str">
        <f>IF(Table13[[#This Row],[Going-Dist]]="G&lt;6-Dist&gt;=1700","B",IF(Table13[[#This Row],[Going-Dist]]="G&lt;6-Dist&lt;1700","A",IF(AJ382="G&gt;=6-Dist&lt;1700","C",IF(AJ382="G&gt;=6-Dist&gt;=1700","D","xx"))))</f>
        <v>A</v>
      </c>
      <c r="AL382" s="69">
        <f>MONTH(Table13[[#This Row],[Date]])</f>
        <v>2</v>
      </c>
      <c r="AM382" s="69" t="str">
        <f t="shared" si="26"/>
        <v>2021-2022</v>
      </c>
      <c r="AN382" s="60">
        <v>100</v>
      </c>
      <c r="AO382" s="128" t="str">
        <f>IF(Table13[[#This Row],[Combo 27 Bet]]="","",IF(Table13[[#This Row],[Lev Ret]]="","",AN382*Table13[[#This Row],[Odds]]))</f>
        <v/>
      </c>
      <c r="AP382" s="129">
        <f t="shared" si="29"/>
        <v>-100</v>
      </c>
      <c r="AQ382" s="135"/>
      <c r="AR382" s="151">
        <v>8</v>
      </c>
      <c r="AS382" s="2" t="str">
        <f>IF(Table13[[#This Row],[Date]]&lt;$AS$3,"","Live")</f>
        <v/>
      </c>
      <c r="AT382" s="2" t="str">
        <f>IF(Table13[[#This Row],[Date]]&lt;$AT$3,"","Current Algo")</f>
        <v/>
      </c>
    </row>
    <row r="383" spans="1:46" ht="14.25" customHeight="1" x14ac:dyDescent="0.25">
      <c r="A383" s="82">
        <v>44604</v>
      </c>
      <c r="B383" s="2" t="s">
        <v>148</v>
      </c>
      <c r="C383" s="83">
        <v>0.72569444444444497</v>
      </c>
      <c r="D383" s="87">
        <v>5</v>
      </c>
      <c r="E383" s="7">
        <v>5</v>
      </c>
      <c r="F383" s="60">
        <v>9</v>
      </c>
      <c r="G383" s="90">
        <v>1200</v>
      </c>
      <c r="H383" s="2" t="s">
        <v>70</v>
      </c>
      <c r="I383" s="2"/>
      <c r="J383" s="2">
        <v>160</v>
      </c>
      <c r="K383" s="6">
        <v>4</v>
      </c>
      <c r="L383" s="6" t="s">
        <v>255</v>
      </c>
      <c r="M383" s="2" t="s">
        <v>50</v>
      </c>
      <c r="N383" s="84">
        <v>3.7</v>
      </c>
      <c r="O383" s="2" t="s">
        <v>1059</v>
      </c>
      <c r="P383" s="2" t="s">
        <v>86</v>
      </c>
      <c r="Q383" s="85"/>
      <c r="R383" s="86">
        <v>7</v>
      </c>
      <c r="S383" s="85">
        <v>54.5</v>
      </c>
      <c r="T383" s="85">
        <v>54.5</v>
      </c>
      <c r="U383" s="85"/>
      <c r="V383" s="2">
        <v>1</v>
      </c>
      <c r="W383" s="2">
        <v>3</v>
      </c>
      <c r="X383" s="10">
        <v>2</v>
      </c>
      <c r="Y383" s="84">
        <v>5.2</v>
      </c>
      <c r="Z383" s="2">
        <v>20</v>
      </c>
      <c r="AA383" s="6"/>
      <c r="AB383" s="92"/>
      <c r="AC383" s="2" t="s">
        <v>150</v>
      </c>
      <c r="AD383" s="84">
        <v>3.4</v>
      </c>
      <c r="AE383" s="84">
        <v>1.6</v>
      </c>
      <c r="AF383" s="2">
        <v>100</v>
      </c>
      <c r="AG383" s="2">
        <f t="shared" si="27"/>
        <v>340</v>
      </c>
      <c r="AH383" s="2">
        <f t="shared" si="28"/>
        <v>240</v>
      </c>
      <c r="AI383" s="44" t="str">
        <f>VLOOKUP(Table13[[#This Row],[Track]],$B$1885:$D$1929,2,FALSE)</f>
        <v>NSW</v>
      </c>
      <c r="AJ3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3" s="16" t="str">
        <f>IF(Table13[[#This Row],[Going-Dist]]="G&lt;6-Dist&gt;=1700","B",IF(Table13[[#This Row],[Going-Dist]]="G&lt;6-Dist&lt;1700","A",IF(AJ383="G&gt;=6-Dist&lt;1700","C",IF(AJ383="G&gt;=6-Dist&gt;=1700","D","xx"))))</f>
        <v>A</v>
      </c>
      <c r="AL383" s="69">
        <f>MONTH(Table13[[#This Row],[Date]])</f>
        <v>2</v>
      </c>
      <c r="AM383" s="69" t="str">
        <f t="shared" si="26"/>
        <v>2021-2022</v>
      </c>
      <c r="AN383" s="60">
        <v>100</v>
      </c>
      <c r="AO383" s="128">
        <f>IF(Table13[[#This Row],[Combo 27 Bet]]="","",IF(Table13[[#This Row],[Lev Ret]]="","",AN383*Table13[[#This Row],[Odds]]))</f>
        <v>340</v>
      </c>
      <c r="AP383" s="129">
        <f t="shared" si="29"/>
        <v>240</v>
      </c>
      <c r="AQ383" s="135"/>
      <c r="AR383" s="151">
        <v>5</v>
      </c>
      <c r="AS383" s="2" t="str">
        <f>IF(Table13[[#This Row],[Date]]&lt;$AS$3,"","Live")</f>
        <v/>
      </c>
      <c r="AT383" s="2" t="str">
        <f>IF(Table13[[#This Row],[Date]]&lt;$AT$3,"","Current Algo")</f>
        <v/>
      </c>
    </row>
    <row r="384" spans="1:46" ht="14.25" customHeight="1" x14ac:dyDescent="0.25">
      <c r="A384" s="82">
        <v>44604</v>
      </c>
      <c r="B384" s="2" t="s">
        <v>4</v>
      </c>
      <c r="C384" s="83">
        <v>0.73611111111111116</v>
      </c>
      <c r="D384" s="87">
        <v>3</v>
      </c>
      <c r="E384" s="7">
        <v>0</v>
      </c>
      <c r="F384" s="60">
        <v>9</v>
      </c>
      <c r="G384" s="90">
        <v>1200</v>
      </c>
      <c r="H384" s="2" t="s">
        <v>70</v>
      </c>
      <c r="I384" s="2" t="s">
        <v>84</v>
      </c>
      <c r="J384" s="2">
        <v>200</v>
      </c>
      <c r="K384" s="6">
        <v>1</v>
      </c>
      <c r="L384" s="6" t="s">
        <v>411</v>
      </c>
      <c r="M384" s="2" t="s">
        <v>58</v>
      </c>
      <c r="N384" s="84">
        <v>1.6</v>
      </c>
      <c r="O384" s="2" t="s">
        <v>130</v>
      </c>
      <c r="P384" s="2" t="s">
        <v>171</v>
      </c>
      <c r="Q384" s="85"/>
      <c r="R384" s="86">
        <v>2</v>
      </c>
      <c r="S384" s="85">
        <v>60</v>
      </c>
      <c r="T384" s="85">
        <v>60</v>
      </c>
      <c r="U384" s="85"/>
      <c r="V384" s="2">
        <v>1</v>
      </c>
      <c r="W384" s="2">
        <v>1</v>
      </c>
      <c r="X384" s="10">
        <v>1</v>
      </c>
      <c r="Y384" s="84">
        <v>2</v>
      </c>
      <c r="Z384" s="2">
        <v>50</v>
      </c>
      <c r="AA384" s="6">
        <v>7</v>
      </c>
      <c r="AB384" s="92"/>
      <c r="AC384" s="2" t="s">
        <v>12</v>
      </c>
      <c r="AD384" s="84">
        <v>1.8</v>
      </c>
      <c r="AE384" s="84">
        <v>1.3</v>
      </c>
      <c r="AF384" s="2">
        <v>100</v>
      </c>
      <c r="AG384" s="2">
        <f t="shared" si="27"/>
        <v>180</v>
      </c>
      <c r="AH384" s="2">
        <f t="shared" si="28"/>
        <v>80</v>
      </c>
      <c r="AI384" s="44" t="str">
        <f>VLOOKUP(Table13[[#This Row],[Track]],$B$1885:$D$1929,2,FALSE)</f>
        <v>Vic</v>
      </c>
      <c r="AJ3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4" s="16" t="str">
        <f>IF(Table13[[#This Row],[Going-Dist]]="G&lt;6-Dist&gt;=1700","B",IF(Table13[[#This Row],[Going-Dist]]="G&lt;6-Dist&lt;1700","A",IF(AJ384="G&gt;=6-Dist&lt;1700","C",IF(AJ384="G&gt;=6-Dist&gt;=1700","D","xx"))))</f>
        <v>A</v>
      </c>
      <c r="AL384" s="69">
        <f>MONTH(Table13[[#This Row],[Date]])</f>
        <v>2</v>
      </c>
      <c r="AM384" s="69" t="str">
        <f t="shared" si="26"/>
        <v>2021-2022</v>
      </c>
      <c r="AN384" s="60">
        <v>100</v>
      </c>
      <c r="AO384" s="128">
        <f>IF(Table13[[#This Row],[Combo 27 Bet]]="","",IF(Table13[[#This Row],[Lev Ret]]="","",AN384*Table13[[#This Row],[Odds]]))</f>
        <v>180</v>
      </c>
      <c r="AP384" s="129">
        <f t="shared" si="29"/>
        <v>80</v>
      </c>
      <c r="AQ384" s="135"/>
      <c r="AR384" s="151">
        <v>5</v>
      </c>
      <c r="AS384" s="2" t="str">
        <f>IF(Table13[[#This Row],[Date]]&lt;$AS$3,"","Live")</f>
        <v/>
      </c>
      <c r="AT384" s="2" t="str">
        <f>IF(Table13[[#This Row],[Date]]&lt;$AT$3,"","Current Algo")</f>
        <v/>
      </c>
    </row>
    <row r="385" spans="1:46" ht="14.25" customHeight="1" x14ac:dyDescent="0.25">
      <c r="A385" s="82">
        <v>44611</v>
      </c>
      <c r="B385" s="2" t="s">
        <v>149</v>
      </c>
      <c r="C385" s="83">
        <v>0.11458333333333333</v>
      </c>
      <c r="D385" s="87">
        <v>4</v>
      </c>
      <c r="E385" s="7">
        <v>0</v>
      </c>
      <c r="F385" s="60">
        <v>5</v>
      </c>
      <c r="G385" s="90">
        <v>1100</v>
      </c>
      <c r="H385" s="2" t="s">
        <v>151</v>
      </c>
      <c r="I385" s="2">
        <v>78</v>
      </c>
      <c r="J385" s="2">
        <v>130</v>
      </c>
      <c r="K385" s="6">
        <v>6</v>
      </c>
      <c r="L385" s="6" t="s">
        <v>1603</v>
      </c>
      <c r="M385" s="2" t="s">
        <v>75</v>
      </c>
      <c r="N385" s="84">
        <v>3.4</v>
      </c>
      <c r="O385" s="2" t="s">
        <v>49</v>
      </c>
      <c r="P385" s="2" t="s">
        <v>1069</v>
      </c>
      <c r="Q385" s="85"/>
      <c r="R385" s="86">
        <v>6</v>
      </c>
      <c r="S385" s="85">
        <v>56.5</v>
      </c>
      <c r="T385" s="85">
        <v>56.5</v>
      </c>
      <c r="U385" s="85"/>
      <c r="V385" s="2">
        <v>4</v>
      </c>
      <c r="W385" s="2">
        <v>5</v>
      </c>
      <c r="X385" s="10">
        <v>2</v>
      </c>
      <c r="Y385" s="84">
        <v>5.2</v>
      </c>
      <c r="Z385" s="2">
        <v>20</v>
      </c>
      <c r="AA385" s="6"/>
      <c r="AB385" s="92"/>
      <c r="AC385" s="2"/>
      <c r="AD385" s="84">
        <v>3.3</v>
      </c>
      <c r="AE385" s="84"/>
      <c r="AF385" s="2">
        <v>100</v>
      </c>
      <c r="AG385" s="2" t="str">
        <f t="shared" si="27"/>
        <v/>
      </c>
      <c r="AH385" s="2">
        <f t="shared" si="28"/>
        <v>-100</v>
      </c>
      <c r="AI385" s="44" t="str">
        <f>VLOOKUP(Table13[[#This Row],[Track]],$B$1885:$D$1929,2,FALSE)</f>
        <v>NSW</v>
      </c>
      <c r="AJ3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5" s="16" t="str">
        <f>IF(Table13[[#This Row],[Going-Dist]]="G&lt;6-Dist&gt;=1700","B",IF(Table13[[#This Row],[Going-Dist]]="G&lt;6-Dist&lt;1700","A",IF(AJ385="G&gt;=6-Dist&lt;1700","C",IF(AJ385="G&gt;=6-Dist&gt;=1700","D","xx"))))</f>
        <v>A</v>
      </c>
      <c r="AL385" s="2">
        <f>MONTH(Table13[[#This Row],[Date]])</f>
        <v>2</v>
      </c>
      <c r="AM385" s="2" t="str">
        <f t="shared" si="26"/>
        <v>2021-2022</v>
      </c>
      <c r="AN385" s="60">
        <v>100</v>
      </c>
      <c r="AO385" s="128" t="str">
        <f>IF(Table13[[#This Row],[Combo 27 Bet]]="","",IF(Table13[[#This Row],[Lev Ret]]="","",AN385*Table13[[#This Row],[Odds]]))</f>
        <v/>
      </c>
      <c r="AP385" s="129">
        <f t="shared" si="29"/>
        <v>-100</v>
      </c>
      <c r="AQ385" s="135"/>
      <c r="AR385" s="151">
        <v>7</v>
      </c>
      <c r="AS385" s="2" t="str">
        <f>IF(Table13[[#This Row],[Date]]&lt;$AS$3,"","Live")</f>
        <v/>
      </c>
      <c r="AT385" s="2" t="str">
        <f>IF(Table13[[#This Row],[Date]]&lt;$AT$3,"","Current Algo")</f>
        <v/>
      </c>
    </row>
    <row r="386" spans="1:46" ht="14.25" customHeight="1" x14ac:dyDescent="0.25">
      <c r="A386" s="82">
        <v>44611</v>
      </c>
      <c r="B386" s="2" t="s">
        <v>3</v>
      </c>
      <c r="C386" s="83">
        <v>0.52777777777777779</v>
      </c>
      <c r="D386" s="2">
        <v>3</v>
      </c>
      <c r="E386" s="2">
        <v>0</v>
      </c>
      <c r="F386" s="60">
        <v>1</v>
      </c>
      <c r="G386" s="90">
        <v>2000</v>
      </c>
      <c r="H386" s="2" t="s">
        <v>42</v>
      </c>
      <c r="I386" s="2">
        <v>84</v>
      </c>
      <c r="J386" s="2">
        <v>130</v>
      </c>
      <c r="K386" s="6">
        <v>8</v>
      </c>
      <c r="L386" s="6" t="s">
        <v>322</v>
      </c>
      <c r="M386" s="2" t="s">
        <v>80</v>
      </c>
      <c r="N386" s="84">
        <v>4.8</v>
      </c>
      <c r="O386" s="2" t="s">
        <v>49</v>
      </c>
      <c r="P386" s="2" t="s">
        <v>48</v>
      </c>
      <c r="Q386" s="85"/>
      <c r="R386" s="86">
        <v>4</v>
      </c>
      <c r="S386" s="85">
        <v>54.5</v>
      </c>
      <c r="T386" s="88">
        <v>54.5</v>
      </c>
      <c r="U386" s="85"/>
      <c r="V386" s="2">
        <v>1</v>
      </c>
      <c r="W386" s="2">
        <v>5</v>
      </c>
      <c r="X386" s="10">
        <v>1</v>
      </c>
      <c r="Y386" s="84">
        <v>4.8</v>
      </c>
      <c r="Z386" s="2">
        <v>35</v>
      </c>
      <c r="AA386" s="6">
        <v>11</v>
      </c>
      <c r="AB386" s="92"/>
      <c r="AC386" s="2" t="s">
        <v>15</v>
      </c>
      <c r="AD386" s="84">
        <v>8</v>
      </c>
      <c r="AE386" s="84">
        <v>2.6</v>
      </c>
      <c r="AF386" s="2">
        <v>100</v>
      </c>
      <c r="AG386" s="2" t="str">
        <f t="shared" si="27"/>
        <v/>
      </c>
      <c r="AH386" s="2">
        <f t="shared" si="28"/>
        <v>-100</v>
      </c>
      <c r="AI386" s="44" t="str">
        <f>VLOOKUP(Table13[[#This Row],[Track]],$B$1885:$D$1929,2,FALSE)</f>
        <v>Vic</v>
      </c>
      <c r="AJ3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86" s="16" t="str">
        <f>IF(Table13[[#This Row],[Going-Dist]]="G&lt;6-Dist&gt;=1700","B",IF(Table13[[#This Row],[Going-Dist]]="G&lt;6-Dist&lt;1700","A",IF(AJ386="G&gt;=6-Dist&lt;1700","C",IF(AJ386="G&gt;=6-Dist&gt;=1700","D","xx"))))</f>
        <v>B</v>
      </c>
      <c r="AL386" s="69">
        <f>MONTH(Table13[[#This Row],[Date]])</f>
        <v>2</v>
      </c>
      <c r="AM386" s="69" t="str">
        <f t="shared" si="26"/>
        <v>2021-2022</v>
      </c>
      <c r="AN386" s="60">
        <v>150</v>
      </c>
      <c r="AO386" s="128" t="str">
        <f>IF(Table13[[#This Row],[Combo 27 Bet]]="","",IF(Table13[[#This Row],[Lev Ret]]="","",AN386*Table13[[#This Row],[Odds]]))</f>
        <v/>
      </c>
      <c r="AP386" s="129">
        <f t="shared" si="29"/>
        <v>-150</v>
      </c>
      <c r="AQ386" s="135">
        <v>2</v>
      </c>
      <c r="AR386" s="151">
        <v>9</v>
      </c>
      <c r="AS386" s="2" t="str">
        <f>IF(Table13[[#This Row],[Date]]&lt;$AS$3,"","Live")</f>
        <v/>
      </c>
      <c r="AT386" s="2" t="str">
        <f>IF(Table13[[#This Row],[Date]]&lt;$AT$3,"","Current Algo")</f>
        <v/>
      </c>
    </row>
    <row r="387" spans="1:46" ht="14.25" customHeight="1" x14ac:dyDescent="0.25">
      <c r="A387" s="82">
        <v>44611</v>
      </c>
      <c r="B387" s="2" t="s">
        <v>3</v>
      </c>
      <c r="C387" s="83">
        <v>0.52777777777777779</v>
      </c>
      <c r="D387" s="2">
        <v>3</v>
      </c>
      <c r="E387" s="2">
        <v>0</v>
      </c>
      <c r="F387" s="60">
        <v>1</v>
      </c>
      <c r="G387" s="90">
        <v>2000</v>
      </c>
      <c r="H387" s="2" t="s">
        <v>42</v>
      </c>
      <c r="I387" s="2">
        <v>84</v>
      </c>
      <c r="J387" s="2">
        <v>130</v>
      </c>
      <c r="K387" s="6">
        <v>5</v>
      </c>
      <c r="L387" s="6" t="s">
        <v>443</v>
      </c>
      <c r="M387" s="2" t="s">
        <v>75</v>
      </c>
      <c r="N387" s="84">
        <v>3.3</v>
      </c>
      <c r="O387" s="2" t="s">
        <v>49</v>
      </c>
      <c r="P387" s="2" t="s">
        <v>86</v>
      </c>
      <c r="Q387" s="85"/>
      <c r="R387" s="86">
        <v>8</v>
      </c>
      <c r="S387" s="85">
        <v>58</v>
      </c>
      <c r="T387" s="88">
        <v>58</v>
      </c>
      <c r="U387" s="85"/>
      <c r="V387" s="2">
        <v>4</v>
      </c>
      <c r="W387" s="2">
        <v>1</v>
      </c>
      <c r="X387" s="10">
        <v>3</v>
      </c>
      <c r="Y387" s="84">
        <v>5.5</v>
      </c>
      <c r="Z387" s="2">
        <v>30</v>
      </c>
      <c r="AA387" s="6">
        <v>11</v>
      </c>
      <c r="AB387" s="92"/>
      <c r="AC387" s="2" t="s">
        <v>12</v>
      </c>
      <c r="AD387" s="84">
        <v>2.35</v>
      </c>
      <c r="AE387" s="84">
        <v>1.4</v>
      </c>
      <c r="AF387" s="2">
        <v>100</v>
      </c>
      <c r="AG387" s="2">
        <f t="shared" si="27"/>
        <v>235</v>
      </c>
      <c r="AH387" s="2">
        <f t="shared" si="28"/>
        <v>135</v>
      </c>
      <c r="AI387" s="44" t="str">
        <f>VLOOKUP(Table13[[#This Row],[Track]],$B$1885:$D$1929,2,FALSE)</f>
        <v>Vic</v>
      </c>
      <c r="AJ3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87" s="16" t="str">
        <f>IF(Table13[[#This Row],[Going-Dist]]="G&lt;6-Dist&gt;=1700","B",IF(Table13[[#This Row],[Going-Dist]]="G&lt;6-Dist&lt;1700","A",IF(AJ387="G&gt;=6-Dist&lt;1700","C",IF(AJ387="G&gt;=6-Dist&gt;=1700","D","xx"))))</f>
        <v>B</v>
      </c>
      <c r="AL387" s="69">
        <f>MONTH(Table13[[#This Row],[Date]])</f>
        <v>2</v>
      </c>
      <c r="AM387" s="69" t="str">
        <f t="shared" si="26"/>
        <v>2021-2022</v>
      </c>
      <c r="AN387" s="60">
        <v>100</v>
      </c>
      <c r="AO387" s="128">
        <f>IF(Table13[[#This Row],[Combo 27 Bet]]="","",IF(Table13[[#This Row],[Lev Ret]]="","",AN387*Table13[[#This Row],[Odds]]))</f>
        <v>235</v>
      </c>
      <c r="AP387" s="129">
        <f t="shared" si="29"/>
        <v>135</v>
      </c>
      <c r="AQ387" s="135">
        <v>2</v>
      </c>
      <c r="AR387" s="151">
        <v>7</v>
      </c>
      <c r="AS387" s="2" t="str">
        <f>IF(Table13[[#This Row],[Date]]&lt;$AS$3,"","Live")</f>
        <v/>
      </c>
      <c r="AT387" s="2" t="str">
        <f>IF(Table13[[#This Row],[Date]]&lt;$AT$3,"","Current Algo")</f>
        <v/>
      </c>
    </row>
    <row r="388" spans="1:46" ht="14.25" customHeight="1" x14ac:dyDescent="0.25">
      <c r="A388" s="82">
        <v>44611</v>
      </c>
      <c r="B388" s="2" t="s">
        <v>3</v>
      </c>
      <c r="C388" s="83">
        <v>0.55208333333333337</v>
      </c>
      <c r="D388" s="2">
        <v>3</v>
      </c>
      <c r="E388" s="2">
        <v>0</v>
      </c>
      <c r="F388" s="60">
        <v>2</v>
      </c>
      <c r="G388" s="90">
        <v>1600</v>
      </c>
      <c r="H388" s="2" t="s">
        <v>42</v>
      </c>
      <c r="I388" s="2">
        <v>84</v>
      </c>
      <c r="J388" s="2">
        <v>130</v>
      </c>
      <c r="K388" s="6">
        <v>2</v>
      </c>
      <c r="L388" s="6" t="s">
        <v>690</v>
      </c>
      <c r="M388" s="2" t="s">
        <v>67</v>
      </c>
      <c r="N388" s="84">
        <v>13</v>
      </c>
      <c r="O388" s="2" t="s">
        <v>116</v>
      </c>
      <c r="P388" s="2" t="s">
        <v>196</v>
      </c>
      <c r="Q388" s="85"/>
      <c r="R388" s="86">
        <v>3</v>
      </c>
      <c r="S388" s="85">
        <v>59.5</v>
      </c>
      <c r="T388" s="85">
        <v>59.5</v>
      </c>
      <c r="U388" s="85"/>
      <c r="V388" s="2">
        <v>3</v>
      </c>
      <c r="W388" s="2"/>
      <c r="X388" s="10">
        <v>2</v>
      </c>
      <c r="Y388" s="84">
        <v>5.4</v>
      </c>
      <c r="Z388" s="2">
        <v>35</v>
      </c>
      <c r="AA388" s="6">
        <v>9</v>
      </c>
      <c r="AB388" s="92"/>
      <c r="AC388" s="2"/>
      <c r="AD388" s="84">
        <v>31</v>
      </c>
      <c r="AE388" s="84"/>
      <c r="AF388" s="2">
        <v>100</v>
      </c>
      <c r="AG388" s="2" t="str">
        <f t="shared" si="27"/>
        <v/>
      </c>
      <c r="AH388" s="2">
        <f t="shared" si="28"/>
        <v>-100</v>
      </c>
      <c r="AI388" s="44" t="str">
        <f>VLOOKUP(Table13[[#This Row],[Track]],$B$1885:$D$1929,2,FALSE)</f>
        <v>Vic</v>
      </c>
      <c r="AJ3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8" s="16" t="str">
        <f>IF(Table13[[#This Row],[Going-Dist]]="G&lt;6-Dist&gt;=1700","B",IF(Table13[[#This Row],[Going-Dist]]="G&lt;6-Dist&lt;1700","A",IF(AJ388="G&gt;=6-Dist&lt;1700","C",IF(AJ388="G&gt;=6-Dist&gt;=1700","D","xx"))))</f>
        <v>A</v>
      </c>
      <c r="AL388" s="69">
        <f>MONTH(Table13[[#This Row],[Date]])</f>
        <v>2</v>
      </c>
      <c r="AM388" s="69" t="str">
        <f t="shared" si="26"/>
        <v>2021-2022</v>
      </c>
      <c r="AN388" s="60">
        <v>100</v>
      </c>
      <c r="AO388" s="128" t="str">
        <f>IF(Table13[[#This Row],[Combo 27 Bet]]="","",IF(Table13[[#This Row],[Lev Ret]]="","",AN388*Table13[[#This Row],[Odds]]))</f>
        <v/>
      </c>
      <c r="AP388" s="129">
        <f t="shared" si="29"/>
        <v>-100</v>
      </c>
      <c r="AQ388" s="135">
        <v>2</v>
      </c>
      <c r="AR388" s="151">
        <v>6</v>
      </c>
      <c r="AS388" s="2" t="str">
        <f>IF(Table13[[#This Row],[Date]]&lt;$AS$3,"","Live")</f>
        <v/>
      </c>
      <c r="AT388" s="2" t="str">
        <f>IF(Table13[[#This Row],[Date]]&lt;$AT$3,"","Current Algo")</f>
        <v/>
      </c>
    </row>
    <row r="389" spans="1:46" ht="14.25" customHeight="1" x14ac:dyDescent="0.25">
      <c r="A389" s="82">
        <v>44611</v>
      </c>
      <c r="B389" s="2" t="s">
        <v>3</v>
      </c>
      <c r="C389" s="83">
        <v>0.55208333333333337</v>
      </c>
      <c r="D389" s="2">
        <v>3</v>
      </c>
      <c r="E389" s="2">
        <v>0</v>
      </c>
      <c r="F389" s="60">
        <v>2</v>
      </c>
      <c r="G389" s="90">
        <v>1600</v>
      </c>
      <c r="H389" s="2" t="s">
        <v>42</v>
      </c>
      <c r="I389" s="2">
        <v>84</v>
      </c>
      <c r="J389" s="2">
        <v>130</v>
      </c>
      <c r="K389" s="6">
        <v>7</v>
      </c>
      <c r="L389" s="6" t="s">
        <v>232</v>
      </c>
      <c r="M389" s="2" t="s">
        <v>80</v>
      </c>
      <c r="N389" s="84">
        <v>3.6</v>
      </c>
      <c r="O389" s="2" t="s">
        <v>59</v>
      </c>
      <c r="P389" s="2" t="s">
        <v>204</v>
      </c>
      <c r="Q389" s="85"/>
      <c r="R389" s="86">
        <v>4</v>
      </c>
      <c r="S389" s="85">
        <v>56.5</v>
      </c>
      <c r="T389" s="85">
        <v>56.5</v>
      </c>
      <c r="U389" s="85"/>
      <c r="V389" s="2">
        <v>2</v>
      </c>
      <c r="W389" s="2"/>
      <c r="X389" s="10">
        <v>3</v>
      </c>
      <c r="Y389" s="84">
        <v>6</v>
      </c>
      <c r="Z389" s="2"/>
      <c r="AA389" s="6">
        <v>9</v>
      </c>
      <c r="AB389" s="92"/>
      <c r="AC389" s="2" t="s">
        <v>12</v>
      </c>
      <c r="AD389" s="84">
        <v>4.5999999999999996</v>
      </c>
      <c r="AE389" s="84">
        <v>1.5</v>
      </c>
      <c r="AF389" s="2">
        <v>100</v>
      </c>
      <c r="AG389" s="2">
        <f t="shared" si="27"/>
        <v>459.99999999999994</v>
      </c>
      <c r="AH389" s="2">
        <f t="shared" si="28"/>
        <v>359.99999999999994</v>
      </c>
      <c r="AI389" s="44" t="str">
        <f>VLOOKUP(Table13[[#This Row],[Track]],$B$1885:$D$1929,2,FALSE)</f>
        <v>Vic</v>
      </c>
      <c r="AJ3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89" s="16" t="str">
        <f>IF(Table13[[#This Row],[Going-Dist]]="G&lt;6-Dist&gt;=1700","B",IF(Table13[[#This Row],[Going-Dist]]="G&lt;6-Dist&lt;1700","A",IF(AJ389="G&gt;=6-Dist&lt;1700","C",IF(AJ389="G&gt;=6-Dist&gt;=1700","D","xx"))))</f>
        <v>A</v>
      </c>
      <c r="AL389" s="69">
        <f>MONTH(Table13[[#This Row],[Date]])</f>
        <v>2</v>
      </c>
      <c r="AM389" s="69" t="str">
        <f t="shared" si="26"/>
        <v>2021-2022</v>
      </c>
      <c r="AN389" s="60">
        <v>140</v>
      </c>
      <c r="AO389" s="128">
        <f>IF(Table13[[#This Row],[Combo 27 Bet]]="","",IF(Table13[[#This Row],[Lev Ret]]="","",AN389*Table13[[#This Row],[Odds]]))</f>
        <v>644</v>
      </c>
      <c r="AP389" s="129">
        <f t="shared" si="29"/>
        <v>504</v>
      </c>
      <c r="AQ389" s="135">
        <v>2</v>
      </c>
      <c r="AR389" s="151">
        <v>7</v>
      </c>
      <c r="AS389" s="2" t="str">
        <f>IF(Table13[[#This Row],[Date]]&lt;$AS$3,"","Live")</f>
        <v/>
      </c>
      <c r="AT389" s="2" t="str">
        <f>IF(Table13[[#This Row],[Date]]&lt;$AT$3,"","Current Algo")</f>
        <v/>
      </c>
    </row>
    <row r="390" spans="1:46" ht="14.25" customHeight="1" x14ac:dyDescent="0.25">
      <c r="A390" s="82">
        <v>44611</v>
      </c>
      <c r="B390" s="2" t="s">
        <v>3</v>
      </c>
      <c r="C390" s="83">
        <v>0.57638888888888895</v>
      </c>
      <c r="D390" s="87">
        <v>3</v>
      </c>
      <c r="E390" s="7">
        <v>0</v>
      </c>
      <c r="F390" s="60">
        <v>3</v>
      </c>
      <c r="G390" s="90">
        <v>1600</v>
      </c>
      <c r="H390" s="2" t="s">
        <v>70</v>
      </c>
      <c r="I390" s="2">
        <v>78</v>
      </c>
      <c r="J390" s="2">
        <v>130</v>
      </c>
      <c r="K390" s="6">
        <v>5</v>
      </c>
      <c r="L390" s="6" t="s">
        <v>444</v>
      </c>
      <c r="M390" s="2" t="s">
        <v>76</v>
      </c>
      <c r="N390" s="84">
        <v>2.7</v>
      </c>
      <c r="O390" s="2" t="s">
        <v>51</v>
      </c>
      <c r="P390" s="2" t="s">
        <v>72</v>
      </c>
      <c r="Q390" s="85"/>
      <c r="R390" s="86">
        <v>10</v>
      </c>
      <c r="S390" s="85">
        <v>59</v>
      </c>
      <c r="T390" s="85">
        <v>59</v>
      </c>
      <c r="U390" s="85"/>
      <c r="V390" s="2">
        <v>1</v>
      </c>
      <c r="W390" s="2"/>
      <c r="X390" s="10">
        <v>2</v>
      </c>
      <c r="Y390" s="84">
        <v>5</v>
      </c>
      <c r="Z390" s="2">
        <v>35</v>
      </c>
      <c r="AA390" s="6">
        <v>10</v>
      </c>
      <c r="AB390" s="92"/>
      <c r="AC390" s="2" t="s">
        <v>12</v>
      </c>
      <c r="AD390" s="84">
        <v>2.6</v>
      </c>
      <c r="AE390" s="84">
        <v>1.4</v>
      </c>
      <c r="AF390" s="2">
        <v>100</v>
      </c>
      <c r="AG390" s="2">
        <f t="shared" si="27"/>
        <v>260</v>
      </c>
      <c r="AH390" s="2">
        <f t="shared" si="28"/>
        <v>160</v>
      </c>
      <c r="AI390" s="44" t="str">
        <f>VLOOKUP(Table13[[#This Row],[Track]],$B$1885:$D$1929,2,FALSE)</f>
        <v>Vic</v>
      </c>
      <c r="AJ3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0" s="16" t="str">
        <f>IF(Table13[[#This Row],[Going-Dist]]="G&lt;6-Dist&gt;=1700","B",IF(Table13[[#This Row],[Going-Dist]]="G&lt;6-Dist&lt;1700","A",IF(AJ390="G&gt;=6-Dist&lt;1700","C",IF(AJ390="G&gt;=6-Dist&gt;=1700","D","xx"))))</f>
        <v>A</v>
      </c>
      <c r="AL390" s="69">
        <f>MONTH(Table13[[#This Row],[Date]])</f>
        <v>2</v>
      </c>
      <c r="AM390" s="69" t="str">
        <f t="shared" si="26"/>
        <v>2021-2022</v>
      </c>
      <c r="AN390" s="60">
        <v>150</v>
      </c>
      <c r="AO390" s="128">
        <f>IF(Table13[[#This Row],[Combo 27 Bet]]="","",IF(Table13[[#This Row],[Lev Ret]]="","",AN390*Table13[[#This Row],[Odds]]))</f>
        <v>390</v>
      </c>
      <c r="AP390" s="129">
        <f t="shared" si="29"/>
        <v>240</v>
      </c>
      <c r="AQ390" s="135"/>
      <c r="AR390" s="151">
        <v>8</v>
      </c>
      <c r="AS390" s="2" t="str">
        <f>IF(Table13[[#This Row],[Date]]&lt;$AS$3,"","Live")</f>
        <v/>
      </c>
      <c r="AT390" s="2" t="str">
        <f>IF(Table13[[#This Row],[Date]]&lt;$AT$3,"","Current Algo")</f>
        <v/>
      </c>
    </row>
    <row r="391" spans="1:46" ht="14.25" customHeight="1" x14ac:dyDescent="0.25">
      <c r="A391" s="82">
        <v>44611</v>
      </c>
      <c r="B391" s="2" t="s">
        <v>3</v>
      </c>
      <c r="C391" s="83">
        <v>0.62847222222222221</v>
      </c>
      <c r="D391" s="2">
        <v>3</v>
      </c>
      <c r="E391" s="2">
        <v>0</v>
      </c>
      <c r="F391" s="60">
        <v>5</v>
      </c>
      <c r="G391" s="90">
        <v>1400</v>
      </c>
      <c r="H391" s="2" t="s">
        <v>77</v>
      </c>
      <c r="I391" s="2" t="s">
        <v>62</v>
      </c>
      <c r="J391" s="2">
        <v>200</v>
      </c>
      <c r="K391" s="6">
        <v>5</v>
      </c>
      <c r="L391" s="6" t="s">
        <v>332</v>
      </c>
      <c r="M391" s="2" t="s">
        <v>55</v>
      </c>
      <c r="N391" s="84">
        <v>4.2</v>
      </c>
      <c r="O391" s="2" t="s">
        <v>208</v>
      </c>
      <c r="P391" s="2" t="s">
        <v>82</v>
      </c>
      <c r="Q391" s="85"/>
      <c r="R391" s="86">
        <v>5</v>
      </c>
      <c r="S391" s="85">
        <v>56</v>
      </c>
      <c r="T391" s="85">
        <v>56</v>
      </c>
      <c r="U391" s="85"/>
      <c r="V391" s="2"/>
      <c r="W391" s="2"/>
      <c r="X391" s="10">
        <v>1</v>
      </c>
      <c r="Y391" s="84"/>
      <c r="Z391" s="2"/>
      <c r="AA391" s="6">
        <v>9</v>
      </c>
      <c r="AB391" s="92"/>
      <c r="AC391" s="2" t="s">
        <v>12</v>
      </c>
      <c r="AD391" s="84">
        <v>3.4</v>
      </c>
      <c r="AE391" s="84">
        <v>1.4</v>
      </c>
      <c r="AF391" s="2">
        <v>100</v>
      </c>
      <c r="AG391" s="2">
        <f t="shared" si="27"/>
        <v>340</v>
      </c>
      <c r="AH391" s="2">
        <f t="shared" si="28"/>
        <v>240</v>
      </c>
      <c r="AI391" s="44" t="str">
        <f>VLOOKUP(Table13[[#This Row],[Track]],$B$1885:$D$1929,2,FALSE)</f>
        <v>Vic</v>
      </c>
      <c r="AJ3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1" s="16" t="str">
        <f>IF(Table13[[#This Row],[Going-Dist]]="G&lt;6-Dist&gt;=1700","B",IF(Table13[[#This Row],[Going-Dist]]="G&lt;6-Dist&lt;1700","A",IF(AJ391="G&gt;=6-Dist&lt;1700","C",IF(AJ391="G&gt;=6-Dist&gt;=1700","D","xx"))))</f>
        <v>A</v>
      </c>
      <c r="AL391" s="69">
        <f>MONTH(Table13[[#This Row],[Date]])</f>
        <v>2</v>
      </c>
      <c r="AM391" s="69" t="str">
        <f t="shared" ref="AM391:AM454" si="30">IF(A391&lt;$AM$1905,"2020-2021",IF(A391&lt;$AM$1906,"2021-2022",IF(A391&lt;$AM$1907,"2022-2023",IF(A391&lt;$AM$1908,"2023-2024",IF(A391&lt;$AM$1909,"2024-2025",IF(A391&lt;$AM$1910,"2025-2026",IF(A391&lt;$AM$1911,"2026-2027",IF(A391&lt;$AM$1912,"2027-2028"))))))))</f>
        <v>2021-2022</v>
      </c>
      <c r="AN391" s="60">
        <v>170</v>
      </c>
      <c r="AO391" s="128">
        <f>IF(Table13[[#This Row],[Combo 27 Bet]]="","",IF(Table13[[#This Row],[Lev Ret]]="","",AN391*Table13[[#This Row],[Odds]]))</f>
        <v>578</v>
      </c>
      <c r="AP391" s="129">
        <f t="shared" si="29"/>
        <v>408</v>
      </c>
      <c r="AQ391" s="135"/>
      <c r="AR391" s="151">
        <v>10</v>
      </c>
      <c r="AS391" s="2" t="str">
        <f>IF(Table13[[#This Row],[Date]]&lt;$AS$3,"","Live")</f>
        <v/>
      </c>
      <c r="AT391" s="2" t="str">
        <f>IF(Table13[[#This Row],[Date]]&lt;$AT$3,"","Current Algo")</f>
        <v/>
      </c>
    </row>
    <row r="392" spans="1:46" ht="14.25" customHeight="1" x14ac:dyDescent="0.25">
      <c r="A392" s="82">
        <v>44611</v>
      </c>
      <c r="B392" s="2" t="s">
        <v>149</v>
      </c>
      <c r="C392" s="83">
        <v>0.67013888888888884</v>
      </c>
      <c r="D392" s="87">
        <v>4</v>
      </c>
      <c r="E392" s="7">
        <v>0</v>
      </c>
      <c r="F392" s="60">
        <v>7</v>
      </c>
      <c r="G392" s="90">
        <v>1900</v>
      </c>
      <c r="H392" s="2" t="s">
        <v>151</v>
      </c>
      <c r="I392" s="2"/>
      <c r="J392" s="2">
        <v>140</v>
      </c>
      <c r="K392" s="6">
        <v>13</v>
      </c>
      <c r="L392" s="6" t="s">
        <v>1604</v>
      </c>
      <c r="M392" s="2" t="s">
        <v>55</v>
      </c>
      <c r="N392" s="84">
        <v>5</v>
      </c>
      <c r="O392" s="2" t="s">
        <v>49</v>
      </c>
      <c r="P392" s="2" t="s">
        <v>134</v>
      </c>
      <c r="Q392" s="85"/>
      <c r="R392" s="86">
        <v>1</v>
      </c>
      <c r="S392" s="85">
        <v>53</v>
      </c>
      <c r="T392" s="85">
        <v>53</v>
      </c>
      <c r="U392" s="85"/>
      <c r="V392" s="2">
        <v>5</v>
      </c>
      <c r="W392" s="2">
        <v>2</v>
      </c>
      <c r="X392" s="10">
        <v>1</v>
      </c>
      <c r="Y392" s="84">
        <v>3.6</v>
      </c>
      <c r="Z392" s="2">
        <v>30</v>
      </c>
      <c r="AA392" s="6">
        <v>160</v>
      </c>
      <c r="AB392" s="92"/>
      <c r="AC392" s="2" t="s">
        <v>13</v>
      </c>
      <c r="AD392" s="84">
        <v>4.8</v>
      </c>
      <c r="AE392" s="84">
        <v>2</v>
      </c>
      <c r="AF392" s="2">
        <v>100</v>
      </c>
      <c r="AG392" s="2" t="str">
        <f t="shared" si="27"/>
        <v/>
      </c>
      <c r="AH392" s="2">
        <f t="shared" si="28"/>
        <v>-100</v>
      </c>
      <c r="AI392" s="44" t="str">
        <f>VLOOKUP(Table13[[#This Row],[Track]],$B$1885:$D$1929,2,FALSE)</f>
        <v>NSW</v>
      </c>
      <c r="AJ3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392" s="16" t="str">
        <f>IF(Table13[[#This Row],[Going-Dist]]="G&lt;6-Dist&gt;=1700","B",IF(Table13[[#This Row],[Going-Dist]]="G&lt;6-Dist&lt;1700","A",IF(AJ392="G&gt;=6-Dist&lt;1700","C",IF(AJ392="G&gt;=6-Dist&gt;=1700","D","xx"))))</f>
        <v>B</v>
      </c>
      <c r="AL392" s="69">
        <f>MONTH(Table13[[#This Row],[Date]])</f>
        <v>2</v>
      </c>
      <c r="AM392" s="69" t="str">
        <f t="shared" si="30"/>
        <v>2021-2022</v>
      </c>
      <c r="AN392" s="60">
        <v>100</v>
      </c>
      <c r="AO392" s="128" t="str">
        <f>IF(Table13[[#This Row],[Combo 27 Bet]]="","",IF(Table13[[#This Row],[Lev Ret]]="","",AN392*Table13[[#This Row],[Odds]]))</f>
        <v/>
      </c>
      <c r="AP392" s="129">
        <f t="shared" si="29"/>
        <v>-100</v>
      </c>
      <c r="AQ392" s="135"/>
      <c r="AR392" s="151">
        <v>1</v>
      </c>
      <c r="AS392" s="2" t="str">
        <f>IF(Table13[[#This Row],[Date]]&lt;$AS$3,"","Live")</f>
        <v/>
      </c>
      <c r="AT392" s="2" t="str">
        <f>IF(Table13[[#This Row],[Date]]&lt;$AT$3,"","Current Algo")</f>
        <v/>
      </c>
    </row>
    <row r="393" spans="1:46" ht="14.25" customHeight="1" x14ac:dyDescent="0.25">
      <c r="A393" s="82">
        <v>44611</v>
      </c>
      <c r="B393" s="2" t="s">
        <v>3</v>
      </c>
      <c r="C393" s="83">
        <v>0.68402777777777779</v>
      </c>
      <c r="D393" s="2">
        <v>3</v>
      </c>
      <c r="E393" s="2">
        <v>0</v>
      </c>
      <c r="F393" s="60">
        <v>7</v>
      </c>
      <c r="G393" s="90">
        <v>1000</v>
      </c>
      <c r="H393" s="2" t="s">
        <v>131</v>
      </c>
      <c r="I393" s="2" t="s">
        <v>102</v>
      </c>
      <c r="J393" s="2">
        <v>1000</v>
      </c>
      <c r="K393" s="6">
        <v>2</v>
      </c>
      <c r="L393" s="6" t="s">
        <v>691</v>
      </c>
      <c r="M393" s="2" t="s">
        <v>71</v>
      </c>
      <c r="N393" s="84">
        <v>4.2</v>
      </c>
      <c r="O393" s="2" t="s">
        <v>161</v>
      </c>
      <c r="P393" s="2" t="s">
        <v>110</v>
      </c>
      <c r="Q393" s="85"/>
      <c r="R393" s="86">
        <v>5</v>
      </c>
      <c r="S393" s="85">
        <v>58.5</v>
      </c>
      <c r="T393" s="85">
        <v>58.5</v>
      </c>
      <c r="U393" s="85"/>
      <c r="V393" s="2">
        <v>2</v>
      </c>
      <c r="W393" s="2">
        <v>3</v>
      </c>
      <c r="X393" s="10">
        <v>1</v>
      </c>
      <c r="Y393" s="84">
        <v>3.5</v>
      </c>
      <c r="Z393" s="2">
        <v>45</v>
      </c>
      <c r="AA393" s="6">
        <v>9</v>
      </c>
      <c r="AB393" s="92"/>
      <c r="AC393" s="2" t="s">
        <v>13</v>
      </c>
      <c r="AD393" s="84">
        <v>4.5999999999999996</v>
      </c>
      <c r="AE393" s="84">
        <v>1.5</v>
      </c>
      <c r="AF393" s="2">
        <v>100</v>
      </c>
      <c r="AG393" s="2" t="str">
        <f t="shared" si="27"/>
        <v/>
      </c>
      <c r="AH393" s="2">
        <f t="shared" si="28"/>
        <v>-100</v>
      </c>
      <c r="AI393" s="44" t="str">
        <f>VLOOKUP(Table13[[#This Row],[Track]],$B$1885:$D$1929,2,FALSE)</f>
        <v>Vic</v>
      </c>
      <c r="AJ3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3" s="16" t="str">
        <f>IF(Table13[[#This Row],[Going-Dist]]="G&lt;6-Dist&gt;=1700","B",IF(Table13[[#This Row],[Going-Dist]]="G&lt;6-Dist&lt;1700","A",IF(AJ393="G&gt;=6-Dist&lt;1700","C",IF(AJ393="G&gt;=6-Dist&gt;=1700","D","xx"))))</f>
        <v>A</v>
      </c>
      <c r="AL393" s="69">
        <f>MONTH(Table13[[#This Row],[Date]])</f>
        <v>2</v>
      </c>
      <c r="AM393" s="69" t="str">
        <f t="shared" si="30"/>
        <v>2021-2022</v>
      </c>
      <c r="AN393" s="60">
        <v>150</v>
      </c>
      <c r="AO393" s="128" t="str">
        <f>IF(Table13[[#This Row],[Combo 27 Bet]]="","",IF(Table13[[#This Row],[Lev Ret]]="","",AN393*Table13[[#This Row],[Odds]]))</f>
        <v/>
      </c>
      <c r="AP393" s="129">
        <f t="shared" si="29"/>
        <v>-150</v>
      </c>
      <c r="AQ393" s="135">
        <v>2</v>
      </c>
      <c r="AR393" s="151">
        <v>9</v>
      </c>
      <c r="AS393" s="2" t="str">
        <f>IF(Table13[[#This Row],[Date]]&lt;$AS$3,"","Live")</f>
        <v/>
      </c>
      <c r="AT393" s="2" t="str">
        <f>IF(Table13[[#This Row],[Date]]&lt;$AT$3,"","Current Algo")</f>
        <v/>
      </c>
    </row>
    <row r="394" spans="1:46" ht="14.25" customHeight="1" x14ac:dyDescent="0.25">
      <c r="A394" s="82">
        <v>44611</v>
      </c>
      <c r="B394" s="2" t="s">
        <v>3</v>
      </c>
      <c r="C394" s="83">
        <v>0.68402777777777779</v>
      </c>
      <c r="D394" s="2">
        <v>3</v>
      </c>
      <c r="E394" s="2">
        <v>0</v>
      </c>
      <c r="F394" s="60">
        <v>7</v>
      </c>
      <c r="G394" s="90">
        <v>1000</v>
      </c>
      <c r="H394" s="2" t="s">
        <v>131</v>
      </c>
      <c r="I394" s="2" t="s">
        <v>102</v>
      </c>
      <c r="J394" s="2">
        <v>1000</v>
      </c>
      <c r="K394" s="6">
        <v>1</v>
      </c>
      <c r="L394" s="6" t="s">
        <v>271</v>
      </c>
      <c r="M394" s="2" t="s">
        <v>71</v>
      </c>
      <c r="N394" s="84">
        <v>2.4500000000000002</v>
      </c>
      <c r="O394" s="2" t="s">
        <v>49</v>
      </c>
      <c r="P394" s="2" t="s">
        <v>73</v>
      </c>
      <c r="Q394" s="85"/>
      <c r="R394" s="86">
        <v>6</v>
      </c>
      <c r="S394" s="85">
        <v>58.5</v>
      </c>
      <c r="T394" s="85">
        <v>58.5</v>
      </c>
      <c r="U394" s="85"/>
      <c r="V394" s="2">
        <v>1</v>
      </c>
      <c r="W394" s="2">
        <v>4</v>
      </c>
      <c r="X394" s="10">
        <v>2</v>
      </c>
      <c r="Y394" s="84">
        <v>3.8</v>
      </c>
      <c r="Z394" s="2">
        <v>45</v>
      </c>
      <c r="AA394" s="6">
        <v>9</v>
      </c>
      <c r="AB394" s="92"/>
      <c r="AC394" s="2" t="s">
        <v>15</v>
      </c>
      <c r="AD394" s="84">
        <v>2.5</v>
      </c>
      <c r="AE394" s="84">
        <v>1.2</v>
      </c>
      <c r="AF394" s="2">
        <v>100</v>
      </c>
      <c r="AG394" s="2" t="str">
        <f t="shared" si="27"/>
        <v/>
      </c>
      <c r="AH394" s="2">
        <f t="shared" si="28"/>
        <v>-100</v>
      </c>
      <c r="AI394" s="44" t="str">
        <f>VLOOKUP(Table13[[#This Row],[Track]],$B$1885:$D$1929,2,FALSE)</f>
        <v>Vic</v>
      </c>
      <c r="AJ3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4" s="16" t="str">
        <f>IF(Table13[[#This Row],[Going-Dist]]="G&lt;6-Dist&gt;=1700","B",IF(Table13[[#This Row],[Going-Dist]]="G&lt;6-Dist&lt;1700","A",IF(AJ394="G&gt;=6-Dist&lt;1700","C",IF(AJ394="G&gt;=6-Dist&gt;=1700","D","xx"))))</f>
        <v>A</v>
      </c>
      <c r="AL394" s="69">
        <f>MONTH(Table13[[#This Row],[Date]])</f>
        <v>2</v>
      </c>
      <c r="AM394" s="69" t="str">
        <f t="shared" si="30"/>
        <v>2021-2022</v>
      </c>
      <c r="AN394" s="60">
        <v>150</v>
      </c>
      <c r="AO394" s="128" t="str">
        <f>IF(Table13[[#This Row],[Combo 27 Bet]]="","",IF(Table13[[#This Row],[Lev Ret]]="","",AN394*Table13[[#This Row],[Odds]]))</f>
        <v/>
      </c>
      <c r="AP394" s="129">
        <f t="shared" si="29"/>
        <v>-150</v>
      </c>
      <c r="AQ394" s="135">
        <v>2</v>
      </c>
      <c r="AR394" s="151">
        <v>4</v>
      </c>
      <c r="AS394" s="2" t="str">
        <f>IF(Table13[[#This Row],[Date]]&lt;$AS$3,"","Live")</f>
        <v/>
      </c>
      <c r="AT394" s="2" t="str">
        <f>IF(Table13[[#This Row],[Date]]&lt;$AT$3,"","Current Algo")</f>
        <v/>
      </c>
    </row>
    <row r="395" spans="1:46" ht="14.25" customHeight="1" x14ac:dyDescent="0.25">
      <c r="A395" s="82">
        <v>44611</v>
      </c>
      <c r="B395" s="2" t="s">
        <v>3</v>
      </c>
      <c r="C395" s="83">
        <v>0.71180555555555547</v>
      </c>
      <c r="D395" s="2">
        <v>3</v>
      </c>
      <c r="E395" s="2">
        <v>0</v>
      </c>
      <c r="F395" s="60">
        <v>8</v>
      </c>
      <c r="G395" s="90">
        <v>1400</v>
      </c>
      <c r="H395" s="2" t="s">
        <v>42</v>
      </c>
      <c r="I395" s="2" t="s">
        <v>46</v>
      </c>
      <c r="J395" s="2">
        <v>160</v>
      </c>
      <c r="K395" s="6">
        <v>1</v>
      </c>
      <c r="L395" s="6" t="s">
        <v>424</v>
      </c>
      <c r="M395" s="2" t="s">
        <v>67</v>
      </c>
      <c r="N395" s="84">
        <v>6.5</v>
      </c>
      <c r="O395" s="2" t="s">
        <v>692</v>
      </c>
      <c r="P395" s="2" t="s">
        <v>48</v>
      </c>
      <c r="Q395" s="85"/>
      <c r="R395" s="86">
        <v>8</v>
      </c>
      <c r="S395" s="85">
        <v>60</v>
      </c>
      <c r="T395" s="85">
        <v>60</v>
      </c>
      <c r="U395" s="85"/>
      <c r="V395" s="2">
        <v>1</v>
      </c>
      <c r="W395" s="2">
        <v>2</v>
      </c>
      <c r="X395" s="10">
        <v>1</v>
      </c>
      <c r="Y395" s="84">
        <v>4</v>
      </c>
      <c r="Z395" s="2">
        <v>45</v>
      </c>
      <c r="AA395" s="6">
        <v>12</v>
      </c>
      <c r="AB395" s="92"/>
      <c r="AC395" s="2"/>
      <c r="AD395" s="84">
        <v>6.5</v>
      </c>
      <c r="AE395" s="84"/>
      <c r="AF395" s="2">
        <v>100</v>
      </c>
      <c r="AG395" s="2" t="str">
        <f t="shared" si="27"/>
        <v/>
      </c>
      <c r="AH395" s="2">
        <f t="shared" si="28"/>
        <v>-100</v>
      </c>
      <c r="AI395" s="44" t="str">
        <f>VLOOKUP(Table13[[#This Row],[Track]],$B$1885:$D$1929,2,FALSE)</f>
        <v>Vic</v>
      </c>
      <c r="AJ3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5" s="16" t="str">
        <f>IF(Table13[[#This Row],[Going-Dist]]="G&lt;6-Dist&gt;=1700","B",IF(Table13[[#This Row],[Going-Dist]]="G&lt;6-Dist&lt;1700","A",IF(AJ395="G&gt;=6-Dist&lt;1700","C",IF(AJ395="G&gt;=6-Dist&gt;=1700","D","xx"))))</f>
        <v>A</v>
      </c>
      <c r="AL395" s="69">
        <f>MONTH(Table13[[#This Row],[Date]])</f>
        <v>2</v>
      </c>
      <c r="AM395" s="69" t="str">
        <f t="shared" si="30"/>
        <v>2021-2022</v>
      </c>
      <c r="AN395" s="60">
        <v>100</v>
      </c>
      <c r="AO395" s="128" t="str">
        <f>IF(Table13[[#This Row],[Combo 27 Bet]]="","",IF(Table13[[#This Row],[Lev Ret]]="","",AN395*Table13[[#This Row],[Odds]]))</f>
        <v/>
      </c>
      <c r="AP395" s="129">
        <f t="shared" si="29"/>
        <v>-100</v>
      </c>
      <c r="AQ395" s="135"/>
      <c r="AR395" s="151">
        <v>8</v>
      </c>
      <c r="AS395" s="2" t="str">
        <f>IF(Table13[[#This Row],[Date]]&lt;$AS$3,"","Live")</f>
        <v/>
      </c>
      <c r="AT395" s="2" t="str">
        <f>IF(Table13[[#This Row],[Date]]&lt;$AT$3,"","Current Algo")</f>
        <v/>
      </c>
    </row>
    <row r="396" spans="1:46" ht="14.25" customHeight="1" x14ac:dyDescent="0.25">
      <c r="A396" s="82">
        <v>44611</v>
      </c>
      <c r="B396" s="2" t="s">
        <v>149</v>
      </c>
      <c r="C396" s="83">
        <v>0.75</v>
      </c>
      <c r="D396" s="87">
        <v>4</v>
      </c>
      <c r="E396" s="7">
        <v>0</v>
      </c>
      <c r="F396" s="60">
        <v>10</v>
      </c>
      <c r="G396" s="90">
        <v>1400</v>
      </c>
      <c r="H396" s="2" t="s">
        <v>151</v>
      </c>
      <c r="I396" s="2">
        <v>78</v>
      </c>
      <c r="J396" s="2">
        <v>130</v>
      </c>
      <c r="K396" s="6">
        <v>3</v>
      </c>
      <c r="L396" s="6" t="s">
        <v>1605</v>
      </c>
      <c r="M396" s="2" t="s">
        <v>50</v>
      </c>
      <c r="N396" s="84">
        <v>2.2999999999999998</v>
      </c>
      <c r="O396" s="2" t="s">
        <v>158</v>
      </c>
      <c r="P396" s="2" t="s">
        <v>159</v>
      </c>
      <c r="Q396" s="85"/>
      <c r="R396" s="86">
        <v>1</v>
      </c>
      <c r="S396" s="85">
        <v>60</v>
      </c>
      <c r="T396" s="85">
        <v>60</v>
      </c>
      <c r="U396" s="85"/>
      <c r="V396" s="2">
        <v>1</v>
      </c>
      <c r="W396" s="2"/>
      <c r="X396" s="10">
        <v>2</v>
      </c>
      <c r="Y396" s="84">
        <v>4.4000000000000004</v>
      </c>
      <c r="Z396" s="2">
        <v>30</v>
      </c>
      <c r="AA396" s="6"/>
      <c r="AB396" s="92"/>
      <c r="AC396" s="2" t="s">
        <v>13</v>
      </c>
      <c r="AD396" s="84">
        <v>2.4</v>
      </c>
      <c r="AE396" s="84">
        <v>1.2</v>
      </c>
      <c r="AF396" s="2">
        <v>100</v>
      </c>
      <c r="AG396" s="2" t="str">
        <f t="shared" ref="AG396:AG447" si="31">IF($AC396&lt;&gt;"WON","",AF396*$AD396)</f>
        <v/>
      </c>
      <c r="AH396" s="2">
        <f t="shared" ref="AH396:AH447" si="32">IF(AG396="",AF396*-1,AG396-AF396)</f>
        <v>-100</v>
      </c>
      <c r="AI396" s="44" t="str">
        <f>VLOOKUP(Table13[[#This Row],[Track]],$B$1885:$D$1929,2,FALSE)</f>
        <v>NSW</v>
      </c>
      <c r="AJ3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6" s="16" t="str">
        <f>IF(Table13[[#This Row],[Going-Dist]]="G&lt;6-Dist&gt;=1700","B",IF(Table13[[#This Row],[Going-Dist]]="G&lt;6-Dist&lt;1700","A",IF(AJ396="G&gt;=6-Dist&lt;1700","C",IF(AJ396="G&gt;=6-Dist&gt;=1700","D","xx"))))</f>
        <v>A</v>
      </c>
      <c r="AL396" s="69">
        <f>MONTH(Table13[[#This Row],[Date]])</f>
        <v>2</v>
      </c>
      <c r="AM396" s="69" t="str">
        <f t="shared" si="30"/>
        <v>2021-2022</v>
      </c>
      <c r="AN396" s="60">
        <v>170</v>
      </c>
      <c r="AO396" s="128" t="str">
        <f>IF(Table13[[#This Row],[Combo 27 Bet]]="","",IF(Table13[[#This Row],[Lev Ret]]="","",AN396*Table13[[#This Row],[Odds]]))</f>
        <v/>
      </c>
      <c r="AP396" s="129">
        <f t="shared" ref="AP396:AP447" si="33">IF(AN396="","",IF(AO396="",AN396*-1,AO396-AN396))</f>
        <v>-170</v>
      </c>
      <c r="AQ396" s="135"/>
      <c r="AR396" s="151">
        <v>8</v>
      </c>
      <c r="AS396" s="2" t="str">
        <f>IF(Table13[[#This Row],[Date]]&lt;$AS$3,"","Live")</f>
        <v/>
      </c>
      <c r="AT396" s="2" t="str">
        <f>IF(Table13[[#This Row],[Date]]&lt;$AT$3,"","Current Algo")</f>
        <v/>
      </c>
    </row>
    <row r="397" spans="1:46" ht="14.25" customHeight="1" x14ac:dyDescent="0.25">
      <c r="A397" s="82">
        <v>44618</v>
      </c>
      <c r="B397" s="2" t="s">
        <v>148</v>
      </c>
      <c r="C397" s="83">
        <v>0.54166666666666663</v>
      </c>
      <c r="D397" s="87">
        <v>10</v>
      </c>
      <c r="E397" s="7">
        <v>0</v>
      </c>
      <c r="F397" s="60">
        <v>2</v>
      </c>
      <c r="G397" s="90">
        <v>1100</v>
      </c>
      <c r="H397" s="2" t="s">
        <v>151</v>
      </c>
      <c r="I397" s="2">
        <v>72</v>
      </c>
      <c r="J397" s="2">
        <v>130</v>
      </c>
      <c r="K397" s="6">
        <v>10</v>
      </c>
      <c r="L397" s="6" t="s">
        <v>1606</v>
      </c>
      <c r="M397" s="2" t="s">
        <v>75</v>
      </c>
      <c r="N397" s="84">
        <v>2.2999999999999998</v>
      </c>
      <c r="O397" s="2" t="s">
        <v>145</v>
      </c>
      <c r="P397" s="2" t="s">
        <v>154</v>
      </c>
      <c r="Q397" s="85"/>
      <c r="R397" s="86">
        <v>2</v>
      </c>
      <c r="S397" s="85">
        <v>54.5</v>
      </c>
      <c r="T397" s="85">
        <v>54.5</v>
      </c>
      <c r="U397" s="85"/>
      <c r="V397" s="2">
        <v>1</v>
      </c>
      <c r="W397" s="2">
        <v>4</v>
      </c>
      <c r="X397" s="10">
        <v>1</v>
      </c>
      <c r="Y397" s="84">
        <v>4.4000000000000004</v>
      </c>
      <c r="Z397" s="2">
        <v>20</v>
      </c>
      <c r="AA397" s="6"/>
      <c r="AB397" s="92"/>
      <c r="AC397" s="2" t="s">
        <v>150</v>
      </c>
      <c r="AD397" s="84">
        <v>2.7</v>
      </c>
      <c r="AE397" s="84">
        <v>1.4</v>
      </c>
      <c r="AF397" s="2">
        <v>100</v>
      </c>
      <c r="AG397" s="2">
        <f t="shared" si="31"/>
        <v>270</v>
      </c>
      <c r="AH397" s="2">
        <f t="shared" si="32"/>
        <v>170</v>
      </c>
      <c r="AI397" s="44" t="str">
        <f>VLOOKUP(Table13[[#This Row],[Track]],$B$1885:$D$1929,2,FALSE)</f>
        <v>NSW</v>
      </c>
      <c r="AJ39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397" s="16" t="str">
        <f>IF(Table13[[#This Row],[Going-Dist]]="G&lt;6-Dist&gt;=1700","B",IF(Table13[[#This Row],[Going-Dist]]="G&lt;6-Dist&lt;1700","A",IF(AJ397="G&gt;=6-Dist&lt;1700","C",IF(AJ397="G&gt;=6-Dist&gt;=1700","D","xx"))))</f>
        <v>C</v>
      </c>
      <c r="AL397" s="69">
        <f>MONTH(Table13[[#This Row],[Date]])</f>
        <v>2</v>
      </c>
      <c r="AM397" s="69" t="str">
        <f t="shared" si="30"/>
        <v>2021-2022</v>
      </c>
      <c r="AN397" s="60">
        <v>150</v>
      </c>
      <c r="AO397" s="128">
        <f>IF(Table13[[#This Row],[Combo 27 Bet]]="","",IF(Table13[[#This Row],[Lev Ret]]="","",AN397*Table13[[#This Row],[Odds]]))</f>
        <v>405</v>
      </c>
      <c r="AP397" s="129">
        <f t="shared" si="33"/>
        <v>255</v>
      </c>
      <c r="AQ397" s="135"/>
      <c r="AR397" s="151">
        <v>7</v>
      </c>
      <c r="AS397" s="2" t="str">
        <f>IF(Table13[[#This Row],[Date]]&lt;$AS$3,"","Live")</f>
        <v/>
      </c>
      <c r="AT397" s="2" t="str">
        <f>IF(Table13[[#This Row],[Date]]&lt;$AT$3,"","Current Algo")</f>
        <v/>
      </c>
    </row>
    <row r="398" spans="1:46" ht="14.25" customHeight="1" x14ac:dyDescent="0.25">
      <c r="A398" s="82">
        <v>44618</v>
      </c>
      <c r="B398" s="2" t="s">
        <v>4</v>
      </c>
      <c r="C398" s="83">
        <v>0.55208333333333337</v>
      </c>
      <c r="D398" s="2">
        <v>3</v>
      </c>
      <c r="E398" s="2">
        <v>3</v>
      </c>
      <c r="F398" s="60">
        <v>2</v>
      </c>
      <c r="G398" s="90">
        <v>1400</v>
      </c>
      <c r="H398" s="2" t="s">
        <v>70</v>
      </c>
      <c r="I398" s="2" t="s">
        <v>84</v>
      </c>
      <c r="J398" s="2">
        <v>200</v>
      </c>
      <c r="K398" s="6">
        <v>1</v>
      </c>
      <c r="L398" s="6" t="s">
        <v>694</v>
      </c>
      <c r="M398" s="2" t="s">
        <v>76</v>
      </c>
      <c r="N398" s="84">
        <v>5</v>
      </c>
      <c r="O398" s="2" t="s">
        <v>97</v>
      </c>
      <c r="P398" s="2" t="s">
        <v>54</v>
      </c>
      <c r="Q398" s="85"/>
      <c r="R398" s="86">
        <v>5</v>
      </c>
      <c r="S398" s="85">
        <v>58</v>
      </c>
      <c r="T398" s="85">
        <v>58</v>
      </c>
      <c r="U398" s="85"/>
      <c r="V398" s="2">
        <v>2</v>
      </c>
      <c r="W398" s="2">
        <v>2</v>
      </c>
      <c r="X398" s="10">
        <v>1</v>
      </c>
      <c r="Y398" s="84">
        <v>4</v>
      </c>
      <c r="Z398" s="2">
        <v>45</v>
      </c>
      <c r="AA398" s="6">
        <v>7</v>
      </c>
      <c r="AB398" s="92"/>
      <c r="AC398" s="2"/>
      <c r="AD398" s="84">
        <v>7</v>
      </c>
      <c r="AE398" s="84"/>
      <c r="AF398" s="2">
        <v>100</v>
      </c>
      <c r="AG398" s="2" t="str">
        <f t="shared" si="31"/>
        <v/>
      </c>
      <c r="AH398" s="2">
        <f t="shared" si="32"/>
        <v>-100</v>
      </c>
      <c r="AI398" s="44" t="str">
        <f>VLOOKUP(Table13[[#This Row],[Track]],$B$1885:$D$1929,2,FALSE)</f>
        <v>Vic</v>
      </c>
      <c r="AJ3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8" s="16" t="str">
        <f>IF(Table13[[#This Row],[Going-Dist]]="G&lt;6-Dist&gt;=1700","B",IF(Table13[[#This Row],[Going-Dist]]="G&lt;6-Dist&lt;1700","A",IF(AJ398="G&gt;=6-Dist&lt;1700","C",IF(AJ398="G&gt;=6-Dist&gt;=1700","D","xx"))))</f>
        <v>A</v>
      </c>
      <c r="AL398" s="69">
        <f>MONTH(Table13[[#This Row],[Date]])</f>
        <v>2</v>
      </c>
      <c r="AM398" s="69" t="str">
        <f t="shared" si="30"/>
        <v>2021-2022</v>
      </c>
      <c r="AN398" s="60">
        <v>150</v>
      </c>
      <c r="AO398" s="128" t="str">
        <f>IF(Table13[[#This Row],[Combo 27 Bet]]="","",IF(Table13[[#This Row],[Lev Ret]]="","",AN398*Table13[[#This Row],[Odds]]))</f>
        <v/>
      </c>
      <c r="AP398" s="129">
        <f t="shared" si="33"/>
        <v>-150</v>
      </c>
      <c r="AQ398" s="135"/>
      <c r="AR398" s="151">
        <v>9</v>
      </c>
      <c r="AS398" s="2" t="str">
        <f>IF(Table13[[#This Row],[Date]]&lt;$AS$3,"","Live")</f>
        <v/>
      </c>
      <c r="AT398" s="2" t="str">
        <f>IF(Table13[[#This Row],[Date]]&lt;$AT$3,"","Current Algo")</f>
        <v/>
      </c>
    </row>
    <row r="399" spans="1:46" ht="14.25" customHeight="1" x14ac:dyDescent="0.25">
      <c r="A399" s="82">
        <v>44618</v>
      </c>
      <c r="B399" s="2" t="s">
        <v>4</v>
      </c>
      <c r="C399" s="83">
        <v>0.60069444444444442</v>
      </c>
      <c r="D399" s="87">
        <v>3</v>
      </c>
      <c r="E399" s="7">
        <v>3</v>
      </c>
      <c r="F399" s="60">
        <v>4</v>
      </c>
      <c r="G399" s="90">
        <v>1400</v>
      </c>
      <c r="H399" s="2" t="s">
        <v>77</v>
      </c>
      <c r="I399" s="2" t="s">
        <v>62</v>
      </c>
      <c r="J399" s="2">
        <v>300</v>
      </c>
      <c r="K399" s="6">
        <v>4</v>
      </c>
      <c r="L399" s="6" t="s">
        <v>333</v>
      </c>
      <c r="M399" s="2" t="s">
        <v>75</v>
      </c>
      <c r="N399" s="84">
        <v>2</v>
      </c>
      <c r="O399" s="2" t="s">
        <v>63</v>
      </c>
      <c r="P399" s="2" t="s">
        <v>60</v>
      </c>
      <c r="Q399" s="85"/>
      <c r="R399" s="86">
        <v>1</v>
      </c>
      <c r="S399" s="85">
        <v>58.5</v>
      </c>
      <c r="T399" s="85">
        <v>58.5</v>
      </c>
      <c r="U399" s="85"/>
      <c r="V399" s="2"/>
      <c r="W399" s="2"/>
      <c r="X399" s="10">
        <v>1</v>
      </c>
      <c r="Y399" s="84"/>
      <c r="Z399" s="2"/>
      <c r="AA399" s="6">
        <v>10</v>
      </c>
      <c r="AB399" s="92"/>
      <c r="AC399" s="2" t="s">
        <v>15</v>
      </c>
      <c r="AD399" s="84">
        <v>2.5</v>
      </c>
      <c r="AE399" s="84">
        <v>1.4</v>
      </c>
      <c r="AF399" s="2">
        <v>100</v>
      </c>
      <c r="AG399" s="2" t="str">
        <f t="shared" si="31"/>
        <v/>
      </c>
      <c r="AH399" s="2">
        <f t="shared" si="32"/>
        <v>-100</v>
      </c>
      <c r="AI399" s="44" t="str">
        <f>VLOOKUP(Table13[[#This Row],[Track]],$B$1885:$D$1929,2,FALSE)</f>
        <v>Vic</v>
      </c>
      <c r="AJ3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399" s="16" t="str">
        <f>IF(Table13[[#This Row],[Going-Dist]]="G&lt;6-Dist&gt;=1700","B",IF(Table13[[#This Row],[Going-Dist]]="G&lt;6-Dist&lt;1700","A",IF(AJ399="G&gt;=6-Dist&lt;1700","C",IF(AJ399="G&gt;=6-Dist&gt;=1700","D","xx"))))</f>
        <v>A</v>
      </c>
      <c r="AL399" s="69">
        <f>MONTH(Table13[[#This Row],[Date]])</f>
        <v>2</v>
      </c>
      <c r="AM399" s="69" t="str">
        <f t="shared" si="30"/>
        <v>2021-2022</v>
      </c>
      <c r="AN399" s="60">
        <v>100</v>
      </c>
      <c r="AO399" s="128" t="str">
        <f>IF(Table13[[#This Row],[Combo 27 Bet]]="","",IF(Table13[[#This Row],[Lev Ret]]="","",AN399*Table13[[#This Row],[Odds]]))</f>
        <v/>
      </c>
      <c r="AP399" s="129">
        <f t="shared" si="33"/>
        <v>-100</v>
      </c>
      <c r="AQ399" s="135"/>
      <c r="AR399" s="151">
        <v>1</v>
      </c>
      <c r="AS399" s="2" t="str">
        <f>IF(Table13[[#This Row],[Date]]&lt;$AS$3,"","Live")</f>
        <v/>
      </c>
      <c r="AT399" s="2" t="str">
        <f>IF(Table13[[#This Row],[Date]]&lt;$AT$3,"","Current Algo")</f>
        <v/>
      </c>
    </row>
    <row r="400" spans="1:46" ht="14.25" customHeight="1" x14ac:dyDescent="0.25">
      <c r="A400" s="82">
        <v>44618</v>
      </c>
      <c r="B400" s="2" t="s">
        <v>148</v>
      </c>
      <c r="C400" s="83">
        <v>0.61458333333333337</v>
      </c>
      <c r="D400" s="87">
        <v>10</v>
      </c>
      <c r="E400" s="7">
        <v>0</v>
      </c>
      <c r="F400" s="60">
        <v>5</v>
      </c>
      <c r="G400" s="90">
        <v>1300</v>
      </c>
      <c r="H400" s="2" t="s">
        <v>151</v>
      </c>
      <c r="I400" s="2"/>
      <c r="J400" s="2">
        <v>160</v>
      </c>
      <c r="K400" s="6">
        <v>8</v>
      </c>
      <c r="L400" s="6" t="s">
        <v>453</v>
      </c>
      <c r="M400" s="2" t="s">
        <v>75</v>
      </c>
      <c r="N400" s="84">
        <v>3.1</v>
      </c>
      <c r="O400" s="2" t="s">
        <v>49</v>
      </c>
      <c r="P400" s="2" t="s">
        <v>86</v>
      </c>
      <c r="Q400" s="85"/>
      <c r="R400" s="86">
        <v>1</v>
      </c>
      <c r="S400" s="85">
        <v>54</v>
      </c>
      <c r="T400" s="85">
        <v>54</v>
      </c>
      <c r="U400" s="85"/>
      <c r="V400" s="2">
        <v>3</v>
      </c>
      <c r="W400" s="2">
        <v>3</v>
      </c>
      <c r="X400" s="10">
        <v>2</v>
      </c>
      <c r="Y400" s="84">
        <v>2.7</v>
      </c>
      <c r="Z400" s="2">
        <v>20</v>
      </c>
      <c r="AA400" s="6"/>
      <c r="AB400" s="92"/>
      <c r="AC400" s="2"/>
      <c r="AD400" s="84">
        <v>4.2</v>
      </c>
      <c r="AE400" s="84"/>
      <c r="AF400" s="2">
        <v>100</v>
      </c>
      <c r="AG400" s="2" t="str">
        <f t="shared" si="31"/>
        <v/>
      </c>
      <c r="AH400" s="2">
        <f t="shared" si="32"/>
        <v>-100</v>
      </c>
      <c r="AI400" s="44" t="str">
        <f>VLOOKUP(Table13[[#This Row],[Track]],$B$1885:$D$1929,2,FALSE)</f>
        <v>NSW</v>
      </c>
      <c r="AJ40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00" s="16" t="str">
        <f>IF(Table13[[#This Row],[Going-Dist]]="G&lt;6-Dist&gt;=1700","B",IF(Table13[[#This Row],[Going-Dist]]="G&lt;6-Dist&lt;1700","A",IF(AJ400="G&gt;=6-Dist&lt;1700","C",IF(AJ400="G&gt;=6-Dist&gt;=1700","D","xx"))))</f>
        <v>C</v>
      </c>
      <c r="AL400" s="69">
        <f>MONTH(Table13[[#This Row],[Date]])</f>
        <v>2</v>
      </c>
      <c r="AM400" s="69" t="str">
        <f t="shared" si="30"/>
        <v>2021-2022</v>
      </c>
      <c r="AN400" s="60">
        <v>120</v>
      </c>
      <c r="AO400" s="128" t="str">
        <f>IF(Table13[[#This Row],[Combo 27 Bet]]="","",IF(Table13[[#This Row],[Lev Ret]]="","",AN400*Table13[[#This Row],[Odds]]))</f>
        <v/>
      </c>
      <c r="AP400" s="129">
        <f t="shared" si="33"/>
        <v>-120</v>
      </c>
      <c r="AQ400" s="135"/>
      <c r="AR400" s="151">
        <v>3</v>
      </c>
      <c r="AS400" s="2" t="str">
        <f>IF(Table13[[#This Row],[Date]]&lt;$AS$3,"","Live")</f>
        <v/>
      </c>
      <c r="AT400" s="2" t="str">
        <f>IF(Table13[[#This Row],[Date]]&lt;$AT$3,"","Current Algo")</f>
        <v/>
      </c>
    </row>
    <row r="401" spans="1:46" ht="14.25" customHeight="1" x14ac:dyDescent="0.25">
      <c r="A401" s="82">
        <v>44618</v>
      </c>
      <c r="B401" s="2" t="s">
        <v>4</v>
      </c>
      <c r="C401" s="83">
        <v>0.62847222222222221</v>
      </c>
      <c r="D401" s="2">
        <v>3</v>
      </c>
      <c r="E401" s="2">
        <v>3</v>
      </c>
      <c r="F401" s="60">
        <v>5</v>
      </c>
      <c r="G401" s="90">
        <v>1800</v>
      </c>
      <c r="H401" s="2" t="s">
        <v>131</v>
      </c>
      <c r="I401" s="2" t="s">
        <v>102</v>
      </c>
      <c r="J401" s="2">
        <v>300</v>
      </c>
      <c r="K401" s="6">
        <v>1</v>
      </c>
      <c r="L401" s="6" t="s">
        <v>303</v>
      </c>
      <c r="M401" s="2" t="s">
        <v>75</v>
      </c>
      <c r="N401" s="84">
        <v>2</v>
      </c>
      <c r="O401" s="2" t="s">
        <v>56</v>
      </c>
      <c r="P401" s="2" t="s">
        <v>57</v>
      </c>
      <c r="Q401" s="85"/>
      <c r="R401" s="86">
        <v>1</v>
      </c>
      <c r="S401" s="85">
        <v>59</v>
      </c>
      <c r="T401" s="85">
        <v>59</v>
      </c>
      <c r="U401" s="85"/>
      <c r="V401" s="2">
        <v>1</v>
      </c>
      <c r="W401" s="2">
        <v>1</v>
      </c>
      <c r="X401" s="10">
        <v>1</v>
      </c>
      <c r="Y401" s="84">
        <v>2.8</v>
      </c>
      <c r="Z401" s="2">
        <v>50</v>
      </c>
      <c r="AA401" s="6">
        <v>6</v>
      </c>
      <c r="AB401" s="92"/>
      <c r="AC401" s="2" t="s">
        <v>12</v>
      </c>
      <c r="AD401" s="84">
        <v>2.0499999999999998</v>
      </c>
      <c r="AE401" s="84">
        <v>1.3</v>
      </c>
      <c r="AF401" s="2">
        <v>100</v>
      </c>
      <c r="AG401" s="2">
        <f t="shared" si="31"/>
        <v>204.99999999999997</v>
      </c>
      <c r="AH401" s="2">
        <f t="shared" si="32"/>
        <v>104.99999999999997</v>
      </c>
      <c r="AI401" s="44" t="str">
        <f>VLOOKUP(Table13[[#This Row],[Track]],$B$1885:$D$1929,2,FALSE)</f>
        <v>Vic</v>
      </c>
      <c r="AJ4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01" s="16" t="str">
        <f>IF(Table13[[#This Row],[Going-Dist]]="G&lt;6-Dist&gt;=1700","B",IF(Table13[[#This Row],[Going-Dist]]="G&lt;6-Dist&lt;1700","A",IF(AJ401="G&gt;=6-Dist&lt;1700","C",IF(AJ401="G&gt;=6-Dist&gt;=1700","D","xx"))))</f>
        <v>B</v>
      </c>
      <c r="AL401" s="69">
        <f>MONTH(Table13[[#This Row],[Date]])</f>
        <v>2</v>
      </c>
      <c r="AM401" s="69" t="str">
        <f t="shared" si="30"/>
        <v>2021-2022</v>
      </c>
      <c r="AN401" s="60">
        <v>100</v>
      </c>
      <c r="AO401" s="128">
        <f>IF(Table13[[#This Row],[Combo 27 Bet]]="","",IF(Table13[[#This Row],[Lev Ret]]="","",AN401*Table13[[#This Row],[Odds]]))</f>
        <v>204.99999999999997</v>
      </c>
      <c r="AP401" s="129">
        <f t="shared" si="33"/>
        <v>104.99999999999997</v>
      </c>
      <c r="AQ401" s="135"/>
      <c r="AR401" s="151">
        <v>1</v>
      </c>
      <c r="AS401" s="2" t="str">
        <f>IF(Table13[[#This Row],[Date]]&lt;$AS$3,"","Live")</f>
        <v/>
      </c>
      <c r="AT401" s="2" t="str">
        <f>IF(Table13[[#This Row],[Date]]&lt;$AT$3,"","Current Algo")</f>
        <v/>
      </c>
    </row>
    <row r="402" spans="1:46" ht="14.25" customHeight="1" x14ac:dyDescent="0.25">
      <c r="A402" s="82">
        <v>44618</v>
      </c>
      <c r="B402" s="2" t="s">
        <v>4</v>
      </c>
      <c r="C402" s="83">
        <v>0.65625</v>
      </c>
      <c r="D402" s="2">
        <v>3</v>
      </c>
      <c r="E402" s="2">
        <v>3</v>
      </c>
      <c r="F402" s="60">
        <v>6</v>
      </c>
      <c r="G402" s="90">
        <v>1400</v>
      </c>
      <c r="H402" s="2" t="s">
        <v>131</v>
      </c>
      <c r="I402" s="2" t="s">
        <v>102</v>
      </c>
      <c r="J402" s="2">
        <v>750</v>
      </c>
      <c r="K402" s="6">
        <v>4</v>
      </c>
      <c r="L402" s="6" t="s">
        <v>441</v>
      </c>
      <c r="M402" s="2" t="s">
        <v>80</v>
      </c>
      <c r="N402" s="84">
        <v>2.7</v>
      </c>
      <c r="O402" s="2" t="s">
        <v>83</v>
      </c>
      <c r="P402" s="2" t="s">
        <v>60</v>
      </c>
      <c r="Q402" s="85"/>
      <c r="R402" s="86">
        <v>3</v>
      </c>
      <c r="S402" s="85">
        <v>57</v>
      </c>
      <c r="T402" s="85">
        <v>57</v>
      </c>
      <c r="U402" s="85"/>
      <c r="V402" s="2">
        <v>1</v>
      </c>
      <c r="W402" s="2">
        <v>2</v>
      </c>
      <c r="X402" s="10">
        <v>1</v>
      </c>
      <c r="Y402" s="84">
        <v>3.8</v>
      </c>
      <c r="Z402" s="2">
        <v>40</v>
      </c>
      <c r="AA402" s="6">
        <v>8</v>
      </c>
      <c r="AB402" s="92"/>
      <c r="AC402" s="2" t="s">
        <v>13</v>
      </c>
      <c r="AD402" s="84">
        <v>2.2999999999999998</v>
      </c>
      <c r="AE402" s="84">
        <v>1.2</v>
      </c>
      <c r="AF402" s="2">
        <v>100</v>
      </c>
      <c r="AG402" s="2" t="str">
        <f t="shared" si="31"/>
        <v/>
      </c>
      <c r="AH402" s="2">
        <f t="shared" si="32"/>
        <v>-100</v>
      </c>
      <c r="AI402" s="44" t="str">
        <f>VLOOKUP(Table13[[#This Row],[Track]],$B$1885:$D$1929,2,FALSE)</f>
        <v>Vic</v>
      </c>
      <c r="AJ4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2" s="16" t="str">
        <f>IF(Table13[[#This Row],[Going-Dist]]="G&lt;6-Dist&gt;=1700","B",IF(Table13[[#This Row],[Going-Dist]]="G&lt;6-Dist&lt;1700","A",IF(AJ402="G&gt;=6-Dist&lt;1700","C",IF(AJ402="G&gt;=6-Dist&gt;=1700","D","xx"))))</f>
        <v>A</v>
      </c>
      <c r="AL402" s="69">
        <f>MONTH(Table13[[#This Row],[Date]])</f>
        <v>2</v>
      </c>
      <c r="AM402" s="69" t="str">
        <f t="shared" si="30"/>
        <v>2021-2022</v>
      </c>
      <c r="AN402" s="60">
        <v>150</v>
      </c>
      <c r="AO402" s="128" t="str">
        <f>IF(Table13[[#This Row],[Combo 27 Bet]]="","",IF(Table13[[#This Row],[Lev Ret]]="","",AN402*Table13[[#This Row],[Odds]]))</f>
        <v/>
      </c>
      <c r="AP402" s="129">
        <f t="shared" si="33"/>
        <v>-150</v>
      </c>
      <c r="AQ402" s="135"/>
      <c r="AR402" s="151">
        <v>9</v>
      </c>
      <c r="AS402" s="2" t="str">
        <f>IF(Table13[[#This Row],[Date]]&lt;$AS$3,"","Live")</f>
        <v/>
      </c>
      <c r="AT402" s="2" t="str">
        <f>IF(Table13[[#This Row],[Date]]&lt;$AT$3,"","Current Algo")</f>
        <v/>
      </c>
    </row>
    <row r="403" spans="1:46" ht="14.25" customHeight="1" x14ac:dyDescent="0.25">
      <c r="A403" s="82">
        <v>44618</v>
      </c>
      <c r="B403" s="2" t="s">
        <v>4</v>
      </c>
      <c r="C403" s="83">
        <v>0.71180555555555547</v>
      </c>
      <c r="D403" s="2">
        <v>3</v>
      </c>
      <c r="E403" s="2">
        <v>3</v>
      </c>
      <c r="F403" s="60">
        <v>8</v>
      </c>
      <c r="G403" s="90">
        <v>1100</v>
      </c>
      <c r="H403" s="2" t="s">
        <v>42</v>
      </c>
      <c r="I403" s="2" t="s">
        <v>46</v>
      </c>
      <c r="J403" s="2">
        <v>750</v>
      </c>
      <c r="K403" s="6">
        <v>5</v>
      </c>
      <c r="L403" s="6" t="s">
        <v>334</v>
      </c>
      <c r="M403" s="2" t="s">
        <v>71</v>
      </c>
      <c r="N403" s="84">
        <v>2.8</v>
      </c>
      <c r="O403" s="2" t="s">
        <v>51</v>
      </c>
      <c r="P403" s="2" t="s">
        <v>90</v>
      </c>
      <c r="Q403" s="85"/>
      <c r="R403" s="86">
        <v>2</v>
      </c>
      <c r="S403" s="85">
        <v>54</v>
      </c>
      <c r="T403" s="85">
        <v>54</v>
      </c>
      <c r="U403" s="85"/>
      <c r="V403" s="2">
        <v>1</v>
      </c>
      <c r="W403" s="2">
        <v>2</v>
      </c>
      <c r="X403" s="10">
        <v>1</v>
      </c>
      <c r="Y403" s="84">
        <v>3.6</v>
      </c>
      <c r="Z403" s="2">
        <v>45</v>
      </c>
      <c r="AA403" s="6">
        <v>13</v>
      </c>
      <c r="AB403" s="92"/>
      <c r="AC403" s="2" t="s">
        <v>12</v>
      </c>
      <c r="AD403" s="84">
        <v>2.6</v>
      </c>
      <c r="AE403" s="84">
        <v>1.6</v>
      </c>
      <c r="AF403" s="2">
        <v>100</v>
      </c>
      <c r="AG403" s="2">
        <f t="shared" si="31"/>
        <v>260</v>
      </c>
      <c r="AH403" s="2">
        <f t="shared" si="32"/>
        <v>160</v>
      </c>
      <c r="AI403" s="44" t="str">
        <f>VLOOKUP(Table13[[#This Row],[Track]],$B$1885:$D$1929,2,FALSE)</f>
        <v>Vic</v>
      </c>
      <c r="AJ4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3" s="16" t="str">
        <f>IF(Table13[[#This Row],[Going-Dist]]="G&lt;6-Dist&gt;=1700","B",IF(Table13[[#This Row],[Going-Dist]]="G&lt;6-Dist&lt;1700","A",IF(AJ403="G&gt;=6-Dist&lt;1700","C",IF(AJ403="G&gt;=6-Dist&gt;=1700","D","xx"))))</f>
        <v>A</v>
      </c>
      <c r="AL403" s="69">
        <f>MONTH(Table13[[#This Row],[Date]])</f>
        <v>2</v>
      </c>
      <c r="AM403" s="69" t="str">
        <f t="shared" si="30"/>
        <v>2021-2022</v>
      </c>
      <c r="AN403" s="60">
        <v>140</v>
      </c>
      <c r="AO403" s="128">
        <f>IF(Table13[[#This Row],[Combo 27 Bet]]="","",IF(Table13[[#This Row],[Lev Ret]]="","",AN403*Table13[[#This Row],[Odds]]))</f>
        <v>364</v>
      </c>
      <c r="AP403" s="129">
        <f t="shared" si="33"/>
        <v>224</v>
      </c>
      <c r="AQ403" s="135">
        <v>2</v>
      </c>
      <c r="AR403" s="151">
        <v>5</v>
      </c>
      <c r="AS403" s="2" t="str">
        <f>IF(Table13[[#This Row],[Date]]&lt;$AS$3,"","Live")</f>
        <v/>
      </c>
      <c r="AT403" s="2" t="str">
        <f>IF(Table13[[#This Row],[Date]]&lt;$AT$3,"","Current Algo")</f>
        <v/>
      </c>
    </row>
    <row r="404" spans="1:46" ht="14.25" customHeight="1" x14ac:dyDescent="0.25">
      <c r="A404" s="82">
        <v>44618</v>
      </c>
      <c r="B404" s="2" t="s">
        <v>4</v>
      </c>
      <c r="C404" s="83">
        <v>0.71180555555555547</v>
      </c>
      <c r="D404" s="87">
        <v>3</v>
      </c>
      <c r="E404" s="7">
        <v>3</v>
      </c>
      <c r="F404" s="60">
        <v>8</v>
      </c>
      <c r="G404" s="90">
        <v>1100</v>
      </c>
      <c r="H404" s="2" t="s">
        <v>42</v>
      </c>
      <c r="I404" s="2" t="s">
        <v>46</v>
      </c>
      <c r="J404" s="2">
        <v>750</v>
      </c>
      <c r="K404" s="6">
        <v>1</v>
      </c>
      <c r="L404" s="6" t="s">
        <v>1239</v>
      </c>
      <c r="M404" s="2" t="s">
        <v>55</v>
      </c>
      <c r="N404" s="84">
        <v>8</v>
      </c>
      <c r="O404" s="2" t="s">
        <v>107</v>
      </c>
      <c r="P404" s="2" t="s">
        <v>60</v>
      </c>
      <c r="Q404" s="85"/>
      <c r="R404" s="86">
        <v>6</v>
      </c>
      <c r="S404" s="85">
        <v>58</v>
      </c>
      <c r="T404" s="85">
        <v>58</v>
      </c>
      <c r="U404" s="85"/>
      <c r="V404" s="2">
        <v>2</v>
      </c>
      <c r="W404" s="2">
        <v>1</v>
      </c>
      <c r="X404" s="10">
        <v>3</v>
      </c>
      <c r="Y404" s="84">
        <v>5.4</v>
      </c>
      <c r="Z404" s="2">
        <v>30</v>
      </c>
      <c r="AA404" s="6">
        <v>13</v>
      </c>
      <c r="AB404" s="92"/>
      <c r="AC404" s="2"/>
      <c r="AD404" s="84">
        <v>11</v>
      </c>
      <c r="AE404" s="84"/>
      <c r="AF404" s="2">
        <v>100</v>
      </c>
      <c r="AG404" s="2" t="str">
        <f t="shared" si="31"/>
        <v/>
      </c>
      <c r="AH404" s="2">
        <f t="shared" si="32"/>
        <v>-100</v>
      </c>
      <c r="AI404" s="44" t="str">
        <f>VLOOKUP(Table13[[#This Row],[Track]],$B$1885:$D$1929,2,FALSE)</f>
        <v>Vic</v>
      </c>
      <c r="AJ4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4" s="16" t="str">
        <f>IF(Table13[[#This Row],[Going-Dist]]="G&lt;6-Dist&gt;=1700","B",IF(Table13[[#This Row],[Going-Dist]]="G&lt;6-Dist&lt;1700","A",IF(AJ404="G&gt;=6-Dist&lt;1700","C",IF(AJ404="G&gt;=6-Dist&gt;=1700","D","xx"))))</f>
        <v>A</v>
      </c>
      <c r="AL404" s="69">
        <f>MONTH(Table13[[#This Row],[Date]])</f>
        <v>2</v>
      </c>
      <c r="AM404" s="69" t="str">
        <f t="shared" si="30"/>
        <v>2021-2022</v>
      </c>
      <c r="AN404" s="60">
        <v>100</v>
      </c>
      <c r="AO404" s="128" t="str">
        <f>IF(Table13[[#This Row],[Combo 27 Bet]]="","",IF(Table13[[#This Row],[Lev Ret]]="","",AN404*Table13[[#This Row],[Odds]]))</f>
        <v/>
      </c>
      <c r="AP404" s="129">
        <f t="shared" si="33"/>
        <v>-100</v>
      </c>
      <c r="AQ404" s="135">
        <v>2</v>
      </c>
      <c r="AR404" s="151">
        <v>6</v>
      </c>
      <c r="AS404" s="2" t="str">
        <f>IF(Table13[[#This Row],[Date]]&lt;$AS$3,"","Live")</f>
        <v/>
      </c>
      <c r="AT404" s="2" t="str">
        <f>IF(Table13[[#This Row],[Date]]&lt;$AT$3,"","Current Algo")</f>
        <v/>
      </c>
    </row>
    <row r="405" spans="1:46" ht="14.25" customHeight="1" x14ac:dyDescent="0.25">
      <c r="A405" s="82">
        <v>44618</v>
      </c>
      <c r="B405" s="2" t="s">
        <v>148</v>
      </c>
      <c r="C405" s="83">
        <v>0.75</v>
      </c>
      <c r="D405" s="87">
        <v>10</v>
      </c>
      <c r="E405" s="7">
        <v>0</v>
      </c>
      <c r="F405" s="60">
        <v>10</v>
      </c>
      <c r="G405" s="90">
        <v>1200</v>
      </c>
      <c r="H405" s="2" t="s">
        <v>151</v>
      </c>
      <c r="I405" s="2">
        <v>88</v>
      </c>
      <c r="J405" s="2">
        <v>130</v>
      </c>
      <c r="K405" s="6">
        <v>4</v>
      </c>
      <c r="L405" s="6" t="s">
        <v>1586</v>
      </c>
      <c r="M405" s="2" t="s">
        <v>55</v>
      </c>
      <c r="N405" s="84">
        <v>2.9</v>
      </c>
      <c r="O405" s="2" t="s">
        <v>56</v>
      </c>
      <c r="P405" s="2" t="s">
        <v>110</v>
      </c>
      <c r="Q405" s="85"/>
      <c r="R405" s="86">
        <v>7</v>
      </c>
      <c r="S405" s="85">
        <v>57.5</v>
      </c>
      <c r="T405" s="85">
        <v>57.5</v>
      </c>
      <c r="U405" s="85"/>
      <c r="V405" s="2">
        <v>2</v>
      </c>
      <c r="W405" s="2"/>
      <c r="X405" s="10">
        <v>2</v>
      </c>
      <c r="Y405" s="84">
        <v>4.5999999999999996</v>
      </c>
      <c r="Z405" s="2">
        <v>20</v>
      </c>
      <c r="AA405" s="6"/>
      <c r="AB405" s="92"/>
      <c r="AC405" s="2" t="s">
        <v>150</v>
      </c>
      <c r="AD405" s="84">
        <v>2.8</v>
      </c>
      <c r="AE405" s="84">
        <v>1.8</v>
      </c>
      <c r="AF405" s="2">
        <v>100</v>
      </c>
      <c r="AG405" s="2">
        <f t="shared" si="31"/>
        <v>280</v>
      </c>
      <c r="AH405" s="2">
        <f t="shared" si="32"/>
        <v>180</v>
      </c>
      <c r="AI405" s="44" t="str">
        <f>VLOOKUP(Table13[[#This Row],[Track]],$B$1885:$D$1929,2,FALSE)</f>
        <v>NSW</v>
      </c>
      <c r="AJ40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05" s="16" t="str">
        <f>IF(Table13[[#This Row],[Going-Dist]]="G&lt;6-Dist&gt;=1700","B",IF(Table13[[#This Row],[Going-Dist]]="G&lt;6-Dist&lt;1700","A",IF(AJ405="G&gt;=6-Dist&lt;1700","C",IF(AJ405="G&gt;=6-Dist&gt;=1700","D","xx"))))</f>
        <v>C</v>
      </c>
      <c r="AL405" s="2">
        <f>MONTH(Table13[[#This Row],[Date]])</f>
        <v>2</v>
      </c>
      <c r="AM405" s="2" t="str">
        <f t="shared" si="30"/>
        <v>2021-2022</v>
      </c>
      <c r="AN405" s="60">
        <v>200</v>
      </c>
      <c r="AO405" s="128">
        <f>IF(Table13[[#This Row],[Combo 27 Bet]]="","",IF(Table13[[#This Row],[Lev Ret]]="","",AN405*Table13[[#This Row],[Odds]]))</f>
        <v>560</v>
      </c>
      <c r="AP405" s="129">
        <f t="shared" si="33"/>
        <v>360</v>
      </c>
      <c r="AQ405" s="135"/>
      <c r="AR405" s="151">
        <v>8</v>
      </c>
      <c r="AS405" s="2" t="str">
        <f>IF(Table13[[#This Row],[Date]]&lt;$AS$3,"","Live")</f>
        <v/>
      </c>
      <c r="AT405" s="2" t="str">
        <f>IF(Table13[[#This Row],[Date]]&lt;$AT$3,"","Current Algo")</f>
        <v/>
      </c>
    </row>
    <row r="406" spans="1:46" ht="14.25" customHeight="1" x14ac:dyDescent="0.25">
      <c r="A406" s="82">
        <v>44625</v>
      </c>
      <c r="B406" s="2" t="s">
        <v>3</v>
      </c>
      <c r="C406" s="83">
        <v>0.54861111111111105</v>
      </c>
      <c r="D406" s="2">
        <v>5</v>
      </c>
      <c r="E406" s="2">
        <v>2</v>
      </c>
      <c r="F406" s="60">
        <v>2</v>
      </c>
      <c r="G406" s="90">
        <v>2600</v>
      </c>
      <c r="H406" s="2" t="s">
        <v>42</v>
      </c>
      <c r="I406" s="2" t="s">
        <v>46</v>
      </c>
      <c r="J406" s="2">
        <v>160</v>
      </c>
      <c r="K406" s="6">
        <v>5</v>
      </c>
      <c r="L406" s="6" t="s">
        <v>695</v>
      </c>
      <c r="M406" s="2" t="s">
        <v>76</v>
      </c>
      <c r="N406" s="84">
        <v>3.8</v>
      </c>
      <c r="O406" s="2" t="s">
        <v>696</v>
      </c>
      <c r="P406" s="2" t="s">
        <v>57</v>
      </c>
      <c r="Q406" s="85"/>
      <c r="R406" s="86">
        <v>7</v>
      </c>
      <c r="S406" s="85">
        <v>54.5</v>
      </c>
      <c r="T406" s="85">
        <v>54.5</v>
      </c>
      <c r="U406" s="85"/>
      <c r="V406" s="2">
        <v>2</v>
      </c>
      <c r="W406" s="2">
        <v>2</v>
      </c>
      <c r="X406" s="10">
        <v>2</v>
      </c>
      <c r="Y406" s="84">
        <v>5</v>
      </c>
      <c r="Z406" s="2"/>
      <c r="AA406" s="6">
        <v>7</v>
      </c>
      <c r="AB406" s="92"/>
      <c r="AC406" s="2" t="s">
        <v>15</v>
      </c>
      <c r="AD406" s="84">
        <v>3.8</v>
      </c>
      <c r="AE406" s="84">
        <v>1.8</v>
      </c>
      <c r="AF406" s="2">
        <v>100</v>
      </c>
      <c r="AG406" s="2" t="str">
        <f t="shared" si="31"/>
        <v/>
      </c>
      <c r="AH406" s="2">
        <f t="shared" si="32"/>
        <v>-100</v>
      </c>
      <c r="AI406" s="44" t="str">
        <f>VLOOKUP(Table13[[#This Row],[Track]],$B$1885:$D$1929,2,FALSE)</f>
        <v>Vic</v>
      </c>
      <c r="AJ4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06" s="16" t="str">
        <f>IF(Table13[[#This Row],[Going-Dist]]="G&lt;6-Dist&gt;=1700","B",IF(Table13[[#This Row],[Going-Dist]]="G&lt;6-Dist&lt;1700","A",IF(AJ406="G&gt;=6-Dist&lt;1700","C",IF(AJ406="G&gt;=6-Dist&gt;=1700","D","xx"))))</f>
        <v>B</v>
      </c>
      <c r="AL406" s="69">
        <f>MONTH(Table13[[#This Row],[Date]])</f>
        <v>3</v>
      </c>
      <c r="AM406" s="69" t="str">
        <f t="shared" si="30"/>
        <v>2021-2022</v>
      </c>
      <c r="AN406" s="60">
        <v>100</v>
      </c>
      <c r="AO406" s="128" t="str">
        <f>IF(Table13[[#This Row],[Combo 27 Bet]]="","",IF(Table13[[#This Row],[Lev Ret]]="","",AN406*Table13[[#This Row],[Odds]]))</f>
        <v/>
      </c>
      <c r="AP406" s="129">
        <f t="shared" si="33"/>
        <v>-100</v>
      </c>
      <c r="AQ406" s="135"/>
      <c r="AR406" s="151">
        <v>5</v>
      </c>
      <c r="AS406" s="2" t="str">
        <f>IF(Table13[[#This Row],[Date]]&lt;$AS$3,"","Live")</f>
        <v/>
      </c>
      <c r="AT406" s="2" t="str">
        <f>IF(Table13[[#This Row],[Date]]&lt;$AT$3,"","Current Algo")</f>
        <v/>
      </c>
    </row>
    <row r="407" spans="1:46" ht="14.25" customHeight="1" x14ac:dyDescent="0.25">
      <c r="A407" s="82">
        <v>44625</v>
      </c>
      <c r="B407" s="2" t="s">
        <v>3</v>
      </c>
      <c r="C407" s="83">
        <v>0.59722222222222221</v>
      </c>
      <c r="D407" s="87">
        <v>5</v>
      </c>
      <c r="E407" s="7">
        <v>2</v>
      </c>
      <c r="F407" s="60">
        <v>4</v>
      </c>
      <c r="G407" s="90">
        <v>1400</v>
      </c>
      <c r="H407" s="2" t="s">
        <v>70</v>
      </c>
      <c r="I407" s="2" t="s">
        <v>84</v>
      </c>
      <c r="J407" s="2">
        <v>200</v>
      </c>
      <c r="K407" s="6">
        <v>4</v>
      </c>
      <c r="L407" s="6" t="s">
        <v>1240</v>
      </c>
      <c r="M407" s="2" t="s">
        <v>55</v>
      </c>
      <c r="N407" s="84">
        <v>8</v>
      </c>
      <c r="O407" s="2" t="s">
        <v>47</v>
      </c>
      <c r="P407" s="2" t="s">
        <v>72</v>
      </c>
      <c r="Q407" s="85"/>
      <c r="R407" s="86">
        <v>6</v>
      </c>
      <c r="S407" s="85">
        <v>58</v>
      </c>
      <c r="T407" s="85">
        <v>58</v>
      </c>
      <c r="U407" s="85"/>
      <c r="V407" s="2">
        <v>4</v>
      </c>
      <c r="W407" s="2">
        <v>1</v>
      </c>
      <c r="X407" s="10">
        <v>2</v>
      </c>
      <c r="Y407" s="84">
        <v>5.5</v>
      </c>
      <c r="Z407" s="2">
        <v>30</v>
      </c>
      <c r="AA407" s="6">
        <v>11</v>
      </c>
      <c r="AB407" s="92"/>
      <c r="AC407" s="2"/>
      <c r="AD407" s="84">
        <v>7.5</v>
      </c>
      <c r="AE407" s="84"/>
      <c r="AF407" s="2">
        <v>100</v>
      </c>
      <c r="AG407" s="2" t="str">
        <f t="shared" si="31"/>
        <v/>
      </c>
      <c r="AH407" s="2">
        <f t="shared" si="32"/>
        <v>-100</v>
      </c>
      <c r="AI407" s="44" t="str">
        <f>VLOOKUP(Table13[[#This Row],[Track]],$B$1885:$D$1929,2,FALSE)</f>
        <v>Vic</v>
      </c>
      <c r="AJ4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7" s="16" t="str">
        <f>IF(Table13[[#This Row],[Going-Dist]]="G&lt;6-Dist&gt;=1700","B",IF(Table13[[#This Row],[Going-Dist]]="G&lt;6-Dist&lt;1700","A",IF(AJ407="G&gt;=6-Dist&lt;1700","C",IF(AJ407="G&gt;=6-Dist&gt;=1700","D","xx"))))</f>
        <v>A</v>
      </c>
      <c r="AL407" s="2">
        <f>MONTH(Table13[[#This Row],[Date]])</f>
        <v>3</v>
      </c>
      <c r="AM407" s="2" t="str">
        <f t="shared" si="30"/>
        <v>2021-2022</v>
      </c>
      <c r="AN407" s="60">
        <v>100</v>
      </c>
      <c r="AO407" s="128" t="str">
        <f>IF(Table13[[#This Row],[Combo 27 Bet]]="","",IF(Table13[[#This Row],[Lev Ret]]="","",AN407*Table13[[#This Row],[Odds]]))</f>
        <v/>
      </c>
      <c r="AP407" s="129">
        <f t="shared" si="33"/>
        <v>-100</v>
      </c>
      <c r="AQ407" s="135">
        <v>2</v>
      </c>
      <c r="AR407" s="151">
        <v>5</v>
      </c>
      <c r="AS407" s="2" t="str">
        <f>IF(Table13[[#This Row],[Date]]&lt;$AS$3,"","Live")</f>
        <v/>
      </c>
      <c r="AT407" s="2" t="str">
        <f>IF(Table13[[#This Row],[Date]]&lt;$AT$3,"","Current Algo")</f>
        <v/>
      </c>
    </row>
    <row r="408" spans="1:46" ht="14.25" customHeight="1" x14ac:dyDescent="0.25">
      <c r="A408" s="82">
        <v>44625</v>
      </c>
      <c r="B408" s="2" t="s">
        <v>3</v>
      </c>
      <c r="C408" s="83">
        <v>0.59722222222222221</v>
      </c>
      <c r="D408" s="2">
        <v>5</v>
      </c>
      <c r="E408" s="2">
        <v>2</v>
      </c>
      <c r="F408" s="60">
        <v>4</v>
      </c>
      <c r="G408" s="90">
        <v>1400</v>
      </c>
      <c r="H408" s="2" t="s">
        <v>70</v>
      </c>
      <c r="I408" s="2" t="s">
        <v>84</v>
      </c>
      <c r="J408" s="2">
        <v>200</v>
      </c>
      <c r="K408" s="6">
        <v>5</v>
      </c>
      <c r="L408" s="6" t="s">
        <v>338</v>
      </c>
      <c r="M408" s="2" t="s">
        <v>50</v>
      </c>
      <c r="N408" s="84">
        <v>4.5999999999999996</v>
      </c>
      <c r="O408" s="2" t="s">
        <v>101</v>
      </c>
      <c r="P408" s="2" t="s">
        <v>73</v>
      </c>
      <c r="Q408" s="85"/>
      <c r="R408" s="86">
        <v>8</v>
      </c>
      <c r="S408" s="85">
        <v>57</v>
      </c>
      <c r="T408" s="85">
        <v>57</v>
      </c>
      <c r="U408" s="85"/>
      <c r="V408" s="2">
        <v>3</v>
      </c>
      <c r="W408" s="2">
        <v>3</v>
      </c>
      <c r="X408" s="10">
        <v>3</v>
      </c>
      <c r="Y408" s="84">
        <v>5.8</v>
      </c>
      <c r="Z408" s="2">
        <v>35</v>
      </c>
      <c r="AA408" s="6">
        <v>11</v>
      </c>
      <c r="AB408" s="92"/>
      <c r="AC408" s="2" t="s">
        <v>12</v>
      </c>
      <c r="AD408" s="84">
        <v>5</v>
      </c>
      <c r="AE408" s="84">
        <v>2</v>
      </c>
      <c r="AF408" s="2">
        <v>100</v>
      </c>
      <c r="AG408" s="2">
        <f t="shared" si="31"/>
        <v>500</v>
      </c>
      <c r="AH408" s="2">
        <f t="shared" si="32"/>
        <v>400</v>
      </c>
      <c r="AI408" s="44" t="str">
        <f>VLOOKUP(Table13[[#This Row],[Track]],$B$1885:$D$1929,2,FALSE)</f>
        <v>Vic</v>
      </c>
      <c r="AJ4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8" s="16" t="str">
        <f>IF(Table13[[#This Row],[Going-Dist]]="G&lt;6-Dist&gt;=1700","B",IF(Table13[[#This Row],[Going-Dist]]="G&lt;6-Dist&lt;1700","A",IF(AJ408="G&gt;=6-Dist&lt;1700","C",IF(AJ408="G&gt;=6-Dist&gt;=1700","D","xx"))))</f>
        <v>A</v>
      </c>
      <c r="AL408" s="69">
        <f>MONTH(Table13[[#This Row],[Date]])</f>
        <v>3</v>
      </c>
      <c r="AM408" s="69" t="str">
        <f t="shared" si="30"/>
        <v>2021-2022</v>
      </c>
      <c r="AN408" s="60">
        <v>140</v>
      </c>
      <c r="AO408" s="128">
        <f>IF(Table13[[#This Row],[Combo 27 Bet]]="","",IF(Table13[[#This Row],[Lev Ret]]="","",AN408*Table13[[#This Row],[Odds]]))</f>
        <v>700</v>
      </c>
      <c r="AP408" s="129">
        <f t="shared" si="33"/>
        <v>560</v>
      </c>
      <c r="AQ408" s="135">
        <v>2</v>
      </c>
      <c r="AR408" s="151">
        <v>7</v>
      </c>
      <c r="AS408" s="2" t="str">
        <f>IF(Table13[[#This Row],[Date]]&lt;$AS$3,"","Live")</f>
        <v/>
      </c>
      <c r="AT408" s="2" t="str">
        <f>IF(Table13[[#This Row],[Date]]&lt;$AT$3,"","Current Algo")</f>
        <v/>
      </c>
    </row>
    <row r="409" spans="1:46" ht="14.25" customHeight="1" x14ac:dyDescent="0.25">
      <c r="A409" s="82">
        <v>44625</v>
      </c>
      <c r="B409" s="2" t="s">
        <v>3</v>
      </c>
      <c r="C409" s="83">
        <v>0.65277777777777779</v>
      </c>
      <c r="D409" s="2">
        <v>5</v>
      </c>
      <c r="E409" s="2">
        <v>2</v>
      </c>
      <c r="F409" s="60">
        <v>6</v>
      </c>
      <c r="G409" s="90">
        <v>1600</v>
      </c>
      <c r="H409" s="2" t="s">
        <v>42</v>
      </c>
      <c r="I409" s="2" t="s">
        <v>66</v>
      </c>
      <c r="J409" s="2">
        <v>300</v>
      </c>
      <c r="K409" s="6">
        <v>5</v>
      </c>
      <c r="L409" s="6" t="s">
        <v>581</v>
      </c>
      <c r="M409" s="2" t="s">
        <v>58</v>
      </c>
      <c r="N409" s="84">
        <v>4.8</v>
      </c>
      <c r="O409" s="2" t="s">
        <v>59</v>
      </c>
      <c r="P409" s="2" t="s">
        <v>82</v>
      </c>
      <c r="Q409" s="85"/>
      <c r="R409" s="86">
        <v>4</v>
      </c>
      <c r="S409" s="85">
        <v>56</v>
      </c>
      <c r="T409" s="85">
        <v>56</v>
      </c>
      <c r="U409" s="85"/>
      <c r="V409" s="2">
        <v>3</v>
      </c>
      <c r="W409" s="2">
        <v>4</v>
      </c>
      <c r="X409" s="10">
        <v>2</v>
      </c>
      <c r="Y409" s="84">
        <v>5.5</v>
      </c>
      <c r="Z409" s="2">
        <v>30</v>
      </c>
      <c r="AA409" s="6">
        <v>10</v>
      </c>
      <c r="AB409" s="92"/>
      <c r="AC409" s="2"/>
      <c r="AD409" s="84">
        <v>6</v>
      </c>
      <c r="AE409" s="84"/>
      <c r="AF409" s="2">
        <v>100</v>
      </c>
      <c r="AG409" s="2" t="str">
        <f t="shared" si="31"/>
        <v/>
      </c>
      <c r="AH409" s="2">
        <f t="shared" si="32"/>
        <v>-100</v>
      </c>
      <c r="AI409" s="44" t="str">
        <f>VLOOKUP(Table13[[#This Row],[Track]],$B$1885:$D$1929,2,FALSE)</f>
        <v>Vic</v>
      </c>
      <c r="AJ4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09" s="16" t="str">
        <f>IF(Table13[[#This Row],[Going-Dist]]="G&lt;6-Dist&gt;=1700","B",IF(Table13[[#This Row],[Going-Dist]]="G&lt;6-Dist&lt;1700","A",IF(AJ409="G&gt;=6-Dist&lt;1700","C",IF(AJ409="G&gt;=6-Dist&gt;=1700","D","xx"))))</f>
        <v>A</v>
      </c>
      <c r="AL409" s="69">
        <f>MONTH(Table13[[#This Row],[Date]])</f>
        <v>3</v>
      </c>
      <c r="AM409" s="69" t="str">
        <f t="shared" si="30"/>
        <v>2021-2022</v>
      </c>
      <c r="AN409" s="60">
        <v>200</v>
      </c>
      <c r="AO409" s="128" t="str">
        <f>IF(Table13[[#This Row],[Combo 27 Bet]]="","",IF(Table13[[#This Row],[Lev Ret]]="","",AN409*Table13[[#This Row],[Odds]]))</f>
        <v/>
      </c>
      <c r="AP409" s="129">
        <f t="shared" si="33"/>
        <v>-200</v>
      </c>
      <c r="AQ409" s="135"/>
      <c r="AR409" s="151">
        <v>10</v>
      </c>
      <c r="AS409" s="2" t="str">
        <f>IF(Table13[[#This Row],[Date]]&lt;$AS$3,"","Live")</f>
        <v/>
      </c>
      <c r="AT409" s="2" t="str">
        <f>IF(Table13[[#This Row],[Date]]&lt;$AT$3,"","Current Algo")</f>
        <v/>
      </c>
    </row>
    <row r="410" spans="1:46" ht="14.25" customHeight="1" x14ac:dyDescent="0.25">
      <c r="A410" s="82">
        <v>44625</v>
      </c>
      <c r="B410" s="2" t="s">
        <v>3</v>
      </c>
      <c r="C410" s="83">
        <v>0.70833333333333337</v>
      </c>
      <c r="D410" s="87">
        <v>5</v>
      </c>
      <c r="E410" s="7">
        <v>2</v>
      </c>
      <c r="F410" s="60">
        <v>8</v>
      </c>
      <c r="G410" s="90">
        <v>1000</v>
      </c>
      <c r="H410" s="2" t="s">
        <v>42</v>
      </c>
      <c r="I410" s="2" t="s">
        <v>46</v>
      </c>
      <c r="J410" s="2">
        <v>160</v>
      </c>
      <c r="K410" s="6">
        <v>7</v>
      </c>
      <c r="L410" s="6" t="s">
        <v>323</v>
      </c>
      <c r="M410" s="2" t="s">
        <v>50</v>
      </c>
      <c r="N410" s="84">
        <v>6.5</v>
      </c>
      <c r="O410" s="2" t="s">
        <v>104</v>
      </c>
      <c r="P410" s="2" t="s">
        <v>171</v>
      </c>
      <c r="Q410" s="85"/>
      <c r="R410" s="86">
        <v>1</v>
      </c>
      <c r="S410" s="85">
        <v>54.5</v>
      </c>
      <c r="T410" s="85">
        <v>54.5</v>
      </c>
      <c r="U410" s="85"/>
      <c r="V410" s="2">
        <v>2</v>
      </c>
      <c r="W410" s="2">
        <v>3</v>
      </c>
      <c r="X410" s="10">
        <v>2</v>
      </c>
      <c r="Y410" s="84">
        <v>4.8</v>
      </c>
      <c r="Z410" s="2">
        <v>35</v>
      </c>
      <c r="AA410" s="6">
        <v>12</v>
      </c>
      <c r="AB410" s="92"/>
      <c r="AC410" s="2"/>
      <c r="AD410" s="84">
        <v>8.5</v>
      </c>
      <c r="AE410" s="84"/>
      <c r="AF410" s="2">
        <v>100</v>
      </c>
      <c r="AG410" s="2" t="str">
        <f t="shared" si="31"/>
        <v/>
      </c>
      <c r="AH410" s="2">
        <f t="shared" si="32"/>
        <v>-100</v>
      </c>
      <c r="AI410" s="44" t="str">
        <f>VLOOKUP(Table13[[#This Row],[Track]],$B$1885:$D$1929,2,FALSE)</f>
        <v>Vic</v>
      </c>
      <c r="AJ4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0" s="16" t="str">
        <f>IF(Table13[[#This Row],[Going-Dist]]="G&lt;6-Dist&gt;=1700","B",IF(Table13[[#This Row],[Going-Dist]]="G&lt;6-Dist&lt;1700","A",IF(AJ410="G&gt;=6-Dist&lt;1700","C",IF(AJ410="G&gt;=6-Dist&gt;=1700","D","xx"))))</f>
        <v>A</v>
      </c>
      <c r="AL410" s="69">
        <f>MONTH(Table13[[#This Row],[Date]])</f>
        <v>3</v>
      </c>
      <c r="AM410" s="69" t="str">
        <f t="shared" si="30"/>
        <v>2021-2022</v>
      </c>
      <c r="AN410" s="60">
        <v>150</v>
      </c>
      <c r="AO410" s="128" t="str">
        <f>IF(Table13[[#This Row],[Combo 27 Bet]]="","",IF(Table13[[#This Row],[Lev Ret]]="","",AN410*Table13[[#This Row],[Odds]]))</f>
        <v/>
      </c>
      <c r="AP410" s="129">
        <f t="shared" si="33"/>
        <v>-150</v>
      </c>
      <c r="AQ410" s="135"/>
      <c r="AR410" s="151">
        <v>3</v>
      </c>
      <c r="AS410" s="2" t="str">
        <f>IF(Table13[[#This Row],[Date]]&lt;$AS$3,"","Live")</f>
        <v/>
      </c>
      <c r="AT410" s="2" t="str">
        <f>IF(Table13[[#This Row],[Date]]&lt;$AT$3,"","Current Algo")</f>
        <v/>
      </c>
    </row>
    <row r="411" spans="1:46" ht="14.25" customHeight="1" x14ac:dyDescent="0.25">
      <c r="A411" s="82">
        <v>44625</v>
      </c>
      <c r="B411" s="2" t="s">
        <v>3</v>
      </c>
      <c r="C411" s="83">
        <v>0.73958333333333337</v>
      </c>
      <c r="D411" s="2">
        <v>5</v>
      </c>
      <c r="E411" s="2">
        <v>2</v>
      </c>
      <c r="F411" s="60">
        <v>9</v>
      </c>
      <c r="G411" s="90">
        <v>1600</v>
      </c>
      <c r="H411" s="2" t="s">
        <v>42</v>
      </c>
      <c r="I411" s="2">
        <v>84</v>
      </c>
      <c r="J411" s="2">
        <v>130</v>
      </c>
      <c r="K411" s="6">
        <v>12</v>
      </c>
      <c r="L411" s="6" t="s">
        <v>454</v>
      </c>
      <c r="M411" s="2" t="s">
        <v>58</v>
      </c>
      <c r="N411" s="84">
        <v>9</v>
      </c>
      <c r="O411" s="2" t="s">
        <v>104</v>
      </c>
      <c r="P411" s="2" t="s">
        <v>100</v>
      </c>
      <c r="Q411" s="85"/>
      <c r="R411" s="86">
        <v>10</v>
      </c>
      <c r="S411" s="85">
        <v>55</v>
      </c>
      <c r="T411" s="85">
        <v>55</v>
      </c>
      <c r="U411" s="85"/>
      <c r="V411" s="2">
        <v>4</v>
      </c>
      <c r="W411" s="2"/>
      <c r="X411" s="10">
        <v>2</v>
      </c>
      <c r="Y411" s="84">
        <v>4.5999999999999996</v>
      </c>
      <c r="Z411" s="2">
        <v>40</v>
      </c>
      <c r="AA411" s="6">
        <v>13</v>
      </c>
      <c r="AB411" s="92"/>
      <c r="AC411" s="2" t="s">
        <v>13</v>
      </c>
      <c r="AD411" s="84">
        <v>11</v>
      </c>
      <c r="AE411" s="84">
        <v>2.5</v>
      </c>
      <c r="AF411" s="2">
        <v>100</v>
      </c>
      <c r="AG411" s="2" t="str">
        <f t="shared" si="31"/>
        <v/>
      </c>
      <c r="AH411" s="2">
        <f t="shared" si="32"/>
        <v>-100</v>
      </c>
      <c r="AI411" s="44" t="str">
        <f>VLOOKUP(Table13[[#This Row],[Track]],$B$1885:$D$1929,2,FALSE)</f>
        <v>Vic</v>
      </c>
      <c r="AJ4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1" s="16" t="str">
        <f>IF(Table13[[#This Row],[Going-Dist]]="G&lt;6-Dist&gt;=1700","B",IF(Table13[[#This Row],[Going-Dist]]="G&lt;6-Dist&lt;1700","A",IF(AJ411="G&gt;=6-Dist&lt;1700","C",IF(AJ411="G&gt;=6-Dist&gt;=1700","D","xx"))))</f>
        <v>A</v>
      </c>
      <c r="AL411" s="69">
        <f>MONTH(Table13[[#This Row],[Date]])</f>
        <v>3</v>
      </c>
      <c r="AM411" s="69" t="str">
        <f t="shared" si="30"/>
        <v>2021-2022</v>
      </c>
      <c r="AN411" s="60">
        <v>100</v>
      </c>
      <c r="AO411" s="128" t="str">
        <f>IF(Table13[[#This Row],[Combo 27 Bet]]="","",IF(Table13[[#This Row],[Lev Ret]]="","",AN411*Table13[[#This Row],[Odds]]))</f>
        <v/>
      </c>
      <c r="AP411" s="129">
        <f t="shared" si="33"/>
        <v>-100</v>
      </c>
      <c r="AQ411" s="135"/>
      <c r="AR411" s="151">
        <v>5</v>
      </c>
      <c r="AS411" s="2" t="str">
        <f>IF(Table13[[#This Row],[Date]]&lt;$AS$3,"","Live")</f>
        <v/>
      </c>
      <c r="AT411" s="2" t="str">
        <f>IF(Table13[[#This Row],[Date]]&lt;$AT$3,"","Current Algo")</f>
        <v/>
      </c>
    </row>
    <row r="412" spans="1:46" ht="14.25" customHeight="1" x14ac:dyDescent="0.25">
      <c r="A412" s="82">
        <v>44632</v>
      </c>
      <c r="B412" s="2" t="s">
        <v>3</v>
      </c>
      <c r="C412" s="83">
        <v>0.54861111111111105</v>
      </c>
      <c r="D412" s="2">
        <v>3</v>
      </c>
      <c r="E412" s="2">
        <v>5</v>
      </c>
      <c r="F412" s="60">
        <v>2</v>
      </c>
      <c r="G412" s="90">
        <v>1600</v>
      </c>
      <c r="H412" s="2" t="s">
        <v>70</v>
      </c>
      <c r="I412" s="2" t="s">
        <v>84</v>
      </c>
      <c r="J412" s="2">
        <v>200</v>
      </c>
      <c r="K412" s="6">
        <v>4</v>
      </c>
      <c r="L412" s="6" t="s">
        <v>450</v>
      </c>
      <c r="M412" s="2" t="s">
        <v>58</v>
      </c>
      <c r="N412" s="84">
        <v>2.1</v>
      </c>
      <c r="O412" s="2" t="s">
        <v>224</v>
      </c>
      <c r="P412" s="2" t="s">
        <v>202</v>
      </c>
      <c r="Q412" s="85"/>
      <c r="R412" s="86">
        <v>3</v>
      </c>
      <c r="S412" s="85">
        <v>57</v>
      </c>
      <c r="T412" s="85">
        <v>57</v>
      </c>
      <c r="U412" s="85"/>
      <c r="V412" s="2">
        <v>1</v>
      </c>
      <c r="W412" s="2">
        <v>3</v>
      </c>
      <c r="X412" s="10">
        <v>2</v>
      </c>
      <c r="Y412" s="84">
        <v>3.8</v>
      </c>
      <c r="Z412" s="2">
        <v>40</v>
      </c>
      <c r="AA412" s="6">
        <v>7</v>
      </c>
      <c r="AB412" s="92"/>
      <c r="AC412" s="2" t="s">
        <v>12</v>
      </c>
      <c r="AD412" s="84">
        <v>2.1</v>
      </c>
      <c r="AE412" s="84">
        <v>1.4</v>
      </c>
      <c r="AF412" s="2">
        <v>100</v>
      </c>
      <c r="AG412" s="2">
        <f t="shared" si="31"/>
        <v>210</v>
      </c>
      <c r="AH412" s="2">
        <f t="shared" si="32"/>
        <v>110</v>
      </c>
      <c r="AI412" s="44" t="str">
        <f>VLOOKUP(Table13[[#This Row],[Track]],$B$1885:$D$1929,2,FALSE)</f>
        <v>Vic</v>
      </c>
      <c r="AJ4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2" s="16" t="str">
        <f>IF(Table13[[#This Row],[Going-Dist]]="G&lt;6-Dist&gt;=1700","B",IF(Table13[[#This Row],[Going-Dist]]="G&lt;6-Dist&lt;1700","A",IF(AJ412="G&gt;=6-Dist&lt;1700","C",IF(AJ412="G&gt;=6-Dist&gt;=1700","D","xx"))))</f>
        <v>A</v>
      </c>
      <c r="AL412" s="69">
        <f>MONTH(Table13[[#This Row],[Date]])</f>
        <v>3</v>
      </c>
      <c r="AM412" s="69" t="str">
        <f t="shared" si="30"/>
        <v>2021-2022</v>
      </c>
      <c r="AN412" s="60">
        <v>200</v>
      </c>
      <c r="AO412" s="128">
        <f>IF(Table13[[#This Row],[Combo 27 Bet]]="","",IF(Table13[[#This Row],[Lev Ret]]="","",AN412*Table13[[#This Row],[Odds]]))</f>
        <v>420</v>
      </c>
      <c r="AP412" s="129">
        <f t="shared" si="33"/>
        <v>220</v>
      </c>
      <c r="AQ412" s="135"/>
      <c r="AR412" s="151">
        <v>10</v>
      </c>
      <c r="AS412" s="2" t="str">
        <f>IF(Table13[[#This Row],[Date]]&lt;$AS$3,"","Live")</f>
        <v/>
      </c>
      <c r="AT412" s="2" t="str">
        <f>IF(Table13[[#This Row],[Date]]&lt;$AT$3,"","Current Algo")</f>
        <v/>
      </c>
    </row>
    <row r="413" spans="1:46" ht="14.25" customHeight="1" x14ac:dyDescent="0.25">
      <c r="A413" s="82">
        <v>44632</v>
      </c>
      <c r="B413" s="2" t="s">
        <v>3</v>
      </c>
      <c r="C413" s="83">
        <v>0.57291666666666663</v>
      </c>
      <c r="D413" s="2">
        <v>3</v>
      </c>
      <c r="E413" s="2">
        <v>5</v>
      </c>
      <c r="F413" s="60">
        <v>3</v>
      </c>
      <c r="G413" s="90">
        <v>1100</v>
      </c>
      <c r="H413" s="2" t="s">
        <v>136</v>
      </c>
      <c r="I413" s="2" t="s">
        <v>62</v>
      </c>
      <c r="J413" s="2">
        <v>160</v>
      </c>
      <c r="K413" s="6">
        <v>8</v>
      </c>
      <c r="L413" s="6" t="s">
        <v>336</v>
      </c>
      <c r="M413" s="2" t="s">
        <v>50</v>
      </c>
      <c r="N413" s="84">
        <v>2.8</v>
      </c>
      <c r="O413" s="2" t="s">
        <v>49</v>
      </c>
      <c r="P413" s="2" t="s">
        <v>144</v>
      </c>
      <c r="Q413" s="85"/>
      <c r="R413" s="86">
        <v>2</v>
      </c>
      <c r="S413" s="85">
        <v>54</v>
      </c>
      <c r="T413" s="85">
        <v>54</v>
      </c>
      <c r="U413" s="85"/>
      <c r="V413" s="2"/>
      <c r="W413" s="2"/>
      <c r="X413" s="10">
        <v>1</v>
      </c>
      <c r="Y413" s="84"/>
      <c r="Z413" s="2"/>
      <c r="AA413" s="6">
        <v>7</v>
      </c>
      <c r="AB413" s="92"/>
      <c r="AC413" s="2"/>
      <c r="AD413" s="84">
        <v>2.5</v>
      </c>
      <c r="AE413" s="84"/>
      <c r="AF413" s="2">
        <v>100</v>
      </c>
      <c r="AG413" s="2" t="str">
        <f t="shared" si="31"/>
        <v/>
      </c>
      <c r="AH413" s="2">
        <f t="shared" si="32"/>
        <v>-100</v>
      </c>
      <c r="AI413" s="44" t="str">
        <f>VLOOKUP(Table13[[#This Row],[Track]],$B$1885:$D$1929,2,FALSE)</f>
        <v>Vic</v>
      </c>
      <c r="AJ4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3" s="16" t="str">
        <f>IF(Table13[[#This Row],[Going-Dist]]="G&lt;6-Dist&gt;=1700","B",IF(Table13[[#This Row],[Going-Dist]]="G&lt;6-Dist&lt;1700","A",IF(AJ413="G&gt;=6-Dist&lt;1700","C",IF(AJ413="G&gt;=6-Dist&gt;=1700","D","xx"))))</f>
        <v>A</v>
      </c>
      <c r="AL413" s="69">
        <f>MONTH(Table13[[#This Row],[Date]])</f>
        <v>3</v>
      </c>
      <c r="AM413" s="69" t="str">
        <f t="shared" si="30"/>
        <v>2021-2022</v>
      </c>
      <c r="AN413" s="60">
        <v>100</v>
      </c>
      <c r="AO413" s="128" t="str">
        <f>IF(Table13[[#This Row],[Combo 27 Bet]]="","",IF(Table13[[#This Row],[Lev Ret]]="","",AN413*Table13[[#This Row],[Odds]]))</f>
        <v/>
      </c>
      <c r="AP413" s="129">
        <f t="shared" si="33"/>
        <v>-100</v>
      </c>
      <c r="AQ413" s="135"/>
      <c r="AR413" s="151">
        <v>5</v>
      </c>
      <c r="AS413" s="2" t="str">
        <f>IF(Table13[[#This Row],[Date]]&lt;$AS$3,"","Live")</f>
        <v/>
      </c>
      <c r="AT413" s="2" t="str">
        <f>IF(Table13[[#This Row],[Date]]&lt;$AT$3,"","Current Algo")</f>
        <v/>
      </c>
    </row>
    <row r="414" spans="1:46" ht="14.25" customHeight="1" x14ac:dyDescent="0.25">
      <c r="A414" s="82">
        <v>44632</v>
      </c>
      <c r="B414" s="2" t="s">
        <v>3</v>
      </c>
      <c r="C414" s="83">
        <v>0.625</v>
      </c>
      <c r="D414" s="2">
        <v>3</v>
      </c>
      <c r="E414" s="2">
        <v>5</v>
      </c>
      <c r="F414" s="60">
        <v>5</v>
      </c>
      <c r="G414" s="90">
        <v>1600</v>
      </c>
      <c r="H414" s="2" t="s">
        <v>1241</v>
      </c>
      <c r="I414" s="2" t="s">
        <v>62</v>
      </c>
      <c r="J414" s="2">
        <v>300</v>
      </c>
      <c r="K414" s="6">
        <v>4</v>
      </c>
      <c r="L414" s="6" t="s">
        <v>333</v>
      </c>
      <c r="M414" s="2" t="s">
        <v>43</v>
      </c>
      <c r="N414" s="84">
        <v>2.9</v>
      </c>
      <c r="O414" s="2" t="s">
        <v>63</v>
      </c>
      <c r="P414" s="2" t="s">
        <v>60</v>
      </c>
      <c r="Q414" s="85"/>
      <c r="R414" s="86">
        <v>6</v>
      </c>
      <c r="S414" s="85">
        <v>56</v>
      </c>
      <c r="T414" s="85">
        <v>56</v>
      </c>
      <c r="U414" s="85"/>
      <c r="V414" s="2"/>
      <c r="W414" s="2"/>
      <c r="X414" s="10">
        <v>1</v>
      </c>
      <c r="Y414" s="84"/>
      <c r="Z414" s="2"/>
      <c r="AA414" s="6">
        <v>10</v>
      </c>
      <c r="AB414" s="92"/>
      <c r="AC414" s="2" t="s">
        <v>15</v>
      </c>
      <c r="AD414" s="84">
        <v>2.8</v>
      </c>
      <c r="AE414" s="84">
        <v>1.6</v>
      </c>
      <c r="AF414" s="2">
        <v>100</v>
      </c>
      <c r="AG414" s="2" t="str">
        <f t="shared" si="31"/>
        <v/>
      </c>
      <c r="AH414" s="2">
        <f t="shared" si="32"/>
        <v>-100</v>
      </c>
      <c r="AI414" s="44" t="str">
        <f>VLOOKUP(Table13[[#This Row],[Track]],$B$1885:$D$1929,2,FALSE)</f>
        <v>Vic</v>
      </c>
      <c r="AJ4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4" s="16" t="str">
        <f>IF(Table13[[#This Row],[Going-Dist]]="G&lt;6-Dist&gt;=1700","B",IF(Table13[[#This Row],[Going-Dist]]="G&lt;6-Dist&lt;1700","A",IF(AJ414="G&gt;=6-Dist&lt;1700","C",IF(AJ414="G&gt;=6-Dist&gt;=1700","D","xx"))))</f>
        <v>A</v>
      </c>
      <c r="AL414" s="69">
        <f>MONTH(Table13[[#This Row],[Date]])</f>
        <v>3</v>
      </c>
      <c r="AM414" s="69" t="str">
        <f t="shared" si="30"/>
        <v>2021-2022</v>
      </c>
      <c r="AN414" s="60">
        <v>100</v>
      </c>
      <c r="AO414" s="128" t="str">
        <f>IF(Table13[[#This Row],[Combo 27 Bet]]="","",IF(Table13[[#This Row],[Lev Ret]]="","",AN414*Table13[[#This Row],[Odds]]))</f>
        <v/>
      </c>
      <c r="AP414" s="129">
        <f t="shared" si="33"/>
        <v>-100</v>
      </c>
      <c r="AQ414" s="135"/>
      <c r="AR414" s="151">
        <v>5</v>
      </c>
      <c r="AS414" s="2" t="str">
        <f>IF(Table13[[#This Row],[Date]]&lt;$AS$3,"","Live")</f>
        <v/>
      </c>
      <c r="AT414" s="2" t="str">
        <f>IF(Table13[[#This Row],[Date]]&lt;$AT$3,"","Current Algo")</f>
        <v/>
      </c>
    </row>
    <row r="415" spans="1:46" ht="14.25" customHeight="1" x14ac:dyDescent="0.25">
      <c r="A415" s="82">
        <v>44632</v>
      </c>
      <c r="B415" s="2" t="s">
        <v>3</v>
      </c>
      <c r="C415" s="83">
        <v>0.68055555555555547</v>
      </c>
      <c r="D415" s="87">
        <v>3</v>
      </c>
      <c r="E415" s="7">
        <v>5</v>
      </c>
      <c r="F415" s="60">
        <v>7</v>
      </c>
      <c r="G415" s="90">
        <v>2000</v>
      </c>
      <c r="H415" s="2" t="s">
        <v>131</v>
      </c>
      <c r="I415" s="2" t="s">
        <v>102</v>
      </c>
      <c r="J415" s="2">
        <v>1500</v>
      </c>
      <c r="K415" s="6">
        <v>3</v>
      </c>
      <c r="L415" s="6" t="s">
        <v>446</v>
      </c>
      <c r="M415" s="2" t="s">
        <v>67</v>
      </c>
      <c r="N415" s="84">
        <v>4.4000000000000004</v>
      </c>
      <c r="O415" s="2" t="s">
        <v>93</v>
      </c>
      <c r="P415" s="2" t="s">
        <v>86</v>
      </c>
      <c r="Q415" s="85"/>
      <c r="R415" s="86">
        <v>10</v>
      </c>
      <c r="S415" s="85">
        <v>59</v>
      </c>
      <c r="T415" s="85">
        <v>59</v>
      </c>
      <c r="U415" s="85"/>
      <c r="V415" s="2">
        <v>3</v>
      </c>
      <c r="W415" s="2"/>
      <c r="X415" s="10">
        <v>1</v>
      </c>
      <c r="Y415" s="84">
        <v>4.2</v>
      </c>
      <c r="Z415" s="2">
        <v>45</v>
      </c>
      <c r="AA415" s="6">
        <v>12</v>
      </c>
      <c r="AB415" s="92"/>
      <c r="AC415" s="2" t="s">
        <v>13</v>
      </c>
      <c r="AD415" s="84">
        <v>4.4000000000000004</v>
      </c>
      <c r="AE415" s="84">
        <v>1.6</v>
      </c>
      <c r="AF415" s="2">
        <v>100</v>
      </c>
      <c r="AG415" s="2" t="str">
        <f t="shared" si="31"/>
        <v/>
      </c>
      <c r="AH415" s="2">
        <f t="shared" si="32"/>
        <v>-100</v>
      </c>
      <c r="AI415" s="44" t="str">
        <f>VLOOKUP(Table13[[#This Row],[Track]],$B$1885:$D$1929,2,FALSE)</f>
        <v>Vic</v>
      </c>
      <c r="AJ4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15" s="16" t="str">
        <f>IF(Table13[[#This Row],[Going-Dist]]="G&lt;6-Dist&gt;=1700","B",IF(Table13[[#This Row],[Going-Dist]]="G&lt;6-Dist&lt;1700","A",IF(AJ415="G&gt;=6-Dist&lt;1700","C",IF(AJ415="G&gt;=6-Dist&gt;=1700","D","xx"))))</f>
        <v>B</v>
      </c>
      <c r="AL415" s="69">
        <f>MONTH(Table13[[#This Row],[Date]])</f>
        <v>3</v>
      </c>
      <c r="AM415" s="69" t="str">
        <f t="shared" si="30"/>
        <v>2021-2022</v>
      </c>
      <c r="AN415" s="60">
        <v>100</v>
      </c>
      <c r="AO415" s="128" t="str">
        <f>IF(Table13[[#This Row],[Combo 27 Bet]]="","",IF(Table13[[#This Row],[Lev Ret]]="","",AN415*Table13[[#This Row],[Odds]]))</f>
        <v/>
      </c>
      <c r="AP415" s="129">
        <f t="shared" si="33"/>
        <v>-100</v>
      </c>
      <c r="AQ415" s="135">
        <v>2</v>
      </c>
      <c r="AR415" s="151">
        <v>7</v>
      </c>
      <c r="AS415" s="2" t="str">
        <f>IF(Table13[[#This Row],[Date]]&lt;$AS$3,"","Live")</f>
        <v/>
      </c>
      <c r="AT415" s="2" t="str">
        <f>IF(Table13[[#This Row],[Date]]&lt;$AT$3,"","Current Algo")</f>
        <v/>
      </c>
    </row>
    <row r="416" spans="1:46" ht="14.25" customHeight="1" x14ac:dyDescent="0.25">
      <c r="A416" s="82">
        <v>44632</v>
      </c>
      <c r="B416" s="2" t="s">
        <v>3</v>
      </c>
      <c r="C416" s="83">
        <v>0.68055555555555547</v>
      </c>
      <c r="D416" s="87">
        <v>3</v>
      </c>
      <c r="E416" s="7">
        <v>5</v>
      </c>
      <c r="F416" s="60">
        <v>7</v>
      </c>
      <c r="G416" s="90">
        <v>2000</v>
      </c>
      <c r="H416" s="2" t="s">
        <v>131</v>
      </c>
      <c r="I416" s="2" t="s">
        <v>102</v>
      </c>
      <c r="J416" s="2">
        <v>1500</v>
      </c>
      <c r="K416" s="6">
        <v>2</v>
      </c>
      <c r="L416" s="6" t="s">
        <v>697</v>
      </c>
      <c r="M416" s="2" t="s">
        <v>55</v>
      </c>
      <c r="N416" s="84">
        <v>3</v>
      </c>
      <c r="O416" s="2" t="s">
        <v>187</v>
      </c>
      <c r="P416" s="2" t="s">
        <v>110</v>
      </c>
      <c r="Q416" s="85"/>
      <c r="R416" s="86">
        <v>4</v>
      </c>
      <c r="S416" s="85">
        <v>59</v>
      </c>
      <c r="T416" s="85">
        <v>59</v>
      </c>
      <c r="U416" s="85"/>
      <c r="V416" s="2">
        <v>2</v>
      </c>
      <c r="W416" s="2">
        <v>2</v>
      </c>
      <c r="X416" s="10">
        <v>2</v>
      </c>
      <c r="Y416" s="84">
        <v>4.8</v>
      </c>
      <c r="Z416" s="2">
        <v>35</v>
      </c>
      <c r="AA416" s="6">
        <v>12</v>
      </c>
      <c r="AB416" s="92"/>
      <c r="AC416" s="2" t="s">
        <v>15</v>
      </c>
      <c r="AD416" s="84">
        <v>3.1</v>
      </c>
      <c r="AE416" s="84">
        <v>1.5</v>
      </c>
      <c r="AF416" s="2">
        <v>100</v>
      </c>
      <c r="AG416" s="2" t="str">
        <f t="shared" si="31"/>
        <v/>
      </c>
      <c r="AH416" s="2">
        <f t="shared" si="32"/>
        <v>-100</v>
      </c>
      <c r="AI416" s="44" t="str">
        <f>VLOOKUP(Table13[[#This Row],[Track]],$B$1885:$D$1929,2,FALSE)</f>
        <v>Vic</v>
      </c>
      <c r="AJ4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16" s="16" t="str">
        <f>IF(Table13[[#This Row],[Going-Dist]]="G&lt;6-Dist&gt;=1700","B",IF(Table13[[#This Row],[Going-Dist]]="G&lt;6-Dist&lt;1700","A",IF(AJ416="G&gt;=6-Dist&lt;1700","C",IF(AJ416="G&gt;=6-Dist&gt;=1700","D","xx"))))</f>
        <v>B</v>
      </c>
      <c r="AL416" s="2">
        <f>MONTH(Table13[[#This Row],[Date]])</f>
        <v>3</v>
      </c>
      <c r="AM416" s="2" t="str">
        <f t="shared" si="30"/>
        <v>2021-2022</v>
      </c>
      <c r="AN416" s="60">
        <v>100</v>
      </c>
      <c r="AO416" s="128" t="str">
        <f>IF(Table13[[#This Row],[Combo 27 Bet]]="","",IF(Table13[[#This Row],[Lev Ret]]="","",AN416*Table13[[#This Row],[Odds]]))</f>
        <v/>
      </c>
      <c r="AP416" s="129">
        <f t="shared" si="33"/>
        <v>-100</v>
      </c>
      <c r="AQ416" s="135">
        <v>2</v>
      </c>
      <c r="AR416" s="151">
        <v>5</v>
      </c>
      <c r="AS416" s="2" t="str">
        <f>IF(Table13[[#This Row],[Date]]&lt;$AS$3,"","Live")</f>
        <v/>
      </c>
      <c r="AT416" s="2" t="str">
        <f>IF(Table13[[#This Row],[Date]]&lt;$AT$3,"","Current Algo")</f>
        <v/>
      </c>
    </row>
    <row r="417" spans="1:46" ht="14.25" customHeight="1" x14ac:dyDescent="0.25">
      <c r="A417" s="82">
        <v>44632</v>
      </c>
      <c r="B417" s="2" t="s">
        <v>3</v>
      </c>
      <c r="C417" s="83">
        <v>0.70833333333333337</v>
      </c>
      <c r="D417" s="87">
        <v>3</v>
      </c>
      <c r="E417" s="7">
        <v>5</v>
      </c>
      <c r="F417" s="60">
        <v>8</v>
      </c>
      <c r="G417" s="90">
        <v>1400</v>
      </c>
      <c r="H417" s="2" t="s">
        <v>42</v>
      </c>
      <c r="I417" s="2" t="s">
        <v>46</v>
      </c>
      <c r="J417" s="2">
        <v>200</v>
      </c>
      <c r="K417" s="6">
        <v>9</v>
      </c>
      <c r="L417" s="6" t="s">
        <v>313</v>
      </c>
      <c r="M417" s="2" t="s">
        <v>53</v>
      </c>
      <c r="N417" s="84">
        <v>5.5</v>
      </c>
      <c r="O417" s="2" t="s">
        <v>44</v>
      </c>
      <c r="P417" s="2" t="s">
        <v>45</v>
      </c>
      <c r="Q417" s="85"/>
      <c r="R417" s="86">
        <v>5</v>
      </c>
      <c r="S417" s="85">
        <v>55.5</v>
      </c>
      <c r="T417" s="85">
        <v>55.5</v>
      </c>
      <c r="U417" s="85"/>
      <c r="V417" s="2">
        <v>3</v>
      </c>
      <c r="W417" s="2">
        <v>2</v>
      </c>
      <c r="X417" s="10">
        <v>2</v>
      </c>
      <c r="Y417" s="84">
        <v>5.2</v>
      </c>
      <c r="Z417" s="2">
        <v>30</v>
      </c>
      <c r="AA417" s="6">
        <v>13</v>
      </c>
      <c r="AB417" s="92"/>
      <c r="AC417" s="2"/>
      <c r="AD417" s="84">
        <v>5</v>
      </c>
      <c r="AE417" s="84"/>
      <c r="AF417" s="2">
        <v>100</v>
      </c>
      <c r="AG417" s="2" t="str">
        <f t="shared" si="31"/>
        <v/>
      </c>
      <c r="AH417" s="2">
        <f t="shared" si="32"/>
        <v>-100</v>
      </c>
      <c r="AI417" s="44" t="str">
        <f>VLOOKUP(Table13[[#This Row],[Track]],$B$1885:$D$1929,2,FALSE)</f>
        <v>Vic</v>
      </c>
      <c r="AJ4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17" s="16" t="str">
        <f>IF(Table13[[#This Row],[Going-Dist]]="G&lt;6-Dist&gt;=1700","B",IF(Table13[[#This Row],[Going-Dist]]="G&lt;6-Dist&lt;1700","A",IF(AJ417="G&gt;=6-Dist&lt;1700","C",IF(AJ417="G&gt;=6-Dist&gt;=1700","D","xx"))))</f>
        <v>A</v>
      </c>
      <c r="AL417" s="2">
        <f>MONTH(Table13[[#This Row],[Date]])</f>
        <v>3</v>
      </c>
      <c r="AM417" s="2" t="str">
        <f t="shared" si="30"/>
        <v>2021-2022</v>
      </c>
      <c r="AN417" s="60">
        <v>150</v>
      </c>
      <c r="AO417" s="128" t="str">
        <f>IF(Table13[[#This Row],[Combo 27 Bet]]="","",IF(Table13[[#This Row],[Lev Ret]]="","",AN417*Table13[[#This Row],[Odds]]))</f>
        <v/>
      </c>
      <c r="AP417" s="129">
        <f t="shared" si="33"/>
        <v>-150</v>
      </c>
      <c r="AQ417" s="135"/>
      <c r="AR417" s="151">
        <v>8</v>
      </c>
      <c r="AS417" s="2" t="str">
        <f>IF(Table13[[#This Row],[Date]]&lt;$AS$3,"","Live")</f>
        <v/>
      </c>
      <c r="AT417" s="2" t="str">
        <f>IF(Table13[[#This Row],[Date]]&lt;$AT$3,"","Current Algo")</f>
        <v/>
      </c>
    </row>
    <row r="418" spans="1:46" ht="14.25" customHeight="1" x14ac:dyDescent="0.25">
      <c r="A418" s="82">
        <v>44632</v>
      </c>
      <c r="B418" s="2" t="s">
        <v>149</v>
      </c>
      <c r="C418" s="83">
        <v>0.72222222222222221</v>
      </c>
      <c r="D418" s="87">
        <v>8</v>
      </c>
      <c r="E418" s="7">
        <v>0</v>
      </c>
      <c r="F418" s="60">
        <v>9</v>
      </c>
      <c r="G418" s="90">
        <v>1350</v>
      </c>
      <c r="H418" s="2" t="s">
        <v>151</v>
      </c>
      <c r="I418" s="2">
        <v>88</v>
      </c>
      <c r="J418" s="2">
        <v>130</v>
      </c>
      <c r="K418" s="6">
        <v>11</v>
      </c>
      <c r="L418" s="6" t="s">
        <v>1555</v>
      </c>
      <c r="M418" s="2" t="s">
        <v>55</v>
      </c>
      <c r="N418" s="84">
        <v>3.3</v>
      </c>
      <c r="O418" s="2" t="s">
        <v>161</v>
      </c>
      <c r="P418" s="2" t="s">
        <v>1091</v>
      </c>
      <c r="Q418" s="85">
        <v>2</v>
      </c>
      <c r="R418" s="86">
        <v>4</v>
      </c>
      <c r="S418" s="85">
        <v>54</v>
      </c>
      <c r="T418" s="85">
        <v>52</v>
      </c>
      <c r="U418" s="85"/>
      <c r="V418" s="2">
        <v>2</v>
      </c>
      <c r="W418" s="2">
        <v>1</v>
      </c>
      <c r="X418" s="10">
        <v>1</v>
      </c>
      <c r="Y418" s="84">
        <v>3.8</v>
      </c>
      <c r="Z418" s="2">
        <v>30</v>
      </c>
      <c r="AA418" s="6">
        <v>100</v>
      </c>
      <c r="AB418" s="92"/>
      <c r="AC418" s="2" t="s">
        <v>150</v>
      </c>
      <c r="AD418" s="84">
        <v>2.9</v>
      </c>
      <c r="AE418" s="84">
        <v>1.6</v>
      </c>
      <c r="AF418" s="2">
        <v>100</v>
      </c>
      <c r="AG418" s="2">
        <f t="shared" si="31"/>
        <v>290</v>
      </c>
      <c r="AH418" s="2">
        <f t="shared" si="32"/>
        <v>190</v>
      </c>
      <c r="AI418" s="44" t="str">
        <f>VLOOKUP(Table13[[#This Row],[Track]],$B$1885:$D$1929,2,FALSE)</f>
        <v>NSW</v>
      </c>
      <c r="AJ41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18" s="16" t="str">
        <f>IF(Table13[[#This Row],[Going-Dist]]="G&lt;6-Dist&gt;=1700","B",IF(Table13[[#This Row],[Going-Dist]]="G&lt;6-Dist&lt;1700","A",IF(AJ418="G&gt;=6-Dist&lt;1700","C",IF(AJ418="G&gt;=6-Dist&gt;=1700","D","xx"))))</f>
        <v>C</v>
      </c>
      <c r="AL418" s="69">
        <f>MONTH(Table13[[#This Row],[Date]])</f>
        <v>3</v>
      </c>
      <c r="AM418" s="69" t="str">
        <f t="shared" si="30"/>
        <v>2021-2022</v>
      </c>
      <c r="AN418" s="60">
        <v>150</v>
      </c>
      <c r="AO418" s="128">
        <f>IF(Table13[[#This Row],[Combo 27 Bet]]="","",IF(Table13[[#This Row],[Lev Ret]]="","",AN418*Table13[[#This Row],[Odds]]))</f>
        <v>435</v>
      </c>
      <c r="AP418" s="129">
        <f t="shared" si="33"/>
        <v>285</v>
      </c>
      <c r="AQ418" s="135"/>
      <c r="AR418" s="151">
        <v>9</v>
      </c>
      <c r="AS418" s="2" t="str">
        <f>IF(Table13[[#This Row],[Date]]&lt;$AS$3,"","Live")</f>
        <v/>
      </c>
      <c r="AT418" s="2" t="str">
        <f>IF(Table13[[#This Row],[Date]]&lt;$AT$3,"","Current Algo")</f>
        <v/>
      </c>
    </row>
    <row r="419" spans="1:46" ht="14.25" customHeight="1" x14ac:dyDescent="0.25">
      <c r="A419" s="82">
        <v>44639</v>
      </c>
      <c r="B419" s="2" t="s">
        <v>3</v>
      </c>
      <c r="C419" s="83">
        <v>0.51736111111111105</v>
      </c>
      <c r="D419" s="2">
        <v>3</v>
      </c>
      <c r="E419" s="2">
        <v>8</v>
      </c>
      <c r="F419" s="60">
        <v>1</v>
      </c>
      <c r="G419" s="90">
        <v>2500</v>
      </c>
      <c r="H419" s="2" t="s">
        <v>42</v>
      </c>
      <c r="I419" s="2">
        <v>80</v>
      </c>
      <c r="J419" s="2">
        <v>150</v>
      </c>
      <c r="K419" s="6">
        <v>1</v>
      </c>
      <c r="L419" s="6" t="s">
        <v>416</v>
      </c>
      <c r="M419" s="2" t="s">
        <v>58</v>
      </c>
      <c r="N419" s="84">
        <v>4.8</v>
      </c>
      <c r="O419" s="2" t="s">
        <v>51</v>
      </c>
      <c r="P419" s="2" t="s">
        <v>204</v>
      </c>
      <c r="Q419" s="85">
        <v>2</v>
      </c>
      <c r="R419" s="86">
        <v>4</v>
      </c>
      <c r="S419" s="85">
        <v>60.5</v>
      </c>
      <c r="T419" s="85">
        <v>58.5</v>
      </c>
      <c r="U419" s="85"/>
      <c r="V419" s="2">
        <v>1</v>
      </c>
      <c r="W419" s="2">
        <v>2</v>
      </c>
      <c r="X419" s="10">
        <v>1</v>
      </c>
      <c r="Y419" s="84">
        <v>3.2</v>
      </c>
      <c r="Z419" s="2">
        <v>45</v>
      </c>
      <c r="AA419" s="6">
        <v>8</v>
      </c>
      <c r="AB419" s="92"/>
      <c r="AC419" s="2" t="s">
        <v>13</v>
      </c>
      <c r="AD419" s="84">
        <v>5</v>
      </c>
      <c r="AE419" s="84">
        <v>2</v>
      </c>
      <c r="AF419" s="2">
        <v>100</v>
      </c>
      <c r="AG419" s="2" t="str">
        <f t="shared" si="31"/>
        <v/>
      </c>
      <c r="AH419" s="2">
        <f t="shared" si="32"/>
        <v>-100</v>
      </c>
      <c r="AI419" s="44" t="str">
        <f>VLOOKUP(Table13[[#This Row],[Track]],$B$1885:$D$1929,2,FALSE)</f>
        <v>Vic</v>
      </c>
      <c r="AJ4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19" s="16" t="str">
        <f>IF(Table13[[#This Row],[Going-Dist]]="G&lt;6-Dist&gt;=1700","B",IF(Table13[[#This Row],[Going-Dist]]="G&lt;6-Dist&lt;1700","A",IF(AJ419="G&gt;=6-Dist&lt;1700","C",IF(AJ419="G&gt;=6-Dist&gt;=1700","D","xx"))))</f>
        <v>B</v>
      </c>
      <c r="AL419" s="69">
        <f>MONTH(Table13[[#This Row],[Date]])</f>
        <v>3</v>
      </c>
      <c r="AM419" s="69" t="str">
        <f t="shared" si="30"/>
        <v>2021-2022</v>
      </c>
      <c r="AN419" s="60">
        <v>200</v>
      </c>
      <c r="AO419" s="128" t="str">
        <f>IF(Table13[[#This Row],[Combo 27 Bet]]="","",IF(Table13[[#This Row],[Lev Ret]]="","",AN419*Table13[[#This Row],[Odds]]))</f>
        <v/>
      </c>
      <c r="AP419" s="129">
        <f t="shared" si="33"/>
        <v>-200</v>
      </c>
      <c r="AQ419" s="135"/>
      <c r="AR419" s="151">
        <v>10</v>
      </c>
      <c r="AS419" s="2" t="str">
        <f>IF(Table13[[#This Row],[Date]]&lt;$AS$3,"","Live")</f>
        <v/>
      </c>
      <c r="AT419" s="2" t="str">
        <f>IF(Table13[[#This Row],[Date]]&lt;$AT$3,"","Current Algo")</f>
        <v/>
      </c>
    </row>
    <row r="420" spans="1:46" ht="14.25" customHeight="1" x14ac:dyDescent="0.25">
      <c r="A420" s="82">
        <v>44639</v>
      </c>
      <c r="B420" s="2" t="s">
        <v>3</v>
      </c>
      <c r="C420" s="83">
        <v>0.54513888888888895</v>
      </c>
      <c r="D420" s="2">
        <v>3</v>
      </c>
      <c r="E420" s="2">
        <v>8</v>
      </c>
      <c r="F420" s="60">
        <v>2</v>
      </c>
      <c r="G420" s="90">
        <v>1000</v>
      </c>
      <c r="H420" s="2" t="s">
        <v>42</v>
      </c>
      <c r="I420" s="2" t="s">
        <v>46</v>
      </c>
      <c r="J420" s="2">
        <v>200</v>
      </c>
      <c r="K420" s="6">
        <v>8</v>
      </c>
      <c r="L420" s="6" t="s">
        <v>698</v>
      </c>
      <c r="M420" s="2" t="s">
        <v>53</v>
      </c>
      <c r="N420" s="84">
        <v>6</v>
      </c>
      <c r="O420" s="2" t="s">
        <v>238</v>
      </c>
      <c r="P420" s="2" t="s">
        <v>64</v>
      </c>
      <c r="Q420" s="85"/>
      <c r="R420" s="86">
        <v>3</v>
      </c>
      <c r="S420" s="85">
        <v>53</v>
      </c>
      <c r="T420" s="85">
        <v>53</v>
      </c>
      <c r="U420" s="85"/>
      <c r="V420" s="2">
        <v>1</v>
      </c>
      <c r="W420" s="2">
        <v>3</v>
      </c>
      <c r="X420" s="10">
        <v>1</v>
      </c>
      <c r="Y420" s="84">
        <v>4</v>
      </c>
      <c r="Z420" s="2">
        <v>40</v>
      </c>
      <c r="AA420" s="6">
        <v>9</v>
      </c>
      <c r="AB420" s="92"/>
      <c r="AC420" s="2" t="s">
        <v>15</v>
      </c>
      <c r="AD420" s="84">
        <v>4.8</v>
      </c>
      <c r="AE420" s="84">
        <v>1.5</v>
      </c>
      <c r="AF420" s="2">
        <v>100</v>
      </c>
      <c r="AG420" s="2" t="str">
        <f t="shared" si="31"/>
        <v/>
      </c>
      <c r="AH420" s="2">
        <f t="shared" si="32"/>
        <v>-100</v>
      </c>
      <c r="AI420" s="44" t="str">
        <f>VLOOKUP(Table13[[#This Row],[Track]],$B$1885:$D$1929,2,FALSE)</f>
        <v>Vic</v>
      </c>
      <c r="AJ4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0" s="16" t="str">
        <f>IF(Table13[[#This Row],[Going-Dist]]="G&lt;6-Dist&gt;=1700","B",IF(Table13[[#This Row],[Going-Dist]]="G&lt;6-Dist&lt;1700","A",IF(AJ420="G&gt;=6-Dist&lt;1700","C",IF(AJ420="G&gt;=6-Dist&gt;=1700","D","xx"))))</f>
        <v>A</v>
      </c>
      <c r="AL420" s="69">
        <f>MONTH(Table13[[#This Row],[Date]])</f>
        <v>3</v>
      </c>
      <c r="AM420" s="69" t="str">
        <f t="shared" si="30"/>
        <v>2021-2022</v>
      </c>
      <c r="AN420" s="60">
        <v>150</v>
      </c>
      <c r="AO420" s="128" t="str">
        <f>IF(Table13[[#This Row],[Combo 27 Bet]]="","",IF(Table13[[#This Row],[Lev Ret]]="","",AN420*Table13[[#This Row],[Odds]]))</f>
        <v/>
      </c>
      <c r="AP420" s="129">
        <f t="shared" si="33"/>
        <v>-150</v>
      </c>
      <c r="AQ420" s="135">
        <v>2</v>
      </c>
      <c r="AR420" s="151">
        <v>9</v>
      </c>
      <c r="AS420" s="2" t="str">
        <f>IF(Table13[[#This Row],[Date]]&lt;$AS$3,"","Live")</f>
        <v/>
      </c>
      <c r="AT420" s="2" t="str">
        <f>IF(Table13[[#This Row],[Date]]&lt;$AT$3,"","Current Algo")</f>
        <v/>
      </c>
    </row>
    <row r="421" spans="1:46" ht="14.25" customHeight="1" x14ac:dyDescent="0.25">
      <c r="A421" s="82">
        <v>44639</v>
      </c>
      <c r="B421" s="2" t="s">
        <v>3</v>
      </c>
      <c r="C421" s="83">
        <v>0.54513888888888895</v>
      </c>
      <c r="D421" s="2">
        <v>3</v>
      </c>
      <c r="E421" s="2">
        <v>8</v>
      </c>
      <c r="F421" s="60">
        <v>2</v>
      </c>
      <c r="G421" s="90">
        <v>1000</v>
      </c>
      <c r="H421" s="2" t="s">
        <v>42</v>
      </c>
      <c r="I421" s="2" t="s">
        <v>46</v>
      </c>
      <c r="J421" s="2">
        <v>200</v>
      </c>
      <c r="K421" s="6">
        <v>1</v>
      </c>
      <c r="L421" s="6" t="s">
        <v>357</v>
      </c>
      <c r="M421" s="2" t="s">
        <v>76</v>
      </c>
      <c r="N421" s="84">
        <v>4</v>
      </c>
      <c r="O421" s="2" t="s">
        <v>117</v>
      </c>
      <c r="P421" s="2" t="s">
        <v>128</v>
      </c>
      <c r="Q421" s="85"/>
      <c r="R421" s="86">
        <v>6</v>
      </c>
      <c r="S421" s="85">
        <v>58</v>
      </c>
      <c r="T421" s="85">
        <v>58</v>
      </c>
      <c r="U421" s="85"/>
      <c r="V421" s="2">
        <v>3</v>
      </c>
      <c r="W421" s="2">
        <v>4</v>
      </c>
      <c r="X421" s="10">
        <v>2</v>
      </c>
      <c r="Y421" s="84">
        <v>5</v>
      </c>
      <c r="Z421" s="2">
        <v>35</v>
      </c>
      <c r="AA421" s="6">
        <v>9</v>
      </c>
      <c r="AB421" s="92"/>
      <c r="AC421" s="2" t="s">
        <v>12</v>
      </c>
      <c r="AD421" s="84">
        <v>5.2</v>
      </c>
      <c r="AE421" s="84">
        <v>1.9</v>
      </c>
      <c r="AF421" s="2">
        <v>100</v>
      </c>
      <c r="AG421" s="2">
        <f t="shared" si="31"/>
        <v>520</v>
      </c>
      <c r="AH421" s="2">
        <f t="shared" si="32"/>
        <v>420</v>
      </c>
      <c r="AI421" s="44" t="str">
        <f>VLOOKUP(Table13[[#This Row],[Track]],$B$1885:$D$1929,2,FALSE)</f>
        <v>Vic</v>
      </c>
      <c r="AJ4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1" s="16" t="str">
        <f>IF(Table13[[#This Row],[Going-Dist]]="G&lt;6-Dist&gt;=1700","B",IF(Table13[[#This Row],[Going-Dist]]="G&lt;6-Dist&lt;1700","A",IF(AJ421="G&gt;=6-Dist&lt;1700","C",IF(AJ421="G&gt;=6-Dist&gt;=1700","D","xx"))))</f>
        <v>A</v>
      </c>
      <c r="AL421" s="69">
        <f>MONTH(Table13[[#This Row],[Date]])</f>
        <v>3</v>
      </c>
      <c r="AM421" s="69" t="str">
        <f t="shared" si="30"/>
        <v>2021-2022</v>
      </c>
      <c r="AN421" s="60">
        <v>150</v>
      </c>
      <c r="AO421" s="128">
        <f>IF(Table13[[#This Row],[Combo 27 Bet]]="","",IF(Table13[[#This Row],[Lev Ret]]="","",AN421*Table13[[#This Row],[Odds]]))</f>
        <v>780</v>
      </c>
      <c r="AP421" s="129">
        <f t="shared" si="33"/>
        <v>630</v>
      </c>
      <c r="AQ421" s="135">
        <v>2</v>
      </c>
      <c r="AR421" s="151">
        <v>8</v>
      </c>
      <c r="AS421" s="2" t="str">
        <f>IF(Table13[[#This Row],[Date]]&lt;$AS$3,"","Live")</f>
        <v/>
      </c>
      <c r="AT421" s="2" t="str">
        <f>IF(Table13[[#This Row],[Date]]&lt;$AT$3,"","Current Algo")</f>
        <v/>
      </c>
    </row>
    <row r="422" spans="1:46" ht="14.25" customHeight="1" x14ac:dyDescent="0.25">
      <c r="A422" s="82">
        <v>44639</v>
      </c>
      <c r="B422" s="2" t="s">
        <v>3</v>
      </c>
      <c r="C422" s="83">
        <v>0.70833333333333337</v>
      </c>
      <c r="D422" s="2">
        <v>3</v>
      </c>
      <c r="E422" s="2">
        <v>8</v>
      </c>
      <c r="F422" s="60">
        <v>8</v>
      </c>
      <c r="G422" s="90">
        <v>2000</v>
      </c>
      <c r="H422" s="2" t="s">
        <v>42</v>
      </c>
      <c r="I422" s="2" t="s">
        <v>46</v>
      </c>
      <c r="J422" s="2">
        <v>200</v>
      </c>
      <c r="K422" s="6">
        <v>8</v>
      </c>
      <c r="L422" s="6" t="s">
        <v>442</v>
      </c>
      <c r="M422" s="2" t="s">
        <v>50</v>
      </c>
      <c r="N422" s="84">
        <v>3.4</v>
      </c>
      <c r="O422" s="2" t="s">
        <v>49</v>
      </c>
      <c r="P422" s="2" t="s">
        <v>120</v>
      </c>
      <c r="Q422" s="85"/>
      <c r="R422" s="86">
        <v>5</v>
      </c>
      <c r="S422" s="85">
        <v>55</v>
      </c>
      <c r="T422" s="85">
        <v>55</v>
      </c>
      <c r="U422" s="85"/>
      <c r="V422" s="2">
        <v>2</v>
      </c>
      <c r="W422" s="2">
        <v>4</v>
      </c>
      <c r="X422" s="10">
        <v>2</v>
      </c>
      <c r="Y422" s="84">
        <v>4.2</v>
      </c>
      <c r="Z422" s="2">
        <v>40</v>
      </c>
      <c r="AA422" s="6">
        <v>9</v>
      </c>
      <c r="AB422" s="92"/>
      <c r="AC422" s="2"/>
      <c r="AD422" s="84">
        <v>4</v>
      </c>
      <c r="AE422" s="84"/>
      <c r="AF422" s="2">
        <v>100</v>
      </c>
      <c r="AG422" s="2" t="str">
        <f t="shared" si="31"/>
        <v/>
      </c>
      <c r="AH422" s="2">
        <f t="shared" si="32"/>
        <v>-100</v>
      </c>
      <c r="AI422" s="44" t="str">
        <f>VLOOKUP(Table13[[#This Row],[Track]],$B$1885:$D$1929,2,FALSE)</f>
        <v>Vic</v>
      </c>
      <c r="AJ4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22" s="16" t="str">
        <f>IF(Table13[[#This Row],[Going-Dist]]="G&lt;6-Dist&gt;=1700","B",IF(Table13[[#This Row],[Going-Dist]]="G&lt;6-Dist&lt;1700","A",IF(AJ422="G&gt;=6-Dist&lt;1700","C",IF(AJ422="G&gt;=6-Dist&gt;=1700","D","xx"))))</f>
        <v>B</v>
      </c>
      <c r="AL422" s="69">
        <f>MONTH(Table13[[#This Row],[Date]])</f>
        <v>3</v>
      </c>
      <c r="AM422" s="69" t="str">
        <f t="shared" si="30"/>
        <v>2021-2022</v>
      </c>
      <c r="AN422" s="60">
        <v>100</v>
      </c>
      <c r="AO422" s="128" t="str">
        <f>IF(Table13[[#This Row],[Combo 27 Bet]]="","",IF(Table13[[#This Row],[Lev Ret]]="","",AN422*Table13[[#This Row],[Odds]]))</f>
        <v/>
      </c>
      <c r="AP422" s="129">
        <f t="shared" si="33"/>
        <v>-100</v>
      </c>
      <c r="AQ422" s="135"/>
      <c r="AR422" s="151">
        <v>7</v>
      </c>
      <c r="AS422" s="2" t="str">
        <f>IF(Table13[[#This Row],[Date]]&lt;$AS$3,"","Live")</f>
        <v/>
      </c>
      <c r="AT422" s="2" t="str">
        <f>IF(Table13[[#This Row],[Date]]&lt;$AT$3,"","Current Algo")</f>
        <v/>
      </c>
    </row>
    <row r="423" spans="1:46" ht="14.25" customHeight="1" x14ac:dyDescent="0.25">
      <c r="A423" s="82">
        <v>44639</v>
      </c>
      <c r="B423" s="2" t="s">
        <v>149</v>
      </c>
      <c r="C423" s="83">
        <v>0.74652777777777779</v>
      </c>
      <c r="D423" s="87">
        <v>7</v>
      </c>
      <c r="E423" s="7">
        <v>2</v>
      </c>
      <c r="F423" s="60">
        <v>10</v>
      </c>
      <c r="G423" s="90">
        <v>1200</v>
      </c>
      <c r="H423" s="2" t="s">
        <v>70</v>
      </c>
      <c r="I423" s="2"/>
      <c r="J423" s="2">
        <v>160</v>
      </c>
      <c r="K423" s="6">
        <v>9</v>
      </c>
      <c r="L423" s="6" t="s">
        <v>1607</v>
      </c>
      <c r="M423" s="2" t="s">
        <v>75</v>
      </c>
      <c r="N423" s="84">
        <v>4.5</v>
      </c>
      <c r="O423" s="2" t="s">
        <v>1051</v>
      </c>
      <c r="P423" s="2" t="s">
        <v>74</v>
      </c>
      <c r="Q423" s="85"/>
      <c r="R423" s="86">
        <v>5</v>
      </c>
      <c r="S423" s="85">
        <v>53.5</v>
      </c>
      <c r="T423" s="85">
        <v>53.5</v>
      </c>
      <c r="U423" s="85"/>
      <c r="V423" s="2">
        <v>4</v>
      </c>
      <c r="W423" s="2">
        <v>2</v>
      </c>
      <c r="X423" s="10">
        <v>1</v>
      </c>
      <c r="Y423" s="84">
        <v>3.8</v>
      </c>
      <c r="Z423" s="2">
        <v>20</v>
      </c>
      <c r="AA423" s="6"/>
      <c r="AB423" s="92"/>
      <c r="AC423" s="2"/>
      <c r="AD423" s="84">
        <v>3.6</v>
      </c>
      <c r="AE423" s="84"/>
      <c r="AF423" s="2">
        <v>100</v>
      </c>
      <c r="AG423" s="2" t="str">
        <f t="shared" si="31"/>
        <v/>
      </c>
      <c r="AH423" s="2">
        <f t="shared" si="32"/>
        <v>-100</v>
      </c>
      <c r="AI423" s="44" t="str">
        <f>VLOOKUP(Table13[[#This Row],[Track]],$B$1885:$D$1929,2,FALSE)</f>
        <v>NSW</v>
      </c>
      <c r="AJ42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23" s="16" t="str">
        <f>IF(Table13[[#This Row],[Going-Dist]]="G&lt;6-Dist&gt;=1700","B",IF(Table13[[#This Row],[Going-Dist]]="G&lt;6-Dist&lt;1700","A",IF(AJ423="G&gt;=6-Dist&lt;1700","C",IF(AJ423="G&gt;=6-Dist&gt;=1700","D","xx"))))</f>
        <v>C</v>
      </c>
      <c r="AL423" s="69">
        <f>MONTH(Table13[[#This Row],[Date]])</f>
        <v>3</v>
      </c>
      <c r="AM423" s="69" t="str">
        <f t="shared" si="30"/>
        <v>2021-2022</v>
      </c>
      <c r="AN423" s="60">
        <v>100</v>
      </c>
      <c r="AO423" s="128" t="str">
        <f>IF(Table13[[#This Row],[Combo 27 Bet]]="","",IF(Table13[[#This Row],[Lev Ret]]="","",AN423*Table13[[#This Row],[Odds]]))</f>
        <v/>
      </c>
      <c r="AP423" s="129">
        <f t="shared" si="33"/>
        <v>-100</v>
      </c>
      <c r="AQ423" s="135"/>
      <c r="AR423" s="151">
        <v>7</v>
      </c>
      <c r="AS423" s="2" t="str">
        <f>IF(Table13[[#This Row],[Date]]&lt;$AS$3,"","Live")</f>
        <v/>
      </c>
      <c r="AT423" s="2" t="str">
        <f>IF(Table13[[#This Row],[Date]]&lt;$AT$3,"","Current Algo")</f>
        <v/>
      </c>
    </row>
    <row r="424" spans="1:46" ht="14.25" customHeight="1" x14ac:dyDescent="0.25">
      <c r="A424" s="82">
        <v>44645</v>
      </c>
      <c r="B424" s="2" t="s">
        <v>7</v>
      </c>
      <c r="C424" s="83">
        <v>0.84375</v>
      </c>
      <c r="D424" s="87">
        <v>4</v>
      </c>
      <c r="E424" s="7">
        <v>0</v>
      </c>
      <c r="F424" s="60">
        <v>5</v>
      </c>
      <c r="G424" s="90">
        <v>955</v>
      </c>
      <c r="H424" s="2" t="s">
        <v>42</v>
      </c>
      <c r="I424" s="2">
        <v>90</v>
      </c>
      <c r="J424" s="2">
        <v>130</v>
      </c>
      <c r="K424" s="6">
        <v>7</v>
      </c>
      <c r="L424" s="6" t="s">
        <v>699</v>
      </c>
      <c r="M424" s="2" t="s">
        <v>50</v>
      </c>
      <c r="N424" s="84">
        <v>6</v>
      </c>
      <c r="O424" s="2" t="s">
        <v>700</v>
      </c>
      <c r="P424" s="2" t="s">
        <v>114</v>
      </c>
      <c r="Q424" s="85"/>
      <c r="R424" s="86">
        <v>3</v>
      </c>
      <c r="S424" s="85">
        <v>55</v>
      </c>
      <c r="T424" s="85">
        <v>55</v>
      </c>
      <c r="U424" s="85"/>
      <c r="V424" s="2">
        <v>3</v>
      </c>
      <c r="W424" s="2"/>
      <c r="X424" s="10">
        <v>2</v>
      </c>
      <c r="Y424" s="84">
        <v>5</v>
      </c>
      <c r="Z424" s="2">
        <v>35</v>
      </c>
      <c r="AA424" s="6">
        <v>9</v>
      </c>
      <c r="AB424" s="92"/>
      <c r="AC424" s="2"/>
      <c r="AD424" s="84">
        <v>9</v>
      </c>
      <c r="AE424" s="84"/>
      <c r="AF424" s="2">
        <v>100</v>
      </c>
      <c r="AG424" s="2" t="str">
        <f t="shared" si="31"/>
        <v/>
      </c>
      <c r="AH424" s="2">
        <f t="shared" si="32"/>
        <v>-100</v>
      </c>
      <c r="AI424" s="44" t="str">
        <f>VLOOKUP(Table13[[#This Row],[Track]],$B$1885:$D$1929,2,FALSE)</f>
        <v>Vic</v>
      </c>
      <c r="AJ4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4" s="16" t="str">
        <f>IF(Table13[[#This Row],[Going-Dist]]="G&lt;6-Dist&gt;=1700","B",IF(Table13[[#This Row],[Going-Dist]]="G&lt;6-Dist&lt;1700","A",IF(AJ424="G&gt;=6-Dist&lt;1700","C",IF(AJ424="G&gt;=6-Dist&gt;=1700","D","xx"))))</f>
        <v>A</v>
      </c>
      <c r="AL424" s="69">
        <f>MONTH(Table13[[#This Row],[Date]])</f>
        <v>3</v>
      </c>
      <c r="AM424" s="69" t="str">
        <f t="shared" si="30"/>
        <v>2021-2022</v>
      </c>
      <c r="AN424" s="60">
        <v>150</v>
      </c>
      <c r="AO424" s="128" t="str">
        <f>IF(Table13[[#This Row],[Combo 27 Bet]]="","",IF(Table13[[#This Row],[Lev Ret]]="","",AN424*Table13[[#This Row],[Odds]]))</f>
        <v/>
      </c>
      <c r="AP424" s="129">
        <f t="shared" si="33"/>
        <v>-150</v>
      </c>
      <c r="AQ424" s="135"/>
      <c r="AR424" s="151">
        <v>8</v>
      </c>
      <c r="AS424" s="2" t="str">
        <f>IF(Table13[[#This Row],[Date]]&lt;$AS$3,"","Live")</f>
        <v/>
      </c>
      <c r="AT424" s="2" t="str">
        <f>IF(Table13[[#This Row],[Date]]&lt;$AT$3,"","Current Algo")</f>
        <v/>
      </c>
    </row>
    <row r="425" spans="1:46" ht="14.25" customHeight="1" x14ac:dyDescent="0.25">
      <c r="A425" s="82">
        <v>44645</v>
      </c>
      <c r="B425" s="2" t="s">
        <v>7</v>
      </c>
      <c r="C425" s="83">
        <v>0.90625</v>
      </c>
      <c r="D425" s="87">
        <v>4</v>
      </c>
      <c r="E425" s="7">
        <v>0</v>
      </c>
      <c r="F425" s="60">
        <v>8</v>
      </c>
      <c r="G425" s="90">
        <v>1600</v>
      </c>
      <c r="H425" s="2" t="s">
        <v>77</v>
      </c>
      <c r="I425" s="2" t="s">
        <v>62</v>
      </c>
      <c r="J425" s="2">
        <v>200</v>
      </c>
      <c r="K425" s="6">
        <v>3</v>
      </c>
      <c r="L425" s="6" t="s">
        <v>1242</v>
      </c>
      <c r="M425" s="2" t="s">
        <v>50</v>
      </c>
      <c r="N425" s="84">
        <v>4.8</v>
      </c>
      <c r="O425" s="2" t="s">
        <v>85</v>
      </c>
      <c r="P425" s="2" t="s">
        <v>90</v>
      </c>
      <c r="Q425" s="85"/>
      <c r="R425" s="86">
        <v>9</v>
      </c>
      <c r="S425" s="85">
        <v>57</v>
      </c>
      <c r="T425" s="85">
        <v>57</v>
      </c>
      <c r="U425" s="85"/>
      <c r="V425" s="2"/>
      <c r="W425" s="2"/>
      <c r="X425" s="10">
        <v>1</v>
      </c>
      <c r="Y425" s="84"/>
      <c r="Z425" s="2"/>
      <c r="AA425" s="6">
        <v>10</v>
      </c>
      <c r="AB425" s="92"/>
      <c r="AC425" s="2"/>
      <c r="AD425" s="84">
        <v>4.8</v>
      </c>
      <c r="AE425" s="84"/>
      <c r="AF425" s="2">
        <v>100</v>
      </c>
      <c r="AG425" s="2" t="str">
        <f t="shared" si="31"/>
        <v/>
      </c>
      <c r="AH425" s="2">
        <f t="shared" si="32"/>
        <v>-100</v>
      </c>
      <c r="AI425" s="44" t="str">
        <f>VLOOKUP(Table13[[#This Row],[Track]],$B$1885:$D$1929,2,FALSE)</f>
        <v>Vic</v>
      </c>
      <c r="AJ4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5" s="16" t="str">
        <f>IF(Table13[[#This Row],[Going-Dist]]="G&lt;6-Dist&gt;=1700","B",IF(Table13[[#This Row],[Going-Dist]]="G&lt;6-Dist&lt;1700","A",IF(AJ425="G&gt;=6-Dist&lt;1700","C",IF(AJ425="G&gt;=6-Dist&gt;=1700","D","xx"))))</f>
        <v>A</v>
      </c>
      <c r="AL425" s="69">
        <f>MONTH(Table13[[#This Row],[Date]])</f>
        <v>3</v>
      </c>
      <c r="AM425" s="69" t="str">
        <f t="shared" si="30"/>
        <v>2021-2022</v>
      </c>
      <c r="AN425" s="60">
        <v>100</v>
      </c>
      <c r="AO425" s="128" t="str">
        <f>IF(Table13[[#This Row],[Combo 27 Bet]]="","",IF(Table13[[#This Row],[Lev Ret]]="","",AN425*Table13[[#This Row],[Odds]]))</f>
        <v/>
      </c>
      <c r="AP425" s="129">
        <f t="shared" si="33"/>
        <v>-100</v>
      </c>
      <c r="AQ425" s="135"/>
      <c r="AR425" s="151">
        <v>7</v>
      </c>
      <c r="AS425" s="2" t="str">
        <f>IF(Table13[[#This Row],[Date]]&lt;$AS$3,"","Live")</f>
        <v/>
      </c>
      <c r="AT425" s="2" t="str">
        <f>IF(Table13[[#This Row],[Date]]&lt;$AT$3,"","Current Algo")</f>
        <v/>
      </c>
    </row>
    <row r="426" spans="1:46" ht="14.25" customHeight="1" x14ac:dyDescent="0.25">
      <c r="A426" s="82">
        <v>44646</v>
      </c>
      <c r="B426" s="2" t="s">
        <v>8</v>
      </c>
      <c r="C426" s="83">
        <v>0.56944444444444442</v>
      </c>
      <c r="D426" s="2">
        <v>4</v>
      </c>
      <c r="E426" s="2">
        <v>0</v>
      </c>
      <c r="F426" s="60">
        <v>3</v>
      </c>
      <c r="G426" s="90">
        <v>1000</v>
      </c>
      <c r="H426" s="2" t="s">
        <v>42</v>
      </c>
      <c r="I426" s="2">
        <v>78</v>
      </c>
      <c r="J426" s="2">
        <v>130</v>
      </c>
      <c r="K426" s="6">
        <v>2</v>
      </c>
      <c r="L426" s="6" t="s">
        <v>346</v>
      </c>
      <c r="M426" s="2" t="s">
        <v>50</v>
      </c>
      <c r="N426" s="84">
        <v>2.25</v>
      </c>
      <c r="O426" s="2" t="s">
        <v>63</v>
      </c>
      <c r="P426" s="2" t="s">
        <v>701</v>
      </c>
      <c r="Q426" s="85">
        <v>3</v>
      </c>
      <c r="R426" s="86">
        <v>8</v>
      </c>
      <c r="S426" s="85">
        <v>60</v>
      </c>
      <c r="T426" s="85">
        <v>57</v>
      </c>
      <c r="U426" s="85"/>
      <c r="V426" s="2"/>
      <c r="W426" s="2"/>
      <c r="X426" s="10">
        <v>1</v>
      </c>
      <c r="Y426" s="84"/>
      <c r="Z426" s="2"/>
      <c r="AA426" s="6">
        <v>8</v>
      </c>
      <c r="AB426" s="92"/>
      <c r="AC426" s="2" t="s">
        <v>15</v>
      </c>
      <c r="AD426" s="84">
        <v>4</v>
      </c>
      <c r="AE426" s="84">
        <v>1.7</v>
      </c>
      <c r="AF426" s="2">
        <v>100</v>
      </c>
      <c r="AG426" s="2" t="str">
        <f t="shared" si="31"/>
        <v/>
      </c>
      <c r="AH426" s="2">
        <f t="shared" si="32"/>
        <v>-100</v>
      </c>
      <c r="AI426" s="44" t="str">
        <f>VLOOKUP(Table13[[#This Row],[Track]],$B$1885:$D$1929,2,FALSE)</f>
        <v>Vic</v>
      </c>
      <c r="AJ4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6" s="16" t="str">
        <f>IF(Table13[[#This Row],[Going-Dist]]="G&lt;6-Dist&gt;=1700","B",IF(Table13[[#This Row],[Going-Dist]]="G&lt;6-Dist&lt;1700","A",IF(AJ426="G&gt;=6-Dist&lt;1700","C",IF(AJ426="G&gt;=6-Dist&gt;=1700","D","xx"))))</f>
        <v>A</v>
      </c>
      <c r="AL426" s="69">
        <f>MONTH(Table13[[#This Row],[Date]])</f>
        <v>3</v>
      </c>
      <c r="AM426" s="69" t="str">
        <f t="shared" si="30"/>
        <v>2021-2022</v>
      </c>
      <c r="AN426" s="60">
        <v>200</v>
      </c>
      <c r="AO426" s="128" t="str">
        <f>IF(Table13[[#This Row],[Combo 27 Bet]]="","",IF(Table13[[#This Row],[Lev Ret]]="","",AN426*Table13[[#This Row],[Odds]]))</f>
        <v/>
      </c>
      <c r="AP426" s="129">
        <f t="shared" si="33"/>
        <v>-200</v>
      </c>
      <c r="AQ426" s="135"/>
      <c r="AR426" s="151">
        <v>10</v>
      </c>
      <c r="AS426" s="2" t="str">
        <f>IF(Table13[[#This Row],[Date]]&lt;$AS$3,"","Live")</f>
        <v/>
      </c>
      <c r="AT426" s="2" t="str">
        <f>IF(Table13[[#This Row],[Date]]&lt;$AT$3,"","Current Algo")</f>
        <v/>
      </c>
    </row>
    <row r="427" spans="1:46" ht="14.25" customHeight="1" x14ac:dyDescent="0.25">
      <c r="A427" s="82">
        <v>44646</v>
      </c>
      <c r="B427" s="2" t="s">
        <v>8</v>
      </c>
      <c r="C427" s="83">
        <v>0.59375</v>
      </c>
      <c r="D427" s="2">
        <v>4</v>
      </c>
      <c r="E427" s="2">
        <v>0</v>
      </c>
      <c r="F427" s="60">
        <v>4</v>
      </c>
      <c r="G427" s="90">
        <v>1200</v>
      </c>
      <c r="H427" s="2" t="s">
        <v>42</v>
      </c>
      <c r="I427" s="2">
        <v>78</v>
      </c>
      <c r="J427" s="2">
        <v>130</v>
      </c>
      <c r="K427" s="6">
        <v>11</v>
      </c>
      <c r="L427" s="6" t="s">
        <v>702</v>
      </c>
      <c r="M427" s="2" t="s">
        <v>80</v>
      </c>
      <c r="N427" s="84">
        <v>2.15</v>
      </c>
      <c r="O427" s="2" t="s">
        <v>69</v>
      </c>
      <c r="P427" s="2" t="s">
        <v>64</v>
      </c>
      <c r="Q427" s="85"/>
      <c r="R427" s="86">
        <v>2</v>
      </c>
      <c r="S427" s="85">
        <v>56</v>
      </c>
      <c r="T427" s="85">
        <v>56</v>
      </c>
      <c r="U427" s="85"/>
      <c r="V427" s="2"/>
      <c r="W427" s="2"/>
      <c r="X427" s="10">
        <v>1</v>
      </c>
      <c r="Y427" s="84"/>
      <c r="Z427" s="2"/>
      <c r="AA427" s="6">
        <v>8</v>
      </c>
      <c r="AB427" s="92"/>
      <c r="AC427" s="2" t="s">
        <v>12</v>
      </c>
      <c r="AD427" s="84">
        <v>3.1</v>
      </c>
      <c r="AE427" s="84">
        <v>1.6</v>
      </c>
      <c r="AF427" s="2">
        <v>100</v>
      </c>
      <c r="AG427" s="2">
        <f t="shared" si="31"/>
        <v>310</v>
      </c>
      <c r="AH427" s="2">
        <f t="shared" si="32"/>
        <v>210</v>
      </c>
      <c r="AI427" s="44" t="str">
        <f>VLOOKUP(Table13[[#This Row],[Track]],$B$1885:$D$1929,2,FALSE)</f>
        <v>Vic</v>
      </c>
      <c r="AJ4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27" s="16" t="str">
        <f>IF(Table13[[#This Row],[Going-Dist]]="G&lt;6-Dist&gt;=1700","B",IF(Table13[[#This Row],[Going-Dist]]="G&lt;6-Dist&lt;1700","A",IF(AJ427="G&gt;=6-Dist&lt;1700","C",IF(AJ427="G&gt;=6-Dist&gt;=1700","D","xx"))))</f>
        <v>A</v>
      </c>
      <c r="AL427" s="69">
        <f>MONTH(Table13[[#This Row],[Date]])</f>
        <v>3</v>
      </c>
      <c r="AM427" s="69" t="str">
        <f t="shared" si="30"/>
        <v>2021-2022</v>
      </c>
      <c r="AN427" s="60">
        <v>200</v>
      </c>
      <c r="AO427" s="128">
        <f>IF(Table13[[#This Row],[Combo 27 Bet]]="","",IF(Table13[[#This Row],[Lev Ret]]="","",AN427*Table13[[#This Row],[Odds]]))</f>
        <v>620</v>
      </c>
      <c r="AP427" s="129">
        <f t="shared" si="33"/>
        <v>420</v>
      </c>
      <c r="AQ427" s="135"/>
      <c r="AR427" s="151">
        <v>10</v>
      </c>
      <c r="AS427" s="2" t="str">
        <f>IF(Table13[[#This Row],[Date]]&lt;$AS$3,"","Live")</f>
        <v/>
      </c>
      <c r="AT427" s="2" t="str">
        <f>IF(Table13[[#This Row],[Date]]&lt;$AT$3,"","Current Algo")</f>
        <v/>
      </c>
    </row>
    <row r="428" spans="1:46" ht="14.25" customHeight="1" x14ac:dyDescent="0.25">
      <c r="A428" s="82">
        <v>44646</v>
      </c>
      <c r="B428" s="2" t="s">
        <v>8</v>
      </c>
      <c r="C428" s="83">
        <v>0.64930555555555558</v>
      </c>
      <c r="D428" s="2">
        <v>4</v>
      </c>
      <c r="E428" s="2">
        <v>0</v>
      </c>
      <c r="F428" s="60">
        <v>6</v>
      </c>
      <c r="G428" s="90">
        <v>2400</v>
      </c>
      <c r="H428" s="2" t="s">
        <v>42</v>
      </c>
      <c r="I428" s="2" t="s">
        <v>46</v>
      </c>
      <c r="J428" s="2">
        <v>300</v>
      </c>
      <c r="K428" s="6">
        <v>2</v>
      </c>
      <c r="L428" s="6" t="s">
        <v>447</v>
      </c>
      <c r="M428" s="2" t="s">
        <v>58</v>
      </c>
      <c r="N428" s="84">
        <v>2.6</v>
      </c>
      <c r="O428" s="2" t="s">
        <v>146</v>
      </c>
      <c r="P428" s="2" t="s">
        <v>54</v>
      </c>
      <c r="Q428" s="85"/>
      <c r="R428" s="86">
        <v>3</v>
      </c>
      <c r="S428" s="85">
        <v>59.5</v>
      </c>
      <c r="T428" s="85">
        <v>59.5</v>
      </c>
      <c r="U428" s="85"/>
      <c r="V428" s="2">
        <v>2</v>
      </c>
      <c r="W428" s="2">
        <v>3</v>
      </c>
      <c r="X428" s="10">
        <v>1</v>
      </c>
      <c r="Y428" s="84">
        <v>4</v>
      </c>
      <c r="Z428" s="2">
        <v>45</v>
      </c>
      <c r="AA428" s="6">
        <v>7</v>
      </c>
      <c r="AB428" s="92"/>
      <c r="AC428" s="2" t="s">
        <v>15</v>
      </c>
      <c r="AD428" s="84">
        <v>2.35</v>
      </c>
      <c r="AE428" s="84">
        <v>1.5</v>
      </c>
      <c r="AF428" s="2">
        <v>100</v>
      </c>
      <c r="AG428" s="2" t="str">
        <f t="shared" si="31"/>
        <v/>
      </c>
      <c r="AH428" s="2">
        <f t="shared" si="32"/>
        <v>-100</v>
      </c>
      <c r="AI428" s="44" t="str">
        <f>VLOOKUP(Table13[[#This Row],[Track]],$B$1885:$D$1929,2,FALSE)</f>
        <v>Vic</v>
      </c>
      <c r="AJ4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28" s="16" t="str">
        <f>IF(Table13[[#This Row],[Going-Dist]]="G&lt;6-Dist&gt;=1700","B",IF(Table13[[#This Row],[Going-Dist]]="G&lt;6-Dist&lt;1700","A",IF(AJ428="G&gt;=6-Dist&lt;1700","C",IF(AJ428="G&gt;=6-Dist&gt;=1700","D","xx"))))</f>
        <v>B</v>
      </c>
      <c r="AL428" s="69">
        <f>MONTH(Table13[[#This Row],[Date]])</f>
        <v>3</v>
      </c>
      <c r="AM428" s="69" t="str">
        <f t="shared" si="30"/>
        <v>2021-2022</v>
      </c>
      <c r="AN428" s="60">
        <v>100</v>
      </c>
      <c r="AO428" s="128" t="str">
        <f>IF(Table13[[#This Row],[Combo 27 Bet]]="","",IF(Table13[[#This Row],[Lev Ret]]="","",AN428*Table13[[#This Row],[Odds]]))</f>
        <v/>
      </c>
      <c r="AP428" s="129">
        <f t="shared" si="33"/>
        <v>-100</v>
      </c>
      <c r="AQ428" s="135">
        <v>2</v>
      </c>
      <c r="AR428" s="151">
        <v>5</v>
      </c>
      <c r="AS428" s="2" t="str">
        <f>IF(Table13[[#This Row],[Date]]&lt;$AS$3,"","Live")</f>
        <v/>
      </c>
      <c r="AT428" s="2" t="str">
        <f>IF(Table13[[#This Row],[Date]]&lt;$AT$3,"","Current Algo")</f>
        <v/>
      </c>
    </row>
    <row r="429" spans="1:46" ht="14.25" customHeight="1" x14ac:dyDescent="0.25">
      <c r="A429" s="82">
        <v>44646</v>
      </c>
      <c r="B429" s="2" t="s">
        <v>8</v>
      </c>
      <c r="C429" s="83">
        <v>0.64930555555555558</v>
      </c>
      <c r="D429" s="2">
        <v>4</v>
      </c>
      <c r="E429" s="2">
        <v>0</v>
      </c>
      <c r="F429" s="10">
        <v>6</v>
      </c>
      <c r="G429" s="90">
        <v>2400</v>
      </c>
      <c r="H429" s="2" t="s">
        <v>42</v>
      </c>
      <c r="I429" s="2" t="s">
        <v>46</v>
      </c>
      <c r="J429" s="2">
        <v>300</v>
      </c>
      <c r="K429" s="2">
        <v>4</v>
      </c>
      <c r="L429" s="2" t="s">
        <v>443</v>
      </c>
      <c r="M429" s="2" t="s">
        <v>67</v>
      </c>
      <c r="N429" s="84">
        <v>2.8</v>
      </c>
      <c r="O429" s="2" t="s">
        <v>49</v>
      </c>
      <c r="P429" s="2" t="s">
        <v>82</v>
      </c>
      <c r="Q429" s="85"/>
      <c r="R429" s="86">
        <v>7</v>
      </c>
      <c r="S429" s="85">
        <v>56</v>
      </c>
      <c r="T429" s="85">
        <v>56</v>
      </c>
      <c r="U429" s="85"/>
      <c r="V429" s="2">
        <v>1</v>
      </c>
      <c r="W429" s="2">
        <v>1</v>
      </c>
      <c r="X429" s="10">
        <v>2</v>
      </c>
      <c r="Y429" s="84">
        <v>4.5999999999999996</v>
      </c>
      <c r="Z429" s="2">
        <v>40</v>
      </c>
      <c r="AA429" s="2">
        <v>7</v>
      </c>
      <c r="AB429" s="92"/>
      <c r="AC429" s="2" t="s">
        <v>12</v>
      </c>
      <c r="AD429" s="84">
        <v>2.9</v>
      </c>
      <c r="AE429" s="93">
        <v>1.6</v>
      </c>
      <c r="AF429" s="2">
        <v>100</v>
      </c>
      <c r="AG429" s="2">
        <f t="shared" si="31"/>
        <v>290</v>
      </c>
      <c r="AH429" s="2">
        <f t="shared" si="32"/>
        <v>190</v>
      </c>
      <c r="AI429" s="44" t="str">
        <f>VLOOKUP(Table13[[#This Row],[Track]],$B$1885:$D$1929,2,FALSE)</f>
        <v>Vic</v>
      </c>
      <c r="AJ4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29" s="16" t="str">
        <f>IF(Table13[[#This Row],[Going-Dist]]="G&lt;6-Dist&gt;=1700","B",IF(Table13[[#This Row],[Going-Dist]]="G&lt;6-Dist&lt;1700","A",IF(AJ429="G&gt;=6-Dist&lt;1700","C",IF(AJ429="G&gt;=6-Dist&gt;=1700","D","xx"))))</f>
        <v>B</v>
      </c>
      <c r="AL429" s="69">
        <f>MONTH(Table13[[#This Row],[Date]])</f>
        <v>3</v>
      </c>
      <c r="AM429" s="69" t="str">
        <f t="shared" si="30"/>
        <v>2021-2022</v>
      </c>
      <c r="AN429" s="60">
        <v>140</v>
      </c>
      <c r="AO429" s="128">
        <f>IF(Table13[[#This Row],[Combo 27 Bet]]="","",IF(Table13[[#This Row],[Lev Ret]]="","",AN429*Table13[[#This Row],[Odds]]))</f>
        <v>406</v>
      </c>
      <c r="AP429" s="129">
        <f t="shared" si="33"/>
        <v>266</v>
      </c>
      <c r="AQ429" s="135">
        <v>2</v>
      </c>
      <c r="AR429" s="151">
        <v>5</v>
      </c>
      <c r="AS429" s="2" t="str">
        <f>IF(Table13[[#This Row],[Date]]&lt;$AS$3,"","Live")</f>
        <v/>
      </c>
      <c r="AT429" s="2" t="str">
        <f>IF(Table13[[#This Row],[Date]]&lt;$AT$3,"","Current Algo")</f>
        <v/>
      </c>
    </row>
    <row r="430" spans="1:46" ht="14.25" customHeight="1" x14ac:dyDescent="0.25">
      <c r="A430" s="82">
        <v>44646</v>
      </c>
      <c r="B430" s="2" t="s">
        <v>8</v>
      </c>
      <c r="C430" s="83">
        <v>0.70486111111111116</v>
      </c>
      <c r="D430" s="87">
        <v>4</v>
      </c>
      <c r="E430" s="7">
        <v>0</v>
      </c>
      <c r="F430" s="60">
        <v>5</v>
      </c>
      <c r="G430" s="90">
        <v>2000</v>
      </c>
      <c r="H430" s="2" t="s">
        <v>42</v>
      </c>
      <c r="I430" s="2">
        <v>84</v>
      </c>
      <c r="J430" s="2">
        <v>130</v>
      </c>
      <c r="K430" s="6">
        <v>3</v>
      </c>
      <c r="L430" s="6" t="s">
        <v>322</v>
      </c>
      <c r="M430" s="2" t="s">
        <v>50</v>
      </c>
      <c r="N430" s="84">
        <v>3.2</v>
      </c>
      <c r="O430" s="2" t="s">
        <v>49</v>
      </c>
      <c r="P430" s="2" t="s">
        <v>57</v>
      </c>
      <c r="Q430" s="85"/>
      <c r="R430" s="86">
        <v>8</v>
      </c>
      <c r="S430" s="85">
        <v>58</v>
      </c>
      <c r="T430" s="85">
        <v>58</v>
      </c>
      <c r="U430" s="85"/>
      <c r="V430" s="2">
        <v>1</v>
      </c>
      <c r="W430" s="2">
        <v>1</v>
      </c>
      <c r="X430" s="10">
        <v>1</v>
      </c>
      <c r="Y430" s="84">
        <v>3.6</v>
      </c>
      <c r="Z430" s="2">
        <v>45</v>
      </c>
      <c r="AA430" s="6">
        <v>11</v>
      </c>
      <c r="AB430" s="92"/>
      <c r="AC430" s="2" t="s">
        <v>12</v>
      </c>
      <c r="AD430" s="84">
        <v>4</v>
      </c>
      <c r="AE430" s="84">
        <v>1.8</v>
      </c>
      <c r="AF430" s="2">
        <v>100</v>
      </c>
      <c r="AG430" s="2">
        <f t="shared" si="31"/>
        <v>400</v>
      </c>
      <c r="AH430" s="2">
        <f t="shared" si="32"/>
        <v>300</v>
      </c>
      <c r="AI430" s="44" t="str">
        <f>VLOOKUP(Table13[[#This Row],[Track]],$B$1885:$D$1929,2,FALSE)</f>
        <v>Vic</v>
      </c>
      <c r="AJ4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30" s="16" t="str">
        <f>IF(Table13[[#This Row],[Going-Dist]]="G&lt;6-Dist&gt;=1700","B",IF(Table13[[#This Row],[Going-Dist]]="G&lt;6-Dist&lt;1700","A",IF(AJ430="G&gt;=6-Dist&lt;1700","C",IF(AJ430="G&gt;=6-Dist&gt;=1700","D","xx"))))</f>
        <v>B</v>
      </c>
      <c r="AL430" s="69">
        <f>MONTH(Table13[[#This Row],[Date]])</f>
        <v>3</v>
      </c>
      <c r="AM430" s="69" t="str">
        <f t="shared" si="30"/>
        <v>2021-2022</v>
      </c>
      <c r="AN430" s="60">
        <v>150</v>
      </c>
      <c r="AO430" s="128">
        <f>IF(Table13[[#This Row],[Combo 27 Bet]]="","",IF(Table13[[#This Row],[Lev Ret]]="","",AN430*Table13[[#This Row],[Odds]]))</f>
        <v>600</v>
      </c>
      <c r="AP430" s="129">
        <f t="shared" si="33"/>
        <v>450</v>
      </c>
      <c r="AQ430" s="135"/>
      <c r="AR430" s="151">
        <v>9</v>
      </c>
      <c r="AS430" s="2" t="str">
        <f>IF(Table13[[#This Row],[Date]]&lt;$AS$3,"","Live")</f>
        <v/>
      </c>
      <c r="AT430" s="2" t="str">
        <f>IF(Table13[[#This Row],[Date]]&lt;$AT$3,"","Current Algo")</f>
        <v/>
      </c>
    </row>
    <row r="431" spans="1:46" ht="14.25" customHeight="1" x14ac:dyDescent="0.25">
      <c r="A431" s="82">
        <v>44648</v>
      </c>
      <c r="B431" s="2" t="s">
        <v>1079</v>
      </c>
      <c r="C431" s="83">
        <v>0.59375</v>
      </c>
      <c r="D431" s="87">
        <v>7</v>
      </c>
      <c r="E431" s="7">
        <v>0</v>
      </c>
      <c r="F431" s="60">
        <v>1</v>
      </c>
      <c r="G431" s="90">
        <v>1400</v>
      </c>
      <c r="H431" s="2" t="s">
        <v>151</v>
      </c>
      <c r="I431" s="2">
        <v>88</v>
      </c>
      <c r="J431" s="2">
        <v>130</v>
      </c>
      <c r="K431" s="6">
        <v>8</v>
      </c>
      <c r="L431" s="6" t="s">
        <v>1555</v>
      </c>
      <c r="M431" s="2" t="s">
        <v>55</v>
      </c>
      <c r="N431" s="84">
        <v>2.9</v>
      </c>
      <c r="O431" s="2" t="s">
        <v>161</v>
      </c>
      <c r="P431" s="2" t="s">
        <v>1091</v>
      </c>
      <c r="Q431" s="85">
        <v>2</v>
      </c>
      <c r="R431" s="86">
        <v>1</v>
      </c>
      <c r="S431" s="85">
        <v>57</v>
      </c>
      <c r="T431" s="85">
        <v>55</v>
      </c>
      <c r="U431" s="85"/>
      <c r="V431" s="2">
        <v>4</v>
      </c>
      <c r="W431" s="2">
        <v>1</v>
      </c>
      <c r="X431" s="10">
        <v>1</v>
      </c>
      <c r="Y431" s="84">
        <v>2.5</v>
      </c>
      <c r="Z431" s="2">
        <v>20</v>
      </c>
      <c r="AA431" s="6">
        <v>100</v>
      </c>
      <c r="AB431" s="92"/>
      <c r="AC431" s="2" t="s">
        <v>15</v>
      </c>
      <c r="AD431" s="84">
        <v>3.7</v>
      </c>
      <c r="AE431" s="84">
        <v>1.7</v>
      </c>
      <c r="AF431" s="2">
        <v>100</v>
      </c>
      <c r="AG431" s="2" t="str">
        <f t="shared" si="31"/>
        <v/>
      </c>
      <c r="AH431" s="2">
        <f t="shared" si="32"/>
        <v>-100</v>
      </c>
      <c r="AI431" s="44" t="str">
        <f>VLOOKUP(Table13[[#This Row],[Track]],$B$1885:$D$1929,2,FALSE)</f>
        <v>NSW</v>
      </c>
      <c r="AJ43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31" s="16" t="str">
        <f>IF(Table13[[#This Row],[Going-Dist]]="G&lt;6-Dist&gt;=1700","B",IF(Table13[[#This Row],[Going-Dist]]="G&lt;6-Dist&lt;1700","A",IF(AJ431="G&gt;=6-Dist&lt;1700","C",IF(AJ431="G&gt;=6-Dist&gt;=1700","D","xx"))))</f>
        <v>C</v>
      </c>
      <c r="AL431" s="69">
        <f>MONTH(Table13[[#This Row],[Date]])</f>
        <v>3</v>
      </c>
      <c r="AM431" s="69" t="str">
        <f t="shared" si="30"/>
        <v>2021-2022</v>
      </c>
      <c r="AN431" s="60">
        <v>150</v>
      </c>
      <c r="AO431" s="128" t="str">
        <f>IF(Table13[[#This Row],[Combo 27 Bet]]="","",IF(Table13[[#This Row],[Lev Ret]]="","",AN431*Table13[[#This Row],[Odds]]))</f>
        <v/>
      </c>
      <c r="AP431" s="129">
        <f t="shared" si="33"/>
        <v>-150</v>
      </c>
      <c r="AQ431" s="135"/>
      <c r="AR431" s="151">
        <v>7</v>
      </c>
      <c r="AS431" s="2" t="str">
        <f>IF(Table13[[#This Row],[Date]]&lt;$AS$3,"","Live")</f>
        <v/>
      </c>
      <c r="AT431" s="2" t="str">
        <f>IF(Table13[[#This Row],[Date]]&lt;$AT$3,"","Current Algo")</f>
        <v/>
      </c>
    </row>
    <row r="432" spans="1:46" ht="14.25" customHeight="1" x14ac:dyDescent="0.25">
      <c r="A432" s="82">
        <v>44648</v>
      </c>
      <c r="B432" s="2" t="s">
        <v>1079</v>
      </c>
      <c r="C432" s="83">
        <v>0.64236111111111105</v>
      </c>
      <c r="D432" s="87">
        <v>7</v>
      </c>
      <c r="E432" s="7">
        <v>0</v>
      </c>
      <c r="F432" s="60">
        <v>3</v>
      </c>
      <c r="G432" s="90">
        <v>1500</v>
      </c>
      <c r="H432" s="2" t="s">
        <v>70</v>
      </c>
      <c r="I432" s="2" t="s">
        <v>66</v>
      </c>
      <c r="J432" s="2">
        <v>200</v>
      </c>
      <c r="K432" s="6">
        <v>7</v>
      </c>
      <c r="L432" s="6" t="s">
        <v>338</v>
      </c>
      <c r="M432" s="2" t="s">
        <v>55</v>
      </c>
      <c r="N432" s="84">
        <v>2.6</v>
      </c>
      <c r="O432" s="2" t="s">
        <v>1094</v>
      </c>
      <c r="P432" s="2" t="s">
        <v>73</v>
      </c>
      <c r="Q432" s="85"/>
      <c r="R432" s="86">
        <v>9</v>
      </c>
      <c r="S432" s="85">
        <v>55</v>
      </c>
      <c r="T432" s="85">
        <v>55</v>
      </c>
      <c r="U432" s="85"/>
      <c r="V432" s="2">
        <v>3</v>
      </c>
      <c r="W432" s="2"/>
      <c r="X432" s="10">
        <v>1</v>
      </c>
      <c r="Y432" s="84">
        <v>2.4</v>
      </c>
      <c r="Z432" s="2">
        <v>20</v>
      </c>
      <c r="AA432" s="6">
        <v>100</v>
      </c>
      <c r="AB432" s="92"/>
      <c r="AC432" s="2"/>
      <c r="AD432" s="84">
        <v>2.6</v>
      </c>
      <c r="AE432" s="84"/>
      <c r="AF432" s="2">
        <v>100</v>
      </c>
      <c r="AG432" s="2" t="str">
        <f t="shared" si="31"/>
        <v/>
      </c>
      <c r="AH432" s="2">
        <f t="shared" si="32"/>
        <v>-100</v>
      </c>
      <c r="AI432" s="44" t="str">
        <f>VLOOKUP(Table13[[#This Row],[Track]],$B$1885:$D$1929,2,FALSE)</f>
        <v>NSW</v>
      </c>
      <c r="AJ43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32" s="16" t="str">
        <f>IF(Table13[[#This Row],[Going-Dist]]="G&lt;6-Dist&gt;=1700","B",IF(Table13[[#This Row],[Going-Dist]]="G&lt;6-Dist&lt;1700","A",IF(AJ432="G&gt;=6-Dist&lt;1700","C",IF(AJ432="G&gt;=6-Dist&gt;=1700","D","xx"))))</f>
        <v>C</v>
      </c>
      <c r="AL432" s="69">
        <f>MONTH(Table13[[#This Row],[Date]])</f>
        <v>3</v>
      </c>
      <c r="AM432" s="69" t="str">
        <f t="shared" si="30"/>
        <v>2021-2022</v>
      </c>
      <c r="AN432" s="60">
        <v>150</v>
      </c>
      <c r="AO432" s="128" t="str">
        <f>IF(Table13[[#This Row],[Combo 27 Bet]]="","",IF(Table13[[#This Row],[Lev Ret]]="","",AN432*Table13[[#This Row],[Odds]]))</f>
        <v/>
      </c>
      <c r="AP432" s="129">
        <f t="shared" si="33"/>
        <v>-150</v>
      </c>
      <c r="AQ432" s="135"/>
      <c r="AR432" s="151">
        <v>7</v>
      </c>
      <c r="AS432" s="2" t="str">
        <f>IF(Table13[[#This Row],[Date]]&lt;$AS$3,"","Live")</f>
        <v/>
      </c>
      <c r="AT432" s="2" t="str">
        <f>IF(Table13[[#This Row],[Date]]&lt;$AT$3,"","Current Algo")</f>
        <v/>
      </c>
    </row>
    <row r="433" spans="1:46" ht="14.25" customHeight="1" x14ac:dyDescent="0.25">
      <c r="A433" s="82">
        <v>44648</v>
      </c>
      <c r="B433" s="2" t="s">
        <v>1079</v>
      </c>
      <c r="C433" s="83">
        <v>0.66666666666666663</v>
      </c>
      <c r="D433" s="87">
        <v>7</v>
      </c>
      <c r="E433" s="7">
        <v>0</v>
      </c>
      <c r="F433" s="60">
        <v>4</v>
      </c>
      <c r="G433" s="90">
        <v>1500</v>
      </c>
      <c r="H433" s="2" t="s">
        <v>151</v>
      </c>
      <c r="I433" s="2"/>
      <c r="J433" s="2">
        <v>160</v>
      </c>
      <c r="K433" s="6">
        <v>14</v>
      </c>
      <c r="L433" s="6" t="s">
        <v>1608</v>
      </c>
      <c r="M433" s="2" t="s">
        <v>75</v>
      </c>
      <c r="N433" s="84">
        <v>3.4</v>
      </c>
      <c r="O433" s="2" t="s">
        <v>69</v>
      </c>
      <c r="P433" s="2" t="s">
        <v>74</v>
      </c>
      <c r="Q433" s="85"/>
      <c r="R433" s="86">
        <v>10</v>
      </c>
      <c r="S433" s="85">
        <v>53</v>
      </c>
      <c r="T433" s="85">
        <v>53</v>
      </c>
      <c r="U433" s="85"/>
      <c r="V433" s="2">
        <v>4</v>
      </c>
      <c r="W433" s="2">
        <v>1</v>
      </c>
      <c r="X433" s="10">
        <v>1</v>
      </c>
      <c r="Y433" s="84">
        <v>3.4</v>
      </c>
      <c r="Z433" s="2">
        <v>30</v>
      </c>
      <c r="AA433" s="6"/>
      <c r="AB433" s="92"/>
      <c r="AC433" s="2" t="s">
        <v>150</v>
      </c>
      <c r="AD433" s="84">
        <v>3.5</v>
      </c>
      <c r="AE433" s="84">
        <v>1.8</v>
      </c>
      <c r="AF433" s="2">
        <v>100</v>
      </c>
      <c r="AG433" s="2">
        <f t="shared" si="31"/>
        <v>350</v>
      </c>
      <c r="AH433" s="2">
        <f t="shared" si="32"/>
        <v>250</v>
      </c>
      <c r="AI433" s="44" t="str">
        <f>VLOOKUP(Table13[[#This Row],[Track]],$B$1885:$D$1929,2,FALSE)</f>
        <v>NSW</v>
      </c>
      <c r="AJ43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33" s="16" t="str">
        <f>IF(Table13[[#This Row],[Going-Dist]]="G&lt;6-Dist&gt;=1700","B",IF(Table13[[#This Row],[Going-Dist]]="G&lt;6-Dist&lt;1700","A",IF(AJ433="G&gt;=6-Dist&lt;1700","C",IF(AJ433="G&gt;=6-Dist&gt;=1700","D","xx"))))</f>
        <v>C</v>
      </c>
      <c r="AL433" s="69">
        <f>MONTH(Table13[[#This Row],[Date]])</f>
        <v>3</v>
      </c>
      <c r="AM433" s="69" t="str">
        <f t="shared" si="30"/>
        <v>2021-2022</v>
      </c>
      <c r="AN433" s="60">
        <v>150</v>
      </c>
      <c r="AO433" s="128">
        <f>IF(Table13[[#This Row],[Combo 27 Bet]]="","",IF(Table13[[#This Row],[Lev Ret]]="","",AN433*Table13[[#This Row],[Odds]]))</f>
        <v>525</v>
      </c>
      <c r="AP433" s="129">
        <f t="shared" si="33"/>
        <v>375</v>
      </c>
      <c r="AQ433" s="135"/>
      <c r="AR433" s="151">
        <v>9</v>
      </c>
      <c r="AS433" s="2" t="str">
        <f>IF(Table13[[#This Row],[Date]]&lt;$AS$3,"","Live")</f>
        <v/>
      </c>
      <c r="AT433" s="2" t="str">
        <f>IF(Table13[[#This Row],[Date]]&lt;$AT$3,"","Current Algo")</f>
        <v/>
      </c>
    </row>
    <row r="434" spans="1:46" ht="14.25" customHeight="1" x14ac:dyDescent="0.25">
      <c r="A434" s="82">
        <v>44648</v>
      </c>
      <c r="B434" s="2" t="s">
        <v>1079</v>
      </c>
      <c r="C434" s="83">
        <v>0.74652777777777779</v>
      </c>
      <c r="D434" s="87">
        <v>7</v>
      </c>
      <c r="E434" s="7">
        <v>0</v>
      </c>
      <c r="F434" s="60">
        <v>7</v>
      </c>
      <c r="G434" s="90">
        <v>1200</v>
      </c>
      <c r="H434" s="2" t="s">
        <v>151</v>
      </c>
      <c r="I434" s="2"/>
      <c r="J434" s="2">
        <v>160</v>
      </c>
      <c r="K434" s="6">
        <v>12</v>
      </c>
      <c r="L434" s="6" t="s">
        <v>1586</v>
      </c>
      <c r="M434" s="2" t="s">
        <v>75</v>
      </c>
      <c r="N434" s="84">
        <v>3.1</v>
      </c>
      <c r="O434" s="2" t="s">
        <v>56</v>
      </c>
      <c r="P434" s="2" t="s">
        <v>134</v>
      </c>
      <c r="Q434" s="85"/>
      <c r="R434" s="86">
        <v>8</v>
      </c>
      <c r="S434" s="85">
        <v>54</v>
      </c>
      <c r="T434" s="85">
        <v>54</v>
      </c>
      <c r="U434" s="85"/>
      <c r="V434" s="2">
        <v>2</v>
      </c>
      <c r="W434" s="2">
        <v>4</v>
      </c>
      <c r="X434" s="10">
        <v>2</v>
      </c>
      <c r="Y434" s="84">
        <v>3.2</v>
      </c>
      <c r="Z434" s="2">
        <v>20</v>
      </c>
      <c r="AA434" s="6"/>
      <c r="AB434" s="92"/>
      <c r="AC434" s="2"/>
      <c r="AD434" s="84">
        <v>2.8</v>
      </c>
      <c r="AE434" s="84"/>
      <c r="AF434" s="2">
        <v>100</v>
      </c>
      <c r="AG434" s="2" t="str">
        <f t="shared" si="31"/>
        <v/>
      </c>
      <c r="AH434" s="2">
        <f t="shared" si="32"/>
        <v>-100</v>
      </c>
      <c r="AI434" s="44" t="str">
        <f>VLOOKUP(Table13[[#This Row],[Track]],$B$1885:$D$1929,2,FALSE)</f>
        <v>NSW</v>
      </c>
      <c r="AJ43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34" s="16" t="str">
        <f>IF(Table13[[#This Row],[Going-Dist]]="G&lt;6-Dist&gt;=1700","B",IF(Table13[[#This Row],[Going-Dist]]="G&lt;6-Dist&lt;1700","A",IF(AJ434="G&gt;=6-Dist&lt;1700","C",IF(AJ434="G&gt;=6-Dist&gt;=1700","D","xx"))))</f>
        <v>C</v>
      </c>
      <c r="AL434" s="69">
        <f>MONTH(Table13[[#This Row],[Date]])</f>
        <v>3</v>
      </c>
      <c r="AM434" s="69" t="str">
        <f t="shared" si="30"/>
        <v>2021-2022</v>
      </c>
      <c r="AN434" s="60">
        <v>120</v>
      </c>
      <c r="AO434" s="128" t="str">
        <f>IF(Table13[[#This Row],[Combo 27 Bet]]="","",IF(Table13[[#This Row],[Lev Ret]]="","",AN434*Table13[[#This Row],[Odds]]))</f>
        <v/>
      </c>
      <c r="AP434" s="129">
        <f t="shared" si="33"/>
        <v>-120</v>
      </c>
      <c r="AQ434" s="135"/>
      <c r="AR434" s="151">
        <v>7</v>
      </c>
      <c r="AS434" s="2" t="str">
        <f>IF(Table13[[#This Row],[Date]]&lt;$AS$3,"","Live")</f>
        <v/>
      </c>
      <c r="AT434" s="2" t="str">
        <f>IF(Table13[[#This Row],[Date]]&lt;$AT$3,"","Current Algo")</f>
        <v/>
      </c>
    </row>
    <row r="435" spans="1:46" ht="14.25" customHeight="1" x14ac:dyDescent="0.25">
      <c r="A435" s="82">
        <v>44653</v>
      </c>
      <c r="B435" s="2" t="s">
        <v>9</v>
      </c>
      <c r="C435" s="83">
        <v>0.51736111111111105</v>
      </c>
      <c r="D435" s="87">
        <v>4</v>
      </c>
      <c r="E435" s="7">
        <v>0</v>
      </c>
      <c r="F435" s="60">
        <v>1</v>
      </c>
      <c r="G435" s="90">
        <v>2400</v>
      </c>
      <c r="H435" s="2" t="s">
        <v>42</v>
      </c>
      <c r="I435" s="2">
        <v>84</v>
      </c>
      <c r="J435" s="2">
        <v>130</v>
      </c>
      <c r="K435" s="6">
        <v>10</v>
      </c>
      <c r="L435" s="6" t="s">
        <v>703</v>
      </c>
      <c r="M435" s="2" t="s">
        <v>55</v>
      </c>
      <c r="N435" s="84">
        <v>5.5</v>
      </c>
      <c r="O435" s="2" t="s">
        <v>389</v>
      </c>
      <c r="P435" s="2" t="s">
        <v>120</v>
      </c>
      <c r="Q435" s="85"/>
      <c r="R435" s="86">
        <v>2</v>
      </c>
      <c r="S435" s="85">
        <v>54</v>
      </c>
      <c r="T435" s="85">
        <v>54</v>
      </c>
      <c r="U435" s="85"/>
      <c r="V435" s="2">
        <v>3</v>
      </c>
      <c r="W435" s="2"/>
      <c r="X435" s="10">
        <v>3</v>
      </c>
      <c r="Y435" s="84">
        <v>5.5</v>
      </c>
      <c r="Z435" s="2">
        <v>30</v>
      </c>
      <c r="AA435" s="6">
        <v>9</v>
      </c>
      <c r="AB435" s="92"/>
      <c r="AC435" s="2"/>
      <c r="AD435" s="84">
        <v>8</v>
      </c>
      <c r="AE435" s="84"/>
      <c r="AF435" s="2">
        <v>100</v>
      </c>
      <c r="AG435" s="2" t="str">
        <f t="shared" si="31"/>
        <v/>
      </c>
      <c r="AH435" s="2">
        <f t="shared" si="32"/>
        <v>-100</v>
      </c>
      <c r="AI435" s="44" t="str">
        <f>VLOOKUP(Table13[[#This Row],[Track]],$B$1885:$D$1929,2,FALSE)</f>
        <v>Vic</v>
      </c>
      <c r="AJ4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35" s="16" t="str">
        <f>IF(Table13[[#This Row],[Going-Dist]]="G&lt;6-Dist&gt;=1700","B",IF(Table13[[#This Row],[Going-Dist]]="G&lt;6-Dist&lt;1700","A",IF(AJ435="G&gt;=6-Dist&lt;1700","C",IF(AJ435="G&gt;=6-Dist&gt;=1700","D","xx"))))</f>
        <v>B</v>
      </c>
      <c r="AL435" s="69">
        <f>MONTH(Table13[[#This Row],[Date]])</f>
        <v>4</v>
      </c>
      <c r="AM435" s="69" t="str">
        <f t="shared" si="30"/>
        <v>2021-2022</v>
      </c>
      <c r="AN435" s="60">
        <v>100</v>
      </c>
      <c r="AO435" s="128" t="str">
        <f>IF(Table13[[#This Row],[Combo 27 Bet]]="","",IF(Table13[[#This Row],[Lev Ret]]="","",AN435*Table13[[#This Row],[Odds]]))</f>
        <v/>
      </c>
      <c r="AP435" s="129">
        <f t="shared" si="33"/>
        <v>-100</v>
      </c>
      <c r="AQ435" s="135"/>
      <c r="AR435" s="151">
        <v>6</v>
      </c>
      <c r="AS435" s="2" t="str">
        <f>IF(Table13[[#This Row],[Date]]&lt;$AS$3,"","Live")</f>
        <v/>
      </c>
      <c r="AT435" s="2" t="str">
        <f>IF(Table13[[#This Row],[Date]]&lt;$AT$3,"","Current Algo")</f>
        <v/>
      </c>
    </row>
    <row r="436" spans="1:46" ht="14.25" customHeight="1" x14ac:dyDescent="0.25">
      <c r="A436" s="82">
        <v>44653</v>
      </c>
      <c r="B436" s="2" t="s">
        <v>9</v>
      </c>
      <c r="C436" s="83">
        <v>0.59375</v>
      </c>
      <c r="D436" s="87">
        <v>4</v>
      </c>
      <c r="E436" s="7">
        <v>0</v>
      </c>
      <c r="F436" s="60">
        <v>4</v>
      </c>
      <c r="G436" s="90">
        <v>1100</v>
      </c>
      <c r="H436" s="2" t="s">
        <v>42</v>
      </c>
      <c r="I436" s="2">
        <v>84</v>
      </c>
      <c r="J436" s="2">
        <v>130</v>
      </c>
      <c r="K436" s="6">
        <v>7</v>
      </c>
      <c r="L436" s="6" t="s">
        <v>340</v>
      </c>
      <c r="M436" s="2" t="s">
        <v>58</v>
      </c>
      <c r="N436" s="84">
        <v>2.9</v>
      </c>
      <c r="O436" s="2" t="s">
        <v>69</v>
      </c>
      <c r="P436" s="2" t="s">
        <v>57</v>
      </c>
      <c r="Q436" s="85"/>
      <c r="R436" s="86">
        <v>7</v>
      </c>
      <c r="S436" s="85">
        <v>59</v>
      </c>
      <c r="T436" s="85">
        <v>59</v>
      </c>
      <c r="U436" s="85"/>
      <c r="V436" s="2">
        <v>2</v>
      </c>
      <c r="W436" s="2">
        <v>2</v>
      </c>
      <c r="X436" s="10">
        <v>1</v>
      </c>
      <c r="Y436" s="84">
        <v>3.6</v>
      </c>
      <c r="Z436" s="2">
        <v>45</v>
      </c>
      <c r="AA436" s="6">
        <v>14</v>
      </c>
      <c r="AB436" s="92"/>
      <c r="AC436" s="2"/>
      <c r="AD436" s="84">
        <v>2.9</v>
      </c>
      <c r="AE436" s="84"/>
      <c r="AF436" s="2">
        <v>100</v>
      </c>
      <c r="AG436" s="2" t="str">
        <f t="shared" si="31"/>
        <v/>
      </c>
      <c r="AH436" s="2">
        <f t="shared" si="32"/>
        <v>-100</v>
      </c>
      <c r="AI436" s="44" t="str">
        <f>VLOOKUP(Table13[[#This Row],[Track]],$B$1885:$D$1929,2,FALSE)</f>
        <v>Vic</v>
      </c>
      <c r="AJ4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36" s="16" t="str">
        <f>IF(Table13[[#This Row],[Going-Dist]]="G&lt;6-Dist&gt;=1700","B",IF(Table13[[#This Row],[Going-Dist]]="G&lt;6-Dist&lt;1700","A",IF(AJ436="G&gt;=6-Dist&lt;1700","C",IF(AJ436="G&gt;=6-Dist&gt;=1700","D","xx"))))</f>
        <v>A</v>
      </c>
      <c r="AL436" s="69">
        <f>MONTH(Table13[[#This Row],[Date]])</f>
        <v>4</v>
      </c>
      <c r="AM436" s="69" t="str">
        <f t="shared" si="30"/>
        <v>2021-2022</v>
      </c>
      <c r="AN436" s="60">
        <v>150</v>
      </c>
      <c r="AO436" s="128" t="str">
        <f>IF(Table13[[#This Row],[Combo 27 Bet]]="","",IF(Table13[[#This Row],[Lev Ret]]="","",AN436*Table13[[#This Row],[Odds]]))</f>
        <v/>
      </c>
      <c r="AP436" s="129">
        <f t="shared" si="33"/>
        <v>-150</v>
      </c>
      <c r="AQ436" s="135"/>
      <c r="AR436" s="151">
        <v>9</v>
      </c>
      <c r="AS436" s="2" t="str">
        <f>IF(Table13[[#This Row],[Date]]&lt;$AS$3,"","Live")</f>
        <v/>
      </c>
      <c r="AT436" s="2" t="str">
        <f>IF(Table13[[#This Row],[Date]]&lt;$AT$3,"","Current Algo")</f>
        <v/>
      </c>
    </row>
    <row r="437" spans="1:46" ht="14.25" customHeight="1" x14ac:dyDescent="0.25">
      <c r="A437" s="82">
        <v>44653</v>
      </c>
      <c r="B437" s="2" t="s">
        <v>9</v>
      </c>
      <c r="C437" s="83">
        <v>0.62152777777777779</v>
      </c>
      <c r="D437" s="87">
        <v>4</v>
      </c>
      <c r="E437" s="7">
        <v>0</v>
      </c>
      <c r="F437" s="60">
        <v>5</v>
      </c>
      <c r="G437" s="90">
        <v>1400</v>
      </c>
      <c r="H437" s="2" t="s">
        <v>70</v>
      </c>
      <c r="I437" s="2" t="s">
        <v>84</v>
      </c>
      <c r="J437" s="2">
        <v>130</v>
      </c>
      <c r="K437" s="6">
        <v>3</v>
      </c>
      <c r="L437" s="6" t="s">
        <v>345</v>
      </c>
      <c r="M437" s="2" t="s">
        <v>50</v>
      </c>
      <c r="N437" s="84">
        <v>4</v>
      </c>
      <c r="O437" s="2" t="s">
        <v>116</v>
      </c>
      <c r="P437" s="2" t="s">
        <v>57</v>
      </c>
      <c r="Q437" s="85"/>
      <c r="R437" s="86">
        <v>3</v>
      </c>
      <c r="S437" s="85">
        <v>59</v>
      </c>
      <c r="T437" s="85">
        <v>59</v>
      </c>
      <c r="U437" s="85"/>
      <c r="V437" s="2">
        <v>2</v>
      </c>
      <c r="W437" s="2">
        <v>3</v>
      </c>
      <c r="X437" s="10">
        <v>1</v>
      </c>
      <c r="Y437" s="84">
        <v>4.5999999999999996</v>
      </c>
      <c r="Z437" s="2">
        <v>40</v>
      </c>
      <c r="AA437" s="6">
        <v>10</v>
      </c>
      <c r="AB437" s="92"/>
      <c r="AC437" s="2" t="s">
        <v>12</v>
      </c>
      <c r="AD437" s="84">
        <v>2.2000000000000002</v>
      </c>
      <c r="AE437" s="84">
        <v>1.8</v>
      </c>
      <c r="AF437" s="2">
        <v>100</v>
      </c>
      <c r="AG437" s="2">
        <f t="shared" si="31"/>
        <v>220.00000000000003</v>
      </c>
      <c r="AH437" s="2">
        <f t="shared" si="32"/>
        <v>120.00000000000003</v>
      </c>
      <c r="AI437" s="44" t="str">
        <f>VLOOKUP(Table13[[#This Row],[Track]],$B$1885:$D$1929,2,FALSE)</f>
        <v>Vic</v>
      </c>
      <c r="AJ4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37" s="16" t="str">
        <f>IF(Table13[[#This Row],[Going-Dist]]="G&lt;6-Dist&gt;=1700","B",IF(Table13[[#This Row],[Going-Dist]]="G&lt;6-Dist&lt;1700","A",IF(AJ437="G&gt;=6-Dist&lt;1700","C",IF(AJ437="G&gt;=6-Dist&gt;=1700","D","xx"))))</f>
        <v>A</v>
      </c>
      <c r="AL437" s="69">
        <f>MONTH(Table13[[#This Row],[Date]])</f>
        <v>4</v>
      </c>
      <c r="AM437" s="69" t="str">
        <f t="shared" si="30"/>
        <v>2021-2022</v>
      </c>
      <c r="AN437" s="60">
        <v>150</v>
      </c>
      <c r="AO437" s="128">
        <f>IF(Table13[[#This Row],[Combo 27 Bet]]="","",IF(Table13[[#This Row],[Lev Ret]]="","",AN437*Table13[[#This Row],[Odds]]))</f>
        <v>330</v>
      </c>
      <c r="AP437" s="129">
        <f t="shared" si="33"/>
        <v>180</v>
      </c>
      <c r="AQ437" s="135">
        <v>2</v>
      </c>
      <c r="AR437" s="151">
        <v>9</v>
      </c>
      <c r="AS437" s="2" t="str">
        <f>IF(Table13[[#This Row],[Date]]&lt;$AS$3,"","Live")</f>
        <v/>
      </c>
      <c r="AT437" s="2" t="str">
        <f>IF(Table13[[#This Row],[Date]]&lt;$AT$3,"","Current Algo")</f>
        <v/>
      </c>
    </row>
    <row r="438" spans="1:46" ht="14.25" customHeight="1" x14ac:dyDescent="0.25">
      <c r="A438" s="82">
        <v>44653</v>
      </c>
      <c r="B438" s="2" t="s">
        <v>9</v>
      </c>
      <c r="C438" s="83">
        <v>0.62152777777777779</v>
      </c>
      <c r="D438" s="87">
        <v>4</v>
      </c>
      <c r="E438" s="7">
        <v>0</v>
      </c>
      <c r="F438" s="60">
        <v>5</v>
      </c>
      <c r="G438" s="2">
        <v>1400</v>
      </c>
      <c r="H438" s="2" t="s">
        <v>70</v>
      </c>
      <c r="I438" s="2" t="s">
        <v>84</v>
      </c>
      <c r="J438" s="2">
        <v>130</v>
      </c>
      <c r="K438" s="6">
        <v>6</v>
      </c>
      <c r="L438" s="6" t="s">
        <v>704</v>
      </c>
      <c r="M438" s="2" t="s">
        <v>58</v>
      </c>
      <c r="N438" s="84">
        <v>3.9</v>
      </c>
      <c r="O438" s="2" t="s">
        <v>51</v>
      </c>
      <c r="P438" s="2" t="s">
        <v>64</v>
      </c>
      <c r="Q438" s="85"/>
      <c r="R438" s="86">
        <v>4</v>
      </c>
      <c r="S438" s="85">
        <v>56</v>
      </c>
      <c r="T438" s="85">
        <v>56</v>
      </c>
      <c r="U438" s="85"/>
      <c r="V438" s="2">
        <v>1</v>
      </c>
      <c r="W438" s="2"/>
      <c r="X438" s="10">
        <v>2</v>
      </c>
      <c r="Y438" s="84">
        <v>5.2</v>
      </c>
      <c r="Z438" s="2">
        <v>30</v>
      </c>
      <c r="AA438" s="6">
        <v>10</v>
      </c>
      <c r="AB438" s="2"/>
      <c r="AC438" s="2"/>
      <c r="AD438" s="84">
        <v>4.2</v>
      </c>
      <c r="AE438" s="84"/>
      <c r="AF438" s="2">
        <v>100</v>
      </c>
      <c r="AG438" s="2" t="str">
        <f t="shared" si="31"/>
        <v/>
      </c>
      <c r="AH438" s="2">
        <f t="shared" si="32"/>
        <v>-100</v>
      </c>
      <c r="AI438" s="44" t="str">
        <f>VLOOKUP(Table13[[#This Row],[Track]],$B$1885:$D$1929,2,FALSE)</f>
        <v>Vic</v>
      </c>
      <c r="AJ4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38" s="16" t="str">
        <f>IF(Table13[[#This Row],[Going-Dist]]="G&lt;6-Dist&gt;=1700","B",IF(Table13[[#This Row],[Going-Dist]]="G&lt;6-Dist&lt;1700","A",IF(AJ438="G&gt;=6-Dist&lt;1700","C",IF(AJ438="G&gt;=6-Dist&gt;=1700","D","xx"))))</f>
        <v>A</v>
      </c>
      <c r="AL438" s="69">
        <f>MONTH(Table13[[#This Row],[Date]])</f>
        <v>4</v>
      </c>
      <c r="AM438" s="69" t="str">
        <f t="shared" si="30"/>
        <v>2021-2022</v>
      </c>
      <c r="AN438" s="60">
        <v>140</v>
      </c>
      <c r="AO438" s="128" t="str">
        <f>IF(Table13[[#This Row],[Combo 27 Bet]]="","",IF(Table13[[#This Row],[Lev Ret]]="","",AN438*Table13[[#This Row],[Odds]]))</f>
        <v/>
      </c>
      <c r="AP438" s="129">
        <f t="shared" si="33"/>
        <v>-140</v>
      </c>
      <c r="AQ438" s="135">
        <v>2</v>
      </c>
      <c r="AR438" s="151">
        <v>7</v>
      </c>
      <c r="AS438" s="2" t="str">
        <f>IF(Table13[[#This Row],[Date]]&lt;$AS$3,"","Live")</f>
        <v/>
      </c>
      <c r="AT438" s="2" t="str">
        <f>IF(Table13[[#This Row],[Date]]&lt;$AT$3,"","Current Algo")</f>
        <v/>
      </c>
    </row>
    <row r="439" spans="1:46" ht="14.25" customHeight="1" x14ac:dyDescent="0.25">
      <c r="A439" s="82">
        <v>44653</v>
      </c>
      <c r="B439" s="2" t="s">
        <v>9</v>
      </c>
      <c r="C439" s="83">
        <v>0.70138888888888884</v>
      </c>
      <c r="D439" s="87">
        <v>4</v>
      </c>
      <c r="E439" s="7">
        <v>0</v>
      </c>
      <c r="F439" s="60">
        <v>8</v>
      </c>
      <c r="G439" s="2">
        <v>1600</v>
      </c>
      <c r="H439" s="2" t="s">
        <v>42</v>
      </c>
      <c r="I439" s="2" t="s">
        <v>46</v>
      </c>
      <c r="J439" s="2">
        <v>200</v>
      </c>
      <c r="K439" s="6">
        <v>14</v>
      </c>
      <c r="L439" s="6" t="s">
        <v>705</v>
      </c>
      <c r="M439" s="2" t="s">
        <v>53</v>
      </c>
      <c r="N439" s="84">
        <v>3.8</v>
      </c>
      <c r="O439" s="2" t="s">
        <v>121</v>
      </c>
      <c r="P439" s="2" t="s">
        <v>54</v>
      </c>
      <c r="Q439" s="85"/>
      <c r="R439" s="86">
        <v>15</v>
      </c>
      <c r="S439" s="85">
        <v>55</v>
      </c>
      <c r="T439" s="85">
        <v>55</v>
      </c>
      <c r="U439" s="85"/>
      <c r="V439" s="2">
        <v>1</v>
      </c>
      <c r="W439" s="2">
        <v>4</v>
      </c>
      <c r="X439" s="10">
        <v>1</v>
      </c>
      <c r="Y439" s="84">
        <v>4.8</v>
      </c>
      <c r="Z439" s="2">
        <v>40</v>
      </c>
      <c r="AA439" s="6">
        <v>16</v>
      </c>
      <c r="AB439" s="2"/>
      <c r="AC439" s="2" t="s">
        <v>12</v>
      </c>
      <c r="AD439" s="84">
        <v>4.4000000000000004</v>
      </c>
      <c r="AE439" s="84">
        <v>2</v>
      </c>
      <c r="AF439" s="2">
        <v>100</v>
      </c>
      <c r="AG439" s="2">
        <f t="shared" si="31"/>
        <v>440.00000000000006</v>
      </c>
      <c r="AH439" s="2">
        <f t="shared" si="32"/>
        <v>340.00000000000006</v>
      </c>
      <c r="AI439" s="44" t="str">
        <f>VLOOKUP(Table13[[#This Row],[Track]],$B$1885:$D$1929,2,FALSE)</f>
        <v>Vic</v>
      </c>
      <c r="AJ4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39" s="16" t="str">
        <f>IF(Table13[[#This Row],[Going-Dist]]="G&lt;6-Dist&gt;=1700","B",IF(Table13[[#This Row],[Going-Dist]]="G&lt;6-Dist&lt;1700","A",IF(AJ439="G&gt;=6-Dist&lt;1700","C",IF(AJ439="G&gt;=6-Dist&gt;=1700","D","xx"))))</f>
        <v>A</v>
      </c>
      <c r="AL439" s="69">
        <f>MONTH(Table13[[#This Row],[Date]])</f>
        <v>4</v>
      </c>
      <c r="AM439" s="69" t="str">
        <f t="shared" si="30"/>
        <v>2021-2022</v>
      </c>
      <c r="AN439" s="60">
        <v>150</v>
      </c>
      <c r="AO439" s="128">
        <f>IF(Table13[[#This Row],[Combo 27 Bet]]="","",IF(Table13[[#This Row],[Lev Ret]]="","",AN439*Table13[[#This Row],[Odds]]))</f>
        <v>660</v>
      </c>
      <c r="AP439" s="129">
        <f t="shared" si="33"/>
        <v>510</v>
      </c>
      <c r="AQ439" s="135"/>
      <c r="AR439" s="151">
        <v>9</v>
      </c>
      <c r="AS439" s="2" t="str">
        <f>IF(Table13[[#This Row],[Date]]&lt;$AS$3,"","Live")</f>
        <v/>
      </c>
      <c r="AT439" s="2" t="str">
        <f>IF(Table13[[#This Row],[Date]]&lt;$AT$3,"","Current Algo")</f>
        <v/>
      </c>
    </row>
    <row r="440" spans="1:46" ht="14.25" customHeight="1" x14ac:dyDescent="0.25">
      <c r="A440" s="82">
        <v>44660</v>
      </c>
      <c r="B440" s="2" t="s">
        <v>4</v>
      </c>
      <c r="C440" s="83">
        <v>0.54513888888888895</v>
      </c>
      <c r="D440" s="87">
        <v>4</v>
      </c>
      <c r="E440" s="7">
        <v>0</v>
      </c>
      <c r="F440" s="60">
        <v>2</v>
      </c>
      <c r="G440" s="2">
        <v>2000</v>
      </c>
      <c r="H440" s="2" t="s">
        <v>42</v>
      </c>
      <c r="I440" s="2">
        <v>84</v>
      </c>
      <c r="J440" s="2">
        <v>130</v>
      </c>
      <c r="K440" s="6">
        <v>2</v>
      </c>
      <c r="L440" s="6" t="s">
        <v>706</v>
      </c>
      <c r="M440" s="2" t="s">
        <v>58</v>
      </c>
      <c r="N440" s="84">
        <v>3.4</v>
      </c>
      <c r="O440" s="2" t="s">
        <v>51</v>
      </c>
      <c r="P440" s="2" t="s">
        <v>659</v>
      </c>
      <c r="Q440" s="85">
        <v>2</v>
      </c>
      <c r="R440" s="86">
        <v>2</v>
      </c>
      <c r="S440" s="85">
        <v>59.5</v>
      </c>
      <c r="T440" s="85">
        <v>57.5</v>
      </c>
      <c r="U440" s="85"/>
      <c r="V440" s="2">
        <v>1</v>
      </c>
      <c r="W440" s="2">
        <v>2</v>
      </c>
      <c r="X440" s="10">
        <v>1</v>
      </c>
      <c r="Y440" s="84">
        <v>2.8</v>
      </c>
      <c r="Z440" s="2">
        <v>50</v>
      </c>
      <c r="AA440" s="6">
        <v>6</v>
      </c>
      <c r="AB440" s="2"/>
      <c r="AC440" s="2"/>
      <c r="AD440" s="84">
        <v>4.4000000000000004</v>
      </c>
      <c r="AE440" s="84"/>
      <c r="AF440" s="2">
        <v>100</v>
      </c>
      <c r="AG440" s="2" t="str">
        <f t="shared" si="31"/>
        <v/>
      </c>
      <c r="AH440" s="2">
        <f t="shared" si="32"/>
        <v>-100</v>
      </c>
      <c r="AI440" s="44" t="str">
        <f>VLOOKUP(Table13[[#This Row],[Track]],$B$1885:$D$1929,2,FALSE)</f>
        <v>Vic</v>
      </c>
      <c r="AJ4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40" s="16" t="str">
        <f>IF(Table13[[#This Row],[Going-Dist]]="G&lt;6-Dist&gt;=1700","B",IF(Table13[[#This Row],[Going-Dist]]="G&lt;6-Dist&lt;1700","A",IF(AJ440="G&gt;=6-Dist&lt;1700","C",IF(AJ440="G&gt;=6-Dist&gt;=1700","D","xx"))))</f>
        <v>B</v>
      </c>
      <c r="AL440" s="2">
        <f>MONTH(Table13[[#This Row],[Date]])</f>
        <v>4</v>
      </c>
      <c r="AM440" s="2" t="str">
        <f t="shared" si="30"/>
        <v>2021-2022</v>
      </c>
      <c r="AN440" s="60">
        <v>140</v>
      </c>
      <c r="AO440" s="128" t="str">
        <f>IF(Table13[[#This Row],[Combo 27 Bet]]="","",IF(Table13[[#This Row],[Lev Ret]]="","",AN440*Table13[[#This Row],[Odds]]))</f>
        <v/>
      </c>
      <c r="AP440" s="129">
        <f t="shared" si="33"/>
        <v>-140</v>
      </c>
      <c r="AQ440" s="135">
        <v>2</v>
      </c>
      <c r="AR440" s="151">
        <v>7</v>
      </c>
      <c r="AS440" s="2" t="str">
        <f>IF(Table13[[#This Row],[Date]]&lt;$AS$3,"","Live")</f>
        <v/>
      </c>
      <c r="AT440" s="2" t="str">
        <f>IF(Table13[[#This Row],[Date]]&lt;$AT$3,"","Current Algo")</f>
        <v/>
      </c>
    </row>
    <row r="441" spans="1:46" ht="14.25" customHeight="1" x14ac:dyDescent="0.25">
      <c r="A441" s="82">
        <v>44660</v>
      </c>
      <c r="B441" s="2" t="s">
        <v>4</v>
      </c>
      <c r="C441" s="83">
        <v>0.54513888888888895</v>
      </c>
      <c r="D441" s="2">
        <v>4</v>
      </c>
      <c r="E441" s="2">
        <v>0</v>
      </c>
      <c r="F441" s="60">
        <v>2</v>
      </c>
      <c r="G441" s="2">
        <v>2000</v>
      </c>
      <c r="H441" s="2" t="s">
        <v>42</v>
      </c>
      <c r="I441" s="2">
        <v>84</v>
      </c>
      <c r="J441" s="2">
        <v>130</v>
      </c>
      <c r="K441" s="6">
        <v>7</v>
      </c>
      <c r="L441" s="6" t="s">
        <v>707</v>
      </c>
      <c r="M441" s="2" t="s">
        <v>76</v>
      </c>
      <c r="N441" s="84">
        <v>2.2999999999999998</v>
      </c>
      <c r="O441" s="2" t="s">
        <v>101</v>
      </c>
      <c r="P441" s="2" t="s">
        <v>141</v>
      </c>
      <c r="Q441" s="85"/>
      <c r="R441" s="86">
        <v>4</v>
      </c>
      <c r="S441" s="85">
        <v>54</v>
      </c>
      <c r="T441" s="85">
        <v>54</v>
      </c>
      <c r="U441" s="85"/>
      <c r="V441" s="2">
        <v>3</v>
      </c>
      <c r="W441" s="2">
        <v>3</v>
      </c>
      <c r="X441" s="10">
        <v>2</v>
      </c>
      <c r="Y441" s="84">
        <v>5</v>
      </c>
      <c r="Z441" s="2">
        <v>35</v>
      </c>
      <c r="AA441" s="6">
        <v>6</v>
      </c>
      <c r="AB441" s="2"/>
      <c r="AC441" s="2" t="s">
        <v>12</v>
      </c>
      <c r="AD441" s="84">
        <v>2.4500000000000002</v>
      </c>
      <c r="AE441" s="84">
        <v>1.6</v>
      </c>
      <c r="AF441" s="2">
        <v>100</v>
      </c>
      <c r="AG441" s="2">
        <f t="shared" si="31"/>
        <v>245.00000000000003</v>
      </c>
      <c r="AH441" s="2">
        <f t="shared" si="32"/>
        <v>145.00000000000003</v>
      </c>
      <c r="AI441" s="44" t="str">
        <f>VLOOKUP(Table13[[#This Row],[Track]],$B$1885:$D$1929,2,FALSE)</f>
        <v>Vic</v>
      </c>
      <c r="AJ4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41" s="16" t="str">
        <f>IF(Table13[[#This Row],[Going-Dist]]="G&lt;6-Dist&gt;=1700","B",IF(Table13[[#This Row],[Going-Dist]]="G&lt;6-Dist&lt;1700","A",IF(AJ441="G&gt;=6-Dist&lt;1700","C",IF(AJ441="G&gt;=6-Dist&gt;=1700","D","xx"))))</f>
        <v>B</v>
      </c>
      <c r="AL441" s="69">
        <f>MONTH(Table13[[#This Row],[Date]])</f>
        <v>4</v>
      </c>
      <c r="AM441" s="69" t="str">
        <f t="shared" si="30"/>
        <v>2021-2022</v>
      </c>
      <c r="AN441" s="60">
        <v>100</v>
      </c>
      <c r="AO441" s="128">
        <f>IF(Table13[[#This Row],[Combo 27 Bet]]="","",IF(Table13[[#This Row],[Lev Ret]]="","",AN441*Table13[[#This Row],[Odds]]))</f>
        <v>245.00000000000003</v>
      </c>
      <c r="AP441" s="129">
        <f t="shared" si="33"/>
        <v>145.00000000000003</v>
      </c>
      <c r="AQ441" s="135">
        <v>2</v>
      </c>
      <c r="AR441" s="151">
        <v>5</v>
      </c>
      <c r="AS441" s="2" t="str">
        <f>IF(Table13[[#This Row],[Date]]&lt;$AS$3,"","Live")</f>
        <v/>
      </c>
      <c r="AT441" s="2" t="str">
        <f>IF(Table13[[#This Row],[Date]]&lt;$AT$3,"","Current Algo")</f>
        <v/>
      </c>
    </row>
    <row r="442" spans="1:46" ht="14.25" customHeight="1" x14ac:dyDescent="0.25">
      <c r="A442" s="82">
        <v>44660</v>
      </c>
      <c r="B442" s="2" t="s">
        <v>4</v>
      </c>
      <c r="C442" s="83">
        <v>0.56944444444444442</v>
      </c>
      <c r="D442" s="87">
        <v>4</v>
      </c>
      <c r="E442" s="7">
        <v>0</v>
      </c>
      <c r="F442" s="60">
        <v>3</v>
      </c>
      <c r="G442" s="2">
        <v>1600</v>
      </c>
      <c r="H442" s="2" t="s">
        <v>70</v>
      </c>
      <c r="I442" s="2">
        <v>78</v>
      </c>
      <c r="J442" s="2">
        <v>130</v>
      </c>
      <c r="K442" s="6">
        <v>1</v>
      </c>
      <c r="L442" s="6" t="s">
        <v>708</v>
      </c>
      <c r="M442" s="2" t="s">
        <v>58</v>
      </c>
      <c r="N442" s="84">
        <v>4.5999999999999996</v>
      </c>
      <c r="O442" s="2" t="s">
        <v>227</v>
      </c>
      <c r="P442" s="2" t="s">
        <v>221</v>
      </c>
      <c r="Q442" s="85">
        <v>2</v>
      </c>
      <c r="R442" s="86">
        <v>4</v>
      </c>
      <c r="S442" s="85">
        <v>60</v>
      </c>
      <c r="T442" s="85">
        <v>58</v>
      </c>
      <c r="U442" s="85"/>
      <c r="V442" s="2">
        <v>1</v>
      </c>
      <c r="W442" s="2">
        <v>2</v>
      </c>
      <c r="X442" s="10">
        <v>2</v>
      </c>
      <c r="Y442" s="84">
        <v>5</v>
      </c>
      <c r="Z442" s="2">
        <v>35</v>
      </c>
      <c r="AA442" s="6">
        <v>6</v>
      </c>
      <c r="AB442" s="2"/>
      <c r="AC442" s="2"/>
      <c r="AD442" s="84">
        <v>5.5</v>
      </c>
      <c r="AE442" s="84"/>
      <c r="AF442" s="2">
        <v>100</v>
      </c>
      <c r="AG442" s="2" t="str">
        <f t="shared" si="31"/>
        <v/>
      </c>
      <c r="AH442" s="2">
        <f t="shared" si="32"/>
        <v>-100</v>
      </c>
      <c r="AI442" s="44" t="str">
        <f>VLOOKUP(Table13[[#This Row],[Track]],$B$1885:$D$1929,2,FALSE)</f>
        <v>Vic</v>
      </c>
      <c r="AJ4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42" s="16" t="str">
        <f>IF(Table13[[#This Row],[Going-Dist]]="G&lt;6-Dist&gt;=1700","B",IF(Table13[[#This Row],[Going-Dist]]="G&lt;6-Dist&lt;1700","A",IF(AJ442="G&gt;=6-Dist&lt;1700","C",IF(AJ442="G&gt;=6-Dist&gt;=1700","D","xx"))))</f>
        <v>A</v>
      </c>
      <c r="AL442" s="69">
        <f>MONTH(Table13[[#This Row],[Date]])</f>
        <v>4</v>
      </c>
      <c r="AM442" s="69" t="str">
        <f t="shared" si="30"/>
        <v>2021-2022</v>
      </c>
      <c r="AN442" s="60">
        <v>200</v>
      </c>
      <c r="AO442" s="128" t="str">
        <f>IF(Table13[[#This Row],[Combo 27 Bet]]="","",IF(Table13[[#This Row],[Lev Ret]]="","",AN442*Table13[[#This Row],[Odds]]))</f>
        <v/>
      </c>
      <c r="AP442" s="129">
        <f t="shared" si="33"/>
        <v>-200</v>
      </c>
      <c r="AQ442" s="135"/>
      <c r="AR442" s="151">
        <v>10</v>
      </c>
      <c r="AS442" s="2" t="str">
        <f>IF(Table13[[#This Row],[Date]]&lt;$AS$3,"","Live")</f>
        <v/>
      </c>
      <c r="AT442" s="2" t="str">
        <f>IF(Table13[[#This Row],[Date]]&lt;$AT$3,"","Current Algo")</f>
        <v/>
      </c>
    </row>
    <row r="443" spans="1:46" ht="14.25" customHeight="1" x14ac:dyDescent="0.25">
      <c r="A443" s="82">
        <v>44660</v>
      </c>
      <c r="B443" s="2" t="s">
        <v>4</v>
      </c>
      <c r="C443" s="83">
        <v>0.67708333333333337</v>
      </c>
      <c r="D443" s="87">
        <v>4</v>
      </c>
      <c r="E443" s="7">
        <v>0</v>
      </c>
      <c r="F443" s="60">
        <v>7</v>
      </c>
      <c r="G443" s="2">
        <v>1400</v>
      </c>
      <c r="H443" s="2" t="s">
        <v>1216</v>
      </c>
      <c r="I443" s="2" t="s">
        <v>62</v>
      </c>
      <c r="J443" s="2">
        <v>130</v>
      </c>
      <c r="K443" s="6">
        <v>3</v>
      </c>
      <c r="L443" s="6" t="s">
        <v>341</v>
      </c>
      <c r="M443" s="2" t="s">
        <v>75</v>
      </c>
      <c r="N443" s="84">
        <v>2.4</v>
      </c>
      <c r="O443" s="2" t="s">
        <v>117</v>
      </c>
      <c r="P443" s="2" t="s">
        <v>202</v>
      </c>
      <c r="Q443" s="85"/>
      <c r="R443" s="86">
        <v>6</v>
      </c>
      <c r="S443" s="85">
        <v>54.5</v>
      </c>
      <c r="T443" s="85">
        <v>54.5</v>
      </c>
      <c r="U443" s="85"/>
      <c r="V443" s="2"/>
      <c r="W443" s="2"/>
      <c r="X443" s="10">
        <v>1</v>
      </c>
      <c r="Y443" s="84"/>
      <c r="Z443" s="2"/>
      <c r="AA443" s="6">
        <v>11</v>
      </c>
      <c r="AB443" s="2"/>
      <c r="AC443" s="2"/>
      <c r="AD443" s="84">
        <v>2.35</v>
      </c>
      <c r="AE443" s="84"/>
      <c r="AF443" s="2">
        <v>100</v>
      </c>
      <c r="AG443" s="2" t="str">
        <f t="shared" si="31"/>
        <v/>
      </c>
      <c r="AH443" s="2">
        <f t="shared" si="32"/>
        <v>-100</v>
      </c>
      <c r="AI443" s="44" t="str">
        <f>VLOOKUP(Table13[[#This Row],[Track]],$B$1885:$D$1929,2,FALSE)</f>
        <v>Vic</v>
      </c>
      <c r="AJ4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43" s="16" t="str">
        <f>IF(Table13[[#This Row],[Going-Dist]]="G&lt;6-Dist&gt;=1700","B",IF(Table13[[#This Row],[Going-Dist]]="G&lt;6-Dist&lt;1700","A",IF(AJ443="G&gt;=6-Dist&lt;1700","C",IF(AJ443="G&gt;=6-Dist&gt;=1700","D","xx"))))</f>
        <v>A</v>
      </c>
      <c r="AL443" s="69">
        <f>MONTH(Table13[[#This Row],[Date]])</f>
        <v>4</v>
      </c>
      <c r="AM443" s="69" t="str">
        <f t="shared" si="30"/>
        <v>2021-2022</v>
      </c>
      <c r="AN443" s="60">
        <v>100</v>
      </c>
      <c r="AO443" s="128" t="str">
        <f>IF(Table13[[#This Row],[Combo 27 Bet]]="","",IF(Table13[[#This Row],[Lev Ret]]="","",AN443*Table13[[#This Row],[Odds]]))</f>
        <v/>
      </c>
      <c r="AP443" s="129">
        <f t="shared" si="33"/>
        <v>-100</v>
      </c>
      <c r="AQ443" s="135"/>
      <c r="AR443" s="151">
        <v>5</v>
      </c>
      <c r="AS443" s="2" t="str">
        <f>IF(Table13[[#This Row],[Date]]&lt;$AS$3,"","Live")</f>
        <v/>
      </c>
      <c r="AT443" s="2" t="str">
        <f>IF(Table13[[#This Row],[Date]]&lt;$AT$3,"","Current Algo")</f>
        <v/>
      </c>
    </row>
    <row r="444" spans="1:46" ht="14.25" customHeight="1" x14ac:dyDescent="0.25">
      <c r="A444" s="82">
        <v>44660</v>
      </c>
      <c r="B444" s="2" t="s">
        <v>4</v>
      </c>
      <c r="C444" s="83">
        <v>0.70138888888888884</v>
      </c>
      <c r="D444" s="87">
        <v>4</v>
      </c>
      <c r="E444" s="7">
        <v>0</v>
      </c>
      <c r="F444" s="60">
        <v>8</v>
      </c>
      <c r="G444" s="2">
        <v>1600</v>
      </c>
      <c r="H444" s="2" t="s">
        <v>42</v>
      </c>
      <c r="I444" s="2">
        <v>84</v>
      </c>
      <c r="J444" s="2">
        <v>130</v>
      </c>
      <c r="K444" s="6">
        <v>3</v>
      </c>
      <c r="L444" s="6" t="s">
        <v>710</v>
      </c>
      <c r="M444" s="2" t="s">
        <v>58</v>
      </c>
      <c r="N444" s="84">
        <v>4.2</v>
      </c>
      <c r="O444" s="2" t="s">
        <v>47</v>
      </c>
      <c r="P444" s="2" t="s">
        <v>64</v>
      </c>
      <c r="Q444" s="85"/>
      <c r="R444" s="86">
        <v>4</v>
      </c>
      <c r="S444" s="85">
        <v>60.5</v>
      </c>
      <c r="T444" s="85">
        <v>60.5</v>
      </c>
      <c r="U444" s="85"/>
      <c r="V444" s="2">
        <v>2</v>
      </c>
      <c r="W444" s="2"/>
      <c r="X444" s="10">
        <v>3</v>
      </c>
      <c r="Y444" s="84">
        <v>5.2</v>
      </c>
      <c r="Z444" s="2">
        <v>25</v>
      </c>
      <c r="AA444" s="6">
        <v>11</v>
      </c>
      <c r="AB444" s="2"/>
      <c r="AC444" s="2"/>
      <c r="AD444" s="84">
        <v>6.5</v>
      </c>
      <c r="AE444" s="84"/>
      <c r="AF444" s="2">
        <v>100</v>
      </c>
      <c r="AG444" s="2" t="str">
        <f t="shared" si="31"/>
        <v/>
      </c>
      <c r="AH444" s="2">
        <f t="shared" si="32"/>
        <v>-100</v>
      </c>
      <c r="AI444" s="44" t="str">
        <f>VLOOKUP(Table13[[#This Row],[Track]],$B$1885:$D$1929,2,FALSE)</f>
        <v>Vic</v>
      </c>
      <c r="AJ4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44" s="16" t="str">
        <f>IF(Table13[[#This Row],[Going-Dist]]="G&lt;6-Dist&gt;=1700","B",IF(Table13[[#This Row],[Going-Dist]]="G&lt;6-Dist&lt;1700","A",IF(AJ444="G&gt;=6-Dist&lt;1700","C",IF(AJ444="G&gt;=6-Dist&gt;=1700","D","xx"))))</f>
        <v>A</v>
      </c>
      <c r="AL444" s="69">
        <f>MONTH(Table13[[#This Row],[Date]])</f>
        <v>4</v>
      </c>
      <c r="AM444" s="69" t="str">
        <f t="shared" si="30"/>
        <v>2021-2022</v>
      </c>
      <c r="AN444" s="60">
        <v>200</v>
      </c>
      <c r="AO444" s="128" t="str">
        <f>IF(Table13[[#This Row],[Combo 27 Bet]]="","",IF(Table13[[#This Row],[Lev Ret]]="","",AN444*Table13[[#This Row],[Odds]]))</f>
        <v/>
      </c>
      <c r="AP444" s="129">
        <f t="shared" si="33"/>
        <v>-200</v>
      </c>
      <c r="AQ444" s="135"/>
      <c r="AR444" s="151">
        <v>10</v>
      </c>
      <c r="AS444" s="2" t="str">
        <f>IF(Table13[[#This Row],[Date]]&lt;$AS$3,"","Live")</f>
        <v/>
      </c>
      <c r="AT444" s="2" t="str">
        <f>IF(Table13[[#This Row],[Date]]&lt;$AT$3,"","Current Algo")</f>
        <v/>
      </c>
    </row>
    <row r="445" spans="1:46" ht="14.25" customHeight="1" x14ac:dyDescent="0.25">
      <c r="A445" s="82">
        <v>44660</v>
      </c>
      <c r="B445" s="2" t="s">
        <v>148</v>
      </c>
      <c r="C445" s="83">
        <v>0.71527777777777779</v>
      </c>
      <c r="D445" s="87">
        <v>10</v>
      </c>
      <c r="E445" s="7">
        <v>4</v>
      </c>
      <c r="F445" s="60">
        <v>10</v>
      </c>
      <c r="G445" s="2">
        <v>1200</v>
      </c>
      <c r="H445" s="2" t="s">
        <v>70</v>
      </c>
      <c r="I445" s="2" t="s">
        <v>66</v>
      </c>
      <c r="J445" s="2">
        <v>300</v>
      </c>
      <c r="K445" s="6">
        <v>2</v>
      </c>
      <c r="L445" s="6" t="s">
        <v>293</v>
      </c>
      <c r="M445" s="2" t="s">
        <v>75</v>
      </c>
      <c r="N445" s="84">
        <v>5.5</v>
      </c>
      <c r="O445" s="2" t="s">
        <v>1059</v>
      </c>
      <c r="P445" s="2" t="s">
        <v>86</v>
      </c>
      <c r="Q445" s="85"/>
      <c r="R445" s="86">
        <v>8</v>
      </c>
      <c r="S445" s="85">
        <v>55.5</v>
      </c>
      <c r="T445" s="85">
        <v>55.5</v>
      </c>
      <c r="U445" s="85"/>
      <c r="V445" s="2">
        <v>1</v>
      </c>
      <c r="W445" s="2">
        <v>4</v>
      </c>
      <c r="X445" s="10">
        <v>1</v>
      </c>
      <c r="Y445" s="84">
        <v>3.9</v>
      </c>
      <c r="Z445" s="2">
        <v>20</v>
      </c>
      <c r="AA445" s="6"/>
      <c r="AB445" s="2"/>
      <c r="AC445" s="2" t="s">
        <v>150</v>
      </c>
      <c r="AD445" s="84">
        <v>7.5</v>
      </c>
      <c r="AE445" s="84">
        <v>2.5</v>
      </c>
      <c r="AF445" s="2">
        <v>100</v>
      </c>
      <c r="AG445" s="2">
        <f t="shared" si="31"/>
        <v>750</v>
      </c>
      <c r="AH445" s="2">
        <f t="shared" si="32"/>
        <v>650</v>
      </c>
      <c r="AI445" s="44" t="str">
        <f>VLOOKUP(Table13[[#This Row],[Track]],$B$1885:$D$1929,2,FALSE)</f>
        <v>NSW</v>
      </c>
      <c r="AJ44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45" s="16" t="str">
        <f>IF(Table13[[#This Row],[Going-Dist]]="G&lt;6-Dist&gt;=1700","B",IF(Table13[[#This Row],[Going-Dist]]="G&lt;6-Dist&lt;1700","A",IF(AJ445="G&gt;=6-Dist&lt;1700","C",IF(AJ445="G&gt;=6-Dist&gt;=1700","D","xx"))))</f>
        <v>C</v>
      </c>
      <c r="AL445" s="69">
        <f>MONTH(Table13[[#This Row],[Date]])</f>
        <v>4</v>
      </c>
      <c r="AM445" s="69" t="str">
        <f t="shared" si="30"/>
        <v>2021-2022</v>
      </c>
      <c r="AN445" s="60">
        <v>100</v>
      </c>
      <c r="AO445" s="128">
        <f>IF(Table13[[#This Row],[Combo 27 Bet]]="","",IF(Table13[[#This Row],[Lev Ret]]="","",AN445*Table13[[#This Row],[Odds]]))</f>
        <v>750</v>
      </c>
      <c r="AP445" s="129">
        <f t="shared" si="33"/>
        <v>650</v>
      </c>
      <c r="AQ445" s="135"/>
      <c r="AR445" s="151">
        <v>8</v>
      </c>
      <c r="AS445" s="2" t="str">
        <f>IF(Table13[[#This Row],[Date]]&lt;$AS$3,"","Live")</f>
        <v/>
      </c>
      <c r="AT445" s="2" t="str">
        <f>IF(Table13[[#This Row],[Date]]&lt;$AT$3,"","Current Algo")</f>
        <v/>
      </c>
    </row>
    <row r="446" spans="1:46" ht="14.25" customHeight="1" x14ac:dyDescent="0.25">
      <c r="A446" s="82">
        <v>44660</v>
      </c>
      <c r="B446" s="2" t="s">
        <v>4</v>
      </c>
      <c r="C446" s="83">
        <v>0.72569444444444453</v>
      </c>
      <c r="D446" s="2">
        <v>4</v>
      </c>
      <c r="E446" s="2">
        <v>0</v>
      </c>
      <c r="F446" s="60">
        <v>9</v>
      </c>
      <c r="G446" s="2">
        <v>1400</v>
      </c>
      <c r="H446" s="2" t="s">
        <v>42</v>
      </c>
      <c r="I446" s="2">
        <v>78</v>
      </c>
      <c r="J446" s="2">
        <v>130</v>
      </c>
      <c r="K446" s="6">
        <v>11</v>
      </c>
      <c r="L446" s="6" t="s">
        <v>344</v>
      </c>
      <c r="M446" s="2" t="s">
        <v>75</v>
      </c>
      <c r="N446" s="84">
        <v>4</v>
      </c>
      <c r="O446" s="2" t="s">
        <v>183</v>
      </c>
      <c r="P446" s="2" t="s">
        <v>64</v>
      </c>
      <c r="Q446" s="85"/>
      <c r="R446" s="86">
        <v>6</v>
      </c>
      <c r="S446" s="85">
        <v>58.5</v>
      </c>
      <c r="T446" s="85">
        <v>58.5</v>
      </c>
      <c r="U446" s="85"/>
      <c r="V446" s="2">
        <v>1</v>
      </c>
      <c r="W446" s="2">
        <v>3</v>
      </c>
      <c r="X446" s="10">
        <v>1</v>
      </c>
      <c r="Y446" s="84">
        <v>4.5999999999999996</v>
      </c>
      <c r="Z446" s="2">
        <v>40</v>
      </c>
      <c r="AA446" s="6">
        <v>14</v>
      </c>
      <c r="AB446" s="2"/>
      <c r="AC446" s="2" t="s">
        <v>12</v>
      </c>
      <c r="AD446" s="84">
        <v>3.6</v>
      </c>
      <c r="AE446" s="84">
        <v>1.7</v>
      </c>
      <c r="AF446" s="2">
        <v>100</v>
      </c>
      <c r="AG446" s="2">
        <f t="shared" si="31"/>
        <v>360</v>
      </c>
      <c r="AH446" s="2">
        <f t="shared" si="32"/>
        <v>260</v>
      </c>
      <c r="AI446" s="44" t="str">
        <f>VLOOKUP(Table13[[#This Row],[Track]],$B$1885:$D$1929,2,FALSE)</f>
        <v>Vic</v>
      </c>
      <c r="AJ4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46" s="16" t="str">
        <f>IF(Table13[[#This Row],[Going-Dist]]="G&lt;6-Dist&gt;=1700","B",IF(Table13[[#This Row],[Going-Dist]]="G&lt;6-Dist&lt;1700","A",IF(AJ446="G&gt;=6-Dist&lt;1700","C",IF(AJ446="G&gt;=6-Dist&gt;=1700","D","xx"))))</f>
        <v>A</v>
      </c>
      <c r="AL446" s="69">
        <f>MONTH(Table13[[#This Row],[Date]])</f>
        <v>4</v>
      </c>
      <c r="AM446" s="69" t="str">
        <f t="shared" si="30"/>
        <v>2021-2022</v>
      </c>
      <c r="AN446" s="60">
        <v>100</v>
      </c>
      <c r="AO446" s="128">
        <f>IF(Table13[[#This Row],[Combo 27 Bet]]="","",IF(Table13[[#This Row],[Lev Ret]]="","",AN446*Table13[[#This Row],[Odds]]))</f>
        <v>360</v>
      </c>
      <c r="AP446" s="129">
        <f t="shared" si="33"/>
        <v>260</v>
      </c>
      <c r="AQ446" s="135">
        <v>2</v>
      </c>
      <c r="AR446" s="151">
        <v>7</v>
      </c>
      <c r="AS446" s="2" t="str">
        <f>IF(Table13[[#This Row],[Date]]&lt;$AS$3,"","Live")</f>
        <v/>
      </c>
      <c r="AT446" s="2" t="str">
        <f>IF(Table13[[#This Row],[Date]]&lt;$AT$3,"","Current Algo")</f>
        <v/>
      </c>
    </row>
    <row r="447" spans="1:46" ht="14.25" customHeight="1" x14ac:dyDescent="0.25">
      <c r="A447" s="82">
        <v>44660</v>
      </c>
      <c r="B447" s="2" t="s">
        <v>4</v>
      </c>
      <c r="C447" s="83">
        <v>0.72569444444444453</v>
      </c>
      <c r="D447" s="87">
        <v>4</v>
      </c>
      <c r="E447" s="7">
        <v>0</v>
      </c>
      <c r="F447" s="60">
        <v>9</v>
      </c>
      <c r="G447" s="2">
        <v>1400</v>
      </c>
      <c r="H447" s="2" t="s">
        <v>42</v>
      </c>
      <c r="I447" s="2">
        <v>78</v>
      </c>
      <c r="J447" s="2">
        <v>130</v>
      </c>
      <c r="K447" s="6">
        <v>7</v>
      </c>
      <c r="L447" s="6" t="s">
        <v>370</v>
      </c>
      <c r="M447" s="2" t="s">
        <v>67</v>
      </c>
      <c r="N447" s="84">
        <v>3.8</v>
      </c>
      <c r="O447" s="2" t="s">
        <v>107</v>
      </c>
      <c r="P447" s="2" t="s">
        <v>202</v>
      </c>
      <c r="Q447" s="85"/>
      <c r="R447" s="86">
        <v>8</v>
      </c>
      <c r="S447" s="85">
        <v>59.5</v>
      </c>
      <c r="T447" s="85">
        <v>59.5</v>
      </c>
      <c r="U447" s="85"/>
      <c r="V447" s="2">
        <v>2</v>
      </c>
      <c r="W447" s="2">
        <v>1</v>
      </c>
      <c r="X447" s="10">
        <v>2</v>
      </c>
      <c r="Y447" s="84">
        <v>4.8</v>
      </c>
      <c r="Z447" s="2">
        <v>35</v>
      </c>
      <c r="AA447" s="6">
        <v>14</v>
      </c>
      <c r="AB447" s="2"/>
      <c r="AC447" s="2" t="s">
        <v>15</v>
      </c>
      <c r="AD447" s="84">
        <v>4.5999999999999996</v>
      </c>
      <c r="AE447" s="84">
        <v>2.2000000000000002</v>
      </c>
      <c r="AF447" s="2">
        <v>100</v>
      </c>
      <c r="AG447" s="2" t="str">
        <f t="shared" si="31"/>
        <v/>
      </c>
      <c r="AH447" s="2">
        <f t="shared" si="32"/>
        <v>-100</v>
      </c>
      <c r="AI447" s="44" t="str">
        <f>VLOOKUP(Table13[[#This Row],[Track]],$B$1885:$D$1929,2,FALSE)</f>
        <v>Vic</v>
      </c>
      <c r="AJ4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47" s="16" t="str">
        <f>IF(Table13[[#This Row],[Going-Dist]]="G&lt;6-Dist&gt;=1700","B",IF(Table13[[#This Row],[Going-Dist]]="G&lt;6-Dist&lt;1700","A",IF(AJ447="G&gt;=6-Dist&lt;1700","C",IF(AJ447="G&gt;=6-Dist&gt;=1700","D","xx"))))</f>
        <v>A</v>
      </c>
      <c r="AL447" s="69">
        <f>MONTH(Table13[[#This Row],[Date]])</f>
        <v>4</v>
      </c>
      <c r="AM447" s="69" t="str">
        <f t="shared" si="30"/>
        <v>2021-2022</v>
      </c>
      <c r="AN447" s="60">
        <v>100</v>
      </c>
      <c r="AO447" s="128" t="str">
        <f>IF(Table13[[#This Row],[Combo 27 Bet]]="","",IF(Table13[[#This Row],[Lev Ret]]="","",AN447*Table13[[#This Row],[Odds]]))</f>
        <v/>
      </c>
      <c r="AP447" s="129">
        <f t="shared" si="33"/>
        <v>-100</v>
      </c>
      <c r="AQ447" s="135">
        <v>2</v>
      </c>
      <c r="AR447" s="151">
        <v>7</v>
      </c>
      <c r="AS447" s="2" t="str">
        <f>IF(Table13[[#This Row],[Date]]&lt;$AS$3,"","Live")</f>
        <v/>
      </c>
      <c r="AT447" s="2" t="str">
        <f>IF(Table13[[#This Row],[Date]]&lt;$AT$3,"","Current Algo")</f>
        <v/>
      </c>
    </row>
    <row r="448" spans="1:46" ht="14.25" customHeight="1" x14ac:dyDescent="0.25">
      <c r="A448" s="82">
        <v>44667</v>
      </c>
      <c r="B448" s="2" t="s">
        <v>4</v>
      </c>
      <c r="C448" s="83">
        <v>0.64583333333333337</v>
      </c>
      <c r="D448" s="87">
        <v>4</v>
      </c>
      <c r="E448" s="7">
        <v>3</v>
      </c>
      <c r="F448" s="60">
        <v>6</v>
      </c>
      <c r="G448" s="2">
        <v>1100</v>
      </c>
      <c r="H448" s="2" t="s">
        <v>70</v>
      </c>
      <c r="I448" s="2">
        <v>84</v>
      </c>
      <c r="J448" s="2">
        <v>130</v>
      </c>
      <c r="K448" s="6">
        <v>4</v>
      </c>
      <c r="L448" s="6" t="s">
        <v>712</v>
      </c>
      <c r="M448" s="2" t="s">
        <v>50</v>
      </c>
      <c r="N448" s="84">
        <v>6.5</v>
      </c>
      <c r="O448" s="2" t="s">
        <v>389</v>
      </c>
      <c r="P448" s="2" t="s">
        <v>659</v>
      </c>
      <c r="Q448" s="85">
        <v>2</v>
      </c>
      <c r="R448" s="86">
        <v>1</v>
      </c>
      <c r="S448" s="85">
        <v>58.5</v>
      </c>
      <c r="T448" s="85">
        <v>56.5</v>
      </c>
      <c r="U448" s="85"/>
      <c r="V448" s="2">
        <v>2</v>
      </c>
      <c r="W448" s="2">
        <v>5</v>
      </c>
      <c r="X448" s="10">
        <v>2</v>
      </c>
      <c r="Y448" s="84">
        <v>4.8</v>
      </c>
      <c r="Z448" s="2">
        <v>35</v>
      </c>
      <c r="AA448" s="6">
        <v>7</v>
      </c>
      <c r="AB448" s="2"/>
      <c r="AC448" s="2"/>
      <c r="AD448" s="84">
        <v>10</v>
      </c>
      <c r="AE448" s="84"/>
      <c r="AF448" s="2">
        <v>100</v>
      </c>
      <c r="AG448" s="2" t="str">
        <f t="shared" ref="AG448:AG499" si="34">IF($AC448&lt;&gt;"WON","",AF448*$AD448)</f>
        <v/>
      </c>
      <c r="AH448" s="2">
        <f t="shared" ref="AH448:AH499" si="35">IF(AG448="",AF448*-1,AG448-AF448)</f>
        <v>-100</v>
      </c>
      <c r="AI448" s="44" t="str">
        <f>VLOOKUP(Table13[[#This Row],[Track]],$B$1885:$D$1929,2,FALSE)</f>
        <v>Vic</v>
      </c>
      <c r="AJ4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48" s="16" t="str">
        <f>IF(Table13[[#This Row],[Going-Dist]]="G&lt;6-Dist&gt;=1700","B",IF(Table13[[#This Row],[Going-Dist]]="G&lt;6-Dist&lt;1700","A",IF(AJ448="G&gt;=6-Dist&lt;1700","C",IF(AJ448="G&gt;=6-Dist&gt;=1700","D","xx"))))</f>
        <v>A</v>
      </c>
      <c r="AL448" s="69">
        <f>MONTH(Table13[[#This Row],[Date]])</f>
        <v>4</v>
      </c>
      <c r="AM448" s="69" t="str">
        <f t="shared" si="30"/>
        <v>2021-2022</v>
      </c>
      <c r="AN448" s="60">
        <v>150</v>
      </c>
      <c r="AO448" s="128" t="str">
        <f>IF(Table13[[#This Row],[Combo 27 Bet]]="","",IF(Table13[[#This Row],[Lev Ret]]="","",AN448*Table13[[#This Row],[Odds]]))</f>
        <v/>
      </c>
      <c r="AP448" s="129">
        <f t="shared" ref="AP448:AP499" si="36">IF(AN448="","",IF(AO448="",AN448*-1,AO448-AN448))</f>
        <v>-150</v>
      </c>
      <c r="AQ448" s="135"/>
      <c r="AR448" s="151">
        <v>8</v>
      </c>
      <c r="AS448" s="2" t="str">
        <f>IF(Table13[[#This Row],[Date]]&lt;$AS$3,"","Live")</f>
        <v/>
      </c>
      <c r="AT448" s="2" t="str">
        <f>IF(Table13[[#This Row],[Date]]&lt;$AT$3,"","Current Algo")</f>
        <v/>
      </c>
    </row>
    <row r="449" spans="1:46" ht="14.25" customHeight="1" x14ac:dyDescent="0.25">
      <c r="A449" s="82">
        <v>44667</v>
      </c>
      <c r="B449" s="2" t="s">
        <v>4</v>
      </c>
      <c r="C449" s="83">
        <v>0.67361111111111116</v>
      </c>
      <c r="D449" s="2">
        <v>4</v>
      </c>
      <c r="E449" s="2">
        <v>3</v>
      </c>
      <c r="F449" s="60">
        <v>7</v>
      </c>
      <c r="G449" s="2">
        <v>2000</v>
      </c>
      <c r="H449" s="2" t="s">
        <v>42</v>
      </c>
      <c r="I449" s="2" t="s">
        <v>46</v>
      </c>
      <c r="J449" s="2">
        <v>200</v>
      </c>
      <c r="K449" s="6">
        <v>2</v>
      </c>
      <c r="L449" s="6" t="s">
        <v>447</v>
      </c>
      <c r="M449" s="2" t="s">
        <v>75</v>
      </c>
      <c r="N449" s="84">
        <v>2.6</v>
      </c>
      <c r="O449" s="2" t="s">
        <v>146</v>
      </c>
      <c r="P449" s="2" t="s">
        <v>54</v>
      </c>
      <c r="Q449" s="85"/>
      <c r="R449" s="86">
        <v>6</v>
      </c>
      <c r="S449" s="85">
        <v>59</v>
      </c>
      <c r="T449" s="85">
        <v>59</v>
      </c>
      <c r="U449" s="85"/>
      <c r="V449" s="2">
        <v>1</v>
      </c>
      <c r="W449" s="2">
        <v>2</v>
      </c>
      <c r="X449" s="10">
        <v>2</v>
      </c>
      <c r="Y449" s="84">
        <v>4.8</v>
      </c>
      <c r="Z449" s="2">
        <v>35</v>
      </c>
      <c r="AA449" s="6">
        <v>13</v>
      </c>
      <c r="AB449" s="2"/>
      <c r="AC449" s="2"/>
      <c r="AD449" s="84">
        <v>2.6</v>
      </c>
      <c r="AE449" s="84"/>
      <c r="AF449" s="2">
        <v>100</v>
      </c>
      <c r="AG449" s="2" t="str">
        <f t="shared" si="34"/>
        <v/>
      </c>
      <c r="AH449" s="2">
        <f t="shared" si="35"/>
        <v>-100</v>
      </c>
      <c r="AI449" s="44" t="str">
        <f>VLOOKUP(Table13[[#This Row],[Track]],$B$1885:$D$1929,2,FALSE)</f>
        <v>Vic</v>
      </c>
      <c r="AJ4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49" s="16" t="str">
        <f>IF(Table13[[#This Row],[Going-Dist]]="G&lt;6-Dist&gt;=1700","B",IF(Table13[[#This Row],[Going-Dist]]="G&lt;6-Dist&lt;1700","A",IF(AJ449="G&gt;=6-Dist&lt;1700","C",IF(AJ449="G&gt;=6-Dist&gt;=1700","D","xx"))))</f>
        <v>B</v>
      </c>
      <c r="AL449" s="69">
        <f>MONTH(Table13[[#This Row],[Date]])</f>
        <v>4</v>
      </c>
      <c r="AM449" s="69" t="str">
        <f t="shared" si="30"/>
        <v>2021-2022</v>
      </c>
      <c r="AN449" s="60">
        <v>100</v>
      </c>
      <c r="AO449" s="128" t="str">
        <f>IF(Table13[[#This Row],[Combo 27 Bet]]="","",IF(Table13[[#This Row],[Lev Ret]]="","",AN449*Table13[[#This Row],[Odds]]))</f>
        <v/>
      </c>
      <c r="AP449" s="129">
        <f t="shared" si="36"/>
        <v>-100</v>
      </c>
      <c r="AQ449" s="135"/>
      <c r="AR449" s="151">
        <v>5</v>
      </c>
      <c r="AS449" s="2" t="str">
        <f>IF(Table13[[#This Row],[Date]]&lt;$AS$3,"","Live")</f>
        <v/>
      </c>
      <c r="AT449" s="2" t="str">
        <f>IF(Table13[[#This Row],[Date]]&lt;$AT$3,"","Current Algo")</f>
        <v/>
      </c>
    </row>
    <row r="450" spans="1:46" ht="14.25" customHeight="1" x14ac:dyDescent="0.25">
      <c r="A450" s="82">
        <v>44667</v>
      </c>
      <c r="B450" s="2" t="s">
        <v>4</v>
      </c>
      <c r="C450" s="83">
        <v>0.72222222222222221</v>
      </c>
      <c r="D450" s="87">
        <v>4</v>
      </c>
      <c r="E450" s="7">
        <v>3</v>
      </c>
      <c r="F450" s="60">
        <v>9</v>
      </c>
      <c r="G450" s="2">
        <v>1600</v>
      </c>
      <c r="H450" s="2" t="s">
        <v>62</v>
      </c>
      <c r="I450" s="2" t="s">
        <v>62</v>
      </c>
      <c r="J450" s="2">
        <v>130</v>
      </c>
      <c r="K450" s="6">
        <v>6</v>
      </c>
      <c r="L450" s="6" t="s">
        <v>1243</v>
      </c>
      <c r="M450" s="2" t="s">
        <v>58</v>
      </c>
      <c r="N450" s="84">
        <v>3.3</v>
      </c>
      <c r="O450" s="2" t="s">
        <v>97</v>
      </c>
      <c r="P450" s="2" t="s">
        <v>64</v>
      </c>
      <c r="Q450" s="85"/>
      <c r="R450" s="86">
        <v>4</v>
      </c>
      <c r="S450" s="85">
        <v>55</v>
      </c>
      <c r="T450" s="85">
        <v>55</v>
      </c>
      <c r="U450" s="85"/>
      <c r="V450" s="2"/>
      <c r="W450" s="2"/>
      <c r="X450" s="10">
        <v>1</v>
      </c>
      <c r="Y450" s="84"/>
      <c r="Z450" s="2"/>
      <c r="AA450" s="6">
        <v>14</v>
      </c>
      <c r="AB450" s="2"/>
      <c r="AC450" s="2" t="s">
        <v>13</v>
      </c>
      <c r="AD450" s="84">
        <v>2.5</v>
      </c>
      <c r="AE450" s="84">
        <v>1.4</v>
      </c>
      <c r="AF450" s="2">
        <v>100</v>
      </c>
      <c r="AG450" s="2" t="str">
        <f t="shared" si="34"/>
        <v/>
      </c>
      <c r="AH450" s="2">
        <f t="shared" si="35"/>
        <v>-100</v>
      </c>
      <c r="AI450" s="44" t="str">
        <f>VLOOKUP(Table13[[#This Row],[Track]],$B$1885:$D$1929,2,FALSE)</f>
        <v>Vic</v>
      </c>
      <c r="AJ4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50" s="16" t="str">
        <f>IF(Table13[[#This Row],[Going-Dist]]="G&lt;6-Dist&gt;=1700","B",IF(Table13[[#This Row],[Going-Dist]]="G&lt;6-Dist&lt;1700","A",IF(AJ450="G&gt;=6-Dist&lt;1700","C",IF(AJ450="G&gt;=6-Dist&gt;=1700","D","xx"))))</f>
        <v>A</v>
      </c>
      <c r="AL450" s="69">
        <f>MONTH(Table13[[#This Row],[Date]])</f>
        <v>4</v>
      </c>
      <c r="AM450" s="69" t="str">
        <f t="shared" si="30"/>
        <v>2021-2022</v>
      </c>
      <c r="AN450" s="60">
        <v>100</v>
      </c>
      <c r="AO450" s="128" t="str">
        <f>IF(Table13[[#This Row],[Combo 27 Bet]]="","",IF(Table13[[#This Row],[Lev Ret]]="","",AN450*Table13[[#This Row],[Odds]]))</f>
        <v/>
      </c>
      <c r="AP450" s="129">
        <f t="shared" si="36"/>
        <v>-100</v>
      </c>
      <c r="AQ450" s="135"/>
      <c r="AR450" s="151">
        <v>7</v>
      </c>
      <c r="AS450" s="2" t="str">
        <f>IF(Table13[[#This Row],[Date]]&lt;$AS$3,"","Live")</f>
        <v/>
      </c>
      <c r="AT450" s="2" t="str">
        <f>IF(Table13[[#This Row],[Date]]&lt;$AT$3,"","Current Algo")</f>
        <v/>
      </c>
    </row>
    <row r="451" spans="1:46" ht="14.25" customHeight="1" x14ac:dyDescent="0.25">
      <c r="A451" s="82">
        <v>44674</v>
      </c>
      <c r="B451" s="2" t="s">
        <v>4</v>
      </c>
      <c r="C451" s="83">
        <v>0.53125</v>
      </c>
      <c r="D451" s="2">
        <v>4</v>
      </c>
      <c r="E451" s="2">
        <v>6</v>
      </c>
      <c r="F451" s="10">
        <v>2</v>
      </c>
      <c r="G451" s="2">
        <v>1400</v>
      </c>
      <c r="H451" s="2" t="s">
        <v>70</v>
      </c>
      <c r="I451" s="2" t="s">
        <v>84</v>
      </c>
      <c r="J451" s="2">
        <v>200</v>
      </c>
      <c r="K451" s="2">
        <v>1</v>
      </c>
      <c r="L451" s="2" t="s">
        <v>345</v>
      </c>
      <c r="M451" s="2" t="s">
        <v>50</v>
      </c>
      <c r="N451" s="84">
        <v>1.85</v>
      </c>
      <c r="O451" s="2" t="s">
        <v>116</v>
      </c>
      <c r="P451" s="2" t="s">
        <v>57</v>
      </c>
      <c r="Q451" s="85"/>
      <c r="R451" s="86">
        <v>10</v>
      </c>
      <c r="S451" s="85">
        <v>59</v>
      </c>
      <c r="T451" s="85">
        <v>59</v>
      </c>
      <c r="U451" s="85"/>
      <c r="V451" s="2">
        <v>1</v>
      </c>
      <c r="W451" s="2">
        <v>1</v>
      </c>
      <c r="X451" s="10">
        <v>1</v>
      </c>
      <c r="Y451" s="84">
        <v>2.8</v>
      </c>
      <c r="Z451" s="2">
        <v>50</v>
      </c>
      <c r="AA451" s="2">
        <v>10</v>
      </c>
      <c r="AB451" s="2"/>
      <c r="AC451" s="2" t="s">
        <v>15</v>
      </c>
      <c r="AD451" s="84">
        <v>1.9</v>
      </c>
      <c r="AE451" s="93">
        <v>1.3</v>
      </c>
      <c r="AF451" s="2">
        <v>100</v>
      </c>
      <c r="AG451" s="2" t="str">
        <f t="shared" si="34"/>
        <v/>
      </c>
      <c r="AH451" s="2">
        <f t="shared" si="35"/>
        <v>-100</v>
      </c>
      <c r="AI451" s="44" t="str">
        <f>VLOOKUP(Table13[[#This Row],[Track]],$B$1885:$D$1929,2,FALSE)</f>
        <v>Vic</v>
      </c>
      <c r="AJ4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51" s="16" t="str">
        <f>IF(Table13[[#This Row],[Going-Dist]]="G&lt;6-Dist&gt;=1700","B",IF(Table13[[#This Row],[Going-Dist]]="G&lt;6-Dist&lt;1700","A",IF(AJ451="G&gt;=6-Dist&lt;1700","C",IF(AJ451="G&gt;=6-Dist&gt;=1700","D","xx"))))</f>
        <v>A</v>
      </c>
      <c r="AL451" s="69">
        <f>MONTH(Table13[[#This Row],[Date]])</f>
        <v>4</v>
      </c>
      <c r="AM451" s="69" t="str">
        <f t="shared" si="30"/>
        <v>2021-2022</v>
      </c>
      <c r="AN451" s="60">
        <v>100</v>
      </c>
      <c r="AO451" s="128" t="str">
        <f>IF(Table13[[#This Row],[Combo 27 Bet]]="","",IF(Table13[[#This Row],[Lev Ret]]="","",AN451*Table13[[#This Row],[Odds]]))</f>
        <v/>
      </c>
      <c r="AP451" s="129">
        <f t="shared" si="36"/>
        <v>-100</v>
      </c>
      <c r="AQ451" s="135"/>
      <c r="AR451" s="151">
        <v>5</v>
      </c>
      <c r="AS451" s="2" t="str">
        <f>IF(Table13[[#This Row],[Date]]&lt;$AS$3,"","Live")</f>
        <v/>
      </c>
      <c r="AT451" s="2" t="str">
        <f>IF(Table13[[#This Row],[Date]]&lt;$AT$3,"","Current Algo")</f>
        <v/>
      </c>
    </row>
    <row r="452" spans="1:46" ht="14.25" customHeight="1" x14ac:dyDescent="0.25">
      <c r="A452" s="82">
        <v>44674</v>
      </c>
      <c r="B452" s="2" t="s">
        <v>4</v>
      </c>
      <c r="C452" s="83">
        <v>0.55555555555555558</v>
      </c>
      <c r="D452" s="2">
        <v>4</v>
      </c>
      <c r="E452" s="2">
        <v>6</v>
      </c>
      <c r="F452" s="10">
        <v>3</v>
      </c>
      <c r="G452" s="2">
        <v>1600</v>
      </c>
      <c r="H452" s="2" t="s">
        <v>129</v>
      </c>
      <c r="I452" s="2" t="s">
        <v>62</v>
      </c>
      <c r="J452" s="2">
        <v>500</v>
      </c>
      <c r="K452" s="2">
        <v>2</v>
      </c>
      <c r="L452" s="2" t="s">
        <v>1244</v>
      </c>
      <c r="M452" s="2" t="s">
        <v>75</v>
      </c>
      <c r="N452" s="84">
        <v>4.5999999999999996</v>
      </c>
      <c r="O452" s="2" t="s">
        <v>133</v>
      </c>
      <c r="P452" s="2" t="s">
        <v>212</v>
      </c>
      <c r="Q452" s="85"/>
      <c r="R452" s="86">
        <v>10</v>
      </c>
      <c r="S452" s="85">
        <v>58</v>
      </c>
      <c r="T452" s="85">
        <v>58</v>
      </c>
      <c r="U452" s="85"/>
      <c r="V452" s="2"/>
      <c r="W452" s="2"/>
      <c r="X452" s="10">
        <v>1</v>
      </c>
      <c r="Y452" s="84"/>
      <c r="Z452" s="2"/>
      <c r="AA452" s="2">
        <v>13</v>
      </c>
      <c r="AB452" s="2"/>
      <c r="AC452" s="2" t="s">
        <v>12</v>
      </c>
      <c r="AD452" s="84">
        <v>5.8</v>
      </c>
      <c r="AE452" s="93">
        <v>2.2000000000000002</v>
      </c>
      <c r="AF452" s="2">
        <v>100</v>
      </c>
      <c r="AG452" s="2">
        <f t="shared" si="34"/>
        <v>580</v>
      </c>
      <c r="AH452" s="2">
        <f t="shared" si="35"/>
        <v>480</v>
      </c>
      <c r="AI452" s="44" t="str">
        <f>VLOOKUP(Table13[[#This Row],[Track]],$B$1885:$D$1929,2,FALSE)</f>
        <v>Vic</v>
      </c>
      <c r="AJ4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52" s="16" t="str">
        <f>IF(Table13[[#This Row],[Going-Dist]]="G&lt;6-Dist&gt;=1700","B",IF(Table13[[#This Row],[Going-Dist]]="G&lt;6-Dist&lt;1700","A",IF(AJ452="G&gt;=6-Dist&lt;1700","C",IF(AJ452="G&gt;=6-Dist&gt;=1700","D","xx"))))</f>
        <v>A</v>
      </c>
      <c r="AL452" s="69">
        <f>MONTH(Table13[[#This Row],[Date]])</f>
        <v>4</v>
      </c>
      <c r="AM452" s="69" t="str">
        <f t="shared" si="30"/>
        <v>2021-2022</v>
      </c>
      <c r="AN452" s="60">
        <v>100</v>
      </c>
      <c r="AO452" s="128">
        <f>IF(Table13[[#This Row],[Combo 27 Bet]]="","",IF(Table13[[#This Row],[Lev Ret]]="","",AN452*Table13[[#This Row],[Odds]]))</f>
        <v>580</v>
      </c>
      <c r="AP452" s="129">
        <f t="shared" si="36"/>
        <v>480</v>
      </c>
      <c r="AQ452" s="135"/>
      <c r="AR452" s="151">
        <v>7</v>
      </c>
      <c r="AS452" s="2" t="str">
        <f>IF(Table13[[#This Row],[Date]]&lt;$AS$3,"","Live")</f>
        <v/>
      </c>
      <c r="AT452" s="2" t="str">
        <f>IF(Table13[[#This Row],[Date]]&lt;$AT$3,"","Current Algo")</f>
        <v/>
      </c>
    </row>
    <row r="453" spans="1:46" ht="14.25" customHeight="1" x14ac:dyDescent="0.25">
      <c r="A453" s="82">
        <v>44674</v>
      </c>
      <c r="B453" s="2" t="s">
        <v>4</v>
      </c>
      <c r="C453" s="83">
        <v>0.58333333333333337</v>
      </c>
      <c r="D453" s="2">
        <v>4</v>
      </c>
      <c r="E453" s="2">
        <v>6</v>
      </c>
      <c r="F453" s="60">
        <v>4</v>
      </c>
      <c r="G453" s="2">
        <v>2000</v>
      </c>
      <c r="H453" s="2" t="s">
        <v>42</v>
      </c>
      <c r="I453" s="2" t="s">
        <v>66</v>
      </c>
      <c r="J453" s="2">
        <v>250</v>
      </c>
      <c r="K453" s="6">
        <v>6</v>
      </c>
      <c r="L453" s="6" t="s">
        <v>343</v>
      </c>
      <c r="M453" s="2" t="s">
        <v>55</v>
      </c>
      <c r="N453" s="84">
        <v>2.9</v>
      </c>
      <c r="O453" s="2" t="s">
        <v>63</v>
      </c>
      <c r="P453" s="2" t="s">
        <v>48</v>
      </c>
      <c r="Q453" s="85"/>
      <c r="R453" s="86">
        <v>7</v>
      </c>
      <c r="S453" s="85">
        <v>57</v>
      </c>
      <c r="T453" s="85">
        <v>57</v>
      </c>
      <c r="U453" s="85"/>
      <c r="V453" s="2">
        <v>2</v>
      </c>
      <c r="W453" s="2">
        <v>1</v>
      </c>
      <c r="X453" s="10">
        <v>2</v>
      </c>
      <c r="Y453" s="84">
        <v>3.6</v>
      </c>
      <c r="Z453" s="2">
        <v>40</v>
      </c>
      <c r="AA453" s="6">
        <v>10</v>
      </c>
      <c r="AB453" s="2"/>
      <c r="AC453" s="2" t="s">
        <v>15</v>
      </c>
      <c r="AD453" s="84">
        <v>4.4000000000000004</v>
      </c>
      <c r="AE453" s="84">
        <v>1.5</v>
      </c>
      <c r="AF453" s="2">
        <v>100</v>
      </c>
      <c r="AG453" s="2" t="str">
        <f t="shared" si="34"/>
        <v/>
      </c>
      <c r="AH453" s="2">
        <f t="shared" si="35"/>
        <v>-100</v>
      </c>
      <c r="AI453" s="44" t="str">
        <f>VLOOKUP(Table13[[#This Row],[Track]],$B$1885:$D$1929,2,FALSE)</f>
        <v>Vic</v>
      </c>
      <c r="AJ4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53" s="16" t="str">
        <f>IF(Table13[[#This Row],[Going-Dist]]="G&lt;6-Dist&gt;=1700","B",IF(Table13[[#This Row],[Going-Dist]]="G&lt;6-Dist&lt;1700","A",IF(AJ453="G&gt;=6-Dist&lt;1700","C",IF(AJ453="G&gt;=6-Dist&gt;=1700","D","xx"))))</f>
        <v>B</v>
      </c>
      <c r="AL453" s="69">
        <f>MONTH(Table13[[#This Row],[Date]])</f>
        <v>4</v>
      </c>
      <c r="AM453" s="69" t="str">
        <f t="shared" si="30"/>
        <v>2021-2022</v>
      </c>
      <c r="AN453" s="60">
        <v>100</v>
      </c>
      <c r="AO453" s="128" t="str">
        <f>IF(Table13[[#This Row],[Combo 27 Bet]]="","",IF(Table13[[#This Row],[Lev Ret]]="","",AN453*Table13[[#This Row],[Odds]]))</f>
        <v/>
      </c>
      <c r="AP453" s="129">
        <f t="shared" si="36"/>
        <v>-100</v>
      </c>
      <c r="AQ453" s="135"/>
      <c r="AR453" s="151">
        <v>5</v>
      </c>
      <c r="AS453" s="2" t="str">
        <f>IF(Table13[[#This Row],[Date]]&lt;$AS$3,"","Live")</f>
        <v/>
      </c>
      <c r="AT453" s="2" t="str">
        <f>IF(Table13[[#This Row],[Date]]&lt;$AT$3,"","Current Algo")</f>
        <v/>
      </c>
    </row>
    <row r="454" spans="1:46" ht="14.25" customHeight="1" x14ac:dyDescent="0.25">
      <c r="A454" s="82">
        <v>44674</v>
      </c>
      <c r="B454" s="2" t="s">
        <v>4</v>
      </c>
      <c r="C454" s="83">
        <v>0.61111111111111105</v>
      </c>
      <c r="D454" s="87">
        <v>4</v>
      </c>
      <c r="E454" s="7">
        <v>6</v>
      </c>
      <c r="F454" s="60">
        <v>5</v>
      </c>
      <c r="G454" s="2">
        <v>1100</v>
      </c>
      <c r="H454" s="2" t="s">
        <v>211</v>
      </c>
      <c r="I454" s="2" t="s">
        <v>62</v>
      </c>
      <c r="J454" s="2">
        <v>200</v>
      </c>
      <c r="K454" s="6">
        <v>1</v>
      </c>
      <c r="L454" s="6" t="s">
        <v>346</v>
      </c>
      <c r="M454" s="2" t="s">
        <v>80</v>
      </c>
      <c r="N454" s="84">
        <v>4.8</v>
      </c>
      <c r="O454" s="2" t="s">
        <v>63</v>
      </c>
      <c r="P454" s="2" t="s">
        <v>73</v>
      </c>
      <c r="Q454" s="85"/>
      <c r="R454" s="86">
        <v>9</v>
      </c>
      <c r="S454" s="85">
        <v>58</v>
      </c>
      <c r="T454" s="85">
        <v>58</v>
      </c>
      <c r="U454" s="85"/>
      <c r="V454" s="2"/>
      <c r="W454" s="2"/>
      <c r="X454" s="10">
        <v>1</v>
      </c>
      <c r="Y454" s="84"/>
      <c r="Z454" s="2"/>
      <c r="AA454" s="6">
        <v>9</v>
      </c>
      <c r="AB454" s="2"/>
      <c r="AC454" s="2" t="s">
        <v>12</v>
      </c>
      <c r="AD454" s="84">
        <v>7</v>
      </c>
      <c r="AE454" s="84">
        <v>2.2999999999999998</v>
      </c>
      <c r="AF454" s="2">
        <v>100</v>
      </c>
      <c r="AG454" s="2">
        <f t="shared" si="34"/>
        <v>700</v>
      </c>
      <c r="AH454" s="2">
        <f t="shared" si="35"/>
        <v>600</v>
      </c>
      <c r="AI454" s="44" t="str">
        <f>VLOOKUP(Table13[[#This Row],[Track]],$B$1885:$D$1929,2,FALSE)</f>
        <v>Vic</v>
      </c>
      <c r="AJ4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54" s="16" t="str">
        <f>IF(Table13[[#This Row],[Going-Dist]]="G&lt;6-Dist&gt;=1700","B",IF(Table13[[#This Row],[Going-Dist]]="G&lt;6-Dist&lt;1700","A",IF(AJ454="G&gt;=6-Dist&lt;1700","C",IF(AJ454="G&gt;=6-Dist&gt;=1700","D","xx"))))</f>
        <v>A</v>
      </c>
      <c r="AL454" s="69">
        <f>MONTH(Table13[[#This Row],[Date]])</f>
        <v>4</v>
      </c>
      <c r="AM454" s="69" t="str">
        <f t="shared" si="30"/>
        <v>2021-2022</v>
      </c>
      <c r="AN454" s="60">
        <v>170</v>
      </c>
      <c r="AO454" s="128">
        <f>IF(Table13[[#This Row],[Combo 27 Bet]]="","",IF(Table13[[#This Row],[Lev Ret]]="","",AN454*Table13[[#This Row],[Odds]]))</f>
        <v>1190</v>
      </c>
      <c r="AP454" s="129">
        <f t="shared" si="36"/>
        <v>1020</v>
      </c>
      <c r="AQ454" s="135"/>
      <c r="AR454" s="151">
        <v>10</v>
      </c>
      <c r="AS454" s="2" t="str">
        <f>IF(Table13[[#This Row],[Date]]&lt;$AS$3,"","Live")</f>
        <v/>
      </c>
      <c r="AT454" s="2" t="str">
        <f>IF(Table13[[#This Row],[Date]]&lt;$AT$3,"","Current Algo")</f>
        <v/>
      </c>
    </row>
    <row r="455" spans="1:46" ht="14.25" customHeight="1" x14ac:dyDescent="0.25">
      <c r="A455" s="82">
        <v>44674</v>
      </c>
      <c r="B455" s="2" t="s">
        <v>148</v>
      </c>
      <c r="C455" s="83">
        <v>0.68055555555555547</v>
      </c>
      <c r="D455" s="87">
        <v>10</v>
      </c>
      <c r="E455" s="7">
        <v>11</v>
      </c>
      <c r="F455" s="60">
        <v>9</v>
      </c>
      <c r="G455" s="2">
        <v>1300</v>
      </c>
      <c r="H455" s="2" t="s">
        <v>151</v>
      </c>
      <c r="I455" s="2">
        <v>88</v>
      </c>
      <c r="J455" s="2">
        <v>130</v>
      </c>
      <c r="K455" s="6">
        <v>7</v>
      </c>
      <c r="L455" s="6" t="s">
        <v>1555</v>
      </c>
      <c r="M455" s="2" t="s">
        <v>50</v>
      </c>
      <c r="N455" s="84">
        <v>2.4500000000000002</v>
      </c>
      <c r="O455" s="2" t="s">
        <v>161</v>
      </c>
      <c r="P455" s="2" t="s">
        <v>1091</v>
      </c>
      <c r="Q455" s="85">
        <v>2</v>
      </c>
      <c r="R455" s="86">
        <v>5</v>
      </c>
      <c r="S455" s="85">
        <v>58</v>
      </c>
      <c r="T455" s="85">
        <v>56</v>
      </c>
      <c r="U455" s="85"/>
      <c r="V455" s="2">
        <v>2</v>
      </c>
      <c r="W455" s="2">
        <v>1</v>
      </c>
      <c r="X455" s="10">
        <v>1</v>
      </c>
      <c r="Y455" s="84">
        <v>2</v>
      </c>
      <c r="Z455" s="2">
        <v>30</v>
      </c>
      <c r="AA455" s="6">
        <v>140</v>
      </c>
      <c r="AB455" s="2"/>
      <c r="AC455" s="2" t="s">
        <v>150</v>
      </c>
      <c r="AD455" s="84">
        <v>1.9355</v>
      </c>
      <c r="AE455" s="84">
        <v>1.3</v>
      </c>
      <c r="AF455" s="2">
        <v>100</v>
      </c>
      <c r="AG455" s="86">
        <f t="shared" si="34"/>
        <v>193.55</v>
      </c>
      <c r="AH455" s="2">
        <f t="shared" si="35"/>
        <v>93.550000000000011</v>
      </c>
      <c r="AI455" s="44" t="str">
        <f>VLOOKUP(Table13[[#This Row],[Track]],$B$1885:$D$1929,2,FALSE)</f>
        <v>NSW</v>
      </c>
      <c r="AJ45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55" s="16" t="str">
        <f>IF(Table13[[#This Row],[Going-Dist]]="G&lt;6-Dist&gt;=1700","B",IF(Table13[[#This Row],[Going-Dist]]="G&lt;6-Dist&lt;1700","A",IF(AJ455="G&gt;=6-Dist&lt;1700","C",IF(AJ455="G&gt;=6-Dist&gt;=1700","D","xx"))))</f>
        <v>C</v>
      </c>
      <c r="AL455" s="69">
        <f>MONTH(Table13[[#This Row],[Date]])</f>
        <v>4</v>
      </c>
      <c r="AM455" s="69" t="str">
        <f t="shared" ref="AM455:AM518" si="37">IF(A455&lt;$AM$1905,"2020-2021",IF(A455&lt;$AM$1906,"2021-2022",IF(A455&lt;$AM$1907,"2022-2023",IF(A455&lt;$AM$1908,"2023-2024",IF(A455&lt;$AM$1909,"2024-2025",IF(A455&lt;$AM$1910,"2025-2026",IF(A455&lt;$AM$1911,"2026-2027",IF(A455&lt;$AM$1912,"2027-2028"))))))))</f>
        <v>2021-2022</v>
      </c>
      <c r="AN455" s="60">
        <v>150</v>
      </c>
      <c r="AO455" s="128">
        <f>IF(Table13[[#This Row],[Combo 27 Bet]]="","",IF(Table13[[#This Row],[Lev Ret]]="","",AN455*Table13[[#This Row],[Odds]]))</f>
        <v>290.32499999999999</v>
      </c>
      <c r="AP455" s="129">
        <f t="shared" si="36"/>
        <v>140.32499999999999</v>
      </c>
      <c r="AQ455" s="135"/>
      <c r="AR455" s="151">
        <v>7</v>
      </c>
      <c r="AS455" s="2" t="str">
        <f>IF(Table13[[#This Row],[Date]]&lt;$AS$3,"","Live")</f>
        <v/>
      </c>
      <c r="AT455" s="2" t="str">
        <f>IF(Table13[[#This Row],[Date]]&lt;$AT$3,"","Current Algo")</f>
        <v/>
      </c>
    </row>
    <row r="456" spans="1:46" ht="14.25" customHeight="1" x14ac:dyDescent="0.25">
      <c r="A456" s="82">
        <v>44674</v>
      </c>
      <c r="B456" s="2" t="s">
        <v>4</v>
      </c>
      <c r="C456" s="83">
        <v>0.69097222222222221</v>
      </c>
      <c r="D456" s="87">
        <v>4</v>
      </c>
      <c r="E456" s="7">
        <v>6</v>
      </c>
      <c r="F456" s="60">
        <v>8</v>
      </c>
      <c r="G456" s="2">
        <v>1600</v>
      </c>
      <c r="H456" s="2" t="s">
        <v>42</v>
      </c>
      <c r="I456" s="2" t="s">
        <v>66</v>
      </c>
      <c r="J456" s="2">
        <v>250</v>
      </c>
      <c r="K456" s="6">
        <v>3</v>
      </c>
      <c r="L456" s="6" t="s">
        <v>337</v>
      </c>
      <c r="M456" s="2" t="s">
        <v>75</v>
      </c>
      <c r="N456" s="84">
        <v>2.7</v>
      </c>
      <c r="O456" s="2" t="s">
        <v>51</v>
      </c>
      <c r="P456" s="2" t="s">
        <v>72</v>
      </c>
      <c r="Q456" s="85"/>
      <c r="R456" s="86">
        <v>4</v>
      </c>
      <c r="S456" s="85">
        <v>57</v>
      </c>
      <c r="T456" s="85">
        <v>57</v>
      </c>
      <c r="U456" s="85"/>
      <c r="V456" s="2">
        <v>3</v>
      </c>
      <c r="W456" s="2">
        <v>1</v>
      </c>
      <c r="X456" s="10">
        <v>1</v>
      </c>
      <c r="Y456" s="84">
        <v>4</v>
      </c>
      <c r="Z456" s="2">
        <v>40</v>
      </c>
      <c r="AA456" s="6">
        <v>10</v>
      </c>
      <c r="AB456" s="2"/>
      <c r="AC456" s="2" t="s">
        <v>13</v>
      </c>
      <c r="AD456" s="84">
        <v>3.3</v>
      </c>
      <c r="AE456" s="84">
        <v>1.6</v>
      </c>
      <c r="AF456" s="2">
        <v>100</v>
      </c>
      <c r="AG456" s="2" t="str">
        <f t="shared" si="34"/>
        <v/>
      </c>
      <c r="AH456" s="2">
        <f t="shared" si="35"/>
        <v>-100</v>
      </c>
      <c r="AI456" s="44" t="str">
        <f>VLOOKUP(Table13[[#This Row],[Track]],$B$1885:$D$1929,2,FALSE)</f>
        <v>Vic</v>
      </c>
      <c r="AJ4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56" s="16" t="str">
        <f>IF(Table13[[#This Row],[Going-Dist]]="G&lt;6-Dist&gt;=1700","B",IF(Table13[[#This Row],[Going-Dist]]="G&lt;6-Dist&lt;1700","A",IF(AJ456="G&gt;=6-Dist&lt;1700","C",IF(AJ456="G&gt;=6-Dist&gt;=1700","D","xx"))))</f>
        <v>A</v>
      </c>
      <c r="AL456" s="69">
        <f>MONTH(Table13[[#This Row],[Date]])</f>
        <v>4</v>
      </c>
      <c r="AM456" s="69" t="str">
        <f t="shared" si="37"/>
        <v>2021-2022</v>
      </c>
      <c r="AN456" s="60">
        <v>100</v>
      </c>
      <c r="AO456" s="128" t="str">
        <f>IF(Table13[[#This Row],[Combo 27 Bet]]="","",IF(Table13[[#This Row],[Lev Ret]]="","",AN456*Table13[[#This Row],[Odds]]))</f>
        <v/>
      </c>
      <c r="AP456" s="129">
        <f t="shared" si="36"/>
        <v>-100</v>
      </c>
      <c r="AQ456" s="135">
        <v>2</v>
      </c>
      <c r="AR456" s="151">
        <v>5</v>
      </c>
      <c r="AS456" s="2" t="str">
        <f>IF(Table13[[#This Row],[Date]]&lt;$AS$3,"","Live")</f>
        <v/>
      </c>
      <c r="AT456" s="2" t="str">
        <f>IF(Table13[[#This Row],[Date]]&lt;$AT$3,"","Current Algo")</f>
        <v/>
      </c>
    </row>
    <row r="457" spans="1:46" ht="14.25" customHeight="1" x14ac:dyDescent="0.25">
      <c r="A457" s="82">
        <v>44674</v>
      </c>
      <c r="B457" s="2" t="s">
        <v>4</v>
      </c>
      <c r="C457" s="83">
        <v>0.69097222222222221</v>
      </c>
      <c r="D457" s="2">
        <v>4</v>
      </c>
      <c r="E457" s="2">
        <v>6</v>
      </c>
      <c r="F457" s="60">
        <v>8</v>
      </c>
      <c r="G457" s="2">
        <v>1600</v>
      </c>
      <c r="H457" s="2" t="s">
        <v>42</v>
      </c>
      <c r="I457" s="2" t="s">
        <v>66</v>
      </c>
      <c r="J457" s="2">
        <v>250</v>
      </c>
      <c r="K457" s="6">
        <v>1</v>
      </c>
      <c r="L457" s="6" t="s">
        <v>246</v>
      </c>
      <c r="M457" s="2" t="s">
        <v>58</v>
      </c>
      <c r="N457" s="84">
        <v>6</v>
      </c>
      <c r="O457" s="2" t="s">
        <v>59</v>
      </c>
      <c r="P457" s="2" t="s">
        <v>60</v>
      </c>
      <c r="Q457" s="85"/>
      <c r="R457" s="86">
        <v>7</v>
      </c>
      <c r="S457" s="85">
        <v>60</v>
      </c>
      <c r="T457" s="85">
        <v>60</v>
      </c>
      <c r="U457" s="85"/>
      <c r="V457" s="2">
        <v>4</v>
      </c>
      <c r="W457" s="2">
        <v>2</v>
      </c>
      <c r="X457" s="10">
        <v>2</v>
      </c>
      <c r="Y457" s="84">
        <v>5</v>
      </c>
      <c r="Z457" s="2">
        <v>35</v>
      </c>
      <c r="AA457" s="6">
        <v>10</v>
      </c>
      <c r="AB457" s="2"/>
      <c r="AC457" s="2" t="s">
        <v>15</v>
      </c>
      <c r="AD457" s="84">
        <v>5</v>
      </c>
      <c r="AE457" s="84">
        <v>1.7</v>
      </c>
      <c r="AF457" s="2">
        <v>100</v>
      </c>
      <c r="AG457" s="2" t="str">
        <f t="shared" si="34"/>
        <v/>
      </c>
      <c r="AH457" s="2">
        <f t="shared" si="35"/>
        <v>-100</v>
      </c>
      <c r="AI457" s="44" t="str">
        <f>VLOOKUP(Table13[[#This Row],[Track]],$B$1885:$D$1929,2,FALSE)</f>
        <v>Vic</v>
      </c>
      <c r="AJ4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57" s="16" t="str">
        <f>IF(Table13[[#This Row],[Going-Dist]]="G&lt;6-Dist&gt;=1700","B",IF(Table13[[#This Row],[Going-Dist]]="G&lt;6-Dist&lt;1700","A",IF(AJ457="G&gt;=6-Dist&lt;1700","C",IF(AJ457="G&gt;=6-Dist&gt;=1700","D","xx"))))</f>
        <v>A</v>
      </c>
      <c r="AL457" s="69">
        <f>MONTH(Table13[[#This Row],[Date]])</f>
        <v>4</v>
      </c>
      <c r="AM457" s="69" t="str">
        <f t="shared" si="37"/>
        <v>2021-2022</v>
      </c>
      <c r="AN457" s="60">
        <v>100</v>
      </c>
      <c r="AO457" s="128" t="str">
        <f>IF(Table13[[#This Row],[Combo 27 Bet]]="","",IF(Table13[[#This Row],[Lev Ret]]="","",AN457*Table13[[#This Row],[Odds]]))</f>
        <v/>
      </c>
      <c r="AP457" s="129">
        <f t="shared" si="36"/>
        <v>-100</v>
      </c>
      <c r="AQ457" s="135">
        <v>2</v>
      </c>
      <c r="AR457" s="151">
        <v>6</v>
      </c>
      <c r="AS457" s="2" t="str">
        <f>IF(Table13[[#This Row],[Date]]&lt;$AS$3,"","Live")</f>
        <v/>
      </c>
      <c r="AT457" s="2" t="str">
        <f>IF(Table13[[#This Row],[Date]]&lt;$AT$3,"","Current Algo")</f>
        <v/>
      </c>
    </row>
    <row r="458" spans="1:46" ht="14.25" customHeight="1" x14ac:dyDescent="0.25">
      <c r="A458" s="82">
        <v>44674</v>
      </c>
      <c r="B458" s="2" t="s">
        <v>148</v>
      </c>
      <c r="C458" s="83">
        <v>0.70486111111111116</v>
      </c>
      <c r="D458" s="87">
        <v>10</v>
      </c>
      <c r="E458" s="7">
        <v>11</v>
      </c>
      <c r="F458" s="60">
        <v>10</v>
      </c>
      <c r="G458" s="2">
        <v>1400</v>
      </c>
      <c r="H458" s="2" t="s">
        <v>151</v>
      </c>
      <c r="I458" s="2">
        <v>78</v>
      </c>
      <c r="J458" s="2">
        <v>130</v>
      </c>
      <c r="K458" s="6">
        <v>7</v>
      </c>
      <c r="L458" s="6" t="s">
        <v>1609</v>
      </c>
      <c r="M458" s="2" t="s">
        <v>58</v>
      </c>
      <c r="N458" s="84">
        <v>4.9000000000000004</v>
      </c>
      <c r="O458" s="2" t="s">
        <v>106</v>
      </c>
      <c r="P458" s="2" t="s">
        <v>1058</v>
      </c>
      <c r="Q458" s="85"/>
      <c r="R458" s="86">
        <v>1</v>
      </c>
      <c r="S458" s="85">
        <v>59</v>
      </c>
      <c r="T458" s="85">
        <v>59</v>
      </c>
      <c r="U458" s="85"/>
      <c r="V458" s="2">
        <v>1</v>
      </c>
      <c r="W458" s="2">
        <v>3</v>
      </c>
      <c r="X458" s="10">
        <v>1</v>
      </c>
      <c r="Y458" s="84">
        <v>2.6</v>
      </c>
      <c r="Z458" s="2">
        <v>30</v>
      </c>
      <c r="AA458" s="6">
        <v>160</v>
      </c>
      <c r="AB458" s="2"/>
      <c r="AC458" s="2"/>
      <c r="AD458" s="84">
        <v>6</v>
      </c>
      <c r="AE458" s="84"/>
      <c r="AF458" s="2">
        <v>100</v>
      </c>
      <c r="AG458" s="2" t="str">
        <f t="shared" si="34"/>
        <v/>
      </c>
      <c r="AH458" s="2">
        <f t="shared" si="35"/>
        <v>-100</v>
      </c>
      <c r="AI458" s="44" t="str">
        <f>VLOOKUP(Table13[[#This Row],[Track]],$B$1885:$D$1929,2,FALSE)</f>
        <v>NSW</v>
      </c>
      <c r="AJ45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58" s="16" t="str">
        <f>IF(Table13[[#This Row],[Going-Dist]]="G&lt;6-Dist&gt;=1700","B",IF(Table13[[#This Row],[Going-Dist]]="G&lt;6-Dist&lt;1700","A",IF(AJ458="G&gt;=6-Dist&lt;1700","C",IF(AJ458="G&gt;=6-Dist&gt;=1700","D","xx"))))</f>
        <v>C</v>
      </c>
      <c r="AL458" s="69">
        <f>MONTH(Table13[[#This Row],[Date]])</f>
        <v>4</v>
      </c>
      <c r="AM458" s="69" t="str">
        <f t="shared" si="37"/>
        <v>2021-2022</v>
      </c>
      <c r="AN458" s="60">
        <v>100</v>
      </c>
      <c r="AO458" s="128" t="str">
        <f>IF(Table13[[#This Row],[Combo 27 Bet]]="","",IF(Table13[[#This Row],[Lev Ret]]="","",AN458*Table13[[#This Row],[Odds]]))</f>
        <v/>
      </c>
      <c r="AP458" s="129">
        <f t="shared" si="36"/>
        <v>-100</v>
      </c>
      <c r="AQ458" s="135"/>
      <c r="AR458" s="151">
        <v>1</v>
      </c>
      <c r="AS458" s="2" t="str">
        <f>IF(Table13[[#This Row],[Date]]&lt;$AS$3,"","Live")</f>
        <v/>
      </c>
      <c r="AT458" s="2" t="str">
        <f>IF(Table13[[#This Row],[Date]]&lt;$AT$3,"","Current Algo")</f>
        <v/>
      </c>
    </row>
    <row r="459" spans="1:46" ht="14.25" customHeight="1" x14ac:dyDescent="0.25">
      <c r="A459" s="82">
        <v>44676</v>
      </c>
      <c r="B459" s="2" t="s">
        <v>3</v>
      </c>
      <c r="C459" s="83">
        <v>0.54166666666666663</v>
      </c>
      <c r="D459" s="2">
        <v>4</v>
      </c>
      <c r="E459" s="2">
        <v>0</v>
      </c>
      <c r="F459" s="60">
        <v>1</v>
      </c>
      <c r="G459" s="2">
        <v>2600</v>
      </c>
      <c r="H459" s="2" t="s">
        <v>42</v>
      </c>
      <c r="I459" s="2" t="s">
        <v>46</v>
      </c>
      <c r="J459" s="2">
        <v>130</v>
      </c>
      <c r="K459" s="6">
        <v>1</v>
      </c>
      <c r="L459" s="6" t="s">
        <v>448</v>
      </c>
      <c r="M459" s="2" t="s">
        <v>55</v>
      </c>
      <c r="N459" s="84">
        <v>3.3</v>
      </c>
      <c r="O459" s="2" t="s">
        <v>63</v>
      </c>
      <c r="P459" s="2" t="s">
        <v>64</v>
      </c>
      <c r="Q459" s="85"/>
      <c r="R459" s="86">
        <v>6</v>
      </c>
      <c r="S459" s="85">
        <v>59</v>
      </c>
      <c r="T459" s="85">
        <v>59</v>
      </c>
      <c r="U459" s="85"/>
      <c r="V459" s="2">
        <v>2</v>
      </c>
      <c r="W459" s="2">
        <v>1</v>
      </c>
      <c r="X459" s="10">
        <v>1</v>
      </c>
      <c r="Y459" s="84">
        <v>3.4</v>
      </c>
      <c r="Z459" s="2">
        <v>45</v>
      </c>
      <c r="AA459" s="6">
        <v>6</v>
      </c>
      <c r="AB459" s="2"/>
      <c r="AC459" s="2" t="s">
        <v>12</v>
      </c>
      <c r="AD459" s="84">
        <v>2.9</v>
      </c>
      <c r="AE459" s="84">
        <v>1.6</v>
      </c>
      <c r="AF459" s="2">
        <v>100</v>
      </c>
      <c r="AG459" s="2">
        <f t="shared" si="34"/>
        <v>290</v>
      </c>
      <c r="AH459" s="2">
        <f t="shared" si="35"/>
        <v>190</v>
      </c>
      <c r="AI459" s="44" t="str">
        <f>VLOOKUP(Table13[[#This Row],[Track]],$B$1885:$D$1929,2,FALSE)</f>
        <v>Vic</v>
      </c>
      <c r="AJ4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59" s="16" t="str">
        <f>IF(Table13[[#This Row],[Going-Dist]]="G&lt;6-Dist&gt;=1700","B",IF(Table13[[#This Row],[Going-Dist]]="G&lt;6-Dist&lt;1700","A",IF(AJ459="G&gt;=6-Dist&lt;1700","C",IF(AJ459="G&gt;=6-Dist&gt;=1700","D","xx"))))</f>
        <v>B</v>
      </c>
      <c r="AL459" s="69">
        <f>MONTH(Table13[[#This Row],[Date]])</f>
        <v>4</v>
      </c>
      <c r="AM459" s="69" t="str">
        <f t="shared" si="37"/>
        <v>2021-2022</v>
      </c>
      <c r="AN459" s="60">
        <v>100</v>
      </c>
      <c r="AO459" s="128">
        <f>IF(Table13[[#This Row],[Combo 27 Bet]]="","",IF(Table13[[#This Row],[Lev Ret]]="","",AN459*Table13[[#This Row],[Odds]]))</f>
        <v>290</v>
      </c>
      <c r="AP459" s="129">
        <f t="shared" si="36"/>
        <v>190</v>
      </c>
      <c r="AQ459" s="135"/>
      <c r="AR459" s="151">
        <v>7</v>
      </c>
      <c r="AS459" s="2" t="str">
        <f>IF(Table13[[#This Row],[Date]]&lt;$AS$3,"","Live")</f>
        <v/>
      </c>
      <c r="AT459" s="2" t="str">
        <f>IF(Table13[[#This Row],[Date]]&lt;$AT$3,"","Current Algo")</f>
        <v/>
      </c>
    </row>
    <row r="460" spans="1:46" ht="14.25" customHeight="1" x14ac:dyDescent="0.25">
      <c r="A460" s="82">
        <v>44676</v>
      </c>
      <c r="B460" s="2" t="s">
        <v>3</v>
      </c>
      <c r="C460" s="83">
        <v>0.56597222222222221</v>
      </c>
      <c r="D460" s="87">
        <v>4</v>
      </c>
      <c r="E460" s="7">
        <v>0</v>
      </c>
      <c r="F460" s="60">
        <v>2</v>
      </c>
      <c r="G460" s="2">
        <v>1100</v>
      </c>
      <c r="H460" s="2" t="s">
        <v>70</v>
      </c>
      <c r="I460" s="2">
        <v>78</v>
      </c>
      <c r="J460" s="2">
        <v>130</v>
      </c>
      <c r="K460" s="6">
        <v>12</v>
      </c>
      <c r="L460" s="6" t="s">
        <v>235</v>
      </c>
      <c r="M460" s="2" t="s">
        <v>58</v>
      </c>
      <c r="N460" s="84">
        <v>1.8</v>
      </c>
      <c r="O460" s="2" t="s">
        <v>51</v>
      </c>
      <c r="P460" s="2" t="s">
        <v>73</v>
      </c>
      <c r="Q460" s="85"/>
      <c r="R460" s="86">
        <v>9</v>
      </c>
      <c r="S460" s="85">
        <v>54</v>
      </c>
      <c r="T460" s="85">
        <v>54</v>
      </c>
      <c r="U460" s="85"/>
      <c r="V460" s="2">
        <v>1</v>
      </c>
      <c r="W460" s="2">
        <v>5</v>
      </c>
      <c r="X460" s="10">
        <v>2</v>
      </c>
      <c r="Y460" s="84">
        <v>5.5</v>
      </c>
      <c r="Z460" s="2">
        <v>30</v>
      </c>
      <c r="AA460" s="6">
        <v>9</v>
      </c>
      <c r="AB460" s="2"/>
      <c r="AC460" s="2" t="s">
        <v>12</v>
      </c>
      <c r="AD460" s="84">
        <v>1.85</v>
      </c>
      <c r="AE460" s="84">
        <v>1.3</v>
      </c>
      <c r="AF460" s="2">
        <v>100</v>
      </c>
      <c r="AG460" s="2">
        <f t="shared" si="34"/>
        <v>185</v>
      </c>
      <c r="AH460" s="2">
        <f t="shared" si="35"/>
        <v>85</v>
      </c>
      <c r="AI460" s="44" t="str">
        <f>VLOOKUP(Table13[[#This Row],[Track]],$B$1885:$D$1929,2,FALSE)</f>
        <v>Vic</v>
      </c>
      <c r="AJ4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60" s="16" t="str">
        <f>IF(Table13[[#This Row],[Going-Dist]]="G&lt;6-Dist&gt;=1700","B",IF(Table13[[#This Row],[Going-Dist]]="G&lt;6-Dist&lt;1700","A",IF(AJ460="G&gt;=6-Dist&lt;1700","C",IF(AJ460="G&gt;=6-Dist&gt;=1700","D","xx"))))</f>
        <v>A</v>
      </c>
      <c r="AL460" s="69">
        <f>MONTH(Table13[[#This Row],[Date]])</f>
        <v>4</v>
      </c>
      <c r="AM460" s="69" t="str">
        <f t="shared" si="37"/>
        <v>2021-2022</v>
      </c>
      <c r="AN460" s="60">
        <v>100</v>
      </c>
      <c r="AO460" s="128">
        <f>IF(Table13[[#This Row],[Combo 27 Bet]]="","",IF(Table13[[#This Row],[Lev Ret]]="","",AN460*Table13[[#This Row],[Odds]]))</f>
        <v>185</v>
      </c>
      <c r="AP460" s="129">
        <f t="shared" si="36"/>
        <v>85</v>
      </c>
      <c r="AQ460" s="135"/>
      <c r="AR460" s="151">
        <v>5</v>
      </c>
      <c r="AS460" s="2" t="str">
        <f>IF(Table13[[#This Row],[Date]]&lt;$AS$3,"","Live")</f>
        <v/>
      </c>
      <c r="AT460" s="2" t="str">
        <f>IF(Table13[[#This Row],[Date]]&lt;$AT$3,"","Current Algo")</f>
        <v/>
      </c>
    </row>
    <row r="461" spans="1:46" ht="14.25" customHeight="1" x14ac:dyDescent="0.25">
      <c r="A461" s="82">
        <v>44676</v>
      </c>
      <c r="B461" s="2" t="s">
        <v>3</v>
      </c>
      <c r="C461" s="83">
        <v>0.63888888888888895</v>
      </c>
      <c r="D461" s="87">
        <v>4</v>
      </c>
      <c r="E461" s="7">
        <v>0</v>
      </c>
      <c r="F461" s="60">
        <v>5</v>
      </c>
      <c r="G461" s="2">
        <v>1700</v>
      </c>
      <c r="H461" s="2" t="s">
        <v>42</v>
      </c>
      <c r="I461" s="2" t="s">
        <v>46</v>
      </c>
      <c r="J461" s="2">
        <v>130</v>
      </c>
      <c r="K461" s="6">
        <v>1</v>
      </c>
      <c r="L461" s="6" t="s">
        <v>705</v>
      </c>
      <c r="M461" s="2" t="s">
        <v>53</v>
      </c>
      <c r="N461" s="84">
        <v>3.1</v>
      </c>
      <c r="O461" s="2" t="s">
        <v>121</v>
      </c>
      <c r="P461" s="2" t="s">
        <v>54</v>
      </c>
      <c r="Q461" s="85"/>
      <c r="R461" s="86">
        <v>7</v>
      </c>
      <c r="S461" s="85">
        <v>59</v>
      </c>
      <c r="T461" s="85">
        <v>59</v>
      </c>
      <c r="U461" s="85"/>
      <c r="V461" s="2">
        <v>1</v>
      </c>
      <c r="W461" s="2">
        <v>1</v>
      </c>
      <c r="X461" s="10">
        <v>2</v>
      </c>
      <c r="Y461" s="84">
        <v>4</v>
      </c>
      <c r="Z461" s="2">
        <v>40</v>
      </c>
      <c r="AA461" s="6">
        <v>11</v>
      </c>
      <c r="AB461" s="2"/>
      <c r="AC461" s="2"/>
      <c r="AD461" s="84">
        <v>4.2</v>
      </c>
      <c r="AE461" s="84"/>
      <c r="AF461" s="2">
        <v>100</v>
      </c>
      <c r="AG461" s="2" t="str">
        <f t="shared" si="34"/>
        <v/>
      </c>
      <c r="AH461" s="2">
        <f t="shared" si="35"/>
        <v>-100</v>
      </c>
      <c r="AI461" s="44" t="str">
        <f>VLOOKUP(Table13[[#This Row],[Track]],$B$1885:$D$1929,2,FALSE)</f>
        <v>Vic</v>
      </c>
      <c r="AJ4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61" s="16" t="str">
        <f>IF(Table13[[#This Row],[Going-Dist]]="G&lt;6-Dist&gt;=1700","B",IF(Table13[[#This Row],[Going-Dist]]="G&lt;6-Dist&lt;1700","A",IF(AJ461="G&gt;=6-Dist&lt;1700","C",IF(AJ461="G&gt;=6-Dist&gt;=1700","D","xx"))))</f>
        <v>B</v>
      </c>
      <c r="AL461" s="69">
        <f>MONTH(Table13[[#This Row],[Date]])</f>
        <v>4</v>
      </c>
      <c r="AM461" s="69" t="str">
        <f t="shared" si="37"/>
        <v>2021-2022</v>
      </c>
      <c r="AN461" s="60">
        <v>100</v>
      </c>
      <c r="AO461" s="128" t="str">
        <f>IF(Table13[[#This Row],[Combo 27 Bet]]="","",IF(Table13[[#This Row],[Lev Ret]]="","",AN461*Table13[[#This Row],[Odds]]))</f>
        <v/>
      </c>
      <c r="AP461" s="129">
        <f t="shared" si="36"/>
        <v>-100</v>
      </c>
      <c r="AQ461" s="135"/>
      <c r="AR461" s="151">
        <v>7</v>
      </c>
      <c r="AS461" s="2" t="str">
        <f>IF(Table13[[#This Row],[Date]]&lt;$AS$3,"","Live")</f>
        <v/>
      </c>
      <c r="AT461" s="2" t="str">
        <f>IF(Table13[[#This Row],[Date]]&lt;$AT$3,"","Current Algo")</f>
        <v/>
      </c>
    </row>
    <row r="462" spans="1:46" ht="14.25" customHeight="1" x14ac:dyDescent="0.25">
      <c r="A462" s="82">
        <v>44681</v>
      </c>
      <c r="B462" s="2" t="s">
        <v>1063</v>
      </c>
      <c r="C462" s="83">
        <v>0.56944444444444442</v>
      </c>
      <c r="D462" s="87">
        <v>8</v>
      </c>
      <c r="E462" s="7">
        <v>0</v>
      </c>
      <c r="F462" s="60">
        <v>5</v>
      </c>
      <c r="G462" s="2">
        <v>1100</v>
      </c>
      <c r="H462" s="2" t="s">
        <v>151</v>
      </c>
      <c r="I462" s="2">
        <v>78</v>
      </c>
      <c r="J462" s="2">
        <v>130</v>
      </c>
      <c r="K462" s="6">
        <v>17</v>
      </c>
      <c r="L462" s="6" t="s">
        <v>1591</v>
      </c>
      <c r="M462" s="2" t="s">
        <v>55</v>
      </c>
      <c r="N462" s="84">
        <v>3.7</v>
      </c>
      <c r="O462" s="2" t="s">
        <v>49</v>
      </c>
      <c r="P462" s="2" t="s">
        <v>155</v>
      </c>
      <c r="Q462" s="85"/>
      <c r="R462" s="86">
        <v>4</v>
      </c>
      <c r="S462" s="85">
        <v>54</v>
      </c>
      <c r="T462" s="85">
        <v>54</v>
      </c>
      <c r="U462" s="85"/>
      <c r="V462" s="2">
        <v>3</v>
      </c>
      <c r="W462" s="2">
        <v>2</v>
      </c>
      <c r="X462" s="10">
        <v>1</v>
      </c>
      <c r="Y462" s="84">
        <v>3.75</v>
      </c>
      <c r="Z462" s="2">
        <v>20</v>
      </c>
      <c r="AA462" s="15"/>
      <c r="AB462" s="2"/>
      <c r="AC462" s="2" t="s">
        <v>150</v>
      </c>
      <c r="AD462" s="84">
        <v>4.5999999999999996</v>
      </c>
      <c r="AE462" s="84">
        <v>2.2000000000000002</v>
      </c>
      <c r="AF462" s="2">
        <v>100</v>
      </c>
      <c r="AG462" s="2">
        <f t="shared" si="34"/>
        <v>459.99999999999994</v>
      </c>
      <c r="AH462" s="2">
        <f t="shared" si="35"/>
        <v>359.99999999999994</v>
      </c>
      <c r="AI462" s="44" t="str">
        <f>VLOOKUP(Table13[[#This Row],[Track]],$B$1885:$D$1929,2,FALSE)</f>
        <v>NSW</v>
      </c>
      <c r="AJ46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2" s="16" t="str">
        <f>IF(Table13[[#This Row],[Going-Dist]]="G&lt;6-Dist&gt;=1700","B",IF(Table13[[#This Row],[Going-Dist]]="G&lt;6-Dist&lt;1700","A",IF(AJ462="G&gt;=6-Dist&lt;1700","C",IF(AJ462="G&gt;=6-Dist&gt;=1700","D","xx"))))</f>
        <v>C</v>
      </c>
      <c r="AL462" s="69">
        <f>MONTH(Table13[[#This Row],[Date]])</f>
        <v>4</v>
      </c>
      <c r="AM462" s="69" t="str">
        <f t="shared" si="37"/>
        <v>2021-2022</v>
      </c>
      <c r="AN462" s="60">
        <v>150</v>
      </c>
      <c r="AO462" s="128">
        <f>IF(Table13[[#This Row],[Combo 27 Bet]]="","",IF(Table13[[#This Row],[Lev Ret]]="","",AN462*Table13[[#This Row],[Odds]]))</f>
        <v>690</v>
      </c>
      <c r="AP462" s="129">
        <f t="shared" si="36"/>
        <v>540</v>
      </c>
      <c r="AQ462" s="135"/>
      <c r="AR462" s="151">
        <v>9</v>
      </c>
      <c r="AS462" s="2" t="str">
        <f>IF(Table13[[#This Row],[Date]]&lt;$AS$3,"","Live")</f>
        <v/>
      </c>
      <c r="AT462" s="2" t="str">
        <f>IF(Table13[[#This Row],[Date]]&lt;$AT$3,"","Current Algo")</f>
        <v/>
      </c>
    </row>
    <row r="463" spans="1:46" ht="14.25" customHeight="1" x14ac:dyDescent="0.25">
      <c r="A463" s="82">
        <v>44681</v>
      </c>
      <c r="B463" s="2" t="s">
        <v>5</v>
      </c>
      <c r="C463" s="83">
        <v>0.57986111111111105</v>
      </c>
      <c r="D463" s="2">
        <v>8</v>
      </c>
      <c r="E463" s="2">
        <v>0</v>
      </c>
      <c r="F463" s="60">
        <v>4</v>
      </c>
      <c r="G463" s="2">
        <v>1300</v>
      </c>
      <c r="H463" s="2" t="s">
        <v>70</v>
      </c>
      <c r="I463" s="2">
        <v>78</v>
      </c>
      <c r="J463" s="2">
        <v>130</v>
      </c>
      <c r="K463" s="6">
        <v>9</v>
      </c>
      <c r="L463" s="6" t="s">
        <v>348</v>
      </c>
      <c r="M463" s="2" t="s">
        <v>55</v>
      </c>
      <c r="N463" s="84">
        <v>4.8</v>
      </c>
      <c r="O463" s="2" t="s">
        <v>97</v>
      </c>
      <c r="P463" s="2" t="s">
        <v>193</v>
      </c>
      <c r="Q463" s="85"/>
      <c r="R463" s="86">
        <v>8</v>
      </c>
      <c r="S463" s="85">
        <v>54</v>
      </c>
      <c r="T463" s="85">
        <v>54</v>
      </c>
      <c r="U463" s="85"/>
      <c r="V463" s="2">
        <v>2</v>
      </c>
      <c r="W463" s="2">
        <v>5</v>
      </c>
      <c r="X463" s="10">
        <v>1</v>
      </c>
      <c r="Y463" s="84">
        <v>4.5</v>
      </c>
      <c r="Z463" s="2">
        <v>40</v>
      </c>
      <c r="AA463" s="6">
        <v>10</v>
      </c>
      <c r="AB463" s="2"/>
      <c r="AC463" s="2" t="s">
        <v>13</v>
      </c>
      <c r="AD463" s="84">
        <v>4</v>
      </c>
      <c r="AE463" s="84">
        <v>1.7</v>
      </c>
      <c r="AF463" s="2">
        <v>100</v>
      </c>
      <c r="AG463" s="2" t="str">
        <f t="shared" si="34"/>
        <v/>
      </c>
      <c r="AH463" s="2">
        <f t="shared" si="35"/>
        <v>-100</v>
      </c>
      <c r="AI463" s="44" t="str">
        <f>VLOOKUP(Table13[[#This Row],[Track]],$B$1885:$D$1929,2,FALSE)</f>
        <v>Vic</v>
      </c>
      <c r="AJ46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3" s="16" t="str">
        <f>IF(Table13[[#This Row],[Going-Dist]]="G&lt;6-Dist&gt;=1700","B",IF(Table13[[#This Row],[Going-Dist]]="G&lt;6-Dist&lt;1700","A",IF(AJ463="G&gt;=6-Dist&lt;1700","C",IF(AJ463="G&gt;=6-Dist&gt;=1700","D","xx"))))</f>
        <v>C</v>
      </c>
      <c r="AL463" s="69">
        <f>MONTH(Table13[[#This Row],[Date]])</f>
        <v>4</v>
      </c>
      <c r="AM463" s="69" t="str">
        <f t="shared" si="37"/>
        <v>2021-2022</v>
      </c>
      <c r="AN463" s="60">
        <v>150</v>
      </c>
      <c r="AO463" s="128" t="str">
        <f>IF(Table13[[#This Row],[Combo 27 Bet]]="","",IF(Table13[[#This Row],[Lev Ret]]="","",AN463*Table13[[#This Row],[Odds]]))</f>
        <v/>
      </c>
      <c r="AP463" s="129">
        <f t="shared" si="36"/>
        <v>-150</v>
      </c>
      <c r="AQ463" s="135"/>
      <c r="AR463" s="151">
        <v>9</v>
      </c>
      <c r="AS463" s="2" t="str">
        <f>IF(Table13[[#This Row],[Date]]&lt;$AS$3,"","Live")</f>
        <v/>
      </c>
      <c r="AT463" s="2" t="str">
        <f>IF(Table13[[#This Row],[Date]]&lt;$AT$3,"","Current Algo")</f>
        <v/>
      </c>
    </row>
    <row r="464" spans="1:46" ht="14.25" customHeight="1" x14ac:dyDescent="0.25">
      <c r="A464" s="82">
        <v>44681</v>
      </c>
      <c r="B464" s="2" t="s">
        <v>1063</v>
      </c>
      <c r="C464" s="83">
        <v>0.59375</v>
      </c>
      <c r="D464" s="87">
        <v>8</v>
      </c>
      <c r="E464" s="7">
        <v>0</v>
      </c>
      <c r="F464" s="60">
        <v>6</v>
      </c>
      <c r="G464" s="2">
        <v>1100</v>
      </c>
      <c r="H464" s="2" t="s">
        <v>151</v>
      </c>
      <c r="I464" s="2">
        <v>140</v>
      </c>
      <c r="J464" s="2">
        <v>140</v>
      </c>
      <c r="K464" s="6">
        <v>6</v>
      </c>
      <c r="L464" s="6" t="s">
        <v>1563</v>
      </c>
      <c r="M464" s="2" t="s">
        <v>75</v>
      </c>
      <c r="N464" s="84">
        <v>4.8</v>
      </c>
      <c r="O464" s="2" t="s">
        <v>49</v>
      </c>
      <c r="P464" s="2" t="s">
        <v>206</v>
      </c>
      <c r="Q464" s="85"/>
      <c r="R464" s="86">
        <v>6</v>
      </c>
      <c r="S464" s="85">
        <v>54</v>
      </c>
      <c r="T464" s="85">
        <v>54</v>
      </c>
      <c r="U464" s="85"/>
      <c r="V464" s="2">
        <v>2</v>
      </c>
      <c r="W464" s="2"/>
      <c r="X464" s="10">
        <v>1</v>
      </c>
      <c r="Y464" s="84">
        <v>2.5</v>
      </c>
      <c r="Z464" s="2">
        <v>20</v>
      </c>
      <c r="AA464" s="6"/>
      <c r="AB464" s="2"/>
      <c r="AC464" s="2" t="s">
        <v>150</v>
      </c>
      <c r="AD464" s="84">
        <v>4</v>
      </c>
      <c r="AE464" s="84">
        <v>1.5</v>
      </c>
      <c r="AF464" s="2">
        <v>100</v>
      </c>
      <c r="AG464" s="2">
        <f t="shared" si="34"/>
        <v>400</v>
      </c>
      <c r="AH464" s="2">
        <f t="shared" si="35"/>
        <v>300</v>
      </c>
      <c r="AI464" s="44" t="str">
        <f>VLOOKUP(Table13[[#This Row],[Track]],$B$1885:$D$1929,2,FALSE)</f>
        <v>NSW</v>
      </c>
      <c r="AJ46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4" s="16" t="str">
        <f>IF(Table13[[#This Row],[Going-Dist]]="G&lt;6-Dist&gt;=1700","B",IF(Table13[[#This Row],[Going-Dist]]="G&lt;6-Dist&lt;1700","A",IF(AJ464="G&gt;=6-Dist&lt;1700","C",IF(AJ464="G&gt;=6-Dist&gt;=1700","D","xx"))))</f>
        <v>C</v>
      </c>
      <c r="AL464" s="69">
        <f>MONTH(Table13[[#This Row],[Date]])</f>
        <v>4</v>
      </c>
      <c r="AM464" s="69" t="str">
        <f t="shared" si="37"/>
        <v>2021-2022</v>
      </c>
      <c r="AN464" s="60">
        <v>100</v>
      </c>
      <c r="AO464" s="128">
        <f>IF(Table13[[#This Row],[Combo 27 Bet]]="","",IF(Table13[[#This Row],[Lev Ret]]="","",AN464*Table13[[#This Row],[Odds]]))</f>
        <v>400</v>
      </c>
      <c r="AP464" s="129">
        <f t="shared" si="36"/>
        <v>300</v>
      </c>
      <c r="AQ464" s="135"/>
      <c r="AR464" s="151">
        <v>7</v>
      </c>
      <c r="AS464" s="2" t="str">
        <f>IF(Table13[[#This Row],[Date]]&lt;$AS$3,"","Live")</f>
        <v/>
      </c>
      <c r="AT464" s="2" t="str">
        <f>IF(Table13[[#This Row],[Date]]&lt;$AT$3,"","Current Algo")</f>
        <v/>
      </c>
    </row>
    <row r="465" spans="1:46" ht="14.25" customHeight="1" x14ac:dyDescent="0.25">
      <c r="A465" s="82">
        <v>44681</v>
      </c>
      <c r="B465" s="2" t="s">
        <v>5</v>
      </c>
      <c r="C465" s="83">
        <v>0.63194444444444442</v>
      </c>
      <c r="D465" s="87">
        <v>8</v>
      </c>
      <c r="E465" s="7">
        <v>0</v>
      </c>
      <c r="F465" s="60">
        <v>6</v>
      </c>
      <c r="G465" s="2">
        <v>1000</v>
      </c>
      <c r="H465" s="2" t="s">
        <v>42</v>
      </c>
      <c r="I465" s="2">
        <v>84</v>
      </c>
      <c r="J465" s="2">
        <v>130</v>
      </c>
      <c r="K465" s="6">
        <v>10</v>
      </c>
      <c r="L465" s="6" t="s">
        <v>350</v>
      </c>
      <c r="M465" s="2" t="s">
        <v>58</v>
      </c>
      <c r="N465" s="84">
        <v>3</v>
      </c>
      <c r="O465" s="2" t="s">
        <v>112</v>
      </c>
      <c r="P465" s="2" t="s">
        <v>659</v>
      </c>
      <c r="Q465" s="85">
        <v>2</v>
      </c>
      <c r="R465" s="86">
        <v>5</v>
      </c>
      <c r="S465" s="85">
        <v>55.5</v>
      </c>
      <c r="T465" s="85">
        <v>53.5</v>
      </c>
      <c r="U465" s="85"/>
      <c r="V465" s="2">
        <v>1</v>
      </c>
      <c r="W465" s="2">
        <v>1</v>
      </c>
      <c r="X465" s="10">
        <v>1</v>
      </c>
      <c r="Y465" s="84">
        <v>3.8</v>
      </c>
      <c r="Z465" s="2">
        <v>45</v>
      </c>
      <c r="AA465" s="6">
        <v>7</v>
      </c>
      <c r="AB465" s="2"/>
      <c r="AC465" s="2" t="s">
        <v>12</v>
      </c>
      <c r="AD465" s="84">
        <v>4</v>
      </c>
      <c r="AE465" s="84">
        <v>2.2000000000000002</v>
      </c>
      <c r="AF465" s="2">
        <v>100</v>
      </c>
      <c r="AG465" s="2">
        <f t="shared" si="34"/>
        <v>400</v>
      </c>
      <c r="AH465" s="2">
        <f t="shared" si="35"/>
        <v>300</v>
      </c>
      <c r="AI465" s="44" t="str">
        <f>VLOOKUP(Table13[[#This Row],[Track]],$B$1885:$D$1929,2,FALSE)</f>
        <v>Vic</v>
      </c>
      <c r="AJ4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5" s="16" t="str">
        <f>IF(Table13[[#This Row],[Going-Dist]]="G&lt;6-Dist&gt;=1700","B",IF(Table13[[#This Row],[Going-Dist]]="G&lt;6-Dist&lt;1700","A",IF(AJ465="G&gt;=6-Dist&lt;1700","C",IF(AJ465="G&gt;=6-Dist&gt;=1700","D","xx"))))</f>
        <v>C</v>
      </c>
      <c r="AL465" s="69">
        <f>MONTH(Table13[[#This Row],[Date]])</f>
        <v>4</v>
      </c>
      <c r="AM465" s="69" t="str">
        <f t="shared" si="37"/>
        <v>2021-2022</v>
      </c>
      <c r="AN465" s="60">
        <v>200</v>
      </c>
      <c r="AO465" s="128">
        <f>IF(Table13[[#This Row],[Combo 27 Bet]]="","",IF(Table13[[#This Row],[Lev Ret]]="","",AN465*Table13[[#This Row],[Odds]]))</f>
        <v>800</v>
      </c>
      <c r="AP465" s="129">
        <f t="shared" si="36"/>
        <v>600</v>
      </c>
      <c r="AQ465" s="135"/>
      <c r="AR465" s="151">
        <v>10</v>
      </c>
      <c r="AS465" s="2" t="str">
        <f>IF(Table13[[#This Row],[Date]]&lt;$AS$3,"","Live")</f>
        <v/>
      </c>
      <c r="AT465" s="2" t="str">
        <f>IF(Table13[[#This Row],[Date]]&lt;$AT$3,"","Current Algo")</f>
        <v/>
      </c>
    </row>
    <row r="466" spans="1:46" s="14" customFormat="1" ht="14.25" customHeight="1" x14ac:dyDescent="0.25">
      <c r="A466" s="82">
        <v>44681</v>
      </c>
      <c r="B466" s="2" t="s">
        <v>1063</v>
      </c>
      <c r="C466" s="83">
        <v>0.64583333333333337</v>
      </c>
      <c r="D466" s="87">
        <v>8</v>
      </c>
      <c r="E466" s="7">
        <v>0</v>
      </c>
      <c r="F466" s="60">
        <v>8</v>
      </c>
      <c r="G466" s="2">
        <v>1300</v>
      </c>
      <c r="H466" s="2" t="s">
        <v>70</v>
      </c>
      <c r="I466" s="2" t="s">
        <v>66</v>
      </c>
      <c r="J466" s="2">
        <v>175</v>
      </c>
      <c r="K466" s="6">
        <v>10</v>
      </c>
      <c r="L466" s="6" t="s">
        <v>629</v>
      </c>
      <c r="M466" s="2" t="s">
        <v>55</v>
      </c>
      <c r="N466" s="84">
        <v>2.6</v>
      </c>
      <c r="O466" s="2" t="s">
        <v>49</v>
      </c>
      <c r="P466" s="2" t="s">
        <v>86</v>
      </c>
      <c r="Q466" s="85"/>
      <c r="R466" s="86">
        <v>7</v>
      </c>
      <c r="S466" s="85">
        <v>56</v>
      </c>
      <c r="T466" s="85">
        <v>56</v>
      </c>
      <c r="U466" s="85"/>
      <c r="V466" s="2">
        <v>3</v>
      </c>
      <c r="W466" s="2">
        <v>5</v>
      </c>
      <c r="X466" s="10">
        <v>1</v>
      </c>
      <c r="Y466" s="84">
        <v>2.8</v>
      </c>
      <c r="Z466" s="2">
        <v>40</v>
      </c>
      <c r="AA466" s="6"/>
      <c r="AB466" s="2"/>
      <c r="AC466" s="2"/>
      <c r="AD466" s="84">
        <v>2.6</v>
      </c>
      <c r="AE466" s="84"/>
      <c r="AF466" s="2">
        <v>100</v>
      </c>
      <c r="AG466" s="2" t="str">
        <f t="shared" si="34"/>
        <v/>
      </c>
      <c r="AH466" s="2">
        <f t="shared" si="35"/>
        <v>-100</v>
      </c>
      <c r="AI466" s="44" t="str">
        <f>VLOOKUP(Table13[[#This Row],[Track]],$B$1885:$D$1929,2,FALSE)</f>
        <v>NSW</v>
      </c>
      <c r="AJ4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6" s="16" t="str">
        <f>IF(Table13[[#This Row],[Going-Dist]]="G&lt;6-Dist&gt;=1700","B",IF(Table13[[#This Row],[Going-Dist]]="G&lt;6-Dist&lt;1700","A",IF(AJ466="G&gt;=6-Dist&lt;1700","C",IF(AJ466="G&gt;=6-Dist&gt;=1700","D","xx"))))</f>
        <v>C</v>
      </c>
      <c r="AL466" s="69">
        <f>MONTH(Table13[[#This Row],[Date]])</f>
        <v>4</v>
      </c>
      <c r="AM466" s="69" t="str">
        <f t="shared" si="37"/>
        <v>2021-2022</v>
      </c>
      <c r="AN466" s="126">
        <v>150</v>
      </c>
      <c r="AO466" s="132" t="str">
        <f>IF(Table13[[#This Row],[Combo 27 Bet]]="","",IF(Table13[[#This Row],[Lev Ret]]="","",AN466*Table13[[#This Row],[Odds]]))</f>
        <v/>
      </c>
      <c r="AP466" s="133">
        <f t="shared" si="36"/>
        <v>-150</v>
      </c>
      <c r="AQ466" s="137"/>
      <c r="AR466" s="153">
        <v>7</v>
      </c>
      <c r="AS466" s="167" t="str">
        <f>IF(Table13[[#This Row],[Date]]&lt;$AS$3,"","Live")</f>
        <v/>
      </c>
      <c r="AT466" s="167" t="str">
        <f>IF(Table13[[#This Row],[Date]]&lt;$AT$3,"","Current Algo")</f>
        <v/>
      </c>
    </row>
    <row r="467" spans="1:46" s="14" customFormat="1" ht="14.25" customHeight="1" x14ac:dyDescent="0.25">
      <c r="A467" s="82">
        <v>44681</v>
      </c>
      <c r="B467" s="2" t="s">
        <v>5</v>
      </c>
      <c r="C467" s="83">
        <v>0.68402777777777779</v>
      </c>
      <c r="D467" s="87">
        <v>8</v>
      </c>
      <c r="E467" s="7">
        <v>0</v>
      </c>
      <c r="F467" s="60">
        <v>8</v>
      </c>
      <c r="G467" s="2">
        <v>1400</v>
      </c>
      <c r="H467" s="2" t="s">
        <v>42</v>
      </c>
      <c r="I467" s="2" t="s">
        <v>46</v>
      </c>
      <c r="J467" s="2">
        <v>160</v>
      </c>
      <c r="K467" s="6">
        <v>1</v>
      </c>
      <c r="L467" s="6" t="s">
        <v>405</v>
      </c>
      <c r="M467" s="2" t="s">
        <v>80</v>
      </c>
      <c r="N467" s="84">
        <v>3.2</v>
      </c>
      <c r="O467" s="2" t="s">
        <v>83</v>
      </c>
      <c r="P467" s="2" t="s">
        <v>114</v>
      </c>
      <c r="Q467" s="85"/>
      <c r="R467" s="86">
        <v>4</v>
      </c>
      <c r="S467" s="85">
        <v>60</v>
      </c>
      <c r="T467" s="85">
        <v>60</v>
      </c>
      <c r="U467" s="85"/>
      <c r="V467" s="2">
        <v>3</v>
      </c>
      <c r="W467" s="2">
        <v>4</v>
      </c>
      <c r="X467" s="10">
        <v>1</v>
      </c>
      <c r="Y467" s="84">
        <v>3.4</v>
      </c>
      <c r="Z467" s="2">
        <v>45</v>
      </c>
      <c r="AA467" s="6">
        <v>9</v>
      </c>
      <c r="AB467" s="2"/>
      <c r="AC467" s="2" t="s">
        <v>15</v>
      </c>
      <c r="AD467" s="84">
        <v>3.1</v>
      </c>
      <c r="AE467" s="84">
        <v>1.4</v>
      </c>
      <c r="AF467" s="2">
        <v>100</v>
      </c>
      <c r="AG467" s="2" t="str">
        <f t="shared" si="34"/>
        <v/>
      </c>
      <c r="AH467" s="2">
        <f t="shared" si="35"/>
        <v>-100</v>
      </c>
      <c r="AI467" s="44" t="str">
        <f>VLOOKUP(Table13[[#This Row],[Track]],$B$1885:$D$1929,2,FALSE)</f>
        <v>Vic</v>
      </c>
      <c r="AJ46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7" s="16" t="str">
        <f>IF(Table13[[#This Row],[Going-Dist]]="G&lt;6-Dist&gt;=1700","B",IF(Table13[[#This Row],[Going-Dist]]="G&lt;6-Dist&lt;1700","A",IF(AJ467="G&gt;=6-Dist&lt;1700","C",IF(AJ467="G&gt;=6-Dist&gt;=1700","D","xx"))))</f>
        <v>C</v>
      </c>
      <c r="AL467" s="69">
        <f>MONTH(Table13[[#This Row],[Date]])</f>
        <v>4</v>
      </c>
      <c r="AM467" s="69" t="str">
        <f t="shared" si="37"/>
        <v>2021-2022</v>
      </c>
      <c r="AN467" s="126">
        <v>150</v>
      </c>
      <c r="AO467" s="132" t="str">
        <f>IF(Table13[[#This Row],[Combo 27 Bet]]="","",IF(Table13[[#This Row],[Lev Ret]]="","",AN467*Table13[[#This Row],[Odds]]))</f>
        <v/>
      </c>
      <c r="AP467" s="133">
        <f t="shared" si="36"/>
        <v>-150</v>
      </c>
      <c r="AQ467" s="135">
        <v>2</v>
      </c>
      <c r="AR467" s="153">
        <v>9</v>
      </c>
      <c r="AS467" s="167" t="str">
        <f>IF(Table13[[#This Row],[Date]]&lt;$AS$3,"","Live")</f>
        <v/>
      </c>
      <c r="AT467" s="167" t="str">
        <f>IF(Table13[[#This Row],[Date]]&lt;$AT$3,"","Current Algo")</f>
        <v/>
      </c>
    </row>
    <row r="468" spans="1:46" s="14" customFormat="1" ht="14.25" customHeight="1" x14ac:dyDescent="0.25">
      <c r="A468" s="82">
        <v>44681</v>
      </c>
      <c r="B468" s="2" t="s">
        <v>5</v>
      </c>
      <c r="C468" s="83">
        <v>0.68402777777777779</v>
      </c>
      <c r="D468" s="2">
        <v>8</v>
      </c>
      <c r="E468" s="2">
        <v>0</v>
      </c>
      <c r="F468" s="60">
        <v>8</v>
      </c>
      <c r="G468" s="2">
        <v>1400</v>
      </c>
      <c r="H468" s="2" t="s">
        <v>42</v>
      </c>
      <c r="I468" s="2" t="s">
        <v>46</v>
      </c>
      <c r="J468" s="2">
        <v>160</v>
      </c>
      <c r="K468" s="6">
        <v>5</v>
      </c>
      <c r="L468" s="6" t="s">
        <v>603</v>
      </c>
      <c r="M468" s="2" t="s">
        <v>75</v>
      </c>
      <c r="N468" s="84">
        <v>2.4500000000000002</v>
      </c>
      <c r="O468" s="2" t="s">
        <v>117</v>
      </c>
      <c r="P468" s="2" t="s">
        <v>118</v>
      </c>
      <c r="Q468" s="85"/>
      <c r="R468" s="86">
        <v>8</v>
      </c>
      <c r="S468" s="85">
        <v>56</v>
      </c>
      <c r="T468" s="85">
        <v>56</v>
      </c>
      <c r="U468" s="85"/>
      <c r="V468" s="2">
        <v>2</v>
      </c>
      <c r="W468" s="2">
        <v>3</v>
      </c>
      <c r="X468" s="10">
        <v>3</v>
      </c>
      <c r="Y468" s="84">
        <v>5</v>
      </c>
      <c r="Z468" s="2">
        <v>30</v>
      </c>
      <c r="AA468" s="6">
        <v>9</v>
      </c>
      <c r="AB468" s="2"/>
      <c r="AC468" s="2" t="s">
        <v>12</v>
      </c>
      <c r="AD468" s="84">
        <v>2.6</v>
      </c>
      <c r="AE468" s="84">
        <v>1.5</v>
      </c>
      <c r="AF468" s="2">
        <v>100</v>
      </c>
      <c r="AG468" s="2">
        <f t="shared" si="34"/>
        <v>260</v>
      </c>
      <c r="AH468" s="2">
        <f t="shared" si="35"/>
        <v>160</v>
      </c>
      <c r="AI468" s="44" t="str">
        <f>VLOOKUP(Table13[[#This Row],[Track]],$B$1885:$D$1929,2,FALSE)</f>
        <v>Vic</v>
      </c>
      <c r="AJ4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8" s="16" t="str">
        <f>IF(Table13[[#This Row],[Going-Dist]]="G&lt;6-Dist&gt;=1700","B",IF(Table13[[#This Row],[Going-Dist]]="G&lt;6-Dist&lt;1700","A",IF(AJ468="G&gt;=6-Dist&lt;1700","C",IF(AJ468="G&gt;=6-Dist&gt;=1700","D","xx"))))</f>
        <v>C</v>
      </c>
      <c r="AL468" s="69">
        <f>MONTH(Table13[[#This Row],[Date]])</f>
        <v>4</v>
      </c>
      <c r="AM468" s="69" t="str">
        <f t="shared" si="37"/>
        <v>2021-2022</v>
      </c>
      <c r="AN468" s="126">
        <v>100</v>
      </c>
      <c r="AO468" s="132">
        <f>IF(Table13[[#This Row],[Combo 27 Bet]]="","",IF(Table13[[#This Row],[Lev Ret]]="","",AN468*Table13[[#This Row],[Odds]]))</f>
        <v>260</v>
      </c>
      <c r="AP468" s="133">
        <f t="shared" si="36"/>
        <v>160</v>
      </c>
      <c r="AQ468" s="135">
        <v>2</v>
      </c>
      <c r="AR468" s="153">
        <v>5</v>
      </c>
      <c r="AS468" s="167" t="str">
        <f>IF(Table13[[#This Row],[Date]]&lt;$AS$3,"","Live")</f>
        <v/>
      </c>
      <c r="AT468" s="167" t="str">
        <f>IF(Table13[[#This Row],[Date]]&lt;$AT$3,"","Current Algo")</f>
        <v/>
      </c>
    </row>
    <row r="469" spans="1:46" s="14" customFormat="1" ht="14.25" customHeight="1" x14ac:dyDescent="0.25">
      <c r="A469" s="82">
        <v>44681</v>
      </c>
      <c r="B469" s="2" t="s">
        <v>1063</v>
      </c>
      <c r="C469" s="83">
        <v>0.69791666666666663</v>
      </c>
      <c r="D469" s="87">
        <v>8</v>
      </c>
      <c r="E469" s="7">
        <v>0</v>
      </c>
      <c r="F469" s="60">
        <v>10</v>
      </c>
      <c r="G469" s="2">
        <v>1300</v>
      </c>
      <c r="H469" s="2" t="s">
        <v>151</v>
      </c>
      <c r="I469" s="2"/>
      <c r="J469" s="2">
        <v>130</v>
      </c>
      <c r="K469" s="6">
        <v>3</v>
      </c>
      <c r="L469" s="6" t="s">
        <v>1585</v>
      </c>
      <c r="M469" s="2" t="s">
        <v>55</v>
      </c>
      <c r="N469" s="84">
        <v>2.6</v>
      </c>
      <c r="O469" s="2" t="s">
        <v>179</v>
      </c>
      <c r="P469" s="2" t="s">
        <v>86</v>
      </c>
      <c r="Q469" s="85"/>
      <c r="R469" s="86">
        <v>9</v>
      </c>
      <c r="S469" s="85">
        <v>59.5</v>
      </c>
      <c r="T469" s="85">
        <v>59.5</v>
      </c>
      <c r="U469" s="85"/>
      <c r="V469" s="2">
        <v>1</v>
      </c>
      <c r="W469" s="2"/>
      <c r="X469" s="10">
        <v>1</v>
      </c>
      <c r="Y469" s="84">
        <v>3.3</v>
      </c>
      <c r="Z469" s="2">
        <v>30</v>
      </c>
      <c r="AA469" s="6"/>
      <c r="AB469" s="2"/>
      <c r="AC469" s="2" t="s">
        <v>150</v>
      </c>
      <c r="AD469" s="84">
        <v>2.7</v>
      </c>
      <c r="AE469" s="84">
        <v>1.3</v>
      </c>
      <c r="AF469" s="2">
        <v>100</v>
      </c>
      <c r="AG469" s="2">
        <f t="shared" si="34"/>
        <v>270</v>
      </c>
      <c r="AH469" s="2">
        <f t="shared" si="35"/>
        <v>170</v>
      </c>
      <c r="AI469" s="44" t="str">
        <f>VLOOKUP(Table13[[#This Row],[Track]],$B$1885:$D$1929,2,FALSE)</f>
        <v>NSW</v>
      </c>
      <c r="AJ4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69" s="16" t="str">
        <f>IF(Table13[[#This Row],[Going-Dist]]="G&lt;6-Dist&gt;=1700","B",IF(Table13[[#This Row],[Going-Dist]]="G&lt;6-Dist&lt;1700","A",IF(AJ469="G&gt;=6-Dist&lt;1700","C",IF(AJ469="G&gt;=6-Dist&gt;=1700","D","xx"))))</f>
        <v>C</v>
      </c>
      <c r="AL469" s="69">
        <f>MONTH(Table13[[#This Row],[Date]])</f>
        <v>4</v>
      </c>
      <c r="AM469" s="69" t="str">
        <f t="shared" si="37"/>
        <v>2021-2022</v>
      </c>
      <c r="AN469" s="126">
        <v>150</v>
      </c>
      <c r="AO469" s="132">
        <f>IF(Table13[[#This Row],[Combo 27 Bet]]="","",IF(Table13[[#This Row],[Lev Ret]]="","",AN469*Table13[[#This Row],[Odds]]))</f>
        <v>405</v>
      </c>
      <c r="AP469" s="133">
        <f t="shared" si="36"/>
        <v>255</v>
      </c>
      <c r="AQ469" s="137"/>
      <c r="AR469" s="153">
        <v>7</v>
      </c>
      <c r="AS469" s="167" t="str">
        <f>IF(Table13[[#This Row],[Date]]&lt;$AS$3,"","Live")</f>
        <v/>
      </c>
      <c r="AT469" s="167" t="str">
        <f>IF(Table13[[#This Row],[Date]]&lt;$AT$3,"","Current Algo")</f>
        <v/>
      </c>
    </row>
    <row r="470" spans="1:46" s="14" customFormat="1" ht="14.25" customHeight="1" x14ac:dyDescent="0.25">
      <c r="A470" s="82">
        <v>44681</v>
      </c>
      <c r="B470" s="2" t="s">
        <v>5</v>
      </c>
      <c r="C470" s="83">
        <v>0.70486111111111116</v>
      </c>
      <c r="D470" s="87">
        <v>8</v>
      </c>
      <c r="E470" s="7">
        <v>0</v>
      </c>
      <c r="F470" s="60">
        <v>9</v>
      </c>
      <c r="G470" s="2">
        <v>1600</v>
      </c>
      <c r="H470" s="2" t="s">
        <v>42</v>
      </c>
      <c r="I470" s="2">
        <v>78</v>
      </c>
      <c r="J470" s="2">
        <v>130</v>
      </c>
      <c r="K470" s="6">
        <v>6</v>
      </c>
      <c r="L470" s="6" t="s">
        <v>714</v>
      </c>
      <c r="M470" s="2" t="s">
        <v>75</v>
      </c>
      <c r="N470" s="84">
        <v>3.6</v>
      </c>
      <c r="O470" s="2" t="s">
        <v>51</v>
      </c>
      <c r="P470" s="2" t="s">
        <v>196</v>
      </c>
      <c r="Q470" s="85"/>
      <c r="R470" s="86">
        <v>10</v>
      </c>
      <c r="S470" s="85">
        <v>59.5</v>
      </c>
      <c r="T470" s="85">
        <v>59.5</v>
      </c>
      <c r="U470" s="85"/>
      <c r="V470" s="2">
        <v>1</v>
      </c>
      <c r="W470" s="2">
        <v>2</v>
      </c>
      <c r="X470" s="10">
        <v>2</v>
      </c>
      <c r="Y470" s="84">
        <v>4.5999999999999996</v>
      </c>
      <c r="Z470" s="2">
        <v>40</v>
      </c>
      <c r="AA470" s="6">
        <v>10</v>
      </c>
      <c r="AB470" s="2"/>
      <c r="AC470" s="2" t="s">
        <v>12</v>
      </c>
      <c r="AD470" s="84">
        <v>3.8</v>
      </c>
      <c r="AE470" s="84">
        <v>1.7</v>
      </c>
      <c r="AF470" s="2">
        <v>100</v>
      </c>
      <c r="AG470" s="2">
        <f t="shared" si="34"/>
        <v>380</v>
      </c>
      <c r="AH470" s="2">
        <f t="shared" si="35"/>
        <v>280</v>
      </c>
      <c r="AI470" s="44" t="str">
        <f>VLOOKUP(Table13[[#This Row],[Track]],$B$1885:$D$1929,2,FALSE)</f>
        <v>Vic</v>
      </c>
      <c r="AJ4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70" s="16" t="str">
        <f>IF(Table13[[#This Row],[Going-Dist]]="G&lt;6-Dist&gt;=1700","B",IF(Table13[[#This Row],[Going-Dist]]="G&lt;6-Dist&lt;1700","A",IF(AJ470="G&gt;=6-Dist&lt;1700","C",IF(AJ470="G&gt;=6-Dist&gt;=1700","D","xx"))))</f>
        <v>C</v>
      </c>
      <c r="AL470" s="69">
        <f>MONTH(Table13[[#This Row],[Date]])</f>
        <v>4</v>
      </c>
      <c r="AM470" s="69" t="str">
        <f t="shared" si="37"/>
        <v>2021-2022</v>
      </c>
      <c r="AN470" s="126">
        <v>100</v>
      </c>
      <c r="AO470" s="132">
        <f>IF(Table13[[#This Row],[Combo 27 Bet]]="","",IF(Table13[[#This Row],[Lev Ret]]="","",AN470*Table13[[#This Row],[Odds]]))</f>
        <v>380</v>
      </c>
      <c r="AP470" s="133">
        <f t="shared" si="36"/>
        <v>280</v>
      </c>
      <c r="AQ470" s="135">
        <v>2</v>
      </c>
      <c r="AR470" s="153">
        <v>7</v>
      </c>
      <c r="AS470" s="167" t="str">
        <f>IF(Table13[[#This Row],[Date]]&lt;$AS$3,"","Live")</f>
        <v/>
      </c>
      <c r="AT470" s="167" t="str">
        <f>IF(Table13[[#This Row],[Date]]&lt;$AT$3,"","Current Algo")</f>
        <v/>
      </c>
    </row>
    <row r="471" spans="1:46" s="14" customFormat="1" ht="14.25" customHeight="1" x14ac:dyDescent="0.25">
      <c r="A471" s="82">
        <v>44681</v>
      </c>
      <c r="B471" s="2" t="s">
        <v>5</v>
      </c>
      <c r="C471" s="83">
        <v>0.70486111111111116</v>
      </c>
      <c r="D471" s="2">
        <v>8</v>
      </c>
      <c r="E471" s="2">
        <v>0</v>
      </c>
      <c r="F471" s="60">
        <v>9</v>
      </c>
      <c r="G471" s="2">
        <v>1600</v>
      </c>
      <c r="H471" s="2" t="s">
        <v>42</v>
      </c>
      <c r="I471" s="2">
        <v>78</v>
      </c>
      <c r="J471" s="2">
        <v>130</v>
      </c>
      <c r="K471" s="6">
        <v>8</v>
      </c>
      <c r="L471" s="6" t="s">
        <v>1245</v>
      </c>
      <c r="M471" s="2" t="s">
        <v>67</v>
      </c>
      <c r="N471" s="84">
        <v>8</v>
      </c>
      <c r="O471" s="2" t="s">
        <v>47</v>
      </c>
      <c r="P471" s="2" t="s">
        <v>64</v>
      </c>
      <c r="Q471" s="85"/>
      <c r="R471" s="86">
        <v>6</v>
      </c>
      <c r="S471" s="85">
        <v>58.5</v>
      </c>
      <c r="T471" s="85">
        <v>58.5</v>
      </c>
      <c r="U471" s="85"/>
      <c r="V471" s="2">
        <v>2</v>
      </c>
      <c r="W471" s="2">
        <v>4</v>
      </c>
      <c r="X471" s="10">
        <v>3</v>
      </c>
      <c r="Y471" s="84">
        <v>5</v>
      </c>
      <c r="Z471" s="2">
        <v>30</v>
      </c>
      <c r="AA471" s="6">
        <v>10</v>
      </c>
      <c r="AB471" s="2"/>
      <c r="AC471" s="2" t="s">
        <v>13</v>
      </c>
      <c r="AD471" s="84">
        <v>9.5</v>
      </c>
      <c r="AE471" s="84">
        <v>2.7</v>
      </c>
      <c r="AF471" s="2">
        <v>100</v>
      </c>
      <c r="AG471" s="2" t="str">
        <f t="shared" si="34"/>
        <v/>
      </c>
      <c r="AH471" s="2">
        <f t="shared" si="35"/>
        <v>-100</v>
      </c>
      <c r="AI471" s="44" t="str">
        <f>VLOOKUP(Table13[[#This Row],[Track]],$B$1885:$D$1929,2,FALSE)</f>
        <v>Vic</v>
      </c>
      <c r="AJ47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71" s="16" t="str">
        <f>IF(Table13[[#This Row],[Going-Dist]]="G&lt;6-Dist&gt;=1700","B",IF(Table13[[#This Row],[Going-Dist]]="G&lt;6-Dist&lt;1700","A",IF(AJ471="G&gt;=6-Dist&lt;1700","C",IF(AJ471="G&gt;=6-Dist&gt;=1700","D","xx"))))</f>
        <v>C</v>
      </c>
      <c r="AL471" s="69">
        <f>MONTH(Table13[[#This Row],[Date]])</f>
        <v>4</v>
      </c>
      <c r="AM471" s="69" t="str">
        <f t="shared" si="37"/>
        <v>2021-2022</v>
      </c>
      <c r="AN471" s="126">
        <v>100</v>
      </c>
      <c r="AO471" s="132" t="str">
        <f>IF(Table13[[#This Row],[Combo 27 Bet]]="","",IF(Table13[[#This Row],[Lev Ret]]="","",AN471*Table13[[#This Row],[Odds]]))</f>
        <v/>
      </c>
      <c r="AP471" s="133">
        <f t="shared" si="36"/>
        <v>-100</v>
      </c>
      <c r="AQ471" s="135">
        <v>2</v>
      </c>
      <c r="AR471" s="153">
        <v>6</v>
      </c>
      <c r="AS471" s="167" t="str">
        <f>IF(Table13[[#This Row],[Date]]&lt;$AS$3,"","Live")</f>
        <v/>
      </c>
      <c r="AT471" s="167" t="str">
        <f>IF(Table13[[#This Row],[Date]]&lt;$AT$3,"","Current Algo")</f>
        <v/>
      </c>
    </row>
    <row r="472" spans="1:46" s="14" customFormat="1" ht="14.25" customHeight="1" x14ac:dyDescent="0.25">
      <c r="A472" s="82">
        <v>44688</v>
      </c>
      <c r="B472" s="2" t="s">
        <v>1067</v>
      </c>
      <c r="C472" s="83">
        <v>0.59027777777777779</v>
      </c>
      <c r="D472" s="87">
        <v>8</v>
      </c>
      <c r="E472" s="7">
        <v>0</v>
      </c>
      <c r="F472" s="60">
        <v>6</v>
      </c>
      <c r="G472" s="2">
        <v>1600</v>
      </c>
      <c r="H472" s="2" t="s">
        <v>151</v>
      </c>
      <c r="I472" s="2">
        <v>72</v>
      </c>
      <c r="J472" s="2">
        <v>130</v>
      </c>
      <c r="K472" s="6">
        <v>9</v>
      </c>
      <c r="L472" s="6" t="s">
        <v>1610</v>
      </c>
      <c r="M472" s="2" t="s">
        <v>55</v>
      </c>
      <c r="N472" s="84">
        <v>6.6</v>
      </c>
      <c r="O472" s="2" t="s">
        <v>1096</v>
      </c>
      <c r="P472" s="2" t="s">
        <v>1061</v>
      </c>
      <c r="Q472" s="85"/>
      <c r="R472" s="86">
        <v>4</v>
      </c>
      <c r="S472" s="85">
        <v>57.5</v>
      </c>
      <c r="T472" s="85">
        <v>57.5</v>
      </c>
      <c r="U472" s="85"/>
      <c r="V472" s="2"/>
      <c r="W472" s="2"/>
      <c r="X472" s="10">
        <v>1</v>
      </c>
      <c r="Y472" s="84">
        <v>4.4000000000000004</v>
      </c>
      <c r="Z472" s="2">
        <v>20</v>
      </c>
      <c r="AA472" s="6"/>
      <c r="AB472" s="2"/>
      <c r="AC472" s="2"/>
      <c r="AD472" s="84">
        <v>7.5</v>
      </c>
      <c r="AE472" s="84"/>
      <c r="AF472" s="2">
        <v>100</v>
      </c>
      <c r="AG472" s="2" t="str">
        <f t="shared" si="34"/>
        <v/>
      </c>
      <c r="AH472" s="2">
        <f t="shared" si="35"/>
        <v>-100</v>
      </c>
      <c r="AI472" s="44" t="str">
        <f>VLOOKUP(Table13[[#This Row],[Track]],$B$1885:$D$1929,2,FALSE)</f>
        <v>NSW</v>
      </c>
      <c r="AJ47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72" s="16" t="str">
        <f>IF(Table13[[#This Row],[Going-Dist]]="G&lt;6-Dist&gt;=1700","B",IF(Table13[[#This Row],[Going-Dist]]="G&lt;6-Dist&lt;1700","A",IF(AJ472="G&gt;=6-Dist&lt;1700","C",IF(AJ472="G&gt;=6-Dist&gt;=1700","D","xx"))))</f>
        <v>C</v>
      </c>
      <c r="AL472" s="69">
        <f>MONTH(Table13[[#This Row],[Date]])</f>
        <v>5</v>
      </c>
      <c r="AM472" s="69" t="str">
        <f t="shared" si="37"/>
        <v>2021-2022</v>
      </c>
      <c r="AN472" s="126">
        <v>100</v>
      </c>
      <c r="AO472" s="132" t="str">
        <f>IF(Table13[[#This Row],[Combo 27 Bet]]="","",IF(Table13[[#This Row],[Lev Ret]]="","",AN472*Table13[[#This Row],[Odds]]))</f>
        <v/>
      </c>
      <c r="AP472" s="133">
        <f t="shared" si="36"/>
        <v>-100</v>
      </c>
      <c r="AQ472" s="137"/>
      <c r="AR472" s="153">
        <v>8</v>
      </c>
      <c r="AS472" s="167" t="str">
        <f>IF(Table13[[#This Row],[Date]]&lt;$AS$3,"","Live")</f>
        <v/>
      </c>
      <c r="AT472" s="167" t="str">
        <f>IF(Table13[[#This Row],[Date]]&lt;$AT$3,"","Current Algo")</f>
        <v/>
      </c>
    </row>
    <row r="473" spans="1:46" s="14" customFormat="1" ht="14.25" customHeight="1" x14ac:dyDescent="0.25">
      <c r="A473" s="82">
        <v>44688</v>
      </c>
      <c r="B473" s="2" t="s">
        <v>4</v>
      </c>
      <c r="C473" s="83">
        <v>0.60069444444444442</v>
      </c>
      <c r="D473" s="87">
        <v>4</v>
      </c>
      <c r="E473" s="7">
        <v>9</v>
      </c>
      <c r="F473" s="60">
        <v>5</v>
      </c>
      <c r="G473" s="2">
        <v>1100</v>
      </c>
      <c r="H473" s="2" t="s">
        <v>42</v>
      </c>
      <c r="I473" s="2">
        <v>100</v>
      </c>
      <c r="J473" s="2">
        <v>130</v>
      </c>
      <c r="K473" s="6">
        <v>3</v>
      </c>
      <c r="L473" s="6" t="s">
        <v>367</v>
      </c>
      <c r="M473" s="2" t="s">
        <v>76</v>
      </c>
      <c r="N473" s="84">
        <v>2.6</v>
      </c>
      <c r="O473" s="2" t="s">
        <v>47</v>
      </c>
      <c r="P473" s="2" t="s">
        <v>169</v>
      </c>
      <c r="Q473" s="85"/>
      <c r="R473" s="86">
        <v>7</v>
      </c>
      <c r="S473" s="85">
        <v>54.5</v>
      </c>
      <c r="T473" s="85">
        <v>54.5</v>
      </c>
      <c r="U473" s="85"/>
      <c r="V473" s="2">
        <v>1</v>
      </c>
      <c r="W473" s="2">
        <v>1</v>
      </c>
      <c r="X473" s="10">
        <v>3</v>
      </c>
      <c r="Y473" s="84">
        <v>5.2</v>
      </c>
      <c r="Z473" s="2">
        <v>30</v>
      </c>
      <c r="AA473" s="6">
        <v>11</v>
      </c>
      <c r="AB473" s="2"/>
      <c r="AC473" s="2"/>
      <c r="AD473" s="84">
        <v>2.25</v>
      </c>
      <c r="AE473" s="84"/>
      <c r="AF473" s="2">
        <v>100</v>
      </c>
      <c r="AG473" s="2" t="str">
        <f t="shared" si="34"/>
        <v/>
      </c>
      <c r="AH473" s="2">
        <f t="shared" si="35"/>
        <v>-100</v>
      </c>
      <c r="AI473" s="44" t="str">
        <f>VLOOKUP(Table13[[#This Row],[Track]],$B$1885:$D$1929,2,FALSE)</f>
        <v>Vic</v>
      </c>
      <c r="AJ4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73" s="16" t="str">
        <f>IF(Table13[[#This Row],[Going-Dist]]="G&lt;6-Dist&gt;=1700","B",IF(Table13[[#This Row],[Going-Dist]]="G&lt;6-Dist&lt;1700","A",IF(AJ473="G&gt;=6-Dist&lt;1700","C",IF(AJ473="G&gt;=6-Dist&gt;=1700","D","xx"))))</f>
        <v>A</v>
      </c>
      <c r="AL473" s="69">
        <f>MONTH(Table13[[#This Row],[Date]])</f>
        <v>5</v>
      </c>
      <c r="AM473" s="69" t="str">
        <f t="shared" si="37"/>
        <v>2021-2022</v>
      </c>
      <c r="AN473" s="126">
        <v>120</v>
      </c>
      <c r="AO473" s="132" t="str">
        <f>IF(Table13[[#This Row],[Combo 27 Bet]]="","",IF(Table13[[#This Row],[Lev Ret]]="","",AN473*Table13[[#This Row],[Odds]]))</f>
        <v/>
      </c>
      <c r="AP473" s="133">
        <f t="shared" si="36"/>
        <v>-120</v>
      </c>
      <c r="AQ473" s="137"/>
      <c r="AR473" s="153">
        <v>5</v>
      </c>
      <c r="AS473" s="167" t="str">
        <f>IF(Table13[[#This Row],[Date]]&lt;$AS$3,"","Live")</f>
        <v/>
      </c>
      <c r="AT473" s="167" t="str">
        <f>IF(Table13[[#This Row],[Date]]&lt;$AT$3,"","Current Algo")</f>
        <v/>
      </c>
    </row>
    <row r="474" spans="1:46" s="14" customFormat="1" ht="14.25" customHeight="1" x14ac:dyDescent="0.25">
      <c r="A474" s="82">
        <v>44688</v>
      </c>
      <c r="B474" s="2" t="s">
        <v>1067</v>
      </c>
      <c r="C474" s="83">
        <v>0.64236111111111105</v>
      </c>
      <c r="D474" s="87">
        <v>8</v>
      </c>
      <c r="E474" s="7">
        <v>0</v>
      </c>
      <c r="F474" s="60">
        <v>8</v>
      </c>
      <c r="G474" s="2">
        <v>1200</v>
      </c>
      <c r="H474" s="2" t="s">
        <v>151</v>
      </c>
      <c r="I474" s="2"/>
      <c r="J474" s="2">
        <v>200</v>
      </c>
      <c r="K474" s="6">
        <v>6</v>
      </c>
      <c r="L474" s="6" t="s">
        <v>1586</v>
      </c>
      <c r="M474" s="2" t="s">
        <v>75</v>
      </c>
      <c r="N474" s="84">
        <v>4.9000000000000004</v>
      </c>
      <c r="O474" s="2" t="s">
        <v>56</v>
      </c>
      <c r="P474" s="2" t="s">
        <v>1061</v>
      </c>
      <c r="Q474" s="85"/>
      <c r="R474" s="86">
        <v>8</v>
      </c>
      <c r="S474" s="85">
        <v>55</v>
      </c>
      <c r="T474" s="85">
        <v>55</v>
      </c>
      <c r="U474" s="85"/>
      <c r="V474" s="2">
        <v>3</v>
      </c>
      <c r="W474" s="2">
        <v>2</v>
      </c>
      <c r="X474" s="10">
        <v>1</v>
      </c>
      <c r="Y474" s="84">
        <v>3.2</v>
      </c>
      <c r="Z474" s="2">
        <v>30</v>
      </c>
      <c r="AA474" s="6">
        <v>100</v>
      </c>
      <c r="AB474" s="2"/>
      <c r="AC474" s="2"/>
      <c r="AD474" s="84">
        <v>5</v>
      </c>
      <c r="AE474" s="84"/>
      <c r="AF474" s="2">
        <v>100</v>
      </c>
      <c r="AG474" s="2" t="str">
        <f t="shared" si="34"/>
        <v/>
      </c>
      <c r="AH474" s="2">
        <f t="shared" si="35"/>
        <v>-100</v>
      </c>
      <c r="AI474" s="44" t="str">
        <f>VLOOKUP(Table13[[#This Row],[Track]],$B$1885:$D$1929,2,FALSE)</f>
        <v>NSW</v>
      </c>
      <c r="AJ47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74" s="16" t="str">
        <f>IF(Table13[[#This Row],[Going-Dist]]="G&lt;6-Dist&gt;=1700","B",IF(Table13[[#This Row],[Going-Dist]]="G&lt;6-Dist&lt;1700","A",IF(AJ474="G&gt;=6-Dist&lt;1700","C",IF(AJ474="G&gt;=6-Dist&gt;=1700","D","xx"))))</f>
        <v>C</v>
      </c>
      <c r="AL474" s="69">
        <f>MONTH(Table13[[#This Row],[Date]])</f>
        <v>5</v>
      </c>
      <c r="AM474" s="69" t="str">
        <f t="shared" si="37"/>
        <v>2021-2022</v>
      </c>
      <c r="AN474" s="126">
        <v>100</v>
      </c>
      <c r="AO474" s="132" t="str">
        <f>IF(Table13[[#This Row],[Combo 27 Bet]]="","",IF(Table13[[#This Row],[Lev Ret]]="","",AN474*Table13[[#This Row],[Odds]]))</f>
        <v/>
      </c>
      <c r="AP474" s="133">
        <f t="shared" si="36"/>
        <v>-100</v>
      </c>
      <c r="AQ474" s="137"/>
      <c r="AR474" s="153">
        <v>7</v>
      </c>
      <c r="AS474" s="167" t="str">
        <f>IF(Table13[[#This Row],[Date]]&lt;$AS$3,"","Live")</f>
        <v/>
      </c>
      <c r="AT474" s="167" t="str">
        <f>IF(Table13[[#This Row],[Date]]&lt;$AT$3,"","Current Algo")</f>
        <v/>
      </c>
    </row>
    <row r="475" spans="1:46" s="14" customFormat="1" ht="14.25" customHeight="1" x14ac:dyDescent="0.25">
      <c r="A475" s="82">
        <v>44688</v>
      </c>
      <c r="B475" s="2" t="s">
        <v>1067</v>
      </c>
      <c r="C475" s="83">
        <v>0.67013888888888884</v>
      </c>
      <c r="D475" s="87">
        <v>8</v>
      </c>
      <c r="E475" s="7">
        <v>0</v>
      </c>
      <c r="F475" s="60">
        <v>9</v>
      </c>
      <c r="G475" s="2">
        <v>1600</v>
      </c>
      <c r="H475" s="2" t="s">
        <v>151</v>
      </c>
      <c r="I475" s="2"/>
      <c r="J475" s="2">
        <v>500</v>
      </c>
      <c r="K475" s="6">
        <v>7</v>
      </c>
      <c r="L475" s="6" t="s">
        <v>1611</v>
      </c>
      <c r="M475" s="2" t="s">
        <v>55</v>
      </c>
      <c r="N475" s="84">
        <v>7.2</v>
      </c>
      <c r="O475" s="2" t="s">
        <v>106</v>
      </c>
      <c r="P475" s="2" t="s">
        <v>160</v>
      </c>
      <c r="Q475" s="85"/>
      <c r="R475" s="86">
        <v>6</v>
      </c>
      <c r="S475" s="85">
        <v>52</v>
      </c>
      <c r="T475" s="85">
        <v>52</v>
      </c>
      <c r="U475" s="85"/>
      <c r="V475" s="2">
        <v>5</v>
      </c>
      <c r="W475" s="2"/>
      <c r="X475" s="10">
        <v>1</v>
      </c>
      <c r="Y475" s="84">
        <v>3.2</v>
      </c>
      <c r="Z475" s="2">
        <v>20</v>
      </c>
      <c r="AA475" s="6">
        <v>100</v>
      </c>
      <c r="AB475" s="2"/>
      <c r="AC475" s="2" t="s">
        <v>150</v>
      </c>
      <c r="AD475" s="84">
        <v>8</v>
      </c>
      <c r="AE475" s="84">
        <v>2.4</v>
      </c>
      <c r="AF475" s="2">
        <v>100</v>
      </c>
      <c r="AG475" s="2">
        <f t="shared" si="34"/>
        <v>800</v>
      </c>
      <c r="AH475" s="2">
        <f t="shared" si="35"/>
        <v>700</v>
      </c>
      <c r="AI475" s="44" t="str">
        <f>VLOOKUP(Table13[[#This Row],[Track]],$B$1885:$D$1929,2,FALSE)</f>
        <v>NSW</v>
      </c>
      <c r="AJ47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75" s="16" t="str">
        <f>IF(Table13[[#This Row],[Going-Dist]]="G&lt;6-Dist&gt;=1700","B",IF(Table13[[#This Row],[Going-Dist]]="G&lt;6-Dist&lt;1700","A",IF(AJ475="G&gt;=6-Dist&lt;1700","C",IF(AJ475="G&gt;=6-Dist&gt;=1700","D","xx"))))</f>
        <v>C</v>
      </c>
      <c r="AL475" s="69">
        <f>MONTH(Table13[[#This Row],[Date]])</f>
        <v>5</v>
      </c>
      <c r="AM475" s="69" t="str">
        <f t="shared" si="37"/>
        <v>2021-2022</v>
      </c>
      <c r="AN475" s="126">
        <v>100</v>
      </c>
      <c r="AO475" s="132">
        <f>IF(Table13[[#This Row],[Combo 27 Bet]]="","",IF(Table13[[#This Row],[Lev Ret]]="","",AN475*Table13[[#This Row],[Odds]]))</f>
        <v>800</v>
      </c>
      <c r="AP475" s="133">
        <f t="shared" si="36"/>
        <v>700</v>
      </c>
      <c r="AQ475" s="137"/>
      <c r="AR475" s="153">
        <v>8</v>
      </c>
      <c r="AS475" s="167" t="str">
        <f>IF(Table13[[#This Row],[Date]]&lt;$AS$3,"","Live")</f>
        <v/>
      </c>
      <c r="AT475" s="167" t="str">
        <f>IF(Table13[[#This Row],[Date]]&lt;$AT$3,"","Current Algo")</f>
        <v/>
      </c>
    </row>
    <row r="476" spans="1:46" s="14" customFormat="1" ht="14.25" customHeight="1" x14ac:dyDescent="0.25">
      <c r="A476" s="82">
        <v>44688</v>
      </c>
      <c r="B476" s="2" t="s">
        <v>4</v>
      </c>
      <c r="C476" s="83">
        <v>0.70347222222222217</v>
      </c>
      <c r="D476" s="2">
        <v>4</v>
      </c>
      <c r="E476" s="2">
        <v>9</v>
      </c>
      <c r="F476" s="60">
        <v>9</v>
      </c>
      <c r="G476" s="2">
        <v>2000</v>
      </c>
      <c r="H476" s="2" t="s">
        <v>42</v>
      </c>
      <c r="I476" s="2">
        <v>100</v>
      </c>
      <c r="J476" s="2">
        <v>130</v>
      </c>
      <c r="K476" s="6">
        <v>9</v>
      </c>
      <c r="L476" s="6" t="s">
        <v>347</v>
      </c>
      <c r="M476" s="2" t="s">
        <v>58</v>
      </c>
      <c r="N476" s="84">
        <v>4</v>
      </c>
      <c r="O476" s="2" t="s">
        <v>97</v>
      </c>
      <c r="P476" s="2" t="s">
        <v>64</v>
      </c>
      <c r="Q476" s="85"/>
      <c r="R476" s="86">
        <v>1</v>
      </c>
      <c r="S476" s="85">
        <v>55.5</v>
      </c>
      <c r="T476" s="85">
        <v>55.5</v>
      </c>
      <c r="U476" s="85"/>
      <c r="V476" s="2">
        <v>1</v>
      </c>
      <c r="W476" s="2"/>
      <c r="X476" s="10">
        <v>2</v>
      </c>
      <c r="Y476" s="84">
        <v>5.5</v>
      </c>
      <c r="Z476" s="2">
        <v>30</v>
      </c>
      <c r="AA476" s="6">
        <v>16</v>
      </c>
      <c r="AB476" s="2"/>
      <c r="AC476" s="2" t="s">
        <v>15</v>
      </c>
      <c r="AD476" s="84">
        <v>3.2</v>
      </c>
      <c r="AE476" s="84">
        <v>1.7</v>
      </c>
      <c r="AF476" s="2">
        <v>100</v>
      </c>
      <c r="AG476" s="2" t="str">
        <f t="shared" si="34"/>
        <v/>
      </c>
      <c r="AH476" s="2">
        <f t="shared" si="35"/>
        <v>-100</v>
      </c>
      <c r="AI476" s="44" t="str">
        <f>VLOOKUP(Table13[[#This Row],[Track]],$B$1885:$D$1929,2,FALSE)</f>
        <v>Vic</v>
      </c>
      <c r="AJ4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76" s="16" t="str">
        <f>IF(Table13[[#This Row],[Going-Dist]]="G&lt;6-Dist&gt;=1700","B",IF(Table13[[#This Row],[Going-Dist]]="G&lt;6-Dist&lt;1700","A",IF(AJ476="G&gt;=6-Dist&lt;1700","C",IF(AJ476="G&gt;=6-Dist&gt;=1700","D","xx"))))</f>
        <v>B</v>
      </c>
      <c r="AL476" s="69">
        <f>MONTH(Table13[[#This Row],[Date]])</f>
        <v>5</v>
      </c>
      <c r="AM476" s="69" t="str">
        <f t="shared" si="37"/>
        <v>2021-2022</v>
      </c>
      <c r="AN476" s="126">
        <v>100</v>
      </c>
      <c r="AO476" s="132" t="str">
        <f>IF(Table13[[#This Row],[Combo 27 Bet]]="","",IF(Table13[[#This Row],[Lev Ret]]="","",AN476*Table13[[#This Row],[Odds]]))</f>
        <v/>
      </c>
      <c r="AP476" s="133">
        <f t="shared" si="36"/>
        <v>-100</v>
      </c>
      <c r="AQ476" s="137"/>
      <c r="AR476" s="153">
        <v>1</v>
      </c>
      <c r="AS476" s="167" t="str">
        <f>IF(Table13[[#This Row],[Date]]&lt;$AS$3,"","Live")</f>
        <v/>
      </c>
      <c r="AT476" s="167" t="str">
        <f>IF(Table13[[#This Row],[Date]]&lt;$AT$3,"","Current Algo")</f>
        <v/>
      </c>
    </row>
    <row r="477" spans="1:46" s="14" customFormat="1" ht="14.25" customHeight="1" x14ac:dyDescent="0.25">
      <c r="A477" s="82">
        <v>44695</v>
      </c>
      <c r="B477" s="2" t="s">
        <v>3</v>
      </c>
      <c r="C477" s="83">
        <v>0.52083333333333337</v>
      </c>
      <c r="D477" s="2">
        <v>4</v>
      </c>
      <c r="E477" s="2">
        <v>2</v>
      </c>
      <c r="F477" s="60">
        <v>2</v>
      </c>
      <c r="G477" s="2">
        <v>1100</v>
      </c>
      <c r="H477" s="2" t="s">
        <v>1216</v>
      </c>
      <c r="I477" s="2" t="s">
        <v>62</v>
      </c>
      <c r="J477" s="2">
        <v>130</v>
      </c>
      <c r="K477" s="6">
        <v>3</v>
      </c>
      <c r="L477" s="6" t="s">
        <v>348</v>
      </c>
      <c r="M477" s="2" t="s">
        <v>75</v>
      </c>
      <c r="N477" s="84">
        <v>4.4000000000000004</v>
      </c>
      <c r="O477" s="2" t="s">
        <v>97</v>
      </c>
      <c r="P477" s="2" t="s">
        <v>144</v>
      </c>
      <c r="Q477" s="85"/>
      <c r="R477" s="86">
        <v>4</v>
      </c>
      <c r="S477" s="85">
        <v>54.5</v>
      </c>
      <c r="T477" s="85">
        <v>54.5</v>
      </c>
      <c r="U477" s="85"/>
      <c r="V477" s="2"/>
      <c r="W477" s="2"/>
      <c r="X477" s="10">
        <v>1</v>
      </c>
      <c r="Y477" s="84"/>
      <c r="Z477" s="2"/>
      <c r="AA477" s="6">
        <v>8</v>
      </c>
      <c r="AB477" s="2"/>
      <c r="AC477" s="2" t="s">
        <v>15</v>
      </c>
      <c r="AD477" s="84">
        <v>4.8</v>
      </c>
      <c r="AE477" s="84">
        <v>1.8</v>
      </c>
      <c r="AF477" s="2">
        <v>100</v>
      </c>
      <c r="AG477" s="2" t="str">
        <f t="shared" si="34"/>
        <v/>
      </c>
      <c r="AH477" s="2">
        <f t="shared" si="35"/>
        <v>-100</v>
      </c>
      <c r="AI477" s="44" t="str">
        <f>VLOOKUP(Table13[[#This Row],[Track]],$B$1885:$D$1929,2,FALSE)</f>
        <v>Vic</v>
      </c>
      <c r="AJ4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77" s="16" t="str">
        <f>IF(Table13[[#This Row],[Going-Dist]]="G&lt;6-Dist&gt;=1700","B",IF(Table13[[#This Row],[Going-Dist]]="G&lt;6-Dist&lt;1700","A",IF(AJ477="G&gt;=6-Dist&lt;1700","C",IF(AJ477="G&gt;=6-Dist&gt;=1700","D","xx"))))</f>
        <v>A</v>
      </c>
      <c r="AL477" s="69">
        <f>MONTH(Table13[[#This Row],[Date]])</f>
        <v>5</v>
      </c>
      <c r="AM477" s="69" t="str">
        <f t="shared" si="37"/>
        <v>2021-2022</v>
      </c>
      <c r="AN477" s="126">
        <v>100</v>
      </c>
      <c r="AO477" s="132" t="str">
        <f>IF(Table13[[#This Row],[Combo 27 Bet]]="","",IF(Table13[[#This Row],[Lev Ret]]="","",AN477*Table13[[#This Row],[Odds]]))</f>
        <v/>
      </c>
      <c r="AP477" s="133">
        <f t="shared" si="36"/>
        <v>-100</v>
      </c>
      <c r="AQ477" s="137"/>
      <c r="AR477" s="153">
        <v>7</v>
      </c>
      <c r="AS477" s="167" t="str">
        <f>IF(Table13[[#This Row],[Date]]&lt;$AS$3,"","Live")</f>
        <v/>
      </c>
      <c r="AT477" s="167" t="str">
        <f>IF(Table13[[#This Row],[Date]]&lt;$AT$3,"","Current Algo")</f>
        <v/>
      </c>
    </row>
    <row r="478" spans="1:46" s="14" customFormat="1" ht="14.25" customHeight="1" x14ac:dyDescent="0.25">
      <c r="A478" s="82">
        <v>44695</v>
      </c>
      <c r="B478" s="2" t="s">
        <v>3</v>
      </c>
      <c r="C478" s="83">
        <v>0.64583333333333337</v>
      </c>
      <c r="D478" s="2">
        <v>4</v>
      </c>
      <c r="E478" s="2">
        <v>2</v>
      </c>
      <c r="F478" s="60">
        <v>7</v>
      </c>
      <c r="G478" s="2">
        <v>2800</v>
      </c>
      <c r="H478" s="2" t="s">
        <v>42</v>
      </c>
      <c r="I478" s="2" t="s">
        <v>66</v>
      </c>
      <c r="J478" s="2">
        <v>500</v>
      </c>
      <c r="K478" s="6">
        <v>8</v>
      </c>
      <c r="L478" s="6" t="s">
        <v>416</v>
      </c>
      <c r="M478" s="2" t="s">
        <v>75</v>
      </c>
      <c r="N478" s="84">
        <v>4.8</v>
      </c>
      <c r="O478" s="2" t="s">
        <v>51</v>
      </c>
      <c r="P478" s="2" t="s">
        <v>64</v>
      </c>
      <c r="Q478" s="85"/>
      <c r="R478" s="86">
        <v>6</v>
      </c>
      <c r="S478" s="85">
        <v>58</v>
      </c>
      <c r="T478" s="85">
        <v>58</v>
      </c>
      <c r="U478" s="85"/>
      <c r="V478" s="2">
        <v>3</v>
      </c>
      <c r="W478" s="2">
        <v>4</v>
      </c>
      <c r="X478" s="10">
        <v>1</v>
      </c>
      <c r="Y478" s="84">
        <v>4.5999999999999996</v>
      </c>
      <c r="Z478" s="2">
        <v>40</v>
      </c>
      <c r="AA478" s="15">
        <v>12</v>
      </c>
      <c r="AB478" s="2"/>
      <c r="AC478" s="2" t="s">
        <v>13</v>
      </c>
      <c r="AD478" s="84">
        <v>6</v>
      </c>
      <c r="AE478" s="84"/>
      <c r="AF478" s="2">
        <v>100</v>
      </c>
      <c r="AG478" s="2" t="str">
        <f t="shared" si="34"/>
        <v/>
      </c>
      <c r="AH478" s="2">
        <f t="shared" si="35"/>
        <v>-100</v>
      </c>
      <c r="AI478" s="44" t="str">
        <f>VLOOKUP(Table13[[#This Row],[Track]],$B$1885:$D$1929,2,FALSE)</f>
        <v>Vic</v>
      </c>
      <c r="AJ4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78" s="16" t="str">
        <f>IF(Table13[[#This Row],[Going-Dist]]="G&lt;6-Dist&gt;=1700","B",IF(Table13[[#This Row],[Going-Dist]]="G&lt;6-Dist&lt;1700","A",IF(AJ478="G&gt;=6-Dist&lt;1700","C",IF(AJ478="G&gt;=6-Dist&gt;=1700","D","xx"))))</f>
        <v>B</v>
      </c>
      <c r="AL478" s="69">
        <f>MONTH(Table13[[#This Row],[Date]])</f>
        <v>5</v>
      </c>
      <c r="AM478" s="69" t="str">
        <f t="shared" si="37"/>
        <v>2021-2022</v>
      </c>
      <c r="AN478" s="126">
        <v>100</v>
      </c>
      <c r="AO478" s="132" t="str">
        <f>IF(Table13[[#This Row],[Combo 27 Bet]]="","",IF(Table13[[#This Row],[Lev Ret]]="","",AN478*Table13[[#This Row],[Odds]]))</f>
        <v/>
      </c>
      <c r="AP478" s="133">
        <f t="shared" si="36"/>
        <v>-100</v>
      </c>
      <c r="AQ478" s="135">
        <v>2</v>
      </c>
      <c r="AR478" s="153">
        <v>7</v>
      </c>
      <c r="AS478" s="167" t="str">
        <f>IF(Table13[[#This Row],[Date]]&lt;$AS$3,"","Live")</f>
        <v/>
      </c>
      <c r="AT478" s="167" t="str">
        <f>IF(Table13[[#This Row],[Date]]&lt;$AT$3,"","Current Algo")</f>
        <v/>
      </c>
    </row>
    <row r="479" spans="1:46" s="14" customFormat="1" ht="14.25" customHeight="1" x14ac:dyDescent="0.25">
      <c r="A479" s="82">
        <v>44695</v>
      </c>
      <c r="B479" s="2" t="s">
        <v>3</v>
      </c>
      <c r="C479" s="83">
        <v>0.64583333333333337</v>
      </c>
      <c r="D479" s="2">
        <v>4</v>
      </c>
      <c r="E479" s="2">
        <v>2</v>
      </c>
      <c r="F479" s="60">
        <v>7</v>
      </c>
      <c r="G479" s="2">
        <v>2800</v>
      </c>
      <c r="H479" s="2" t="s">
        <v>42</v>
      </c>
      <c r="I479" s="2" t="s">
        <v>66</v>
      </c>
      <c r="J479" s="2">
        <v>500</v>
      </c>
      <c r="K479" s="6">
        <v>10</v>
      </c>
      <c r="L479" s="6" t="s">
        <v>711</v>
      </c>
      <c r="M479" s="2" t="s">
        <v>50</v>
      </c>
      <c r="N479" s="84">
        <v>4.5</v>
      </c>
      <c r="O479" s="2" t="s">
        <v>146</v>
      </c>
      <c r="P479" s="2" t="s">
        <v>665</v>
      </c>
      <c r="Q479" s="85"/>
      <c r="R479" s="86">
        <v>10</v>
      </c>
      <c r="S479" s="85">
        <v>58</v>
      </c>
      <c r="T479" s="85">
        <v>58</v>
      </c>
      <c r="U479" s="85"/>
      <c r="V479" s="2">
        <v>1</v>
      </c>
      <c r="W479" s="2">
        <v>5</v>
      </c>
      <c r="X479" s="10">
        <v>2</v>
      </c>
      <c r="Y479" s="84">
        <v>4.8</v>
      </c>
      <c r="Z479" s="2">
        <v>35</v>
      </c>
      <c r="AA479" s="6">
        <v>12</v>
      </c>
      <c r="AB479" s="2"/>
      <c r="AC479" s="2" t="s">
        <v>12</v>
      </c>
      <c r="AD479" s="84">
        <v>6.9</v>
      </c>
      <c r="AE479" s="84">
        <v>2.4</v>
      </c>
      <c r="AF479" s="2">
        <v>100</v>
      </c>
      <c r="AG479" s="2">
        <f t="shared" si="34"/>
        <v>690</v>
      </c>
      <c r="AH479" s="2">
        <f t="shared" si="35"/>
        <v>590</v>
      </c>
      <c r="AI479" s="44" t="str">
        <f>VLOOKUP(Table13[[#This Row],[Track]],$B$1885:$D$1929,2,FALSE)</f>
        <v>Vic</v>
      </c>
      <c r="AJ4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479" s="16" t="str">
        <f>IF(Table13[[#This Row],[Going-Dist]]="G&lt;6-Dist&gt;=1700","B",IF(Table13[[#This Row],[Going-Dist]]="G&lt;6-Dist&lt;1700","A",IF(AJ479="G&gt;=6-Dist&lt;1700","C",IF(AJ479="G&gt;=6-Dist&gt;=1700","D","xx"))))</f>
        <v>B</v>
      </c>
      <c r="AL479" s="69">
        <f>MONTH(Table13[[#This Row],[Date]])</f>
        <v>5</v>
      </c>
      <c r="AM479" s="69" t="str">
        <f t="shared" si="37"/>
        <v>2021-2022</v>
      </c>
      <c r="AN479" s="126">
        <v>100</v>
      </c>
      <c r="AO479" s="132">
        <f>IF(Table13[[#This Row],[Combo 27 Bet]]="","",IF(Table13[[#This Row],[Lev Ret]]="","",AN479*Table13[[#This Row],[Odds]]))</f>
        <v>690</v>
      </c>
      <c r="AP479" s="133">
        <f t="shared" si="36"/>
        <v>590</v>
      </c>
      <c r="AQ479" s="135">
        <v>2</v>
      </c>
      <c r="AR479" s="153">
        <v>7</v>
      </c>
      <c r="AS479" s="167" t="str">
        <f>IF(Table13[[#This Row],[Date]]&lt;$AS$3,"","Live")</f>
        <v/>
      </c>
      <c r="AT479" s="167" t="str">
        <f>IF(Table13[[#This Row],[Date]]&lt;$AT$3,"","Current Algo")</f>
        <v/>
      </c>
    </row>
    <row r="480" spans="1:46" s="14" customFormat="1" ht="14.25" customHeight="1" x14ac:dyDescent="0.25">
      <c r="A480" s="82">
        <v>44695</v>
      </c>
      <c r="B480" s="2" t="s">
        <v>3</v>
      </c>
      <c r="C480" s="83">
        <v>0.69791666666666663</v>
      </c>
      <c r="D480" s="87">
        <v>4</v>
      </c>
      <c r="E480" s="7">
        <v>2</v>
      </c>
      <c r="F480" s="60">
        <v>9</v>
      </c>
      <c r="G480" s="2">
        <v>1000</v>
      </c>
      <c r="H480" s="2" t="s">
        <v>42</v>
      </c>
      <c r="I480" s="2">
        <v>84</v>
      </c>
      <c r="J480" s="2">
        <v>130</v>
      </c>
      <c r="K480" s="6">
        <v>12</v>
      </c>
      <c r="L480" s="6" t="s">
        <v>351</v>
      </c>
      <c r="M480" s="2" t="s">
        <v>80</v>
      </c>
      <c r="N480" s="84">
        <v>5.5</v>
      </c>
      <c r="O480" s="2" t="s">
        <v>51</v>
      </c>
      <c r="P480" s="2" t="s">
        <v>64</v>
      </c>
      <c r="Q480" s="85"/>
      <c r="R480" s="86">
        <v>6</v>
      </c>
      <c r="S480" s="85">
        <v>54.5</v>
      </c>
      <c r="T480" s="85">
        <v>54.5</v>
      </c>
      <c r="U480" s="85"/>
      <c r="V480" s="2">
        <v>2</v>
      </c>
      <c r="W480" s="2">
        <v>4</v>
      </c>
      <c r="X480" s="10">
        <v>1</v>
      </c>
      <c r="Y480" s="84">
        <v>4.4000000000000004</v>
      </c>
      <c r="Z480" s="2">
        <v>40</v>
      </c>
      <c r="AA480" s="6">
        <v>12</v>
      </c>
      <c r="AB480" s="2"/>
      <c r="AC480" s="2" t="s">
        <v>12</v>
      </c>
      <c r="AD480" s="84">
        <v>6.8</v>
      </c>
      <c r="AE480" s="84">
        <v>2.6</v>
      </c>
      <c r="AF480" s="2">
        <v>100</v>
      </c>
      <c r="AG480" s="2">
        <f t="shared" si="34"/>
        <v>680</v>
      </c>
      <c r="AH480" s="2">
        <f t="shared" si="35"/>
        <v>580</v>
      </c>
      <c r="AI480" s="44" t="str">
        <f>VLOOKUP(Table13[[#This Row],[Track]],$B$1885:$D$1929,2,FALSE)</f>
        <v>Vic</v>
      </c>
      <c r="AJ4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0" s="16" t="str">
        <f>IF(Table13[[#This Row],[Going-Dist]]="G&lt;6-Dist&gt;=1700","B",IF(Table13[[#This Row],[Going-Dist]]="G&lt;6-Dist&lt;1700","A",IF(AJ480="G&gt;=6-Dist&lt;1700","C",IF(AJ480="G&gt;=6-Dist&gt;=1700","D","xx"))))</f>
        <v>A</v>
      </c>
      <c r="AL480" s="2">
        <f>MONTH(Table13[[#This Row],[Date]])</f>
        <v>5</v>
      </c>
      <c r="AM480" s="2" t="str">
        <f t="shared" si="37"/>
        <v>2021-2022</v>
      </c>
      <c r="AN480" s="126">
        <v>150</v>
      </c>
      <c r="AO480" s="132">
        <f>IF(Table13[[#This Row],[Combo 27 Bet]]="","",IF(Table13[[#This Row],[Lev Ret]]="","",AN480*Table13[[#This Row],[Odds]]))</f>
        <v>1020</v>
      </c>
      <c r="AP480" s="133">
        <f t="shared" si="36"/>
        <v>870</v>
      </c>
      <c r="AQ480" s="137"/>
      <c r="AR480" s="153">
        <v>9</v>
      </c>
      <c r="AS480" s="167" t="str">
        <f>IF(Table13[[#This Row],[Date]]&lt;$AS$3,"","Live")</f>
        <v/>
      </c>
      <c r="AT480" s="167" t="str">
        <f>IF(Table13[[#This Row],[Date]]&lt;$AT$3,"","Current Algo")</f>
        <v/>
      </c>
    </row>
    <row r="481" spans="1:46" s="14" customFormat="1" ht="14.25" customHeight="1" x14ac:dyDescent="0.25">
      <c r="A481" s="82">
        <v>44702</v>
      </c>
      <c r="B481" s="2" t="s">
        <v>3</v>
      </c>
      <c r="C481" s="83">
        <v>0.59027777777777779</v>
      </c>
      <c r="D481" s="87">
        <v>4</v>
      </c>
      <c r="E481" s="7">
        <v>6</v>
      </c>
      <c r="F481" s="60">
        <v>5</v>
      </c>
      <c r="G481" s="2">
        <v>1100</v>
      </c>
      <c r="H481" s="2" t="s">
        <v>62</v>
      </c>
      <c r="I481" s="2" t="s">
        <v>62</v>
      </c>
      <c r="J481" s="2">
        <v>130</v>
      </c>
      <c r="K481" s="6">
        <v>5</v>
      </c>
      <c r="L481" s="6" t="s">
        <v>352</v>
      </c>
      <c r="M481" s="2" t="s">
        <v>58</v>
      </c>
      <c r="N481" s="84">
        <v>1.45</v>
      </c>
      <c r="O481" s="2" t="s">
        <v>85</v>
      </c>
      <c r="P481" s="2" t="s">
        <v>171</v>
      </c>
      <c r="Q481" s="85"/>
      <c r="R481" s="86">
        <v>6</v>
      </c>
      <c r="S481" s="85">
        <v>54</v>
      </c>
      <c r="T481" s="85">
        <v>54</v>
      </c>
      <c r="U481" s="85"/>
      <c r="V481" s="2"/>
      <c r="W481" s="2"/>
      <c r="X481" s="10">
        <v>1</v>
      </c>
      <c r="Y481" s="84"/>
      <c r="Z481" s="2"/>
      <c r="AA481" s="6">
        <v>8</v>
      </c>
      <c r="AB481" s="2"/>
      <c r="AC481" s="2" t="s">
        <v>12</v>
      </c>
      <c r="AD481" s="84">
        <v>1.4</v>
      </c>
      <c r="AE481" s="84">
        <v>1.2</v>
      </c>
      <c r="AF481" s="2">
        <v>100</v>
      </c>
      <c r="AG481" s="2">
        <f t="shared" si="34"/>
        <v>140</v>
      </c>
      <c r="AH481" s="2">
        <f t="shared" si="35"/>
        <v>40</v>
      </c>
      <c r="AI481" s="44" t="str">
        <f>VLOOKUP(Table13[[#This Row],[Track]],$B$1885:$D$1929,2,FALSE)</f>
        <v>Vic</v>
      </c>
      <c r="AJ4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1" s="16" t="str">
        <f>IF(Table13[[#This Row],[Going-Dist]]="G&lt;6-Dist&gt;=1700","B",IF(Table13[[#This Row],[Going-Dist]]="G&lt;6-Dist&lt;1700","A",IF(AJ481="G&gt;=6-Dist&lt;1700","C",IF(AJ481="G&gt;=6-Dist&gt;=1700","D","xx"))))</f>
        <v>A</v>
      </c>
      <c r="AL481" s="2">
        <f>MONTH(Table13[[#This Row],[Date]])</f>
        <v>5</v>
      </c>
      <c r="AM481" s="2" t="str">
        <f t="shared" si="37"/>
        <v>2021-2022</v>
      </c>
      <c r="AN481" s="126">
        <v>100</v>
      </c>
      <c r="AO481" s="132">
        <f>IF(Table13[[#This Row],[Combo 27 Bet]]="","",IF(Table13[[#This Row],[Lev Ret]]="","",AN481*Table13[[#This Row],[Odds]]))</f>
        <v>140</v>
      </c>
      <c r="AP481" s="133">
        <f t="shared" si="36"/>
        <v>40</v>
      </c>
      <c r="AQ481" s="137"/>
      <c r="AR481" s="153">
        <v>5</v>
      </c>
      <c r="AS481" s="167" t="str">
        <f>IF(Table13[[#This Row],[Date]]&lt;$AS$3,"","Live")</f>
        <v/>
      </c>
      <c r="AT481" s="167" t="str">
        <f>IF(Table13[[#This Row],[Date]]&lt;$AT$3,"","Current Algo")</f>
        <v/>
      </c>
    </row>
    <row r="482" spans="1:46" s="14" customFormat="1" ht="14.25" customHeight="1" x14ac:dyDescent="0.25">
      <c r="A482" s="82">
        <v>44702</v>
      </c>
      <c r="B482" s="2" t="s">
        <v>3</v>
      </c>
      <c r="C482" s="83">
        <v>0.67013888888888884</v>
      </c>
      <c r="D482" s="87">
        <v>4</v>
      </c>
      <c r="E482" s="7">
        <v>6</v>
      </c>
      <c r="F482" s="60">
        <v>8</v>
      </c>
      <c r="G482" s="2">
        <v>1600</v>
      </c>
      <c r="H482" s="2" t="s">
        <v>42</v>
      </c>
      <c r="I482" s="2">
        <v>100</v>
      </c>
      <c r="J482" s="2">
        <v>130</v>
      </c>
      <c r="K482" s="6">
        <v>13</v>
      </c>
      <c r="L482" s="6" t="s">
        <v>331</v>
      </c>
      <c r="M482" s="2" t="s">
        <v>50</v>
      </c>
      <c r="N482" s="84">
        <v>2.35</v>
      </c>
      <c r="O482" s="2" t="s">
        <v>123</v>
      </c>
      <c r="P482" s="2" t="s">
        <v>207</v>
      </c>
      <c r="Q482" s="85"/>
      <c r="R482" s="86">
        <v>7</v>
      </c>
      <c r="S482" s="85">
        <v>53</v>
      </c>
      <c r="T482" s="85">
        <v>53</v>
      </c>
      <c r="U482" s="85"/>
      <c r="V482" s="2">
        <v>3</v>
      </c>
      <c r="W482" s="2">
        <v>5</v>
      </c>
      <c r="X482" s="10">
        <v>3</v>
      </c>
      <c r="Y482" s="84">
        <v>5.7</v>
      </c>
      <c r="Z482" s="2">
        <v>30</v>
      </c>
      <c r="AA482" s="6">
        <v>11</v>
      </c>
      <c r="AB482" s="2"/>
      <c r="AC482" s="2" t="s">
        <v>15</v>
      </c>
      <c r="AD482" s="84">
        <v>2.1</v>
      </c>
      <c r="AE482" s="84">
        <v>1.2</v>
      </c>
      <c r="AF482" s="2">
        <v>100</v>
      </c>
      <c r="AG482" s="2" t="str">
        <f t="shared" si="34"/>
        <v/>
      </c>
      <c r="AH482" s="2">
        <f t="shared" si="35"/>
        <v>-100</v>
      </c>
      <c r="AI482" s="44" t="str">
        <f>VLOOKUP(Table13[[#This Row],[Track]],$B$1885:$D$1929,2,FALSE)</f>
        <v>Vic</v>
      </c>
      <c r="AJ4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2" s="16" t="str">
        <f>IF(Table13[[#This Row],[Going-Dist]]="G&lt;6-Dist&gt;=1700","B",IF(Table13[[#This Row],[Going-Dist]]="G&lt;6-Dist&lt;1700","A",IF(AJ482="G&gt;=6-Dist&lt;1700","C",IF(AJ482="G&gt;=6-Dist&gt;=1700","D","xx"))))</f>
        <v>A</v>
      </c>
      <c r="AL482" s="69">
        <f>MONTH(Table13[[#This Row],[Date]])</f>
        <v>5</v>
      </c>
      <c r="AM482" s="69" t="str">
        <f t="shared" si="37"/>
        <v>2021-2022</v>
      </c>
      <c r="AN482" s="126">
        <v>200</v>
      </c>
      <c r="AO482" s="132" t="str">
        <f>IF(Table13[[#This Row],[Combo 27 Bet]]="","",IF(Table13[[#This Row],[Lev Ret]]="","",AN482*Table13[[#This Row],[Odds]]))</f>
        <v/>
      </c>
      <c r="AP482" s="133">
        <f t="shared" si="36"/>
        <v>-200</v>
      </c>
      <c r="AQ482" s="137"/>
      <c r="AR482" s="153">
        <v>10</v>
      </c>
      <c r="AS482" s="167" t="str">
        <f>IF(Table13[[#This Row],[Date]]&lt;$AS$3,"","Live")</f>
        <v/>
      </c>
      <c r="AT482" s="167" t="str">
        <f>IF(Table13[[#This Row],[Date]]&lt;$AT$3,"","Current Algo")</f>
        <v/>
      </c>
    </row>
    <row r="483" spans="1:46" s="14" customFormat="1" ht="14.25" customHeight="1" x14ac:dyDescent="0.25">
      <c r="A483" s="82">
        <v>44702</v>
      </c>
      <c r="B483" s="2" t="s">
        <v>149</v>
      </c>
      <c r="C483" s="83">
        <v>0.68402777777777779</v>
      </c>
      <c r="D483" s="87">
        <v>9</v>
      </c>
      <c r="E483" s="7">
        <v>0</v>
      </c>
      <c r="F483" s="60">
        <v>10</v>
      </c>
      <c r="G483" s="2">
        <v>1200</v>
      </c>
      <c r="H483" s="2" t="s">
        <v>151</v>
      </c>
      <c r="I483" s="2">
        <v>78</v>
      </c>
      <c r="J483" s="2">
        <v>130</v>
      </c>
      <c r="K483" s="6">
        <v>13</v>
      </c>
      <c r="L483" s="6" t="s">
        <v>1612</v>
      </c>
      <c r="M483" s="2" t="s">
        <v>55</v>
      </c>
      <c r="N483" s="84">
        <v>3.4</v>
      </c>
      <c r="O483" s="2" t="s">
        <v>69</v>
      </c>
      <c r="P483" s="2" t="s">
        <v>206</v>
      </c>
      <c r="Q483" s="85"/>
      <c r="R483" s="86">
        <v>5</v>
      </c>
      <c r="S483" s="85">
        <v>56.5</v>
      </c>
      <c r="T483" s="85">
        <v>56.5</v>
      </c>
      <c r="U483" s="85"/>
      <c r="V483" s="2">
        <v>1</v>
      </c>
      <c r="W483" s="2">
        <v>1</v>
      </c>
      <c r="X483" s="10">
        <v>1</v>
      </c>
      <c r="Y483" s="84">
        <v>2.4</v>
      </c>
      <c r="Z483" s="2">
        <v>30</v>
      </c>
      <c r="AA483" s="6">
        <v>200</v>
      </c>
      <c r="AB483" s="2"/>
      <c r="AC483" s="2"/>
      <c r="AD483" s="84">
        <v>2.7</v>
      </c>
      <c r="AE483" s="84"/>
      <c r="AF483" s="2">
        <v>100</v>
      </c>
      <c r="AG483" s="2" t="str">
        <f t="shared" si="34"/>
        <v/>
      </c>
      <c r="AH483" s="2">
        <f t="shared" si="35"/>
        <v>-100</v>
      </c>
      <c r="AI483" s="44" t="str">
        <f>VLOOKUP(Table13[[#This Row],[Track]],$B$1885:$D$1929,2,FALSE)</f>
        <v>NSW</v>
      </c>
      <c r="AJ48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83" s="16" t="str">
        <f>IF(Table13[[#This Row],[Going-Dist]]="G&lt;6-Dist&gt;=1700","B",IF(Table13[[#This Row],[Going-Dist]]="G&lt;6-Dist&lt;1700","A",IF(AJ483="G&gt;=6-Dist&lt;1700","C",IF(AJ483="G&gt;=6-Dist&gt;=1700","D","xx"))))</f>
        <v>C</v>
      </c>
      <c r="AL483" s="69">
        <f>MONTH(Table13[[#This Row],[Date]])</f>
        <v>5</v>
      </c>
      <c r="AM483" s="69" t="str">
        <f t="shared" si="37"/>
        <v>2021-2022</v>
      </c>
      <c r="AN483" s="126">
        <v>150</v>
      </c>
      <c r="AO483" s="132" t="str">
        <f>IF(Table13[[#This Row],[Combo 27 Bet]]="","",IF(Table13[[#This Row],[Lev Ret]]="","",AN483*Table13[[#This Row],[Odds]]))</f>
        <v/>
      </c>
      <c r="AP483" s="133">
        <f t="shared" si="36"/>
        <v>-150</v>
      </c>
      <c r="AQ483" s="137"/>
      <c r="AR483" s="153">
        <v>9</v>
      </c>
      <c r="AS483" s="167" t="str">
        <f>IF(Table13[[#This Row],[Date]]&lt;$AS$3,"","Live")</f>
        <v/>
      </c>
      <c r="AT483" s="167" t="str">
        <f>IF(Table13[[#This Row],[Date]]&lt;$AT$3,"","Current Algo")</f>
        <v/>
      </c>
    </row>
    <row r="484" spans="1:46" s="14" customFormat="1" ht="14.25" customHeight="1" x14ac:dyDescent="0.25">
      <c r="A484" s="82">
        <v>44709</v>
      </c>
      <c r="B484" s="2" t="s">
        <v>4</v>
      </c>
      <c r="C484" s="83">
        <v>0.49305555555555558</v>
      </c>
      <c r="D484" s="2">
        <v>4</v>
      </c>
      <c r="E484" s="2">
        <v>11</v>
      </c>
      <c r="F484" s="60">
        <v>1</v>
      </c>
      <c r="G484" s="2">
        <v>1000</v>
      </c>
      <c r="H484" s="2" t="s">
        <v>42</v>
      </c>
      <c r="I484" s="2" t="s">
        <v>46</v>
      </c>
      <c r="J484" s="2">
        <v>130</v>
      </c>
      <c r="K484" s="6">
        <v>3</v>
      </c>
      <c r="L484" s="6" t="s">
        <v>350</v>
      </c>
      <c r="M484" s="2" t="s">
        <v>80</v>
      </c>
      <c r="N484" s="84">
        <v>2.6</v>
      </c>
      <c r="O484" s="2" t="s">
        <v>112</v>
      </c>
      <c r="P484" s="2" t="s">
        <v>64</v>
      </c>
      <c r="Q484" s="85"/>
      <c r="R484" s="86">
        <v>4</v>
      </c>
      <c r="S484" s="85">
        <v>53</v>
      </c>
      <c r="T484" s="85">
        <v>53</v>
      </c>
      <c r="U484" s="85"/>
      <c r="V484" s="2">
        <v>1</v>
      </c>
      <c r="W484" s="2">
        <v>1</v>
      </c>
      <c r="X484" s="10">
        <v>1</v>
      </c>
      <c r="Y484" s="84">
        <v>2.8</v>
      </c>
      <c r="Z484" s="2">
        <v>50</v>
      </c>
      <c r="AA484" s="6">
        <v>7</v>
      </c>
      <c r="AB484" s="2"/>
      <c r="AC484" s="2" t="s">
        <v>15</v>
      </c>
      <c r="AD484" s="84">
        <v>2.25</v>
      </c>
      <c r="AE484" s="84">
        <v>1.6</v>
      </c>
      <c r="AF484" s="2">
        <v>100</v>
      </c>
      <c r="AG484" s="2" t="str">
        <f t="shared" si="34"/>
        <v/>
      </c>
      <c r="AH484" s="2">
        <f t="shared" si="35"/>
        <v>-100</v>
      </c>
      <c r="AI484" s="44" t="str">
        <f>VLOOKUP(Table13[[#This Row],[Track]],$B$1885:$D$1929,2,FALSE)</f>
        <v>Vic</v>
      </c>
      <c r="AJ4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4" s="16" t="str">
        <f>IF(Table13[[#This Row],[Going-Dist]]="G&lt;6-Dist&gt;=1700","B",IF(Table13[[#This Row],[Going-Dist]]="G&lt;6-Dist&lt;1700","A",IF(AJ484="G&gt;=6-Dist&lt;1700","C",IF(AJ484="G&gt;=6-Dist&gt;=1700","D","xx"))))</f>
        <v>A</v>
      </c>
      <c r="AL484" s="69">
        <f>MONTH(Table13[[#This Row],[Date]])</f>
        <v>5</v>
      </c>
      <c r="AM484" s="69" t="str">
        <f t="shared" si="37"/>
        <v>2021-2022</v>
      </c>
      <c r="AN484" s="126">
        <v>140</v>
      </c>
      <c r="AO484" s="132" t="str">
        <f>IF(Table13[[#This Row],[Combo 27 Bet]]="","",IF(Table13[[#This Row],[Lev Ret]]="","",AN484*Table13[[#This Row],[Odds]]))</f>
        <v/>
      </c>
      <c r="AP484" s="133">
        <f t="shared" si="36"/>
        <v>-140</v>
      </c>
      <c r="AQ484" s="135">
        <v>2</v>
      </c>
      <c r="AR484" s="153">
        <v>5</v>
      </c>
      <c r="AS484" s="167" t="str">
        <f>IF(Table13[[#This Row],[Date]]&lt;$AS$3,"","Live")</f>
        <v/>
      </c>
      <c r="AT484" s="167" t="str">
        <f>IF(Table13[[#This Row],[Date]]&lt;$AT$3,"","Current Algo")</f>
        <v/>
      </c>
    </row>
    <row r="485" spans="1:46" s="14" customFormat="1" ht="14.25" customHeight="1" x14ac:dyDescent="0.25">
      <c r="A485" s="82">
        <v>44709</v>
      </c>
      <c r="B485" s="2" t="s">
        <v>4</v>
      </c>
      <c r="C485" s="83">
        <v>0.49305555555555558</v>
      </c>
      <c r="D485" s="2">
        <v>4</v>
      </c>
      <c r="E485" s="2">
        <v>11</v>
      </c>
      <c r="F485" s="60">
        <v>1</v>
      </c>
      <c r="G485" s="2">
        <v>1000</v>
      </c>
      <c r="H485" s="2" t="s">
        <v>42</v>
      </c>
      <c r="I485" s="2" t="s">
        <v>46</v>
      </c>
      <c r="J485" s="2">
        <v>130</v>
      </c>
      <c r="K485" s="6">
        <v>5</v>
      </c>
      <c r="L485" s="6" t="s">
        <v>355</v>
      </c>
      <c r="M485" s="2" t="s">
        <v>55</v>
      </c>
      <c r="N485" s="84">
        <v>3.8</v>
      </c>
      <c r="O485" s="2" t="s">
        <v>215</v>
      </c>
      <c r="P485" s="2" t="s">
        <v>109</v>
      </c>
      <c r="Q485" s="85">
        <v>1.5</v>
      </c>
      <c r="R485" s="86">
        <v>2</v>
      </c>
      <c r="S485" s="85">
        <v>53</v>
      </c>
      <c r="T485" s="85">
        <v>51.5</v>
      </c>
      <c r="U485" s="85"/>
      <c r="V485" s="2">
        <v>3</v>
      </c>
      <c r="W485" s="2"/>
      <c r="X485" s="10">
        <v>2</v>
      </c>
      <c r="Y485" s="84">
        <v>4.8</v>
      </c>
      <c r="Z485" s="2">
        <v>40</v>
      </c>
      <c r="AA485" s="6">
        <v>7</v>
      </c>
      <c r="AB485" s="2"/>
      <c r="AC485" s="2" t="s">
        <v>12</v>
      </c>
      <c r="AD485" s="84">
        <v>4</v>
      </c>
      <c r="AE485" s="84">
        <v>2</v>
      </c>
      <c r="AF485" s="2">
        <v>100</v>
      </c>
      <c r="AG485" s="2">
        <f t="shared" si="34"/>
        <v>400</v>
      </c>
      <c r="AH485" s="2">
        <f t="shared" si="35"/>
        <v>300</v>
      </c>
      <c r="AI485" s="44" t="str">
        <f>VLOOKUP(Table13[[#This Row],[Track]],$B$1885:$D$1929,2,FALSE)</f>
        <v>Vic</v>
      </c>
      <c r="AJ4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5" s="16" t="str">
        <f>IF(Table13[[#This Row],[Going-Dist]]="G&lt;6-Dist&gt;=1700","B",IF(Table13[[#This Row],[Going-Dist]]="G&lt;6-Dist&lt;1700","A",IF(AJ485="G&gt;=6-Dist&lt;1700","C",IF(AJ485="G&gt;=6-Dist&gt;=1700","D","xx"))))</f>
        <v>A</v>
      </c>
      <c r="AL485" s="69">
        <f>MONTH(Table13[[#This Row],[Date]])</f>
        <v>5</v>
      </c>
      <c r="AM485" s="69" t="str">
        <f t="shared" si="37"/>
        <v>2021-2022</v>
      </c>
      <c r="AN485" s="126">
        <v>150</v>
      </c>
      <c r="AO485" s="132">
        <f>IF(Table13[[#This Row],[Combo 27 Bet]]="","",IF(Table13[[#This Row],[Lev Ret]]="","",AN485*Table13[[#This Row],[Odds]]))</f>
        <v>600</v>
      </c>
      <c r="AP485" s="133">
        <f t="shared" si="36"/>
        <v>450</v>
      </c>
      <c r="AQ485" s="135">
        <v>2</v>
      </c>
      <c r="AR485" s="153">
        <v>8</v>
      </c>
      <c r="AS485" s="167" t="str">
        <f>IF(Table13[[#This Row],[Date]]&lt;$AS$3,"","Live")</f>
        <v/>
      </c>
      <c r="AT485" s="167" t="str">
        <f>IF(Table13[[#This Row],[Date]]&lt;$AT$3,"","Current Algo")</f>
        <v/>
      </c>
    </row>
    <row r="486" spans="1:46" s="14" customFormat="1" ht="14.25" customHeight="1" x14ac:dyDescent="0.25">
      <c r="A486" s="82">
        <v>44709</v>
      </c>
      <c r="B486" s="2" t="s">
        <v>148</v>
      </c>
      <c r="C486" s="83">
        <v>0.62847222222222221</v>
      </c>
      <c r="D486" s="87">
        <v>8</v>
      </c>
      <c r="E486" s="7">
        <v>0</v>
      </c>
      <c r="F486" s="60">
        <v>8</v>
      </c>
      <c r="G486" s="2">
        <v>1400</v>
      </c>
      <c r="H486" s="2" t="s">
        <v>151</v>
      </c>
      <c r="I486" s="2"/>
      <c r="J486" s="2">
        <v>130</v>
      </c>
      <c r="K486" s="6">
        <v>13</v>
      </c>
      <c r="L486" s="6" t="s">
        <v>1613</v>
      </c>
      <c r="M486" s="2" t="s">
        <v>55</v>
      </c>
      <c r="N486" s="84">
        <v>2.8</v>
      </c>
      <c r="O486" s="2" t="s">
        <v>161</v>
      </c>
      <c r="P486" s="2" t="s">
        <v>160</v>
      </c>
      <c r="Q486" s="85"/>
      <c r="R486" s="86">
        <v>3</v>
      </c>
      <c r="S486" s="85">
        <v>52</v>
      </c>
      <c r="T486" s="85">
        <v>52</v>
      </c>
      <c r="U486" s="85"/>
      <c r="V486" s="2">
        <v>3</v>
      </c>
      <c r="W486" s="2">
        <v>2</v>
      </c>
      <c r="X486" s="10">
        <v>1</v>
      </c>
      <c r="Y486" s="84">
        <v>4</v>
      </c>
      <c r="Z486" s="2">
        <v>30</v>
      </c>
      <c r="AA486" s="6">
        <v>160</v>
      </c>
      <c r="AB486" s="2"/>
      <c r="AC486" s="2"/>
      <c r="AD486" s="84">
        <v>3.6</v>
      </c>
      <c r="AE486" s="84"/>
      <c r="AF486" s="2">
        <v>100</v>
      </c>
      <c r="AG486" s="2" t="str">
        <f t="shared" si="34"/>
        <v/>
      </c>
      <c r="AH486" s="2">
        <f t="shared" si="35"/>
        <v>-100</v>
      </c>
      <c r="AI486" s="44" t="str">
        <f>VLOOKUP(Table13[[#This Row],[Track]],$B$1885:$D$1929,2,FALSE)</f>
        <v>NSW</v>
      </c>
      <c r="AJ48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86" s="16" t="str">
        <f>IF(Table13[[#This Row],[Going-Dist]]="G&lt;6-Dist&gt;=1700","B",IF(Table13[[#This Row],[Going-Dist]]="G&lt;6-Dist&lt;1700","A",IF(AJ486="G&gt;=6-Dist&lt;1700","C",IF(AJ486="G&gt;=6-Dist&gt;=1700","D","xx"))))</f>
        <v>C</v>
      </c>
      <c r="AL486" s="69">
        <f>MONTH(Table13[[#This Row],[Date]])</f>
        <v>5</v>
      </c>
      <c r="AM486" s="69" t="str">
        <f t="shared" si="37"/>
        <v>2021-2022</v>
      </c>
      <c r="AN486" s="126">
        <v>150</v>
      </c>
      <c r="AO486" s="132" t="str">
        <f>IF(Table13[[#This Row],[Combo 27 Bet]]="","",IF(Table13[[#This Row],[Lev Ret]]="","",AN486*Table13[[#This Row],[Odds]]))</f>
        <v/>
      </c>
      <c r="AP486" s="133">
        <f t="shared" si="36"/>
        <v>-150</v>
      </c>
      <c r="AQ486" s="137"/>
      <c r="AR486" s="153">
        <v>7</v>
      </c>
      <c r="AS486" s="167" t="str">
        <f>IF(Table13[[#This Row],[Date]]&lt;$AS$3,"","Live")</f>
        <v/>
      </c>
      <c r="AT486" s="167" t="str">
        <f>IF(Table13[[#This Row],[Date]]&lt;$AT$3,"","Current Algo")</f>
        <v/>
      </c>
    </row>
    <row r="487" spans="1:46" s="14" customFormat="1" ht="14.25" customHeight="1" x14ac:dyDescent="0.25">
      <c r="A487" s="82">
        <v>44709</v>
      </c>
      <c r="B487" s="2" t="s">
        <v>4</v>
      </c>
      <c r="C487" s="83">
        <v>0.69444444444444453</v>
      </c>
      <c r="D487" s="2">
        <v>4</v>
      </c>
      <c r="E487" s="2">
        <v>11</v>
      </c>
      <c r="F487" s="60">
        <v>9</v>
      </c>
      <c r="G487" s="2">
        <v>1400</v>
      </c>
      <c r="H487" s="2" t="s">
        <v>42</v>
      </c>
      <c r="I487" s="2">
        <v>84</v>
      </c>
      <c r="J487" s="2">
        <v>130</v>
      </c>
      <c r="K487" s="6">
        <v>14</v>
      </c>
      <c r="L487" s="6" t="s">
        <v>291</v>
      </c>
      <c r="M487" s="2" t="s">
        <v>76</v>
      </c>
      <c r="N487" s="84">
        <v>4</v>
      </c>
      <c r="O487" s="2" t="s">
        <v>121</v>
      </c>
      <c r="P487" s="2" t="s">
        <v>118</v>
      </c>
      <c r="Q487" s="85"/>
      <c r="R487" s="86">
        <v>12</v>
      </c>
      <c r="S487" s="85">
        <v>57.5</v>
      </c>
      <c r="T487" s="85">
        <v>57.5</v>
      </c>
      <c r="U487" s="85"/>
      <c r="V487" s="2">
        <v>1</v>
      </c>
      <c r="W487" s="2">
        <v>1</v>
      </c>
      <c r="X487" s="10">
        <v>1</v>
      </c>
      <c r="Y487" s="84">
        <v>5</v>
      </c>
      <c r="Z487" s="2">
        <v>35</v>
      </c>
      <c r="AA487" s="6">
        <v>14</v>
      </c>
      <c r="AB487" s="2"/>
      <c r="AC487" s="2" t="s">
        <v>12</v>
      </c>
      <c r="AD487" s="84">
        <v>5.4</v>
      </c>
      <c r="AE487" s="84">
        <v>2.2999999999999998</v>
      </c>
      <c r="AF487" s="2">
        <v>100</v>
      </c>
      <c r="AG487" s="2">
        <f t="shared" si="34"/>
        <v>540</v>
      </c>
      <c r="AH487" s="2">
        <f t="shared" si="35"/>
        <v>440</v>
      </c>
      <c r="AI487" s="44" t="str">
        <f>VLOOKUP(Table13[[#This Row],[Track]],$B$1885:$D$1929,2,FALSE)</f>
        <v>Vic</v>
      </c>
      <c r="AJ4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87" s="16" t="str">
        <f>IF(Table13[[#This Row],[Going-Dist]]="G&lt;6-Dist&gt;=1700","B",IF(Table13[[#This Row],[Going-Dist]]="G&lt;6-Dist&lt;1700","A",IF(AJ487="G&gt;=6-Dist&lt;1700","C",IF(AJ487="G&gt;=6-Dist&gt;=1700","D","xx"))))</f>
        <v>A</v>
      </c>
      <c r="AL487" s="69">
        <f>MONTH(Table13[[#This Row],[Date]])</f>
        <v>5</v>
      </c>
      <c r="AM487" s="69" t="str">
        <f t="shared" si="37"/>
        <v>2021-2022</v>
      </c>
      <c r="AN487" s="126">
        <v>150</v>
      </c>
      <c r="AO487" s="132">
        <f>IF(Table13[[#This Row],[Combo 27 Bet]]="","",IF(Table13[[#This Row],[Lev Ret]]="","",AN487*Table13[[#This Row],[Odds]]))</f>
        <v>810</v>
      </c>
      <c r="AP487" s="133">
        <f t="shared" si="36"/>
        <v>660</v>
      </c>
      <c r="AQ487" s="137"/>
      <c r="AR487" s="153">
        <v>9</v>
      </c>
      <c r="AS487" s="167" t="str">
        <f>IF(Table13[[#This Row],[Date]]&lt;$AS$3,"","Live")</f>
        <v/>
      </c>
      <c r="AT487" s="167" t="str">
        <f>IF(Table13[[#This Row],[Date]]&lt;$AT$3,"","Current Algo")</f>
        <v/>
      </c>
    </row>
    <row r="488" spans="1:46" s="14" customFormat="1" ht="14.25" customHeight="1" x14ac:dyDescent="0.25">
      <c r="A488" s="82">
        <v>44716</v>
      </c>
      <c r="B488" s="2" t="s">
        <v>3</v>
      </c>
      <c r="C488" s="83">
        <v>0.54166666666666663</v>
      </c>
      <c r="D488" s="2">
        <v>6</v>
      </c>
      <c r="E488" s="2">
        <v>9</v>
      </c>
      <c r="F488" s="60">
        <v>3</v>
      </c>
      <c r="G488" s="2">
        <v>1400</v>
      </c>
      <c r="H488" s="2" t="s">
        <v>70</v>
      </c>
      <c r="I488" s="2">
        <v>78</v>
      </c>
      <c r="J488" s="2">
        <v>130</v>
      </c>
      <c r="K488" s="6">
        <v>13</v>
      </c>
      <c r="L488" s="6" t="s">
        <v>233</v>
      </c>
      <c r="M488" s="2" t="s">
        <v>55</v>
      </c>
      <c r="N488" s="84">
        <v>6.5</v>
      </c>
      <c r="O488" s="2" t="s">
        <v>49</v>
      </c>
      <c r="P488" s="2" t="s">
        <v>64</v>
      </c>
      <c r="Q488" s="85"/>
      <c r="R488" s="86">
        <v>8</v>
      </c>
      <c r="S488" s="85">
        <v>54</v>
      </c>
      <c r="T488" s="85">
        <v>54</v>
      </c>
      <c r="U488" s="85"/>
      <c r="V488" s="2">
        <v>3</v>
      </c>
      <c r="W488" s="2"/>
      <c r="X488" s="10">
        <v>1</v>
      </c>
      <c r="Y488" s="84">
        <v>4.4000000000000004</v>
      </c>
      <c r="Z488" s="2">
        <v>45</v>
      </c>
      <c r="AA488" s="6">
        <v>12</v>
      </c>
      <c r="AB488" s="2"/>
      <c r="AC488" s="2" t="s">
        <v>12</v>
      </c>
      <c r="AD488" s="84">
        <v>5.5</v>
      </c>
      <c r="AE488" s="84">
        <v>1.7</v>
      </c>
      <c r="AF488" s="2">
        <v>100</v>
      </c>
      <c r="AG488" s="2">
        <f t="shared" si="34"/>
        <v>550</v>
      </c>
      <c r="AH488" s="2">
        <f t="shared" si="35"/>
        <v>450</v>
      </c>
      <c r="AI488" s="44" t="str">
        <f>VLOOKUP(Table13[[#This Row],[Track]],$B$1885:$D$1929,2,FALSE)</f>
        <v>Vic</v>
      </c>
      <c r="AJ48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88" s="16" t="str">
        <f>IF(Table13[[#This Row],[Going-Dist]]="G&lt;6-Dist&gt;=1700","B",IF(Table13[[#This Row],[Going-Dist]]="G&lt;6-Dist&lt;1700","A",IF(AJ488="G&gt;=6-Dist&lt;1700","C",IF(AJ488="G&gt;=6-Dist&gt;=1700","D","xx"))))</f>
        <v>C</v>
      </c>
      <c r="AL488" s="69">
        <f>MONTH(Table13[[#This Row],[Date]])</f>
        <v>6</v>
      </c>
      <c r="AM488" s="69" t="str">
        <f t="shared" si="37"/>
        <v>2021-2022</v>
      </c>
      <c r="AN488" s="126">
        <v>150</v>
      </c>
      <c r="AO488" s="132">
        <f>IF(Table13[[#This Row],[Combo 27 Bet]]="","",IF(Table13[[#This Row],[Lev Ret]]="","",AN488*Table13[[#This Row],[Odds]]))</f>
        <v>825</v>
      </c>
      <c r="AP488" s="133">
        <f t="shared" si="36"/>
        <v>675</v>
      </c>
      <c r="AQ488" s="137"/>
      <c r="AR488" s="153">
        <v>9</v>
      </c>
      <c r="AS488" s="167" t="str">
        <f>IF(Table13[[#This Row],[Date]]&lt;$AS$3,"","Live")</f>
        <v/>
      </c>
      <c r="AT488" s="167" t="str">
        <f>IF(Table13[[#This Row],[Date]]&lt;$AT$3,"","Current Algo")</f>
        <v/>
      </c>
    </row>
    <row r="489" spans="1:46" s="14" customFormat="1" ht="14.25" customHeight="1" x14ac:dyDescent="0.25">
      <c r="A489" s="82">
        <v>44716</v>
      </c>
      <c r="B489" s="2" t="s">
        <v>149</v>
      </c>
      <c r="C489" s="83">
        <v>0.65277777777777779</v>
      </c>
      <c r="D489" s="87">
        <v>7</v>
      </c>
      <c r="E489" s="7">
        <v>3</v>
      </c>
      <c r="F489" s="60">
        <v>9</v>
      </c>
      <c r="G489" s="2">
        <v>1500</v>
      </c>
      <c r="H489" s="2" t="s">
        <v>151</v>
      </c>
      <c r="I489" s="2">
        <v>78</v>
      </c>
      <c r="J489" s="2">
        <v>130</v>
      </c>
      <c r="K489" s="6">
        <v>14</v>
      </c>
      <c r="L489" s="6" t="s">
        <v>1614</v>
      </c>
      <c r="M489" s="2" t="s">
        <v>75</v>
      </c>
      <c r="N489" s="84">
        <v>2.4</v>
      </c>
      <c r="O489" s="2" t="s">
        <v>49</v>
      </c>
      <c r="P489" s="2" t="s">
        <v>154</v>
      </c>
      <c r="Q489" s="85"/>
      <c r="R489" s="86">
        <v>1</v>
      </c>
      <c r="S489" s="85">
        <v>57.5</v>
      </c>
      <c r="T489" s="85">
        <v>57.5</v>
      </c>
      <c r="U489" s="85"/>
      <c r="V489" s="2"/>
      <c r="W489" s="2"/>
      <c r="X489" s="10">
        <v>2</v>
      </c>
      <c r="Y489" s="84">
        <v>5.2</v>
      </c>
      <c r="Z489" s="2">
        <v>20</v>
      </c>
      <c r="AA489" s="6"/>
      <c r="AB489" s="2"/>
      <c r="AC489" s="2"/>
      <c r="AD489" s="84">
        <v>4.2</v>
      </c>
      <c r="AE489" s="84"/>
      <c r="AF489" s="2">
        <v>100</v>
      </c>
      <c r="AG489" s="2" t="str">
        <f t="shared" si="34"/>
        <v/>
      </c>
      <c r="AH489" s="2">
        <f t="shared" si="35"/>
        <v>-100</v>
      </c>
      <c r="AI489" s="44" t="str">
        <f>VLOOKUP(Table13[[#This Row],[Track]],$B$1885:$D$1929,2,FALSE)</f>
        <v>NSW</v>
      </c>
      <c r="AJ48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89" s="16" t="str">
        <f>IF(Table13[[#This Row],[Going-Dist]]="G&lt;6-Dist&gt;=1700","B",IF(Table13[[#This Row],[Going-Dist]]="G&lt;6-Dist&lt;1700","A",IF(AJ489="G&gt;=6-Dist&lt;1700","C",IF(AJ489="G&gt;=6-Dist&gt;=1700","D","xx"))))</f>
        <v>C</v>
      </c>
      <c r="AL489" s="69">
        <f>MONTH(Table13[[#This Row],[Date]])</f>
        <v>6</v>
      </c>
      <c r="AM489" s="69" t="str">
        <f t="shared" si="37"/>
        <v>2021-2022</v>
      </c>
      <c r="AN489" s="126">
        <v>120</v>
      </c>
      <c r="AO489" s="132" t="str">
        <f>IF(Table13[[#This Row],[Combo 27 Bet]]="","",IF(Table13[[#This Row],[Lev Ret]]="","",AN489*Table13[[#This Row],[Odds]]))</f>
        <v/>
      </c>
      <c r="AP489" s="133">
        <f t="shared" si="36"/>
        <v>-120</v>
      </c>
      <c r="AQ489" s="137"/>
      <c r="AR489" s="153">
        <v>3</v>
      </c>
      <c r="AS489" s="167" t="str">
        <f>IF(Table13[[#This Row],[Date]]&lt;$AS$3,"","Live")</f>
        <v/>
      </c>
      <c r="AT489" s="167" t="str">
        <f>IF(Table13[[#This Row],[Date]]&lt;$AT$3,"","Current Algo")</f>
        <v/>
      </c>
    </row>
    <row r="490" spans="1:46" s="14" customFormat="1" ht="14.25" customHeight="1" x14ac:dyDescent="0.25">
      <c r="A490" s="82">
        <v>44723</v>
      </c>
      <c r="B490" s="2" t="s">
        <v>148</v>
      </c>
      <c r="C490" s="83">
        <v>0.50694444444444442</v>
      </c>
      <c r="D490" s="87">
        <v>5</v>
      </c>
      <c r="E490" s="7">
        <v>3</v>
      </c>
      <c r="F490" s="60">
        <v>3</v>
      </c>
      <c r="G490" s="2">
        <v>1200</v>
      </c>
      <c r="H490" s="2" t="s">
        <v>151</v>
      </c>
      <c r="I490" s="2">
        <v>78</v>
      </c>
      <c r="J490" s="2">
        <v>130</v>
      </c>
      <c r="K490" s="6">
        <v>3</v>
      </c>
      <c r="L490" s="6" t="s">
        <v>1599</v>
      </c>
      <c r="M490" s="2" t="s">
        <v>75</v>
      </c>
      <c r="N490" s="84">
        <v>3.8</v>
      </c>
      <c r="O490" s="2" t="s">
        <v>56</v>
      </c>
      <c r="P490" s="2" t="s">
        <v>157</v>
      </c>
      <c r="Q490" s="85"/>
      <c r="R490" s="86">
        <v>5</v>
      </c>
      <c r="S490" s="85">
        <v>58.5</v>
      </c>
      <c r="T490" s="85">
        <v>58.5</v>
      </c>
      <c r="U490" s="85"/>
      <c r="V490" s="2">
        <v>3</v>
      </c>
      <c r="W490" s="2">
        <v>2</v>
      </c>
      <c r="X490" s="10">
        <v>1</v>
      </c>
      <c r="Y490" s="84">
        <v>3</v>
      </c>
      <c r="Z490" s="2">
        <v>20</v>
      </c>
      <c r="AA490" s="6"/>
      <c r="AB490" s="2"/>
      <c r="AC490" s="2" t="s">
        <v>13</v>
      </c>
      <c r="AD490" s="84">
        <v>4.5999999999999996</v>
      </c>
      <c r="AE490" s="84">
        <v>1.8</v>
      </c>
      <c r="AF490" s="2">
        <v>100</v>
      </c>
      <c r="AG490" s="2" t="str">
        <f t="shared" si="34"/>
        <v/>
      </c>
      <c r="AH490" s="2">
        <f t="shared" si="35"/>
        <v>-100</v>
      </c>
      <c r="AI490" s="44" t="str">
        <f>VLOOKUP(Table13[[#This Row],[Track]],$B$1885:$D$1929,2,FALSE)</f>
        <v>NSW</v>
      </c>
      <c r="AJ4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90" s="16" t="str">
        <f>IF(Table13[[#This Row],[Going-Dist]]="G&lt;6-Dist&gt;=1700","B",IF(Table13[[#This Row],[Going-Dist]]="G&lt;6-Dist&lt;1700","A",IF(AJ490="G&gt;=6-Dist&lt;1700","C",IF(AJ490="G&gt;=6-Dist&gt;=1700","D","xx"))))</f>
        <v>A</v>
      </c>
      <c r="AL490" s="69">
        <f>MONTH(Table13[[#This Row],[Date]])</f>
        <v>6</v>
      </c>
      <c r="AM490" s="69" t="str">
        <f t="shared" si="37"/>
        <v>2021-2022</v>
      </c>
      <c r="AN490" s="126">
        <v>150</v>
      </c>
      <c r="AO490" s="132" t="str">
        <f>IF(Table13[[#This Row],[Combo 27 Bet]]="","",IF(Table13[[#This Row],[Lev Ret]]="","",AN490*Table13[[#This Row],[Odds]]))</f>
        <v/>
      </c>
      <c r="AP490" s="133">
        <f t="shared" si="36"/>
        <v>-150</v>
      </c>
      <c r="AQ490" s="137"/>
      <c r="AR490" s="153">
        <v>3</v>
      </c>
      <c r="AS490" s="167" t="str">
        <f>IF(Table13[[#This Row],[Date]]&lt;$AS$3,"","Live")</f>
        <v/>
      </c>
      <c r="AT490" s="167" t="str">
        <f>IF(Table13[[#This Row],[Date]]&lt;$AT$3,"","Current Algo")</f>
        <v/>
      </c>
    </row>
    <row r="491" spans="1:46" s="14" customFormat="1" ht="14.25" customHeight="1" x14ac:dyDescent="0.25">
      <c r="A491" s="82">
        <v>44723</v>
      </c>
      <c r="B491" s="2" t="s">
        <v>5</v>
      </c>
      <c r="C491" s="83">
        <v>0.51736111111111105</v>
      </c>
      <c r="D491" s="87">
        <v>9</v>
      </c>
      <c r="E491" s="7">
        <v>9</v>
      </c>
      <c r="F491" s="60">
        <v>2</v>
      </c>
      <c r="G491" s="2">
        <v>1000</v>
      </c>
      <c r="H491" s="2" t="s">
        <v>42</v>
      </c>
      <c r="I491" s="2" t="s">
        <v>46</v>
      </c>
      <c r="J491" s="2">
        <v>130</v>
      </c>
      <c r="K491" s="6">
        <v>3</v>
      </c>
      <c r="L491" s="6" t="s">
        <v>355</v>
      </c>
      <c r="M491" s="2" t="s">
        <v>55</v>
      </c>
      <c r="N491" s="84">
        <v>3.6</v>
      </c>
      <c r="O491" s="2" t="s">
        <v>215</v>
      </c>
      <c r="P491" s="2" t="s">
        <v>216</v>
      </c>
      <c r="Q491" s="85"/>
      <c r="R491" s="86">
        <v>3</v>
      </c>
      <c r="S491" s="85">
        <v>56</v>
      </c>
      <c r="T491" s="85">
        <v>56</v>
      </c>
      <c r="U491" s="85"/>
      <c r="V491" s="2">
        <v>1</v>
      </c>
      <c r="W491" s="2"/>
      <c r="X491" s="10">
        <v>1</v>
      </c>
      <c r="Y491" s="84">
        <v>3.4</v>
      </c>
      <c r="Z491" s="2">
        <v>45</v>
      </c>
      <c r="AA491" s="6">
        <v>8</v>
      </c>
      <c r="AB491" s="2"/>
      <c r="AC491" s="2" t="s">
        <v>12</v>
      </c>
      <c r="AD491" s="84">
        <v>3.3</v>
      </c>
      <c r="AE491" s="84">
        <v>1.6</v>
      </c>
      <c r="AF491" s="2">
        <v>100</v>
      </c>
      <c r="AG491" s="2">
        <f t="shared" si="34"/>
        <v>330</v>
      </c>
      <c r="AH491" s="2">
        <f t="shared" si="35"/>
        <v>230</v>
      </c>
      <c r="AI491" s="44" t="str">
        <f>VLOOKUP(Table13[[#This Row],[Track]],$B$1885:$D$1929,2,FALSE)</f>
        <v>Vic</v>
      </c>
      <c r="AJ49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91" s="16" t="str">
        <f>IF(Table13[[#This Row],[Going-Dist]]="G&lt;6-Dist&gt;=1700","B",IF(Table13[[#This Row],[Going-Dist]]="G&lt;6-Dist&lt;1700","A",IF(AJ491="G&gt;=6-Dist&lt;1700","C",IF(AJ491="G&gt;=6-Dist&gt;=1700","D","xx"))))</f>
        <v>C</v>
      </c>
      <c r="AL491" s="2">
        <f>MONTH(Table13[[#This Row],[Date]])</f>
        <v>6</v>
      </c>
      <c r="AM491" s="2" t="str">
        <f t="shared" si="37"/>
        <v>2021-2022</v>
      </c>
      <c r="AN491" s="126">
        <v>200</v>
      </c>
      <c r="AO491" s="132">
        <f>IF(Table13[[#This Row],[Combo 27 Bet]]="","",IF(Table13[[#This Row],[Lev Ret]]="","",AN491*Table13[[#This Row],[Odds]]))</f>
        <v>660</v>
      </c>
      <c r="AP491" s="133">
        <f t="shared" si="36"/>
        <v>460</v>
      </c>
      <c r="AQ491" s="137"/>
      <c r="AR491" s="153">
        <v>10</v>
      </c>
      <c r="AS491" s="167" t="str">
        <f>IF(Table13[[#This Row],[Date]]&lt;$AS$3,"","Live")</f>
        <v/>
      </c>
      <c r="AT491" s="167" t="str">
        <f>IF(Table13[[#This Row],[Date]]&lt;$AT$3,"","Current Algo")</f>
        <v/>
      </c>
    </row>
    <row r="492" spans="1:46" s="14" customFormat="1" ht="14.25" customHeight="1" x14ac:dyDescent="0.25">
      <c r="A492" s="82">
        <v>44723</v>
      </c>
      <c r="B492" s="2" t="s">
        <v>148</v>
      </c>
      <c r="C492" s="83">
        <v>0.55555555555555558</v>
      </c>
      <c r="D492" s="87">
        <v>5</v>
      </c>
      <c r="E492" s="7">
        <v>3</v>
      </c>
      <c r="F492" s="60">
        <v>5</v>
      </c>
      <c r="G492" s="2">
        <v>1600</v>
      </c>
      <c r="H492" s="2" t="s">
        <v>70</v>
      </c>
      <c r="I492" s="2">
        <v>78</v>
      </c>
      <c r="J492" s="2">
        <v>130</v>
      </c>
      <c r="K492" s="6">
        <v>3</v>
      </c>
      <c r="L492" s="6" t="s">
        <v>1598</v>
      </c>
      <c r="M492" s="2" t="s">
        <v>67</v>
      </c>
      <c r="N492" s="84">
        <v>2.9</v>
      </c>
      <c r="O492" s="2" t="s">
        <v>49</v>
      </c>
      <c r="P492" s="2" t="s">
        <v>1099</v>
      </c>
      <c r="Q492" s="85">
        <v>2</v>
      </c>
      <c r="R492" s="86">
        <v>5</v>
      </c>
      <c r="S492" s="85">
        <v>60.5</v>
      </c>
      <c r="T492" s="85">
        <v>58.5</v>
      </c>
      <c r="U492" s="85"/>
      <c r="V492" s="2">
        <v>2</v>
      </c>
      <c r="W492" s="2">
        <v>1</v>
      </c>
      <c r="X492" s="10">
        <v>1</v>
      </c>
      <c r="Y492" s="84">
        <v>2.8</v>
      </c>
      <c r="Z492" s="2">
        <v>30</v>
      </c>
      <c r="AA492" s="6">
        <v>140</v>
      </c>
      <c r="AB492" s="2"/>
      <c r="AC492" s="2" t="s">
        <v>15</v>
      </c>
      <c r="AD492" s="84">
        <v>3.3</v>
      </c>
      <c r="AE492" s="84">
        <v>1.7</v>
      </c>
      <c r="AF492" s="2">
        <v>100</v>
      </c>
      <c r="AG492" s="2" t="str">
        <f t="shared" si="34"/>
        <v/>
      </c>
      <c r="AH492" s="2">
        <f t="shared" si="35"/>
        <v>-100</v>
      </c>
      <c r="AI492" s="44" t="str">
        <f>VLOOKUP(Table13[[#This Row],[Track]],$B$1885:$D$1929,2,FALSE)</f>
        <v>NSW</v>
      </c>
      <c r="AJ4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92" s="16" t="str">
        <f>IF(Table13[[#This Row],[Going-Dist]]="G&lt;6-Dist&gt;=1700","B",IF(Table13[[#This Row],[Going-Dist]]="G&lt;6-Dist&lt;1700","A",IF(AJ492="G&gt;=6-Dist&lt;1700","C",IF(AJ492="G&gt;=6-Dist&gt;=1700","D","xx"))))</f>
        <v>A</v>
      </c>
      <c r="AL492" s="69">
        <f>MONTH(Table13[[#This Row],[Date]])</f>
        <v>6</v>
      </c>
      <c r="AM492" s="69" t="str">
        <f t="shared" si="37"/>
        <v>2021-2022</v>
      </c>
      <c r="AN492" s="126">
        <v>100</v>
      </c>
      <c r="AO492" s="132" t="str">
        <f>IF(Table13[[#This Row],[Combo 27 Bet]]="","",IF(Table13[[#This Row],[Lev Ret]]="","",AN492*Table13[[#This Row],[Odds]]))</f>
        <v/>
      </c>
      <c r="AP492" s="133">
        <f t="shared" si="36"/>
        <v>-100</v>
      </c>
      <c r="AQ492" s="137"/>
      <c r="AR492" s="153">
        <v>5</v>
      </c>
      <c r="AS492" s="167" t="str">
        <f>IF(Table13[[#This Row],[Date]]&lt;$AS$3,"","Live")</f>
        <v/>
      </c>
      <c r="AT492" s="167" t="str">
        <f>IF(Table13[[#This Row],[Date]]&lt;$AT$3,"","Current Algo")</f>
        <v/>
      </c>
    </row>
    <row r="493" spans="1:46" s="14" customFormat="1" ht="14.25" customHeight="1" x14ac:dyDescent="0.25">
      <c r="A493" s="82">
        <v>44723</v>
      </c>
      <c r="B493" s="2" t="s">
        <v>5</v>
      </c>
      <c r="C493" s="83">
        <v>0.63888888888888895</v>
      </c>
      <c r="D493" s="87">
        <v>9</v>
      </c>
      <c r="E493" s="7">
        <v>9</v>
      </c>
      <c r="F493" s="60">
        <v>7</v>
      </c>
      <c r="G493" s="2">
        <v>1600</v>
      </c>
      <c r="H493" s="2" t="s">
        <v>42</v>
      </c>
      <c r="I493" s="2">
        <v>78</v>
      </c>
      <c r="J493" s="2">
        <v>130</v>
      </c>
      <c r="K493" s="6">
        <v>3</v>
      </c>
      <c r="L493" s="6" t="s">
        <v>717</v>
      </c>
      <c r="M493" s="2" t="s">
        <v>55</v>
      </c>
      <c r="N493" s="84">
        <v>2.2000000000000002</v>
      </c>
      <c r="O493" s="2" t="s">
        <v>718</v>
      </c>
      <c r="P493" s="2" t="s">
        <v>114</v>
      </c>
      <c r="Q493" s="85"/>
      <c r="R493" s="86">
        <v>8</v>
      </c>
      <c r="S493" s="85">
        <v>61.5</v>
      </c>
      <c r="T493" s="85">
        <v>61.5</v>
      </c>
      <c r="U493" s="85"/>
      <c r="V493" s="2">
        <v>1</v>
      </c>
      <c r="W493" s="2">
        <v>4</v>
      </c>
      <c r="X493" s="10">
        <v>1</v>
      </c>
      <c r="Y493" s="84">
        <v>3.5</v>
      </c>
      <c r="Z493" s="2">
        <v>45</v>
      </c>
      <c r="AA493" s="6">
        <v>13</v>
      </c>
      <c r="AB493" s="2"/>
      <c r="AC493" s="2" t="s">
        <v>12</v>
      </c>
      <c r="AD493" s="84">
        <v>2.25</v>
      </c>
      <c r="AE493" s="84">
        <v>1.5</v>
      </c>
      <c r="AF493" s="2">
        <v>100</v>
      </c>
      <c r="AG493" s="2">
        <f t="shared" si="34"/>
        <v>225</v>
      </c>
      <c r="AH493" s="2">
        <f t="shared" si="35"/>
        <v>125</v>
      </c>
      <c r="AI493" s="44" t="str">
        <f>VLOOKUP(Table13[[#This Row],[Track]],$B$1885:$D$1929,2,FALSE)</f>
        <v>Vic</v>
      </c>
      <c r="AJ49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93" s="16" t="str">
        <f>IF(Table13[[#This Row],[Going-Dist]]="G&lt;6-Dist&gt;=1700","B",IF(Table13[[#This Row],[Going-Dist]]="G&lt;6-Dist&lt;1700","A",IF(AJ493="G&gt;=6-Dist&lt;1700","C",IF(AJ493="G&gt;=6-Dist&gt;=1700","D","xx"))))</f>
        <v>C</v>
      </c>
      <c r="AL493" s="2">
        <f>MONTH(Table13[[#This Row],[Date]])</f>
        <v>6</v>
      </c>
      <c r="AM493" s="2" t="str">
        <f t="shared" si="37"/>
        <v>2021-2022</v>
      </c>
      <c r="AN493" s="126">
        <v>200</v>
      </c>
      <c r="AO493" s="132">
        <f>IF(Table13[[#This Row],[Combo 27 Bet]]="","",IF(Table13[[#This Row],[Lev Ret]]="","",AN493*Table13[[#This Row],[Odds]]))</f>
        <v>450</v>
      </c>
      <c r="AP493" s="133">
        <f t="shared" si="36"/>
        <v>250</v>
      </c>
      <c r="AQ493" s="137"/>
      <c r="AR493" s="153">
        <v>8</v>
      </c>
      <c r="AS493" s="167" t="str">
        <f>IF(Table13[[#This Row],[Date]]&lt;$AS$3,"","Live")</f>
        <v/>
      </c>
      <c r="AT493" s="167" t="str">
        <f>IF(Table13[[#This Row],[Date]]&lt;$AT$3,"","Current Algo")</f>
        <v/>
      </c>
    </row>
    <row r="494" spans="1:46" s="14" customFormat="1" ht="14.25" customHeight="1" x14ac:dyDescent="0.25">
      <c r="A494" s="82">
        <v>44730</v>
      </c>
      <c r="B494" s="2" t="s">
        <v>149</v>
      </c>
      <c r="C494" s="83">
        <v>0.50694444444444442</v>
      </c>
      <c r="D494" s="87">
        <v>4</v>
      </c>
      <c r="E494" s="7">
        <v>6</v>
      </c>
      <c r="F494" s="60">
        <v>3</v>
      </c>
      <c r="G494" s="2">
        <v>1500</v>
      </c>
      <c r="H494" s="2" t="s">
        <v>151</v>
      </c>
      <c r="I494" s="2">
        <v>72</v>
      </c>
      <c r="J494" s="2">
        <v>130</v>
      </c>
      <c r="K494" s="6">
        <v>4</v>
      </c>
      <c r="L494" s="6" t="s">
        <v>1615</v>
      </c>
      <c r="M494" s="2" t="s">
        <v>75</v>
      </c>
      <c r="N494" s="84">
        <v>3.5</v>
      </c>
      <c r="O494" s="2" t="s">
        <v>1098</v>
      </c>
      <c r="P494" s="2" t="s">
        <v>1092</v>
      </c>
      <c r="Q494" s="85">
        <v>2</v>
      </c>
      <c r="R494" s="86">
        <v>3</v>
      </c>
      <c r="S494" s="85">
        <v>57</v>
      </c>
      <c r="T494" s="85">
        <v>55</v>
      </c>
      <c r="U494" s="85"/>
      <c r="V494" s="2"/>
      <c r="W494" s="2">
        <v>3</v>
      </c>
      <c r="X494" s="10">
        <v>1</v>
      </c>
      <c r="Y494" s="84">
        <v>3.8</v>
      </c>
      <c r="Z494" s="2">
        <v>20</v>
      </c>
      <c r="AA494" s="6"/>
      <c r="AB494" s="2"/>
      <c r="AC494" s="2"/>
      <c r="AD494" s="84">
        <v>4.4000000000000004</v>
      </c>
      <c r="AE494" s="84"/>
      <c r="AF494" s="2">
        <v>100</v>
      </c>
      <c r="AG494" s="2" t="str">
        <f t="shared" si="34"/>
        <v/>
      </c>
      <c r="AH494" s="2">
        <f t="shared" si="35"/>
        <v>-100</v>
      </c>
      <c r="AI494" s="44" t="str">
        <f>VLOOKUP(Table13[[#This Row],[Track]],$B$1885:$D$1929,2,FALSE)</f>
        <v>NSW</v>
      </c>
      <c r="AJ4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94" s="16" t="str">
        <f>IF(Table13[[#This Row],[Going-Dist]]="G&lt;6-Dist&gt;=1700","B",IF(Table13[[#This Row],[Going-Dist]]="G&lt;6-Dist&lt;1700","A",IF(AJ494="G&gt;=6-Dist&lt;1700","C",IF(AJ494="G&gt;=6-Dist&gt;=1700","D","xx"))))</f>
        <v>A</v>
      </c>
      <c r="AL494" s="69">
        <f>MONTH(Table13[[#This Row],[Date]])</f>
        <v>6</v>
      </c>
      <c r="AM494" s="69" t="str">
        <f t="shared" si="37"/>
        <v>2021-2022</v>
      </c>
      <c r="AN494" s="126">
        <v>150</v>
      </c>
      <c r="AO494" s="132" t="str">
        <f>IF(Table13[[#This Row],[Combo 27 Bet]]="","",IF(Table13[[#This Row],[Lev Ret]]="","",AN494*Table13[[#This Row],[Odds]]))</f>
        <v/>
      </c>
      <c r="AP494" s="133">
        <f t="shared" si="36"/>
        <v>-150</v>
      </c>
      <c r="AQ494" s="137"/>
      <c r="AR494" s="153">
        <v>9</v>
      </c>
      <c r="AS494" s="167" t="str">
        <f>IF(Table13[[#This Row],[Date]]&lt;$AS$3,"","Live")</f>
        <v/>
      </c>
      <c r="AT494" s="167" t="str">
        <f>IF(Table13[[#This Row],[Date]]&lt;$AT$3,"","Current Algo")</f>
        <v/>
      </c>
    </row>
    <row r="495" spans="1:46" s="14" customFormat="1" ht="14.25" customHeight="1" x14ac:dyDescent="0.25">
      <c r="A495" s="82">
        <v>44730</v>
      </c>
      <c r="B495" s="2" t="s">
        <v>3</v>
      </c>
      <c r="C495" s="83">
        <v>0.56597222222222221</v>
      </c>
      <c r="D495" s="2">
        <v>7</v>
      </c>
      <c r="E495" s="2">
        <v>12</v>
      </c>
      <c r="F495" s="60">
        <v>4</v>
      </c>
      <c r="G495" s="2">
        <v>1420</v>
      </c>
      <c r="H495" s="2" t="s">
        <v>70</v>
      </c>
      <c r="I495" s="2">
        <v>90</v>
      </c>
      <c r="J495" s="2">
        <v>130</v>
      </c>
      <c r="K495" s="6">
        <v>7</v>
      </c>
      <c r="L495" s="6" t="s">
        <v>356</v>
      </c>
      <c r="M495" s="2" t="s">
        <v>43</v>
      </c>
      <c r="N495" s="84">
        <v>4.5999999999999996</v>
      </c>
      <c r="O495" s="2" t="s">
        <v>47</v>
      </c>
      <c r="P495" s="2" t="s">
        <v>141</v>
      </c>
      <c r="Q495" s="85"/>
      <c r="R495" s="86">
        <v>9</v>
      </c>
      <c r="S495" s="85">
        <v>54</v>
      </c>
      <c r="T495" s="85">
        <v>54</v>
      </c>
      <c r="U495" s="85"/>
      <c r="V495" s="2">
        <v>1</v>
      </c>
      <c r="W495" s="2">
        <v>3</v>
      </c>
      <c r="X495" s="10">
        <v>1</v>
      </c>
      <c r="Y495" s="84">
        <v>3.8</v>
      </c>
      <c r="Z495" s="2">
        <v>45</v>
      </c>
      <c r="AA495" s="6">
        <v>11</v>
      </c>
      <c r="AB495" s="2"/>
      <c r="AC495" s="2"/>
      <c r="AD495" s="84">
        <v>4.8</v>
      </c>
      <c r="AE495" s="84"/>
      <c r="AF495" s="2">
        <v>100</v>
      </c>
      <c r="AG495" s="2" t="str">
        <f t="shared" si="34"/>
        <v/>
      </c>
      <c r="AH495" s="2">
        <f t="shared" si="35"/>
        <v>-100</v>
      </c>
      <c r="AI495" s="44" t="str">
        <f>VLOOKUP(Table13[[#This Row],[Track]],$B$1885:$D$1929,2,FALSE)</f>
        <v>Vic</v>
      </c>
      <c r="AJ49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95" s="16" t="str">
        <f>IF(Table13[[#This Row],[Going-Dist]]="G&lt;6-Dist&gt;=1700","B",IF(Table13[[#This Row],[Going-Dist]]="G&lt;6-Dist&lt;1700","A",IF(AJ495="G&gt;=6-Dist&lt;1700","C",IF(AJ495="G&gt;=6-Dist&gt;=1700","D","xx"))))</f>
        <v>C</v>
      </c>
      <c r="AL495" s="69">
        <f>MONTH(Table13[[#This Row],[Date]])</f>
        <v>6</v>
      </c>
      <c r="AM495" s="69" t="str">
        <f t="shared" si="37"/>
        <v>2021-2022</v>
      </c>
      <c r="AN495" s="126">
        <v>100</v>
      </c>
      <c r="AO495" s="132" t="str">
        <f>IF(Table13[[#This Row],[Combo 27 Bet]]="","",IF(Table13[[#This Row],[Lev Ret]]="","",AN495*Table13[[#This Row],[Odds]]))</f>
        <v/>
      </c>
      <c r="AP495" s="133">
        <f t="shared" si="36"/>
        <v>-100</v>
      </c>
      <c r="AQ495" s="137"/>
      <c r="AR495" s="153">
        <v>7</v>
      </c>
      <c r="AS495" s="167" t="str">
        <f>IF(Table13[[#This Row],[Date]]&lt;$AS$3,"","Live")</f>
        <v/>
      </c>
      <c r="AT495" s="167" t="str">
        <f>IF(Table13[[#This Row],[Date]]&lt;$AT$3,"","Current Algo")</f>
        <v/>
      </c>
    </row>
    <row r="496" spans="1:46" s="14" customFormat="1" ht="14.25" customHeight="1" x14ac:dyDescent="0.25">
      <c r="A496" s="82">
        <v>44730</v>
      </c>
      <c r="B496" s="2" t="s">
        <v>3</v>
      </c>
      <c r="C496" s="83">
        <v>0.61458333333333337</v>
      </c>
      <c r="D496" s="87">
        <v>7</v>
      </c>
      <c r="E496" s="7">
        <v>12</v>
      </c>
      <c r="F496" s="60">
        <v>6</v>
      </c>
      <c r="G496" s="2">
        <v>1420</v>
      </c>
      <c r="H496" s="2" t="s">
        <v>42</v>
      </c>
      <c r="I496" s="2" t="s">
        <v>46</v>
      </c>
      <c r="J496" s="2">
        <v>130</v>
      </c>
      <c r="K496" s="6">
        <v>7</v>
      </c>
      <c r="L496" s="6" t="s">
        <v>633</v>
      </c>
      <c r="M496" s="2" t="s">
        <v>67</v>
      </c>
      <c r="N496" s="84">
        <v>6.5</v>
      </c>
      <c r="O496" s="2" t="s">
        <v>59</v>
      </c>
      <c r="P496" s="2" t="s">
        <v>54</v>
      </c>
      <c r="Q496" s="85"/>
      <c r="R496" s="86">
        <v>1</v>
      </c>
      <c r="S496" s="85">
        <v>54</v>
      </c>
      <c r="T496" s="85">
        <v>54</v>
      </c>
      <c r="U496" s="85"/>
      <c r="V496" s="2">
        <v>1</v>
      </c>
      <c r="W496" s="2">
        <v>4</v>
      </c>
      <c r="X496" s="10">
        <v>1</v>
      </c>
      <c r="Y496" s="84">
        <v>4.5</v>
      </c>
      <c r="Z496" s="2">
        <v>40</v>
      </c>
      <c r="AA496" s="6">
        <v>8</v>
      </c>
      <c r="AB496" s="2"/>
      <c r="AC496" s="2" t="s">
        <v>12</v>
      </c>
      <c r="AD496" s="84">
        <v>6.7</v>
      </c>
      <c r="AE496" s="84">
        <v>2.1</v>
      </c>
      <c r="AF496" s="2">
        <v>100</v>
      </c>
      <c r="AG496" s="2">
        <f t="shared" si="34"/>
        <v>670</v>
      </c>
      <c r="AH496" s="2">
        <f t="shared" si="35"/>
        <v>570</v>
      </c>
      <c r="AI496" s="44" t="str">
        <f>VLOOKUP(Table13[[#This Row],[Track]],$B$1885:$D$1929,2,FALSE)</f>
        <v>Vic</v>
      </c>
      <c r="AJ49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96" s="16" t="str">
        <f>IF(Table13[[#This Row],[Going-Dist]]="G&lt;6-Dist&gt;=1700","B",IF(Table13[[#This Row],[Going-Dist]]="G&lt;6-Dist&lt;1700","A",IF(AJ496="G&gt;=6-Dist&lt;1700","C",IF(AJ496="G&gt;=6-Dist&gt;=1700","D","xx"))))</f>
        <v>C</v>
      </c>
      <c r="AL496" s="69">
        <f>MONTH(Table13[[#This Row],[Date]])</f>
        <v>6</v>
      </c>
      <c r="AM496" s="69" t="str">
        <f t="shared" si="37"/>
        <v>2021-2022</v>
      </c>
      <c r="AN496" s="126">
        <v>200</v>
      </c>
      <c r="AO496" s="132">
        <f>IF(Table13[[#This Row],[Combo 27 Bet]]="","",IF(Table13[[#This Row],[Lev Ret]]="","",AN496*Table13[[#This Row],[Odds]]))</f>
        <v>1340</v>
      </c>
      <c r="AP496" s="133">
        <f t="shared" si="36"/>
        <v>1140</v>
      </c>
      <c r="AQ496" s="137"/>
      <c r="AR496" s="153">
        <v>10</v>
      </c>
      <c r="AS496" s="167" t="str">
        <f>IF(Table13[[#This Row],[Date]]&lt;$AS$3,"","Live")</f>
        <v/>
      </c>
      <c r="AT496" s="167" t="str">
        <f>IF(Table13[[#This Row],[Date]]&lt;$AT$3,"","Current Algo")</f>
        <v/>
      </c>
    </row>
    <row r="497" spans="1:46" s="14" customFormat="1" ht="14.25" customHeight="1" x14ac:dyDescent="0.25">
      <c r="A497" s="82">
        <v>44730</v>
      </c>
      <c r="B497" s="2" t="s">
        <v>149</v>
      </c>
      <c r="C497" s="83">
        <v>0.65625</v>
      </c>
      <c r="D497" s="87">
        <v>4</v>
      </c>
      <c r="E497" s="7">
        <v>6</v>
      </c>
      <c r="F497" s="60">
        <v>9</v>
      </c>
      <c r="G497" s="2">
        <v>1300</v>
      </c>
      <c r="H497" s="2" t="s">
        <v>70</v>
      </c>
      <c r="I497" s="2">
        <v>78</v>
      </c>
      <c r="J497" s="2">
        <v>130</v>
      </c>
      <c r="K497" s="6">
        <v>13</v>
      </c>
      <c r="L497" s="6" t="s">
        <v>233</v>
      </c>
      <c r="M497" s="2" t="s">
        <v>75</v>
      </c>
      <c r="N497" s="84">
        <v>4.4000000000000004</v>
      </c>
      <c r="O497" s="2" t="s">
        <v>49</v>
      </c>
      <c r="P497" s="2" t="s">
        <v>155</v>
      </c>
      <c r="Q497" s="85"/>
      <c r="R497" s="86">
        <v>6</v>
      </c>
      <c r="S497" s="85">
        <v>56</v>
      </c>
      <c r="T497" s="85">
        <v>56</v>
      </c>
      <c r="U497" s="85"/>
      <c r="V497" s="2">
        <v>2</v>
      </c>
      <c r="W497" s="2"/>
      <c r="X497" s="10">
        <v>2</v>
      </c>
      <c r="Y497" s="84">
        <v>4.0999999999999996</v>
      </c>
      <c r="Z497" s="2">
        <v>20</v>
      </c>
      <c r="AA497" s="6"/>
      <c r="AB497" s="2"/>
      <c r="AC497" s="2" t="s">
        <v>150</v>
      </c>
      <c r="AD497" s="84">
        <v>4.5999999999999996</v>
      </c>
      <c r="AE497" s="84">
        <v>1.8</v>
      </c>
      <c r="AF497" s="2">
        <v>100</v>
      </c>
      <c r="AG497" s="2">
        <f t="shared" si="34"/>
        <v>459.99999999999994</v>
      </c>
      <c r="AH497" s="2">
        <f t="shared" si="35"/>
        <v>359.99999999999994</v>
      </c>
      <c r="AI497" s="44" t="str">
        <f>VLOOKUP(Table13[[#This Row],[Track]],$B$1885:$D$1929,2,FALSE)</f>
        <v>NSW</v>
      </c>
      <c r="AJ4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497" s="16" t="str">
        <f>IF(Table13[[#This Row],[Going-Dist]]="G&lt;6-Dist&gt;=1700","B",IF(Table13[[#This Row],[Going-Dist]]="G&lt;6-Dist&lt;1700","A",IF(AJ497="G&gt;=6-Dist&lt;1700","C",IF(AJ497="G&gt;=6-Dist&gt;=1700","D","xx"))))</f>
        <v>A</v>
      </c>
      <c r="AL497" s="69">
        <f>MONTH(Table13[[#This Row],[Date]])</f>
        <v>6</v>
      </c>
      <c r="AM497" s="69" t="str">
        <f t="shared" si="37"/>
        <v>2021-2022</v>
      </c>
      <c r="AN497" s="126">
        <v>100</v>
      </c>
      <c r="AO497" s="132">
        <f>IF(Table13[[#This Row],[Combo 27 Bet]]="","",IF(Table13[[#This Row],[Lev Ret]]="","",AN497*Table13[[#This Row],[Odds]]))</f>
        <v>459.99999999999994</v>
      </c>
      <c r="AP497" s="133">
        <f t="shared" si="36"/>
        <v>359.99999999999994</v>
      </c>
      <c r="AQ497" s="137"/>
      <c r="AR497" s="153">
        <v>7</v>
      </c>
      <c r="AS497" s="167" t="str">
        <f>IF(Table13[[#This Row],[Date]]&lt;$AS$3,"","Live")</f>
        <v/>
      </c>
      <c r="AT497" s="167" t="str">
        <f>IF(Table13[[#This Row],[Date]]&lt;$AT$3,"","Current Algo")</f>
        <v/>
      </c>
    </row>
    <row r="498" spans="1:46" s="14" customFormat="1" ht="14.25" customHeight="1" x14ac:dyDescent="0.25">
      <c r="A498" s="82">
        <v>44730</v>
      </c>
      <c r="B498" s="2" t="s">
        <v>3</v>
      </c>
      <c r="C498" s="83">
        <v>0.66666666666666663</v>
      </c>
      <c r="D498" s="2">
        <v>7</v>
      </c>
      <c r="E498" s="2">
        <v>12</v>
      </c>
      <c r="F498" s="60">
        <v>8</v>
      </c>
      <c r="G498" s="2">
        <v>1630</v>
      </c>
      <c r="H498" s="2" t="s">
        <v>42</v>
      </c>
      <c r="I498" s="2">
        <v>90</v>
      </c>
      <c r="J498" s="2">
        <v>130</v>
      </c>
      <c r="K498" s="6">
        <v>9</v>
      </c>
      <c r="L498" s="6" t="s">
        <v>291</v>
      </c>
      <c r="M498" s="2" t="s">
        <v>75</v>
      </c>
      <c r="N498" s="84">
        <v>4.8</v>
      </c>
      <c r="O498" s="2" t="s">
        <v>121</v>
      </c>
      <c r="P498" s="2" t="s">
        <v>118</v>
      </c>
      <c r="Q498" s="85"/>
      <c r="R498" s="86">
        <v>2</v>
      </c>
      <c r="S498" s="85">
        <v>57.5</v>
      </c>
      <c r="T498" s="85">
        <v>57.5</v>
      </c>
      <c r="U498" s="85"/>
      <c r="V498" s="2">
        <v>1</v>
      </c>
      <c r="W498" s="2">
        <v>1</v>
      </c>
      <c r="X498" s="10">
        <v>1</v>
      </c>
      <c r="Y498" s="84">
        <v>4.4000000000000004</v>
      </c>
      <c r="Z498" s="2">
        <v>40</v>
      </c>
      <c r="AA498" s="6">
        <v>12</v>
      </c>
      <c r="AB498" s="2"/>
      <c r="AC498" s="2"/>
      <c r="AD498" s="84">
        <v>4.5999999999999996</v>
      </c>
      <c r="AE498" s="84"/>
      <c r="AF498" s="2">
        <v>100</v>
      </c>
      <c r="AG498" s="2" t="str">
        <f t="shared" si="34"/>
        <v/>
      </c>
      <c r="AH498" s="2">
        <f t="shared" si="35"/>
        <v>-100</v>
      </c>
      <c r="AI498" s="44" t="str">
        <f>VLOOKUP(Table13[[#This Row],[Track]],$B$1885:$D$1929,2,FALSE)</f>
        <v>Vic</v>
      </c>
      <c r="AJ49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98" s="16" t="str">
        <f>IF(Table13[[#This Row],[Going-Dist]]="G&lt;6-Dist&gt;=1700","B",IF(Table13[[#This Row],[Going-Dist]]="G&lt;6-Dist&lt;1700","A",IF(AJ498="G&gt;=6-Dist&lt;1700","C",IF(AJ498="G&gt;=6-Dist&gt;=1700","D","xx"))))</f>
        <v>C</v>
      </c>
      <c r="AL498" s="69">
        <f>MONTH(Table13[[#This Row],[Date]])</f>
        <v>6</v>
      </c>
      <c r="AM498" s="69" t="str">
        <f t="shared" si="37"/>
        <v>2021-2022</v>
      </c>
      <c r="AN498" s="126">
        <v>100</v>
      </c>
      <c r="AO498" s="132" t="str">
        <f>IF(Table13[[#This Row],[Combo 27 Bet]]="","",IF(Table13[[#This Row],[Lev Ret]]="","",AN498*Table13[[#This Row],[Odds]]))</f>
        <v/>
      </c>
      <c r="AP498" s="133">
        <f t="shared" si="36"/>
        <v>-100</v>
      </c>
      <c r="AQ498" s="135">
        <v>2</v>
      </c>
      <c r="AR498" s="153">
        <v>7</v>
      </c>
      <c r="AS498" s="167" t="str">
        <f>IF(Table13[[#This Row],[Date]]&lt;$AS$3,"","Live")</f>
        <v/>
      </c>
      <c r="AT498" s="167" t="str">
        <f>IF(Table13[[#This Row],[Date]]&lt;$AT$3,"","Current Algo")</f>
        <v/>
      </c>
    </row>
    <row r="499" spans="1:46" s="14" customFormat="1" ht="14.25" customHeight="1" x14ac:dyDescent="0.25">
      <c r="A499" s="82">
        <v>44730</v>
      </c>
      <c r="B499" s="2" t="s">
        <v>3</v>
      </c>
      <c r="C499" s="83">
        <v>0.66666666666666663</v>
      </c>
      <c r="D499" s="2">
        <v>7</v>
      </c>
      <c r="E499" s="2">
        <v>12</v>
      </c>
      <c r="F499" s="60">
        <v>8</v>
      </c>
      <c r="G499" s="2">
        <v>1630</v>
      </c>
      <c r="H499" s="2" t="s">
        <v>42</v>
      </c>
      <c r="I499" s="2">
        <v>90</v>
      </c>
      <c r="J499" s="2">
        <v>130</v>
      </c>
      <c r="K499" s="6">
        <v>8</v>
      </c>
      <c r="L499" s="6" t="s">
        <v>331</v>
      </c>
      <c r="M499" s="2" t="s">
        <v>55</v>
      </c>
      <c r="N499" s="84">
        <v>6</v>
      </c>
      <c r="O499" s="2" t="s">
        <v>123</v>
      </c>
      <c r="P499" s="2" t="s">
        <v>207</v>
      </c>
      <c r="Q499" s="85"/>
      <c r="R499" s="86">
        <v>11</v>
      </c>
      <c r="S499" s="85">
        <v>58</v>
      </c>
      <c r="T499" s="85">
        <v>58</v>
      </c>
      <c r="U499" s="85"/>
      <c r="V499" s="2">
        <v>5</v>
      </c>
      <c r="W499" s="2"/>
      <c r="X499" s="10">
        <v>2</v>
      </c>
      <c r="Y499" s="84">
        <v>5.5</v>
      </c>
      <c r="Z499" s="2">
        <v>30</v>
      </c>
      <c r="AA499" s="6">
        <v>12</v>
      </c>
      <c r="AB499" s="2"/>
      <c r="AC499" s="2" t="s">
        <v>12</v>
      </c>
      <c r="AD499" s="84">
        <v>8</v>
      </c>
      <c r="AE499" s="84">
        <v>2.2000000000000002</v>
      </c>
      <c r="AF499" s="2">
        <v>100</v>
      </c>
      <c r="AG499" s="2">
        <f t="shared" si="34"/>
        <v>800</v>
      </c>
      <c r="AH499" s="2">
        <f t="shared" si="35"/>
        <v>700</v>
      </c>
      <c r="AI499" s="44" t="str">
        <f>VLOOKUP(Table13[[#This Row],[Track]],$B$1885:$D$1929,2,FALSE)</f>
        <v>Vic</v>
      </c>
      <c r="AJ49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499" s="16" t="str">
        <f>IF(Table13[[#This Row],[Going-Dist]]="G&lt;6-Dist&gt;=1700","B",IF(Table13[[#This Row],[Going-Dist]]="G&lt;6-Dist&lt;1700","A",IF(AJ499="G&gt;=6-Dist&lt;1700","C",IF(AJ499="G&gt;=6-Dist&gt;=1700","D","xx"))))</f>
        <v>C</v>
      </c>
      <c r="AL499" s="69">
        <f>MONTH(Table13[[#This Row],[Date]])</f>
        <v>6</v>
      </c>
      <c r="AM499" s="69" t="str">
        <f t="shared" si="37"/>
        <v>2021-2022</v>
      </c>
      <c r="AN499" s="126">
        <v>100</v>
      </c>
      <c r="AO499" s="132">
        <f>IF(Table13[[#This Row],[Combo 27 Bet]]="","",IF(Table13[[#This Row],[Lev Ret]]="","",AN499*Table13[[#This Row],[Odds]]))</f>
        <v>800</v>
      </c>
      <c r="AP499" s="133">
        <f t="shared" si="36"/>
        <v>700</v>
      </c>
      <c r="AQ499" s="135">
        <v>2</v>
      </c>
      <c r="AR499" s="153">
        <v>6</v>
      </c>
      <c r="AS499" s="167" t="str">
        <f>IF(Table13[[#This Row],[Date]]&lt;$AS$3,"","Live")</f>
        <v/>
      </c>
      <c r="AT499" s="167" t="str">
        <f>IF(Table13[[#This Row],[Date]]&lt;$AT$3,"","Current Algo")</f>
        <v/>
      </c>
    </row>
    <row r="500" spans="1:46" s="14" customFormat="1" ht="14.25" customHeight="1" x14ac:dyDescent="0.25">
      <c r="A500" s="82">
        <v>44730</v>
      </c>
      <c r="B500" s="2" t="s">
        <v>3</v>
      </c>
      <c r="C500" s="83">
        <v>0.68958333333333333</v>
      </c>
      <c r="D500" s="2">
        <v>7</v>
      </c>
      <c r="E500" s="2">
        <v>12</v>
      </c>
      <c r="F500" s="60">
        <v>9</v>
      </c>
      <c r="G500" s="2">
        <v>1100</v>
      </c>
      <c r="H500" s="2" t="s">
        <v>42</v>
      </c>
      <c r="I500" s="2" t="s">
        <v>46</v>
      </c>
      <c r="J500" s="2">
        <v>130</v>
      </c>
      <c r="K500" s="6">
        <v>11</v>
      </c>
      <c r="L500" s="6" t="s">
        <v>449</v>
      </c>
      <c r="M500" s="2" t="s">
        <v>55</v>
      </c>
      <c r="N500" s="84">
        <v>5</v>
      </c>
      <c r="O500" s="2" t="s">
        <v>218</v>
      </c>
      <c r="P500" s="2" t="s">
        <v>219</v>
      </c>
      <c r="Q500" s="85"/>
      <c r="R500" s="86">
        <v>10</v>
      </c>
      <c r="S500" s="85">
        <v>54</v>
      </c>
      <c r="T500" s="85">
        <v>54</v>
      </c>
      <c r="U500" s="85"/>
      <c r="V500" s="2">
        <v>1</v>
      </c>
      <c r="W500" s="2">
        <v>5</v>
      </c>
      <c r="X500" s="10">
        <v>2</v>
      </c>
      <c r="Y500" s="84">
        <v>4.5</v>
      </c>
      <c r="Z500" s="2">
        <v>40</v>
      </c>
      <c r="AA500" s="6">
        <v>10</v>
      </c>
      <c r="AB500" s="2"/>
      <c r="AC500" s="2" t="s">
        <v>12</v>
      </c>
      <c r="AD500" s="84">
        <v>4.8</v>
      </c>
      <c r="AE500" s="84">
        <v>2</v>
      </c>
      <c r="AF500" s="2">
        <v>100</v>
      </c>
      <c r="AG500" s="2">
        <f t="shared" ref="AG500:AG544" si="38">IF($AC500&lt;&gt;"WON","",AF500*$AD500)</f>
        <v>480</v>
      </c>
      <c r="AH500" s="2">
        <f t="shared" ref="AH500:AH544" si="39">IF(AG500="",AF500*-1,AG500-AF500)</f>
        <v>380</v>
      </c>
      <c r="AI500" s="44" t="str">
        <f>VLOOKUP(Table13[[#This Row],[Track]],$B$1885:$D$1929,2,FALSE)</f>
        <v>Vic</v>
      </c>
      <c r="AJ50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0" s="16" t="str">
        <f>IF(Table13[[#This Row],[Going-Dist]]="G&lt;6-Dist&gt;=1700","B",IF(Table13[[#This Row],[Going-Dist]]="G&lt;6-Dist&lt;1700","A",IF(AJ500="G&gt;=6-Dist&lt;1700","C",IF(AJ500="G&gt;=6-Dist&gt;=1700","D","xx"))))</f>
        <v>C</v>
      </c>
      <c r="AL500" s="69">
        <f>MONTH(Table13[[#This Row],[Date]])</f>
        <v>6</v>
      </c>
      <c r="AM500" s="69" t="str">
        <f t="shared" si="37"/>
        <v>2021-2022</v>
      </c>
      <c r="AN500" s="126">
        <v>200</v>
      </c>
      <c r="AO500" s="132">
        <f>IF(Table13[[#This Row],[Combo 27 Bet]]="","",IF(Table13[[#This Row],[Lev Ret]]="","",AN500*Table13[[#This Row],[Odds]]))</f>
        <v>960</v>
      </c>
      <c r="AP500" s="133">
        <f t="shared" ref="AP500:AP544" si="40">IF(AN500="","",IF(AO500="",AN500*-1,AO500-AN500))</f>
        <v>760</v>
      </c>
      <c r="AQ500" s="137"/>
      <c r="AR500" s="153">
        <v>10</v>
      </c>
      <c r="AS500" s="167" t="str">
        <f>IF(Table13[[#This Row],[Date]]&lt;$AS$3,"","Live")</f>
        <v/>
      </c>
      <c r="AT500" s="167" t="str">
        <f>IF(Table13[[#This Row],[Date]]&lt;$AT$3,"","Current Algo")</f>
        <v/>
      </c>
    </row>
    <row r="501" spans="1:46" s="14" customFormat="1" ht="14.25" customHeight="1" x14ac:dyDescent="0.25">
      <c r="A501" s="82">
        <v>44737</v>
      </c>
      <c r="B501" s="2" t="s">
        <v>4</v>
      </c>
      <c r="C501" s="83">
        <v>0.54166666666666663</v>
      </c>
      <c r="D501" s="87">
        <v>6</v>
      </c>
      <c r="E501" s="7">
        <v>0</v>
      </c>
      <c r="F501" s="60">
        <v>3</v>
      </c>
      <c r="G501" s="2">
        <v>1100</v>
      </c>
      <c r="H501" s="2" t="s">
        <v>70</v>
      </c>
      <c r="I501" s="2">
        <v>84</v>
      </c>
      <c r="J501" s="2">
        <v>130</v>
      </c>
      <c r="K501" s="6">
        <v>10</v>
      </c>
      <c r="L501" s="6" t="s">
        <v>457</v>
      </c>
      <c r="M501" s="2" t="s">
        <v>80</v>
      </c>
      <c r="N501" s="84">
        <v>3.2</v>
      </c>
      <c r="O501" s="2" t="s">
        <v>93</v>
      </c>
      <c r="P501" s="2" t="s">
        <v>378</v>
      </c>
      <c r="Q501" s="85">
        <v>2</v>
      </c>
      <c r="R501" s="86">
        <v>1</v>
      </c>
      <c r="S501" s="85">
        <v>55</v>
      </c>
      <c r="T501" s="85">
        <v>53</v>
      </c>
      <c r="U501" s="85"/>
      <c r="V501" s="2">
        <v>1</v>
      </c>
      <c r="W501" s="2">
        <v>3</v>
      </c>
      <c r="X501" s="10">
        <v>3</v>
      </c>
      <c r="Y501" s="84">
        <v>5.5</v>
      </c>
      <c r="Z501" s="2">
        <v>30</v>
      </c>
      <c r="AA501" s="6">
        <v>11</v>
      </c>
      <c r="AB501" s="24"/>
      <c r="AC501" s="2" t="s">
        <v>15</v>
      </c>
      <c r="AD501" s="84">
        <v>4.2</v>
      </c>
      <c r="AE501" s="84">
        <v>1.9</v>
      </c>
      <c r="AF501" s="2">
        <v>100</v>
      </c>
      <c r="AG501" s="2" t="str">
        <f t="shared" si="38"/>
        <v/>
      </c>
      <c r="AH501" s="2">
        <f t="shared" si="39"/>
        <v>-100</v>
      </c>
      <c r="AI501" s="44" t="str">
        <f>VLOOKUP(Table13[[#This Row],[Track]],$B$1885:$D$1929,2,FALSE)</f>
        <v>Vic</v>
      </c>
      <c r="AJ50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1" s="16" t="str">
        <f>IF(Table13[[#This Row],[Going-Dist]]="G&lt;6-Dist&gt;=1700","B",IF(Table13[[#This Row],[Going-Dist]]="G&lt;6-Dist&lt;1700","A",IF(AJ501="G&gt;=6-Dist&lt;1700","C",IF(AJ501="G&gt;=6-Dist&gt;=1700","D","xx"))))</f>
        <v>C</v>
      </c>
      <c r="AL501" s="2">
        <f>MONTH(Table13[[#This Row],[Date]])</f>
        <v>6</v>
      </c>
      <c r="AM501" s="2" t="str">
        <f t="shared" si="37"/>
        <v>2021-2022</v>
      </c>
      <c r="AN501" s="126">
        <v>200</v>
      </c>
      <c r="AO501" s="132" t="str">
        <f>IF(Table13[[#This Row],[Combo 27 Bet]]="","",IF(Table13[[#This Row],[Lev Ret]]="","",AN501*Table13[[#This Row],[Odds]]))</f>
        <v/>
      </c>
      <c r="AP501" s="133">
        <f t="shared" si="40"/>
        <v>-200</v>
      </c>
      <c r="AQ501" s="137"/>
      <c r="AR501" s="153">
        <v>10</v>
      </c>
      <c r="AS501" s="167" t="str">
        <f>IF(Table13[[#This Row],[Date]]&lt;$AS$3,"","Live")</f>
        <v/>
      </c>
      <c r="AT501" s="167" t="str">
        <f>IF(Table13[[#This Row],[Date]]&lt;$AT$3,"","Current Algo")</f>
        <v/>
      </c>
    </row>
    <row r="502" spans="1:46" s="14" customFormat="1" ht="14.25" customHeight="1" x14ac:dyDescent="0.25">
      <c r="A502" s="82">
        <v>44737</v>
      </c>
      <c r="B502" s="2" t="s">
        <v>148</v>
      </c>
      <c r="C502" s="83">
        <v>0.55555555555555558</v>
      </c>
      <c r="D502" s="87">
        <v>5</v>
      </c>
      <c r="E502" s="7">
        <v>6</v>
      </c>
      <c r="F502" s="60">
        <v>5</v>
      </c>
      <c r="G502" s="2">
        <v>1800</v>
      </c>
      <c r="H502" s="2" t="s">
        <v>70</v>
      </c>
      <c r="I502" s="2">
        <v>78</v>
      </c>
      <c r="J502" s="2">
        <v>130</v>
      </c>
      <c r="K502" s="6">
        <v>1</v>
      </c>
      <c r="L502" s="6" t="s">
        <v>1598</v>
      </c>
      <c r="M502" s="2" t="s">
        <v>55</v>
      </c>
      <c r="N502" s="84">
        <v>2.4</v>
      </c>
      <c r="O502" s="2" t="s">
        <v>49</v>
      </c>
      <c r="P502" s="2" t="s">
        <v>1099</v>
      </c>
      <c r="Q502" s="85">
        <v>2</v>
      </c>
      <c r="R502" s="86">
        <v>4</v>
      </c>
      <c r="S502" s="85">
        <v>61.5</v>
      </c>
      <c r="T502" s="85">
        <v>59.5</v>
      </c>
      <c r="U502" s="85"/>
      <c r="V502" s="2">
        <v>1</v>
      </c>
      <c r="W502" s="2">
        <v>1</v>
      </c>
      <c r="X502" s="10">
        <v>1</v>
      </c>
      <c r="Y502" s="84">
        <v>1.8</v>
      </c>
      <c r="Z502" s="2">
        <v>30</v>
      </c>
      <c r="AA502" s="6">
        <v>140</v>
      </c>
      <c r="AB502" s="2"/>
      <c r="AC502" s="2"/>
      <c r="AD502" s="84">
        <v>3</v>
      </c>
      <c r="AE502" s="84"/>
      <c r="AF502" s="2">
        <v>100</v>
      </c>
      <c r="AG502" s="2" t="str">
        <f t="shared" si="38"/>
        <v/>
      </c>
      <c r="AH502" s="2">
        <f t="shared" si="39"/>
        <v>-100</v>
      </c>
      <c r="AI502" s="44" t="str">
        <f>VLOOKUP(Table13[[#This Row],[Track]],$B$1885:$D$1929,2,FALSE)</f>
        <v>NSW</v>
      </c>
      <c r="AJ5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02" s="16" t="str">
        <f>IF(Table13[[#This Row],[Going-Dist]]="G&lt;6-Dist&gt;=1700","B",IF(Table13[[#This Row],[Going-Dist]]="G&lt;6-Dist&lt;1700","A",IF(AJ502="G&gt;=6-Dist&lt;1700","C",IF(AJ502="G&gt;=6-Dist&gt;=1700","D","xx"))))</f>
        <v>B</v>
      </c>
      <c r="AL502" s="2">
        <f>MONTH(Table13[[#This Row],[Date]])</f>
        <v>6</v>
      </c>
      <c r="AM502" s="2" t="str">
        <f t="shared" si="37"/>
        <v>2021-2022</v>
      </c>
      <c r="AN502" s="126">
        <v>100</v>
      </c>
      <c r="AO502" s="132" t="str">
        <f>IF(Table13[[#This Row],[Combo 27 Bet]]="","",IF(Table13[[#This Row],[Lev Ret]]="","",AN502*Table13[[#This Row],[Odds]]))</f>
        <v/>
      </c>
      <c r="AP502" s="133">
        <f t="shared" si="40"/>
        <v>-100</v>
      </c>
      <c r="AQ502" s="137"/>
      <c r="AR502" s="153">
        <v>5</v>
      </c>
      <c r="AS502" s="167" t="str">
        <f>IF(Table13[[#This Row],[Date]]&lt;$AS$3,"","Live")</f>
        <v/>
      </c>
      <c r="AT502" s="167" t="str">
        <f>IF(Table13[[#This Row],[Date]]&lt;$AT$3,"","Current Algo")</f>
        <v/>
      </c>
    </row>
    <row r="503" spans="1:46" s="14" customFormat="1" ht="14.25" customHeight="1" x14ac:dyDescent="0.25">
      <c r="A503" s="82">
        <v>44737</v>
      </c>
      <c r="B503" s="2" t="s">
        <v>148</v>
      </c>
      <c r="C503" s="83">
        <v>0.57986111111111105</v>
      </c>
      <c r="D503" s="87">
        <v>5</v>
      </c>
      <c r="E503" s="7">
        <v>6</v>
      </c>
      <c r="F503" s="60">
        <v>6</v>
      </c>
      <c r="G503" s="2">
        <v>2600</v>
      </c>
      <c r="H503" s="2" t="s">
        <v>151</v>
      </c>
      <c r="I503" s="2">
        <v>90</v>
      </c>
      <c r="J503" s="2">
        <v>130</v>
      </c>
      <c r="K503" s="6">
        <v>6</v>
      </c>
      <c r="L503" s="6" t="s">
        <v>1616</v>
      </c>
      <c r="M503" s="2" t="s">
        <v>55</v>
      </c>
      <c r="N503" s="84">
        <v>2.6</v>
      </c>
      <c r="O503" s="2" t="s">
        <v>49</v>
      </c>
      <c r="P503" s="2" t="s">
        <v>1091</v>
      </c>
      <c r="Q503" s="85">
        <v>2</v>
      </c>
      <c r="R503" s="86">
        <v>2</v>
      </c>
      <c r="S503" s="85">
        <v>52.5</v>
      </c>
      <c r="T503" s="85">
        <v>50.5</v>
      </c>
      <c r="U503" s="85"/>
      <c r="V503" s="2">
        <v>2</v>
      </c>
      <c r="W503" s="2">
        <v>1</v>
      </c>
      <c r="X503" s="10">
        <v>1</v>
      </c>
      <c r="Y503" s="84">
        <v>1.9</v>
      </c>
      <c r="Z503" s="2">
        <v>30</v>
      </c>
      <c r="AA503" s="6">
        <v>140</v>
      </c>
      <c r="AB503" s="2"/>
      <c r="AC503" s="2" t="s">
        <v>150</v>
      </c>
      <c r="AD503" s="84">
        <v>2.7</v>
      </c>
      <c r="AE503" s="84">
        <v>1.5</v>
      </c>
      <c r="AF503" s="2">
        <v>100</v>
      </c>
      <c r="AG503" s="2">
        <f t="shared" si="38"/>
        <v>270</v>
      </c>
      <c r="AH503" s="2">
        <f t="shared" si="39"/>
        <v>170</v>
      </c>
      <c r="AI503" s="44" t="str">
        <f>VLOOKUP(Table13[[#This Row],[Track]],$B$1885:$D$1929,2,FALSE)</f>
        <v>NSW</v>
      </c>
      <c r="AJ5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03" s="16" t="str">
        <f>IF(Table13[[#This Row],[Going-Dist]]="G&lt;6-Dist&gt;=1700","B",IF(Table13[[#This Row],[Going-Dist]]="G&lt;6-Dist&lt;1700","A",IF(AJ503="G&gt;=6-Dist&lt;1700","C",IF(AJ503="G&gt;=6-Dist&gt;=1700","D","xx"))))</f>
        <v>B</v>
      </c>
      <c r="AL503" s="69">
        <f>MONTH(Table13[[#This Row],[Date]])</f>
        <v>6</v>
      </c>
      <c r="AM503" s="69" t="str">
        <f t="shared" si="37"/>
        <v>2021-2022</v>
      </c>
      <c r="AN503" s="126">
        <v>150</v>
      </c>
      <c r="AO503" s="132">
        <f>IF(Table13[[#This Row],[Combo 27 Bet]]="","",IF(Table13[[#This Row],[Lev Ret]]="","",AN503*Table13[[#This Row],[Odds]]))</f>
        <v>405</v>
      </c>
      <c r="AP503" s="133">
        <f t="shared" si="40"/>
        <v>255</v>
      </c>
      <c r="AQ503" s="137"/>
      <c r="AR503" s="153">
        <v>3</v>
      </c>
      <c r="AS503" s="167" t="str">
        <f>IF(Table13[[#This Row],[Date]]&lt;$AS$3,"","Live")</f>
        <v/>
      </c>
      <c r="AT503" s="167" t="str">
        <f>IF(Table13[[#This Row],[Date]]&lt;$AT$3,"","Current Algo")</f>
        <v/>
      </c>
    </row>
    <row r="504" spans="1:46" s="14" customFormat="1" ht="14.25" customHeight="1" x14ac:dyDescent="0.25">
      <c r="A504" s="82">
        <v>44737</v>
      </c>
      <c r="B504" s="2" t="s">
        <v>4</v>
      </c>
      <c r="C504" s="83">
        <v>0.68958333333333333</v>
      </c>
      <c r="D504" s="87">
        <v>6</v>
      </c>
      <c r="E504" s="7">
        <v>0</v>
      </c>
      <c r="F504" s="60">
        <v>9</v>
      </c>
      <c r="G504" s="2">
        <v>1400</v>
      </c>
      <c r="H504" s="2" t="s">
        <v>42</v>
      </c>
      <c r="I504" s="2">
        <v>84</v>
      </c>
      <c r="J504" s="2">
        <v>130</v>
      </c>
      <c r="K504" s="6">
        <v>11</v>
      </c>
      <c r="L504" s="6" t="s">
        <v>719</v>
      </c>
      <c r="M504" s="2" t="s">
        <v>75</v>
      </c>
      <c r="N504" s="84">
        <v>4.8</v>
      </c>
      <c r="O504" s="2" t="s">
        <v>97</v>
      </c>
      <c r="P504" s="2" t="s">
        <v>144</v>
      </c>
      <c r="Q504" s="85"/>
      <c r="R504" s="86">
        <v>9</v>
      </c>
      <c r="S504" s="85">
        <v>55.5</v>
      </c>
      <c r="T504" s="85">
        <v>55.5</v>
      </c>
      <c r="U504" s="85"/>
      <c r="V504" s="2">
        <v>3</v>
      </c>
      <c r="W504" s="2"/>
      <c r="X504" s="10">
        <v>2</v>
      </c>
      <c r="Y504" s="84">
        <v>5</v>
      </c>
      <c r="Z504" s="2">
        <v>35</v>
      </c>
      <c r="AA504" s="6">
        <v>14</v>
      </c>
      <c r="AB504" s="2"/>
      <c r="AC504" s="2" t="s">
        <v>12</v>
      </c>
      <c r="AD504" s="84">
        <v>5.5</v>
      </c>
      <c r="AE504" s="84">
        <v>2.2000000000000002</v>
      </c>
      <c r="AF504" s="2">
        <v>100</v>
      </c>
      <c r="AG504" s="2">
        <f t="shared" si="38"/>
        <v>550</v>
      </c>
      <c r="AH504" s="2">
        <f t="shared" si="39"/>
        <v>450</v>
      </c>
      <c r="AI504" s="44" t="str">
        <f>VLOOKUP(Table13[[#This Row],[Track]],$B$1885:$D$1929,2,FALSE)</f>
        <v>Vic</v>
      </c>
      <c r="AJ50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4" s="16" t="str">
        <f>IF(Table13[[#This Row],[Going-Dist]]="G&lt;6-Dist&gt;=1700","B",IF(Table13[[#This Row],[Going-Dist]]="G&lt;6-Dist&lt;1700","A",IF(AJ504="G&gt;=6-Dist&lt;1700","C",IF(AJ504="G&gt;=6-Dist&gt;=1700","D","xx"))))</f>
        <v>C</v>
      </c>
      <c r="AL504" s="2">
        <f>MONTH(Table13[[#This Row],[Date]])</f>
        <v>6</v>
      </c>
      <c r="AM504" s="2" t="str">
        <f t="shared" si="37"/>
        <v>2021-2022</v>
      </c>
      <c r="AN504" s="126">
        <v>100</v>
      </c>
      <c r="AO504" s="132">
        <f>IF(Table13[[#This Row],[Combo 27 Bet]]="","",IF(Table13[[#This Row],[Lev Ret]]="","",AN504*Table13[[#This Row],[Odds]]))</f>
        <v>550</v>
      </c>
      <c r="AP504" s="133">
        <f t="shared" si="40"/>
        <v>450</v>
      </c>
      <c r="AQ504" s="135">
        <v>2</v>
      </c>
      <c r="AR504" s="153">
        <v>7</v>
      </c>
      <c r="AS504" s="167" t="str">
        <f>IF(Table13[[#This Row],[Date]]&lt;$AS$3,"","Live")</f>
        <v/>
      </c>
      <c r="AT504" s="167" t="str">
        <f>IF(Table13[[#This Row],[Date]]&lt;$AT$3,"","Current Algo")</f>
        <v/>
      </c>
    </row>
    <row r="505" spans="1:46" s="14" customFormat="1" ht="14.25" customHeight="1" x14ac:dyDescent="0.25">
      <c r="A505" s="82">
        <v>44737</v>
      </c>
      <c r="B505" s="2" t="s">
        <v>4</v>
      </c>
      <c r="C505" s="83">
        <v>0.68958333333333333</v>
      </c>
      <c r="D505" s="2">
        <v>6</v>
      </c>
      <c r="E505" s="2">
        <v>0</v>
      </c>
      <c r="F505" s="60">
        <v>9</v>
      </c>
      <c r="G505" s="2">
        <v>1400</v>
      </c>
      <c r="H505" s="2" t="s">
        <v>42</v>
      </c>
      <c r="I505" s="2">
        <v>84</v>
      </c>
      <c r="J505" s="2">
        <v>130</v>
      </c>
      <c r="K505" s="6">
        <v>4</v>
      </c>
      <c r="L505" s="6" t="s">
        <v>1246</v>
      </c>
      <c r="M505" s="2" t="s">
        <v>58</v>
      </c>
      <c r="N505" s="84">
        <v>7.5</v>
      </c>
      <c r="O505" s="2" t="s">
        <v>1247</v>
      </c>
      <c r="P505" s="2" t="s">
        <v>193</v>
      </c>
      <c r="Q505" s="85"/>
      <c r="R505" s="86">
        <v>11</v>
      </c>
      <c r="S505" s="85">
        <v>58.5</v>
      </c>
      <c r="T505" s="85">
        <v>58.5</v>
      </c>
      <c r="U505" s="85"/>
      <c r="V505" s="2">
        <v>4</v>
      </c>
      <c r="W505" s="2"/>
      <c r="X505" s="10">
        <v>3</v>
      </c>
      <c r="Y505" s="84">
        <v>5.4</v>
      </c>
      <c r="Z505" s="2">
        <v>30</v>
      </c>
      <c r="AA505" s="6">
        <v>14</v>
      </c>
      <c r="AB505" s="2"/>
      <c r="AC505" s="2"/>
      <c r="AD505" s="84">
        <v>7.5</v>
      </c>
      <c r="AE505" s="84"/>
      <c r="AF505" s="2">
        <v>100</v>
      </c>
      <c r="AG505" s="2" t="str">
        <f t="shared" si="38"/>
        <v/>
      </c>
      <c r="AH505" s="2">
        <f t="shared" si="39"/>
        <v>-100</v>
      </c>
      <c r="AI505" s="44" t="str">
        <f>VLOOKUP(Table13[[#This Row],[Track]],$B$1885:$D$1929,2,FALSE)</f>
        <v>Vic</v>
      </c>
      <c r="AJ50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5" s="16" t="str">
        <f>IF(Table13[[#This Row],[Going-Dist]]="G&lt;6-Dist&gt;=1700","B",IF(Table13[[#This Row],[Going-Dist]]="G&lt;6-Dist&lt;1700","A",IF(AJ505="G&gt;=6-Dist&lt;1700","C",IF(AJ505="G&gt;=6-Dist&gt;=1700","D","xx"))))</f>
        <v>C</v>
      </c>
      <c r="AL505" s="69">
        <f>MONTH(Table13[[#This Row],[Date]])</f>
        <v>6</v>
      </c>
      <c r="AM505" s="69" t="str">
        <f t="shared" si="37"/>
        <v>2021-2022</v>
      </c>
      <c r="AN505" s="126">
        <v>100</v>
      </c>
      <c r="AO505" s="132" t="str">
        <f>IF(Table13[[#This Row],[Combo 27 Bet]]="","",IF(Table13[[#This Row],[Lev Ret]]="","",AN505*Table13[[#This Row],[Odds]]))</f>
        <v/>
      </c>
      <c r="AP505" s="133">
        <f t="shared" si="40"/>
        <v>-100</v>
      </c>
      <c r="AQ505" s="135">
        <v>2</v>
      </c>
      <c r="AR505" s="153">
        <v>6</v>
      </c>
      <c r="AS505" s="167" t="str">
        <f>IF(Table13[[#This Row],[Date]]&lt;$AS$3,"","Live")</f>
        <v/>
      </c>
      <c r="AT505" s="167" t="str">
        <f>IF(Table13[[#This Row],[Date]]&lt;$AT$3,"","Current Algo")</f>
        <v/>
      </c>
    </row>
    <row r="506" spans="1:46" s="14" customFormat="1" ht="14.25" customHeight="1" x14ac:dyDescent="0.25">
      <c r="A506" s="82">
        <v>44744</v>
      </c>
      <c r="B506" s="2" t="s">
        <v>3</v>
      </c>
      <c r="C506" s="83">
        <v>0.49305555555555558</v>
      </c>
      <c r="D506" s="2">
        <v>6</v>
      </c>
      <c r="E506" s="2">
        <v>0</v>
      </c>
      <c r="F506" s="60">
        <v>1</v>
      </c>
      <c r="G506" s="2">
        <v>1400</v>
      </c>
      <c r="H506" s="2" t="s">
        <v>70</v>
      </c>
      <c r="I506" s="2">
        <v>84</v>
      </c>
      <c r="J506" s="2">
        <v>150</v>
      </c>
      <c r="K506" s="6">
        <v>7</v>
      </c>
      <c r="L506" s="6" t="s">
        <v>358</v>
      </c>
      <c r="M506" s="2" t="s">
        <v>55</v>
      </c>
      <c r="N506" s="84">
        <v>3.4</v>
      </c>
      <c r="O506" s="2" t="s">
        <v>217</v>
      </c>
      <c r="P506" s="2" t="s">
        <v>103</v>
      </c>
      <c r="Q506" s="85"/>
      <c r="R506" s="86">
        <v>2</v>
      </c>
      <c r="S506" s="85">
        <v>54</v>
      </c>
      <c r="T506" s="85">
        <v>54</v>
      </c>
      <c r="U506" s="85"/>
      <c r="V506" s="2">
        <v>1</v>
      </c>
      <c r="W506" s="2">
        <v>5</v>
      </c>
      <c r="X506" s="10">
        <v>1</v>
      </c>
      <c r="Y506" s="84">
        <v>4.0999999999999996</v>
      </c>
      <c r="Z506" s="2">
        <v>45</v>
      </c>
      <c r="AA506" s="6">
        <v>9</v>
      </c>
      <c r="AB506" s="2"/>
      <c r="AC506" s="2" t="s">
        <v>12</v>
      </c>
      <c r="AD506" s="84">
        <v>3.4</v>
      </c>
      <c r="AE506" s="84">
        <v>1.4</v>
      </c>
      <c r="AF506" s="2">
        <v>100</v>
      </c>
      <c r="AG506" s="2">
        <f t="shared" si="38"/>
        <v>340</v>
      </c>
      <c r="AH506" s="2">
        <f t="shared" si="39"/>
        <v>240</v>
      </c>
      <c r="AI506" s="44" t="str">
        <f>VLOOKUP(Table13[[#This Row],[Track]],$B$1885:$D$1929,2,FALSE)</f>
        <v>Vic</v>
      </c>
      <c r="AJ50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6" s="16" t="str">
        <f>IF(Table13[[#This Row],[Going-Dist]]="G&lt;6-Dist&gt;=1700","B",IF(Table13[[#This Row],[Going-Dist]]="G&lt;6-Dist&lt;1700","A",IF(AJ506="G&gt;=6-Dist&lt;1700","C",IF(AJ506="G&gt;=6-Dist&gt;=1700","D","xx"))))</f>
        <v>C</v>
      </c>
      <c r="AL506" s="69">
        <f>MONTH(Table13[[#This Row],[Date]])</f>
        <v>7</v>
      </c>
      <c r="AM506" s="69" t="str">
        <f t="shared" si="37"/>
        <v>2021-2022</v>
      </c>
      <c r="AN506" s="126">
        <v>150</v>
      </c>
      <c r="AO506" s="132">
        <f>IF(Table13[[#This Row],[Combo 27 Bet]]="","",IF(Table13[[#This Row],[Lev Ret]]="","",AN506*Table13[[#This Row],[Odds]]))</f>
        <v>510</v>
      </c>
      <c r="AP506" s="133">
        <f t="shared" si="40"/>
        <v>360</v>
      </c>
      <c r="AQ506" s="137"/>
      <c r="AR506" s="153">
        <v>9</v>
      </c>
      <c r="AS506" s="167" t="str">
        <f>IF(Table13[[#This Row],[Date]]&lt;$AS$3,"","Live")</f>
        <v/>
      </c>
      <c r="AT506" s="167" t="str">
        <f>IF(Table13[[#This Row],[Date]]&lt;$AT$3,"","Current Algo")</f>
        <v/>
      </c>
    </row>
    <row r="507" spans="1:46" s="14" customFormat="1" ht="14.25" customHeight="1" x14ac:dyDescent="0.25">
      <c r="A507" s="82">
        <v>44751</v>
      </c>
      <c r="B507" s="2" t="s">
        <v>148</v>
      </c>
      <c r="C507" s="83">
        <v>0.60763888888888895</v>
      </c>
      <c r="D507" s="87">
        <v>9</v>
      </c>
      <c r="E507" s="7">
        <v>9</v>
      </c>
      <c r="F507" s="60">
        <v>7</v>
      </c>
      <c r="G507" s="2">
        <v>1200</v>
      </c>
      <c r="H507" s="2" t="s">
        <v>151</v>
      </c>
      <c r="I507" s="2">
        <v>88</v>
      </c>
      <c r="J507" s="2">
        <v>150</v>
      </c>
      <c r="K507" s="6">
        <v>11</v>
      </c>
      <c r="L507" s="6" t="s">
        <v>1593</v>
      </c>
      <c r="M507" s="2" t="s">
        <v>55</v>
      </c>
      <c r="N507" s="84">
        <v>2.1</v>
      </c>
      <c r="O507" s="2" t="s">
        <v>96</v>
      </c>
      <c r="P507" s="2" t="s">
        <v>1092</v>
      </c>
      <c r="Q507" s="85">
        <v>2</v>
      </c>
      <c r="R507" s="86">
        <v>4</v>
      </c>
      <c r="S507" s="85">
        <v>54.5</v>
      </c>
      <c r="T507" s="85">
        <v>52.5</v>
      </c>
      <c r="U507" s="85"/>
      <c r="V507" s="2">
        <v>1</v>
      </c>
      <c r="W507" s="2">
        <v>3</v>
      </c>
      <c r="X507" s="10">
        <v>1</v>
      </c>
      <c r="Y507" s="84">
        <v>2.4</v>
      </c>
      <c r="Z507" s="2">
        <v>20</v>
      </c>
      <c r="AA507" s="6"/>
      <c r="AB507" s="2"/>
      <c r="AC507" s="2" t="s">
        <v>150</v>
      </c>
      <c r="AD507" s="84">
        <v>2.25</v>
      </c>
      <c r="AE507" s="84">
        <v>1.3</v>
      </c>
      <c r="AF507" s="2">
        <v>100</v>
      </c>
      <c r="AG507" s="2">
        <f t="shared" si="38"/>
        <v>225</v>
      </c>
      <c r="AH507" s="2">
        <f t="shared" si="39"/>
        <v>125</v>
      </c>
      <c r="AI507" s="44" t="str">
        <f>VLOOKUP(Table13[[#This Row],[Track]],$B$1885:$D$1929,2,FALSE)</f>
        <v>NSW</v>
      </c>
      <c r="AJ50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7" s="16" t="str">
        <f>IF(Table13[[#This Row],[Going-Dist]]="G&lt;6-Dist&gt;=1700","B",IF(Table13[[#This Row],[Going-Dist]]="G&lt;6-Dist&lt;1700","A",IF(AJ507="G&gt;=6-Dist&lt;1700","C",IF(AJ507="G&gt;=6-Dist&gt;=1700","D","xx"))))</f>
        <v>C</v>
      </c>
      <c r="AL507" s="69">
        <f>MONTH(Table13[[#This Row],[Date]])</f>
        <v>7</v>
      </c>
      <c r="AM507" s="69" t="str">
        <f t="shared" si="37"/>
        <v>2021-2022</v>
      </c>
      <c r="AN507" s="126">
        <v>150</v>
      </c>
      <c r="AO507" s="132">
        <f>IF(Table13[[#This Row],[Combo 27 Bet]]="","",IF(Table13[[#This Row],[Lev Ret]]="","",AN507*Table13[[#This Row],[Odds]]))</f>
        <v>337.5</v>
      </c>
      <c r="AP507" s="133">
        <f t="shared" si="40"/>
        <v>187.5</v>
      </c>
      <c r="AQ507" s="137"/>
      <c r="AR507" s="153">
        <v>7</v>
      </c>
      <c r="AS507" s="167" t="str">
        <f>IF(Table13[[#This Row],[Date]]&lt;$AS$3,"","Live")</f>
        <v/>
      </c>
      <c r="AT507" s="167" t="str">
        <f>IF(Table13[[#This Row],[Date]]&lt;$AT$3,"","Current Algo")</f>
        <v/>
      </c>
    </row>
    <row r="508" spans="1:46" s="14" customFormat="1" ht="14.25" customHeight="1" x14ac:dyDescent="0.25">
      <c r="A508" s="82">
        <v>44751</v>
      </c>
      <c r="B508" s="2" t="s">
        <v>4</v>
      </c>
      <c r="C508" s="83">
        <v>0.67361111111111116</v>
      </c>
      <c r="D508" s="2">
        <v>7</v>
      </c>
      <c r="E508" s="2">
        <v>3</v>
      </c>
      <c r="F508" s="60">
        <v>8</v>
      </c>
      <c r="G508" s="2">
        <v>1100</v>
      </c>
      <c r="H508" s="2" t="s">
        <v>102</v>
      </c>
      <c r="I508" s="2" t="s">
        <v>102</v>
      </c>
      <c r="J508" s="2">
        <v>200</v>
      </c>
      <c r="K508" s="6">
        <v>4</v>
      </c>
      <c r="L508" s="6" t="s">
        <v>359</v>
      </c>
      <c r="M508" s="2" t="s">
        <v>50</v>
      </c>
      <c r="N508" s="84">
        <v>2.8</v>
      </c>
      <c r="O508" s="2" t="s">
        <v>93</v>
      </c>
      <c r="P508" s="2" t="s">
        <v>94</v>
      </c>
      <c r="Q508" s="85"/>
      <c r="R508" s="86">
        <v>5</v>
      </c>
      <c r="S508" s="85">
        <v>58.5</v>
      </c>
      <c r="T508" s="85">
        <v>58.5</v>
      </c>
      <c r="U508" s="85"/>
      <c r="V508" s="2">
        <v>2</v>
      </c>
      <c r="W508" s="2">
        <v>1</v>
      </c>
      <c r="X508" s="10">
        <v>1</v>
      </c>
      <c r="Y508" s="84">
        <v>3.6</v>
      </c>
      <c r="Z508" s="2">
        <v>45</v>
      </c>
      <c r="AA508" s="6">
        <v>10</v>
      </c>
      <c r="AB508" s="2"/>
      <c r="AC508" s="2"/>
      <c r="AD508" s="84">
        <v>2.9</v>
      </c>
      <c r="AE508" s="84"/>
      <c r="AF508" s="2">
        <v>100</v>
      </c>
      <c r="AG508" s="2" t="str">
        <f t="shared" si="38"/>
        <v/>
      </c>
      <c r="AH508" s="2">
        <f t="shared" si="39"/>
        <v>-100</v>
      </c>
      <c r="AI508" s="44" t="str">
        <f>VLOOKUP(Table13[[#This Row],[Track]],$B$1885:$D$1929,2,FALSE)</f>
        <v>Vic</v>
      </c>
      <c r="AJ50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8" s="16" t="str">
        <f>IF(Table13[[#This Row],[Going-Dist]]="G&lt;6-Dist&gt;=1700","B",IF(Table13[[#This Row],[Going-Dist]]="G&lt;6-Dist&lt;1700","A",IF(AJ508="G&gt;=6-Dist&lt;1700","C",IF(AJ508="G&gt;=6-Dist&gt;=1700","D","xx"))))</f>
        <v>C</v>
      </c>
      <c r="AL508" s="69">
        <f>MONTH(Table13[[#This Row],[Date]])</f>
        <v>7</v>
      </c>
      <c r="AM508" s="69" t="str">
        <f t="shared" si="37"/>
        <v>2021-2022</v>
      </c>
      <c r="AN508" s="126">
        <v>170</v>
      </c>
      <c r="AO508" s="132" t="str">
        <f>IF(Table13[[#This Row],[Combo 27 Bet]]="","",IF(Table13[[#This Row],[Lev Ret]]="","",AN508*Table13[[#This Row],[Odds]]))</f>
        <v/>
      </c>
      <c r="AP508" s="133">
        <f t="shared" si="40"/>
        <v>-170</v>
      </c>
      <c r="AQ508" s="135">
        <v>2</v>
      </c>
      <c r="AR508" s="153">
        <v>8</v>
      </c>
      <c r="AS508" s="167" t="str">
        <f>IF(Table13[[#This Row],[Date]]&lt;$AS$3,"","Live")</f>
        <v/>
      </c>
      <c r="AT508" s="167" t="str">
        <f>IF(Table13[[#This Row],[Date]]&lt;$AT$3,"","Current Algo")</f>
        <v/>
      </c>
    </row>
    <row r="509" spans="1:46" s="14" customFormat="1" ht="14.25" customHeight="1" x14ac:dyDescent="0.25">
      <c r="A509" s="82">
        <v>44751</v>
      </c>
      <c r="B509" s="2" t="s">
        <v>4</v>
      </c>
      <c r="C509" s="83">
        <v>0.67361111111111116</v>
      </c>
      <c r="D509" s="2">
        <v>7</v>
      </c>
      <c r="E509" s="2">
        <v>3</v>
      </c>
      <c r="F509" s="60">
        <v>8</v>
      </c>
      <c r="G509" s="2">
        <v>1100</v>
      </c>
      <c r="H509" s="2" t="s">
        <v>102</v>
      </c>
      <c r="I509" s="2" t="s">
        <v>102</v>
      </c>
      <c r="J509" s="2">
        <v>200</v>
      </c>
      <c r="K509" s="6">
        <v>8</v>
      </c>
      <c r="L509" s="6" t="s">
        <v>323</v>
      </c>
      <c r="M509" s="2" t="s">
        <v>50</v>
      </c>
      <c r="N509" s="84">
        <v>3.7</v>
      </c>
      <c r="O509" s="2" t="s">
        <v>104</v>
      </c>
      <c r="P509" s="2" t="s">
        <v>141</v>
      </c>
      <c r="Q509" s="85"/>
      <c r="R509" s="86">
        <v>3</v>
      </c>
      <c r="S509" s="85">
        <v>56.5</v>
      </c>
      <c r="T509" s="85">
        <v>56.5</v>
      </c>
      <c r="U509" s="85"/>
      <c r="V509" s="2">
        <v>3</v>
      </c>
      <c r="W509" s="2">
        <v>3</v>
      </c>
      <c r="X509" s="10">
        <v>2</v>
      </c>
      <c r="Y509" s="84">
        <v>4.5</v>
      </c>
      <c r="Z509" s="2">
        <v>40</v>
      </c>
      <c r="AA509" s="6">
        <v>10</v>
      </c>
      <c r="AB509" s="2"/>
      <c r="AC509" s="2" t="s">
        <v>12</v>
      </c>
      <c r="AD509" s="84">
        <v>4.7</v>
      </c>
      <c r="AE509" s="84">
        <v>2</v>
      </c>
      <c r="AF509" s="2">
        <v>100</v>
      </c>
      <c r="AG509" s="2">
        <f t="shared" si="38"/>
        <v>470</v>
      </c>
      <c r="AH509" s="2">
        <f t="shared" si="39"/>
        <v>370</v>
      </c>
      <c r="AI509" s="44" t="str">
        <f>VLOOKUP(Table13[[#This Row],[Track]],$B$1885:$D$1929,2,FALSE)</f>
        <v>Vic</v>
      </c>
      <c r="AJ50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09" s="16" t="str">
        <f>IF(Table13[[#This Row],[Going-Dist]]="G&lt;6-Dist&gt;=1700","B",IF(Table13[[#This Row],[Going-Dist]]="G&lt;6-Dist&lt;1700","A",IF(AJ509="G&gt;=6-Dist&lt;1700","C",IF(AJ509="G&gt;=6-Dist&gt;=1700","D","xx"))))</f>
        <v>C</v>
      </c>
      <c r="AL509" s="69">
        <f>MONTH(Table13[[#This Row],[Date]])</f>
        <v>7</v>
      </c>
      <c r="AM509" s="69" t="str">
        <f t="shared" si="37"/>
        <v>2021-2022</v>
      </c>
      <c r="AN509" s="126">
        <v>100</v>
      </c>
      <c r="AO509" s="132">
        <f>IF(Table13[[#This Row],[Combo 27 Bet]]="","",IF(Table13[[#This Row],[Lev Ret]]="","",AN509*Table13[[#This Row],[Odds]]))</f>
        <v>470</v>
      </c>
      <c r="AP509" s="133">
        <f t="shared" si="40"/>
        <v>370</v>
      </c>
      <c r="AQ509" s="135">
        <v>2</v>
      </c>
      <c r="AR509" s="153">
        <v>7</v>
      </c>
      <c r="AS509" s="167" t="str">
        <f>IF(Table13[[#This Row],[Date]]&lt;$AS$3,"","Live")</f>
        <v/>
      </c>
      <c r="AT509" s="167" t="str">
        <f>IF(Table13[[#This Row],[Date]]&lt;$AT$3,"","Current Algo")</f>
        <v/>
      </c>
    </row>
    <row r="510" spans="1:46" s="14" customFormat="1" ht="14.25" customHeight="1" x14ac:dyDescent="0.25">
      <c r="A510" s="82">
        <v>44751</v>
      </c>
      <c r="B510" s="2" t="s">
        <v>4</v>
      </c>
      <c r="C510" s="83">
        <v>0.6958333333333333</v>
      </c>
      <c r="D510" s="2">
        <v>7</v>
      </c>
      <c r="E510" s="2">
        <v>3</v>
      </c>
      <c r="F510" s="60">
        <v>9</v>
      </c>
      <c r="G510" s="2">
        <v>1400</v>
      </c>
      <c r="H510" s="2" t="s">
        <v>42</v>
      </c>
      <c r="I510" s="2">
        <v>100</v>
      </c>
      <c r="J510" s="2">
        <v>130</v>
      </c>
      <c r="K510" s="6">
        <v>15</v>
      </c>
      <c r="L510" s="6" t="s">
        <v>719</v>
      </c>
      <c r="M510" s="2" t="s">
        <v>67</v>
      </c>
      <c r="N510" s="84">
        <v>4</v>
      </c>
      <c r="O510" s="2" t="s">
        <v>97</v>
      </c>
      <c r="P510" s="2" t="s">
        <v>144</v>
      </c>
      <c r="Q510" s="85"/>
      <c r="R510" s="86">
        <v>5</v>
      </c>
      <c r="S510" s="85">
        <v>53</v>
      </c>
      <c r="T510" s="85">
        <v>53</v>
      </c>
      <c r="U510" s="85"/>
      <c r="V510" s="2">
        <v>1</v>
      </c>
      <c r="W510" s="2">
        <v>1</v>
      </c>
      <c r="X510" s="10">
        <v>1</v>
      </c>
      <c r="Y510" s="84">
        <v>5</v>
      </c>
      <c r="Z510" s="2">
        <v>35</v>
      </c>
      <c r="AA510" s="6">
        <v>16</v>
      </c>
      <c r="AB510" s="2"/>
      <c r="AC510" s="2" t="s">
        <v>13</v>
      </c>
      <c r="AD510" s="84">
        <v>5.5</v>
      </c>
      <c r="AE510" s="84">
        <v>2.5</v>
      </c>
      <c r="AF510" s="2">
        <v>100</v>
      </c>
      <c r="AG510" s="2" t="str">
        <f t="shared" si="38"/>
        <v/>
      </c>
      <c r="AH510" s="2">
        <f t="shared" si="39"/>
        <v>-100</v>
      </c>
      <c r="AI510" s="44" t="str">
        <f>VLOOKUP(Table13[[#This Row],[Track]],$B$1885:$D$1929,2,FALSE)</f>
        <v>Vic</v>
      </c>
      <c r="AJ51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0" s="16" t="str">
        <f>IF(Table13[[#This Row],[Going-Dist]]="G&lt;6-Dist&gt;=1700","B",IF(Table13[[#This Row],[Going-Dist]]="G&lt;6-Dist&lt;1700","A",IF(AJ510="G&gt;=6-Dist&lt;1700","C",IF(AJ510="G&gt;=6-Dist&gt;=1700","D","xx"))))</f>
        <v>C</v>
      </c>
      <c r="AL510" s="69">
        <f>MONTH(Table13[[#This Row],[Date]])</f>
        <v>7</v>
      </c>
      <c r="AM510" s="69" t="str">
        <f t="shared" si="37"/>
        <v>2021-2022</v>
      </c>
      <c r="AN510" s="126">
        <v>150</v>
      </c>
      <c r="AO510" s="132" t="str">
        <f>IF(Table13[[#This Row],[Combo 27 Bet]]="","",IF(Table13[[#This Row],[Lev Ret]]="","",AN510*Table13[[#This Row],[Odds]]))</f>
        <v/>
      </c>
      <c r="AP510" s="133">
        <f t="shared" si="40"/>
        <v>-150</v>
      </c>
      <c r="AQ510" s="137"/>
      <c r="AR510" s="153">
        <v>9</v>
      </c>
      <c r="AS510" s="167" t="str">
        <f>IF(Table13[[#This Row],[Date]]&lt;$AS$3,"","Live")</f>
        <v/>
      </c>
      <c r="AT510" s="167" t="str">
        <f>IF(Table13[[#This Row],[Date]]&lt;$AT$3,"","Current Algo")</f>
        <v/>
      </c>
    </row>
    <row r="511" spans="1:46" s="14" customFormat="1" ht="14.25" customHeight="1" x14ac:dyDescent="0.25">
      <c r="A511" s="82">
        <v>44765</v>
      </c>
      <c r="B511" s="2" t="s">
        <v>4</v>
      </c>
      <c r="C511" s="83">
        <v>0.70277777777777783</v>
      </c>
      <c r="D511" s="2">
        <v>5</v>
      </c>
      <c r="E511" s="2">
        <v>6</v>
      </c>
      <c r="F511" s="60">
        <v>9</v>
      </c>
      <c r="G511" s="2">
        <v>1400</v>
      </c>
      <c r="H511" s="2" t="s">
        <v>42</v>
      </c>
      <c r="I511" s="2">
        <v>78</v>
      </c>
      <c r="J511" s="2">
        <v>130</v>
      </c>
      <c r="K511" s="6">
        <v>11</v>
      </c>
      <c r="L511" s="6" t="s">
        <v>1248</v>
      </c>
      <c r="M511" s="2" t="s">
        <v>1249</v>
      </c>
      <c r="N511" s="84">
        <v>9</v>
      </c>
      <c r="O511" s="2" t="s">
        <v>51</v>
      </c>
      <c r="P511" s="2" t="s">
        <v>73</v>
      </c>
      <c r="Q511" s="85"/>
      <c r="R511" s="86">
        <v>8</v>
      </c>
      <c r="S511" s="85">
        <v>59</v>
      </c>
      <c r="T511" s="85">
        <v>59</v>
      </c>
      <c r="U511" s="85"/>
      <c r="V511" s="2"/>
      <c r="W511" s="2"/>
      <c r="X511" s="10">
        <v>2</v>
      </c>
      <c r="Y511" s="84">
        <v>5</v>
      </c>
      <c r="Z511" s="2">
        <v>35</v>
      </c>
      <c r="AA511" s="6">
        <v>16</v>
      </c>
      <c r="AB511" s="2"/>
      <c r="AC511" s="2" t="s">
        <v>13</v>
      </c>
      <c r="AD511" s="84">
        <v>7.5</v>
      </c>
      <c r="AE511" s="84">
        <v>2.7</v>
      </c>
      <c r="AF511" s="2">
        <v>100</v>
      </c>
      <c r="AG511" s="2" t="str">
        <f t="shared" si="38"/>
        <v/>
      </c>
      <c r="AH511" s="2">
        <f t="shared" si="39"/>
        <v>-100</v>
      </c>
      <c r="AI511" s="44" t="str">
        <f>VLOOKUP(Table13[[#This Row],[Track]],$B$1885:$D$1929,2,FALSE)</f>
        <v>Vic</v>
      </c>
      <c r="AJ5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11" s="16" t="str">
        <f>IF(Table13[[#This Row],[Going-Dist]]="G&lt;6-Dist&gt;=1700","B",IF(Table13[[#This Row],[Going-Dist]]="G&lt;6-Dist&lt;1700","A",IF(AJ511="G&gt;=6-Dist&lt;1700","C",IF(AJ511="G&gt;=6-Dist&gt;=1700","D","xx"))))</f>
        <v>A</v>
      </c>
      <c r="AL511" s="69">
        <f>MONTH(Table13[[#This Row],[Date]])</f>
        <v>7</v>
      </c>
      <c r="AM511" s="69" t="str">
        <f t="shared" si="37"/>
        <v>2021-2022</v>
      </c>
      <c r="AN511" s="126">
        <v>100</v>
      </c>
      <c r="AO511" s="132" t="str">
        <f>IF(Table13[[#This Row],[Combo 27 Bet]]="","",IF(Table13[[#This Row],[Lev Ret]]="","",AN511*Table13[[#This Row],[Odds]]))</f>
        <v/>
      </c>
      <c r="AP511" s="133">
        <f t="shared" si="40"/>
        <v>-100</v>
      </c>
      <c r="AQ511" s="137"/>
      <c r="AR511" s="153">
        <v>5</v>
      </c>
      <c r="AS511" s="167" t="str">
        <f>IF(Table13[[#This Row],[Date]]&lt;$AS$3,"","Live")</f>
        <v/>
      </c>
      <c r="AT511" s="167" t="str">
        <f>IF(Table13[[#This Row],[Date]]&lt;$AT$3,"","Current Algo")</f>
        <v/>
      </c>
    </row>
    <row r="512" spans="1:46" s="14" customFormat="1" ht="14.25" customHeight="1" x14ac:dyDescent="0.25">
      <c r="A512" s="82">
        <v>44772</v>
      </c>
      <c r="B512" s="2" t="s">
        <v>149</v>
      </c>
      <c r="C512" s="83">
        <v>0.52083333333333337</v>
      </c>
      <c r="D512" s="87">
        <v>8</v>
      </c>
      <c r="E512" s="7">
        <v>4</v>
      </c>
      <c r="F512" s="60">
        <v>3</v>
      </c>
      <c r="G512" s="2">
        <v>1300</v>
      </c>
      <c r="H512" s="2" t="s">
        <v>151</v>
      </c>
      <c r="I512" s="2">
        <v>72</v>
      </c>
      <c r="J512" s="2">
        <v>100</v>
      </c>
      <c r="K512" s="6">
        <v>7</v>
      </c>
      <c r="L512" s="6" t="s">
        <v>1617</v>
      </c>
      <c r="M512" s="2" t="s">
        <v>58</v>
      </c>
      <c r="N512" s="84">
        <v>2.9</v>
      </c>
      <c r="O512" s="2" t="s">
        <v>1064</v>
      </c>
      <c r="P512" s="2" t="s">
        <v>110</v>
      </c>
      <c r="Q512" s="85"/>
      <c r="R512" s="86">
        <v>5</v>
      </c>
      <c r="S512" s="85">
        <v>57.5</v>
      </c>
      <c r="T512" s="85">
        <v>57.5</v>
      </c>
      <c r="U512" s="85"/>
      <c r="V512" s="2">
        <v>2</v>
      </c>
      <c r="W512" s="2">
        <v>4</v>
      </c>
      <c r="X512" s="10">
        <v>2</v>
      </c>
      <c r="Y512" s="84">
        <v>4.2</v>
      </c>
      <c r="Z512" s="2">
        <v>20</v>
      </c>
      <c r="AA512" s="6"/>
      <c r="AB512" s="2"/>
      <c r="AC512" s="2" t="s">
        <v>13</v>
      </c>
      <c r="AD512" s="84">
        <v>3</v>
      </c>
      <c r="AE512" s="84">
        <v>1.6</v>
      </c>
      <c r="AF512" s="2">
        <v>100</v>
      </c>
      <c r="AG512" s="2" t="str">
        <f t="shared" si="38"/>
        <v/>
      </c>
      <c r="AH512" s="2">
        <f t="shared" si="39"/>
        <v>-100</v>
      </c>
      <c r="AI512" s="44" t="str">
        <f>VLOOKUP(Table13[[#This Row],[Track]],$B$1885:$D$1929,2,FALSE)</f>
        <v>NSW</v>
      </c>
      <c r="AJ51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2" s="16" t="str">
        <f>IF(Table13[[#This Row],[Going-Dist]]="G&lt;6-Dist&gt;=1700","B",IF(Table13[[#This Row],[Going-Dist]]="G&lt;6-Dist&lt;1700","A",IF(AJ512="G&gt;=6-Dist&lt;1700","C",IF(AJ512="G&gt;=6-Dist&gt;=1700","D","xx"))))</f>
        <v>C</v>
      </c>
      <c r="AL512" s="69">
        <f>MONTH(Table13[[#This Row],[Date]])</f>
        <v>7</v>
      </c>
      <c r="AM512" s="69" t="str">
        <f t="shared" si="37"/>
        <v>2021-2022</v>
      </c>
      <c r="AN512" s="126">
        <v>200</v>
      </c>
      <c r="AO512" s="132" t="str">
        <f>IF(Table13[[#This Row],[Combo 27 Bet]]="","",IF(Table13[[#This Row],[Lev Ret]]="","",AN512*Table13[[#This Row],[Odds]]))</f>
        <v/>
      </c>
      <c r="AP512" s="133">
        <f t="shared" si="40"/>
        <v>-200</v>
      </c>
      <c r="AQ512" s="137"/>
      <c r="AR512" s="153">
        <v>8</v>
      </c>
      <c r="AS512" s="167" t="str">
        <f>IF(Table13[[#This Row],[Date]]&lt;$AS$3,"","Live")</f>
        <v/>
      </c>
      <c r="AT512" s="167" t="str">
        <f>IF(Table13[[#This Row],[Date]]&lt;$AT$3,"","Current Algo")</f>
        <v/>
      </c>
    </row>
    <row r="513" spans="1:46" s="14" customFormat="1" ht="14.25" customHeight="1" x14ac:dyDescent="0.25">
      <c r="A513" s="82">
        <v>44779</v>
      </c>
      <c r="B513" s="2" t="s">
        <v>3</v>
      </c>
      <c r="C513" s="83">
        <v>0.53125</v>
      </c>
      <c r="D513" s="2">
        <v>6</v>
      </c>
      <c r="E513" s="2">
        <v>10</v>
      </c>
      <c r="F513" s="60">
        <v>2</v>
      </c>
      <c r="G513" s="2">
        <v>1410</v>
      </c>
      <c r="H513" s="2" t="s">
        <v>70</v>
      </c>
      <c r="I513" s="2">
        <v>84</v>
      </c>
      <c r="J513" s="2">
        <v>130</v>
      </c>
      <c r="K513" s="6">
        <v>3</v>
      </c>
      <c r="L513" s="6" t="s">
        <v>720</v>
      </c>
      <c r="M513" s="2" t="s">
        <v>58</v>
      </c>
      <c r="N513" s="84">
        <v>2.5</v>
      </c>
      <c r="O513" s="2" t="s">
        <v>51</v>
      </c>
      <c r="P513" s="2" t="s">
        <v>60</v>
      </c>
      <c r="Q513" s="85"/>
      <c r="R513" s="86">
        <v>8</v>
      </c>
      <c r="S513" s="85">
        <v>58.5</v>
      </c>
      <c r="T513" s="85">
        <v>58.5</v>
      </c>
      <c r="U513" s="85"/>
      <c r="V513" s="2">
        <v>1</v>
      </c>
      <c r="W513" s="2">
        <v>3</v>
      </c>
      <c r="X513" s="10">
        <v>2</v>
      </c>
      <c r="Y513" s="84">
        <v>5</v>
      </c>
      <c r="Z513" s="2">
        <v>35</v>
      </c>
      <c r="AA513" s="6">
        <v>9</v>
      </c>
      <c r="AB513" s="2"/>
      <c r="AC513" s="2"/>
      <c r="AD513" s="84">
        <v>3.1</v>
      </c>
      <c r="AE513" s="84"/>
      <c r="AF513" s="2">
        <v>100</v>
      </c>
      <c r="AG513" s="2" t="str">
        <f t="shared" si="38"/>
        <v/>
      </c>
      <c r="AH513" s="2">
        <f t="shared" si="39"/>
        <v>-100</v>
      </c>
      <c r="AI513" s="44" t="str">
        <f>VLOOKUP(Table13[[#This Row],[Track]],$B$1885:$D$1929,2,FALSE)</f>
        <v>Vic</v>
      </c>
      <c r="AJ51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3" s="16" t="str">
        <f>IF(Table13[[#This Row],[Going-Dist]]="G&lt;6-Dist&gt;=1700","B",IF(Table13[[#This Row],[Going-Dist]]="G&lt;6-Dist&lt;1700","A",IF(AJ513="G&gt;=6-Dist&lt;1700","C",IF(AJ513="G&gt;=6-Dist&gt;=1700","D","xx"))))</f>
        <v>C</v>
      </c>
      <c r="AL513" s="2">
        <f>MONTH(Table13[[#This Row],[Date]])</f>
        <v>8</v>
      </c>
      <c r="AM513" s="2" t="str">
        <f t="shared" si="37"/>
        <v>2022-2023</v>
      </c>
      <c r="AN513" s="126">
        <v>200</v>
      </c>
      <c r="AO513" s="132" t="str">
        <f>IF(Table13[[#This Row],[Combo 27 Bet]]="","",IF(Table13[[#This Row],[Lev Ret]]="","",AN513*Table13[[#This Row],[Odds]]))</f>
        <v/>
      </c>
      <c r="AP513" s="133">
        <f t="shared" si="40"/>
        <v>-200</v>
      </c>
      <c r="AQ513" s="137"/>
      <c r="AR513" s="153">
        <v>8</v>
      </c>
      <c r="AS513" s="167" t="str">
        <f>IF(Table13[[#This Row],[Date]]&lt;$AS$3,"","Live")</f>
        <v/>
      </c>
      <c r="AT513" s="167" t="str">
        <f>IF(Table13[[#This Row],[Date]]&lt;$AT$3,"","Current Algo")</f>
        <v/>
      </c>
    </row>
    <row r="514" spans="1:46" s="14" customFormat="1" ht="14.25" customHeight="1" x14ac:dyDescent="0.25">
      <c r="A514" s="82">
        <v>44779</v>
      </c>
      <c r="B514" s="2" t="s">
        <v>148</v>
      </c>
      <c r="C514" s="83">
        <v>0.56944444444444442</v>
      </c>
      <c r="D514" s="87">
        <v>6</v>
      </c>
      <c r="E514" s="7">
        <v>0</v>
      </c>
      <c r="F514" s="60">
        <v>5</v>
      </c>
      <c r="G514" s="2">
        <v>1300</v>
      </c>
      <c r="H514" s="2" t="s">
        <v>151</v>
      </c>
      <c r="I514" s="2">
        <v>78</v>
      </c>
      <c r="J514" s="2">
        <v>150</v>
      </c>
      <c r="K514" s="6">
        <v>7</v>
      </c>
      <c r="L514" s="6" t="s">
        <v>1618</v>
      </c>
      <c r="M514" s="2" t="s">
        <v>75</v>
      </c>
      <c r="N514" s="84">
        <v>2.9</v>
      </c>
      <c r="O514" s="2" t="s">
        <v>96</v>
      </c>
      <c r="P514" s="2" t="s">
        <v>155</v>
      </c>
      <c r="Q514" s="85"/>
      <c r="R514" s="86">
        <v>2</v>
      </c>
      <c r="S514" s="85">
        <v>57.5</v>
      </c>
      <c r="T514" s="85">
        <v>57.5</v>
      </c>
      <c r="U514" s="85"/>
      <c r="V514" s="2">
        <v>1</v>
      </c>
      <c r="W514" s="2">
        <v>1</v>
      </c>
      <c r="X514" s="10">
        <v>2</v>
      </c>
      <c r="Y514" s="84">
        <v>5.2</v>
      </c>
      <c r="Z514" s="2">
        <v>20</v>
      </c>
      <c r="AA514" s="6"/>
      <c r="AB514" s="2"/>
      <c r="AC514" s="2" t="s">
        <v>13</v>
      </c>
      <c r="AD514" s="84">
        <v>2.9</v>
      </c>
      <c r="AE514" s="84">
        <v>1.4</v>
      </c>
      <c r="AF514" s="2">
        <v>100</v>
      </c>
      <c r="AG514" s="2" t="str">
        <f t="shared" si="38"/>
        <v/>
      </c>
      <c r="AH514" s="2">
        <f t="shared" si="39"/>
        <v>-100</v>
      </c>
      <c r="AI514" s="44" t="str">
        <f>VLOOKUP(Table13[[#This Row],[Track]],$B$1885:$D$1929,2,FALSE)</f>
        <v>NSW</v>
      </c>
      <c r="AJ51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4" s="16" t="str">
        <f>IF(Table13[[#This Row],[Going-Dist]]="G&lt;6-Dist&gt;=1700","B",IF(Table13[[#This Row],[Going-Dist]]="G&lt;6-Dist&lt;1700","A",IF(AJ514="G&gt;=6-Dist&lt;1700","C",IF(AJ514="G&gt;=6-Dist&gt;=1700","D","xx"))))</f>
        <v>C</v>
      </c>
      <c r="AL514" s="69">
        <f>MONTH(Table13[[#This Row],[Date]])</f>
        <v>8</v>
      </c>
      <c r="AM514" s="69" t="str">
        <f t="shared" si="37"/>
        <v>2022-2023</v>
      </c>
      <c r="AN514" s="126">
        <v>120</v>
      </c>
      <c r="AO514" s="132" t="str">
        <f>IF(Table13[[#This Row],[Combo 27 Bet]]="","",IF(Table13[[#This Row],[Lev Ret]]="","",AN514*Table13[[#This Row],[Odds]]))</f>
        <v/>
      </c>
      <c r="AP514" s="133">
        <f t="shared" si="40"/>
        <v>-120</v>
      </c>
      <c r="AQ514" s="137"/>
      <c r="AR514" s="153">
        <v>5</v>
      </c>
      <c r="AS514" s="167" t="str">
        <f>IF(Table13[[#This Row],[Date]]&lt;$AS$3,"","Live")</f>
        <v/>
      </c>
      <c r="AT514" s="167" t="str">
        <f>IF(Table13[[#This Row],[Date]]&lt;$AT$3,"","Current Algo")</f>
        <v/>
      </c>
    </row>
    <row r="515" spans="1:46" s="14" customFormat="1" ht="14.25" customHeight="1" x14ac:dyDescent="0.25">
      <c r="A515" s="82">
        <v>44779</v>
      </c>
      <c r="B515" s="2" t="s">
        <v>3</v>
      </c>
      <c r="C515" s="83">
        <v>0.63541666666666663</v>
      </c>
      <c r="D515" s="2">
        <v>6</v>
      </c>
      <c r="E515" s="2">
        <v>10</v>
      </c>
      <c r="F515" s="60">
        <v>6</v>
      </c>
      <c r="G515" s="2">
        <v>1620</v>
      </c>
      <c r="H515" s="2" t="s">
        <v>42</v>
      </c>
      <c r="I515" s="2">
        <v>84</v>
      </c>
      <c r="J515" s="2">
        <v>130</v>
      </c>
      <c r="K515" s="6">
        <v>6</v>
      </c>
      <c r="L515" s="6" t="s">
        <v>455</v>
      </c>
      <c r="M515" s="2" t="s">
        <v>80</v>
      </c>
      <c r="N515" s="84">
        <v>3.2</v>
      </c>
      <c r="O515" s="2" t="s">
        <v>721</v>
      </c>
      <c r="P515" s="2" t="s">
        <v>57</v>
      </c>
      <c r="Q515" s="85"/>
      <c r="R515" s="86">
        <v>3</v>
      </c>
      <c r="S515" s="85">
        <v>58</v>
      </c>
      <c r="T515" s="85">
        <v>58</v>
      </c>
      <c r="U515" s="85"/>
      <c r="V515" s="2">
        <v>3</v>
      </c>
      <c r="W515" s="2">
        <v>3</v>
      </c>
      <c r="X515" s="10">
        <v>2</v>
      </c>
      <c r="Y515" s="84">
        <v>5</v>
      </c>
      <c r="Z515" s="2">
        <v>35</v>
      </c>
      <c r="AA515" s="6">
        <v>11</v>
      </c>
      <c r="AB515" s="2"/>
      <c r="AC515" s="2"/>
      <c r="AD515" s="84">
        <v>3.6</v>
      </c>
      <c r="AE515" s="84"/>
      <c r="AF515" s="2">
        <v>100</v>
      </c>
      <c r="AG515" s="2" t="str">
        <f t="shared" si="38"/>
        <v/>
      </c>
      <c r="AH515" s="2">
        <f t="shared" si="39"/>
        <v>-100</v>
      </c>
      <c r="AI515" s="44" t="str">
        <f>VLOOKUP(Table13[[#This Row],[Track]],$B$1885:$D$1929,2,FALSE)</f>
        <v>Vic</v>
      </c>
      <c r="AJ51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5" s="16" t="str">
        <f>IF(Table13[[#This Row],[Going-Dist]]="G&lt;6-Dist&gt;=1700","B",IF(Table13[[#This Row],[Going-Dist]]="G&lt;6-Dist&lt;1700","A",IF(AJ515="G&gt;=6-Dist&lt;1700","C",IF(AJ515="G&gt;=6-Dist&gt;=1700","D","xx"))))</f>
        <v>C</v>
      </c>
      <c r="AL515" s="69">
        <f>MONTH(Table13[[#This Row],[Date]])</f>
        <v>8</v>
      </c>
      <c r="AM515" s="69" t="str">
        <f t="shared" si="37"/>
        <v>2022-2023</v>
      </c>
      <c r="AN515" s="126">
        <v>100</v>
      </c>
      <c r="AO515" s="132" t="str">
        <f>IF(Table13[[#This Row],[Combo 27 Bet]]="","",IF(Table13[[#This Row],[Lev Ret]]="","",AN515*Table13[[#This Row],[Odds]]))</f>
        <v/>
      </c>
      <c r="AP515" s="133">
        <f t="shared" si="40"/>
        <v>-100</v>
      </c>
      <c r="AQ515" s="137"/>
      <c r="AR515" s="153">
        <v>7</v>
      </c>
      <c r="AS515" s="167" t="str">
        <f>IF(Table13[[#This Row],[Date]]&lt;$AS$3,"","Live")</f>
        <v/>
      </c>
      <c r="AT515" s="167" t="str">
        <f>IF(Table13[[#This Row],[Date]]&lt;$AT$3,"","Current Algo")</f>
        <v/>
      </c>
    </row>
    <row r="516" spans="1:46" s="14" customFormat="1" ht="14.25" customHeight="1" x14ac:dyDescent="0.25">
      <c r="A516" s="82">
        <v>44779</v>
      </c>
      <c r="B516" s="2" t="s">
        <v>3</v>
      </c>
      <c r="C516" s="83">
        <v>0.6875</v>
      </c>
      <c r="D516" s="87">
        <v>6</v>
      </c>
      <c r="E516" s="7">
        <v>10</v>
      </c>
      <c r="F516" s="60">
        <v>8</v>
      </c>
      <c r="G516" s="2">
        <v>1410</v>
      </c>
      <c r="H516" s="2" t="s">
        <v>42</v>
      </c>
      <c r="I516" s="2" t="s">
        <v>46</v>
      </c>
      <c r="J516" s="2">
        <v>150</v>
      </c>
      <c r="K516" s="6">
        <v>4</v>
      </c>
      <c r="L516" s="6" t="s">
        <v>360</v>
      </c>
      <c r="M516" s="2" t="s">
        <v>67</v>
      </c>
      <c r="N516" s="84">
        <v>2.25</v>
      </c>
      <c r="O516" s="2" t="s">
        <v>59</v>
      </c>
      <c r="P516" s="2" t="s">
        <v>103</v>
      </c>
      <c r="Q516" s="85"/>
      <c r="R516" s="86">
        <v>4</v>
      </c>
      <c r="S516" s="85">
        <v>55.5</v>
      </c>
      <c r="T516" s="85">
        <v>55.5</v>
      </c>
      <c r="U516" s="85"/>
      <c r="V516" s="2">
        <v>1</v>
      </c>
      <c r="W516" s="2">
        <v>2</v>
      </c>
      <c r="X516" s="10">
        <v>1</v>
      </c>
      <c r="Y516" s="84">
        <v>2.8</v>
      </c>
      <c r="Z516" s="2">
        <v>45</v>
      </c>
      <c r="AA516" s="6">
        <v>10</v>
      </c>
      <c r="AB516" s="2"/>
      <c r="AC516" s="2"/>
      <c r="AD516" s="84">
        <v>2.1</v>
      </c>
      <c r="AE516" s="84"/>
      <c r="AF516" s="2">
        <v>100</v>
      </c>
      <c r="AG516" s="2" t="str">
        <f t="shared" si="38"/>
        <v/>
      </c>
      <c r="AH516" s="2">
        <f t="shared" si="39"/>
        <v>-100</v>
      </c>
      <c r="AI516" s="44" t="str">
        <f>VLOOKUP(Table13[[#This Row],[Track]],$B$1885:$D$1929,2,FALSE)</f>
        <v>Vic</v>
      </c>
      <c r="AJ51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6" s="16" t="str">
        <f>IF(Table13[[#This Row],[Going-Dist]]="G&lt;6-Dist&gt;=1700","B",IF(Table13[[#This Row],[Going-Dist]]="G&lt;6-Dist&lt;1700","A",IF(AJ516="G&gt;=6-Dist&lt;1700","C",IF(AJ516="G&gt;=6-Dist&gt;=1700","D","xx"))))</f>
        <v>C</v>
      </c>
      <c r="AL516" s="69">
        <f>MONTH(Table13[[#This Row],[Date]])</f>
        <v>8</v>
      </c>
      <c r="AM516" s="69" t="str">
        <f t="shared" si="37"/>
        <v>2022-2023</v>
      </c>
      <c r="AN516" s="126">
        <v>140</v>
      </c>
      <c r="AO516" s="132" t="str">
        <f>IF(Table13[[#This Row],[Combo 27 Bet]]="","",IF(Table13[[#This Row],[Lev Ret]]="","",AN516*Table13[[#This Row],[Odds]]))</f>
        <v/>
      </c>
      <c r="AP516" s="133">
        <f t="shared" si="40"/>
        <v>-140</v>
      </c>
      <c r="AQ516" s="135">
        <v>2</v>
      </c>
      <c r="AR516" s="153">
        <v>5</v>
      </c>
      <c r="AS516" s="167" t="str">
        <f>IF(Table13[[#This Row],[Date]]&lt;$AS$3,"","Live")</f>
        <v/>
      </c>
      <c r="AT516" s="167" t="str">
        <f>IF(Table13[[#This Row],[Date]]&lt;$AT$3,"","Current Algo")</f>
        <v/>
      </c>
    </row>
    <row r="517" spans="1:46" s="14" customFormat="1" ht="14.25" customHeight="1" x14ac:dyDescent="0.25">
      <c r="A517" s="82">
        <v>44779</v>
      </c>
      <c r="B517" s="2" t="s">
        <v>3</v>
      </c>
      <c r="C517" s="83">
        <v>0.6875</v>
      </c>
      <c r="D517" s="87">
        <v>6</v>
      </c>
      <c r="E517" s="7">
        <v>10</v>
      </c>
      <c r="F517" s="60">
        <v>8</v>
      </c>
      <c r="G517" s="2">
        <v>1410</v>
      </c>
      <c r="H517" s="2" t="s">
        <v>42</v>
      </c>
      <c r="I517" s="2" t="s">
        <v>46</v>
      </c>
      <c r="J517" s="2">
        <v>150</v>
      </c>
      <c r="K517" s="6">
        <v>8</v>
      </c>
      <c r="L517" s="6" t="s">
        <v>690</v>
      </c>
      <c r="M517" s="2" t="s">
        <v>75</v>
      </c>
      <c r="N517" s="84">
        <v>5.5</v>
      </c>
      <c r="O517" s="2" t="s">
        <v>116</v>
      </c>
      <c r="P517" s="2" t="s">
        <v>196</v>
      </c>
      <c r="Q517" s="85"/>
      <c r="R517" s="86">
        <v>7</v>
      </c>
      <c r="S517" s="85">
        <v>54</v>
      </c>
      <c r="T517" s="85">
        <v>54</v>
      </c>
      <c r="U517" s="85"/>
      <c r="V517" s="2">
        <v>2</v>
      </c>
      <c r="W517" s="2">
        <v>5</v>
      </c>
      <c r="X517" s="10">
        <v>2</v>
      </c>
      <c r="Y517" s="84">
        <v>5.5</v>
      </c>
      <c r="Z517" s="2">
        <v>30</v>
      </c>
      <c r="AA517" s="6">
        <v>10</v>
      </c>
      <c r="AB517" s="2"/>
      <c r="AC517" s="2"/>
      <c r="AD517" s="84">
        <v>9</v>
      </c>
      <c r="AE517" s="84"/>
      <c r="AF517" s="2">
        <v>100</v>
      </c>
      <c r="AG517" s="2" t="str">
        <f t="shared" si="38"/>
        <v/>
      </c>
      <c r="AH517" s="2">
        <f t="shared" si="39"/>
        <v>-100</v>
      </c>
      <c r="AI517" s="44" t="str">
        <f>VLOOKUP(Table13[[#This Row],[Track]],$B$1885:$D$1929,2,FALSE)</f>
        <v>Vic</v>
      </c>
      <c r="AJ51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7" s="16" t="str">
        <f>IF(Table13[[#This Row],[Going-Dist]]="G&lt;6-Dist&gt;=1700","B",IF(Table13[[#This Row],[Going-Dist]]="G&lt;6-Dist&lt;1700","A",IF(AJ517="G&gt;=6-Dist&lt;1700","C",IF(AJ517="G&gt;=6-Dist&gt;=1700","D","xx"))))</f>
        <v>C</v>
      </c>
      <c r="AL517" s="2">
        <f>MONTH(Table13[[#This Row],[Date]])</f>
        <v>8</v>
      </c>
      <c r="AM517" s="2" t="str">
        <f t="shared" si="37"/>
        <v>2022-2023</v>
      </c>
      <c r="AN517" s="126">
        <v>100</v>
      </c>
      <c r="AO517" s="132" t="str">
        <f>IF(Table13[[#This Row],[Combo 27 Bet]]="","",IF(Table13[[#This Row],[Lev Ret]]="","",AN517*Table13[[#This Row],[Odds]]))</f>
        <v/>
      </c>
      <c r="AP517" s="133">
        <f t="shared" si="40"/>
        <v>-100</v>
      </c>
      <c r="AQ517" s="135">
        <v>2</v>
      </c>
      <c r="AR517" s="153">
        <v>6</v>
      </c>
      <c r="AS517" s="167" t="str">
        <f>IF(Table13[[#This Row],[Date]]&lt;$AS$3,"","Live")</f>
        <v/>
      </c>
      <c r="AT517" s="167" t="str">
        <f>IF(Table13[[#This Row],[Date]]&lt;$AT$3,"","Current Algo")</f>
        <v/>
      </c>
    </row>
    <row r="518" spans="1:46" s="14" customFormat="1" ht="14.25" customHeight="1" x14ac:dyDescent="0.25">
      <c r="A518" s="82">
        <v>44779</v>
      </c>
      <c r="B518" s="2" t="s">
        <v>3</v>
      </c>
      <c r="C518" s="83">
        <v>0.71180555555555547</v>
      </c>
      <c r="D518" s="87">
        <v>6</v>
      </c>
      <c r="E518" s="7">
        <v>10</v>
      </c>
      <c r="F518" s="60">
        <v>9</v>
      </c>
      <c r="G518" s="2">
        <v>1100</v>
      </c>
      <c r="H518" s="2" t="s">
        <v>42</v>
      </c>
      <c r="I518" s="2">
        <v>84</v>
      </c>
      <c r="J518" s="2">
        <v>130</v>
      </c>
      <c r="K518" s="6">
        <v>10</v>
      </c>
      <c r="L518" s="6" t="s">
        <v>361</v>
      </c>
      <c r="M518" s="2" t="s">
        <v>55</v>
      </c>
      <c r="N518" s="84">
        <v>2.2999999999999998</v>
      </c>
      <c r="O518" s="2" t="s">
        <v>69</v>
      </c>
      <c r="P518" s="2" t="s">
        <v>120</v>
      </c>
      <c r="Q518" s="85"/>
      <c r="R518" s="86">
        <v>7</v>
      </c>
      <c r="S518" s="85">
        <v>54</v>
      </c>
      <c r="T518" s="85">
        <v>54</v>
      </c>
      <c r="U518" s="85"/>
      <c r="V518" s="2">
        <v>3</v>
      </c>
      <c r="W518" s="2"/>
      <c r="X518" s="10">
        <v>1</v>
      </c>
      <c r="Y518" s="84">
        <v>4.2</v>
      </c>
      <c r="Z518" s="2">
        <v>40</v>
      </c>
      <c r="AA518" s="6">
        <v>12</v>
      </c>
      <c r="AB518" s="2"/>
      <c r="AC518" s="2" t="s">
        <v>15</v>
      </c>
      <c r="AD518" s="84">
        <v>2.25</v>
      </c>
      <c r="AE518" s="84">
        <v>1.5</v>
      </c>
      <c r="AF518" s="2">
        <v>100</v>
      </c>
      <c r="AG518" s="2" t="str">
        <f t="shared" si="38"/>
        <v/>
      </c>
      <c r="AH518" s="2">
        <f t="shared" si="39"/>
        <v>-100</v>
      </c>
      <c r="AI518" s="44" t="str">
        <f>VLOOKUP(Table13[[#This Row],[Track]],$B$1885:$D$1929,2,FALSE)</f>
        <v>Vic</v>
      </c>
      <c r="AJ51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8" s="16" t="str">
        <f>IF(Table13[[#This Row],[Going-Dist]]="G&lt;6-Dist&gt;=1700","B",IF(Table13[[#This Row],[Going-Dist]]="G&lt;6-Dist&lt;1700","A",IF(AJ518="G&gt;=6-Dist&lt;1700","C",IF(AJ518="G&gt;=6-Dist&gt;=1700","D","xx"))))</f>
        <v>C</v>
      </c>
      <c r="AL518" s="2">
        <f>MONTH(Table13[[#This Row],[Date]])</f>
        <v>8</v>
      </c>
      <c r="AM518" s="2" t="str">
        <f t="shared" si="37"/>
        <v>2022-2023</v>
      </c>
      <c r="AN518" s="126">
        <v>150</v>
      </c>
      <c r="AO518" s="132" t="str">
        <f>IF(Table13[[#This Row],[Combo 27 Bet]]="","",IF(Table13[[#This Row],[Lev Ret]]="","",AN518*Table13[[#This Row],[Odds]]))</f>
        <v/>
      </c>
      <c r="AP518" s="133">
        <f t="shared" si="40"/>
        <v>-150</v>
      </c>
      <c r="AQ518" s="135">
        <v>2</v>
      </c>
      <c r="AR518" s="153">
        <v>7</v>
      </c>
      <c r="AS518" s="167" t="str">
        <f>IF(Table13[[#This Row],[Date]]&lt;$AS$3,"","Live")</f>
        <v/>
      </c>
      <c r="AT518" s="167" t="str">
        <f>IF(Table13[[#This Row],[Date]]&lt;$AT$3,"","Current Algo")</f>
        <v/>
      </c>
    </row>
    <row r="519" spans="1:46" s="14" customFormat="1" ht="14.25" customHeight="1" x14ac:dyDescent="0.25">
      <c r="A519" s="82">
        <v>44779</v>
      </c>
      <c r="B519" s="2" t="s">
        <v>3</v>
      </c>
      <c r="C519" s="83">
        <v>0.71180555555555547</v>
      </c>
      <c r="D519" s="2">
        <v>6</v>
      </c>
      <c r="E519" s="2">
        <v>10</v>
      </c>
      <c r="F519" s="60">
        <v>9</v>
      </c>
      <c r="G519" s="2">
        <v>1100</v>
      </c>
      <c r="H519" s="2" t="s">
        <v>42</v>
      </c>
      <c r="I519" s="2">
        <v>84</v>
      </c>
      <c r="J519" s="2">
        <v>130</v>
      </c>
      <c r="K519" s="6">
        <v>9</v>
      </c>
      <c r="L519" s="6" t="s">
        <v>366</v>
      </c>
      <c r="M519" s="2" t="s">
        <v>80</v>
      </c>
      <c r="N519" s="84">
        <v>4.4000000000000004</v>
      </c>
      <c r="O519" s="2" t="s">
        <v>93</v>
      </c>
      <c r="P519" s="2" t="s">
        <v>73</v>
      </c>
      <c r="Q519" s="85"/>
      <c r="R519" s="86">
        <v>11</v>
      </c>
      <c r="S519" s="85">
        <v>54</v>
      </c>
      <c r="T519" s="85">
        <v>54</v>
      </c>
      <c r="U519" s="85"/>
      <c r="V519" s="2">
        <v>2</v>
      </c>
      <c r="W519" s="2">
        <v>1</v>
      </c>
      <c r="X519" s="10">
        <v>2</v>
      </c>
      <c r="Y519" s="84">
        <v>4.5</v>
      </c>
      <c r="Z519" s="2">
        <v>40</v>
      </c>
      <c r="AA519" s="6">
        <v>12</v>
      </c>
      <c r="AB519" s="2"/>
      <c r="AC519" s="2" t="s">
        <v>12</v>
      </c>
      <c r="AD519" s="84">
        <v>4.5999999999999996</v>
      </c>
      <c r="AE519" s="84">
        <v>1.6</v>
      </c>
      <c r="AF519" s="2">
        <v>100</v>
      </c>
      <c r="AG519" s="2">
        <f t="shared" si="38"/>
        <v>459.99999999999994</v>
      </c>
      <c r="AH519" s="2">
        <f t="shared" si="39"/>
        <v>359.99999999999994</v>
      </c>
      <c r="AI519" s="44" t="str">
        <f>VLOOKUP(Table13[[#This Row],[Track]],$B$1885:$D$1929,2,FALSE)</f>
        <v>Vic</v>
      </c>
      <c r="AJ51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19" s="16" t="str">
        <f>IF(Table13[[#This Row],[Going-Dist]]="G&lt;6-Dist&gt;=1700","B",IF(Table13[[#This Row],[Going-Dist]]="G&lt;6-Dist&lt;1700","A",IF(AJ519="G&gt;=6-Dist&lt;1700","C",IF(AJ519="G&gt;=6-Dist&gt;=1700","D","xx"))))</f>
        <v>C</v>
      </c>
      <c r="AL519" s="69">
        <f>MONTH(Table13[[#This Row],[Date]])</f>
        <v>8</v>
      </c>
      <c r="AM519" s="69" t="str">
        <f t="shared" ref="AM519:AM582" si="41">IF(A519&lt;$AM$1905,"2020-2021",IF(A519&lt;$AM$1906,"2021-2022",IF(A519&lt;$AM$1907,"2022-2023",IF(A519&lt;$AM$1908,"2023-2024",IF(A519&lt;$AM$1909,"2024-2025",IF(A519&lt;$AM$1910,"2025-2026",IF(A519&lt;$AM$1911,"2026-2027",IF(A519&lt;$AM$1912,"2027-2028"))))))))</f>
        <v>2022-2023</v>
      </c>
      <c r="AN519" s="126">
        <v>100</v>
      </c>
      <c r="AO519" s="132">
        <f>IF(Table13[[#This Row],[Combo 27 Bet]]="","",IF(Table13[[#This Row],[Lev Ret]]="","",AN519*Table13[[#This Row],[Odds]]))</f>
        <v>459.99999999999994</v>
      </c>
      <c r="AP519" s="133">
        <f t="shared" si="40"/>
        <v>359.99999999999994</v>
      </c>
      <c r="AQ519" s="135">
        <v>2</v>
      </c>
      <c r="AR519" s="153">
        <v>7</v>
      </c>
      <c r="AS519" s="167" t="str">
        <f>IF(Table13[[#This Row],[Date]]&lt;$AS$3,"","Live")</f>
        <v/>
      </c>
      <c r="AT519" s="167" t="str">
        <f>IF(Table13[[#This Row],[Date]]&lt;$AT$3,"","Current Algo")</f>
        <v/>
      </c>
    </row>
    <row r="520" spans="1:46" s="14" customFormat="1" ht="14.25" customHeight="1" x14ac:dyDescent="0.25">
      <c r="A520" s="82">
        <v>44786</v>
      </c>
      <c r="B520" s="2" t="s">
        <v>4</v>
      </c>
      <c r="C520" s="83">
        <v>0.50694444444444442</v>
      </c>
      <c r="D520" s="87">
        <v>4</v>
      </c>
      <c r="E520" s="7">
        <v>9</v>
      </c>
      <c r="F520" s="60">
        <v>1</v>
      </c>
      <c r="G520" s="2">
        <v>1600</v>
      </c>
      <c r="H520" s="2" t="s">
        <v>42</v>
      </c>
      <c r="I520" s="2" t="s">
        <v>46</v>
      </c>
      <c r="J520" s="2">
        <v>200</v>
      </c>
      <c r="K520" s="6">
        <v>7</v>
      </c>
      <c r="L520" s="6" t="s">
        <v>362</v>
      </c>
      <c r="M520" s="2" t="s">
        <v>55</v>
      </c>
      <c r="N520" s="84">
        <v>3.2</v>
      </c>
      <c r="O520" s="2" t="s">
        <v>121</v>
      </c>
      <c r="P520" s="2" t="s">
        <v>118</v>
      </c>
      <c r="Q520" s="85"/>
      <c r="R520" s="86">
        <v>5</v>
      </c>
      <c r="S520" s="85">
        <v>54</v>
      </c>
      <c r="T520" s="85">
        <v>54</v>
      </c>
      <c r="U520" s="85"/>
      <c r="V520" s="2">
        <v>1</v>
      </c>
      <c r="W520" s="2">
        <v>1</v>
      </c>
      <c r="X520" s="10">
        <v>1</v>
      </c>
      <c r="Y520" s="84">
        <v>3.6</v>
      </c>
      <c r="Z520" s="2">
        <v>45</v>
      </c>
      <c r="AA520" s="6">
        <v>7</v>
      </c>
      <c r="AB520" s="2"/>
      <c r="AC520" s="2" t="s">
        <v>12</v>
      </c>
      <c r="AD520" s="84">
        <v>3.6</v>
      </c>
      <c r="AE520" s="84">
        <v>2</v>
      </c>
      <c r="AF520" s="2">
        <v>100</v>
      </c>
      <c r="AG520" s="2">
        <f t="shared" si="38"/>
        <v>360</v>
      </c>
      <c r="AH520" s="2">
        <f t="shared" si="39"/>
        <v>260</v>
      </c>
      <c r="AI520" s="44" t="str">
        <f>VLOOKUP(Table13[[#This Row],[Track]],$B$1885:$D$1929,2,FALSE)</f>
        <v>Vic</v>
      </c>
      <c r="AJ5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20" s="16" t="str">
        <f>IF(Table13[[#This Row],[Going-Dist]]="G&lt;6-Dist&gt;=1700","B",IF(Table13[[#This Row],[Going-Dist]]="G&lt;6-Dist&lt;1700","A",IF(AJ520="G&gt;=6-Dist&lt;1700","C",IF(AJ520="G&gt;=6-Dist&gt;=1700","D","xx"))))</f>
        <v>A</v>
      </c>
      <c r="AL520" s="69">
        <f>MONTH(Table13[[#This Row],[Date]])</f>
        <v>8</v>
      </c>
      <c r="AM520" s="69" t="str">
        <f t="shared" si="41"/>
        <v>2022-2023</v>
      </c>
      <c r="AN520" s="126">
        <v>200</v>
      </c>
      <c r="AO520" s="132">
        <f>IF(Table13[[#This Row],[Combo 27 Bet]]="","",IF(Table13[[#This Row],[Lev Ret]]="","",AN520*Table13[[#This Row],[Odds]]))</f>
        <v>720</v>
      </c>
      <c r="AP520" s="133">
        <f t="shared" si="40"/>
        <v>520</v>
      </c>
      <c r="AQ520" s="137"/>
      <c r="AR520" s="153">
        <v>10</v>
      </c>
      <c r="AS520" s="167" t="str">
        <f>IF(Table13[[#This Row],[Date]]&lt;$AS$3,"","Live")</f>
        <v/>
      </c>
      <c r="AT520" s="167" t="str">
        <f>IF(Table13[[#This Row],[Date]]&lt;$AT$3,"","Current Algo")</f>
        <v/>
      </c>
    </row>
    <row r="521" spans="1:46" s="14" customFormat="1" ht="14.25" customHeight="1" x14ac:dyDescent="0.25">
      <c r="A521" s="82">
        <v>44786</v>
      </c>
      <c r="B521" s="2" t="s">
        <v>4</v>
      </c>
      <c r="C521" s="83">
        <v>0.53125</v>
      </c>
      <c r="D521" s="87">
        <v>4</v>
      </c>
      <c r="E521" s="7">
        <v>9</v>
      </c>
      <c r="F521" s="60">
        <v>2</v>
      </c>
      <c r="G521" s="2">
        <v>1600</v>
      </c>
      <c r="H521" s="2" t="s">
        <v>70</v>
      </c>
      <c r="I521" s="2">
        <v>78</v>
      </c>
      <c r="J521" s="2">
        <v>130</v>
      </c>
      <c r="K521" s="6">
        <v>3</v>
      </c>
      <c r="L521" s="6" t="s">
        <v>722</v>
      </c>
      <c r="M521" s="2" t="s">
        <v>43</v>
      </c>
      <c r="N521" s="84">
        <v>6</v>
      </c>
      <c r="O521" s="2" t="s">
        <v>49</v>
      </c>
      <c r="P521" s="2" t="s">
        <v>171</v>
      </c>
      <c r="Q521" s="85"/>
      <c r="R521" s="86">
        <v>1</v>
      </c>
      <c r="S521" s="85">
        <v>58.5</v>
      </c>
      <c r="T521" s="85">
        <v>58.5</v>
      </c>
      <c r="U521" s="85"/>
      <c r="V521" s="2">
        <v>1</v>
      </c>
      <c r="W521" s="2">
        <v>3</v>
      </c>
      <c r="X521" s="10">
        <v>1</v>
      </c>
      <c r="Y521" s="84">
        <v>4.2</v>
      </c>
      <c r="Z521" s="2">
        <v>40</v>
      </c>
      <c r="AA521" s="6">
        <v>12</v>
      </c>
      <c r="AB521" s="2"/>
      <c r="AC521" s="2"/>
      <c r="AD521" s="84">
        <v>6</v>
      </c>
      <c r="AE521" s="84"/>
      <c r="AF521" s="2">
        <v>100</v>
      </c>
      <c r="AG521" s="2" t="str">
        <f t="shared" si="38"/>
        <v/>
      </c>
      <c r="AH521" s="2">
        <f t="shared" si="39"/>
        <v>-100</v>
      </c>
      <c r="AI521" s="44" t="str">
        <f>VLOOKUP(Table13[[#This Row],[Track]],$B$1885:$D$1929,2,FALSE)</f>
        <v>Vic</v>
      </c>
      <c r="AJ5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21" s="16" t="str">
        <f>IF(Table13[[#This Row],[Going-Dist]]="G&lt;6-Dist&gt;=1700","B",IF(Table13[[#This Row],[Going-Dist]]="G&lt;6-Dist&lt;1700","A",IF(AJ521="G&gt;=6-Dist&lt;1700","C",IF(AJ521="G&gt;=6-Dist&gt;=1700","D","xx"))))</f>
        <v>A</v>
      </c>
      <c r="AL521" s="69">
        <f>MONTH(Table13[[#This Row],[Date]])</f>
        <v>8</v>
      </c>
      <c r="AM521" s="69" t="str">
        <f t="shared" si="41"/>
        <v>2022-2023</v>
      </c>
      <c r="AN521" s="126">
        <v>100</v>
      </c>
      <c r="AO521" s="132" t="str">
        <f>IF(Table13[[#This Row],[Combo 27 Bet]]="","",IF(Table13[[#This Row],[Lev Ret]]="","",AN521*Table13[[#This Row],[Odds]]))</f>
        <v/>
      </c>
      <c r="AP521" s="133">
        <f t="shared" si="40"/>
        <v>-100</v>
      </c>
      <c r="AQ521" s="137"/>
      <c r="AR521" s="153">
        <v>1</v>
      </c>
      <c r="AS521" s="167" t="str">
        <f>IF(Table13[[#This Row],[Date]]&lt;$AS$3,"","Live")</f>
        <v/>
      </c>
      <c r="AT521" s="167" t="str">
        <f>IF(Table13[[#This Row],[Date]]&lt;$AT$3,"","Current Algo")</f>
        <v/>
      </c>
    </row>
    <row r="522" spans="1:46" s="14" customFormat="1" ht="14.25" customHeight="1" x14ac:dyDescent="0.25">
      <c r="A522" s="82">
        <v>44786</v>
      </c>
      <c r="B522" s="2" t="s">
        <v>4</v>
      </c>
      <c r="C522" s="83">
        <v>0.55555555555555558</v>
      </c>
      <c r="D522" s="87">
        <v>4</v>
      </c>
      <c r="E522" s="7">
        <v>9</v>
      </c>
      <c r="F522" s="60">
        <v>3</v>
      </c>
      <c r="G522" s="2">
        <v>1100</v>
      </c>
      <c r="H522" s="2" t="s">
        <v>70</v>
      </c>
      <c r="I522" s="2">
        <v>90</v>
      </c>
      <c r="J522" s="2">
        <v>150</v>
      </c>
      <c r="K522" s="6">
        <v>3</v>
      </c>
      <c r="L522" s="6" t="s">
        <v>723</v>
      </c>
      <c r="M522" s="2" t="s">
        <v>55</v>
      </c>
      <c r="N522" s="84">
        <v>5.5</v>
      </c>
      <c r="O522" s="2" t="s">
        <v>56</v>
      </c>
      <c r="P522" s="2" t="s">
        <v>73</v>
      </c>
      <c r="Q522" s="85"/>
      <c r="R522" s="86">
        <v>3</v>
      </c>
      <c r="S522" s="85">
        <v>57</v>
      </c>
      <c r="T522" s="85">
        <v>57</v>
      </c>
      <c r="U522" s="85"/>
      <c r="V522" s="2">
        <v>2</v>
      </c>
      <c r="W522" s="2">
        <v>2</v>
      </c>
      <c r="X522" s="10">
        <v>1</v>
      </c>
      <c r="Y522" s="84">
        <v>3</v>
      </c>
      <c r="Z522" s="2">
        <v>45</v>
      </c>
      <c r="AA522" s="6">
        <v>7</v>
      </c>
      <c r="AB522" s="2"/>
      <c r="AC522" s="2" t="s">
        <v>15</v>
      </c>
      <c r="AD522" s="84">
        <v>5.5</v>
      </c>
      <c r="AE522" s="84">
        <v>2.8</v>
      </c>
      <c r="AF522" s="2">
        <v>100</v>
      </c>
      <c r="AG522" s="2" t="str">
        <f t="shared" si="38"/>
        <v/>
      </c>
      <c r="AH522" s="2">
        <f t="shared" si="39"/>
        <v>-100</v>
      </c>
      <c r="AI522" s="44" t="str">
        <f>VLOOKUP(Table13[[#This Row],[Track]],$B$1885:$D$1929,2,FALSE)</f>
        <v>Vic</v>
      </c>
      <c r="AJ5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22" s="16" t="str">
        <f>IF(Table13[[#This Row],[Going-Dist]]="G&lt;6-Dist&gt;=1700","B",IF(Table13[[#This Row],[Going-Dist]]="G&lt;6-Dist&lt;1700","A",IF(AJ522="G&gt;=6-Dist&lt;1700","C",IF(AJ522="G&gt;=6-Dist&gt;=1700","D","xx"))))</f>
        <v>A</v>
      </c>
      <c r="AL522" s="69">
        <f>MONTH(Table13[[#This Row],[Date]])</f>
        <v>8</v>
      </c>
      <c r="AM522" s="69" t="str">
        <f t="shared" si="41"/>
        <v>2022-2023</v>
      </c>
      <c r="AN522" s="126">
        <v>100</v>
      </c>
      <c r="AO522" s="132" t="str">
        <f>IF(Table13[[#This Row],[Combo 27 Bet]]="","",IF(Table13[[#This Row],[Lev Ret]]="","",AN522*Table13[[#This Row],[Odds]]))</f>
        <v/>
      </c>
      <c r="AP522" s="133">
        <f t="shared" si="40"/>
        <v>-100</v>
      </c>
      <c r="AQ522" s="137"/>
      <c r="AR522" s="153">
        <v>8</v>
      </c>
      <c r="AS522" s="167" t="str">
        <f>IF(Table13[[#This Row],[Date]]&lt;$AS$3,"","Live")</f>
        <v/>
      </c>
      <c r="AT522" s="167" t="str">
        <f>IF(Table13[[#This Row],[Date]]&lt;$AT$3,"","Current Algo")</f>
        <v/>
      </c>
    </row>
    <row r="523" spans="1:46" s="14" customFormat="1" ht="14.25" customHeight="1" x14ac:dyDescent="0.25">
      <c r="A523" s="82">
        <v>44786</v>
      </c>
      <c r="B523" s="2" t="s">
        <v>4</v>
      </c>
      <c r="C523" s="83">
        <v>0.69097222222222221</v>
      </c>
      <c r="D523" s="2">
        <v>4</v>
      </c>
      <c r="E523" s="2">
        <v>9</v>
      </c>
      <c r="F523" s="60">
        <v>8</v>
      </c>
      <c r="G523" s="2">
        <v>1400</v>
      </c>
      <c r="H523" s="2" t="s">
        <v>102</v>
      </c>
      <c r="I523" s="2" t="s">
        <v>102</v>
      </c>
      <c r="J523" s="2">
        <v>300</v>
      </c>
      <c r="K523" s="6">
        <v>2</v>
      </c>
      <c r="L523" s="6" t="s">
        <v>581</v>
      </c>
      <c r="M523" s="2" t="s">
        <v>53</v>
      </c>
      <c r="N523" s="84">
        <v>3.5</v>
      </c>
      <c r="O523" s="2" t="s">
        <v>59</v>
      </c>
      <c r="P523" s="2" t="s">
        <v>82</v>
      </c>
      <c r="Q523" s="85"/>
      <c r="R523" s="86">
        <v>4</v>
      </c>
      <c r="S523" s="85">
        <v>59</v>
      </c>
      <c r="T523" s="85">
        <v>59</v>
      </c>
      <c r="U523" s="85"/>
      <c r="V523" s="2">
        <v>1</v>
      </c>
      <c r="W523" s="2"/>
      <c r="X523" s="10">
        <v>1</v>
      </c>
      <c r="Y523" s="84">
        <v>4.5</v>
      </c>
      <c r="Z523" s="2">
        <v>40</v>
      </c>
      <c r="AA523" s="6">
        <v>9</v>
      </c>
      <c r="AB523" s="2"/>
      <c r="AC523" s="2" t="s">
        <v>12</v>
      </c>
      <c r="AD523" s="84">
        <v>4</v>
      </c>
      <c r="AE523" s="84">
        <v>1.2</v>
      </c>
      <c r="AF523" s="2">
        <v>100</v>
      </c>
      <c r="AG523" s="2">
        <f t="shared" si="38"/>
        <v>400</v>
      </c>
      <c r="AH523" s="2">
        <f t="shared" si="39"/>
        <v>300</v>
      </c>
      <c r="AI523" s="44" t="str">
        <f>VLOOKUP(Table13[[#This Row],[Track]],$B$1885:$D$1929,2,FALSE)</f>
        <v>Vic</v>
      </c>
      <c r="AJ5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23" s="16" t="str">
        <f>IF(Table13[[#This Row],[Going-Dist]]="G&lt;6-Dist&gt;=1700","B",IF(Table13[[#This Row],[Going-Dist]]="G&lt;6-Dist&lt;1700","A",IF(AJ523="G&gt;=6-Dist&lt;1700","C",IF(AJ523="G&gt;=6-Dist&gt;=1700","D","xx"))))</f>
        <v>A</v>
      </c>
      <c r="AL523" s="69">
        <f>MONTH(Table13[[#This Row],[Date]])</f>
        <v>8</v>
      </c>
      <c r="AM523" s="69" t="str">
        <f t="shared" si="41"/>
        <v>2022-2023</v>
      </c>
      <c r="AN523" s="126">
        <v>150</v>
      </c>
      <c r="AO523" s="132">
        <f>IF(Table13[[#This Row],[Combo 27 Bet]]="","",IF(Table13[[#This Row],[Lev Ret]]="","",AN523*Table13[[#This Row],[Odds]]))</f>
        <v>600</v>
      </c>
      <c r="AP523" s="133">
        <f t="shared" si="40"/>
        <v>450</v>
      </c>
      <c r="AQ523" s="137"/>
      <c r="AR523" s="153">
        <v>9</v>
      </c>
      <c r="AS523" s="167" t="str">
        <f>IF(Table13[[#This Row],[Date]]&lt;$AS$3,"","Live")</f>
        <v/>
      </c>
      <c r="AT523" s="167" t="str">
        <f>IF(Table13[[#This Row],[Date]]&lt;$AT$3,"","Current Algo")</f>
        <v/>
      </c>
    </row>
    <row r="524" spans="1:46" s="14" customFormat="1" ht="14.25" customHeight="1" x14ac:dyDescent="0.25">
      <c r="A524" s="82">
        <v>44793</v>
      </c>
      <c r="B524" s="2" t="s">
        <v>148</v>
      </c>
      <c r="C524" s="83">
        <v>0.50347222222222221</v>
      </c>
      <c r="D524" s="87">
        <v>5</v>
      </c>
      <c r="E524" s="7">
        <v>3</v>
      </c>
      <c r="F524" s="60">
        <v>2</v>
      </c>
      <c r="G524" s="2">
        <v>2400</v>
      </c>
      <c r="H524" s="2" t="s">
        <v>151</v>
      </c>
      <c r="I524" s="2">
        <v>78</v>
      </c>
      <c r="J524" s="2">
        <v>150</v>
      </c>
      <c r="K524" s="6">
        <v>2</v>
      </c>
      <c r="L524" s="6" t="s">
        <v>1619</v>
      </c>
      <c r="M524" s="2" t="s">
        <v>75</v>
      </c>
      <c r="N524" s="84">
        <v>3</v>
      </c>
      <c r="O524" s="2" t="s">
        <v>1059</v>
      </c>
      <c r="P524" s="2" t="s">
        <v>86</v>
      </c>
      <c r="Q524" s="85"/>
      <c r="R524" s="86">
        <v>3</v>
      </c>
      <c r="S524" s="85">
        <v>59.5</v>
      </c>
      <c r="T524" s="85">
        <v>59.5</v>
      </c>
      <c r="U524" s="85"/>
      <c r="V524" s="2">
        <v>5</v>
      </c>
      <c r="W524" s="2">
        <v>1</v>
      </c>
      <c r="X524" s="10">
        <v>2</v>
      </c>
      <c r="Y524" s="84">
        <v>5.4</v>
      </c>
      <c r="Z524" s="2">
        <v>20</v>
      </c>
      <c r="AA524" s="6"/>
      <c r="AB524" s="2"/>
      <c r="AC524" s="2" t="s">
        <v>13</v>
      </c>
      <c r="AD524" s="84">
        <v>2.8</v>
      </c>
      <c r="AE524" s="84">
        <v>1.4</v>
      </c>
      <c r="AF524" s="2">
        <v>100</v>
      </c>
      <c r="AG524" s="2" t="str">
        <f t="shared" si="38"/>
        <v/>
      </c>
      <c r="AH524" s="2">
        <f t="shared" si="39"/>
        <v>-100</v>
      </c>
      <c r="AI524" s="44" t="str">
        <f>VLOOKUP(Table13[[#This Row],[Track]],$B$1885:$D$1929,2,FALSE)</f>
        <v>NSW</v>
      </c>
      <c r="AJ5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24" s="16" t="str">
        <f>IF(Table13[[#This Row],[Going-Dist]]="G&lt;6-Dist&gt;=1700","B",IF(Table13[[#This Row],[Going-Dist]]="G&lt;6-Dist&lt;1700","A",IF(AJ524="G&gt;=6-Dist&lt;1700","C",IF(AJ524="G&gt;=6-Dist&gt;=1700","D","xx"))))</f>
        <v>B</v>
      </c>
      <c r="AL524" s="2">
        <f>MONTH(Table13[[#This Row],[Date]])</f>
        <v>8</v>
      </c>
      <c r="AM524" s="2" t="str">
        <f t="shared" si="41"/>
        <v>2022-2023</v>
      </c>
      <c r="AN524" s="126">
        <v>120</v>
      </c>
      <c r="AO524" s="132" t="str">
        <f>IF(Table13[[#This Row],[Combo 27 Bet]]="","",IF(Table13[[#This Row],[Lev Ret]]="","",AN524*Table13[[#This Row],[Odds]]))</f>
        <v/>
      </c>
      <c r="AP524" s="133">
        <f t="shared" si="40"/>
        <v>-120</v>
      </c>
      <c r="AQ524" s="137"/>
      <c r="AR524" s="153">
        <v>5</v>
      </c>
      <c r="AS524" s="167" t="str">
        <f>IF(Table13[[#This Row],[Date]]&lt;$AS$3,"","Live")</f>
        <v/>
      </c>
      <c r="AT524" s="167" t="str">
        <f>IF(Table13[[#This Row],[Date]]&lt;$AT$3,"","Current Algo")</f>
        <v/>
      </c>
    </row>
    <row r="525" spans="1:46" s="14" customFormat="1" ht="14.25" customHeight="1" x14ac:dyDescent="0.25">
      <c r="A525" s="82">
        <v>44793</v>
      </c>
      <c r="B525" s="2" t="s">
        <v>6</v>
      </c>
      <c r="C525" s="83">
        <v>0.58680555555555558</v>
      </c>
      <c r="D525" s="2">
        <v>8</v>
      </c>
      <c r="E525" s="2">
        <v>5</v>
      </c>
      <c r="F525" s="60">
        <v>3</v>
      </c>
      <c r="G525" s="2">
        <v>1500</v>
      </c>
      <c r="H525" s="2" t="s">
        <v>42</v>
      </c>
      <c r="I525" s="2" t="s">
        <v>46</v>
      </c>
      <c r="J525" s="2">
        <v>150</v>
      </c>
      <c r="K525" s="6">
        <v>3</v>
      </c>
      <c r="L525" s="6" t="s">
        <v>724</v>
      </c>
      <c r="M525" s="2" t="s">
        <v>55</v>
      </c>
      <c r="N525" s="84">
        <v>2.7</v>
      </c>
      <c r="O525" s="2" t="s">
        <v>56</v>
      </c>
      <c r="P525" s="2" t="s">
        <v>82</v>
      </c>
      <c r="Q525" s="85"/>
      <c r="R525" s="86">
        <v>5</v>
      </c>
      <c r="S525" s="85">
        <v>57.5</v>
      </c>
      <c r="T525" s="85">
        <v>57.5</v>
      </c>
      <c r="U525" s="85"/>
      <c r="V525" s="2">
        <v>1</v>
      </c>
      <c r="W525" s="2">
        <v>3</v>
      </c>
      <c r="X525" s="10">
        <v>3</v>
      </c>
      <c r="Y525" s="84">
        <v>5.6</v>
      </c>
      <c r="Z525" s="2">
        <v>30</v>
      </c>
      <c r="AA525" s="6">
        <v>8</v>
      </c>
      <c r="AB525" s="2"/>
      <c r="AC525" s="2" t="s">
        <v>15</v>
      </c>
      <c r="AD525" s="84">
        <v>3.3</v>
      </c>
      <c r="AE525" s="84">
        <v>1.4</v>
      </c>
      <c r="AF525" s="2">
        <v>100</v>
      </c>
      <c r="AG525" s="2" t="str">
        <f t="shared" si="38"/>
        <v/>
      </c>
      <c r="AH525" s="2">
        <f t="shared" si="39"/>
        <v>-100</v>
      </c>
      <c r="AI525" s="44" t="str">
        <f>VLOOKUP(Table13[[#This Row],[Track]],$B$1885:$D$1929,2,FALSE)</f>
        <v>Vic</v>
      </c>
      <c r="AJ52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25" s="16" t="str">
        <f>IF(Table13[[#This Row],[Going-Dist]]="G&lt;6-Dist&gt;=1700","B",IF(Table13[[#This Row],[Going-Dist]]="G&lt;6-Dist&lt;1700","A",IF(AJ525="G&gt;=6-Dist&lt;1700","C",IF(AJ525="G&gt;=6-Dist&gt;=1700","D","xx"))))</f>
        <v>C</v>
      </c>
      <c r="AL525" s="69">
        <f>MONTH(Table13[[#This Row],[Date]])</f>
        <v>8</v>
      </c>
      <c r="AM525" s="69" t="str">
        <f t="shared" si="41"/>
        <v>2022-2023</v>
      </c>
      <c r="AN525" s="126">
        <v>100</v>
      </c>
      <c r="AO525" s="132" t="str">
        <f>IF(Table13[[#This Row],[Combo 27 Bet]]="","",IF(Table13[[#This Row],[Lev Ret]]="","",AN525*Table13[[#This Row],[Odds]]))</f>
        <v/>
      </c>
      <c r="AP525" s="133">
        <f t="shared" si="40"/>
        <v>-100</v>
      </c>
      <c r="AQ525" s="137"/>
      <c r="AR525" s="153">
        <v>5</v>
      </c>
      <c r="AS525" s="167" t="str">
        <f>IF(Table13[[#This Row],[Date]]&lt;$AS$3,"","Live")</f>
        <v/>
      </c>
      <c r="AT525" s="167" t="str">
        <f>IF(Table13[[#This Row],[Date]]&lt;$AT$3,"","Current Algo")</f>
        <v/>
      </c>
    </row>
    <row r="526" spans="1:46" s="14" customFormat="1" ht="14.25" customHeight="1" x14ac:dyDescent="0.25">
      <c r="A526" s="82">
        <v>44793</v>
      </c>
      <c r="B526" s="2" t="s">
        <v>148</v>
      </c>
      <c r="C526" s="83">
        <v>0.60069444444444442</v>
      </c>
      <c r="D526" s="87">
        <v>5</v>
      </c>
      <c r="E526" s="7">
        <v>3</v>
      </c>
      <c r="F526" s="60">
        <v>6</v>
      </c>
      <c r="G526" s="2">
        <v>2000</v>
      </c>
      <c r="H526" s="2" t="s">
        <v>151</v>
      </c>
      <c r="I526" s="2"/>
      <c r="J526" s="2">
        <v>200</v>
      </c>
      <c r="K526" s="6">
        <v>3</v>
      </c>
      <c r="L526" s="6" t="s">
        <v>1589</v>
      </c>
      <c r="M526" s="2" t="s">
        <v>55</v>
      </c>
      <c r="N526" s="84">
        <v>2.6</v>
      </c>
      <c r="O526" s="2" t="s">
        <v>49</v>
      </c>
      <c r="P526" s="2" t="s">
        <v>1069</v>
      </c>
      <c r="Q526" s="85"/>
      <c r="R526" s="86">
        <v>4</v>
      </c>
      <c r="S526" s="85">
        <v>56</v>
      </c>
      <c r="T526" s="85">
        <v>56</v>
      </c>
      <c r="U526" s="85"/>
      <c r="V526" s="2">
        <v>2</v>
      </c>
      <c r="W526" s="2">
        <v>1</v>
      </c>
      <c r="X526" s="10">
        <v>1</v>
      </c>
      <c r="Y526" s="84">
        <v>4.2</v>
      </c>
      <c r="Z526" s="2">
        <v>30</v>
      </c>
      <c r="AA526" s="6">
        <v>100</v>
      </c>
      <c r="AB526" s="2"/>
      <c r="AC526" s="2" t="s">
        <v>13</v>
      </c>
      <c r="AD526" s="84">
        <v>3.3</v>
      </c>
      <c r="AE526" s="84">
        <v>1.5</v>
      </c>
      <c r="AF526" s="2">
        <v>100</v>
      </c>
      <c r="AG526" s="2" t="str">
        <f t="shared" si="38"/>
        <v/>
      </c>
      <c r="AH526" s="2">
        <f t="shared" si="39"/>
        <v>-100</v>
      </c>
      <c r="AI526" s="44" t="str">
        <f>VLOOKUP(Table13[[#This Row],[Track]],$B$1885:$D$1929,2,FALSE)</f>
        <v>NSW</v>
      </c>
      <c r="AJ5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26" s="16" t="str">
        <f>IF(Table13[[#This Row],[Going-Dist]]="G&lt;6-Dist&gt;=1700","B",IF(Table13[[#This Row],[Going-Dist]]="G&lt;6-Dist&lt;1700","A",IF(AJ526="G&gt;=6-Dist&lt;1700","C",IF(AJ526="G&gt;=6-Dist&gt;=1700","D","xx"))))</f>
        <v>B</v>
      </c>
      <c r="AL526" s="69">
        <f>MONTH(Table13[[#This Row],[Date]])</f>
        <v>8</v>
      </c>
      <c r="AM526" s="69" t="str">
        <f t="shared" si="41"/>
        <v>2022-2023</v>
      </c>
      <c r="AN526" s="126">
        <v>150</v>
      </c>
      <c r="AO526" s="132" t="str">
        <f>IF(Table13[[#This Row],[Combo 27 Bet]]="","",IF(Table13[[#This Row],[Lev Ret]]="","",AN526*Table13[[#This Row],[Odds]]))</f>
        <v/>
      </c>
      <c r="AP526" s="133">
        <f t="shared" si="40"/>
        <v>-150</v>
      </c>
      <c r="AQ526" s="137"/>
      <c r="AR526" s="153">
        <v>3</v>
      </c>
      <c r="AS526" s="167" t="str">
        <f>IF(Table13[[#This Row],[Date]]&lt;$AS$3,"","Live")</f>
        <v/>
      </c>
      <c r="AT526" s="167" t="str">
        <f>IF(Table13[[#This Row],[Date]]&lt;$AT$3,"","Current Algo")</f>
        <v/>
      </c>
    </row>
    <row r="527" spans="1:46" s="14" customFormat="1" ht="14.25" customHeight="1" x14ac:dyDescent="0.25">
      <c r="A527" s="82">
        <v>44793</v>
      </c>
      <c r="B527" s="2" t="s">
        <v>148</v>
      </c>
      <c r="C527" s="83">
        <v>0.62847222222222221</v>
      </c>
      <c r="D527" s="87">
        <v>5</v>
      </c>
      <c r="E527" s="7">
        <v>3</v>
      </c>
      <c r="F527" s="60">
        <v>7</v>
      </c>
      <c r="G527" s="2">
        <v>1100</v>
      </c>
      <c r="H527" s="2" t="s">
        <v>70</v>
      </c>
      <c r="I527" s="2"/>
      <c r="J527" s="2">
        <v>200</v>
      </c>
      <c r="K527" s="6">
        <v>10</v>
      </c>
      <c r="L527" s="6" t="s">
        <v>1620</v>
      </c>
      <c r="M527" s="2" t="s">
        <v>75</v>
      </c>
      <c r="N527" s="84">
        <v>2.7</v>
      </c>
      <c r="O527" s="2" t="s">
        <v>56</v>
      </c>
      <c r="P527" s="2" t="s">
        <v>153</v>
      </c>
      <c r="Q527" s="85"/>
      <c r="R527" s="86">
        <v>4</v>
      </c>
      <c r="S527" s="85">
        <v>53</v>
      </c>
      <c r="T527" s="85">
        <v>53</v>
      </c>
      <c r="U527" s="85"/>
      <c r="V527" s="2">
        <v>3</v>
      </c>
      <c r="W527" s="2">
        <v>1</v>
      </c>
      <c r="X527" s="10">
        <v>2</v>
      </c>
      <c r="Y527" s="84">
        <v>3.9</v>
      </c>
      <c r="Z527" s="2">
        <v>20</v>
      </c>
      <c r="AA527" s="6"/>
      <c r="AB527" s="2"/>
      <c r="AC527" s="2" t="s">
        <v>150</v>
      </c>
      <c r="AD527" s="84">
        <v>2.8</v>
      </c>
      <c r="AE527" s="84">
        <v>1.4</v>
      </c>
      <c r="AF527" s="2">
        <v>100</v>
      </c>
      <c r="AG527" s="2">
        <f t="shared" si="38"/>
        <v>280</v>
      </c>
      <c r="AH527" s="2">
        <f t="shared" si="39"/>
        <v>180</v>
      </c>
      <c r="AI527" s="44" t="str">
        <f>VLOOKUP(Table13[[#This Row],[Track]],$B$1885:$D$1929,2,FALSE)</f>
        <v>NSW</v>
      </c>
      <c r="AJ5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27" s="16" t="str">
        <f>IF(Table13[[#This Row],[Going-Dist]]="G&lt;6-Dist&gt;=1700","B",IF(Table13[[#This Row],[Going-Dist]]="G&lt;6-Dist&lt;1700","A",IF(AJ527="G&gt;=6-Dist&lt;1700","C",IF(AJ527="G&gt;=6-Dist&gt;=1700","D","xx"))))</f>
        <v>A</v>
      </c>
      <c r="AL527" s="69">
        <f>MONTH(Table13[[#This Row],[Date]])</f>
        <v>8</v>
      </c>
      <c r="AM527" s="69" t="str">
        <f t="shared" si="41"/>
        <v>2022-2023</v>
      </c>
      <c r="AN527" s="126">
        <v>170</v>
      </c>
      <c r="AO527" s="132">
        <f>IF(Table13[[#This Row],[Combo 27 Bet]]="","",IF(Table13[[#This Row],[Lev Ret]]="","",AN527*Table13[[#This Row],[Odds]]))</f>
        <v>475.99999999999994</v>
      </c>
      <c r="AP527" s="133">
        <f t="shared" si="40"/>
        <v>305.99999999999994</v>
      </c>
      <c r="AQ527" s="135"/>
      <c r="AR527" s="153">
        <v>8</v>
      </c>
      <c r="AS527" s="167" t="str">
        <f>IF(Table13[[#This Row],[Date]]&lt;$AS$3,"","Live")</f>
        <v/>
      </c>
      <c r="AT527" s="167" t="str">
        <f>IF(Table13[[#This Row],[Date]]&lt;$AT$3,"","Current Algo")</f>
        <v/>
      </c>
    </row>
    <row r="528" spans="1:46" s="14" customFormat="1" ht="14.25" customHeight="1" x14ac:dyDescent="0.25">
      <c r="A528" s="82">
        <v>44793</v>
      </c>
      <c r="B528" s="2" t="s">
        <v>6</v>
      </c>
      <c r="C528" s="83">
        <v>0.71875</v>
      </c>
      <c r="D528" s="2">
        <v>8</v>
      </c>
      <c r="E528" s="2">
        <v>5</v>
      </c>
      <c r="F528" s="60">
        <v>8</v>
      </c>
      <c r="G528" s="2">
        <v>1000</v>
      </c>
      <c r="H528" s="2" t="s">
        <v>42</v>
      </c>
      <c r="I528" s="2" t="s">
        <v>66</v>
      </c>
      <c r="J528" s="2">
        <v>175</v>
      </c>
      <c r="K528" s="6">
        <v>5</v>
      </c>
      <c r="L528" s="6" t="s">
        <v>293</v>
      </c>
      <c r="M528" s="2" t="s">
        <v>43</v>
      </c>
      <c r="N528" s="84">
        <v>3.9</v>
      </c>
      <c r="O528" s="2" t="s">
        <v>51</v>
      </c>
      <c r="P528" s="2" t="s">
        <v>82</v>
      </c>
      <c r="Q528" s="85"/>
      <c r="R528" s="86">
        <v>5</v>
      </c>
      <c r="S528" s="85">
        <v>57</v>
      </c>
      <c r="T528" s="85">
        <v>57</v>
      </c>
      <c r="U528" s="85"/>
      <c r="V528" s="2">
        <v>4</v>
      </c>
      <c r="W528" s="2">
        <v>2</v>
      </c>
      <c r="X528" s="10">
        <v>1</v>
      </c>
      <c r="Y528" s="84">
        <v>3.8</v>
      </c>
      <c r="Z528" s="2">
        <v>40</v>
      </c>
      <c r="AA528" s="6">
        <v>6</v>
      </c>
      <c r="AB528" s="2"/>
      <c r="AC528" s="2" t="s">
        <v>12</v>
      </c>
      <c r="AD528" s="84">
        <v>3.1</v>
      </c>
      <c r="AE528" s="84">
        <v>1.6</v>
      </c>
      <c r="AF528" s="2">
        <v>100</v>
      </c>
      <c r="AG528" s="2">
        <f t="shared" si="38"/>
        <v>310</v>
      </c>
      <c r="AH528" s="2">
        <f t="shared" si="39"/>
        <v>210</v>
      </c>
      <c r="AI528" s="44" t="str">
        <f>VLOOKUP(Table13[[#This Row],[Track]],$B$1885:$D$1929,2,FALSE)</f>
        <v>Vic</v>
      </c>
      <c r="AJ52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28" s="16" t="str">
        <f>IF(Table13[[#This Row],[Going-Dist]]="G&lt;6-Dist&gt;=1700","B",IF(Table13[[#This Row],[Going-Dist]]="G&lt;6-Dist&lt;1700","A",IF(AJ528="G&gt;=6-Dist&lt;1700","C",IF(AJ528="G&gt;=6-Dist&gt;=1700","D","xx"))))</f>
        <v>C</v>
      </c>
      <c r="AL528" s="69">
        <f>MONTH(Table13[[#This Row],[Date]])</f>
        <v>8</v>
      </c>
      <c r="AM528" s="69" t="str">
        <f t="shared" si="41"/>
        <v>2022-2023</v>
      </c>
      <c r="AN528" s="126">
        <v>100</v>
      </c>
      <c r="AO528" s="132">
        <f>IF(Table13[[#This Row],[Combo 27 Bet]]="","",IF(Table13[[#This Row],[Lev Ret]]="","",AN528*Table13[[#This Row],[Odds]]))</f>
        <v>310</v>
      </c>
      <c r="AP528" s="133">
        <f t="shared" si="40"/>
        <v>210</v>
      </c>
      <c r="AQ528" s="137"/>
      <c r="AR528" s="153">
        <v>7</v>
      </c>
      <c r="AS528" s="167" t="str">
        <f>IF(Table13[[#This Row],[Date]]&lt;$AS$3,"","Live")</f>
        <v/>
      </c>
      <c r="AT528" s="167" t="str">
        <f>IF(Table13[[#This Row],[Date]]&lt;$AT$3,"","Current Algo")</f>
        <v/>
      </c>
    </row>
    <row r="529" spans="1:46" s="14" customFormat="1" ht="14.25" customHeight="1" x14ac:dyDescent="0.25">
      <c r="A529" s="82">
        <v>44793</v>
      </c>
      <c r="B529" s="2" t="s">
        <v>6</v>
      </c>
      <c r="C529" s="83">
        <v>0.73958333333333337</v>
      </c>
      <c r="D529" s="2">
        <v>8</v>
      </c>
      <c r="E529" s="2">
        <v>5</v>
      </c>
      <c r="F529" s="60">
        <v>9</v>
      </c>
      <c r="G529" s="2">
        <v>1200</v>
      </c>
      <c r="H529" s="2" t="s">
        <v>42</v>
      </c>
      <c r="I529" s="2">
        <v>84</v>
      </c>
      <c r="J529" s="2">
        <v>130</v>
      </c>
      <c r="K529" s="6">
        <v>6</v>
      </c>
      <c r="L529" s="6" t="s">
        <v>229</v>
      </c>
      <c r="M529" s="2" t="s">
        <v>55</v>
      </c>
      <c r="N529" s="84">
        <v>4</v>
      </c>
      <c r="O529" s="2" t="s">
        <v>116</v>
      </c>
      <c r="P529" s="2" t="s">
        <v>52</v>
      </c>
      <c r="Q529" s="85"/>
      <c r="R529" s="86">
        <v>7</v>
      </c>
      <c r="S529" s="85">
        <v>57.5</v>
      </c>
      <c r="T529" s="85">
        <v>57.5</v>
      </c>
      <c r="U529" s="85"/>
      <c r="V529" s="2">
        <v>2</v>
      </c>
      <c r="W529" s="2"/>
      <c r="X529" s="10">
        <v>3</v>
      </c>
      <c r="Y529" s="84">
        <v>5.4</v>
      </c>
      <c r="Z529" s="2">
        <v>30</v>
      </c>
      <c r="AA529" s="6">
        <v>12</v>
      </c>
      <c r="AB529" s="2"/>
      <c r="AC529" s="2"/>
      <c r="AD529" s="84">
        <v>3.3</v>
      </c>
      <c r="AE529" s="84"/>
      <c r="AF529" s="2">
        <v>100</v>
      </c>
      <c r="AG529" s="2" t="str">
        <f t="shared" si="38"/>
        <v/>
      </c>
      <c r="AH529" s="2">
        <f t="shared" si="39"/>
        <v>-100</v>
      </c>
      <c r="AI529" s="44" t="str">
        <f>VLOOKUP(Table13[[#This Row],[Track]],$B$1885:$D$1929,2,FALSE)</f>
        <v>Vic</v>
      </c>
      <c r="AJ52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29" s="16" t="str">
        <f>IF(Table13[[#This Row],[Going-Dist]]="G&lt;6-Dist&gt;=1700","B",IF(Table13[[#This Row],[Going-Dist]]="G&lt;6-Dist&lt;1700","A",IF(AJ529="G&gt;=6-Dist&lt;1700","C",IF(AJ529="G&gt;=6-Dist&gt;=1700","D","xx"))))</f>
        <v>C</v>
      </c>
      <c r="AL529" s="69">
        <f>MONTH(Table13[[#This Row],[Date]])</f>
        <v>8</v>
      </c>
      <c r="AM529" s="69" t="str">
        <f t="shared" si="41"/>
        <v>2022-2023</v>
      </c>
      <c r="AN529" s="126">
        <v>200</v>
      </c>
      <c r="AO529" s="132" t="str">
        <f>IF(Table13[[#This Row],[Combo 27 Bet]]="","",IF(Table13[[#This Row],[Lev Ret]]="","",AN529*Table13[[#This Row],[Odds]]))</f>
        <v/>
      </c>
      <c r="AP529" s="133">
        <f t="shared" si="40"/>
        <v>-200</v>
      </c>
      <c r="AQ529" s="137"/>
      <c r="AR529" s="153">
        <v>10</v>
      </c>
      <c r="AS529" s="167" t="str">
        <f>IF(Table13[[#This Row],[Date]]&lt;$AS$3,"","Live")</f>
        <v/>
      </c>
      <c r="AT529" s="167" t="str">
        <f>IF(Table13[[#This Row],[Date]]&lt;$AT$3,"","Current Algo")</f>
        <v/>
      </c>
    </row>
    <row r="530" spans="1:46" s="14" customFormat="1" ht="14.25" customHeight="1" x14ac:dyDescent="0.25">
      <c r="A530" s="82">
        <v>44800</v>
      </c>
      <c r="B530" s="2" t="s">
        <v>4</v>
      </c>
      <c r="C530" s="83">
        <v>0.54166666666666663</v>
      </c>
      <c r="D530" s="2">
        <v>6</v>
      </c>
      <c r="E530" s="2">
        <v>0</v>
      </c>
      <c r="F530" s="60">
        <v>2</v>
      </c>
      <c r="G530" s="2">
        <v>1400</v>
      </c>
      <c r="H530" s="2" t="s">
        <v>70</v>
      </c>
      <c r="I530" s="2">
        <v>90</v>
      </c>
      <c r="J530" s="2">
        <v>130</v>
      </c>
      <c r="K530" s="6">
        <v>5</v>
      </c>
      <c r="L530" s="6" t="s">
        <v>483</v>
      </c>
      <c r="M530" s="2" t="s">
        <v>80</v>
      </c>
      <c r="N530" s="84">
        <v>3.2</v>
      </c>
      <c r="O530" s="2" t="s">
        <v>59</v>
      </c>
      <c r="P530" s="2" t="s">
        <v>574</v>
      </c>
      <c r="Q530" s="85"/>
      <c r="R530" s="86">
        <v>3</v>
      </c>
      <c r="S530" s="85">
        <v>54</v>
      </c>
      <c r="T530" s="85">
        <v>54</v>
      </c>
      <c r="U530" s="85"/>
      <c r="V530" s="2">
        <v>2</v>
      </c>
      <c r="W530" s="2">
        <v>2</v>
      </c>
      <c r="X530" s="10">
        <v>2</v>
      </c>
      <c r="Y530" s="84">
        <v>5</v>
      </c>
      <c r="Z530" s="2">
        <v>35</v>
      </c>
      <c r="AA530" s="6">
        <v>8</v>
      </c>
      <c r="AB530" s="2"/>
      <c r="AC530" s="2" t="s">
        <v>12</v>
      </c>
      <c r="AD530" s="84">
        <v>3</v>
      </c>
      <c r="AE530" s="84">
        <v>1.5</v>
      </c>
      <c r="AF530" s="2">
        <v>100</v>
      </c>
      <c r="AG530" s="2">
        <f t="shared" si="38"/>
        <v>300</v>
      </c>
      <c r="AH530" s="2">
        <f t="shared" si="39"/>
        <v>200</v>
      </c>
      <c r="AI530" s="44" t="str">
        <f>VLOOKUP(Table13[[#This Row],[Track]],$B$1885:$D$1929,2,FALSE)</f>
        <v>Vic</v>
      </c>
      <c r="AJ53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30" s="16" t="str">
        <f>IF(Table13[[#This Row],[Going-Dist]]="G&lt;6-Dist&gt;=1700","B",IF(Table13[[#This Row],[Going-Dist]]="G&lt;6-Dist&lt;1700","A",IF(AJ530="G&gt;=6-Dist&lt;1700","C",IF(AJ530="G&gt;=6-Dist&gt;=1700","D","xx"))))</f>
        <v>C</v>
      </c>
      <c r="AL530" s="69">
        <f>MONTH(Table13[[#This Row],[Date]])</f>
        <v>8</v>
      </c>
      <c r="AM530" s="69" t="str">
        <f t="shared" si="41"/>
        <v>2022-2023</v>
      </c>
      <c r="AN530" s="126">
        <v>200</v>
      </c>
      <c r="AO530" s="132">
        <f>IF(Table13[[#This Row],[Combo 27 Bet]]="","",IF(Table13[[#This Row],[Lev Ret]]="","",AN530*Table13[[#This Row],[Odds]]))</f>
        <v>600</v>
      </c>
      <c r="AP530" s="133">
        <f t="shared" si="40"/>
        <v>400</v>
      </c>
      <c r="AQ530" s="137"/>
      <c r="AR530" s="153">
        <v>10</v>
      </c>
      <c r="AS530" s="167" t="str">
        <f>IF(Table13[[#This Row],[Date]]&lt;$AS$3,"","Live")</f>
        <v/>
      </c>
      <c r="AT530" s="167" t="str">
        <f>IF(Table13[[#This Row],[Date]]&lt;$AT$3,"","Current Algo")</f>
        <v/>
      </c>
    </row>
    <row r="531" spans="1:46" s="14" customFormat="1" ht="14.25" customHeight="1" x14ac:dyDescent="0.25">
      <c r="A531" s="82">
        <v>44800</v>
      </c>
      <c r="B531" s="2" t="s">
        <v>4</v>
      </c>
      <c r="C531" s="83">
        <v>0.59027777777777779</v>
      </c>
      <c r="D531" s="87">
        <v>6</v>
      </c>
      <c r="E531" s="7">
        <v>0</v>
      </c>
      <c r="F531" s="60">
        <v>4</v>
      </c>
      <c r="G531" s="2">
        <v>1400</v>
      </c>
      <c r="H531" s="2" t="s">
        <v>42</v>
      </c>
      <c r="I531" s="2" t="s">
        <v>46</v>
      </c>
      <c r="J531" s="2">
        <v>150</v>
      </c>
      <c r="K531" s="6">
        <v>2</v>
      </c>
      <c r="L531" s="6" t="s">
        <v>405</v>
      </c>
      <c r="M531" s="2" t="s">
        <v>50</v>
      </c>
      <c r="N531" s="84">
        <v>5.5</v>
      </c>
      <c r="O531" s="2" t="s">
        <v>83</v>
      </c>
      <c r="P531" s="2" t="s">
        <v>701</v>
      </c>
      <c r="Q531" s="85">
        <v>3</v>
      </c>
      <c r="R531" s="86">
        <v>9</v>
      </c>
      <c r="S531" s="85">
        <v>60</v>
      </c>
      <c r="T531" s="85">
        <v>57</v>
      </c>
      <c r="U531" s="85"/>
      <c r="V531" s="2">
        <v>1</v>
      </c>
      <c r="W531" s="2">
        <v>1</v>
      </c>
      <c r="X531" s="10">
        <v>1</v>
      </c>
      <c r="Y531" s="84">
        <v>3.8</v>
      </c>
      <c r="Z531" s="2">
        <v>45</v>
      </c>
      <c r="AA531" s="6">
        <v>12</v>
      </c>
      <c r="AB531" s="2"/>
      <c r="AC531" s="2"/>
      <c r="AD531" s="84">
        <v>6</v>
      </c>
      <c r="AE531" s="84"/>
      <c r="AF531" s="2">
        <v>100</v>
      </c>
      <c r="AG531" s="2" t="str">
        <f t="shared" si="38"/>
        <v/>
      </c>
      <c r="AH531" s="2">
        <f t="shared" si="39"/>
        <v>-100</v>
      </c>
      <c r="AI531" s="44" t="str">
        <f>VLOOKUP(Table13[[#This Row],[Track]],$B$1885:$D$1929,2,FALSE)</f>
        <v>Vic</v>
      </c>
      <c r="AJ53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31" s="16" t="str">
        <f>IF(Table13[[#This Row],[Going-Dist]]="G&lt;6-Dist&gt;=1700","B",IF(Table13[[#This Row],[Going-Dist]]="G&lt;6-Dist&lt;1700","A",IF(AJ531="G&gt;=6-Dist&lt;1700","C",IF(AJ531="G&gt;=6-Dist&gt;=1700","D","xx"))))</f>
        <v>C</v>
      </c>
      <c r="AL531" s="69">
        <f>MONTH(Table13[[#This Row],[Date]])</f>
        <v>8</v>
      </c>
      <c r="AM531" s="69" t="str">
        <f t="shared" si="41"/>
        <v>2022-2023</v>
      </c>
      <c r="AN531" s="126">
        <v>150</v>
      </c>
      <c r="AO531" s="132" t="str">
        <f>IF(Table13[[#This Row],[Combo 27 Bet]]="","",IF(Table13[[#This Row],[Lev Ret]]="","",AN531*Table13[[#This Row],[Odds]]))</f>
        <v/>
      </c>
      <c r="AP531" s="133">
        <f t="shared" si="40"/>
        <v>-150</v>
      </c>
      <c r="AQ531" s="135">
        <v>2</v>
      </c>
      <c r="AR531" s="153">
        <v>9</v>
      </c>
      <c r="AS531" s="167" t="str">
        <f>IF(Table13[[#This Row],[Date]]&lt;$AS$3,"","Live")</f>
        <v/>
      </c>
      <c r="AT531" s="167" t="str">
        <f>IF(Table13[[#This Row],[Date]]&lt;$AT$3,"","Current Algo")</f>
        <v/>
      </c>
    </row>
    <row r="532" spans="1:46" s="14" customFormat="1" ht="14.25" customHeight="1" x14ac:dyDescent="0.25">
      <c r="A532" s="82">
        <v>44800</v>
      </c>
      <c r="B532" s="2" t="s">
        <v>4</v>
      </c>
      <c r="C532" s="83">
        <v>0.59027777777777779</v>
      </c>
      <c r="D532" s="2">
        <v>6</v>
      </c>
      <c r="E532" s="2">
        <v>0</v>
      </c>
      <c r="F532" s="60">
        <v>4</v>
      </c>
      <c r="G532" s="2">
        <v>1400</v>
      </c>
      <c r="H532" s="2" t="s">
        <v>42</v>
      </c>
      <c r="I532" s="2" t="s">
        <v>46</v>
      </c>
      <c r="J532" s="2">
        <v>150</v>
      </c>
      <c r="K532" s="6">
        <v>9</v>
      </c>
      <c r="L532" s="6" t="s">
        <v>232</v>
      </c>
      <c r="M532" s="2" t="s">
        <v>80</v>
      </c>
      <c r="N532" s="84">
        <v>4.4000000000000004</v>
      </c>
      <c r="O532" s="2" t="s">
        <v>59</v>
      </c>
      <c r="P532" s="2" t="s">
        <v>103</v>
      </c>
      <c r="Q532" s="85"/>
      <c r="R532" s="86">
        <v>1</v>
      </c>
      <c r="S532" s="85">
        <v>54.5</v>
      </c>
      <c r="T532" s="85">
        <v>54.5</v>
      </c>
      <c r="U532" s="85"/>
      <c r="V532" s="2">
        <v>2</v>
      </c>
      <c r="W532" s="2">
        <v>4</v>
      </c>
      <c r="X532" s="10">
        <v>2</v>
      </c>
      <c r="Y532" s="84">
        <v>4.5999999999999996</v>
      </c>
      <c r="Z532" s="2">
        <v>40</v>
      </c>
      <c r="AA532" s="6">
        <v>12</v>
      </c>
      <c r="AB532" s="2"/>
      <c r="AC532" s="2" t="s">
        <v>15</v>
      </c>
      <c r="AD532" s="84">
        <v>6</v>
      </c>
      <c r="AE532" s="84">
        <v>2.1</v>
      </c>
      <c r="AF532" s="2">
        <v>100</v>
      </c>
      <c r="AG532" s="2" t="str">
        <f t="shared" si="38"/>
        <v/>
      </c>
      <c r="AH532" s="2">
        <f t="shared" si="39"/>
        <v>-100</v>
      </c>
      <c r="AI532" s="44" t="str">
        <f>VLOOKUP(Table13[[#This Row],[Track]],$B$1885:$D$1929,2,FALSE)</f>
        <v>Vic</v>
      </c>
      <c r="AJ53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32" s="16" t="str">
        <f>IF(Table13[[#This Row],[Going-Dist]]="G&lt;6-Dist&gt;=1700","B",IF(Table13[[#This Row],[Going-Dist]]="G&lt;6-Dist&lt;1700","A",IF(AJ532="G&gt;=6-Dist&lt;1700","C",IF(AJ532="G&gt;=6-Dist&gt;=1700","D","xx"))))</f>
        <v>C</v>
      </c>
      <c r="AL532" s="69">
        <f>MONTH(Table13[[#This Row],[Date]])</f>
        <v>8</v>
      </c>
      <c r="AM532" s="69" t="str">
        <f t="shared" si="41"/>
        <v>2022-2023</v>
      </c>
      <c r="AN532" s="126">
        <v>100</v>
      </c>
      <c r="AO532" s="132" t="str">
        <f>IF(Table13[[#This Row],[Combo 27 Bet]]="","",IF(Table13[[#This Row],[Lev Ret]]="","",AN532*Table13[[#This Row],[Odds]]))</f>
        <v/>
      </c>
      <c r="AP532" s="133">
        <f t="shared" si="40"/>
        <v>-100</v>
      </c>
      <c r="AQ532" s="135">
        <v>2</v>
      </c>
      <c r="AR532" s="153">
        <v>7</v>
      </c>
      <c r="AS532" s="167" t="str">
        <f>IF(Table13[[#This Row],[Date]]&lt;$AS$3,"","Live")</f>
        <v/>
      </c>
      <c r="AT532" s="167" t="str">
        <f>IF(Table13[[#This Row],[Date]]&lt;$AT$3,"","Current Algo")</f>
        <v/>
      </c>
    </row>
    <row r="533" spans="1:46" s="14" customFormat="1" ht="14.25" customHeight="1" x14ac:dyDescent="0.25">
      <c r="A533" s="82">
        <v>44800</v>
      </c>
      <c r="B533" s="2" t="s">
        <v>149</v>
      </c>
      <c r="C533" s="83">
        <v>0.63194444444444442</v>
      </c>
      <c r="D533" s="87">
        <v>5</v>
      </c>
      <c r="E533" s="7">
        <v>0</v>
      </c>
      <c r="F533" s="60">
        <v>7</v>
      </c>
      <c r="G533" s="2">
        <v>1500</v>
      </c>
      <c r="H533" s="2" t="s">
        <v>151</v>
      </c>
      <c r="I533" s="2">
        <v>78</v>
      </c>
      <c r="J533" s="2">
        <v>150</v>
      </c>
      <c r="K533" s="6">
        <v>8</v>
      </c>
      <c r="L533" s="6" t="s">
        <v>498</v>
      </c>
      <c r="M533" s="2" t="s">
        <v>75</v>
      </c>
      <c r="N533" s="84">
        <v>3.6</v>
      </c>
      <c r="O533" s="2" t="s">
        <v>49</v>
      </c>
      <c r="P533" s="2" t="s">
        <v>86</v>
      </c>
      <c r="Q533" s="85"/>
      <c r="R533" s="86">
        <v>5</v>
      </c>
      <c r="S533" s="85">
        <v>58</v>
      </c>
      <c r="T533" s="85">
        <v>58</v>
      </c>
      <c r="U533" s="85"/>
      <c r="V533" s="2">
        <v>2</v>
      </c>
      <c r="W533" s="2">
        <v>1</v>
      </c>
      <c r="X533" s="10">
        <v>1</v>
      </c>
      <c r="Y533" s="84">
        <v>4.2</v>
      </c>
      <c r="Z533" s="2">
        <v>20</v>
      </c>
      <c r="AA533" s="6"/>
      <c r="AB533" s="2"/>
      <c r="AC533" s="2" t="s">
        <v>13</v>
      </c>
      <c r="AD533" s="84">
        <v>4.5999999999999996</v>
      </c>
      <c r="AE533" s="84">
        <v>1.9</v>
      </c>
      <c r="AF533" s="2">
        <v>100</v>
      </c>
      <c r="AG533" s="2" t="str">
        <f t="shared" si="38"/>
        <v/>
      </c>
      <c r="AH533" s="2">
        <f t="shared" si="39"/>
        <v>-100</v>
      </c>
      <c r="AI533" s="44" t="str">
        <f>VLOOKUP(Table13[[#This Row],[Track]],$B$1885:$D$1929,2,FALSE)</f>
        <v>NSW</v>
      </c>
      <c r="AJ5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3" s="16" t="str">
        <f>IF(Table13[[#This Row],[Going-Dist]]="G&lt;6-Dist&gt;=1700","B",IF(Table13[[#This Row],[Going-Dist]]="G&lt;6-Dist&lt;1700","A",IF(AJ533="G&gt;=6-Dist&lt;1700","C",IF(AJ533="G&gt;=6-Dist&gt;=1700","D","xx"))))</f>
        <v>A</v>
      </c>
      <c r="AL533" s="69">
        <f>MONTH(Table13[[#This Row],[Date]])</f>
        <v>8</v>
      </c>
      <c r="AM533" s="69" t="str">
        <f t="shared" si="41"/>
        <v>2022-2023</v>
      </c>
      <c r="AN533" s="126">
        <v>150</v>
      </c>
      <c r="AO533" s="132" t="str">
        <f>IF(Table13[[#This Row],[Combo 27 Bet]]="","",IF(Table13[[#This Row],[Lev Ret]]="","",AN533*Table13[[#This Row],[Odds]]))</f>
        <v/>
      </c>
      <c r="AP533" s="133">
        <f t="shared" si="40"/>
        <v>-150</v>
      </c>
      <c r="AQ533" s="137"/>
      <c r="AR533" s="153">
        <v>3</v>
      </c>
      <c r="AS533" s="167" t="str">
        <f>IF(Table13[[#This Row],[Date]]&lt;$AS$3,"","Live")</f>
        <v/>
      </c>
      <c r="AT533" s="167" t="str">
        <f>IF(Table13[[#This Row],[Date]]&lt;$AT$3,"","Current Algo")</f>
        <v/>
      </c>
    </row>
    <row r="534" spans="1:46" s="14" customFormat="1" ht="14.25" customHeight="1" x14ac:dyDescent="0.25">
      <c r="A534" s="82">
        <v>44800</v>
      </c>
      <c r="B534" s="2" t="s">
        <v>4</v>
      </c>
      <c r="C534" s="83">
        <v>0.64583333333333337</v>
      </c>
      <c r="D534" s="2">
        <v>6</v>
      </c>
      <c r="E534" s="2">
        <v>0</v>
      </c>
      <c r="F534" s="60">
        <v>6</v>
      </c>
      <c r="G534" s="2">
        <v>1100</v>
      </c>
      <c r="H534" s="2" t="s">
        <v>42</v>
      </c>
      <c r="I534" s="2" t="s">
        <v>66</v>
      </c>
      <c r="J534" s="2">
        <v>200</v>
      </c>
      <c r="K534" s="6">
        <v>10</v>
      </c>
      <c r="L534" s="6" t="s">
        <v>352</v>
      </c>
      <c r="M534" s="2" t="s">
        <v>55</v>
      </c>
      <c r="N534" s="84">
        <v>4.4000000000000004</v>
      </c>
      <c r="O534" s="2" t="s">
        <v>85</v>
      </c>
      <c r="P534" s="2" t="s">
        <v>52</v>
      </c>
      <c r="Q534" s="85"/>
      <c r="R534" s="86">
        <v>10</v>
      </c>
      <c r="S534" s="85">
        <v>57</v>
      </c>
      <c r="T534" s="85">
        <v>57</v>
      </c>
      <c r="U534" s="85"/>
      <c r="V534" s="2">
        <v>1</v>
      </c>
      <c r="W534" s="2"/>
      <c r="X534" s="10">
        <v>3</v>
      </c>
      <c r="Y534" s="84">
        <v>5.7</v>
      </c>
      <c r="Z534" s="2">
        <v>30</v>
      </c>
      <c r="AA534" s="6">
        <v>11</v>
      </c>
      <c r="AB534" s="2"/>
      <c r="AC534" s="2" t="s">
        <v>13</v>
      </c>
      <c r="AD534" s="84">
        <v>4</v>
      </c>
      <c r="AE534" s="84">
        <v>1.8</v>
      </c>
      <c r="AF534" s="2">
        <v>100</v>
      </c>
      <c r="AG534" s="2" t="str">
        <f t="shared" si="38"/>
        <v/>
      </c>
      <c r="AH534" s="2">
        <f t="shared" si="39"/>
        <v>-100</v>
      </c>
      <c r="AI534" s="44" t="str">
        <f>VLOOKUP(Table13[[#This Row],[Track]],$B$1885:$D$1929,2,FALSE)</f>
        <v>Vic</v>
      </c>
      <c r="AJ53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34" s="16" t="str">
        <f>IF(Table13[[#This Row],[Going-Dist]]="G&lt;6-Dist&gt;=1700","B",IF(Table13[[#This Row],[Going-Dist]]="G&lt;6-Dist&lt;1700","A",IF(AJ534="G&gt;=6-Dist&lt;1700","C",IF(AJ534="G&gt;=6-Dist&gt;=1700","D","xx"))))</f>
        <v>C</v>
      </c>
      <c r="AL534" s="69">
        <f>MONTH(Table13[[#This Row],[Date]])</f>
        <v>8</v>
      </c>
      <c r="AM534" s="69" t="str">
        <f t="shared" si="41"/>
        <v>2022-2023</v>
      </c>
      <c r="AN534" s="126">
        <v>100</v>
      </c>
      <c r="AO534" s="132" t="str">
        <f>IF(Table13[[#This Row],[Combo 27 Bet]]="","",IF(Table13[[#This Row],[Lev Ret]]="","",AN534*Table13[[#This Row],[Odds]]))</f>
        <v/>
      </c>
      <c r="AP534" s="133">
        <f t="shared" si="40"/>
        <v>-100</v>
      </c>
      <c r="AQ534" s="137"/>
      <c r="AR534" s="153">
        <v>7</v>
      </c>
      <c r="AS534" s="167" t="str">
        <f>IF(Table13[[#This Row],[Date]]&lt;$AS$3,"","Live")</f>
        <v/>
      </c>
      <c r="AT534" s="167" t="str">
        <f>IF(Table13[[#This Row],[Date]]&lt;$AT$3,"","Current Algo")</f>
        <v/>
      </c>
    </row>
    <row r="535" spans="1:46" s="14" customFormat="1" ht="14.25" customHeight="1" x14ac:dyDescent="0.25">
      <c r="A535" s="82">
        <v>44807</v>
      </c>
      <c r="B535" s="2" t="s">
        <v>6</v>
      </c>
      <c r="C535" s="83">
        <v>0.59375</v>
      </c>
      <c r="D535" s="2">
        <v>5</v>
      </c>
      <c r="E535" s="2">
        <v>0</v>
      </c>
      <c r="F535" s="60">
        <v>4</v>
      </c>
      <c r="G535" s="2">
        <v>1600</v>
      </c>
      <c r="H535" s="2" t="s">
        <v>102</v>
      </c>
      <c r="I535" s="2" t="s">
        <v>102</v>
      </c>
      <c r="J535" s="2">
        <v>500</v>
      </c>
      <c r="K535" s="6">
        <v>2</v>
      </c>
      <c r="L535" s="6" t="s">
        <v>581</v>
      </c>
      <c r="M535" s="2" t="s">
        <v>55</v>
      </c>
      <c r="N535" s="84">
        <v>1.9</v>
      </c>
      <c r="O535" s="2" t="s">
        <v>59</v>
      </c>
      <c r="P535" s="2" t="s">
        <v>82</v>
      </c>
      <c r="Q535" s="85"/>
      <c r="R535" s="86">
        <v>4</v>
      </c>
      <c r="S535" s="85">
        <v>59</v>
      </c>
      <c r="T535" s="85">
        <v>59</v>
      </c>
      <c r="U535" s="85"/>
      <c r="V535" s="2">
        <v>1</v>
      </c>
      <c r="W535" s="2">
        <v>3</v>
      </c>
      <c r="X535" s="10">
        <v>1</v>
      </c>
      <c r="Y535" s="84">
        <v>2.5</v>
      </c>
      <c r="Z535" s="2">
        <v>45</v>
      </c>
      <c r="AA535" s="6">
        <v>5</v>
      </c>
      <c r="AB535" s="2"/>
      <c r="AC535" s="2" t="s">
        <v>12</v>
      </c>
      <c r="AD535" s="84">
        <v>1.75</v>
      </c>
      <c r="AE535" s="84">
        <v>1.2</v>
      </c>
      <c r="AF535" s="2">
        <v>100</v>
      </c>
      <c r="AG535" s="2">
        <f t="shared" si="38"/>
        <v>175</v>
      </c>
      <c r="AH535" s="2">
        <f t="shared" si="39"/>
        <v>75</v>
      </c>
      <c r="AI535" s="44" t="str">
        <f>VLOOKUP(Table13[[#This Row],[Track]],$B$1885:$D$1929,2,FALSE)</f>
        <v>Vic</v>
      </c>
      <c r="AJ5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5" s="16" t="str">
        <f>IF(Table13[[#This Row],[Going-Dist]]="G&lt;6-Dist&gt;=1700","B",IF(Table13[[#This Row],[Going-Dist]]="G&lt;6-Dist&lt;1700","A",IF(AJ535="G&gt;=6-Dist&lt;1700","C",IF(AJ535="G&gt;=6-Dist&gt;=1700","D","xx"))))</f>
        <v>A</v>
      </c>
      <c r="AL535" s="69">
        <f>MONTH(Table13[[#This Row],[Date]])</f>
        <v>9</v>
      </c>
      <c r="AM535" s="69" t="str">
        <f t="shared" si="41"/>
        <v>2022-2023</v>
      </c>
      <c r="AN535" s="126">
        <v>100</v>
      </c>
      <c r="AO535" s="132">
        <f>IF(Table13[[#This Row],[Combo 27 Bet]]="","",IF(Table13[[#This Row],[Lev Ret]]="","",AN535*Table13[[#This Row],[Odds]]))</f>
        <v>175</v>
      </c>
      <c r="AP535" s="133">
        <f t="shared" si="40"/>
        <v>75</v>
      </c>
      <c r="AQ535" s="137"/>
      <c r="AR535" s="153">
        <v>5</v>
      </c>
      <c r="AS535" s="167" t="str">
        <f>IF(Table13[[#This Row],[Date]]&lt;$AS$3,"","Live")</f>
        <v/>
      </c>
      <c r="AT535" s="167" t="str">
        <f>IF(Table13[[#This Row],[Date]]&lt;$AT$3,"","Current Algo")</f>
        <v/>
      </c>
    </row>
    <row r="536" spans="1:46" s="14" customFormat="1" ht="14.25" customHeight="1" x14ac:dyDescent="0.25">
      <c r="A536" s="82">
        <v>44807</v>
      </c>
      <c r="B536" s="2" t="s">
        <v>6</v>
      </c>
      <c r="C536" s="83">
        <v>0.62152777777777779</v>
      </c>
      <c r="D536" s="87">
        <v>5</v>
      </c>
      <c r="E536" s="7">
        <v>0</v>
      </c>
      <c r="F536" s="60">
        <v>5</v>
      </c>
      <c r="G536" s="2">
        <v>1000</v>
      </c>
      <c r="H536" s="2" t="s">
        <v>102</v>
      </c>
      <c r="I536" s="2" t="s">
        <v>102</v>
      </c>
      <c r="J536" s="2">
        <v>300</v>
      </c>
      <c r="K536" s="6">
        <v>7</v>
      </c>
      <c r="L536" s="6" t="s">
        <v>363</v>
      </c>
      <c r="M536" s="2" t="s">
        <v>55</v>
      </c>
      <c r="N536" s="84">
        <v>2.2999999999999998</v>
      </c>
      <c r="O536" s="2" t="s">
        <v>51</v>
      </c>
      <c r="P536" s="2" t="s">
        <v>73</v>
      </c>
      <c r="Q536" s="85"/>
      <c r="R536" s="86">
        <v>5</v>
      </c>
      <c r="S536" s="85">
        <v>50</v>
      </c>
      <c r="T536" s="85">
        <v>50</v>
      </c>
      <c r="U536" s="85"/>
      <c r="V536" s="2">
        <v>1</v>
      </c>
      <c r="W536" s="2">
        <v>3</v>
      </c>
      <c r="X536" s="10">
        <v>1</v>
      </c>
      <c r="Y536" s="84">
        <v>4.5</v>
      </c>
      <c r="Z536" s="2">
        <v>40</v>
      </c>
      <c r="AA536" s="6">
        <v>7</v>
      </c>
      <c r="AB536" s="2"/>
      <c r="AC536" s="2" t="s">
        <v>14</v>
      </c>
      <c r="AD536" s="84">
        <v>2.5</v>
      </c>
      <c r="AE536" s="84"/>
      <c r="AF536" s="2">
        <v>100</v>
      </c>
      <c r="AG536" s="2" t="str">
        <f t="shared" si="38"/>
        <v/>
      </c>
      <c r="AH536" s="2">
        <f t="shared" si="39"/>
        <v>-100</v>
      </c>
      <c r="AI536" s="44" t="str">
        <f>VLOOKUP(Table13[[#This Row],[Track]],$B$1885:$D$1929,2,FALSE)</f>
        <v>Vic</v>
      </c>
      <c r="AJ5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6" s="16" t="str">
        <f>IF(Table13[[#This Row],[Going-Dist]]="G&lt;6-Dist&gt;=1700","B",IF(Table13[[#This Row],[Going-Dist]]="G&lt;6-Dist&lt;1700","A",IF(AJ536="G&gt;=6-Dist&lt;1700","C",IF(AJ536="G&gt;=6-Dist&gt;=1700","D","xx"))))</f>
        <v>A</v>
      </c>
      <c r="AL536" s="69">
        <f>MONTH(Table13[[#This Row],[Date]])</f>
        <v>9</v>
      </c>
      <c r="AM536" s="69" t="str">
        <f t="shared" si="41"/>
        <v>2022-2023</v>
      </c>
      <c r="AN536" s="126">
        <v>150</v>
      </c>
      <c r="AO536" s="132" t="str">
        <f>IF(Table13[[#This Row],[Combo 27 Bet]]="","",IF(Table13[[#This Row],[Lev Ret]]="","",AN536*Table13[[#This Row],[Odds]]))</f>
        <v/>
      </c>
      <c r="AP536" s="133">
        <f t="shared" si="40"/>
        <v>-150</v>
      </c>
      <c r="AQ536" s="137"/>
      <c r="AR536" s="153">
        <v>3</v>
      </c>
      <c r="AS536" s="167" t="str">
        <f>IF(Table13[[#This Row],[Date]]&lt;$AS$3,"","Live")</f>
        <v/>
      </c>
      <c r="AT536" s="167" t="str">
        <f>IF(Table13[[#This Row],[Date]]&lt;$AT$3,"","Current Algo")</f>
        <v/>
      </c>
    </row>
    <row r="537" spans="1:46" s="14" customFormat="1" ht="14.25" customHeight="1" x14ac:dyDescent="0.25">
      <c r="A537" s="82">
        <v>44807</v>
      </c>
      <c r="B537" s="2" t="s">
        <v>6</v>
      </c>
      <c r="C537" s="83">
        <v>0.70138888888888884</v>
      </c>
      <c r="D537" s="2">
        <v>5</v>
      </c>
      <c r="E537" s="2">
        <v>0</v>
      </c>
      <c r="F537" s="60">
        <v>8</v>
      </c>
      <c r="G537" s="2">
        <v>1600</v>
      </c>
      <c r="H537" s="2" t="s">
        <v>42</v>
      </c>
      <c r="I537" s="2" t="s">
        <v>46</v>
      </c>
      <c r="J537" s="2">
        <v>150</v>
      </c>
      <c r="K537" s="6">
        <v>11</v>
      </c>
      <c r="L537" s="6" t="s">
        <v>1248</v>
      </c>
      <c r="M537" s="2" t="s">
        <v>58</v>
      </c>
      <c r="N537" s="84">
        <v>9</v>
      </c>
      <c r="O537" s="2" t="s">
        <v>51</v>
      </c>
      <c r="P537" s="2" t="s">
        <v>212</v>
      </c>
      <c r="Q537" s="85"/>
      <c r="R537" s="86">
        <v>9</v>
      </c>
      <c r="S537" s="85">
        <v>54</v>
      </c>
      <c r="T537" s="85">
        <v>54</v>
      </c>
      <c r="U537" s="85"/>
      <c r="V537" s="2">
        <v>4</v>
      </c>
      <c r="W537" s="2">
        <v>5</v>
      </c>
      <c r="X537" s="10">
        <v>3</v>
      </c>
      <c r="Y537" s="84">
        <v>5.2</v>
      </c>
      <c r="Z537" s="2">
        <v>30</v>
      </c>
      <c r="AA537" s="6">
        <v>10</v>
      </c>
      <c r="AB537" s="2"/>
      <c r="AC537" s="2"/>
      <c r="AD537" s="84">
        <v>11</v>
      </c>
      <c r="AE537" s="84"/>
      <c r="AF537" s="2">
        <v>100</v>
      </c>
      <c r="AG537" s="2" t="str">
        <f t="shared" si="38"/>
        <v/>
      </c>
      <c r="AH537" s="2">
        <f t="shared" si="39"/>
        <v>-100</v>
      </c>
      <c r="AI537" s="44" t="str">
        <f>VLOOKUP(Table13[[#This Row],[Track]],$B$1885:$D$1929,2,FALSE)</f>
        <v>Vic</v>
      </c>
      <c r="AJ5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7" s="16" t="str">
        <f>IF(Table13[[#This Row],[Going-Dist]]="G&lt;6-Dist&gt;=1700","B",IF(Table13[[#This Row],[Going-Dist]]="G&lt;6-Dist&lt;1700","A",IF(AJ537="G&gt;=6-Dist&lt;1700","C",IF(AJ537="G&gt;=6-Dist&gt;=1700","D","xx"))))</f>
        <v>A</v>
      </c>
      <c r="AL537" s="2">
        <f>MONTH(Table13[[#This Row],[Date]])</f>
        <v>9</v>
      </c>
      <c r="AM537" s="2" t="str">
        <f t="shared" si="41"/>
        <v>2022-2023</v>
      </c>
      <c r="AN537" s="126">
        <v>100</v>
      </c>
      <c r="AO537" s="132" t="str">
        <f>IF(Table13[[#This Row],[Combo 27 Bet]]="","",IF(Table13[[#This Row],[Lev Ret]]="","",AN537*Table13[[#This Row],[Odds]]))</f>
        <v/>
      </c>
      <c r="AP537" s="133">
        <f t="shared" si="40"/>
        <v>-100</v>
      </c>
      <c r="AQ537" s="137"/>
      <c r="AR537" s="153">
        <v>5</v>
      </c>
      <c r="AS537" s="167" t="str">
        <f>IF(Table13[[#This Row],[Date]]&lt;$AS$3,"","Live")</f>
        <v/>
      </c>
      <c r="AT537" s="167" t="str">
        <f>IF(Table13[[#This Row],[Date]]&lt;$AT$3,"","Current Algo")</f>
        <v/>
      </c>
    </row>
    <row r="538" spans="1:46" s="14" customFormat="1" ht="14.25" customHeight="1" x14ac:dyDescent="0.25">
      <c r="A538" s="82">
        <v>44814</v>
      </c>
      <c r="B538" s="2" t="s">
        <v>149</v>
      </c>
      <c r="C538" s="83">
        <v>0.51041666666666663</v>
      </c>
      <c r="D538" s="87">
        <v>5</v>
      </c>
      <c r="E538" s="7">
        <v>5</v>
      </c>
      <c r="F538" s="60">
        <v>2</v>
      </c>
      <c r="G538" s="2">
        <v>1200</v>
      </c>
      <c r="H538" s="2" t="s">
        <v>151</v>
      </c>
      <c r="I538" s="2">
        <v>72</v>
      </c>
      <c r="J538" s="2">
        <v>120</v>
      </c>
      <c r="K538" s="6">
        <v>8</v>
      </c>
      <c r="L538" s="6" t="s">
        <v>1621</v>
      </c>
      <c r="M538" s="2" t="s">
        <v>75</v>
      </c>
      <c r="N538" s="84">
        <v>4.8</v>
      </c>
      <c r="O538" s="2" t="s">
        <v>179</v>
      </c>
      <c r="P538" s="2" t="s">
        <v>1102</v>
      </c>
      <c r="Q538" s="85"/>
      <c r="R538" s="86">
        <v>7</v>
      </c>
      <c r="S538" s="85">
        <v>57.5</v>
      </c>
      <c r="T538" s="85">
        <v>57.5</v>
      </c>
      <c r="U538" s="85"/>
      <c r="V538" s="2">
        <v>1</v>
      </c>
      <c r="W538" s="2">
        <v>3</v>
      </c>
      <c r="X538" s="10">
        <v>2</v>
      </c>
      <c r="Y538" s="84">
        <v>6.5</v>
      </c>
      <c r="Z538" s="2">
        <v>20</v>
      </c>
      <c r="AA538" s="6"/>
      <c r="AB538" s="2"/>
      <c r="AC538" s="2" t="s">
        <v>150</v>
      </c>
      <c r="AD538" s="84">
        <v>4.8</v>
      </c>
      <c r="AE538" s="84">
        <v>2</v>
      </c>
      <c r="AF538" s="2">
        <v>100</v>
      </c>
      <c r="AG538" s="2">
        <f t="shared" si="38"/>
        <v>480</v>
      </c>
      <c r="AH538" s="2">
        <f t="shared" si="39"/>
        <v>380</v>
      </c>
      <c r="AI538" s="44" t="str">
        <f>VLOOKUP(Table13[[#This Row],[Track]],$B$1885:$D$1929,2,FALSE)</f>
        <v>NSW</v>
      </c>
      <c r="AJ5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8" s="16" t="str">
        <f>IF(Table13[[#This Row],[Going-Dist]]="G&lt;6-Dist&gt;=1700","B",IF(Table13[[#This Row],[Going-Dist]]="G&lt;6-Dist&lt;1700","A",IF(AJ538="G&gt;=6-Dist&lt;1700","C",IF(AJ538="G&gt;=6-Dist&gt;=1700","D","xx"))))</f>
        <v>A</v>
      </c>
      <c r="AL538" s="69">
        <f>MONTH(Table13[[#This Row],[Date]])</f>
        <v>9</v>
      </c>
      <c r="AM538" s="69" t="str">
        <f t="shared" si="41"/>
        <v>2022-2023</v>
      </c>
      <c r="AN538" s="126">
        <v>100</v>
      </c>
      <c r="AO538" s="132">
        <f>IF(Table13[[#This Row],[Combo 27 Bet]]="","",IF(Table13[[#This Row],[Lev Ret]]="","",AN538*Table13[[#This Row],[Odds]]))</f>
        <v>480</v>
      </c>
      <c r="AP538" s="133">
        <f t="shared" si="40"/>
        <v>380</v>
      </c>
      <c r="AQ538" s="137"/>
      <c r="AR538" s="153">
        <v>5</v>
      </c>
      <c r="AS538" s="167" t="str">
        <f>IF(Table13[[#This Row],[Date]]&lt;$AS$3,"","Live")</f>
        <v/>
      </c>
      <c r="AT538" s="167" t="str">
        <f>IF(Table13[[#This Row],[Date]]&lt;$AT$3,"","Current Algo")</f>
        <v/>
      </c>
    </row>
    <row r="539" spans="1:46" s="14" customFormat="1" ht="14.25" customHeight="1" x14ac:dyDescent="0.25">
      <c r="A539" s="82">
        <v>44814</v>
      </c>
      <c r="B539" s="2" t="s">
        <v>149</v>
      </c>
      <c r="C539" s="83">
        <v>0.58333333333333337</v>
      </c>
      <c r="D539" s="87">
        <v>5</v>
      </c>
      <c r="E539" s="7">
        <v>5</v>
      </c>
      <c r="F539" s="60">
        <v>5</v>
      </c>
      <c r="G539" s="2">
        <v>1100</v>
      </c>
      <c r="H539" s="2" t="s">
        <v>151</v>
      </c>
      <c r="I539" s="2">
        <v>88</v>
      </c>
      <c r="J539" s="2">
        <v>150</v>
      </c>
      <c r="K539" s="6">
        <v>6</v>
      </c>
      <c r="L539" s="6" t="s">
        <v>234</v>
      </c>
      <c r="M539" s="2" t="s">
        <v>55</v>
      </c>
      <c r="N539" s="84">
        <v>3</v>
      </c>
      <c r="O539" s="2" t="s">
        <v>69</v>
      </c>
      <c r="P539" s="2" t="s">
        <v>74</v>
      </c>
      <c r="Q539" s="85"/>
      <c r="R539" s="86">
        <v>3</v>
      </c>
      <c r="S539" s="85">
        <v>56.5</v>
      </c>
      <c r="T539" s="85">
        <v>56.5</v>
      </c>
      <c r="U539" s="85"/>
      <c r="V539" s="2">
        <v>2</v>
      </c>
      <c r="W539" s="2">
        <v>1</v>
      </c>
      <c r="X539" s="10">
        <v>1</v>
      </c>
      <c r="Y539" s="84">
        <v>2.6</v>
      </c>
      <c r="Z539" s="2">
        <v>40</v>
      </c>
      <c r="AA539" s="6">
        <v>160</v>
      </c>
      <c r="AB539" s="2"/>
      <c r="AC539" s="2" t="s">
        <v>15</v>
      </c>
      <c r="AD539" s="84">
        <v>3.1</v>
      </c>
      <c r="AE539" s="84">
        <v>1.6</v>
      </c>
      <c r="AF539" s="2">
        <v>100</v>
      </c>
      <c r="AG539" s="2" t="str">
        <f t="shared" si="38"/>
        <v/>
      </c>
      <c r="AH539" s="2">
        <f t="shared" si="39"/>
        <v>-100</v>
      </c>
      <c r="AI539" s="44" t="str">
        <f>VLOOKUP(Table13[[#This Row],[Track]],$B$1885:$D$1929,2,FALSE)</f>
        <v>NSW</v>
      </c>
      <c r="AJ5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39" s="16" t="str">
        <f>IF(Table13[[#This Row],[Going-Dist]]="G&lt;6-Dist&gt;=1700","B",IF(Table13[[#This Row],[Going-Dist]]="G&lt;6-Dist&lt;1700","A",IF(AJ539="G&gt;=6-Dist&lt;1700","C",IF(AJ539="G&gt;=6-Dist&gt;=1700","D","xx"))))</f>
        <v>A</v>
      </c>
      <c r="AL539" s="69">
        <f>MONTH(Table13[[#This Row],[Date]])</f>
        <v>9</v>
      </c>
      <c r="AM539" s="69" t="str">
        <f t="shared" si="41"/>
        <v>2022-2023</v>
      </c>
      <c r="AN539" s="126">
        <v>150</v>
      </c>
      <c r="AO539" s="132" t="str">
        <f>IF(Table13[[#This Row],[Combo 27 Bet]]="","",IF(Table13[[#This Row],[Lev Ret]]="","",AN539*Table13[[#This Row],[Odds]]))</f>
        <v/>
      </c>
      <c r="AP539" s="133">
        <f t="shared" si="40"/>
        <v>-150</v>
      </c>
      <c r="AQ539" s="137"/>
      <c r="AR539" s="153">
        <v>3</v>
      </c>
      <c r="AS539" s="167" t="str">
        <f>IF(Table13[[#This Row],[Date]]&lt;$AS$3,"","Live")</f>
        <v/>
      </c>
      <c r="AT539" s="167" t="str">
        <f>IF(Table13[[#This Row],[Date]]&lt;$AT$3,"","Current Algo")</f>
        <v/>
      </c>
    </row>
    <row r="540" spans="1:46" s="14" customFormat="1" ht="14.25" customHeight="1" x14ac:dyDescent="0.25">
      <c r="A540" s="82">
        <v>44814</v>
      </c>
      <c r="B540" s="2" t="s">
        <v>3</v>
      </c>
      <c r="C540" s="83">
        <v>0.59722222222222221</v>
      </c>
      <c r="D540" s="87">
        <v>7</v>
      </c>
      <c r="E540" s="7">
        <v>0</v>
      </c>
      <c r="F540" s="60">
        <v>4</v>
      </c>
      <c r="G540" s="2">
        <v>1400</v>
      </c>
      <c r="H540" s="2" t="s">
        <v>42</v>
      </c>
      <c r="I540" s="2" t="s">
        <v>46</v>
      </c>
      <c r="J540" s="2">
        <v>175</v>
      </c>
      <c r="K540" s="6">
        <v>3</v>
      </c>
      <c r="L540" s="6" t="s">
        <v>365</v>
      </c>
      <c r="M540" s="2" t="s">
        <v>58</v>
      </c>
      <c r="N540" s="84">
        <v>5</v>
      </c>
      <c r="O540" s="2" t="s">
        <v>223</v>
      </c>
      <c r="P540" s="2" t="s">
        <v>48</v>
      </c>
      <c r="Q540" s="85"/>
      <c r="R540" s="86">
        <v>2</v>
      </c>
      <c r="S540" s="85">
        <v>58.5</v>
      </c>
      <c r="T540" s="85">
        <v>58.5</v>
      </c>
      <c r="U540" s="85"/>
      <c r="V540" s="2">
        <v>1</v>
      </c>
      <c r="W540" s="2">
        <v>4</v>
      </c>
      <c r="X540" s="10">
        <v>1</v>
      </c>
      <c r="Y540" s="84">
        <v>4.2</v>
      </c>
      <c r="Z540" s="2">
        <v>40</v>
      </c>
      <c r="AA540" s="6">
        <v>12</v>
      </c>
      <c r="AB540" s="2"/>
      <c r="AC540" s="2" t="s">
        <v>12</v>
      </c>
      <c r="AD540" s="84">
        <v>7.5</v>
      </c>
      <c r="AE540" s="84">
        <v>2.4</v>
      </c>
      <c r="AF540" s="2">
        <v>100</v>
      </c>
      <c r="AG540" s="2">
        <f t="shared" si="38"/>
        <v>750</v>
      </c>
      <c r="AH540" s="2">
        <f t="shared" si="39"/>
        <v>650</v>
      </c>
      <c r="AI540" s="44" t="str">
        <f>VLOOKUP(Table13[[#This Row],[Track]],$B$1885:$D$1929,2,FALSE)</f>
        <v>Vic</v>
      </c>
      <c r="AJ54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40" s="16" t="str">
        <f>IF(Table13[[#This Row],[Going-Dist]]="G&lt;6-Dist&gt;=1700","B",IF(Table13[[#This Row],[Going-Dist]]="G&lt;6-Dist&lt;1700","A",IF(AJ540="G&gt;=6-Dist&lt;1700","C",IF(AJ540="G&gt;=6-Dist&gt;=1700","D","xx"))))</f>
        <v>C</v>
      </c>
      <c r="AL540" s="2">
        <f>MONTH(Table13[[#This Row],[Date]])</f>
        <v>9</v>
      </c>
      <c r="AM540" s="2" t="str">
        <f t="shared" si="41"/>
        <v>2022-2023</v>
      </c>
      <c r="AN540" s="126">
        <v>140</v>
      </c>
      <c r="AO540" s="132">
        <f>IF(Table13[[#This Row],[Combo 27 Bet]]="","",IF(Table13[[#This Row],[Lev Ret]]="","",AN540*Table13[[#This Row],[Odds]]))</f>
        <v>1050</v>
      </c>
      <c r="AP540" s="133">
        <f t="shared" si="40"/>
        <v>910</v>
      </c>
      <c r="AQ540" s="135">
        <v>2</v>
      </c>
      <c r="AR540" s="153">
        <v>8</v>
      </c>
      <c r="AS540" s="167" t="str">
        <f>IF(Table13[[#This Row],[Date]]&lt;$AS$3,"","Live")</f>
        <v/>
      </c>
      <c r="AT540" s="167" t="str">
        <f>IF(Table13[[#This Row],[Date]]&lt;$AT$3,"","Current Algo")</f>
        <v/>
      </c>
    </row>
    <row r="541" spans="1:46" s="14" customFormat="1" ht="14.25" customHeight="1" x14ac:dyDescent="0.25">
      <c r="A541" s="82">
        <v>44814</v>
      </c>
      <c r="B541" s="2" t="s">
        <v>3</v>
      </c>
      <c r="C541" s="83">
        <v>0.59722222222222221</v>
      </c>
      <c r="D541" s="87">
        <v>7</v>
      </c>
      <c r="E541" s="7">
        <v>0</v>
      </c>
      <c r="F541" s="60">
        <v>4</v>
      </c>
      <c r="G541" s="2">
        <v>1400</v>
      </c>
      <c r="H541" s="2" t="s">
        <v>42</v>
      </c>
      <c r="I541" s="2" t="s">
        <v>46</v>
      </c>
      <c r="J541" s="2">
        <v>175</v>
      </c>
      <c r="K541" s="6">
        <v>8</v>
      </c>
      <c r="L541" s="6" t="s">
        <v>436</v>
      </c>
      <c r="M541" s="2" t="s">
        <v>55</v>
      </c>
      <c r="N541" s="84">
        <v>4.5</v>
      </c>
      <c r="O541" s="2" t="s">
        <v>83</v>
      </c>
      <c r="P541" s="2" t="s">
        <v>103</v>
      </c>
      <c r="Q541" s="85"/>
      <c r="R541" s="86">
        <v>9</v>
      </c>
      <c r="S541" s="85">
        <v>54</v>
      </c>
      <c r="T541" s="85">
        <v>54</v>
      </c>
      <c r="U541" s="85"/>
      <c r="V541" s="2">
        <v>2</v>
      </c>
      <c r="W541" s="2">
        <v>3</v>
      </c>
      <c r="X541" s="10">
        <v>2</v>
      </c>
      <c r="Y541" s="84">
        <v>4.8</v>
      </c>
      <c r="Z541" s="2">
        <v>35</v>
      </c>
      <c r="AA541" s="6">
        <v>12</v>
      </c>
      <c r="AB541" s="2"/>
      <c r="AC541" s="2"/>
      <c r="AD541" s="84">
        <v>4.2</v>
      </c>
      <c r="AE541" s="84"/>
      <c r="AF541" s="2">
        <v>100</v>
      </c>
      <c r="AG541" s="2" t="str">
        <f t="shared" si="38"/>
        <v/>
      </c>
      <c r="AH541" s="2">
        <f t="shared" si="39"/>
        <v>-100</v>
      </c>
      <c r="AI541" s="44" t="str">
        <f>VLOOKUP(Table13[[#This Row],[Track]],$B$1885:$D$1929,2,FALSE)</f>
        <v>Vic</v>
      </c>
      <c r="AJ54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41" s="16" t="str">
        <f>IF(Table13[[#This Row],[Going-Dist]]="G&lt;6-Dist&gt;=1700","B",IF(Table13[[#This Row],[Going-Dist]]="G&lt;6-Dist&lt;1700","A",IF(AJ541="G&gt;=6-Dist&lt;1700","C",IF(AJ541="G&gt;=6-Dist&gt;=1700","D","xx"))))</f>
        <v>C</v>
      </c>
      <c r="AL541" s="2">
        <f>MONTH(Table13[[#This Row],[Date]])</f>
        <v>9</v>
      </c>
      <c r="AM541" s="2" t="str">
        <f t="shared" si="41"/>
        <v>2022-2023</v>
      </c>
      <c r="AN541" s="126">
        <v>100</v>
      </c>
      <c r="AO541" s="132" t="str">
        <f>IF(Table13[[#This Row],[Combo 27 Bet]]="","",IF(Table13[[#This Row],[Lev Ret]]="","",AN541*Table13[[#This Row],[Odds]]))</f>
        <v/>
      </c>
      <c r="AP541" s="133">
        <f t="shared" si="40"/>
        <v>-100</v>
      </c>
      <c r="AQ541" s="135">
        <v>2</v>
      </c>
      <c r="AR541" s="153">
        <v>7</v>
      </c>
      <c r="AS541" s="167" t="str">
        <f>IF(Table13[[#This Row],[Date]]&lt;$AS$3,"","Live")</f>
        <v/>
      </c>
      <c r="AT541" s="167" t="str">
        <f>IF(Table13[[#This Row],[Date]]&lt;$AT$3,"","Current Algo")</f>
        <v/>
      </c>
    </row>
    <row r="542" spans="1:46" s="14" customFormat="1" ht="14.25" customHeight="1" x14ac:dyDescent="0.25">
      <c r="A542" s="82">
        <v>44814</v>
      </c>
      <c r="B542" s="2" t="s">
        <v>3</v>
      </c>
      <c r="C542" s="83">
        <v>0.62152777777777779</v>
      </c>
      <c r="D542" s="2">
        <v>7</v>
      </c>
      <c r="E542" s="2">
        <v>0</v>
      </c>
      <c r="F542" s="60">
        <v>5</v>
      </c>
      <c r="G542" s="2">
        <v>1600</v>
      </c>
      <c r="H542" s="2" t="s">
        <v>102</v>
      </c>
      <c r="I542" s="2" t="s">
        <v>102</v>
      </c>
      <c r="J542" s="2">
        <v>1000</v>
      </c>
      <c r="K542" s="6">
        <v>1</v>
      </c>
      <c r="L542" s="6" t="s">
        <v>315</v>
      </c>
      <c r="M542" s="2" t="s">
        <v>58</v>
      </c>
      <c r="N542" s="84">
        <v>2.35</v>
      </c>
      <c r="O542" s="2" t="s">
        <v>101</v>
      </c>
      <c r="P542" s="2" t="s">
        <v>60</v>
      </c>
      <c r="Q542" s="85"/>
      <c r="R542" s="86">
        <v>1</v>
      </c>
      <c r="S542" s="85">
        <v>59</v>
      </c>
      <c r="T542" s="85">
        <v>59</v>
      </c>
      <c r="U542" s="85"/>
      <c r="V542" s="2">
        <v>1</v>
      </c>
      <c r="W542" s="2">
        <v>2</v>
      </c>
      <c r="X542" s="10">
        <v>1</v>
      </c>
      <c r="Y542" s="84">
        <v>3.6</v>
      </c>
      <c r="Z542" s="2">
        <v>45</v>
      </c>
      <c r="AA542" s="6">
        <v>8</v>
      </c>
      <c r="AB542" s="2"/>
      <c r="AC542" s="2" t="s">
        <v>12</v>
      </c>
      <c r="AD542" s="84">
        <v>2.7</v>
      </c>
      <c r="AE542" s="84">
        <v>1.4</v>
      </c>
      <c r="AF542" s="2">
        <v>100</v>
      </c>
      <c r="AG542" s="2">
        <f t="shared" si="38"/>
        <v>270</v>
      </c>
      <c r="AH542" s="2">
        <f t="shared" si="39"/>
        <v>170</v>
      </c>
      <c r="AI542" s="44" t="str">
        <f>VLOOKUP(Table13[[#This Row],[Track]],$B$1885:$D$1929,2,FALSE)</f>
        <v>Vic</v>
      </c>
      <c r="AJ54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42" s="16" t="str">
        <f>IF(Table13[[#This Row],[Going-Dist]]="G&lt;6-Dist&gt;=1700","B",IF(Table13[[#This Row],[Going-Dist]]="G&lt;6-Dist&lt;1700","A",IF(AJ542="G&gt;=6-Dist&lt;1700","C",IF(AJ542="G&gt;=6-Dist&gt;=1700","D","xx"))))</f>
        <v>C</v>
      </c>
      <c r="AL542" s="69">
        <f>MONTH(Table13[[#This Row],[Date]])</f>
        <v>9</v>
      </c>
      <c r="AM542" s="69" t="str">
        <f t="shared" si="41"/>
        <v>2022-2023</v>
      </c>
      <c r="AN542" s="126">
        <v>100</v>
      </c>
      <c r="AO542" s="132">
        <f>IF(Table13[[#This Row],[Combo 27 Bet]]="","",IF(Table13[[#This Row],[Lev Ret]]="","",AN542*Table13[[#This Row],[Odds]]))</f>
        <v>270</v>
      </c>
      <c r="AP542" s="133">
        <f t="shared" si="40"/>
        <v>170</v>
      </c>
      <c r="AQ542" s="135"/>
      <c r="AR542" s="153">
        <v>1</v>
      </c>
      <c r="AS542" s="167" t="str">
        <f>IF(Table13[[#This Row],[Date]]&lt;$AS$3,"","Live")</f>
        <v/>
      </c>
      <c r="AT542" s="167" t="str">
        <f>IF(Table13[[#This Row],[Date]]&lt;$AT$3,"","Current Algo")</f>
        <v/>
      </c>
    </row>
    <row r="543" spans="1:46" s="14" customFormat="1" ht="14.25" customHeight="1" x14ac:dyDescent="0.25">
      <c r="A543" s="82">
        <v>44821</v>
      </c>
      <c r="B543" s="2" t="s">
        <v>4</v>
      </c>
      <c r="C543" s="83">
        <v>0.56944444444444442</v>
      </c>
      <c r="D543" s="87">
        <v>6</v>
      </c>
      <c r="E543" s="7">
        <v>6</v>
      </c>
      <c r="F543" s="60">
        <v>3</v>
      </c>
      <c r="G543" s="2">
        <v>1400</v>
      </c>
      <c r="H543" s="2" t="s">
        <v>70</v>
      </c>
      <c r="I543" s="2">
        <v>90</v>
      </c>
      <c r="J543" s="2">
        <v>150</v>
      </c>
      <c r="K543" s="6">
        <v>5</v>
      </c>
      <c r="L543" s="6" t="s">
        <v>275</v>
      </c>
      <c r="M543" s="2" t="s">
        <v>80</v>
      </c>
      <c r="N543" s="84">
        <v>4.5</v>
      </c>
      <c r="O543" s="2" t="s">
        <v>51</v>
      </c>
      <c r="P543" s="2" t="s">
        <v>100</v>
      </c>
      <c r="Q543" s="85"/>
      <c r="R543" s="86">
        <v>3</v>
      </c>
      <c r="S543" s="85">
        <v>55</v>
      </c>
      <c r="T543" s="85">
        <v>55</v>
      </c>
      <c r="U543" s="85"/>
      <c r="V543" s="2">
        <v>3</v>
      </c>
      <c r="W543" s="2">
        <v>2</v>
      </c>
      <c r="X543" s="10">
        <v>1</v>
      </c>
      <c r="Y543" s="84">
        <v>4</v>
      </c>
      <c r="Z543" s="2">
        <v>40</v>
      </c>
      <c r="AA543" s="6">
        <v>10</v>
      </c>
      <c r="AB543" s="2"/>
      <c r="AC543" s="2" t="s">
        <v>12</v>
      </c>
      <c r="AD543" s="84">
        <v>5.2</v>
      </c>
      <c r="AE543" s="84">
        <v>1.8</v>
      </c>
      <c r="AF543" s="2">
        <v>100</v>
      </c>
      <c r="AG543" s="2">
        <f t="shared" si="38"/>
        <v>520</v>
      </c>
      <c r="AH543" s="2">
        <f t="shared" si="39"/>
        <v>420</v>
      </c>
      <c r="AI543" s="44" t="str">
        <f>VLOOKUP(Table13[[#This Row],[Track]],$B$1885:$D$1929,2,FALSE)</f>
        <v>Vic</v>
      </c>
      <c r="AJ54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43" s="16" t="str">
        <f>IF(Table13[[#This Row],[Going-Dist]]="G&lt;6-Dist&gt;=1700","B",IF(Table13[[#This Row],[Going-Dist]]="G&lt;6-Dist&lt;1700","A",IF(AJ543="G&gt;=6-Dist&lt;1700","C",IF(AJ543="G&gt;=6-Dist&gt;=1700","D","xx"))))</f>
        <v>C</v>
      </c>
      <c r="AL543" s="69">
        <f>MONTH(Table13[[#This Row],[Date]])</f>
        <v>9</v>
      </c>
      <c r="AM543" s="69" t="str">
        <f t="shared" si="41"/>
        <v>2022-2023</v>
      </c>
      <c r="AN543" s="126">
        <v>150</v>
      </c>
      <c r="AO543" s="132">
        <f>IF(Table13[[#This Row],[Combo 27 Bet]]="","",IF(Table13[[#This Row],[Lev Ret]]="","",AN543*Table13[[#This Row],[Odds]]))</f>
        <v>780</v>
      </c>
      <c r="AP543" s="133">
        <f t="shared" si="40"/>
        <v>630</v>
      </c>
      <c r="AQ543" s="137"/>
      <c r="AR543" s="153">
        <v>9</v>
      </c>
      <c r="AS543" s="167" t="str">
        <f>IF(Table13[[#This Row],[Date]]&lt;$AS$3,"","Live")</f>
        <v/>
      </c>
      <c r="AT543" s="167" t="str">
        <f>IF(Table13[[#This Row],[Date]]&lt;$AT$3,"","Current Algo")</f>
        <v/>
      </c>
    </row>
    <row r="544" spans="1:46" s="14" customFormat="1" ht="14.25" customHeight="1" x14ac:dyDescent="0.25">
      <c r="A544" s="82">
        <v>44821</v>
      </c>
      <c r="B544" s="2" t="s">
        <v>4</v>
      </c>
      <c r="C544" s="83">
        <v>0.72569444444444453</v>
      </c>
      <c r="D544" s="87">
        <v>6</v>
      </c>
      <c r="E544" s="7">
        <v>6</v>
      </c>
      <c r="F544" s="60">
        <v>9</v>
      </c>
      <c r="G544" s="2">
        <v>1100</v>
      </c>
      <c r="H544" s="2" t="s">
        <v>42</v>
      </c>
      <c r="I544" s="2" t="s">
        <v>46</v>
      </c>
      <c r="J544" s="2">
        <v>150</v>
      </c>
      <c r="K544" s="6">
        <v>4</v>
      </c>
      <c r="L544" s="6" t="s">
        <v>725</v>
      </c>
      <c r="M544" s="2" t="s">
        <v>80</v>
      </c>
      <c r="N544" s="84">
        <v>6.5</v>
      </c>
      <c r="O544" s="2" t="s">
        <v>220</v>
      </c>
      <c r="P544" s="2" t="s">
        <v>82</v>
      </c>
      <c r="Q544" s="85"/>
      <c r="R544" s="86">
        <v>5</v>
      </c>
      <c r="S544" s="85">
        <v>57.5</v>
      </c>
      <c r="T544" s="85">
        <v>57.5</v>
      </c>
      <c r="U544" s="85"/>
      <c r="V544" s="2">
        <v>1</v>
      </c>
      <c r="W544" s="2">
        <v>4</v>
      </c>
      <c r="X544" s="10">
        <v>2</v>
      </c>
      <c r="Y544" s="84">
        <v>6</v>
      </c>
      <c r="Z544" s="2">
        <v>25</v>
      </c>
      <c r="AA544" s="6">
        <v>11</v>
      </c>
      <c r="AB544" s="2"/>
      <c r="AC544" s="2"/>
      <c r="AD544" s="84">
        <v>7.5</v>
      </c>
      <c r="AE544" s="84"/>
      <c r="AF544" s="2">
        <v>100</v>
      </c>
      <c r="AG544" s="2" t="str">
        <f t="shared" si="38"/>
        <v/>
      </c>
      <c r="AH544" s="2">
        <f t="shared" si="39"/>
        <v>-100</v>
      </c>
      <c r="AI544" s="44" t="str">
        <f>VLOOKUP(Table13[[#This Row],[Track]],$B$1885:$D$1929,2,FALSE)</f>
        <v>Vic</v>
      </c>
      <c r="AJ54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44" s="16" t="str">
        <f>IF(Table13[[#This Row],[Going-Dist]]="G&lt;6-Dist&gt;=1700","B",IF(Table13[[#This Row],[Going-Dist]]="G&lt;6-Dist&lt;1700","A",IF(AJ544="G&gt;=6-Dist&lt;1700","C",IF(AJ544="G&gt;=6-Dist&gt;=1700","D","xx"))))</f>
        <v>C</v>
      </c>
      <c r="AL544" s="69">
        <f>MONTH(Table13[[#This Row],[Date]])</f>
        <v>9</v>
      </c>
      <c r="AM544" s="69" t="str">
        <f t="shared" si="41"/>
        <v>2022-2023</v>
      </c>
      <c r="AN544" s="126">
        <v>100</v>
      </c>
      <c r="AO544" s="132" t="str">
        <f>IF(Table13[[#This Row],[Combo 27 Bet]]="","",IF(Table13[[#This Row],[Lev Ret]]="","",AN544*Table13[[#This Row],[Odds]]))</f>
        <v/>
      </c>
      <c r="AP544" s="133">
        <f t="shared" si="40"/>
        <v>-100</v>
      </c>
      <c r="AQ544" s="137"/>
      <c r="AR544" s="153">
        <v>6</v>
      </c>
      <c r="AS544" s="167" t="str">
        <f>IF(Table13[[#This Row],[Date]]&lt;$AS$3,"","Live")</f>
        <v/>
      </c>
      <c r="AT544" s="167" t="str">
        <f>IF(Table13[[#This Row],[Date]]&lt;$AT$3,"","Current Algo")</f>
        <v/>
      </c>
    </row>
    <row r="545" spans="1:46" s="14" customFormat="1" ht="14.25" customHeight="1" x14ac:dyDescent="0.25">
      <c r="A545" s="82">
        <v>44827</v>
      </c>
      <c r="B545" s="2" t="s">
        <v>7</v>
      </c>
      <c r="C545" s="83">
        <v>0.80208333333333337</v>
      </c>
      <c r="D545" s="2">
        <v>5</v>
      </c>
      <c r="E545" s="2">
        <v>0</v>
      </c>
      <c r="F545" s="60">
        <v>3</v>
      </c>
      <c r="G545" s="2">
        <v>1200</v>
      </c>
      <c r="H545" s="2" t="s">
        <v>42</v>
      </c>
      <c r="I545" s="2">
        <v>84</v>
      </c>
      <c r="J545" s="2">
        <v>130</v>
      </c>
      <c r="K545" s="6">
        <v>3</v>
      </c>
      <c r="L545" s="6" t="s">
        <v>234</v>
      </c>
      <c r="M545" s="2" t="s">
        <v>50</v>
      </c>
      <c r="N545" s="84">
        <v>2.1</v>
      </c>
      <c r="O545" s="2" t="s">
        <v>69</v>
      </c>
      <c r="P545" s="2" t="s">
        <v>64</v>
      </c>
      <c r="Q545" s="85"/>
      <c r="R545" s="86">
        <v>6</v>
      </c>
      <c r="S545" s="85">
        <v>59.5</v>
      </c>
      <c r="T545" s="85">
        <v>59.5</v>
      </c>
      <c r="U545" s="85"/>
      <c r="V545" s="2">
        <v>1</v>
      </c>
      <c r="W545" s="2">
        <v>1</v>
      </c>
      <c r="X545" s="10">
        <v>1</v>
      </c>
      <c r="Y545" s="84">
        <v>3</v>
      </c>
      <c r="Z545" s="2">
        <v>50</v>
      </c>
      <c r="AA545" s="6">
        <v>12</v>
      </c>
      <c r="AB545" s="2"/>
      <c r="AC545" s="2"/>
      <c r="AD545" s="84">
        <v>2.15</v>
      </c>
      <c r="AE545" s="84"/>
      <c r="AF545" s="2">
        <v>100</v>
      </c>
      <c r="AG545" s="2" t="str">
        <f t="shared" ref="AG545:AG597" si="42">IF($AC545&lt;&gt;"WON","",AF545*$AD545)</f>
        <v/>
      </c>
      <c r="AH545" s="2">
        <f t="shared" ref="AH545:AH597" si="43">IF(AG545="",AF545*-1,AG545-AF545)</f>
        <v>-100</v>
      </c>
      <c r="AI545" s="44" t="str">
        <f>VLOOKUP(Table13[[#This Row],[Track]],$B$1885:$D$1929,2,FALSE)</f>
        <v>Vic</v>
      </c>
      <c r="AJ5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45" s="16" t="str">
        <f>IF(Table13[[#This Row],[Going-Dist]]="G&lt;6-Dist&gt;=1700","B",IF(Table13[[#This Row],[Going-Dist]]="G&lt;6-Dist&lt;1700","A",IF(AJ545="G&gt;=6-Dist&lt;1700","C",IF(AJ545="G&gt;=6-Dist&gt;=1700","D","xx"))))</f>
        <v>A</v>
      </c>
      <c r="AL545" s="69">
        <f>MONTH(Table13[[#This Row],[Date]])</f>
        <v>9</v>
      </c>
      <c r="AM545" s="69" t="str">
        <f t="shared" si="41"/>
        <v>2022-2023</v>
      </c>
      <c r="AN545" s="126">
        <v>200</v>
      </c>
      <c r="AO545" s="132" t="str">
        <f>IF(Table13[[#This Row],[Combo 27 Bet]]="","",IF(Table13[[#This Row],[Lev Ret]]="","",AN545*Table13[[#This Row],[Odds]]))</f>
        <v/>
      </c>
      <c r="AP545" s="133">
        <f t="shared" ref="AP545:AP597" si="44">IF(AN545="","",IF(AO545="",AN545*-1,AO545-AN545))</f>
        <v>-200</v>
      </c>
      <c r="AQ545" s="137"/>
      <c r="AR545" s="153">
        <v>10</v>
      </c>
      <c r="AS545" s="167" t="str">
        <f>IF(Table13[[#This Row],[Date]]&lt;$AS$3,"","Live")</f>
        <v/>
      </c>
      <c r="AT545" s="167" t="str">
        <f>IF(Table13[[#This Row],[Date]]&lt;$AT$3,"","Current Algo")</f>
        <v/>
      </c>
    </row>
    <row r="546" spans="1:46" s="14" customFormat="1" ht="14.25" customHeight="1" x14ac:dyDescent="0.25">
      <c r="A546" s="82">
        <v>44827</v>
      </c>
      <c r="B546" s="2" t="s">
        <v>7</v>
      </c>
      <c r="C546" s="83">
        <v>0.84375</v>
      </c>
      <c r="D546" s="87">
        <v>5</v>
      </c>
      <c r="E546" s="7">
        <v>0</v>
      </c>
      <c r="F546" s="60">
        <v>5</v>
      </c>
      <c r="G546" s="2">
        <v>955</v>
      </c>
      <c r="H546" s="2" t="s">
        <v>42</v>
      </c>
      <c r="I546" s="2">
        <v>84</v>
      </c>
      <c r="J546" s="2">
        <v>130</v>
      </c>
      <c r="K546" s="6">
        <v>6</v>
      </c>
      <c r="L546" s="6" t="s">
        <v>726</v>
      </c>
      <c r="M546" s="2" t="s">
        <v>58</v>
      </c>
      <c r="N546" s="84">
        <v>6.5</v>
      </c>
      <c r="O546" s="2" t="s">
        <v>78</v>
      </c>
      <c r="P546" s="2" t="s">
        <v>57</v>
      </c>
      <c r="Q546" s="85"/>
      <c r="R546" s="86">
        <v>9</v>
      </c>
      <c r="S546" s="85">
        <v>58</v>
      </c>
      <c r="T546" s="85">
        <v>58</v>
      </c>
      <c r="U546" s="85"/>
      <c r="V546" s="2">
        <v>1</v>
      </c>
      <c r="W546" s="2">
        <v>2</v>
      </c>
      <c r="X546" s="10">
        <v>1</v>
      </c>
      <c r="Y546" s="84">
        <v>4.8</v>
      </c>
      <c r="Z546" s="2">
        <v>35</v>
      </c>
      <c r="AA546" s="6">
        <v>12</v>
      </c>
      <c r="AB546" s="2"/>
      <c r="AC546" s="2"/>
      <c r="AD546" s="84">
        <v>11</v>
      </c>
      <c r="AE546" s="84"/>
      <c r="AF546" s="2">
        <v>100</v>
      </c>
      <c r="AG546" s="2" t="str">
        <f t="shared" si="42"/>
        <v/>
      </c>
      <c r="AH546" s="2">
        <f t="shared" si="43"/>
        <v>-100</v>
      </c>
      <c r="AI546" s="44" t="str">
        <f>VLOOKUP(Table13[[#This Row],[Track]],$B$1885:$D$1929,2,FALSE)</f>
        <v>Vic</v>
      </c>
      <c r="AJ5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46" s="16" t="str">
        <f>IF(Table13[[#This Row],[Going-Dist]]="G&lt;6-Dist&gt;=1700","B",IF(Table13[[#This Row],[Going-Dist]]="G&lt;6-Dist&lt;1700","A",IF(AJ546="G&gt;=6-Dist&lt;1700","C",IF(AJ546="G&gt;=6-Dist&gt;=1700","D","xx"))))</f>
        <v>A</v>
      </c>
      <c r="AL546" s="69">
        <f>MONTH(Table13[[#This Row],[Date]])</f>
        <v>9</v>
      </c>
      <c r="AM546" s="69" t="str">
        <f t="shared" si="41"/>
        <v>2022-2023</v>
      </c>
      <c r="AN546" s="126">
        <v>140</v>
      </c>
      <c r="AO546" s="132" t="str">
        <f>IF(Table13[[#This Row],[Combo 27 Bet]]="","",IF(Table13[[#This Row],[Lev Ret]]="","",AN546*Table13[[#This Row],[Odds]]))</f>
        <v/>
      </c>
      <c r="AP546" s="133">
        <f t="shared" si="44"/>
        <v>-140</v>
      </c>
      <c r="AQ546" s="135">
        <v>2</v>
      </c>
      <c r="AR546" s="153">
        <v>8</v>
      </c>
      <c r="AS546" s="167" t="str">
        <f>IF(Table13[[#This Row],[Date]]&lt;$AS$3,"","Live")</f>
        <v/>
      </c>
      <c r="AT546" s="167" t="str">
        <f>IF(Table13[[#This Row],[Date]]&lt;$AT$3,"","Current Algo")</f>
        <v/>
      </c>
    </row>
    <row r="547" spans="1:46" s="14" customFormat="1" ht="14.25" customHeight="1" x14ac:dyDescent="0.25">
      <c r="A547" s="82">
        <v>44827</v>
      </c>
      <c r="B547" s="2" t="s">
        <v>7</v>
      </c>
      <c r="C547" s="83">
        <v>0.84375</v>
      </c>
      <c r="D547" s="2">
        <v>5</v>
      </c>
      <c r="E547" s="2">
        <v>0</v>
      </c>
      <c r="F547" s="60">
        <v>5</v>
      </c>
      <c r="G547" s="2">
        <v>955</v>
      </c>
      <c r="H547" s="2" t="s">
        <v>42</v>
      </c>
      <c r="I547" s="2">
        <v>84</v>
      </c>
      <c r="J547" s="2">
        <v>130</v>
      </c>
      <c r="K547" s="6">
        <v>8</v>
      </c>
      <c r="L547" s="6" t="s">
        <v>469</v>
      </c>
      <c r="M547" s="2" t="s">
        <v>55</v>
      </c>
      <c r="N547" s="84">
        <v>2.2999999999999998</v>
      </c>
      <c r="O547" s="2" t="s">
        <v>384</v>
      </c>
      <c r="P547" s="2" t="s">
        <v>727</v>
      </c>
      <c r="Q547" s="85"/>
      <c r="R547" s="86">
        <v>3</v>
      </c>
      <c r="S547" s="85">
        <v>56.5</v>
      </c>
      <c r="T547" s="85">
        <v>56.5</v>
      </c>
      <c r="U547" s="85"/>
      <c r="V547" s="2">
        <v>2</v>
      </c>
      <c r="W547" s="2">
        <v>4</v>
      </c>
      <c r="X547" s="10">
        <v>2</v>
      </c>
      <c r="Y547" s="84">
        <v>5</v>
      </c>
      <c r="Z547" s="2">
        <v>35</v>
      </c>
      <c r="AA547" s="6">
        <v>12</v>
      </c>
      <c r="AB547" s="2"/>
      <c r="AC547" s="2"/>
      <c r="AD547" s="84">
        <v>1.85</v>
      </c>
      <c r="AE547" s="84"/>
      <c r="AF547" s="2">
        <v>100</v>
      </c>
      <c r="AG547" s="2" t="str">
        <f t="shared" si="42"/>
        <v/>
      </c>
      <c r="AH547" s="2">
        <f t="shared" si="43"/>
        <v>-100</v>
      </c>
      <c r="AI547" s="44" t="str">
        <f>VLOOKUP(Table13[[#This Row],[Track]],$B$1885:$D$1929,2,FALSE)</f>
        <v>Vic</v>
      </c>
      <c r="AJ5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47" s="16" t="str">
        <f>IF(Table13[[#This Row],[Going-Dist]]="G&lt;6-Dist&gt;=1700","B",IF(Table13[[#This Row],[Going-Dist]]="G&lt;6-Dist&lt;1700","A",IF(AJ547="G&gt;=6-Dist&lt;1700","C",IF(AJ547="G&gt;=6-Dist&gt;=1700","D","xx"))))</f>
        <v>A</v>
      </c>
      <c r="AL547" s="69">
        <f>MONTH(Table13[[#This Row],[Date]])</f>
        <v>9</v>
      </c>
      <c r="AM547" s="69" t="str">
        <f t="shared" si="41"/>
        <v>2022-2023</v>
      </c>
      <c r="AN547" s="126">
        <v>150</v>
      </c>
      <c r="AO547" s="132" t="str">
        <f>IF(Table13[[#This Row],[Combo 27 Bet]]="","",IF(Table13[[#This Row],[Lev Ret]]="","",AN547*Table13[[#This Row],[Odds]]))</f>
        <v/>
      </c>
      <c r="AP547" s="133">
        <f t="shared" si="44"/>
        <v>-150</v>
      </c>
      <c r="AQ547" s="135">
        <v>2</v>
      </c>
      <c r="AR547" s="153">
        <v>4</v>
      </c>
      <c r="AS547" s="167" t="str">
        <f>IF(Table13[[#This Row],[Date]]&lt;$AS$3,"","Live")</f>
        <v/>
      </c>
      <c r="AT547" s="167" t="str">
        <f>IF(Table13[[#This Row],[Date]]&lt;$AT$3,"","Current Algo")</f>
        <v/>
      </c>
    </row>
    <row r="548" spans="1:46" s="14" customFormat="1" ht="14.25" customHeight="1" x14ac:dyDescent="0.25">
      <c r="A548" s="82">
        <v>44827</v>
      </c>
      <c r="B548" s="2" t="s">
        <v>7</v>
      </c>
      <c r="C548" s="83">
        <v>0.86458333333333337</v>
      </c>
      <c r="D548" s="87">
        <v>5</v>
      </c>
      <c r="E548" s="7">
        <v>0</v>
      </c>
      <c r="F548" s="60">
        <v>6</v>
      </c>
      <c r="G548" s="2">
        <v>2040</v>
      </c>
      <c r="H548" s="2" t="s">
        <v>42</v>
      </c>
      <c r="I548" s="2" t="s">
        <v>46</v>
      </c>
      <c r="J548" s="2">
        <v>200</v>
      </c>
      <c r="K548" s="6">
        <v>8</v>
      </c>
      <c r="L548" s="6" t="s">
        <v>442</v>
      </c>
      <c r="M548" s="2" t="s">
        <v>55</v>
      </c>
      <c r="N548" s="84">
        <v>3.2</v>
      </c>
      <c r="O548" s="2" t="s">
        <v>49</v>
      </c>
      <c r="P548" s="2" t="s">
        <v>171</v>
      </c>
      <c r="Q548" s="85"/>
      <c r="R548" s="86">
        <v>4</v>
      </c>
      <c r="S548" s="85">
        <v>54</v>
      </c>
      <c r="T548" s="85">
        <v>54</v>
      </c>
      <c r="U548" s="85"/>
      <c r="V548" s="2">
        <v>1</v>
      </c>
      <c r="W548" s="2">
        <v>3</v>
      </c>
      <c r="X548" s="10">
        <v>1</v>
      </c>
      <c r="Y548" s="84">
        <v>3.5</v>
      </c>
      <c r="Z548" s="2">
        <v>45</v>
      </c>
      <c r="AA548" s="6">
        <v>8</v>
      </c>
      <c r="AB548" s="2"/>
      <c r="AC548" s="2" t="s">
        <v>12</v>
      </c>
      <c r="AD548" s="84">
        <v>3.5</v>
      </c>
      <c r="AE548" s="84">
        <v>1.5</v>
      </c>
      <c r="AF548" s="2">
        <v>100</v>
      </c>
      <c r="AG548" s="2">
        <f t="shared" si="42"/>
        <v>350</v>
      </c>
      <c r="AH548" s="2">
        <f t="shared" si="43"/>
        <v>250</v>
      </c>
      <c r="AI548" s="44" t="str">
        <f>VLOOKUP(Table13[[#This Row],[Track]],$B$1885:$D$1929,2,FALSE)</f>
        <v>Vic</v>
      </c>
      <c r="AJ5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48" s="16" t="str">
        <f>IF(Table13[[#This Row],[Going-Dist]]="G&lt;6-Dist&gt;=1700","B",IF(Table13[[#This Row],[Going-Dist]]="G&lt;6-Dist&lt;1700","A",IF(AJ548="G&gt;=6-Dist&lt;1700","C",IF(AJ548="G&gt;=6-Dist&gt;=1700","D","xx"))))</f>
        <v>B</v>
      </c>
      <c r="AL548" s="69">
        <f>MONTH(Table13[[#This Row],[Date]])</f>
        <v>9</v>
      </c>
      <c r="AM548" s="69" t="str">
        <f t="shared" si="41"/>
        <v>2022-2023</v>
      </c>
      <c r="AN548" s="126">
        <v>150</v>
      </c>
      <c r="AO548" s="132">
        <f>IF(Table13[[#This Row],[Combo 27 Bet]]="","",IF(Table13[[#This Row],[Lev Ret]]="","",AN548*Table13[[#This Row],[Odds]]))</f>
        <v>525</v>
      </c>
      <c r="AP548" s="133">
        <f t="shared" si="44"/>
        <v>375</v>
      </c>
      <c r="AQ548" s="137"/>
      <c r="AR548" s="153">
        <v>3</v>
      </c>
      <c r="AS548" s="167" t="str">
        <f>IF(Table13[[#This Row],[Date]]&lt;$AS$3,"","Live")</f>
        <v/>
      </c>
      <c r="AT548" s="167" t="str">
        <f>IF(Table13[[#This Row],[Date]]&lt;$AT$3,"","Current Algo")</f>
        <v/>
      </c>
    </row>
    <row r="549" spans="1:46" s="14" customFormat="1" ht="14.25" customHeight="1" x14ac:dyDescent="0.25">
      <c r="A549" s="82">
        <v>44827</v>
      </c>
      <c r="B549" s="2" t="s">
        <v>7</v>
      </c>
      <c r="C549" s="83">
        <v>0.88541666666666663</v>
      </c>
      <c r="D549" s="87">
        <v>5</v>
      </c>
      <c r="E549" s="7">
        <v>0</v>
      </c>
      <c r="F549" s="60">
        <v>7</v>
      </c>
      <c r="G549" s="2">
        <v>1000</v>
      </c>
      <c r="H549" s="2" t="s">
        <v>102</v>
      </c>
      <c r="I549" s="2" t="s">
        <v>102</v>
      </c>
      <c r="J549" s="2">
        <v>1000</v>
      </c>
      <c r="K549" s="6">
        <v>3</v>
      </c>
      <c r="L549" s="6" t="s">
        <v>368</v>
      </c>
      <c r="M549" s="2" t="s">
        <v>58</v>
      </c>
      <c r="N549" s="84">
        <v>4.5999999999999996</v>
      </c>
      <c r="O549" s="2" t="s">
        <v>197</v>
      </c>
      <c r="P549" s="2" t="s">
        <v>48</v>
      </c>
      <c r="Q549" s="85"/>
      <c r="R549" s="86">
        <v>5</v>
      </c>
      <c r="S549" s="85">
        <v>58.5</v>
      </c>
      <c r="T549" s="85">
        <v>58.5</v>
      </c>
      <c r="U549" s="85"/>
      <c r="V549" s="2">
        <v>2</v>
      </c>
      <c r="W549" s="2">
        <v>1</v>
      </c>
      <c r="X549" s="10">
        <v>1</v>
      </c>
      <c r="Y549" s="84">
        <v>4.2</v>
      </c>
      <c r="Z549" s="2">
        <v>40</v>
      </c>
      <c r="AA549" s="6">
        <v>12</v>
      </c>
      <c r="AB549" s="2"/>
      <c r="AC549" s="2"/>
      <c r="AD549" s="84">
        <v>3.9</v>
      </c>
      <c r="AE549" s="84"/>
      <c r="AF549" s="2">
        <v>100</v>
      </c>
      <c r="AG549" s="2" t="str">
        <f t="shared" si="42"/>
        <v/>
      </c>
      <c r="AH549" s="2">
        <f t="shared" si="43"/>
        <v>-100</v>
      </c>
      <c r="AI549" s="44" t="str">
        <f>VLOOKUP(Table13[[#This Row],[Track]],$B$1885:$D$1929,2,FALSE)</f>
        <v>Vic</v>
      </c>
      <c r="AJ5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49" s="16" t="str">
        <f>IF(Table13[[#This Row],[Going-Dist]]="G&lt;6-Dist&gt;=1700","B",IF(Table13[[#This Row],[Going-Dist]]="G&lt;6-Dist&lt;1700","A",IF(AJ549="G&gt;=6-Dist&lt;1700","C",IF(AJ549="G&gt;=6-Dist&gt;=1700","D","xx"))))</f>
        <v>A</v>
      </c>
      <c r="AL549" s="69">
        <f>MONTH(Table13[[#This Row],[Date]])</f>
        <v>9</v>
      </c>
      <c r="AM549" s="69" t="str">
        <f t="shared" si="41"/>
        <v>2022-2023</v>
      </c>
      <c r="AN549" s="126">
        <v>200</v>
      </c>
      <c r="AO549" s="132" t="str">
        <f>IF(Table13[[#This Row],[Combo 27 Bet]]="","",IF(Table13[[#This Row],[Lev Ret]]="","",AN549*Table13[[#This Row],[Odds]]))</f>
        <v/>
      </c>
      <c r="AP549" s="133">
        <f t="shared" si="44"/>
        <v>-200</v>
      </c>
      <c r="AQ549" s="137"/>
      <c r="AR549" s="153">
        <v>10</v>
      </c>
      <c r="AS549" s="167" t="str">
        <f>IF(Table13[[#This Row],[Date]]&lt;$AS$3,"","Live")</f>
        <v/>
      </c>
      <c r="AT549" s="167" t="str">
        <f>IF(Table13[[#This Row],[Date]]&lt;$AT$3,"","Current Algo")</f>
        <v/>
      </c>
    </row>
    <row r="550" spans="1:46" s="14" customFormat="1" ht="14.25" customHeight="1" x14ac:dyDescent="0.25">
      <c r="A550" s="82">
        <v>44827</v>
      </c>
      <c r="B550" s="2" t="s">
        <v>7</v>
      </c>
      <c r="C550" s="83">
        <v>0.90625</v>
      </c>
      <c r="D550" s="87">
        <v>5</v>
      </c>
      <c r="E550" s="7">
        <v>0</v>
      </c>
      <c r="F550" s="60">
        <v>8</v>
      </c>
      <c r="G550" s="2">
        <v>1600</v>
      </c>
      <c r="H550" s="2" t="s">
        <v>70</v>
      </c>
      <c r="I550" s="2" t="s">
        <v>84</v>
      </c>
      <c r="J550" s="2">
        <v>300</v>
      </c>
      <c r="K550" s="6">
        <v>1</v>
      </c>
      <c r="L550" s="6" t="s">
        <v>728</v>
      </c>
      <c r="M550" s="2" t="s">
        <v>75</v>
      </c>
      <c r="N550" s="84">
        <v>2.1</v>
      </c>
      <c r="O550" s="2" t="s">
        <v>117</v>
      </c>
      <c r="P550" s="2" t="s">
        <v>60</v>
      </c>
      <c r="Q550" s="85"/>
      <c r="R550" s="86">
        <v>5</v>
      </c>
      <c r="S550" s="85">
        <v>57</v>
      </c>
      <c r="T550" s="85">
        <v>57</v>
      </c>
      <c r="U550" s="85"/>
      <c r="V550" s="2">
        <v>1</v>
      </c>
      <c r="W550" s="2">
        <v>3</v>
      </c>
      <c r="X550" s="10">
        <v>2</v>
      </c>
      <c r="Y550" s="84">
        <v>4.2</v>
      </c>
      <c r="Z550" s="2">
        <v>40</v>
      </c>
      <c r="AA550" s="6">
        <v>11</v>
      </c>
      <c r="AB550" s="2"/>
      <c r="AC550" s="2"/>
      <c r="AD550" s="84">
        <v>2.7</v>
      </c>
      <c r="AE550" s="84"/>
      <c r="AF550" s="2">
        <v>100</v>
      </c>
      <c r="AG550" s="2" t="str">
        <f t="shared" si="42"/>
        <v/>
      </c>
      <c r="AH550" s="2">
        <f t="shared" si="43"/>
        <v>-100</v>
      </c>
      <c r="AI550" s="44" t="str">
        <f>VLOOKUP(Table13[[#This Row],[Track]],$B$1885:$D$1929,2,FALSE)</f>
        <v>Vic</v>
      </c>
      <c r="AJ5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50" s="16" t="str">
        <f>IF(Table13[[#This Row],[Going-Dist]]="G&lt;6-Dist&gt;=1700","B",IF(Table13[[#This Row],[Going-Dist]]="G&lt;6-Dist&lt;1700","A",IF(AJ550="G&gt;=6-Dist&lt;1700","C",IF(AJ550="G&gt;=6-Dist&gt;=1700","D","xx"))))</f>
        <v>A</v>
      </c>
      <c r="AL550" s="69">
        <f>MONTH(Table13[[#This Row],[Date]])</f>
        <v>9</v>
      </c>
      <c r="AM550" s="69" t="str">
        <f t="shared" si="41"/>
        <v>2022-2023</v>
      </c>
      <c r="AN550" s="126">
        <v>100</v>
      </c>
      <c r="AO550" s="132" t="str">
        <f>IF(Table13[[#This Row],[Combo 27 Bet]]="","",IF(Table13[[#This Row],[Lev Ret]]="","",AN550*Table13[[#This Row],[Odds]]))</f>
        <v/>
      </c>
      <c r="AP550" s="133">
        <f t="shared" si="44"/>
        <v>-100</v>
      </c>
      <c r="AQ550" s="137"/>
      <c r="AR550" s="153">
        <v>5</v>
      </c>
      <c r="AS550" s="167" t="str">
        <f>IF(Table13[[#This Row],[Date]]&lt;$AS$3,"","Live")</f>
        <v/>
      </c>
      <c r="AT550" s="167" t="str">
        <f>IF(Table13[[#This Row],[Date]]&lt;$AT$3,"","Current Algo")</f>
        <v/>
      </c>
    </row>
    <row r="551" spans="1:46" s="14" customFormat="1" ht="14.25" customHeight="1" x14ac:dyDescent="0.25">
      <c r="A551" s="82">
        <v>44828</v>
      </c>
      <c r="B551" s="2" t="s">
        <v>149</v>
      </c>
      <c r="C551" s="83">
        <v>0.56944444444444442</v>
      </c>
      <c r="D551" s="87">
        <v>5</v>
      </c>
      <c r="E551" s="7">
        <v>0</v>
      </c>
      <c r="F551" s="60">
        <v>4</v>
      </c>
      <c r="G551" s="2">
        <v>2400</v>
      </c>
      <c r="H551" s="2" t="s">
        <v>151</v>
      </c>
      <c r="I551" s="2"/>
      <c r="J551" s="2">
        <v>200</v>
      </c>
      <c r="K551" s="6">
        <v>3</v>
      </c>
      <c r="L551" s="6" t="s">
        <v>1622</v>
      </c>
      <c r="M551" s="2" t="s">
        <v>55</v>
      </c>
      <c r="N551" s="84">
        <v>6.5</v>
      </c>
      <c r="O551" s="2" t="s">
        <v>158</v>
      </c>
      <c r="P551" s="2" t="s">
        <v>159</v>
      </c>
      <c r="Q551" s="85"/>
      <c r="R551" s="86">
        <v>4</v>
      </c>
      <c r="S551" s="85">
        <v>55</v>
      </c>
      <c r="T551" s="85">
        <v>55</v>
      </c>
      <c r="U551" s="85"/>
      <c r="V551" s="2">
        <v>3</v>
      </c>
      <c r="W551" s="2">
        <v>4</v>
      </c>
      <c r="X551" s="10">
        <v>1</v>
      </c>
      <c r="Y551" s="84">
        <v>2.9</v>
      </c>
      <c r="Z551" s="2">
        <v>20</v>
      </c>
      <c r="AA551" s="6"/>
      <c r="AB551" s="2"/>
      <c r="AC551" s="2" t="s">
        <v>150</v>
      </c>
      <c r="AD551" s="84">
        <v>5</v>
      </c>
      <c r="AE551" s="84">
        <v>2.2999999999999998</v>
      </c>
      <c r="AF551" s="2">
        <v>100</v>
      </c>
      <c r="AG551" s="2">
        <f t="shared" si="42"/>
        <v>500</v>
      </c>
      <c r="AH551" s="2">
        <f t="shared" si="43"/>
        <v>400</v>
      </c>
      <c r="AI551" s="44" t="str">
        <f>VLOOKUP(Table13[[#This Row],[Track]],$B$1885:$D$1929,2,FALSE)</f>
        <v>NSW</v>
      </c>
      <c r="AJ5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51" s="16" t="str">
        <f>IF(Table13[[#This Row],[Going-Dist]]="G&lt;6-Dist&gt;=1700","B",IF(Table13[[#This Row],[Going-Dist]]="G&lt;6-Dist&lt;1700","A",IF(AJ551="G&gt;=6-Dist&lt;1700","C",IF(AJ551="G&gt;=6-Dist&gt;=1700","D","xx"))))</f>
        <v>B</v>
      </c>
      <c r="AL551" s="69">
        <f>MONTH(Table13[[#This Row],[Date]])</f>
        <v>9</v>
      </c>
      <c r="AM551" s="69" t="str">
        <f t="shared" si="41"/>
        <v>2022-2023</v>
      </c>
      <c r="AN551" s="126">
        <v>100</v>
      </c>
      <c r="AO551" s="132">
        <f>IF(Table13[[#This Row],[Combo 27 Bet]]="","",IF(Table13[[#This Row],[Lev Ret]]="","",AN551*Table13[[#This Row],[Odds]]))</f>
        <v>500</v>
      </c>
      <c r="AP551" s="133">
        <f t="shared" si="44"/>
        <v>400</v>
      </c>
      <c r="AQ551" s="137"/>
      <c r="AR551" s="153">
        <v>5</v>
      </c>
      <c r="AS551" s="167" t="str">
        <f>IF(Table13[[#This Row],[Date]]&lt;$AS$3,"","Live")</f>
        <v/>
      </c>
      <c r="AT551" s="167" t="str">
        <f>IF(Table13[[#This Row],[Date]]&lt;$AT$3,"","Current Algo")</f>
        <v/>
      </c>
    </row>
    <row r="552" spans="1:46" s="14" customFormat="1" ht="14.25" customHeight="1" x14ac:dyDescent="0.25">
      <c r="A552" s="82">
        <v>44828</v>
      </c>
      <c r="B552" s="2" t="s">
        <v>149</v>
      </c>
      <c r="C552" s="83">
        <v>0.69791666666666663</v>
      </c>
      <c r="D552" s="87">
        <v>5</v>
      </c>
      <c r="E552" s="7">
        <v>0</v>
      </c>
      <c r="F552" s="60">
        <v>9</v>
      </c>
      <c r="G552" s="2">
        <v>1500</v>
      </c>
      <c r="H552" s="2" t="s">
        <v>151</v>
      </c>
      <c r="I552" s="2"/>
      <c r="J552" s="2">
        <v>250</v>
      </c>
      <c r="K552" s="6">
        <v>2</v>
      </c>
      <c r="L552" s="6" t="s">
        <v>1623</v>
      </c>
      <c r="M552" s="2" t="s">
        <v>50</v>
      </c>
      <c r="N552" s="84">
        <v>2.8</v>
      </c>
      <c r="O552" s="2" t="s">
        <v>1051</v>
      </c>
      <c r="P552" s="2" t="s">
        <v>159</v>
      </c>
      <c r="Q552" s="85"/>
      <c r="R552" s="86">
        <v>1</v>
      </c>
      <c r="S552" s="85">
        <v>58.5</v>
      </c>
      <c r="T552" s="85">
        <v>58.5</v>
      </c>
      <c r="U552" s="85"/>
      <c r="V552" s="2">
        <v>3</v>
      </c>
      <c r="W552" s="2">
        <v>1</v>
      </c>
      <c r="X552" s="10">
        <v>2</v>
      </c>
      <c r="Y552" s="84">
        <v>4.5</v>
      </c>
      <c r="Z552" s="2">
        <v>20</v>
      </c>
      <c r="AA552" s="6"/>
      <c r="AB552" s="2"/>
      <c r="AC552" s="2" t="s">
        <v>13</v>
      </c>
      <c r="AD552" s="84">
        <v>3.5</v>
      </c>
      <c r="AE552" s="84">
        <v>1.6</v>
      </c>
      <c r="AF552" s="2">
        <v>100</v>
      </c>
      <c r="AG552" s="2" t="str">
        <f t="shared" si="42"/>
        <v/>
      </c>
      <c r="AH552" s="2">
        <f t="shared" si="43"/>
        <v>-100</v>
      </c>
      <c r="AI552" s="44" t="str">
        <f>VLOOKUP(Table13[[#This Row],[Track]],$B$1885:$D$1929,2,FALSE)</f>
        <v>NSW</v>
      </c>
      <c r="AJ5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52" s="16" t="str">
        <f>IF(Table13[[#This Row],[Going-Dist]]="G&lt;6-Dist&gt;=1700","B",IF(Table13[[#This Row],[Going-Dist]]="G&lt;6-Dist&lt;1700","A",IF(AJ552="G&gt;=6-Dist&lt;1700","C",IF(AJ552="G&gt;=6-Dist&gt;=1700","D","xx"))))</f>
        <v>A</v>
      </c>
      <c r="AL552" s="69">
        <f>MONTH(Table13[[#This Row],[Date]])</f>
        <v>9</v>
      </c>
      <c r="AM552" s="69" t="str">
        <f t="shared" si="41"/>
        <v>2022-2023</v>
      </c>
      <c r="AN552" s="126">
        <v>170</v>
      </c>
      <c r="AO552" s="132" t="str">
        <f>IF(Table13[[#This Row],[Combo 27 Bet]]="","",IF(Table13[[#This Row],[Lev Ret]]="","",AN552*Table13[[#This Row],[Odds]]))</f>
        <v/>
      </c>
      <c r="AP552" s="133">
        <f t="shared" si="44"/>
        <v>-170</v>
      </c>
      <c r="AQ552" s="135"/>
      <c r="AR552" s="153">
        <v>8</v>
      </c>
      <c r="AS552" s="167" t="str">
        <f>IF(Table13[[#This Row],[Date]]&lt;$AS$3,"","Live")</f>
        <v/>
      </c>
      <c r="AT552" s="167" t="str">
        <f>IF(Table13[[#This Row],[Date]]&lt;$AT$3,"","Current Algo")</f>
        <v/>
      </c>
    </row>
    <row r="553" spans="1:46" s="14" customFormat="1" ht="14.25" customHeight="1" x14ac:dyDescent="0.25">
      <c r="A553" s="82">
        <v>44829</v>
      </c>
      <c r="B553" s="2" t="s">
        <v>5</v>
      </c>
      <c r="C553" s="83">
        <v>0.70486111111111116</v>
      </c>
      <c r="D553" s="87">
        <v>6</v>
      </c>
      <c r="E553" s="7">
        <v>0</v>
      </c>
      <c r="F553" s="60">
        <v>8</v>
      </c>
      <c r="G553" s="2">
        <v>1500</v>
      </c>
      <c r="H553" s="2" t="s">
        <v>42</v>
      </c>
      <c r="I553" s="2" t="s">
        <v>46</v>
      </c>
      <c r="J553" s="2">
        <v>200</v>
      </c>
      <c r="K553" s="6">
        <v>12</v>
      </c>
      <c r="L553" s="6" t="s">
        <v>232</v>
      </c>
      <c r="M553" s="2" t="s">
        <v>71</v>
      </c>
      <c r="N553" s="84">
        <v>5.5</v>
      </c>
      <c r="O553" s="2" t="s">
        <v>59</v>
      </c>
      <c r="P553" s="2" t="s">
        <v>64</v>
      </c>
      <c r="Q553" s="85"/>
      <c r="R553" s="86">
        <v>1</v>
      </c>
      <c r="S553" s="85">
        <v>54</v>
      </c>
      <c r="T553" s="85">
        <v>54</v>
      </c>
      <c r="U553" s="85"/>
      <c r="V553" s="2">
        <v>2</v>
      </c>
      <c r="W553" s="2">
        <v>5</v>
      </c>
      <c r="X553" s="10">
        <v>1</v>
      </c>
      <c r="Y553" s="84">
        <v>4.5</v>
      </c>
      <c r="Z553" s="2">
        <v>40</v>
      </c>
      <c r="AA553" s="6">
        <v>12</v>
      </c>
      <c r="AB553" s="2"/>
      <c r="AC553" s="2" t="s">
        <v>12</v>
      </c>
      <c r="AD553" s="84">
        <v>8.4</v>
      </c>
      <c r="AE553" s="84">
        <v>2.5</v>
      </c>
      <c r="AF553" s="2">
        <v>100</v>
      </c>
      <c r="AG553" s="2">
        <f t="shared" si="42"/>
        <v>840</v>
      </c>
      <c r="AH553" s="2">
        <f t="shared" si="43"/>
        <v>740</v>
      </c>
      <c r="AI553" s="44" t="str">
        <f>VLOOKUP(Table13[[#This Row],[Track]],$B$1885:$D$1929,2,FALSE)</f>
        <v>Vic</v>
      </c>
      <c r="AJ55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53" s="16" t="str">
        <f>IF(Table13[[#This Row],[Going-Dist]]="G&lt;6-Dist&gt;=1700","B",IF(Table13[[#This Row],[Going-Dist]]="G&lt;6-Dist&lt;1700","A",IF(AJ553="G&gt;=6-Dist&lt;1700","C",IF(AJ553="G&gt;=6-Dist&gt;=1700","D","xx"))))</f>
        <v>C</v>
      </c>
      <c r="AL553" s="69">
        <f>MONTH(Table13[[#This Row],[Date]])</f>
        <v>9</v>
      </c>
      <c r="AM553" s="69" t="str">
        <f t="shared" si="41"/>
        <v>2022-2023</v>
      </c>
      <c r="AN553" s="126">
        <v>140</v>
      </c>
      <c r="AO553" s="132">
        <f>IF(Table13[[#This Row],[Combo 27 Bet]]="","",IF(Table13[[#This Row],[Lev Ret]]="","",AN553*Table13[[#This Row],[Odds]]))</f>
        <v>1176</v>
      </c>
      <c r="AP553" s="133">
        <f t="shared" si="44"/>
        <v>1036</v>
      </c>
      <c r="AQ553" s="135">
        <v>2</v>
      </c>
      <c r="AR553" s="153">
        <v>8</v>
      </c>
      <c r="AS553" s="167" t="str">
        <f>IF(Table13[[#This Row],[Date]]&lt;$AS$3,"","Live")</f>
        <v/>
      </c>
      <c r="AT553" s="167" t="str">
        <f>IF(Table13[[#This Row],[Date]]&lt;$AT$3,"","Current Algo")</f>
        <v/>
      </c>
    </row>
    <row r="554" spans="1:46" s="14" customFormat="1" ht="14.25" customHeight="1" x14ac:dyDescent="0.25">
      <c r="A554" s="82">
        <v>44829</v>
      </c>
      <c r="B554" s="2" t="s">
        <v>5</v>
      </c>
      <c r="C554" s="83">
        <v>0.70486111111111116</v>
      </c>
      <c r="D554" s="87">
        <v>6</v>
      </c>
      <c r="E554" s="7">
        <v>0</v>
      </c>
      <c r="F554" s="60">
        <v>8</v>
      </c>
      <c r="G554" s="2">
        <v>1500</v>
      </c>
      <c r="H554" s="2" t="s">
        <v>42</v>
      </c>
      <c r="I554" s="2" t="s">
        <v>46</v>
      </c>
      <c r="J554" s="2">
        <v>200</v>
      </c>
      <c r="K554" s="6">
        <v>9</v>
      </c>
      <c r="L554" s="6" t="s">
        <v>364</v>
      </c>
      <c r="M554" s="2" t="s">
        <v>50</v>
      </c>
      <c r="N554" s="84">
        <v>3.9</v>
      </c>
      <c r="O554" s="2" t="s">
        <v>163</v>
      </c>
      <c r="P554" s="2" t="s">
        <v>73</v>
      </c>
      <c r="Q554" s="85"/>
      <c r="R554" s="86">
        <v>7</v>
      </c>
      <c r="S554" s="85">
        <v>54</v>
      </c>
      <c r="T554" s="85">
        <v>54</v>
      </c>
      <c r="U554" s="85"/>
      <c r="V554" s="2">
        <v>1</v>
      </c>
      <c r="W554" s="2">
        <v>4</v>
      </c>
      <c r="X554" s="10">
        <v>2</v>
      </c>
      <c r="Y554" s="84">
        <v>5</v>
      </c>
      <c r="Z554" s="2">
        <v>35</v>
      </c>
      <c r="AA554" s="6">
        <v>13</v>
      </c>
      <c r="AB554" s="2"/>
      <c r="AC554" s="2" t="s">
        <v>15</v>
      </c>
      <c r="AD554" s="84">
        <v>3.7</v>
      </c>
      <c r="AE554" s="84">
        <v>1.7</v>
      </c>
      <c r="AF554" s="2">
        <v>100</v>
      </c>
      <c r="AG554" s="2" t="str">
        <f t="shared" si="42"/>
        <v/>
      </c>
      <c r="AH554" s="2">
        <f t="shared" si="43"/>
        <v>-100</v>
      </c>
      <c r="AI554" s="44" t="str">
        <f>VLOOKUP(Table13[[#This Row],[Track]],$B$1885:$D$1929,2,FALSE)</f>
        <v>Vic</v>
      </c>
      <c r="AJ55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54" s="16" t="str">
        <f>IF(Table13[[#This Row],[Going-Dist]]="G&lt;6-Dist&gt;=1700","B",IF(Table13[[#This Row],[Going-Dist]]="G&lt;6-Dist&lt;1700","A",IF(AJ554="G&gt;=6-Dist&lt;1700","C",IF(AJ554="G&gt;=6-Dist&gt;=1700","D","xx"))))</f>
        <v>C</v>
      </c>
      <c r="AL554" s="69">
        <f>MONTH(Table13[[#This Row],[Date]])</f>
        <v>9</v>
      </c>
      <c r="AM554" s="69" t="str">
        <f t="shared" si="41"/>
        <v>2022-2023</v>
      </c>
      <c r="AN554" s="126">
        <v>100</v>
      </c>
      <c r="AO554" s="132" t="str">
        <f>IF(Table13[[#This Row],[Combo 27 Bet]]="","",IF(Table13[[#This Row],[Lev Ret]]="","",AN554*Table13[[#This Row],[Odds]]))</f>
        <v/>
      </c>
      <c r="AP554" s="133">
        <f t="shared" si="44"/>
        <v>-100</v>
      </c>
      <c r="AQ554" s="135">
        <v>2</v>
      </c>
      <c r="AR554" s="153">
        <v>7</v>
      </c>
      <c r="AS554" s="167" t="str">
        <f>IF(Table13[[#This Row],[Date]]&lt;$AS$3,"","Live")</f>
        <v/>
      </c>
      <c r="AT554" s="167" t="str">
        <f>IF(Table13[[#This Row],[Date]]&lt;$AT$3,"","Current Algo")</f>
        <v/>
      </c>
    </row>
    <row r="555" spans="1:46" s="14" customFormat="1" ht="14.25" customHeight="1" x14ac:dyDescent="0.25">
      <c r="A555" s="82">
        <v>44829</v>
      </c>
      <c r="B555" s="2" t="s">
        <v>5</v>
      </c>
      <c r="C555" s="83">
        <v>0.72916666666666663</v>
      </c>
      <c r="D555" s="87">
        <v>6</v>
      </c>
      <c r="E555" s="7">
        <v>0</v>
      </c>
      <c r="F555" s="60">
        <v>9</v>
      </c>
      <c r="G555" s="2">
        <v>1300</v>
      </c>
      <c r="H555" s="2" t="s">
        <v>42</v>
      </c>
      <c r="I555" s="2" t="s">
        <v>46</v>
      </c>
      <c r="J555" s="2">
        <v>175</v>
      </c>
      <c r="K555" s="6">
        <v>1</v>
      </c>
      <c r="L555" s="6" t="s">
        <v>451</v>
      </c>
      <c r="M555" s="2" t="s">
        <v>58</v>
      </c>
      <c r="N555" s="84">
        <v>4</v>
      </c>
      <c r="O555" s="2" t="s">
        <v>101</v>
      </c>
      <c r="P555" s="2" t="s">
        <v>73</v>
      </c>
      <c r="Q555" s="85"/>
      <c r="R555" s="86">
        <v>6</v>
      </c>
      <c r="S555" s="85">
        <v>58.5</v>
      </c>
      <c r="T555" s="85">
        <v>58.5</v>
      </c>
      <c r="U555" s="85"/>
      <c r="V555" s="2">
        <v>2</v>
      </c>
      <c r="W555" s="2">
        <v>1</v>
      </c>
      <c r="X555" s="10">
        <v>1</v>
      </c>
      <c r="Y555" s="84">
        <v>3.5</v>
      </c>
      <c r="Z555" s="2">
        <v>40</v>
      </c>
      <c r="AA555" s="6">
        <v>11</v>
      </c>
      <c r="AB555" s="2"/>
      <c r="AC555" s="2" t="s">
        <v>15</v>
      </c>
      <c r="AD555" s="84">
        <v>4</v>
      </c>
      <c r="AE555" s="84">
        <v>1.3</v>
      </c>
      <c r="AF555" s="2">
        <v>100</v>
      </c>
      <c r="AG555" s="2" t="str">
        <f t="shared" si="42"/>
        <v/>
      </c>
      <c r="AH555" s="2">
        <f t="shared" si="43"/>
        <v>-100</v>
      </c>
      <c r="AI555" s="44" t="str">
        <f>VLOOKUP(Table13[[#This Row],[Track]],$B$1885:$D$1929,2,FALSE)</f>
        <v>Vic</v>
      </c>
      <c r="AJ55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55" s="16" t="str">
        <f>IF(Table13[[#This Row],[Going-Dist]]="G&lt;6-Dist&gt;=1700","B",IF(Table13[[#This Row],[Going-Dist]]="G&lt;6-Dist&lt;1700","A",IF(AJ555="G&gt;=6-Dist&lt;1700","C",IF(AJ555="G&gt;=6-Dist&gt;=1700","D","xx"))))</f>
        <v>C</v>
      </c>
      <c r="AL555" s="69">
        <f>MONTH(Table13[[#This Row],[Date]])</f>
        <v>9</v>
      </c>
      <c r="AM555" s="69" t="str">
        <f t="shared" si="41"/>
        <v>2022-2023</v>
      </c>
      <c r="AN555" s="126">
        <v>200</v>
      </c>
      <c r="AO555" s="132" t="str">
        <f>IF(Table13[[#This Row],[Combo 27 Bet]]="","",IF(Table13[[#This Row],[Lev Ret]]="","",AN555*Table13[[#This Row],[Odds]]))</f>
        <v/>
      </c>
      <c r="AP555" s="133">
        <f t="shared" si="44"/>
        <v>-200</v>
      </c>
      <c r="AQ555" s="137"/>
      <c r="AR555" s="153">
        <v>10</v>
      </c>
      <c r="AS555" s="167" t="str">
        <f>IF(Table13[[#This Row],[Date]]&lt;$AS$3,"","Live")</f>
        <v/>
      </c>
      <c r="AT555" s="167" t="str">
        <f>IF(Table13[[#This Row],[Date]]&lt;$AT$3,"","Current Algo")</f>
        <v/>
      </c>
    </row>
    <row r="556" spans="1:46" s="14" customFormat="1" ht="14.25" customHeight="1" x14ac:dyDescent="0.25">
      <c r="A556" s="82">
        <v>44835</v>
      </c>
      <c r="B556" s="2" t="s">
        <v>3</v>
      </c>
      <c r="C556" s="83">
        <v>0.55208333333333337</v>
      </c>
      <c r="D556" s="2">
        <v>4</v>
      </c>
      <c r="E556" s="2">
        <v>9</v>
      </c>
      <c r="F556" s="60">
        <v>2</v>
      </c>
      <c r="G556" s="2">
        <v>1400</v>
      </c>
      <c r="H556" s="2" t="s">
        <v>42</v>
      </c>
      <c r="I556" s="2" t="s">
        <v>46</v>
      </c>
      <c r="J556" s="2">
        <v>175</v>
      </c>
      <c r="K556" s="6">
        <v>7</v>
      </c>
      <c r="L556" s="6" t="s">
        <v>717</v>
      </c>
      <c r="M556" s="2" t="s">
        <v>55</v>
      </c>
      <c r="N556" s="84">
        <v>1.9</v>
      </c>
      <c r="O556" s="2" t="s">
        <v>101</v>
      </c>
      <c r="P556" s="2" t="s">
        <v>73</v>
      </c>
      <c r="Q556" s="85"/>
      <c r="R556" s="86">
        <v>7</v>
      </c>
      <c r="S556" s="85">
        <v>54</v>
      </c>
      <c r="T556" s="85">
        <v>54</v>
      </c>
      <c r="U556" s="85"/>
      <c r="V556" s="2">
        <v>1</v>
      </c>
      <c r="W556" s="2">
        <v>2</v>
      </c>
      <c r="X556" s="10">
        <v>2</v>
      </c>
      <c r="Y556" s="84">
        <v>4.5</v>
      </c>
      <c r="Z556" s="2">
        <v>40</v>
      </c>
      <c r="AA556" s="6">
        <v>10</v>
      </c>
      <c r="AB556" s="2"/>
      <c r="AC556" s="2" t="s">
        <v>12</v>
      </c>
      <c r="AD556" s="84">
        <v>1.65</v>
      </c>
      <c r="AE556" s="84">
        <v>1.1000000000000001</v>
      </c>
      <c r="AF556" s="2">
        <v>100</v>
      </c>
      <c r="AG556" s="2">
        <f t="shared" si="42"/>
        <v>165</v>
      </c>
      <c r="AH556" s="2">
        <f t="shared" si="43"/>
        <v>65</v>
      </c>
      <c r="AI556" s="44" t="str">
        <f>VLOOKUP(Table13[[#This Row],[Track]],$B$1885:$D$1929,2,FALSE)</f>
        <v>Vic</v>
      </c>
      <c r="AJ5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56" s="16" t="str">
        <f>IF(Table13[[#This Row],[Going-Dist]]="G&lt;6-Dist&gt;=1700","B",IF(Table13[[#This Row],[Going-Dist]]="G&lt;6-Dist&lt;1700","A",IF(AJ556="G&gt;=6-Dist&lt;1700","C",IF(AJ556="G&gt;=6-Dist&gt;=1700","D","xx"))))</f>
        <v>A</v>
      </c>
      <c r="AL556" s="69">
        <f>MONTH(Table13[[#This Row],[Date]])</f>
        <v>10</v>
      </c>
      <c r="AM556" s="69" t="str">
        <f t="shared" si="41"/>
        <v>2022-2023</v>
      </c>
      <c r="AN556" s="126">
        <v>100</v>
      </c>
      <c r="AO556" s="132">
        <f>IF(Table13[[#This Row],[Combo 27 Bet]]="","",IF(Table13[[#This Row],[Lev Ret]]="","",AN556*Table13[[#This Row],[Odds]]))</f>
        <v>165</v>
      </c>
      <c r="AP556" s="133">
        <f t="shared" si="44"/>
        <v>65</v>
      </c>
      <c r="AQ556" s="137"/>
      <c r="AR556" s="153">
        <v>5</v>
      </c>
      <c r="AS556" s="167" t="str">
        <f>IF(Table13[[#This Row],[Date]]&lt;$AS$3,"","Live")</f>
        <v/>
      </c>
      <c r="AT556" s="167" t="str">
        <f>IF(Table13[[#This Row],[Date]]&lt;$AT$3,"","Current Algo")</f>
        <v/>
      </c>
    </row>
    <row r="557" spans="1:46" s="14" customFormat="1" ht="14.25" customHeight="1" x14ac:dyDescent="0.25">
      <c r="A557" s="82">
        <v>44835</v>
      </c>
      <c r="B557" s="2" t="s">
        <v>148</v>
      </c>
      <c r="C557" s="83">
        <v>0.72569444444444453</v>
      </c>
      <c r="D557" s="87">
        <v>8</v>
      </c>
      <c r="E557" s="7">
        <v>3</v>
      </c>
      <c r="F557" s="60">
        <v>10</v>
      </c>
      <c r="G557" s="2">
        <v>1200</v>
      </c>
      <c r="H557" s="2" t="s">
        <v>151</v>
      </c>
      <c r="I557" s="2">
        <v>94</v>
      </c>
      <c r="J557" s="2">
        <v>150</v>
      </c>
      <c r="K557" s="6">
        <v>11</v>
      </c>
      <c r="L557" s="6" t="s">
        <v>1624</v>
      </c>
      <c r="M557" s="2" t="s">
        <v>55</v>
      </c>
      <c r="N557" s="84">
        <v>2.7</v>
      </c>
      <c r="O557" s="2" t="s">
        <v>56</v>
      </c>
      <c r="P557" s="2" t="s">
        <v>86</v>
      </c>
      <c r="Q557" s="85"/>
      <c r="R557" s="86">
        <v>4</v>
      </c>
      <c r="S557" s="85">
        <v>55</v>
      </c>
      <c r="T557" s="85">
        <v>55</v>
      </c>
      <c r="U557" s="85"/>
      <c r="V557" s="2"/>
      <c r="W557" s="2">
        <v>1</v>
      </c>
      <c r="X557" s="10">
        <v>1</v>
      </c>
      <c r="Y557" s="84">
        <v>3.5</v>
      </c>
      <c r="Z557" s="2">
        <v>20</v>
      </c>
      <c r="AA557" s="6">
        <v>200</v>
      </c>
      <c r="AB557" s="2"/>
      <c r="AC557" s="2" t="s">
        <v>15</v>
      </c>
      <c r="AD557" s="84">
        <v>2.8</v>
      </c>
      <c r="AE557" s="84">
        <v>1.4</v>
      </c>
      <c r="AF557" s="2">
        <v>100</v>
      </c>
      <c r="AG557" s="2" t="str">
        <f t="shared" si="42"/>
        <v/>
      </c>
      <c r="AH557" s="2">
        <f t="shared" si="43"/>
        <v>-100</v>
      </c>
      <c r="AI557" s="44" t="str">
        <f>VLOOKUP(Table13[[#This Row],[Track]],$B$1885:$D$1929,2,FALSE)</f>
        <v>NSW</v>
      </c>
      <c r="AJ55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57" s="16" t="str">
        <f>IF(Table13[[#This Row],[Going-Dist]]="G&lt;6-Dist&gt;=1700","B",IF(Table13[[#This Row],[Going-Dist]]="G&lt;6-Dist&lt;1700","A",IF(AJ557="G&gt;=6-Dist&lt;1700","C",IF(AJ557="G&gt;=6-Dist&gt;=1700","D","xx"))))</f>
        <v>C</v>
      </c>
      <c r="AL557" s="69">
        <f>MONTH(Table13[[#This Row],[Date]])</f>
        <v>10</v>
      </c>
      <c r="AM557" s="69" t="str">
        <f t="shared" si="41"/>
        <v>2022-2023</v>
      </c>
      <c r="AN557" s="126">
        <v>150</v>
      </c>
      <c r="AO557" s="132" t="str">
        <f>IF(Table13[[#This Row],[Combo 27 Bet]]="","",IF(Table13[[#This Row],[Lev Ret]]="","",AN557*Table13[[#This Row],[Odds]]))</f>
        <v/>
      </c>
      <c r="AP557" s="133">
        <f t="shared" si="44"/>
        <v>-150</v>
      </c>
      <c r="AQ557" s="137"/>
      <c r="AR557" s="153">
        <v>7</v>
      </c>
      <c r="AS557" s="167" t="str">
        <f>IF(Table13[[#This Row],[Date]]&lt;$AS$3,"","Live")</f>
        <v/>
      </c>
      <c r="AT557" s="167" t="str">
        <f>IF(Table13[[#This Row],[Date]]&lt;$AT$3,"","Current Algo")</f>
        <v/>
      </c>
    </row>
    <row r="558" spans="1:46" s="14" customFormat="1" ht="14.25" customHeight="1" x14ac:dyDescent="0.25">
      <c r="A558" s="82">
        <v>44846</v>
      </c>
      <c r="B558" s="2" t="s">
        <v>4</v>
      </c>
      <c r="C558" s="83">
        <v>0.5625</v>
      </c>
      <c r="D558" s="2">
        <v>4</v>
      </c>
      <c r="E558" s="2">
        <v>0</v>
      </c>
      <c r="F558" s="60">
        <v>2</v>
      </c>
      <c r="G558" s="2">
        <v>2400</v>
      </c>
      <c r="H558" s="2" t="s">
        <v>42</v>
      </c>
      <c r="I558" s="2">
        <v>84</v>
      </c>
      <c r="J558" s="2">
        <v>130</v>
      </c>
      <c r="K558" s="6">
        <v>9</v>
      </c>
      <c r="L558" s="6" t="s">
        <v>230</v>
      </c>
      <c r="M558" s="2" t="s">
        <v>55</v>
      </c>
      <c r="N558" s="84">
        <v>4.5</v>
      </c>
      <c r="O558" s="2" t="s">
        <v>192</v>
      </c>
      <c r="P558" s="2" t="s">
        <v>212</v>
      </c>
      <c r="Q558" s="85"/>
      <c r="R558" s="86">
        <v>3</v>
      </c>
      <c r="S558" s="85">
        <v>54</v>
      </c>
      <c r="T558" s="85">
        <v>54</v>
      </c>
      <c r="U558" s="85"/>
      <c r="V558" s="2">
        <v>2</v>
      </c>
      <c r="W558" s="2"/>
      <c r="X558" s="10">
        <v>1</v>
      </c>
      <c r="Y558" s="84">
        <v>4</v>
      </c>
      <c r="Z558" s="2">
        <v>40</v>
      </c>
      <c r="AA558" s="6">
        <v>10</v>
      </c>
      <c r="AB558" s="2"/>
      <c r="AC558" s="2" t="s">
        <v>12</v>
      </c>
      <c r="AD558" s="84">
        <v>4.0999999999999996</v>
      </c>
      <c r="AE558" s="84">
        <v>1.8</v>
      </c>
      <c r="AF558" s="2">
        <v>100</v>
      </c>
      <c r="AG558" s="2">
        <f t="shared" si="42"/>
        <v>409.99999999999994</v>
      </c>
      <c r="AH558" s="2">
        <f t="shared" si="43"/>
        <v>309.99999999999994</v>
      </c>
      <c r="AI558" s="44" t="str">
        <f>VLOOKUP(Table13[[#This Row],[Track]],$B$1885:$D$1929,2,FALSE)</f>
        <v>Vic</v>
      </c>
      <c r="AJ5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58" s="16" t="str">
        <f>IF(Table13[[#This Row],[Going-Dist]]="G&lt;6-Dist&gt;=1700","B",IF(Table13[[#This Row],[Going-Dist]]="G&lt;6-Dist&lt;1700","A",IF(AJ558="G&gt;=6-Dist&lt;1700","C",IF(AJ558="G&gt;=6-Dist&gt;=1700","D","xx"))))</f>
        <v>B</v>
      </c>
      <c r="AL558" s="69">
        <f>MONTH(Table13[[#This Row],[Date]])</f>
        <v>10</v>
      </c>
      <c r="AM558" s="69" t="str">
        <f t="shared" si="41"/>
        <v>2022-2023</v>
      </c>
      <c r="AN558" s="126">
        <v>100</v>
      </c>
      <c r="AO558" s="132">
        <f>IF(Table13[[#This Row],[Combo 27 Bet]]="","",IF(Table13[[#This Row],[Lev Ret]]="","",AN558*Table13[[#This Row],[Odds]]))</f>
        <v>409.99999999999994</v>
      </c>
      <c r="AP558" s="133">
        <f t="shared" si="44"/>
        <v>309.99999999999994</v>
      </c>
      <c r="AQ558" s="137"/>
      <c r="AR558" s="153">
        <v>7</v>
      </c>
      <c r="AS558" s="167" t="str">
        <f>IF(Table13[[#This Row],[Date]]&lt;$AS$3,"","Live")</f>
        <v/>
      </c>
      <c r="AT558" s="167" t="str">
        <f>IF(Table13[[#This Row],[Date]]&lt;$AT$3,"","Current Algo")</f>
        <v/>
      </c>
    </row>
    <row r="559" spans="1:46" s="14" customFormat="1" ht="14.25" customHeight="1" x14ac:dyDescent="0.25">
      <c r="A559" s="82">
        <v>44846</v>
      </c>
      <c r="B559" s="2" t="s">
        <v>4</v>
      </c>
      <c r="C559" s="83">
        <v>0.58680555555555558</v>
      </c>
      <c r="D559" s="2">
        <v>4</v>
      </c>
      <c r="E559" s="2">
        <v>0</v>
      </c>
      <c r="F559" s="60">
        <v>3</v>
      </c>
      <c r="G559" s="2">
        <v>2000</v>
      </c>
      <c r="H559" s="2" t="s">
        <v>42</v>
      </c>
      <c r="I559" s="2" t="s">
        <v>46</v>
      </c>
      <c r="J559" s="2">
        <v>200</v>
      </c>
      <c r="K559" s="6">
        <v>13</v>
      </c>
      <c r="L559" s="6" t="s">
        <v>729</v>
      </c>
      <c r="M559" s="2" t="s">
        <v>75</v>
      </c>
      <c r="N559" s="84">
        <v>3.6</v>
      </c>
      <c r="O559" s="2" t="s">
        <v>101</v>
      </c>
      <c r="P559" s="2" t="s">
        <v>73</v>
      </c>
      <c r="Q559" s="85"/>
      <c r="R559" s="86">
        <v>12</v>
      </c>
      <c r="S559" s="85">
        <v>54</v>
      </c>
      <c r="T559" s="85">
        <v>54</v>
      </c>
      <c r="U559" s="85"/>
      <c r="V559" s="2">
        <v>1</v>
      </c>
      <c r="W559" s="2">
        <v>5</v>
      </c>
      <c r="X559" s="10">
        <v>1</v>
      </c>
      <c r="Y559" s="84">
        <v>3.8</v>
      </c>
      <c r="Z559" s="2">
        <v>45</v>
      </c>
      <c r="AA559" s="6">
        <v>12</v>
      </c>
      <c r="AB559" s="2"/>
      <c r="AC559" s="2" t="s">
        <v>12</v>
      </c>
      <c r="AD559" s="84">
        <v>2.6</v>
      </c>
      <c r="AE559" s="84">
        <v>1.3</v>
      </c>
      <c r="AF559" s="2">
        <v>100</v>
      </c>
      <c r="AG559" s="2">
        <f t="shared" si="42"/>
        <v>260</v>
      </c>
      <c r="AH559" s="2">
        <f t="shared" si="43"/>
        <v>160</v>
      </c>
      <c r="AI559" s="44" t="str">
        <f>VLOOKUP(Table13[[#This Row],[Track]],$B$1885:$D$1929,2,FALSE)</f>
        <v>Vic</v>
      </c>
      <c r="AJ5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59" s="16" t="str">
        <f>IF(Table13[[#This Row],[Going-Dist]]="G&lt;6-Dist&gt;=1700","B",IF(Table13[[#This Row],[Going-Dist]]="G&lt;6-Dist&lt;1700","A",IF(AJ559="G&gt;=6-Dist&lt;1700","C",IF(AJ559="G&gt;=6-Dist&gt;=1700","D","xx"))))</f>
        <v>B</v>
      </c>
      <c r="AL559" s="69">
        <f>MONTH(Table13[[#This Row],[Date]])</f>
        <v>10</v>
      </c>
      <c r="AM559" s="69" t="str">
        <f t="shared" si="41"/>
        <v>2022-2023</v>
      </c>
      <c r="AN559" s="126">
        <v>100</v>
      </c>
      <c r="AO559" s="132">
        <f>IF(Table13[[#This Row],[Combo 27 Bet]]="","",IF(Table13[[#This Row],[Lev Ret]]="","",AN559*Table13[[#This Row],[Odds]]))</f>
        <v>260</v>
      </c>
      <c r="AP559" s="133">
        <f t="shared" si="44"/>
        <v>160</v>
      </c>
      <c r="AQ559" s="137"/>
      <c r="AR559" s="153">
        <v>7</v>
      </c>
      <c r="AS559" s="167" t="str">
        <f>IF(Table13[[#This Row],[Date]]&lt;$AS$3,"","Live")</f>
        <v/>
      </c>
      <c r="AT559" s="167" t="str">
        <f>IF(Table13[[#This Row],[Date]]&lt;$AT$3,"","Current Algo")</f>
        <v/>
      </c>
    </row>
    <row r="560" spans="1:46" s="14" customFormat="1" ht="14.25" customHeight="1" x14ac:dyDescent="0.25">
      <c r="A560" s="82">
        <v>44846</v>
      </c>
      <c r="B560" s="2" t="s">
        <v>4</v>
      </c>
      <c r="C560" s="83">
        <v>0.61111111111111105</v>
      </c>
      <c r="D560" s="2">
        <v>4</v>
      </c>
      <c r="E560" s="2">
        <v>0</v>
      </c>
      <c r="F560" s="60">
        <v>4</v>
      </c>
      <c r="G560" s="2">
        <v>2000</v>
      </c>
      <c r="H560" s="2" t="s">
        <v>42</v>
      </c>
      <c r="I560" s="2">
        <v>78</v>
      </c>
      <c r="J560" s="2">
        <v>130</v>
      </c>
      <c r="K560" s="6">
        <v>4</v>
      </c>
      <c r="L560" s="6" t="s">
        <v>730</v>
      </c>
      <c r="M560" s="2" t="s">
        <v>67</v>
      </c>
      <c r="N560" s="84">
        <v>4.4000000000000004</v>
      </c>
      <c r="O560" s="2" t="s">
        <v>400</v>
      </c>
      <c r="P560" s="2" t="s">
        <v>114</v>
      </c>
      <c r="Q560" s="85"/>
      <c r="R560" s="86">
        <v>5</v>
      </c>
      <c r="S560" s="85">
        <v>60</v>
      </c>
      <c r="T560" s="85">
        <v>60</v>
      </c>
      <c r="U560" s="85"/>
      <c r="V560" s="2">
        <v>2</v>
      </c>
      <c r="W560" s="2">
        <v>2</v>
      </c>
      <c r="X560" s="10">
        <v>1</v>
      </c>
      <c r="Y560" s="84">
        <v>4.8</v>
      </c>
      <c r="Z560" s="2">
        <v>35</v>
      </c>
      <c r="AA560" s="6">
        <v>11</v>
      </c>
      <c r="AB560" s="2"/>
      <c r="AC560" s="2" t="s">
        <v>12</v>
      </c>
      <c r="AD560" s="84">
        <v>5.7</v>
      </c>
      <c r="AE560" s="84">
        <v>2</v>
      </c>
      <c r="AF560" s="2">
        <v>100</v>
      </c>
      <c r="AG560" s="2">
        <f t="shared" si="42"/>
        <v>570</v>
      </c>
      <c r="AH560" s="2">
        <f t="shared" si="43"/>
        <v>470</v>
      </c>
      <c r="AI560" s="44" t="str">
        <f>VLOOKUP(Table13[[#This Row],[Track]],$B$1885:$D$1929,2,FALSE)</f>
        <v>Vic</v>
      </c>
      <c r="AJ5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60" s="16" t="str">
        <f>IF(Table13[[#This Row],[Going-Dist]]="G&lt;6-Dist&gt;=1700","B",IF(Table13[[#This Row],[Going-Dist]]="G&lt;6-Dist&lt;1700","A",IF(AJ560="G&gt;=6-Dist&lt;1700","C",IF(AJ560="G&gt;=6-Dist&gt;=1700","D","xx"))))</f>
        <v>B</v>
      </c>
      <c r="AL560" s="69">
        <f>MONTH(Table13[[#This Row],[Date]])</f>
        <v>10</v>
      </c>
      <c r="AM560" s="69" t="str">
        <f t="shared" si="41"/>
        <v>2022-2023</v>
      </c>
      <c r="AN560" s="126">
        <v>100</v>
      </c>
      <c r="AO560" s="132">
        <f>IF(Table13[[#This Row],[Combo 27 Bet]]="","",IF(Table13[[#This Row],[Lev Ret]]="","",AN560*Table13[[#This Row],[Odds]]))</f>
        <v>570</v>
      </c>
      <c r="AP560" s="133">
        <f t="shared" si="44"/>
        <v>470</v>
      </c>
      <c r="AQ560" s="137"/>
      <c r="AR560" s="153">
        <v>7</v>
      </c>
      <c r="AS560" s="167" t="str">
        <f>IF(Table13[[#This Row],[Date]]&lt;$AS$3,"","Live")</f>
        <v/>
      </c>
      <c r="AT560" s="167" t="str">
        <f>IF(Table13[[#This Row],[Date]]&lt;$AT$3,"","Current Algo")</f>
        <v/>
      </c>
    </row>
    <row r="561" spans="1:46" s="14" customFormat="1" ht="14.25" customHeight="1" x14ac:dyDescent="0.25">
      <c r="A561" s="82">
        <v>44849</v>
      </c>
      <c r="B561" s="2" t="s">
        <v>148</v>
      </c>
      <c r="C561" s="83">
        <v>0.61805555555555558</v>
      </c>
      <c r="D561" s="87">
        <v>7</v>
      </c>
      <c r="E561" s="7">
        <v>0</v>
      </c>
      <c r="F561" s="60">
        <v>5</v>
      </c>
      <c r="G561" s="2">
        <v>1200</v>
      </c>
      <c r="H561" s="2" t="s">
        <v>151</v>
      </c>
      <c r="I561" s="2" t="s">
        <v>66</v>
      </c>
      <c r="J561" s="2">
        <v>2000</v>
      </c>
      <c r="K561" s="6">
        <v>6</v>
      </c>
      <c r="L561" s="6" t="s">
        <v>1625</v>
      </c>
      <c r="M561" s="2" t="s">
        <v>75</v>
      </c>
      <c r="N561" s="84">
        <v>4.0999999999999996</v>
      </c>
      <c r="O561" s="2" t="s">
        <v>1104</v>
      </c>
      <c r="P561" s="2" t="s">
        <v>225</v>
      </c>
      <c r="Q561" s="85"/>
      <c r="R561" s="86">
        <v>7</v>
      </c>
      <c r="S561" s="85">
        <v>57.5</v>
      </c>
      <c r="T561" s="85">
        <v>57.5</v>
      </c>
      <c r="U561" s="85"/>
      <c r="V561" s="2">
        <v>3</v>
      </c>
      <c r="W561" s="2">
        <v>1</v>
      </c>
      <c r="X561" s="10">
        <v>1</v>
      </c>
      <c r="Y561" s="84">
        <v>4</v>
      </c>
      <c r="Z561" s="2">
        <v>30</v>
      </c>
      <c r="AA561" s="6">
        <v>100</v>
      </c>
      <c r="AB561" s="2"/>
      <c r="AC561" s="2" t="s">
        <v>15</v>
      </c>
      <c r="AD561" s="84">
        <v>4.5999999999999996</v>
      </c>
      <c r="AE561" s="84">
        <v>2</v>
      </c>
      <c r="AF561" s="2">
        <v>100</v>
      </c>
      <c r="AG561" s="2" t="str">
        <f t="shared" si="42"/>
        <v/>
      </c>
      <c r="AH561" s="2">
        <f t="shared" si="43"/>
        <v>-100</v>
      </c>
      <c r="AI561" s="44" t="str">
        <f>VLOOKUP(Table13[[#This Row],[Track]],$B$1885:$D$1929,2,FALSE)</f>
        <v>NSW</v>
      </c>
      <c r="AJ56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61" s="16" t="str">
        <f>IF(Table13[[#This Row],[Going-Dist]]="G&lt;6-Dist&gt;=1700","B",IF(Table13[[#This Row],[Going-Dist]]="G&lt;6-Dist&lt;1700","A",IF(AJ561="G&gt;=6-Dist&lt;1700","C",IF(AJ561="G&gt;=6-Dist&gt;=1700","D","xx"))))</f>
        <v>C</v>
      </c>
      <c r="AL561" s="2">
        <f>MONTH(Table13[[#This Row],[Date]])</f>
        <v>10</v>
      </c>
      <c r="AM561" s="2" t="str">
        <f t="shared" si="41"/>
        <v>2022-2023</v>
      </c>
      <c r="AN561" s="126">
        <v>100</v>
      </c>
      <c r="AO561" s="132" t="str">
        <f>IF(Table13[[#This Row],[Combo 27 Bet]]="","",IF(Table13[[#This Row],[Lev Ret]]="","",AN561*Table13[[#This Row],[Odds]]))</f>
        <v/>
      </c>
      <c r="AP561" s="133">
        <f t="shared" si="44"/>
        <v>-100</v>
      </c>
      <c r="AQ561" s="137"/>
      <c r="AR561" s="153">
        <v>7</v>
      </c>
      <c r="AS561" s="167" t="str">
        <f>IF(Table13[[#This Row],[Date]]&lt;$AS$3,"","Live")</f>
        <v/>
      </c>
      <c r="AT561" s="167" t="str">
        <f>IF(Table13[[#This Row],[Date]]&lt;$AT$3,"","Current Algo")</f>
        <v/>
      </c>
    </row>
    <row r="562" spans="1:46" s="14" customFormat="1" ht="14.25" customHeight="1" x14ac:dyDescent="0.25">
      <c r="A562" s="82">
        <v>44849</v>
      </c>
      <c r="B562" s="2" t="s">
        <v>4</v>
      </c>
      <c r="C562" s="83">
        <v>0.63194444444444442</v>
      </c>
      <c r="D562" s="87">
        <v>8</v>
      </c>
      <c r="E562" s="7">
        <v>6</v>
      </c>
      <c r="F562" s="60">
        <v>6</v>
      </c>
      <c r="G562" s="2">
        <v>1100</v>
      </c>
      <c r="H562" s="2" t="s">
        <v>70</v>
      </c>
      <c r="I562" s="2" t="s">
        <v>84</v>
      </c>
      <c r="J562" s="2">
        <v>175</v>
      </c>
      <c r="K562" s="6">
        <v>14</v>
      </c>
      <c r="L562" s="6" t="s">
        <v>1250</v>
      </c>
      <c r="M562" s="2" t="s">
        <v>55</v>
      </c>
      <c r="N562" s="84">
        <v>7</v>
      </c>
      <c r="O562" s="2" t="s">
        <v>1251</v>
      </c>
      <c r="P562" s="2" t="s">
        <v>137</v>
      </c>
      <c r="Q562" s="85"/>
      <c r="R562" s="86">
        <v>8</v>
      </c>
      <c r="S562" s="85">
        <v>56</v>
      </c>
      <c r="T562" s="85">
        <v>56</v>
      </c>
      <c r="U562" s="85"/>
      <c r="V562" s="2">
        <v>1</v>
      </c>
      <c r="W562" s="2">
        <v>5</v>
      </c>
      <c r="X562" s="10">
        <v>2</v>
      </c>
      <c r="Y562" s="84">
        <v>5.2</v>
      </c>
      <c r="Z562" s="2">
        <v>30</v>
      </c>
      <c r="AA562" s="6">
        <v>10</v>
      </c>
      <c r="AB562" s="2"/>
      <c r="AC562" s="2"/>
      <c r="AD562" s="84">
        <v>6.5</v>
      </c>
      <c r="AE562" s="84"/>
      <c r="AF562" s="2">
        <v>100</v>
      </c>
      <c r="AG562" s="2" t="str">
        <f t="shared" si="42"/>
        <v/>
      </c>
      <c r="AH562" s="2">
        <f t="shared" si="43"/>
        <v>-100</v>
      </c>
      <c r="AI562" s="44" t="str">
        <f>VLOOKUP(Table13[[#This Row],[Track]],$B$1885:$D$1929,2,FALSE)</f>
        <v>Vic</v>
      </c>
      <c r="AJ56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62" s="16" t="str">
        <f>IF(Table13[[#This Row],[Going-Dist]]="G&lt;6-Dist&gt;=1700","B",IF(Table13[[#This Row],[Going-Dist]]="G&lt;6-Dist&lt;1700","A",IF(AJ562="G&gt;=6-Dist&lt;1700","C",IF(AJ562="G&gt;=6-Dist&gt;=1700","D","xx"))))</f>
        <v>C</v>
      </c>
      <c r="AL562" s="69">
        <f>MONTH(Table13[[#This Row],[Date]])</f>
        <v>10</v>
      </c>
      <c r="AM562" s="69" t="str">
        <f t="shared" si="41"/>
        <v>2022-2023</v>
      </c>
      <c r="AN562" s="126">
        <v>100</v>
      </c>
      <c r="AO562" s="132" t="str">
        <f>IF(Table13[[#This Row],[Combo 27 Bet]]="","",IF(Table13[[#This Row],[Lev Ret]]="","",AN562*Table13[[#This Row],[Odds]]))</f>
        <v/>
      </c>
      <c r="AP562" s="133">
        <f t="shared" si="44"/>
        <v>-100</v>
      </c>
      <c r="AQ562" s="137"/>
      <c r="AR562" s="153">
        <v>6</v>
      </c>
      <c r="AS562" s="167" t="str">
        <f>IF(Table13[[#This Row],[Date]]&lt;$AS$3,"","Live")</f>
        <v/>
      </c>
      <c r="AT562" s="167" t="str">
        <f>IF(Table13[[#This Row],[Date]]&lt;$AT$3,"","Current Algo")</f>
        <v/>
      </c>
    </row>
    <row r="563" spans="1:46" s="14" customFormat="1" ht="14.25" customHeight="1" x14ac:dyDescent="0.25">
      <c r="A563" s="82">
        <v>44849</v>
      </c>
      <c r="B563" s="2" t="s">
        <v>4</v>
      </c>
      <c r="C563" s="83">
        <v>0.6875</v>
      </c>
      <c r="D563" s="2">
        <v>8</v>
      </c>
      <c r="E563" s="2">
        <v>6</v>
      </c>
      <c r="F563" s="60">
        <v>8</v>
      </c>
      <c r="G563" s="2">
        <v>1400</v>
      </c>
      <c r="H563" s="2" t="s">
        <v>70</v>
      </c>
      <c r="I563" s="2" t="s">
        <v>84</v>
      </c>
      <c r="J563" s="2">
        <v>300</v>
      </c>
      <c r="K563" s="6">
        <v>13</v>
      </c>
      <c r="L563" s="6" t="s">
        <v>275</v>
      </c>
      <c r="M563" s="2" t="s">
        <v>55</v>
      </c>
      <c r="N563" s="84">
        <v>5.5</v>
      </c>
      <c r="O563" s="2" t="s">
        <v>51</v>
      </c>
      <c r="P563" s="2" t="s">
        <v>73</v>
      </c>
      <c r="Q563" s="85"/>
      <c r="R563" s="86">
        <v>14</v>
      </c>
      <c r="S563" s="85">
        <v>55</v>
      </c>
      <c r="T563" s="85">
        <v>55</v>
      </c>
      <c r="U563" s="85"/>
      <c r="V563" s="2">
        <v>4</v>
      </c>
      <c r="W563" s="2">
        <v>1</v>
      </c>
      <c r="X563" s="10">
        <v>1</v>
      </c>
      <c r="Y563" s="84">
        <v>4.5</v>
      </c>
      <c r="Z563" s="2">
        <v>40</v>
      </c>
      <c r="AA563" s="6">
        <v>14</v>
      </c>
      <c r="AB563" s="2"/>
      <c r="AC563" s="2" t="s">
        <v>13</v>
      </c>
      <c r="AD563" s="84">
        <v>4.5999999999999996</v>
      </c>
      <c r="AE563" s="84">
        <v>1.8</v>
      </c>
      <c r="AF563" s="2">
        <v>100</v>
      </c>
      <c r="AG563" s="2" t="str">
        <f t="shared" si="42"/>
        <v/>
      </c>
      <c r="AH563" s="2">
        <f t="shared" si="43"/>
        <v>-100</v>
      </c>
      <c r="AI563" s="44" t="str">
        <f>VLOOKUP(Table13[[#This Row],[Track]],$B$1885:$D$1929,2,FALSE)</f>
        <v>Vic</v>
      </c>
      <c r="AJ56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63" s="16" t="str">
        <f>IF(Table13[[#This Row],[Going-Dist]]="G&lt;6-Dist&gt;=1700","B",IF(Table13[[#This Row],[Going-Dist]]="G&lt;6-Dist&lt;1700","A",IF(AJ563="G&gt;=6-Dist&lt;1700","C",IF(AJ563="G&gt;=6-Dist&gt;=1700","D","xx"))))</f>
        <v>C</v>
      </c>
      <c r="AL563" s="69">
        <f>MONTH(Table13[[#This Row],[Date]])</f>
        <v>10</v>
      </c>
      <c r="AM563" s="69" t="str">
        <f t="shared" si="41"/>
        <v>2022-2023</v>
      </c>
      <c r="AN563" s="126">
        <v>100</v>
      </c>
      <c r="AO563" s="132" t="str">
        <f>IF(Table13[[#This Row],[Combo 27 Bet]]="","",IF(Table13[[#This Row],[Lev Ret]]="","",AN563*Table13[[#This Row],[Odds]]))</f>
        <v/>
      </c>
      <c r="AP563" s="133">
        <f t="shared" si="44"/>
        <v>-100</v>
      </c>
      <c r="AQ563" s="135">
        <v>2</v>
      </c>
      <c r="AR563" s="153">
        <v>8</v>
      </c>
      <c r="AS563" s="167" t="str">
        <f>IF(Table13[[#This Row],[Date]]&lt;$AS$3,"","Live")</f>
        <v/>
      </c>
      <c r="AT563" s="167" t="str">
        <f>IF(Table13[[#This Row],[Date]]&lt;$AT$3,"","Current Algo")</f>
        <v/>
      </c>
    </row>
    <row r="564" spans="1:46" s="14" customFormat="1" ht="14.25" customHeight="1" x14ac:dyDescent="0.25">
      <c r="A564" s="82">
        <v>44849</v>
      </c>
      <c r="B564" s="2" t="s">
        <v>4</v>
      </c>
      <c r="C564" s="83">
        <v>0.6875</v>
      </c>
      <c r="D564" s="2">
        <v>8</v>
      </c>
      <c r="E564" s="2">
        <v>6</v>
      </c>
      <c r="F564" s="60">
        <v>8</v>
      </c>
      <c r="G564" s="2">
        <v>1400</v>
      </c>
      <c r="H564" s="2" t="s">
        <v>70</v>
      </c>
      <c r="I564" s="2" t="s">
        <v>84</v>
      </c>
      <c r="J564" s="2">
        <v>300</v>
      </c>
      <c r="K564" s="6">
        <v>9</v>
      </c>
      <c r="L564" s="6" t="s">
        <v>366</v>
      </c>
      <c r="M564" s="2" t="s">
        <v>58</v>
      </c>
      <c r="N564" s="84">
        <v>5</v>
      </c>
      <c r="O564" s="2" t="s">
        <v>93</v>
      </c>
      <c r="P564" s="2" t="s">
        <v>94</v>
      </c>
      <c r="Q564" s="85"/>
      <c r="R564" s="86">
        <v>7</v>
      </c>
      <c r="S564" s="85">
        <v>57</v>
      </c>
      <c r="T564" s="85">
        <v>57</v>
      </c>
      <c r="U564" s="85"/>
      <c r="V564" s="2">
        <v>1</v>
      </c>
      <c r="W564" s="2">
        <v>4</v>
      </c>
      <c r="X564" s="10">
        <v>2</v>
      </c>
      <c r="Y564" s="84">
        <v>4.9000000000000004</v>
      </c>
      <c r="Z564" s="2">
        <v>35</v>
      </c>
      <c r="AA564" s="6">
        <v>14</v>
      </c>
      <c r="AB564" s="2"/>
      <c r="AC564" s="2" t="s">
        <v>12</v>
      </c>
      <c r="AD564" s="84">
        <v>5.9</v>
      </c>
      <c r="AE564" s="84">
        <v>2.2000000000000002</v>
      </c>
      <c r="AF564" s="2">
        <v>100</v>
      </c>
      <c r="AG564" s="2">
        <f t="shared" si="42"/>
        <v>590</v>
      </c>
      <c r="AH564" s="2">
        <f t="shared" si="43"/>
        <v>490</v>
      </c>
      <c r="AI564" s="44" t="str">
        <f>VLOOKUP(Table13[[#This Row],[Track]],$B$1885:$D$1929,2,FALSE)</f>
        <v>Vic</v>
      </c>
      <c r="AJ56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64" s="16" t="str">
        <f>IF(Table13[[#This Row],[Going-Dist]]="G&lt;6-Dist&gt;=1700","B",IF(Table13[[#This Row],[Going-Dist]]="G&lt;6-Dist&lt;1700","A",IF(AJ564="G&gt;=6-Dist&lt;1700","C",IF(AJ564="G&gt;=6-Dist&gt;=1700","D","xx"))))</f>
        <v>C</v>
      </c>
      <c r="AL564" s="69">
        <f>MONTH(Table13[[#This Row],[Date]])</f>
        <v>10</v>
      </c>
      <c r="AM564" s="69" t="str">
        <f t="shared" si="41"/>
        <v>2022-2023</v>
      </c>
      <c r="AN564" s="126">
        <v>100</v>
      </c>
      <c r="AO564" s="132">
        <f>IF(Table13[[#This Row],[Combo 27 Bet]]="","",IF(Table13[[#This Row],[Lev Ret]]="","",AN564*Table13[[#This Row],[Odds]]))</f>
        <v>590</v>
      </c>
      <c r="AP564" s="133">
        <f t="shared" si="44"/>
        <v>490</v>
      </c>
      <c r="AQ564" s="135">
        <v>2</v>
      </c>
      <c r="AR564" s="153">
        <v>6</v>
      </c>
      <c r="AS564" s="167" t="str">
        <f>IF(Table13[[#This Row],[Date]]&lt;$AS$3,"","Live")</f>
        <v/>
      </c>
      <c r="AT564" s="167" t="str">
        <f>IF(Table13[[#This Row],[Date]]&lt;$AT$3,"","Current Algo")</f>
        <v/>
      </c>
    </row>
    <row r="565" spans="1:46" s="14" customFormat="1" ht="14.25" customHeight="1" x14ac:dyDescent="0.25">
      <c r="A565" s="82">
        <v>44849</v>
      </c>
      <c r="B565" s="2" t="s">
        <v>4</v>
      </c>
      <c r="C565" s="83">
        <v>0.74305555555555547</v>
      </c>
      <c r="D565" s="87">
        <v>8</v>
      </c>
      <c r="E565" s="7">
        <v>6</v>
      </c>
      <c r="F565" s="60">
        <v>10</v>
      </c>
      <c r="G565" s="2">
        <v>1400</v>
      </c>
      <c r="H565" s="2" t="s">
        <v>42</v>
      </c>
      <c r="I565" s="2" t="s">
        <v>66</v>
      </c>
      <c r="J565" s="2">
        <v>200</v>
      </c>
      <c r="K565" s="6">
        <v>5</v>
      </c>
      <c r="L565" s="6" t="s">
        <v>253</v>
      </c>
      <c r="M565" s="2" t="s">
        <v>55</v>
      </c>
      <c r="N565" s="84">
        <v>4.4000000000000004</v>
      </c>
      <c r="O565" s="2" t="s">
        <v>69</v>
      </c>
      <c r="P565" s="2" t="s">
        <v>64</v>
      </c>
      <c r="Q565" s="85"/>
      <c r="R565" s="86">
        <v>9</v>
      </c>
      <c r="S565" s="85">
        <v>58</v>
      </c>
      <c r="T565" s="85">
        <v>58</v>
      </c>
      <c r="U565" s="85"/>
      <c r="V565" s="2">
        <v>2</v>
      </c>
      <c r="W565" s="2">
        <v>3</v>
      </c>
      <c r="X565" s="10">
        <v>2</v>
      </c>
      <c r="Y565" s="84">
        <v>4.5999999999999996</v>
      </c>
      <c r="Z565" s="2">
        <v>35</v>
      </c>
      <c r="AA565" s="6">
        <v>9</v>
      </c>
      <c r="AB565" s="2"/>
      <c r="AC565" s="2" t="s">
        <v>15</v>
      </c>
      <c r="AD565" s="84">
        <v>4.5999999999999996</v>
      </c>
      <c r="AE565" s="84">
        <v>1.8</v>
      </c>
      <c r="AF565" s="2">
        <v>100</v>
      </c>
      <c r="AG565" s="2" t="str">
        <f t="shared" si="42"/>
        <v/>
      </c>
      <c r="AH565" s="2">
        <f t="shared" si="43"/>
        <v>-100</v>
      </c>
      <c r="AI565" s="44" t="str">
        <f>VLOOKUP(Table13[[#This Row],[Track]],$B$1885:$D$1929,2,FALSE)</f>
        <v>Vic</v>
      </c>
      <c r="AJ5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65" s="16" t="str">
        <f>IF(Table13[[#This Row],[Going-Dist]]="G&lt;6-Dist&gt;=1700","B",IF(Table13[[#This Row],[Going-Dist]]="G&lt;6-Dist&lt;1700","A",IF(AJ565="G&gt;=6-Dist&lt;1700","C",IF(AJ565="G&gt;=6-Dist&gt;=1700","D","xx"))))</f>
        <v>C</v>
      </c>
      <c r="AL565" s="2">
        <f>MONTH(Table13[[#This Row],[Date]])</f>
        <v>10</v>
      </c>
      <c r="AM565" s="2" t="str">
        <f t="shared" si="41"/>
        <v>2022-2023</v>
      </c>
      <c r="AN565" s="126">
        <v>100</v>
      </c>
      <c r="AO565" s="132" t="str">
        <f>IF(Table13[[#This Row],[Combo 27 Bet]]="","",IF(Table13[[#This Row],[Lev Ret]]="","",AN565*Table13[[#This Row],[Odds]]))</f>
        <v/>
      </c>
      <c r="AP565" s="133">
        <f t="shared" si="44"/>
        <v>-100</v>
      </c>
      <c r="AQ565" s="137"/>
      <c r="AR565" s="153">
        <v>7</v>
      </c>
      <c r="AS565" s="167" t="str">
        <f>IF(Table13[[#This Row],[Date]]&lt;$AS$3,"","Live")</f>
        <v/>
      </c>
      <c r="AT565" s="167" t="str">
        <f>IF(Table13[[#This Row],[Date]]&lt;$AT$3,"","Current Algo")</f>
        <v/>
      </c>
    </row>
    <row r="566" spans="1:46" s="14" customFormat="1" ht="14.25" customHeight="1" x14ac:dyDescent="0.25">
      <c r="A566" s="82">
        <v>44855</v>
      </c>
      <c r="B566" s="2" t="s">
        <v>7</v>
      </c>
      <c r="C566" s="83">
        <v>0.78125</v>
      </c>
      <c r="D566" s="87">
        <v>5</v>
      </c>
      <c r="E566" s="7">
        <v>0</v>
      </c>
      <c r="F566" s="60">
        <v>2</v>
      </c>
      <c r="G566" s="2">
        <v>1500</v>
      </c>
      <c r="H566" s="2" t="s">
        <v>42</v>
      </c>
      <c r="I566" s="2" t="s">
        <v>66</v>
      </c>
      <c r="J566" s="2">
        <v>175</v>
      </c>
      <c r="K566" s="6">
        <v>4</v>
      </c>
      <c r="L566" s="6" t="s">
        <v>716</v>
      </c>
      <c r="M566" s="2" t="s">
        <v>75</v>
      </c>
      <c r="N566" s="84">
        <v>4.8</v>
      </c>
      <c r="O566" s="2" t="s">
        <v>51</v>
      </c>
      <c r="P566" s="2" t="s">
        <v>73</v>
      </c>
      <c r="Q566" s="85"/>
      <c r="R566" s="86">
        <v>7</v>
      </c>
      <c r="S566" s="85">
        <v>61</v>
      </c>
      <c r="T566" s="85">
        <v>61</v>
      </c>
      <c r="U566" s="85"/>
      <c r="V566" s="2">
        <v>4</v>
      </c>
      <c r="W566" s="2">
        <v>7</v>
      </c>
      <c r="X566" s="10">
        <v>3</v>
      </c>
      <c r="Y566" s="84">
        <v>5.5</v>
      </c>
      <c r="Z566" s="2">
        <v>30</v>
      </c>
      <c r="AA566" s="6">
        <v>7</v>
      </c>
      <c r="AB566" s="2"/>
      <c r="AC566" s="2" t="s">
        <v>14</v>
      </c>
      <c r="AD566" s="84">
        <v>5</v>
      </c>
      <c r="AE566" s="84"/>
      <c r="AF566" s="2">
        <v>100</v>
      </c>
      <c r="AG566" s="2" t="str">
        <f t="shared" si="42"/>
        <v/>
      </c>
      <c r="AH566" s="2">
        <f t="shared" si="43"/>
        <v>-100</v>
      </c>
      <c r="AI566" s="44" t="str">
        <f>VLOOKUP(Table13[[#This Row],[Track]],$B$1885:$D$1929,2,FALSE)</f>
        <v>Vic</v>
      </c>
      <c r="AJ5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66" s="16" t="str">
        <f>IF(Table13[[#This Row],[Going-Dist]]="G&lt;6-Dist&gt;=1700","B",IF(Table13[[#This Row],[Going-Dist]]="G&lt;6-Dist&lt;1700","A",IF(AJ566="G&gt;=6-Dist&lt;1700","C",IF(AJ566="G&gt;=6-Dist&gt;=1700","D","xx"))))</f>
        <v>A</v>
      </c>
      <c r="AL566" s="69">
        <f>MONTH(Table13[[#This Row],[Date]])</f>
        <v>10</v>
      </c>
      <c r="AM566" s="69" t="str">
        <f t="shared" si="41"/>
        <v>2022-2023</v>
      </c>
      <c r="AN566" s="126">
        <v>100</v>
      </c>
      <c r="AO566" s="132" t="str">
        <f>IF(Table13[[#This Row],[Combo 27 Bet]]="","",IF(Table13[[#This Row],[Lev Ret]]="","",AN566*Table13[[#This Row],[Odds]]))</f>
        <v/>
      </c>
      <c r="AP566" s="133">
        <f t="shared" si="44"/>
        <v>-100</v>
      </c>
      <c r="AQ566" s="137"/>
      <c r="AR566" s="153">
        <v>5</v>
      </c>
      <c r="AS566" s="167" t="str">
        <f>IF(Table13[[#This Row],[Date]]&lt;$AS$3,"","Live")</f>
        <v/>
      </c>
      <c r="AT566" s="167" t="str">
        <f>IF(Table13[[#This Row],[Date]]&lt;$AT$3,"","Current Algo")</f>
        <v/>
      </c>
    </row>
    <row r="567" spans="1:46" s="14" customFormat="1" ht="14.25" customHeight="1" x14ac:dyDescent="0.25">
      <c r="A567" s="82">
        <v>44855</v>
      </c>
      <c r="B567" s="2" t="s">
        <v>7</v>
      </c>
      <c r="C567" s="83">
        <v>0.80208333333333337</v>
      </c>
      <c r="D567" s="2">
        <v>5</v>
      </c>
      <c r="E567" s="2">
        <v>0</v>
      </c>
      <c r="F567" s="60">
        <v>3</v>
      </c>
      <c r="G567" s="2">
        <v>1200</v>
      </c>
      <c r="H567" s="2" t="s">
        <v>42</v>
      </c>
      <c r="I567" s="2">
        <v>80</v>
      </c>
      <c r="J567" s="2">
        <v>150</v>
      </c>
      <c r="K567" s="6">
        <v>7</v>
      </c>
      <c r="L567" s="6" t="s">
        <v>732</v>
      </c>
      <c r="M567" s="2" t="s">
        <v>67</v>
      </c>
      <c r="N567" s="84">
        <v>4.5</v>
      </c>
      <c r="O567" s="2" t="s">
        <v>733</v>
      </c>
      <c r="P567" s="2" t="s">
        <v>206</v>
      </c>
      <c r="Q567" s="85"/>
      <c r="R567" s="86">
        <v>4</v>
      </c>
      <c r="S567" s="85">
        <v>55</v>
      </c>
      <c r="T567" s="85">
        <v>55</v>
      </c>
      <c r="U567" s="85"/>
      <c r="V567" s="2"/>
      <c r="W567" s="2">
        <v>4</v>
      </c>
      <c r="X567" s="10">
        <v>2</v>
      </c>
      <c r="Y567" s="84">
        <v>5.5</v>
      </c>
      <c r="Z567" s="2">
        <v>30</v>
      </c>
      <c r="AA567" s="6">
        <v>11</v>
      </c>
      <c r="AB567" s="2"/>
      <c r="AC567" s="2" t="s">
        <v>12</v>
      </c>
      <c r="AD567" s="84">
        <v>6</v>
      </c>
      <c r="AE567" s="84">
        <v>2.1</v>
      </c>
      <c r="AF567" s="2">
        <v>100</v>
      </c>
      <c r="AG567" s="2">
        <f t="shared" si="42"/>
        <v>600</v>
      </c>
      <c r="AH567" s="2">
        <f t="shared" si="43"/>
        <v>500</v>
      </c>
      <c r="AI567" s="44" t="str">
        <f>VLOOKUP(Table13[[#This Row],[Track]],$B$1885:$D$1929,2,FALSE)</f>
        <v>Vic</v>
      </c>
      <c r="AJ5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67" s="16" t="str">
        <f>IF(Table13[[#This Row],[Going-Dist]]="G&lt;6-Dist&gt;=1700","B",IF(Table13[[#This Row],[Going-Dist]]="G&lt;6-Dist&lt;1700","A",IF(AJ567="G&gt;=6-Dist&lt;1700","C",IF(AJ567="G&gt;=6-Dist&gt;=1700","D","xx"))))</f>
        <v>A</v>
      </c>
      <c r="AL567" s="69">
        <f>MONTH(Table13[[#This Row],[Date]])</f>
        <v>10</v>
      </c>
      <c r="AM567" s="69" t="str">
        <f t="shared" si="41"/>
        <v>2022-2023</v>
      </c>
      <c r="AN567" s="126">
        <v>100</v>
      </c>
      <c r="AO567" s="132">
        <f>IF(Table13[[#This Row],[Combo 27 Bet]]="","",IF(Table13[[#This Row],[Lev Ret]]="","",AN567*Table13[[#This Row],[Odds]]))</f>
        <v>600</v>
      </c>
      <c r="AP567" s="133">
        <f t="shared" si="44"/>
        <v>500</v>
      </c>
      <c r="AQ567" s="137"/>
      <c r="AR567" s="153">
        <v>5</v>
      </c>
      <c r="AS567" s="167" t="str">
        <f>IF(Table13[[#This Row],[Date]]&lt;$AS$3,"","Live")</f>
        <v/>
      </c>
      <c r="AT567" s="167" t="str">
        <f>IF(Table13[[#This Row],[Date]]&lt;$AT$3,"","Current Algo")</f>
        <v/>
      </c>
    </row>
    <row r="568" spans="1:46" s="14" customFormat="1" ht="14.25" customHeight="1" x14ac:dyDescent="0.25">
      <c r="A568" s="82">
        <v>44856</v>
      </c>
      <c r="B568" s="2" t="s">
        <v>6</v>
      </c>
      <c r="C568" s="83">
        <v>0.74305555555555547</v>
      </c>
      <c r="D568" s="87">
        <v>6</v>
      </c>
      <c r="E568" s="7">
        <v>0</v>
      </c>
      <c r="F568" s="60">
        <v>10</v>
      </c>
      <c r="G568" s="2">
        <v>1600</v>
      </c>
      <c r="H568" s="2" t="s">
        <v>70</v>
      </c>
      <c r="I568" s="2" t="s">
        <v>46</v>
      </c>
      <c r="J568" s="2">
        <v>200</v>
      </c>
      <c r="K568" s="6">
        <v>5</v>
      </c>
      <c r="L568" s="6" t="s">
        <v>734</v>
      </c>
      <c r="M568" s="2" t="s">
        <v>67</v>
      </c>
      <c r="N568" s="84">
        <v>6</v>
      </c>
      <c r="O568" s="2" t="s">
        <v>107</v>
      </c>
      <c r="P568" s="2" t="s">
        <v>159</v>
      </c>
      <c r="Q568" s="85"/>
      <c r="R568" s="86">
        <v>8</v>
      </c>
      <c r="S568" s="85">
        <v>54</v>
      </c>
      <c r="T568" s="85">
        <v>54</v>
      </c>
      <c r="U568" s="85"/>
      <c r="V568" s="2"/>
      <c r="W568" s="2">
        <v>1</v>
      </c>
      <c r="X568" s="10">
        <v>2</v>
      </c>
      <c r="Y568" s="84">
        <v>4.5999999999999996</v>
      </c>
      <c r="Z568" s="2">
        <v>40</v>
      </c>
      <c r="AA568" s="6">
        <v>10</v>
      </c>
      <c r="AB568" s="2"/>
      <c r="AC568" s="2" t="s">
        <v>12</v>
      </c>
      <c r="AD568" s="84">
        <v>6.1</v>
      </c>
      <c r="AE568" s="84">
        <v>2.2999999999999998</v>
      </c>
      <c r="AF568" s="2">
        <v>100</v>
      </c>
      <c r="AG568" s="2">
        <f t="shared" si="42"/>
        <v>610</v>
      </c>
      <c r="AH568" s="2">
        <f t="shared" si="43"/>
        <v>510</v>
      </c>
      <c r="AI568" s="44" t="str">
        <f>VLOOKUP(Table13[[#This Row],[Track]],$B$1885:$D$1929,2,FALSE)</f>
        <v>Vic</v>
      </c>
      <c r="AJ5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568" s="16" t="str">
        <f>IF(Table13[[#This Row],[Going-Dist]]="G&lt;6-Dist&gt;=1700","B",IF(Table13[[#This Row],[Going-Dist]]="G&lt;6-Dist&lt;1700","A",IF(AJ568="G&gt;=6-Dist&lt;1700","C",IF(AJ568="G&gt;=6-Dist&gt;=1700","D","xx"))))</f>
        <v>C</v>
      </c>
      <c r="AL568" s="69">
        <f>MONTH(Table13[[#This Row],[Date]])</f>
        <v>10</v>
      </c>
      <c r="AM568" s="69" t="str">
        <f t="shared" si="41"/>
        <v>2022-2023</v>
      </c>
      <c r="AN568" s="126">
        <v>100</v>
      </c>
      <c r="AO568" s="132">
        <f>IF(Table13[[#This Row],[Combo 27 Bet]]="","",IF(Table13[[#This Row],[Lev Ret]]="","",AN568*Table13[[#This Row],[Odds]]))</f>
        <v>610</v>
      </c>
      <c r="AP568" s="133">
        <f t="shared" si="44"/>
        <v>510</v>
      </c>
      <c r="AQ568" s="137"/>
      <c r="AR568" s="153">
        <v>6</v>
      </c>
      <c r="AS568" s="167" t="str">
        <f>IF(Table13[[#This Row],[Date]]&lt;$AS$3,"","Live")</f>
        <v/>
      </c>
      <c r="AT568" s="167" t="str">
        <f>IF(Table13[[#This Row],[Date]]&lt;$AT$3,"","Current Algo")</f>
        <v/>
      </c>
    </row>
    <row r="569" spans="1:46" s="14" customFormat="1" ht="14.25" customHeight="1" x14ac:dyDescent="0.25">
      <c r="A569" s="82">
        <v>44863</v>
      </c>
      <c r="B569" s="2" t="s">
        <v>149</v>
      </c>
      <c r="C569" s="83">
        <v>0.53125</v>
      </c>
      <c r="D569" s="87">
        <v>4</v>
      </c>
      <c r="E569" s="7">
        <v>0</v>
      </c>
      <c r="F569" s="60">
        <v>2</v>
      </c>
      <c r="G569" s="2">
        <v>1200</v>
      </c>
      <c r="H569" s="2" t="s">
        <v>70</v>
      </c>
      <c r="I569" s="2">
        <v>78</v>
      </c>
      <c r="J569" s="2">
        <v>150</v>
      </c>
      <c r="K569" s="6">
        <v>12</v>
      </c>
      <c r="L569" s="6" t="s">
        <v>860</v>
      </c>
      <c r="M569" s="2" t="s">
        <v>75</v>
      </c>
      <c r="N569" s="84">
        <v>2.8</v>
      </c>
      <c r="O569" s="2" t="s">
        <v>56</v>
      </c>
      <c r="P569" s="2" t="s">
        <v>73</v>
      </c>
      <c r="Q569" s="85"/>
      <c r="R569" s="86">
        <v>6</v>
      </c>
      <c r="S569" s="85">
        <v>52</v>
      </c>
      <c r="T569" s="85">
        <v>52</v>
      </c>
      <c r="U569" s="85"/>
      <c r="V569" s="2">
        <v>2</v>
      </c>
      <c r="W569" s="2">
        <v>4</v>
      </c>
      <c r="X569" s="10">
        <v>2</v>
      </c>
      <c r="Y569" s="84">
        <v>3.7</v>
      </c>
      <c r="Z569" s="2">
        <v>20</v>
      </c>
      <c r="AA569" s="6"/>
      <c r="AB569" s="2"/>
      <c r="AC569" s="2"/>
      <c r="AD569" s="84">
        <v>3.1</v>
      </c>
      <c r="AE569" s="84"/>
      <c r="AF569" s="2">
        <v>100</v>
      </c>
      <c r="AG569" s="2" t="str">
        <f t="shared" si="42"/>
        <v/>
      </c>
      <c r="AH569" s="2">
        <f t="shared" si="43"/>
        <v>-100</v>
      </c>
      <c r="AI569" s="44" t="str">
        <f>VLOOKUP(Table13[[#This Row],[Track]],$B$1885:$D$1929,2,FALSE)</f>
        <v>NSW</v>
      </c>
      <c r="AJ5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69" s="16" t="str">
        <f>IF(Table13[[#This Row],[Going-Dist]]="G&lt;6-Dist&gt;=1700","B",IF(Table13[[#This Row],[Going-Dist]]="G&lt;6-Dist&lt;1700","A",IF(AJ569="G&gt;=6-Dist&lt;1700","C",IF(AJ569="G&gt;=6-Dist&gt;=1700","D","xx"))))</f>
        <v>A</v>
      </c>
      <c r="AL569" s="69">
        <f>MONTH(Table13[[#This Row],[Date]])</f>
        <v>10</v>
      </c>
      <c r="AM569" s="69" t="str">
        <f t="shared" si="41"/>
        <v>2022-2023</v>
      </c>
      <c r="AN569" s="126">
        <v>120</v>
      </c>
      <c r="AO569" s="132" t="str">
        <f>IF(Table13[[#This Row],[Combo 27 Bet]]="","",IF(Table13[[#This Row],[Lev Ret]]="","",AN569*Table13[[#This Row],[Odds]]))</f>
        <v/>
      </c>
      <c r="AP569" s="133">
        <f t="shared" si="44"/>
        <v>-120</v>
      </c>
      <c r="AQ569" s="137"/>
      <c r="AR569" s="153">
        <v>5</v>
      </c>
      <c r="AS569" s="167" t="str">
        <f>IF(Table13[[#This Row],[Date]]&lt;$AS$3,"","Live")</f>
        <v/>
      </c>
      <c r="AT569" s="167" t="str">
        <f>IF(Table13[[#This Row],[Date]]&lt;$AT$3,"","Current Algo")</f>
        <v/>
      </c>
    </row>
    <row r="570" spans="1:46" s="14" customFormat="1" ht="14.25" customHeight="1" x14ac:dyDescent="0.25">
      <c r="A570" s="82">
        <v>44863</v>
      </c>
      <c r="B570" s="2" t="s">
        <v>149</v>
      </c>
      <c r="C570" s="83">
        <v>0.58333333333333337</v>
      </c>
      <c r="D570" s="87">
        <v>4</v>
      </c>
      <c r="E570" s="7">
        <v>0</v>
      </c>
      <c r="F570" s="60">
        <v>4</v>
      </c>
      <c r="G570" s="2">
        <v>1900</v>
      </c>
      <c r="H570" s="2" t="s">
        <v>151</v>
      </c>
      <c r="I570" s="2">
        <v>78</v>
      </c>
      <c r="J570" s="2">
        <v>150</v>
      </c>
      <c r="K570" s="6">
        <v>12</v>
      </c>
      <c r="L570" s="6" t="s">
        <v>1566</v>
      </c>
      <c r="M570" s="2" t="s">
        <v>55</v>
      </c>
      <c r="N570" s="84">
        <v>8.5</v>
      </c>
      <c r="O570" s="2" t="s">
        <v>69</v>
      </c>
      <c r="P570" s="2" t="s">
        <v>155</v>
      </c>
      <c r="Q570" s="85"/>
      <c r="R570" s="86">
        <v>7</v>
      </c>
      <c r="S570" s="85">
        <v>55</v>
      </c>
      <c r="T570" s="85">
        <v>55</v>
      </c>
      <c r="U570" s="85"/>
      <c r="V570" s="2"/>
      <c r="W570" s="2">
        <v>4</v>
      </c>
      <c r="X570" s="10">
        <v>1</v>
      </c>
      <c r="Y570" s="84">
        <v>3.2</v>
      </c>
      <c r="Z570" s="2">
        <v>30</v>
      </c>
      <c r="AA570" s="6">
        <v>160</v>
      </c>
      <c r="AB570" s="2"/>
      <c r="AC570" s="2" t="s">
        <v>150</v>
      </c>
      <c r="AD570" s="84">
        <v>7.5</v>
      </c>
      <c r="AE570" s="84">
        <v>2.1</v>
      </c>
      <c r="AF570" s="2">
        <v>100</v>
      </c>
      <c r="AG570" s="2">
        <f t="shared" si="42"/>
        <v>750</v>
      </c>
      <c r="AH570" s="2">
        <f t="shared" si="43"/>
        <v>650</v>
      </c>
      <c r="AI570" s="44" t="str">
        <f>VLOOKUP(Table13[[#This Row],[Track]],$B$1885:$D$1929,2,FALSE)</f>
        <v>NSW</v>
      </c>
      <c r="AJ5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0" s="16" t="str">
        <f>IF(Table13[[#This Row],[Going-Dist]]="G&lt;6-Dist&gt;=1700","B",IF(Table13[[#This Row],[Going-Dist]]="G&lt;6-Dist&lt;1700","A",IF(AJ570="G&gt;=6-Dist&lt;1700","C",IF(AJ570="G&gt;=6-Dist&gt;=1700","D","xx"))))</f>
        <v>B</v>
      </c>
      <c r="AL570" s="69">
        <f>MONTH(Table13[[#This Row],[Date]])</f>
        <v>10</v>
      </c>
      <c r="AM570" s="69" t="str">
        <f t="shared" si="41"/>
        <v>2022-2023</v>
      </c>
      <c r="AN570" s="126">
        <v>100</v>
      </c>
      <c r="AO570" s="132">
        <f>IF(Table13[[#This Row],[Combo 27 Bet]]="","",IF(Table13[[#This Row],[Lev Ret]]="","",AN570*Table13[[#This Row],[Odds]]))</f>
        <v>750</v>
      </c>
      <c r="AP570" s="133">
        <f t="shared" si="44"/>
        <v>650</v>
      </c>
      <c r="AQ570" s="137"/>
      <c r="AR570" s="153">
        <v>8</v>
      </c>
      <c r="AS570" s="167" t="str">
        <f>IF(Table13[[#This Row],[Date]]&lt;$AS$3,"","Live")</f>
        <v/>
      </c>
      <c r="AT570" s="167" t="str">
        <f>IF(Table13[[#This Row],[Date]]&lt;$AT$3,"","Current Algo")</f>
        <v/>
      </c>
    </row>
    <row r="571" spans="1:46" s="14" customFormat="1" ht="14.25" customHeight="1" x14ac:dyDescent="0.25">
      <c r="A571" s="82">
        <v>44863</v>
      </c>
      <c r="B571" s="2" t="s">
        <v>149</v>
      </c>
      <c r="C571" s="83">
        <v>0.66666666666666663</v>
      </c>
      <c r="D571" s="87">
        <v>4</v>
      </c>
      <c r="E571" s="7">
        <v>0</v>
      </c>
      <c r="F571" s="60">
        <v>7</v>
      </c>
      <c r="G571" s="2">
        <v>1300</v>
      </c>
      <c r="H571" s="2" t="s">
        <v>151</v>
      </c>
      <c r="I571" s="2" t="s">
        <v>66</v>
      </c>
      <c r="J571" s="2">
        <v>3000</v>
      </c>
      <c r="K571" s="6">
        <v>7</v>
      </c>
      <c r="L571" s="6" t="s">
        <v>1627</v>
      </c>
      <c r="M571" s="2" t="s">
        <v>55</v>
      </c>
      <c r="N571" s="84">
        <v>2.4</v>
      </c>
      <c r="O571" s="2" t="s">
        <v>96</v>
      </c>
      <c r="P571" s="2" t="s">
        <v>1069</v>
      </c>
      <c r="Q571" s="85"/>
      <c r="R571" s="86">
        <v>4</v>
      </c>
      <c r="S571" s="85">
        <v>57.5</v>
      </c>
      <c r="T571" s="85">
        <v>57.5</v>
      </c>
      <c r="U571" s="85"/>
      <c r="V571" s="2">
        <v>3</v>
      </c>
      <c r="W571" s="2">
        <v>3</v>
      </c>
      <c r="X571" s="10">
        <v>1</v>
      </c>
      <c r="Y571" s="84">
        <v>3.3</v>
      </c>
      <c r="Z571" s="2">
        <v>30</v>
      </c>
      <c r="AA571" s="6"/>
      <c r="AB571" s="2"/>
      <c r="AC571" s="2"/>
      <c r="AD571" s="84">
        <v>2.35</v>
      </c>
      <c r="AE571" s="84"/>
      <c r="AF571" s="2">
        <v>100</v>
      </c>
      <c r="AG571" s="2" t="str">
        <f t="shared" si="42"/>
        <v/>
      </c>
      <c r="AH571" s="2">
        <f t="shared" si="43"/>
        <v>-100</v>
      </c>
      <c r="AI571" s="44" t="str">
        <f>VLOOKUP(Table13[[#This Row],[Track]],$B$1885:$D$1929,2,FALSE)</f>
        <v>NSW</v>
      </c>
      <c r="AJ5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71" s="16" t="str">
        <f>IF(Table13[[#This Row],[Going-Dist]]="G&lt;6-Dist&gt;=1700","B",IF(Table13[[#This Row],[Going-Dist]]="G&lt;6-Dist&lt;1700","A",IF(AJ571="G&gt;=6-Dist&lt;1700","C",IF(AJ571="G&gt;=6-Dist&gt;=1700","D","xx"))))</f>
        <v>A</v>
      </c>
      <c r="AL571" s="69">
        <f>MONTH(Table13[[#This Row],[Date]])</f>
        <v>10</v>
      </c>
      <c r="AM571" s="69" t="str">
        <f t="shared" si="41"/>
        <v>2022-2023</v>
      </c>
      <c r="AN571" s="126">
        <v>150</v>
      </c>
      <c r="AO571" s="132" t="str">
        <f>IF(Table13[[#This Row],[Combo 27 Bet]]="","",IF(Table13[[#This Row],[Lev Ret]]="","",AN571*Table13[[#This Row],[Odds]]))</f>
        <v/>
      </c>
      <c r="AP571" s="133">
        <f t="shared" si="44"/>
        <v>-150</v>
      </c>
      <c r="AQ571" s="137"/>
      <c r="AR571" s="153">
        <v>9</v>
      </c>
      <c r="AS571" s="167" t="str">
        <f>IF(Table13[[#This Row],[Date]]&lt;$AS$3,"","Live")</f>
        <v/>
      </c>
      <c r="AT571" s="167" t="str">
        <f>IF(Table13[[#This Row],[Date]]&lt;$AT$3,"","Current Algo")</f>
        <v/>
      </c>
    </row>
    <row r="572" spans="1:46" s="14" customFormat="1" ht="14.25" customHeight="1" x14ac:dyDescent="0.25">
      <c r="A572" s="82">
        <v>44866</v>
      </c>
      <c r="B572" s="2" t="s">
        <v>21</v>
      </c>
      <c r="C572" s="83">
        <v>0.47222222222222227</v>
      </c>
      <c r="D572" s="2">
        <v>5</v>
      </c>
      <c r="E572" s="2">
        <v>2</v>
      </c>
      <c r="F572" s="60">
        <v>2</v>
      </c>
      <c r="G572" s="2">
        <v>2800</v>
      </c>
      <c r="H572" s="2" t="s">
        <v>42</v>
      </c>
      <c r="I572" s="2">
        <v>96</v>
      </c>
      <c r="J572" s="2">
        <v>150</v>
      </c>
      <c r="K572" s="6">
        <v>7</v>
      </c>
      <c r="L572" s="6" t="s">
        <v>730</v>
      </c>
      <c r="M572" s="2" t="s">
        <v>67</v>
      </c>
      <c r="N572" s="84">
        <v>2.2000000000000002</v>
      </c>
      <c r="O572" s="2" t="s">
        <v>400</v>
      </c>
      <c r="P572" s="2" t="s">
        <v>159</v>
      </c>
      <c r="Q572" s="85"/>
      <c r="R572" s="86">
        <v>15</v>
      </c>
      <c r="S572" s="85">
        <v>56</v>
      </c>
      <c r="T572" s="85">
        <v>56</v>
      </c>
      <c r="U572" s="85"/>
      <c r="V572" s="2">
        <v>1</v>
      </c>
      <c r="W572" s="2"/>
      <c r="X572" s="10">
        <v>2</v>
      </c>
      <c r="Y572" s="84">
        <v>4.8</v>
      </c>
      <c r="Z572" s="2">
        <v>35</v>
      </c>
      <c r="AA572" s="6">
        <v>15</v>
      </c>
      <c r="AB572" s="2"/>
      <c r="AC572" s="2" t="s">
        <v>12</v>
      </c>
      <c r="AD572" s="84">
        <v>2.4500000000000002</v>
      </c>
      <c r="AE572" s="84">
        <v>1.4</v>
      </c>
      <c r="AF572" s="2">
        <v>100</v>
      </c>
      <c r="AG572" s="2">
        <f t="shared" si="42"/>
        <v>245.00000000000003</v>
      </c>
      <c r="AH572" s="2">
        <f t="shared" si="43"/>
        <v>145.00000000000003</v>
      </c>
      <c r="AI572" s="44" t="str">
        <f>VLOOKUP(Table13[[#This Row],[Track]],$B$1885:$D$1929,2,FALSE)</f>
        <v>Vic</v>
      </c>
      <c r="AJ5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2" s="16" t="str">
        <f>IF(Table13[[#This Row],[Going-Dist]]="G&lt;6-Dist&gt;=1700","B",IF(Table13[[#This Row],[Going-Dist]]="G&lt;6-Dist&lt;1700","A",IF(AJ572="G&gt;=6-Dist&lt;1700","C",IF(AJ572="G&gt;=6-Dist&gt;=1700","D","xx"))))</f>
        <v>B</v>
      </c>
      <c r="AL572" s="69">
        <f>MONTH(Table13[[#This Row],[Date]])</f>
        <v>11</v>
      </c>
      <c r="AM572" s="69" t="str">
        <f t="shared" si="41"/>
        <v>2022-2023</v>
      </c>
      <c r="AN572" s="126">
        <v>100</v>
      </c>
      <c r="AO572" s="132">
        <f>IF(Table13[[#This Row],[Combo 27 Bet]]="","",IF(Table13[[#This Row],[Lev Ret]]="","",AN572*Table13[[#This Row],[Odds]]))</f>
        <v>245.00000000000003</v>
      </c>
      <c r="AP572" s="133">
        <f t="shared" si="44"/>
        <v>145.00000000000003</v>
      </c>
      <c r="AQ572" s="137"/>
      <c r="AR572" s="153">
        <v>5</v>
      </c>
      <c r="AS572" s="167" t="str">
        <f>IF(Table13[[#This Row],[Date]]&lt;$AS$3,"","Live")</f>
        <v/>
      </c>
      <c r="AT572" s="167" t="str">
        <f>IF(Table13[[#This Row],[Date]]&lt;$AT$3,"","Current Algo")</f>
        <v/>
      </c>
    </row>
    <row r="573" spans="1:46" s="14" customFormat="1" ht="14.25" customHeight="1" x14ac:dyDescent="0.25">
      <c r="A573" s="82">
        <v>44866</v>
      </c>
      <c r="B573" s="2" t="s">
        <v>21</v>
      </c>
      <c r="C573" s="83">
        <v>0.71875</v>
      </c>
      <c r="D573" s="87">
        <v>5</v>
      </c>
      <c r="E573" s="7">
        <v>2</v>
      </c>
      <c r="F573" s="60">
        <v>10</v>
      </c>
      <c r="G573" s="2">
        <v>1700</v>
      </c>
      <c r="H573" s="2" t="s">
        <v>42</v>
      </c>
      <c r="I573" s="2" t="s">
        <v>46</v>
      </c>
      <c r="J573" s="2">
        <v>175</v>
      </c>
      <c r="K573" s="6">
        <v>11</v>
      </c>
      <c r="L573" s="6" t="s">
        <v>735</v>
      </c>
      <c r="M573" s="2" t="s">
        <v>67</v>
      </c>
      <c r="N573" s="84">
        <v>4.8</v>
      </c>
      <c r="O573" s="2" t="s">
        <v>56</v>
      </c>
      <c r="P573" s="2" t="s">
        <v>73</v>
      </c>
      <c r="Q573" s="85"/>
      <c r="R573" s="86">
        <v>10</v>
      </c>
      <c r="S573" s="85">
        <v>54</v>
      </c>
      <c r="T573" s="85">
        <v>54</v>
      </c>
      <c r="U573" s="85"/>
      <c r="V573" s="2">
        <v>3</v>
      </c>
      <c r="W573" s="2">
        <v>2</v>
      </c>
      <c r="X573" s="10">
        <v>2</v>
      </c>
      <c r="Y573" s="84">
        <v>5.0999999999999996</v>
      </c>
      <c r="Z573" s="2">
        <v>35</v>
      </c>
      <c r="AA573" s="6">
        <v>11</v>
      </c>
      <c r="AB573" s="2"/>
      <c r="AC573" s="2"/>
      <c r="AD573" s="84">
        <v>4.5999999999999996</v>
      </c>
      <c r="AE573" s="84"/>
      <c r="AF573" s="2">
        <v>100</v>
      </c>
      <c r="AG573" s="2" t="str">
        <f t="shared" si="42"/>
        <v/>
      </c>
      <c r="AH573" s="2">
        <f t="shared" si="43"/>
        <v>-100</v>
      </c>
      <c r="AI573" s="44" t="str">
        <f>VLOOKUP(Table13[[#This Row],[Track]],$B$1885:$D$1929,2,FALSE)</f>
        <v>Vic</v>
      </c>
      <c r="AJ5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3" s="16" t="str">
        <f>IF(Table13[[#This Row],[Going-Dist]]="G&lt;6-Dist&gt;=1700","B",IF(Table13[[#This Row],[Going-Dist]]="G&lt;6-Dist&lt;1700","A",IF(AJ573="G&gt;=6-Dist&lt;1700","C",IF(AJ573="G&gt;=6-Dist&gt;=1700","D","xx"))))</f>
        <v>B</v>
      </c>
      <c r="AL573" s="69">
        <f>MONTH(Table13[[#This Row],[Date]])</f>
        <v>11</v>
      </c>
      <c r="AM573" s="69" t="str">
        <f t="shared" si="41"/>
        <v>2022-2023</v>
      </c>
      <c r="AN573" s="126">
        <v>100</v>
      </c>
      <c r="AO573" s="132" t="str">
        <f>IF(Table13[[#This Row],[Combo 27 Bet]]="","",IF(Table13[[#This Row],[Lev Ret]]="","",AN573*Table13[[#This Row],[Odds]]))</f>
        <v/>
      </c>
      <c r="AP573" s="133">
        <f t="shared" si="44"/>
        <v>-100</v>
      </c>
      <c r="AQ573" s="135">
        <v>2</v>
      </c>
      <c r="AR573" s="153">
        <v>5</v>
      </c>
      <c r="AS573" s="167" t="str">
        <f>IF(Table13[[#This Row],[Date]]&lt;$AS$3,"","Live")</f>
        <v/>
      </c>
      <c r="AT573" s="167" t="str">
        <f>IF(Table13[[#This Row],[Date]]&lt;$AT$3,"","Current Algo")</f>
        <v/>
      </c>
    </row>
    <row r="574" spans="1:46" s="14" customFormat="1" ht="14.25" customHeight="1" x14ac:dyDescent="0.25">
      <c r="A574" s="82">
        <v>44866</v>
      </c>
      <c r="B574" s="2" t="s">
        <v>21</v>
      </c>
      <c r="C574" s="83">
        <v>0.71875</v>
      </c>
      <c r="D574" s="2">
        <v>5</v>
      </c>
      <c r="E574" s="2">
        <v>2</v>
      </c>
      <c r="F574" s="60">
        <v>10</v>
      </c>
      <c r="G574" s="2">
        <v>1700</v>
      </c>
      <c r="H574" s="2" t="s">
        <v>42</v>
      </c>
      <c r="I574" s="2" t="s">
        <v>46</v>
      </c>
      <c r="J574" s="2">
        <v>175</v>
      </c>
      <c r="K574" s="6">
        <v>10</v>
      </c>
      <c r="L574" s="6" t="s">
        <v>360</v>
      </c>
      <c r="M574" s="2" t="s">
        <v>75</v>
      </c>
      <c r="N574" s="84">
        <v>5</v>
      </c>
      <c r="O574" s="2" t="s">
        <v>59</v>
      </c>
      <c r="P574" s="2" t="s">
        <v>82</v>
      </c>
      <c r="Q574" s="85"/>
      <c r="R574" s="86">
        <v>7</v>
      </c>
      <c r="S574" s="85">
        <v>54</v>
      </c>
      <c r="T574" s="85">
        <v>54</v>
      </c>
      <c r="U574" s="85"/>
      <c r="V574" s="2">
        <v>2</v>
      </c>
      <c r="W574" s="2">
        <v>5</v>
      </c>
      <c r="X574" s="10">
        <v>3</v>
      </c>
      <c r="Y574" s="84">
        <v>5.2</v>
      </c>
      <c r="Z574" s="2">
        <v>35</v>
      </c>
      <c r="AA574" s="6">
        <v>11</v>
      </c>
      <c r="AB574" s="2"/>
      <c r="AC574" s="2"/>
      <c r="AD574" s="84">
        <v>4.4000000000000004</v>
      </c>
      <c r="AE574" s="84"/>
      <c r="AF574" s="2">
        <v>100</v>
      </c>
      <c r="AG574" s="2" t="str">
        <f t="shared" si="42"/>
        <v/>
      </c>
      <c r="AH574" s="2">
        <f t="shared" si="43"/>
        <v>-100</v>
      </c>
      <c r="AI574" s="44" t="str">
        <f>VLOOKUP(Table13[[#This Row],[Track]],$B$1885:$D$1929,2,FALSE)</f>
        <v>Vic</v>
      </c>
      <c r="AJ5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4" s="16" t="str">
        <f>IF(Table13[[#This Row],[Going-Dist]]="G&lt;6-Dist&gt;=1700","B",IF(Table13[[#This Row],[Going-Dist]]="G&lt;6-Dist&lt;1700","A",IF(AJ574="G&gt;=6-Dist&lt;1700","C",IF(AJ574="G&gt;=6-Dist&gt;=1700","D","xx"))))</f>
        <v>B</v>
      </c>
      <c r="AL574" s="69">
        <f>MONTH(Table13[[#This Row],[Date]])</f>
        <v>11</v>
      </c>
      <c r="AM574" s="69" t="str">
        <f t="shared" si="41"/>
        <v>2022-2023</v>
      </c>
      <c r="AN574" s="126">
        <v>100</v>
      </c>
      <c r="AO574" s="132" t="str">
        <f>IF(Table13[[#This Row],[Combo 27 Bet]]="","",IF(Table13[[#This Row],[Lev Ret]]="","",AN574*Table13[[#This Row],[Odds]]))</f>
        <v/>
      </c>
      <c r="AP574" s="133">
        <f t="shared" si="44"/>
        <v>-100</v>
      </c>
      <c r="AQ574" s="135">
        <v>2</v>
      </c>
      <c r="AR574" s="153">
        <v>5</v>
      </c>
      <c r="AS574" s="167" t="str">
        <f>IF(Table13[[#This Row],[Date]]&lt;$AS$3,"","Live")</f>
        <v/>
      </c>
      <c r="AT574" s="167" t="str">
        <f>IF(Table13[[#This Row],[Date]]&lt;$AT$3,"","Current Algo")</f>
        <v/>
      </c>
    </row>
    <row r="575" spans="1:46" s="14" customFormat="1" ht="14.25" customHeight="1" x14ac:dyDescent="0.25">
      <c r="A575" s="82">
        <v>44868</v>
      </c>
      <c r="B575" s="2" t="s">
        <v>21</v>
      </c>
      <c r="C575" s="83">
        <v>0.57638888888888895</v>
      </c>
      <c r="D575" s="2">
        <v>5</v>
      </c>
      <c r="E575" s="2">
        <v>5</v>
      </c>
      <c r="F575" s="60">
        <v>3</v>
      </c>
      <c r="G575" s="2">
        <v>1600</v>
      </c>
      <c r="H575" s="2" t="s">
        <v>70</v>
      </c>
      <c r="I575" s="2" t="s">
        <v>84</v>
      </c>
      <c r="J575" s="2">
        <v>250</v>
      </c>
      <c r="K575" s="6">
        <v>12</v>
      </c>
      <c r="L575" s="6" t="s">
        <v>736</v>
      </c>
      <c r="M575" s="2"/>
      <c r="N575" s="84">
        <v>5</v>
      </c>
      <c r="O575" s="2" t="s">
        <v>104</v>
      </c>
      <c r="P575" s="2" t="s">
        <v>82</v>
      </c>
      <c r="Q575" s="85"/>
      <c r="R575" s="86">
        <v>5</v>
      </c>
      <c r="S575" s="85">
        <v>52</v>
      </c>
      <c r="T575" s="85">
        <v>52</v>
      </c>
      <c r="U575" s="85"/>
      <c r="V575" s="2"/>
      <c r="W575" s="2"/>
      <c r="X575" s="10">
        <v>2</v>
      </c>
      <c r="Y575" s="84">
        <v>5.4</v>
      </c>
      <c r="Z575" s="2">
        <v>30</v>
      </c>
      <c r="AA575" s="6">
        <v>11</v>
      </c>
      <c r="AB575" s="2"/>
      <c r="AC575" s="2" t="s">
        <v>15</v>
      </c>
      <c r="AD575" s="84">
        <v>6.5</v>
      </c>
      <c r="AE575" s="84">
        <v>1.7</v>
      </c>
      <c r="AF575" s="2">
        <v>100</v>
      </c>
      <c r="AG575" s="2" t="str">
        <f t="shared" si="42"/>
        <v/>
      </c>
      <c r="AH575" s="2">
        <f t="shared" si="43"/>
        <v>-100</v>
      </c>
      <c r="AI575" s="44" t="str">
        <f>VLOOKUP(Table13[[#This Row],[Track]],$B$1885:$D$1929,2,FALSE)</f>
        <v>Vic</v>
      </c>
      <c r="AJ5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75" s="16" t="str">
        <f>IF(Table13[[#This Row],[Going-Dist]]="G&lt;6-Dist&gt;=1700","B",IF(Table13[[#This Row],[Going-Dist]]="G&lt;6-Dist&lt;1700","A",IF(AJ575="G&gt;=6-Dist&lt;1700","C",IF(AJ575="G&gt;=6-Dist&gt;=1700","D","xx"))))</f>
        <v>A</v>
      </c>
      <c r="AL575" s="69">
        <f>MONTH(Table13[[#This Row],[Date]])</f>
        <v>11</v>
      </c>
      <c r="AM575" s="69" t="str">
        <f t="shared" si="41"/>
        <v>2022-2023</v>
      </c>
      <c r="AN575" s="126">
        <v>100</v>
      </c>
      <c r="AO575" s="132" t="str">
        <f>IF(Table13[[#This Row],[Combo 27 Bet]]="","",IF(Table13[[#This Row],[Lev Ret]]="","",AN575*Table13[[#This Row],[Odds]]))</f>
        <v/>
      </c>
      <c r="AP575" s="133">
        <f t="shared" si="44"/>
        <v>-100</v>
      </c>
      <c r="AQ575" s="137"/>
      <c r="AR575" s="153">
        <v>5</v>
      </c>
      <c r="AS575" s="167" t="str">
        <f>IF(Table13[[#This Row],[Date]]&lt;$AS$3,"","Live")</f>
        <v/>
      </c>
      <c r="AT575" s="167" t="str">
        <f>IF(Table13[[#This Row],[Date]]&lt;$AT$3,"","Current Algo")</f>
        <v/>
      </c>
    </row>
    <row r="576" spans="1:46" s="14" customFormat="1" ht="14.25" customHeight="1" x14ac:dyDescent="0.25">
      <c r="A576" s="82">
        <v>44868</v>
      </c>
      <c r="B576" s="2" t="s">
        <v>21</v>
      </c>
      <c r="C576" s="83">
        <v>0.63194444444444442</v>
      </c>
      <c r="D576" s="2">
        <v>5</v>
      </c>
      <c r="E576" s="2">
        <v>5</v>
      </c>
      <c r="F576" s="60">
        <v>5</v>
      </c>
      <c r="G576" s="2">
        <v>1800</v>
      </c>
      <c r="H576" s="2" t="s">
        <v>42</v>
      </c>
      <c r="I576" s="2">
        <v>90</v>
      </c>
      <c r="J576" s="2">
        <v>150</v>
      </c>
      <c r="K576" s="6">
        <v>14</v>
      </c>
      <c r="L576" s="6" t="s">
        <v>244</v>
      </c>
      <c r="M576" s="2"/>
      <c r="N576" s="84">
        <v>4.2</v>
      </c>
      <c r="O576" s="2" t="s">
        <v>51</v>
      </c>
      <c r="P576" s="2" t="s">
        <v>52</v>
      </c>
      <c r="Q576" s="85"/>
      <c r="R576" s="86">
        <v>7</v>
      </c>
      <c r="S576" s="85">
        <v>54.5</v>
      </c>
      <c r="T576" s="85">
        <v>54.5</v>
      </c>
      <c r="U576" s="85"/>
      <c r="V576" s="2"/>
      <c r="W576" s="2"/>
      <c r="X576" s="10">
        <v>2</v>
      </c>
      <c r="Y576" s="84">
        <v>5.4</v>
      </c>
      <c r="Z576" s="2">
        <v>30</v>
      </c>
      <c r="AA576" s="6">
        <v>11</v>
      </c>
      <c r="AB576" s="2"/>
      <c r="AC576" s="2" t="s">
        <v>13</v>
      </c>
      <c r="AD576" s="84">
        <v>4.2</v>
      </c>
      <c r="AE576" s="84">
        <v>1.8</v>
      </c>
      <c r="AF576" s="2">
        <v>100</v>
      </c>
      <c r="AG576" s="2" t="str">
        <f t="shared" si="42"/>
        <v/>
      </c>
      <c r="AH576" s="2">
        <f t="shared" si="43"/>
        <v>-100</v>
      </c>
      <c r="AI576" s="44" t="str">
        <f>VLOOKUP(Table13[[#This Row],[Track]],$B$1885:$D$1929,2,FALSE)</f>
        <v>Vic</v>
      </c>
      <c r="AJ5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6" s="16" t="str">
        <f>IF(Table13[[#This Row],[Going-Dist]]="G&lt;6-Dist&gt;=1700","B",IF(Table13[[#This Row],[Going-Dist]]="G&lt;6-Dist&lt;1700","A",IF(AJ576="G&gt;=6-Dist&lt;1700","C",IF(AJ576="G&gt;=6-Dist&gt;=1700","D","xx"))))</f>
        <v>B</v>
      </c>
      <c r="AL576" s="69">
        <f>MONTH(Table13[[#This Row],[Date]])</f>
        <v>11</v>
      </c>
      <c r="AM576" s="69" t="str">
        <f t="shared" si="41"/>
        <v>2022-2023</v>
      </c>
      <c r="AN576" s="126">
        <v>100</v>
      </c>
      <c r="AO576" s="132" t="str">
        <f>IF(Table13[[#This Row],[Combo 27 Bet]]="","",IF(Table13[[#This Row],[Lev Ret]]="","",AN576*Table13[[#This Row],[Odds]]))</f>
        <v/>
      </c>
      <c r="AP576" s="133">
        <f t="shared" si="44"/>
        <v>-100</v>
      </c>
      <c r="AQ576" s="137"/>
      <c r="AR576" s="153">
        <v>5</v>
      </c>
      <c r="AS576" s="167" t="str">
        <f>IF(Table13[[#This Row],[Date]]&lt;$AS$3,"","Live")</f>
        <v/>
      </c>
      <c r="AT576" s="167" t="str">
        <f>IF(Table13[[#This Row],[Date]]&lt;$AT$3,"","Current Algo")</f>
        <v/>
      </c>
    </row>
    <row r="577" spans="1:46" s="14" customFormat="1" ht="14.25" customHeight="1" x14ac:dyDescent="0.25">
      <c r="A577" s="82">
        <v>44868</v>
      </c>
      <c r="B577" s="2" t="s">
        <v>21</v>
      </c>
      <c r="C577" s="83">
        <v>0.65972222222222221</v>
      </c>
      <c r="D577" s="87">
        <v>5</v>
      </c>
      <c r="E577" s="7">
        <v>5</v>
      </c>
      <c r="F577" s="60">
        <v>6</v>
      </c>
      <c r="G577" s="2">
        <v>1000</v>
      </c>
      <c r="H577" s="2" t="s">
        <v>42</v>
      </c>
      <c r="I577" s="2" t="s">
        <v>46</v>
      </c>
      <c r="J577" s="2">
        <v>175</v>
      </c>
      <c r="K577" s="6">
        <v>3</v>
      </c>
      <c r="L577" s="6" t="s">
        <v>737</v>
      </c>
      <c r="M577" s="2"/>
      <c r="N577" s="84">
        <v>3.6</v>
      </c>
      <c r="O577" s="2" t="s">
        <v>584</v>
      </c>
      <c r="P577" s="2" t="s">
        <v>57</v>
      </c>
      <c r="Q577" s="85"/>
      <c r="R577" s="86">
        <v>8</v>
      </c>
      <c r="S577" s="85">
        <v>58.5</v>
      </c>
      <c r="T577" s="85">
        <v>58.5</v>
      </c>
      <c r="U577" s="85"/>
      <c r="V577" s="2"/>
      <c r="W577" s="2"/>
      <c r="X577" s="10">
        <v>2</v>
      </c>
      <c r="Y577" s="84">
        <v>5</v>
      </c>
      <c r="Z577" s="2">
        <v>35</v>
      </c>
      <c r="AA577" s="6">
        <v>11</v>
      </c>
      <c r="AB577" s="2"/>
      <c r="AC577" s="2" t="s">
        <v>15</v>
      </c>
      <c r="AD577" s="84">
        <v>4.8</v>
      </c>
      <c r="AE577" s="84">
        <v>1.7</v>
      </c>
      <c r="AF577" s="2">
        <v>100</v>
      </c>
      <c r="AG577" s="2" t="str">
        <f t="shared" si="42"/>
        <v/>
      </c>
      <c r="AH577" s="2">
        <f t="shared" si="43"/>
        <v>-100</v>
      </c>
      <c r="AI577" s="44" t="str">
        <f>VLOOKUP(Table13[[#This Row],[Track]],$B$1885:$D$1929,2,FALSE)</f>
        <v>Vic</v>
      </c>
      <c r="AJ5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77" s="16" t="str">
        <f>IF(Table13[[#This Row],[Going-Dist]]="G&lt;6-Dist&gt;=1700","B",IF(Table13[[#This Row],[Going-Dist]]="G&lt;6-Dist&lt;1700","A",IF(AJ577="G&gt;=6-Dist&lt;1700","C",IF(AJ577="G&gt;=6-Dist&gt;=1700","D","xx"))))</f>
        <v>A</v>
      </c>
      <c r="AL577" s="69">
        <f>MONTH(Table13[[#This Row],[Date]])</f>
        <v>11</v>
      </c>
      <c r="AM577" s="69" t="str">
        <f t="shared" si="41"/>
        <v>2022-2023</v>
      </c>
      <c r="AN577" s="126">
        <v>100</v>
      </c>
      <c r="AO577" s="132" t="str">
        <f>IF(Table13[[#This Row],[Combo 27 Bet]]="","",IF(Table13[[#This Row],[Lev Ret]]="","",AN577*Table13[[#This Row],[Odds]]))</f>
        <v/>
      </c>
      <c r="AP577" s="133">
        <f t="shared" si="44"/>
        <v>-100</v>
      </c>
      <c r="AQ577" s="135">
        <v>2</v>
      </c>
      <c r="AR577" s="153">
        <v>5</v>
      </c>
      <c r="AS577" s="167" t="str">
        <f>IF(Table13[[#This Row],[Date]]&lt;$AS$3,"","Live")</f>
        <v/>
      </c>
      <c r="AT577" s="167" t="str">
        <f>IF(Table13[[#This Row],[Date]]&lt;$AT$3,"","Current Algo")</f>
        <v/>
      </c>
    </row>
    <row r="578" spans="1:46" s="14" customFormat="1" ht="14.25" customHeight="1" x14ac:dyDescent="0.25">
      <c r="A578" s="82">
        <v>44868</v>
      </c>
      <c r="B578" s="2" t="s">
        <v>21</v>
      </c>
      <c r="C578" s="83">
        <v>0.65972222222222221</v>
      </c>
      <c r="D578" s="2">
        <v>5</v>
      </c>
      <c r="E578" s="2">
        <v>5</v>
      </c>
      <c r="F578" s="60">
        <v>6</v>
      </c>
      <c r="G578" s="2">
        <v>1000</v>
      </c>
      <c r="H578" s="2" t="s">
        <v>42</v>
      </c>
      <c r="I578" s="2" t="s">
        <v>46</v>
      </c>
      <c r="J578" s="2">
        <v>175</v>
      </c>
      <c r="K578" s="6">
        <v>5</v>
      </c>
      <c r="L578" s="6" t="s">
        <v>738</v>
      </c>
      <c r="M578" s="2"/>
      <c r="N578" s="84">
        <v>3.8</v>
      </c>
      <c r="O578" s="2" t="s">
        <v>135</v>
      </c>
      <c r="P578" s="2" t="s">
        <v>157</v>
      </c>
      <c r="Q578" s="85"/>
      <c r="R578" s="86">
        <v>6</v>
      </c>
      <c r="S578" s="85">
        <v>57</v>
      </c>
      <c r="T578" s="85">
        <v>57</v>
      </c>
      <c r="U578" s="85"/>
      <c r="V578" s="2"/>
      <c r="W578" s="2"/>
      <c r="X578" s="10">
        <v>3</v>
      </c>
      <c r="Y578" s="84">
        <v>5.5</v>
      </c>
      <c r="Z578" s="2">
        <v>30</v>
      </c>
      <c r="AA578" s="6">
        <v>11</v>
      </c>
      <c r="AB578" s="2"/>
      <c r="AC578" s="2" t="s">
        <v>12</v>
      </c>
      <c r="AD578" s="84">
        <v>3.5</v>
      </c>
      <c r="AE578" s="84">
        <v>1.5</v>
      </c>
      <c r="AF578" s="2">
        <v>100</v>
      </c>
      <c r="AG578" s="2">
        <f t="shared" si="42"/>
        <v>350</v>
      </c>
      <c r="AH578" s="2">
        <f t="shared" si="43"/>
        <v>250</v>
      </c>
      <c r="AI578" s="44" t="str">
        <f>VLOOKUP(Table13[[#This Row],[Track]],$B$1885:$D$1929,2,FALSE)</f>
        <v>Vic</v>
      </c>
      <c r="AJ5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78" s="16" t="str">
        <f>IF(Table13[[#This Row],[Going-Dist]]="G&lt;6-Dist&gt;=1700","B",IF(Table13[[#This Row],[Going-Dist]]="G&lt;6-Dist&lt;1700","A",IF(AJ578="G&gt;=6-Dist&lt;1700","C",IF(AJ578="G&gt;=6-Dist&gt;=1700","D","xx"))))</f>
        <v>A</v>
      </c>
      <c r="AL578" s="69">
        <f>MONTH(Table13[[#This Row],[Date]])</f>
        <v>11</v>
      </c>
      <c r="AM578" s="69" t="str">
        <f t="shared" si="41"/>
        <v>2022-2023</v>
      </c>
      <c r="AN578" s="126">
        <v>100</v>
      </c>
      <c r="AO578" s="132">
        <f>IF(Table13[[#This Row],[Combo 27 Bet]]="","",IF(Table13[[#This Row],[Lev Ret]]="","",AN578*Table13[[#This Row],[Odds]]))</f>
        <v>350</v>
      </c>
      <c r="AP578" s="133">
        <f t="shared" si="44"/>
        <v>250</v>
      </c>
      <c r="AQ578" s="135">
        <v>2</v>
      </c>
      <c r="AR578" s="153">
        <v>5</v>
      </c>
      <c r="AS578" s="167" t="str">
        <f>IF(Table13[[#This Row],[Date]]&lt;$AS$3,"","Live")</f>
        <v/>
      </c>
      <c r="AT578" s="167" t="str">
        <f>IF(Table13[[#This Row],[Date]]&lt;$AT$3,"","Current Algo")</f>
        <v/>
      </c>
    </row>
    <row r="579" spans="1:46" s="14" customFormat="1" ht="14.25" customHeight="1" x14ac:dyDescent="0.25">
      <c r="A579" s="82">
        <v>44870</v>
      </c>
      <c r="B579" s="2" t="s">
        <v>149</v>
      </c>
      <c r="C579" s="83">
        <v>0.56597222222222221</v>
      </c>
      <c r="D579" s="87">
        <v>4</v>
      </c>
      <c r="E579" s="7">
        <v>3</v>
      </c>
      <c r="F579" s="60">
        <v>3</v>
      </c>
      <c r="G579" s="2">
        <v>2400</v>
      </c>
      <c r="H579" s="2" t="s">
        <v>151</v>
      </c>
      <c r="I579" s="2">
        <v>78</v>
      </c>
      <c r="J579" s="2">
        <v>150</v>
      </c>
      <c r="K579" s="6">
        <v>6</v>
      </c>
      <c r="L579" s="6" t="s">
        <v>1566</v>
      </c>
      <c r="M579" s="2" t="s">
        <v>55</v>
      </c>
      <c r="N579" s="84">
        <v>3.8</v>
      </c>
      <c r="O579" s="2" t="s">
        <v>69</v>
      </c>
      <c r="P579" s="2" t="s">
        <v>1069</v>
      </c>
      <c r="Q579" s="85"/>
      <c r="R579" s="86">
        <v>7</v>
      </c>
      <c r="S579" s="85">
        <v>57.5</v>
      </c>
      <c r="T579" s="85">
        <v>57.5</v>
      </c>
      <c r="U579" s="85"/>
      <c r="V579" s="2">
        <v>2</v>
      </c>
      <c r="W579" s="2">
        <v>1</v>
      </c>
      <c r="X579" s="10">
        <v>1</v>
      </c>
      <c r="Y579" s="84">
        <v>2.2000000000000002</v>
      </c>
      <c r="Z579" s="2">
        <v>20</v>
      </c>
      <c r="AA579" s="6"/>
      <c r="AB579" s="2"/>
      <c r="AC579" s="2" t="s">
        <v>150</v>
      </c>
      <c r="AD579" s="84">
        <v>3.1500000000000004</v>
      </c>
      <c r="AE579" s="84">
        <v>1.9</v>
      </c>
      <c r="AF579" s="2">
        <v>100</v>
      </c>
      <c r="AG579" s="2">
        <f t="shared" si="42"/>
        <v>315.00000000000006</v>
      </c>
      <c r="AH579" s="2">
        <f t="shared" si="43"/>
        <v>215.00000000000006</v>
      </c>
      <c r="AI579" s="44" t="str">
        <f>VLOOKUP(Table13[[#This Row],[Track]],$B$1885:$D$1929,2,FALSE)</f>
        <v>NSW</v>
      </c>
      <c r="AJ5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79" s="16" t="str">
        <f>IF(Table13[[#This Row],[Going-Dist]]="G&lt;6-Dist&gt;=1700","B",IF(Table13[[#This Row],[Going-Dist]]="G&lt;6-Dist&lt;1700","A",IF(AJ579="G&gt;=6-Dist&lt;1700","C",IF(AJ579="G&gt;=6-Dist&gt;=1700","D","xx"))))</f>
        <v>B</v>
      </c>
      <c r="AL579" s="69">
        <f>MONTH(Table13[[#This Row],[Date]])</f>
        <v>11</v>
      </c>
      <c r="AM579" s="69" t="str">
        <f t="shared" si="41"/>
        <v>2022-2023</v>
      </c>
      <c r="AN579" s="126">
        <v>150</v>
      </c>
      <c r="AO579" s="132">
        <f>IF(Table13[[#This Row],[Combo 27 Bet]]="","",IF(Table13[[#This Row],[Lev Ret]]="","",AN579*Table13[[#This Row],[Odds]]))</f>
        <v>472.50000000000006</v>
      </c>
      <c r="AP579" s="133">
        <f t="shared" si="44"/>
        <v>322.50000000000006</v>
      </c>
      <c r="AQ579" s="137"/>
      <c r="AR579" s="153">
        <v>9</v>
      </c>
      <c r="AS579" s="167" t="str">
        <f>IF(Table13[[#This Row],[Date]]&lt;$AS$3,"","Live")</f>
        <v/>
      </c>
      <c r="AT579" s="167" t="str">
        <f>IF(Table13[[#This Row],[Date]]&lt;$AT$3,"","Current Algo")</f>
        <v/>
      </c>
    </row>
    <row r="580" spans="1:46" s="14" customFormat="1" ht="14.25" customHeight="1" x14ac:dyDescent="0.25">
      <c r="A580" s="82">
        <v>44870</v>
      </c>
      <c r="B580" s="2" t="s">
        <v>149</v>
      </c>
      <c r="C580" s="83">
        <v>0.59027777777777779</v>
      </c>
      <c r="D580" s="87">
        <v>4</v>
      </c>
      <c r="E580" s="7">
        <v>3</v>
      </c>
      <c r="F580" s="60">
        <v>4</v>
      </c>
      <c r="G580" s="2">
        <v>1800</v>
      </c>
      <c r="H580" s="2" t="s">
        <v>151</v>
      </c>
      <c r="I580" s="2">
        <v>78</v>
      </c>
      <c r="J580" s="2">
        <v>150</v>
      </c>
      <c r="K580" s="6">
        <v>7</v>
      </c>
      <c r="L580" s="6" t="s">
        <v>1628</v>
      </c>
      <c r="M580" s="2" t="s">
        <v>55</v>
      </c>
      <c r="N580" s="84">
        <v>2.4500000000000002</v>
      </c>
      <c r="O580" s="2" t="s">
        <v>49</v>
      </c>
      <c r="P580" s="2" t="s">
        <v>74</v>
      </c>
      <c r="Q580" s="85"/>
      <c r="R580" s="86">
        <v>7</v>
      </c>
      <c r="S580" s="85">
        <v>55.5</v>
      </c>
      <c r="T580" s="85">
        <v>55.5</v>
      </c>
      <c r="U580" s="85"/>
      <c r="V580" s="2">
        <v>1</v>
      </c>
      <c r="W580" s="2">
        <v>1</v>
      </c>
      <c r="X580" s="10">
        <v>2</v>
      </c>
      <c r="Y580" s="84">
        <v>4</v>
      </c>
      <c r="Z580" s="2">
        <v>20</v>
      </c>
      <c r="AA580" s="6"/>
      <c r="AB580" s="2"/>
      <c r="AC580" s="2"/>
      <c r="AD580" s="84">
        <v>2.5</v>
      </c>
      <c r="AE580" s="84"/>
      <c r="AF580" s="2">
        <v>100</v>
      </c>
      <c r="AG580" s="2" t="str">
        <f t="shared" si="42"/>
        <v/>
      </c>
      <c r="AH580" s="2">
        <f t="shared" si="43"/>
        <v>-100</v>
      </c>
      <c r="AI580" s="44" t="str">
        <f>VLOOKUP(Table13[[#This Row],[Track]],$B$1885:$D$1929,2,FALSE)</f>
        <v>NSW</v>
      </c>
      <c r="AJ5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80" s="16" t="str">
        <f>IF(Table13[[#This Row],[Going-Dist]]="G&lt;6-Dist&gt;=1700","B",IF(Table13[[#This Row],[Going-Dist]]="G&lt;6-Dist&lt;1700","A",IF(AJ580="G&gt;=6-Dist&lt;1700","C",IF(AJ580="G&gt;=6-Dist&gt;=1700","D","xx"))))</f>
        <v>B</v>
      </c>
      <c r="AL580" s="69">
        <f>MONTH(Table13[[#This Row],[Date]])</f>
        <v>11</v>
      </c>
      <c r="AM580" s="69" t="str">
        <f t="shared" si="41"/>
        <v>2022-2023</v>
      </c>
      <c r="AN580" s="126">
        <v>200</v>
      </c>
      <c r="AO580" s="132" t="str">
        <f>IF(Table13[[#This Row],[Combo 27 Bet]]="","",IF(Table13[[#This Row],[Lev Ret]]="","",AN580*Table13[[#This Row],[Odds]]))</f>
        <v/>
      </c>
      <c r="AP580" s="133">
        <f t="shared" si="44"/>
        <v>-200</v>
      </c>
      <c r="AQ580" s="137"/>
      <c r="AR580" s="153">
        <v>10</v>
      </c>
      <c r="AS580" s="167" t="str">
        <f>IF(Table13[[#This Row],[Date]]&lt;$AS$3,"","Live")</f>
        <v/>
      </c>
      <c r="AT580" s="167" t="str">
        <f>IF(Table13[[#This Row],[Date]]&lt;$AT$3,"","Current Algo")</f>
        <v/>
      </c>
    </row>
    <row r="581" spans="1:46" s="14" customFormat="1" ht="14.25" customHeight="1" x14ac:dyDescent="0.25">
      <c r="A581" s="82">
        <v>44870</v>
      </c>
      <c r="B581" s="2" t="s">
        <v>21</v>
      </c>
      <c r="C581" s="83">
        <v>0.60416666666666663</v>
      </c>
      <c r="D581" s="2">
        <v>4</v>
      </c>
      <c r="E581" s="2">
        <v>9</v>
      </c>
      <c r="F581" s="60">
        <v>4</v>
      </c>
      <c r="G581" s="2">
        <v>2600</v>
      </c>
      <c r="H581" s="2" t="s">
        <v>42</v>
      </c>
      <c r="I581" s="2" t="s">
        <v>46</v>
      </c>
      <c r="J581" s="2">
        <v>300</v>
      </c>
      <c r="K581" s="6">
        <v>11</v>
      </c>
      <c r="L581" s="6" t="s">
        <v>739</v>
      </c>
      <c r="M581" s="2" t="s">
        <v>75</v>
      </c>
      <c r="N581" s="84">
        <v>2.8</v>
      </c>
      <c r="O581" s="2" t="s">
        <v>49</v>
      </c>
      <c r="P581" s="2" t="s">
        <v>82</v>
      </c>
      <c r="Q581" s="85"/>
      <c r="R581" s="86">
        <v>7</v>
      </c>
      <c r="S581" s="85">
        <v>54</v>
      </c>
      <c r="T581" s="85">
        <v>54</v>
      </c>
      <c r="U581" s="85"/>
      <c r="V581" s="2">
        <v>2</v>
      </c>
      <c r="W581" s="2"/>
      <c r="X581" s="10">
        <v>2</v>
      </c>
      <c r="Y581" s="84">
        <v>5.5</v>
      </c>
      <c r="Z581" s="2">
        <v>30</v>
      </c>
      <c r="AA581" s="6">
        <v>12</v>
      </c>
      <c r="AB581" s="2"/>
      <c r="AC581" s="2" t="s">
        <v>12</v>
      </c>
      <c r="AD581" s="84">
        <v>3.4</v>
      </c>
      <c r="AE581" s="84">
        <v>1.7</v>
      </c>
      <c r="AF581" s="2">
        <v>100</v>
      </c>
      <c r="AG581" s="2">
        <f t="shared" si="42"/>
        <v>340</v>
      </c>
      <c r="AH581" s="2">
        <f t="shared" si="43"/>
        <v>240</v>
      </c>
      <c r="AI581" s="44" t="str">
        <f>VLOOKUP(Table13[[#This Row],[Track]],$B$1885:$D$1929,2,FALSE)</f>
        <v>Vic</v>
      </c>
      <c r="AJ5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81" s="16" t="str">
        <f>IF(Table13[[#This Row],[Going-Dist]]="G&lt;6-Dist&gt;=1700","B",IF(Table13[[#This Row],[Going-Dist]]="G&lt;6-Dist&lt;1700","A",IF(AJ581="G&gt;=6-Dist&lt;1700","C",IF(AJ581="G&gt;=6-Dist&gt;=1700","D","xx"))))</f>
        <v>B</v>
      </c>
      <c r="AL581" s="69">
        <f>MONTH(Table13[[#This Row],[Date]])</f>
        <v>11</v>
      </c>
      <c r="AM581" s="69" t="str">
        <f t="shared" si="41"/>
        <v>2022-2023</v>
      </c>
      <c r="AN581" s="126">
        <v>100</v>
      </c>
      <c r="AO581" s="132">
        <f>IF(Table13[[#This Row],[Combo 27 Bet]]="","",IF(Table13[[#This Row],[Lev Ret]]="","",AN581*Table13[[#This Row],[Odds]]))</f>
        <v>340</v>
      </c>
      <c r="AP581" s="133">
        <f t="shared" si="44"/>
        <v>240</v>
      </c>
      <c r="AQ581" s="137"/>
      <c r="AR581" s="153">
        <v>5</v>
      </c>
      <c r="AS581" s="167" t="str">
        <f>IF(Table13[[#This Row],[Date]]&lt;$AS$3,"","Live")</f>
        <v/>
      </c>
      <c r="AT581" s="167" t="str">
        <f>IF(Table13[[#This Row],[Date]]&lt;$AT$3,"","Current Algo")</f>
        <v/>
      </c>
    </row>
    <row r="582" spans="1:46" s="14" customFormat="1" ht="14.25" customHeight="1" x14ac:dyDescent="0.25">
      <c r="A582" s="82">
        <v>44870</v>
      </c>
      <c r="B582" s="2" t="s">
        <v>149</v>
      </c>
      <c r="C582" s="83">
        <v>0.61805555555555558</v>
      </c>
      <c r="D582" s="87">
        <v>4</v>
      </c>
      <c r="E582" s="7">
        <v>3</v>
      </c>
      <c r="F582" s="60">
        <v>5</v>
      </c>
      <c r="G582" s="2">
        <v>1200</v>
      </c>
      <c r="H582" s="2" t="s">
        <v>151</v>
      </c>
      <c r="I582" s="2">
        <v>78</v>
      </c>
      <c r="J582" s="2">
        <v>150</v>
      </c>
      <c r="K582" s="6">
        <v>5</v>
      </c>
      <c r="L582" s="6" t="s">
        <v>1629</v>
      </c>
      <c r="M582" s="2" t="s">
        <v>55</v>
      </c>
      <c r="N582" s="84">
        <v>4</v>
      </c>
      <c r="O582" s="2" t="s">
        <v>1045</v>
      </c>
      <c r="P582" s="2" t="s">
        <v>1061</v>
      </c>
      <c r="Q582" s="85"/>
      <c r="R582" s="86">
        <v>9</v>
      </c>
      <c r="S582" s="85">
        <v>58</v>
      </c>
      <c r="T582" s="85">
        <v>58</v>
      </c>
      <c r="U582" s="85"/>
      <c r="V582" s="2">
        <v>2</v>
      </c>
      <c r="W582" s="2">
        <v>2</v>
      </c>
      <c r="X582" s="10">
        <v>1</v>
      </c>
      <c r="Y582" s="84">
        <v>3.9</v>
      </c>
      <c r="Z582" s="2">
        <v>30</v>
      </c>
      <c r="AA582" s="6">
        <v>200</v>
      </c>
      <c r="AB582" s="2"/>
      <c r="AC582" s="2" t="s">
        <v>15</v>
      </c>
      <c r="AD582" s="84">
        <v>6</v>
      </c>
      <c r="AE582" s="84">
        <v>2.4</v>
      </c>
      <c r="AF582" s="2">
        <v>100</v>
      </c>
      <c r="AG582" s="2" t="str">
        <f t="shared" si="42"/>
        <v/>
      </c>
      <c r="AH582" s="2">
        <f t="shared" si="43"/>
        <v>-100</v>
      </c>
      <c r="AI582" s="44" t="str">
        <f>VLOOKUP(Table13[[#This Row],[Track]],$B$1885:$D$1929,2,FALSE)</f>
        <v>NSW</v>
      </c>
      <c r="AJ5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82" s="16" t="str">
        <f>IF(Table13[[#This Row],[Going-Dist]]="G&lt;6-Dist&gt;=1700","B",IF(Table13[[#This Row],[Going-Dist]]="G&lt;6-Dist&lt;1700","A",IF(AJ582="G&gt;=6-Dist&lt;1700","C",IF(AJ582="G&gt;=6-Dist&gt;=1700","D","xx"))))</f>
        <v>A</v>
      </c>
      <c r="AL582" s="69">
        <f>MONTH(Table13[[#This Row],[Date]])</f>
        <v>11</v>
      </c>
      <c r="AM582" s="69" t="str">
        <f t="shared" si="41"/>
        <v>2022-2023</v>
      </c>
      <c r="AN582" s="126">
        <v>100</v>
      </c>
      <c r="AO582" s="132" t="str">
        <f>IF(Table13[[#This Row],[Combo 27 Bet]]="","",IF(Table13[[#This Row],[Lev Ret]]="","",AN582*Table13[[#This Row],[Odds]]))</f>
        <v/>
      </c>
      <c r="AP582" s="133">
        <f t="shared" si="44"/>
        <v>-100</v>
      </c>
      <c r="AQ582" s="137"/>
      <c r="AR582" s="153">
        <v>7</v>
      </c>
      <c r="AS582" s="167" t="str">
        <f>IF(Table13[[#This Row],[Date]]&lt;$AS$3,"","Live")</f>
        <v/>
      </c>
      <c r="AT582" s="167" t="str">
        <f>IF(Table13[[#This Row],[Date]]&lt;$AT$3,"","Current Algo")</f>
        <v/>
      </c>
    </row>
    <row r="583" spans="1:46" s="14" customFormat="1" ht="14.25" customHeight="1" x14ac:dyDescent="0.25">
      <c r="A583" s="82">
        <v>44870</v>
      </c>
      <c r="B583" s="2" t="s">
        <v>149</v>
      </c>
      <c r="C583" s="83">
        <v>0.72569444444444453</v>
      </c>
      <c r="D583" s="87">
        <v>4</v>
      </c>
      <c r="E583" s="7">
        <v>3</v>
      </c>
      <c r="F583" s="60">
        <v>9</v>
      </c>
      <c r="G583" s="2">
        <v>1100</v>
      </c>
      <c r="H583" s="2" t="s">
        <v>70</v>
      </c>
      <c r="I583" s="2">
        <v>78</v>
      </c>
      <c r="J583" s="2">
        <v>150</v>
      </c>
      <c r="K583" s="6">
        <v>1</v>
      </c>
      <c r="L583" s="6" t="s">
        <v>1630</v>
      </c>
      <c r="M583" s="2" t="s">
        <v>55</v>
      </c>
      <c r="N583" s="84">
        <v>2.9</v>
      </c>
      <c r="O583" s="2" t="s">
        <v>1096</v>
      </c>
      <c r="P583" s="2" t="s">
        <v>1061</v>
      </c>
      <c r="Q583" s="85"/>
      <c r="R583" s="86">
        <v>2</v>
      </c>
      <c r="S583" s="85">
        <v>59</v>
      </c>
      <c r="T583" s="85">
        <v>59</v>
      </c>
      <c r="U583" s="85"/>
      <c r="V583" s="2">
        <v>2</v>
      </c>
      <c r="W583" s="2">
        <v>2</v>
      </c>
      <c r="X583" s="10">
        <v>2</v>
      </c>
      <c r="Y583" s="84">
        <v>3.8</v>
      </c>
      <c r="Z583" s="2">
        <v>20</v>
      </c>
      <c r="AA583" s="6"/>
      <c r="AB583" s="2"/>
      <c r="AC583" s="2" t="s">
        <v>15</v>
      </c>
      <c r="AD583" s="84">
        <v>3.9</v>
      </c>
      <c r="AE583" s="84">
        <v>1.5</v>
      </c>
      <c r="AF583" s="2">
        <v>100</v>
      </c>
      <c r="AG583" s="2" t="str">
        <f t="shared" si="42"/>
        <v/>
      </c>
      <c r="AH583" s="2">
        <f t="shared" si="43"/>
        <v>-100</v>
      </c>
      <c r="AI583" s="44" t="str">
        <f>VLOOKUP(Table13[[#This Row],[Track]],$B$1885:$D$1929,2,FALSE)</f>
        <v>NSW</v>
      </c>
      <c r="AJ5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83" s="16" t="str">
        <f>IF(Table13[[#This Row],[Going-Dist]]="G&lt;6-Dist&gt;=1700","B",IF(Table13[[#This Row],[Going-Dist]]="G&lt;6-Dist&lt;1700","A",IF(AJ583="G&gt;=6-Dist&lt;1700","C",IF(AJ583="G&gt;=6-Dist&gt;=1700","D","xx"))))</f>
        <v>A</v>
      </c>
      <c r="AL583" s="69">
        <f>MONTH(Table13[[#This Row],[Date]])</f>
        <v>11</v>
      </c>
      <c r="AM583" s="69" t="str">
        <f t="shared" ref="AM583:AM646" si="45">IF(A583&lt;$AM$1905,"2020-2021",IF(A583&lt;$AM$1906,"2021-2022",IF(A583&lt;$AM$1907,"2022-2023",IF(A583&lt;$AM$1908,"2023-2024",IF(A583&lt;$AM$1909,"2024-2025",IF(A583&lt;$AM$1910,"2025-2026",IF(A583&lt;$AM$1911,"2026-2027",IF(A583&lt;$AM$1912,"2027-2028"))))))))</f>
        <v>2022-2023</v>
      </c>
      <c r="AN583" s="126">
        <v>170</v>
      </c>
      <c r="AO583" s="132" t="str">
        <f>IF(Table13[[#This Row],[Combo 27 Bet]]="","",IF(Table13[[#This Row],[Lev Ret]]="","",AN583*Table13[[#This Row],[Odds]]))</f>
        <v/>
      </c>
      <c r="AP583" s="133">
        <f t="shared" si="44"/>
        <v>-170</v>
      </c>
      <c r="AQ583" s="135"/>
      <c r="AR583" s="153">
        <v>8</v>
      </c>
      <c r="AS583" s="167" t="str">
        <f>IF(Table13[[#This Row],[Date]]&lt;$AS$3,"","Live")</f>
        <v/>
      </c>
      <c r="AT583" s="167" t="str">
        <f>IF(Table13[[#This Row],[Date]]&lt;$AT$3,"","Current Algo")</f>
        <v/>
      </c>
    </row>
    <row r="584" spans="1:46" s="14" customFormat="1" ht="14.25" customHeight="1" x14ac:dyDescent="0.25">
      <c r="A584" s="82">
        <v>44870</v>
      </c>
      <c r="B584" s="2" t="s">
        <v>149</v>
      </c>
      <c r="C584" s="83">
        <v>0.75347222222222221</v>
      </c>
      <c r="D584" s="87">
        <v>4</v>
      </c>
      <c r="E584" s="7">
        <v>3</v>
      </c>
      <c r="F584" s="60">
        <v>10</v>
      </c>
      <c r="G584" s="2">
        <v>1400</v>
      </c>
      <c r="H584" s="2" t="s">
        <v>151</v>
      </c>
      <c r="I584" s="2">
        <v>78</v>
      </c>
      <c r="J584" s="2">
        <v>150</v>
      </c>
      <c r="K584" s="6">
        <v>4</v>
      </c>
      <c r="L584" s="6" t="s">
        <v>233</v>
      </c>
      <c r="M584" s="2" t="s">
        <v>58</v>
      </c>
      <c r="N584" s="84">
        <v>3.6</v>
      </c>
      <c r="O584" s="2" t="s">
        <v>49</v>
      </c>
      <c r="P584" s="2" t="s">
        <v>155</v>
      </c>
      <c r="Q584" s="85"/>
      <c r="R584" s="86">
        <v>9</v>
      </c>
      <c r="S584" s="85">
        <v>58</v>
      </c>
      <c r="T584" s="85">
        <v>58</v>
      </c>
      <c r="U584" s="85"/>
      <c r="V584" s="2">
        <v>1</v>
      </c>
      <c r="W584" s="2">
        <v>2</v>
      </c>
      <c r="X584" s="10">
        <v>1</v>
      </c>
      <c r="Y584" s="84">
        <v>3.4</v>
      </c>
      <c r="Z584" s="2">
        <v>20</v>
      </c>
      <c r="AA584" s="6"/>
      <c r="AB584" s="2"/>
      <c r="AC584" s="2"/>
      <c r="AD584" s="84">
        <v>3.8</v>
      </c>
      <c r="AE584" s="84"/>
      <c r="AF584" s="2">
        <v>100</v>
      </c>
      <c r="AG584" s="2" t="str">
        <f t="shared" si="42"/>
        <v/>
      </c>
      <c r="AH584" s="2">
        <f t="shared" si="43"/>
        <v>-100</v>
      </c>
      <c r="AI584" s="44" t="str">
        <f>VLOOKUP(Table13[[#This Row],[Track]],$B$1885:$D$1929,2,FALSE)</f>
        <v>NSW</v>
      </c>
      <c r="AJ5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84" s="16" t="str">
        <f>IF(Table13[[#This Row],[Going-Dist]]="G&lt;6-Dist&gt;=1700","B",IF(Table13[[#This Row],[Going-Dist]]="G&lt;6-Dist&lt;1700","A",IF(AJ584="G&gt;=6-Dist&lt;1700","C",IF(AJ584="G&gt;=6-Dist&gt;=1700","D","xx"))))</f>
        <v>A</v>
      </c>
      <c r="AL584" s="69">
        <f>MONTH(Table13[[#This Row],[Date]])</f>
        <v>11</v>
      </c>
      <c r="AM584" s="69" t="str">
        <f t="shared" si="45"/>
        <v>2022-2023</v>
      </c>
      <c r="AN584" s="126">
        <v>150</v>
      </c>
      <c r="AO584" s="132" t="str">
        <f>IF(Table13[[#This Row],[Combo 27 Bet]]="","",IF(Table13[[#This Row],[Lev Ret]]="","",AN584*Table13[[#This Row],[Odds]]))</f>
        <v/>
      </c>
      <c r="AP584" s="133">
        <f t="shared" si="44"/>
        <v>-150</v>
      </c>
      <c r="AQ584" s="137"/>
      <c r="AR584" s="153">
        <v>9</v>
      </c>
      <c r="AS584" s="167" t="str">
        <f>IF(Table13[[#This Row],[Date]]&lt;$AS$3,"","Live")</f>
        <v/>
      </c>
      <c r="AT584" s="167" t="str">
        <f>IF(Table13[[#This Row],[Date]]&lt;$AT$3,"","Current Algo")</f>
        <v/>
      </c>
    </row>
    <row r="585" spans="1:46" s="14" customFormat="1" ht="14.25" customHeight="1" x14ac:dyDescent="0.25">
      <c r="A585" s="82">
        <v>44877</v>
      </c>
      <c r="B585" s="2" t="s">
        <v>226</v>
      </c>
      <c r="C585" s="83">
        <v>0.57291666666666663</v>
      </c>
      <c r="D585" s="87">
        <v>4</v>
      </c>
      <c r="E585" s="7">
        <v>3</v>
      </c>
      <c r="F585" s="60">
        <v>3</v>
      </c>
      <c r="G585" s="2">
        <v>2540</v>
      </c>
      <c r="H585" s="2" t="s">
        <v>42</v>
      </c>
      <c r="I585" s="2">
        <v>84</v>
      </c>
      <c r="J585" s="2">
        <v>130</v>
      </c>
      <c r="K585" s="6">
        <v>1</v>
      </c>
      <c r="L585" s="6" t="s">
        <v>230</v>
      </c>
      <c r="M585" s="2" t="s">
        <v>55</v>
      </c>
      <c r="N585" s="84">
        <v>2.4</v>
      </c>
      <c r="O585" s="2" t="s">
        <v>192</v>
      </c>
      <c r="P585" s="2" t="s">
        <v>88</v>
      </c>
      <c r="Q585" s="85"/>
      <c r="R585" s="86">
        <v>7</v>
      </c>
      <c r="S585" s="85">
        <v>60</v>
      </c>
      <c r="T585" s="85">
        <v>60</v>
      </c>
      <c r="U585" s="85"/>
      <c r="V585" s="2">
        <v>1</v>
      </c>
      <c r="W585" s="2">
        <v>1</v>
      </c>
      <c r="X585" s="10">
        <v>3</v>
      </c>
      <c r="Y585" s="84">
        <v>5.3</v>
      </c>
      <c r="Z585" s="2">
        <v>30</v>
      </c>
      <c r="AA585" s="6">
        <v>8</v>
      </c>
      <c r="AB585" s="2"/>
      <c r="AC585" s="2" t="s">
        <v>13</v>
      </c>
      <c r="AD585" s="84">
        <v>2.8</v>
      </c>
      <c r="AE585" s="84">
        <v>1.4</v>
      </c>
      <c r="AF585" s="2">
        <v>100</v>
      </c>
      <c r="AG585" s="2" t="str">
        <f t="shared" si="42"/>
        <v/>
      </c>
      <c r="AH585" s="2">
        <f t="shared" si="43"/>
        <v>-100</v>
      </c>
      <c r="AI585" s="44" t="str">
        <f>VLOOKUP(Table13[[#This Row],[Track]],$B$1885:$D$1929,2,FALSE)</f>
        <v>Vic</v>
      </c>
      <c r="AJ5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85" s="16" t="str">
        <f>IF(Table13[[#This Row],[Going-Dist]]="G&lt;6-Dist&gt;=1700","B",IF(Table13[[#This Row],[Going-Dist]]="G&lt;6-Dist&lt;1700","A",IF(AJ585="G&gt;=6-Dist&lt;1700","C",IF(AJ585="G&gt;=6-Dist&gt;=1700","D","xx"))))</f>
        <v>B</v>
      </c>
      <c r="AL585" s="69">
        <f>MONTH(Table13[[#This Row],[Date]])</f>
        <v>11</v>
      </c>
      <c r="AM585" s="69" t="str">
        <f t="shared" si="45"/>
        <v>2022-2023</v>
      </c>
      <c r="AN585" s="126">
        <v>100</v>
      </c>
      <c r="AO585" s="132" t="str">
        <f>IF(Table13[[#This Row],[Combo 27 Bet]]="","",IF(Table13[[#This Row],[Lev Ret]]="","",AN585*Table13[[#This Row],[Odds]]))</f>
        <v/>
      </c>
      <c r="AP585" s="133">
        <f t="shared" si="44"/>
        <v>-100</v>
      </c>
      <c r="AQ585" s="137"/>
      <c r="AR585" s="153">
        <v>5</v>
      </c>
      <c r="AS585" s="167" t="str">
        <f>IF(Table13[[#This Row],[Date]]&lt;$AS$3,"","Live")</f>
        <v/>
      </c>
      <c r="AT585" s="167" t="str">
        <f>IF(Table13[[#This Row],[Date]]&lt;$AT$3,"","Current Algo")</f>
        <v/>
      </c>
    </row>
    <row r="586" spans="1:46" s="14" customFormat="1" ht="14.25" customHeight="1" x14ac:dyDescent="0.25">
      <c r="A586" s="82">
        <v>44877</v>
      </c>
      <c r="B586" s="2" t="s">
        <v>1079</v>
      </c>
      <c r="C586" s="83">
        <v>0.58680555555555558</v>
      </c>
      <c r="D586" s="87">
        <v>4</v>
      </c>
      <c r="E586" s="7">
        <v>0</v>
      </c>
      <c r="F586" s="60">
        <v>4</v>
      </c>
      <c r="G586" s="2">
        <v>2300</v>
      </c>
      <c r="H586" s="2" t="s">
        <v>151</v>
      </c>
      <c r="I586" s="2"/>
      <c r="J586" s="2">
        <v>300</v>
      </c>
      <c r="K586" s="6">
        <v>8</v>
      </c>
      <c r="L586" s="6" t="s">
        <v>1631</v>
      </c>
      <c r="M586" s="2" t="s">
        <v>55</v>
      </c>
      <c r="N586" s="84">
        <v>2.9</v>
      </c>
      <c r="O586" s="2" t="s">
        <v>135</v>
      </c>
      <c r="P586" s="2" t="s">
        <v>1103</v>
      </c>
      <c r="Q586" s="85">
        <v>1.5</v>
      </c>
      <c r="R586" s="86">
        <v>6</v>
      </c>
      <c r="S586" s="85">
        <v>52</v>
      </c>
      <c r="T586" s="85">
        <v>50.5</v>
      </c>
      <c r="U586" s="85"/>
      <c r="V586" s="2">
        <v>1</v>
      </c>
      <c r="W586" s="2">
        <v>3</v>
      </c>
      <c r="X586" s="10">
        <v>2</v>
      </c>
      <c r="Y586" s="84">
        <v>4.9000000000000004</v>
      </c>
      <c r="Z586" s="2">
        <v>20</v>
      </c>
      <c r="AA586" s="6"/>
      <c r="AB586" s="2"/>
      <c r="AC586" s="2" t="s">
        <v>150</v>
      </c>
      <c r="AD586" s="84">
        <v>3.5</v>
      </c>
      <c r="AE586" s="84">
        <v>1.4</v>
      </c>
      <c r="AF586" s="2">
        <v>100</v>
      </c>
      <c r="AG586" s="2">
        <f t="shared" si="42"/>
        <v>350</v>
      </c>
      <c r="AH586" s="2">
        <f t="shared" si="43"/>
        <v>250</v>
      </c>
      <c r="AI586" s="44" t="str">
        <f>VLOOKUP(Table13[[#This Row],[Track]],$B$1885:$D$1929,2,FALSE)</f>
        <v>NSW</v>
      </c>
      <c r="AJ5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86" s="16" t="str">
        <f>IF(Table13[[#This Row],[Going-Dist]]="G&lt;6-Dist&gt;=1700","B",IF(Table13[[#This Row],[Going-Dist]]="G&lt;6-Dist&lt;1700","A",IF(AJ586="G&gt;=6-Dist&lt;1700","C",IF(AJ586="G&gt;=6-Dist&gt;=1700","D","xx"))))</f>
        <v>B</v>
      </c>
      <c r="AL586" s="69">
        <f>MONTH(Table13[[#This Row],[Date]])</f>
        <v>11</v>
      </c>
      <c r="AM586" s="69" t="str">
        <f t="shared" si="45"/>
        <v>2022-2023</v>
      </c>
      <c r="AN586" s="126">
        <v>200</v>
      </c>
      <c r="AO586" s="132">
        <f>IF(Table13[[#This Row],[Combo 27 Bet]]="","",IF(Table13[[#This Row],[Lev Ret]]="","",AN586*Table13[[#This Row],[Odds]]))</f>
        <v>700</v>
      </c>
      <c r="AP586" s="133">
        <f t="shared" si="44"/>
        <v>500</v>
      </c>
      <c r="AQ586" s="137"/>
      <c r="AR586" s="153">
        <v>10</v>
      </c>
      <c r="AS586" s="167" t="str">
        <f>IF(Table13[[#This Row],[Date]]&lt;$AS$3,"","Live")</f>
        <v/>
      </c>
      <c r="AT586" s="167" t="str">
        <f>IF(Table13[[#This Row],[Date]]&lt;$AT$3,"","Current Algo")</f>
        <v/>
      </c>
    </row>
    <row r="587" spans="1:46" s="14" customFormat="1" ht="14.25" customHeight="1" x14ac:dyDescent="0.25">
      <c r="A587" s="82">
        <v>44877</v>
      </c>
      <c r="B587" s="2" t="s">
        <v>1079</v>
      </c>
      <c r="C587" s="83">
        <v>0.61111111111111105</v>
      </c>
      <c r="D587" s="87">
        <v>4</v>
      </c>
      <c r="E587" s="7">
        <v>0</v>
      </c>
      <c r="F587" s="60">
        <v>5</v>
      </c>
      <c r="G587" s="2">
        <v>1600</v>
      </c>
      <c r="H587" s="2" t="s">
        <v>151</v>
      </c>
      <c r="I587" s="2">
        <v>72</v>
      </c>
      <c r="J587" s="2">
        <v>120</v>
      </c>
      <c r="K587" s="6">
        <v>7</v>
      </c>
      <c r="L587" s="6" t="s">
        <v>1632</v>
      </c>
      <c r="M587" s="2" t="s">
        <v>67</v>
      </c>
      <c r="N587" s="84">
        <v>9.8000000000000007</v>
      </c>
      <c r="O587" s="2" t="s">
        <v>174</v>
      </c>
      <c r="P587" s="2" t="s">
        <v>1101</v>
      </c>
      <c r="Q587" s="85">
        <v>1.5</v>
      </c>
      <c r="R587" s="86">
        <v>1</v>
      </c>
      <c r="S587" s="85">
        <v>56.5</v>
      </c>
      <c r="T587" s="85">
        <v>55</v>
      </c>
      <c r="U587" s="85"/>
      <c r="V587" s="2"/>
      <c r="W587" s="2"/>
      <c r="X587" s="10">
        <v>1</v>
      </c>
      <c r="Y587" s="84">
        <v>4</v>
      </c>
      <c r="Z587" s="2">
        <v>20</v>
      </c>
      <c r="AA587" s="6"/>
      <c r="AB587" s="2"/>
      <c r="AC587" s="2"/>
      <c r="AD587" s="84">
        <v>8.5</v>
      </c>
      <c r="AE587" s="84"/>
      <c r="AF587" s="2">
        <v>100</v>
      </c>
      <c r="AG587" s="2" t="str">
        <f t="shared" si="42"/>
        <v/>
      </c>
      <c r="AH587" s="2">
        <f t="shared" si="43"/>
        <v>-100</v>
      </c>
      <c r="AI587" s="44" t="str">
        <f>VLOOKUP(Table13[[#This Row],[Track]],$B$1885:$D$1929,2,FALSE)</f>
        <v>NSW</v>
      </c>
      <c r="AJ5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87" s="16" t="str">
        <f>IF(Table13[[#This Row],[Going-Dist]]="G&lt;6-Dist&gt;=1700","B",IF(Table13[[#This Row],[Going-Dist]]="G&lt;6-Dist&lt;1700","A",IF(AJ587="G&gt;=6-Dist&lt;1700","C",IF(AJ587="G&gt;=6-Dist&gt;=1700","D","xx"))))</f>
        <v>A</v>
      </c>
      <c r="AL587" s="69">
        <f>MONTH(Table13[[#This Row],[Date]])</f>
        <v>11</v>
      </c>
      <c r="AM587" s="69" t="str">
        <f t="shared" si="45"/>
        <v>2022-2023</v>
      </c>
      <c r="AN587" s="126">
        <v>100</v>
      </c>
      <c r="AO587" s="132" t="str">
        <f>IF(Table13[[#This Row],[Combo 27 Bet]]="","",IF(Table13[[#This Row],[Lev Ret]]="","",AN587*Table13[[#This Row],[Odds]]))</f>
        <v/>
      </c>
      <c r="AP587" s="133">
        <f t="shared" si="44"/>
        <v>-100</v>
      </c>
      <c r="AQ587" s="137"/>
      <c r="AR587" s="153">
        <v>1</v>
      </c>
      <c r="AS587" s="167" t="str">
        <f>IF(Table13[[#This Row],[Date]]&lt;$AS$3,"","Live")</f>
        <v/>
      </c>
      <c r="AT587" s="167" t="str">
        <f>IF(Table13[[#This Row],[Date]]&lt;$AT$3,"","Current Algo")</f>
        <v/>
      </c>
    </row>
    <row r="588" spans="1:46" s="14" customFormat="1" ht="14.25" customHeight="1" x14ac:dyDescent="0.25">
      <c r="A588" s="82">
        <v>44877</v>
      </c>
      <c r="B588" s="2" t="s">
        <v>226</v>
      </c>
      <c r="C588" s="83">
        <v>0.625</v>
      </c>
      <c r="D588" s="2">
        <v>4</v>
      </c>
      <c r="E588" s="2">
        <v>3</v>
      </c>
      <c r="F588" s="60">
        <v>5</v>
      </c>
      <c r="G588" s="2">
        <v>1400</v>
      </c>
      <c r="H588" s="2" t="s">
        <v>70</v>
      </c>
      <c r="I588" s="2" t="s">
        <v>84</v>
      </c>
      <c r="J588" s="2">
        <v>175</v>
      </c>
      <c r="K588" s="6">
        <v>5</v>
      </c>
      <c r="L588" s="6" t="s">
        <v>740</v>
      </c>
      <c r="M588" s="2" t="s">
        <v>58</v>
      </c>
      <c r="N588" s="84">
        <v>4.5</v>
      </c>
      <c r="O588" s="2" t="s">
        <v>51</v>
      </c>
      <c r="P588" s="2" t="s">
        <v>60</v>
      </c>
      <c r="Q588" s="85"/>
      <c r="R588" s="86">
        <v>7</v>
      </c>
      <c r="S588" s="85">
        <v>56</v>
      </c>
      <c r="T588" s="85">
        <v>56</v>
      </c>
      <c r="U588" s="85"/>
      <c r="V588" s="2"/>
      <c r="W588" s="2"/>
      <c r="X588" s="10">
        <v>1</v>
      </c>
      <c r="Y588" s="84">
        <v>4</v>
      </c>
      <c r="Z588" s="2">
        <v>40</v>
      </c>
      <c r="AA588" s="6">
        <v>10</v>
      </c>
      <c r="AB588" s="2"/>
      <c r="AC588" s="2"/>
      <c r="AD588" s="84">
        <v>4.8</v>
      </c>
      <c r="AE588" s="84"/>
      <c r="AF588" s="2">
        <v>100</v>
      </c>
      <c r="AG588" s="2" t="str">
        <f t="shared" si="42"/>
        <v/>
      </c>
      <c r="AH588" s="2">
        <f t="shared" si="43"/>
        <v>-100</v>
      </c>
      <c r="AI588" s="44" t="str">
        <f>VLOOKUP(Table13[[#This Row],[Track]],$B$1885:$D$1929,2,FALSE)</f>
        <v>Vic</v>
      </c>
      <c r="AJ5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88" s="16" t="str">
        <f>IF(Table13[[#This Row],[Going-Dist]]="G&lt;6-Dist&gt;=1700","B",IF(Table13[[#This Row],[Going-Dist]]="G&lt;6-Dist&lt;1700","A",IF(AJ588="G&gt;=6-Dist&lt;1700","C",IF(AJ588="G&gt;=6-Dist&gt;=1700","D","xx"))))</f>
        <v>A</v>
      </c>
      <c r="AL588" s="69">
        <f>MONTH(Table13[[#This Row],[Date]])</f>
        <v>11</v>
      </c>
      <c r="AM588" s="69" t="str">
        <f t="shared" si="45"/>
        <v>2022-2023</v>
      </c>
      <c r="AN588" s="126">
        <v>200</v>
      </c>
      <c r="AO588" s="132" t="str">
        <f>IF(Table13[[#This Row],[Combo 27 Bet]]="","",IF(Table13[[#This Row],[Lev Ret]]="","",AN588*Table13[[#This Row],[Odds]]))</f>
        <v/>
      </c>
      <c r="AP588" s="133">
        <f t="shared" si="44"/>
        <v>-200</v>
      </c>
      <c r="AQ588" s="135"/>
      <c r="AR588" s="153">
        <v>10</v>
      </c>
      <c r="AS588" s="167" t="str">
        <f>IF(Table13[[#This Row],[Date]]&lt;$AS$3,"","Live")</f>
        <v/>
      </c>
      <c r="AT588" s="167" t="str">
        <f>IF(Table13[[#This Row],[Date]]&lt;$AT$3,"","Current Algo")</f>
        <v/>
      </c>
    </row>
    <row r="589" spans="1:46" s="14" customFormat="1" ht="14.25" customHeight="1" x14ac:dyDescent="0.25">
      <c r="A589" s="82">
        <v>44877</v>
      </c>
      <c r="B589" s="2" t="s">
        <v>226</v>
      </c>
      <c r="C589" s="83">
        <v>0.65277777777777779</v>
      </c>
      <c r="D589" s="2">
        <v>4</v>
      </c>
      <c r="E589" s="2">
        <v>3</v>
      </c>
      <c r="F589" s="60">
        <v>6</v>
      </c>
      <c r="G589" s="2">
        <v>1500</v>
      </c>
      <c r="H589" s="2" t="s">
        <v>42</v>
      </c>
      <c r="I589" s="2">
        <v>70</v>
      </c>
      <c r="J589" s="2">
        <v>175</v>
      </c>
      <c r="K589" s="6">
        <v>7</v>
      </c>
      <c r="L589" s="6" t="s">
        <v>741</v>
      </c>
      <c r="M589" s="2"/>
      <c r="N589" s="84">
        <v>3.4</v>
      </c>
      <c r="O589" s="2" t="s">
        <v>97</v>
      </c>
      <c r="P589" s="2" t="s">
        <v>57</v>
      </c>
      <c r="Q589" s="85"/>
      <c r="R589" s="86">
        <v>8</v>
      </c>
      <c r="S589" s="85">
        <v>57</v>
      </c>
      <c r="T589" s="85">
        <v>57</v>
      </c>
      <c r="U589" s="85"/>
      <c r="V589" s="2"/>
      <c r="W589" s="2"/>
      <c r="X589" s="10">
        <v>1</v>
      </c>
      <c r="Y589" s="84"/>
      <c r="Z589" s="2"/>
      <c r="AA589" s="6">
        <v>10</v>
      </c>
      <c r="AB589" s="2"/>
      <c r="AC589" s="2" t="s">
        <v>12</v>
      </c>
      <c r="AD589" s="84">
        <v>3.6</v>
      </c>
      <c r="AE589" s="84">
        <v>1.8</v>
      </c>
      <c r="AF589" s="2">
        <v>100</v>
      </c>
      <c r="AG589" s="2">
        <f t="shared" si="42"/>
        <v>360</v>
      </c>
      <c r="AH589" s="2">
        <f t="shared" si="43"/>
        <v>260</v>
      </c>
      <c r="AI589" s="44" t="str">
        <f>VLOOKUP(Table13[[#This Row],[Track]],$B$1885:$D$1929,2,FALSE)</f>
        <v>Vic</v>
      </c>
      <c r="AJ5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89" s="16" t="str">
        <f>IF(Table13[[#This Row],[Going-Dist]]="G&lt;6-Dist&gt;=1700","B",IF(Table13[[#This Row],[Going-Dist]]="G&lt;6-Dist&lt;1700","A",IF(AJ589="G&gt;=6-Dist&lt;1700","C",IF(AJ589="G&gt;=6-Dist&gt;=1700","D","xx"))))</f>
        <v>A</v>
      </c>
      <c r="AL589" s="69">
        <f>MONTH(Table13[[#This Row],[Date]])</f>
        <v>11</v>
      </c>
      <c r="AM589" s="69" t="str">
        <f t="shared" si="45"/>
        <v>2022-2023</v>
      </c>
      <c r="AN589" s="126">
        <v>150</v>
      </c>
      <c r="AO589" s="132">
        <f>IF(Table13[[#This Row],[Combo 27 Bet]]="","",IF(Table13[[#This Row],[Lev Ret]]="","",AN589*Table13[[#This Row],[Odds]]))</f>
        <v>540</v>
      </c>
      <c r="AP589" s="133">
        <f t="shared" si="44"/>
        <v>390</v>
      </c>
      <c r="AQ589" s="137"/>
      <c r="AR589" s="153">
        <v>9</v>
      </c>
      <c r="AS589" s="167" t="str">
        <f>IF(Table13[[#This Row],[Date]]&lt;$AS$3,"","Live")</f>
        <v/>
      </c>
      <c r="AT589" s="167" t="str">
        <f>IF(Table13[[#This Row],[Date]]&lt;$AT$3,"","Current Algo")</f>
        <v/>
      </c>
    </row>
    <row r="590" spans="1:46" s="14" customFormat="1" ht="14.25" customHeight="1" x14ac:dyDescent="0.25">
      <c r="A590" s="82">
        <v>44877</v>
      </c>
      <c r="B590" s="2" t="s">
        <v>226</v>
      </c>
      <c r="C590" s="83">
        <v>0.68055555555555547</v>
      </c>
      <c r="D590" s="2">
        <v>4</v>
      </c>
      <c r="E590" s="2">
        <v>3</v>
      </c>
      <c r="F590" s="60">
        <v>7</v>
      </c>
      <c r="G590" s="2">
        <v>1600</v>
      </c>
      <c r="H590" s="2" t="s">
        <v>42</v>
      </c>
      <c r="I590" s="2" t="s">
        <v>46</v>
      </c>
      <c r="J590" s="2">
        <v>500</v>
      </c>
      <c r="K590" s="6">
        <v>6</v>
      </c>
      <c r="L590" s="6" t="s">
        <v>742</v>
      </c>
      <c r="M590" s="2" t="s">
        <v>53</v>
      </c>
      <c r="N590" s="84">
        <v>4.2</v>
      </c>
      <c r="O590" s="2" t="s">
        <v>97</v>
      </c>
      <c r="P590" s="2" t="s">
        <v>60</v>
      </c>
      <c r="Q590" s="85"/>
      <c r="R590" s="86">
        <v>6</v>
      </c>
      <c r="S590" s="85">
        <v>56</v>
      </c>
      <c r="T590" s="85">
        <v>56</v>
      </c>
      <c r="U590" s="85"/>
      <c r="V590" s="2">
        <v>1</v>
      </c>
      <c r="W590" s="2">
        <v>2</v>
      </c>
      <c r="X590" s="10">
        <v>2</v>
      </c>
      <c r="Y590" s="84">
        <v>4.5</v>
      </c>
      <c r="Z590" s="2">
        <v>40</v>
      </c>
      <c r="AA590" s="6">
        <v>11</v>
      </c>
      <c r="AB590" s="2"/>
      <c r="AC590" s="2" t="s">
        <v>12</v>
      </c>
      <c r="AD590" s="84">
        <v>3.5</v>
      </c>
      <c r="AE590" s="84">
        <v>1.6</v>
      </c>
      <c r="AF590" s="2">
        <v>100</v>
      </c>
      <c r="AG590" s="2">
        <f t="shared" si="42"/>
        <v>350</v>
      </c>
      <c r="AH590" s="2">
        <f t="shared" si="43"/>
        <v>250</v>
      </c>
      <c r="AI590" s="44" t="str">
        <f>VLOOKUP(Table13[[#This Row],[Track]],$B$1885:$D$1929,2,FALSE)</f>
        <v>Vic</v>
      </c>
      <c r="AJ5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0" s="16" t="str">
        <f>IF(Table13[[#This Row],[Going-Dist]]="G&lt;6-Dist&gt;=1700","B",IF(Table13[[#This Row],[Going-Dist]]="G&lt;6-Dist&lt;1700","A",IF(AJ590="G&gt;=6-Dist&lt;1700","C",IF(AJ590="G&gt;=6-Dist&gt;=1700","D","xx"))))</f>
        <v>A</v>
      </c>
      <c r="AL590" s="69">
        <f>MONTH(Table13[[#This Row],[Date]])</f>
        <v>11</v>
      </c>
      <c r="AM590" s="69" t="str">
        <f t="shared" si="45"/>
        <v>2022-2023</v>
      </c>
      <c r="AN590" s="126">
        <v>150</v>
      </c>
      <c r="AO590" s="132">
        <f>IF(Table13[[#This Row],[Combo 27 Bet]]="","",IF(Table13[[#This Row],[Lev Ret]]="","",AN590*Table13[[#This Row],[Odds]]))</f>
        <v>525</v>
      </c>
      <c r="AP590" s="133">
        <f t="shared" si="44"/>
        <v>375</v>
      </c>
      <c r="AQ590" s="137"/>
      <c r="AR590" s="153">
        <v>8</v>
      </c>
      <c r="AS590" s="167" t="str">
        <f>IF(Table13[[#This Row],[Date]]&lt;$AS$3,"","Live")</f>
        <v/>
      </c>
      <c r="AT590" s="167" t="str">
        <f>IF(Table13[[#This Row],[Date]]&lt;$AT$3,"","Current Algo")</f>
        <v/>
      </c>
    </row>
    <row r="591" spans="1:46" s="14" customFormat="1" ht="14.25" customHeight="1" x14ac:dyDescent="0.25">
      <c r="A591" s="82">
        <v>44877</v>
      </c>
      <c r="B591" s="2" t="s">
        <v>226</v>
      </c>
      <c r="C591" s="83">
        <v>0.70833333333333337</v>
      </c>
      <c r="D591" s="87">
        <v>4</v>
      </c>
      <c r="E591" s="7">
        <v>3</v>
      </c>
      <c r="F591" s="60">
        <v>8</v>
      </c>
      <c r="G591" s="2">
        <v>1000</v>
      </c>
      <c r="H591" s="2" t="s">
        <v>42</v>
      </c>
      <c r="I591" s="2" t="s">
        <v>46</v>
      </c>
      <c r="J591" s="2">
        <v>175</v>
      </c>
      <c r="K591" s="6">
        <v>8</v>
      </c>
      <c r="L591" s="6" t="s">
        <v>346</v>
      </c>
      <c r="M591" s="2" t="s">
        <v>50</v>
      </c>
      <c r="N591" s="84">
        <v>3</v>
      </c>
      <c r="O591" s="2" t="s">
        <v>63</v>
      </c>
      <c r="P591" s="2" t="s">
        <v>82</v>
      </c>
      <c r="Q591" s="85"/>
      <c r="R591" s="86">
        <v>4</v>
      </c>
      <c r="S591" s="85">
        <v>56.5</v>
      </c>
      <c r="T591" s="85">
        <v>56.5</v>
      </c>
      <c r="U591" s="85"/>
      <c r="V591" s="2">
        <v>2</v>
      </c>
      <c r="W591" s="2">
        <v>1</v>
      </c>
      <c r="X591" s="10">
        <v>2</v>
      </c>
      <c r="Y591" s="84">
        <v>4.4000000000000004</v>
      </c>
      <c r="Z591" s="2">
        <v>40</v>
      </c>
      <c r="AA591" s="6">
        <v>11</v>
      </c>
      <c r="AB591" s="2"/>
      <c r="AC591" s="2" t="s">
        <v>13</v>
      </c>
      <c r="AD591" s="84">
        <v>3.1</v>
      </c>
      <c r="AE591" s="84">
        <v>1.6</v>
      </c>
      <c r="AF591" s="2">
        <v>100</v>
      </c>
      <c r="AG591" s="2" t="str">
        <f t="shared" si="42"/>
        <v/>
      </c>
      <c r="AH591" s="2">
        <f t="shared" si="43"/>
        <v>-100</v>
      </c>
      <c r="AI591" s="44" t="str">
        <f>VLOOKUP(Table13[[#This Row],[Track]],$B$1885:$D$1929,2,FALSE)</f>
        <v>Vic</v>
      </c>
      <c r="AJ5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1" s="16" t="str">
        <f>IF(Table13[[#This Row],[Going-Dist]]="G&lt;6-Dist&gt;=1700","B",IF(Table13[[#This Row],[Going-Dist]]="G&lt;6-Dist&lt;1700","A",IF(AJ591="G&gt;=6-Dist&lt;1700","C",IF(AJ591="G&gt;=6-Dist&gt;=1700","D","xx"))))</f>
        <v>A</v>
      </c>
      <c r="AL591" s="69">
        <f>MONTH(Table13[[#This Row],[Date]])</f>
        <v>11</v>
      </c>
      <c r="AM591" s="69" t="str">
        <f t="shared" si="45"/>
        <v>2022-2023</v>
      </c>
      <c r="AN591" s="126">
        <v>200</v>
      </c>
      <c r="AO591" s="132" t="str">
        <f>IF(Table13[[#This Row],[Combo 27 Bet]]="","",IF(Table13[[#This Row],[Lev Ret]]="","",AN591*Table13[[#This Row],[Odds]]))</f>
        <v/>
      </c>
      <c r="AP591" s="133">
        <f t="shared" si="44"/>
        <v>-200</v>
      </c>
      <c r="AQ591" s="137"/>
      <c r="AR591" s="153">
        <v>10</v>
      </c>
      <c r="AS591" s="167" t="str">
        <f>IF(Table13[[#This Row],[Date]]&lt;$AS$3,"","Live")</f>
        <v/>
      </c>
      <c r="AT591" s="167" t="str">
        <f>IF(Table13[[#This Row],[Date]]&lt;$AT$3,"","Current Algo")</f>
        <v/>
      </c>
    </row>
    <row r="592" spans="1:46" s="14" customFormat="1" ht="14.25" customHeight="1" x14ac:dyDescent="0.25">
      <c r="A592" s="82">
        <v>44884</v>
      </c>
      <c r="B592" s="2" t="s">
        <v>198</v>
      </c>
      <c r="C592" s="83">
        <v>0.50694444444444442</v>
      </c>
      <c r="D592" s="2">
        <v>4</v>
      </c>
      <c r="E592" s="2">
        <v>0</v>
      </c>
      <c r="F592" s="60">
        <v>1</v>
      </c>
      <c r="G592" s="2">
        <v>1200</v>
      </c>
      <c r="H592" s="2" t="s">
        <v>70</v>
      </c>
      <c r="I592" s="2">
        <v>78</v>
      </c>
      <c r="J592" s="2">
        <v>130</v>
      </c>
      <c r="K592" s="6">
        <v>6</v>
      </c>
      <c r="L592" s="6" t="s">
        <v>470</v>
      </c>
      <c r="M592" s="2" t="s">
        <v>55</v>
      </c>
      <c r="N592" s="84">
        <v>2.8</v>
      </c>
      <c r="O592" s="2" t="s">
        <v>63</v>
      </c>
      <c r="P592" s="2" t="s">
        <v>52</v>
      </c>
      <c r="Q592" s="85"/>
      <c r="R592" s="86">
        <v>10</v>
      </c>
      <c r="S592" s="85">
        <v>57.5</v>
      </c>
      <c r="T592" s="85">
        <v>57.5</v>
      </c>
      <c r="U592" s="85"/>
      <c r="V592" s="2">
        <v>1</v>
      </c>
      <c r="W592" s="2">
        <v>1</v>
      </c>
      <c r="X592" s="10">
        <v>1</v>
      </c>
      <c r="Y592" s="84">
        <v>4.2</v>
      </c>
      <c r="Z592" s="2">
        <v>40</v>
      </c>
      <c r="AA592" s="6">
        <v>10</v>
      </c>
      <c r="AB592" s="2"/>
      <c r="AC592" s="2" t="s">
        <v>12</v>
      </c>
      <c r="AD592" s="84">
        <v>2</v>
      </c>
      <c r="AE592" s="84">
        <v>1.04</v>
      </c>
      <c r="AF592" s="2">
        <v>100</v>
      </c>
      <c r="AG592" s="2">
        <f t="shared" si="42"/>
        <v>200</v>
      </c>
      <c r="AH592" s="2">
        <f t="shared" si="43"/>
        <v>100</v>
      </c>
      <c r="AI592" s="44" t="str">
        <f>VLOOKUP(Table13[[#This Row],[Track]],$B$1885:$D$1929,2,FALSE)</f>
        <v>Vic</v>
      </c>
      <c r="AJ5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2" s="16" t="str">
        <f>IF(Table13[[#This Row],[Going-Dist]]="G&lt;6-Dist&gt;=1700","B",IF(Table13[[#This Row],[Going-Dist]]="G&lt;6-Dist&lt;1700","A",IF(AJ592="G&gt;=6-Dist&lt;1700","C",IF(AJ592="G&gt;=6-Dist&gt;=1700","D","xx"))))</f>
        <v>A</v>
      </c>
      <c r="AL592" s="69">
        <f>MONTH(Table13[[#This Row],[Date]])</f>
        <v>11</v>
      </c>
      <c r="AM592" s="69" t="str">
        <f t="shared" si="45"/>
        <v>2022-2023</v>
      </c>
      <c r="AN592" s="126">
        <v>140</v>
      </c>
      <c r="AO592" s="132">
        <f>IF(Table13[[#This Row],[Combo 27 Bet]]="","",IF(Table13[[#This Row],[Lev Ret]]="","",AN592*Table13[[#This Row],[Odds]]))</f>
        <v>280</v>
      </c>
      <c r="AP592" s="133">
        <f t="shared" si="44"/>
        <v>140</v>
      </c>
      <c r="AQ592" s="135">
        <v>2</v>
      </c>
      <c r="AR592" s="153">
        <v>5</v>
      </c>
      <c r="AS592" s="167" t="str">
        <f>IF(Table13[[#This Row],[Date]]&lt;$AS$3,"","Live")</f>
        <v/>
      </c>
      <c r="AT592" s="167" t="str">
        <f>IF(Table13[[#This Row],[Date]]&lt;$AT$3,"","Current Algo")</f>
        <v/>
      </c>
    </row>
    <row r="593" spans="1:46" s="14" customFormat="1" ht="14.25" customHeight="1" x14ac:dyDescent="0.25">
      <c r="A593" s="82">
        <v>44884</v>
      </c>
      <c r="B593" s="2" t="s">
        <v>198</v>
      </c>
      <c r="C593" s="83">
        <v>0.50694444444444442</v>
      </c>
      <c r="D593" s="87">
        <v>4</v>
      </c>
      <c r="E593" s="7">
        <v>0</v>
      </c>
      <c r="F593" s="60">
        <v>1</v>
      </c>
      <c r="G593" s="2">
        <v>1200</v>
      </c>
      <c r="H593" s="2" t="s">
        <v>70</v>
      </c>
      <c r="I593" s="2">
        <v>78</v>
      </c>
      <c r="J593" s="2">
        <v>130</v>
      </c>
      <c r="K593" s="6">
        <v>9</v>
      </c>
      <c r="L593" s="6" t="s">
        <v>1252</v>
      </c>
      <c r="M593" s="2" t="s">
        <v>75</v>
      </c>
      <c r="N593" s="84">
        <v>12</v>
      </c>
      <c r="O593" s="2" t="s">
        <v>92</v>
      </c>
      <c r="P593" s="2" t="s">
        <v>194</v>
      </c>
      <c r="Q593" s="85"/>
      <c r="R593" s="86">
        <v>8</v>
      </c>
      <c r="S593" s="85">
        <v>55.5</v>
      </c>
      <c r="T593" s="85">
        <v>55.5</v>
      </c>
      <c r="U593" s="85"/>
      <c r="V593" s="2">
        <v>2</v>
      </c>
      <c r="W593" s="2"/>
      <c r="X593" s="10">
        <v>3</v>
      </c>
      <c r="Y593" s="84">
        <v>5.6</v>
      </c>
      <c r="Z593" s="2">
        <v>30</v>
      </c>
      <c r="AA593" s="6">
        <v>10</v>
      </c>
      <c r="AB593" s="2"/>
      <c r="AC593" s="2"/>
      <c r="AD593" s="84">
        <v>17</v>
      </c>
      <c r="AE593" s="84"/>
      <c r="AF593" s="2">
        <v>100</v>
      </c>
      <c r="AG593" s="2" t="str">
        <f t="shared" si="42"/>
        <v/>
      </c>
      <c r="AH593" s="2">
        <f t="shared" si="43"/>
        <v>-100</v>
      </c>
      <c r="AI593" s="44" t="str">
        <f>VLOOKUP(Table13[[#This Row],[Track]],$B$1885:$D$1929,2,FALSE)</f>
        <v>Vic</v>
      </c>
      <c r="AJ5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3" s="16" t="str">
        <f>IF(Table13[[#This Row],[Going-Dist]]="G&lt;6-Dist&gt;=1700","B",IF(Table13[[#This Row],[Going-Dist]]="G&lt;6-Dist&lt;1700","A",IF(AJ593="G&gt;=6-Dist&lt;1700","C",IF(AJ593="G&gt;=6-Dist&gt;=1700","D","xx"))))</f>
        <v>A</v>
      </c>
      <c r="AL593" s="69">
        <f>MONTH(Table13[[#This Row],[Date]])</f>
        <v>11</v>
      </c>
      <c r="AM593" s="69" t="str">
        <f t="shared" si="45"/>
        <v>2022-2023</v>
      </c>
      <c r="AN593" s="126">
        <v>100</v>
      </c>
      <c r="AO593" s="132" t="str">
        <f>IF(Table13[[#This Row],[Combo 27 Bet]]="","",IF(Table13[[#This Row],[Lev Ret]]="","",AN593*Table13[[#This Row],[Odds]]))</f>
        <v/>
      </c>
      <c r="AP593" s="133">
        <f t="shared" si="44"/>
        <v>-100</v>
      </c>
      <c r="AQ593" s="135">
        <v>2</v>
      </c>
      <c r="AR593" s="153">
        <v>6</v>
      </c>
      <c r="AS593" s="167" t="str">
        <f>IF(Table13[[#This Row],[Date]]&lt;$AS$3,"","Live")</f>
        <v/>
      </c>
      <c r="AT593" s="167" t="str">
        <f>IF(Table13[[#This Row],[Date]]&lt;$AT$3,"","Current Algo")</f>
        <v/>
      </c>
    </row>
    <row r="594" spans="1:46" s="14" customFormat="1" ht="14.25" customHeight="1" x14ac:dyDescent="0.25">
      <c r="A594" s="82">
        <v>44884</v>
      </c>
      <c r="B594" s="2" t="s">
        <v>1072</v>
      </c>
      <c r="C594" s="83">
        <v>0.53819444444444442</v>
      </c>
      <c r="D594" s="87">
        <v>4</v>
      </c>
      <c r="E594" s="7">
        <v>0</v>
      </c>
      <c r="F594" s="60">
        <v>2</v>
      </c>
      <c r="G594" s="2">
        <v>1400</v>
      </c>
      <c r="H594" s="2" t="s">
        <v>151</v>
      </c>
      <c r="I594" s="2">
        <v>72</v>
      </c>
      <c r="J594" s="2">
        <v>120</v>
      </c>
      <c r="K594" s="6">
        <v>1</v>
      </c>
      <c r="L594" s="6" t="s">
        <v>1633</v>
      </c>
      <c r="M594" s="2" t="s">
        <v>75</v>
      </c>
      <c r="N594" s="84">
        <v>5</v>
      </c>
      <c r="O594" s="2" t="s">
        <v>105</v>
      </c>
      <c r="P594" s="2" t="s">
        <v>1105</v>
      </c>
      <c r="Q594" s="85">
        <v>2</v>
      </c>
      <c r="R594" s="86">
        <v>10</v>
      </c>
      <c r="S594" s="85">
        <v>59.5</v>
      </c>
      <c r="T594" s="85">
        <v>57.5</v>
      </c>
      <c r="U594" s="85"/>
      <c r="V594" s="2">
        <v>4</v>
      </c>
      <c r="W594" s="2">
        <v>1</v>
      </c>
      <c r="X594" s="10">
        <v>1</v>
      </c>
      <c r="Y594" s="84">
        <v>6.8</v>
      </c>
      <c r="Z594" s="2">
        <v>20</v>
      </c>
      <c r="AA594" s="6"/>
      <c r="AB594" s="2"/>
      <c r="AC594" s="2" t="s">
        <v>150</v>
      </c>
      <c r="AD594" s="84">
        <v>7.5</v>
      </c>
      <c r="AE594" s="84">
        <v>2.6</v>
      </c>
      <c r="AF594" s="2">
        <v>100</v>
      </c>
      <c r="AG594" s="2">
        <f t="shared" si="42"/>
        <v>750</v>
      </c>
      <c r="AH594" s="2">
        <f t="shared" si="43"/>
        <v>650</v>
      </c>
      <c r="AI594" s="44" t="str">
        <f>VLOOKUP(Table13[[#This Row],[Track]],$B$1885:$D$1929,2,FALSE)</f>
        <v>NSW</v>
      </c>
      <c r="AJ5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4" s="16" t="str">
        <f>IF(Table13[[#This Row],[Going-Dist]]="G&lt;6-Dist&gt;=1700","B",IF(Table13[[#This Row],[Going-Dist]]="G&lt;6-Dist&lt;1700","A",IF(AJ594="G&gt;=6-Dist&lt;1700","C",IF(AJ594="G&gt;=6-Dist&gt;=1700","D","xx"))))</f>
        <v>A</v>
      </c>
      <c r="AL594" s="69">
        <f>MONTH(Table13[[#This Row],[Date]])</f>
        <v>11</v>
      </c>
      <c r="AM594" s="69" t="str">
        <f t="shared" si="45"/>
        <v>2022-2023</v>
      </c>
      <c r="AN594" s="126">
        <v>100</v>
      </c>
      <c r="AO594" s="132">
        <f>IF(Table13[[#This Row],[Combo 27 Bet]]="","",IF(Table13[[#This Row],[Lev Ret]]="","",AN594*Table13[[#This Row],[Odds]]))</f>
        <v>750</v>
      </c>
      <c r="AP594" s="133">
        <f t="shared" si="44"/>
        <v>650</v>
      </c>
      <c r="AQ594" s="137"/>
      <c r="AR594" s="153">
        <v>8</v>
      </c>
      <c r="AS594" s="167" t="str">
        <f>IF(Table13[[#This Row],[Date]]&lt;$AS$3,"","Live")</f>
        <v/>
      </c>
      <c r="AT594" s="167" t="str">
        <f>IF(Table13[[#This Row],[Date]]&lt;$AT$3,"","Current Algo")</f>
        <v/>
      </c>
    </row>
    <row r="595" spans="1:46" s="14" customFormat="1" ht="14.25" customHeight="1" x14ac:dyDescent="0.25">
      <c r="A595" s="82">
        <v>44884</v>
      </c>
      <c r="B595" s="2" t="s">
        <v>1072</v>
      </c>
      <c r="C595" s="83">
        <v>0.61111111111111105</v>
      </c>
      <c r="D595" s="87">
        <v>4</v>
      </c>
      <c r="E595" s="7">
        <v>0</v>
      </c>
      <c r="F595" s="60">
        <v>5</v>
      </c>
      <c r="G595" s="2">
        <v>1200</v>
      </c>
      <c r="H595" s="2" t="s">
        <v>70</v>
      </c>
      <c r="I595" s="2">
        <v>78</v>
      </c>
      <c r="J595" s="2">
        <v>150</v>
      </c>
      <c r="K595" s="6">
        <v>14</v>
      </c>
      <c r="L595" s="6" t="s">
        <v>1634</v>
      </c>
      <c r="M595" s="2" t="s">
        <v>75</v>
      </c>
      <c r="N595" s="84">
        <v>3.3</v>
      </c>
      <c r="O595" s="2" t="s">
        <v>49</v>
      </c>
      <c r="P595" s="2" t="s">
        <v>154</v>
      </c>
      <c r="Q595" s="85"/>
      <c r="R595" s="86">
        <v>5</v>
      </c>
      <c r="S595" s="85">
        <v>57</v>
      </c>
      <c r="T595" s="85">
        <v>57</v>
      </c>
      <c r="U595" s="85"/>
      <c r="V595" s="2">
        <v>1</v>
      </c>
      <c r="W595" s="2">
        <v>1</v>
      </c>
      <c r="X595" s="10">
        <v>2</v>
      </c>
      <c r="Y595" s="84">
        <v>5.0999999999999996</v>
      </c>
      <c r="Z595" s="2">
        <v>20</v>
      </c>
      <c r="AA595" s="6"/>
      <c r="AB595" s="2"/>
      <c r="AC595" s="2" t="s">
        <v>15</v>
      </c>
      <c r="AD595" s="84">
        <v>4.4000000000000004</v>
      </c>
      <c r="AE595" s="84">
        <v>2</v>
      </c>
      <c r="AF595" s="2">
        <v>100</v>
      </c>
      <c r="AG595" s="2" t="str">
        <f t="shared" si="42"/>
        <v/>
      </c>
      <c r="AH595" s="2">
        <f t="shared" si="43"/>
        <v>-100</v>
      </c>
      <c r="AI595" s="44" t="str">
        <f>VLOOKUP(Table13[[#This Row],[Track]],$B$1885:$D$1929,2,FALSE)</f>
        <v>NSW</v>
      </c>
      <c r="AJ5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5" s="16" t="str">
        <f>IF(Table13[[#This Row],[Going-Dist]]="G&lt;6-Dist&gt;=1700","B",IF(Table13[[#This Row],[Going-Dist]]="G&lt;6-Dist&lt;1700","A",IF(AJ595="G&gt;=6-Dist&lt;1700","C",IF(AJ595="G&gt;=6-Dist&gt;=1700","D","xx"))))</f>
        <v>A</v>
      </c>
      <c r="AL595" s="69">
        <f>MONTH(Table13[[#This Row],[Date]])</f>
        <v>11</v>
      </c>
      <c r="AM595" s="69" t="str">
        <f t="shared" si="45"/>
        <v>2022-2023</v>
      </c>
      <c r="AN595" s="126">
        <v>120</v>
      </c>
      <c r="AO595" s="132" t="str">
        <f>IF(Table13[[#This Row],[Combo 27 Bet]]="","",IF(Table13[[#This Row],[Lev Ret]]="","",AN595*Table13[[#This Row],[Odds]]))</f>
        <v/>
      </c>
      <c r="AP595" s="133">
        <f t="shared" si="44"/>
        <v>-120</v>
      </c>
      <c r="AQ595" s="137"/>
      <c r="AR595" s="153">
        <v>7</v>
      </c>
      <c r="AS595" s="167" t="str">
        <f>IF(Table13[[#This Row],[Date]]&lt;$AS$3,"","Live")</f>
        <v/>
      </c>
      <c r="AT595" s="167" t="str">
        <f>IF(Table13[[#This Row],[Date]]&lt;$AT$3,"","Current Algo")</f>
        <v/>
      </c>
    </row>
    <row r="596" spans="1:46" s="14" customFormat="1" ht="14.25" customHeight="1" x14ac:dyDescent="0.25">
      <c r="A596" s="82">
        <v>44884</v>
      </c>
      <c r="B596" s="2" t="s">
        <v>198</v>
      </c>
      <c r="C596" s="83">
        <v>0.625</v>
      </c>
      <c r="D596" s="87">
        <v>4</v>
      </c>
      <c r="E596" s="7">
        <v>0</v>
      </c>
      <c r="F596" s="60">
        <v>6</v>
      </c>
      <c r="G596" s="2">
        <v>2000</v>
      </c>
      <c r="H596" s="2" t="s">
        <v>42</v>
      </c>
      <c r="I596" s="2">
        <v>84</v>
      </c>
      <c r="J596" s="2">
        <v>130</v>
      </c>
      <c r="K596" s="6">
        <v>8</v>
      </c>
      <c r="L596" s="6" t="s">
        <v>244</v>
      </c>
      <c r="M596" s="2" t="s">
        <v>75</v>
      </c>
      <c r="N596" s="84">
        <v>3.8</v>
      </c>
      <c r="O596" s="2" t="s">
        <v>51</v>
      </c>
      <c r="P596" s="2" t="s">
        <v>52</v>
      </c>
      <c r="Q596" s="85"/>
      <c r="R596" s="86">
        <v>4</v>
      </c>
      <c r="S596" s="85">
        <v>57.5</v>
      </c>
      <c r="T596" s="85">
        <v>57.5</v>
      </c>
      <c r="U596" s="85"/>
      <c r="V596" s="2">
        <v>3</v>
      </c>
      <c r="W596" s="2"/>
      <c r="X596" s="10">
        <v>1</v>
      </c>
      <c r="Y596" s="84">
        <v>4.2</v>
      </c>
      <c r="Z596" s="2">
        <v>40</v>
      </c>
      <c r="AA596" s="6">
        <v>13</v>
      </c>
      <c r="AB596" s="2"/>
      <c r="AC596" s="2"/>
      <c r="AD596" s="84">
        <v>3</v>
      </c>
      <c r="AE596" s="84"/>
      <c r="AF596" s="2">
        <v>100</v>
      </c>
      <c r="AG596" s="2" t="str">
        <f t="shared" si="42"/>
        <v/>
      </c>
      <c r="AH596" s="2">
        <f t="shared" si="43"/>
        <v>-100</v>
      </c>
      <c r="AI596" s="44" t="str">
        <f>VLOOKUP(Table13[[#This Row],[Track]],$B$1885:$D$1929,2,FALSE)</f>
        <v>Vic</v>
      </c>
      <c r="AJ5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96" s="16" t="str">
        <f>IF(Table13[[#This Row],[Going-Dist]]="G&lt;6-Dist&gt;=1700","B",IF(Table13[[#This Row],[Going-Dist]]="G&lt;6-Dist&lt;1700","A",IF(AJ596="G&gt;=6-Dist&lt;1700","C",IF(AJ596="G&gt;=6-Dist&gt;=1700","D","xx"))))</f>
        <v>B</v>
      </c>
      <c r="AL596" s="69">
        <f>MONTH(Table13[[#This Row],[Date]])</f>
        <v>11</v>
      </c>
      <c r="AM596" s="69" t="str">
        <f t="shared" si="45"/>
        <v>2022-2023</v>
      </c>
      <c r="AN596" s="126">
        <v>100</v>
      </c>
      <c r="AO596" s="132" t="str">
        <f>IF(Table13[[#This Row],[Combo 27 Bet]]="","",IF(Table13[[#This Row],[Lev Ret]]="","",AN596*Table13[[#This Row],[Odds]]))</f>
        <v/>
      </c>
      <c r="AP596" s="133">
        <f t="shared" si="44"/>
        <v>-100</v>
      </c>
      <c r="AQ596" s="135"/>
      <c r="AR596" s="153">
        <v>7</v>
      </c>
      <c r="AS596" s="167" t="str">
        <f>IF(Table13[[#This Row],[Date]]&lt;$AS$3,"","Live")</f>
        <v/>
      </c>
      <c r="AT596" s="167" t="str">
        <f>IF(Table13[[#This Row],[Date]]&lt;$AT$3,"","Current Algo")</f>
        <v/>
      </c>
    </row>
    <row r="597" spans="1:46" s="14" customFormat="1" ht="14.25" customHeight="1" x14ac:dyDescent="0.25">
      <c r="A597" s="82">
        <v>44884</v>
      </c>
      <c r="B597" s="2" t="s">
        <v>198</v>
      </c>
      <c r="C597" s="83">
        <v>0.68055555555555547</v>
      </c>
      <c r="D597" s="87">
        <v>4</v>
      </c>
      <c r="E597" s="7">
        <v>0</v>
      </c>
      <c r="F597" s="60">
        <v>8</v>
      </c>
      <c r="G597" s="2">
        <v>2000</v>
      </c>
      <c r="H597" s="2" t="s">
        <v>42</v>
      </c>
      <c r="I597" s="2" t="s">
        <v>46</v>
      </c>
      <c r="J597" s="2">
        <v>500</v>
      </c>
      <c r="K597" s="6">
        <v>3</v>
      </c>
      <c r="L597" s="6" t="s">
        <v>453</v>
      </c>
      <c r="M597" s="2" t="s">
        <v>43</v>
      </c>
      <c r="N597" s="84">
        <v>3.2</v>
      </c>
      <c r="O597" s="2" t="s">
        <v>49</v>
      </c>
      <c r="P597" s="2" t="s">
        <v>57</v>
      </c>
      <c r="Q597" s="85"/>
      <c r="R597" s="86">
        <v>6</v>
      </c>
      <c r="S597" s="85">
        <v>57</v>
      </c>
      <c r="T597" s="85">
        <v>57</v>
      </c>
      <c r="U597" s="85"/>
      <c r="V597" s="2">
        <v>1</v>
      </c>
      <c r="W597" s="2">
        <v>1</v>
      </c>
      <c r="X597" s="10">
        <v>1</v>
      </c>
      <c r="Y597" s="84">
        <v>3.6</v>
      </c>
      <c r="Z597" s="2">
        <v>45</v>
      </c>
      <c r="AA597" s="6">
        <v>13</v>
      </c>
      <c r="AB597" s="2"/>
      <c r="AC597" s="2" t="s">
        <v>15</v>
      </c>
      <c r="AD597" s="84">
        <v>2.8</v>
      </c>
      <c r="AE597" s="84">
        <v>1.4</v>
      </c>
      <c r="AF597" s="2">
        <v>100</v>
      </c>
      <c r="AG597" s="2" t="str">
        <f t="shared" si="42"/>
        <v/>
      </c>
      <c r="AH597" s="2">
        <f t="shared" si="43"/>
        <v>-100</v>
      </c>
      <c r="AI597" s="44" t="str">
        <f>VLOOKUP(Table13[[#This Row],[Track]],$B$1885:$D$1929,2,FALSE)</f>
        <v>Vic</v>
      </c>
      <c r="AJ5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597" s="16" t="str">
        <f>IF(Table13[[#This Row],[Going-Dist]]="G&lt;6-Dist&gt;=1700","B",IF(Table13[[#This Row],[Going-Dist]]="G&lt;6-Dist&lt;1700","A",IF(AJ597="G&gt;=6-Dist&lt;1700","C",IF(AJ597="G&gt;=6-Dist&gt;=1700","D","xx"))))</f>
        <v>B</v>
      </c>
      <c r="AL597" s="2">
        <f>MONTH(Table13[[#This Row],[Date]])</f>
        <v>11</v>
      </c>
      <c r="AM597" s="2" t="str">
        <f t="shared" si="45"/>
        <v>2022-2023</v>
      </c>
      <c r="AN597" s="126">
        <v>100</v>
      </c>
      <c r="AO597" s="132" t="str">
        <f>IF(Table13[[#This Row],[Combo 27 Bet]]="","",IF(Table13[[#This Row],[Lev Ret]]="","",AN597*Table13[[#This Row],[Odds]]))</f>
        <v/>
      </c>
      <c r="AP597" s="133">
        <f t="shared" si="44"/>
        <v>-100</v>
      </c>
      <c r="AQ597" s="137"/>
      <c r="AR597" s="153">
        <v>7</v>
      </c>
      <c r="AS597" s="167" t="str">
        <f>IF(Table13[[#This Row],[Date]]&lt;$AS$3,"","Live")</f>
        <v/>
      </c>
      <c r="AT597" s="167" t="str">
        <f>IF(Table13[[#This Row],[Date]]&lt;$AT$3,"","Current Algo")</f>
        <v/>
      </c>
    </row>
    <row r="598" spans="1:46" s="14" customFormat="1" ht="14.25" customHeight="1" x14ac:dyDescent="0.25">
      <c r="A598" s="82">
        <v>44884</v>
      </c>
      <c r="B598" s="2" t="s">
        <v>198</v>
      </c>
      <c r="C598" s="83">
        <v>0.73611111111111116</v>
      </c>
      <c r="D598" s="87">
        <v>4</v>
      </c>
      <c r="E598" s="7">
        <v>0</v>
      </c>
      <c r="F598" s="60">
        <v>10</v>
      </c>
      <c r="G598" s="2">
        <v>1400</v>
      </c>
      <c r="H598" s="2" t="s">
        <v>42</v>
      </c>
      <c r="I598" s="2">
        <v>84</v>
      </c>
      <c r="J598" s="2">
        <v>130</v>
      </c>
      <c r="K598" s="6">
        <v>1</v>
      </c>
      <c r="L598" s="6" t="s">
        <v>743</v>
      </c>
      <c r="M598" s="2" t="s">
        <v>75</v>
      </c>
      <c r="N598" s="84">
        <v>2.5</v>
      </c>
      <c r="O598" s="2" t="s">
        <v>51</v>
      </c>
      <c r="P598" s="2" t="s">
        <v>72</v>
      </c>
      <c r="Q598" s="85"/>
      <c r="R598" s="86">
        <v>2</v>
      </c>
      <c r="S598" s="85">
        <v>60.5</v>
      </c>
      <c r="T598" s="85">
        <v>60.5</v>
      </c>
      <c r="U598" s="85"/>
      <c r="V598" s="2">
        <v>1</v>
      </c>
      <c r="W598" s="2">
        <v>1</v>
      </c>
      <c r="X598" s="10">
        <v>1</v>
      </c>
      <c r="Y598" s="84">
        <v>3</v>
      </c>
      <c r="Z598" s="2">
        <v>50</v>
      </c>
      <c r="AA598" s="6">
        <v>9</v>
      </c>
      <c r="AB598" s="2"/>
      <c r="AC598" s="2" t="s">
        <v>15</v>
      </c>
      <c r="AD598" s="84">
        <v>2.2999999999999998</v>
      </c>
      <c r="AE598" s="84">
        <v>1.2</v>
      </c>
      <c r="AF598" s="2">
        <v>100</v>
      </c>
      <c r="AG598" s="2" t="str">
        <f t="shared" ref="AG598:AG652" si="46">IF($AC598&lt;&gt;"WON","",AF598*$AD598)</f>
        <v/>
      </c>
      <c r="AH598" s="2">
        <f t="shared" ref="AH598:AH652" si="47">IF(AG598="",AF598*-1,AG598-AF598)</f>
        <v>-100</v>
      </c>
      <c r="AI598" s="44" t="str">
        <f>VLOOKUP(Table13[[#This Row],[Track]],$B$1885:$D$1929,2,FALSE)</f>
        <v>Vic</v>
      </c>
      <c r="AJ5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8" s="16" t="str">
        <f>IF(Table13[[#This Row],[Going-Dist]]="G&lt;6-Dist&gt;=1700","B",IF(Table13[[#This Row],[Going-Dist]]="G&lt;6-Dist&lt;1700","A",IF(AJ598="G&gt;=6-Dist&lt;1700","C",IF(AJ598="G&gt;=6-Dist&gt;=1700","D","xx"))))</f>
        <v>A</v>
      </c>
      <c r="AL598" s="2">
        <f>MONTH(Table13[[#This Row],[Date]])</f>
        <v>11</v>
      </c>
      <c r="AM598" s="2" t="str">
        <f t="shared" si="45"/>
        <v>2022-2023</v>
      </c>
      <c r="AN598" s="126">
        <v>100</v>
      </c>
      <c r="AO598" s="132" t="str">
        <f>IF(Table13[[#This Row],[Combo 27 Bet]]="","",IF(Table13[[#This Row],[Lev Ret]]="","",AN598*Table13[[#This Row],[Odds]]))</f>
        <v/>
      </c>
      <c r="AP598" s="133">
        <f t="shared" ref="AP598:AP652" si="48">IF(AN598="","",IF(AO598="",AN598*-1,AO598-AN598))</f>
        <v>-100</v>
      </c>
      <c r="AQ598" s="135">
        <v>2</v>
      </c>
      <c r="AR598" s="153">
        <v>5</v>
      </c>
      <c r="AS598" s="167" t="str">
        <f>IF(Table13[[#This Row],[Date]]&lt;$AS$3,"","Live")</f>
        <v/>
      </c>
      <c r="AT598" s="167" t="str">
        <f>IF(Table13[[#This Row],[Date]]&lt;$AT$3,"","Current Algo")</f>
        <v/>
      </c>
    </row>
    <row r="599" spans="1:46" s="14" customFormat="1" ht="14.25" customHeight="1" x14ac:dyDescent="0.25">
      <c r="A599" s="82">
        <v>44884</v>
      </c>
      <c r="B599" s="2" t="s">
        <v>198</v>
      </c>
      <c r="C599" s="83">
        <v>0.73611111111111116</v>
      </c>
      <c r="D599" s="2">
        <v>4</v>
      </c>
      <c r="E599" s="2">
        <v>0</v>
      </c>
      <c r="F599" s="60">
        <v>10</v>
      </c>
      <c r="G599" s="2">
        <v>1400</v>
      </c>
      <c r="H599" s="2" t="s">
        <v>42</v>
      </c>
      <c r="I599" s="2">
        <v>84</v>
      </c>
      <c r="J599" s="2">
        <v>130</v>
      </c>
      <c r="K599" s="6">
        <v>8</v>
      </c>
      <c r="L599" s="6" t="s">
        <v>744</v>
      </c>
      <c r="M599" s="2" t="s">
        <v>67</v>
      </c>
      <c r="N599" s="84">
        <v>5</v>
      </c>
      <c r="O599" s="2" t="s">
        <v>117</v>
      </c>
      <c r="P599" s="2" t="s">
        <v>57</v>
      </c>
      <c r="Q599" s="85"/>
      <c r="R599" s="86">
        <v>1</v>
      </c>
      <c r="S599" s="85">
        <v>58.5</v>
      </c>
      <c r="T599" s="85">
        <v>58.5</v>
      </c>
      <c r="U599" s="85"/>
      <c r="V599" s="2">
        <v>2</v>
      </c>
      <c r="W599" s="2">
        <v>2</v>
      </c>
      <c r="X599" s="10">
        <v>2</v>
      </c>
      <c r="Y599" s="84">
        <v>4.2</v>
      </c>
      <c r="Z599" s="2">
        <v>40</v>
      </c>
      <c r="AA599" s="6">
        <v>9</v>
      </c>
      <c r="AB599" s="2"/>
      <c r="AC599" s="2" t="s">
        <v>13</v>
      </c>
      <c r="AD599" s="84">
        <v>4.4000000000000004</v>
      </c>
      <c r="AE599" s="84">
        <v>1.5</v>
      </c>
      <c r="AF599" s="2">
        <v>100</v>
      </c>
      <c r="AG599" s="2" t="str">
        <f t="shared" si="46"/>
        <v/>
      </c>
      <c r="AH599" s="2">
        <f t="shared" si="47"/>
        <v>-100</v>
      </c>
      <c r="AI599" s="44" t="str">
        <f>VLOOKUP(Table13[[#This Row],[Track]],$B$1885:$D$1929,2,FALSE)</f>
        <v>Vic</v>
      </c>
      <c r="AJ5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599" s="16" t="str">
        <f>IF(Table13[[#This Row],[Going-Dist]]="G&lt;6-Dist&gt;=1700","B",IF(Table13[[#This Row],[Going-Dist]]="G&lt;6-Dist&lt;1700","A",IF(AJ599="G&gt;=6-Dist&lt;1700","C",IF(AJ599="G&gt;=6-Dist&gt;=1700","D","xx"))))</f>
        <v>A</v>
      </c>
      <c r="AL599" s="69">
        <f>MONTH(Table13[[#This Row],[Date]])</f>
        <v>11</v>
      </c>
      <c r="AM599" s="69" t="str">
        <f t="shared" si="45"/>
        <v>2022-2023</v>
      </c>
      <c r="AN599" s="126">
        <v>100</v>
      </c>
      <c r="AO599" s="132" t="str">
        <f>IF(Table13[[#This Row],[Combo 27 Bet]]="","",IF(Table13[[#This Row],[Lev Ret]]="","",AN599*Table13[[#This Row],[Odds]]))</f>
        <v/>
      </c>
      <c r="AP599" s="133">
        <f t="shared" si="48"/>
        <v>-100</v>
      </c>
      <c r="AQ599" s="135">
        <v>2</v>
      </c>
      <c r="AR599" s="153">
        <v>1</v>
      </c>
      <c r="AS599" s="167" t="str">
        <f>IF(Table13[[#This Row],[Date]]&lt;$AS$3,"","Live")</f>
        <v/>
      </c>
      <c r="AT599" s="167" t="str">
        <f>IF(Table13[[#This Row],[Date]]&lt;$AT$3,"","Current Algo")</f>
        <v/>
      </c>
    </row>
    <row r="600" spans="1:46" s="14" customFormat="1" ht="14.25" customHeight="1" x14ac:dyDescent="0.25">
      <c r="A600" s="82">
        <v>44891</v>
      </c>
      <c r="B600" s="2" t="s">
        <v>4</v>
      </c>
      <c r="C600" s="83">
        <v>0.57291666666666663</v>
      </c>
      <c r="D600" s="87">
        <v>4</v>
      </c>
      <c r="E600" s="7">
        <v>2</v>
      </c>
      <c r="F600" s="60">
        <v>3</v>
      </c>
      <c r="G600" s="2">
        <v>1000</v>
      </c>
      <c r="H600" s="2" t="s">
        <v>42</v>
      </c>
      <c r="I600" s="2" t="s">
        <v>46</v>
      </c>
      <c r="J600" s="2">
        <v>175</v>
      </c>
      <c r="K600" s="6">
        <v>7</v>
      </c>
      <c r="L600" s="6" t="s">
        <v>745</v>
      </c>
      <c r="M600" s="2" t="s">
        <v>55</v>
      </c>
      <c r="N600" s="84">
        <v>2.9</v>
      </c>
      <c r="O600" s="2" t="s">
        <v>385</v>
      </c>
      <c r="P600" s="2" t="s">
        <v>141</v>
      </c>
      <c r="Q600" s="85"/>
      <c r="R600" s="86">
        <v>9</v>
      </c>
      <c r="S600" s="85">
        <v>54</v>
      </c>
      <c r="T600" s="85">
        <v>54</v>
      </c>
      <c r="U600" s="85"/>
      <c r="V600" s="2">
        <v>1</v>
      </c>
      <c r="W600" s="2">
        <v>4</v>
      </c>
      <c r="X600" s="10">
        <v>2</v>
      </c>
      <c r="Y600" s="84">
        <v>5</v>
      </c>
      <c r="Z600" s="2">
        <v>35</v>
      </c>
      <c r="AA600" s="6">
        <v>10</v>
      </c>
      <c r="AB600" s="2"/>
      <c r="AC600" s="2" t="s">
        <v>12</v>
      </c>
      <c r="AD600" s="84">
        <v>4.4000000000000004</v>
      </c>
      <c r="AE600" s="84">
        <v>1.8</v>
      </c>
      <c r="AF600" s="2">
        <v>100</v>
      </c>
      <c r="AG600" s="2">
        <f t="shared" si="46"/>
        <v>440.00000000000006</v>
      </c>
      <c r="AH600" s="2">
        <f t="shared" si="47"/>
        <v>340.00000000000006</v>
      </c>
      <c r="AI600" s="44" t="str">
        <f>VLOOKUP(Table13[[#This Row],[Track]],$B$1885:$D$1929,2,FALSE)</f>
        <v>Vic</v>
      </c>
      <c r="AJ6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0" s="16" t="str">
        <f>IF(Table13[[#This Row],[Going-Dist]]="G&lt;6-Dist&gt;=1700","B",IF(Table13[[#This Row],[Going-Dist]]="G&lt;6-Dist&lt;1700","A",IF(AJ600="G&gt;=6-Dist&lt;1700","C",IF(AJ600="G&gt;=6-Dist&gt;=1700","D","xx"))))</f>
        <v>A</v>
      </c>
      <c r="AL600" s="69">
        <f>MONTH(Table13[[#This Row],[Date]])</f>
        <v>11</v>
      </c>
      <c r="AM600" s="69" t="str">
        <f t="shared" si="45"/>
        <v>2022-2023</v>
      </c>
      <c r="AN600" s="126">
        <v>150</v>
      </c>
      <c r="AO600" s="132">
        <f>IF(Table13[[#This Row],[Combo 27 Bet]]="","",IF(Table13[[#This Row],[Lev Ret]]="","",AN600*Table13[[#This Row],[Odds]]))</f>
        <v>660</v>
      </c>
      <c r="AP600" s="133">
        <f t="shared" si="48"/>
        <v>510</v>
      </c>
      <c r="AQ600" s="137"/>
      <c r="AR600" s="153">
        <v>8</v>
      </c>
      <c r="AS600" s="167" t="str">
        <f>IF(Table13[[#This Row],[Date]]&lt;$AS$3,"","Live")</f>
        <v/>
      </c>
      <c r="AT600" s="167" t="str">
        <f>IF(Table13[[#This Row],[Date]]&lt;$AT$3,"","Current Algo")</f>
        <v/>
      </c>
    </row>
    <row r="601" spans="1:46" s="14" customFormat="1" ht="14.25" customHeight="1" x14ac:dyDescent="0.25">
      <c r="A601" s="82">
        <v>44891</v>
      </c>
      <c r="B601" s="2" t="s">
        <v>4</v>
      </c>
      <c r="C601" s="83">
        <v>0.65277777777777779</v>
      </c>
      <c r="D601" s="2">
        <v>4</v>
      </c>
      <c r="E601" s="2">
        <v>2</v>
      </c>
      <c r="F601" s="60">
        <v>6</v>
      </c>
      <c r="G601" s="2">
        <v>1800</v>
      </c>
      <c r="H601" s="2" t="s">
        <v>42</v>
      </c>
      <c r="I601" s="2" t="s">
        <v>46</v>
      </c>
      <c r="J601" s="2">
        <v>200</v>
      </c>
      <c r="K601" s="6">
        <v>1</v>
      </c>
      <c r="L601" s="6" t="s">
        <v>716</v>
      </c>
      <c r="M601" s="2" t="s">
        <v>80</v>
      </c>
      <c r="N601" s="84">
        <v>3.8</v>
      </c>
      <c r="O601" s="2" t="s">
        <v>51</v>
      </c>
      <c r="P601" s="2" t="s">
        <v>82</v>
      </c>
      <c r="Q601" s="85"/>
      <c r="R601" s="86">
        <v>2</v>
      </c>
      <c r="S601" s="85">
        <v>58</v>
      </c>
      <c r="T601" s="85">
        <v>58</v>
      </c>
      <c r="U601" s="85"/>
      <c r="V601" s="2">
        <v>3</v>
      </c>
      <c r="W601" s="2">
        <v>1</v>
      </c>
      <c r="X601" s="10">
        <v>2</v>
      </c>
      <c r="Y601" s="84">
        <v>4.4000000000000004</v>
      </c>
      <c r="Z601" s="2">
        <v>40</v>
      </c>
      <c r="AA601" s="6">
        <v>12</v>
      </c>
      <c r="AB601" s="2"/>
      <c r="AC601" s="2"/>
      <c r="AD601" s="84">
        <v>5.5</v>
      </c>
      <c r="AE601" s="84"/>
      <c r="AF601" s="2">
        <v>100</v>
      </c>
      <c r="AG601" s="2" t="str">
        <f t="shared" si="46"/>
        <v/>
      </c>
      <c r="AH601" s="2">
        <f t="shared" si="47"/>
        <v>-100</v>
      </c>
      <c r="AI601" s="44" t="str">
        <f>VLOOKUP(Table13[[#This Row],[Track]],$B$1885:$D$1929,2,FALSE)</f>
        <v>Vic</v>
      </c>
      <c r="AJ6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01" s="16" t="str">
        <f>IF(Table13[[#This Row],[Going-Dist]]="G&lt;6-Dist&gt;=1700","B",IF(Table13[[#This Row],[Going-Dist]]="G&lt;6-Dist&lt;1700","A",IF(AJ601="G&gt;=6-Dist&lt;1700","C",IF(AJ601="G&gt;=6-Dist&gt;=1700","D","xx"))))</f>
        <v>B</v>
      </c>
      <c r="AL601" s="69">
        <f>MONTH(Table13[[#This Row],[Date]])</f>
        <v>11</v>
      </c>
      <c r="AM601" s="69" t="str">
        <f t="shared" si="45"/>
        <v>2022-2023</v>
      </c>
      <c r="AN601" s="126">
        <v>100</v>
      </c>
      <c r="AO601" s="132" t="str">
        <f>IF(Table13[[#This Row],[Combo 27 Bet]]="","",IF(Table13[[#This Row],[Lev Ret]]="","",AN601*Table13[[#This Row],[Odds]]))</f>
        <v/>
      </c>
      <c r="AP601" s="133">
        <f t="shared" si="48"/>
        <v>-100</v>
      </c>
      <c r="AQ601" s="137"/>
      <c r="AR601" s="153">
        <v>7</v>
      </c>
      <c r="AS601" s="167" t="str">
        <f>IF(Table13[[#This Row],[Date]]&lt;$AS$3,"","Live")</f>
        <v/>
      </c>
      <c r="AT601" s="167" t="str">
        <f>IF(Table13[[#This Row],[Date]]&lt;$AT$3,"","Current Algo")</f>
        <v/>
      </c>
    </row>
    <row r="602" spans="1:46" s="14" customFormat="1" ht="14.25" customHeight="1" x14ac:dyDescent="0.25">
      <c r="A602" s="82">
        <v>44891</v>
      </c>
      <c r="B602" s="2" t="s">
        <v>4</v>
      </c>
      <c r="C602" s="83">
        <v>0.73611111111111116</v>
      </c>
      <c r="D602" s="87">
        <v>4</v>
      </c>
      <c r="E602" s="7">
        <v>2</v>
      </c>
      <c r="F602" s="60">
        <v>9</v>
      </c>
      <c r="G602" s="2">
        <v>1600</v>
      </c>
      <c r="H602" s="2" t="s">
        <v>70</v>
      </c>
      <c r="I602" s="2" t="s">
        <v>84</v>
      </c>
      <c r="J602" s="2">
        <v>200</v>
      </c>
      <c r="K602" s="6">
        <v>3</v>
      </c>
      <c r="L602" s="6" t="s">
        <v>734</v>
      </c>
      <c r="M602" s="2" t="s">
        <v>58</v>
      </c>
      <c r="N602" s="84">
        <v>5</v>
      </c>
      <c r="O602" s="2" t="s">
        <v>237</v>
      </c>
      <c r="P602" s="2" t="s">
        <v>60</v>
      </c>
      <c r="Q602" s="85"/>
      <c r="R602" s="86">
        <v>4</v>
      </c>
      <c r="S602" s="85">
        <v>58</v>
      </c>
      <c r="T602" s="85">
        <v>58</v>
      </c>
      <c r="U602" s="85"/>
      <c r="V602" s="2">
        <v>2</v>
      </c>
      <c r="W602" s="2">
        <v>4</v>
      </c>
      <c r="X602" s="10">
        <v>2</v>
      </c>
      <c r="Y602" s="84">
        <v>5.2</v>
      </c>
      <c r="Z602" s="2">
        <v>35</v>
      </c>
      <c r="AA602" s="6">
        <v>11</v>
      </c>
      <c r="AB602" s="2"/>
      <c r="AC602" s="2" t="s">
        <v>12</v>
      </c>
      <c r="AD602" s="84">
        <v>6.6</v>
      </c>
      <c r="AE602" s="84">
        <v>2.5</v>
      </c>
      <c r="AF602" s="2">
        <v>100</v>
      </c>
      <c r="AG602" s="2">
        <f t="shared" si="46"/>
        <v>660</v>
      </c>
      <c r="AH602" s="2">
        <f t="shared" si="47"/>
        <v>560</v>
      </c>
      <c r="AI602" s="44" t="str">
        <f>VLOOKUP(Table13[[#This Row],[Track]],$B$1885:$D$1929,2,FALSE)</f>
        <v>Vic</v>
      </c>
      <c r="AJ6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2" s="16" t="str">
        <f>IF(Table13[[#This Row],[Going-Dist]]="G&lt;6-Dist&gt;=1700","B",IF(Table13[[#This Row],[Going-Dist]]="G&lt;6-Dist&lt;1700","A",IF(AJ602="G&gt;=6-Dist&lt;1700","C",IF(AJ602="G&gt;=6-Dist&gt;=1700","D","xx"))))</f>
        <v>A</v>
      </c>
      <c r="AL602" s="69">
        <f>MONTH(Table13[[#This Row],[Date]])</f>
        <v>11</v>
      </c>
      <c r="AM602" s="69" t="str">
        <f t="shared" si="45"/>
        <v>2022-2023</v>
      </c>
      <c r="AN602" s="126">
        <v>200</v>
      </c>
      <c r="AO602" s="132">
        <f>IF(Table13[[#This Row],[Combo 27 Bet]]="","",IF(Table13[[#This Row],[Lev Ret]]="","",AN602*Table13[[#This Row],[Odds]]))</f>
        <v>1320</v>
      </c>
      <c r="AP602" s="133">
        <f t="shared" si="48"/>
        <v>1120</v>
      </c>
      <c r="AQ602" s="137"/>
      <c r="AR602" s="153">
        <v>10</v>
      </c>
      <c r="AS602" s="167" t="str">
        <f>IF(Table13[[#This Row],[Date]]&lt;$AS$3,"","Live")</f>
        <v/>
      </c>
      <c r="AT602" s="167" t="str">
        <f>IF(Table13[[#This Row],[Date]]&lt;$AT$3,"","Current Algo")</f>
        <v/>
      </c>
    </row>
    <row r="603" spans="1:46" s="14" customFormat="1" ht="14.25" customHeight="1" x14ac:dyDescent="0.25">
      <c r="A603" s="82">
        <v>44898</v>
      </c>
      <c r="B603" s="2" t="s">
        <v>22</v>
      </c>
      <c r="C603" s="83">
        <v>0.52430555555555558</v>
      </c>
      <c r="D603" s="2">
        <v>4</v>
      </c>
      <c r="E603" s="2">
        <v>0</v>
      </c>
      <c r="F603" s="60">
        <v>1</v>
      </c>
      <c r="G603" s="2">
        <v>2000</v>
      </c>
      <c r="H603" s="2" t="s">
        <v>42</v>
      </c>
      <c r="I603" s="2">
        <v>78</v>
      </c>
      <c r="J603" s="2">
        <v>130</v>
      </c>
      <c r="K603" s="6">
        <v>5</v>
      </c>
      <c r="L603" s="6" t="s">
        <v>715</v>
      </c>
      <c r="M603" s="2" t="s">
        <v>67</v>
      </c>
      <c r="N603" s="84">
        <v>5</v>
      </c>
      <c r="O603" s="2" t="s">
        <v>112</v>
      </c>
      <c r="P603" s="2" t="s">
        <v>393</v>
      </c>
      <c r="Q603" s="85">
        <v>1.5</v>
      </c>
      <c r="R603" s="86">
        <v>2</v>
      </c>
      <c r="S603" s="85">
        <v>59</v>
      </c>
      <c r="T603" s="85">
        <v>57.5</v>
      </c>
      <c r="U603" s="85"/>
      <c r="V603" s="2">
        <v>3</v>
      </c>
      <c r="W603" s="2">
        <v>1</v>
      </c>
      <c r="X603" s="10">
        <v>3</v>
      </c>
      <c r="Y603" s="84">
        <v>6</v>
      </c>
      <c r="Z603" s="2"/>
      <c r="AA603" s="6">
        <v>8</v>
      </c>
      <c r="AB603" s="2"/>
      <c r="AC603" s="2" t="s">
        <v>12</v>
      </c>
      <c r="AD603" s="84">
        <v>5.7</v>
      </c>
      <c r="AE603" s="84">
        <v>1.8</v>
      </c>
      <c r="AF603" s="2">
        <v>100</v>
      </c>
      <c r="AG603" s="2">
        <f t="shared" si="46"/>
        <v>570</v>
      </c>
      <c r="AH603" s="2">
        <f t="shared" si="47"/>
        <v>470</v>
      </c>
      <c r="AI603" s="44" t="str">
        <f>VLOOKUP(Table13[[#This Row],[Track]],$B$1885:$D$1929,2,FALSE)</f>
        <v>Vic</v>
      </c>
      <c r="AJ6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03" s="16" t="str">
        <f>IF(Table13[[#This Row],[Going-Dist]]="G&lt;6-Dist&gt;=1700","B",IF(Table13[[#This Row],[Going-Dist]]="G&lt;6-Dist&lt;1700","A",IF(AJ603="G&gt;=6-Dist&lt;1700","C",IF(AJ603="G&gt;=6-Dist&gt;=1700","D","xx"))))</f>
        <v>B</v>
      </c>
      <c r="AL603" s="69">
        <f>MONTH(Table13[[#This Row],[Date]])</f>
        <v>12</v>
      </c>
      <c r="AM603" s="69" t="str">
        <f t="shared" si="45"/>
        <v>2022-2023</v>
      </c>
      <c r="AN603" s="126">
        <v>200</v>
      </c>
      <c r="AO603" s="132">
        <f>IF(Table13[[#This Row],[Combo 27 Bet]]="","",IF(Table13[[#This Row],[Lev Ret]]="","",AN603*Table13[[#This Row],[Odds]]))</f>
        <v>1140</v>
      </c>
      <c r="AP603" s="133">
        <f t="shared" si="48"/>
        <v>940</v>
      </c>
      <c r="AQ603" s="135"/>
      <c r="AR603" s="153">
        <v>10</v>
      </c>
      <c r="AS603" s="167" t="str">
        <f>IF(Table13[[#This Row],[Date]]&lt;$AS$3,"","Live")</f>
        <v/>
      </c>
      <c r="AT603" s="167" t="str">
        <f>IF(Table13[[#This Row],[Date]]&lt;$AT$3,"","Current Algo")</f>
        <v/>
      </c>
    </row>
    <row r="604" spans="1:46" s="14" customFormat="1" ht="14.25" customHeight="1" x14ac:dyDescent="0.25">
      <c r="A604" s="82">
        <v>44898</v>
      </c>
      <c r="B604" s="2" t="s">
        <v>22</v>
      </c>
      <c r="C604" s="83">
        <v>0.54861111111111105</v>
      </c>
      <c r="D604" s="87">
        <v>4</v>
      </c>
      <c r="E604" s="7">
        <v>0</v>
      </c>
      <c r="F604" s="60">
        <v>2</v>
      </c>
      <c r="G604" s="2">
        <v>1200</v>
      </c>
      <c r="H604" s="2" t="s">
        <v>70</v>
      </c>
      <c r="I604" s="2">
        <v>78</v>
      </c>
      <c r="J604" s="2">
        <v>130</v>
      </c>
      <c r="K604" s="6">
        <v>5</v>
      </c>
      <c r="L604" s="6" t="s">
        <v>747</v>
      </c>
      <c r="M604" s="2" t="s">
        <v>50</v>
      </c>
      <c r="N604" s="84">
        <v>5.0999999999999996</v>
      </c>
      <c r="O604" s="2" t="s">
        <v>748</v>
      </c>
      <c r="P604" s="2" t="s">
        <v>572</v>
      </c>
      <c r="Q604" s="85"/>
      <c r="R604" s="86">
        <v>8</v>
      </c>
      <c r="S604" s="85">
        <v>58</v>
      </c>
      <c r="T604" s="85">
        <v>58</v>
      </c>
      <c r="U604" s="85"/>
      <c r="V604" s="2">
        <v>1</v>
      </c>
      <c r="W604" s="2">
        <v>4</v>
      </c>
      <c r="X604" s="10">
        <v>1</v>
      </c>
      <c r="Y604" s="84">
        <v>4</v>
      </c>
      <c r="Z604" s="2">
        <v>45</v>
      </c>
      <c r="AA604" s="6">
        <v>12</v>
      </c>
      <c r="AB604" s="2"/>
      <c r="AC604" s="2" t="s">
        <v>12</v>
      </c>
      <c r="AD604" s="84">
        <v>5.5</v>
      </c>
      <c r="AE604" s="84">
        <v>2.2000000000000002</v>
      </c>
      <c r="AF604" s="2">
        <v>100</v>
      </c>
      <c r="AG604" s="2">
        <f t="shared" si="46"/>
        <v>550</v>
      </c>
      <c r="AH604" s="2">
        <f t="shared" si="47"/>
        <v>450</v>
      </c>
      <c r="AI604" s="44" t="str">
        <f>VLOOKUP(Table13[[#This Row],[Track]],$B$1885:$D$1929,2,FALSE)</f>
        <v>Vic</v>
      </c>
      <c r="AJ6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4" s="16" t="str">
        <f>IF(Table13[[#This Row],[Going-Dist]]="G&lt;6-Dist&gt;=1700","B",IF(Table13[[#This Row],[Going-Dist]]="G&lt;6-Dist&lt;1700","A",IF(AJ604="G&gt;=6-Dist&lt;1700","C",IF(AJ604="G&gt;=6-Dist&gt;=1700","D","xx"))))</f>
        <v>A</v>
      </c>
      <c r="AL604" s="69">
        <f>MONTH(Table13[[#This Row],[Date]])</f>
        <v>12</v>
      </c>
      <c r="AM604" s="69" t="str">
        <f t="shared" si="45"/>
        <v>2022-2023</v>
      </c>
      <c r="AN604" s="126">
        <v>150</v>
      </c>
      <c r="AO604" s="132">
        <f>IF(Table13[[#This Row],[Combo 27 Bet]]="","",IF(Table13[[#This Row],[Lev Ret]]="","",AN604*Table13[[#This Row],[Odds]]))</f>
        <v>825</v>
      </c>
      <c r="AP604" s="133">
        <f t="shared" si="48"/>
        <v>675</v>
      </c>
      <c r="AQ604" s="137"/>
      <c r="AR604" s="153">
        <v>9</v>
      </c>
      <c r="AS604" s="167" t="str">
        <f>IF(Table13[[#This Row],[Date]]&lt;$AS$3,"","Live")</f>
        <v/>
      </c>
      <c r="AT604" s="167" t="str">
        <f>IF(Table13[[#This Row],[Date]]&lt;$AT$3,"","Current Algo")</f>
        <v/>
      </c>
    </row>
    <row r="605" spans="1:46" s="14" customFormat="1" ht="14.25" customHeight="1" x14ac:dyDescent="0.25">
      <c r="A605" s="82">
        <v>44898</v>
      </c>
      <c r="B605" s="2" t="s">
        <v>22</v>
      </c>
      <c r="C605" s="83">
        <v>0.59722222222222221</v>
      </c>
      <c r="D605" s="2">
        <v>4</v>
      </c>
      <c r="E605" s="2">
        <v>0</v>
      </c>
      <c r="F605" s="60">
        <v>4</v>
      </c>
      <c r="G605" s="2">
        <v>1000</v>
      </c>
      <c r="H605" s="2" t="s">
        <v>42</v>
      </c>
      <c r="I605" s="2">
        <v>78</v>
      </c>
      <c r="J605" s="2">
        <v>130</v>
      </c>
      <c r="K605" s="6">
        <v>3</v>
      </c>
      <c r="L605" s="6" t="s">
        <v>749</v>
      </c>
      <c r="M605" s="2" t="s">
        <v>50</v>
      </c>
      <c r="N605" s="84">
        <v>6</v>
      </c>
      <c r="O605" s="2" t="s">
        <v>121</v>
      </c>
      <c r="P605" s="2" t="s">
        <v>201</v>
      </c>
      <c r="Q605" s="85"/>
      <c r="R605" s="86">
        <v>8</v>
      </c>
      <c r="S605" s="85">
        <v>59</v>
      </c>
      <c r="T605" s="85">
        <v>59</v>
      </c>
      <c r="U605" s="85"/>
      <c r="V605" s="2">
        <v>2</v>
      </c>
      <c r="W605" s="2">
        <v>1</v>
      </c>
      <c r="X605" s="10">
        <v>2</v>
      </c>
      <c r="Y605" s="84">
        <v>4.8</v>
      </c>
      <c r="Z605" s="2">
        <v>35</v>
      </c>
      <c r="AA605" s="6">
        <v>12</v>
      </c>
      <c r="AB605" s="2"/>
      <c r="AC605" s="2"/>
      <c r="AD605" s="84">
        <v>5.5</v>
      </c>
      <c r="AE605" s="84"/>
      <c r="AF605" s="2">
        <v>100</v>
      </c>
      <c r="AG605" s="2" t="str">
        <f t="shared" si="46"/>
        <v/>
      </c>
      <c r="AH605" s="2">
        <f t="shared" si="47"/>
        <v>-100</v>
      </c>
      <c r="AI605" s="44" t="str">
        <f>VLOOKUP(Table13[[#This Row],[Track]],$B$1885:$D$1929,2,FALSE)</f>
        <v>Vic</v>
      </c>
      <c r="AJ6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5" s="16" t="str">
        <f>IF(Table13[[#This Row],[Going-Dist]]="G&lt;6-Dist&gt;=1700","B",IF(Table13[[#This Row],[Going-Dist]]="G&lt;6-Dist&lt;1700","A",IF(AJ605="G&gt;=6-Dist&lt;1700","C",IF(AJ605="G&gt;=6-Dist&gt;=1700","D","xx"))))</f>
        <v>A</v>
      </c>
      <c r="AL605" s="69">
        <f>MONTH(Table13[[#This Row],[Date]])</f>
        <v>12</v>
      </c>
      <c r="AM605" s="69" t="str">
        <f t="shared" si="45"/>
        <v>2022-2023</v>
      </c>
      <c r="AN605" s="126">
        <v>150</v>
      </c>
      <c r="AO605" s="132" t="str">
        <f>IF(Table13[[#This Row],[Combo 27 Bet]]="","",IF(Table13[[#This Row],[Lev Ret]]="","",AN605*Table13[[#This Row],[Odds]]))</f>
        <v/>
      </c>
      <c r="AP605" s="133">
        <f t="shared" si="48"/>
        <v>-150</v>
      </c>
      <c r="AQ605" s="137"/>
      <c r="AR605" s="153">
        <v>8</v>
      </c>
      <c r="AS605" s="167" t="str">
        <f>IF(Table13[[#This Row],[Date]]&lt;$AS$3,"","Live")</f>
        <v/>
      </c>
      <c r="AT605" s="167" t="str">
        <f>IF(Table13[[#This Row],[Date]]&lt;$AT$3,"","Current Algo")</f>
        <v/>
      </c>
    </row>
    <row r="606" spans="1:46" s="14" customFormat="1" ht="14.25" customHeight="1" x14ac:dyDescent="0.25">
      <c r="A606" s="82">
        <v>44898</v>
      </c>
      <c r="B606" s="2" t="s">
        <v>149</v>
      </c>
      <c r="C606" s="83">
        <v>0.61111111111111105</v>
      </c>
      <c r="D606" s="87">
        <v>4</v>
      </c>
      <c r="E606" s="7">
        <v>5</v>
      </c>
      <c r="F606" s="60">
        <v>5</v>
      </c>
      <c r="G606" s="2">
        <v>1300</v>
      </c>
      <c r="H606" s="2" t="s">
        <v>151</v>
      </c>
      <c r="I606" s="2">
        <v>72</v>
      </c>
      <c r="J606" s="2">
        <v>120</v>
      </c>
      <c r="K606" s="6">
        <v>8</v>
      </c>
      <c r="L606" s="6" t="s">
        <v>1635</v>
      </c>
      <c r="M606" s="2" t="s">
        <v>75</v>
      </c>
      <c r="N606" s="84">
        <v>5</v>
      </c>
      <c r="O606" s="2" t="s">
        <v>1106</v>
      </c>
      <c r="P606" s="2" t="s">
        <v>1093</v>
      </c>
      <c r="Q606" s="85"/>
      <c r="R606" s="86">
        <v>4</v>
      </c>
      <c r="S606" s="85">
        <v>57.5</v>
      </c>
      <c r="T606" s="85">
        <v>57.5</v>
      </c>
      <c r="U606" s="85"/>
      <c r="V606" s="2">
        <v>5</v>
      </c>
      <c r="W606" s="2">
        <v>1</v>
      </c>
      <c r="X606" s="10">
        <v>2</v>
      </c>
      <c r="Y606" s="84">
        <v>9.1</v>
      </c>
      <c r="Z606" s="2">
        <v>20</v>
      </c>
      <c r="AA606" s="6"/>
      <c r="AB606" s="2"/>
      <c r="AC606" s="2" t="s">
        <v>15</v>
      </c>
      <c r="AD606" s="84">
        <v>5.5</v>
      </c>
      <c r="AE606" s="84">
        <v>2.2999999999999998</v>
      </c>
      <c r="AF606" s="2">
        <v>100</v>
      </c>
      <c r="AG606" s="2" t="str">
        <f t="shared" si="46"/>
        <v/>
      </c>
      <c r="AH606" s="2">
        <f t="shared" si="47"/>
        <v>-100</v>
      </c>
      <c r="AI606" s="44" t="str">
        <f>VLOOKUP(Table13[[#This Row],[Track]],$B$1885:$D$1929,2,FALSE)</f>
        <v>NSW</v>
      </c>
      <c r="AJ6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6" s="16" t="str">
        <f>IF(Table13[[#This Row],[Going-Dist]]="G&lt;6-Dist&gt;=1700","B",IF(Table13[[#This Row],[Going-Dist]]="G&lt;6-Dist&lt;1700","A",IF(AJ606="G&gt;=6-Dist&lt;1700","C",IF(AJ606="G&gt;=6-Dist&gt;=1700","D","xx"))))</f>
        <v>A</v>
      </c>
      <c r="AL606" s="69">
        <f>MONTH(Table13[[#This Row],[Date]])</f>
        <v>12</v>
      </c>
      <c r="AM606" s="69" t="str">
        <f t="shared" si="45"/>
        <v>2022-2023</v>
      </c>
      <c r="AN606" s="126">
        <v>100</v>
      </c>
      <c r="AO606" s="132" t="str">
        <f>IF(Table13[[#This Row],[Combo 27 Bet]]="","",IF(Table13[[#This Row],[Lev Ret]]="","",AN606*Table13[[#This Row],[Odds]]))</f>
        <v/>
      </c>
      <c r="AP606" s="133">
        <f t="shared" si="48"/>
        <v>-100</v>
      </c>
      <c r="AQ606" s="137"/>
      <c r="AR606" s="153">
        <v>6</v>
      </c>
      <c r="AS606" s="167" t="str">
        <f>IF(Table13[[#This Row],[Date]]&lt;$AS$3,"","Live")</f>
        <v/>
      </c>
      <c r="AT606" s="167" t="str">
        <f>IF(Table13[[#This Row],[Date]]&lt;$AT$3,"","Current Algo")</f>
        <v/>
      </c>
    </row>
    <row r="607" spans="1:46" s="14" customFormat="1" ht="14.25" customHeight="1" x14ac:dyDescent="0.25">
      <c r="A607" s="82">
        <v>44898</v>
      </c>
      <c r="B607" s="2" t="s">
        <v>149</v>
      </c>
      <c r="C607" s="83">
        <v>0.66666666666666663</v>
      </c>
      <c r="D607" s="87">
        <v>4</v>
      </c>
      <c r="E607" s="7">
        <v>5</v>
      </c>
      <c r="F607" s="60">
        <v>7</v>
      </c>
      <c r="G607" s="2">
        <v>1200</v>
      </c>
      <c r="H607" s="2" t="s">
        <v>151</v>
      </c>
      <c r="I607" s="2">
        <v>78</v>
      </c>
      <c r="J607" s="2">
        <v>150</v>
      </c>
      <c r="K607" s="6">
        <v>7</v>
      </c>
      <c r="L607" s="6" t="s">
        <v>1636</v>
      </c>
      <c r="M607" s="2" t="s">
        <v>67</v>
      </c>
      <c r="N607" s="84">
        <v>8.6</v>
      </c>
      <c r="O607" s="2" t="s">
        <v>1107</v>
      </c>
      <c r="P607" s="2" t="s">
        <v>1108</v>
      </c>
      <c r="Q607" s="85"/>
      <c r="R607" s="86">
        <v>1</v>
      </c>
      <c r="S607" s="85">
        <v>58</v>
      </c>
      <c r="T607" s="85">
        <v>58</v>
      </c>
      <c r="U607" s="85"/>
      <c r="V607" s="2">
        <v>4</v>
      </c>
      <c r="W607" s="2">
        <v>5</v>
      </c>
      <c r="X607" s="10">
        <v>1</v>
      </c>
      <c r="Y607" s="84">
        <v>4.3</v>
      </c>
      <c r="Z607" s="2">
        <v>20</v>
      </c>
      <c r="AA607" s="6">
        <v>160</v>
      </c>
      <c r="AB607" s="2"/>
      <c r="AC607" s="2"/>
      <c r="AD607" s="84">
        <v>8.5</v>
      </c>
      <c r="AE607" s="84"/>
      <c r="AF607" s="2">
        <v>100</v>
      </c>
      <c r="AG607" s="2" t="str">
        <f t="shared" si="46"/>
        <v/>
      </c>
      <c r="AH607" s="2">
        <f t="shared" si="47"/>
        <v>-100</v>
      </c>
      <c r="AI607" s="44" t="str">
        <f>VLOOKUP(Table13[[#This Row],[Track]],$B$1885:$D$1929,2,FALSE)</f>
        <v>NSW</v>
      </c>
      <c r="AJ6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7" s="16" t="str">
        <f>IF(Table13[[#This Row],[Going-Dist]]="G&lt;6-Dist&gt;=1700","B",IF(Table13[[#This Row],[Going-Dist]]="G&lt;6-Dist&lt;1700","A",IF(AJ607="G&gt;=6-Dist&lt;1700","C",IF(AJ607="G&gt;=6-Dist&gt;=1700","D","xx"))))</f>
        <v>A</v>
      </c>
      <c r="AL607" s="2">
        <f>MONTH(Table13[[#This Row],[Date]])</f>
        <v>12</v>
      </c>
      <c r="AM607" s="2" t="str">
        <f t="shared" si="45"/>
        <v>2022-2023</v>
      </c>
      <c r="AN607" s="126">
        <v>100</v>
      </c>
      <c r="AO607" s="132" t="str">
        <f>IF(Table13[[#This Row],[Combo 27 Bet]]="","",IF(Table13[[#This Row],[Lev Ret]]="","",AN607*Table13[[#This Row],[Odds]]))</f>
        <v/>
      </c>
      <c r="AP607" s="133">
        <f t="shared" si="48"/>
        <v>-100</v>
      </c>
      <c r="AQ607" s="137"/>
      <c r="AR607" s="153">
        <v>1</v>
      </c>
      <c r="AS607" s="167" t="str">
        <f>IF(Table13[[#This Row],[Date]]&lt;$AS$3,"","Live")</f>
        <v/>
      </c>
      <c r="AT607" s="167" t="str">
        <f>IF(Table13[[#This Row],[Date]]&lt;$AT$3,"","Current Algo")</f>
        <v/>
      </c>
    </row>
    <row r="608" spans="1:46" s="14" customFormat="1" ht="14.25" customHeight="1" x14ac:dyDescent="0.25">
      <c r="A608" s="82">
        <v>44898</v>
      </c>
      <c r="B608" s="2" t="s">
        <v>22</v>
      </c>
      <c r="C608" s="83">
        <v>0.68055555555555547</v>
      </c>
      <c r="D608" s="87">
        <v>4</v>
      </c>
      <c r="E608" s="7">
        <v>0</v>
      </c>
      <c r="F608" s="60">
        <v>7</v>
      </c>
      <c r="G608" s="2">
        <v>2500</v>
      </c>
      <c r="H608" s="2" t="s">
        <v>42</v>
      </c>
      <c r="I608" s="2" t="s">
        <v>46</v>
      </c>
      <c r="J608" s="2">
        <v>300</v>
      </c>
      <c r="K608" s="6">
        <v>2</v>
      </c>
      <c r="L608" s="6" t="s">
        <v>750</v>
      </c>
      <c r="M608" s="2" t="s">
        <v>58</v>
      </c>
      <c r="N608" s="84">
        <v>4.4000000000000004</v>
      </c>
      <c r="O608" s="2" t="s">
        <v>83</v>
      </c>
      <c r="P608" s="2" t="s">
        <v>377</v>
      </c>
      <c r="Q608" s="85"/>
      <c r="R608" s="86">
        <v>6</v>
      </c>
      <c r="S608" s="85">
        <v>59</v>
      </c>
      <c r="T608" s="85">
        <v>59</v>
      </c>
      <c r="U608" s="85"/>
      <c r="V608" s="2">
        <v>1</v>
      </c>
      <c r="W608" s="2"/>
      <c r="X608" s="10">
        <v>2</v>
      </c>
      <c r="Y608" s="84">
        <v>5.0999999999999996</v>
      </c>
      <c r="Z608" s="2">
        <v>35</v>
      </c>
      <c r="AA608" s="6">
        <v>10</v>
      </c>
      <c r="AB608" s="2"/>
      <c r="AC608" s="2"/>
      <c r="AD608" s="84">
        <v>6</v>
      </c>
      <c r="AE608" s="84"/>
      <c r="AF608" s="2">
        <v>100</v>
      </c>
      <c r="AG608" s="2" t="str">
        <f t="shared" si="46"/>
        <v/>
      </c>
      <c r="AH608" s="2">
        <f t="shared" si="47"/>
        <v>-100</v>
      </c>
      <c r="AI608" s="44" t="str">
        <f>VLOOKUP(Table13[[#This Row],[Track]],$B$1885:$D$1929,2,FALSE)</f>
        <v>Vic</v>
      </c>
      <c r="AJ6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08" s="16" t="str">
        <f>IF(Table13[[#This Row],[Going-Dist]]="G&lt;6-Dist&gt;=1700","B",IF(Table13[[#This Row],[Going-Dist]]="G&lt;6-Dist&lt;1700","A",IF(AJ608="G&gt;=6-Dist&lt;1700","C",IF(AJ608="G&gt;=6-Dist&gt;=1700","D","xx"))))</f>
        <v>B</v>
      </c>
      <c r="AL608" s="69">
        <f>MONTH(Table13[[#This Row],[Date]])</f>
        <v>12</v>
      </c>
      <c r="AM608" s="69" t="str">
        <f t="shared" si="45"/>
        <v>2022-2023</v>
      </c>
      <c r="AN608" s="126">
        <v>200</v>
      </c>
      <c r="AO608" s="132" t="str">
        <f>IF(Table13[[#This Row],[Combo 27 Bet]]="","",IF(Table13[[#This Row],[Lev Ret]]="","",AN608*Table13[[#This Row],[Odds]]))</f>
        <v/>
      </c>
      <c r="AP608" s="133">
        <f t="shared" si="48"/>
        <v>-200</v>
      </c>
      <c r="AQ608" s="137"/>
      <c r="AR608" s="153">
        <v>10</v>
      </c>
      <c r="AS608" s="167" t="str">
        <f>IF(Table13[[#This Row],[Date]]&lt;$AS$3,"","Live")</f>
        <v/>
      </c>
      <c r="AT608" s="167" t="str">
        <f>IF(Table13[[#This Row],[Date]]&lt;$AT$3,"","Current Algo")</f>
        <v/>
      </c>
    </row>
    <row r="609" spans="1:46" s="14" customFormat="1" ht="14.25" customHeight="1" x14ac:dyDescent="0.25">
      <c r="A609" s="82">
        <v>44898</v>
      </c>
      <c r="B609" s="2" t="s">
        <v>22</v>
      </c>
      <c r="C609" s="83">
        <v>0.70833333333333337</v>
      </c>
      <c r="D609" s="2">
        <v>4</v>
      </c>
      <c r="E609" s="2">
        <v>0</v>
      </c>
      <c r="F609" s="60">
        <v>8</v>
      </c>
      <c r="G609" s="2">
        <v>1400</v>
      </c>
      <c r="H609" s="2" t="s">
        <v>42</v>
      </c>
      <c r="I609" s="2" t="s">
        <v>66</v>
      </c>
      <c r="J609" s="2">
        <v>175</v>
      </c>
      <c r="K609" s="6">
        <v>2</v>
      </c>
      <c r="L609" s="6" t="s">
        <v>751</v>
      </c>
      <c r="M609" s="2" t="s">
        <v>58</v>
      </c>
      <c r="N609" s="84">
        <v>3.3</v>
      </c>
      <c r="O609" s="2" t="s">
        <v>752</v>
      </c>
      <c r="P609" s="2" t="s">
        <v>82</v>
      </c>
      <c r="Q609" s="85"/>
      <c r="R609" s="86">
        <v>3</v>
      </c>
      <c r="S609" s="85">
        <v>60</v>
      </c>
      <c r="T609" s="85">
        <v>60</v>
      </c>
      <c r="U609" s="85"/>
      <c r="V609" s="2">
        <v>1</v>
      </c>
      <c r="W609" s="2">
        <v>2</v>
      </c>
      <c r="X609" s="10">
        <v>1</v>
      </c>
      <c r="Y609" s="84">
        <v>3.3</v>
      </c>
      <c r="Z609" s="2">
        <v>45</v>
      </c>
      <c r="AA609" s="6">
        <v>10</v>
      </c>
      <c r="AB609" s="2"/>
      <c r="AC609" s="2" t="s">
        <v>13</v>
      </c>
      <c r="AD609" s="84">
        <v>3</v>
      </c>
      <c r="AE609" s="84">
        <v>1.5</v>
      </c>
      <c r="AF609" s="2">
        <v>100</v>
      </c>
      <c r="AG609" s="2" t="str">
        <f t="shared" si="46"/>
        <v/>
      </c>
      <c r="AH609" s="2">
        <f t="shared" si="47"/>
        <v>-100</v>
      </c>
      <c r="AI609" s="44" t="str">
        <f>VLOOKUP(Table13[[#This Row],[Track]],$B$1885:$D$1929,2,FALSE)</f>
        <v>Vic</v>
      </c>
      <c r="AJ6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09" s="16" t="str">
        <f>IF(Table13[[#This Row],[Going-Dist]]="G&lt;6-Dist&gt;=1700","B",IF(Table13[[#This Row],[Going-Dist]]="G&lt;6-Dist&lt;1700","A",IF(AJ609="G&gt;=6-Dist&lt;1700","C",IF(AJ609="G&gt;=6-Dist&gt;=1700","D","xx"))))</f>
        <v>A</v>
      </c>
      <c r="AL609" s="69">
        <f>MONTH(Table13[[#This Row],[Date]])</f>
        <v>12</v>
      </c>
      <c r="AM609" s="69" t="str">
        <f t="shared" si="45"/>
        <v>2022-2023</v>
      </c>
      <c r="AN609" s="126">
        <v>140</v>
      </c>
      <c r="AO609" s="132" t="str">
        <f>IF(Table13[[#This Row],[Combo 27 Bet]]="","",IF(Table13[[#This Row],[Lev Ret]]="","",AN609*Table13[[#This Row],[Odds]]))</f>
        <v/>
      </c>
      <c r="AP609" s="133">
        <f t="shared" si="48"/>
        <v>-140</v>
      </c>
      <c r="AQ609" s="135">
        <v>2</v>
      </c>
      <c r="AR609" s="153">
        <v>7</v>
      </c>
      <c r="AS609" s="167" t="str">
        <f>IF(Table13[[#This Row],[Date]]&lt;$AS$3,"","Live")</f>
        <v/>
      </c>
      <c r="AT609" s="167" t="str">
        <f>IF(Table13[[#This Row],[Date]]&lt;$AT$3,"","Current Algo")</f>
        <v/>
      </c>
    </row>
    <row r="610" spans="1:46" s="14" customFormat="1" ht="14.25" customHeight="1" x14ac:dyDescent="0.25">
      <c r="A610" s="82">
        <v>44898</v>
      </c>
      <c r="B610" s="2" t="s">
        <v>22</v>
      </c>
      <c r="C610" s="83">
        <v>0.70833333333333337</v>
      </c>
      <c r="D610" s="87">
        <v>4</v>
      </c>
      <c r="E610" s="7">
        <v>0</v>
      </c>
      <c r="F610" s="60">
        <v>8</v>
      </c>
      <c r="G610" s="2">
        <v>1400</v>
      </c>
      <c r="H610" s="2" t="s">
        <v>42</v>
      </c>
      <c r="I610" s="2" t="s">
        <v>66</v>
      </c>
      <c r="J610" s="2">
        <v>175</v>
      </c>
      <c r="K610" s="6">
        <v>5</v>
      </c>
      <c r="L610" s="6" t="s">
        <v>362</v>
      </c>
      <c r="M610" s="2" t="s">
        <v>67</v>
      </c>
      <c r="N610" s="84">
        <v>3.8</v>
      </c>
      <c r="O610" s="2" t="s">
        <v>121</v>
      </c>
      <c r="P610" s="2" t="s">
        <v>201</v>
      </c>
      <c r="Q610" s="85"/>
      <c r="R610" s="86">
        <v>4</v>
      </c>
      <c r="S610" s="85">
        <v>59</v>
      </c>
      <c r="T610" s="85">
        <v>59</v>
      </c>
      <c r="U610" s="85"/>
      <c r="V610" s="2">
        <v>2</v>
      </c>
      <c r="W610" s="2">
        <v>1</v>
      </c>
      <c r="X610" s="10">
        <v>2</v>
      </c>
      <c r="Y610" s="84">
        <v>4</v>
      </c>
      <c r="Z610" s="2">
        <v>40</v>
      </c>
      <c r="AA610" s="6">
        <v>10</v>
      </c>
      <c r="AB610" s="2"/>
      <c r="AC610" s="2"/>
      <c r="AD610" s="84">
        <v>3.9</v>
      </c>
      <c r="AE610" s="84"/>
      <c r="AF610" s="2">
        <v>100</v>
      </c>
      <c r="AG610" s="2" t="str">
        <f t="shared" si="46"/>
        <v/>
      </c>
      <c r="AH610" s="2">
        <f t="shared" si="47"/>
        <v>-100</v>
      </c>
      <c r="AI610" s="44" t="str">
        <f>VLOOKUP(Table13[[#This Row],[Track]],$B$1885:$D$1929,2,FALSE)</f>
        <v>Vic</v>
      </c>
      <c r="AJ6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0" s="16" t="str">
        <f>IF(Table13[[#This Row],[Going-Dist]]="G&lt;6-Dist&gt;=1700","B",IF(Table13[[#This Row],[Going-Dist]]="G&lt;6-Dist&lt;1700","A",IF(AJ610="G&gt;=6-Dist&lt;1700","C",IF(AJ610="G&gt;=6-Dist&gt;=1700","D","xx"))))</f>
        <v>A</v>
      </c>
      <c r="AL610" s="69">
        <f>MONTH(Table13[[#This Row],[Date]])</f>
        <v>12</v>
      </c>
      <c r="AM610" s="69" t="str">
        <f t="shared" si="45"/>
        <v>2022-2023</v>
      </c>
      <c r="AN610" s="126">
        <v>100</v>
      </c>
      <c r="AO610" s="132" t="str">
        <f>IF(Table13[[#This Row],[Combo 27 Bet]]="","",IF(Table13[[#This Row],[Lev Ret]]="","",AN610*Table13[[#This Row],[Odds]]))</f>
        <v/>
      </c>
      <c r="AP610" s="133">
        <f t="shared" si="48"/>
        <v>-100</v>
      </c>
      <c r="AQ610" s="135">
        <v>2</v>
      </c>
      <c r="AR610" s="153">
        <v>7</v>
      </c>
      <c r="AS610" s="167" t="str">
        <f>IF(Table13[[#This Row],[Date]]&lt;$AS$3,"","Live")</f>
        <v/>
      </c>
      <c r="AT610" s="167" t="str">
        <f>IF(Table13[[#This Row],[Date]]&lt;$AT$3,"","Current Algo")</f>
        <v/>
      </c>
    </row>
    <row r="611" spans="1:46" s="14" customFormat="1" ht="14.25" customHeight="1" x14ac:dyDescent="0.25">
      <c r="A611" s="82">
        <v>44905</v>
      </c>
      <c r="B611" s="2" t="s">
        <v>5</v>
      </c>
      <c r="C611" s="83">
        <v>0.65277777777777779</v>
      </c>
      <c r="D611" s="2">
        <v>4</v>
      </c>
      <c r="E611" s="2">
        <v>0</v>
      </c>
      <c r="F611" s="60">
        <v>6</v>
      </c>
      <c r="G611" s="2">
        <v>1400</v>
      </c>
      <c r="H611" s="2" t="s">
        <v>70</v>
      </c>
      <c r="I611" s="2">
        <v>78</v>
      </c>
      <c r="J611" s="2">
        <v>130</v>
      </c>
      <c r="K611" s="6">
        <v>8</v>
      </c>
      <c r="L611" s="6" t="s">
        <v>372</v>
      </c>
      <c r="M611" s="2" t="s">
        <v>67</v>
      </c>
      <c r="N611" s="84">
        <v>6</v>
      </c>
      <c r="O611" s="2" t="s">
        <v>238</v>
      </c>
      <c r="P611" s="2" t="s">
        <v>114</v>
      </c>
      <c r="Q611" s="85"/>
      <c r="R611" s="86">
        <v>3</v>
      </c>
      <c r="S611" s="85">
        <v>55.5</v>
      </c>
      <c r="T611" s="85">
        <v>55.5</v>
      </c>
      <c r="U611" s="85"/>
      <c r="V611" s="2">
        <v>3</v>
      </c>
      <c r="W611" s="2">
        <v>5</v>
      </c>
      <c r="X611" s="10">
        <v>1</v>
      </c>
      <c r="Y611" s="84">
        <v>4.5999999999999996</v>
      </c>
      <c r="Z611" s="2">
        <v>40</v>
      </c>
      <c r="AA611" s="6">
        <v>11</v>
      </c>
      <c r="AB611" s="2"/>
      <c r="AC611" s="2" t="s">
        <v>15</v>
      </c>
      <c r="AD611" s="84">
        <v>6</v>
      </c>
      <c r="AE611" s="84">
        <v>2.2000000000000002</v>
      </c>
      <c r="AF611" s="2">
        <v>100</v>
      </c>
      <c r="AG611" s="2" t="str">
        <f t="shared" si="46"/>
        <v/>
      </c>
      <c r="AH611" s="2">
        <f t="shared" si="47"/>
        <v>-100</v>
      </c>
      <c r="AI611" s="44" t="str">
        <f>VLOOKUP(Table13[[#This Row],[Track]],$B$1885:$D$1929,2,FALSE)</f>
        <v>Vic</v>
      </c>
      <c r="AJ6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1" s="16" t="str">
        <f>IF(Table13[[#This Row],[Going-Dist]]="G&lt;6-Dist&gt;=1700","B",IF(Table13[[#This Row],[Going-Dist]]="G&lt;6-Dist&lt;1700","A",IF(AJ611="G&gt;=6-Dist&lt;1700","C",IF(AJ611="G&gt;=6-Dist&gt;=1700","D","xx"))))</f>
        <v>A</v>
      </c>
      <c r="AL611" s="69">
        <f>MONTH(Table13[[#This Row],[Date]])</f>
        <v>12</v>
      </c>
      <c r="AM611" s="69" t="str">
        <f t="shared" si="45"/>
        <v>2022-2023</v>
      </c>
      <c r="AN611" s="126">
        <v>200</v>
      </c>
      <c r="AO611" s="132" t="str">
        <f>IF(Table13[[#This Row],[Combo 27 Bet]]="","",IF(Table13[[#This Row],[Lev Ret]]="","",AN611*Table13[[#This Row],[Odds]]))</f>
        <v/>
      </c>
      <c r="AP611" s="133">
        <f t="shared" si="48"/>
        <v>-200</v>
      </c>
      <c r="AQ611" s="137"/>
      <c r="AR611" s="153">
        <v>10</v>
      </c>
      <c r="AS611" s="167" t="str">
        <f>IF(Table13[[#This Row],[Date]]&lt;$AS$3,"","Live")</f>
        <v/>
      </c>
      <c r="AT611" s="167" t="str">
        <f>IF(Table13[[#This Row],[Date]]&lt;$AT$3,"","Current Algo")</f>
        <v/>
      </c>
    </row>
    <row r="612" spans="1:46" s="14" customFormat="1" ht="14.25" customHeight="1" x14ac:dyDescent="0.25">
      <c r="A612" s="82">
        <v>44905</v>
      </c>
      <c r="B612" s="2" t="s">
        <v>148</v>
      </c>
      <c r="C612" s="83">
        <v>0.66666666666666663</v>
      </c>
      <c r="D612" s="87">
        <v>4</v>
      </c>
      <c r="E612" s="7">
        <v>0</v>
      </c>
      <c r="F612" s="60">
        <v>7</v>
      </c>
      <c r="G612" s="2">
        <v>1200</v>
      </c>
      <c r="H612" s="2" t="s">
        <v>151</v>
      </c>
      <c r="I612" s="2"/>
      <c r="J612" s="2">
        <v>160</v>
      </c>
      <c r="K612" s="6">
        <v>10</v>
      </c>
      <c r="L612" s="6" t="s">
        <v>800</v>
      </c>
      <c r="M612" s="2" t="s">
        <v>67</v>
      </c>
      <c r="N612" s="84">
        <v>4.5</v>
      </c>
      <c r="O612" s="2" t="s">
        <v>56</v>
      </c>
      <c r="P612" s="2" t="s">
        <v>159</v>
      </c>
      <c r="Q612" s="85"/>
      <c r="R612" s="86">
        <v>7</v>
      </c>
      <c r="S612" s="85">
        <v>53</v>
      </c>
      <c r="T612" s="85">
        <v>53</v>
      </c>
      <c r="U612" s="85"/>
      <c r="V612" s="2">
        <v>2</v>
      </c>
      <c r="W612" s="2"/>
      <c r="X612" s="10">
        <v>2</v>
      </c>
      <c r="Y612" s="84">
        <v>5.12</v>
      </c>
      <c r="Z612" s="2">
        <v>20</v>
      </c>
      <c r="AA612" s="6"/>
      <c r="AB612" s="2"/>
      <c r="AC612" s="2" t="s">
        <v>13</v>
      </c>
      <c r="AD612" s="84">
        <v>3.9</v>
      </c>
      <c r="AE612" s="84">
        <v>1.6</v>
      </c>
      <c r="AF612" s="2">
        <v>100</v>
      </c>
      <c r="AG612" s="2" t="str">
        <f t="shared" si="46"/>
        <v/>
      </c>
      <c r="AH612" s="2">
        <f t="shared" si="47"/>
        <v>-100</v>
      </c>
      <c r="AI612" s="44" t="str">
        <f>VLOOKUP(Table13[[#This Row],[Track]],$B$1885:$D$1929,2,FALSE)</f>
        <v>NSW</v>
      </c>
      <c r="AJ6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2" s="16" t="str">
        <f>IF(Table13[[#This Row],[Going-Dist]]="G&lt;6-Dist&gt;=1700","B",IF(Table13[[#This Row],[Going-Dist]]="G&lt;6-Dist&lt;1700","A",IF(AJ612="G&gt;=6-Dist&lt;1700","C",IF(AJ612="G&gt;=6-Dist&gt;=1700","D","xx"))))</f>
        <v>A</v>
      </c>
      <c r="AL612" s="69">
        <f>MONTH(Table13[[#This Row],[Date]])</f>
        <v>12</v>
      </c>
      <c r="AM612" s="69" t="str">
        <f t="shared" si="45"/>
        <v>2022-2023</v>
      </c>
      <c r="AN612" s="126">
        <v>100</v>
      </c>
      <c r="AO612" s="132" t="str">
        <f>IF(Table13[[#This Row],[Combo 27 Bet]]="","",IF(Table13[[#This Row],[Lev Ret]]="","",AN612*Table13[[#This Row],[Odds]]))</f>
        <v/>
      </c>
      <c r="AP612" s="133">
        <f t="shared" si="48"/>
        <v>-100</v>
      </c>
      <c r="AQ612" s="137"/>
      <c r="AR612" s="153">
        <v>7</v>
      </c>
      <c r="AS612" s="167" t="str">
        <f>IF(Table13[[#This Row],[Date]]&lt;$AS$3,"","Live")</f>
        <v/>
      </c>
      <c r="AT612" s="167" t="str">
        <f>IF(Table13[[#This Row],[Date]]&lt;$AT$3,"","Current Algo")</f>
        <v/>
      </c>
    </row>
    <row r="613" spans="1:46" s="14" customFormat="1" ht="14.25" customHeight="1" x14ac:dyDescent="0.25">
      <c r="A613" s="82">
        <v>44905</v>
      </c>
      <c r="B613" s="2" t="s">
        <v>5</v>
      </c>
      <c r="C613" s="83">
        <v>0.70833333333333337</v>
      </c>
      <c r="D613" s="2">
        <v>4</v>
      </c>
      <c r="E613" s="2">
        <v>0</v>
      </c>
      <c r="F613" s="60">
        <v>8</v>
      </c>
      <c r="G613" s="2">
        <v>1400</v>
      </c>
      <c r="H613" s="2" t="s">
        <v>42</v>
      </c>
      <c r="I613" s="2">
        <v>84</v>
      </c>
      <c r="J613" s="2">
        <v>130</v>
      </c>
      <c r="K613" s="6">
        <v>6</v>
      </c>
      <c r="L613" s="6" t="s">
        <v>454</v>
      </c>
      <c r="M613" s="2" t="s">
        <v>58</v>
      </c>
      <c r="N613" s="84">
        <v>4.5</v>
      </c>
      <c r="O613" s="2" t="s">
        <v>104</v>
      </c>
      <c r="P613" s="2" t="s">
        <v>239</v>
      </c>
      <c r="Q613" s="85">
        <v>2</v>
      </c>
      <c r="R613" s="86">
        <v>8</v>
      </c>
      <c r="S613" s="85">
        <v>58.5</v>
      </c>
      <c r="T613" s="85">
        <v>56.5</v>
      </c>
      <c r="U613" s="85"/>
      <c r="V613" s="2">
        <v>1</v>
      </c>
      <c r="W613" s="2"/>
      <c r="X613" s="10">
        <v>1</v>
      </c>
      <c r="Y613" s="84">
        <v>5.2</v>
      </c>
      <c r="Z613" s="2">
        <v>35</v>
      </c>
      <c r="AA613" s="6">
        <v>13</v>
      </c>
      <c r="AB613" s="2"/>
      <c r="AC613" s="2" t="s">
        <v>12</v>
      </c>
      <c r="AD613" s="84">
        <v>4.8</v>
      </c>
      <c r="AE613" s="84">
        <v>2</v>
      </c>
      <c r="AF613" s="2">
        <v>100</v>
      </c>
      <c r="AG613" s="2">
        <f t="shared" si="46"/>
        <v>480</v>
      </c>
      <c r="AH613" s="2">
        <f t="shared" si="47"/>
        <v>380</v>
      </c>
      <c r="AI613" s="44" t="str">
        <f>VLOOKUP(Table13[[#This Row],[Track]],$B$1885:$D$1929,2,FALSE)</f>
        <v>Vic</v>
      </c>
      <c r="AJ6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3" s="16" t="str">
        <f>IF(Table13[[#This Row],[Going-Dist]]="G&lt;6-Dist&gt;=1700","B",IF(Table13[[#This Row],[Going-Dist]]="G&lt;6-Dist&lt;1700","A",IF(AJ613="G&gt;=6-Dist&lt;1700","C",IF(AJ613="G&gt;=6-Dist&gt;=1700","D","xx"))))</f>
        <v>A</v>
      </c>
      <c r="AL613" s="69">
        <f>MONTH(Table13[[#This Row],[Date]])</f>
        <v>12</v>
      </c>
      <c r="AM613" s="69" t="str">
        <f t="shared" si="45"/>
        <v>2022-2023</v>
      </c>
      <c r="AN613" s="126">
        <v>200</v>
      </c>
      <c r="AO613" s="132">
        <f>IF(Table13[[#This Row],[Combo 27 Bet]]="","",IF(Table13[[#This Row],[Lev Ret]]="","",AN613*Table13[[#This Row],[Odds]]))</f>
        <v>960</v>
      </c>
      <c r="AP613" s="133">
        <f t="shared" si="48"/>
        <v>760</v>
      </c>
      <c r="AQ613" s="137"/>
      <c r="AR613" s="153">
        <v>10</v>
      </c>
      <c r="AS613" s="167" t="str">
        <f>IF(Table13[[#This Row],[Date]]&lt;$AS$3,"","Live")</f>
        <v/>
      </c>
      <c r="AT613" s="167" t="str">
        <f>IF(Table13[[#This Row],[Date]]&lt;$AT$3,"","Current Algo")</f>
        <v/>
      </c>
    </row>
    <row r="614" spans="1:46" s="14" customFormat="1" ht="14.25" customHeight="1" x14ac:dyDescent="0.25">
      <c r="A614" s="82">
        <v>44905</v>
      </c>
      <c r="B614" s="2" t="s">
        <v>148</v>
      </c>
      <c r="C614" s="83">
        <v>0.74652777777777779</v>
      </c>
      <c r="D614" s="87">
        <v>4</v>
      </c>
      <c r="E614" s="7">
        <v>0</v>
      </c>
      <c r="F614" s="60">
        <v>10</v>
      </c>
      <c r="G614" s="2">
        <v>1400</v>
      </c>
      <c r="H614" s="2" t="s">
        <v>151</v>
      </c>
      <c r="I614" s="2">
        <v>78</v>
      </c>
      <c r="J614" s="2">
        <v>150</v>
      </c>
      <c r="K614" s="6">
        <v>2</v>
      </c>
      <c r="L614" s="6" t="s">
        <v>1637</v>
      </c>
      <c r="M614" s="2" t="s">
        <v>75</v>
      </c>
      <c r="N614" s="84">
        <v>3</v>
      </c>
      <c r="O614" s="2" t="s">
        <v>49</v>
      </c>
      <c r="P614" s="2" t="s">
        <v>110</v>
      </c>
      <c r="Q614" s="85"/>
      <c r="R614" s="86">
        <v>7</v>
      </c>
      <c r="S614" s="85">
        <v>60</v>
      </c>
      <c r="T614" s="85">
        <v>60</v>
      </c>
      <c r="U614" s="85"/>
      <c r="V614" s="2">
        <v>3</v>
      </c>
      <c r="W614" s="2">
        <v>1</v>
      </c>
      <c r="X614" s="10">
        <v>1</v>
      </c>
      <c r="Y614" s="84">
        <v>4.71</v>
      </c>
      <c r="Z614" s="2">
        <v>30</v>
      </c>
      <c r="AA614" s="6"/>
      <c r="AB614" s="2"/>
      <c r="AC614" s="2" t="s">
        <v>150</v>
      </c>
      <c r="AD614" s="84">
        <v>3.7</v>
      </c>
      <c r="AE614" s="84">
        <v>1.7</v>
      </c>
      <c r="AF614" s="2">
        <v>100</v>
      </c>
      <c r="AG614" s="2">
        <f t="shared" si="46"/>
        <v>370</v>
      </c>
      <c r="AH614" s="2">
        <f t="shared" si="47"/>
        <v>270</v>
      </c>
      <c r="AI614" s="44" t="str">
        <f>VLOOKUP(Table13[[#This Row],[Track]],$B$1885:$D$1929,2,FALSE)</f>
        <v>NSW</v>
      </c>
      <c r="AJ6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4" s="16" t="str">
        <f>IF(Table13[[#This Row],[Going-Dist]]="G&lt;6-Dist&gt;=1700","B",IF(Table13[[#This Row],[Going-Dist]]="G&lt;6-Dist&lt;1700","A",IF(AJ614="G&gt;=6-Dist&lt;1700","C",IF(AJ614="G&gt;=6-Dist&gt;=1700","D","xx"))))</f>
        <v>A</v>
      </c>
      <c r="AL614" s="69">
        <f>MONTH(Table13[[#This Row],[Date]])</f>
        <v>12</v>
      </c>
      <c r="AM614" s="69" t="str">
        <f t="shared" si="45"/>
        <v>2022-2023</v>
      </c>
      <c r="AN614" s="126">
        <v>150</v>
      </c>
      <c r="AO614" s="132">
        <f>IF(Table13[[#This Row],[Combo 27 Bet]]="","",IF(Table13[[#This Row],[Lev Ret]]="","",AN614*Table13[[#This Row],[Odds]]))</f>
        <v>555</v>
      </c>
      <c r="AP614" s="133">
        <f t="shared" si="48"/>
        <v>405</v>
      </c>
      <c r="AQ614" s="137"/>
      <c r="AR614" s="153">
        <v>9</v>
      </c>
      <c r="AS614" s="167" t="str">
        <f>IF(Table13[[#This Row],[Date]]&lt;$AS$3,"","Live")</f>
        <v/>
      </c>
      <c r="AT614" s="167" t="str">
        <f>IF(Table13[[#This Row],[Date]]&lt;$AT$3,"","Current Algo")</f>
        <v/>
      </c>
    </row>
    <row r="615" spans="1:46" s="14" customFormat="1" ht="14.25" customHeight="1" x14ac:dyDescent="0.25">
      <c r="A615" s="82">
        <v>44912</v>
      </c>
      <c r="B615" s="2" t="s">
        <v>3</v>
      </c>
      <c r="C615" s="83">
        <v>0.57291666666666663</v>
      </c>
      <c r="D615" s="2">
        <v>4</v>
      </c>
      <c r="E615" s="2">
        <v>0</v>
      </c>
      <c r="F615" s="60">
        <v>3</v>
      </c>
      <c r="G615" s="2">
        <v>1600</v>
      </c>
      <c r="H615" s="2" t="s">
        <v>42</v>
      </c>
      <c r="I615" s="2">
        <v>84</v>
      </c>
      <c r="J615" s="2">
        <v>130</v>
      </c>
      <c r="K615" s="6">
        <v>7</v>
      </c>
      <c r="L615" s="6" t="s">
        <v>373</v>
      </c>
      <c r="M615" s="2" t="s">
        <v>43</v>
      </c>
      <c r="N615" s="84">
        <v>3.4</v>
      </c>
      <c r="O615" s="2" t="s">
        <v>93</v>
      </c>
      <c r="P615" s="2" t="s">
        <v>73</v>
      </c>
      <c r="Q615" s="85"/>
      <c r="R615" s="86">
        <v>7</v>
      </c>
      <c r="S615" s="85">
        <v>56.5</v>
      </c>
      <c r="T615" s="85">
        <v>56.5</v>
      </c>
      <c r="U615" s="85"/>
      <c r="V615" s="2">
        <v>1</v>
      </c>
      <c r="W615" s="2">
        <v>3</v>
      </c>
      <c r="X615" s="10">
        <v>1</v>
      </c>
      <c r="Y615" s="84">
        <v>2.8</v>
      </c>
      <c r="Z615" s="2">
        <v>50</v>
      </c>
      <c r="AA615" s="6">
        <v>10</v>
      </c>
      <c r="AB615" s="2"/>
      <c r="AC615" s="2" t="s">
        <v>12</v>
      </c>
      <c r="AD615" s="84">
        <v>3.3</v>
      </c>
      <c r="AE615" s="84">
        <v>1.4</v>
      </c>
      <c r="AF615" s="2">
        <v>100</v>
      </c>
      <c r="AG615" s="2">
        <f t="shared" si="46"/>
        <v>330</v>
      </c>
      <c r="AH615" s="2">
        <f t="shared" si="47"/>
        <v>230</v>
      </c>
      <c r="AI615" s="44" t="str">
        <f>VLOOKUP(Table13[[#This Row],[Track]],$B$1885:$D$1929,2,FALSE)</f>
        <v>Vic</v>
      </c>
      <c r="AJ6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5" s="16" t="str">
        <f>IF(Table13[[#This Row],[Going-Dist]]="G&lt;6-Dist&gt;=1700","B",IF(Table13[[#This Row],[Going-Dist]]="G&lt;6-Dist&lt;1700","A",IF(AJ615="G&gt;=6-Dist&lt;1700","C",IF(AJ615="G&gt;=6-Dist&gt;=1700","D","xx"))))</f>
        <v>A</v>
      </c>
      <c r="AL615" s="69">
        <f>MONTH(Table13[[#This Row],[Date]])</f>
        <v>12</v>
      </c>
      <c r="AM615" s="69" t="str">
        <f t="shared" si="45"/>
        <v>2022-2023</v>
      </c>
      <c r="AN615" s="126">
        <v>140</v>
      </c>
      <c r="AO615" s="132">
        <f>IF(Table13[[#This Row],[Combo 27 Bet]]="","",IF(Table13[[#This Row],[Lev Ret]]="","",AN615*Table13[[#This Row],[Odds]]))</f>
        <v>462</v>
      </c>
      <c r="AP615" s="133">
        <f t="shared" si="48"/>
        <v>322</v>
      </c>
      <c r="AQ615" s="135">
        <v>2</v>
      </c>
      <c r="AR615" s="153">
        <v>7</v>
      </c>
      <c r="AS615" s="167" t="str">
        <f>IF(Table13[[#This Row],[Date]]&lt;$AS$3,"","Live")</f>
        <v/>
      </c>
      <c r="AT615" s="167" t="str">
        <f>IF(Table13[[#This Row],[Date]]&lt;$AT$3,"","Current Algo")</f>
        <v/>
      </c>
    </row>
    <row r="616" spans="1:46" s="14" customFormat="1" ht="14.25" customHeight="1" x14ac:dyDescent="0.25">
      <c r="A616" s="82">
        <v>44912</v>
      </c>
      <c r="B616" s="2" t="s">
        <v>3</v>
      </c>
      <c r="C616" s="83">
        <v>0.57291666666666663</v>
      </c>
      <c r="D616" s="87">
        <v>4</v>
      </c>
      <c r="E616" s="7">
        <v>0</v>
      </c>
      <c r="F616" s="60">
        <v>3</v>
      </c>
      <c r="G616" s="2">
        <v>1600</v>
      </c>
      <c r="H616" s="2" t="s">
        <v>42</v>
      </c>
      <c r="I616" s="2">
        <v>84</v>
      </c>
      <c r="J616" s="2">
        <v>130</v>
      </c>
      <c r="K616" s="6">
        <v>4</v>
      </c>
      <c r="L616" s="6" t="s">
        <v>354</v>
      </c>
      <c r="M616" s="2" t="s">
        <v>80</v>
      </c>
      <c r="N616" s="84">
        <v>3.7</v>
      </c>
      <c r="O616" s="2" t="s">
        <v>104</v>
      </c>
      <c r="P616" s="2" t="s">
        <v>100</v>
      </c>
      <c r="Q616" s="85"/>
      <c r="R616" s="86">
        <v>2</v>
      </c>
      <c r="S616" s="85">
        <v>58</v>
      </c>
      <c r="T616" s="85">
        <v>58</v>
      </c>
      <c r="U616" s="85"/>
      <c r="V616" s="2">
        <v>2</v>
      </c>
      <c r="W616" s="2">
        <v>1</v>
      </c>
      <c r="X616" s="10">
        <v>2</v>
      </c>
      <c r="Y616" s="84">
        <v>3.8</v>
      </c>
      <c r="Z616" s="2">
        <v>45</v>
      </c>
      <c r="AA616" s="6">
        <v>10</v>
      </c>
      <c r="AB616" s="2"/>
      <c r="AC616" s="2"/>
      <c r="AD616" s="84">
        <v>3.7</v>
      </c>
      <c r="AE616" s="84"/>
      <c r="AF616" s="2">
        <v>100</v>
      </c>
      <c r="AG616" s="2" t="str">
        <f t="shared" si="46"/>
        <v/>
      </c>
      <c r="AH616" s="2">
        <f t="shared" si="47"/>
        <v>-100</v>
      </c>
      <c r="AI616" s="44" t="str">
        <f>VLOOKUP(Table13[[#This Row],[Track]],$B$1885:$D$1929,2,FALSE)</f>
        <v>Vic</v>
      </c>
      <c r="AJ6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6" s="16" t="str">
        <f>IF(Table13[[#This Row],[Going-Dist]]="G&lt;6-Dist&gt;=1700","B",IF(Table13[[#This Row],[Going-Dist]]="G&lt;6-Dist&lt;1700","A",IF(AJ616="G&gt;=6-Dist&lt;1700","C",IF(AJ616="G&gt;=6-Dist&gt;=1700","D","xx"))))</f>
        <v>A</v>
      </c>
      <c r="AL616" s="69">
        <f>MONTH(Table13[[#This Row],[Date]])</f>
        <v>12</v>
      </c>
      <c r="AM616" s="69" t="str">
        <f t="shared" si="45"/>
        <v>2022-2023</v>
      </c>
      <c r="AN616" s="126">
        <v>150</v>
      </c>
      <c r="AO616" s="132" t="str">
        <f>IF(Table13[[#This Row],[Combo 27 Bet]]="","",IF(Table13[[#This Row],[Lev Ret]]="","",AN616*Table13[[#This Row],[Odds]]))</f>
        <v/>
      </c>
      <c r="AP616" s="133">
        <f t="shared" si="48"/>
        <v>-150</v>
      </c>
      <c r="AQ616" s="135">
        <v>2</v>
      </c>
      <c r="AR616" s="153">
        <v>8</v>
      </c>
      <c r="AS616" s="167" t="str">
        <f>IF(Table13[[#This Row],[Date]]&lt;$AS$3,"","Live")</f>
        <v/>
      </c>
      <c r="AT616" s="167" t="str">
        <f>IF(Table13[[#This Row],[Date]]&lt;$AT$3,"","Current Algo")</f>
        <v/>
      </c>
    </row>
    <row r="617" spans="1:46" s="14" customFormat="1" ht="14.25" customHeight="1" x14ac:dyDescent="0.25">
      <c r="A617" s="82">
        <v>44912</v>
      </c>
      <c r="B617" s="2" t="s">
        <v>3</v>
      </c>
      <c r="C617" s="83">
        <v>0.65277777777777779</v>
      </c>
      <c r="D617" s="2">
        <v>4</v>
      </c>
      <c r="E617" s="2">
        <v>0</v>
      </c>
      <c r="F617" s="60">
        <v>6</v>
      </c>
      <c r="G617" s="2">
        <v>2600</v>
      </c>
      <c r="H617" s="2" t="s">
        <v>42</v>
      </c>
      <c r="I617" s="2" t="s">
        <v>46</v>
      </c>
      <c r="J617" s="2">
        <v>175</v>
      </c>
      <c r="K617" s="6">
        <v>1</v>
      </c>
      <c r="L617" s="6" t="s">
        <v>268</v>
      </c>
      <c r="M617" s="2" t="s">
        <v>71</v>
      </c>
      <c r="N617" s="84">
        <v>2.7</v>
      </c>
      <c r="O617" s="2" t="s">
        <v>51</v>
      </c>
      <c r="P617" s="2" t="s">
        <v>201</v>
      </c>
      <c r="Q617" s="85"/>
      <c r="R617" s="86">
        <v>1</v>
      </c>
      <c r="S617" s="85">
        <v>60</v>
      </c>
      <c r="T617" s="85">
        <v>60</v>
      </c>
      <c r="U617" s="85"/>
      <c r="V617" s="2">
        <v>1</v>
      </c>
      <c r="W617" s="2">
        <v>2</v>
      </c>
      <c r="X617" s="10">
        <v>1</v>
      </c>
      <c r="Y617" s="84">
        <v>2.5</v>
      </c>
      <c r="Z617" s="2">
        <v>50</v>
      </c>
      <c r="AA617" s="6">
        <v>9</v>
      </c>
      <c r="AB617" s="2"/>
      <c r="AC617" s="2" t="s">
        <v>12</v>
      </c>
      <c r="AD617" s="84">
        <v>2.7</v>
      </c>
      <c r="AE617" s="84">
        <v>1.2</v>
      </c>
      <c r="AF617" s="2">
        <v>100</v>
      </c>
      <c r="AG617" s="2">
        <f t="shared" si="46"/>
        <v>270</v>
      </c>
      <c r="AH617" s="2">
        <f t="shared" si="47"/>
        <v>170</v>
      </c>
      <c r="AI617" s="44" t="str">
        <f>VLOOKUP(Table13[[#This Row],[Track]],$B$1885:$D$1929,2,FALSE)</f>
        <v>Vic</v>
      </c>
      <c r="AJ6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17" s="16" t="str">
        <f>IF(Table13[[#This Row],[Going-Dist]]="G&lt;6-Dist&gt;=1700","B",IF(Table13[[#This Row],[Going-Dist]]="G&lt;6-Dist&lt;1700","A",IF(AJ617="G&gt;=6-Dist&lt;1700","C",IF(AJ617="G&gt;=6-Dist&gt;=1700","D","xx"))))</f>
        <v>B</v>
      </c>
      <c r="AL617" s="69">
        <f>MONTH(Table13[[#This Row],[Date]])</f>
        <v>12</v>
      </c>
      <c r="AM617" s="69" t="str">
        <f t="shared" si="45"/>
        <v>2022-2023</v>
      </c>
      <c r="AN617" s="126">
        <v>150</v>
      </c>
      <c r="AO617" s="132">
        <f>IF(Table13[[#This Row],[Combo 27 Bet]]="","",IF(Table13[[#This Row],[Lev Ret]]="","",AN617*Table13[[#This Row],[Odds]]))</f>
        <v>405</v>
      </c>
      <c r="AP617" s="133">
        <f t="shared" si="48"/>
        <v>255</v>
      </c>
      <c r="AQ617" s="137"/>
      <c r="AR617" s="153">
        <v>9</v>
      </c>
      <c r="AS617" s="167" t="str">
        <f>IF(Table13[[#This Row],[Date]]&lt;$AS$3,"","Live")</f>
        <v/>
      </c>
      <c r="AT617" s="167" t="str">
        <f>IF(Table13[[#This Row],[Date]]&lt;$AT$3,"","Current Algo")</f>
        <v/>
      </c>
    </row>
    <row r="618" spans="1:46" s="14" customFormat="1" ht="14.25" customHeight="1" x14ac:dyDescent="0.25">
      <c r="A618" s="82">
        <v>44912</v>
      </c>
      <c r="B618" s="2" t="s">
        <v>3</v>
      </c>
      <c r="C618" s="83">
        <v>0.68055555555555547</v>
      </c>
      <c r="D618" s="2">
        <v>4</v>
      </c>
      <c r="E618" s="2">
        <v>0</v>
      </c>
      <c r="F618" s="60">
        <v>7</v>
      </c>
      <c r="G618" s="2">
        <v>1000</v>
      </c>
      <c r="H618" s="2" t="s">
        <v>42</v>
      </c>
      <c r="I618" s="2" t="s">
        <v>46</v>
      </c>
      <c r="J618" s="2">
        <v>200</v>
      </c>
      <c r="K618" s="6">
        <v>2</v>
      </c>
      <c r="L618" s="6" t="s">
        <v>427</v>
      </c>
      <c r="M618" s="2" t="s">
        <v>50</v>
      </c>
      <c r="N618" s="84">
        <v>4</v>
      </c>
      <c r="O618" s="2" t="s">
        <v>191</v>
      </c>
      <c r="P618" s="2" t="s">
        <v>214</v>
      </c>
      <c r="Q618" s="85"/>
      <c r="R618" s="86">
        <v>6</v>
      </c>
      <c r="S618" s="85">
        <v>54</v>
      </c>
      <c r="T618" s="85">
        <v>54</v>
      </c>
      <c r="U618" s="85"/>
      <c r="V618" s="2">
        <v>1</v>
      </c>
      <c r="W618" s="2">
        <v>2</v>
      </c>
      <c r="X618" s="10">
        <v>1</v>
      </c>
      <c r="Y618" s="84">
        <v>3.8</v>
      </c>
      <c r="Z618" s="2">
        <v>45</v>
      </c>
      <c r="AA618" s="6">
        <v>7</v>
      </c>
      <c r="AB618" s="2"/>
      <c r="AC618" s="2"/>
      <c r="AD618" s="84">
        <v>4.5999999999999996</v>
      </c>
      <c r="AE618" s="84"/>
      <c r="AF618" s="2">
        <v>100</v>
      </c>
      <c r="AG618" s="2" t="str">
        <f t="shared" si="46"/>
        <v/>
      </c>
      <c r="AH618" s="2">
        <f t="shared" si="47"/>
        <v>-100</v>
      </c>
      <c r="AI618" s="44" t="str">
        <f>VLOOKUP(Table13[[#This Row],[Track]],$B$1885:$D$1929,2,FALSE)</f>
        <v>Vic</v>
      </c>
      <c r="AJ6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8" s="16" t="str">
        <f>IF(Table13[[#This Row],[Going-Dist]]="G&lt;6-Dist&gt;=1700","B",IF(Table13[[#This Row],[Going-Dist]]="G&lt;6-Dist&lt;1700","A",IF(AJ618="G&gt;=6-Dist&lt;1700","C",IF(AJ618="G&gt;=6-Dist&gt;=1700","D","xx"))))</f>
        <v>A</v>
      </c>
      <c r="AL618" s="69">
        <f>MONTH(Table13[[#This Row],[Date]])</f>
        <v>12</v>
      </c>
      <c r="AM618" s="69" t="str">
        <f t="shared" si="45"/>
        <v>2022-2023</v>
      </c>
      <c r="AN618" s="126">
        <v>150</v>
      </c>
      <c r="AO618" s="132" t="str">
        <f>IF(Table13[[#This Row],[Combo 27 Bet]]="","",IF(Table13[[#This Row],[Lev Ret]]="","",AN618*Table13[[#This Row],[Odds]]))</f>
        <v/>
      </c>
      <c r="AP618" s="133">
        <f t="shared" si="48"/>
        <v>-150</v>
      </c>
      <c r="AQ618" s="137"/>
      <c r="AR618" s="153">
        <v>9</v>
      </c>
      <c r="AS618" s="167" t="str">
        <f>IF(Table13[[#This Row],[Date]]&lt;$AS$3,"","Live")</f>
        <v/>
      </c>
      <c r="AT618" s="167" t="str">
        <f>IF(Table13[[#This Row],[Date]]&lt;$AT$3,"","Current Algo")</f>
        <v/>
      </c>
    </row>
    <row r="619" spans="1:46" s="14" customFormat="1" ht="14.25" customHeight="1" x14ac:dyDescent="0.25">
      <c r="A619" s="82">
        <v>44912</v>
      </c>
      <c r="B619" s="2" t="s">
        <v>148</v>
      </c>
      <c r="C619" s="83">
        <v>0.69444444444444453</v>
      </c>
      <c r="D619" s="87">
        <v>4</v>
      </c>
      <c r="E619" s="7">
        <v>5</v>
      </c>
      <c r="F619" s="60">
        <v>8</v>
      </c>
      <c r="G619" s="2">
        <v>1400</v>
      </c>
      <c r="H619" s="2" t="s">
        <v>151</v>
      </c>
      <c r="I619" s="2"/>
      <c r="J619" s="2">
        <v>150</v>
      </c>
      <c r="K619" s="6">
        <v>9</v>
      </c>
      <c r="L619" s="6" t="s">
        <v>1638</v>
      </c>
      <c r="M619" s="2" t="s">
        <v>67</v>
      </c>
      <c r="N619" s="84">
        <v>3.6</v>
      </c>
      <c r="O619" s="2" t="s">
        <v>96</v>
      </c>
      <c r="P619" s="2" t="s">
        <v>1058</v>
      </c>
      <c r="Q619" s="85"/>
      <c r="R619" s="86">
        <v>7</v>
      </c>
      <c r="S619" s="85">
        <v>55.5</v>
      </c>
      <c r="T619" s="85">
        <v>55.5</v>
      </c>
      <c r="U619" s="85"/>
      <c r="V619" s="2">
        <v>4</v>
      </c>
      <c r="W619" s="2">
        <v>3</v>
      </c>
      <c r="X619" s="10">
        <v>1</v>
      </c>
      <c r="Y619" s="84">
        <v>2.74</v>
      </c>
      <c r="Z619" s="2">
        <v>30</v>
      </c>
      <c r="AA619" s="6"/>
      <c r="AB619" s="2"/>
      <c r="AC619" s="2" t="s">
        <v>13</v>
      </c>
      <c r="AD619" s="84">
        <v>4</v>
      </c>
      <c r="AE619" s="84">
        <v>1.7</v>
      </c>
      <c r="AF619" s="2">
        <v>100</v>
      </c>
      <c r="AG619" s="2" t="str">
        <f t="shared" si="46"/>
        <v/>
      </c>
      <c r="AH619" s="2">
        <f t="shared" si="47"/>
        <v>-100</v>
      </c>
      <c r="AI619" s="44" t="str">
        <f>VLOOKUP(Table13[[#This Row],[Track]],$B$1885:$D$1929,2,FALSE)</f>
        <v>NSW</v>
      </c>
      <c r="AJ6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19" s="16" t="str">
        <f>IF(Table13[[#This Row],[Going-Dist]]="G&lt;6-Dist&gt;=1700","B",IF(Table13[[#This Row],[Going-Dist]]="G&lt;6-Dist&lt;1700","A",IF(AJ619="G&gt;=6-Dist&lt;1700","C",IF(AJ619="G&gt;=6-Dist&gt;=1700","D","xx"))))</f>
        <v>A</v>
      </c>
      <c r="AL619" s="69">
        <f>MONTH(Table13[[#This Row],[Date]])</f>
        <v>12</v>
      </c>
      <c r="AM619" s="69" t="str">
        <f t="shared" si="45"/>
        <v>2022-2023</v>
      </c>
      <c r="AN619" s="126">
        <v>150</v>
      </c>
      <c r="AO619" s="132" t="str">
        <f>IF(Table13[[#This Row],[Combo 27 Bet]]="","",IF(Table13[[#This Row],[Lev Ret]]="","",AN619*Table13[[#This Row],[Odds]]))</f>
        <v/>
      </c>
      <c r="AP619" s="133">
        <f t="shared" si="48"/>
        <v>-150</v>
      </c>
      <c r="AQ619" s="137"/>
      <c r="AR619" s="153">
        <v>9</v>
      </c>
      <c r="AS619" s="167" t="str">
        <f>IF(Table13[[#This Row],[Date]]&lt;$AS$3,"","Live")</f>
        <v/>
      </c>
      <c r="AT619" s="167" t="str">
        <f>IF(Table13[[#This Row],[Date]]&lt;$AT$3,"","Current Algo")</f>
        <v/>
      </c>
    </row>
    <row r="620" spans="1:46" s="14" customFormat="1" ht="14.25" customHeight="1" x14ac:dyDescent="0.25">
      <c r="A620" s="82">
        <v>44912</v>
      </c>
      <c r="B620" s="2" t="s">
        <v>3</v>
      </c>
      <c r="C620" s="83">
        <v>0.70833333333333337</v>
      </c>
      <c r="D620" s="87">
        <v>4</v>
      </c>
      <c r="E620" s="7">
        <v>0</v>
      </c>
      <c r="F620" s="60">
        <v>8</v>
      </c>
      <c r="G620" s="2">
        <v>1400</v>
      </c>
      <c r="H620" s="2" t="s">
        <v>42</v>
      </c>
      <c r="I620" s="2" t="s">
        <v>46</v>
      </c>
      <c r="J620" s="2">
        <v>150</v>
      </c>
      <c r="K620" s="6">
        <v>9</v>
      </c>
      <c r="L620" s="6" t="s">
        <v>375</v>
      </c>
      <c r="M620" s="2" t="s">
        <v>43</v>
      </c>
      <c r="N620" s="84">
        <v>5.5</v>
      </c>
      <c r="O620" s="2" t="s">
        <v>92</v>
      </c>
      <c r="P620" s="2" t="s">
        <v>120</v>
      </c>
      <c r="Q620" s="85"/>
      <c r="R620" s="86">
        <v>2</v>
      </c>
      <c r="S620" s="85">
        <v>55</v>
      </c>
      <c r="T620" s="85">
        <v>55</v>
      </c>
      <c r="U620" s="85"/>
      <c r="V620" s="2">
        <v>1</v>
      </c>
      <c r="W620" s="2">
        <v>4</v>
      </c>
      <c r="X620" s="10">
        <v>1</v>
      </c>
      <c r="Y620" s="84">
        <v>4</v>
      </c>
      <c r="Z620" s="2">
        <v>45</v>
      </c>
      <c r="AA620" s="6">
        <v>13</v>
      </c>
      <c r="AB620" s="2"/>
      <c r="AC620" s="2"/>
      <c r="AD620" s="84">
        <v>5</v>
      </c>
      <c r="AE620" s="84"/>
      <c r="AF620" s="2">
        <v>100</v>
      </c>
      <c r="AG620" s="2" t="str">
        <f t="shared" si="46"/>
        <v/>
      </c>
      <c r="AH620" s="2">
        <f t="shared" si="47"/>
        <v>-100</v>
      </c>
      <c r="AI620" s="44" t="str">
        <f>VLOOKUP(Table13[[#This Row],[Track]],$B$1885:$D$1929,2,FALSE)</f>
        <v>Vic</v>
      </c>
      <c r="AJ6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0" s="16" t="str">
        <f>IF(Table13[[#This Row],[Going-Dist]]="G&lt;6-Dist&gt;=1700","B",IF(Table13[[#This Row],[Going-Dist]]="G&lt;6-Dist&lt;1700","A",IF(AJ620="G&gt;=6-Dist&lt;1700","C",IF(AJ620="G&gt;=6-Dist&gt;=1700","D","xx"))))</f>
        <v>A</v>
      </c>
      <c r="AL620" s="69">
        <f>MONTH(Table13[[#This Row],[Date]])</f>
        <v>12</v>
      </c>
      <c r="AM620" s="69" t="str">
        <f t="shared" si="45"/>
        <v>2022-2023</v>
      </c>
      <c r="AN620" s="126">
        <v>100</v>
      </c>
      <c r="AO620" s="132" t="str">
        <f>IF(Table13[[#This Row],[Combo 27 Bet]]="","",IF(Table13[[#This Row],[Lev Ret]]="","",AN620*Table13[[#This Row],[Odds]]))</f>
        <v/>
      </c>
      <c r="AP620" s="133">
        <f t="shared" si="48"/>
        <v>-100</v>
      </c>
      <c r="AQ620" s="135">
        <v>2</v>
      </c>
      <c r="AR620" s="153">
        <v>8</v>
      </c>
      <c r="AS620" s="167" t="str">
        <f>IF(Table13[[#This Row],[Date]]&lt;$AS$3,"","Live")</f>
        <v/>
      </c>
      <c r="AT620" s="167" t="str">
        <f>IF(Table13[[#This Row],[Date]]&lt;$AT$3,"","Current Algo")</f>
        <v/>
      </c>
    </row>
    <row r="621" spans="1:46" s="14" customFormat="1" ht="14.25" customHeight="1" x14ac:dyDescent="0.25">
      <c r="A621" s="82">
        <v>44912</v>
      </c>
      <c r="B621" s="2" t="s">
        <v>3</v>
      </c>
      <c r="C621" s="83">
        <v>0.70833333333333337</v>
      </c>
      <c r="D621" s="2">
        <v>4</v>
      </c>
      <c r="E621" s="2">
        <v>0</v>
      </c>
      <c r="F621" s="60">
        <v>8</v>
      </c>
      <c r="G621" s="2">
        <v>1400</v>
      </c>
      <c r="H621" s="2" t="s">
        <v>42</v>
      </c>
      <c r="I621" s="2" t="s">
        <v>46</v>
      </c>
      <c r="J621" s="2">
        <v>150</v>
      </c>
      <c r="K621" s="6">
        <v>1</v>
      </c>
      <c r="L621" s="6" t="s">
        <v>376</v>
      </c>
      <c r="M621" s="2" t="s">
        <v>50</v>
      </c>
      <c r="N621" s="84">
        <v>3.7</v>
      </c>
      <c r="O621" s="2" t="s">
        <v>123</v>
      </c>
      <c r="P621" s="2" t="s">
        <v>199</v>
      </c>
      <c r="Q621" s="85">
        <v>2</v>
      </c>
      <c r="R621" s="86">
        <v>12</v>
      </c>
      <c r="S621" s="85">
        <v>60</v>
      </c>
      <c r="T621" s="85">
        <v>58</v>
      </c>
      <c r="U621" s="85"/>
      <c r="V621" s="2">
        <v>2</v>
      </c>
      <c r="W621" s="2">
        <v>1</v>
      </c>
      <c r="X621" s="10">
        <v>2</v>
      </c>
      <c r="Y621" s="84">
        <v>4.5999999999999996</v>
      </c>
      <c r="Z621" s="2">
        <v>40</v>
      </c>
      <c r="AA621" s="6">
        <v>13</v>
      </c>
      <c r="AB621" s="2"/>
      <c r="AC621" s="2"/>
      <c r="AD621" s="84">
        <v>4</v>
      </c>
      <c r="AE621" s="84"/>
      <c r="AF621" s="2">
        <v>100</v>
      </c>
      <c r="AG621" s="2" t="str">
        <f t="shared" si="46"/>
        <v/>
      </c>
      <c r="AH621" s="2">
        <f t="shared" si="47"/>
        <v>-100</v>
      </c>
      <c r="AI621" s="44" t="str">
        <f>VLOOKUP(Table13[[#This Row],[Track]],$B$1885:$D$1929,2,FALSE)</f>
        <v>Vic</v>
      </c>
      <c r="AJ6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1" s="16" t="str">
        <f>IF(Table13[[#This Row],[Going-Dist]]="G&lt;6-Dist&gt;=1700","B",IF(Table13[[#This Row],[Going-Dist]]="G&lt;6-Dist&lt;1700","A",IF(AJ621="G&gt;=6-Dist&lt;1700","C",IF(AJ621="G&gt;=6-Dist&gt;=1700","D","xx"))))</f>
        <v>A</v>
      </c>
      <c r="AL621" s="69">
        <f>MONTH(Table13[[#This Row],[Date]])</f>
        <v>12</v>
      </c>
      <c r="AM621" s="69" t="str">
        <f t="shared" si="45"/>
        <v>2022-2023</v>
      </c>
      <c r="AN621" s="126">
        <v>140</v>
      </c>
      <c r="AO621" s="132" t="str">
        <f>IF(Table13[[#This Row],[Combo 27 Bet]]="","",IF(Table13[[#This Row],[Lev Ret]]="","",AN621*Table13[[#This Row],[Odds]]))</f>
        <v/>
      </c>
      <c r="AP621" s="133">
        <f t="shared" si="48"/>
        <v>-140</v>
      </c>
      <c r="AQ621" s="135">
        <v>2</v>
      </c>
      <c r="AR621" s="153">
        <v>7</v>
      </c>
      <c r="AS621" s="167" t="str">
        <f>IF(Table13[[#This Row],[Date]]&lt;$AS$3,"","Live")</f>
        <v/>
      </c>
      <c r="AT621" s="167" t="str">
        <f>IF(Table13[[#This Row],[Date]]&lt;$AT$3,"","Current Algo")</f>
        <v/>
      </c>
    </row>
    <row r="622" spans="1:46" s="14" customFormat="1" ht="14.25" customHeight="1" x14ac:dyDescent="0.25">
      <c r="A622" s="82">
        <v>44912</v>
      </c>
      <c r="B622" s="2" t="s">
        <v>148</v>
      </c>
      <c r="C622" s="83">
        <v>0.72222222222222221</v>
      </c>
      <c r="D622" s="87">
        <v>4</v>
      </c>
      <c r="E622" s="7">
        <v>5</v>
      </c>
      <c r="F622" s="60">
        <v>9</v>
      </c>
      <c r="G622" s="2">
        <v>1200</v>
      </c>
      <c r="H622" s="2" t="s">
        <v>151</v>
      </c>
      <c r="I622" s="2">
        <v>88</v>
      </c>
      <c r="J622" s="2">
        <v>150</v>
      </c>
      <c r="K622" s="6">
        <v>5</v>
      </c>
      <c r="L622" s="6" t="s">
        <v>235</v>
      </c>
      <c r="M622" s="2" t="s">
        <v>75</v>
      </c>
      <c r="N622" s="84">
        <v>2.2000000000000002</v>
      </c>
      <c r="O622" s="2" t="s">
        <v>1059</v>
      </c>
      <c r="P622" s="2" t="s">
        <v>86</v>
      </c>
      <c r="Q622" s="85"/>
      <c r="R622" s="86">
        <v>1</v>
      </c>
      <c r="S622" s="85">
        <v>58</v>
      </c>
      <c r="T622" s="85">
        <v>58</v>
      </c>
      <c r="U622" s="85"/>
      <c r="V622" s="2">
        <v>1</v>
      </c>
      <c r="W622" s="2">
        <v>2</v>
      </c>
      <c r="X622" s="10">
        <v>2</v>
      </c>
      <c r="Y622" s="84">
        <v>4.5199999999999996</v>
      </c>
      <c r="Z622" s="2">
        <v>30</v>
      </c>
      <c r="AA622" s="6"/>
      <c r="AB622" s="2"/>
      <c r="AC622" s="2" t="s">
        <v>150</v>
      </c>
      <c r="AD622" s="84">
        <v>2.6</v>
      </c>
      <c r="AE622" s="84">
        <v>1.2</v>
      </c>
      <c r="AF622" s="2">
        <v>100</v>
      </c>
      <c r="AG622" s="2">
        <f t="shared" si="46"/>
        <v>260</v>
      </c>
      <c r="AH622" s="2">
        <f t="shared" si="47"/>
        <v>160</v>
      </c>
      <c r="AI622" s="44" t="str">
        <f>VLOOKUP(Table13[[#This Row],[Track]],$B$1885:$D$1929,2,FALSE)</f>
        <v>NSW</v>
      </c>
      <c r="AJ6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2" s="16" t="str">
        <f>IF(Table13[[#This Row],[Going-Dist]]="G&lt;6-Dist&gt;=1700","B",IF(Table13[[#This Row],[Going-Dist]]="G&lt;6-Dist&lt;1700","A",IF(AJ622="G&gt;=6-Dist&lt;1700","C",IF(AJ622="G&gt;=6-Dist&gt;=1700","D","xx"))))</f>
        <v>A</v>
      </c>
      <c r="AL622" s="69">
        <f>MONTH(Table13[[#This Row],[Date]])</f>
        <v>12</v>
      </c>
      <c r="AM622" s="69" t="str">
        <f t="shared" si="45"/>
        <v>2022-2023</v>
      </c>
      <c r="AN622" s="126">
        <v>120</v>
      </c>
      <c r="AO622" s="132">
        <f>IF(Table13[[#This Row],[Combo 27 Bet]]="","",IF(Table13[[#This Row],[Lev Ret]]="","",AN622*Table13[[#This Row],[Odds]]))</f>
        <v>312</v>
      </c>
      <c r="AP622" s="133">
        <f t="shared" si="48"/>
        <v>192</v>
      </c>
      <c r="AQ622" s="137"/>
      <c r="AR622" s="153">
        <v>3</v>
      </c>
      <c r="AS622" s="167" t="str">
        <f>IF(Table13[[#This Row],[Date]]&lt;$AS$3,"","Live")</f>
        <v/>
      </c>
      <c r="AT622" s="167" t="str">
        <f>IF(Table13[[#This Row],[Date]]&lt;$AT$3,"","Current Algo")</f>
        <v/>
      </c>
    </row>
    <row r="623" spans="1:46" s="14" customFormat="1" ht="14.25" customHeight="1" x14ac:dyDescent="0.25">
      <c r="A623" s="82">
        <v>44919</v>
      </c>
      <c r="B623" s="2" t="s">
        <v>6</v>
      </c>
      <c r="C623" s="83">
        <v>0.54861111111111105</v>
      </c>
      <c r="D623" s="2">
        <v>4</v>
      </c>
      <c r="E623" s="2">
        <v>2</v>
      </c>
      <c r="F623" s="60">
        <v>2</v>
      </c>
      <c r="G623" s="2">
        <v>1500</v>
      </c>
      <c r="H623" s="2" t="s">
        <v>70</v>
      </c>
      <c r="I623" s="2">
        <v>70</v>
      </c>
      <c r="J623" s="2">
        <v>130</v>
      </c>
      <c r="K623" s="6">
        <v>4</v>
      </c>
      <c r="L623" s="6" t="s">
        <v>456</v>
      </c>
      <c r="M623" s="2"/>
      <c r="N623" s="84">
        <v>2.5</v>
      </c>
      <c r="O623" s="2" t="s">
        <v>93</v>
      </c>
      <c r="P623" s="2" t="s">
        <v>94</v>
      </c>
      <c r="Q623" s="85"/>
      <c r="R623" s="86">
        <v>8</v>
      </c>
      <c r="S623" s="85">
        <v>59</v>
      </c>
      <c r="T623" s="85">
        <v>59</v>
      </c>
      <c r="U623" s="85"/>
      <c r="V623" s="2"/>
      <c r="W623" s="2"/>
      <c r="X623" s="10">
        <v>1</v>
      </c>
      <c r="Y623" s="84"/>
      <c r="Z623" s="2"/>
      <c r="AA623" s="6">
        <v>9</v>
      </c>
      <c r="AB623" s="2"/>
      <c r="AC623" s="2" t="s">
        <v>12</v>
      </c>
      <c r="AD623" s="84">
        <v>3.2</v>
      </c>
      <c r="AE623" s="84">
        <v>1.5</v>
      </c>
      <c r="AF623" s="2">
        <v>100</v>
      </c>
      <c r="AG623" s="2">
        <f t="shared" si="46"/>
        <v>320</v>
      </c>
      <c r="AH623" s="2">
        <f t="shared" si="47"/>
        <v>220</v>
      </c>
      <c r="AI623" s="44" t="str">
        <f>VLOOKUP(Table13[[#This Row],[Track]],$B$1885:$D$1929,2,FALSE)</f>
        <v>Vic</v>
      </c>
      <c r="AJ6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3" s="16" t="str">
        <f>IF(Table13[[#This Row],[Going-Dist]]="G&lt;6-Dist&gt;=1700","B",IF(Table13[[#This Row],[Going-Dist]]="G&lt;6-Dist&lt;1700","A",IF(AJ623="G&gt;=6-Dist&lt;1700","C",IF(AJ623="G&gt;=6-Dist&gt;=1700","D","xx"))))</f>
        <v>A</v>
      </c>
      <c r="AL623" s="69">
        <f>MONTH(Table13[[#This Row],[Date]])</f>
        <v>12</v>
      </c>
      <c r="AM623" s="69" t="str">
        <f t="shared" si="45"/>
        <v>2022-2023</v>
      </c>
      <c r="AN623" s="126">
        <v>200</v>
      </c>
      <c r="AO623" s="132">
        <f>IF(Table13[[#This Row],[Combo 27 Bet]]="","",IF(Table13[[#This Row],[Lev Ret]]="","",AN623*Table13[[#This Row],[Odds]]))</f>
        <v>640</v>
      </c>
      <c r="AP623" s="133">
        <f t="shared" si="48"/>
        <v>440</v>
      </c>
      <c r="AQ623" s="137"/>
      <c r="AR623" s="153">
        <v>10</v>
      </c>
      <c r="AS623" s="167" t="str">
        <f>IF(Table13[[#This Row],[Date]]&lt;$AS$3,"","Live")</f>
        <v/>
      </c>
      <c r="AT623" s="167" t="str">
        <f>IF(Table13[[#This Row],[Date]]&lt;$AT$3,"","Current Algo")</f>
        <v/>
      </c>
    </row>
    <row r="624" spans="1:46" s="14" customFormat="1" ht="14.25" customHeight="1" x14ac:dyDescent="0.25">
      <c r="A624" s="82">
        <v>44919</v>
      </c>
      <c r="B624" s="2" t="s">
        <v>6</v>
      </c>
      <c r="C624" s="83">
        <v>0.57291666666666663</v>
      </c>
      <c r="D624" s="2">
        <v>4</v>
      </c>
      <c r="E624" s="2">
        <v>2</v>
      </c>
      <c r="F624" s="60">
        <v>3</v>
      </c>
      <c r="G624" s="2">
        <v>1000</v>
      </c>
      <c r="H624" s="2" t="s">
        <v>42</v>
      </c>
      <c r="I624" s="2">
        <v>78</v>
      </c>
      <c r="J624" s="2">
        <v>130</v>
      </c>
      <c r="K624" s="6">
        <v>3</v>
      </c>
      <c r="L624" s="6" t="s">
        <v>753</v>
      </c>
      <c r="M624" s="2" t="s">
        <v>50</v>
      </c>
      <c r="N624" s="84">
        <v>2.1</v>
      </c>
      <c r="O624" s="2" t="s">
        <v>101</v>
      </c>
      <c r="P624" s="2" t="s">
        <v>73</v>
      </c>
      <c r="Q624" s="85"/>
      <c r="R624" s="86">
        <v>5</v>
      </c>
      <c r="S624" s="85">
        <v>57.5</v>
      </c>
      <c r="T624" s="85">
        <v>57.5</v>
      </c>
      <c r="U624" s="85"/>
      <c r="V624" s="2">
        <v>1</v>
      </c>
      <c r="W624" s="2">
        <v>2</v>
      </c>
      <c r="X624" s="10">
        <v>1</v>
      </c>
      <c r="Y624" s="84">
        <v>2.8</v>
      </c>
      <c r="Z624" s="2">
        <v>45</v>
      </c>
      <c r="AA624" s="6">
        <v>6</v>
      </c>
      <c r="AB624" s="2"/>
      <c r="AC624" s="2" t="s">
        <v>12</v>
      </c>
      <c r="AD624" s="84">
        <v>2.2999999999999998</v>
      </c>
      <c r="AE624" s="84">
        <v>1.4</v>
      </c>
      <c r="AF624" s="2">
        <v>100</v>
      </c>
      <c r="AG624" s="2">
        <f t="shared" si="46"/>
        <v>229.99999999999997</v>
      </c>
      <c r="AH624" s="2">
        <f t="shared" si="47"/>
        <v>129.99999999999997</v>
      </c>
      <c r="AI624" s="44" t="str">
        <f>VLOOKUP(Table13[[#This Row],[Track]],$B$1885:$D$1929,2,FALSE)</f>
        <v>Vic</v>
      </c>
      <c r="AJ6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4" s="16" t="str">
        <f>IF(Table13[[#This Row],[Going-Dist]]="G&lt;6-Dist&gt;=1700","B",IF(Table13[[#This Row],[Going-Dist]]="G&lt;6-Dist&lt;1700","A",IF(AJ624="G&gt;=6-Dist&lt;1700","C",IF(AJ624="G&gt;=6-Dist&gt;=1700","D","xx"))))</f>
        <v>A</v>
      </c>
      <c r="AL624" s="69">
        <f>MONTH(Table13[[#This Row],[Date]])</f>
        <v>12</v>
      </c>
      <c r="AM624" s="69" t="str">
        <f t="shared" si="45"/>
        <v>2022-2023</v>
      </c>
      <c r="AN624" s="126">
        <v>140</v>
      </c>
      <c r="AO624" s="132">
        <f>IF(Table13[[#This Row],[Combo 27 Bet]]="","",IF(Table13[[#This Row],[Lev Ret]]="","",AN624*Table13[[#This Row],[Odds]]))</f>
        <v>322</v>
      </c>
      <c r="AP624" s="133">
        <f t="shared" si="48"/>
        <v>182</v>
      </c>
      <c r="AQ624" s="135">
        <v>2</v>
      </c>
      <c r="AR624" s="153">
        <v>5</v>
      </c>
      <c r="AS624" s="167" t="str">
        <f>IF(Table13[[#This Row],[Date]]&lt;$AS$3,"","Live")</f>
        <v/>
      </c>
      <c r="AT624" s="167" t="str">
        <f>IF(Table13[[#This Row],[Date]]&lt;$AT$3,"","Current Algo")</f>
        <v/>
      </c>
    </row>
    <row r="625" spans="1:46" s="14" customFormat="1" ht="14.25" customHeight="1" x14ac:dyDescent="0.25">
      <c r="A625" s="82">
        <v>44919</v>
      </c>
      <c r="B625" s="2" t="s">
        <v>6</v>
      </c>
      <c r="C625" s="83">
        <v>0.57291666666666663</v>
      </c>
      <c r="D625" s="87">
        <v>4</v>
      </c>
      <c r="E625" s="7">
        <v>2</v>
      </c>
      <c r="F625" s="60">
        <v>3</v>
      </c>
      <c r="G625" s="2">
        <v>1000</v>
      </c>
      <c r="H625" s="2" t="s">
        <v>42</v>
      </c>
      <c r="I625" s="2">
        <v>78</v>
      </c>
      <c r="J625" s="2">
        <v>130</v>
      </c>
      <c r="K625" s="6">
        <v>8</v>
      </c>
      <c r="L625" s="6" t="s">
        <v>754</v>
      </c>
      <c r="M625" s="2" t="s">
        <v>50</v>
      </c>
      <c r="N625" s="84">
        <v>2.9</v>
      </c>
      <c r="O625" s="2" t="s">
        <v>56</v>
      </c>
      <c r="P625" s="2" t="s">
        <v>202</v>
      </c>
      <c r="Q625" s="85"/>
      <c r="R625" s="86">
        <v>4</v>
      </c>
      <c r="S625" s="85">
        <v>54.5</v>
      </c>
      <c r="T625" s="85">
        <v>54.5</v>
      </c>
      <c r="U625" s="85"/>
      <c r="V625" s="2">
        <v>2</v>
      </c>
      <c r="W625" s="2">
        <v>1</v>
      </c>
      <c r="X625" s="10">
        <v>2</v>
      </c>
      <c r="Y625" s="84">
        <v>3.8</v>
      </c>
      <c r="Z625" s="2">
        <v>45</v>
      </c>
      <c r="AA625" s="6">
        <v>6</v>
      </c>
      <c r="AB625" s="2"/>
      <c r="AC625" s="2"/>
      <c r="AD625" s="84">
        <v>3.1</v>
      </c>
      <c r="AE625" s="84"/>
      <c r="AF625" s="2">
        <v>100</v>
      </c>
      <c r="AG625" s="2" t="str">
        <f t="shared" si="46"/>
        <v/>
      </c>
      <c r="AH625" s="2">
        <f t="shared" si="47"/>
        <v>-100</v>
      </c>
      <c r="AI625" s="44" t="str">
        <f>VLOOKUP(Table13[[#This Row],[Track]],$B$1885:$D$1929,2,FALSE)</f>
        <v>Vic</v>
      </c>
      <c r="AJ6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5" s="16" t="str">
        <f>IF(Table13[[#This Row],[Going-Dist]]="G&lt;6-Dist&gt;=1700","B",IF(Table13[[#This Row],[Going-Dist]]="G&lt;6-Dist&lt;1700","A",IF(AJ625="G&gt;=6-Dist&lt;1700","C",IF(AJ625="G&gt;=6-Dist&gt;=1700","D","xx"))))</f>
        <v>A</v>
      </c>
      <c r="AL625" s="69">
        <f>MONTH(Table13[[#This Row],[Date]])</f>
        <v>12</v>
      </c>
      <c r="AM625" s="69" t="str">
        <f t="shared" si="45"/>
        <v>2022-2023</v>
      </c>
      <c r="AN625" s="126">
        <v>150</v>
      </c>
      <c r="AO625" s="132" t="str">
        <f>IF(Table13[[#This Row],[Combo 27 Bet]]="","",IF(Table13[[#This Row],[Lev Ret]]="","",AN625*Table13[[#This Row],[Odds]]))</f>
        <v/>
      </c>
      <c r="AP625" s="133">
        <f t="shared" si="48"/>
        <v>-150</v>
      </c>
      <c r="AQ625" s="135">
        <v>2</v>
      </c>
      <c r="AR625" s="153">
        <v>4</v>
      </c>
      <c r="AS625" s="167" t="str">
        <f>IF(Table13[[#This Row],[Date]]&lt;$AS$3,"","Live")</f>
        <v/>
      </c>
      <c r="AT625" s="167" t="str">
        <f>IF(Table13[[#This Row],[Date]]&lt;$AT$3,"","Current Algo")</f>
        <v/>
      </c>
    </row>
    <row r="626" spans="1:46" s="14" customFormat="1" ht="14.25" customHeight="1" x14ac:dyDescent="0.25">
      <c r="A626" s="82">
        <v>44919</v>
      </c>
      <c r="B626" s="2" t="s">
        <v>6</v>
      </c>
      <c r="C626" s="83">
        <v>0.59722222222222221</v>
      </c>
      <c r="D626" s="2">
        <v>4</v>
      </c>
      <c r="E626" s="2">
        <v>2</v>
      </c>
      <c r="F626" s="60">
        <v>4</v>
      </c>
      <c r="G626" s="2">
        <v>1000</v>
      </c>
      <c r="H626" s="2" t="s">
        <v>62</v>
      </c>
      <c r="I626" s="2" t="s">
        <v>62</v>
      </c>
      <c r="J626" s="2">
        <v>150</v>
      </c>
      <c r="K626" s="6">
        <v>2</v>
      </c>
      <c r="L626" s="6" t="s">
        <v>1253</v>
      </c>
      <c r="M626" s="2"/>
      <c r="N626" s="84">
        <v>5</v>
      </c>
      <c r="O626" s="2" t="s">
        <v>117</v>
      </c>
      <c r="P626" s="2" t="s">
        <v>57</v>
      </c>
      <c r="Q626" s="85"/>
      <c r="R626" s="86">
        <v>1</v>
      </c>
      <c r="S626" s="85">
        <v>60</v>
      </c>
      <c r="T626" s="85">
        <v>60</v>
      </c>
      <c r="U626" s="85"/>
      <c r="V626" s="2"/>
      <c r="W626" s="2"/>
      <c r="X626" s="10">
        <v>1</v>
      </c>
      <c r="Y626" s="84"/>
      <c r="Z626" s="2"/>
      <c r="AA626" s="6">
        <v>9</v>
      </c>
      <c r="AB626" s="2"/>
      <c r="AC626" s="2" t="s">
        <v>13</v>
      </c>
      <c r="AD626" s="84">
        <v>5.5</v>
      </c>
      <c r="AE626" s="84">
        <v>1.6</v>
      </c>
      <c r="AF626" s="2">
        <v>100</v>
      </c>
      <c r="AG626" s="2" t="str">
        <f t="shared" si="46"/>
        <v/>
      </c>
      <c r="AH626" s="2">
        <f t="shared" si="47"/>
        <v>-100</v>
      </c>
      <c r="AI626" s="44" t="str">
        <f>VLOOKUP(Table13[[#This Row],[Track]],$B$1885:$D$1929,2,FALSE)</f>
        <v>Vic</v>
      </c>
      <c r="AJ6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6" s="16" t="str">
        <f>IF(Table13[[#This Row],[Going-Dist]]="G&lt;6-Dist&gt;=1700","B",IF(Table13[[#This Row],[Going-Dist]]="G&lt;6-Dist&lt;1700","A",IF(AJ626="G&gt;=6-Dist&lt;1700","C",IF(AJ626="G&gt;=6-Dist&gt;=1700","D","xx"))))</f>
        <v>A</v>
      </c>
      <c r="AL626" s="69">
        <f>MONTH(Table13[[#This Row],[Date]])</f>
        <v>12</v>
      </c>
      <c r="AM626" s="69" t="str">
        <f t="shared" si="45"/>
        <v>2022-2023</v>
      </c>
      <c r="AN626" s="126">
        <v>100</v>
      </c>
      <c r="AO626" s="132" t="str">
        <f>IF(Table13[[#This Row],[Combo 27 Bet]]="","",IF(Table13[[#This Row],[Lev Ret]]="","",AN626*Table13[[#This Row],[Odds]]))</f>
        <v/>
      </c>
      <c r="AP626" s="133">
        <f t="shared" si="48"/>
        <v>-100</v>
      </c>
      <c r="AQ626" s="137"/>
      <c r="AR626" s="153">
        <v>1</v>
      </c>
      <c r="AS626" s="167" t="str">
        <f>IF(Table13[[#This Row],[Date]]&lt;$AS$3,"","Live")</f>
        <v/>
      </c>
      <c r="AT626" s="167" t="str">
        <f>IF(Table13[[#This Row],[Date]]&lt;$AT$3,"","Current Algo")</f>
        <v/>
      </c>
    </row>
    <row r="627" spans="1:46" s="14" customFormat="1" ht="14.25" customHeight="1" x14ac:dyDescent="0.25">
      <c r="A627" s="82">
        <v>44919</v>
      </c>
      <c r="B627" s="2" t="s">
        <v>6</v>
      </c>
      <c r="C627" s="83">
        <v>0.625</v>
      </c>
      <c r="D627" s="87">
        <v>4</v>
      </c>
      <c r="E627" s="7">
        <v>2</v>
      </c>
      <c r="F627" s="60">
        <v>5</v>
      </c>
      <c r="G627" s="2">
        <v>2040</v>
      </c>
      <c r="H627" s="2" t="s">
        <v>42</v>
      </c>
      <c r="I627" s="2">
        <v>84</v>
      </c>
      <c r="J627" s="2">
        <v>130</v>
      </c>
      <c r="K627" s="6">
        <v>1</v>
      </c>
      <c r="L627" s="6" t="s">
        <v>244</v>
      </c>
      <c r="M627" s="2" t="s">
        <v>76</v>
      </c>
      <c r="N627" s="84">
        <v>2.6</v>
      </c>
      <c r="O627" s="2" t="s">
        <v>51</v>
      </c>
      <c r="P627" s="2" t="s">
        <v>212</v>
      </c>
      <c r="Q627" s="85"/>
      <c r="R627" s="86">
        <v>6</v>
      </c>
      <c r="S627" s="85">
        <v>60</v>
      </c>
      <c r="T627" s="85">
        <v>60</v>
      </c>
      <c r="U627" s="85"/>
      <c r="V627" s="2">
        <v>1</v>
      </c>
      <c r="W627" s="2">
        <v>1</v>
      </c>
      <c r="X627" s="10">
        <v>1</v>
      </c>
      <c r="Y627" s="84">
        <v>4.4000000000000004</v>
      </c>
      <c r="Z627" s="2">
        <v>40</v>
      </c>
      <c r="AA627" s="6">
        <v>9</v>
      </c>
      <c r="AB627" s="2"/>
      <c r="AC627" s="2" t="s">
        <v>12</v>
      </c>
      <c r="AD627" s="84">
        <v>2.8</v>
      </c>
      <c r="AE627" s="84">
        <v>1.3</v>
      </c>
      <c r="AF627" s="2">
        <v>100</v>
      </c>
      <c r="AG627" s="2">
        <f t="shared" si="46"/>
        <v>280</v>
      </c>
      <c r="AH627" s="2">
        <f t="shared" si="47"/>
        <v>180</v>
      </c>
      <c r="AI627" s="44" t="str">
        <f>VLOOKUP(Table13[[#This Row],[Track]],$B$1885:$D$1929,2,FALSE)</f>
        <v>Vic</v>
      </c>
      <c r="AJ6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27" s="16" t="str">
        <f>IF(Table13[[#This Row],[Going-Dist]]="G&lt;6-Dist&gt;=1700","B",IF(Table13[[#This Row],[Going-Dist]]="G&lt;6-Dist&lt;1700","A",IF(AJ627="G&gt;=6-Dist&lt;1700","C",IF(AJ627="G&gt;=6-Dist&gt;=1700","D","xx"))))</f>
        <v>B</v>
      </c>
      <c r="AL627" s="69">
        <f>MONTH(Table13[[#This Row],[Date]])</f>
        <v>12</v>
      </c>
      <c r="AM627" s="69" t="str">
        <f t="shared" si="45"/>
        <v>2022-2023</v>
      </c>
      <c r="AN627" s="126">
        <v>150</v>
      </c>
      <c r="AO627" s="132">
        <f>IF(Table13[[#This Row],[Combo 27 Bet]]="","",IF(Table13[[#This Row],[Lev Ret]]="","",AN627*Table13[[#This Row],[Odds]]))</f>
        <v>420</v>
      </c>
      <c r="AP627" s="133">
        <f t="shared" si="48"/>
        <v>270</v>
      </c>
      <c r="AQ627" s="137"/>
      <c r="AR627" s="153">
        <v>9</v>
      </c>
      <c r="AS627" s="167" t="str">
        <f>IF(Table13[[#This Row],[Date]]&lt;$AS$3,"","Live")</f>
        <v/>
      </c>
      <c r="AT627" s="167" t="str">
        <f>IF(Table13[[#This Row],[Date]]&lt;$AT$3,"","Current Algo")</f>
        <v/>
      </c>
    </row>
    <row r="628" spans="1:46" s="14" customFormat="1" ht="14.25" customHeight="1" x14ac:dyDescent="0.25">
      <c r="A628" s="82">
        <v>44919</v>
      </c>
      <c r="B628" s="2" t="s">
        <v>148</v>
      </c>
      <c r="C628" s="83">
        <v>0.69444444444444453</v>
      </c>
      <c r="D628" s="87">
        <v>4</v>
      </c>
      <c r="E628" s="7">
        <v>9</v>
      </c>
      <c r="F628" s="60">
        <v>8</v>
      </c>
      <c r="G628" s="2">
        <v>1200</v>
      </c>
      <c r="H628" s="2" t="s">
        <v>70</v>
      </c>
      <c r="I628" s="2">
        <v>78</v>
      </c>
      <c r="J628" s="2">
        <v>150</v>
      </c>
      <c r="K628" s="6">
        <v>14</v>
      </c>
      <c r="L628" s="6" t="s">
        <v>1639</v>
      </c>
      <c r="M628" s="2" t="s">
        <v>75</v>
      </c>
      <c r="N628" s="84">
        <v>2.4</v>
      </c>
      <c r="O628" s="2" t="s">
        <v>163</v>
      </c>
      <c r="P628" s="2" t="s">
        <v>1109</v>
      </c>
      <c r="Q628" s="85">
        <v>2</v>
      </c>
      <c r="R628" s="86">
        <v>10</v>
      </c>
      <c r="S628" s="85">
        <v>52</v>
      </c>
      <c r="T628" s="85">
        <v>50</v>
      </c>
      <c r="U628" s="85"/>
      <c r="V628" s="2">
        <v>5</v>
      </c>
      <c r="W628" s="2">
        <v>4</v>
      </c>
      <c r="X628" s="10">
        <v>1</v>
      </c>
      <c r="Y628" s="84">
        <v>1.59</v>
      </c>
      <c r="Z628" s="2">
        <v>30</v>
      </c>
      <c r="AA628" s="6"/>
      <c r="AB628" s="2"/>
      <c r="AC628" s="2" t="s">
        <v>150</v>
      </c>
      <c r="AD628" s="84">
        <v>2.2999999999999998</v>
      </c>
      <c r="AE628" s="84">
        <v>1.3</v>
      </c>
      <c r="AF628" s="2">
        <v>100</v>
      </c>
      <c r="AG628" s="2">
        <f t="shared" si="46"/>
        <v>229.99999999999997</v>
      </c>
      <c r="AH628" s="2">
        <f t="shared" si="47"/>
        <v>129.99999999999997</v>
      </c>
      <c r="AI628" s="44" t="str">
        <f>VLOOKUP(Table13[[#This Row],[Track]],$B$1885:$D$1929,2,FALSE)</f>
        <v>NSW</v>
      </c>
      <c r="AJ6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28" s="16" t="str">
        <f>IF(Table13[[#This Row],[Going-Dist]]="G&lt;6-Dist&gt;=1700","B",IF(Table13[[#This Row],[Going-Dist]]="G&lt;6-Dist&lt;1700","A",IF(AJ628="G&gt;=6-Dist&lt;1700","C",IF(AJ628="G&gt;=6-Dist&gt;=1700","D","xx"))))</f>
        <v>A</v>
      </c>
      <c r="AL628" s="69">
        <f>MONTH(Table13[[#This Row],[Date]])</f>
        <v>12</v>
      </c>
      <c r="AM628" s="69" t="str">
        <f t="shared" si="45"/>
        <v>2022-2023</v>
      </c>
      <c r="AN628" s="126">
        <v>150</v>
      </c>
      <c r="AO628" s="132">
        <f>IF(Table13[[#This Row],[Combo 27 Bet]]="","",IF(Table13[[#This Row],[Lev Ret]]="","",AN628*Table13[[#This Row],[Odds]]))</f>
        <v>345</v>
      </c>
      <c r="AP628" s="133">
        <f t="shared" si="48"/>
        <v>195</v>
      </c>
      <c r="AQ628" s="137"/>
      <c r="AR628" s="153">
        <v>9</v>
      </c>
      <c r="AS628" s="167" t="str">
        <f>IF(Table13[[#This Row],[Date]]&lt;$AS$3,"","Live")</f>
        <v/>
      </c>
      <c r="AT628" s="167" t="str">
        <f>IF(Table13[[#This Row],[Date]]&lt;$AT$3,"","Current Algo")</f>
        <v/>
      </c>
    </row>
    <row r="629" spans="1:46" s="14" customFormat="1" ht="14.25" customHeight="1" x14ac:dyDescent="0.25">
      <c r="A629" s="82">
        <v>44919</v>
      </c>
      <c r="B629" s="2" t="s">
        <v>6</v>
      </c>
      <c r="C629" s="83">
        <v>0.70833333333333337</v>
      </c>
      <c r="D629" s="87">
        <v>4</v>
      </c>
      <c r="E629" s="7">
        <v>2</v>
      </c>
      <c r="F629" s="60">
        <v>8</v>
      </c>
      <c r="G629" s="2">
        <v>2500</v>
      </c>
      <c r="H629" s="2" t="s">
        <v>42</v>
      </c>
      <c r="I629" s="2">
        <v>78</v>
      </c>
      <c r="J629" s="2">
        <v>130</v>
      </c>
      <c r="K629" s="6">
        <v>12</v>
      </c>
      <c r="L629" s="6" t="s">
        <v>485</v>
      </c>
      <c r="M629" s="2" t="s">
        <v>80</v>
      </c>
      <c r="N629" s="84">
        <v>6</v>
      </c>
      <c r="O629" s="2" t="s">
        <v>51</v>
      </c>
      <c r="P629" s="2" t="s">
        <v>393</v>
      </c>
      <c r="Q629" s="85">
        <v>1.5</v>
      </c>
      <c r="R629" s="86">
        <v>1</v>
      </c>
      <c r="S629" s="85">
        <v>54</v>
      </c>
      <c r="T629" s="85">
        <v>52.5</v>
      </c>
      <c r="U629" s="85"/>
      <c r="V629" s="2">
        <v>3</v>
      </c>
      <c r="W629" s="2"/>
      <c r="X629" s="10">
        <v>1</v>
      </c>
      <c r="Y629" s="84">
        <v>4.8</v>
      </c>
      <c r="Z629" s="2">
        <v>40</v>
      </c>
      <c r="AA629" s="6">
        <v>13</v>
      </c>
      <c r="AB629" s="2"/>
      <c r="AC629" s="2" t="s">
        <v>12</v>
      </c>
      <c r="AD629" s="84">
        <v>5.0999999999999996</v>
      </c>
      <c r="AE629" s="84">
        <v>2</v>
      </c>
      <c r="AF629" s="2">
        <v>100</v>
      </c>
      <c r="AG629" s="2">
        <f t="shared" si="46"/>
        <v>509.99999999999994</v>
      </c>
      <c r="AH629" s="2">
        <f t="shared" si="47"/>
        <v>409.99999999999994</v>
      </c>
      <c r="AI629" s="44" t="str">
        <f>VLOOKUP(Table13[[#This Row],[Track]],$B$1885:$D$1929,2,FALSE)</f>
        <v>Vic</v>
      </c>
      <c r="AJ6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29" s="16" t="str">
        <f>IF(Table13[[#This Row],[Going-Dist]]="G&lt;6-Dist&gt;=1700","B",IF(Table13[[#This Row],[Going-Dist]]="G&lt;6-Dist&lt;1700","A",IF(AJ629="G&gt;=6-Dist&lt;1700","C",IF(AJ629="G&gt;=6-Dist&gt;=1700","D","xx"))))</f>
        <v>B</v>
      </c>
      <c r="AL629" s="2">
        <f>MONTH(Table13[[#This Row],[Date]])</f>
        <v>12</v>
      </c>
      <c r="AM629" s="2" t="str">
        <f t="shared" si="45"/>
        <v>2022-2023</v>
      </c>
      <c r="AN629" s="126">
        <v>150</v>
      </c>
      <c r="AO629" s="132">
        <f>IF(Table13[[#This Row],[Combo 27 Bet]]="","",IF(Table13[[#This Row],[Lev Ret]]="","",AN629*Table13[[#This Row],[Odds]]))</f>
        <v>765</v>
      </c>
      <c r="AP629" s="133">
        <f t="shared" si="48"/>
        <v>615</v>
      </c>
      <c r="AQ629" s="137"/>
      <c r="AR629" s="153">
        <v>9</v>
      </c>
      <c r="AS629" s="167" t="str">
        <f>IF(Table13[[#This Row],[Date]]&lt;$AS$3,"","Live")</f>
        <v/>
      </c>
      <c r="AT629" s="167" t="str">
        <f>IF(Table13[[#This Row],[Date]]&lt;$AT$3,"","Current Algo")</f>
        <v/>
      </c>
    </row>
    <row r="630" spans="1:46" s="14" customFormat="1" ht="14.25" customHeight="1" x14ac:dyDescent="0.25">
      <c r="A630" s="82">
        <v>44919</v>
      </c>
      <c r="B630" s="2" t="s">
        <v>148</v>
      </c>
      <c r="C630" s="83">
        <v>0.72222222222222221</v>
      </c>
      <c r="D630" s="87">
        <v>4</v>
      </c>
      <c r="E630" s="7">
        <v>9</v>
      </c>
      <c r="F630" s="60">
        <v>9</v>
      </c>
      <c r="G630" s="2">
        <v>1400</v>
      </c>
      <c r="H630" s="2" t="s">
        <v>151</v>
      </c>
      <c r="I630" s="2">
        <v>78</v>
      </c>
      <c r="J630" s="2">
        <v>150</v>
      </c>
      <c r="K630" s="6">
        <v>12</v>
      </c>
      <c r="L630" s="6" t="s">
        <v>1640</v>
      </c>
      <c r="M630" s="2" t="s">
        <v>75</v>
      </c>
      <c r="N630" s="84">
        <v>4.0999999999999996</v>
      </c>
      <c r="O630" s="2" t="s">
        <v>1051</v>
      </c>
      <c r="P630" s="2" t="s">
        <v>1103</v>
      </c>
      <c r="Q630" s="85">
        <v>1.5</v>
      </c>
      <c r="R630" s="86">
        <v>7</v>
      </c>
      <c r="S630" s="85">
        <v>52.5</v>
      </c>
      <c r="T630" s="85">
        <v>51</v>
      </c>
      <c r="U630" s="85"/>
      <c r="V630" s="2"/>
      <c r="W630" s="2">
        <v>3</v>
      </c>
      <c r="X630" s="10">
        <v>1</v>
      </c>
      <c r="Y630" s="84">
        <v>2.3199999999999998</v>
      </c>
      <c r="Z630" s="2">
        <v>30</v>
      </c>
      <c r="AA630" s="6"/>
      <c r="AB630" s="2"/>
      <c r="AC630" s="2" t="s">
        <v>15</v>
      </c>
      <c r="AD630" s="84">
        <v>4</v>
      </c>
      <c r="AE630" s="84">
        <v>1.7</v>
      </c>
      <c r="AF630" s="2">
        <v>100</v>
      </c>
      <c r="AG630" s="2" t="str">
        <f t="shared" si="46"/>
        <v/>
      </c>
      <c r="AH630" s="2">
        <f t="shared" si="47"/>
        <v>-100</v>
      </c>
      <c r="AI630" s="44" t="str">
        <f>VLOOKUP(Table13[[#This Row],[Track]],$B$1885:$D$1929,2,FALSE)</f>
        <v>NSW</v>
      </c>
      <c r="AJ6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0" s="16" t="str">
        <f>IF(Table13[[#This Row],[Going-Dist]]="G&lt;6-Dist&gt;=1700","B",IF(Table13[[#This Row],[Going-Dist]]="G&lt;6-Dist&lt;1700","A",IF(AJ630="G&gt;=6-Dist&lt;1700","C",IF(AJ630="G&gt;=6-Dist&gt;=1700","D","xx"))))</f>
        <v>A</v>
      </c>
      <c r="AL630" s="69">
        <f>MONTH(Table13[[#This Row],[Date]])</f>
        <v>12</v>
      </c>
      <c r="AM630" s="69" t="str">
        <f t="shared" si="45"/>
        <v>2022-2023</v>
      </c>
      <c r="AN630" s="126">
        <v>100</v>
      </c>
      <c r="AO630" s="132" t="str">
        <f>IF(Table13[[#This Row],[Combo 27 Bet]]="","",IF(Table13[[#This Row],[Lev Ret]]="","",AN630*Table13[[#This Row],[Odds]]))</f>
        <v/>
      </c>
      <c r="AP630" s="133">
        <f t="shared" si="48"/>
        <v>-100</v>
      </c>
      <c r="AQ630" s="137"/>
      <c r="AR630" s="153">
        <v>7</v>
      </c>
      <c r="AS630" s="167" t="str">
        <f>IF(Table13[[#This Row],[Date]]&lt;$AS$3,"","Live")</f>
        <v/>
      </c>
      <c r="AT630" s="167" t="str">
        <f>IF(Table13[[#This Row],[Date]]&lt;$AT$3,"","Current Algo")</f>
        <v/>
      </c>
    </row>
    <row r="631" spans="1:46" s="14" customFormat="1" ht="14.25" customHeight="1" x14ac:dyDescent="0.25">
      <c r="A631" s="82">
        <v>44919</v>
      </c>
      <c r="B631" s="2" t="s">
        <v>148</v>
      </c>
      <c r="C631" s="83">
        <v>0.74652777777777779</v>
      </c>
      <c r="D631" s="87">
        <v>4</v>
      </c>
      <c r="E631" s="7">
        <v>9</v>
      </c>
      <c r="F631" s="60">
        <v>10</v>
      </c>
      <c r="G631" s="2">
        <v>1200</v>
      </c>
      <c r="H631" s="2" t="s">
        <v>151</v>
      </c>
      <c r="I631" s="2">
        <v>78</v>
      </c>
      <c r="J631" s="2">
        <v>150</v>
      </c>
      <c r="K631" s="6">
        <v>13</v>
      </c>
      <c r="L631" s="6" t="s">
        <v>1641</v>
      </c>
      <c r="M631" s="2" t="s">
        <v>55</v>
      </c>
      <c r="N631" s="84">
        <v>2.9</v>
      </c>
      <c r="O631" s="2" t="s">
        <v>156</v>
      </c>
      <c r="P631" s="2" t="s">
        <v>153</v>
      </c>
      <c r="Q631" s="85"/>
      <c r="R631" s="86">
        <v>8</v>
      </c>
      <c r="S631" s="85">
        <v>52.5</v>
      </c>
      <c r="T631" s="85">
        <v>52.5</v>
      </c>
      <c r="U631" s="85"/>
      <c r="V631" s="2">
        <v>4</v>
      </c>
      <c r="W631" s="2">
        <v>1</v>
      </c>
      <c r="X631" s="10">
        <v>1</v>
      </c>
      <c r="Y631" s="84">
        <v>3.61</v>
      </c>
      <c r="Z631" s="2">
        <v>30</v>
      </c>
      <c r="AA631" s="6">
        <v>160</v>
      </c>
      <c r="AB631" s="2"/>
      <c r="AC631" s="2"/>
      <c r="AD631" s="84">
        <v>2.7</v>
      </c>
      <c r="AE631" s="84"/>
      <c r="AF631" s="2">
        <v>100</v>
      </c>
      <c r="AG631" s="2" t="str">
        <f t="shared" si="46"/>
        <v/>
      </c>
      <c r="AH631" s="2">
        <f t="shared" si="47"/>
        <v>-100</v>
      </c>
      <c r="AI631" s="44" t="str">
        <f>VLOOKUP(Table13[[#This Row],[Track]],$B$1885:$D$1929,2,FALSE)</f>
        <v>NSW</v>
      </c>
      <c r="AJ6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1" s="16" t="str">
        <f>IF(Table13[[#This Row],[Going-Dist]]="G&lt;6-Dist&gt;=1700","B",IF(Table13[[#This Row],[Going-Dist]]="G&lt;6-Dist&lt;1700","A",IF(AJ631="G&gt;=6-Dist&lt;1700","C",IF(AJ631="G&gt;=6-Dist&gt;=1700","D","xx"))))</f>
        <v>A</v>
      </c>
      <c r="AL631" s="69">
        <f>MONTH(Table13[[#This Row],[Date]])</f>
        <v>12</v>
      </c>
      <c r="AM631" s="69" t="str">
        <f t="shared" si="45"/>
        <v>2022-2023</v>
      </c>
      <c r="AN631" s="126">
        <v>150</v>
      </c>
      <c r="AO631" s="132" t="str">
        <f>IF(Table13[[#This Row],[Combo 27 Bet]]="","",IF(Table13[[#This Row],[Lev Ret]]="","",AN631*Table13[[#This Row],[Odds]]))</f>
        <v/>
      </c>
      <c r="AP631" s="133">
        <f t="shared" si="48"/>
        <v>-150</v>
      </c>
      <c r="AQ631" s="137"/>
      <c r="AR631" s="153">
        <v>9</v>
      </c>
      <c r="AS631" s="167" t="str">
        <f>IF(Table13[[#This Row],[Date]]&lt;$AS$3,"","Live")</f>
        <v/>
      </c>
      <c r="AT631" s="167" t="str">
        <f>IF(Table13[[#This Row],[Date]]&lt;$AT$3,"","Current Algo")</f>
        <v/>
      </c>
    </row>
    <row r="632" spans="1:46" s="14" customFormat="1" ht="14.25" customHeight="1" x14ac:dyDescent="0.25">
      <c r="A632" s="82">
        <v>44921</v>
      </c>
      <c r="B632" s="2" t="s">
        <v>5</v>
      </c>
      <c r="C632" s="83">
        <v>0.625</v>
      </c>
      <c r="D632" s="87">
        <v>4</v>
      </c>
      <c r="E632" s="7">
        <v>3</v>
      </c>
      <c r="F632" s="60">
        <v>4</v>
      </c>
      <c r="G632" s="2">
        <v>1700</v>
      </c>
      <c r="H632" s="2" t="s">
        <v>42</v>
      </c>
      <c r="I632" s="2" t="s">
        <v>46</v>
      </c>
      <c r="J632" s="2">
        <v>175</v>
      </c>
      <c r="K632" s="6">
        <v>1</v>
      </c>
      <c r="L632" s="6" t="s">
        <v>755</v>
      </c>
      <c r="M632" s="2" t="s">
        <v>55</v>
      </c>
      <c r="N632" s="84">
        <v>1.5</v>
      </c>
      <c r="O632" s="2" t="s">
        <v>51</v>
      </c>
      <c r="P632" s="2" t="s">
        <v>72</v>
      </c>
      <c r="Q632" s="85"/>
      <c r="R632" s="86">
        <v>5</v>
      </c>
      <c r="S632" s="85">
        <v>60</v>
      </c>
      <c r="T632" s="85">
        <v>60</v>
      </c>
      <c r="U632" s="85"/>
      <c r="V632" s="2">
        <v>4</v>
      </c>
      <c r="W632" s="2">
        <v>5</v>
      </c>
      <c r="X632" s="10">
        <v>1</v>
      </c>
      <c r="Y632" s="84">
        <v>2</v>
      </c>
      <c r="Z632" s="2">
        <v>50</v>
      </c>
      <c r="AA632" s="6">
        <v>5</v>
      </c>
      <c r="AB632" s="2"/>
      <c r="AC632" s="2" t="s">
        <v>12</v>
      </c>
      <c r="AD632" s="84">
        <v>1.8</v>
      </c>
      <c r="AE632" s="84">
        <v>1.2</v>
      </c>
      <c r="AF632" s="2">
        <v>100</v>
      </c>
      <c r="AG632" s="2">
        <f t="shared" si="46"/>
        <v>180</v>
      </c>
      <c r="AH632" s="2">
        <f t="shared" si="47"/>
        <v>80</v>
      </c>
      <c r="AI632" s="44" t="str">
        <f>VLOOKUP(Table13[[#This Row],[Track]],$B$1885:$D$1929,2,FALSE)</f>
        <v>Vic</v>
      </c>
      <c r="AJ6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32" s="16" t="str">
        <f>IF(Table13[[#This Row],[Going-Dist]]="G&lt;6-Dist&gt;=1700","B",IF(Table13[[#This Row],[Going-Dist]]="G&lt;6-Dist&lt;1700","A",IF(AJ632="G&gt;=6-Dist&lt;1700","C",IF(AJ632="G&gt;=6-Dist&gt;=1700","D","xx"))))</f>
        <v>B</v>
      </c>
      <c r="AL632" s="69">
        <f>MONTH(Table13[[#This Row],[Date]])</f>
        <v>12</v>
      </c>
      <c r="AM632" s="69" t="str">
        <f t="shared" si="45"/>
        <v>2022-2023</v>
      </c>
      <c r="AN632" s="126">
        <v>200</v>
      </c>
      <c r="AO632" s="132">
        <f>IF(Table13[[#This Row],[Combo 27 Bet]]="","",IF(Table13[[#This Row],[Lev Ret]]="","",AN632*Table13[[#This Row],[Odds]]))</f>
        <v>360</v>
      </c>
      <c r="AP632" s="133">
        <f t="shared" si="48"/>
        <v>160</v>
      </c>
      <c r="AQ632" s="137"/>
      <c r="AR632" s="153">
        <v>10</v>
      </c>
      <c r="AS632" s="167" t="str">
        <f>IF(Table13[[#This Row],[Date]]&lt;$AS$3,"","Live")</f>
        <v/>
      </c>
      <c r="AT632" s="167" t="str">
        <f>IF(Table13[[#This Row],[Date]]&lt;$AT$3,"","Current Algo")</f>
        <v/>
      </c>
    </row>
    <row r="633" spans="1:46" s="14" customFormat="1" ht="14.25" customHeight="1" x14ac:dyDescent="0.25">
      <c r="A633" s="82">
        <v>44921</v>
      </c>
      <c r="B633" s="2" t="s">
        <v>5</v>
      </c>
      <c r="C633" s="83">
        <v>0.65277777777777779</v>
      </c>
      <c r="D633" s="2">
        <v>4</v>
      </c>
      <c r="E633" s="2">
        <v>3</v>
      </c>
      <c r="F633" s="60">
        <v>5</v>
      </c>
      <c r="G633" s="2">
        <v>1800</v>
      </c>
      <c r="H633" s="2" t="s">
        <v>70</v>
      </c>
      <c r="I633" s="2">
        <v>70</v>
      </c>
      <c r="J633" s="2">
        <v>130</v>
      </c>
      <c r="K633" s="6">
        <v>1</v>
      </c>
      <c r="L633" s="6" t="s">
        <v>756</v>
      </c>
      <c r="M633" s="2"/>
      <c r="N633" s="84">
        <v>3.1</v>
      </c>
      <c r="O633" s="2" t="s">
        <v>97</v>
      </c>
      <c r="P633" s="2" t="s">
        <v>393</v>
      </c>
      <c r="Q633" s="85">
        <v>1.5</v>
      </c>
      <c r="R633" s="86">
        <v>4</v>
      </c>
      <c r="S633" s="85">
        <v>61.5</v>
      </c>
      <c r="T633" s="85">
        <v>60</v>
      </c>
      <c r="U633" s="85"/>
      <c r="V633" s="2"/>
      <c r="W633" s="2"/>
      <c r="X633" s="10">
        <v>1</v>
      </c>
      <c r="Y633" s="84"/>
      <c r="Z633" s="2"/>
      <c r="AA633" s="6">
        <v>11</v>
      </c>
      <c r="AB633" s="2"/>
      <c r="AC633" s="2" t="s">
        <v>12</v>
      </c>
      <c r="AD633" s="84">
        <v>3.8</v>
      </c>
      <c r="AE633" s="84">
        <v>1.7</v>
      </c>
      <c r="AF633" s="2">
        <v>100</v>
      </c>
      <c r="AG633" s="2">
        <f t="shared" si="46"/>
        <v>380</v>
      </c>
      <c r="AH633" s="2">
        <f t="shared" si="47"/>
        <v>280</v>
      </c>
      <c r="AI633" s="44" t="str">
        <f>VLOOKUP(Table13[[#This Row],[Track]],$B$1885:$D$1929,2,FALSE)</f>
        <v>Vic</v>
      </c>
      <c r="AJ6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33" s="16" t="str">
        <f>IF(Table13[[#This Row],[Going-Dist]]="G&lt;6-Dist&gt;=1700","B",IF(Table13[[#This Row],[Going-Dist]]="G&lt;6-Dist&lt;1700","A",IF(AJ633="G&gt;=6-Dist&lt;1700","C",IF(AJ633="G&gt;=6-Dist&gt;=1700","D","xx"))))</f>
        <v>B</v>
      </c>
      <c r="AL633" s="69">
        <f>MONTH(Table13[[#This Row],[Date]])</f>
        <v>12</v>
      </c>
      <c r="AM633" s="69" t="str">
        <f t="shared" si="45"/>
        <v>2022-2023</v>
      </c>
      <c r="AN633" s="126">
        <v>150</v>
      </c>
      <c r="AO633" s="132">
        <f>IF(Table13[[#This Row],[Combo 27 Bet]]="","",IF(Table13[[#This Row],[Lev Ret]]="","",AN633*Table13[[#This Row],[Odds]]))</f>
        <v>570</v>
      </c>
      <c r="AP633" s="133">
        <f t="shared" si="48"/>
        <v>420</v>
      </c>
      <c r="AQ633" s="137"/>
      <c r="AR633" s="153">
        <v>9</v>
      </c>
      <c r="AS633" s="167" t="str">
        <f>IF(Table13[[#This Row],[Date]]&lt;$AS$3,"","Live")</f>
        <v/>
      </c>
      <c r="AT633" s="167" t="str">
        <f>IF(Table13[[#This Row],[Date]]&lt;$AT$3,"","Current Algo")</f>
        <v/>
      </c>
    </row>
    <row r="634" spans="1:46" s="14" customFormat="1" ht="14.25" customHeight="1" x14ac:dyDescent="0.25">
      <c r="A634" s="82">
        <v>44921</v>
      </c>
      <c r="B634" s="2" t="s">
        <v>5</v>
      </c>
      <c r="C634" s="83">
        <v>0.68055555555555547</v>
      </c>
      <c r="D634" s="2">
        <v>4</v>
      </c>
      <c r="E634" s="2">
        <v>3</v>
      </c>
      <c r="F634" s="60">
        <v>6</v>
      </c>
      <c r="G634" s="2">
        <v>1400</v>
      </c>
      <c r="H634" s="2" t="s">
        <v>42</v>
      </c>
      <c r="I634" s="2">
        <v>84</v>
      </c>
      <c r="J634" s="2">
        <v>130</v>
      </c>
      <c r="K634" s="6">
        <v>5</v>
      </c>
      <c r="L634" s="6" t="s">
        <v>455</v>
      </c>
      <c r="M634" s="2" t="s">
        <v>75</v>
      </c>
      <c r="N634" s="84">
        <v>2.8</v>
      </c>
      <c r="O634" s="2" t="s">
        <v>59</v>
      </c>
      <c r="P634" s="2" t="s">
        <v>73</v>
      </c>
      <c r="Q634" s="85"/>
      <c r="R634" s="86">
        <v>3</v>
      </c>
      <c r="S634" s="85">
        <v>58</v>
      </c>
      <c r="T634" s="85">
        <v>58</v>
      </c>
      <c r="U634" s="85"/>
      <c r="V634" s="2">
        <v>2</v>
      </c>
      <c r="W634" s="2">
        <v>5</v>
      </c>
      <c r="X634" s="10">
        <v>1</v>
      </c>
      <c r="Y634" s="84">
        <v>3.8</v>
      </c>
      <c r="Z634" s="2">
        <v>45</v>
      </c>
      <c r="AA634" s="6">
        <v>9</v>
      </c>
      <c r="AB634" s="2"/>
      <c r="AC634" s="2" t="s">
        <v>15</v>
      </c>
      <c r="AD634" s="84">
        <v>2.9</v>
      </c>
      <c r="AE634" s="84">
        <v>1.3</v>
      </c>
      <c r="AF634" s="2">
        <v>100</v>
      </c>
      <c r="AG634" s="2" t="str">
        <f t="shared" si="46"/>
        <v/>
      </c>
      <c r="AH634" s="2">
        <f t="shared" si="47"/>
        <v>-100</v>
      </c>
      <c r="AI634" s="44" t="str">
        <f>VLOOKUP(Table13[[#This Row],[Track]],$B$1885:$D$1929,2,FALSE)</f>
        <v>Vic</v>
      </c>
      <c r="AJ6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4" s="16" t="str">
        <f>IF(Table13[[#This Row],[Going-Dist]]="G&lt;6-Dist&gt;=1700","B",IF(Table13[[#This Row],[Going-Dist]]="G&lt;6-Dist&lt;1700","A",IF(AJ634="G&gt;=6-Dist&lt;1700","C",IF(AJ634="G&gt;=6-Dist&gt;=1700","D","xx"))))</f>
        <v>A</v>
      </c>
      <c r="AL634" s="69">
        <f>MONTH(Table13[[#This Row],[Date]])</f>
        <v>12</v>
      </c>
      <c r="AM634" s="69" t="str">
        <f t="shared" si="45"/>
        <v>2022-2023</v>
      </c>
      <c r="AN634" s="126">
        <v>140</v>
      </c>
      <c r="AO634" s="132" t="str">
        <f>IF(Table13[[#This Row],[Combo 27 Bet]]="","",IF(Table13[[#This Row],[Lev Ret]]="","",AN634*Table13[[#This Row],[Odds]]))</f>
        <v/>
      </c>
      <c r="AP634" s="133">
        <f t="shared" si="48"/>
        <v>-140</v>
      </c>
      <c r="AQ634" s="135">
        <v>2</v>
      </c>
      <c r="AR634" s="153">
        <v>5</v>
      </c>
      <c r="AS634" s="167" t="str">
        <f>IF(Table13[[#This Row],[Date]]&lt;$AS$3,"","Live")</f>
        <v/>
      </c>
      <c r="AT634" s="167" t="str">
        <f>IF(Table13[[#This Row],[Date]]&lt;$AT$3,"","Current Algo")</f>
        <v/>
      </c>
    </row>
    <row r="635" spans="1:46" s="14" customFormat="1" ht="14.25" customHeight="1" x14ac:dyDescent="0.25">
      <c r="A635" s="82">
        <v>44921</v>
      </c>
      <c r="B635" s="2" t="s">
        <v>5</v>
      </c>
      <c r="C635" s="83">
        <v>0.68055555555555547</v>
      </c>
      <c r="D635" s="87">
        <v>4</v>
      </c>
      <c r="E635" s="7">
        <v>3</v>
      </c>
      <c r="F635" s="60">
        <v>6</v>
      </c>
      <c r="G635" s="2">
        <v>1400</v>
      </c>
      <c r="H635" s="2" t="s">
        <v>42</v>
      </c>
      <c r="I635" s="2">
        <v>84</v>
      </c>
      <c r="J635" s="2">
        <v>130</v>
      </c>
      <c r="K635" s="6">
        <v>2</v>
      </c>
      <c r="L635" s="6" t="s">
        <v>454</v>
      </c>
      <c r="M635" s="2" t="s">
        <v>55</v>
      </c>
      <c r="N635" s="84">
        <v>3</v>
      </c>
      <c r="O635" s="2" t="s">
        <v>104</v>
      </c>
      <c r="P635" s="2" t="s">
        <v>239</v>
      </c>
      <c r="Q635" s="85">
        <v>2</v>
      </c>
      <c r="R635" s="86">
        <v>4</v>
      </c>
      <c r="S635" s="85">
        <v>61</v>
      </c>
      <c r="T635" s="85">
        <v>59</v>
      </c>
      <c r="U635" s="85"/>
      <c r="V635" s="2">
        <v>1</v>
      </c>
      <c r="W635" s="2">
        <v>1</v>
      </c>
      <c r="X635" s="10">
        <v>2</v>
      </c>
      <c r="Y635" s="84">
        <v>4.2</v>
      </c>
      <c r="Z635" s="2">
        <v>40</v>
      </c>
      <c r="AA635" s="6">
        <v>9</v>
      </c>
      <c r="AB635" s="2"/>
      <c r="AC635" s="2" t="s">
        <v>12</v>
      </c>
      <c r="AD635" s="84">
        <v>3.3</v>
      </c>
      <c r="AE635" s="84">
        <v>1.3</v>
      </c>
      <c r="AF635" s="2">
        <v>100</v>
      </c>
      <c r="AG635" s="2">
        <f t="shared" si="46"/>
        <v>330</v>
      </c>
      <c r="AH635" s="2">
        <f t="shared" si="47"/>
        <v>230</v>
      </c>
      <c r="AI635" s="44" t="str">
        <f>VLOOKUP(Table13[[#This Row],[Track]],$B$1885:$D$1929,2,FALSE)</f>
        <v>Vic</v>
      </c>
      <c r="AJ6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5" s="16" t="str">
        <f>IF(Table13[[#This Row],[Going-Dist]]="G&lt;6-Dist&gt;=1700","B",IF(Table13[[#This Row],[Going-Dist]]="G&lt;6-Dist&lt;1700","A",IF(AJ635="G&gt;=6-Dist&lt;1700","C",IF(AJ635="G&gt;=6-Dist&gt;=1700","D","xx"))))</f>
        <v>A</v>
      </c>
      <c r="AL635" s="69">
        <f>MONTH(Table13[[#This Row],[Date]])</f>
        <v>12</v>
      </c>
      <c r="AM635" s="69" t="str">
        <f t="shared" si="45"/>
        <v>2022-2023</v>
      </c>
      <c r="AN635" s="126">
        <v>150</v>
      </c>
      <c r="AO635" s="132">
        <f>IF(Table13[[#This Row],[Combo 27 Bet]]="","",IF(Table13[[#This Row],[Lev Ret]]="","",AN635*Table13[[#This Row],[Odds]]))</f>
        <v>495</v>
      </c>
      <c r="AP635" s="133">
        <f t="shared" si="48"/>
        <v>345</v>
      </c>
      <c r="AQ635" s="135">
        <v>2</v>
      </c>
      <c r="AR635" s="153">
        <v>8</v>
      </c>
      <c r="AS635" s="167" t="str">
        <f>IF(Table13[[#This Row],[Date]]&lt;$AS$3,"","Live")</f>
        <v/>
      </c>
      <c r="AT635" s="167" t="str">
        <f>IF(Table13[[#This Row],[Date]]&lt;$AT$3,"","Current Algo")</f>
        <v/>
      </c>
    </row>
    <row r="636" spans="1:46" s="14" customFormat="1" ht="14.25" customHeight="1" x14ac:dyDescent="0.25">
      <c r="A636" s="82">
        <v>44921</v>
      </c>
      <c r="B636" s="2" t="s">
        <v>5</v>
      </c>
      <c r="C636" s="83">
        <v>0.70833333333333337</v>
      </c>
      <c r="D636" s="2">
        <v>4</v>
      </c>
      <c r="E636" s="2">
        <v>3</v>
      </c>
      <c r="F636" s="60">
        <v>7</v>
      </c>
      <c r="G636" s="2">
        <v>1100</v>
      </c>
      <c r="H636" s="2" t="s">
        <v>42</v>
      </c>
      <c r="I636" s="2" t="s">
        <v>46</v>
      </c>
      <c r="J636" s="2">
        <v>200</v>
      </c>
      <c r="K636" s="6">
        <v>3</v>
      </c>
      <c r="L636" s="6" t="s">
        <v>757</v>
      </c>
      <c r="M636" s="2" t="s">
        <v>75</v>
      </c>
      <c r="N636" s="84">
        <v>2.9</v>
      </c>
      <c r="O636" s="2" t="s">
        <v>56</v>
      </c>
      <c r="P636" s="2" t="s">
        <v>73</v>
      </c>
      <c r="Q636" s="85"/>
      <c r="R636" s="86">
        <v>8</v>
      </c>
      <c r="S636" s="85">
        <v>54.5</v>
      </c>
      <c r="T636" s="85">
        <v>54.5</v>
      </c>
      <c r="U636" s="85"/>
      <c r="V636" s="2"/>
      <c r="W636" s="2">
        <v>4</v>
      </c>
      <c r="X636" s="10">
        <v>1</v>
      </c>
      <c r="Y636" s="84">
        <v>4.2</v>
      </c>
      <c r="Z636" s="2">
        <v>40</v>
      </c>
      <c r="AA636" s="6">
        <v>9</v>
      </c>
      <c r="AB636" s="2"/>
      <c r="AC636" s="2"/>
      <c r="AD636" s="84">
        <v>2.9</v>
      </c>
      <c r="AE636" s="84"/>
      <c r="AF636" s="2">
        <v>100</v>
      </c>
      <c r="AG636" s="2" t="str">
        <f t="shared" si="46"/>
        <v/>
      </c>
      <c r="AH636" s="2">
        <f t="shared" si="47"/>
        <v>-100</v>
      </c>
      <c r="AI636" s="44" t="str">
        <f>VLOOKUP(Table13[[#This Row],[Track]],$B$1885:$D$1929,2,FALSE)</f>
        <v>Vic</v>
      </c>
      <c r="AJ6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6" s="16" t="str">
        <f>IF(Table13[[#This Row],[Going-Dist]]="G&lt;6-Dist&gt;=1700","B",IF(Table13[[#This Row],[Going-Dist]]="G&lt;6-Dist&lt;1700","A",IF(AJ636="G&gt;=6-Dist&lt;1700","C",IF(AJ636="G&gt;=6-Dist&gt;=1700","D","xx"))))</f>
        <v>A</v>
      </c>
      <c r="AL636" s="69">
        <f>MONTH(Table13[[#This Row],[Date]])</f>
        <v>12</v>
      </c>
      <c r="AM636" s="69" t="str">
        <f t="shared" si="45"/>
        <v>2022-2023</v>
      </c>
      <c r="AN636" s="126">
        <v>100</v>
      </c>
      <c r="AO636" s="132" t="str">
        <f>IF(Table13[[#This Row],[Combo 27 Bet]]="","",IF(Table13[[#This Row],[Lev Ret]]="","",AN636*Table13[[#This Row],[Odds]]))</f>
        <v/>
      </c>
      <c r="AP636" s="133">
        <f t="shared" si="48"/>
        <v>-100</v>
      </c>
      <c r="AQ636" s="135">
        <v>2</v>
      </c>
      <c r="AR636" s="153">
        <v>5</v>
      </c>
      <c r="AS636" s="167" t="str">
        <f>IF(Table13[[#This Row],[Date]]&lt;$AS$3,"","Live")</f>
        <v/>
      </c>
      <c r="AT636" s="167" t="str">
        <f>IF(Table13[[#This Row],[Date]]&lt;$AT$3,"","Current Algo")</f>
        <v/>
      </c>
    </row>
    <row r="637" spans="1:46" s="14" customFormat="1" ht="14.25" customHeight="1" x14ac:dyDescent="0.25">
      <c r="A637" s="82">
        <v>44921</v>
      </c>
      <c r="B637" s="2" t="s">
        <v>5</v>
      </c>
      <c r="C637" s="83">
        <v>0.70833333333333337</v>
      </c>
      <c r="D637" s="2">
        <v>4</v>
      </c>
      <c r="E637" s="2">
        <v>3</v>
      </c>
      <c r="F637" s="60">
        <v>7</v>
      </c>
      <c r="G637" s="2">
        <v>1100</v>
      </c>
      <c r="H637" s="2" t="s">
        <v>42</v>
      </c>
      <c r="I637" s="2" t="s">
        <v>46</v>
      </c>
      <c r="J637" s="2">
        <v>200</v>
      </c>
      <c r="K637" s="6">
        <v>2</v>
      </c>
      <c r="L637" s="6" t="s">
        <v>745</v>
      </c>
      <c r="M637" s="2" t="s">
        <v>80</v>
      </c>
      <c r="N637" s="84">
        <v>3.9</v>
      </c>
      <c r="O637" s="2" t="s">
        <v>385</v>
      </c>
      <c r="P637" s="2" t="s">
        <v>141</v>
      </c>
      <c r="Q637" s="85"/>
      <c r="R637" s="86">
        <v>2</v>
      </c>
      <c r="S637" s="85">
        <v>55</v>
      </c>
      <c r="T637" s="85">
        <v>55</v>
      </c>
      <c r="U637" s="85"/>
      <c r="V637" s="2">
        <v>1</v>
      </c>
      <c r="W637" s="2">
        <v>2</v>
      </c>
      <c r="X637" s="10">
        <v>2</v>
      </c>
      <c r="Y637" s="84">
        <v>5</v>
      </c>
      <c r="Z637" s="2">
        <v>35</v>
      </c>
      <c r="AA637" s="6">
        <v>9</v>
      </c>
      <c r="AB637" s="2"/>
      <c r="AC637" s="2" t="s">
        <v>12</v>
      </c>
      <c r="AD637" s="84">
        <v>4</v>
      </c>
      <c r="AE637" s="84">
        <v>1.6</v>
      </c>
      <c r="AF637" s="2">
        <v>100</v>
      </c>
      <c r="AG637" s="2">
        <f t="shared" si="46"/>
        <v>400</v>
      </c>
      <c r="AH637" s="2">
        <f t="shared" si="47"/>
        <v>300</v>
      </c>
      <c r="AI637" s="44" t="str">
        <f>VLOOKUP(Table13[[#This Row],[Track]],$B$1885:$D$1929,2,FALSE)</f>
        <v>Vic</v>
      </c>
      <c r="AJ6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7" s="16" t="str">
        <f>IF(Table13[[#This Row],[Going-Dist]]="G&lt;6-Dist&gt;=1700","B",IF(Table13[[#This Row],[Going-Dist]]="G&lt;6-Dist&lt;1700","A",IF(AJ637="G&gt;=6-Dist&lt;1700","C",IF(AJ637="G&gt;=6-Dist&gt;=1700","D","xx"))))</f>
        <v>A</v>
      </c>
      <c r="AL637" s="69">
        <f>MONTH(Table13[[#This Row],[Date]])</f>
        <v>12</v>
      </c>
      <c r="AM637" s="69" t="str">
        <f t="shared" si="45"/>
        <v>2022-2023</v>
      </c>
      <c r="AN637" s="126">
        <v>150</v>
      </c>
      <c r="AO637" s="132">
        <f>IF(Table13[[#This Row],[Combo 27 Bet]]="","",IF(Table13[[#This Row],[Lev Ret]]="","",AN637*Table13[[#This Row],[Odds]]))</f>
        <v>600</v>
      </c>
      <c r="AP637" s="133">
        <f t="shared" si="48"/>
        <v>450</v>
      </c>
      <c r="AQ637" s="135">
        <v>2</v>
      </c>
      <c r="AR637" s="153">
        <v>8</v>
      </c>
      <c r="AS637" s="167" t="str">
        <f>IF(Table13[[#This Row],[Date]]&lt;$AS$3,"","Live")</f>
        <v/>
      </c>
      <c r="AT637" s="167" t="str">
        <f>IF(Table13[[#This Row],[Date]]&lt;$AT$3,"","Current Algo")</f>
        <v/>
      </c>
    </row>
    <row r="638" spans="1:46" s="14" customFormat="1" ht="14.25" customHeight="1" x14ac:dyDescent="0.25">
      <c r="A638" s="82">
        <v>44926</v>
      </c>
      <c r="B638" s="2" t="s">
        <v>6</v>
      </c>
      <c r="C638" s="83">
        <v>0.54861111111111105</v>
      </c>
      <c r="D638" s="2">
        <v>4</v>
      </c>
      <c r="E638" s="2">
        <v>2</v>
      </c>
      <c r="F638" s="60">
        <v>2</v>
      </c>
      <c r="G638" s="2">
        <v>1200</v>
      </c>
      <c r="H638" s="2" t="s">
        <v>42</v>
      </c>
      <c r="I638" s="2">
        <v>84</v>
      </c>
      <c r="J638" s="2">
        <v>130</v>
      </c>
      <c r="K638" s="6">
        <v>8</v>
      </c>
      <c r="L638" s="6" t="s">
        <v>758</v>
      </c>
      <c r="M638" s="2" t="s">
        <v>50</v>
      </c>
      <c r="N638" s="84">
        <v>1.4</v>
      </c>
      <c r="O638" s="2" t="s">
        <v>51</v>
      </c>
      <c r="P638" s="2" t="s">
        <v>212</v>
      </c>
      <c r="Q638" s="85"/>
      <c r="R638" s="86">
        <v>5</v>
      </c>
      <c r="S638" s="85">
        <v>54.5</v>
      </c>
      <c r="T638" s="85">
        <v>54.5</v>
      </c>
      <c r="U638" s="85"/>
      <c r="V638" s="2">
        <v>1</v>
      </c>
      <c r="W638" s="2">
        <v>1</v>
      </c>
      <c r="X638" s="10">
        <v>1</v>
      </c>
      <c r="Y638" s="84">
        <v>2.2000000000000002</v>
      </c>
      <c r="Z638" s="2">
        <v>50</v>
      </c>
      <c r="AA638" s="6">
        <v>7</v>
      </c>
      <c r="AB638" s="2"/>
      <c r="AC638" s="2"/>
      <c r="AD638" s="84">
        <v>1.45</v>
      </c>
      <c r="AE638" s="84"/>
      <c r="AF638" s="2">
        <v>100</v>
      </c>
      <c r="AG638" s="2" t="str">
        <f t="shared" si="46"/>
        <v/>
      </c>
      <c r="AH638" s="2">
        <f t="shared" si="47"/>
        <v>-100</v>
      </c>
      <c r="AI638" s="44" t="str">
        <f>VLOOKUP(Table13[[#This Row],[Track]],$B$1885:$D$1929,2,FALSE)</f>
        <v>Vic</v>
      </c>
      <c r="AJ6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8" s="16" t="str">
        <f>IF(Table13[[#This Row],[Going-Dist]]="G&lt;6-Dist&gt;=1700","B",IF(Table13[[#This Row],[Going-Dist]]="G&lt;6-Dist&lt;1700","A",IF(AJ638="G&gt;=6-Dist&lt;1700","C",IF(AJ638="G&gt;=6-Dist&gt;=1700","D","xx"))))</f>
        <v>A</v>
      </c>
      <c r="AL638" s="69">
        <f>MONTH(Table13[[#This Row],[Date]])</f>
        <v>12</v>
      </c>
      <c r="AM638" s="69" t="str">
        <f t="shared" si="45"/>
        <v>2022-2023</v>
      </c>
      <c r="AN638" s="126">
        <v>100</v>
      </c>
      <c r="AO638" s="132" t="str">
        <f>IF(Table13[[#This Row],[Combo 27 Bet]]="","",IF(Table13[[#This Row],[Lev Ret]]="","",AN638*Table13[[#This Row],[Odds]]))</f>
        <v/>
      </c>
      <c r="AP638" s="133">
        <f t="shared" si="48"/>
        <v>-100</v>
      </c>
      <c r="AQ638" s="135">
        <v>2</v>
      </c>
      <c r="AR638" s="153">
        <v>5</v>
      </c>
      <c r="AS638" s="167" t="str">
        <f>IF(Table13[[#This Row],[Date]]&lt;$AS$3,"","Live")</f>
        <v/>
      </c>
      <c r="AT638" s="167" t="str">
        <f>IF(Table13[[#This Row],[Date]]&lt;$AT$3,"","Current Algo")</f>
        <v/>
      </c>
    </row>
    <row r="639" spans="1:46" s="14" customFormat="1" ht="14.25" customHeight="1" x14ac:dyDescent="0.25">
      <c r="A639" s="82">
        <v>44926</v>
      </c>
      <c r="B639" s="2" t="s">
        <v>6</v>
      </c>
      <c r="C639" s="83">
        <v>0.54861111111111105</v>
      </c>
      <c r="D639" s="87">
        <v>4</v>
      </c>
      <c r="E639" s="7">
        <v>2</v>
      </c>
      <c r="F639" s="60">
        <v>2</v>
      </c>
      <c r="G639" s="2">
        <v>1200</v>
      </c>
      <c r="H639" s="2" t="s">
        <v>42</v>
      </c>
      <c r="I639" s="2">
        <v>84</v>
      </c>
      <c r="J639" s="2">
        <v>130</v>
      </c>
      <c r="K639" s="6">
        <v>9</v>
      </c>
      <c r="L639" s="6" t="s">
        <v>457</v>
      </c>
      <c r="M639" s="2" t="s">
        <v>80</v>
      </c>
      <c r="N639" s="84">
        <v>4.4000000000000004</v>
      </c>
      <c r="O639" s="2" t="s">
        <v>93</v>
      </c>
      <c r="P639" s="2" t="s">
        <v>378</v>
      </c>
      <c r="Q639" s="85">
        <v>2</v>
      </c>
      <c r="R639" s="86">
        <v>1</v>
      </c>
      <c r="S639" s="85">
        <v>54</v>
      </c>
      <c r="T639" s="85">
        <v>52</v>
      </c>
      <c r="U639" s="85"/>
      <c r="V639" s="2">
        <v>2</v>
      </c>
      <c r="W639" s="2">
        <v>2</v>
      </c>
      <c r="X639" s="10">
        <v>2</v>
      </c>
      <c r="Y639" s="84">
        <v>5.3</v>
      </c>
      <c r="Z639" s="2">
        <v>30</v>
      </c>
      <c r="AA639" s="6">
        <v>7</v>
      </c>
      <c r="AB639" s="2"/>
      <c r="AC639" s="2" t="s">
        <v>12</v>
      </c>
      <c r="AD639" s="84">
        <v>4.5999999999999996</v>
      </c>
      <c r="AE639" s="84">
        <v>1.8</v>
      </c>
      <c r="AF639" s="2">
        <v>100</v>
      </c>
      <c r="AG639" s="2">
        <f t="shared" si="46"/>
        <v>459.99999999999994</v>
      </c>
      <c r="AH639" s="2">
        <f t="shared" si="47"/>
        <v>359.99999999999994</v>
      </c>
      <c r="AI639" s="44" t="str">
        <f>VLOOKUP(Table13[[#This Row],[Track]],$B$1885:$D$1929,2,FALSE)</f>
        <v>Vic</v>
      </c>
      <c r="AJ6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39" s="16" t="str">
        <f>IF(Table13[[#This Row],[Going-Dist]]="G&lt;6-Dist&gt;=1700","B",IF(Table13[[#This Row],[Going-Dist]]="G&lt;6-Dist&lt;1700","A",IF(AJ639="G&gt;=6-Dist&lt;1700","C",IF(AJ639="G&gt;=6-Dist&gt;=1700","D","xx"))))</f>
        <v>A</v>
      </c>
      <c r="AL639" s="69">
        <f>MONTH(Table13[[#This Row],[Date]])</f>
        <v>12</v>
      </c>
      <c r="AM639" s="69" t="str">
        <f t="shared" si="45"/>
        <v>2022-2023</v>
      </c>
      <c r="AN639" s="126">
        <v>150</v>
      </c>
      <c r="AO639" s="132">
        <f>IF(Table13[[#This Row],[Combo 27 Bet]]="","",IF(Table13[[#This Row],[Lev Ret]]="","",AN639*Table13[[#This Row],[Odds]]))</f>
        <v>690</v>
      </c>
      <c r="AP639" s="133">
        <f t="shared" si="48"/>
        <v>540</v>
      </c>
      <c r="AQ639" s="135">
        <v>2</v>
      </c>
      <c r="AR639" s="153">
        <v>8</v>
      </c>
      <c r="AS639" s="167" t="str">
        <f>IF(Table13[[#This Row],[Date]]&lt;$AS$3,"","Live")</f>
        <v/>
      </c>
      <c r="AT639" s="167" t="str">
        <f>IF(Table13[[#This Row],[Date]]&lt;$AT$3,"","Current Algo")</f>
        <v/>
      </c>
    </row>
    <row r="640" spans="1:46" s="14" customFormat="1" ht="14.25" customHeight="1" x14ac:dyDescent="0.25">
      <c r="A640" s="82">
        <v>44926</v>
      </c>
      <c r="B640" s="2" t="s">
        <v>148</v>
      </c>
      <c r="C640" s="83">
        <v>0.58680555555555558</v>
      </c>
      <c r="D640" s="87">
        <v>4</v>
      </c>
      <c r="E640" s="7">
        <v>3</v>
      </c>
      <c r="F640" s="60">
        <v>4</v>
      </c>
      <c r="G640" s="2">
        <v>1100</v>
      </c>
      <c r="H640" s="2" t="s">
        <v>70</v>
      </c>
      <c r="I640" s="2">
        <v>78</v>
      </c>
      <c r="J640" s="2">
        <v>150</v>
      </c>
      <c r="K640" s="6">
        <v>2</v>
      </c>
      <c r="L640" s="6" t="s">
        <v>1634</v>
      </c>
      <c r="M640" s="2" t="s">
        <v>75</v>
      </c>
      <c r="N640" s="84">
        <v>3.3</v>
      </c>
      <c r="O640" s="2" t="s">
        <v>49</v>
      </c>
      <c r="P640" s="2" t="s">
        <v>154</v>
      </c>
      <c r="Q640" s="85"/>
      <c r="R640" s="86">
        <v>4</v>
      </c>
      <c r="S640" s="85">
        <v>58</v>
      </c>
      <c r="T640" s="85">
        <v>58</v>
      </c>
      <c r="U640" s="85"/>
      <c r="V640" s="2">
        <v>2</v>
      </c>
      <c r="W640" s="2">
        <v>1</v>
      </c>
      <c r="X640" s="10">
        <v>2</v>
      </c>
      <c r="Y640" s="84">
        <v>6.8</v>
      </c>
      <c r="Z640" s="2">
        <v>20</v>
      </c>
      <c r="AA640" s="6"/>
      <c r="AB640" s="2"/>
      <c r="AC640" s="2"/>
      <c r="AD640" s="84">
        <v>4.2</v>
      </c>
      <c r="AE640" s="84"/>
      <c r="AF640" s="2">
        <v>100</v>
      </c>
      <c r="AG640" s="2" t="str">
        <f t="shared" si="46"/>
        <v/>
      </c>
      <c r="AH640" s="2">
        <f t="shared" si="47"/>
        <v>-100</v>
      </c>
      <c r="AI640" s="44" t="str">
        <f>VLOOKUP(Table13[[#This Row],[Track]],$B$1885:$D$1929,2,FALSE)</f>
        <v>NSW</v>
      </c>
      <c r="AJ6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0" s="16" t="str">
        <f>IF(Table13[[#This Row],[Going-Dist]]="G&lt;6-Dist&gt;=1700","B",IF(Table13[[#This Row],[Going-Dist]]="G&lt;6-Dist&lt;1700","A",IF(AJ640="G&gt;=6-Dist&lt;1700","C",IF(AJ640="G&gt;=6-Dist&gt;=1700","D","xx"))))</f>
        <v>A</v>
      </c>
      <c r="AL640" s="69">
        <f>MONTH(Table13[[#This Row],[Date]])</f>
        <v>12</v>
      </c>
      <c r="AM640" s="69" t="str">
        <f t="shared" si="45"/>
        <v>2022-2023</v>
      </c>
      <c r="AN640" s="126">
        <v>120</v>
      </c>
      <c r="AO640" s="132" t="str">
        <f>IF(Table13[[#This Row],[Combo 27 Bet]]="","",IF(Table13[[#This Row],[Lev Ret]]="","",AN640*Table13[[#This Row],[Odds]]))</f>
        <v/>
      </c>
      <c r="AP640" s="133">
        <f t="shared" si="48"/>
        <v>-120</v>
      </c>
      <c r="AQ640" s="137"/>
      <c r="AR640" s="153">
        <v>7</v>
      </c>
      <c r="AS640" s="167" t="str">
        <f>IF(Table13[[#This Row],[Date]]&lt;$AS$3,"","Live")</f>
        <v/>
      </c>
      <c r="AT640" s="167" t="str">
        <f>IF(Table13[[#This Row],[Date]]&lt;$AT$3,"","Current Algo")</f>
        <v/>
      </c>
    </row>
    <row r="641" spans="1:46" s="14" customFormat="1" ht="14.25" customHeight="1" x14ac:dyDescent="0.25">
      <c r="A641" s="82">
        <v>44926</v>
      </c>
      <c r="B641" s="2" t="s">
        <v>6</v>
      </c>
      <c r="C641" s="83">
        <v>0.59722222222222221</v>
      </c>
      <c r="D641" s="2">
        <v>4</v>
      </c>
      <c r="E641" s="2">
        <v>2</v>
      </c>
      <c r="F641" s="60">
        <v>4</v>
      </c>
      <c r="G641" s="2">
        <v>2040</v>
      </c>
      <c r="H641" s="2" t="s">
        <v>42</v>
      </c>
      <c r="I641" s="2">
        <v>70</v>
      </c>
      <c r="J641" s="2">
        <v>130</v>
      </c>
      <c r="K641" s="6">
        <v>3</v>
      </c>
      <c r="L641" s="6" t="s">
        <v>746</v>
      </c>
      <c r="M641" s="2"/>
      <c r="N641" s="84">
        <v>2.4</v>
      </c>
      <c r="O641" s="2" t="s">
        <v>51</v>
      </c>
      <c r="P641" s="2" t="s">
        <v>393</v>
      </c>
      <c r="Q641" s="85">
        <v>1.5</v>
      </c>
      <c r="R641" s="86">
        <v>10</v>
      </c>
      <c r="S641" s="85">
        <v>59.5</v>
      </c>
      <c r="T641" s="85">
        <v>58</v>
      </c>
      <c r="U641" s="85"/>
      <c r="V641" s="2"/>
      <c r="W641" s="2"/>
      <c r="X641" s="10">
        <v>1</v>
      </c>
      <c r="Y641" s="84"/>
      <c r="Z641" s="2"/>
      <c r="AA641" s="6">
        <v>10</v>
      </c>
      <c r="AB641" s="2"/>
      <c r="AC641" s="2"/>
      <c r="AD641" s="84">
        <v>2.1</v>
      </c>
      <c r="AE641" s="84"/>
      <c r="AF641" s="2">
        <v>100</v>
      </c>
      <c r="AG641" s="2" t="str">
        <f t="shared" si="46"/>
        <v/>
      </c>
      <c r="AH641" s="2">
        <f t="shared" si="47"/>
        <v>-100</v>
      </c>
      <c r="AI641" s="44" t="str">
        <f>VLOOKUP(Table13[[#This Row],[Track]],$B$1885:$D$1929,2,FALSE)</f>
        <v>Vic</v>
      </c>
      <c r="AJ6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41" s="16" t="str">
        <f>IF(Table13[[#This Row],[Going-Dist]]="G&lt;6-Dist&gt;=1700","B",IF(Table13[[#This Row],[Going-Dist]]="G&lt;6-Dist&lt;1700","A",IF(AJ641="G&gt;=6-Dist&lt;1700","C",IF(AJ641="G&gt;=6-Dist&gt;=1700","D","xx"))))</f>
        <v>B</v>
      </c>
      <c r="AL641" s="69">
        <f>MONTH(Table13[[#This Row],[Date]])</f>
        <v>12</v>
      </c>
      <c r="AM641" s="69" t="str">
        <f t="shared" si="45"/>
        <v>2022-2023</v>
      </c>
      <c r="AN641" s="126">
        <v>200</v>
      </c>
      <c r="AO641" s="132" t="str">
        <f>IF(Table13[[#This Row],[Combo 27 Bet]]="","",IF(Table13[[#This Row],[Lev Ret]]="","",AN641*Table13[[#This Row],[Odds]]))</f>
        <v/>
      </c>
      <c r="AP641" s="133">
        <f t="shared" si="48"/>
        <v>-200</v>
      </c>
      <c r="AQ641" s="137"/>
      <c r="AR641" s="153">
        <v>10</v>
      </c>
      <c r="AS641" s="167" t="str">
        <f>IF(Table13[[#This Row],[Date]]&lt;$AS$3,"","Live")</f>
        <v/>
      </c>
      <c r="AT641" s="167" t="str">
        <f>IF(Table13[[#This Row],[Date]]&lt;$AT$3,"","Current Algo")</f>
        <v/>
      </c>
    </row>
    <row r="642" spans="1:46" s="14" customFormat="1" ht="14.25" customHeight="1" x14ac:dyDescent="0.25">
      <c r="A642" s="82">
        <v>44926</v>
      </c>
      <c r="B642" s="2" t="s">
        <v>148</v>
      </c>
      <c r="C642" s="83">
        <v>0.63888888888888895</v>
      </c>
      <c r="D642" s="87">
        <v>4</v>
      </c>
      <c r="E642" s="7">
        <v>3</v>
      </c>
      <c r="F642" s="60">
        <v>6</v>
      </c>
      <c r="G642" s="2">
        <v>1600</v>
      </c>
      <c r="H642" s="2" t="s">
        <v>151</v>
      </c>
      <c r="I642" s="2">
        <v>100</v>
      </c>
      <c r="J642" s="2">
        <v>150</v>
      </c>
      <c r="K642" s="6">
        <v>3</v>
      </c>
      <c r="L642" s="6" t="s">
        <v>1545</v>
      </c>
      <c r="M642" s="2" t="s">
        <v>67</v>
      </c>
      <c r="N642" s="84">
        <v>2.8</v>
      </c>
      <c r="O642" s="2" t="s">
        <v>1051</v>
      </c>
      <c r="P642" s="2" t="s">
        <v>1105</v>
      </c>
      <c r="Q642" s="85">
        <v>2</v>
      </c>
      <c r="R642" s="86">
        <v>1</v>
      </c>
      <c r="S642" s="85">
        <v>58</v>
      </c>
      <c r="T642" s="85">
        <v>56</v>
      </c>
      <c r="U642" s="85"/>
      <c r="V642" s="2">
        <v>1</v>
      </c>
      <c r="W642" s="2">
        <v>1</v>
      </c>
      <c r="X642" s="10">
        <v>2</v>
      </c>
      <c r="Y642" s="84">
        <v>5.9</v>
      </c>
      <c r="Z642" s="2">
        <v>30</v>
      </c>
      <c r="AA642" s="6"/>
      <c r="AB642" s="2"/>
      <c r="AC642" s="2"/>
      <c r="AD642" s="84">
        <v>3.5</v>
      </c>
      <c r="AE642" s="84"/>
      <c r="AF642" s="2">
        <v>100</v>
      </c>
      <c r="AG642" s="2" t="str">
        <f t="shared" si="46"/>
        <v/>
      </c>
      <c r="AH642" s="2">
        <f t="shared" si="47"/>
        <v>-100</v>
      </c>
      <c r="AI642" s="44" t="str">
        <f>VLOOKUP(Table13[[#This Row],[Track]],$B$1885:$D$1929,2,FALSE)</f>
        <v>NSW</v>
      </c>
      <c r="AJ6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2" s="16" t="str">
        <f>IF(Table13[[#This Row],[Going-Dist]]="G&lt;6-Dist&gt;=1700","B",IF(Table13[[#This Row],[Going-Dist]]="G&lt;6-Dist&lt;1700","A",IF(AJ642="G&gt;=6-Dist&lt;1700","C",IF(AJ642="G&gt;=6-Dist&gt;=1700","D","xx"))))</f>
        <v>A</v>
      </c>
      <c r="AL642" s="69">
        <f>MONTH(Table13[[#This Row],[Date]])</f>
        <v>12</v>
      </c>
      <c r="AM642" s="69" t="str">
        <f t="shared" si="45"/>
        <v>2022-2023</v>
      </c>
      <c r="AN642" s="126">
        <v>100</v>
      </c>
      <c r="AO642" s="132" t="str">
        <f>IF(Table13[[#This Row],[Combo 27 Bet]]="","",IF(Table13[[#This Row],[Lev Ret]]="","",AN642*Table13[[#This Row],[Odds]]))</f>
        <v/>
      </c>
      <c r="AP642" s="133">
        <f t="shared" si="48"/>
        <v>-100</v>
      </c>
      <c r="AQ642" s="137"/>
      <c r="AR642" s="153">
        <v>5</v>
      </c>
      <c r="AS642" s="167" t="str">
        <f>IF(Table13[[#This Row],[Date]]&lt;$AS$3,"","Live")</f>
        <v/>
      </c>
      <c r="AT642" s="167" t="str">
        <f>IF(Table13[[#This Row],[Date]]&lt;$AT$3,"","Current Algo")</f>
        <v/>
      </c>
    </row>
    <row r="643" spans="1:46" s="14" customFormat="1" ht="14.25" customHeight="1" x14ac:dyDescent="0.25">
      <c r="A643" s="82">
        <v>44926</v>
      </c>
      <c r="B643" s="2" t="s">
        <v>148</v>
      </c>
      <c r="C643" s="83">
        <v>0.69444444444444453</v>
      </c>
      <c r="D643" s="87">
        <v>4</v>
      </c>
      <c r="E643" s="7">
        <v>3</v>
      </c>
      <c r="F643" s="60">
        <v>8</v>
      </c>
      <c r="G643" s="2">
        <v>1100</v>
      </c>
      <c r="H643" s="2" t="s">
        <v>151</v>
      </c>
      <c r="I643" s="2">
        <v>78</v>
      </c>
      <c r="J643" s="2">
        <v>150</v>
      </c>
      <c r="K643" s="6">
        <v>4</v>
      </c>
      <c r="L643" s="6" t="s">
        <v>1642</v>
      </c>
      <c r="M643" s="2" t="s">
        <v>55</v>
      </c>
      <c r="N643" s="84">
        <v>2.9</v>
      </c>
      <c r="O643" s="2" t="s">
        <v>161</v>
      </c>
      <c r="P643" s="2" t="s">
        <v>1061</v>
      </c>
      <c r="Q643" s="85"/>
      <c r="R643" s="86">
        <v>5</v>
      </c>
      <c r="S643" s="85">
        <v>59.5</v>
      </c>
      <c r="T643" s="85">
        <v>59.5</v>
      </c>
      <c r="U643" s="85"/>
      <c r="V643" s="2">
        <v>1</v>
      </c>
      <c r="W643" s="2">
        <v>1</v>
      </c>
      <c r="X643" s="10">
        <v>2</v>
      </c>
      <c r="Y643" s="84">
        <v>4.0199999999999996</v>
      </c>
      <c r="Z643" s="2">
        <v>30</v>
      </c>
      <c r="AA643" s="6"/>
      <c r="AB643" s="2"/>
      <c r="AC643" s="2" t="s">
        <v>150</v>
      </c>
      <c r="AD643" s="84">
        <v>2.8</v>
      </c>
      <c r="AE643" s="84">
        <v>1.3</v>
      </c>
      <c r="AF643" s="2">
        <v>100</v>
      </c>
      <c r="AG643" s="2">
        <f t="shared" si="46"/>
        <v>280</v>
      </c>
      <c r="AH643" s="2">
        <f t="shared" si="47"/>
        <v>180</v>
      </c>
      <c r="AI643" s="44" t="str">
        <f>VLOOKUP(Table13[[#This Row],[Track]],$B$1885:$D$1929,2,FALSE)</f>
        <v>NSW</v>
      </c>
      <c r="AJ6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3" s="16" t="str">
        <f>IF(Table13[[#This Row],[Going-Dist]]="G&lt;6-Dist&gt;=1700","B",IF(Table13[[#This Row],[Going-Dist]]="G&lt;6-Dist&lt;1700","A",IF(AJ643="G&gt;=6-Dist&lt;1700","C",IF(AJ643="G&gt;=6-Dist&gt;=1700","D","xx"))))</f>
        <v>A</v>
      </c>
      <c r="AL643" s="69">
        <f>MONTH(Table13[[#This Row],[Date]])</f>
        <v>12</v>
      </c>
      <c r="AM643" s="69" t="str">
        <f t="shared" si="45"/>
        <v>2022-2023</v>
      </c>
      <c r="AN643" s="126">
        <v>200</v>
      </c>
      <c r="AO643" s="132">
        <f>IF(Table13[[#This Row],[Combo 27 Bet]]="","",IF(Table13[[#This Row],[Lev Ret]]="","",AN643*Table13[[#This Row],[Odds]]))</f>
        <v>560</v>
      </c>
      <c r="AP643" s="133">
        <f t="shared" si="48"/>
        <v>360</v>
      </c>
      <c r="AQ643" s="137"/>
      <c r="AR643" s="153">
        <v>10</v>
      </c>
      <c r="AS643" s="167" t="str">
        <f>IF(Table13[[#This Row],[Date]]&lt;$AS$3,"","Live")</f>
        <v/>
      </c>
      <c r="AT643" s="167" t="str">
        <f>IF(Table13[[#This Row],[Date]]&lt;$AT$3,"","Current Algo")</f>
        <v/>
      </c>
    </row>
    <row r="644" spans="1:46" s="14" customFormat="1" ht="14.25" customHeight="1" x14ac:dyDescent="0.25">
      <c r="A644" s="82">
        <v>44927</v>
      </c>
      <c r="B644" s="2" t="s">
        <v>3</v>
      </c>
      <c r="C644" s="83">
        <v>0.57291666666666663</v>
      </c>
      <c r="D644" s="87">
        <v>4</v>
      </c>
      <c r="E644" s="7">
        <v>4</v>
      </c>
      <c r="F644" s="60">
        <v>2</v>
      </c>
      <c r="G644" s="2">
        <v>1400</v>
      </c>
      <c r="H644" s="2" t="s">
        <v>1254</v>
      </c>
      <c r="I644" s="2" t="s">
        <v>62</v>
      </c>
      <c r="J644" s="2">
        <v>150</v>
      </c>
      <c r="K644" s="6">
        <v>1</v>
      </c>
      <c r="L644" s="6" t="s">
        <v>493</v>
      </c>
      <c r="M644" s="2"/>
      <c r="N644" s="84">
        <v>3.7</v>
      </c>
      <c r="O644" s="2" t="s">
        <v>93</v>
      </c>
      <c r="P644" s="2" t="s">
        <v>103</v>
      </c>
      <c r="Q644" s="85"/>
      <c r="R644" s="86">
        <v>9</v>
      </c>
      <c r="S644" s="85">
        <v>59</v>
      </c>
      <c r="T644" s="85">
        <v>59</v>
      </c>
      <c r="U644" s="85"/>
      <c r="V644" s="2"/>
      <c r="W644" s="2"/>
      <c r="X644" s="10">
        <v>1</v>
      </c>
      <c r="Y644" s="84"/>
      <c r="Z644" s="2"/>
      <c r="AA644" s="6">
        <v>9</v>
      </c>
      <c r="AB644" s="2"/>
      <c r="AC644" s="2" t="s">
        <v>15</v>
      </c>
      <c r="AD644" s="84">
        <v>4.4000000000000004</v>
      </c>
      <c r="AE644" s="84">
        <v>1.5</v>
      </c>
      <c r="AF644" s="2">
        <v>100</v>
      </c>
      <c r="AG644" s="2" t="str">
        <f t="shared" si="46"/>
        <v/>
      </c>
      <c r="AH644" s="2">
        <f t="shared" si="47"/>
        <v>-100</v>
      </c>
      <c r="AI644" s="44" t="str">
        <f>VLOOKUP(Table13[[#This Row],[Track]],$B$1885:$D$1929,2,FALSE)</f>
        <v>Vic</v>
      </c>
      <c r="AJ6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4" s="16" t="str">
        <f>IF(Table13[[#This Row],[Going-Dist]]="G&lt;6-Dist&gt;=1700","B",IF(Table13[[#This Row],[Going-Dist]]="G&lt;6-Dist&lt;1700","A",IF(AJ644="G&gt;=6-Dist&lt;1700","C",IF(AJ644="G&gt;=6-Dist&gt;=1700","D","xx"))))</f>
        <v>A</v>
      </c>
      <c r="AL644" s="69">
        <f>MONTH(Table13[[#This Row],[Date]])</f>
        <v>1</v>
      </c>
      <c r="AM644" s="69" t="str">
        <f t="shared" si="45"/>
        <v>2022-2023</v>
      </c>
      <c r="AN644" s="126">
        <v>100</v>
      </c>
      <c r="AO644" s="132" t="str">
        <f>IF(Table13[[#This Row],[Combo 27 Bet]]="","",IF(Table13[[#This Row],[Lev Ret]]="","",AN644*Table13[[#This Row],[Odds]]))</f>
        <v/>
      </c>
      <c r="AP644" s="133">
        <f t="shared" si="48"/>
        <v>-100</v>
      </c>
      <c r="AQ644" s="137"/>
      <c r="AR644" s="153">
        <v>7</v>
      </c>
      <c r="AS644" s="167" t="str">
        <f>IF(Table13[[#This Row],[Date]]&lt;$AS$3,"","Live")</f>
        <v/>
      </c>
      <c r="AT644" s="167" t="str">
        <f>IF(Table13[[#This Row],[Date]]&lt;$AT$3,"","Current Algo")</f>
        <v/>
      </c>
    </row>
    <row r="645" spans="1:46" s="14" customFormat="1" ht="14.25" customHeight="1" x14ac:dyDescent="0.25">
      <c r="A645" s="82">
        <v>44927</v>
      </c>
      <c r="B645" s="2" t="s">
        <v>3</v>
      </c>
      <c r="C645" s="83">
        <v>0.59722222222222221</v>
      </c>
      <c r="D645" s="2">
        <v>4</v>
      </c>
      <c r="E645" s="2">
        <v>4</v>
      </c>
      <c r="F645" s="60">
        <v>3</v>
      </c>
      <c r="G645" s="2">
        <v>1400</v>
      </c>
      <c r="H645" s="2" t="s">
        <v>70</v>
      </c>
      <c r="I645" s="2">
        <v>70</v>
      </c>
      <c r="J645" s="2">
        <v>130</v>
      </c>
      <c r="K645" s="6">
        <v>4</v>
      </c>
      <c r="L645" s="6" t="s">
        <v>458</v>
      </c>
      <c r="M645" s="2"/>
      <c r="N645" s="84">
        <v>3.7</v>
      </c>
      <c r="O645" s="2" t="s">
        <v>227</v>
      </c>
      <c r="P645" s="2" t="s">
        <v>73</v>
      </c>
      <c r="Q645" s="85"/>
      <c r="R645" s="86">
        <v>9</v>
      </c>
      <c r="S645" s="85">
        <v>58.5</v>
      </c>
      <c r="T645" s="85">
        <v>58.5</v>
      </c>
      <c r="U645" s="85"/>
      <c r="V645" s="2"/>
      <c r="W645" s="2"/>
      <c r="X645" s="10">
        <v>1</v>
      </c>
      <c r="Y645" s="84"/>
      <c r="Z645" s="2"/>
      <c r="AA645" s="6">
        <v>11</v>
      </c>
      <c r="AB645" s="2"/>
      <c r="AC645" s="2" t="s">
        <v>12</v>
      </c>
      <c r="AD645" s="84">
        <v>3.6</v>
      </c>
      <c r="AE645" s="84">
        <v>1.5</v>
      </c>
      <c r="AF645" s="2">
        <v>100</v>
      </c>
      <c r="AG645" s="2">
        <f t="shared" si="46"/>
        <v>360</v>
      </c>
      <c r="AH645" s="2">
        <f t="shared" si="47"/>
        <v>260</v>
      </c>
      <c r="AI645" s="44" t="str">
        <f>VLOOKUP(Table13[[#This Row],[Track]],$B$1885:$D$1929,2,FALSE)</f>
        <v>Vic</v>
      </c>
      <c r="AJ6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5" s="16" t="str">
        <f>IF(Table13[[#This Row],[Going-Dist]]="G&lt;6-Dist&gt;=1700","B",IF(Table13[[#This Row],[Going-Dist]]="G&lt;6-Dist&lt;1700","A",IF(AJ645="G&gt;=6-Dist&lt;1700","C",IF(AJ645="G&gt;=6-Dist&gt;=1700","D","xx"))))</f>
        <v>A</v>
      </c>
      <c r="AL645" s="69">
        <f>MONTH(Table13[[#This Row],[Date]])</f>
        <v>1</v>
      </c>
      <c r="AM645" s="69" t="str">
        <f t="shared" si="45"/>
        <v>2022-2023</v>
      </c>
      <c r="AN645" s="126">
        <v>150</v>
      </c>
      <c r="AO645" s="132">
        <f>IF(Table13[[#This Row],[Combo 27 Bet]]="","",IF(Table13[[#This Row],[Lev Ret]]="","",AN645*Table13[[#This Row],[Odds]]))</f>
        <v>540</v>
      </c>
      <c r="AP645" s="133">
        <f t="shared" si="48"/>
        <v>390</v>
      </c>
      <c r="AQ645" s="137"/>
      <c r="AR645" s="153">
        <v>9</v>
      </c>
      <c r="AS645" s="167" t="str">
        <f>IF(Table13[[#This Row],[Date]]&lt;$AS$3,"","Live")</f>
        <v/>
      </c>
      <c r="AT645" s="167" t="str">
        <f>IF(Table13[[#This Row],[Date]]&lt;$AT$3,"","Current Algo")</f>
        <v/>
      </c>
    </row>
    <row r="646" spans="1:46" s="14" customFormat="1" ht="14.25" customHeight="1" x14ac:dyDescent="0.25">
      <c r="A646" s="82">
        <v>44927</v>
      </c>
      <c r="B646" s="2" t="s">
        <v>3</v>
      </c>
      <c r="C646" s="83">
        <v>0.68055555555555547</v>
      </c>
      <c r="D646" s="2">
        <v>4</v>
      </c>
      <c r="E646" s="2">
        <v>4</v>
      </c>
      <c r="F646" s="60">
        <v>6</v>
      </c>
      <c r="G646" s="2">
        <v>1400</v>
      </c>
      <c r="H646" s="2" t="s">
        <v>42</v>
      </c>
      <c r="I646" s="2" t="s">
        <v>46</v>
      </c>
      <c r="J646" s="2">
        <v>175</v>
      </c>
      <c r="K646" s="6">
        <v>3</v>
      </c>
      <c r="L646" s="6" t="s">
        <v>376</v>
      </c>
      <c r="M646" s="2" t="s">
        <v>50</v>
      </c>
      <c r="N646" s="84">
        <v>4.5999999999999996</v>
      </c>
      <c r="O646" s="2" t="s">
        <v>123</v>
      </c>
      <c r="P646" s="2" t="s">
        <v>45</v>
      </c>
      <c r="Q646" s="85"/>
      <c r="R646" s="86">
        <v>7</v>
      </c>
      <c r="S646" s="85">
        <v>58</v>
      </c>
      <c r="T646" s="85">
        <v>58</v>
      </c>
      <c r="U646" s="85"/>
      <c r="V646" s="2">
        <v>2</v>
      </c>
      <c r="W646" s="2">
        <v>2</v>
      </c>
      <c r="X646" s="10">
        <v>1</v>
      </c>
      <c r="Y646" s="84">
        <v>4.7</v>
      </c>
      <c r="Z646" s="2">
        <v>40</v>
      </c>
      <c r="AA646" s="6">
        <v>10</v>
      </c>
      <c r="AB646" s="2"/>
      <c r="AC646" s="2" t="s">
        <v>12</v>
      </c>
      <c r="AD646" s="84">
        <v>4.8</v>
      </c>
      <c r="AE646" s="84">
        <v>1.7</v>
      </c>
      <c r="AF646" s="2">
        <v>100</v>
      </c>
      <c r="AG646" s="2">
        <f t="shared" si="46"/>
        <v>480</v>
      </c>
      <c r="AH646" s="2">
        <f t="shared" si="47"/>
        <v>380</v>
      </c>
      <c r="AI646" s="44" t="str">
        <f>VLOOKUP(Table13[[#This Row],[Track]],$B$1885:$D$1929,2,FALSE)</f>
        <v>Vic</v>
      </c>
      <c r="AJ6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6" s="16" t="str">
        <f>IF(Table13[[#This Row],[Going-Dist]]="G&lt;6-Dist&gt;=1700","B",IF(Table13[[#This Row],[Going-Dist]]="G&lt;6-Dist&lt;1700","A",IF(AJ646="G&gt;=6-Dist&lt;1700","C",IF(AJ646="G&gt;=6-Dist&gt;=1700","D","xx"))))</f>
        <v>A</v>
      </c>
      <c r="AL646" s="69">
        <f>MONTH(Table13[[#This Row],[Date]])</f>
        <v>1</v>
      </c>
      <c r="AM646" s="69" t="str">
        <f t="shared" si="45"/>
        <v>2022-2023</v>
      </c>
      <c r="AN646" s="126">
        <v>200</v>
      </c>
      <c r="AO646" s="132">
        <f>IF(Table13[[#This Row],[Combo 27 Bet]]="","",IF(Table13[[#This Row],[Lev Ret]]="","",AN646*Table13[[#This Row],[Odds]]))</f>
        <v>960</v>
      </c>
      <c r="AP646" s="133">
        <f t="shared" si="48"/>
        <v>760</v>
      </c>
      <c r="AQ646" s="137"/>
      <c r="AR646" s="153">
        <v>10</v>
      </c>
      <c r="AS646" s="167" t="str">
        <f>IF(Table13[[#This Row],[Date]]&lt;$AS$3,"","Live")</f>
        <v/>
      </c>
      <c r="AT646" s="167" t="str">
        <f>IF(Table13[[#This Row],[Date]]&lt;$AT$3,"","Current Algo")</f>
        <v/>
      </c>
    </row>
    <row r="647" spans="1:46" s="14" customFormat="1" ht="14.25" customHeight="1" x14ac:dyDescent="0.25">
      <c r="A647" s="82">
        <v>44927</v>
      </c>
      <c r="B647" s="2" t="s">
        <v>3</v>
      </c>
      <c r="C647" s="83">
        <v>0.70833333333333337</v>
      </c>
      <c r="D647" s="2">
        <v>4</v>
      </c>
      <c r="E647" s="2">
        <v>4</v>
      </c>
      <c r="F647" s="60">
        <v>7</v>
      </c>
      <c r="G647" s="2">
        <v>2800</v>
      </c>
      <c r="H647" s="2" t="s">
        <v>42</v>
      </c>
      <c r="I647" s="2" t="s">
        <v>46</v>
      </c>
      <c r="J647" s="2">
        <v>200</v>
      </c>
      <c r="K647" s="6">
        <v>6</v>
      </c>
      <c r="L647" s="6" t="s">
        <v>759</v>
      </c>
      <c r="M647" s="2" t="s">
        <v>55</v>
      </c>
      <c r="N647" s="84">
        <v>7</v>
      </c>
      <c r="O647" s="2" t="s">
        <v>108</v>
      </c>
      <c r="P647" s="2" t="s">
        <v>45</v>
      </c>
      <c r="Q647" s="85"/>
      <c r="R647" s="86">
        <v>6</v>
      </c>
      <c r="S647" s="85">
        <v>54</v>
      </c>
      <c r="T647" s="85">
        <v>54</v>
      </c>
      <c r="U647" s="85"/>
      <c r="V647" s="2">
        <v>2</v>
      </c>
      <c r="W647" s="2">
        <v>3</v>
      </c>
      <c r="X647" s="10">
        <v>2</v>
      </c>
      <c r="Y647" s="84">
        <v>5.5</v>
      </c>
      <c r="Z647" s="2">
        <v>30</v>
      </c>
      <c r="AA647" s="6">
        <v>9</v>
      </c>
      <c r="AB647" s="2"/>
      <c r="AC647" s="2" t="s">
        <v>15</v>
      </c>
      <c r="AD647" s="84">
        <v>6</v>
      </c>
      <c r="AE647" s="84">
        <v>1.8</v>
      </c>
      <c r="AF647" s="2">
        <v>100</v>
      </c>
      <c r="AG647" s="2" t="str">
        <f t="shared" si="46"/>
        <v/>
      </c>
      <c r="AH647" s="2">
        <f t="shared" si="47"/>
        <v>-100</v>
      </c>
      <c r="AI647" s="44" t="str">
        <f>VLOOKUP(Table13[[#This Row],[Track]],$B$1885:$D$1929,2,FALSE)</f>
        <v>Vic</v>
      </c>
      <c r="AJ6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47" s="16" t="str">
        <f>IF(Table13[[#This Row],[Going-Dist]]="G&lt;6-Dist&gt;=1700","B",IF(Table13[[#This Row],[Going-Dist]]="G&lt;6-Dist&lt;1700","A",IF(AJ647="G&gt;=6-Dist&lt;1700","C",IF(AJ647="G&gt;=6-Dist&gt;=1700","D","xx"))))</f>
        <v>B</v>
      </c>
      <c r="AL647" s="69">
        <f>MONTH(Table13[[#This Row],[Date]])</f>
        <v>1</v>
      </c>
      <c r="AM647" s="69" t="str">
        <f t="shared" ref="AM647:AM710" si="49">IF(A647&lt;$AM$1905,"2020-2021",IF(A647&lt;$AM$1906,"2021-2022",IF(A647&lt;$AM$1907,"2022-2023",IF(A647&lt;$AM$1908,"2023-2024",IF(A647&lt;$AM$1909,"2024-2025",IF(A647&lt;$AM$1910,"2025-2026",IF(A647&lt;$AM$1911,"2026-2027",IF(A647&lt;$AM$1912,"2027-2028"))))))))</f>
        <v>2022-2023</v>
      </c>
      <c r="AN647" s="126">
        <v>200</v>
      </c>
      <c r="AO647" s="132" t="str">
        <f>IF(Table13[[#This Row],[Combo 27 Bet]]="","",IF(Table13[[#This Row],[Lev Ret]]="","",AN647*Table13[[#This Row],[Odds]]))</f>
        <v/>
      </c>
      <c r="AP647" s="133">
        <f t="shared" si="48"/>
        <v>-200</v>
      </c>
      <c r="AQ647" s="137"/>
      <c r="AR647" s="153">
        <v>10</v>
      </c>
      <c r="AS647" s="167" t="str">
        <f>IF(Table13[[#This Row],[Date]]&lt;$AS$3,"","Live")</f>
        <v/>
      </c>
      <c r="AT647" s="167" t="str">
        <f>IF(Table13[[#This Row],[Date]]&lt;$AT$3,"","Current Algo")</f>
        <v/>
      </c>
    </row>
    <row r="648" spans="1:46" s="14" customFormat="1" ht="14.25" customHeight="1" x14ac:dyDescent="0.25">
      <c r="A648" s="82">
        <v>44927</v>
      </c>
      <c r="B648" s="2" t="s">
        <v>3</v>
      </c>
      <c r="C648" s="83">
        <v>0.73611111111111116</v>
      </c>
      <c r="D648" s="2">
        <v>4</v>
      </c>
      <c r="E648" s="2">
        <v>4</v>
      </c>
      <c r="F648" s="60">
        <v>8</v>
      </c>
      <c r="G648" s="2">
        <v>1400</v>
      </c>
      <c r="H648" s="2" t="s">
        <v>42</v>
      </c>
      <c r="I648" s="2">
        <v>70</v>
      </c>
      <c r="J648" s="2">
        <v>130</v>
      </c>
      <c r="K648" s="6">
        <v>20</v>
      </c>
      <c r="L648" s="6" t="s">
        <v>760</v>
      </c>
      <c r="M648" s="2"/>
      <c r="N648" s="84">
        <v>4.8</v>
      </c>
      <c r="O648" s="2" t="s">
        <v>218</v>
      </c>
      <c r="P648" s="2" t="s">
        <v>120</v>
      </c>
      <c r="Q648" s="85"/>
      <c r="R648" s="86">
        <v>6</v>
      </c>
      <c r="S648" s="85">
        <v>57</v>
      </c>
      <c r="T648" s="85">
        <v>57</v>
      </c>
      <c r="U648" s="85"/>
      <c r="V648" s="2"/>
      <c r="W648" s="2"/>
      <c r="X648" s="10">
        <v>1</v>
      </c>
      <c r="Y648" s="84"/>
      <c r="Z648" s="2"/>
      <c r="AA648" s="6">
        <v>13</v>
      </c>
      <c r="AB648" s="2"/>
      <c r="AC648" s="2" t="s">
        <v>12</v>
      </c>
      <c r="AD648" s="84">
        <v>5.7</v>
      </c>
      <c r="AE648" s="84">
        <v>2</v>
      </c>
      <c r="AF648" s="2">
        <v>100</v>
      </c>
      <c r="AG648" s="2">
        <f t="shared" si="46"/>
        <v>570</v>
      </c>
      <c r="AH648" s="2">
        <f t="shared" si="47"/>
        <v>470</v>
      </c>
      <c r="AI648" s="44" t="str">
        <f>VLOOKUP(Table13[[#This Row],[Track]],$B$1885:$D$1929,2,FALSE)</f>
        <v>Vic</v>
      </c>
      <c r="AJ6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8" s="16" t="str">
        <f>IF(Table13[[#This Row],[Going-Dist]]="G&lt;6-Dist&gt;=1700","B",IF(Table13[[#This Row],[Going-Dist]]="G&lt;6-Dist&lt;1700","A",IF(AJ648="G&gt;=6-Dist&lt;1700","C",IF(AJ648="G&gt;=6-Dist&gt;=1700","D","xx"))))</f>
        <v>A</v>
      </c>
      <c r="AL648" s="69">
        <f>MONTH(Table13[[#This Row],[Date]])</f>
        <v>1</v>
      </c>
      <c r="AM648" s="69" t="str">
        <f t="shared" si="49"/>
        <v>2022-2023</v>
      </c>
      <c r="AN648" s="126">
        <v>150</v>
      </c>
      <c r="AO648" s="132">
        <f>IF(Table13[[#This Row],[Combo 27 Bet]]="","",IF(Table13[[#This Row],[Lev Ret]]="","",AN648*Table13[[#This Row],[Odds]]))</f>
        <v>855</v>
      </c>
      <c r="AP648" s="133">
        <f t="shared" si="48"/>
        <v>705</v>
      </c>
      <c r="AQ648" s="137"/>
      <c r="AR648" s="153">
        <v>9</v>
      </c>
      <c r="AS648" s="167" t="str">
        <f>IF(Table13[[#This Row],[Date]]&lt;$AS$3,"","Live")</f>
        <v/>
      </c>
      <c r="AT648" s="167" t="str">
        <f>IF(Table13[[#This Row],[Date]]&lt;$AT$3,"","Current Algo")</f>
        <v/>
      </c>
    </row>
    <row r="649" spans="1:46" s="14" customFormat="1" ht="14.25" customHeight="1" x14ac:dyDescent="0.25">
      <c r="A649" s="82">
        <v>44933</v>
      </c>
      <c r="B649" s="2" t="s">
        <v>5</v>
      </c>
      <c r="C649" s="83">
        <v>0.52430555555555558</v>
      </c>
      <c r="D649" s="87">
        <v>4</v>
      </c>
      <c r="E649" s="7">
        <v>6</v>
      </c>
      <c r="F649" s="60">
        <v>1</v>
      </c>
      <c r="G649" s="2">
        <v>1000</v>
      </c>
      <c r="H649" s="2" t="s">
        <v>1254</v>
      </c>
      <c r="I649" s="2" t="s">
        <v>62</v>
      </c>
      <c r="J649" s="2">
        <v>150</v>
      </c>
      <c r="K649" s="6">
        <v>1</v>
      </c>
      <c r="L649" s="6" t="s">
        <v>1255</v>
      </c>
      <c r="M649" s="2"/>
      <c r="N649" s="84">
        <v>4</v>
      </c>
      <c r="O649" s="2" t="s">
        <v>390</v>
      </c>
      <c r="P649" s="2" t="s">
        <v>88</v>
      </c>
      <c r="Q649" s="85"/>
      <c r="R649" s="86">
        <v>6</v>
      </c>
      <c r="S649" s="85">
        <v>60</v>
      </c>
      <c r="T649" s="85">
        <v>60</v>
      </c>
      <c r="U649" s="85"/>
      <c r="V649" s="2"/>
      <c r="W649" s="2"/>
      <c r="X649" s="10">
        <v>1</v>
      </c>
      <c r="Y649" s="84"/>
      <c r="Z649" s="2"/>
      <c r="AA649" s="6">
        <v>7</v>
      </c>
      <c r="AB649" s="2"/>
      <c r="AC649" s="2" t="s">
        <v>14</v>
      </c>
      <c r="AD649" s="84">
        <v>4.8</v>
      </c>
      <c r="AE649" s="84"/>
      <c r="AF649" s="2">
        <v>100</v>
      </c>
      <c r="AG649" s="2" t="str">
        <f t="shared" si="46"/>
        <v/>
      </c>
      <c r="AH649" s="2">
        <f t="shared" si="47"/>
        <v>-100</v>
      </c>
      <c r="AI649" s="44" t="str">
        <f>VLOOKUP(Table13[[#This Row],[Track]],$B$1885:$D$1929,2,FALSE)</f>
        <v>Vic</v>
      </c>
      <c r="AJ6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49" s="16" t="str">
        <f>IF(Table13[[#This Row],[Going-Dist]]="G&lt;6-Dist&gt;=1700","B",IF(Table13[[#This Row],[Going-Dist]]="G&lt;6-Dist&lt;1700","A",IF(AJ649="G&gt;=6-Dist&lt;1700","C",IF(AJ649="G&gt;=6-Dist&gt;=1700","D","xx"))))</f>
        <v>A</v>
      </c>
      <c r="AL649" s="69">
        <f>MONTH(Table13[[#This Row],[Date]])</f>
        <v>1</v>
      </c>
      <c r="AM649" s="69" t="str">
        <f t="shared" si="49"/>
        <v>2022-2023</v>
      </c>
      <c r="AN649" s="126">
        <v>100</v>
      </c>
      <c r="AO649" s="132" t="str">
        <f>IF(Table13[[#This Row],[Combo 27 Bet]]="","",IF(Table13[[#This Row],[Lev Ret]]="","",AN649*Table13[[#This Row],[Odds]]))</f>
        <v/>
      </c>
      <c r="AP649" s="133">
        <f t="shared" si="48"/>
        <v>-100</v>
      </c>
      <c r="AQ649" s="137"/>
      <c r="AR649" s="153">
        <v>7</v>
      </c>
      <c r="AS649" s="167" t="str">
        <f>IF(Table13[[#This Row],[Date]]&lt;$AS$3,"","Live")</f>
        <v/>
      </c>
      <c r="AT649" s="167" t="str">
        <f>IF(Table13[[#This Row],[Date]]&lt;$AT$3,"","Current Algo")</f>
        <v/>
      </c>
    </row>
    <row r="650" spans="1:46" s="14" customFormat="1" ht="14.25" customHeight="1" x14ac:dyDescent="0.25">
      <c r="A650" s="82">
        <v>44933</v>
      </c>
      <c r="B650" s="2" t="s">
        <v>5</v>
      </c>
      <c r="C650" s="83">
        <v>0.54861111111111105</v>
      </c>
      <c r="D650" s="2">
        <v>4</v>
      </c>
      <c r="E650" s="2">
        <v>6</v>
      </c>
      <c r="F650" s="60">
        <v>2</v>
      </c>
      <c r="G650" s="2">
        <v>1700</v>
      </c>
      <c r="H650" s="2" t="s">
        <v>42</v>
      </c>
      <c r="I650" s="2">
        <v>100</v>
      </c>
      <c r="J650" s="2">
        <v>150</v>
      </c>
      <c r="K650" s="6">
        <v>2</v>
      </c>
      <c r="L650" s="6" t="s">
        <v>743</v>
      </c>
      <c r="M650" s="2" t="s">
        <v>75</v>
      </c>
      <c r="N650" s="84">
        <v>1.5</v>
      </c>
      <c r="O650" s="2" t="s">
        <v>51</v>
      </c>
      <c r="P650" s="2" t="s">
        <v>72</v>
      </c>
      <c r="Q650" s="85"/>
      <c r="R650" s="86">
        <v>6</v>
      </c>
      <c r="S650" s="85">
        <v>59.5</v>
      </c>
      <c r="T650" s="85">
        <v>59.5</v>
      </c>
      <c r="U650" s="85"/>
      <c r="V650" s="2">
        <v>1</v>
      </c>
      <c r="W650" s="2">
        <v>1</v>
      </c>
      <c r="X650" s="10">
        <v>1</v>
      </c>
      <c r="Y650" s="84">
        <v>2.4</v>
      </c>
      <c r="Z650" s="2">
        <v>50</v>
      </c>
      <c r="AA650" s="6">
        <v>6</v>
      </c>
      <c r="AB650" s="2"/>
      <c r="AC650" s="2" t="s">
        <v>15</v>
      </c>
      <c r="AD650" s="84">
        <v>1.5</v>
      </c>
      <c r="AE650" s="84">
        <v>1.2</v>
      </c>
      <c r="AF650" s="2">
        <v>100</v>
      </c>
      <c r="AG650" s="2" t="str">
        <f t="shared" si="46"/>
        <v/>
      </c>
      <c r="AH650" s="2">
        <f t="shared" si="47"/>
        <v>-100</v>
      </c>
      <c r="AI650" s="44" t="str">
        <f>VLOOKUP(Table13[[#This Row],[Track]],$B$1885:$D$1929,2,FALSE)</f>
        <v>Vic</v>
      </c>
      <c r="AJ6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50" s="16" t="str">
        <f>IF(Table13[[#This Row],[Going-Dist]]="G&lt;6-Dist&gt;=1700","B",IF(Table13[[#This Row],[Going-Dist]]="G&lt;6-Dist&lt;1700","A",IF(AJ650="G&gt;=6-Dist&lt;1700","C",IF(AJ650="G&gt;=6-Dist&gt;=1700","D","xx"))))</f>
        <v>B</v>
      </c>
      <c r="AL650" s="69">
        <f>MONTH(Table13[[#This Row],[Date]])</f>
        <v>1</v>
      </c>
      <c r="AM650" s="69" t="str">
        <f t="shared" si="49"/>
        <v>2022-2023</v>
      </c>
      <c r="AN650" s="126">
        <v>100</v>
      </c>
      <c r="AO650" s="132" t="str">
        <f>IF(Table13[[#This Row],[Combo 27 Bet]]="","",IF(Table13[[#This Row],[Lev Ret]]="","",AN650*Table13[[#This Row],[Odds]]))</f>
        <v/>
      </c>
      <c r="AP650" s="133">
        <f t="shared" si="48"/>
        <v>-100</v>
      </c>
      <c r="AQ650" s="135">
        <v>2</v>
      </c>
      <c r="AR650" s="153">
        <v>5</v>
      </c>
      <c r="AS650" s="167" t="str">
        <f>IF(Table13[[#This Row],[Date]]&lt;$AS$3,"","Live")</f>
        <v/>
      </c>
      <c r="AT650" s="167" t="str">
        <f>IF(Table13[[#This Row],[Date]]&lt;$AT$3,"","Current Algo")</f>
        <v/>
      </c>
    </row>
    <row r="651" spans="1:46" s="14" customFormat="1" ht="14.25" customHeight="1" x14ac:dyDescent="0.25">
      <c r="A651" s="82">
        <v>44933</v>
      </c>
      <c r="B651" s="2" t="s">
        <v>5</v>
      </c>
      <c r="C651" s="83">
        <v>0.54861111111111105</v>
      </c>
      <c r="D651" s="2">
        <v>4</v>
      </c>
      <c r="E651" s="2">
        <v>6</v>
      </c>
      <c r="F651" s="60">
        <v>2</v>
      </c>
      <c r="G651" s="2">
        <v>1700</v>
      </c>
      <c r="H651" s="2" t="s">
        <v>42</v>
      </c>
      <c r="I651" s="2">
        <v>100</v>
      </c>
      <c r="J651" s="2">
        <v>150</v>
      </c>
      <c r="K651" s="6">
        <v>4</v>
      </c>
      <c r="L651" s="6" t="s">
        <v>314</v>
      </c>
      <c r="M651" s="2" t="s">
        <v>71</v>
      </c>
      <c r="N651" s="84">
        <v>4.5999999999999996</v>
      </c>
      <c r="O651" s="2" t="s">
        <v>127</v>
      </c>
      <c r="P651" s="2" t="s">
        <v>378</v>
      </c>
      <c r="Q651" s="85">
        <v>2</v>
      </c>
      <c r="R651" s="86">
        <v>3</v>
      </c>
      <c r="S651" s="85">
        <v>57.5</v>
      </c>
      <c r="T651" s="85">
        <v>55.5</v>
      </c>
      <c r="U651" s="85"/>
      <c r="V651" s="2">
        <v>2</v>
      </c>
      <c r="W651" s="2">
        <v>2</v>
      </c>
      <c r="X651" s="10">
        <v>2</v>
      </c>
      <c r="Y651" s="84">
        <v>4.4000000000000004</v>
      </c>
      <c r="Z651" s="2">
        <v>40</v>
      </c>
      <c r="AA651" s="6">
        <v>6</v>
      </c>
      <c r="AB651" s="2"/>
      <c r="AC651" s="2"/>
      <c r="AD651" s="84">
        <v>7</v>
      </c>
      <c r="AE651" s="84"/>
      <c r="AF651" s="2">
        <v>100</v>
      </c>
      <c r="AG651" s="2" t="str">
        <f t="shared" si="46"/>
        <v/>
      </c>
      <c r="AH651" s="2">
        <f t="shared" si="47"/>
        <v>-100</v>
      </c>
      <c r="AI651" s="44" t="str">
        <f>VLOOKUP(Table13[[#This Row],[Track]],$B$1885:$D$1929,2,FALSE)</f>
        <v>Vic</v>
      </c>
      <c r="AJ6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51" s="16" t="str">
        <f>IF(Table13[[#This Row],[Going-Dist]]="G&lt;6-Dist&gt;=1700","B",IF(Table13[[#This Row],[Going-Dist]]="G&lt;6-Dist&lt;1700","A",IF(AJ651="G&gt;=6-Dist&lt;1700","C",IF(AJ651="G&gt;=6-Dist&gt;=1700","D","xx"))))</f>
        <v>B</v>
      </c>
      <c r="AL651" s="69">
        <f>MONTH(Table13[[#This Row],[Date]])</f>
        <v>1</v>
      </c>
      <c r="AM651" s="69" t="str">
        <f t="shared" si="49"/>
        <v>2022-2023</v>
      </c>
      <c r="AN651" s="126">
        <v>100</v>
      </c>
      <c r="AO651" s="132" t="str">
        <f>IF(Table13[[#This Row],[Combo 27 Bet]]="","",IF(Table13[[#This Row],[Lev Ret]]="","",AN651*Table13[[#This Row],[Odds]]))</f>
        <v/>
      </c>
      <c r="AP651" s="133">
        <f t="shared" si="48"/>
        <v>-100</v>
      </c>
      <c r="AQ651" s="135">
        <v>2</v>
      </c>
      <c r="AR651" s="153">
        <v>7</v>
      </c>
      <c r="AS651" s="167" t="str">
        <f>IF(Table13[[#This Row],[Date]]&lt;$AS$3,"","Live")</f>
        <v/>
      </c>
      <c r="AT651" s="167" t="str">
        <f>IF(Table13[[#This Row],[Date]]&lt;$AT$3,"","Current Algo")</f>
        <v/>
      </c>
    </row>
    <row r="652" spans="1:46" s="14" customFormat="1" ht="14.25" customHeight="1" x14ac:dyDescent="0.25">
      <c r="A652" s="82">
        <v>44933</v>
      </c>
      <c r="B652" s="2" t="s">
        <v>5</v>
      </c>
      <c r="C652" s="83">
        <v>0.57291666666666663</v>
      </c>
      <c r="D652" s="87">
        <v>4</v>
      </c>
      <c r="E652" s="7">
        <v>6</v>
      </c>
      <c r="F652" s="60">
        <v>3</v>
      </c>
      <c r="G652" s="2">
        <v>1400</v>
      </c>
      <c r="H652" s="2" t="s">
        <v>42</v>
      </c>
      <c r="I652" s="2">
        <v>78</v>
      </c>
      <c r="J652" s="2">
        <v>130</v>
      </c>
      <c r="K652" s="6">
        <v>4</v>
      </c>
      <c r="L652" s="6" t="s">
        <v>349</v>
      </c>
      <c r="M652" s="2" t="s">
        <v>75</v>
      </c>
      <c r="N652" s="84">
        <v>2.7</v>
      </c>
      <c r="O652" s="2" t="s">
        <v>213</v>
      </c>
      <c r="P652" s="2" t="s">
        <v>73</v>
      </c>
      <c r="Q652" s="85"/>
      <c r="R652" s="86">
        <v>5</v>
      </c>
      <c r="S652" s="85">
        <v>59.5</v>
      </c>
      <c r="T652" s="85">
        <v>59.5</v>
      </c>
      <c r="U652" s="85"/>
      <c r="V652" s="2">
        <v>2</v>
      </c>
      <c r="W652" s="2">
        <v>5</v>
      </c>
      <c r="X652" s="10">
        <v>1</v>
      </c>
      <c r="Y652" s="84">
        <v>2.8</v>
      </c>
      <c r="Z652" s="2">
        <v>50</v>
      </c>
      <c r="AA652" s="6">
        <v>9</v>
      </c>
      <c r="AB652" s="2"/>
      <c r="AC652" s="2"/>
      <c r="AD652" s="84">
        <v>3.1</v>
      </c>
      <c r="AE652" s="84"/>
      <c r="AF652" s="2">
        <v>100</v>
      </c>
      <c r="AG652" s="2" t="str">
        <f t="shared" si="46"/>
        <v/>
      </c>
      <c r="AH652" s="2">
        <f t="shared" si="47"/>
        <v>-100</v>
      </c>
      <c r="AI652" s="44" t="str">
        <f>VLOOKUP(Table13[[#This Row],[Track]],$B$1885:$D$1929,2,FALSE)</f>
        <v>Vic</v>
      </c>
      <c r="AJ6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52" s="16" t="str">
        <f>IF(Table13[[#This Row],[Going-Dist]]="G&lt;6-Dist&gt;=1700","B",IF(Table13[[#This Row],[Going-Dist]]="G&lt;6-Dist&lt;1700","A",IF(AJ652="G&gt;=6-Dist&lt;1700","C",IF(AJ652="G&gt;=6-Dist&gt;=1700","D","xx"))))</f>
        <v>A</v>
      </c>
      <c r="AL652" s="69">
        <f>MONTH(Table13[[#This Row],[Date]])</f>
        <v>1</v>
      </c>
      <c r="AM652" s="69" t="str">
        <f t="shared" si="49"/>
        <v>2022-2023</v>
      </c>
      <c r="AN652" s="126">
        <v>100</v>
      </c>
      <c r="AO652" s="132" t="str">
        <f>IF(Table13[[#This Row],[Combo 27 Bet]]="","",IF(Table13[[#This Row],[Lev Ret]]="","",AN652*Table13[[#This Row],[Odds]]))</f>
        <v/>
      </c>
      <c r="AP652" s="133">
        <f t="shared" si="48"/>
        <v>-100</v>
      </c>
      <c r="AQ652" s="137"/>
      <c r="AR652" s="153">
        <v>5</v>
      </c>
      <c r="AS652" s="167" t="str">
        <f>IF(Table13[[#This Row],[Date]]&lt;$AS$3,"","Live")</f>
        <v/>
      </c>
      <c r="AT652" s="167" t="str">
        <f>IF(Table13[[#This Row],[Date]]&lt;$AT$3,"","Current Algo")</f>
        <v/>
      </c>
    </row>
    <row r="653" spans="1:46" s="14" customFormat="1" ht="14.25" customHeight="1" x14ac:dyDescent="0.25">
      <c r="A653" s="82">
        <v>44933</v>
      </c>
      <c r="B653" s="2" t="s">
        <v>149</v>
      </c>
      <c r="C653" s="83">
        <v>0.58680555555555558</v>
      </c>
      <c r="D653" s="87">
        <v>8</v>
      </c>
      <c r="E653" s="7">
        <v>0</v>
      </c>
      <c r="F653" s="60">
        <v>4</v>
      </c>
      <c r="G653" s="2">
        <v>1400</v>
      </c>
      <c r="H653" s="2" t="s">
        <v>151</v>
      </c>
      <c r="I653" s="2">
        <v>72</v>
      </c>
      <c r="J653" s="2">
        <v>120</v>
      </c>
      <c r="K653" s="6">
        <v>2</v>
      </c>
      <c r="L653" s="6" t="s">
        <v>1643</v>
      </c>
      <c r="M653" s="2" t="s">
        <v>75</v>
      </c>
      <c r="N653" s="84">
        <v>3.2</v>
      </c>
      <c r="O653" s="2" t="s">
        <v>1064</v>
      </c>
      <c r="P653" s="2" t="s">
        <v>110</v>
      </c>
      <c r="Q653" s="85"/>
      <c r="R653" s="86">
        <v>7</v>
      </c>
      <c r="S653" s="85">
        <v>59</v>
      </c>
      <c r="T653" s="85">
        <v>59</v>
      </c>
      <c r="U653" s="85"/>
      <c r="V653" s="2">
        <v>2</v>
      </c>
      <c r="W653" s="2"/>
      <c r="X653" s="10">
        <v>2</v>
      </c>
      <c r="Y653" s="84">
        <v>3.53</v>
      </c>
      <c r="Z653" s="2">
        <v>30</v>
      </c>
      <c r="AA653" s="6"/>
      <c r="AB653" s="2"/>
      <c r="AC653" s="2" t="s">
        <v>150</v>
      </c>
      <c r="AD653" s="84">
        <v>3.6</v>
      </c>
      <c r="AE653" s="84">
        <v>1.6</v>
      </c>
      <c r="AF653" s="2">
        <v>100</v>
      </c>
      <c r="AG653" s="2">
        <f t="shared" ref="AG653:AG703" si="50">IF($AC653&lt;&gt;"WON","",AF653*$AD653)</f>
        <v>360</v>
      </c>
      <c r="AH653" s="2">
        <f t="shared" ref="AH653:AH703" si="51">IF(AG653="",AF653*-1,AG653-AF653)</f>
        <v>260</v>
      </c>
      <c r="AI653" s="44" t="str">
        <f>VLOOKUP(Table13[[#This Row],[Track]],$B$1885:$D$1929,2,FALSE)</f>
        <v>NSW</v>
      </c>
      <c r="AJ65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653" s="16" t="str">
        <f>IF(Table13[[#This Row],[Going-Dist]]="G&lt;6-Dist&gt;=1700","B",IF(Table13[[#This Row],[Going-Dist]]="G&lt;6-Dist&lt;1700","A",IF(AJ653="G&gt;=6-Dist&lt;1700","C",IF(AJ653="G&gt;=6-Dist&gt;=1700","D","xx"))))</f>
        <v>C</v>
      </c>
      <c r="AL653" s="69">
        <f>MONTH(Table13[[#This Row],[Date]])</f>
        <v>1</v>
      </c>
      <c r="AM653" s="69" t="str">
        <f t="shared" si="49"/>
        <v>2022-2023</v>
      </c>
      <c r="AN653" s="126">
        <v>120</v>
      </c>
      <c r="AO653" s="132">
        <f>IF(Table13[[#This Row],[Combo 27 Bet]]="","",IF(Table13[[#This Row],[Lev Ret]]="","",AN653*Table13[[#This Row],[Odds]]))</f>
        <v>432</v>
      </c>
      <c r="AP653" s="133">
        <f t="shared" ref="AP653:AP703" si="52">IF(AN653="","",IF(AO653="",AN653*-1,AO653-AN653))</f>
        <v>312</v>
      </c>
      <c r="AQ653" s="137"/>
      <c r="AR653" s="153">
        <v>7</v>
      </c>
      <c r="AS653" s="167" t="str">
        <f>IF(Table13[[#This Row],[Date]]&lt;$AS$3,"","Live")</f>
        <v/>
      </c>
      <c r="AT653" s="167" t="str">
        <f>IF(Table13[[#This Row],[Date]]&lt;$AT$3,"","Current Algo")</f>
        <v/>
      </c>
    </row>
    <row r="654" spans="1:46" s="14" customFormat="1" ht="14.25" customHeight="1" x14ac:dyDescent="0.25">
      <c r="A654" s="82">
        <v>44933</v>
      </c>
      <c r="B654" s="2" t="s">
        <v>5</v>
      </c>
      <c r="C654" s="83">
        <v>0.625</v>
      </c>
      <c r="D654" s="87">
        <v>4</v>
      </c>
      <c r="E654" s="7">
        <v>6</v>
      </c>
      <c r="F654" s="60">
        <v>5</v>
      </c>
      <c r="G654" s="2">
        <v>1000</v>
      </c>
      <c r="H654" s="2" t="s">
        <v>42</v>
      </c>
      <c r="I654" s="2">
        <v>84</v>
      </c>
      <c r="J654" s="2">
        <v>130</v>
      </c>
      <c r="K654" s="6">
        <v>5</v>
      </c>
      <c r="L654" s="6" t="s">
        <v>753</v>
      </c>
      <c r="M654" s="2" t="s">
        <v>80</v>
      </c>
      <c r="N654" s="84">
        <v>1.4</v>
      </c>
      <c r="O654" s="2" t="s">
        <v>101</v>
      </c>
      <c r="P654" s="2" t="s">
        <v>73</v>
      </c>
      <c r="Q654" s="85"/>
      <c r="R654" s="86">
        <v>2</v>
      </c>
      <c r="S654" s="85">
        <v>57.5</v>
      </c>
      <c r="T654" s="85">
        <v>57.5</v>
      </c>
      <c r="U654" s="85"/>
      <c r="V654" s="2">
        <v>1</v>
      </c>
      <c r="W654" s="2">
        <v>2</v>
      </c>
      <c r="X654" s="10">
        <v>1</v>
      </c>
      <c r="Y654" s="84">
        <v>2.2999999999999998</v>
      </c>
      <c r="Z654" s="2">
        <v>50</v>
      </c>
      <c r="AA654" s="6">
        <v>7</v>
      </c>
      <c r="AB654" s="2"/>
      <c r="AC654" s="2" t="s">
        <v>15</v>
      </c>
      <c r="AD654" s="84">
        <v>1.55</v>
      </c>
      <c r="AE654" s="84">
        <v>1.2</v>
      </c>
      <c r="AF654" s="2">
        <v>100</v>
      </c>
      <c r="AG654" s="2" t="str">
        <f t="shared" si="50"/>
        <v/>
      </c>
      <c r="AH654" s="2">
        <f t="shared" si="51"/>
        <v>-100</v>
      </c>
      <c r="AI654" s="44" t="str">
        <f>VLOOKUP(Table13[[#This Row],[Track]],$B$1885:$D$1929,2,FALSE)</f>
        <v>Vic</v>
      </c>
      <c r="AJ6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54" s="16" t="str">
        <f>IF(Table13[[#This Row],[Going-Dist]]="G&lt;6-Dist&gt;=1700","B",IF(Table13[[#This Row],[Going-Dist]]="G&lt;6-Dist&lt;1700","A",IF(AJ654="G&gt;=6-Dist&lt;1700","C",IF(AJ654="G&gt;=6-Dist&gt;=1700","D","xx"))))</f>
        <v>A</v>
      </c>
      <c r="AL654" s="69">
        <f>MONTH(Table13[[#This Row],[Date]])</f>
        <v>1</v>
      </c>
      <c r="AM654" s="69" t="str">
        <f t="shared" si="49"/>
        <v>2022-2023</v>
      </c>
      <c r="AN654" s="126">
        <v>100</v>
      </c>
      <c r="AO654" s="132" t="str">
        <f>IF(Table13[[#This Row],[Combo 27 Bet]]="","",IF(Table13[[#This Row],[Lev Ret]]="","",AN654*Table13[[#This Row],[Odds]]))</f>
        <v/>
      </c>
      <c r="AP654" s="133">
        <f t="shared" si="52"/>
        <v>-100</v>
      </c>
      <c r="AQ654" s="137"/>
      <c r="AR654" s="153">
        <v>5</v>
      </c>
      <c r="AS654" s="167" t="str">
        <f>IF(Table13[[#This Row],[Date]]&lt;$AS$3,"","Live")</f>
        <v/>
      </c>
      <c r="AT654" s="167" t="str">
        <f>IF(Table13[[#This Row],[Date]]&lt;$AT$3,"","Current Algo")</f>
        <v/>
      </c>
    </row>
    <row r="655" spans="1:46" s="14" customFormat="1" ht="14.25" customHeight="1" x14ac:dyDescent="0.25">
      <c r="A655" s="82">
        <v>44933</v>
      </c>
      <c r="B655" s="2" t="s">
        <v>5</v>
      </c>
      <c r="C655" s="83">
        <v>0.68055555555555547</v>
      </c>
      <c r="D655" s="2">
        <v>4</v>
      </c>
      <c r="E655" s="2">
        <v>6</v>
      </c>
      <c r="F655" s="60">
        <v>7</v>
      </c>
      <c r="G655" s="2">
        <v>1800</v>
      </c>
      <c r="H655" s="2" t="s">
        <v>42</v>
      </c>
      <c r="I655" s="2">
        <v>70</v>
      </c>
      <c r="J655" s="2">
        <v>130</v>
      </c>
      <c r="K655" s="6">
        <v>7</v>
      </c>
      <c r="L655" s="6" t="s">
        <v>459</v>
      </c>
      <c r="M655" s="2"/>
      <c r="N655" s="84">
        <v>4.2</v>
      </c>
      <c r="O655" s="2" t="s">
        <v>97</v>
      </c>
      <c r="P655" s="2" t="s">
        <v>57</v>
      </c>
      <c r="Q655" s="85"/>
      <c r="R655" s="86">
        <v>8</v>
      </c>
      <c r="S655" s="85">
        <v>60</v>
      </c>
      <c r="T655" s="85">
        <v>60</v>
      </c>
      <c r="U655" s="85"/>
      <c r="V655" s="2"/>
      <c r="W655" s="2"/>
      <c r="X655" s="10">
        <v>1</v>
      </c>
      <c r="Y655" s="84"/>
      <c r="Z655" s="2"/>
      <c r="AA655" s="6">
        <v>9</v>
      </c>
      <c r="AB655" s="2"/>
      <c r="AC655" s="2" t="s">
        <v>12</v>
      </c>
      <c r="AD655" s="84">
        <v>4.4000000000000004</v>
      </c>
      <c r="AE655" s="84">
        <v>1.5</v>
      </c>
      <c r="AF655" s="2">
        <v>100</v>
      </c>
      <c r="AG655" s="2">
        <f t="shared" si="50"/>
        <v>440.00000000000006</v>
      </c>
      <c r="AH655" s="2">
        <f t="shared" si="51"/>
        <v>340.00000000000006</v>
      </c>
      <c r="AI655" s="44" t="str">
        <f>VLOOKUP(Table13[[#This Row],[Track]],$B$1885:$D$1929,2,FALSE)</f>
        <v>Vic</v>
      </c>
      <c r="AJ6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55" s="16" t="str">
        <f>IF(Table13[[#This Row],[Going-Dist]]="G&lt;6-Dist&gt;=1700","B",IF(Table13[[#This Row],[Going-Dist]]="G&lt;6-Dist&lt;1700","A",IF(AJ655="G&gt;=6-Dist&lt;1700","C",IF(AJ655="G&gt;=6-Dist&gt;=1700","D","xx"))))</f>
        <v>B</v>
      </c>
      <c r="AL655" s="69">
        <f>MONTH(Table13[[#This Row],[Date]])</f>
        <v>1</v>
      </c>
      <c r="AM655" s="69" t="str">
        <f t="shared" si="49"/>
        <v>2022-2023</v>
      </c>
      <c r="AN655" s="126">
        <v>150</v>
      </c>
      <c r="AO655" s="132">
        <f>IF(Table13[[#This Row],[Combo 27 Bet]]="","",IF(Table13[[#This Row],[Lev Ret]]="","",AN655*Table13[[#This Row],[Odds]]))</f>
        <v>660</v>
      </c>
      <c r="AP655" s="133">
        <f t="shared" si="52"/>
        <v>510</v>
      </c>
      <c r="AQ655" s="137"/>
      <c r="AR655" s="153">
        <v>9</v>
      </c>
      <c r="AS655" s="167" t="str">
        <f>IF(Table13[[#This Row],[Date]]&lt;$AS$3,"","Live")</f>
        <v/>
      </c>
      <c r="AT655" s="167" t="str">
        <f>IF(Table13[[#This Row],[Date]]&lt;$AT$3,"","Current Algo")</f>
        <v/>
      </c>
    </row>
    <row r="656" spans="1:46" s="14" customFormat="1" ht="14.25" customHeight="1" x14ac:dyDescent="0.25">
      <c r="A656" s="82">
        <v>44940</v>
      </c>
      <c r="B656" s="2" t="s">
        <v>3</v>
      </c>
      <c r="C656" s="83">
        <v>0.5</v>
      </c>
      <c r="D656" s="87">
        <v>3</v>
      </c>
      <c r="E656" s="7">
        <v>8</v>
      </c>
      <c r="F656" s="60">
        <v>4</v>
      </c>
      <c r="G656" s="2">
        <v>2000</v>
      </c>
      <c r="H656" s="2" t="s">
        <v>42</v>
      </c>
      <c r="I656" s="2">
        <v>100</v>
      </c>
      <c r="J656" s="2">
        <v>150</v>
      </c>
      <c r="K656" s="6">
        <v>2</v>
      </c>
      <c r="L656" s="6" t="s">
        <v>249</v>
      </c>
      <c r="M656" s="2" t="s">
        <v>50</v>
      </c>
      <c r="N656" s="84">
        <v>3.7</v>
      </c>
      <c r="O656" s="2" t="s">
        <v>163</v>
      </c>
      <c r="P656" s="2" t="s">
        <v>377</v>
      </c>
      <c r="Q656" s="85"/>
      <c r="R656" s="86">
        <v>4</v>
      </c>
      <c r="S656" s="85">
        <v>59.5</v>
      </c>
      <c r="T656" s="85">
        <v>59.5</v>
      </c>
      <c r="U656" s="85"/>
      <c r="V656" s="2">
        <v>1</v>
      </c>
      <c r="W656" s="2">
        <v>1</v>
      </c>
      <c r="X656" s="10">
        <v>1</v>
      </c>
      <c r="Y656" s="84">
        <v>3.3</v>
      </c>
      <c r="Z656" s="2">
        <v>45</v>
      </c>
      <c r="AA656" s="6">
        <v>7</v>
      </c>
      <c r="AB656" s="2"/>
      <c r="AC656" s="2" t="s">
        <v>12</v>
      </c>
      <c r="AD656" s="84">
        <v>3.3</v>
      </c>
      <c r="AE656" s="84">
        <v>2</v>
      </c>
      <c r="AF656" s="2">
        <v>100</v>
      </c>
      <c r="AG656" s="2">
        <f t="shared" si="50"/>
        <v>330</v>
      </c>
      <c r="AH656" s="2">
        <f t="shared" si="51"/>
        <v>230</v>
      </c>
      <c r="AI656" s="44" t="str">
        <f>VLOOKUP(Table13[[#This Row],[Track]],$B$1885:$D$1929,2,FALSE)</f>
        <v>Vic</v>
      </c>
      <c r="AJ6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56" s="16" t="str">
        <f>IF(Table13[[#This Row],[Going-Dist]]="G&lt;6-Dist&gt;=1700","B",IF(Table13[[#This Row],[Going-Dist]]="G&lt;6-Dist&lt;1700","A",IF(AJ656="G&gt;=6-Dist&lt;1700","C",IF(AJ656="G&gt;=6-Dist&gt;=1700","D","xx"))))</f>
        <v>B</v>
      </c>
      <c r="AL656" s="69">
        <f>MONTH(Table13[[#This Row],[Date]])</f>
        <v>1</v>
      </c>
      <c r="AM656" s="69" t="str">
        <f t="shared" si="49"/>
        <v>2022-2023</v>
      </c>
      <c r="AN656" s="126">
        <v>150</v>
      </c>
      <c r="AO656" s="132">
        <f>IF(Table13[[#This Row],[Combo 27 Bet]]="","",IF(Table13[[#This Row],[Lev Ret]]="","",AN656*Table13[[#This Row],[Odds]]))</f>
        <v>495</v>
      </c>
      <c r="AP656" s="133">
        <f t="shared" si="52"/>
        <v>345</v>
      </c>
      <c r="AQ656" s="135">
        <v>2</v>
      </c>
      <c r="AR656" s="153">
        <v>9</v>
      </c>
      <c r="AS656" s="167" t="str">
        <f>IF(Table13[[#This Row],[Date]]&lt;$AS$3,"","Live")</f>
        <v/>
      </c>
      <c r="AT656" s="167" t="str">
        <f>IF(Table13[[#This Row],[Date]]&lt;$AT$3,"","Current Algo")</f>
        <v/>
      </c>
    </row>
    <row r="657" spans="1:46" s="14" customFormat="1" ht="14.25" customHeight="1" x14ac:dyDescent="0.25">
      <c r="A657" s="82">
        <v>44940</v>
      </c>
      <c r="B657" s="2" t="s">
        <v>3</v>
      </c>
      <c r="C657" s="83">
        <v>0.5</v>
      </c>
      <c r="D657" s="87">
        <v>3</v>
      </c>
      <c r="E657" s="7">
        <v>8</v>
      </c>
      <c r="F657" s="60">
        <v>4</v>
      </c>
      <c r="G657" s="2">
        <v>2000</v>
      </c>
      <c r="H657" s="2" t="s">
        <v>42</v>
      </c>
      <c r="I657" s="2">
        <v>100</v>
      </c>
      <c r="J657" s="2">
        <v>150</v>
      </c>
      <c r="K657" s="6">
        <v>3</v>
      </c>
      <c r="L657" s="6" t="s">
        <v>761</v>
      </c>
      <c r="M657" s="2" t="s">
        <v>53</v>
      </c>
      <c r="N657" s="84">
        <v>4.4000000000000004</v>
      </c>
      <c r="O657" s="2" t="s">
        <v>83</v>
      </c>
      <c r="P657" s="2" t="s">
        <v>57</v>
      </c>
      <c r="Q657" s="85"/>
      <c r="R657" s="86">
        <v>5</v>
      </c>
      <c r="S657" s="85">
        <v>56.5</v>
      </c>
      <c r="T657" s="85">
        <v>56.5</v>
      </c>
      <c r="U657" s="85"/>
      <c r="V657" s="2">
        <v>2</v>
      </c>
      <c r="W657" s="2">
        <v>4</v>
      </c>
      <c r="X657" s="10">
        <v>2</v>
      </c>
      <c r="Y657" s="84">
        <v>4.5</v>
      </c>
      <c r="Z657" s="2">
        <v>40</v>
      </c>
      <c r="AA657" s="6">
        <v>7</v>
      </c>
      <c r="AB657" s="2"/>
      <c r="AC657" s="2" t="s">
        <v>15</v>
      </c>
      <c r="AD657" s="84">
        <v>4.5999999999999996</v>
      </c>
      <c r="AE657" s="84">
        <v>2.2999999999999998</v>
      </c>
      <c r="AF657" s="2">
        <v>100</v>
      </c>
      <c r="AG657" s="2" t="str">
        <f t="shared" si="50"/>
        <v/>
      </c>
      <c r="AH657" s="2">
        <f t="shared" si="51"/>
        <v>-100</v>
      </c>
      <c r="AI657" s="44" t="str">
        <f>VLOOKUP(Table13[[#This Row],[Track]],$B$1885:$D$1929,2,FALSE)</f>
        <v>Vic</v>
      </c>
      <c r="AJ6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57" s="16" t="str">
        <f>IF(Table13[[#This Row],[Going-Dist]]="G&lt;6-Dist&gt;=1700","B",IF(Table13[[#This Row],[Going-Dist]]="G&lt;6-Dist&lt;1700","A",IF(AJ657="G&gt;=6-Dist&lt;1700","C",IF(AJ657="G&gt;=6-Dist&gt;=1700","D","xx"))))</f>
        <v>B</v>
      </c>
      <c r="AL657" s="69">
        <f>MONTH(Table13[[#This Row],[Date]])</f>
        <v>1</v>
      </c>
      <c r="AM657" s="69" t="str">
        <f t="shared" si="49"/>
        <v>2022-2023</v>
      </c>
      <c r="AN657" s="126">
        <v>100</v>
      </c>
      <c r="AO657" s="132" t="str">
        <f>IF(Table13[[#This Row],[Combo 27 Bet]]="","",IF(Table13[[#This Row],[Lev Ret]]="","",AN657*Table13[[#This Row],[Odds]]))</f>
        <v/>
      </c>
      <c r="AP657" s="133">
        <f t="shared" si="52"/>
        <v>-100</v>
      </c>
      <c r="AQ657" s="135">
        <v>2</v>
      </c>
      <c r="AR657" s="153">
        <v>7</v>
      </c>
      <c r="AS657" s="167" t="str">
        <f>IF(Table13[[#This Row],[Date]]&lt;$AS$3,"","Live")</f>
        <v/>
      </c>
      <c r="AT657" s="167" t="str">
        <f>IF(Table13[[#This Row],[Date]]&lt;$AT$3,"","Current Algo")</f>
        <v/>
      </c>
    </row>
    <row r="658" spans="1:46" s="14" customFormat="1" ht="14.25" customHeight="1" x14ac:dyDescent="0.25">
      <c r="A658" s="82">
        <v>44940</v>
      </c>
      <c r="B658" s="2" t="s">
        <v>3</v>
      </c>
      <c r="C658" s="83">
        <v>0.5229166666666667</v>
      </c>
      <c r="D658" s="2">
        <v>3</v>
      </c>
      <c r="E658" s="2">
        <v>8</v>
      </c>
      <c r="F658" s="60">
        <v>5</v>
      </c>
      <c r="G658" s="2">
        <v>1400</v>
      </c>
      <c r="H658" s="2" t="s">
        <v>70</v>
      </c>
      <c r="I658" s="2">
        <v>78</v>
      </c>
      <c r="J658" s="2">
        <v>130</v>
      </c>
      <c r="K658" s="6">
        <v>2</v>
      </c>
      <c r="L658" s="6" t="s">
        <v>456</v>
      </c>
      <c r="M658" s="2" t="s">
        <v>58</v>
      </c>
      <c r="N658" s="84">
        <v>2.9</v>
      </c>
      <c r="O658" s="2" t="s">
        <v>93</v>
      </c>
      <c r="P658" s="2" t="s">
        <v>94</v>
      </c>
      <c r="Q658" s="85"/>
      <c r="R658" s="86">
        <v>5</v>
      </c>
      <c r="S658" s="85">
        <v>59.5</v>
      </c>
      <c r="T658" s="85">
        <v>59.5</v>
      </c>
      <c r="U658" s="85"/>
      <c r="V658" s="2">
        <v>1</v>
      </c>
      <c r="W658" s="2">
        <v>1</v>
      </c>
      <c r="X658" s="10">
        <v>1</v>
      </c>
      <c r="Y658" s="84">
        <v>4.2</v>
      </c>
      <c r="Z658" s="2">
        <v>40</v>
      </c>
      <c r="AA658" s="6">
        <v>10</v>
      </c>
      <c r="AB658" s="2"/>
      <c r="AC658" s="2" t="s">
        <v>13</v>
      </c>
      <c r="AD658" s="84">
        <v>3</v>
      </c>
      <c r="AE658" s="84">
        <v>1.3</v>
      </c>
      <c r="AF658" s="2">
        <v>100</v>
      </c>
      <c r="AG658" s="2" t="str">
        <f t="shared" si="50"/>
        <v/>
      </c>
      <c r="AH658" s="2">
        <f t="shared" si="51"/>
        <v>-100</v>
      </c>
      <c r="AI658" s="44" t="str">
        <f>VLOOKUP(Table13[[#This Row],[Track]],$B$1885:$D$1929,2,FALSE)</f>
        <v>Vic</v>
      </c>
      <c r="AJ6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58" s="16" t="str">
        <f>IF(Table13[[#This Row],[Going-Dist]]="G&lt;6-Dist&gt;=1700","B",IF(Table13[[#This Row],[Going-Dist]]="G&lt;6-Dist&lt;1700","A",IF(AJ658="G&gt;=6-Dist&lt;1700","C",IF(AJ658="G&gt;=6-Dist&gt;=1700","D","xx"))))</f>
        <v>A</v>
      </c>
      <c r="AL658" s="69">
        <f>MONTH(Table13[[#This Row],[Date]])</f>
        <v>1</v>
      </c>
      <c r="AM658" s="69" t="str">
        <f t="shared" si="49"/>
        <v>2022-2023</v>
      </c>
      <c r="AN658" s="126">
        <v>100</v>
      </c>
      <c r="AO658" s="132" t="str">
        <f>IF(Table13[[#This Row],[Combo 27 Bet]]="","",IF(Table13[[#This Row],[Lev Ret]]="","",AN658*Table13[[#This Row],[Odds]]))</f>
        <v/>
      </c>
      <c r="AP658" s="133">
        <f t="shared" si="52"/>
        <v>-100</v>
      </c>
      <c r="AQ658" s="135">
        <v>2</v>
      </c>
      <c r="AR658" s="153">
        <v>5</v>
      </c>
      <c r="AS658" s="167" t="str">
        <f>IF(Table13[[#This Row],[Date]]&lt;$AS$3,"","Live")</f>
        <v/>
      </c>
      <c r="AT658" s="167" t="str">
        <f>IF(Table13[[#This Row],[Date]]&lt;$AT$3,"","Current Algo")</f>
        <v/>
      </c>
    </row>
    <row r="659" spans="1:46" s="14" customFormat="1" ht="14.25" customHeight="1" x14ac:dyDescent="0.25">
      <c r="A659" s="82">
        <v>44940</v>
      </c>
      <c r="B659" s="2" t="s">
        <v>3</v>
      </c>
      <c r="C659" s="83">
        <v>0.5229166666666667</v>
      </c>
      <c r="D659" s="2">
        <v>3</v>
      </c>
      <c r="E659" s="2">
        <v>8</v>
      </c>
      <c r="F659" s="60">
        <v>5</v>
      </c>
      <c r="G659" s="2">
        <v>1400</v>
      </c>
      <c r="H659" s="2" t="s">
        <v>70</v>
      </c>
      <c r="I659" s="2">
        <v>78</v>
      </c>
      <c r="J659" s="2">
        <v>130</v>
      </c>
      <c r="K659" s="6">
        <v>4</v>
      </c>
      <c r="L659" s="6" t="s">
        <v>372</v>
      </c>
      <c r="M659" s="2" t="s">
        <v>58</v>
      </c>
      <c r="N659" s="84">
        <v>3.1</v>
      </c>
      <c r="O659" s="2" t="s">
        <v>238</v>
      </c>
      <c r="P659" s="2" t="s">
        <v>114</v>
      </c>
      <c r="Q659" s="85"/>
      <c r="R659" s="86">
        <v>3</v>
      </c>
      <c r="S659" s="85">
        <v>57.5</v>
      </c>
      <c r="T659" s="85">
        <v>57.5</v>
      </c>
      <c r="U659" s="85"/>
      <c r="V659" s="2">
        <v>3</v>
      </c>
      <c r="W659" s="2">
        <v>2</v>
      </c>
      <c r="X659" s="10">
        <v>3</v>
      </c>
      <c r="Y659" s="84">
        <v>5.5</v>
      </c>
      <c r="Z659" s="2">
        <v>30</v>
      </c>
      <c r="AA659" s="6">
        <v>10</v>
      </c>
      <c r="AB659" s="2"/>
      <c r="AC659" s="2" t="s">
        <v>12</v>
      </c>
      <c r="AD659" s="84">
        <v>2.9</v>
      </c>
      <c r="AE659" s="84">
        <v>1.3</v>
      </c>
      <c r="AF659" s="2">
        <v>100</v>
      </c>
      <c r="AG659" s="2">
        <f t="shared" si="50"/>
        <v>290</v>
      </c>
      <c r="AH659" s="2">
        <f t="shared" si="51"/>
        <v>190</v>
      </c>
      <c r="AI659" s="44" t="str">
        <f>VLOOKUP(Table13[[#This Row],[Track]],$B$1885:$D$1929,2,FALSE)</f>
        <v>Vic</v>
      </c>
      <c r="AJ6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59" s="16" t="str">
        <f>IF(Table13[[#This Row],[Going-Dist]]="G&lt;6-Dist&gt;=1700","B",IF(Table13[[#This Row],[Going-Dist]]="G&lt;6-Dist&lt;1700","A",IF(AJ659="G&gt;=6-Dist&lt;1700","C",IF(AJ659="G&gt;=6-Dist&gt;=1700","D","xx"))))</f>
        <v>A</v>
      </c>
      <c r="AL659" s="69">
        <f>MONTH(Table13[[#This Row],[Date]])</f>
        <v>1</v>
      </c>
      <c r="AM659" s="69" t="str">
        <f t="shared" si="49"/>
        <v>2022-2023</v>
      </c>
      <c r="AN659" s="126">
        <v>100</v>
      </c>
      <c r="AO659" s="132">
        <f>IF(Table13[[#This Row],[Combo 27 Bet]]="","",IF(Table13[[#This Row],[Lev Ret]]="","",AN659*Table13[[#This Row],[Odds]]))</f>
        <v>290</v>
      </c>
      <c r="AP659" s="133">
        <f t="shared" si="52"/>
        <v>190</v>
      </c>
      <c r="AQ659" s="135">
        <v>2</v>
      </c>
      <c r="AR659" s="153">
        <v>7</v>
      </c>
      <c r="AS659" s="167" t="str">
        <f>IF(Table13[[#This Row],[Date]]&lt;$AS$3,"","Live")</f>
        <v/>
      </c>
      <c r="AT659" s="167" t="str">
        <f>IF(Table13[[#This Row],[Date]]&lt;$AT$3,"","Current Algo")</f>
        <v/>
      </c>
    </row>
    <row r="660" spans="1:46" s="14" customFormat="1" ht="14.25" customHeight="1" x14ac:dyDescent="0.25">
      <c r="A660" s="82">
        <v>44940</v>
      </c>
      <c r="B660" s="2" t="s">
        <v>149</v>
      </c>
      <c r="C660" s="83">
        <v>0.53819444444444442</v>
      </c>
      <c r="D660" s="87">
        <v>4</v>
      </c>
      <c r="E660" s="7">
        <v>3</v>
      </c>
      <c r="F660" s="60">
        <v>2</v>
      </c>
      <c r="G660" s="2">
        <v>1200</v>
      </c>
      <c r="H660" s="2" t="s">
        <v>151</v>
      </c>
      <c r="I660" s="2">
        <v>78</v>
      </c>
      <c r="J660" s="2">
        <v>150</v>
      </c>
      <c r="K660" s="6">
        <v>1</v>
      </c>
      <c r="L660" s="6" t="s">
        <v>498</v>
      </c>
      <c r="M660" s="2" t="s">
        <v>75</v>
      </c>
      <c r="N660" s="84">
        <v>2.35</v>
      </c>
      <c r="O660" s="2" t="s">
        <v>49</v>
      </c>
      <c r="P660" s="2" t="s">
        <v>1105</v>
      </c>
      <c r="Q660" s="85">
        <v>2</v>
      </c>
      <c r="R660" s="86">
        <v>5</v>
      </c>
      <c r="S660" s="85">
        <v>61.5</v>
      </c>
      <c r="T660" s="85">
        <v>59.5</v>
      </c>
      <c r="U660" s="85"/>
      <c r="V660" s="2">
        <v>2</v>
      </c>
      <c r="W660" s="2">
        <v>2</v>
      </c>
      <c r="X660" s="10">
        <v>2</v>
      </c>
      <c r="Y660" s="84">
        <v>3.89</v>
      </c>
      <c r="Z660" s="2">
        <v>20</v>
      </c>
      <c r="AA660" s="6"/>
      <c r="AB660" s="2"/>
      <c r="AC660" s="2" t="s">
        <v>150</v>
      </c>
      <c r="AD660" s="84">
        <v>3.7</v>
      </c>
      <c r="AE660" s="84">
        <v>1.4</v>
      </c>
      <c r="AF660" s="2">
        <v>100</v>
      </c>
      <c r="AG660" s="2">
        <f t="shared" si="50"/>
        <v>370</v>
      </c>
      <c r="AH660" s="2">
        <f t="shared" si="51"/>
        <v>270</v>
      </c>
      <c r="AI660" s="44" t="str">
        <f>VLOOKUP(Table13[[#This Row],[Track]],$B$1885:$D$1929,2,FALSE)</f>
        <v>NSW</v>
      </c>
      <c r="AJ6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0" s="16" t="str">
        <f>IF(Table13[[#This Row],[Going-Dist]]="G&lt;6-Dist&gt;=1700","B",IF(Table13[[#This Row],[Going-Dist]]="G&lt;6-Dist&lt;1700","A",IF(AJ660="G&gt;=6-Dist&lt;1700","C",IF(AJ660="G&gt;=6-Dist&gt;=1700","D","xx"))))</f>
        <v>A</v>
      </c>
      <c r="AL660" s="69">
        <f>MONTH(Table13[[#This Row],[Date]])</f>
        <v>1</v>
      </c>
      <c r="AM660" s="69" t="str">
        <f t="shared" si="49"/>
        <v>2022-2023</v>
      </c>
      <c r="AN660" s="126">
        <v>120</v>
      </c>
      <c r="AO660" s="132">
        <f>IF(Table13[[#This Row],[Combo 27 Bet]]="","",IF(Table13[[#This Row],[Lev Ret]]="","",AN660*Table13[[#This Row],[Odds]]))</f>
        <v>444</v>
      </c>
      <c r="AP660" s="133">
        <f t="shared" si="52"/>
        <v>324</v>
      </c>
      <c r="AQ660" s="137"/>
      <c r="AR660" s="153">
        <v>5</v>
      </c>
      <c r="AS660" s="167" t="str">
        <f>IF(Table13[[#This Row],[Date]]&lt;$AS$3,"","Live")</f>
        <v/>
      </c>
      <c r="AT660" s="167" t="str">
        <f>IF(Table13[[#This Row],[Date]]&lt;$AT$3,"","Current Algo")</f>
        <v/>
      </c>
    </row>
    <row r="661" spans="1:46" s="14" customFormat="1" ht="14.25" customHeight="1" x14ac:dyDescent="0.25">
      <c r="A661" s="82">
        <v>44940</v>
      </c>
      <c r="B661" s="2" t="s">
        <v>3</v>
      </c>
      <c r="C661" s="83">
        <v>0.57152777777777775</v>
      </c>
      <c r="D661" s="2">
        <v>3</v>
      </c>
      <c r="E661" s="2">
        <v>8</v>
      </c>
      <c r="F661" s="60">
        <v>7</v>
      </c>
      <c r="G661" s="2">
        <v>1600</v>
      </c>
      <c r="H661" s="2" t="s">
        <v>42</v>
      </c>
      <c r="I661" s="2">
        <v>84</v>
      </c>
      <c r="J661" s="2">
        <v>130</v>
      </c>
      <c r="K661" s="6">
        <v>6</v>
      </c>
      <c r="L661" s="6" t="s">
        <v>762</v>
      </c>
      <c r="M661" s="2" t="s">
        <v>75</v>
      </c>
      <c r="N661" s="84">
        <v>6.5</v>
      </c>
      <c r="O661" s="2" t="s">
        <v>146</v>
      </c>
      <c r="P661" s="2" t="s">
        <v>505</v>
      </c>
      <c r="Q661" s="85"/>
      <c r="R661" s="86">
        <v>5</v>
      </c>
      <c r="S661" s="85">
        <v>56.5</v>
      </c>
      <c r="T661" s="85">
        <v>56.5</v>
      </c>
      <c r="U661" s="85"/>
      <c r="V661" s="2">
        <v>4</v>
      </c>
      <c r="W661" s="2">
        <v>5</v>
      </c>
      <c r="X661" s="10">
        <v>1</v>
      </c>
      <c r="Y661" s="84">
        <v>4.8</v>
      </c>
      <c r="Z661" s="2">
        <v>35</v>
      </c>
      <c r="AA661" s="6">
        <v>8</v>
      </c>
      <c r="AB661" s="2"/>
      <c r="AC661" s="2" t="s">
        <v>12</v>
      </c>
      <c r="AD661" s="84">
        <v>7.9</v>
      </c>
      <c r="AE661" s="84">
        <v>2</v>
      </c>
      <c r="AF661" s="2">
        <v>100</v>
      </c>
      <c r="AG661" s="2">
        <f t="shared" si="50"/>
        <v>790</v>
      </c>
      <c r="AH661" s="2">
        <f t="shared" si="51"/>
        <v>690</v>
      </c>
      <c r="AI661" s="44" t="str">
        <f>VLOOKUP(Table13[[#This Row],[Track]],$B$1885:$D$1929,2,FALSE)</f>
        <v>Vic</v>
      </c>
      <c r="AJ6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1" s="16" t="str">
        <f>IF(Table13[[#This Row],[Going-Dist]]="G&lt;6-Dist&gt;=1700","B",IF(Table13[[#This Row],[Going-Dist]]="G&lt;6-Dist&lt;1700","A",IF(AJ661="G&gt;=6-Dist&lt;1700","C",IF(AJ661="G&gt;=6-Dist&gt;=1700","D","xx"))))</f>
        <v>A</v>
      </c>
      <c r="AL661" s="69">
        <f>MONTH(Table13[[#This Row],[Date]])</f>
        <v>1</v>
      </c>
      <c r="AM661" s="69" t="str">
        <f t="shared" si="49"/>
        <v>2022-2023</v>
      </c>
      <c r="AN661" s="126">
        <v>100</v>
      </c>
      <c r="AO661" s="132">
        <f>IF(Table13[[#This Row],[Combo 27 Bet]]="","",IF(Table13[[#This Row],[Lev Ret]]="","",AN661*Table13[[#This Row],[Odds]]))</f>
        <v>790</v>
      </c>
      <c r="AP661" s="133">
        <f t="shared" si="52"/>
        <v>690</v>
      </c>
      <c r="AQ661" s="135">
        <v>2</v>
      </c>
      <c r="AR661" s="153">
        <v>8</v>
      </c>
      <c r="AS661" s="167" t="str">
        <f>IF(Table13[[#This Row],[Date]]&lt;$AS$3,"","Live")</f>
        <v/>
      </c>
      <c r="AT661" s="167" t="str">
        <f>IF(Table13[[#This Row],[Date]]&lt;$AT$3,"","Current Algo")</f>
        <v/>
      </c>
    </row>
    <row r="662" spans="1:46" s="14" customFormat="1" ht="14.25" customHeight="1" x14ac:dyDescent="0.25">
      <c r="A662" s="82">
        <v>44940</v>
      </c>
      <c r="B662" s="2" t="s">
        <v>3</v>
      </c>
      <c r="C662" s="83">
        <v>0.57152777777777775</v>
      </c>
      <c r="D662" s="87">
        <v>3</v>
      </c>
      <c r="E662" s="7">
        <v>8</v>
      </c>
      <c r="F662" s="60">
        <v>7</v>
      </c>
      <c r="G662" s="2">
        <v>1600</v>
      </c>
      <c r="H662" s="2" t="s">
        <v>42</v>
      </c>
      <c r="I662" s="2">
        <v>84</v>
      </c>
      <c r="J662" s="2">
        <v>130</v>
      </c>
      <c r="K662" s="6">
        <v>10</v>
      </c>
      <c r="L662" s="6" t="s">
        <v>763</v>
      </c>
      <c r="M662" s="2" t="s">
        <v>55</v>
      </c>
      <c r="N662" s="84">
        <v>6</v>
      </c>
      <c r="O662" s="2" t="s">
        <v>764</v>
      </c>
      <c r="P662" s="2" t="s">
        <v>64</v>
      </c>
      <c r="Q662" s="85"/>
      <c r="R662" s="86">
        <v>2</v>
      </c>
      <c r="S662" s="85">
        <v>56</v>
      </c>
      <c r="T662" s="85">
        <v>56</v>
      </c>
      <c r="U662" s="85"/>
      <c r="V662" s="2">
        <v>3</v>
      </c>
      <c r="W662" s="2">
        <v>2</v>
      </c>
      <c r="X662" s="10">
        <v>2</v>
      </c>
      <c r="Y662" s="84">
        <v>5</v>
      </c>
      <c r="Z662" s="2">
        <v>35</v>
      </c>
      <c r="AA662" s="6">
        <v>8</v>
      </c>
      <c r="AB662" s="2"/>
      <c r="AC662" s="2"/>
      <c r="AD662" s="84">
        <v>7.5</v>
      </c>
      <c r="AE662" s="84"/>
      <c r="AF662" s="2">
        <v>100</v>
      </c>
      <c r="AG662" s="2" t="str">
        <f t="shared" si="50"/>
        <v/>
      </c>
      <c r="AH662" s="2">
        <f t="shared" si="51"/>
        <v>-100</v>
      </c>
      <c r="AI662" s="44" t="str">
        <f>VLOOKUP(Table13[[#This Row],[Track]],$B$1885:$D$1929,2,FALSE)</f>
        <v>Vic</v>
      </c>
      <c r="AJ6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2" s="16" t="str">
        <f>IF(Table13[[#This Row],[Going-Dist]]="G&lt;6-Dist&gt;=1700","B",IF(Table13[[#This Row],[Going-Dist]]="G&lt;6-Dist&lt;1700","A",IF(AJ662="G&gt;=6-Dist&lt;1700","C",IF(AJ662="G&gt;=6-Dist&gt;=1700","D","xx"))))</f>
        <v>A</v>
      </c>
      <c r="AL662" s="69">
        <f>MONTH(Table13[[#This Row],[Date]])</f>
        <v>1</v>
      </c>
      <c r="AM662" s="69" t="str">
        <f t="shared" si="49"/>
        <v>2022-2023</v>
      </c>
      <c r="AN662" s="126">
        <v>140</v>
      </c>
      <c r="AO662" s="132" t="str">
        <f>IF(Table13[[#This Row],[Combo 27 Bet]]="","",IF(Table13[[#This Row],[Lev Ret]]="","",AN662*Table13[[#This Row],[Odds]]))</f>
        <v/>
      </c>
      <c r="AP662" s="133">
        <f t="shared" si="52"/>
        <v>-140</v>
      </c>
      <c r="AQ662" s="135">
        <v>2</v>
      </c>
      <c r="AR662" s="153">
        <v>6</v>
      </c>
      <c r="AS662" s="167" t="str">
        <f>IF(Table13[[#This Row],[Date]]&lt;$AS$3,"","Live")</f>
        <v/>
      </c>
      <c r="AT662" s="167" t="str">
        <f>IF(Table13[[#This Row],[Date]]&lt;$AT$3,"","Current Algo")</f>
        <v/>
      </c>
    </row>
    <row r="663" spans="1:46" s="14" customFormat="1" ht="14.25" customHeight="1" x14ac:dyDescent="0.25">
      <c r="A663" s="82">
        <v>44940</v>
      </c>
      <c r="B663" s="2" t="s">
        <v>149</v>
      </c>
      <c r="C663" s="83">
        <v>0.63541666666666663</v>
      </c>
      <c r="D663" s="87">
        <v>4</v>
      </c>
      <c r="E663" s="7">
        <v>3</v>
      </c>
      <c r="F663" s="60">
        <v>6</v>
      </c>
      <c r="G663" s="2">
        <v>1200</v>
      </c>
      <c r="H663" s="2" t="s">
        <v>151</v>
      </c>
      <c r="I663" s="2">
        <v>72</v>
      </c>
      <c r="J663" s="2">
        <v>120</v>
      </c>
      <c r="K663" s="6">
        <v>1</v>
      </c>
      <c r="L663" s="6" t="s">
        <v>1644</v>
      </c>
      <c r="M663" s="2" t="s">
        <v>75</v>
      </c>
      <c r="N663" s="84">
        <v>4.2</v>
      </c>
      <c r="O663" s="2" t="s">
        <v>1110</v>
      </c>
      <c r="P663" s="2" t="s">
        <v>1111</v>
      </c>
      <c r="Q663" s="85"/>
      <c r="R663" s="86">
        <v>4</v>
      </c>
      <c r="S663" s="85">
        <v>60</v>
      </c>
      <c r="T663" s="85">
        <v>60</v>
      </c>
      <c r="U663" s="85"/>
      <c r="V663" s="2">
        <v>1</v>
      </c>
      <c r="W663" s="2">
        <v>2</v>
      </c>
      <c r="X663" s="10">
        <v>2</v>
      </c>
      <c r="Y663" s="84">
        <v>5.63</v>
      </c>
      <c r="Z663" s="2">
        <v>20</v>
      </c>
      <c r="AA663" s="6"/>
      <c r="AB663" s="2"/>
      <c r="AC663" s="2"/>
      <c r="AD663" s="84">
        <v>5</v>
      </c>
      <c r="AE663" s="84"/>
      <c r="AF663" s="2">
        <v>100</v>
      </c>
      <c r="AG663" s="2" t="str">
        <f t="shared" si="50"/>
        <v/>
      </c>
      <c r="AH663" s="2">
        <f t="shared" si="51"/>
        <v>-100</v>
      </c>
      <c r="AI663" s="44" t="str">
        <f>VLOOKUP(Table13[[#This Row],[Track]],$B$1885:$D$1929,2,FALSE)</f>
        <v>NSW</v>
      </c>
      <c r="AJ6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3" s="16" t="str">
        <f>IF(Table13[[#This Row],[Going-Dist]]="G&lt;6-Dist&gt;=1700","B",IF(Table13[[#This Row],[Going-Dist]]="G&lt;6-Dist&lt;1700","A",IF(AJ663="G&gt;=6-Dist&lt;1700","C",IF(AJ663="G&gt;=6-Dist&gt;=1700","D","xx"))))</f>
        <v>A</v>
      </c>
      <c r="AL663" s="69">
        <f>MONTH(Table13[[#This Row],[Date]])</f>
        <v>1</v>
      </c>
      <c r="AM663" s="69" t="str">
        <f t="shared" si="49"/>
        <v>2022-2023</v>
      </c>
      <c r="AN663" s="126">
        <v>100</v>
      </c>
      <c r="AO663" s="132" t="str">
        <f>IF(Table13[[#This Row],[Combo 27 Bet]]="","",IF(Table13[[#This Row],[Lev Ret]]="","",AN663*Table13[[#This Row],[Odds]]))</f>
        <v/>
      </c>
      <c r="AP663" s="133">
        <f t="shared" si="52"/>
        <v>-100</v>
      </c>
      <c r="AQ663" s="137"/>
      <c r="AR663" s="153">
        <v>7</v>
      </c>
      <c r="AS663" s="167" t="str">
        <f>IF(Table13[[#This Row],[Date]]&lt;$AS$3,"","Live")</f>
        <v/>
      </c>
      <c r="AT663" s="167" t="str">
        <f>IF(Table13[[#This Row],[Date]]&lt;$AT$3,"","Current Algo")</f>
        <v/>
      </c>
    </row>
    <row r="664" spans="1:46" s="14" customFormat="1" ht="14.25" customHeight="1" x14ac:dyDescent="0.25">
      <c r="A664" s="82">
        <v>44940</v>
      </c>
      <c r="B664" s="2" t="s">
        <v>149</v>
      </c>
      <c r="C664" s="83">
        <v>0.66666666666666663</v>
      </c>
      <c r="D664" s="87">
        <v>4</v>
      </c>
      <c r="E664" s="7">
        <v>3</v>
      </c>
      <c r="F664" s="60">
        <v>7</v>
      </c>
      <c r="G664" s="2">
        <v>1100</v>
      </c>
      <c r="H664" s="2" t="s">
        <v>151</v>
      </c>
      <c r="I664" s="2">
        <v>88</v>
      </c>
      <c r="J664" s="2">
        <v>150</v>
      </c>
      <c r="K664" s="6">
        <v>4</v>
      </c>
      <c r="L664" s="6" t="s">
        <v>1642</v>
      </c>
      <c r="M664" s="2" t="s">
        <v>55</v>
      </c>
      <c r="N664" s="84">
        <v>3.6</v>
      </c>
      <c r="O664" s="2" t="s">
        <v>161</v>
      </c>
      <c r="P664" s="2" t="s">
        <v>1061</v>
      </c>
      <c r="Q664" s="85"/>
      <c r="R664" s="86">
        <v>6</v>
      </c>
      <c r="S664" s="85">
        <v>57.5</v>
      </c>
      <c r="T664" s="85">
        <v>57.5</v>
      </c>
      <c r="U664" s="85"/>
      <c r="V664" s="2">
        <v>1</v>
      </c>
      <c r="W664" s="2">
        <v>1</v>
      </c>
      <c r="X664" s="10">
        <v>1</v>
      </c>
      <c r="Y664" s="84">
        <v>2.59</v>
      </c>
      <c r="Z664" s="2">
        <v>30</v>
      </c>
      <c r="AA664" s="6">
        <v>200</v>
      </c>
      <c r="AB664" s="2"/>
      <c r="AC664" s="2"/>
      <c r="AD664" s="84">
        <v>3.6</v>
      </c>
      <c r="AE664" s="84"/>
      <c r="AF664" s="2">
        <v>100</v>
      </c>
      <c r="AG664" s="2" t="str">
        <f t="shared" si="50"/>
        <v/>
      </c>
      <c r="AH664" s="2">
        <f t="shared" si="51"/>
        <v>-100</v>
      </c>
      <c r="AI664" s="44" t="str">
        <f>VLOOKUP(Table13[[#This Row],[Track]],$B$1885:$D$1929,2,FALSE)</f>
        <v>NSW</v>
      </c>
      <c r="AJ6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4" s="16" t="str">
        <f>IF(Table13[[#This Row],[Going-Dist]]="G&lt;6-Dist&gt;=1700","B",IF(Table13[[#This Row],[Going-Dist]]="G&lt;6-Dist&lt;1700","A",IF(AJ664="G&gt;=6-Dist&lt;1700","C",IF(AJ664="G&gt;=6-Dist&gt;=1700","D","xx"))))</f>
        <v>A</v>
      </c>
      <c r="AL664" s="69">
        <f>MONTH(Table13[[#This Row],[Date]])</f>
        <v>1</v>
      </c>
      <c r="AM664" s="69" t="str">
        <f t="shared" si="49"/>
        <v>2022-2023</v>
      </c>
      <c r="AN664" s="126">
        <v>150</v>
      </c>
      <c r="AO664" s="132" t="str">
        <f>IF(Table13[[#This Row],[Combo 27 Bet]]="","",IF(Table13[[#This Row],[Lev Ret]]="","",AN664*Table13[[#This Row],[Odds]]))</f>
        <v/>
      </c>
      <c r="AP664" s="133">
        <f t="shared" si="52"/>
        <v>-150</v>
      </c>
      <c r="AQ664" s="137"/>
      <c r="AR664" s="153">
        <v>9</v>
      </c>
      <c r="AS664" s="167" t="str">
        <f>IF(Table13[[#This Row],[Date]]&lt;$AS$3,"","Live")</f>
        <v/>
      </c>
      <c r="AT664" s="167" t="str">
        <f>IF(Table13[[#This Row],[Date]]&lt;$AT$3,"","Current Algo")</f>
        <v/>
      </c>
    </row>
    <row r="665" spans="1:46" s="14" customFormat="1" ht="14.25" customHeight="1" x14ac:dyDescent="0.25">
      <c r="A665" s="82">
        <v>44940</v>
      </c>
      <c r="B665" s="2" t="s">
        <v>149</v>
      </c>
      <c r="C665" s="83">
        <v>0.69791666666666663</v>
      </c>
      <c r="D665" s="87">
        <v>4</v>
      </c>
      <c r="E665" s="7">
        <v>3</v>
      </c>
      <c r="F665" s="60">
        <v>8</v>
      </c>
      <c r="G665" s="2">
        <v>1500</v>
      </c>
      <c r="H665" s="2" t="s">
        <v>151</v>
      </c>
      <c r="I665" s="2">
        <v>78</v>
      </c>
      <c r="J665" s="2">
        <v>150</v>
      </c>
      <c r="K665" s="6">
        <v>2</v>
      </c>
      <c r="L665" s="6" t="s">
        <v>1645</v>
      </c>
      <c r="M665" s="2" t="s">
        <v>55</v>
      </c>
      <c r="N665" s="84">
        <v>5</v>
      </c>
      <c r="O665" s="2" t="s">
        <v>1112</v>
      </c>
      <c r="P665" s="2" t="s">
        <v>134</v>
      </c>
      <c r="Q665" s="85"/>
      <c r="R665" s="86">
        <v>6</v>
      </c>
      <c r="S665" s="85">
        <v>59.5</v>
      </c>
      <c r="T665" s="85">
        <v>59.5</v>
      </c>
      <c r="U665" s="85"/>
      <c r="V665" s="2">
        <v>2</v>
      </c>
      <c r="W665" s="2">
        <v>1</v>
      </c>
      <c r="X665" s="10">
        <v>2</v>
      </c>
      <c r="Y665" s="84">
        <v>7.1</v>
      </c>
      <c r="Z665" s="2">
        <v>20</v>
      </c>
      <c r="AA665" s="6"/>
      <c r="AB665" s="2"/>
      <c r="AC665" s="2" t="s">
        <v>150</v>
      </c>
      <c r="AD665" s="84">
        <v>4.8</v>
      </c>
      <c r="AE665" s="84">
        <v>1.9</v>
      </c>
      <c r="AF665" s="2">
        <v>100</v>
      </c>
      <c r="AG665" s="2">
        <f t="shared" si="50"/>
        <v>480</v>
      </c>
      <c r="AH665" s="2">
        <f t="shared" si="51"/>
        <v>380</v>
      </c>
      <c r="AI665" s="44" t="str">
        <f>VLOOKUP(Table13[[#This Row],[Track]],$B$1885:$D$1929,2,FALSE)</f>
        <v>NSW</v>
      </c>
      <c r="AJ6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5" s="16" t="str">
        <f>IF(Table13[[#This Row],[Going-Dist]]="G&lt;6-Dist&gt;=1700","B",IF(Table13[[#This Row],[Going-Dist]]="G&lt;6-Dist&lt;1700","A",IF(AJ665="G&gt;=6-Dist&lt;1700","C",IF(AJ665="G&gt;=6-Dist&gt;=1700","D","xx"))))</f>
        <v>A</v>
      </c>
      <c r="AL665" s="69">
        <f>MONTH(Table13[[#This Row],[Date]])</f>
        <v>1</v>
      </c>
      <c r="AM665" s="69" t="str">
        <f t="shared" si="49"/>
        <v>2022-2023</v>
      </c>
      <c r="AN665" s="126">
        <v>100</v>
      </c>
      <c r="AO665" s="132">
        <f>IF(Table13[[#This Row],[Combo 27 Bet]]="","",IF(Table13[[#This Row],[Lev Ret]]="","",AN665*Table13[[#This Row],[Odds]]))</f>
        <v>480</v>
      </c>
      <c r="AP665" s="133">
        <f t="shared" si="52"/>
        <v>380</v>
      </c>
      <c r="AQ665" s="137"/>
      <c r="AR665" s="153">
        <v>6</v>
      </c>
      <c r="AS665" s="167" t="str">
        <f>IF(Table13[[#This Row],[Date]]&lt;$AS$3,"","Live")</f>
        <v/>
      </c>
      <c r="AT665" s="167" t="str">
        <f>IF(Table13[[#This Row],[Date]]&lt;$AT$3,"","Current Algo")</f>
        <v/>
      </c>
    </row>
    <row r="666" spans="1:46" s="14" customFormat="1" ht="14.25" customHeight="1" x14ac:dyDescent="0.25">
      <c r="A666" s="82">
        <v>44940</v>
      </c>
      <c r="B666" s="2" t="s">
        <v>149</v>
      </c>
      <c r="C666" s="83">
        <v>0.75</v>
      </c>
      <c r="D666" s="87">
        <v>4</v>
      </c>
      <c r="E666" s="7">
        <v>3</v>
      </c>
      <c r="F666" s="60">
        <v>10</v>
      </c>
      <c r="G666" s="2">
        <v>1100</v>
      </c>
      <c r="H666" s="2" t="s">
        <v>70</v>
      </c>
      <c r="I666" s="2">
        <v>78</v>
      </c>
      <c r="J666" s="2">
        <v>150</v>
      </c>
      <c r="K666" s="6">
        <v>3</v>
      </c>
      <c r="L666" s="6" t="s">
        <v>778</v>
      </c>
      <c r="M666" s="2" t="s">
        <v>75</v>
      </c>
      <c r="N666" s="84">
        <v>2.2999999999999998</v>
      </c>
      <c r="O666" s="2" t="s">
        <v>1113</v>
      </c>
      <c r="P666" s="2" t="s">
        <v>1114</v>
      </c>
      <c r="Q666" s="85">
        <v>1.5</v>
      </c>
      <c r="R666" s="86">
        <v>1</v>
      </c>
      <c r="S666" s="85">
        <v>57.5</v>
      </c>
      <c r="T666" s="85">
        <v>56</v>
      </c>
      <c r="U666" s="85"/>
      <c r="V666" s="2">
        <v>1</v>
      </c>
      <c r="W666" s="2">
        <v>1</v>
      </c>
      <c r="X666" s="10">
        <v>1</v>
      </c>
      <c r="Y666" s="84">
        <v>2.52</v>
      </c>
      <c r="Z666" s="2">
        <v>30</v>
      </c>
      <c r="AA666" s="6"/>
      <c r="AB666" s="2"/>
      <c r="AC666" s="2" t="s">
        <v>13</v>
      </c>
      <c r="AD666" s="84">
        <v>1.9</v>
      </c>
      <c r="AE666" s="84">
        <v>1.1000000000000001</v>
      </c>
      <c r="AF666" s="2">
        <v>100</v>
      </c>
      <c r="AG666" s="2" t="str">
        <f t="shared" si="50"/>
        <v/>
      </c>
      <c r="AH666" s="2">
        <f t="shared" si="51"/>
        <v>-100</v>
      </c>
      <c r="AI666" s="44" t="str">
        <f>VLOOKUP(Table13[[#This Row],[Track]],$B$1885:$D$1929,2,FALSE)</f>
        <v>NSW</v>
      </c>
      <c r="AJ6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6" s="16" t="str">
        <f>IF(Table13[[#This Row],[Going-Dist]]="G&lt;6-Dist&gt;=1700","B",IF(Table13[[#This Row],[Going-Dist]]="G&lt;6-Dist&lt;1700","A",IF(AJ666="G&gt;=6-Dist&lt;1700","C",IF(AJ666="G&gt;=6-Dist&gt;=1700","D","xx"))))</f>
        <v>A</v>
      </c>
      <c r="AL666" s="69">
        <f>MONTH(Table13[[#This Row],[Date]])</f>
        <v>1</v>
      </c>
      <c r="AM666" s="69" t="str">
        <f t="shared" si="49"/>
        <v>2022-2023</v>
      </c>
      <c r="AN666" s="126">
        <v>150</v>
      </c>
      <c r="AO666" s="132" t="str">
        <f>IF(Table13[[#This Row],[Combo 27 Bet]]="","",IF(Table13[[#This Row],[Lev Ret]]="","",AN666*Table13[[#This Row],[Odds]]))</f>
        <v/>
      </c>
      <c r="AP666" s="133">
        <f t="shared" si="52"/>
        <v>-150</v>
      </c>
      <c r="AQ666" s="137"/>
      <c r="AR666" s="153">
        <v>3</v>
      </c>
      <c r="AS666" s="167" t="str">
        <f>IF(Table13[[#This Row],[Date]]&lt;$AS$3,"","Live")</f>
        <v/>
      </c>
      <c r="AT666" s="167" t="str">
        <f>IF(Table13[[#This Row],[Date]]&lt;$AT$3,"","Current Algo")</f>
        <v/>
      </c>
    </row>
    <row r="667" spans="1:46" s="14" customFormat="1" ht="14.25" customHeight="1" x14ac:dyDescent="0.25">
      <c r="A667" s="82">
        <v>44947</v>
      </c>
      <c r="B667" s="2" t="s">
        <v>148</v>
      </c>
      <c r="C667" s="83">
        <v>0.53819444444444442</v>
      </c>
      <c r="D667" s="87">
        <v>5</v>
      </c>
      <c r="E667" s="7">
        <v>4</v>
      </c>
      <c r="F667" s="60">
        <v>2</v>
      </c>
      <c r="G667" s="2">
        <v>1600</v>
      </c>
      <c r="H667" s="2" t="s">
        <v>151</v>
      </c>
      <c r="I667" s="2">
        <v>72</v>
      </c>
      <c r="J667" s="2">
        <v>120</v>
      </c>
      <c r="K667" s="6">
        <v>9</v>
      </c>
      <c r="L667" s="6" t="s">
        <v>1646</v>
      </c>
      <c r="M667" s="2" t="s">
        <v>55</v>
      </c>
      <c r="N667" s="84">
        <v>2.5</v>
      </c>
      <c r="O667" s="2" t="s">
        <v>1064</v>
      </c>
      <c r="P667" s="2" t="s">
        <v>1065</v>
      </c>
      <c r="Q667" s="85"/>
      <c r="R667" s="86">
        <v>4</v>
      </c>
      <c r="S667" s="85">
        <v>56.5</v>
      </c>
      <c r="T667" s="85">
        <v>56.5</v>
      </c>
      <c r="U667" s="85"/>
      <c r="V667" s="2">
        <v>1</v>
      </c>
      <c r="W667" s="2">
        <v>2</v>
      </c>
      <c r="X667" s="10">
        <v>1</v>
      </c>
      <c r="Y667" s="84">
        <v>4.0999999999999996</v>
      </c>
      <c r="Z667" s="2">
        <v>20</v>
      </c>
      <c r="AA667" s="6"/>
      <c r="AB667" s="2"/>
      <c r="AC667" s="2" t="s">
        <v>15</v>
      </c>
      <c r="AD667" s="84">
        <v>4.2</v>
      </c>
      <c r="AE667" s="84">
        <v>1.9</v>
      </c>
      <c r="AF667" s="2">
        <v>100</v>
      </c>
      <c r="AG667" s="2" t="str">
        <f t="shared" si="50"/>
        <v/>
      </c>
      <c r="AH667" s="2">
        <f t="shared" si="51"/>
        <v>-100</v>
      </c>
      <c r="AI667" s="44" t="str">
        <f>VLOOKUP(Table13[[#This Row],[Track]],$B$1885:$D$1929,2,FALSE)</f>
        <v>NSW</v>
      </c>
      <c r="AJ6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7" s="16" t="str">
        <f>IF(Table13[[#This Row],[Going-Dist]]="G&lt;6-Dist&gt;=1700","B",IF(Table13[[#This Row],[Going-Dist]]="G&lt;6-Dist&lt;1700","A",IF(AJ667="G&gt;=6-Dist&lt;1700","C",IF(AJ667="G&gt;=6-Dist&gt;=1700","D","xx"))))</f>
        <v>A</v>
      </c>
      <c r="AL667" s="69">
        <f>MONTH(Table13[[#This Row],[Date]])</f>
        <v>1</v>
      </c>
      <c r="AM667" s="69" t="str">
        <f t="shared" si="49"/>
        <v>2022-2023</v>
      </c>
      <c r="AN667" s="126">
        <v>100</v>
      </c>
      <c r="AO667" s="132" t="str">
        <f>IF(Table13[[#This Row],[Combo 27 Bet]]="","",IF(Table13[[#This Row],[Lev Ret]]="","",AN667*Table13[[#This Row],[Odds]]))</f>
        <v/>
      </c>
      <c r="AP667" s="133">
        <f t="shared" si="52"/>
        <v>-100</v>
      </c>
      <c r="AQ667" s="137"/>
      <c r="AR667" s="153">
        <v>5</v>
      </c>
      <c r="AS667" s="167" t="str">
        <f>IF(Table13[[#This Row],[Date]]&lt;$AS$3,"","Live")</f>
        <v/>
      </c>
      <c r="AT667" s="167" t="str">
        <f>IF(Table13[[#This Row],[Date]]&lt;$AT$3,"","Current Algo")</f>
        <v/>
      </c>
    </row>
    <row r="668" spans="1:46" s="14" customFormat="1" ht="14.25" customHeight="1" x14ac:dyDescent="0.25">
      <c r="A668" s="82">
        <v>44947</v>
      </c>
      <c r="B668" s="2" t="s">
        <v>6</v>
      </c>
      <c r="C668" s="83">
        <v>0.54861111111111105</v>
      </c>
      <c r="D668" s="87">
        <v>4</v>
      </c>
      <c r="E668" s="7">
        <v>0</v>
      </c>
      <c r="F668" s="60">
        <v>2</v>
      </c>
      <c r="G668" s="2">
        <v>1000</v>
      </c>
      <c r="H668" s="2" t="s">
        <v>42</v>
      </c>
      <c r="I668" s="2">
        <v>78</v>
      </c>
      <c r="J668" s="2">
        <v>130</v>
      </c>
      <c r="K668" s="6">
        <v>2</v>
      </c>
      <c r="L668" s="6" t="s">
        <v>327</v>
      </c>
      <c r="M668" s="2" t="s">
        <v>80</v>
      </c>
      <c r="N668" s="84">
        <v>1.75</v>
      </c>
      <c r="O668" s="2" t="s">
        <v>63</v>
      </c>
      <c r="P668" s="2" t="s">
        <v>765</v>
      </c>
      <c r="Q668" s="85">
        <v>3</v>
      </c>
      <c r="R668" s="86">
        <v>2</v>
      </c>
      <c r="S668" s="85">
        <v>58</v>
      </c>
      <c r="T668" s="85">
        <v>55</v>
      </c>
      <c r="U668" s="85"/>
      <c r="V668" s="2">
        <v>1</v>
      </c>
      <c r="W668" s="2">
        <v>1</v>
      </c>
      <c r="X668" s="10">
        <v>1</v>
      </c>
      <c r="Y668" s="84">
        <v>2.6</v>
      </c>
      <c r="Z668" s="2">
        <v>50</v>
      </c>
      <c r="AA668" s="6">
        <v>6</v>
      </c>
      <c r="AB668" s="2"/>
      <c r="AC668" s="2" t="s">
        <v>12</v>
      </c>
      <c r="AD668" s="84">
        <v>2.1</v>
      </c>
      <c r="AE668" s="84">
        <v>1.3</v>
      </c>
      <c r="AF668" s="2">
        <v>100</v>
      </c>
      <c r="AG668" s="2">
        <f t="shared" si="50"/>
        <v>210</v>
      </c>
      <c r="AH668" s="2">
        <f t="shared" si="51"/>
        <v>110</v>
      </c>
      <c r="AI668" s="44" t="str">
        <f>VLOOKUP(Table13[[#This Row],[Track]],$B$1885:$D$1929,2,FALSE)</f>
        <v>Vic</v>
      </c>
      <c r="AJ6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8" s="16" t="str">
        <f>IF(Table13[[#This Row],[Going-Dist]]="G&lt;6-Dist&gt;=1700","B",IF(Table13[[#This Row],[Going-Dist]]="G&lt;6-Dist&lt;1700","A",IF(AJ668="G&gt;=6-Dist&lt;1700","C",IF(AJ668="G&gt;=6-Dist&gt;=1700","D","xx"))))</f>
        <v>A</v>
      </c>
      <c r="AL668" s="69">
        <f>MONTH(Table13[[#This Row],[Date]])</f>
        <v>1</v>
      </c>
      <c r="AM668" s="69" t="str">
        <f t="shared" si="49"/>
        <v>2022-2023</v>
      </c>
      <c r="AN668" s="126">
        <v>100</v>
      </c>
      <c r="AO668" s="132">
        <f>IF(Table13[[#This Row],[Combo 27 Bet]]="","",IF(Table13[[#This Row],[Lev Ret]]="","",AN668*Table13[[#This Row],[Odds]]))</f>
        <v>210</v>
      </c>
      <c r="AP668" s="133">
        <f t="shared" si="52"/>
        <v>110</v>
      </c>
      <c r="AQ668" s="135">
        <v>2</v>
      </c>
      <c r="AR668" s="153">
        <v>5</v>
      </c>
      <c r="AS668" s="167" t="str">
        <f>IF(Table13[[#This Row],[Date]]&lt;$AS$3,"","Live")</f>
        <v/>
      </c>
      <c r="AT668" s="167" t="str">
        <f>IF(Table13[[#This Row],[Date]]&lt;$AT$3,"","Current Algo")</f>
        <v/>
      </c>
    </row>
    <row r="669" spans="1:46" s="14" customFormat="1" ht="14.25" customHeight="1" x14ac:dyDescent="0.25">
      <c r="A669" s="82">
        <v>44947</v>
      </c>
      <c r="B669" s="2" t="s">
        <v>6</v>
      </c>
      <c r="C669" s="83">
        <v>0.54861111111111105</v>
      </c>
      <c r="D669" s="2">
        <v>4</v>
      </c>
      <c r="E669" s="2">
        <v>0</v>
      </c>
      <c r="F669" s="60">
        <v>2</v>
      </c>
      <c r="G669" s="2">
        <v>1000</v>
      </c>
      <c r="H669" s="2" t="s">
        <v>42</v>
      </c>
      <c r="I669" s="2">
        <v>78</v>
      </c>
      <c r="J669" s="2">
        <v>130</v>
      </c>
      <c r="K669" s="6">
        <v>7</v>
      </c>
      <c r="L669" s="6" t="s">
        <v>1256</v>
      </c>
      <c r="M669" s="2" t="s">
        <v>55</v>
      </c>
      <c r="N669" s="84">
        <v>8.5</v>
      </c>
      <c r="O669" s="2" t="s">
        <v>59</v>
      </c>
      <c r="P669" s="2" t="s">
        <v>54</v>
      </c>
      <c r="Q669" s="85"/>
      <c r="R669" s="86">
        <v>5</v>
      </c>
      <c r="S669" s="85">
        <v>54.5</v>
      </c>
      <c r="T669" s="85">
        <v>54.5</v>
      </c>
      <c r="U669" s="85"/>
      <c r="V669" s="2">
        <v>3</v>
      </c>
      <c r="W669" s="2">
        <v>4</v>
      </c>
      <c r="X669" s="10">
        <v>2</v>
      </c>
      <c r="Y669" s="84">
        <v>5</v>
      </c>
      <c r="Z669" s="2">
        <v>35</v>
      </c>
      <c r="AA669" s="6">
        <v>6</v>
      </c>
      <c r="AB669" s="2"/>
      <c r="AC669" s="2" t="s">
        <v>14</v>
      </c>
      <c r="AD669" s="84">
        <v>13</v>
      </c>
      <c r="AE669" s="84"/>
      <c r="AF669" s="2">
        <v>100</v>
      </c>
      <c r="AG669" s="2" t="str">
        <f t="shared" si="50"/>
        <v/>
      </c>
      <c r="AH669" s="2">
        <f t="shared" si="51"/>
        <v>-100</v>
      </c>
      <c r="AI669" s="44" t="str">
        <f>VLOOKUP(Table13[[#This Row],[Track]],$B$1885:$D$1929,2,FALSE)</f>
        <v>Vic</v>
      </c>
      <c r="AJ6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69" s="16" t="str">
        <f>IF(Table13[[#This Row],[Going-Dist]]="G&lt;6-Dist&gt;=1700","B",IF(Table13[[#This Row],[Going-Dist]]="G&lt;6-Dist&lt;1700","A",IF(AJ669="G&gt;=6-Dist&lt;1700","C",IF(AJ669="G&gt;=6-Dist&gt;=1700","D","xx"))))</f>
        <v>A</v>
      </c>
      <c r="AL669" s="69">
        <f>MONTH(Table13[[#This Row],[Date]])</f>
        <v>1</v>
      </c>
      <c r="AM669" s="69" t="str">
        <f t="shared" si="49"/>
        <v>2022-2023</v>
      </c>
      <c r="AN669" s="126">
        <v>100</v>
      </c>
      <c r="AO669" s="132" t="str">
        <f>IF(Table13[[#This Row],[Combo 27 Bet]]="","",IF(Table13[[#This Row],[Lev Ret]]="","",AN669*Table13[[#This Row],[Odds]]))</f>
        <v/>
      </c>
      <c r="AP669" s="133">
        <f t="shared" si="52"/>
        <v>-100</v>
      </c>
      <c r="AQ669" s="135">
        <v>2</v>
      </c>
      <c r="AR669" s="153">
        <v>6</v>
      </c>
      <c r="AS669" s="167" t="str">
        <f>IF(Table13[[#This Row],[Date]]&lt;$AS$3,"","Live")</f>
        <v/>
      </c>
      <c r="AT669" s="167" t="str">
        <f>IF(Table13[[#This Row],[Date]]&lt;$AT$3,"","Current Algo")</f>
        <v/>
      </c>
    </row>
    <row r="670" spans="1:46" s="14" customFormat="1" ht="14.25" customHeight="1" x14ac:dyDescent="0.25">
      <c r="A670" s="82">
        <v>44947</v>
      </c>
      <c r="B670" s="2" t="s">
        <v>6</v>
      </c>
      <c r="C670" s="83">
        <v>0.625</v>
      </c>
      <c r="D670" s="2">
        <v>4</v>
      </c>
      <c r="E670" s="2">
        <v>0</v>
      </c>
      <c r="F670" s="60">
        <v>5</v>
      </c>
      <c r="G670" s="2">
        <v>2040</v>
      </c>
      <c r="H670" s="2" t="s">
        <v>42</v>
      </c>
      <c r="I670" s="2">
        <v>78</v>
      </c>
      <c r="J670" s="2">
        <v>130</v>
      </c>
      <c r="K670" s="6">
        <v>4</v>
      </c>
      <c r="L670" s="6" t="s">
        <v>756</v>
      </c>
      <c r="M670" s="2" t="s">
        <v>80</v>
      </c>
      <c r="N670" s="84">
        <v>5</v>
      </c>
      <c r="O670" s="2" t="s">
        <v>97</v>
      </c>
      <c r="P670" s="2" t="s">
        <v>57</v>
      </c>
      <c r="Q670" s="85"/>
      <c r="R670" s="86">
        <v>3</v>
      </c>
      <c r="S670" s="85">
        <v>58.5</v>
      </c>
      <c r="T670" s="85">
        <v>58.5</v>
      </c>
      <c r="U670" s="85"/>
      <c r="V670" s="2">
        <v>1</v>
      </c>
      <c r="W670" s="2">
        <v>3</v>
      </c>
      <c r="X670" s="10">
        <v>2</v>
      </c>
      <c r="Y670" s="84">
        <v>4.5999999999999996</v>
      </c>
      <c r="Z670" s="2">
        <v>35</v>
      </c>
      <c r="AA670" s="6">
        <v>10</v>
      </c>
      <c r="AB670" s="2"/>
      <c r="AC670" s="2" t="s">
        <v>13</v>
      </c>
      <c r="AD670" s="84">
        <v>6.5</v>
      </c>
      <c r="AE670" s="84">
        <v>2.2000000000000002</v>
      </c>
      <c r="AF670" s="2">
        <v>100</v>
      </c>
      <c r="AG670" s="2" t="str">
        <f t="shared" si="50"/>
        <v/>
      </c>
      <c r="AH670" s="2">
        <f t="shared" si="51"/>
        <v>-100</v>
      </c>
      <c r="AI670" s="44" t="str">
        <f>VLOOKUP(Table13[[#This Row],[Track]],$B$1885:$D$1929,2,FALSE)</f>
        <v>Vic</v>
      </c>
      <c r="AJ6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70" s="16" t="str">
        <f>IF(Table13[[#This Row],[Going-Dist]]="G&lt;6-Dist&gt;=1700","B",IF(Table13[[#This Row],[Going-Dist]]="G&lt;6-Dist&lt;1700","A",IF(AJ670="G&gt;=6-Dist&lt;1700","C",IF(AJ670="G&gt;=6-Dist&gt;=1700","D","xx"))))</f>
        <v>B</v>
      </c>
      <c r="AL670" s="69">
        <f>MONTH(Table13[[#This Row],[Date]])</f>
        <v>1</v>
      </c>
      <c r="AM670" s="69" t="str">
        <f t="shared" si="49"/>
        <v>2022-2023</v>
      </c>
      <c r="AN670" s="126">
        <v>100</v>
      </c>
      <c r="AO670" s="132" t="str">
        <f>IF(Table13[[#This Row],[Combo 27 Bet]]="","",IF(Table13[[#This Row],[Lev Ret]]="","",AN670*Table13[[#This Row],[Odds]]))</f>
        <v/>
      </c>
      <c r="AP670" s="133">
        <f t="shared" si="52"/>
        <v>-100</v>
      </c>
      <c r="AQ670" s="137"/>
      <c r="AR670" s="153">
        <v>6</v>
      </c>
      <c r="AS670" s="167" t="str">
        <f>IF(Table13[[#This Row],[Date]]&lt;$AS$3,"","Live")</f>
        <v/>
      </c>
      <c r="AT670" s="167" t="str">
        <f>IF(Table13[[#This Row],[Date]]&lt;$AT$3,"","Current Algo")</f>
        <v/>
      </c>
    </row>
    <row r="671" spans="1:46" s="14" customFormat="1" ht="14.25" customHeight="1" x14ac:dyDescent="0.25">
      <c r="A671" s="82">
        <v>44947</v>
      </c>
      <c r="B671" s="2" t="s">
        <v>148</v>
      </c>
      <c r="C671" s="83">
        <v>0.63888888888888895</v>
      </c>
      <c r="D671" s="87">
        <v>5</v>
      </c>
      <c r="E671" s="7">
        <v>4</v>
      </c>
      <c r="F671" s="60">
        <v>6</v>
      </c>
      <c r="G671" s="2">
        <v>1400</v>
      </c>
      <c r="H671" s="2" t="s">
        <v>151</v>
      </c>
      <c r="I671" s="2"/>
      <c r="J671" s="2">
        <v>160</v>
      </c>
      <c r="K671" s="6">
        <v>4</v>
      </c>
      <c r="L671" s="6" t="s">
        <v>1647</v>
      </c>
      <c r="M671" s="2" t="s">
        <v>55</v>
      </c>
      <c r="N671" s="84">
        <v>3.7</v>
      </c>
      <c r="O671" s="2" t="s">
        <v>161</v>
      </c>
      <c r="P671" s="2" t="s">
        <v>1083</v>
      </c>
      <c r="Q671" s="85"/>
      <c r="R671" s="86">
        <v>2</v>
      </c>
      <c r="S671" s="85">
        <v>55.5</v>
      </c>
      <c r="T671" s="85">
        <v>55.5</v>
      </c>
      <c r="U671" s="85"/>
      <c r="V671" s="2">
        <v>5</v>
      </c>
      <c r="W671" s="2">
        <v>3</v>
      </c>
      <c r="X671" s="10">
        <v>2</v>
      </c>
      <c r="Y671" s="84">
        <v>4.13</v>
      </c>
      <c r="Z671" s="2">
        <v>20</v>
      </c>
      <c r="AA671" s="6"/>
      <c r="AB671" s="2"/>
      <c r="AC671" s="2" t="s">
        <v>13</v>
      </c>
      <c r="AD671" s="84">
        <v>4.4000000000000004</v>
      </c>
      <c r="AE671" s="84">
        <v>1.6</v>
      </c>
      <c r="AF671" s="2">
        <v>100</v>
      </c>
      <c r="AG671" s="2" t="str">
        <f t="shared" si="50"/>
        <v/>
      </c>
      <c r="AH671" s="2">
        <f t="shared" si="51"/>
        <v>-100</v>
      </c>
      <c r="AI671" s="44" t="str">
        <f>VLOOKUP(Table13[[#This Row],[Track]],$B$1885:$D$1929,2,FALSE)</f>
        <v>NSW</v>
      </c>
      <c r="AJ6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1" s="16" t="str">
        <f>IF(Table13[[#This Row],[Going-Dist]]="G&lt;6-Dist&gt;=1700","B",IF(Table13[[#This Row],[Going-Dist]]="G&lt;6-Dist&lt;1700","A",IF(AJ671="G&gt;=6-Dist&lt;1700","C",IF(AJ671="G&gt;=6-Dist&gt;=1700","D","xx"))))</f>
        <v>A</v>
      </c>
      <c r="AL671" s="69">
        <f>MONTH(Table13[[#This Row],[Date]])</f>
        <v>1</v>
      </c>
      <c r="AM671" s="69" t="str">
        <f t="shared" si="49"/>
        <v>2022-2023</v>
      </c>
      <c r="AN671" s="126">
        <v>100</v>
      </c>
      <c r="AO671" s="132" t="str">
        <f>IF(Table13[[#This Row],[Combo 27 Bet]]="","",IF(Table13[[#This Row],[Lev Ret]]="","",AN671*Table13[[#This Row],[Odds]]))</f>
        <v/>
      </c>
      <c r="AP671" s="133">
        <f t="shared" si="52"/>
        <v>-100</v>
      </c>
      <c r="AQ671" s="137"/>
      <c r="AR671" s="153">
        <v>5</v>
      </c>
      <c r="AS671" s="167" t="str">
        <f>IF(Table13[[#This Row],[Date]]&lt;$AS$3,"","Live")</f>
        <v/>
      </c>
      <c r="AT671" s="167" t="str">
        <f>IF(Table13[[#This Row],[Date]]&lt;$AT$3,"","Current Algo")</f>
        <v/>
      </c>
    </row>
    <row r="672" spans="1:46" s="14" customFormat="1" ht="14.25" customHeight="1" x14ac:dyDescent="0.25">
      <c r="A672" s="82">
        <v>44947</v>
      </c>
      <c r="B672" s="2" t="s">
        <v>6</v>
      </c>
      <c r="C672" s="83">
        <v>0.68055555555555547</v>
      </c>
      <c r="D672" s="2">
        <v>4</v>
      </c>
      <c r="E672" s="2">
        <v>0</v>
      </c>
      <c r="F672" s="60">
        <v>7</v>
      </c>
      <c r="G672" s="2">
        <v>1200</v>
      </c>
      <c r="H672" s="2" t="s">
        <v>42</v>
      </c>
      <c r="I672" s="2">
        <v>84</v>
      </c>
      <c r="J672" s="2">
        <v>130</v>
      </c>
      <c r="K672" s="6">
        <v>8</v>
      </c>
      <c r="L672" s="6" t="s">
        <v>457</v>
      </c>
      <c r="M672" s="2" t="s">
        <v>80</v>
      </c>
      <c r="N672" s="84">
        <v>2.5</v>
      </c>
      <c r="O672" s="2" t="s">
        <v>93</v>
      </c>
      <c r="P672" s="2" t="s">
        <v>378</v>
      </c>
      <c r="Q672" s="85">
        <v>2</v>
      </c>
      <c r="R672" s="86">
        <v>4</v>
      </c>
      <c r="S672" s="85">
        <v>57.5</v>
      </c>
      <c r="T672" s="85">
        <v>55.5</v>
      </c>
      <c r="U672" s="85"/>
      <c r="V672" s="2">
        <v>1</v>
      </c>
      <c r="W672" s="2">
        <v>1</v>
      </c>
      <c r="X672" s="10">
        <v>1</v>
      </c>
      <c r="Y672" s="84">
        <v>4.2</v>
      </c>
      <c r="Z672" s="2">
        <v>40</v>
      </c>
      <c r="AA672" s="6">
        <v>12</v>
      </c>
      <c r="AB672" s="2"/>
      <c r="AC672" s="2" t="s">
        <v>12</v>
      </c>
      <c r="AD672" s="84">
        <v>2.6</v>
      </c>
      <c r="AE672" s="84">
        <v>1.4</v>
      </c>
      <c r="AF672" s="2">
        <v>100</v>
      </c>
      <c r="AG672" s="2">
        <f t="shared" si="50"/>
        <v>260</v>
      </c>
      <c r="AH672" s="2">
        <f t="shared" si="51"/>
        <v>160</v>
      </c>
      <c r="AI672" s="44" t="str">
        <f>VLOOKUP(Table13[[#This Row],[Track]],$B$1885:$D$1929,2,FALSE)</f>
        <v>Vic</v>
      </c>
      <c r="AJ6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2" s="16" t="str">
        <f>IF(Table13[[#This Row],[Going-Dist]]="G&lt;6-Dist&gt;=1700","B",IF(Table13[[#This Row],[Going-Dist]]="G&lt;6-Dist&lt;1700","A",IF(AJ672="G&gt;=6-Dist&lt;1700","C",IF(AJ672="G&gt;=6-Dist&gt;=1700","D","xx"))))</f>
        <v>A</v>
      </c>
      <c r="AL672" s="69">
        <f>MONTH(Table13[[#This Row],[Date]])</f>
        <v>1</v>
      </c>
      <c r="AM672" s="69" t="str">
        <f t="shared" si="49"/>
        <v>2022-2023</v>
      </c>
      <c r="AN672" s="126">
        <v>200</v>
      </c>
      <c r="AO672" s="132">
        <f>IF(Table13[[#This Row],[Combo 27 Bet]]="","",IF(Table13[[#This Row],[Lev Ret]]="","",AN672*Table13[[#This Row],[Odds]]))</f>
        <v>520</v>
      </c>
      <c r="AP672" s="133">
        <f t="shared" si="52"/>
        <v>320</v>
      </c>
      <c r="AQ672" s="137"/>
      <c r="AR672" s="153">
        <v>10</v>
      </c>
      <c r="AS672" s="167" t="str">
        <f>IF(Table13[[#This Row],[Date]]&lt;$AS$3,"","Live")</f>
        <v/>
      </c>
      <c r="AT672" s="167" t="str">
        <f>IF(Table13[[#This Row],[Date]]&lt;$AT$3,"","Current Algo")</f>
        <v/>
      </c>
    </row>
    <row r="673" spans="1:46" s="14" customFormat="1" ht="14.25" customHeight="1" x14ac:dyDescent="0.25">
      <c r="A673" s="82">
        <v>44947</v>
      </c>
      <c r="B673" s="2" t="s">
        <v>6</v>
      </c>
      <c r="C673" s="83">
        <v>0.70833333333333337</v>
      </c>
      <c r="D673" s="87">
        <v>4</v>
      </c>
      <c r="E673" s="7">
        <v>0</v>
      </c>
      <c r="F673" s="60">
        <v>8</v>
      </c>
      <c r="G673" s="2">
        <v>1600</v>
      </c>
      <c r="H673" s="2" t="s">
        <v>42</v>
      </c>
      <c r="I673" s="2">
        <v>100</v>
      </c>
      <c r="J673" s="2">
        <v>150</v>
      </c>
      <c r="K673" s="6">
        <v>11</v>
      </c>
      <c r="L673" s="6" t="s">
        <v>373</v>
      </c>
      <c r="M673" s="2" t="s">
        <v>50</v>
      </c>
      <c r="N673" s="84">
        <v>4</v>
      </c>
      <c r="O673" s="2" t="s">
        <v>93</v>
      </c>
      <c r="P673" s="2" t="s">
        <v>73</v>
      </c>
      <c r="Q673" s="85"/>
      <c r="R673" s="86">
        <v>2</v>
      </c>
      <c r="S673" s="85">
        <v>53</v>
      </c>
      <c r="T673" s="85">
        <v>53</v>
      </c>
      <c r="U673" s="85"/>
      <c r="V673" s="2">
        <v>3</v>
      </c>
      <c r="W673" s="2">
        <v>1</v>
      </c>
      <c r="X673" s="10">
        <v>2</v>
      </c>
      <c r="Y673" s="84">
        <v>4.8</v>
      </c>
      <c r="Z673" s="2">
        <v>35</v>
      </c>
      <c r="AA673" s="6">
        <v>11</v>
      </c>
      <c r="AB673" s="2"/>
      <c r="AC673" s="2" t="s">
        <v>12</v>
      </c>
      <c r="AD673" s="84">
        <v>3.3</v>
      </c>
      <c r="AE673" s="84">
        <v>1.4</v>
      </c>
      <c r="AF673" s="2">
        <v>100</v>
      </c>
      <c r="AG673" s="2">
        <f t="shared" si="50"/>
        <v>330</v>
      </c>
      <c r="AH673" s="2">
        <f t="shared" si="51"/>
        <v>230</v>
      </c>
      <c r="AI673" s="44" t="str">
        <f>VLOOKUP(Table13[[#This Row],[Track]],$B$1885:$D$1929,2,FALSE)</f>
        <v>Vic</v>
      </c>
      <c r="AJ6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3" s="16" t="str">
        <f>IF(Table13[[#This Row],[Going-Dist]]="G&lt;6-Dist&gt;=1700","B",IF(Table13[[#This Row],[Going-Dist]]="G&lt;6-Dist&lt;1700","A",IF(AJ673="G&gt;=6-Dist&lt;1700","C",IF(AJ673="G&gt;=6-Dist&gt;=1700","D","xx"))))</f>
        <v>A</v>
      </c>
      <c r="AL673" s="69">
        <f>MONTH(Table13[[#This Row],[Date]])</f>
        <v>1</v>
      </c>
      <c r="AM673" s="69" t="str">
        <f t="shared" si="49"/>
        <v>2022-2023</v>
      </c>
      <c r="AN673" s="126">
        <v>150</v>
      </c>
      <c r="AO673" s="132">
        <f>IF(Table13[[#This Row],[Combo 27 Bet]]="","",IF(Table13[[#This Row],[Lev Ret]]="","",AN673*Table13[[#This Row],[Odds]]))</f>
        <v>495</v>
      </c>
      <c r="AP673" s="133">
        <f t="shared" si="52"/>
        <v>345</v>
      </c>
      <c r="AQ673" s="137"/>
      <c r="AR673" s="153">
        <v>8</v>
      </c>
      <c r="AS673" s="167" t="str">
        <f>IF(Table13[[#This Row],[Date]]&lt;$AS$3,"","Live")</f>
        <v/>
      </c>
      <c r="AT673" s="167" t="str">
        <f>IF(Table13[[#This Row],[Date]]&lt;$AT$3,"","Current Algo")</f>
        <v/>
      </c>
    </row>
    <row r="674" spans="1:46" s="14" customFormat="1" ht="14.25" customHeight="1" x14ac:dyDescent="0.25">
      <c r="A674" s="82">
        <v>44947</v>
      </c>
      <c r="B674" s="2" t="s">
        <v>148</v>
      </c>
      <c r="C674" s="83">
        <v>0.74652777777777779</v>
      </c>
      <c r="D674" s="87">
        <v>5</v>
      </c>
      <c r="E674" s="7">
        <v>4</v>
      </c>
      <c r="F674" s="60">
        <v>10</v>
      </c>
      <c r="G674" s="2">
        <v>1100</v>
      </c>
      <c r="H674" s="2" t="s">
        <v>151</v>
      </c>
      <c r="I674" s="2">
        <v>78</v>
      </c>
      <c r="J674" s="2">
        <v>150</v>
      </c>
      <c r="K674" s="6">
        <v>16</v>
      </c>
      <c r="L674" s="6" t="s">
        <v>1648</v>
      </c>
      <c r="M674" s="2" t="s">
        <v>75</v>
      </c>
      <c r="N674" s="84">
        <v>2.8</v>
      </c>
      <c r="O674" s="2" t="s">
        <v>49</v>
      </c>
      <c r="P674" s="2" t="s">
        <v>86</v>
      </c>
      <c r="Q674" s="85"/>
      <c r="R674" s="86">
        <v>6</v>
      </c>
      <c r="S674" s="85">
        <v>54.5</v>
      </c>
      <c r="T674" s="85">
        <v>54.5</v>
      </c>
      <c r="U674" s="85"/>
      <c r="V674" s="2"/>
      <c r="W674" s="2">
        <v>5</v>
      </c>
      <c r="X674" s="10">
        <v>2</v>
      </c>
      <c r="Y674" s="84">
        <v>4.47</v>
      </c>
      <c r="Z674" s="2">
        <v>20</v>
      </c>
      <c r="AA674" s="6"/>
      <c r="AB674" s="2"/>
      <c r="AC674" s="2" t="s">
        <v>13</v>
      </c>
      <c r="AD674" s="84">
        <v>3.4</v>
      </c>
      <c r="AE674" s="84">
        <v>1.6</v>
      </c>
      <c r="AF674" s="2">
        <v>100</v>
      </c>
      <c r="AG674" s="2" t="str">
        <f t="shared" si="50"/>
        <v/>
      </c>
      <c r="AH674" s="2">
        <f t="shared" si="51"/>
        <v>-100</v>
      </c>
      <c r="AI674" s="44" t="str">
        <f>VLOOKUP(Table13[[#This Row],[Track]],$B$1885:$D$1929,2,FALSE)</f>
        <v>NSW</v>
      </c>
      <c r="AJ6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4" s="16" t="str">
        <f>IF(Table13[[#This Row],[Going-Dist]]="G&lt;6-Dist&gt;=1700","B",IF(Table13[[#This Row],[Going-Dist]]="G&lt;6-Dist&lt;1700","A",IF(AJ674="G&gt;=6-Dist&lt;1700","C",IF(AJ674="G&gt;=6-Dist&gt;=1700","D","xx"))))</f>
        <v>A</v>
      </c>
      <c r="AL674" s="69">
        <f>MONTH(Table13[[#This Row],[Date]])</f>
        <v>1</v>
      </c>
      <c r="AM674" s="69" t="str">
        <f t="shared" si="49"/>
        <v>2022-2023</v>
      </c>
      <c r="AN674" s="126">
        <v>170</v>
      </c>
      <c r="AO674" s="132" t="str">
        <f>IF(Table13[[#This Row],[Combo 27 Bet]]="","",IF(Table13[[#This Row],[Lev Ret]]="","",AN674*Table13[[#This Row],[Odds]]))</f>
        <v/>
      </c>
      <c r="AP674" s="133">
        <f t="shared" si="52"/>
        <v>-170</v>
      </c>
      <c r="AQ674" s="135"/>
      <c r="AR674" s="153">
        <v>8</v>
      </c>
      <c r="AS674" s="167" t="str">
        <f>IF(Table13[[#This Row],[Date]]&lt;$AS$3,"","Live")</f>
        <v/>
      </c>
      <c r="AT674" s="167" t="str">
        <f>IF(Table13[[#This Row],[Date]]&lt;$AT$3,"","Current Algo")</f>
        <v/>
      </c>
    </row>
    <row r="675" spans="1:46" s="14" customFormat="1" ht="14.25" customHeight="1" x14ac:dyDescent="0.25">
      <c r="A675" s="82">
        <v>44952</v>
      </c>
      <c r="B675" s="2" t="s">
        <v>5</v>
      </c>
      <c r="C675" s="83">
        <v>0.55555555555555558</v>
      </c>
      <c r="D675" s="2">
        <v>4</v>
      </c>
      <c r="E675" s="2">
        <v>0</v>
      </c>
      <c r="F675" s="60">
        <v>1</v>
      </c>
      <c r="G675" s="2">
        <v>2400</v>
      </c>
      <c r="H675" s="2" t="s">
        <v>42</v>
      </c>
      <c r="I675" s="2">
        <v>70</v>
      </c>
      <c r="J675" s="2">
        <v>130</v>
      </c>
      <c r="K675" s="6">
        <v>9</v>
      </c>
      <c r="L675" s="6" t="s">
        <v>485</v>
      </c>
      <c r="M675" s="2"/>
      <c r="N675" s="84">
        <v>3.8</v>
      </c>
      <c r="O675" s="2" t="s">
        <v>51</v>
      </c>
      <c r="P675" s="2" t="s">
        <v>393</v>
      </c>
      <c r="Q675" s="85">
        <v>1.5</v>
      </c>
      <c r="R675" s="86">
        <v>10</v>
      </c>
      <c r="S675" s="85">
        <v>59.5</v>
      </c>
      <c r="T675" s="85">
        <v>58</v>
      </c>
      <c r="U675" s="85"/>
      <c r="V675" s="2"/>
      <c r="W675" s="2"/>
      <c r="X675" s="10">
        <v>1</v>
      </c>
      <c r="Y675" s="84"/>
      <c r="Z675" s="2"/>
      <c r="AA675" s="6">
        <v>11</v>
      </c>
      <c r="AB675" s="2"/>
      <c r="AC675" s="2" t="s">
        <v>12</v>
      </c>
      <c r="AD675" s="84">
        <v>4</v>
      </c>
      <c r="AE675" s="84">
        <v>1.6</v>
      </c>
      <c r="AF675" s="2">
        <v>100</v>
      </c>
      <c r="AG675" s="2">
        <f t="shared" si="50"/>
        <v>400</v>
      </c>
      <c r="AH675" s="2">
        <f t="shared" si="51"/>
        <v>300</v>
      </c>
      <c r="AI675" s="44" t="str">
        <f>VLOOKUP(Table13[[#This Row],[Track]],$B$1885:$D$1929,2,FALSE)</f>
        <v>Vic</v>
      </c>
      <c r="AJ6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75" s="16" t="str">
        <f>IF(Table13[[#This Row],[Going-Dist]]="G&lt;6-Dist&gt;=1700","B",IF(Table13[[#This Row],[Going-Dist]]="G&lt;6-Dist&lt;1700","A",IF(AJ675="G&gt;=6-Dist&lt;1700","C",IF(AJ675="G&gt;=6-Dist&gt;=1700","D","xx"))))</f>
        <v>B</v>
      </c>
      <c r="AL675" s="69">
        <f>MONTH(Table13[[#This Row],[Date]])</f>
        <v>1</v>
      </c>
      <c r="AM675" s="69" t="str">
        <f t="shared" si="49"/>
        <v>2022-2023</v>
      </c>
      <c r="AN675" s="126">
        <v>200</v>
      </c>
      <c r="AO675" s="132">
        <f>IF(Table13[[#This Row],[Combo 27 Bet]]="","",IF(Table13[[#This Row],[Lev Ret]]="","",AN675*Table13[[#This Row],[Odds]]))</f>
        <v>800</v>
      </c>
      <c r="AP675" s="133">
        <f t="shared" si="52"/>
        <v>600</v>
      </c>
      <c r="AQ675" s="137"/>
      <c r="AR675" s="153">
        <v>10</v>
      </c>
      <c r="AS675" s="167" t="str">
        <f>IF(Table13[[#This Row],[Date]]&lt;$AS$3,"","Live")</f>
        <v/>
      </c>
      <c r="AT675" s="167" t="str">
        <f>IF(Table13[[#This Row],[Date]]&lt;$AT$3,"","Current Algo")</f>
        <v/>
      </c>
    </row>
    <row r="676" spans="1:46" s="14" customFormat="1" ht="14.25" customHeight="1" x14ac:dyDescent="0.25">
      <c r="A676" s="82">
        <v>44952</v>
      </c>
      <c r="B676" s="2" t="s">
        <v>5</v>
      </c>
      <c r="C676" s="83">
        <v>0.57986111111111105</v>
      </c>
      <c r="D676" s="87">
        <v>4</v>
      </c>
      <c r="E676" s="7">
        <v>0</v>
      </c>
      <c r="F676" s="60">
        <v>2</v>
      </c>
      <c r="G676" s="2">
        <v>1400</v>
      </c>
      <c r="H676" s="2" t="s">
        <v>70</v>
      </c>
      <c r="I676" s="2">
        <v>70</v>
      </c>
      <c r="J676" s="2">
        <v>130</v>
      </c>
      <c r="K676" s="6">
        <v>7</v>
      </c>
      <c r="L676" s="6" t="s">
        <v>766</v>
      </c>
      <c r="M676" s="2"/>
      <c r="N676" s="84">
        <v>2.7</v>
      </c>
      <c r="O676" s="2" t="s">
        <v>116</v>
      </c>
      <c r="P676" s="2" t="s">
        <v>767</v>
      </c>
      <c r="Q676" s="85"/>
      <c r="R676" s="86">
        <v>6</v>
      </c>
      <c r="S676" s="85">
        <v>58.5</v>
      </c>
      <c r="T676" s="85">
        <v>58.5</v>
      </c>
      <c r="U676" s="85"/>
      <c r="V676" s="2"/>
      <c r="W676" s="2"/>
      <c r="X676" s="10">
        <v>1</v>
      </c>
      <c r="Y676" s="84"/>
      <c r="Z676" s="2"/>
      <c r="AA676" s="6">
        <v>10</v>
      </c>
      <c r="AB676" s="2"/>
      <c r="AC676" s="2" t="s">
        <v>12</v>
      </c>
      <c r="AD676" s="84">
        <v>3.8</v>
      </c>
      <c r="AE676" s="84">
        <v>1.7</v>
      </c>
      <c r="AF676" s="2">
        <v>100</v>
      </c>
      <c r="AG676" s="2">
        <f t="shared" si="50"/>
        <v>380</v>
      </c>
      <c r="AH676" s="2">
        <f t="shared" si="51"/>
        <v>280</v>
      </c>
      <c r="AI676" s="44" t="str">
        <f>VLOOKUP(Table13[[#This Row],[Track]],$B$1885:$D$1929,2,FALSE)</f>
        <v>Vic</v>
      </c>
      <c r="AJ6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6" s="16" t="str">
        <f>IF(Table13[[#This Row],[Going-Dist]]="G&lt;6-Dist&gt;=1700","B",IF(Table13[[#This Row],[Going-Dist]]="G&lt;6-Dist&lt;1700","A",IF(AJ676="G&gt;=6-Dist&lt;1700","C",IF(AJ676="G&gt;=6-Dist&gt;=1700","D","xx"))))</f>
        <v>A</v>
      </c>
      <c r="AL676" s="69">
        <f>MONTH(Table13[[#This Row],[Date]])</f>
        <v>1</v>
      </c>
      <c r="AM676" s="69" t="str">
        <f t="shared" si="49"/>
        <v>2022-2023</v>
      </c>
      <c r="AN676" s="126">
        <v>200</v>
      </c>
      <c r="AO676" s="132">
        <f>IF(Table13[[#This Row],[Combo 27 Bet]]="","",IF(Table13[[#This Row],[Lev Ret]]="","",AN676*Table13[[#This Row],[Odds]]))</f>
        <v>760</v>
      </c>
      <c r="AP676" s="133">
        <f t="shared" si="52"/>
        <v>560</v>
      </c>
      <c r="AQ676" s="137"/>
      <c r="AR676" s="153">
        <v>10</v>
      </c>
      <c r="AS676" s="167" t="str">
        <f>IF(Table13[[#This Row],[Date]]&lt;$AS$3,"","Live")</f>
        <v/>
      </c>
      <c r="AT676" s="167" t="str">
        <f>IF(Table13[[#This Row],[Date]]&lt;$AT$3,"","Current Algo")</f>
        <v/>
      </c>
    </row>
    <row r="677" spans="1:46" s="14" customFormat="1" ht="14.25" customHeight="1" x14ac:dyDescent="0.25">
      <c r="A677" s="82">
        <v>44952</v>
      </c>
      <c r="B677" s="2" t="s">
        <v>5</v>
      </c>
      <c r="C677" s="83">
        <v>0.65277777777777779</v>
      </c>
      <c r="D677" s="2">
        <v>4</v>
      </c>
      <c r="E677" s="2">
        <v>0</v>
      </c>
      <c r="F677" s="60">
        <v>5</v>
      </c>
      <c r="G677" s="2">
        <v>1400</v>
      </c>
      <c r="H677" s="2" t="s">
        <v>42</v>
      </c>
      <c r="I677" s="2">
        <v>70</v>
      </c>
      <c r="J677" s="2">
        <v>130</v>
      </c>
      <c r="K677" s="6">
        <v>9</v>
      </c>
      <c r="L677" s="6" t="s">
        <v>461</v>
      </c>
      <c r="M677" s="2"/>
      <c r="N677" s="84">
        <v>4.9000000000000004</v>
      </c>
      <c r="O677" s="2" t="s">
        <v>379</v>
      </c>
      <c r="P677" s="2" t="s">
        <v>82</v>
      </c>
      <c r="Q677" s="85"/>
      <c r="R677" s="86">
        <v>3</v>
      </c>
      <c r="S677" s="85">
        <v>58</v>
      </c>
      <c r="T677" s="85">
        <v>58</v>
      </c>
      <c r="U677" s="85"/>
      <c r="V677" s="2"/>
      <c r="W677" s="2"/>
      <c r="X677" s="10">
        <v>1</v>
      </c>
      <c r="Y677" s="84"/>
      <c r="Z677" s="2"/>
      <c r="AA677" s="6">
        <v>11</v>
      </c>
      <c r="AB677" s="2"/>
      <c r="AC677" s="2" t="s">
        <v>12</v>
      </c>
      <c r="AD677" s="84">
        <v>4.8</v>
      </c>
      <c r="AE677" s="84">
        <v>1.9</v>
      </c>
      <c r="AF677" s="2">
        <v>100</v>
      </c>
      <c r="AG677" s="2">
        <f t="shared" si="50"/>
        <v>480</v>
      </c>
      <c r="AH677" s="2">
        <f t="shared" si="51"/>
        <v>380</v>
      </c>
      <c r="AI677" s="44" t="str">
        <f>VLOOKUP(Table13[[#This Row],[Track]],$B$1885:$D$1929,2,FALSE)</f>
        <v>Vic</v>
      </c>
      <c r="AJ6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7" s="16" t="str">
        <f>IF(Table13[[#This Row],[Going-Dist]]="G&lt;6-Dist&gt;=1700","B",IF(Table13[[#This Row],[Going-Dist]]="G&lt;6-Dist&lt;1700","A",IF(AJ677="G&gt;=6-Dist&lt;1700","C",IF(AJ677="G&gt;=6-Dist&gt;=1700","D","xx"))))</f>
        <v>A</v>
      </c>
      <c r="AL677" s="69">
        <f>MONTH(Table13[[#This Row],[Date]])</f>
        <v>1</v>
      </c>
      <c r="AM677" s="69" t="str">
        <f t="shared" si="49"/>
        <v>2022-2023</v>
      </c>
      <c r="AN677" s="126">
        <v>150</v>
      </c>
      <c r="AO677" s="132">
        <f>IF(Table13[[#This Row],[Combo 27 Bet]]="","",IF(Table13[[#This Row],[Lev Ret]]="","",AN677*Table13[[#This Row],[Odds]]))</f>
        <v>720</v>
      </c>
      <c r="AP677" s="133">
        <f t="shared" si="52"/>
        <v>570</v>
      </c>
      <c r="AQ677" s="137"/>
      <c r="AR677" s="153">
        <v>9</v>
      </c>
      <c r="AS677" s="167" t="str">
        <f>IF(Table13[[#This Row],[Date]]&lt;$AS$3,"","Live")</f>
        <v/>
      </c>
      <c r="AT677" s="167" t="str">
        <f>IF(Table13[[#This Row],[Date]]&lt;$AT$3,"","Current Algo")</f>
        <v/>
      </c>
    </row>
    <row r="678" spans="1:46" s="14" customFormat="1" ht="14.25" customHeight="1" x14ac:dyDescent="0.25">
      <c r="A678" s="82">
        <v>44952</v>
      </c>
      <c r="B678" s="2" t="s">
        <v>5</v>
      </c>
      <c r="C678" s="83">
        <v>0.68055555555555547</v>
      </c>
      <c r="D678" s="87">
        <v>4</v>
      </c>
      <c r="E678" s="7">
        <v>0</v>
      </c>
      <c r="F678" s="60">
        <v>6</v>
      </c>
      <c r="G678" s="2">
        <v>1000</v>
      </c>
      <c r="H678" s="2" t="s">
        <v>42</v>
      </c>
      <c r="I678" s="2" t="s">
        <v>46</v>
      </c>
      <c r="J678" s="2">
        <v>175</v>
      </c>
      <c r="K678" s="6">
        <v>6</v>
      </c>
      <c r="L678" s="6" t="s">
        <v>464</v>
      </c>
      <c r="M678" s="2" t="s">
        <v>75</v>
      </c>
      <c r="N678" s="84">
        <v>5.5</v>
      </c>
      <c r="O678" s="2" t="s">
        <v>89</v>
      </c>
      <c r="P678" s="2" t="s">
        <v>82</v>
      </c>
      <c r="Q678" s="85"/>
      <c r="R678" s="86">
        <v>7</v>
      </c>
      <c r="S678" s="85">
        <v>55</v>
      </c>
      <c r="T678" s="85">
        <v>55</v>
      </c>
      <c r="U678" s="85"/>
      <c r="V678" s="2">
        <v>1</v>
      </c>
      <c r="W678" s="2">
        <v>5</v>
      </c>
      <c r="X678" s="10">
        <v>1</v>
      </c>
      <c r="Y678" s="84">
        <v>4.8</v>
      </c>
      <c r="Z678" s="2">
        <v>35</v>
      </c>
      <c r="AA678" s="6">
        <v>9</v>
      </c>
      <c r="AB678" s="2"/>
      <c r="AC678" s="2" t="s">
        <v>15</v>
      </c>
      <c r="AD678" s="84">
        <v>6</v>
      </c>
      <c r="AE678" s="84">
        <v>1.6</v>
      </c>
      <c r="AF678" s="2">
        <v>100</v>
      </c>
      <c r="AG678" s="2" t="str">
        <f t="shared" si="50"/>
        <v/>
      </c>
      <c r="AH678" s="2">
        <f t="shared" si="51"/>
        <v>-100</v>
      </c>
      <c r="AI678" s="44" t="str">
        <f>VLOOKUP(Table13[[#This Row],[Track]],$B$1885:$D$1929,2,FALSE)</f>
        <v>Vic</v>
      </c>
      <c r="AJ6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8" s="16" t="str">
        <f>IF(Table13[[#This Row],[Going-Dist]]="G&lt;6-Dist&gt;=1700","B",IF(Table13[[#This Row],[Going-Dist]]="G&lt;6-Dist&lt;1700","A",IF(AJ678="G&gt;=6-Dist&lt;1700","C",IF(AJ678="G&gt;=6-Dist&gt;=1700","D","xx"))))</f>
        <v>A</v>
      </c>
      <c r="AL678" s="69">
        <f>MONTH(Table13[[#This Row],[Date]])</f>
        <v>1</v>
      </c>
      <c r="AM678" s="69" t="str">
        <f t="shared" si="49"/>
        <v>2022-2023</v>
      </c>
      <c r="AN678" s="126">
        <v>100</v>
      </c>
      <c r="AO678" s="132" t="str">
        <f>IF(Table13[[#This Row],[Combo 27 Bet]]="","",IF(Table13[[#This Row],[Lev Ret]]="","",AN678*Table13[[#This Row],[Odds]]))</f>
        <v/>
      </c>
      <c r="AP678" s="133">
        <f t="shared" si="52"/>
        <v>-100</v>
      </c>
      <c r="AQ678" s="135">
        <v>2</v>
      </c>
      <c r="AR678" s="153">
        <v>8</v>
      </c>
      <c r="AS678" s="167" t="str">
        <f>IF(Table13[[#This Row],[Date]]&lt;$AS$3,"","Live")</f>
        <v/>
      </c>
      <c r="AT678" s="167" t="str">
        <f>IF(Table13[[#This Row],[Date]]&lt;$AT$3,"","Current Algo")</f>
        <v/>
      </c>
    </row>
    <row r="679" spans="1:46" s="14" customFormat="1" ht="14.25" customHeight="1" x14ac:dyDescent="0.25">
      <c r="A679" s="82">
        <v>44952</v>
      </c>
      <c r="B679" s="2" t="s">
        <v>5</v>
      </c>
      <c r="C679" s="83">
        <v>0.68055555555555547</v>
      </c>
      <c r="D679" s="87">
        <v>4</v>
      </c>
      <c r="E679" s="7">
        <v>0</v>
      </c>
      <c r="F679" s="60">
        <v>6</v>
      </c>
      <c r="G679" s="2">
        <v>1000</v>
      </c>
      <c r="H679" s="2" t="s">
        <v>42</v>
      </c>
      <c r="I679" s="2" t="s">
        <v>46</v>
      </c>
      <c r="J679" s="2">
        <v>175</v>
      </c>
      <c r="K679" s="6">
        <v>5</v>
      </c>
      <c r="L679" s="6" t="s">
        <v>352</v>
      </c>
      <c r="M679" s="2" t="s">
        <v>55</v>
      </c>
      <c r="N679" s="84">
        <v>2.25</v>
      </c>
      <c r="O679" s="2" t="s">
        <v>85</v>
      </c>
      <c r="P679" s="2" t="s">
        <v>52</v>
      </c>
      <c r="Q679" s="85"/>
      <c r="R679" s="86">
        <v>8</v>
      </c>
      <c r="S679" s="85">
        <v>55.5</v>
      </c>
      <c r="T679" s="85">
        <v>55.5</v>
      </c>
      <c r="U679" s="85"/>
      <c r="V679" s="2">
        <v>2</v>
      </c>
      <c r="W679" s="2"/>
      <c r="X679" s="10">
        <v>3</v>
      </c>
      <c r="Y679" s="84">
        <v>5.5</v>
      </c>
      <c r="Z679" s="2">
        <v>30</v>
      </c>
      <c r="AA679" s="6">
        <v>9</v>
      </c>
      <c r="AB679" s="2"/>
      <c r="AC679" s="2" t="s">
        <v>12</v>
      </c>
      <c r="AD679" s="84">
        <v>3</v>
      </c>
      <c r="AE679" s="84">
        <v>1.6</v>
      </c>
      <c r="AF679" s="2">
        <v>100</v>
      </c>
      <c r="AG679" s="2">
        <f t="shared" si="50"/>
        <v>300</v>
      </c>
      <c r="AH679" s="2">
        <f t="shared" si="51"/>
        <v>200</v>
      </c>
      <c r="AI679" s="44" t="str">
        <f>VLOOKUP(Table13[[#This Row],[Track]],$B$1885:$D$1929,2,FALSE)</f>
        <v>Vic</v>
      </c>
      <c r="AJ6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79" s="16" t="str">
        <f>IF(Table13[[#This Row],[Going-Dist]]="G&lt;6-Dist&gt;=1700","B",IF(Table13[[#This Row],[Going-Dist]]="G&lt;6-Dist&lt;1700","A",IF(AJ679="G&gt;=6-Dist&lt;1700","C",IF(AJ679="G&gt;=6-Dist&gt;=1700","D","xx"))))</f>
        <v>A</v>
      </c>
      <c r="AL679" s="69">
        <f>MONTH(Table13[[#This Row],[Date]])</f>
        <v>1</v>
      </c>
      <c r="AM679" s="69" t="str">
        <f t="shared" si="49"/>
        <v>2022-2023</v>
      </c>
      <c r="AN679" s="126">
        <v>100</v>
      </c>
      <c r="AO679" s="132">
        <f>IF(Table13[[#This Row],[Combo 27 Bet]]="","",IF(Table13[[#This Row],[Lev Ret]]="","",AN679*Table13[[#This Row],[Odds]]))</f>
        <v>300</v>
      </c>
      <c r="AP679" s="133">
        <f t="shared" si="52"/>
        <v>200</v>
      </c>
      <c r="AQ679" s="135">
        <v>2</v>
      </c>
      <c r="AR679" s="153">
        <v>5</v>
      </c>
      <c r="AS679" s="167" t="str">
        <f>IF(Table13[[#This Row],[Date]]&lt;$AS$3,"","Live")</f>
        <v/>
      </c>
      <c r="AT679" s="167" t="str">
        <f>IF(Table13[[#This Row],[Date]]&lt;$AT$3,"","Current Algo")</f>
        <v/>
      </c>
    </row>
    <row r="680" spans="1:46" s="14" customFormat="1" ht="14.25" customHeight="1" x14ac:dyDescent="0.25">
      <c r="A680" s="82">
        <v>44952</v>
      </c>
      <c r="B680" s="2" t="s">
        <v>5</v>
      </c>
      <c r="C680" s="83">
        <v>0.73611111111111116</v>
      </c>
      <c r="D680" s="2">
        <v>4</v>
      </c>
      <c r="E680" s="2">
        <v>0</v>
      </c>
      <c r="F680" s="60">
        <v>8</v>
      </c>
      <c r="G680" s="2">
        <v>1400</v>
      </c>
      <c r="H680" s="2" t="s">
        <v>42</v>
      </c>
      <c r="I680" s="2" t="s">
        <v>46</v>
      </c>
      <c r="J680" s="2">
        <v>175</v>
      </c>
      <c r="K680" s="6">
        <v>3</v>
      </c>
      <c r="L680" s="6" t="s">
        <v>232</v>
      </c>
      <c r="M680" s="2" t="s">
        <v>50</v>
      </c>
      <c r="N680" s="84">
        <v>3.2</v>
      </c>
      <c r="O680" s="2" t="s">
        <v>59</v>
      </c>
      <c r="P680" s="2" t="s">
        <v>60</v>
      </c>
      <c r="Q680" s="85"/>
      <c r="R680" s="86">
        <v>7</v>
      </c>
      <c r="S680" s="85">
        <v>59.5</v>
      </c>
      <c r="T680" s="85">
        <v>59.5</v>
      </c>
      <c r="U680" s="85"/>
      <c r="V680" s="2">
        <v>1</v>
      </c>
      <c r="W680" s="2">
        <v>1</v>
      </c>
      <c r="X680" s="10">
        <v>1</v>
      </c>
      <c r="Y680" s="84">
        <v>3.6</v>
      </c>
      <c r="Z680" s="2">
        <v>45</v>
      </c>
      <c r="AA680" s="6">
        <v>12</v>
      </c>
      <c r="AB680" s="2"/>
      <c r="AC680" s="2" t="s">
        <v>12</v>
      </c>
      <c r="AD680" s="84">
        <v>3.4</v>
      </c>
      <c r="AE680" s="84">
        <v>1.7</v>
      </c>
      <c r="AF680" s="2">
        <v>100</v>
      </c>
      <c r="AG680" s="2">
        <f t="shared" si="50"/>
        <v>340</v>
      </c>
      <c r="AH680" s="2">
        <f t="shared" si="51"/>
        <v>240</v>
      </c>
      <c r="AI680" s="44" t="str">
        <f>VLOOKUP(Table13[[#This Row],[Track]],$B$1885:$D$1929,2,FALSE)</f>
        <v>Vic</v>
      </c>
      <c r="AJ6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0" s="16" t="str">
        <f>IF(Table13[[#This Row],[Going-Dist]]="G&lt;6-Dist&gt;=1700","B",IF(Table13[[#This Row],[Going-Dist]]="G&lt;6-Dist&lt;1700","A",IF(AJ680="G&gt;=6-Dist&lt;1700","C",IF(AJ680="G&gt;=6-Dist&gt;=1700","D","xx"))))</f>
        <v>A</v>
      </c>
      <c r="AL680" s="69">
        <f>MONTH(Table13[[#This Row],[Date]])</f>
        <v>1</v>
      </c>
      <c r="AM680" s="69" t="str">
        <f t="shared" si="49"/>
        <v>2022-2023</v>
      </c>
      <c r="AN680" s="126">
        <v>150</v>
      </c>
      <c r="AO680" s="132">
        <f>IF(Table13[[#This Row],[Combo 27 Bet]]="","",IF(Table13[[#This Row],[Lev Ret]]="","",AN680*Table13[[#This Row],[Odds]]))</f>
        <v>510</v>
      </c>
      <c r="AP680" s="133">
        <f t="shared" si="52"/>
        <v>360</v>
      </c>
      <c r="AQ680" s="137"/>
      <c r="AR680" s="153">
        <v>9</v>
      </c>
      <c r="AS680" s="167" t="str">
        <f>IF(Table13[[#This Row],[Date]]&lt;$AS$3,"","Live")</f>
        <v/>
      </c>
      <c r="AT680" s="167" t="str">
        <f>IF(Table13[[#This Row],[Date]]&lt;$AT$3,"","Current Algo")</f>
        <v/>
      </c>
    </row>
    <row r="681" spans="1:46" s="14" customFormat="1" ht="14.25" customHeight="1" x14ac:dyDescent="0.25">
      <c r="A681" s="82">
        <v>44954</v>
      </c>
      <c r="B681" s="2" t="s">
        <v>6</v>
      </c>
      <c r="C681" s="83">
        <v>0.52430555555555558</v>
      </c>
      <c r="D681" s="2">
        <v>4</v>
      </c>
      <c r="E681" s="2">
        <v>0</v>
      </c>
      <c r="F681" s="60">
        <v>1</v>
      </c>
      <c r="G681" s="2">
        <v>2500</v>
      </c>
      <c r="H681" s="2" t="s">
        <v>42</v>
      </c>
      <c r="I681" s="2">
        <v>100</v>
      </c>
      <c r="J681" s="2">
        <v>150</v>
      </c>
      <c r="K681" s="6">
        <v>2</v>
      </c>
      <c r="L681" s="6" t="s">
        <v>761</v>
      </c>
      <c r="M681" s="2" t="s">
        <v>53</v>
      </c>
      <c r="N681" s="84">
        <v>3.1</v>
      </c>
      <c r="O681" s="2" t="s">
        <v>83</v>
      </c>
      <c r="P681" s="2" t="s">
        <v>768</v>
      </c>
      <c r="Q681" s="85">
        <v>3</v>
      </c>
      <c r="R681" s="86">
        <v>8</v>
      </c>
      <c r="S681" s="85">
        <v>55.5</v>
      </c>
      <c r="T681" s="85">
        <v>52.5</v>
      </c>
      <c r="U681" s="85"/>
      <c r="V681" s="2">
        <v>1</v>
      </c>
      <c r="W681" s="2">
        <v>4</v>
      </c>
      <c r="X681" s="10">
        <v>1</v>
      </c>
      <c r="Y681" s="84">
        <v>3.2</v>
      </c>
      <c r="Z681" s="2">
        <v>45</v>
      </c>
      <c r="AA681" s="6">
        <v>8</v>
      </c>
      <c r="AB681" s="2"/>
      <c r="AC681" s="2" t="s">
        <v>15</v>
      </c>
      <c r="AD681" s="84">
        <v>3.3</v>
      </c>
      <c r="AE681" s="84">
        <v>1.4</v>
      </c>
      <c r="AF681" s="2">
        <v>100</v>
      </c>
      <c r="AG681" s="2" t="str">
        <f t="shared" si="50"/>
        <v/>
      </c>
      <c r="AH681" s="2">
        <f t="shared" si="51"/>
        <v>-100</v>
      </c>
      <c r="AI681" s="44" t="str">
        <f>VLOOKUP(Table13[[#This Row],[Track]],$B$1885:$D$1929,2,FALSE)</f>
        <v>Vic</v>
      </c>
      <c r="AJ6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81" s="16" t="str">
        <f>IF(Table13[[#This Row],[Going-Dist]]="G&lt;6-Dist&gt;=1700","B",IF(Table13[[#This Row],[Going-Dist]]="G&lt;6-Dist&lt;1700","A",IF(AJ681="G&gt;=6-Dist&lt;1700","C",IF(AJ681="G&gt;=6-Dist&gt;=1700","D","xx"))))</f>
        <v>B</v>
      </c>
      <c r="AL681" s="69">
        <f>MONTH(Table13[[#This Row],[Date]])</f>
        <v>1</v>
      </c>
      <c r="AM681" s="69" t="str">
        <f t="shared" si="49"/>
        <v>2022-2023</v>
      </c>
      <c r="AN681" s="126">
        <v>150</v>
      </c>
      <c r="AO681" s="132" t="str">
        <f>IF(Table13[[#This Row],[Combo 27 Bet]]="","",IF(Table13[[#This Row],[Lev Ret]]="","",AN681*Table13[[#This Row],[Odds]]))</f>
        <v/>
      </c>
      <c r="AP681" s="133">
        <f t="shared" si="52"/>
        <v>-150</v>
      </c>
      <c r="AQ681" s="137"/>
      <c r="AR681" s="153">
        <v>9</v>
      </c>
      <c r="AS681" s="167" t="str">
        <f>IF(Table13[[#This Row],[Date]]&lt;$AS$3,"","Live")</f>
        <v/>
      </c>
      <c r="AT681" s="167" t="str">
        <f>IF(Table13[[#This Row],[Date]]&lt;$AT$3,"","Current Algo")</f>
        <v/>
      </c>
    </row>
    <row r="682" spans="1:46" s="14" customFormat="1" ht="14.25" customHeight="1" x14ac:dyDescent="0.25">
      <c r="A682" s="82">
        <v>44954</v>
      </c>
      <c r="B682" s="2" t="s">
        <v>6</v>
      </c>
      <c r="C682" s="83">
        <v>0.54861111111111105</v>
      </c>
      <c r="D682" s="2">
        <v>4</v>
      </c>
      <c r="E682" s="2">
        <v>0</v>
      </c>
      <c r="F682" s="60">
        <v>2</v>
      </c>
      <c r="G682" s="2">
        <v>2040</v>
      </c>
      <c r="H682" s="2" t="s">
        <v>42</v>
      </c>
      <c r="I682" s="2">
        <v>70</v>
      </c>
      <c r="J682" s="2">
        <v>130</v>
      </c>
      <c r="K682" s="6">
        <v>18</v>
      </c>
      <c r="L682" s="6" t="s">
        <v>769</v>
      </c>
      <c r="M682" s="2"/>
      <c r="N682" s="84">
        <v>5</v>
      </c>
      <c r="O682" s="2" t="s">
        <v>93</v>
      </c>
      <c r="P682" s="2" t="s">
        <v>73</v>
      </c>
      <c r="Q682" s="85"/>
      <c r="R682" s="86">
        <v>8</v>
      </c>
      <c r="S682" s="85">
        <v>54</v>
      </c>
      <c r="T682" s="85">
        <v>54</v>
      </c>
      <c r="U682" s="85"/>
      <c r="V682" s="2"/>
      <c r="W682" s="2"/>
      <c r="X682" s="10">
        <v>1</v>
      </c>
      <c r="Y682" s="84"/>
      <c r="Z682" s="2"/>
      <c r="AA682" s="6">
        <v>13</v>
      </c>
      <c r="AB682" s="2"/>
      <c r="AC682" s="2"/>
      <c r="AD682" s="84">
        <v>3.9</v>
      </c>
      <c r="AE682" s="84"/>
      <c r="AF682" s="2">
        <v>100</v>
      </c>
      <c r="AG682" s="2" t="str">
        <f t="shared" si="50"/>
        <v/>
      </c>
      <c r="AH682" s="2">
        <f t="shared" si="51"/>
        <v>-100</v>
      </c>
      <c r="AI682" s="44" t="str">
        <f>VLOOKUP(Table13[[#This Row],[Track]],$B$1885:$D$1929,2,FALSE)</f>
        <v>Vic</v>
      </c>
      <c r="AJ6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82" s="16" t="str">
        <f>IF(Table13[[#This Row],[Going-Dist]]="G&lt;6-Dist&gt;=1700","B",IF(Table13[[#This Row],[Going-Dist]]="G&lt;6-Dist&lt;1700","A",IF(AJ682="G&gt;=6-Dist&lt;1700","C",IF(AJ682="G&gt;=6-Dist&gt;=1700","D","xx"))))</f>
        <v>B</v>
      </c>
      <c r="AL682" s="69">
        <f>MONTH(Table13[[#This Row],[Date]])</f>
        <v>1</v>
      </c>
      <c r="AM682" s="69" t="str">
        <f t="shared" si="49"/>
        <v>2022-2023</v>
      </c>
      <c r="AN682" s="126">
        <v>150</v>
      </c>
      <c r="AO682" s="132" t="str">
        <f>IF(Table13[[#This Row],[Combo 27 Bet]]="","",IF(Table13[[#This Row],[Lev Ret]]="","",AN682*Table13[[#This Row],[Odds]]))</f>
        <v/>
      </c>
      <c r="AP682" s="133">
        <f t="shared" si="52"/>
        <v>-150</v>
      </c>
      <c r="AQ682" s="137"/>
      <c r="AR682" s="153">
        <v>9</v>
      </c>
      <c r="AS682" s="167" t="str">
        <f>IF(Table13[[#This Row],[Date]]&lt;$AS$3,"","Live")</f>
        <v/>
      </c>
      <c r="AT682" s="167" t="str">
        <f>IF(Table13[[#This Row],[Date]]&lt;$AT$3,"","Current Algo")</f>
        <v/>
      </c>
    </row>
    <row r="683" spans="1:46" s="14" customFormat="1" ht="14.25" customHeight="1" x14ac:dyDescent="0.25">
      <c r="A683" s="82">
        <v>44954</v>
      </c>
      <c r="B683" s="2" t="s">
        <v>149</v>
      </c>
      <c r="C683" s="83">
        <v>0.5625</v>
      </c>
      <c r="D683" s="87">
        <v>4</v>
      </c>
      <c r="E683" s="7">
        <v>5</v>
      </c>
      <c r="F683" s="60">
        <v>3</v>
      </c>
      <c r="G683" s="2">
        <v>1500</v>
      </c>
      <c r="H683" s="2" t="s">
        <v>151</v>
      </c>
      <c r="I683" s="2">
        <v>72</v>
      </c>
      <c r="J683" s="2">
        <v>150</v>
      </c>
      <c r="K683" s="6">
        <v>2</v>
      </c>
      <c r="L683" s="6" t="s">
        <v>1649</v>
      </c>
      <c r="M683" s="2" t="s">
        <v>75</v>
      </c>
      <c r="N683" s="84">
        <v>2.5</v>
      </c>
      <c r="O683" s="2" t="s">
        <v>156</v>
      </c>
      <c r="P683" s="2" t="s">
        <v>157</v>
      </c>
      <c r="Q683" s="85"/>
      <c r="R683" s="86">
        <v>2</v>
      </c>
      <c r="S683" s="85">
        <v>59</v>
      </c>
      <c r="T683" s="85">
        <v>59</v>
      </c>
      <c r="U683" s="85"/>
      <c r="V683" s="2">
        <v>1</v>
      </c>
      <c r="W683" s="2"/>
      <c r="X683" s="10">
        <v>2</v>
      </c>
      <c r="Y683" s="84">
        <v>4.9000000000000004</v>
      </c>
      <c r="Z683" s="2">
        <v>20</v>
      </c>
      <c r="AA683" s="6"/>
      <c r="AB683" s="2"/>
      <c r="AC683" s="2" t="s">
        <v>13</v>
      </c>
      <c r="AD683" s="84">
        <v>3</v>
      </c>
      <c r="AE683" s="84">
        <v>1.3</v>
      </c>
      <c r="AF683" s="2">
        <v>100</v>
      </c>
      <c r="AG683" s="2" t="str">
        <f t="shared" si="50"/>
        <v/>
      </c>
      <c r="AH683" s="2">
        <f t="shared" si="51"/>
        <v>-100</v>
      </c>
      <c r="AI683" s="44" t="str">
        <f>VLOOKUP(Table13[[#This Row],[Track]],$B$1885:$D$1929,2,FALSE)</f>
        <v>NSW</v>
      </c>
      <c r="AJ6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3" s="16" t="str">
        <f>IF(Table13[[#This Row],[Going-Dist]]="G&lt;6-Dist&gt;=1700","B",IF(Table13[[#This Row],[Going-Dist]]="G&lt;6-Dist&lt;1700","A",IF(AJ683="G&gt;=6-Dist&lt;1700","C",IF(AJ683="G&gt;=6-Dist&gt;=1700","D","xx"))))</f>
        <v>A</v>
      </c>
      <c r="AL683" s="69">
        <f>MONTH(Table13[[#This Row],[Date]])</f>
        <v>1</v>
      </c>
      <c r="AM683" s="69" t="str">
        <f t="shared" si="49"/>
        <v>2022-2023</v>
      </c>
      <c r="AN683" s="126">
        <v>170</v>
      </c>
      <c r="AO683" s="132" t="str">
        <f>IF(Table13[[#This Row],[Combo 27 Bet]]="","",IF(Table13[[#This Row],[Lev Ret]]="","",AN683*Table13[[#This Row],[Odds]]))</f>
        <v/>
      </c>
      <c r="AP683" s="133">
        <f t="shared" si="52"/>
        <v>-170</v>
      </c>
      <c r="AQ683" s="135"/>
      <c r="AR683" s="153">
        <v>8</v>
      </c>
      <c r="AS683" s="167" t="str">
        <f>IF(Table13[[#This Row],[Date]]&lt;$AS$3,"","Live")</f>
        <v/>
      </c>
      <c r="AT683" s="167" t="str">
        <f>IF(Table13[[#This Row],[Date]]&lt;$AT$3,"","Current Algo")</f>
        <v/>
      </c>
    </row>
    <row r="684" spans="1:46" s="14" customFormat="1" ht="14.25" customHeight="1" x14ac:dyDescent="0.25">
      <c r="A684" s="82">
        <v>44954</v>
      </c>
      <c r="B684" s="2" t="s">
        <v>6</v>
      </c>
      <c r="C684" s="83">
        <v>0.57291666666666663</v>
      </c>
      <c r="D684" s="2">
        <v>4</v>
      </c>
      <c r="E684" s="2">
        <v>0</v>
      </c>
      <c r="F684" s="60">
        <v>3</v>
      </c>
      <c r="G684" s="2">
        <v>1600</v>
      </c>
      <c r="H684" s="2" t="s">
        <v>70</v>
      </c>
      <c r="I684" s="2">
        <v>70</v>
      </c>
      <c r="J684" s="2">
        <v>130</v>
      </c>
      <c r="K684" s="6">
        <v>6</v>
      </c>
      <c r="L684" s="6" t="s">
        <v>770</v>
      </c>
      <c r="M684" s="2"/>
      <c r="N684" s="84">
        <v>3.4</v>
      </c>
      <c r="O684" s="2" t="s">
        <v>771</v>
      </c>
      <c r="P684" s="2" t="s">
        <v>57</v>
      </c>
      <c r="Q684" s="85"/>
      <c r="R684" s="86">
        <v>4</v>
      </c>
      <c r="S684" s="85">
        <v>58.5</v>
      </c>
      <c r="T684" s="85">
        <v>58.5</v>
      </c>
      <c r="U684" s="85"/>
      <c r="V684" s="2"/>
      <c r="W684" s="2"/>
      <c r="X684" s="10">
        <v>1</v>
      </c>
      <c r="Y684" s="84"/>
      <c r="Z684" s="2"/>
      <c r="AA684" s="6">
        <v>7</v>
      </c>
      <c r="AB684" s="2"/>
      <c r="AC684" s="2"/>
      <c r="AD684" s="84">
        <v>3.7</v>
      </c>
      <c r="AE684" s="84"/>
      <c r="AF684" s="2">
        <v>100</v>
      </c>
      <c r="AG684" s="2" t="str">
        <f t="shared" si="50"/>
        <v/>
      </c>
      <c r="AH684" s="2">
        <f t="shared" si="51"/>
        <v>-100</v>
      </c>
      <c r="AI684" s="44" t="str">
        <f>VLOOKUP(Table13[[#This Row],[Track]],$B$1885:$D$1929,2,FALSE)</f>
        <v>Vic</v>
      </c>
      <c r="AJ6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4" s="16" t="str">
        <f>IF(Table13[[#This Row],[Going-Dist]]="G&lt;6-Dist&gt;=1700","B",IF(Table13[[#This Row],[Going-Dist]]="G&lt;6-Dist&lt;1700","A",IF(AJ684="G&gt;=6-Dist&lt;1700","C",IF(AJ684="G&gt;=6-Dist&gt;=1700","D","xx"))))</f>
        <v>A</v>
      </c>
      <c r="AL684" s="69">
        <f>MONTH(Table13[[#This Row],[Date]])</f>
        <v>1</v>
      </c>
      <c r="AM684" s="69" t="str">
        <f t="shared" si="49"/>
        <v>2022-2023</v>
      </c>
      <c r="AN684" s="126">
        <v>200</v>
      </c>
      <c r="AO684" s="132" t="str">
        <f>IF(Table13[[#This Row],[Combo 27 Bet]]="","",IF(Table13[[#This Row],[Lev Ret]]="","",AN684*Table13[[#This Row],[Odds]]))</f>
        <v/>
      </c>
      <c r="AP684" s="133">
        <f t="shared" si="52"/>
        <v>-200</v>
      </c>
      <c r="AQ684" s="137"/>
      <c r="AR684" s="153">
        <v>10</v>
      </c>
      <c r="AS684" s="167" t="str">
        <f>IF(Table13[[#This Row],[Date]]&lt;$AS$3,"","Live")</f>
        <v/>
      </c>
      <c r="AT684" s="167" t="str">
        <f>IF(Table13[[#This Row],[Date]]&lt;$AT$3,"","Current Algo")</f>
        <v/>
      </c>
    </row>
    <row r="685" spans="1:46" s="14" customFormat="1" ht="14.25" customHeight="1" x14ac:dyDescent="0.25">
      <c r="A685" s="82">
        <v>44954</v>
      </c>
      <c r="B685" s="2" t="s">
        <v>6</v>
      </c>
      <c r="C685" s="83">
        <v>0.59722222222222221</v>
      </c>
      <c r="D685" s="2">
        <v>4</v>
      </c>
      <c r="E685" s="2">
        <v>0</v>
      </c>
      <c r="F685" s="60">
        <v>4</v>
      </c>
      <c r="G685" s="2">
        <v>1000</v>
      </c>
      <c r="H685" s="2" t="s">
        <v>1257</v>
      </c>
      <c r="I685" s="2" t="s">
        <v>62</v>
      </c>
      <c r="J685" s="2">
        <v>150</v>
      </c>
      <c r="K685" s="6">
        <v>5</v>
      </c>
      <c r="L685" s="6" t="s">
        <v>1255</v>
      </c>
      <c r="M685" s="2" t="s">
        <v>55</v>
      </c>
      <c r="N685" s="84">
        <v>4.5999999999999996</v>
      </c>
      <c r="O685" s="2" t="s">
        <v>390</v>
      </c>
      <c r="P685" s="2" t="s">
        <v>212</v>
      </c>
      <c r="Q685" s="85"/>
      <c r="R685" s="86">
        <v>4</v>
      </c>
      <c r="S685" s="85">
        <v>56</v>
      </c>
      <c r="T685" s="85">
        <v>56</v>
      </c>
      <c r="U685" s="85"/>
      <c r="V685" s="2"/>
      <c r="W685" s="2"/>
      <c r="X685" s="10">
        <v>1</v>
      </c>
      <c r="Y685" s="84"/>
      <c r="Z685" s="2"/>
      <c r="AA685" s="6">
        <v>4</v>
      </c>
      <c r="AB685" s="2"/>
      <c r="AC685" s="2" t="s">
        <v>12</v>
      </c>
      <c r="AD685" s="84">
        <v>5.9</v>
      </c>
      <c r="AE685" s="84">
        <v>0</v>
      </c>
      <c r="AF685" s="2">
        <v>100</v>
      </c>
      <c r="AG685" s="2">
        <f t="shared" si="50"/>
        <v>590</v>
      </c>
      <c r="AH685" s="2">
        <f t="shared" si="51"/>
        <v>490</v>
      </c>
      <c r="AI685" s="44" t="str">
        <f>VLOOKUP(Table13[[#This Row],[Track]],$B$1885:$D$1929,2,FALSE)</f>
        <v>Vic</v>
      </c>
      <c r="AJ6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5" s="16" t="str">
        <f>IF(Table13[[#This Row],[Going-Dist]]="G&lt;6-Dist&gt;=1700","B",IF(Table13[[#This Row],[Going-Dist]]="G&lt;6-Dist&lt;1700","A",IF(AJ685="G&gt;=6-Dist&lt;1700","C",IF(AJ685="G&gt;=6-Dist&gt;=1700","D","xx"))))</f>
        <v>A</v>
      </c>
      <c r="AL685" s="69">
        <f>MONTH(Table13[[#This Row],[Date]])</f>
        <v>1</v>
      </c>
      <c r="AM685" s="69" t="str">
        <f t="shared" si="49"/>
        <v>2022-2023</v>
      </c>
      <c r="AN685" s="126">
        <v>100</v>
      </c>
      <c r="AO685" s="132">
        <f>IF(Table13[[#This Row],[Combo 27 Bet]]="","",IF(Table13[[#This Row],[Lev Ret]]="","",AN685*Table13[[#This Row],[Odds]]))</f>
        <v>590</v>
      </c>
      <c r="AP685" s="133">
        <f t="shared" si="52"/>
        <v>490</v>
      </c>
      <c r="AQ685" s="137"/>
      <c r="AR685" s="153">
        <v>7</v>
      </c>
      <c r="AS685" s="167" t="str">
        <f>IF(Table13[[#This Row],[Date]]&lt;$AS$3,"","Live")</f>
        <v/>
      </c>
      <c r="AT685" s="167" t="str">
        <f>IF(Table13[[#This Row],[Date]]&lt;$AT$3,"","Current Algo")</f>
        <v/>
      </c>
    </row>
    <row r="686" spans="1:46" s="14" customFormat="1" ht="14.25" customHeight="1" x14ac:dyDescent="0.25">
      <c r="A686" s="82">
        <v>44954</v>
      </c>
      <c r="B686" s="2" t="s">
        <v>6</v>
      </c>
      <c r="C686" s="83">
        <v>0.625</v>
      </c>
      <c r="D686" s="87">
        <v>4</v>
      </c>
      <c r="E686" s="7">
        <v>0</v>
      </c>
      <c r="F686" s="60">
        <v>5</v>
      </c>
      <c r="G686" s="2">
        <v>1000</v>
      </c>
      <c r="H686" s="2" t="s">
        <v>42</v>
      </c>
      <c r="I686" s="2">
        <v>70</v>
      </c>
      <c r="J686" s="2">
        <v>130</v>
      </c>
      <c r="K686" s="6">
        <v>7</v>
      </c>
      <c r="L686" s="6" t="s">
        <v>772</v>
      </c>
      <c r="M686" s="2"/>
      <c r="N686" s="84">
        <v>2.5</v>
      </c>
      <c r="O686" s="2" t="s">
        <v>773</v>
      </c>
      <c r="P686" s="2" t="s">
        <v>73</v>
      </c>
      <c r="Q686" s="85"/>
      <c r="R686" s="86">
        <v>4</v>
      </c>
      <c r="S686" s="85">
        <v>57.5</v>
      </c>
      <c r="T686" s="85">
        <v>57.5</v>
      </c>
      <c r="U686" s="85"/>
      <c r="V686" s="2"/>
      <c r="W686" s="2"/>
      <c r="X686" s="10">
        <v>1</v>
      </c>
      <c r="Y686" s="84"/>
      <c r="Z686" s="2"/>
      <c r="AA686" s="6">
        <v>9</v>
      </c>
      <c r="AB686" s="2"/>
      <c r="AC686" s="2" t="s">
        <v>15</v>
      </c>
      <c r="AD686" s="84">
        <v>3</v>
      </c>
      <c r="AE686" s="84">
        <v>1.3</v>
      </c>
      <c r="AF686" s="2">
        <v>100</v>
      </c>
      <c r="AG686" s="2" t="str">
        <f t="shared" si="50"/>
        <v/>
      </c>
      <c r="AH686" s="2">
        <f t="shared" si="51"/>
        <v>-100</v>
      </c>
      <c r="AI686" s="44" t="str">
        <f>VLOOKUP(Table13[[#This Row],[Track]],$B$1885:$D$1929,2,FALSE)</f>
        <v>Vic</v>
      </c>
      <c r="AJ6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6" s="16" t="str">
        <f>IF(Table13[[#This Row],[Going-Dist]]="G&lt;6-Dist&gt;=1700","B",IF(Table13[[#This Row],[Going-Dist]]="G&lt;6-Dist&lt;1700","A",IF(AJ686="G&gt;=6-Dist&lt;1700","C",IF(AJ686="G&gt;=6-Dist&gt;=1700","D","xx"))))</f>
        <v>A</v>
      </c>
      <c r="AL686" s="69">
        <f>MONTH(Table13[[#This Row],[Date]])</f>
        <v>1</v>
      </c>
      <c r="AM686" s="69" t="str">
        <f t="shared" si="49"/>
        <v>2022-2023</v>
      </c>
      <c r="AN686" s="126">
        <v>150</v>
      </c>
      <c r="AO686" s="132" t="str">
        <f>IF(Table13[[#This Row],[Combo 27 Bet]]="","",IF(Table13[[#This Row],[Lev Ret]]="","",AN686*Table13[[#This Row],[Odds]]))</f>
        <v/>
      </c>
      <c r="AP686" s="133">
        <f t="shared" si="52"/>
        <v>-150</v>
      </c>
      <c r="AQ686" s="137"/>
      <c r="AR686" s="153">
        <v>9</v>
      </c>
      <c r="AS686" s="167" t="str">
        <f>IF(Table13[[#This Row],[Date]]&lt;$AS$3,"","Live")</f>
        <v/>
      </c>
      <c r="AT686" s="167" t="str">
        <f>IF(Table13[[#This Row],[Date]]&lt;$AT$3,"","Current Algo")</f>
        <v/>
      </c>
    </row>
    <row r="687" spans="1:46" s="14" customFormat="1" ht="14.25" customHeight="1" x14ac:dyDescent="0.25">
      <c r="A687" s="82">
        <v>44954</v>
      </c>
      <c r="B687" s="2" t="s">
        <v>149</v>
      </c>
      <c r="C687" s="83">
        <v>0.66666666666666663</v>
      </c>
      <c r="D687" s="87">
        <v>4</v>
      </c>
      <c r="E687" s="7">
        <v>5</v>
      </c>
      <c r="F687" s="60">
        <v>7</v>
      </c>
      <c r="G687" s="2">
        <v>1200</v>
      </c>
      <c r="H687" s="2" t="s">
        <v>151</v>
      </c>
      <c r="I687" s="2">
        <v>88</v>
      </c>
      <c r="J687" s="2">
        <v>150</v>
      </c>
      <c r="K687" s="6">
        <v>10</v>
      </c>
      <c r="L687" s="6" t="s">
        <v>463</v>
      </c>
      <c r="M687" s="2" t="s">
        <v>67</v>
      </c>
      <c r="N687" s="84">
        <v>2.1</v>
      </c>
      <c r="O687" s="2" t="s">
        <v>56</v>
      </c>
      <c r="P687" s="2" t="s">
        <v>1101</v>
      </c>
      <c r="Q687" s="85">
        <v>1.5</v>
      </c>
      <c r="R687" s="86">
        <v>5</v>
      </c>
      <c r="S687" s="85">
        <v>53</v>
      </c>
      <c r="T687" s="85">
        <v>51.5</v>
      </c>
      <c r="U687" s="85"/>
      <c r="V687" s="2">
        <v>4</v>
      </c>
      <c r="W687" s="2">
        <v>4</v>
      </c>
      <c r="X687" s="10">
        <v>1</v>
      </c>
      <c r="Y687" s="84">
        <v>2.33</v>
      </c>
      <c r="Z687" s="2">
        <v>30</v>
      </c>
      <c r="AA687" s="6"/>
      <c r="AB687" s="2"/>
      <c r="AC687" s="2" t="s">
        <v>150</v>
      </c>
      <c r="AD687" s="84">
        <v>2.7</v>
      </c>
      <c r="AE687" s="84">
        <v>1.2</v>
      </c>
      <c r="AF687" s="2">
        <v>100</v>
      </c>
      <c r="AG687" s="2">
        <f t="shared" si="50"/>
        <v>270</v>
      </c>
      <c r="AH687" s="2">
        <f t="shared" si="51"/>
        <v>170</v>
      </c>
      <c r="AI687" s="44" t="str">
        <f>VLOOKUP(Table13[[#This Row],[Track]],$B$1885:$D$1929,2,FALSE)</f>
        <v>NSW</v>
      </c>
      <c r="AJ6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7" s="16" t="str">
        <f>IF(Table13[[#This Row],[Going-Dist]]="G&lt;6-Dist&gt;=1700","B",IF(Table13[[#This Row],[Going-Dist]]="G&lt;6-Dist&lt;1700","A",IF(AJ687="G&gt;=6-Dist&lt;1700","C",IF(AJ687="G&gt;=6-Dist&gt;=1700","D","xx"))))</f>
        <v>A</v>
      </c>
      <c r="AL687" s="2">
        <f>MONTH(Table13[[#This Row],[Date]])</f>
        <v>1</v>
      </c>
      <c r="AM687" s="2" t="str">
        <f t="shared" si="49"/>
        <v>2022-2023</v>
      </c>
      <c r="AN687" s="126">
        <v>150</v>
      </c>
      <c r="AO687" s="132">
        <f>IF(Table13[[#This Row],[Combo 27 Bet]]="","",IF(Table13[[#This Row],[Lev Ret]]="","",AN687*Table13[[#This Row],[Odds]]))</f>
        <v>405</v>
      </c>
      <c r="AP687" s="133">
        <f t="shared" si="52"/>
        <v>255</v>
      </c>
      <c r="AQ687" s="137"/>
      <c r="AR687" s="153">
        <v>9</v>
      </c>
      <c r="AS687" s="167" t="str">
        <f>IF(Table13[[#This Row],[Date]]&lt;$AS$3,"","Live")</f>
        <v/>
      </c>
      <c r="AT687" s="167" t="str">
        <f>IF(Table13[[#This Row],[Date]]&lt;$AT$3,"","Current Algo")</f>
        <v/>
      </c>
    </row>
    <row r="688" spans="1:46" s="14" customFormat="1" ht="14.25" customHeight="1" x14ac:dyDescent="0.25">
      <c r="A688" s="82">
        <v>44954</v>
      </c>
      <c r="B688" s="2" t="s">
        <v>6</v>
      </c>
      <c r="C688" s="83">
        <v>0.68055555555555547</v>
      </c>
      <c r="D688" s="87">
        <v>4</v>
      </c>
      <c r="E688" s="7">
        <v>0</v>
      </c>
      <c r="F688" s="60">
        <v>7</v>
      </c>
      <c r="G688" s="2">
        <v>1200</v>
      </c>
      <c r="H688" s="2" t="s">
        <v>131</v>
      </c>
      <c r="I688" s="2" t="s">
        <v>131</v>
      </c>
      <c r="J688" s="2">
        <v>350</v>
      </c>
      <c r="K688" s="6">
        <v>5</v>
      </c>
      <c r="L688" s="6" t="s">
        <v>745</v>
      </c>
      <c r="M688" s="2" t="s">
        <v>71</v>
      </c>
      <c r="N688" s="84">
        <v>2.9</v>
      </c>
      <c r="O688" s="2" t="s">
        <v>385</v>
      </c>
      <c r="P688" s="2" t="s">
        <v>141</v>
      </c>
      <c r="Q688" s="85"/>
      <c r="R688" s="86">
        <v>2</v>
      </c>
      <c r="S688" s="85">
        <v>58.5</v>
      </c>
      <c r="T688" s="85">
        <v>58.5</v>
      </c>
      <c r="U688" s="85"/>
      <c r="V688" s="2">
        <v>1</v>
      </c>
      <c r="W688" s="2">
        <v>2</v>
      </c>
      <c r="X688" s="10">
        <v>1</v>
      </c>
      <c r="Y688" s="84">
        <v>3.6</v>
      </c>
      <c r="Z688" s="2">
        <v>45</v>
      </c>
      <c r="AA688" s="6">
        <v>7</v>
      </c>
      <c r="AB688" s="2"/>
      <c r="AC688" s="2" t="s">
        <v>12</v>
      </c>
      <c r="AD688" s="84">
        <v>3.1</v>
      </c>
      <c r="AE688" s="84">
        <v>1.8</v>
      </c>
      <c r="AF688" s="2">
        <v>100</v>
      </c>
      <c r="AG688" s="2">
        <f t="shared" si="50"/>
        <v>310</v>
      </c>
      <c r="AH688" s="2">
        <f t="shared" si="51"/>
        <v>210</v>
      </c>
      <c r="AI688" s="44" t="str">
        <f>VLOOKUP(Table13[[#This Row],[Track]],$B$1885:$D$1929,2,FALSE)</f>
        <v>Vic</v>
      </c>
      <c r="AJ6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8" s="16" t="str">
        <f>IF(Table13[[#This Row],[Going-Dist]]="G&lt;6-Dist&gt;=1700","B",IF(Table13[[#This Row],[Going-Dist]]="G&lt;6-Dist&lt;1700","A",IF(AJ688="G&gt;=6-Dist&lt;1700","C",IF(AJ688="G&gt;=6-Dist&gt;=1700","D","xx"))))</f>
        <v>A</v>
      </c>
      <c r="AL688" s="69">
        <f>MONTH(Table13[[#This Row],[Date]])</f>
        <v>1</v>
      </c>
      <c r="AM688" s="69" t="str">
        <f t="shared" si="49"/>
        <v>2022-2023</v>
      </c>
      <c r="AN688" s="126">
        <v>170</v>
      </c>
      <c r="AO688" s="132">
        <f>IF(Table13[[#This Row],[Combo 27 Bet]]="","",IF(Table13[[#This Row],[Lev Ret]]="","",AN688*Table13[[#This Row],[Odds]]))</f>
        <v>527</v>
      </c>
      <c r="AP688" s="133">
        <f t="shared" si="52"/>
        <v>357</v>
      </c>
      <c r="AQ688" s="135">
        <v>2</v>
      </c>
      <c r="AR688" s="153">
        <v>8</v>
      </c>
      <c r="AS688" s="167" t="str">
        <f>IF(Table13[[#This Row],[Date]]&lt;$AS$3,"","Live")</f>
        <v/>
      </c>
      <c r="AT688" s="167" t="str">
        <f>IF(Table13[[#This Row],[Date]]&lt;$AT$3,"","Current Algo")</f>
        <v/>
      </c>
    </row>
    <row r="689" spans="1:46" s="14" customFormat="1" ht="14.25" customHeight="1" x14ac:dyDescent="0.25">
      <c r="A689" s="82">
        <v>44954</v>
      </c>
      <c r="B689" s="2" t="s">
        <v>6</v>
      </c>
      <c r="C689" s="83">
        <v>0.68055555555555547</v>
      </c>
      <c r="D689" s="87">
        <v>4</v>
      </c>
      <c r="E689" s="7">
        <v>0</v>
      </c>
      <c r="F689" s="60">
        <v>7</v>
      </c>
      <c r="G689" s="2">
        <v>1200</v>
      </c>
      <c r="H689" s="2" t="s">
        <v>131</v>
      </c>
      <c r="I689" s="2" t="s">
        <v>131</v>
      </c>
      <c r="J689" s="2">
        <v>350</v>
      </c>
      <c r="K689" s="6">
        <v>6</v>
      </c>
      <c r="L689" s="6" t="s">
        <v>774</v>
      </c>
      <c r="M689" s="2" t="s">
        <v>50</v>
      </c>
      <c r="N689" s="84">
        <v>4.2</v>
      </c>
      <c r="O689" s="2" t="s">
        <v>83</v>
      </c>
      <c r="P689" s="2" t="s">
        <v>64</v>
      </c>
      <c r="Q689" s="85"/>
      <c r="R689" s="86">
        <v>5</v>
      </c>
      <c r="S689" s="85">
        <v>58.5</v>
      </c>
      <c r="T689" s="85">
        <v>58.5</v>
      </c>
      <c r="U689" s="85"/>
      <c r="V689" s="2">
        <v>2</v>
      </c>
      <c r="W689" s="2">
        <v>3</v>
      </c>
      <c r="X689" s="10">
        <v>2</v>
      </c>
      <c r="Y689" s="84">
        <v>4.8</v>
      </c>
      <c r="Z689" s="2">
        <v>35</v>
      </c>
      <c r="AA689" s="6">
        <v>7</v>
      </c>
      <c r="AB689" s="2"/>
      <c r="AC689" s="2"/>
      <c r="AD689" s="84">
        <v>4.4000000000000004</v>
      </c>
      <c r="AE689" s="84"/>
      <c r="AF689" s="2">
        <v>100</v>
      </c>
      <c r="AG689" s="2" t="str">
        <f t="shared" si="50"/>
        <v/>
      </c>
      <c r="AH689" s="2">
        <f t="shared" si="51"/>
        <v>-100</v>
      </c>
      <c r="AI689" s="44" t="str">
        <f>VLOOKUP(Table13[[#This Row],[Track]],$B$1885:$D$1929,2,FALSE)</f>
        <v>Vic</v>
      </c>
      <c r="AJ6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89" s="16" t="str">
        <f>IF(Table13[[#This Row],[Going-Dist]]="G&lt;6-Dist&gt;=1700","B",IF(Table13[[#This Row],[Going-Dist]]="G&lt;6-Dist&lt;1700","A",IF(AJ689="G&gt;=6-Dist&lt;1700","C",IF(AJ689="G&gt;=6-Dist&gt;=1700","D","xx"))))</f>
        <v>A</v>
      </c>
      <c r="AL689" s="69">
        <f>MONTH(Table13[[#This Row],[Date]])</f>
        <v>1</v>
      </c>
      <c r="AM689" s="69" t="str">
        <f t="shared" si="49"/>
        <v>2022-2023</v>
      </c>
      <c r="AN689" s="126">
        <v>150</v>
      </c>
      <c r="AO689" s="132" t="str">
        <f>IF(Table13[[#This Row],[Combo 27 Bet]]="","",IF(Table13[[#This Row],[Lev Ret]]="","",AN689*Table13[[#This Row],[Odds]]))</f>
        <v/>
      </c>
      <c r="AP689" s="133">
        <f t="shared" si="52"/>
        <v>-150</v>
      </c>
      <c r="AQ689" s="135">
        <v>2</v>
      </c>
      <c r="AR689" s="153">
        <v>8</v>
      </c>
      <c r="AS689" s="167" t="str">
        <f>IF(Table13[[#This Row],[Date]]&lt;$AS$3,"","Live")</f>
        <v/>
      </c>
      <c r="AT689" s="167" t="str">
        <f>IF(Table13[[#This Row],[Date]]&lt;$AT$3,"","Current Algo")</f>
        <v/>
      </c>
    </row>
    <row r="690" spans="1:46" s="14" customFormat="1" ht="14.25" customHeight="1" x14ac:dyDescent="0.25">
      <c r="A690" s="82">
        <v>44954</v>
      </c>
      <c r="B690" s="2" t="s">
        <v>6</v>
      </c>
      <c r="C690" s="83">
        <v>0.70833333333333337</v>
      </c>
      <c r="D690" s="87">
        <v>4</v>
      </c>
      <c r="E690" s="7">
        <v>0</v>
      </c>
      <c r="F690" s="60">
        <v>8</v>
      </c>
      <c r="G690" s="2">
        <v>1200</v>
      </c>
      <c r="H690" s="2" t="s">
        <v>42</v>
      </c>
      <c r="I690" s="2">
        <v>70</v>
      </c>
      <c r="J690" s="2">
        <v>130</v>
      </c>
      <c r="K690" s="6">
        <v>5</v>
      </c>
      <c r="L690" s="6" t="s">
        <v>775</v>
      </c>
      <c r="M690" s="2"/>
      <c r="N690" s="84">
        <v>4.5999999999999996</v>
      </c>
      <c r="O690" s="2" t="s">
        <v>776</v>
      </c>
      <c r="P690" s="2" t="s">
        <v>168</v>
      </c>
      <c r="Q690" s="85">
        <v>3</v>
      </c>
      <c r="R690" s="86">
        <v>6</v>
      </c>
      <c r="S690" s="85">
        <v>61.5</v>
      </c>
      <c r="T690" s="85">
        <v>58.5</v>
      </c>
      <c r="U690" s="85"/>
      <c r="V690" s="2"/>
      <c r="W690" s="2"/>
      <c r="X690" s="10">
        <v>1</v>
      </c>
      <c r="Y690" s="84"/>
      <c r="Z690" s="2"/>
      <c r="AA690" s="6">
        <v>10</v>
      </c>
      <c r="AB690" s="2"/>
      <c r="AC690" s="2" t="s">
        <v>12</v>
      </c>
      <c r="AD690" s="84">
        <v>6</v>
      </c>
      <c r="AE690" s="84">
        <v>1.9</v>
      </c>
      <c r="AF690" s="2">
        <v>100</v>
      </c>
      <c r="AG690" s="2">
        <f t="shared" si="50"/>
        <v>600</v>
      </c>
      <c r="AH690" s="2">
        <f t="shared" si="51"/>
        <v>500</v>
      </c>
      <c r="AI690" s="44" t="str">
        <f>VLOOKUP(Table13[[#This Row],[Track]],$B$1885:$D$1929,2,FALSE)</f>
        <v>Vic</v>
      </c>
      <c r="AJ6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0" s="16" t="str">
        <f>IF(Table13[[#This Row],[Going-Dist]]="G&lt;6-Dist&gt;=1700","B",IF(Table13[[#This Row],[Going-Dist]]="G&lt;6-Dist&lt;1700","A",IF(AJ690="G&gt;=6-Dist&lt;1700","C",IF(AJ690="G&gt;=6-Dist&gt;=1700","D","xx"))))</f>
        <v>A</v>
      </c>
      <c r="AL690" s="69">
        <f>MONTH(Table13[[#This Row],[Date]])</f>
        <v>1</v>
      </c>
      <c r="AM690" s="69" t="str">
        <f t="shared" si="49"/>
        <v>2022-2023</v>
      </c>
      <c r="AN690" s="126">
        <v>200</v>
      </c>
      <c r="AO690" s="132">
        <f>IF(Table13[[#This Row],[Combo 27 Bet]]="","",IF(Table13[[#This Row],[Lev Ret]]="","",AN690*Table13[[#This Row],[Odds]]))</f>
        <v>1200</v>
      </c>
      <c r="AP690" s="133">
        <f t="shared" si="52"/>
        <v>1000</v>
      </c>
      <c r="AQ690" s="137"/>
      <c r="AR690" s="153">
        <v>10</v>
      </c>
      <c r="AS690" s="167" t="str">
        <f>IF(Table13[[#This Row],[Date]]&lt;$AS$3,"","Live")</f>
        <v/>
      </c>
      <c r="AT690" s="167" t="str">
        <f>IF(Table13[[#This Row],[Date]]&lt;$AT$3,"","Current Algo")</f>
        <v/>
      </c>
    </row>
    <row r="691" spans="1:46" s="14" customFormat="1" ht="14.25" customHeight="1" x14ac:dyDescent="0.25">
      <c r="A691" s="82">
        <v>44954</v>
      </c>
      <c r="B691" s="2" t="s">
        <v>149</v>
      </c>
      <c r="C691" s="83">
        <v>0.72222222222222221</v>
      </c>
      <c r="D691" s="87">
        <v>4</v>
      </c>
      <c r="E691" s="7">
        <v>5</v>
      </c>
      <c r="F691" s="60">
        <v>9</v>
      </c>
      <c r="G691" s="2">
        <v>1500</v>
      </c>
      <c r="H691" s="2" t="s">
        <v>151</v>
      </c>
      <c r="I691" s="2">
        <v>88</v>
      </c>
      <c r="J691" s="2">
        <v>150</v>
      </c>
      <c r="K691" s="6">
        <v>4</v>
      </c>
      <c r="L691" s="6" t="s">
        <v>1650</v>
      </c>
      <c r="M691" s="2" t="s">
        <v>50</v>
      </c>
      <c r="N691" s="84">
        <v>2.5</v>
      </c>
      <c r="O691" s="2" t="s">
        <v>49</v>
      </c>
      <c r="P691" s="2" t="s">
        <v>86</v>
      </c>
      <c r="Q691" s="85"/>
      <c r="R691" s="86">
        <v>5</v>
      </c>
      <c r="S691" s="85">
        <v>55</v>
      </c>
      <c r="T691" s="85">
        <v>55</v>
      </c>
      <c r="U691" s="85"/>
      <c r="V691" s="2"/>
      <c r="W691" s="2"/>
      <c r="X691" s="10">
        <v>2</v>
      </c>
      <c r="Y691" s="84">
        <v>4.34</v>
      </c>
      <c r="Z691" s="2">
        <v>20</v>
      </c>
      <c r="AA691" s="6"/>
      <c r="AB691" s="2"/>
      <c r="AC691" s="2" t="s">
        <v>150</v>
      </c>
      <c r="AD691" s="84">
        <v>3.4</v>
      </c>
      <c r="AE691" s="84">
        <v>1.4</v>
      </c>
      <c r="AF691" s="2">
        <v>100</v>
      </c>
      <c r="AG691" s="2">
        <f t="shared" si="50"/>
        <v>340</v>
      </c>
      <c r="AH691" s="2">
        <f t="shared" si="51"/>
        <v>240</v>
      </c>
      <c r="AI691" s="44" t="str">
        <f>VLOOKUP(Table13[[#This Row],[Track]],$B$1885:$D$1929,2,FALSE)</f>
        <v>NSW</v>
      </c>
      <c r="AJ6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1" s="16" t="str">
        <f>IF(Table13[[#This Row],[Going-Dist]]="G&lt;6-Dist&gt;=1700","B",IF(Table13[[#This Row],[Going-Dist]]="G&lt;6-Dist&lt;1700","A",IF(AJ691="G&gt;=6-Dist&lt;1700","C",IF(AJ691="G&gt;=6-Dist&gt;=1700","D","xx"))))</f>
        <v>A</v>
      </c>
      <c r="AL691" s="2">
        <f>MONTH(Table13[[#This Row],[Date]])</f>
        <v>1</v>
      </c>
      <c r="AM691" s="2" t="str">
        <f t="shared" si="49"/>
        <v>2022-2023</v>
      </c>
      <c r="AN691" s="126">
        <v>200</v>
      </c>
      <c r="AO691" s="132">
        <f>IF(Table13[[#This Row],[Combo 27 Bet]]="","",IF(Table13[[#This Row],[Lev Ret]]="","",AN691*Table13[[#This Row],[Odds]]))</f>
        <v>680</v>
      </c>
      <c r="AP691" s="133">
        <f t="shared" si="52"/>
        <v>480</v>
      </c>
      <c r="AQ691" s="137"/>
      <c r="AR691" s="153">
        <v>10</v>
      </c>
      <c r="AS691" s="167" t="str">
        <f>IF(Table13[[#This Row],[Date]]&lt;$AS$3,"","Live")</f>
        <v/>
      </c>
      <c r="AT691" s="167" t="str">
        <f>IF(Table13[[#This Row],[Date]]&lt;$AT$3,"","Current Algo")</f>
        <v/>
      </c>
    </row>
    <row r="692" spans="1:46" s="14" customFormat="1" ht="14.25" customHeight="1" x14ac:dyDescent="0.25">
      <c r="A692" s="82">
        <v>44961</v>
      </c>
      <c r="B692" s="2" t="s">
        <v>5</v>
      </c>
      <c r="C692" s="83">
        <v>0.52430555555555558</v>
      </c>
      <c r="D692" s="2">
        <v>5</v>
      </c>
      <c r="E692" s="2">
        <v>3</v>
      </c>
      <c r="F692" s="60">
        <v>1</v>
      </c>
      <c r="G692" s="2">
        <v>1000</v>
      </c>
      <c r="H692" s="2" t="s">
        <v>42</v>
      </c>
      <c r="I692" s="2">
        <v>78</v>
      </c>
      <c r="J692" s="2">
        <v>130</v>
      </c>
      <c r="K692" s="6">
        <v>1</v>
      </c>
      <c r="L692" s="6" t="s">
        <v>753</v>
      </c>
      <c r="M692" s="2" t="s">
        <v>80</v>
      </c>
      <c r="N692" s="84">
        <v>1.6</v>
      </c>
      <c r="O692" s="2" t="s">
        <v>101</v>
      </c>
      <c r="P692" s="2" t="s">
        <v>73</v>
      </c>
      <c r="Q692" s="85"/>
      <c r="R692" s="86">
        <v>2</v>
      </c>
      <c r="S692" s="85">
        <v>61</v>
      </c>
      <c r="T692" s="85">
        <v>61</v>
      </c>
      <c r="U692" s="85"/>
      <c r="V692" s="2">
        <v>1</v>
      </c>
      <c r="W692" s="2">
        <v>2</v>
      </c>
      <c r="X692" s="10">
        <v>1</v>
      </c>
      <c r="Y692" s="84">
        <v>2.2999999999999998</v>
      </c>
      <c r="Z692" s="2">
        <v>50</v>
      </c>
      <c r="AA692" s="6">
        <v>5</v>
      </c>
      <c r="AB692" s="2"/>
      <c r="AC692" s="2"/>
      <c r="AD692" s="84">
        <v>1.55</v>
      </c>
      <c r="AE692" s="84"/>
      <c r="AF692" s="2">
        <v>100</v>
      </c>
      <c r="AG692" s="2" t="str">
        <f t="shared" si="50"/>
        <v/>
      </c>
      <c r="AH692" s="2">
        <f t="shared" si="51"/>
        <v>-100</v>
      </c>
      <c r="AI692" s="44" t="str">
        <f>VLOOKUP(Table13[[#This Row],[Track]],$B$1885:$D$1929,2,FALSE)</f>
        <v>Vic</v>
      </c>
      <c r="AJ6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2" s="16" t="str">
        <f>IF(Table13[[#This Row],[Going-Dist]]="G&lt;6-Dist&gt;=1700","B",IF(Table13[[#This Row],[Going-Dist]]="G&lt;6-Dist&lt;1700","A",IF(AJ692="G&gt;=6-Dist&lt;1700","C",IF(AJ692="G&gt;=6-Dist&gt;=1700","D","xx"))))</f>
        <v>A</v>
      </c>
      <c r="AL692" s="69">
        <f>MONTH(Table13[[#This Row],[Date]])</f>
        <v>2</v>
      </c>
      <c r="AM692" s="69" t="str">
        <f t="shared" si="49"/>
        <v>2022-2023</v>
      </c>
      <c r="AN692" s="126">
        <v>100</v>
      </c>
      <c r="AO692" s="132" t="str">
        <f>IF(Table13[[#This Row],[Combo 27 Bet]]="","",IF(Table13[[#This Row],[Lev Ret]]="","",AN692*Table13[[#This Row],[Odds]]))</f>
        <v/>
      </c>
      <c r="AP692" s="133">
        <f t="shared" si="52"/>
        <v>-100</v>
      </c>
      <c r="AQ692" s="137"/>
      <c r="AR692" s="153">
        <v>5</v>
      </c>
      <c r="AS692" s="167" t="str">
        <f>IF(Table13[[#This Row],[Date]]&lt;$AS$3,"","Live")</f>
        <v/>
      </c>
      <c r="AT692" s="167" t="str">
        <f>IF(Table13[[#This Row],[Date]]&lt;$AT$3,"","Current Algo")</f>
        <v/>
      </c>
    </row>
    <row r="693" spans="1:46" s="14" customFormat="1" ht="14.25" customHeight="1" x14ac:dyDescent="0.25">
      <c r="A693" s="82">
        <v>44961</v>
      </c>
      <c r="B693" s="2" t="s">
        <v>148</v>
      </c>
      <c r="C693" s="83">
        <v>0.63888888888888895</v>
      </c>
      <c r="D693" s="87">
        <v>4</v>
      </c>
      <c r="E693" s="7">
        <v>8</v>
      </c>
      <c r="F693" s="60">
        <v>6</v>
      </c>
      <c r="G693" s="2">
        <v>1600</v>
      </c>
      <c r="H693" s="2" t="s">
        <v>151</v>
      </c>
      <c r="I693" s="2"/>
      <c r="J693" s="2">
        <v>150</v>
      </c>
      <c r="K693" s="6">
        <v>6</v>
      </c>
      <c r="L693" s="6" t="s">
        <v>1645</v>
      </c>
      <c r="M693" s="2" t="s">
        <v>55</v>
      </c>
      <c r="N693" s="84">
        <v>2.15</v>
      </c>
      <c r="O693" s="2" t="s">
        <v>1112</v>
      </c>
      <c r="P693" s="2" t="s">
        <v>1101</v>
      </c>
      <c r="Q693" s="85">
        <v>1.5</v>
      </c>
      <c r="R693" s="86">
        <v>1</v>
      </c>
      <c r="S693" s="85">
        <v>52</v>
      </c>
      <c r="T693" s="85">
        <v>50.5</v>
      </c>
      <c r="U693" s="85"/>
      <c r="V693" s="2">
        <v>4</v>
      </c>
      <c r="W693" s="2">
        <v>1</v>
      </c>
      <c r="X693" s="10">
        <v>1</v>
      </c>
      <c r="Y693" s="84">
        <v>2.0299999999999998</v>
      </c>
      <c r="Z693" s="2">
        <v>20</v>
      </c>
      <c r="AA693" s="6">
        <v>200</v>
      </c>
      <c r="AB693" s="2"/>
      <c r="AC693" s="2" t="s">
        <v>150</v>
      </c>
      <c r="AD693" s="84">
        <v>2</v>
      </c>
      <c r="AE693" s="84">
        <v>1.2</v>
      </c>
      <c r="AF693" s="2">
        <v>100</v>
      </c>
      <c r="AG693" s="2">
        <f t="shared" si="50"/>
        <v>200</v>
      </c>
      <c r="AH693" s="2">
        <f t="shared" si="51"/>
        <v>100</v>
      </c>
      <c r="AI693" s="44" t="str">
        <f>VLOOKUP(Table13[[#This Row],[Track]],$B$1885:$D$1929,2,FALSE)</f>
        <v>NSW</v>
      </c>
      <c r="AJ6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3" s="16" t="str">
        <f>IF(Table13[[#This Row],[Going-Dist]]="G&lt;6-Dist&gt;=1700","B",IF(Table13[[#This Row],[Going-Dist]]="G&lt;6-Dist&lt;1700","A",IF(AJ693="G&gt;=6-Dist&lt;1700","C",IF(AJ693="G&gt;=6-Dist&gt;=1700","D","xx"))))</f>
        <v>A</v>
      </c>
      <c r="AL693" s="69">
        <f>MONTH(Table13[[#This Row],[Date]])</f>
        <v>2</v>
      </c>
      <c r="AM693" s="69" t="str">
        <f t="shared" si="49"/>
        <v>2022-2023</v>
      </c>
      <c r="AN693" s="126">
        <v>100</v>
      </c>
      <c r="AO693" s="132">
        <f>IF(Table13[[#This Row],[Combo 27 Bet]]="","",IF(Table13[[#This Row],[Lev Ret]]="","",AN693*Table13[[#This Row],[Odds]]))</f>
        <v>200</v>
      </c>
      <c r="AP693" s="133">
        <f t="shared" si="52"/>
        <v>100</v>
      </c>
      <c r="AQ693" s="137"/>
      <c r="AR693" s="153">
        <v>5</v>
      </c>
      <c r="AS693" s="167" t="str">
        <f>IF(Table13[[#This Row],[Date]]&lt;$AS$3,"","Live")</f>
        <v/>
      </c>
      <c r="AT693" s="167" t="str">
        <f>IF(Table13[[#This Row],[Date]]&lt;$AT$3,"","Current Algo")</f>
        <v/>
      </c>
    </row>
    <row r="694" spans="1:46" s="14" customFormat="1" ht="14.25" customHeight="1" x14ac:dyDescent="0.25">
      <c r="A694" s="82">
        <v>44961</v>
      </c>
      <c r="B694" s="2" t="s">
        <v>5</v>
      </c>
      <c r="C694" s="83">
        <v>0.68055555555555547</v>
      </c>
      <c r="D694" s="2">
        <v>5</v>
      </c>
      <c r="E694" s="2">
        <v>3</v>
      </c>
      <c r="F694" s="60">
        <v>7</v>
      </c>
      <c r="G694" s="2">
        <v>1300</v>
      </c>
      <c r="H694" s="2" t="s">
        <v>70</v>
      </c>
      <c r="I694" s="2" t="s">
        <v>84</v>
      </c>
      <c r="J694" s="2">
        <v>200</v>
      </c>
      <c r="K694" s="6">
        <v>11</v>
      </c>
      <c r="L694" s="6" t="s">
        <v>778</v>
      </c>
      <c r="M694" s="2" t="s">
        <v>58</v>
      </c>
      <c r="N694" s="84">
        <v>3.9</v>
      </c>
      <c r="O694" s="2" t="s">
        <v>63</v>
      </c>
      <c r="P694" s="2" t="s">
        <v>60</v>
      </c>
      <c r="Q694" s="85"/>
      <c r="R694" s="86">
        <v>5</v>
      </c>
      <c r="S694" s="85">
        <v>56</v>
      </c>
      <c r="T694" s="85">
        <v>56</v>
      </c>
      <c r="U694" s="85"/>
      <c r="V694" s="2">
        <v>3</v>
      </c>
      <c r="W694" s="2"/>
      <c r="X694" s="10">
        <v>2</v>
      </c>
      <c r="Y694" s="84">
        <v>5.2</v>
      </c>
      <c r="Z694" s="2">
        <v>35</v>
      </c>
      <c r="AA694" s="6">
        <v>12</v>
      </c>
      <c r="AB694" s="2"/>
      <c r="AC694" s="2"/>
      <c r="AD694" s="84">
        <v>4.4000000000000004</v>
      </c>
      <c r="AE694" s="84"/>
      <c r="AF694" s="2">
        <v>100</v>
      </c>
      <c r="AG694" s="2" t="str">
        <f t="shared" si="50"/>
        <v/>
      </c>
      <c r="AH694" s="2">
        <f t="shared" si="51"/>
        <v>-100</v>
      </c>
      <c r="AI694" s="44" t="str">
        <f>VLOOKUP(Table13[[#This Row],[Track]],$B$1885:$D$1929,2,FALSE)</f>
        <v>Vic</v>
      </c>
      <c r="AJ6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4" s="16" t="str">
        <f>IF(Table13[[#This Row],[Going-Dist]]="G&lt;6-Dist&gt;=1700","B",IF(Table13[[#This Row],[Going-Dist]]="G&lt;6-Dist&lt;1700","A",IF(AJ694="G&gt;=6-Dist&lt;1700","C",IF(AJ694="G&gt;=6-Dist&gt;=1700","D","xx"))))</f>
        <v>A</v>
      </c>
      <c r="AL694" s="69">
        <f>MONTH(Table13[[#This Row],[Date]])</f>
        <v>2</v>
      </c>
      <c r="AM694" s="69" t="str">
        <f t="shared" si="49"/>
        <v>2022-2023</v>
      </c>
      <c r="AN694" s="126">
        <v>200</v>
      </c>
      <c r="AO694" s="132" t="str">
        <f>IF(Table13[[#This Row],[Combo 27 Bet]]="","",IF(Table13[[#This Row],[Lev Ret]]="","",AN694*Table13[[#This Row],[Odds]]))</f>
        <v/>
      </c>
      <c r="AP694" s="133">
        <f t="shared" si="52"/>
        <v>-200</v>
      </c>
      <c r="AQ694" s="137"/>
      <c r="AR694" s="153">
        <v>10</v>
      </c>
      <c r="AS694" s="167" t="str">
        <f>IF(Table13[[#This Row],[Date]]&lt;$AS$3,"","Live")</f>
        <v/>
      </c>
      <c r="AT694" s="167" t="str">
        <f>IF(Table13[[#This Row],[Date]]&lt;$AT$3,"","Current Algo")</f>
        <v/>
      </c>
    </row>
    <row r="695" spans="1:46" s="14" customFormat="1" ht="14.25" customHeight="1" x14ac:dyDescent="0.25">
      <c r="A695" s="82">
        <v>44961</v>
      </c>
      <c r="B695" s="2" t="s">
        <v>5</v>
      </c>
      <c r="C695" s="83">
        <v>0.70833333333333337</v>
      </c>
      <c r="D695" s="2">
        <v>5</v>
      </c>
      <c r="E695" s="2">
        <v>3</v>
      </c>
      <c r="F695" s="60">
        <v>8</v>
      </c>
      <c r="G695" s="2">
        <v>1800</v>
      </c>
      <c r="H695" s="2" t="s">
        <v>42</v>
      </c>
      <c r="I695" s="2">
        <v>100</v>
      </c>
      <c r="J695" s="2">
        <v>150</v>
      </c>
      <c r="K695" s="6">
        <v>6</v>
      </c>
      <c r="L695" s="6" t="s">
        <v>244</v>
      </c>
      <c r="M695" s="2" t="s">
        <v>55</v>
      </c>
      <c r="N695" s="84">
        <v>3.3</v>
      </c>
      <c r="O695" s="2" t="s">
        <v>51</v>
      </c>
      <c r="P695" s="2" t="s">
        <v>212</v>
      </c>
      <c r="Q695" s="85"/>
      <c r="R695" s="86">
        <v>4</v>
      </c>
      <c r="S695" s="85">
        <v>54.5</v>
      </c>
      <c r="T695" s="85">
        <v>54.5</v>
      </c>
      <c r="U695" s="85"/>
      <c r="V695" s="2">
        <v>2</v>
      </c>
      <c r="W695" s="2">
        <v>2</v>
      </c>
      <c r="X695" s="10">
        <v>2</v>
      </c>
      <c r="Y695" s="84">
        <v>4</v>
      </c>
      <c r="Z695" s="2">
        <v>40</v>
      </c>
      <c r="AA695" s="6">
        <v>8</v>
      </c>
      <c r="AB695" s="2"/>
      <c r="AC695" s="2" t="s">
        <v>12</v>
      </c>
      <c r="AD695" s="84">
        <v>4.2</v>
      </c>
      <c r="AE695" s="84">
        <v>1.3</v>
      </c>
      <c r="AF695" s="2">
        <v>100</v>
      </c>
      <c r="AG695" s="2">
        <f t="shared" si="50"/>
        <v>420</v>
      </c>
      <c r="AH695" s="2">
        <f t="shared" si="51"/>
        <v>320</v>
      </c>
      <c r="AI695" s="44" t="str">
        <f>VLOOKUP(Table13[[#This Row],[Track]],$B$1885:$D$1929,2,FALSE)</f>
        <v>Vic</v>
      </c>
      <c r="AJ6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695" s="16" t="str">
        <f>IF(Table13[[#This Row],[Going-Dist]]="G&lt;6-Dist&gt;=1700","B",IF(Table13[[#This Row],[Going-Dist]]="G&lt;6-Dist&lt;1700","A",IF(AJ695="G&gt;=6-Dist&lt;1700","C",IF(AJ695="G&gt;=6-Dist&gt;=1700","D","xx"))))</f>
        <v>B</v>
      </c>
      <c r="AL695" s="69">
        <f>MONTH(Table13[[#This Row],[Date]])</f>
        <v>2</v>
      </c>
      <c r="AM695" s="69" t="str">
        <f t="shared" si="49"/>
        <v>2022-2023</v>
      </c>
      <c r="AN695" s="126">
        <v>100</v>
      </c>
      <c r="AO695" s="132">
        <f>IF(Table13[[#This Row],[Combo 27 Bet]]="","",IF(Table13[[#This Row],[Lev Ret]]="","",AN695*Table13[[#This Row],[Odds]]))</f>
        <v>420</v>
      </c>
      <c r="AP695" s="133">
        <f t="shared" si="52"/>
        <v>320</v>
      </c>
      <c r="AQ695" s="137"/>
      <c r="AR695" s="153">
        <v>5</v>
      </c>
      <c r="AS695" s="167" t="str">
        <f>IF(Table13[[#This Row],[Date]]&lt;$AS$3,"","Live")</f>
        <v/>
      </c>
      <c r="AT695" s="167" t="str">
        <f>IF(Table13[[#This Row],[Date]]&lt;$AT$3,"","Current Algo")</f>
        <v/>
      </c>
    </row>
    <row r="696" spans="1:46" s="14" customFormat="1" ht="14.25" customHeight="1" x14ac:dyDescent="0.25">
      <c r="A696" s="82">
        <v>44968</v>
      </c>
      <c r="B696" s="2" t="s">
        <v>5</v>
      </c>
      <c r="C696" s="83">
        <v>0.54861111111111105</v>
      </c>
      <c r="D696" s="2">
        <v>4</v>
      </c>
      <c r="E696" s="2">
        <v>10</v>
      </c>
      <c r="F696" s="60">
        <v>2</v>
      </c>
      <c r="G696" s="2">
        <v>1400</v>
      </c>
      <c r="H696" s="2" t="s">
        <v>129</v>
      </c>
      <c r="I696" s="2" t="s">
        <v>62</v>
      </c>
      <c r="J696" s="2">
        <v>300</v>
      </c>
      <c r="K696" s="6">
        <v>6</v>
      </c>
      <c r="L696" s="6" t="s">
        <v>460</v>
      </c>
      <c r="M696" s="2" t="s">
        <v>80</v>
      </c>
      <c r="N696" s="84">
        <v>4.2</v>
      </c>
      <c r="O696" s="2" t="s">
        <v>51</v>
      </c>
      <c r="P696" s="2" t="s">
        <v>212</v>
      </c>
      <c r="Q696" s="85"/>
      <c r="R696" s="86">
        <v>3</v>
      </c>
      <c r="S696" s="85">
        <v>57</v>
      </c>
      <c r="T696" s="85">
        <v>57</v>
      </c>
      <c r="U696" s="85"/>
      <c r="V696" s="2"/>
      <c r="W696" s="2"/>
      <c r="X696" s="10">
        <v>1</v>
      </c>
      <c r="Y696" s="84"/>
      <c r="Z696" s="2"/>
      <c r="AA696" s="6">
        <v>9</v>
      </c>
      <c r="AB696" s="2"/>
      <c r="AC696" s="2"/>
      <c r="AD696" s="84">
        <v>4.4000000000000004</v>
      </c>
      <c r="AE696" s="84"/>
      <c r="AF696" s="2">
        <v>100</v>
      </c>
      <c r="AG696" s="2" t="str">
        <f t="shared" si="50"/>
        <v/>
      </c>
      <c r="AH696" s="2">
        <f t="shared" si="51"/>
        <v>-100</v>
      </c>
      <c r="AI696" s="44" t="str">
        <f>VLOOKUP(Table13[[#This Row],[Track]],$B$1885:$D$1929,2,FALSE)</f>
        <v>Vic</v>
      </c>
      <c r="AJ6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6" s="16" t="str">
        <f>IF(Table13[[#This Row],[Going-Dist]]="G&lt;6-Dist&gt;=1700","B",IF(Table13[[#This Row],[Going-Dist]]="G&lt;6-Dist&lt;1700","A",IF(AJ696="G&gt;=6-Dist&lt;1700","C",IF(AJ696="G&gt;=6-Dist&gt;=1700","D","xx"))))</f>
        <v>A</v>
      </c>
      <c r="AL696" s="69">
        <f>MONTH(Table13[[#This Row],[Date]])</f>
        <v>2</v>
      </c>
      <c r="AM696" s="69" t="str">
        <f t="shared" si="49"/>
        <v>2022-2023</v>
      </c>
      <c r="AN696" s="126">
        <v>170</v>
      </c>
      <c r="AO696" s="132" t="str">
        <f>IF(Table13[[#This Row],[Combo 27 Bet]]="","",IF(Table13[[#This Row],[Lev Ret]]="","",AN696*Table13[[#This Row],[Odds]]))</f>
        <v/>
      </c>
      <c r="AP696" s="133">
        <f t="shared" si="52"/>
        <v>-170</v>
      </c>
      <c r="AQ696" s="137"/>
      <c r="AR696" s="153">
        <v>10</v>
      </c>
      <c r="AS696" s="167" t="str">
        <f>IF(Table13[[#This Row],[Date]]&lt;$AS$3,"","Live")</f>
        <v/>
      </c>
      <c r="AT696" s="167" t="str">
        <f>IF(Table13[[#This Row],[Date]]&lt;$AT$3,"","Current Algo")</f>
        <v/>
      </c>
    </row>
    <row r="697" spans="1:46" s="14" customFormat="1" ht="14.25" customHeight="1" x14ac:dyDescent="0.25">
      <c r="A697" s="82">
        <v>44968</v>
      </c>
      <c r="B697" s="2" t="s">
        <v>5</v>
      </c>
      <c r="C697" s="83">
        <v>0.65277777777777779</v>
      </c>
      <c r="D697" s="2">
        <v>4</v>
      </c>
      <c r="E697" s="2">
        <v>10</v>
      </c>
      <c r="F697" s="60">
        <v>6</v>
      </c>
      <c r="G697" s="2">
        <v>1100</v>
      </c>
      <c r="H697" s="2" t="s">
        <v>42</v>
      </c>
      <c r="I697" s="2" t="s">
        <v>66</v>
      </c>
      <c r="J697" s="2">
        <v>300</v>
      </c>
      <c r="K697" s="6">
        <v>6</v>
      </c>
      <c r="L697" s="6" t="s">
        <v>366</v>
      </c>
      <c r="M697" s="2" t="s">
        <v>50</v>
      </c>
      <c r="N697" s="84">
        <v>4.8</v>
      </c>
      <c r="O697" s="2" t="s">
        <v>93</v>
      </c>
      <c r="P697" s="2" t="s">
        <v>73</v>
      </c>
      <c r="Q697" s="85"/>
      <c r="R697" s="86">
        <v>2</v>
      </c>
      <c r="S697" s="85">
        <v>57</v>
      </c>
      <c r="T697" s="85">
        <v>57</v>
      </c>
      <c r="U697" s="85"/>
      <c r="V697" s="2">
        <v>2</v>
      </c>
      <c r="W697" s="2">
        <v>4</v>
      </c>
      <c r="X697" s="10">
        <v>2</v>
      </c>
      <c r="Y697" s="84">
        <v>5</v>
      </c>
      <c r="Z697" s="2">
        <v>35</v>
      </c>
      <c r="AA697" s="6">
        <v>12</v>
      </c>
      <c r="AB697" s="2"/>
      <c r="AC697" s="2" t="s">
        <v>13</v>
      </c>
      <c r="AD697" s="84">
        <v>5</v>
      </c>
      <c r="AE697" s="84">
        <v>1.8</v>
      </c>
      <c r="AF697" s="2">
        <v>100</v>
      </c>
      <c r="AG697" s="2" t="str">
        <f t="shared" si="50"/>
        <v/>
      </c>
      <c r="AH697" s="2">
        <f t="shared" si="51"/>
        <v>-100</v>
      </c>
      <c r="AI697" s="44" t="str">
        <f>VLOOKUP(Table13[[#This Row],[Track]],$B$1885:$D$1929,2,FALSE)</f>
        <v>Vic</v>
      </c>
      <c r="AJ6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7" s="16" t="str">
        <f>IF(Table13[[#This Row],[Going-Dist]]="G&lt;6-Dist&gt;=1700","B",IF(Table13[[#This Row],[Going-Dist]]="G&lt;6-Dist&lt;1700","A",IF(AJ697="G&gt;=6-Dist&lt;1700","C",IF(AJ697="G&gt;=6-Dist&gt;=1700","D","xx"))))</f>
        <v>A</v>
      </c>
      <c r="AL697" s="69">
        <f>MONTH(Table13[[#This Row],[Date]])</f>
        <v>2</v>
      </c>
      <c r="AM697" s="69" t="str">
        <f t="shared" si="49"/>
        <v>2022-2023</v>
      </c>
      <c r="AN697" s="126">
        <v>150</v>
      </c>
      <c r="AO697" s="132" t="str">
        <f>IF(Table13[[#This Row],[Combo 27 Bet]]="","",IF(Table13[[#This Row],[Lev Ret]]="","",AN697*Table13[[#This Row],[Odds]]))</f>
        <v/>
      </c>
      <c r="AP697" s="133">
        <f t="shared" si="52"/>
        <v>-150</v>
      </c>
      <c r="AQ697" s="137"/>
      <c r="AR697" s="153">
        <v>8</v>
      </c>
      <c r="AS697" s="167" t="str">
        <f>IF(Table13[[#This Row],[Date]]&lt;$AS$3,"","Live")</f>
        <v/>
      </c>
      <c r="AT697" s="167" t="str">
        <f>IF(Table13[[#This Row],[Date]]&lt;$AT$3,"","Current Algo")</f>
        <v/>
      </c>
    </row>
    <row r="698" spans="1:46" s="14" customFormat="1" ht="14.25" customHeight="1" x14ac:dyDescent="0.25">
      <c r="A698" s="82">
        <v>44968</v>
      </c>
      <c r="B698" s="2" t="s">
        <v>5</v>
      </c>
      <c r="C698" s="83">
        <v>0.68055555555555547</v>
      </c>
      <c r="D698" s="2">
        <v>4</v>
      </c>
      <c r="E698" s="2">
        <v>10</v>
      </c>
      <c r="F698" s="60">
        <v>7</v>
      </c>
      <c r="G698" s="2">
        <v>1400</v>
      </c>
      <c r="H698" s="2" t="s">
        <v>131</v>
      </c>
      <c r="I698" s="2" t="s">
        <v>131</v>
      </c>
      <c r="J698" s="2">
        <v>750</v>
      </c>
      <c r="K698" s="6">
        <v>1</v>
      </c>
      <c r="L698" s="6" t="s">
        <v>315</v>
      </c>
      <c r="M698" s="2" t="s">
        <v>53</v>
      </c>
      <c r="N698" s="84">
        <v>4.8</v>
      </c>
      <c r="O698" s="2" t="s">
        <v>101</v>
      </c>
      <c r="P698" s="2" t="s">
        <v>73</v>
      </c>
      <c r="Q698" s="85"/>
      <c r="R698" s="86">
        <v>9</v>
      </c>
      <c r="S698" s="85">
        <v>59</v>
      </c>
      <c r="T698" s="85">
        <v>59</v>
      </c>
      <c r="U698" s="85"/>
      <c r="V698" s="2">
        <v>1</v>
      </c>
      <c r="W698" s="2">
        <v>1</v>
      </c>
      <c r="X698" s="10">
        <v>1</v>
      </c>
      <c r="Y698" s="84">
        <v>3.5</v>
      </c>
      <c r="Z698" s="2">
        <v>45</v>
      </c>
      <c r="AA698" s="6">
        <v>10</v>
      </c>
      <c r="AB698" s="2"/>
      <c r="AC698" s="2"/>
      <c r="AD698" s="84">
        <v>3.7</v>
      </c>
      <c r="AE698" s="84"/>
      <c r="AF698" s="2">
        <v>100</v>
      </c>
      <c r="AG698" s="2" t="str">
        <f t="shared" si="50"/>
        <v/>
      </c>
      <c r="AH698" s="2">
        <f t="shared" si="51"/>
        <v>-100</v>
      </c>
      <c r="AI698" s="44" t="str">
        <f>VLOOKUP(Table13[[#This Row],[Track]],$B$1885:$D$1929,2,FALSE)</f>
        <v>Vic</v>
      </c>
      <c r="AJ6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8" s="16" t="str">
        <f>IF(Table13[[#This Row],[Going-Dist]]="G&lt;6-Dist&gt;=1700","B",IF(Table13[[#This Row],[Going-Dist]]="G&lt;6-Dist&lt;1700","A",IF(AJ698="G&gt;=6-Dist&lt;1700","C",IF(AJ698="G&gt;=6-Dist&gt;=1700","D","xx"))))</f>
        <v>A</v>
      </c>
      <c r="AL698" s="69">
        <f>MONTH(Table13[[#This Row],[Date]])</f>
        <v>2</v>
      </c>
      <c r="AM698" s="69" t="str">
        <f t="shared" si="49"/>
        <v>2022-2023</v>
      </c>
      <c r="AN698" s="126">
        <v>150</v>
      </c>
      <c r="AO698" s="132" t="str">
        <f>IF(Table13[[#This Row],[Combo 27 Bet]]="","",IF(Table13[[#This Row],[Lev Ret]]="","",AN698*Table13[[#This Row],[Odds]]))</f>
        <v/>
      </c>
      <c r="AP698" s="133">
        <f t="shared" si="52"/>
        <v>-150</v>
      </c>
      <c r="AQ698" s="135">
        <v>2</v>
      </c>
      <c r="AR698" s="153">
        <v>9</v>
      </c>
      <c r="AS698" s="167" t="str">
        <f>IF(Table13[[#This Row],[Date]]&lt;$AS$3,"","Live")</f>
        <v/>
      </c>
      <c r="AT698" s="167" t="str">
        <f>IF(Table13[[#This Row],[Date]]&lt;$AT$3,"","Current Algo")</f>
        <v/>
      </c>
    </row>
    <row r="699" spans="1:46" s="14" customFormat="1" ht="14.25" customHeight="1" x14ac:dyDescent="0.25">
      <c r="A699" s="82">
        <v>44968</v>
      </c>
      <c r="B699" s="2" t="s">
        <v>5</v>
      </c>
      <c r="C699" s="83">
        <v>0.68055555555555547</v>
      </c>
      <c r="D699" s="2">
        <v>4</v>
      </c>
      <c r="E699" s="2">
        <v>10</v>
      </c>
      <c r="F699" s="60">
        <v>7</v>
      </c>
      <c r="G699" s="2">
        <v>1400</v>
      </c>
      <c r="H699" s="2" t="s">
        <v>131</v>
      </c>
      <c r="I699" s="2" t="s">
        <v>131</v>
      </c>
      <c r="J699" s="2">
        <v>750</v>
      </c>
      <c r="K699" s="6">
        <v>10</v>
      </c>
      <c r="L699" s="6" t="s">
        <v>466</v>
      </c>
      <c r="M699" s="2" t="s">
        <v>76</v>
      </c>
      <c r="N699" s="84">
        <v>3.2</v>
      </c>
      <c r="O699" s="2" t="s">
        <v>101</v>
      </c>
      <c r="P699" s="2" t="s">
        <v>48</v>
      </c>
      <c r="Q699" s="85"/>
      <c r="R699" s="86">
        <v>4</v>
      </c>
      <c r="S699" s="85">
        <v>55.5</v>
      </c>
      <c r="T699" s="85">
        <v>55.5</v>
      </c>
      <c r="U699" s="85"/>
      <c r="V699" s="2">
        <v>2</v>
      </c>
      <c r="W699" s="2">
        <v>2</v>
      </c>
      <c r="X699" s="10">
        <v>2</v>
      </c>
      <c r="Y699" s="84">
        <v>4.5999999999999996</v>
      </c>
      <c r="Z699" s="2">
        <v>40</v>
      </c>
      <c r="AA699" s="6">
        <v>10</v>
      </c>
      <c r="AB699" s="2"/>
      <c r="AC699" s="2" t="s">
        <v>12</v>
      </c>
      <c r="AD699" s="84">
        <v>4.4000000000000004</v>
      </c>
      <c r="AE699" s="84">
        <v>1.6</v>
      </c>
      <c r="AF699" s="2">
        <v>100</v>
      </c>
      <c r="AG699" s="2">
        <f t="shared" si="50"/>
        <v>440.00000000000006</v>
      </c>
      <c r="AH699" s="2">
        <f t="shared" si="51"/>
        <v>340.00000000000006</v>
      </c>
      <c r="AI699" s="44" t="str">
        <f>VLOOKUP(Table13[[#This Row],[Track]],$B$1885:$D$1929,2,FALSE)</f>
        <v>Vic</v>
      </c>
      <c r="AJ6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699" s="16" t="str">
        <f>IF(Table13[[#This Row],[Going-Dist]]="G&lt;6-Dist&gt;=1700","B",IF(Table13[[#This Row],[Going-Dist]]="G&lt;6-Dist&lt;1700","A",IF(AJ699="G&gt;=6-Dist&lt;1700","C",IF(AJ699="G&gt;=6-Dist&gt;=1700","D","xx"))))</f>
        <v>A</v>
      </c>
      <c r="AL699" s="69">
        <f>MONTH(Table13[[#This Row],[Date]])</f>
        <v>2</v>
      </c>
      <c r="AM699" s="69" t="str">
        <f t="shared" si="49"/>
        <v>2022-2023</v>
      </c>
      <c r="AN699" s="126">
        <v>100</v>
      </c>
      <c r="AO699" s="132">
        <f>IF(Table13[[#This Row],[Combo 27 Bet]]="","",IF(Table13[[#This Row],[Lev Ret]]="","",AN699*Table13[[#This Row],[Odds]]))</f>
        <v>440.00000000000006</v>
      </c>
      <c r="AP699" s="133">
        <f t="shared" si="52"/>
        <v>340.00000000000006</v>
      </c>
      <c r="AQ699" s="135">
        <v>2</v>
      </c>
      <c r="AR699" s="153">
        <v>7</v>
      </c>
      <c r="AS699" s="167" t="str">
        <f>IF(Table13[[#This Row],[Date]]&lt;$AS$3,"","Live")</f>
        <v/>
      </c>
      <c r="AT699" s="167" t="str">
        <f>IF(Table13[[#This Row],[Date]]&lt;$AT$3,"","Current Algo")</f>
        <v/>
      </c>
    </row>
    <row r="700" spans="1:46" s="14" customFormat="1" ht="14.25" customHeight="1" x14ac:dyDescent="0.25">
      <c r="A700" s="82">
        <v>44968</v>
      </c>
      <c r="B700" s="2" t="s">
        <v>148</v>
      </c>
      <c r="C700" s="83">
        <v>0.74652777777777779</v>
      </c>
      <c r="D700" s="87">
        <v>4</v>
      </c>
      <c r="E700" s="7">
        <v>0</v>
      </c>
      <c r="F700" s="60">
        <v>10</v>
      </c>
      <c r="G700" s="2">
        <v>1300</v>
      </c>
      <c r="H700" s="2" t="s">
        <v>151</v>
      </c>
      <c r="I700" s="2">
        <v>88</v>
      </c>
      <c r="J700" s="2">
        <v>150</v>
      </c>
      <c r="K700" s="6">
        <v>13</v>
      </c>
      <c r="L700" s="6" t="s">
        <v>1651</v>
      </c>
      <c r="M700" s="2" t="s">
        <v>75</v>
      </c>
      <c r="N700" s="84">
        <v>3.7</v>
      </c>
      <c r="O700" s="2" t="s">
        <v>161</v>
      </c>
      <c r="P700" s="2" t="s">
        <v>1061</v>
      </c>
      <c r="Q700" s="85"/>
      <c r="R700" s="86">
        <v>9</v>
      </c>
      <c r="S700" s="85">
        <v>54</v>
      </c>
      <c r="T700" s="85">
        <v>54</v>
      </c>
      <c r="U700" s="85"/>
      <c r="V700" s="2">
        <v>4</v>
      </c>
      <c r="W700" s="2">
        <v>2</v>
      </c>
      <c r="X700" s="10">
        <v>1</v>
      </c>
      <c r="Y700" s="84">
        <v>3.28</v>
      </c>
      <c r="Z700" s="2">
        <v>20</v>
      </c>
      <c r="AA700" s="6">
        <v>160</v>
      </c>
      <c r="AB700" s="2"/>
      <c r="AC700" s="2" t="s">
        <v>150</v>
      </c>
      <c r="AD700" s="84">
        <v>4.8</v>
      </c>
      <c r="AE700" s="84">
        <v>1.6</v>
      </c>
      <c r="AF700" s="2">
        <v>100</v>
      </c>
      <c r="AG700" s="2">
        <f t="shared" si="50"/>
        <v>480</v>
      </c>
      <c r="AH700" s="2">
        <f t="shared" si="51"/>
        <v>380</v>
      </c>
      <c r="AI700" s="44" t="str">
        <f>VLOOKUP(Table13[[#This Row],[Track]],$B$1885:$D$1929,2,FALSE)</f>
        <v>NSW</v>
      </c>
      <c r="AJ7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0" s="16" t="str">
        <f>IF(Table13[[#This Row],[Going-Dist]]="G&lt;6-Dist&gt;=1700","B",IF(Table13[[#This Row],[Going-Dist]]="G&lt;6-Dist&lt;1700","A",IF(AJ700="G&gt;=6-Dist&lt;1700","C",IF(AJ700="G&gt;=6-Dist&gt;=1700","D","xx"))))</f>
        <v>A</v>
      </c>
      <c r="AL700" s="69">
        <f>MONTH(Table13[[#This Row],[Date]])</f>
        <v>2</v>
      </c>
      <c r="AM700" s="69" t="str">
        <f t="shared" si="49"/>
        <v>2022-2023</v>
      </c>
      <c r="AN700" s="126">
        <v>150</v>
      </c>
      <c r="AO700" s="132">
        <f>IF(Table13[[#This Row],[Combo 27 Bet]]="","",IF(Table13[[#This Row],[Lev Ret]]="","",AN700*Table13[[#This Row],[Odds]]))</f>
        <v>720</v>
      </c>
      <c r="AP700" s="133">
        <f t="shared" si="52"/>
        <v>570</v>
      </c>
      <c r="AQ700" s="137"/>
      <c r="AR700" s="153">
        <v>9</v>
      </c>
      <c r="AS700" s="167" t="str">
        <f>IF(Table13[[#This Row],[Date]]&lt;$AS$3,"","Live")</f>
        <v/>
      </c>
      <c r="AT700" s="167" t="str">
        <f>IF(Table13[[#This Row],[Date]]&lt;$AT$3,"","Current Algo")</f>
        <v/>
      </c>
    </row>
    <row r="701" spans="1:46" s="14" customFormat="1" ht="14.25" customHeight="1" x14ac:dyDescent="0.25">
      <c r="A701" s="82">
        <v>44975</v>
      </c>
      <c r="B701" s="2" t="s">
        <v>3</v>
      </c>
      <c r="C701" s="83">
        <v>0.52430555555555558</v>
      </c>
      <c r="D701" s="87">
        <v>3</v>
      </c>
      <c r="E701" s="7">
        <v>0</v>
      </c>
      <c r="F701" s="60">
        <v>1</v>
      </c>
      <c r="G701" s="2">
        <v>1600</v>
      </c>
      <c r="H701" s="2" t="s">
        <v>42</v>
      </c>
      <c r="I701" s="2">
        <v>84</v>
      </c>
      <c r="J701" s="2">
        <v>130</v>
      </c>
      <c r="K701" s="6">
        <v>11</v>
      </c>
      <c r="L701" s="6" t="s">
        <v>779</v>
      </c>
      <c r="M701" s="2" t="s">
        <v>55</v>
      </c>
      <c r="N701" s="84">
        <v>6</v>
      </c>
      <c r="O701" s="2" t="s">
        <v>83</v>
      </c>
      <c r="P701" s="2" t="s">
        <v>64</v>
      </c>
      <c r="Q701" s="85"/>
      <c r="R701" s="86">
        <v>2</v>
      </c>
      <c r="S701" s="85">
        <v>54</v>
      </c>
      <c r="T701" s="85">
        <v>54</v>
      </c>
      <c r="U701" s="85"/>
      <c r="V701" s="2"/>
      <c r="W701" s="2">
        <v>4</v>
      </c>
      <c r="X701" s="10">
        <v>2</v>
      </c>
      <c r="Y701" s="84">
        <v>5.7</v>
      </c>
      <c r="Z701" s="2">
        <v>30</v>
      </c>
      <c r="AA701" s="6">
        <v>13</v>
      </c>
      <c r="AB701" s="2"/>
      <c r="AC701" s="2" t="s">
        <v>12</v>
      </c>
      <c r="AD701" s="84">
        <v>8.25</v>
      </c>
      <c r="AE701" s="84">
        <v>2.8</v>
      </c>
      <c r="AF701" s="2">
        <v>100</v>
      </c>
      <c r="AG701" s="2">
        <f t="shared" si="50"/>
        <v>825</v>
      </c>
      <c r="AH701" s="2">
        <f t="shared" si="51"/>
        <v>725</v>
      </c>
      <c r="AI701" s="44" t="str">
        <f>VLOOKUP(Table13[[#This Row],[Track]],$B$1885:$D$1929,2,FALSE)</f>
        <v>Vic</v>
      </c>
      <c r="AJ7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1" s="16" t="str">
        <f>IF(Table13[[#This Row],[Going-Dist]]="G&lt;6-Dist&gt;=1700","B",IF(Table13[[#This Row],[Going-Dist]]="G&lt;6-Dist&lt;1700","A",IF(AJ701="G&gt;=6-Dist&lt;1700","C",IF(AJ701="G&gt;=6-Dist&gt;=1700","D","xx"))))</f>
        <v>A</v>
      </c>
      <c r="AL701" s="69">
        <f>MONTH(Table13[[#This Row],[Date]])</f>
        <v>2</v>
      </c>
      <c r="AM701" s="69" t="str">
        <f t="shared" si="49"/>
        <v>2022-2023</v>
      </c>
      <c r="AN701" s="126">
        <v>100</v>
      </c>
      <c r="AO701" s="132">
        <f>IF(Table13[[#This Row],[Combo 27 Bet]]="","",IF(Table13[[#This Row],[Lev Ret]]="","",AN701*Table13[[#This Row],[Odds]]))</f>
        <v>825</v>
      </c>
      <c r="AP701" s="133">
        <f t="shared" si="52"/>
        <v>725</v>
      </c>
      <c r="AQ701" s="137"/>
      <c r="AR701" s="153">
        <v>6</v>
      </c>
      <c r="AS701" s="167" t="str">
        <f>IF(Table13[[#This Row],[Date]]&lt;$AS$3,"","Live")</f>
        <v/>
      </c>
      <c r="AT701" s="167" t="str">
        <f>IF(Table13[[#This Row],[Date]]&lt;$AT$3,"","Current Algo")</f>
        <v/>
      </c>
    </row>
    <row r="702" spans="1:46" s="14" customFormat="1" ht="14.25" customHeight="1" x14ac:dyDescent="0.25">
      <c r="A702" s="82">
        <v>44975</v>
      </c>
      <c r="B702" s="2" t="s">
        <v>3</v>
      </c>
      <c r="C702" s="83">
        <v>0.625</v>
      </c>
      <c r="D702" s="2">
        <v>3</v>
      </c>
      <c r="E702" s="2">
        <v>0</v>
      </c>
      <c r="F702" s="60">
        <v>5</v>
      </c>
      <c r="G702" s="2">
        <v>1400</v>
      </c>
      <c r="H702" s="2" t="s">
        <v>70</v>
      </c>
      <c r="I702" s="2" t="s">
        <v>84</v>
      </c>
      <c r="J702" s="2">
        <v>200</v>
      </c>
      <c r="K702" s="6">
        <v>4</v>
      </c>
      <c r="L702" s="6" t="s">
        <v>338</v>
      </c>
      <c r="M702" s="2" t="s">
        <v>50</v>
      </c>
      <c r="N702" s="84">
        <v>2.35</v>
      </c>
      <c r="O702" s="2" t="s">
        <v>101</v>
      </c>
      <c r="P702" s="2" t="s">
        <v>73</v>
      </c>
      <c r="Q702" s="85"/>
      <c r="R702" s="86">
        <v>7</v>
      </c>
      <c r="S702" s="85">
        <v>58</v>
      </c>
      <c r="T702" s="85">
        <v>58</v>
      </c>
      <c r="U702" s="85"/>
      <c r="V702" s="2">
        <v>3</v>
      </c>
      <c r="W702" s="2">
        <v>2</v>
      </c>
      <c r="X702" s="10">
        <v>3</v>
      </c>
      <c r="Y702" s="84">
        <v>5.5</v>
      </c>
      <c r="Z702" s="2">
        <v>30</v>
      </c>
      <c r="AA702" s="6">
        <v>10</v>
      </c>
      <c r="AB702" s="2"/>
      <c r="AC702" s="2" t="s">
        <v>12</v>
      </c>
      <c r="AD702" s="84">
        <v>2.2000000000000002</v>
      </c>
      <c r="AE702" s="84">
        <v>1.2</v>
      </c>
      <c r="AF702" s="2">
        <v>100</v>
      </c>
      <c r="AG702" s="2">
        <f t="shared" si="50"/>
        <v>220.00000000000003</v>
      </c>
      <c r="AH702" s="2">
        <f t="shared" si="51"/>
        <v>120.00000000000003</v>
      </c>
      <c r="AI702" s="44" t="str">
        <f>VLOOKUP(Table13[[#This Row],[Track]],$B$1885:$D$1929,2,FALSE)</f>
        <v>Vic</v>
      </c>
      <c r="AJ7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2" s="16" t="str">
        <f>IF(Table13[[#This Row],[Going-Dist]]="G&lt;6-Dist&gt;=1700","B",IF(Table13[[#This Row],[Going-Dist]]="G&lt;6-Dist&lt;1700","A",IF(AJ702="G&gt;=6-Dist&lt;1700","C",IF(AJ702="G&gt;=6-Dist&gt;=1700","D","xx"))))</f>
        <v>A</v>
      </c>
      <c r="AL702" s="69">
        <f>MONTH(Table13[[#This Row],[Date]])</f>
        <v>2</v>
      </c>
      <c r="AM702" s="69" t="str">
        <f t="shared" si="49"/>
        <v>2022-2023</v>
      </c>
      <c r="AN702" s="126">
        <v>200</v>
      </c>
      <c r="AO702" s="132">
        <f>IF(Table13[[#This Row],[Combo 27 Bet]]="","",IF(Table13[[#This Row],[Lev Ret]]="","",AN702*Table13[[#This Row],[Odds]]))</f>
        <v>440.00000000000006</v>
      </c>
      <c r="AP702" s="133">
        <f t="shared" si="52"/>
        <v>240.00000000000006</v>
      </c>
      <c r="AQ702" s="135"/>
      <c r="AR702" s="153">
        <v>8</v>
      </c>
      <c r="AS702" s="167" t="str">
        <f>IF(Table13[[#This Row],[Date]]&lt;$AS$3,"","Live")</f>
        <v/>
      </c>
      <c r="AT702" s="167" t="str">
        <f>IF(Table13[[#This Row],[Date]]&lt;$AT$3,"","Current Algo")</f>
        <v/>
      </c>
    </row>
    <row r="703" spans="1:46" s="14" customFormat="1" ht="14.25" customHeight="1" x14ac:dyDescent="0.25">
      <c r="A703" s="82">
        <v>44975</v>
      </c>
      <c r="B703" s="2" t="s">
        <v>149</v>
      </c>
      <c r="C703" s="83">
        <v>0.66666666666666663</v>
      </c>
      <c r="D703" s="87">
        <v>4</v>
      </c>
      <c r="E703" s="7">
        <v>0</v>
      </c>
      <c r="F703" s="60">
        <v>7</v>
      </c>
      <c r="G703" s="2">
        <v>1900</v>
      </c>
      <c r="H703" s="2" t="s">
        <v>151</v>
      </c>
      <c r="I703" s="2"/>
      <c r="J703" s="2">
        <v>160</v>
      </c>
      <c r="K703" s="6">
        <v>10</v>
      </c>
      <c r="L703" s="6" t="s">
        <v>1631</v>
      </c>
      <c r="M703" s="2" t="s">
        <v>55</v>
      </c>
      <c r="N703" s="84">
        <v>2.4500000000000002</v>
      </c>
      <c r="O703" s="2" t="s">
        <v>135</v>
      </c>
      <c r="P703" s="2" t="s">
        <v>1086</v>
      </c>
      <c r="Q703" s="85"/>
      <c r="R703" s="86">
        <v>7</v>
      </c>
      <c r="S703" s="85">
        <v>53</v>
      </c>
      <c r="T703" s="85">
        <v>53</v>
      </c>
      <c r="U703" s="85"/>
      <c r="V703" s="2">
        <v>1</v>
      </c>
      <c r="W703" s="2">
        <v>1</v>
      </c>
      <c r="X703" s="10">
        <v>1</v>
      </c>
      <c r="Y703" s="84">
        <v>3.38</v>
      </c>
      <c r="Z703" s="2">
        <v>20</v>
      </c>
      <c r="AA703" s="6">
        <v>200</v>
      </c>
      <c r="AB703" s="2"/>
      <c r="AC703" s="2" t="s">
        <v>150</v>
      </c>
      <c r="AD703" s="84">
        <v>2.6</v>
      </c>
      <c r="AE703" s="84">
        <v>1.4</v>
      </c>
      <c r="AF703" s="2">
        <v>100</v>
      </c>
      <c r="AG703" s="2">
        <f t="shared" si="50"/>
        <v>260</v>
      </c>
      <c r="AH703" s="2">
        <f t="shared" si="51"/>
        <v>160</v>
      </c>
      <c r="AI703" s="44" t="str">
        <f>VLOOKUP(Table13[[#This Row],[Track]],$B$1885:$D$1929,2,FALSE)</f>
        <v>NSW</v>
      </c>
      <c r="AJ7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03" s="16" t="str">
        <f>IF(Table13[[#This Row],[Going-Dist]]="G&lt;6-Dist&gt;=1700","B",IF(Table13[[#This Row],[Going-Dist]]="G&lt;6-Dist&lt;1700","A",IF(AJ703="G&gt;=6-Dist&lt;1700","C",IF(AJ703="G&gt;=6-Dist&gt;=1700","D","xx"))))</f>
        <v>B</v>
      </c>
      <c r="AL703" s="69">
        <f>MONTH(Table13[[#This Row],[Date]])</f>
        <v>2</v>
      </c>
      <c r="AM703" s="69" t="str">
        <f t="shared" si="49"/>
        <v>2022-2023</v>
      </c>
      <c r="AN703" s="126">
        <v>150</v>
      </c>
      <c r="AO703" s="132">
        <f>IF(Table13[[#This Row],[Combo 27 Bet]]="","",IF(Table13[[#This Row],[Lev Ret]]="","",AN703*Table13[[#This Row],[Odds]]))</f>
        <v>390</v>
      </c>
      <c r="AP703" s="133">
        <f t="shared" si="52"/>
        <v>240</v>
      </c>
      <c r="AQ703" s="137"/>
      <c r="AR703" s="153">
        <v>9</v>
      </c>
      <c r="AS703" s="167" t="str">
        <f>IF(Table13[[#This Row],[Date]]&lt;$AS$3,"","Live")</f>
        <v/>
      </c>
      <c r="AT703" s="167" t="str">
        <f>IF(Table13[[#This Row],[Date]]&lt;$AT$3,"","Current Algo")</f>
        <v/>
      </c>
    </row>
    <row r="704" spans="1:46" s="14" customFormat="1" ht="14.25" customHeight="1" x14ac:dyDescent="0.25">
      <c r="A704" s="82">
        <v>44975</v>
      </c>
      <c r="B704" s="2" t="s">
        <v>3</v>
      </c>
      <c r="C704" s="83">
        <v>0.68055555555555547</v>
      </c>
      <c r="D704" s="87">
        <v>3</v>
      </c>
      <c r="E704" s="7">
        <v>0</v>
      </c>
      <c r="F704" s="60">
        <v>7</v>
      </c>
      <c r="G704" s="2">
        <v>1000</v>
      </c>
      <c r="H704" s="2" t="s">
        <v>131</v>
      </c>
      <c r="I704" s="2" t="s">
        <v>131</v>
      </c>
      <c r="J704" s="2">
        <v>1000</v>
      </c>
      <c r="K704" s="6">
        <v>11</v>
      </c>
      <c r="L704" s="6" t="s">
        <v>363</v>
      </c>
      <c r="M704" s="2" t="s">
        <v>50</v>
      </c>
      <c r="N704" s="84">
        <v>6.5</v>
      </c>
      <c r="O704" s="2" t="s">
        <v>51</v>
      </c>
      <c r="P704" s="2" t="s">
        <v>73</v>
      </c>
      <c r="Q704" s="85"/>
      <c r="R704" s="86">
        <v>8</v>
      </c>
      <c r="S704" s="85">
        <v>53.5</v>
      </c>
      <c r="T704" s="85">
        <v>53.5</v>
      </c>
      <c r="U704" s="85"/>
      <c r="V704" s="2">
        <v>3</v>
      </c>
      <c r="W704" s="2">
        <v>3</v>
      </c>
      <c r="X704" s="10">
        <v>1</v>
      </c>
      <c r="Y704" s="84">
        <v>3.8</v>
      </c>
      <c r="Z704" s="2">
        <v>45</v>
      </c>
      <c r="AA704" s="6">
        <v>10</v>
      </c>
      <c r="AB704" s="2"/>
      <c r="AC704" s="2" t="s">
        <v>12</v>
      </c>
      <c r="AD704" s="84">
        <v>9</v>
      </c>
      <c r="AE704" s="84">
        <v>1.8</v>
      </c>
      <c r="AF704" s="2">
        <v>100</v>
      </c>
      <c r="AG704" s="2">
        <f t="shared" ref="AG704:AG758" si="53">IF($AC704&lt;&gt;"WON","",AF704*$AD704)</f>
        <v>900</v>
      </c>
      <c r="AH704" s="2">
        <f t="shared" ref="AH704:AH758" si="54">IF(AG704="",AF704*-1,AG704-AF704)</f>
        <v>800</v>
      </c>
      <c r="AI704" s="44" t="str">
        <f>VLOOKUP(Table13[[#This Row],[Track]],$B$1885:$D$1929,2,FALSE)</f>
        <v>Vic</v>
      </c>
      <c r="AJ7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4" s="16" t="str">
        <f>IF(Table13[[#This Row],[Going-Dist]]="G&lt;6-Dist&gt;=1700","B",IF(Table13[[#This Row],[Going-Dist]]="G&lt;6-Dist&lt;1700","A",IF(AJ704="G&gt;=6-Dist&lt;1700","C",IF(AJ704="G&gt;=6-Dist&gt;=1700","D","xx"))))</f>
        <v>A</v>
      </c>
      <c r="AL704" s="69">
        <f>MONTH(Table13[[#This Row],[Date]])</f>
        <v>2</v>
      </c>
      <c r="AM704" s="69" t="str">
        <f t="shared" si="49"/>
        <v>2022-2023</v>
      </c>
      <c r="AN704" s="126">
        <v>170</v>
      </c>
      <c r="AO704" s="132">
        <f>IF(Table13[[#This Row],[Combo 27 Bet]]="","",IF(Table13[[#This Row],[Lev Ret]]="","",AN704*Table13[[#This Row],[Odds]]))</f>
        <v>1530</v>
      </c>
      <c r="AP704" s="133">
        <f t="shared" ref="AP704:AP758" si="55">IF(AN704="","",IF(AO704="",AN704*-1,AO704-AN704))</f>
        <v>1360</v>
      </c>
      <c r="AQ704" s="135">
        <v>2</v>
      </c>
      <c r="AR704" s="153">
        <v>10</v>
      </c>
      <c r="AS704" s="167" t="str">
        <f>IF(Table13[[#This Row],[Date]]&lt;$AS$3,"","Live")</f>
        <v/>
      </c>
      <c r="AT704" s="167" t="str">
        <f>IF(Table13[[#This Row],[Date]]&lt;$AT$3,"","Current Algo")</f>
        <v/>
      </c>
    </row>
    <row r="705" spans="1:46" s="14" customFormat="1" ht="14.25" customHeight="1" x14ac:dyDescent="0.25">
      <c r="A705" s="82">
        <v>44975</v>
      </c>
      <c r="B705" s="2" t="s">
        <v>3</v>
      </c>
      <c r="C705" s="83">
        <v>0.68055555555555547</v>
      </c>
      <c r="D705" s="2">
        <v>3</v>
      </c>
      <c r="E705" s="2">
        <v>0</v>
      </c>
      <c r="F705" s="60">
        <v>7</v>
      </c>
      <c r="G705" s="2">
        <v>1000</v>
      </c>
      <c r="H705" s="2" t="s">
        <v>131</v>
      </c>
      <c r="I705" s="2" t="s">
        <v>131</v>
      </c>
      <c r="J705" s="2">
        <v>1000</v>
      </c>
      <c r="K705" s="6">
        <v>1</v>
      </c>
      <c r="L705" s="6" t="s">
        <v>271</v>
      </c>
      <c r="M705" s="2" t="s">
        <v>80</v>
      </c>
      <c r="N705" s="84">
        <v>2.15</v>
      </c>
      <c r="O705" s="2" t="s">
        <v>49</v>
      </c>
      <c r="P705" s="2" t="s">
        <v>86</v>
      </c>
      <c r="Q705" s="85"/>
      <c r="R705" s="86">
        <v>1</v>
      </c>
      <c r="S705" s="85">
        <v>58.5</v>
      </c>
      <c r="T705" s="85">
        <v>58.5</v>
      </c>
      <c r="U705" s="85"/>
      <c r="V705" s="2">
        <v>1</v>
      </c>
      <c r="W705" s="2">
        <v>2</v>
      </c>
      <c r="X705" s="10">
        <v>2</v>
      </c>
      <c r="Y705" s="84">
        <v>4.2</v>
      </c>
      <c r="Z705" s="2">
        <v>40</v>
      </c>
      <c r="AA705" s="6">
        <v>10</v>
      </c>
      <c r="AB705" s="2"/>
      <c r="AC705" s="2"/>
      <c r="AD705" s="84">
        <v>2.0499999999999998</v>
      </c>
      <c r="AE705" s="84"/>
      <c r="AF705" s="2">
        <v>100</v>
      </c>
      <c r="AG705" s="2" t="str">
        <f t="shared" si="53"/>
        <v/>
      </c>
      <c r="AH705" s="2">
        <f t="shared" si="54"/>
        <v>-100</v>
      </c>
      <c r="AI705" s="44" t="str">
        <f>VLOOKUP(Table13[[#This Row],[Track]],$B$1885:$D$1929,2,FALSE)</f>
        <v>Vic</v>
      </c>
      <c r="AJ7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5" s="16" t="str">
        <f>IF(Table13[[#This Row],[Going-Dist]]="G&lt;6-Dist&gt;=1700","B",IF(Table13[[#This Row],[Going-Dist]]="G&lt;6-Dist&lt;1700","A",IF(AJ705="G&gt;=6-Dist&lt;1700","C",IF(AJ705="G&gt;=6-Dist&gt;=1700","D","xx"))))</f>
        <v>A</v>
      </c>
      <c r="AL705" s="69">
        <f>MONTH(Table13[[#This Row],[Date]])</f>
        <v>2</v>
      </c>
      <c r="AM705" s="69" t="str">
        <f t="shared" si="49"/>
        <v>2022-2023</v>
      </c>
      <c r="AN705" s="126">
        <v>150</v>
      </c>
      <c r="AO705" s="132" t="str">
        <f>IF(Table13[[#This Row],[Combo 27 Bet]]="","",IF(Table13[[#This Row],[Lev Ret]]="","",AN705*Table13[[#This Row],[Odds]]))</f>
        <v/>
      </c>
      <c r="AP705" s="133">
        <f t="shared" si="55"/>
        <v>-150</v>
      </c>
      <c r="AQ705" s="135">
        <v>2</v>
      </c>
      <c r="AR705" s="153">
        <v>4</v>
      </c>
      <c r="AS705" s="167" t="str">
        <f>IF(Table13[[#This Row],[Date]]&lt;$AS$3,"","Live")</f>
        <v/>
      </c>
      <c r="AT705" s="167" t="str">
        <f>IF(Table13[[#This Row],[Date]]&lt;$AT$3,"","Current Algo")</f>
        <v/>
      </c>
    </row>
    <row r="706" spans="1:46" s="14" customFormat="1" ht="14.25" customHeight="1" x14ac:dyDescent="0.25">
      <c r="A706" s="82">
        <v>44982</v>
      </c>
      <c r="B706" s="2" t="s">
        <v>381</v>
      </c>
      <c r="C706" s="83">
        <v>0.52430555555555558</v>
      </c>
      <c r="D706" s="2">
        <v>3</v>
      </c>
      <c r="E706" s="2">
        <v>0</v>
      </c>
      <c r="F706" s="60">
        <v>1</v>
      </c>
      <c r="G706" s="2">
        <v>2100</v>
      </c>
      <c r="H706" s="2" t="s">
        <v>42</v>
      </c>
      <c r="I706" s="2" t="s">
        <v>46</v>
      </c>
      <c r="J706" s="2">
        <v>175</v>
      </c>
      <c r="K706" s="6">
        <v>6</v>
      </c>
      <c r="L706" s="6" t="s">
        <v>244</v>
      </c>
      <c r="M706" s="2" t="s">
        <v>71</v>
      </c>
      <c r="N706" s="84">
        <v>1.7</v>
      </c>
      <c r="O706" s="2" t="s">
        <v>51</v>
      </c>
      <c r="P706" s="2" t="s">
        <v>212</v>
      </c>
      <c r="Q706" s="85"/>
      <c r="R706" s="86">
        <v>5</v>
      </c>
      <c r="S706" s="85">
        <v>54</v>
      </c>
      <c r="T706" s="85">
        <v>54</v>
      </c>
      <c r="U706" s="85"/>
      <c r="V706" s="2">
        <v>1</v>
      </c>
      <c r="W706" s="2">
        <v>1</v>
      </c>
      <c r="X706" s="10">
        <v>1</v>
      </c>
      <c r="Y706" s="84">
        <v>2.1</v>
      </c>
      <c r="Z706" s="2">
        <v>50</v>
      </c>
      <c r="AA706" s="6">
        <v>6</v>
      </c>
      <c r="AB706" s="2"/>
      <c r="AC706" s="2" t="s">
        <v>12</v>
      </c>
      <c r="AD706" s="84">
        <v>1.6</v>
      </c>
      <c r="AE706" s="84">
        <v>1.2</v>
      </c>
      <c r="AF706" s="2">
        <v>100</v>
      </c>
      <c r="AG706" s="2">
        <f t="shared" si="53"/>
        <v>160</v>
      </c>
      <c r="AH706" s="2">
        <f t="shared" si="54"/>
        <v>60</v>
      </c>
      <c r="AI706" s="44" t="str">
        <f>VLOOKUP(Table13[[#This Row],[Track]],$B$1885:$D$1929,2,FALSE)</f>
        <v>Vic</v>
      </c>
      <c r="AJ7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06" s="16" t="str">
        <f>IF(Table13[[#This Row],[Going-Dist]]="G&lt;6-Dist&gt;=1700","B",IF(Table13[[#This Row],[Going-Dist]]="G&lt;6-Dist&lt;1700","A",IF(AJ706="G&gt;=6-Dist&lt;1700","C",IF(AJ706="G&gt;=6-Dist&gt;=1700","D","xx"))))</f>
        <v>B</v>
      </c>
      <c r="AL706" s="69">
        <f>MONTH(Table13[[#This Row],[Date]])</f>
        <v>2</v>
      </c>
      <c r="AM706" s="69" t="str">
        <f t="shared" si="49"/>
        <v>2022-2023</v>
      </c>
      <c r="AN706" s="126">
        <v>100</v>
      </c>
      <c r="AO706" s="132">
        <f>IF(Table13[[#This Row],[Combo 27 Bet]]="","",IF(Table13[[#This Row],[Lev Ret]]="","",AN706*Table13[[#This Row],[Odds]]))</f>
        <v>160</v>
      </c>
      <c r="AP706" s="133">
        <f t="shared" si="55"/>
        <v>60</v>
      </c>
      <c r="AQ706" s="137"/>
      <c r="AR706" s="153">
        <v>5</v>
      </c>
      <c r="AS706" s="167" t="str">
        <f>IF(Table13[[#This Row],[Date]]&lt;$AS$3,"","Live")</f>
        <v/>
      </c>
      <c r="AT706" s="167" t="str">
        <f>IF(Table13[[#This Row],[Date]]&lt;$AT$3,"","Current Algo")</f>
        <v/>
      </c>
    </row>
    <row r="707" spans="1:46" s="14" customFormat="1" ht="14.25" customHeight="1" x14ac:dyDescent="0.25">
      <c r="A707" s="82">
        <v>44982</v>
      </c>
      <c r="B707" s="2" t="s">
        <v>381</v>
      </c>
      <c r="C707" s="83">
        <v>0.57291666666666663</v>
      </c>
      <c r="D707" s="2">
        <v>3</v>
      </c>
      <c r="E707" s="2">
        <v>0</v>
      </c>
      <c r="F707" s="60">
        <v>3</v>
      </c>
      <c r="G707" s="2">
        <v>1400</v>
      </c>
      <c r="H707" s="2" t="s">
        <v>70</v>
      </c>
      <c r="I707" s="2" t="s">
        <v>84</v>
      </c>
      <c r="J707" s="2">
        <v>200</v>
      </c>
      <c r="K707" s="6">
        <v>4</v>
      </c>
      <c r="L707" s="6" t="s">
        <v>445</v>
      </c>
      <c r="M707" s="2" t="s">
        <v>80</v>
      </c>
      <c r="N707" s="84">
        <v>5</v>
      </c>
      <c r="O707" s="2" t="s">
        <v>209</v>
      </c>
      <c r="P707" s="2" t="s">
        <v>60</v>
      </c>
      <c r="Q707" s="85"/>
      <c r="R707" s="86">
        <v>3</v>
      </c>
      <c r="S707" s="85">
        <v>57</v>
      </c>
      <c r="T707" s="85">
        <v>57</v>
      </c>
      <c r="U707" s="85"/>
      <c r="V707" s="2">
        <v>1</v>
      </c>
      <c r="W707" s="2">
        <v>2</v>
      </c>
      <c r="X707" s="10">
        <v>1</v>
      </c>
      <c r="Y707" s="84">
        <v>4.4000000000000004</v>
      </c>
      <c r="Z707" s="2">
        <v>40</v>
      </c>
      <c r="AA707" s="6">
        <v>6</v>
      </c>
      <c r="AB707" s="2"/>
      <c r="AC707" s="2"/>
      <c r="AD707" s="84">
        <v>5.5</v>
      </c>
      <c r="AE707" s="84"/>
      <c r="AF707" s="2">
        <v>100</v>
      </c>
      <c r="AG707" s="2" t="str">
        <f t="shared" si="53"/>
        <v/>
      </c>
      <c r="AH707" s="2">
        <f t="shared" si="54"/>
        <v>-100</v>
      </c>
      <c r="AI707" s="44" t="str">
        <f>VLOOKUP(Table13[[#This Row],[Track]],$B$1885:$D$1929,2,FALSE)</f>
        <v>Vic</v>
      </c>
      <c r="AJ7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7" s="16" t="str">
        <f>IF(Table13[[#This Row],[Going-Dist]]="G&lt;6-Dist&gt;=1700","B",IF(Table13[[#This Row],[Going-Dist]]="G&lt;6-Dist&lt;1700","A",IF(AJ707="G&gt;=6-Dist&lt;1700","C",IF(AJ707="G&gt;=6-Dist&gt;=1700","D","xx"))))</f>
        <v>A</v>
      </c>
      <c r="AL707" s="69">
        <f>MONTH(Table13[[#This Row],[Date]])</f>
        <v>2</v>
      </c>
      <c r="AM707" s="69" t="str">
        <f t="shared" si="49"/>
        <v>2022-2023</v>
      </c>
      <c r="AN707" s="126">
        <v>140</v>
      </c>
      <c r="AO707" s="132" t="str">
        <f>IF(Table13[[#This Row],[Combo 27 Bet]]="","",IF(Table13[[#This Row],[Lev Ret]]="","",AN707*Table13[[#This Row],[Odds]]))</f>
        <v/>
      </c>
      <c r="AP707" s="133">
        <f t="shared" si="55"/>
        <v>-140</v>
      </c>
      <c r="AQ707" s="135">
        <v>2</v>
      </c>
      <c r="AR707" s="153">
        <v>8</v>
      </c>
      <c r="AS707" s="167" t="str">
        <f>IF(Table13[[#This Row],[Date]]&lt;$AS$3,"","Live")</f>
        <v/>
      </c>
      <c r="AT707" s="167" t="str">
        <f>IF(Table13[[#This Row],[Date]]&lt;$AT$3,"","Current Algo")</f>
        <v/>
      </c>
    </row>
    <row r="708" spans="1:46" s="14" customFormat="1" ht="14.25" customHeight="1" x14ac:dyDescent="0.25">
      <c r="A708" s="82">
        <v>44982</v>
      </c>
      <c r="B708" s="2" t="s">
        <v>381</v>
      </c>
      <c r="C708" s="83">
        <v>0.57291666666666663</v>
      </c>
      <c r="D708" s="87">
        <v>3</v>
      </c>
      <c r="E708" s="7">
        <v>0</v>
      </c>
      <c r="F708" s="60">
        <v>3</v>
      </c>
      <c r="G708" s="2">
        <v>1400</v>
      </c>
      <c r="H708" s="2" t="s">
        <v>70</v>
      </c>
      <c r="I708" s="2" t="s">
        <v>84</v>
      </c>
      <c r="J708" s="2">
        <v>200</v>
      </c>
      <c r="K708" s="6">
        <v>6</v>
      </c>
      <c r="L708" s="6" t="s">
        <v>275</v>
      </c>
      <c r="M708" s="2" t="s">
        <v>50</v>
      </c>
      <c r="N708" s="84">
        <v>3.8</v>
      </c>
      <c r="O708" s="2" t="s">
        <v>51</v>
      </c>
      <c r="P708" s="2" t="s">
        <v>377</v>
      </c>
      <c r="Q708" s="85"/>
      <c r="R708" s="86">
        <v>1</v>
      </c>
      <c r="S708" s="85">
        <v>56</v>
      </c>
      <c r="T708" s="85">
        <v>56</v>
      </c>
      <c r="U708" s="85"/>
      <c r="V708" s="2">
        <v>3</v>
      </c>
      <c r="W708" s="2">
        <v>4</v>
      </c>
      <c r="X708" s="10">
        <v>2</v>
      </c>
      <c r="Y708" s="84">
        <v>4.5999999999999996</v>
      </c>
      <c r="Z708" s="2">
        <v>40</v>
      </c>
      <c r="AA708" s="6">
        <v>6</v>
      </c>
      <c r="AB708" s="2"/>
      <c r="AC708" s="2"/>
      <c r="AD708" s="84">
        <v>4.2</v>
      </c>
      <c r="AE708" s="84"/>
      <c r="AF708" s="2">
        <v>100</v>
      </c>
      <c r="AG708" s="2" t="str">
        <f t="shared" si="53"/>
        <v/>
      </c>
      <c r="AH708" s="2">
        <f t="shared" si="54"/>
        <v>-100</v>
      </c>
      <c r="AI708" s="44" t="str">
        <f>VLOOKUP(Table13[[#This Row],[Track]],$B$1885:$D$1929,2,FALSE)</f>
        <v>Vic</v>
      </c>
      <c r="AJ7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8" s="16" t="str">
        <f>IF(Table13[[#This Row],[Going-Dist]]="G&lt;6-Dist&gt;=1700","B",IF(Table13[[#This Row],[Going-Dist]]="G&lt;6-Dist&lt;1700","A",IF(AJ708="G&gt;=6-Dist&lt;1700","C",IF(AJ708="G&gt;=6-Dist&gt;=1700","D","xx"))))</f>
        <v>A</v>
      </c>
      <c r="AL708" s="69">
        <f>MONTH(Table13[[#This Row],[Date]])</f>
        <v>2</v>
      </c>
      <c r="AM708" s="69" t="str">
        <f t="shared" si="49"/>
        <v>2022-2023</v>
      </c>
      <c r="AN708" s="126">
        <v>150</v>
      </c>
      <c r="AO708" s="132" t="str">
        <f>IF(Table13[[#This Row],[Combo 27 Bet]]="","",IF(Table13[[#This Row],[Lev Ret]]="","",AN708*Table13[[#This Row],[Odds]]))</f>
        <v/>
      </c>
      <c r="AP708" s="133">
        <f t="shared" si="55"/>
        <v>-150</v>
      </c>
      <c r="AQ708" s="135">
        <v>2</v>
      </c>
      <c r="AR708" s="153">
        <v>8</v>
      </c>
      <c r="AS708" s="167" t="str">
        <f>IF(Table13[[#This Row],[Date]]&lt;$AS$3,"","Live")</f>
        <v/>
      </c>
      <c r="AT708" s="167" t="str">
        <f>IF(Table13[[#This Row],[Date]]&lt;$AT$3,"","Current Algo")</f>
        <v/>
      </c>
    </row>
    <row r="709" spans="1:46" s="14" customFormat="1" ht="14.25" customHeight="1" x14ac:dyDescent="0.25">
      <c r="A709" s="82">
        <v>44982</v>
      </c>
      <c r="B709" s="2" t="s">
        <v>381</v>
      </c>
      <c r="C709" s="83">
        <v>0.59722222222222221</v>
      </c>
      <c r="D709" s="2">
        <v>3</v>
      </c>
      <c r="E709" s="2">
        <v>0</v>
      </c>
      <c r="F709" s="60">
        <v>4</v>
      </c>
      <c r="G709" s="2">
        <v>1200</v>
      </c>
      <c r="H709" s="2" t="s">
        <v>129</v>
      </c>
      <c r="I709" s="2" t="s">
        <v>62</v>
      </c>
      <c r="J709" s="2">
        <v>200</v>
      </c>
      <c r="K709" s="6">
        <v>4</v>
      </c>
      <c r="L709" s="6" t="s">
        <v>463</v>
      </c>
      <c r="M709" s="2" t="s">
        <v>58</v>
      </c>
      <c r="N709" s="84">
        <v>3.3</v>
      </c>
      <c r="O709" s="2" t="s">
        <v>56</v>
      </c>
      <c r="P709" s="2" t="s">
        <v>73</v>
      </c>
      <c r="Q709" s="85"/>
      <c r="R709" s="86">
        <v>2</v>
      </c>
      <c r="S709" s="85">
        <v>56</v>
      </c>
      <c r="T709" s="85">
        <v>56</v>
      </c>
      <c r="U709" s="85"/>
      <c r="V709" s="2"/>
      <c r="W709" s="2"/>
      <c r="X709" s="10">
        <v>1</v>
      </c>
      <c r="Y709" s="84"/>
      <c r="Z709" s="2"/>
      <c r="AA709" s="6">
        <v>10</v>
      </c>
      <c r="AB709" s="2"/>
      <c r="AC709" s="2"/>
      <c r="AD709" s="84">
        <v>2.9</v>
      </c>
      <c r="AE709" s="84"/>
      <c r="AF709" s="2">
        <v>100</v>
      </c>
      <c r="AG709" s="2" t="str">
        <f t="shared" si="53"/>
        <v/>
      </c>
      <c r="AH709" s="2">
        <f t="shared" si="54"/>
        <v>-100</v>
      </c>
      <c r="AI709" s="44" t="str">
        <f>VLOOKUP(Table13[[#This Row],[Track]],$B$1885:$D$1929,2,FALSE)</f>
        <v>Vic</v>
      </c>
      <c r="AJ7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09" s="16" t="str">
        <f>IF(Table13[[#This Row],[Going-Dist]]="G&lt;6-Dist&gt;=1700","B",IF(Table13[[#This Row],[Going-Dist]]="G&lt;6-Dist&lt;1700","A",IF(AJ709="G&gt;=6-Dist&lt;1700","C",IF(AJ709="G&gt;=6-Dist&gt;=1700","D","xx"))))</f>
        <v>A</v>
      </c>
      <c r="AL709" s="69">
        <f>MONTH(Table13[[#This Row],[Date]])</f>
        <v>2</v>
      </c>
      <c r="AM709" s="69" t="str">
        <f t="shared" si="49"/>
        <v>2022-2023</v>
      </c>
      <c r="AN709" s="126">
        <v>170</v>
      </c>
      <c r="AO709" s="132" t="str">
        <f>IF(Table13[[#This Row],[Combo 27 Bet]]="","",IF(Table13[[#This Row],[Lev Ret]]="","",AN709*Table13[[#This Row],[Odds]]))</f>
        <v/>
      </c>
      <c r="AP709" s="133">
        <f t="shared" si="55"/>
        <v>-170</v>
      </c>
      <c r="AQ709" s="137"/>
      <c r="AR709" s="153">
        <v>10</v>
      </c>
      <c r="AS709" s="167" t="str">
        <f>IF(Table13[[#This Row],[Date]]&lt;$AS$3,"","Live")</f>
        <v/>
      </c>
      <c r="AT709" s="167" t="str">
        <f>IF(Table13[[#This Row],[Date]]&lt;$AT$3,"","Current Algo")</f>
        <v/>
      </c>
    </row>
    <row r="710" spans="1:46" s="14" customFormat="1" ht="14.25" customHeight="1" x14ac:dyDescent="0.25">
      <c r="A710" s="82">
        <v>44982</v>
      </c>
      <c r="B710" s="2" t="s">
        <v>381</v>
      </c>
      <c r="C710" s="83">
        <v>0.70833333333333337</v>
      </c>
      <c r="D710" s="2">
        <v>3</v>
      </c>
      <c r="E710" s="2">
        <v>0</v>
      </c>
      <c r="F710" s="60">
        <v>8</v>
      </c>
      <c r="G710" s="2">
        <v>1400</v>
      </c>
      <c r="H710" s="2" t="s">
        <v>131</v>
      </c>
      <c r="I710" s="2" t="s">
        <v>131</v>
      </c>
      <c r="J710" s="2">
        <v>750</v>
      </c>
      <c r="K710" s="6">
        <v>8</v>
      </c>
      <c r="L710" s="6" t="s">
        <v>755</v>
      </c>
      <c r="M710" s="2" t="s">
        <v>55</v>
      </c>
      <c r="N710" s="84">
        <v>6</v>
      </c>
      <c r="O710" s="2" t="s">
        <v>51</v>
      </c>
      <c r="P710" s="2" t="s">
        <v>72</v>
      </c>
      <c r="Q710" s="85"/>
      <c r="R710" s="86">
        <v>1</v>
      </c>
      <c r="S710" s="85">
        <v>59</v>
      </c>
      <c r="T710" s="85">
        <v>59</v>
      </c>
      <c r="U710" s="85"/>
      <c r="V710" s="2">
        <v>3</v>
      </c>
      <c r="W710" s="2">
        <v>3</v>
      </c>
      <c r="X710" s="10">
        <v>1</v>
      </c>
      <c r="Y710" s="84">
        <v>4.5</v>
      </c>
      <c r="Z710" s="2">
        <v>40</v>
      </c>
      <c r="AA710" s="6">
        <v>6</v>
      </c>
      <c r="AB710" s="2"/>
      <c r="AC710" s="2"/>
      <c r="AD710" s="84">
        <v>8</v>
      </c>
      <c r="AE710" s="84"/>
      <c r="AF710" s="2">
        <v>100</v>
      </c>
      <c r="AG710" s="2" t="str">
        <f t="shared" si="53"/>
        <v/>
      </c>
      <c r="AH710" s="2">
        <f t="shared" si="54"/>
        <v>-100</v>
      </c>
      <c r="AI710" s="44" t="str">
        <f>VLOOKUP(Table13[[#This Row],[Track]],$B$1885:$D$1929,2,FALSE)</f>
        <v>Vic</v>
      </c>
      <c r="AJ7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0" s="16" t="str">
        <f>IF(Table13[[#This Row],[Going-Dist]]="G&lt;6-Dist&gt;=1700","B",IF(Table13[[#This Row],[Going-Dist]]="G&lt;6-Dist&lt;1700","A",IF(AJ710="G&gt;=6-Dist&lt;1700","C",IF(AJ710="G&gt;=6-Dist&gt;=1700","D","xx"))))</f>
        <v>A</v>
      </c>
      <c r="AL710" s="69">
        <f>MONTH(Table13[[#This Row],[Date]])</f>
        <v>2</v>
      </c>
      <c r="AM710" s="69" t="str">
        <f t="shared" si="49"/>
        <v>2022-2023</v>
      </c>
      <c r="AN710" s="126">
        <v>100</v>
      </c>
      <c r="AO710" s="132" t="str">
        <f>IF(Table13[[#This Row],[Combo 27 Bet]]="","",IF(Table13[[#This Row],[Lev Ret]]="","",AN710*Table13[[#This Row],[Odds]]))</f>
        <v/>
      </c>
      <c r="AP710" s="133">
        <f t="shared" si="55"/>
        <v>-100</v>
      </c>
      <c r="AQ710" s="137"/>
      <c r="AR710" s="153">
        <v>1</v>
      </c>
      <c r="AS710" s="167" t="str">
        <f>IF(Table13[[#This Row],[Date]]&lt;$AS$3,"","Live")</f>
        <v/>
      </c>
      <c r="AT710" s="167" t="str">
        <f>IF(Table13[[#This Row],[Date]]&lt;$AT$3,"","Current Algo")</f>
        <v/>
      </c>
    </row>
    <row r="711" spans="1:46" s="14" customFormat="1" ht="14.25" customHeight="1" x14ac:dyDescent="0.25">
      <c r="A711" s="82">
        <v>44989</v>
      </c>
      <c r="B711" s="2" t="s">
        <v>3</v>
      </c>
      <c r="C711" s="83">
        <v>0.57291666666666663</v>
      </c>
      <c r="D711" s="87">
        <v>3</v>
      </c>
      <c r="E711" s="7">
        <v>2</v>
      </c>
      <c r="F711" s="60">
        <v>3</v>
      </c>
      <c r="G711" s="2">
        <v>1000</v>
      </c>
      <c r="H711" s="2" t="s">
        <v>42</v>
      </c>
      <c r="I711" s="2" t="s">
        <v>46</v>
      </c>
      <c r="J711" s="2">
        <v>150</v>
      </c>
      <c r="K711" s="6">
        <v>5</v>
      </c>
      <c r="L711" s="6" t="s">
        <v>351</v>
      </c>
      <c r="M711" s="2" t="s">
        <v>55</v>
      </c>
      <c r="N711" s="84">
        <v>5.2</v>
      </c>
      <c r="O711" s="2" t="s">
        <v>51</v>
      </c>
      <c r="P711" s="2" t="s">
        <v>54</v>
      </c>
      <c r="Q711" s="85"/>
      <c r="R711" s="86">
        <v>3</v>
      </c>
      <c r="S711" s="85">
        <v>54</v>
      </c>
      <c r="T711" s="85">
        <v>54</v>
      </c>
      <c r="U711" s="85"/>
      <c r="V711" s="2">
        <v>1</v>
      </c>
      <c r="W711" s="2">
        <v>3</v>
      </c>
      <c r="X711" s="10">
        <v>2</v>
      </c>
      <c r="Y711" s="84">
        <v>5.0999999999999996</v>
      </c>
      <c r="Z711" s="2">
        <v>35</v>
      </c>
      <c r="AA711" s="6">
        <v>8</v>
      </c>
      <c r="AB711" s="2"/>
      <c r="AC711" s="2"/>
      <c r="AD711" s="84">
        <v>5.5</v>
      </c>
      <c r="AE711" s="84"/>
      <c r="AF711" s="2">
        <v>100</v>
      </c>
      <c r="AG711" s="2" t="str">
        <f t="shared" si="53"/>
        <v/>
      </c>
      <c r="AH711" s="2">
        <f t="shared" si="54"/>
        <v>-100</v>
      </c>
      <c r="AI711" s="44" t="str">
        <f>VLOOKUP(Table13[[#This Row],[Track]],$B$1885:$D$1929,2,FALSE)</f>
        <v>Vic</v>
      </c>
      <c r="AJ7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1" s="16" t="str">
        <f>IF(Table13[[#This Row],[Going-Dist]]="G&lt;6-Dist&gt;=1700","B",IF(Table13[[#This Row],[Going-Dist]]="G&lt;6-Dist&lt;1700","A",IF(AJ711="G&gt;=6-Dist&lt;1700","C",IF(AJ711="G&gt;=6-Dist&gt;=1700","D","xx"))))</f>
        <v>A</v>
      </c>
      <c r="AL711" s="69">
        <f>MONTH(Table13[[#This Row],[Date]])</f>
        <v>3</v>
      </c>
      <c r="AM711" s="69" t="str">
        <f t="shared" ref="AM711:AM774" si="56">IF(A711&lt;$AM$1905,"2020-2021",IF(A711&lt;$AM$1906,"2021-2022",IF(A711&lt;$AM$1907,"2022-2023",IF(A711&lt;$AM$1908,"2023-2024",IF(A711&lt;$AM$1909,"2024-2025",IF(A711&lt;$AM$1910,"2025-2026",IF(A711&lt;$AM$1911,"2026-2027",IF(A711&lt;$AM$1912,"2027-2028"))))))))</f>
        <v>2022-2023</v>
      </c>
      <c r="AN711" s="126">
        <v>200</v>
      </c>
      <c r="AO711" s="132" t="str">
        <f>IF(Table13[[#This Row],[Combo 27 Bet]]="","",IF(Table13[[#This Row],[Lev Ret]]="","",AN711*Table13[[#This Row],[Odds]]))</f>
        <v/>
      </c>
      <c r="AP711" s="133">
        <f t="shared" si="55"/>
        <v>-200</v>
      </c>
      <c r="AQ711" s="137"/>
      <c r="AR711" s="153">
        <v>10</v>
      </c>
      <c r="AS711" s="167" t="str">
        <f>IF(Table13[[#This Row],[Date]]&lt;$AS$3,"","Live")</f>
        <v/>
      </c>
      <c r="AT711" s="167" t="str">
        <f>IF(Table13[[#This Row],[Date]]&lt;$AT$3,"","Current Algo")</f>
        <v/>
      </c>
    </row>
    <row r="712" spans="1:46" s="14" customFormat="1" ht="14.25" customHeight="1" x14ac:dyDescent="0.25">
      <c r="A712" s="82">
        <v>44989</v>
      </c>
      <c r="B712" s="2" t="s">
        <v>3</v>
      </c>
      <c r="C712" s="83">
        <v>0.59722222222222221</v>
      </c>
      <c r="D712" s="2">
        <v>3</v>
      </c>
      <c r="E712" s="2">
        <v>2</v>
      </c>
      <c r="F712" s="60">
        <v>4</v>
      </c>
      <c r="G712" s="2">
        <v>1000</v>
      </c>
      <c r="H712" s="2" t="s">
        <v>1216</v>
      </c>
      <c r="I712" s="2" t="s">
        <v>62</v>
      </c>
      <c r="J712" s="2">
        <v>150</v>
      </c>
      <c r="K712" s="6">
        <v>4</v>
      </c>
      <c r="L712" s="6" t="s">
        <v>1258</v>
      </c>
      <c r="M712" s="2" t="s">
        <v>50</v>
      </c>
      <c r="N712" s="84">
        <v>3.5</v>
      </c>
      <c r="O712" s="2" t="s">
        <v>1259</v>
      </c>
      <c r="P712" s="2" t="s">
        <v>1260</v>
      </c>
      <c r="Q712" s="85"/>
      <c r="R712" s="86">
        <v>2</v>
      </c>
      <c r="S712" s="85">
        <v>57</v>
      </c>
      <c r="T712" s="85">
        <v>57</v>
      </c>
      <c r="U712" s="85"/>
      <c r="V712" s="2"/>
      <c r="W712" s="2"/>
      <c r="X712" s="10">
        <v>1</v>
      </c>
      <c r="Y712" s="84"/>
      <c r="Z712" s="2"/>
      <c r="AA712" s="6">
        <v>11</v>
      </c>
      <c r="AB712" s="2"/>
      <c r="AC712" s="2"/>
      <c r="AD712" s="84">
        <v>3.4</v>
      </c>
      <c r="AE712" s="84"/>
      <c r="AF712" s="2">
        <v>100</v>
      </c>
      <c r="AG712" s="2" t="str">
        <f t="shared" si="53"/>
        <v/>
      </c>
      <c r="AH712" s="2">
        <f t="shared" si="54"/>
        <v>-100</v>
      </c>
      <c r="AI712" s="44" t="str">
        <f>VLOOKUP(Table13[[#This Row],[Track]],$B$1885:$D$1929,2,FALSE)</f>
        <v>Vic</v>
      </c>
      <c r="AJ7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2" s="16" t="str">
        <f>IF(Table13[[#This Row],[Going-Dist]]="G&lt;6-Dist&gt;=1700","B",IF(Table13[[#This Row],[Going-Dist]]="G&lt;6-Dist&lt;1700","A",IF(AJ712="G&gt;=6-Dist&lt;1700","C",IF(AJ712="G&gt;=6-Dist&gt;=1700","D","xx"))))</f>
        <v>A</v>
      </c>
      <c r="AL712" s="69">
        <f>MONTH(Table13[[#This Row],[Date]])</f>
        <v>3</v>
      </c>
      <c r="AM712" s="69" t="str">
        <f t="shared" si="56"/>
        <v>2022-2023</v>
      </c>
      <c r="AN712" s="126">
        <v>100</v>
      </c>
      <c r="AO712" s="132" t="str">
        <f>IF(Table13[[#This Row],[Combo 27 Bet]]="","",IF(Table13[[#This Row],[Lev Ret]]="","",AN712*Table13[[#This Row],[Odds]]))</f>
        <v/>
      </c>
      <c r="AP712" s="133">
        <f t="shared" si="55"/>
        <v>-100</v>
      </c>
      <c r="AQ712" s="137"/>
      <c r="AR712" s="153">
        <v>7</v>
      </c>
      <c r="AS712" s="167" t="str">
        <f>IF(Table13[[#This Row],[Date]]&lt;$AS$3,"","Live")</f>
        <v/>
      </c>
      <c r="AT712" s="167" t="str">
        <f>IF(Table13[[#This Row],[Date]]&lt;$AT$3,"","Current Algo")</f>
        <v/>
      </c>
    </row>
    <row r="713" spans="1:46" s="14" customFormat="1" ht="14.25" customHeight="1" x14ac:dyDescent="0.25">
      <c r="A713" s="82">
        <v>44989</v>
      </c>
      <c r="B713" s="2" t="s">
        <v>3</v>
      </c>
      <c r="C713" s="83">
        <v>0.625</v>
      </c>
      <c r="D713" s="2">
        <v>3</v>
      </c>
      <c r="E713" s="2">
        <v>2</v>
      </c>
      <c r="F713" s="60">
        <v>5</v>
      </c>
      <c r="G713" s="2">
        <v>1600</v>
      </c>
      <c r="H713" s="2" t="s">
        <v>42</v>
      </c>
      <c r="I713" s="2">
        <v>84</v>
      </c>
      <c r="J713" s="2">
        <v>130</v>
      </c>
      <c r="K713" s="6">
        <v>4</v>
      </c>
      <c r="L713" s="6" t="s">
        <v>744</v>
      </c>
      <c r="M713" s="2" t="s">
        <v>75</v>
      </c>
      <c r="N713" s="84">
        <v>3.9</v>
      </c>
      <c r="O713" s="2" t="s">
        <v>117</v>
      </c>
      <c r="P713" s="2" t="s">
        <v>60</v>
      </c>
      <c r="Q713" s="85"/>
      <c r="R713" s="86">
        <v>9</v>
      </c>
      <c r="S713" s="85">
        <v>60</v>
      </c>
      <c r="T713" s="85">
        <v>60</v>
      </c>
      <c r="U713" s="85"/>
      <c r="V713" s="2">
        <v>1</v>
      </c>
      <c r="W713" s="2">
        <v>5</v>
      </c>
      <c r="X713" s="10">
        <v>2</v>
      </c>
      <c r="Y713" s="84">
        <v>4.5999999999999996</v>
      </c>
      <c r="Z713" s="2">
        <v>40</v>
      </c>
      <c r="AA713" s="6">
        <v>9</v>
      </c>
      <c r="AB713" s="2"/>
      <c r="AC713" s="2" t="s">
        <v>12</v>
      </c>
      <c r="AD713" s="84">
        <v>4</v>
      </c>
      <c r="AE713" s="84">
        <v>1.5</v>
      </c>
      <c r="AF713" s="2">
        <v>100</v>
      </c>
      <c r="AG713" s="2">
        <f t="shared" si="53"/>
        <v>400</v>
      </c>
      <c r="AH713" s="2">
        <f t="shared" si="54"/>
        <v>300</v>
      </c>
      <c r="AI713" s="44" t="str">
        <f>VLOOKUP(Table13[[#This Row],[Track]],$B$1885:$D$1929,2,FALSE)</f>
        <v>Vic</v>
      </c>
      <c r="AJ7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3" s="16" t="str">
        <f>IF(Table13[[#This Row],[Going-Dist]]="G&lt;6-Dist&gt;=1700","B",IF(Table13[[#This Row],[Going-Dist]]="G&lt;6-Dist&lt;1700","A",IF(AJ713="G&gt;=6-Dist&lt;1700","C",IF(AJ713="G&gt;=6-Dist&gt;=1700","D","xx"))))</f>
        <v>A</v>
      </c>
      <c r="AL713" s="69">
        <f>MONTH(Table13[[#This Row],[Date]])</f>
        <v>3</v>
      </c>
      <c r="AM713" s="69" t="str">
        <f t="shared" si="56"/>
        <v>2022-2023</v>
      </c>
      <c r="AN713" s="126">
        <v>100</v>
      </c>
      <c r="AO713" s="132">
        <f>IF(Table13[[#This Row],[Combo 27 Bet]]="","",IF(Table13[[#This Row],[Lev Ret]]="","",AN713*Table13[[#This Row],[Odds]]))</f>
        <v>400</v>
      </c>
      <c r="AP713" s="133">
        <f t="shared" si="55"/>
        <v>300</v>
      </c>
      <c r="AQ713" s="137"/>
      <c r="AR713" s="153">
        <v>7</v>
      </c>
      <c r="AS713" s="167" t="str">
        <f>IF(Table13[[#This Row],[Date]]&lt;$AS$3,"","Live")</f>
        <v/>
      </c>
      <c r="AT713" s="167" t="str">
        <f>IF(Table13[[#This Row],[Date]]&lt;$AT$3,"","Current Algo")</f>
        <v/>
      </c>
    </row>
    <row r="714" spans="1:46" s="14" customFormat="1" ht="14.25" customHeight="1" x14ac:dyDescent="0.25">
      <c r="A714" s="82">
        <v>44989</v>
      </c>
      <c r="B714" s="2" t="s">
        <v>148</v>
      </c>
      <c r="C714" s="83">
        <v>0.72222222222222221</v>
      </c>
      <c r="D714" s="87">
        <v>5</v>
      </c>
      <c r="E714" s="7">
        <v>6</v>
      </c>
      <c r="F714" s="60">
        <v>9</v>
      </c>
      <c r="G714" s="2">
        <v>1600</v>
      </c>
      <c r="H714" s="2" t="s">
        <v>70</v>
      </c>
      <c r="I714" s="2"/>
      <c r="J714" s="2">
        <v>200</v>
      </c>
      <c r="K714" s="6">
        <v>2</v>
      </c>
      <c r="L714" s="6" t="s">
        <v>1652</v>
      </c>
      <c r="M714" s="2" t="s">
        <v>75</v>
      </c>
      <c r="N714" s="84">
        <v>2.1</v>
      </c>
      <c r="O714" s="2" t="s">
        <v>49</v>
      </c>
      <c r="P714" s="2" t="s">
        <v>86</v>
      </c>
      <c r="Q714" s="85"/>
      <c r="R714" s="86">
        <v>2</v>
      </c>
      <c r="S714" s="85">
        <v>57</v>
      </c>
      <c r="T714" s="85">
        <v>57</v>
      </c>
      <c r="U714" s="85"/>
      <c r="V714" s="2">
        <v>1</v>
      </c>
      <c r="W714" s="2">
        <v>1</v>
      </c>
      <c r="X714" s="10">
        <v>1</v>
      </c>
      <c r="Y714" s="84">
        <v>2.17</v>
      </c>
      <c r="Z714" s="2">
        <v>40</v>
      </c>
      <c r="AA714" s="6">
        <v>100</v>
      </c>
      <c r="AB714" s="2"/>
      <c r="AC714" s="2"/>
      <c r="AD714" s="84">
        <v>2.7</v>
      </c>
      <c r="AE714" s="84"/>
      <c r="AF714" s="2">
        <v>100</v>
      </c>
      <c r="AG714" s="2" t="str">
        <f t="shared" si="53"/>
        <v/>
      </c>
      <c r="AH714" s="2">
        <f t="shared" si="54"/>
        <v>-100</v>
      </c>
      <c r="AI714" s="44" t="str">
        <f>VLOOKUP(Table13[[#This Row],[Track]],$B$1885:$D$1929,2,FALSE)</f>
        <v>NSW</v>
      </c>
      <c r="AJ7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4" s="16" t="str">
        <f>IF(Table13[[#This Row],[Going-Dist]]="G&lt;6-Dist&gt;=1700","B",IF(Table13[[#This Row],[Going-Dist]]="G&lt;6-Dist&lt;1700","A",IF(AJ714="G&gt;=6-Dist&lt;1700","C",IF(AJ714="G&gt;=6-Dist&gt;=1700","D","xx"))))</f>
        <v>A</v>
      </c>
      <c r="AL714" s="2">
        <f>MONTH(Table13[[#This Row],[Date]])</f>
        <v>3</v>
      </c>
      <c r="AM714" s="2" t="str">
        <f t="shared" si="56"/>
        <v>2022-2023</v>
      </c>
      <c r="AN714" s="126">
        <v>100</v>
      </c>
      <c r="AO714" s="132" t="str">
        <f>IF(Table13[[#This Row],[Combo 27 Bet]]="","",IF(Table13[[#This Row],[Lev Ret]]="","",AN714*Table13[[#This Row],[Odds]]))</f>
        <v/>
      </c>
      <c r="AP714" s="133">
        <f t="shared" si="55"/>
        <v>-100</v>
      </c>
      <c r="AQ714" s="137"/>
      <c r="AR714" s="153">
        <v>5</v>
      </c>
      <c r="AS714" s="167" t="str">
        <f>IF(Table13[[#This Row],[Date]]&lt;$AS$3,"","Live")</f>
        <v/>
      </c>
      <c r="AT714" s="167" t="str">
        <f>IF(Table13[[#This Row],[Date]]&lt;$AT$3,"","Current Algo")</f>
        <v/>
      </c>
    </row>
    <row r="715" spans="1:46" s="14" customFormat="1" ht="14.25" customHeight="1" x14ac:dyDescent="0.25">
      <c r="A715" s="82">
        <v>44996</v>
      </c>
      <c r="B715" s="2" t="s">
        <v>149</v>
      </c>
      <c r="C715" s="83">
        <v>0.51388888888888895</v>
      </c>
      <c r="D715" s="87">
        <v>4</v>
      </c>
      <c r="E715" s="7">
        <v>0</v>
      </c>
      <c r="F715" s="60">
        <v>1</v>
      </c>
      <c r="G715" s="2">
        <v>1200</v>
      </c>
      <c r="H715" s="2" t="s">
        <v>151</v>
      </c>
      <c r="I715" s="2">
        <v>78</v>
      </c>
      <c r="J715" s="2">
        <v>120</v>
      </c>
      <c r="K715" s="6">
        <v>7</v>
      </c>
      <c r="L715" s="6" t="s">
        <v>1653</v>
      </c>
      <c r="M715" s="2" t="s">
        <v>55</v>
      </c>
      <c r="N715" s="84">
        <v>5.5</v>
      </c>
      <c r="O715" s="2" t="s">
        <v>1116</v>
      </c>
      <c r="P715" s="2" t="s">
        <v>1086</v>
      </c>
      <c r="Q715" s="85"/>
      <c r="R715" s="86">
        <v>9</v>
      </c>
      <c r="S715" s="85">
        <v>58</v>
      </c>
      <c r="T715" s="85">
        <v>58</v>
      </c>
      <c r="U715" s="85"/>
      <c r="V715" s="2">
        <v>5</v>
      </c>
      <c r="W715" s="2">
        <v>3</v>
      </c>
      <c r="X715" s="10">
        <v>1</v>
      </c>
      <c r="Y715" s="84">
        <v>5.59</v>
      </c>
      <c r="Z715" s="2">
        <v>20</v>
      </c>
      <c r="AA715" s="6"/>
      <c r="AB715" s="2"/>
      <c r="AC715" s="2"/>
      <c r="AD715" s="84">
        <v>6</v>
      </c>
      <c r="AE715" s="84"/>
      <c r="AF715" s="2">
        <v>100</v>
      </c>
      <c r="AG715" s="2" t="str">
        <f t="shared" si="53"/>
        <v/>
      </c>
      <c r="AH715" s="2">
        <f t="shared" si="54"/>
        <v>-100</v>
      </c>
      <c r="AI715" s="44" t="str">
        <f>VLOOKUP(Table13[[#This Row],[Track]],$B$1885:$D$1929,2,FALSE)</f>
        <v>NSW</v>
      </c>
      <c r="AJ7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5" s="16" t="str">
        <f>IF(Table13[[#This Row],[Going-Dist]]="G&lt;6-Dist&gt;=1700","B",IF(Table13[[#This Row],[Going-Dist]]="G&lt;6-Dist&lt;1700","A",IF(AJ715="G&gt;=6-Dist&lt;1700","C",IF(AJ715="G&gt;=6-Dist&gt;=1700","D","xx"))))</f>
        <v>A</v>
      </c>
      <c r="AL715" s="69">
        <f>MONTH(Table13[[#This Row],[Date]])</f>
        <v>3</v>
      </c>
      <c r="AM715" s="69" t="str">
        <f t="shared" si="56"/>
        <v>2022-2023</v>
      </c>
      <c r="AN715" s="126">
        <v>100</v>
      </c>
      <c r="AO715" s="132" t="str">
        <f>IF(Table13[[#This Row],[Combo 27 Bet]]="","",IF(Table13[[#This Row],[Lev Ret]]="","",AN715*Table13[[#This Row],[Odds]]))</f>
        <v/>
      </c>
      <c r="AP715" s="133">
        <f t="shared" si="55"/>
        <v>-100</v>
      </c>
      <c r="AQ715" s="137"/>
      <c r="AR715" s="153">
        <v>8</v>
      </c>
      <c r="AS715" s="167" t="str">
        <f>IF(Table13[[#This Row],[Date]]&lt;$AS$3,"","Live")</f>
        <v/>
      </c>
      <c r="AT715" s="167" t="str">
        <f>IF(Table13[[#This Row],[Date]]&lt;$AT$3,"","Current Algo")</f>
        <v/>
      </c>
    </row>
    <row r="716" spans="1:46" s="14" customFormat="1" ht="14.25" customHeight="1" x14ac:dyDescent="0.25">
      <c r="A716" s="82">
        <v>44996</v>
      </c>
      <c r="B716" s="2" t="s">
        <v>3</v>
      </c>
      <c r="C716" s="83">
        <v>0.52430555555555558</v>
      </c>
      <c r="D716" s="87">
        <v>3</v>
      </c>
      <c r="E716" s="7">
        <v>4</v>
      </c>
      <c r="F716" s="60">
        <v>1</v>
      </c>
      <c r="G716" s="2">
        <v>2000</v>
      </c>
      <c r="H716" s="2" t="s">
        <v>42</v>
      </c>
      <c r="I716" s="2">
        <v>80</v>
      </c>
      <c r="J716" s="2">
        <v>150</v>
      </c>
      <c r="K716" s="6">
        <v>4</v>
      </c>
      <c r="L716" s="6" t="s">
        <v>780</v>
      </c>
      <c r="M716" s="2" t="s">
        <v>75</v>
      </c>
      <c r="N716" s="84">
        <v>2.0499999999999998</v>
      </c>
      <c r="O716" s="2" t="s">
        <v>561</v>
      </c>
      <c r="P716" s="2" t="s">
        <v>82</v>
      </c>
      <c r="Q716" s="85"/>
      <c r="R716" s="86">
        <v>2</v>
      </c>
      <c r="S716" s="85">
        <v>56.5</v>
      </c>
      <c r="T716" s="85">
        <v>56.5</v>
      </c>
      <c r="U716" s="85"/>
      <c r="V716" s="2">
        <v>3</v>
      </c>
      <c r="W716" s="2">
        <v>4</v>
      </c>
      <c r="X716" s="10">
        <v>1</v>
      </c>
      <c r="Y716" s="84">
        <v>3.7</v>
      </c>
      <c r="Z716" s="2">
        <v>45</v>
      </c>
      <c r="AA716" s="6">
        <v>8</v>
      </c>
      <c r="AB716" s="2"/>
      <c r="AC716" s="2" t="s">
        <v>15</v>
      </c>
      <c r="AD716" s="84">
        <v>1.75</v>
      </c>
      <c r="AE716" s="84">
        <v>1.1000000000000001</v>
      </c>
      <c r="AF716" s="2">
        <v>100</v>
      </c>
      <c r="AG716" s="2" t="str">
        <f t="shared" si="53"/>
        <v/>
      </c>
      <c r="AH716" s="2">
        <f t="shared" si="54"/>
        <v>-100</v>
      </c>
      <c r="AI716" s="44" t="str">
        <f>VLOOKUP(Table13[[#This Row],[Track]],$B$1885:$D$1929,2,FALSE)</f>
        <v>Vic</v>
      </c>
      <c r="AJ7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16" s="16" t="str">
        <f>IF(Table13[[#This Row],[Going-Dist]]="G&lt;6-Dist&gt;=1700","B",IF(Table13[[#This Row],[Going-Dist]]="G&lt;6-Dist&lt;1700","A",IF(AJ716="G&gt;=6-Dist&lt;1700","C",IF(AJ716="G&gt;=6-Dist&gt;=1700","D","xx"))))</f>
        <v>B</v>
      </c>
      <c r="AL716" s="69">
        <f>MONTH(Table13[[#This Row],[Date]])</f>
        <v>3</v>
      </c>
      <c r="AM716" s="69" t="str">
        <f t="shared" si="56"/>
        <v>2022-2023</v>
      </c>
      <c r="AN716" s="126">
        <v>100</v>
      </c>
      <c r="AO716" s="132" t="str">
        <f>IF(Table13[[#This Row],[Combo 27 Bet]]="","",IF(Table13[[#This Row],[Lev Ret]]="","",AN716*Table13[[#This Row],[Odds]]))</f>
        <v/>
      </c>
      <c r="AP716" s="133">
        <f t="shared" si="55"/>
        <v>-100</v>
      </c>
      <c r="AQ716" s="135">
        <v>2</v>
      </c>
      <c r="AR716" s="153">
        <v>5</v>
      </c>
      <c r="AS716" s="167" t="str">
        <f>IF(Table13[[#This Row],[Date]]&lt;$AS$3,"","Live")</f>
        <v/>
      </c>
      <c r="AT716" s="167" t="str">
        <f>IF(Table13[[#This Row],[Date]]&lt;$AT$3,"","Current Algo")</f>
        <v/>
      </c>
    </row>
    <row r="717" spans="1:46" s="14" customFormat="1" ht="14.25" customHeight="1" x14ac:dyDescent="0.25">
      <c r="A717" s="82">
        <v>44996</v>
      </c>
      <c r="B717" s="2" t="s">
        <v>3</v>
      </c>
      <c r="C717" s="83">
        <v>0.52430555555555558</v>
      </c>
      <c r="D717" s="2">
        <v>3</v>
      </c>
      <c r="E717" s="2">
        <v>4</v>
      </c>
      <c r="F717" s="60">
        <v>1</v>
      </c>
      <c r="G717" s="2">
        <v>2000</v>
      </c>
      <c r="H717" s="2" t="s">
        <v>42</v>
      </c>
      <c r="I717" s="2">
        <v>80</v>
      </c>
      <c r="J717" s="2">
        <v>150</v>
      </c>
      <c r="K717" s="6">
        <v>1</v>
      </c>
      <c r="L717" s="6" t="s">
        <v>479</v>
      </c>
      <c r="M717" s="2" t="s">
        <v>80</v>
      </c>
      <c r="N717" s="84">
        <v>6</v>
      </c>
      <c r="O717" s="2" t="s">
        <v>97</v>
      </c>
      <c r="P717" s="2" t="s">
        <v>781</v>
      </c>
      <c r="Q717" s="85">
        <v>1.5</v>
      </c>
      <c r="R717" s="86">
        <v>3</v>
      </c>
      <c r="S717" s="85">
        <v>60.5</v>
      </c>
      <c r="T717" s="85">
        <v>59</v>
      </c>
      <c r="U717" s="85"/>
      <c r="V717" s="2">
        <v>1</v>
      </c>
      <c r="W717" s="2">
        <v>1</v>
      </c>
      <c r="X717" s="10">
        <v>2</v>
      </c>
      <c r="Y717" s="84">
        <v>4.8</v>
      </c>
      <c r="Z717" s="2">
        <v>35</v>
      </c>
      <c r="AA717" s="6">
        <v>8</v>
      </c>
      <c r="AB717" s="2"/>
      <c r="AC717" s="2"/>
      <c r="AD717" s="84">
        <v>7.5</v>
      </c>
      <c r="AE717" s="84"/>
      <c r="AF717" s="2">
        <v>100</v>
      </c>
      <c r="AG717" s="2" t="str">
        <f t="shared" si="53"/>
        <v/>
      </c>
      <c r="AH717" s="2">
        <f t="shared" si="54"/>
        <v>-100</v>
      </c>
      <c r="AI717" s="44" t="str">
        <f>VLOOKUP(Table13[[#This Row],[Track]],$B$1885:$D$1929,2,FALSE)</f>
        <v>Vic</v>
      </c>
      <c r="AJ7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17" s="16" t="str">
        <f>IF(Table13[[#This Row],[Going-Dist]]="G&lt;6-Dist&gt;=1700","B",IF(Table13[[#This Row],[Going-Dist]]="G&lt;6-Dist&lt;1700","A",IF(AJ717="G&gt;=6-Dist&lt;1700","C",IF(AJ717="G&gt;=6-Dist&gt;=1700","D","xx"))))</f>
        <v>B</v>
      </c>
      <c r="AL717" s="69">
        <f>MONTH(Table13[[#This Row],[Date]])</f>
        <v>3</v>
      </c>
      <c r="AM717" s="69" t="str">
        <f t="shared" si="56"/>
        <v>2022-2023</v>
      </c>
      <c r="AN717" s="126">
        <v>100</v>
      </c>
      <c r="AO717" s="132" t="str">
        <f>IF(Table13[[#This Row],[Combo 27 Bet]]="","",IF(Table13[[#This Row],[Lev Ret]]="","",AN717*Table13[[#This Row],[Odds]]))</f>
        <v/>
      </c>
      <c r="AP717" s="133">
        <f t="shared" si="55"/>
        <v>-100</v>
      </c>
      <c r="AQ717" s="135">
        <v>2</v>
      </c>
      <c r="AR717" s="153">
        <v>6</v>
      </c>
      <c r="AS717" s="167" t="str">
        <f>IF(Table13[[#This Row],[Date]]&lt;$AS$3,"","Live")</f>
        <v/>
      </c>
      <c r="AT717" s="167" t="str">
        <f>IF(Table13[[#This Row],[Date]]&lt;$AT$3,"","Current Algo")</f>
        <v/>
      </c>
    </row>
    <row r="718" spans="1:46" s="14" customFormat="1" ht="14.25" customHeight="1" x14ac:dyDescent="0.25">
      <c r="A718" s="82">
        <v>44996</v>
      </c>
      <c r="B718" s="2" t="s">
        <v>149</v>
      </c>
      <c r="C718" s="83">
        <v>0.5625</v>
      </c>
      <c r="D718" s="87">
        <v>4</v>
      </c>
      <c r="E718" s="7">
        <v>0</v>
      </c>
      <c r="F718" s="60">
        <v>3</v>
      </c>
      <c r="G718" s="2">
        <v>1350</v>
      </c>
      <c r="H718" s="2" t="s">
        <v>151</v>
      </c>
      <c r="I718" s="2">
        <v>88</v>
      </c>
      <c r="J718" s="2">
        <v>150</v>
      </c>
      <c r="K718" s="6">
        <v>4</v>
      </c>
      <c r="L718" s="6" t="s">
        <v>1626</v>
      </c>
      <c r="M718" s="2" t="s">
        <v>75</v>
      </c>
      <c r="N718" s="84">
        <v>2.9</v>
      </c>
      <c r="O718" s="2" t="s">
        <v>49</v>
      </c>
      <c r="P718" s="2" t="s">
        <v>86</v>
      </c>
      <c r="Q718" s="85"/>
      <c r="R718" s="86">
        <v>3</v>
      </c>
      <c r="S718" s="85">
        <v>57</v>
      </c>
      <c r="T718" s="85">
        <v>57</v>
      </c>
      <c r="U718" s="85"/>
      <c r="V718" s="2">
        <v>2</v>
      </c>
      <c r="W718" s="2">
        <v>1</v>
      </c>
      <c r="X718" s="10">
        <v>1</v>
      </c>
      <c r="Y718" s="84">
        <v>3.55</v>
      </c>
      <c r="Z718" s="2">
        <v>20</v>
      </c>
      <c r="AA718" s="6"/>
      <c r="AB718" s="2"/>
      <c r="AC718" s="2" t="s">
        <v>14</v>
      </c>
      <c r="AD718" s="84">
        <v>3.3</v>
      </c>
      <c r="AE718" s="84"/>
      <c r="AF718" s="2">
        <v>100</v>
      </c>
      <c r="AG718" s="2" t="str">
        <f t="shared" si="53"/>
        <v/>
      </c>
      <c r="AH718" s="2">
        <f t="shared" si="54"/>
        <v>-100</v>
      </c>
      <c r="AI718" s="44" t="str">
        <f>VLOOKUP(Table13[[#This Row],[Track]],$B$1885:$D$1929,2,FALSE)</f>
        <v>NSW</v>
      </c>
      <c r="AJ7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8" s="16" t="str">
        <f>IF(Table13[[#This Row],[Going-Dist]]="G&lt;6-Dist&gt;=1700","B",IF(Table13[[#This Row],[Going-Dist]]="G&lt;6-Dist&lt;1700","A",IF(AJ718="G&gt;=6-Dist&lt;1700","C",IF(AJ718="G&gt;=6-Dist&gt;=1700","D","xx"))))</f>
        <v>A</v>
      </c>
      <c r="AL718" s="69">
        <f>MONTH(Table13[[#This Row],[Date]])</f>
        <v>3</v>
      </c>
      <c r="AM718" s="69" t="str">
        <f t="shared" si="56"/>
        <v>2022-2023</v>
      </c>
      <c r="AN718" s="126">
        <v>150</v>
      </c>
      <c r="AO718" s="132" t="str">
        <f>IF(Table13[[#This Row],[Combo 27 Bet]]="","",IF(Table13[[#This Row],[Lev Ret]]="","",AN718*Table13[[#This Row],[Odds]]))</f>
        <v/>
      </c>
      <c r="AP718" s="133">
        <f t="shared" si="55"/>
        <v>-150</v>
      </c>
      <c r="AQ718" s="137"/>
      <c r="AR718" s="153">
        <v>9</v>
      </c>
      <c r="AS718" s="167" t="str">
        <f>IF(Table13[[#This Row],[Date]]&lt;$AS$3,"","Live")</f>
        <v/>
      </c>
      <c r="AT718" s="167" t="str">
        <f>IF(Table13[[#This Row],[Date]]&lt;$AT$3,"","Current Algo")</f>
        <v/>
      </c>
    </row>
    <row r="719" spans="1:46" s="14" customFormat="1" ht="14.25" customHeight="1" x14ac:dyDescent="0.25">
      <c r="A719" s="82">
        <v>44996</v>
      </c>
      <c r="B719" s="2" t="s">
        <v>3</v>
      </c>
      <c r="C719" s="83">
        <v>0.57291666666666663</v>
      </c>
      <c r="D719" s="2">
        <v>3</v>
      </c>
      <c r="E719" s="2">
        <v>4</v>
      </c>
      <c r="F719" s="60">
        <v>3</v>
      </c>
      <c r="G719" s="2">
        <v>1600</v>
      </c>
      <c r="H719" s="2" t="s">
        <v>77</v>
      </c>
      <c r="I719" s="2" t="s">
        <v>62</v>
      </c>
      <c r="J719" s="2">
        <v>300</v>
      </c>
      <c r="K719" s="6">
        <v>3</v>
      </c>
      <c r="L719" s="6" t="s">
        <v>1261</v>
      </c>
      <c r="M719" s="2" t="s">
        <v>75</v>
      </c>
      <c r="N719" s="84">
        <v>3</v>
      </c>
      <c r="O719" s="2" t="s">
        <v>93</v>
      </c>
      <c r="P719" s="2" t="s">
        <v>52</v>
      </c>
      <c r="Q719" s="85"/>
      <c r="R719" s="86">
        <v>8</v>
      </c>
      <c r="S719" s="85">
        <v>56</v>
      </c>
      <c r="T719" s="85">
        <v>56</v>
      </c>
      <c r="U719" s="85"/>
      <c r="V719" s="2"/>
      <c r="W719" s="2"/>
      <c r="X719" s="10">
        <v>1</v>
      </c>
      <c r="Y719" s="84"/>
      <c r="Z719" s="2"/>
      <c r="AA719" s="6">
        <v>10</v>
      </c>
      <c r="AB719" s="2"/>
      <c r="AC719" s="2"/>
      <c r="AD719" s="84">
        <v>3.5</v>
      </c>
      <c r="AE719" s="84"/>
      <c r="AF719" s="2">
        <v>100</v>
      </c>
      <c r="AG719" s="2" t="str">
        <f t="shared" si="53"/>
        <v/>
      </c>
      <c r="AH719" s="2">
        <f t="shared" si="54"/>
        <v>-100</v>
      </c>
      <c r="AI719" s="44" t="str">
        <f>VLOOKUP(Table13[[#This Row],[Track]],$B$1885:$D$1929,2,FALSE)</f>
        <v>Vic</v>
      </c>
      <c r="AJ7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19" s="16" t="str">
        <f>IF(Table13[[#This Row],[Going-Dist]]="G&lt;6-Dist&gt;=1700","B",IF(Table13[[#This Row],[Going-Dist]]="G&lt;6-Dist&lt;1700","A",IF(AJ719="G&gt;=6-Dist&lt;1700","C",IF(AJ719="G&gt;=6-Dist&gt;=1700","D","xx"))))</f>
        <v>A</v>
      </c>
      <c r="AL719" s="69">
        <f>MONTH(Table13[[#This Row],[Date]])</f>
        <v>3</v>
      </c>
      <c r="AM719" s="69" t="str">
        <f t="shared" si="56"/>
        <v>2022-2023</v>
      </c>
      <c r="AN719" s="126">
        <v>100</v>
      </c>
      <c r="AO719" s="132" t="str">
        <f>IF(Table13[[#This Row],[Combo 27 Bet]]="","",IF(Table13[[#This Row],[Lev Ret]]="","",AN719*Table13[[#This Row],[Odds]]))</f>
        <v/>
      </c>
      <c r="AP719" s="133">
        <f t="shared" si="55"/>
        <v>-100</v>
      </c>
      <c r="AQ719" s="137"/>
      <c r="AR719" s="153">
        <v>5</v>
      </c>
      <c r="AS719" s="167" t="str">
        <f>IF(Table13[[#This Row],[Date]]&lt;$AS$3,"","Live")</f>
        <v/>
      </c>
      <c r="AT719" s="167" t="str">
        <f>IF(Table13[[#This Row],[Date]]&lt;$AT$3,"","Current Algo")</f>
        <v/>
      </c>
    </row>
    <row r="720" spans="1:46" s="14" customFormat="1" ht="14.25" customHeight="1" x14ac:dyDescent="0.25">
      <c r="A720" s="82">
        <v>44996</v>
      </c>
      <c r="B720" s="2" t="s">
        <v>149</v>
      </c>
      <c r="C720" s="83">
        <v>0.61111111111111105</v>
      </c>
      <c r="D720" s="87">
        <v>4</v>
      </c>
      <c r="E720" s="7">
        <v>0</v>
      </c>
      <c r="F720" s="60">
        <v>5</v>
      </c>
      <c r="G720" s="2">
        <v>1100</v>
      </c>
      <c r="H720" s="2" t="s">
        <v>151</v>
      </c>
      <c r="I720" s="2"/>
      <c r="J720" s="2">
        <v>200</v>
      </c>
      <c r="K720" s="6">
        <v>5</v>
      </c>
      <c r="L720" s="6" t="s">
        <v>234</v>
      </c>
      <c r="M720" s="2" t="s">
        <v>55</v>
      </c>
      <c r="N720" s="84">
        <v>2.7</v>
      </c>
      <c r="O720" s="2" t="s">
        <v>69</v>
      </c>
      <c r="P720" s="2" t="s">
        <v>383</v>
      </c>
      <c r="Q720" s="85"/>
      <c r="R720" s="86">
        <v>8</v>
      </c>
      <c r="S720" s="85">
        <v>53</v>
      </c>
      <c r="T720" s="85">
        <v>53</v>
      </c>
      <c r="U720" s="85"/>
      <c r="V720" s="2">
        <v>1</v>
      </c>
      <c r="W720" s="2">
        <v>3</v>
      </c>
      <c r="X720" s="10">
        <v>1</v>
      </c>
      <c r="Y720" s="84">
        <v>1.81</v>
      </c>
      <c r="Z720" s="2">
        <v>40</v>
      </c>
      <c r="AA720" s="6"/>
      <c r="AB720" s="2"/>
      <c r="AC720" s="2"/>
      <c r="AD720" s="84">
        <v>2.7</v>
      </c>
      <c r="AE720" s="84"/>
      <c r="AF720" s="2">
        <v>100</v>
      </c>
      <c r="AG720" s="2" t="str">
        <f t="shared" si="53"/>
        <v/>
      </c>
      <c r="AH720" s="2">
        <f t="shared" si="54"/>
        <v>-100</v>
      </c>
      <c r="AI720" s="44" t="str">
        <f>VLOOKUP(Table13[[#This Row],[Track]],$B$1885:$D$1929,2,FALSE)</f>
        <v>NSW</v>
      </c>
      <c r="AJ7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0" s="16" t="str">
        <f>IF(Table13[[#This Row],[Going-Dist]]="G&lt;6-Dist&gt;=1700","B",IF(Table13[[#This Row],[Going-Dist]]="G&lt;6-Dist&lt;1700","A",IF(AJ720="G&gt;=6-Dist&lt;1700","C",IF(AJ720="G&gt;=6-Dist&gt;=1700","D","xx"))))</f>
        <v>A</v>
      </c>
      <c r="AL720" s="69">
        <f>MONTH(Table13[[#This Row],[Date]])</f>
        <v>3</v>
      </c>
      <c r="AM720" s="69" t="str">
        <f t="shared" si="56"/>
        <v>2022-2023</v>
      </c>
      <c r="AN720" s="126">
        <v>150</v>
      </c>
      <c r="AO720" s="132" t="str">
        <f>IF(Table13[[#This Row],[Combo 27 Bet]]="","",IF(Table13[[#This Row],[Lev Ret]]="","",AN720*Table13[[#This Row],[Odds]]))</f>
        <v/>
      </c>
      <c r="AP720" s="133">
        <f t="shared" si="55"/>
        <v>-150</v>
      </c>
      <c r="AQ720" s="137"/>
      <c r="AR720" s="153">
        <v>9</v>
      </c>
      <c r="AS720" s="167" t="str">
        <f>IF(Table13[[#This Row],[Date]]&lt;$AS$3,"","Live")</f>
        <v/>
      </c>
      <c r="AT720" s="167" t="str">
        <f>IF(Table13[[#This Row],[Date]]&lt;$AT$3,"","Current Algo")</f>
        <v/>
      </c>
    </row>
    <row r="721" spans="1:46" s="14" customFormat="1" ht="14.25" customHeight="1" x14ac:dyDescent="0.25">
      <c r="A721" s="82">
        <v>44996</v>
      </c>
      <c r="B721" s="2" t="s">
        <v>3</v>
      </c>
      <c r="C721" s="83">
        <v>0.625</v>
      </c>
      <c r="D721" s="87">
        <v>3</v>
      </c>
      <c r="E721" s="7">
        <v>4</v>
      </c>
      <c r="F721" s="60">
        <v>5</v>
      </c>
      <c r="G721" s="2">
        <v>1600</v>
      </c>
      <c r="H721" s="2" t="s">
        <v>70</v>
      </c>
      <c r="I721" s="2" t="s">
        <v>84</v>
      </c>
      <c r="J721" s="2">
        <v>200</v>
      </c>
      <c r="K721" s="6">
        <v>4</v>
      </c>
      <c r="L721" s="6" t="s">
        <v>335</v>
      </c>
      <c r="M721" s="2" t="s">
        <v>75</v>
      </c>
      <c r="N721" s="84">
        <v>5.5</v>
      </c>
      <c r="O721" s="2" t="s">
        <v>59</v>
      </c>
      <c r="P721" s="2" t="s">
        <v>60</v>
      </c>
      <c r="Q721" s="85"/>
      <c r="R721" s="86">
        <v>8</v>
      </c>
      <c r="S721" s="85">
        <v>58</v>
      </c>
      <c r="T721" s="85">
        <v>58</v>
      </c>
      <c r="U721" s="85"/>
      <c r="V721" s="2">
        <v>1</v>
      </c>
      <c r="W721" s="2"/>
      <c r="X721" s="10">
        <v>1</v>
      </c>
      <c r="Y721" s="84">
        <v>4</v>
      </c>
      <c r="Z721" s="2">
        <v>40</v>
      </c>
      <c r="AA721" s="6">
        <v>10</v>
      </c>
      <c r="AB721" s="2"/>
      <c r="AC721" s="2" t="s">
        <v>15</v>
      </c>
      <c r="AD721" s="84">
        <v>5.5</v>
      </c>
      <c r="AE721" s="84">
        <v>1.8</v>
      </c>
      <c r="AF721" s="2">
        <v>100</v>
      </c>
      <c r="AG721" s="2" t="str">
        <f t="shared" si="53"/>
        <v/>
      </c>
      <c r="AH721" s="2">
        <f t="shared" si="54"/>
        <v>-100</v>
      </c>
      <c r="AI721" s="44" t="str">
        <f>VLOOKUP(Table13[[#This Row],[Track]],$B$1885:$D$1929,2,FALSE)</f>
        <v>Vic</v>
      </c>
      <c r="AJ7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1" s="16" t="str">
        <f>IF(Table13[[#This Row],[Going-Dist]]="G&lt;6-Dist&gt;=1700","B",IF(Table13[[#This Row],[Going-Dist]]="G&lt;6-Dist&lt;1700","A",IF(AJ721="G&gt;=6-Dist&lt;1700","C",IF(AJ721="G&gt;=6-Dist&gt;=1700","D","xx"))))</f>
        <v>A</v>
      </c>
      <c r="AL721" s="69">
        <f>MONTH(Table13[[#This Row],[Date]])</f>
        <v>3</v>
      </c>
      <c r="AM721" s="69" t="str">
        <f t="shared" si="56"/>
        <v>2022-2023</v>
      </c>
      <c r="AN721" s="126">
        <v>100</v>
      </c>
      <c r="AO721" s="132" t="str">
        <f>IF(Table13[[#This Row],[Combo 27 Bet]]="","",IF(Table13[[#This Row],[Lev Ret]]="","",AN721*Table13[[#This Row],[Odds]]))</f>
        <v/>
      </c>
      <c r="AP721" s="133">
        <f t="shared" si="55"/>
        <v>-100</v>
      </c>
      <c r="AQ721" s="135">
        <v>2</v>
      </c>
      <c r="AR721" s="153">
        <v>8</v>
      </c>
      <c r="AS721" s="167" t="str">
        <f>IF(Table13[[#This Row],[Date]]&lt;$AS$3,"","Live")</f>
        <v/>
      </c>
      <c r="AT721" s="167" t="str">
        <f>IF(Table13[[#This Row],[Date]]&lt;$AT$3,"","Current Algo")</f>
        <v/>
      </c>
    </row>
    <row r="722" spans="1:46" s="14" customFormat="1" ht="14.25" customHeight="1" x14ac:dyDescent="0.25">
      <c r="A722" s="82">
        <v>44996</v>
      </c>
      <c r="B722" s="2" t="s">
        <v>3</v>
      </c>
      <c r="C722" s="83">
        <v>0.625</v>
      </c>
      <c r="D722" s="87">
        <v>3</v>
      </c>
      <c r="E722" s="7">
        <v>4</v>
      </c>
      <c r="F722" s="60">
        <v>5</v>
      </c>
      <c r="G722" s="2">
        <v>1600</v>
      </c>
      <c r="H722" s="2" t="s">
        <v>70</v>
      </c>
      <c r="I722" s="2" t="s">
        <v>84</v>
      </c>
      <c r="J722" s="2">
        <v>200</v>
      </c>
      <c r="K722" s="6">
        <v>3</v>
      </c>
      <c r="L722" s="6" t="s">
        <v>332</v>
      </c>
      <c r="M722" s="2" t="s">
        <v>55</v>
      </c>
      <c r="N722" s="84">
        <v>3.5</v>
      </c>
      <c r="O722" s="2" t="s">
        <v>208</v>
      </c>
      <c r="P722" s="2" t="s">
        <v>82</v>
      </c>
      <c r="Q722" s="85"/>
      <c r="R722" s="86">
        <v>10</v>
      </c>
      <c r="S722" s="85">
        <v>58</v>
      </c>
      <c r="T722" s="85">
        <v>58</v>
      </c>
      <c r="U722" s="85"/>
      <c r="V722" s="2">
        <v>2</v>
      </c>
      <c r="W722" s="2">
        <v>3</v>
      </c>
      <c r="X722" s="10">
        <v>3</v>
      </c>
      <c r="Y722" s="84">
        <v>5.5</v>
      </c>
      <c r="Z722" s="2">
        <v>30</v>
      </c>
      <c r="AA722" s="6">
        <v>10</v>
      </c>
      <c r="AB722" s="2"/>
      <c r="AC722" s="2" t="s">
        <v>13</v>
      </c>
      <c r="AD722" s="84">
        <v>4.4000000000000004</v>
      </c>
      <c r="AE722" s="84">
        <v>1.8</v>
      </c>
      <c r="AF722" s="2">
        <v>100</v>
      </c>
      <c r="AG722" s="2" t="str">
        <f t="shared" si="53"/>
        <v/>
      </c>
      <c r="AH722" s="2">
        <f t="shared" si="54"/>
        <v>-100</v>
      </c>
      <c r="AI722" s="44" t="str">
        <f>VLOOKUP(Table13[[#This Row],[Track]],$B$1885:$D$1929,2,FALSE)</f>
        <v>Vic</v>
      </c>
      <c r="AJ7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2" s="16" t="str">
        <f>IF(Table13[[#This Row],[Going-Dist]]="G&lt;6-Dist&gt;=1700","B",IF(Table13[[#This Row],[Going-Dist]]="G&lt;6-Dist&lt;1700","A",IF(AJ722="G&gt;=6-Dist&lt;1700","C",IF(AJ722="G&gt;=6-Dist&gt;=1700","D","xx"))))</f>
        <v>A</v>
      </c>
      <c r="AL722" s="69">
        <f>MONTH(Table13[[#This Row],[Date]])</f>
        <v>3</v>
      </c>
      <c r="AM722" s="69" t="str">
        <f t="shared" si="56"/>
        <v>2022-2023</v>
      </c>
      <c r="AN722" s="126">
        <v>100</v>
      </c>
      <c r="AO722" s="132" t="str">
        <f>IF(Table13[[#This Row],[Combo 27 Bet]]="","",IF(Table13[[#This Row],[Lev Ret]]="","",AN722*Table13[[#This Row],[Odds]]))</f>
        <v/>
      </c>
      <c r="AP722" s="133">
        <f t="shared" si="55"/>
        <v>-100</v>
      </c>
      <c r="AQ722" s="135">
        <v>2</v>
      </c>
      <c r="AR722" s="153">
        <v>7</v>
      </c>
      <c r="AS722" s="167" t="str">
        <f>IF(Table13[[#This Row],[Date]]&lt;$AS$3,"","Live")</f>
        <v/>
      </c>
      <c r="AT722" s="167" t="str">
        <f>IF(Table13[[#This Row],[Date]]&lt;$AT$3,"","Current Algo")</f>
        <v/>
      </c>
    </row>
    <row r="723" spans="1:46" s="14" customFormat="1" ht="14.25" customHeight="1" x14ac:dyDescent="0.25">
      <c r="A723" s="82">
        <v>44996</v>
      </c>
      <c r="B723" s="2" t="s">
        <v>3</v>
      </c>
      <c r="C723" s="83">
        <v>0.65277777777777779</v>
      </c>
      <c r="D723" s="2">
        <v>3</v>
      </c>
      <c r="E723" s="2">
        <v>4</v>
      </c>
      <c r="F723" s="60">
        <v>6</v>
      </c>
      <c r="G723" s="2">
        <v>2000</v>
      </c>
      <c r="H723" s="2" t="s">
        <v>42</v>
      </c>
      <c r="I723" s="2" t="s">
        <v>66</v>
      </c>
      <c r="J723" s="2">
        <v>200</v>
      </c>
      <c r="K723" s="6">
        <v>7</v>
      </c>
      <c r="L723" s="6" t="s">
        <v>244</v>
      </c>
      <c r="M723" s="2" t="s">
        <v>80</v>
      </c>
      <c r="N723" s="84">
        <v>3.3</v>
      </c>
      <c r="O723" s="2" t="s">
        <v>51</v>
      </c>
      <c r="P723" s="2" t="s">
        <v>60</v>
      </c>
      <c r="Q723" s="85"/>
      <c r="R723" s="86">
        <v>4</v>
      </c>
      <c r="S723" s="85">
        <v>57</v>
      </c>
      <c r="T723" s="85">
        <v>57</v>
      </c>
      <c r="U723" s="85"/>
      <c r="V723" s="2">
        <v>1</v>
      </c>
      <c r="W723" s="2">
        <v>3</v>
      </c>
      <c r="X723" s="10">
        <v>1</v>
      </c>
      <c r="Y723" s="84">
        <v>4.2</v>
      </c>
      <c r="Z723" s="2">
        <v>40</v>
      </c>
      <c r="AA723" s="6">
        <v>10</v>
      </c>
      <c r="AB723" s="2"/>
      <c r="AC723" s="2" t="s">
        <v>12</v>
      </c>
      <c r="AD723" s="84">
        <v>4.3</v>
      </c>
      <c r="AE723" s="84">
        <v>1.8</v>
      </c>
      <c r="AF723" s="2">
        <v>100</v>
      </c>
      <c r="AG723" s="2">
        <f t="shared" si="53"/>
        <v>430</v>
      </c>
      <c r="AH723" s="2">
        <f t="shared" si="54"/>
        <v>330</v>
      </c>
      <c r="AI723" s="44" t="str">
        <f>VLOOKUP(Table13[[#This Row],[Track]],$B$1885:$D$1929,2,FALSE)</f>
        <v>Vic</v>
      </c>
      <c r="AJ7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23" s="16" t="str">
        <f>IF(Table13[[#This Row],[Going-Dist]]="G&lt;6-Dist&gt;=1700","B",IF(Table13[[#This Row],[Going-Dist]]="G&lt;6-Dist&lt;1700","A",IF(AJ723="G&gt;=6-Dist&lt;1700","C",IF(AJ723="G&gt;=6-Dist&gt;=1700","D","xx"))))</f>
        <v>B</v>
      </c>
      <c r="AL723" s="69">
        <f>MONTH(Table13[[#This Row],[Date]])</f>
        <v>3</v>
      </c>
      <c r="AM723" s="69" t="str">
        <f t="shared" si="56"/>
        <v>2022-2023</v>
      </c>
      <c r="AN723" s="126">
        <v>150</v>
      </c>
      <c r="AO723" s="132">
        <f>IF(Table13[[#This Row],[Combo 27 Bet]]="","",IF(Table13[[#This Row],[Lev Ret]]="","",AN723*Table13[[#This Row],[Odds]]))</f>
        <v>645</v>
      </c>
      <c r="AP723" s="133">
        <f t="shared" si="55"/>
        <v>495</v>
      </c>
      <c r="AQ723" s="135"/>
      <c r="AR723" s="153">
        <v>9</v>
      </c>
      <c r="AS723" s="167" t="str">
        <f>IF(Table13[[#This Row],[Date]]&lt;$AS$3,"","Live")</f>
        <v/>
      </c>
      <c r="AT723" s="167" t="str">
        <f>IF(Table13[[#This Row],[Date]]&lt;$AT$3,"","Current Algo")</f>
        <v/>
      </c>
    </row>
    <row r="724" spans="1:46" s="14" customFormat="1" ht="14.25" customHeight="1" x14ac:dyDescent="0.25">
      <c r="A724" s="82">
        <v>44996</v>
      </c>
      <c r="B724" s="2" t="s">
        <v>149</v>
      </c>
      <c r="C724" s="83">
        <v>0.72222222222222221</v>
      </c>
      <c r="D724" s="87">
        <v>4</v>
      </c>
      <c r="E724" s="7">
        <v>0</v>
      </c>
      <c r="F724" s="60">
        <v>9</v>
      </c>
      <c r="G724" s="2">
        <v>1500</v>
      </c>
      <c r="H724" s="2" t="s">
        <v>151</v>
      </c>
      <c r="I724" s="2"/>
      <c r="J724" s="2">
        <v>250</v>
      </c>
      <c r="K724" s="6">
        <v>7</v>
      </c>
      <c r="L724" s="6" t="s">
        <v>841</v>
      </c>
      <c r="M724" s="2" t="s">
        <v>50</v>
      </c>
      <c r="N724" s="84">
        <v>5</v>
      </c>
      <c r="O724" s="2" t="s">
        <v>1059</v>
      </c>
      <c r="P724" s="2" t="s">
        <v>74</v>
      </c>
      <c r="Q724" s="85"/>
      <c r="R724" s="86">
        <v>5</v>
      </c>
      <c r="S724" s="85">
        <v>55</v>
      </c>
      <c r="T724" s="85">
        <v>55</v>
      </c>
      <c r="U724" s="85"/>
      <c r="V724" s="2">
        <v>5</v>
      </c>
      <c r="W724" s="2">
        <v>4</v>
      </c>
      <c r="X724" s="10">
        <v>2</v>
      </c>
      <c r="Y724" s="84">
        <v>4.75</v>
      </c>
      <c r="Z724" s="2">
        <v>20</v>
      </c>
      <c r="AA724" s="6"/>
      <c r="AB724" s="2"/>
      <c r="AC724" s="2"/>
      <c r="AD724" s="84">
        <v>4.8</v>
      </c>
      <c r="AE724" s="84"/>
      <c r="AF724" s="2">
        <v>100</v>
      </c>
      <c r="AG724" s="2" t="str">
        <f t="shared" si="53"/>
        <v/>
      </c>
      <c r="AH724" s="2">
        <f t="shared" si="54"/>
        <v>-100</v>
      </c>
      <c r="AI724" s="44" t="str">
        <f>VLOOKUP(Table13[[#This Row],[Track]],$B$1885:$D$1929,2,FALSE)</f>
        <v>NSW</v>
      </c>
      <c r="AJ7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4" s="16" t="str">
        <f>IF(Table13[[#This Row],[Going-Dist]]="G&lt;6-Dist&gt;=1700","B",IF(Table13[[#This Row],[Going-Dist]]="G&lt;6-Dist&lt;1700","A",IF(AJ724="G&gt;=6-Dist&lt;1700","C",IF(AJ724="G&gt;=6-Dist&gt;=1700","D","xx"))))</f>
        <v>A</v>
      </c>
      <c r="AL724" s="2">
        <f>MONTH(Table13[[#This Row],[Date]])</f>
        <v>3</v>
      </c>
      <c r="AM724" s="2" t="str">
        <f t="shared" si="56"/>
        <v>2022-2023</v>
      </c>
      <c r="AN724" s="126">
        <v>100</v>
      </c>
      <c r="AO724" s="132" t="str">
        <f>IF(Table13[[#This Row],[Combo 27 Bet]]="","",IF(Table13[[#This Row],[Lev Ret]]="","",AN724*Table13[[#This Row],[Odds]]))</f>
        <v/>
      </c>
      <c r="AP724" s="133">
        <f t="shared" si="55"/>
        <v>-100</v>
      </c>
      <c r="AQ724" s="137"/>
      <c r="AR724" s="153">
        <v>6</v>
      </c>
      <c r="AS724" s="167" t="str">
        <f>IF(Table13[[#This Row],[Date]]&lt;$AS$3,"","Live")</f>
        <v/>
      </c>
      <c r="AT724" s="167" t="str">
        <f>IF(Table13[[#This Row],[Date]]&lt;$AT$3,"","Current Algo")</f>
        <v/>
      </c>
    </row>
    <row r="725" spans="1:46" s="14" customFormat="1" ht="14.25" customHeight="1" x14ac:dyDescent="0.25">
      <c r="A725" s="82">
        <v>45003</v>
      </c>
      <c r="B725" s="2" t="s">
        <v>6</v>
      </c>
      <c r="C725" s="83">
        <v>0.51736111111111105</v>
      </c>
      <c r="D725" s="2">
        <v>3</v>
      </c>
      <c r="E725" s="2">
        <v>0</v>
      </c>
      <c r="F725" s="60">
        <v>1</v>
      </c>
      <c r="G725" s="2">
        <v>1000</v>
      </c>
      <c r="H725" s="2" t="s">
        <v>42</v>
      </c>
      <c r="I725" s="2" t="s">
        <v>46</v>
      </c>
      <c r="J725" s="2">
        <v>200</v>
      </c>
      <c r="K725" s="6">
        <v>1</v>
      </c>
      <c r="L725" s="6" t="s">
        <v>346</v>
      </c>
      <c r="M725" s="2" t="s">
        <v>50</v>
      </c>
      <c r="N725" s="84">
        <v>2</v>
      </c>
      <c r="O725" s="2" t="s">
        <v>63</v>
      </c>
      <c r="P725" s="2" t="s">
        <v>141</v>
      </c>
      <c r="Q725" s="85"/>
      <c r="R725" s="86">
        <v>5</v>
      </c>
      <c r="S725" s="85">
        <v>58</v>
      </c>
      <c r="T725" s="85">
        <v>58</v>
      </c>
      <c r="U725" s="85"/>
      <c r="V725" s="2">
        <v>1</v>
      </c>
      <c r="W725" s="2">
        <v>4</v>
      </c>
      <c r="X725" s="10">
        <v>1</v>
      </c>
      <c r="Y725" s="84">
        <v>2.8</v>
      </c>
      <c r="Z725" s="2">
        <v>50</v>
      </c>
      <c r="AA725" s="6">
        <v>6</v>
      </c>
      <c r="AB725" s="2"/>
      <c r="AC725" s="2" t="s">
        <v>12</v>
      </c>
      <c r="AD725" s="84">
        <v>2.2000000000000002</v>
      </c>
      <c r="AE725" s="84">
        <v>1.3</v>
      </c>
      <c r="AF725" s="2">
        <v>100</v>
      </c>
      <c r="AG725" s="2">
        <f t="shared" si="53"/>
        <v>220.00000000000003</v>
      </c>
      <c r="AH725" s="2">
        <f t="shared" si="54"/>
        <v>120.00000000000003</v>
      </c>
      <c r="AI725" s="44" t="str">
        <f>VLOOKUP(Table13[[#This Row],[Track]],$B$1885:$D$1929,2,FALSE)</f>
        <v>Vic</v>
      </c>
      <c r="AJ7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5" s="16" t="str">
        <f>IF(Table13[[#This Row],[Going-Dist]]="G&lt;6-Dist&gt;=1700","B",IF(Table13[[#This Row],[Going-Dist]]="G&lt;6-Dist&lt;1700","A",IF(AJ725="G&gt;=6-Dist&lt;1700","C",IF(AJ725="G&gt;=6-Dist&gt;=1700","D","xx"))))</f>
        <v>A</v>
      </c>
      <c r="AL725" s="69">
        <f>MONTH(Table13[[#This Row],[Date]])</f>
        <v>3</v>
      </c>
      <c r="AM725" s="69" t="str">
        <f t="shared" si="56"/>
        <v>2022-2023</v>
      </c>
      <c r="AN725" s="126">
        <v>200</v>
      </c>
      <c r="AO725" s="132">
        <f>IF(Table13[[#This Row],[Combo 27 Bet]]="","",IF(Table13[[#This Row],[Lev Ret]]="","",AN725*Table13[[#This Row],[Odds]]))</f>
        <v>440.00000000000006</v>
      </c>
      <c r="AP725" s="133">
        <f t="shared" si="55"/>
        <v>240.00000000000006</v>
      </c>
      <c r="AQ725" s="137"/>
      <c r="AR725" s="153">
        <v>10</v>
      </c>
      <c r="AS725" s="167" t="str">
        <f>IF(Table13[[#This Row],[Date]]&lt;$AS$3,"","Live")</f>
        <v/>
      </c>
      <c r="AT725" s="167" t="str">
        <f>IF(Table13[[#This Row],[Date]]&lt;$AT$3,"","Current Algo")</f>
        <v/>
      </c>
    </row>
    <row r="726" spans="1:46" s="14" customFormat="1" ht="14.25" customHeight="1" x14ac:dyDescent="0.25">
      <c r="A726" s="82">
        <v>45003</v>
      </c>
      <c r="B726" s="2" t="s">
        <v>6</v>
      </c>
      <c r="C726" s="83">
        <v>0.56944444444444442</v>
      </c>
      <c r="D726" s="2">
        <v>3</v>
      </c>
      <c r="E726" s="2">
        <v>0</v>
      </c>
      <c r="F726" s="60">
        <v>3</v>
      </c>
      <c r="G726" s="2">
        <v>2040</v>
      </c>
      <c r="H726" s="2" t="s">
        <v>70</v>
      </c>
      <c r="I726" s="2" t="s">
        <v>84</v>
      </c>
      <c r="J726" s="2">
        <v>200</v>
      </c>
      <c r="K726" s="6">
        <v>5</v>
      </c>
      <c r="L726" s="6" t="s">
        <v>782</v>
      </c>
      <c r="M726" s="2" t="s">
        <v>50</v>
      </c>
      <c r="N726" s="84">
        <v>2.1</v>
      </c>
      <c r="O726" s="2" t="s">
        <v>400</v>
      </c>
      <c r="P726" s="2" t="s">
        <v>377</v>
      </c>
      <c r="Q726" s="85"/>
      <c r="R726" s="86">
        <v>6</v>
      </c>
      <c r="S726" s="85">
        <v>55</v>
      </c>
      <c r="T726" s="85">
        <v>55</v>
      </c>
      <c r="U726" s="85"/>
      <c r="V726" s="2">
        <v>1</v>
      </c>
      <c r="W726" s="2">
        <v>1</v>
      </c>
      <c r="X726" s="10">
        <v>1</v>
      </c>
      <c r="Y726" s="84">
        <v>2.8</v>
      </c>
      <c r="Z726" s="2">
        <v>50</v>
      </c>
      <c r="AA726" s="6">
        <v>7</v>
      </c>
      <c r="AB726" s="2"/>
      <c r="AC726" s="2" t="s">
        <v>15</v>
      </c>
      <c r="AD726" s="84">
        <v>1.95</v>
      </c>
      <c r="AE726" s="84">
        <v>1.3</v>
      </c>
      <c r="AF726" s="2">
        <v>100</v>
      </c>
      <c r="AG726" s="2" t="str">
        <f t="shared" si="53"/>
        <v/>
      </c>
      <c r="AH726" s="2">
        <f t="shared" si="54"/>
        <v>-100</v>
      </c>
      <c r="AI726" s="44" t="str">
        <f>VLOOKUP(Table13[[#This Row],[Track]],$B$1885:$D$1929,2,FALSE)</f>
        <v>Vic</v>
      </c>
      <c r="AJ7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26" s="16" t="str">
        <f>IF(Table13[[#This Row],[Going-Dist]]="G&lt;6-Dist&gt;=1700","B",IF(Table13[[#This Row],[Going-Dist]]="G&lt;6-Dist&lt;1700","A",IF(AJ726="G&gt;=6-Dist&lt;1700","C",IF(AJ726="G&gt;=6-Dist&gt;=1700","D","xx"))))</f>
        <v>B</v>
      </c>
      <c r="AL726" s="69">
        <f>MONTH(Table13[[#This Row],[Date]])</f>
        <v>3</v>
      </c>
      <c r="AM726" s="69" t="str">
        <f t="shared" si="56"/>
        <v>2022-2023</v>
      </c>
      <c r="AN726" s="126">
        <v>140</v>
      </c>
      <c r="AO726" s="132" t="str">
        <f>IF(Table13[[#This Row],[Combo 27 Bet]]="","",IF(Table13[[#This Row],[Lev Ret]]="","",AN726*Table13[[#This Row],[Odds]]))</f>
        <v/>
      </c>
      <c r="AP726" s="133">
        <f t="shared" si="55"/>
        <v>-140</v>
      </c>
      <c r="AQ726" s="135">
        <v>2</v>
      </c>
      <c r="AR726" s="153">
        <v>5</v>
      </c>
      <c r="AS726" s="167" t="str">
        <f>IF(Table13[[#This Row],[Date]]&lt;$AS$3,"","Live")</f>
        <v/>
      </c>
      <c r="AT726" s="167" t="str">
        <f>IF(Table13[[#This Row],[Date]]&lt;$AT$3,"","Current Algo")</f>
        <v/>
      </c>
    </row>
    <row r="727" spans="1:46" s="14" customFormat="1" ht="14.25" customHeight="1" x14ac:dyDescent="0.25">
      <c r="A727" s="82">
        <v>45003</v>
      </c>
      <c r="B727" s="2" t="s">
        <v>6</v>
      </c>
      <c r="C727" s="83">
        <v>0.56944444444444442</v>
      </c>
      <c r="D727" s="2">
        <v>3</v>
      </c>
      <c r="E727" s="2">
        <v>0</v>
      </c>
      <c r="F727" s="60">
        <v>3</v>
      </c>
      <c r="G727" s="2">
        <v>2040</v>
      </c>
      <c r="H727" s="2" t="s">
        <v>70</v>
      </c>
      <c r="I727" s="2" t="s">
        <v>84</v>
      </c>
      <c r="J727" s="2">
        <v>200</v>
      </c>
      <c r="K727" s="6">
        <v>10</v>
      </c>
      <c r="L727" s="6" t="s">
        <v>783</v>
      </c>
      <c r="M727" s="2" t="s">
        <v>50</v>
      </c>
      <c r="N727" s="84">
        <v>2.6</v>
      </c>
      <c r="O727" s="2" t="s">
        <v>123</v>
      </c>
      <c r="P727" s="2" t="s">
        <v>137</v>
      </c>
      <c r="Q727" s="85"/>
      <c r="R727" s="86">
        <v>1</v>
      </c>
      <c r="S727" s="85">
        <v>52</v>
      </c>
      <c r="T727" s="85">
        <v>52</v>
      </c>
      <c r="U727" s="85"/>
      <c r="V727" s="2">
        <v>2</v>
      </c>
      <c r="W727" s="2"/>
      <c r="X727" s="10">
        <v>2</v>
      </c>
      <c r="Y727" s="84">
        <v>4.4000000000000004</v>
      </c>
      <c r="Z727" s="2">
        <v>40</v>
      </c>
      <c r="AA727" s="6">
        <v>7</v>
      </c>
      <c r="AB727" s="2"/>
      <c r="AC727" s="2" t="s">
        <v>12</v>
      </c>
      <c r="AD727" s="84">
        <v>3.1</v>
      </c>
      <c r="AE727" s="84">
        <v>1.5</v>
      </c>
      <c r="AF727" s="2">
        <v>100</v>
      </c>
      <c r="AG727" s="2">
        <f t="shared" si="53"/>
        <v>310</v>
      </c>
      <c r="AH727" s="2">
        <f t="shared" si="54"/>
        <v>210</v>
      </c>
      <c r="AI727" s="44" t="str">
        <f>VLOOKUP(Table13[[#This Row],[Track]],$B$1885:$D$1929,2,FALSE)</f>
        <v>Vic</v>
      </c>
      <c r="AJ7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27" s="16" t="str">
        <f>IF(Table13[[#This Row],[Going-Dist]]="G&lt;6-Dist&gt;=1700","B",IF(Table13[[#This Row],[Going-Dist]]="G&lt;6-Dist&lt;1700","A",IF(AJ727="G&gt;=6-Dist&lt;1700","C",IF(AJ727="G&gt;=6-Dist&gt;=1700","D","xx"))))</f>
        <v>B</v>
      </c>
      <c r="AL727" s="69">
        <f>MONTH(Table13[[#This Row],[Date]])</f>
        <v>3</v>
      </c>
      <c r="AM727" s="69" t="str">
        <f t="shared" si="56"/>
        <v>2022-2023</v>
      </c>
      <c r="AN727" s="126">
        <v>100</v>
      </c>
      <c r="AO727" s="132">
        <f>IF(Table13[[#This Row],[Combo 27 Bet]]="","",IF(Table13[[#This Row],[Lev Ret]]="","",AN727*Table13[[#This Row],[Odds]]))</f>
        <v>310</v>
      </c>
      <c r="AP727" s="133">
        <f t="shared" si="55"/>
        <v>210</v>
      </c>
      <c r="AQ727" s="135">
        <v>2</v>
      </c>
      <c r="AR727" s="153">
        <v>5</v>
      </c>
      <c r="AS727" s="167" t="str">
        <f>IF(Table13[[#This Row],[Date]]&lt;$AS$3,"","Live")</f>
        <v/>
      </c>
      <c r="AT727" s="167" t="str">
        <f>IF(Table13[[#This Row],[Date]]&lt;$AT$3,"","Current Algo")</f>
        <v/>
      </c>
    </row>
    <row r="728" spans="1:46" s="14" customFormat="1" ht="14.25" customHeight="1" x14ac:dyDescent="0.25">
      <c r="A728" s="82">
        <v>45003</v>
      </c>
      <c r="B728" s="2" t="s">
        <v>6</v>
      </c>
      <c r="C728" s="83">
        <v>0.59722222222222221</v>
      </c>
      <c r="D728" s="87">
        <v>3</v>
      </c>
      <c r="E728" s="7">
        <v>0</v>
      </c>
      <c r="F728" s="60">
        <v>4</v>
      </c>
      <c r="G728" s="2">
        <v>1600</v>
      </c>
      <c r="H728" s="2" t="s">
        <v>129</v>
      </c>
      <c r="I728" s="2" t="s">
        <v>62</v>
      </c>
      <c r="J728" s="2">
        <v>200</v>
      </c>
      <c r="K728" s="6">
        <v>1</v>
      </c>
      <c r="L728" s="6" t="s">
        <v>467</v>
      </c>
      <c r="M728" s="2" t="s">
        <v>43</v>
      </c>
      <c r="N728" s="84">
        <v>2.8</v>
      </c>
      <c r="O728" s="2" t="s">
        <v>63</v>
      </c>
      <c r="P728" s="2" t="s">
        <v>52</v>
      </c>
      <c r="Q728" s="85"/>
      <c r="R728" s="86">
        <v>3</v>
      </c>
      <c r="S728" s="85">
        <v>57</v>
      </c>
      <c r="T728" s="85">
        <v>57</v>
      </c>
      <c r="U728" s="85"/>
      <c r="V728" s="2"/>
      <c r="W728" s="2"/>
      <c r="X728" s="10">
        <v>1</v>
      </c>
      <c r="Y728" s="84"/>
      <c r="Z728" s="2"/>
      <c r="AA728" s="6">
        <v>9</v>
      </c>
      <c r="AB728" s="2"/>
      <c r="AC728" s="2" t="s">
        <v>12</v>
      </c>
      <c r="AD728" s="84">
        <v>4.4000000000000004</v>
      </c>
      <c r="AE728" s="84">
        <v>1.5</v>
      </c>
      <c r="AF728" s="2">
        <v>100</v>
      </c>
      <c r="AG728" s="2">
        <f t="shared" si="53"/>
        <v>440.00000000000006</v>
      </c>
      <c r="AH728" s="2">
        <f t="shared" si="54"/>
        <v>340.00000000000006</v>
      </c>
      <c r="AI728" s="44" t="str">
        <f>VLOOKUP(Table13[[#This Row],[Track]],$B$1885:$D$1929,2,FALSE)</f>
        <v>Vic</v>
      </c>
      <c r="AJ7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8" s="16" t="str">
        <f>IF(Table13[[#This Row],[Going-Dist]]="G&lt;6-Dist&gt;=1700","B",IF(Table13[[#This Row],[Going-Dist]]="G&lt;6-Dist&lt;1700","A",IF(AJ728="G&gt;=6-Dist&lt;1700","C",IF(AJ728="G&gt;=6-Dist&gt;=1700","D","xx"))))</f>
        <v>A</v>
      </c>
      <c r="AL728" s="69">
        <f>MONTH(Table13[[#This Row],[Date]])</f>
        <v>3</v>
      </c>
      <c r="AM728" s="69" t="str">
        <f t="shared" si="56"/>
        <v>2022-2023</v>
      </c>
      <c r="AN728" s="126">
        <v>100</v>
      </c>
      <c r="AO728" s="132">
        <f>IF(Table13[[#This Row],[Combo 27 Bet]]="","",IF(Table13[[#This Row],[Lev Ret]]="","",AN728*Table13[[#This Row],[Odds]]))</f>
        <v>440.00000000000006</v>
      </c>
      <c r="AP728" s="133">
        <f t="shared" si="55"/>
        <v>340.00000000000006</v>
      </c>
      <c r="AQ728" s="137"/>
      <c r="AR728" s="153">
        <v>5</v>
      </c>
      <c r="AS728" s="167" t="str">
        <f>IF(Table13[[#This Row],[Date]]&lt;$AS$3,"","Live")</f>
        <v/>
      </c>
      <c r="AT728" s="167" t="str">
        <f>IF(Table13[[#This Row],[Date]]&lt;$AT$3,"","Current Algo")</f>
        <v/>
      </c>
    </row>
    <row r="729" spans="1:46" s="14" customFormat="1" ht="14.25" customHeight="1" x14ac:dyDescent="0.25">
      <c r="A729" s="82">
        <v>45003</v>
      </c>
      <c r="B729" s="2" t="s">
        <v>6</v>
      </c>
      <c r="C729" s="83">
        <v>0.62152777777777779</v>
      </c>
      <c r="D729" s="2">
        <v>3</v>
      </c>
      <c r="E729" s="2">
        <v>0</v>
      </c>
      <c r="F729" s="60">
        <v>5</v>
      </c>
      <c r="G729" s="2">
        <v>1600</v>
      </c>
      <c r="H729" s="2" t="s">
        <v>42</v>
      </c>
      <c r="I729" s="2" t="s">
        <v>46</v>
      </c>
      <c r="J729" s="2">
        <v>200</v>
      </c>
      <c r="K729" s="6">
        <v>5</v>
      </c>
      <c r="L729" s="6" t="s">
        <v>744</v>
      </c>
      <c r="M729" s="2" t="s">
        <v>58</v>
      </c>
      <c r="N729" s="84">
        <v>2</v>
      </c>
      <c r="O729" s="2" t="s">
        <v>117</v>
      </c>
      <c r="P729" s="2" t="s">
        <v>144</v>
      </c>
      <c r="Q729" s="85"/>
      <c r="R729" s="86">
        <v>3</v>
      </c>
      <c r="S729" s="85">
        <v>54</v>
      </c>
      <c r="T729" s="85">
        <v>54</v>
      </c>
      <c r="U729" s="85"/>
      <c r="V729" s="2">
        <v>1</v>
      </c>
      <c r="W729" s="2">
        <v>1</v>
      </c>
      <c r="X729" s="10">
        <v>1</v>
      </c>
      <c r="Y729" s="84">
        <v>3.1</v>
      </c>
      <c r="Z729" s="2">
        <v>45</v>
      </c>
      <c r="AA729" s="6">
        <v>7</v>
      </c>
      <c r="AB729" s="2"/>
      <c r="AC729" s="2" t="s">
        <v>12</v>
      </c>
      <c r="AD729" s="84">
        <v>1.8</v>
      </c>
      <c r="AE729" s="84">
        <v>1.3</v>
      </c>
      <c r="AF729" s="2">
        <v>100</v>
      </c>
      <c r="AG729" s="2">
        <f t="shared" si="53"/>
        <v>180</v>
      </c>
      <c r="AH729" s="2">
        <f t="shared" si="54"/>
        <v>80</v>
      </c>
      <c r="AI729" s="44" t="str">
        <f>VLOOKUP(Table13[[#This Row],[Track]],$B$1885:$D$1929,2,FALSE)</f>
        <v>Vic</v>
      </c>
      <c r="AJ7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29" s="16" t="str">
        <f>IF(Table13[[#This Row],[Going-Dist]]="G&lt;6-Dist&gt;=1700","B",IF(Table13[[#This Row],[Going-Dist]]="G&lt;6-Dist&lt;1700","A",IF(AJ729="G&gt;=6-Dist&lt;1700","C",IF(AJ729="G&gt;=6-Dist&gt;=1700","D","xx"))))</f>
        <v>A</v>
      </c>
      <c r="AL729" s="69">
        <f>MONTH(Table13[[#This Row],[Date]])</f>
        <v>3</v>
      </c>
      <c r="AM729" s="69" t="str">
        <f t="shared" si="56"/>
        <v>2022-2023</v>
      </c>
      <c r="AN729" s="126">
        <v>100</v>
      </c>
      <c r="AO729" s="132">
        <f>IF(Table13[[#This Row],[Combo 27 Bet]]="","",IF(Table13[[#This Row],[Lev Ret]]="","",AN729*Table13[[#This Row],[Odds]]))</f>
        <v>180</v>
      </c>
      <c r="AP729" s="133">
        <f t="shared" si="55"/>
        <v>80</v>
      </c>
      <c r="AQ729" s="137"/>
      <c r="AR729" s="153">
        <v>5</v>
      </c>
      <c r="AS729" s="167" t="str">
        <f>IF(Table13[[#This Row],[Date]]&lt;$AS$3,"","Live")</f>
        <v/>
      </c>
      <c r="AT729" s="167" t="str">
        <f>IF(Table13[[#This Row],[Date]]&lt;$AT$3,"","Current Algo")</f>
        <v/>
      </c>
    </row>
    <row r="730" spans="1:46" s="14" customFormat="1" ht="14.25" customHeight="1" x14ac:dyDescent="0.25">
      <c r="A730" s="82">
        <v>45003</v>
      </c>
      <c r="B730" s="2" t="s">
        <v>6</v>
      </c>
      <c r="C730" s="83">
        <v>0.65277777777777779</v>
      </c>
      <c r="D730" s="2">
        <v>3</v>
      </c>
      <c r="E730" s="2">
        <v>0</v>
      </c>
      <c r="F730" s="60">
        <v>6</v>
      </c>
      <c r="G730" s="2">
        <v>1200</v>
      </c>
      <c r="H730" s="2" t="s">
        <v>42</v>
      </c>
      <c r="I730" s="2" t="s">
        <v>46</v>
      </c>
      <c r="J730" s="2">
        <v>175</v>
      </c>
      <c r="K730" s="6">
        <v>2</v>
      </c>
      <c r="L730" s="6" t="s">
        <v>468</v>
      </c>
      <c r="M730" s="2" t="s">
        <v>80</v>
      </c>
      <c r="N730" s="84">
        <v>4.4000000000000004</v>
      </c>
      <c r="O730" s="2" t="s">
        <v>123</v>
      </c>
      <c r="P730" s="2" t="s">
        <v>202</v>
      </c>
      <c r="Q730" s="85"/>
      <c r="R730" s="86">
        <v>7</v>
      </c>
      <c r="S730" s="85">
        <v>56</v>
      </c>
      <c r="T730" s="85">
        <v>56</v>
      </c>
      <c r="U730" s="85"/>
      <c r="V730" s="2">
        <v>2</v>
      </c>
      <c r="W730" s="2">
        <v>1</v>
      </c>
      <c r="X730" s="10">
        <v>1</v>
      </c>
      <c r="Y730" s="84">
        <v>4.8</v>
      </c>
      <c r="Z730" s="2">
        <v>35</v>
      </c>
      <c r="AA730" s="6">
        <v>11</v>
      </c>
      <c r="AB730" s="2"/>
      <c r="AC730" s="2" t="s">
        <v>15</v>
      </c>
      <c r="AD730" s="84">
        <v>4.5999999999999996</v>
      </c>
      <c r="AE730" s="84">
        <v>2</v>
      </c>
      <c r="AF730" s="2">
        <v>100</v>
      </c>
      <c r="AG730" s="2" t="str">
        <f t="shared" si="53"/>
        <v/>
      </c>
      <c r="AH730" s="2">
        <f t="shared" si="54"/>
        <v>-100</v>
      </c>
      <c r="AI730" s="44" t="str">
        <f>VLOOKUP(Table13[[#This Row],[Track]],$B$1885:$D$1929,2,FALSE)</f>
        <v>Vic</v>
      </c>
      <c r="AJ7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0" s="16" t="str">
        <f>IF(Table13[[#This Row],[Going-Dist]]="G&lt;6-Dist&gt;=1700","B",IF(Table13[[#This Row],[Going-Dist]]="G&lt;6-Dist&lt;1700","A",IF(AJ730="G&gt;=6-Dist&lt;1700","C",IF(AJ730="G&gt;=6-Dist&gt;=1700","D","xx"))))</f>
        <v>A</v>
      </c>
      <c r="AL730" s="69">
        <f>MONTH(Table13[[#This Row],[Date]])</f>
        <v>3</v>
      </c>
      <c r="AM730" s="69" t="str">
        <f t="shared" si="56"/>
        <v>2022-2023</v>
      </c>
      <c r="AN730" s="126">
        <v>200</v>
      </c>
      <c r="AO730" s="132" t="str">
        <f>IF(Table13[[#This Row],[Combo 27 Bet]]="","",IF(Table13[[#This Row],[Lev Ret]]="","",AN730*Table13[[#This Row],[Odds]]))</f>
        <v/>
      </c>
      <c r="AP730" s="133">
        <f t="shared" si="55"/>
        <v>-200</v>
      </c>
      <c r="AQ730" s="137"/>
      <c r="AR730" s="153">
        <v>10</v>
      </c>
      <c r="AS730" s="167" t="str">
        <f>IF(Table13[[#This Row],[Date]]&lt;$AS$3,"","Live")</f>
        <v/>
      </c>
      <c r="AT730" s="167" t="str">
        <f>IF(Table13[[#This Row],[Date]]&lt;$AT$3,"","Current Algo")</f>
        <v/>
      </c>
    </row>
    <row r="731" spans="1:46" s="14" customFormat="1" ht="14.25" customHeight="1" x14ac:dyDescent="0.25">
      <c r="A731" s="82">
        <v>45003</v>
      </c>
      <c r="B731" s="2" t="s">
        <v>149</v>
      </c>
      <c r="C731" s="83">
        <v>0.74652777777777779</v>
      </c>
      <c r="D731" s="87">
        <v>4</v>
      </c>
      <c r="E731" s="7">
        <v>2</v>
      </c>
      <c r="F731" s="60">
        <v>10</v>
      </c>
      <c r="G731" s="2">
        <v>1200</v>
      </c>
      <c r="H731" s="2" t="s">
        <v>70</v>
      </c>
      <c r="I731" s="2"/>
      <c r="J731" s="2">
        <v>200</v>
      </c>
      <c r="K731" s="6">
        <v>3</v>
      </c>
      <c r="L731" s="6" t="s">
        <v>1620</v>
      </c>
      <c r="M731" s="2" t="s">
        <v>75</v>
      </c>
      <c r="N731" s="84">
        <v>3.5</v>
      </c>
      <c r="O731" s="2" t="s">
        <v>56</v>
      </c>
      <c r="P731" s="2" t="s">
        <v>86</v>
      </c>
      <c r="Q731" s="85"/>
      <c r="R731" s="86">
        <v>7</v>
      </c>
      <c r="S731" s="85">
        <v>57.5</v>
      </c>
      <c r="T731" s="85">
        <v>57.5</v>
      </c>
      <c r="U731" s="85"/>
      <c r="V731" s="2"/>
      <c r="W731" s="2"/>
      <c r="X731" s="10">
        <v>2</v>
      </c>
      <c r="Y731" s="84">
        <v>3.87</v>
      </c>
      <c r="Z731" s="2">
        <v>20</v>
      </c>
      <c r="AA731" s="6"/>
      <c r="AB731" s="2"/>
      <c r="AC731" s="2" t="s">
        <v>150</v>
      </c>
      <c r="AD731" s="84">
        <v>4.2</v>
      </c>
      <c r="AE731" s="84">
        <v>1.6</v>
      </c>
      <c r="AF731" s="2">
        <v>100</v>
      </c>
      <c r="AG731" s="2">
        <f t="shared" si="53"/>
        <v>420</v>
      </c>
      <c r="AH731" s="2">
        <f t="shared" si="54"/>
        <v>320</v>
      </c>
      <c r="AI731" s="44" t="str">
        <f>VLOOKUP(Table13[[#This Row],[Track]],$B$1885:$D$1929,2,FALSE)</f>
        <v>NSW</v>
      </c>
      <c r="AJ7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1" s="16" t="str">
        <f>IF(Table13[[#This Row],[Going-Dist]]="G&lt;6-Dist&gt;=1700","B",IF(Table13[[#This Row],[Going-Dist]]="G&lt;6-Dist&lt;1700","A",IF(AJ731="G&gt;=6-Dist&lt;1700","C",IF(AJ731="G&gt;=6-Dist&gt;=1700","D","xx"))))</f>
        <v>A</v>
      </c>
      <c r="AL731" s="69">
        <f>MONTH(Table13[[#This Row],[Date]])</f>
        <v>3</v>
      </c>
      <c r="AM731" s="69" t="str">
        <f t="shared" si="56"/>
        <v>2022-2023</v>
      </c>
      <c r="AN731" s="126">
        <v>100</v>
      </c>
      <c r="AO731" s="132">
        <f>IF(Table13[[#This Row],[Combo 27 Bet]]="","",IF(Table13[[#This Row],[Lev Ret]]="","",AN731*Table13[[#This Row],[Odds]]))</f>
        <v>420</v>
      </c>
      <c r="AP731" s="133">
        <f t="shared" si="55"/>
        <v>320</v>
      </c>
      <c r="AQ731" s="137"/>
      <c r="AR731" s="153">
        <v>7</v>
      </c>
      <c r="AS731" s="167" t="str">
        <f>IF(Table13[[#This Row],[Date]]&lt;$AS$3,"","Live")</f>
        <v/>
      </c>
      <c r="AT731" s="167" t="str">
        <f>IF(Table13[[#This Row],[Date]]&lt;$AT$3,"","Current Algo")</f>
        <v/>
      </c>
    </row>
    <row r="732" spans="1:46" s="14" customFormat="1" ht="14.25" customHeight="1" x14ac:dyDescent="0.25">
      <c r="A732" s="82">
        <v>45009</v>
      </c>
      <c r="B732" s="2" t="s">
        <v>7</v>
      </c>
      <c r="C732" s="83">
        <v>0.84375</v>
      </c>
      <c r="D732" s="87">
        <v>4</v>
      </c>
      <c r="E732" s="7">
        <v>0</v>
      </c>
      <c r="F732" s="60">
        <v>5</v>
      </c>
      <c r="G732" s="2">
        <v>1600</v>
      </c>
      <c r="H732" s="2" t="s">
        <v>42</v>
      </c>
      <c r="I732" s="2" t="s">
        <v>46</v>
      </c>
      <c r="J732" s="2">
        <v>200</v>
      </c>
      <c r="K732" s="6">
        <v>2</v>
      </c>
      <c r="L732" s="6" t="s">
        <v>345</v>
      </c>
      <c r="M732" s="2" t="s">
        <v>50</v>
      </c>
      <c r="N732" s="84">
        <v>2.4</v>
      </c>
      <c r="O732" s="2" t="s">
        <v>116</v>
      </c>
      <c r="P732" s="2" t="s">
        <v>52</v>
      </c>
      <c r="Q732" s="85"/>
      <c r="R732" s="86">
        <v>8</v>
      </c>
      <c r="S732" s="85">
        <v>57</v>
      </c>
      <c r="T732" s="85">
        <v>57</v>
      </c>
      <c r="U732" s="85"/>
      <c r="V732" s="2">
        <v>2</v>
      </c>
      <c r="W732" s="2">
        <v>3</v>
      </c>
      <c r="X732" s="10">
        <v>2</v>
      </c>
      <c r="Y732" s="84">
        <v>4.8</v>
      </c>
      <c r="Z732" s="2">
        <v>35</v>
      </c>
      <c r="AA732" s="6">
        <v>8</v>
      </c>
      <c r="AB732" s="2"/>
      <c r="AC732" s="2" t="s">
        <v>12</v>
      </c>
      <c r="AD732" s="84">
        <v>3.8</v>
      </c>
      <c r="AE732" s="84">
        <v>1.4</v>
      </c>
      <c r="AF732" s="2">
        <v>100</v>
      </c>
      <c r="AG732" s="2">
        <f t="shared" si="53"/>
        <v>380</v>
      </c>
      <c r="AH732" s="2">
        <f t="shared" si="54"/>
        <v>280</v>
      </c>
      <c r="AI732" s="44" t="str">
        <f>VLOOKUP(Table13[[#This Row],[Track]],$B$1885:$D$1929,2,FALSE)</f>
        <v>Vic</v>
      </c>
      <c r="AJ7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2" s="16" t="str">
        <f>IF(Table13[[#This Row],[Going-Dist]]="G&lt;6-Dist&gt;=1700","B",IF(Table13[[#This Row],[Going-Dist]]="G&lt;6-Dist&lt;1700","A",IF(AJ732="G&gt;=6-Dist&lt;1700","C",IF(AJ732="G&gt;=6-Dist&gt;=1700","D","xx"))))</f>
        <v>A</v>
      </c>
      <c r="AL732" s="69">
        <f>MONTH(Table13[[#This Row],[Date]])</f>
        <v>3</v>
      </c>
      <c r="AM732" s="69" t="str">
        <f t="shared" si="56"/>
        <v>2022-2023</v>
      </c>
      <c r="AN732" s="126">
        <v>150</v>
      </c>
      <c r="AO732" s="132">
        <f>IF(Table13[[#This Row],[Combo 27 Bet]]="","",IF(Table13[[#This Row],[Lev Ret]]="","",AN732*Table13[[#This Row],[Odds]]))</f>
        <v>570</v>
      </c>
      <c r="AP732" s="133">
        <f t="shared" si="55"/>
        <v>420</v>
      </c>
      <c r="AQ732" s="135">
        <v>2</v>
      </c>
      <c r="AR732" s="153">
        <v>4</v>
      </c>
      <c r="AS732" s="167" t="str">
        <f>IF(Table13[[#This Row],[Date]]&lt;$AS$3,"","Live")</f>
        <v/>
      </c>
      <c r="AT732" s="167" t="str">
        <f>IF(Table13[[#This Row],[Date]]&lt;$AT$3,"","Current Algo")</f>
        <v/>
      </c>
    </row>
    <row r="733" spans="1:46" s="14" customFormat="1" ht="14.25" customHeight="1" x14ac:dyDescent="0.25">
      <c r="A733" s="82">
        <v>45009</v>
      </c>
      <c r="B733" s="2" t="s">
        <v>7</v>
      </c>
      <c r="C733" s="83">
        <v>0.84375</v>
      </c>
      <c r="D733" s="2">
        <v>4</v>
      </c>
      <c r="E733" s="2">
        <v>0</v>
      </c>
      <c r="F733" s="60">
        <v>5</v>
      </c>
      <c r="G733" s="2">
        <v>1600</v>
      </c>
      <c r="H733" s="2" t="s">
        <v>42</v>
      </c>
      <c r="I733" s="2" t="s">
        <v>46</v>
      </c>
      <c r="J733" s="2">
        <v>200</v>
      </c>
      <c r="K733" s="6">
        <v>3</v>
      </c>
      <c r="L733" s="6" t="s">
        <v>1262</v>
      </c>
      <c r="M733" s="2" t="s">
        <v>58</v>
      </c>
      <c r="N733" s="84">
        <v>10</v>
      </c>
      <c r="O733" s="2" t="s">
        <v>105</v>
      </c>
      <c r="P733" s="2" t="s">
        <v>57</v>
      </c>
      <c r="Q733" s="85"/>
      <c r="R733" s="86">
        <v>2</v>
      </c>
      <c r="S733" s="85">
        <v>57</v>
      </c>
      <c r="T733" s="85">
        <v>57</v>
      </c>
      <c r="U733" s="85"/>
      <c r="V733" s="2">
        <v>3</v>
      </c>
      <c r="W733" s="2"/>
      <c r="X733" s="10">
        <v>3</v>
      </c>
      <c r="Y733" s="84">
        <v>5.6</v>
      </c>
      <c r="Z733" s="2">
        <v>30</v>
      </c>
      <c r="AA733" s="6">
        <v>8</v>
      </c>
      <c r="AB733" s="2"/>
      <c r="AC733" s="2"/>
      <c r="AD733" s="84">
        <v>10</v>
      </c>
      <c r="AE733" s="84"/>
      <c r="AF733" s="2">
        <v>100</v>
      </c>
      <c r="AG733" s="2" t="str">
        <f t="shared" si="53"/>
        <v/>
      </c>
      <c r="AH733" s="2">
        <f t="shared" si="54"/>
        <v>-100</v>
      </c>
      <c r="AI733" s="44" t="str">
        <f>VLOOKUP(Table13[[#This Row],[Track]],$B$1885:$D$1929,2,FALSE)</f>
        <v>Vic</v>
      </c>
      <c r="AJ7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3" s="16" t="str">
        <f>IF(Table13[[#This Row],[Going-Dist]]="G&lt;6-Dist&gt;=1700","B",IF(Table13[[#This Row],[Going-Dist]]="G&lt;6-Dist&lt;1700","A",IF(AJ733="G&gt;=6-Dist&lt;1700","C",IF(AJ733="G&gt;=6-Dist&gt;=1700","D","xx"))))</f>
        <v>A</v>
      </c>
      <c r="AL733" s="69">
        <f>MONTH(Table13[[#This Row],[Date]])</f>
        <v>3</v>
      </c>
      <c r="AM733" s="69" t="str">
        <f t="shared" si="56"/>
        <v>2022-2023</v>
      </c>
      <c r="AN733" s="126">
        <v>100</v>
      </c>
      <c r="AO733" s="132" t="str">
        <f>IF(Table13[[#This Row],[Combo 27 Bet]]="","",IF(Table13[[#This Row],[Lev Ret]]="","",AN733*Table13[[#This Row],[Odds]]))</f>
        <v/>
      </c>
      <c r="AP733" s="133">
        <f t="shared" si="55"/>
        <v>-100</v>
      </c>
      <c r="AQ733" s="135">
        <v>2</v>
      </c>
      <c r="AR733" s="153">
        <v>6</v>
      </c>
      <c r="AS733" s="167" t="str">
        <f>IF(Table13[[#This Row],[Date]]&lt;$AS$3,"","Live")</f>
        <v/>
      </c>
      <c r="AT733" s="167" t="str">
        <f>IF(Table13[[#This Row],[Date]]&lt;$AT$3,"","Current Algo")</f>
        <v/>
      </c>
    </row>
    <row r="734" spans="1:46" s="14" customFormat="1" ht="14.25" customHeight="1" x14ac:dyDescent="0.25">
      <c r="A734" s="82">
        <v>45009</v>
      </c>
      <c r="B734" s="2" t="s">
        <v>7</v>
      </c>
      <c r="C734" s="83">
        <v>0.86458333333333337</v>
      </c>
      <c r="D734" s="87">
        <v>4</v>
      </c>
      <c r="E734" s="7">
        <v>0</v>
      </c>
      <c r="F734" s="60">
        <v>6</v>
      </c>
      <c r="G734" s="2">
        <v>955</v>
      </c>
      <c r="H734" s="2" t="s">
        <v>42</v>
      </c>
      <c r="I734" s="2">
        <v>84</v>
      </c>
      <c r="J734" s="2">
        <v>130</v>
      </c>
      <c r="K734" s="6">
        <v>8</v>
      </c>
      <c r="L734" s="6" t="s">
        <v>482</v>
      </c>
      <c r="M734" s="2" t="s">
        <v>50</v>
      </c>
      <c r="N734" s="84">
        <v>2.7</v>
      </c>
      <c r="O734" s="2" t="s">
        <v>93</v>
      </c>
      <c r="P734" s="2" t="s">
        <v>378</v>
      </c>
      <c r="Q734" s="85">
        <v>2</v>
      </c>
      <c r="R734" s="86">
        <v>2</v>
      </c>
      <c r="S734" s="85">
        <v>55</v>
      </c>
      <c r="T734" s="85">
        <v>53</v>
      </c>
      <c r="U734" s="85"/>
      <c r="V734" s="2">
        <v>2</v>
      </c>
      <c r="W734" s="2">
        <v>2</v>
      </c>
      <c r="X734" s="10">
        <v>1</v>
      </c>
      <c r="Y734" s="84">
        <v>4.5999999999999996</v>
      </c>
      <c r="Z734" s="2">
        <v>40</v>
      </c>
      <c r="AA734" s="6">
        <v>8</v>
      </c>
      <c r="AB734" s="2"/>
      <c r="AC734" s="2" t="s">
        <v>15</v>
      </c>
      <c r="AD734" s="84">
        <v>2.5</v>
      </c>
      <c r="AE734" s="84">
        <v>1.1000000000000001</v>
      </c>
      <c r="AF734" s="2">
        <v>100</v>
      </c>
      <c r="AG734" s="2" t="str">
        <f t="shared" si="53"/>
        <v/>
      </c>
      <c r="AH734" s="2">
        <f t="shared" si="54"/>
        <v>-100</v>
      </c>
      <c r="AI734" s="44" t="str">
        <f>VLOOKUP(Table13[[#This Row],[Track]],$B$1885:$D$1929,2,FALSE)</f>
        <v>Vic</v>
      </c>
      <c r="AJ7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4" s="16" t="str">
        <f>IF(Table13[[#This Row],[Going-Dist]]="G&lt;6-Dist&gt;=1700","B",IF(Table13[[#This Row],[Going-Dist]]="G&lt;6-Dist&lt;1700","A",IF(AJ734="G&gt;=6-Dist&lt;1700","C",IF(AJ734="G&gt;=6-Dist&gt;=1700","D","xx"))))</f>
        <v>A</v>
      </c>
      <c r="AL734" s="69">
        <f>MONTH(Table13[[#This Row],[Date]])</f>
        <v>3</v>
      </c>
      <c r="AM734" s="69" t="str">
        <f t="shared" si="56"/>
        <v>2022-2023</v>
      </c>
      <c r="AN734" s="126">
        <v>150</v>
      </c>
      <c r="AO734" s="132" t="str">
        <f>IF(Table13[[#This Row],[Combo 27 Bet]]="","",IF(Table13[[#This Row],[Lev Ret]]="","",AN734*Table13[[#This Row],[Odds]]))</f>
        <v/>
      </c>
      <c r="AP734" s="133">
        <f t="shared" si="55"/>
        <v>-150</v>
      </c>
      <c r="AQ734" s="135">
        <v>2</v>
      </c>
      <c r="AR734" s="153">
        <v>4</v>
      </c>
      <c r="AS734" s="167" t="str">
        <f>IF(Table13[[#This Row],[Date]]&lt;$AS$3,"","Live")</f>
        <v/>
      </c>
      <c r="AT734" s="167" t="str">
        <f>IF(Table13[[#This Row],[Date]]&lt;$AT$3,"","Current Algo")</f>
        <v/>
      </c>
    </row>
    <row r="735" spans="1:46" s="14" customFormat="1" ht="14.25" customHeight="1" x14ac:dyDescent="0.25">
      <c r="A735" s="82">
        <v>45009</v>
      </c>
      <c r="B735" s="2" t="s">
        <v>7</v>
      </c>
      <c r="C735" s="83">
        <v>0.86458333333333337</v>
      </c>
      <c r="D735" s="2">
        <v>4</v>
      </c>
      <c r="E735" s="2">
        <v>0</v>
      </c>
      <c r="F735" s="60">
        <v>6</v>
      </c>
      <c r="G735" s="2">
        <v>955</v>
      </c>
      <c r="H735" s="2" t="s">
        <v>42</v>
      </c>
      <c r="I735" s="2">
        <v>84</v>
      </c>
      <c r="J735" s="2">
        <v>130</v>
      </c>
      <c r="K735" s="6">
        <v>2</v>
      </c>
      <c r="L735" s="6" t="s">
        <v>327</v>
      </c>
      <c r="M735" s="2" t="s">
        <v>71</v>
      </c>
      <c r="N735" s="84">
        <v>3.1</v>
      </c>
      <c r="O735" s="2" t="s">
        <v>63</v>
      </c>
      <c r="P735" s="2" t="s">
        <v>768</v>
      </c>
      <c r="Q735" s="85">
        <v>3</v>
      </c>
      <c r="R735" s="86">
        <v>1</v>
      </c>
      <c r="S735" s="85">
        <v>60</v>
      </c>
      <c r="T735" s="85">
        <v>57</v>
      </c>
      <c r="U735" s="85"/>
      <c r="V735" s="2">
        <v>1</v>
      </c>
      <c r="W735" s="2">
        <v>1</v>
      </c>
      <c r="X735" s="10">
        <v>2</v>
      </c>
      <c r="Y735" s="84">
        <v>5</v>
      </c>
      <c r="Z735" s="2">
        <v>35</v>
      </c>
      <c r="AA735" s="6">
        <v>8</v>
      </c>
      <c r="AB735" s="2"/>
      <c r="AC735" s="2" t="s">
        <v>12</v>
      </c>
      <c r="AD735" s="84">
        <v>3.7</v>
      </c>
      <c r="AE735" s="84">
        <v>1.4</v>
      </c>
      <c r="AF735" s="2">
        <v>100</v>
      </c>
      <c r="AG735" s="2">
        <f t="shared" si="53"/>
        <v>370</v>
      </c>
      <c r="AH735" s="2">
        <f t="shared" si="54"/>
        <v>270</v>
      </c>
      <c r="AI735" s="44" t="str">
        <f>VLOOKUP(Table13[[#This Row],[Track]],$B$1885:$D$1929,2,FALSE)</f>
        <v>Vic</v>
      </c>
      <c r="AJ7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5" s="16" t="str">
        <f>IF(Table13[[#This Row],[Going-Dist]]="G&lt;6-Dist&gt;=1700","B",IF(Table13[[#This Row],[Going-Dist]]="G&lt;6-Dist&lt;1700","A",IF(AJ735="G&gt;=6-Dist&lt;1700","C",IF(AJ735="G&gt;=6-Dist&gt;=1700","D","xx"))))</f>
        <v>A</v>
      </c>
      <c r="AL735" s="69">
        <f>MONTH(Table13[[#This Row],[Date]])</f>
        <v>3</v>
      </c>
      <c r="AM735" s="69" t="str">
        <f t="shared" si="56"/>
        <v>2022-2023</v>
      </c>
      <c r="AN735" s="126">
        <v>150</v>
      </c>
      <c r="AO735" s="132">
        <f>IF(Table13[[#This Row],[Combo 27 Bet]]="","",IF(Table13[[#This Row],[Lev Ret]]="","",AN735*Table13[[#This Row],[Odds]]))</f>
        <v>555</v>
      </c>
      <c r="AP735" s="133">
        <f t="shared" si="55"/>
        <v>405</v>
      </c>
      <c r="AQ735" s="135">
        <v>2</v>
      </c>
      <c r="AR735" s="153">
        <v>8</v>
      </c>
      <c r="AS735" s="167" t="str">
        <f>IF(Table13[[#This Row],[Date]]&lt;$AS$3,"","Live")</f>
        <v/>
      </c>
      <c r="AT735" s="167" t="str">
        <f>IF(Table13[[#This Row],[Date]]&lt;$AT$3,"","Current Algo")</f>
        <v/>
      </c>
    </row>
    <row r="736" spans="1:46" s="14" customFormat="1" ht="14.25" customHeight="1" x14ac:dyDescent="0.25">
      <c r="A736" s="82">
        <v>45009</v>
      </c>
      <c r="B736" s="2" t="s">
        <v>7</v>
      </c>
      <c r="C736" s="83">
        <v>0.88541666666666663</v>
      </c>
      <c r="D736" s="2">
        <v>4</v>
      </c>
      <c r="E736" s="2">
        <v>0</v>
      </c>
      <c r="F736" s="60">
        <v>7</v>
      </c>
      <c r="G736" s="2">
        <v>1200</v>
      </c>
      <c r="H736" s="2" t="s">
        <v>131</v>
      </c>
      <c r="I736" s="2" t="s">
        <v>131</v>
      </c>
      <c r="J736" s="2">
        <v>1000</v>
      </c>
      <c r="K736" s="6">
        <v>11</v>
      </c>
      <c r="L736" s="6" t="s">
        <v>784</v>
      </c>
      <c r="M736" s="2" t="s">
        <v>50</v>
      </c>
      <c r="N736" s="84">
        <v>3.4</v>
      </c>
      <c r="O736" s="2" t="s">
        <v>785</v>
      </c>
      <c r="P736" s="2" t="s">
        <v>786</v>
      </c>
      <c r="Q736" s="85"/>
      <c r="R736" s="86">
        <v>7</v>
      </c>
      <c r="S736" s="85">
        <v>56.5</v>
      </c>
      <c r="T736" s="85">
        <v>56.5</v>
      </c>
      <c r="U736" s="85"/>
      <c r="V736" s="2">
        <v>1</v>
      </c>
      <c r="W736" s="2">
        <v>3</v>
      </c>
      <c r="X736" s="10">
        <v>1</v>
      </c>
      <c r="Y736" s="84">
        <v>5</v>
      </c>
      <c r="Z736" s="2">
        <v>35</v>
      </c>
      <c r="AA736" s="6">
        <v>12</v>
      </c>
      <c r="AB736" s="2"/>
      <c r="AC736" s="2" t="s">
        <v>12</v>
      </c>
      <c r="AD736" s="84">
        <v>3.7</v>
      </c>
      <c r="AE736" s="84">
        <v>1.7</v>
      </c>
      <c r="AF736" s="2">
        <v>100</v>
      </c>
      <c r="AG736" s="2">
        <f t="shared" si="53"/>
        <v>370</v>
      </c>
      <c r="AH736" s="2">
        <f t="shared" si="54"/>
        <v>270</v>
      </c>
      <c r="AI736" s="44" t="str">
        <f>VLOOKUP(Table13[[#This Row],[Track]],$B$1885:$D$1929,2,FALSE)</f>
        <v>Vic</v>
      </c>
      <c r="AJ7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6" s="16" t="str">
        <f>IF(Table13[[#This Row],[Going-Dist]]="G&lt;6-Dist&gt;=1700","B",IF(Table13[[#This Row],[Going-Dist]]="G&lt;6-Dist&lt;1700","A",IF(AJ736="G&gt;=6-Dist&lt;1700","C",IF(AJ736="G&gt;=6-Dist&gt;=1700","D","xx"))))</f>
        <v>A</v>
      </c>
      <c r="AL736" s="69">
        <f>MONTH(Table13[[#This Row],[Date]])</f>
        <v>3</v>
      </c>
      <c r="AM736" s="69" t="str">
        <f t="shared" si="56"/>
        <v>2022-2023</v>
      </c>
      <c r="AN736" s="126">
        <v>150</v>
      </c>
      <c r="AO736" s="132">
        <f>IF(Table13[[#This Row],[Combo 27 Bet]]="","",IF(Table13[[#This Row],[Lev Ret]]="","",AN736*Table13[[#This Row],[Odds]]))</f>
        <v>555</v>
      </c>
      <c r="AP736" s="133">
        <f t="shared" si="55"/>
        <v>405</v>
      </c>
      <c r="AQ736" s="137"/>
      <c r="AR736" s="153">
        <v>9</v>
      </c>
      <c r="AS736" s="167" t="str">
        <f>IF(Table13[[#This Row],[Date]]&lt;$AS$3,"","Live")</f>
        <v/>
      </c>
      <c r="AT736" s="167" t="str">
        <f>IF(Table13[[#This Row],[Date]]&lt;$AT$3,"","Current Algo")</f>
        <v/>
      </c>
    </row>
    <row r="737" spans="1:46" s="14" customFormat="1" ht="14.25" customHeight="1" x14ac:dyDescent="0.25">
      <c r="A737" s="82">
        <v>45010</v>
      </c>
      <c r="B737" s="2" t="s">
        <v>149</v>
      </c>
      <c r="C737" s="83">
        <v>0.50694444444444442</v>
      </c>
      <c r="D737" s="87">
        <v>5</v>
      </c>
      <c r="E737" s="7">
        <v>5</v>
      </c>
      <c r="F737" s="60">
        <v>1</v>
      </c>
      <c r="G737" s="2">
        <v>1300</v>
      </c>
      <c r="H737" s="2" t="s">
        <v>151</v>
      </c>
      <c r="I737" s="2">
        <v>72</v>
      </c>
      <c r="J737" s="2">
        <v>120</v>
      </c>
      <c r="K737" s="6">
        <v>5</v>
      </c>
      <c r="L737" s="6" t="s">
        <v>1654</v>
      </c>
      <c r="M737" s="2" t="s">
        <v>55</v>
      </c>
      <c r="N737" s="84">
        <v>8</v>
      </c>
      <c r="O737" s="2" t="s">
        <v>1115</v>
      </c>
      <c r="P737" s="2" t="s">
        <v>160</v>
      </c>
      <c r="Q737" s="85"/>
      <c r="R737" s="86">
        <v>5</v>
      </c>
      <c r="S737" s="85">
        <v>59</v>
      </c>
      <c r="T737" s="85">
        <v>59</v>
      </c>
      <c r="U737" s="85"/>
      <c r="V737" s="2">
        <v>3</v>
      </c>
      <c r="W737" s="2"/>
      <c r="X737" s="10">
        <v>1</v>
      </c>
      <c r="Y737" s="84">
        <v>3.86</v>
      </c>
      <c r="Z737" s="2">
        <v>20</v>
      </c>
      <c r="AA737" s="6"/>
      <c r="AB737" s="2"/>
      <c r="AC737" s="2"/>
      <c r="AD737" s="84">
        <v>7.5</v>
      </c>
      <c r="AE737" s="84"/>
      <c r="AF737" s="2">
        <v>100</v>
      </c>
      <c r="AG737" s="2" t="str">
        <f t="shared" si="53"/>
        <v/>
      </c>
      <c r="AH737" s="2">
        <f t="shared" si="54"/>
        <v>-100</v>
      </c>
      <c r="AI737" s="44" t="str">
        <f>VLOOKUP(Table13[[#This Row],[Track]],$B$1885:$D$1929,2,FALSE)</f>
        <v>NSW</v>
      </c>
      <c r="AJ7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7" s="16" t="str">
        <f>IF(Table13[[#This Row],[Going-Dist]]="G&lt;6-Dist&gt;=1700","B",IF(Table13[[#This Row],[Going-Dist]]="G&lt;6-Dist&lt;1700","A",IF(AJ737="G&gt;=6-Dist&lt;1700","C",IF(AJ737="G&gt;=6-Dist&gt;=1700","D","xx"))))</f>
        <v>A</v>
      </c>
      <c r="AL737" s="69">
        <f>MONTH(Table13[[#This Row],[Date]])</f>
        <v>3</v>
      </c>
      <c r="AM737" s="69" t="str">
        <f t="shared" si="56"/>
        <v>2022-2023</v>
      </c>
      <c r="AN737" s="126">
        <v>100</v>
      </c>
      <c r="AO737" s="132" t="str">
        <f>IF(Table13[[#This Row],[Combo 27 Bet]]="","",IF(Table13[[#This Row],[Lev Ret]]="","",AN737*Table13[[#This Row],[Odds]]))</f>
        <v/>
      </c>
      <c r="AP737" s="133">
        <f t="shared" si="55"/>
        <v>-100</v>
      </c>
      <c r="AQ737" s="137"/>
      <c r="AR737" s="153">
        <v>5</v>
      </c>
      <c r="AS737" s="167" t="str">
        <f>IF(Table13[[#This Row],[Date]]&lt;$AS$3,"","Live")</f>
        <v/>
      </c>
      <c r="AT737" s="167" t="str">
        <f>IF(Table13[[#This Row],[Date]]&lt;$AT$3,"","Current Algo")</f>
        <v/>
      </c>
    </row>
    <row r="738" spans="1:46" s="14" customFormat="1" ht="14.25" customHeight="1" x14ac:dyDescent="0.25">
      <c r="A738" s="82">
        <v>45010</v>
      </c>
      <c r="B738" s="2" t="s">
        <v>3</v>
      </c>
      <c r="C738" s="83">
        <v>0.51736111111111105</v>
      </c>
      <c r="D738" s="87">
        <v>4</v>
      </c>
      <c r="E738" s="7">
        <v>8</v>
      </c>
      <c r="F738" s="60">
        <v>1</v>
      </c>
      <c r="G738" s="2">
        <v>1100</v>
      </c>
      <c r="H738" s="2" t="s">
        <v>70</v>
      </c>
      <c r="I738" s="2" t="s">
        <v>46</v>
      </c>
      <c r="J738" s="2">
        <v>150</v>
      </c>
      <c r="K738" s="6">
        <v>4</v>
      </c>
      <c r="L738" s="6" t="s">
        <v>472</v>
      </c>
      <c r="M738" s="2" t="s">
        <v>53</v>
      </c>
      <c r="N738" s="84">
        <v>2.8</v>
      </c>
      <c r="O738" s="2" t="s">
        <v>385</v>
      </c>
      <c r="P738" s="2" t="s">
        <v>141</v>
      </c>
      <c r="Q738" s="85"/>
      <c r="R738" s="86">
        <v>7</v>
      </c>
      <c r="S738" s="85">
        <v>54</v>
      </c>
      <c r="T738" s="85">
        <v>54</v>
      </c>
      <c r="U738" s="85"/>
      <c r="V738" s="2">
        <v>1</v>
      </c>
      <c r="W738" s="2">
        <v>4</v>
      </c>
      <c r="X738" s="10">
        <v>1</v>
      </c>
      <c r="Y738" s="84">
        <v>3.7</v>
      </c>
      <c r="Z738" s="2">
        <v>45</v>
      </c>
      <c r="AA738" s="6">
        <v>10</v>
      </c>
      <c r="AB738" s="2"/>
      <c r="AC738" s="2" t="s">
        <v>12</v>
      </c>
      <c r="AD738" s="84">
        <v>2.8</v>
      </c>
      <c r="AE738" s="84">
        <v>1.4</v>
      </c>
      <c r="AF738" s="2">
        <v>100</v>
      </c>
      <c r="AG738" s="2">
        <f t="shared" si="53"/>
        <v>280</v>
      </c>
      <c r="AH738" s="2">
        <f t="shared" si="54"/>
        <v>180</v>
      </c>
      <c r="AI738" s="44" t="str">
        <f>VLOOKUP(Table13[[#This Row],[Track]],$B$1885:$D$1929,2,FALSE)</f>
        <v>Vic</v>
      </c>
      <c r="AJ7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8" s="16" t="str">
        <f>IF(Table13[[#This Row],[Going-Dist]]="G&lt;6-Dist&gt;=1700","B",IF(Table13[[#This Row],[Going-Dist]]="G&lt;6-Dist&lt;1700","A",IF(AJ738="G&gt;=6-Dist&lt;1700","C",IF(AJ738="G&gt;=6-Dist&gt;=1700","D","xx"))))</f>
        <v>A</v>
      </c>
      <c r="AL738" s="69">
        <f>MONTH(Table13[[#This Row],[Date]])</f>
        <v>3</v>
      </c>
      <c r="AM738" s="69" t="str">
        <f t="shared" si="56"/>
        <v>2022-2023</v>
      </c>
      <c r="AN738" s="126">
        <v>140</v>
      </c>
      <c r="AO738" s="132">
        <f>IF(Table13[[#This Row],[Combo 27 Bet]]="","",IF(Table13[[#This Row],[Lev Ret]]="","",AN738*Table13[[#This Row],[Odds]]))</f>
        <v>392</v>
      </c>
      <c r="AP738" s="133">
        <f t="shared" si="55"/>
        <v>252</v>
      </c>
      <c r="AQ738" s="135">
        <v>2</v>
      </c>
      <c r="AR738" s="153">
        <v>5</v>
      </c>
      <c r="AS738" s="167" t="str">
        <f>IF(Table13[[#This Row],[Date]]&lt;$AS$3,"","Live")</f>
        <v/>
      </c>
      <c r="AT738" s="167" t="str">
        <f>IF(Table13[[#This Row],[Date]]&lt;$AT$3,"","Current Algo")</f>
        <v/>
      </c>
    </row>
    <row r="739" spans="1:46" s="14" customFormat="1" ht="14.25" customHeight="1" x14ac:dyDescent="0.25">
      <c r="A739" s="82">
        <v>45010</v>
      </c>
      <c r="B739" s="2" t="s">
        <v>3</v>
      </c>
      <c r="C739" s="83">
        <v>0.51736111111111105</v>
      </c>
      <c r="D739" s="87">
        <v>4</v>
      </c>
      <c r="E739" s="7">
        <v>8</v>
      </c>
      <c r="F739" s="60">
        <v>1</v>
      </c>
      <c r="G739" s="2">
        <v>1100</v>
      </c>
      <c r="H739" s="2" t="s">
        <v>70</v>
      </c>
      <c r="I739" s="2" t="s">
        <v>46</v>
      </c>
      <c r="J739" s="2">
        <v>150</v>
      </c>
      <c r="K739" s="6">
        <v>6</v>
      </c>
      <c r="L739" s="6" t="s">
        <v>1263</v>
      </c>
      <c r="M739" s="2" t="s">
        <v>58</v>
      </c>
      <c r="N739" s="84">
        <v>10</v>
      </c>
      <c r="O739" s="2" t="s">
        <v>116</v>
      </c>
      <c r="P739" s="2" t="s">
        <v>194</v>
      </c>
      <c r="Q739" s="85"/>
      <c r="R739" s="86">
        <v>9</v>
      </c>
      <c r="S739" s="85">
        <v>54</v>
      </c>
      <c r="T739" s="85">
        <v>54</v>
      </c>
      <c r="U739" s="85"/>
      <c r="V739" s="2">
        <v>3</v>
      </c>
      <c r="W739" s="2">
        <v>2</v>
      </c>
      <c r="X739" s="10">
        <v>2</v>
      </c>
      <c r="Y739" s="84">
        <v>5.0999999999999996</v>
      </c>
      <c r="Z739" s="2">
        <v>35</v>
      </c>
      <c r="AA739" s="6">
        <v>10</v>
      </c>
      <c r="AB739" s="2"/>
      <c r="AC739" s="2"/>
      <c r="AD739" s="84">
        <v>13</v>
      </c>
      <c r="AE739" s="84"/>
      <c r="AF739" s="2">
        <v>100</v>
      </c>
      <c r="AG739" s="2" t="str">
        <f t="shared" si="53"/>
        <v/>
      </c>
      <c r="AH739" s="2">
        <f t="shared" si="54"/>
        <v>-100</v>
      </c>
      <c r="AI739" s="44" t="str">
        <f>VLOOKUP(Table13[[#This Row],[Track]],$B$1885:$D$1929,2,FALSE)</f>
        <v>Vic</v>
      </c>
      <c r="AJ7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39" s="16" t="str">
        <f>IF(Table13[[#This Row],[Going-Dist]]="G&lt;6-Dist&gt;=1700","B",IF(Table13[[#This Row],[Going-Dist]]="G&lt;6-Dist&lt;1700","A",IF(AJ739="G&gt;=6-Dist&lt;1700","C",IF(AJ739="G&gt;=6-Dist&gt;=1700","D","xx"))))</f>
        <v>A</v>
      </c>
      <c r="AL739" s="69">
        <f>MONTH(Table13[[#This Row],[Date]])</f>
        <v>3</v>
      </c>
      <c r="AM739" s="69" t="str">
        <f t="shared" si="56"/>
        <v>2022-2023</v>
      </c>
      <c r="AN739" s="126">
        <v>100</v>
      </c>
      <c r="AO739" s="132" t="str">
        <f>IF(Table13[[#This Row],[Combo 27 Bet]]="","",IF(Table13[[#This Row],[Lev Ret]]="","",AN739*Table13[[#This Row],[Odds]]))</f>
        <v/>
      </c>
      <c r="AP739" s="133">
        <f t="shared" si="55"/>
        <v>-100</v>
      </c>
      <c r="AQ739" s="135">
        <v>2</v>
      </c>
      <c r="AR739" s="153">
        <v>6</v>
      </c>
      <c r="AS739" s="167" t="str">
        <f>IF(Table13[[#This Row],[Date]]&lt;$AS$3,"","Live")</f>
        <v/>
      </c>
      <c r="AT739" s="167" t="str">
        <f>IF(Table13[[#This Row],[Date]]&lt;$AT$3,"","Current Algo")</f>
        <v/>
      </c>
    </row>
    <row r="740" spans="1:46" s="14" customFormat="1" ht="14.25" customHeight="1" x14ac:dyDescent="0.25">
      <c r="A740" s="82">
        <v>45010</v>
      </c>
      <c r="B740" s="2" t="s">
        <v>3</v>
      </c>
      <c r="C740" s="83">
        <v>0.56944444444444442</v>
      </c>
      <c r="D740" s="2">
        <v>4</v>
      </c>
      <c r="E740" s="2">
        <v>8</v>
      </c>
      <c r="F740" s="60">
        <v>3</v>
      </c>
      <c r="G740" s="2">
        <v>2000</v>
      </c>
      <c r="H740" s="2" t="s">
        <v>42</v>
      </c>
      <c r="I740" s="2">
        <v>80</v>
      </c>
      <c r="J740" s="2">
        <v>150</v>
      </c>
      <c r="K740" s="6">
        <v>5</v>
      </c>
      <c r="L740" s="6" t="s">
        <v>465</v>
      </c>
      <c r="M740" s="2" t="s">
        <v>67</v>
      </c>
      <c r="N740" s="84">
        <v>3.4</v>
      </c>
      <c r="O740" s="2" t="s">
        <v>51</v>
      </c>
      <c r="P740" s="2" t="s">
        <v>54</v>
      </c>
      <c r="Q740" s="85"/>
      <c r="R740" s="86">
        <v>7</v>
      </c>
      <c r="S740" s="85">
        <v>59.5</v>
      </c>
      <c r="T740" s="85">
        <v>59.5</v>
      </c>
      <c r="U740" s="85"/>
      <c r="V740" s="2">
        <v>2</v>
      </c>
      <c r="W740" s="2"/>
      <c r="X740" s="10">
        <v>2</v>
      </c>
      <c r="Y740" s="84">
        <v>4.8</v>
      </c>
      <c r="Z740" s="2">
        <v>30</v>
      </c>
      <c r="AA740" s="6">
        <v>9</v>
      </c>
      <c r="AB740" s="2"/>
      <c r="AC740" s="2" t="s">
        <v>13</v>
      </c>
      <c r="AD740" s="84">
        <v>3.7</v>
      </c>
      <c r="AE740" s="84">
        <v>1.6</v>
      </c>
      <c r="AF740" s="2">
        <v>100</v>
      </c>
      <c r="AG740" s="2" t="str">
        <f t="shared" si="53"/>
        <v/>
      </c>
      <c r="AH740" s="2">
        <f t="shared" si="54"/>
        <v>-100</v>
      </c>
      <c r="AI740" s="44" t="str">
        <f>VLOOKUP(Table13[[#This Row],[Track]],$B$1885:$D$1929,2,FALSE)</f>
        <v>Vic</v>
      </c>
      <c r="AJ7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40" s="16" t="str">
        <f>IF(Table13[[#This Row],[Going-Dist]]="G&lt;6-Dist&gt;=1700","B",IF(Table13[[#This Row],[Going-Dist]]="G&lt;6-Dist&lt;1700","A",IF(AJ740="G&gt;=6-Dist&lt;1700","C",IF(AJ740="G&gt;=6-Dist&gt;=1700","D","xx"))))</f>
        <v>B</v>
      </c>
      <c r="AL740" s="69">
        <f>MONTH(Table13[[#This Row],[Date]])</f>
        <v>3</v>
      </c>
      <c r="AM740" s="69" t="str">
        <f t="shared" si="56"/>
        <v>2022-2023</v>
      </c>
      <c r="AN740" s="126">
        <v>100</v>
      </c>
      <c r="AO740" s="132" t="str">
        <f>IF(Table13[[#This Row],[Combo 27 Bet]]="","",IF(Table13[[#This Row],[Lev Ret]]="","",AN740*Table13[[#This Row],[Odds]]))</f>
        <v/>
      </c>
      <c r="AP740" s="133">
        <f t="shared" si="55"/>
        <v>-100</v>
      </c>
      <c r="AQ740" s="137"/>
      <c r="AR740" s="153">
        <v>7</v>
      </c>
      <c r="AS740" s="167" t="str">
        <f>IF(Table13[[#This Row],[Date]]&lt;$AS$3,"","Live")</f>
        <v/>
      </c>
      <c r="AT740" s="167" t="str">
        <f>IF(Table13[[#This Row],[Date]]&lt;$AT$3,"","Current Algo")</f>
        <v/>
      </c>
    </row>
    <row r="741" spans="1:46" s="14" customFormat="1" ht="14.25" customHeight="1" x14ac:dyDescent="0.25">
      <c r="A741" s="82">
        <v>45010</v>
      </c>
      <c r="B741" s="2" t="s">
        <v>3</v>
      </c>
      <c r="C741" s="83">
        <v>0.59722222222222221</v>
      </c>
      <c r="D741" s="87">
        <v>4</v>
      </c>
      <c r="E741" s="7">
        <v>8</v>
      </c>
      <c r="F741" s="60">
        <v>4</v>
      </c>
      <c r="G741" s="2">
        <v>1000</v>
      </c>
      <c r="H741" s="2" t="s">
        <v>42</v>
      </c>
      <c r="I741" s="2" t="s">
        <v>46</v>
      </c>
      <c r="J741" s="2">
        <v>175</v>
      </c>
      <c r="K741" s="6">
        <v>1</v>
      </c>
      <c r="L741" s="6" t="s">
        <v>473</v>
      </c>
      <c r="M741" s="2" t="s">
        <v>58</v>
      </c>
      <c r="N741" s="84">
        <v>3.9</v>
      </c>
      <c r="O741" s="2" t="s">
        <v>56</v>
      </c>
      <c r="P741" s="2" t="s">
        <v>52</v>
      </c>
      <c r="Q741" s="85"/>
      <c r="R741" s="86">
        <v>6</v>
      </c>
      <c r="S741" s="85">
        <v>58.5</v>
      </c>
      <c r="T741" s="85">
        <v>58.5</v>
      </c>
      <c r="U741" s="85"/>
      <c r="V741" s="2">
        <v>1</v>
      </c>
      <c r="W741" s="2">
        <v>1</v>
      </c>
      <c r="X741" s="10">
        <v>1</v>
      </c>
      <c r="Y741" s="84">
        <v>3.8</v>
      </c>
      <c r="Z741" s="2">
        <v>45</v>
      </c>
      <c r="AA741" s="6">
        <v>9</v>
      </c>
      <c r="AB741" s="2"/>
      <c r="AC741" s="2" t="s">
        <v>12</v>
      </c>
      <c r="AD741" s="84">
        <v>4.4000000000000004</v>
      </c>
      <c r="AE741" s="84">
        <v>1.6</v>
      </c>
      <c r="AF741" s="2">
        <v>100</v>
      </c>
      <c r="AG741" s="2">
        <f t="shared" si="53"/>
        <v>440.00000000000006</v>
      </c>
      <c r="AH741" s="2">
        <f t="shared" si="54"/>
        <v>340.00000000000006</v>
      </c>
      <c r="AI741" s="44" t="str">
        <f>VLOOKUP(Table13[[#This Row],[Track]],$B$1885:$D$1929,2,FALSE)</f>
        <v>Vic</v>
      </c>
      <c r="AJ7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41" s="16" t="str">
        <f>IF(Table13[[#This Row],[Going-Dist]]="G&lt;6-Dist&gt;=1700","B",IF(Table13[[#This Row],[Going-Dist]]="G&lt;6-Dist&lt;1700","A",IF(AJ741="G&gt;=6-Dist&lt;1700","C",IF(AJ741="G&gt;=6-Dist&gt;=1700","D","xx"))))</f>
        <v>A</v>
      </c>
      <c r="AL741" s="69">
        <f>MONTH(Table13[[#This Row],[Date]])</f>
        <v>3</v>
      </c>
      <c r="AM741" s="69" t="str">
        <f t="shared" si="56"/>
        <v>2022-2023</v>
      </c>
      <c r="AN741" s="126">
        <v>200</v>
      </c>
      <c r="AO741" s="132">
        <f>IF(Table13[[#This Row],[Combo 27 Bet]]="","",IF(Table13[[#This Row],[Lev Ret]]="","",AN741*Table13[[#This Row],[Odds]]))</f>
        <v>880.00000000000011</v>
      </c>
      <c r="AP741" s="133">
        <f t="shared" si="55"/>
        <v>680.00000000000011</v>
      </c>
      <c r="AQ741" s="137"/>
      <c r="AR741" s="153">
        <v>10</v>
      </c>
      <c r="AS741" s="167" t="str">
        <f>IF(Table13[[#This Row],[Date]]&lt;$AS$3,"","Live")</f>
        <v/>
      </c>
      <c r="AT741" s="167" t="str">
        <f>IF(Table13[[#This Row],[Date]]&lt;$AT$3,"","Current Algo")</f>
        <v/>
      </c>
    </row>
    <row r="742" spans="1:46" s="14" customFormat="1" ht="14.25" customHeight="1" x14ac:dyDescent="0.25">
      <c r="A742" s="82">
        <v>45010</v>
      </c>
      <c r="B742" s="2" t="s">
        <v>3</v>
      </c>
      <c r="C742" s="83">
        <v>0.625</v>
      </c>
      <c r="D742" s="87">
        <v>4</v>
      </c>
      <c r="E742" s="7">
        <v>8</v>
      </c>
      <c r="F742" s="60">
        <v>5</v>
      </c>
      <c r="G742" s="2">
        <v>2600</v>
      </c>
      <c r="H742" s="2" t="s">
        <v>42</v>
      </c>
      <c r="I742" s="2" t="s">
        <v>66</v>
      </c>
      <c r="J742" s="2">
        <v>500</v>
      </c>
      <c r="K742" s="6">
        <v>9</v>
      </c>
      <c r="L742" s="6" t="s">
        <v>474</v>
      </c>
      <c r="M742" s="2" t="s">
        <v>58</v>
      </c>
      <c r="N742" s="84">
        <v>5.5</v>
      </c>
      <c r="O742" s="2" t="s">
        <v>78</v>
      </c>
      <c r="P742" s="2" t="s">
        <v>194</v>
      </c>
      <c r="Q742" s="85"/>
      <c r="R742" s="86">
        <v>7</v>
      </c>
      <c r="S742" s="85">
        <v>55</v>
      </c>
      <c r="T742" s="85">
        <v>55</v>
      </c>
      <c r="U742" s="85"/>
      <c r="V742" s="2">
        <v>1</v>
      </c>
      <c r="W742" s="2">
        <v>4</v>
      </c>
      <c r="X742" s="10">
        <v>1</v>
      </c>
      <c r="Y742" s="84">
        <v>5.2</v>
      </c>
      <c r="Z742" s="2">
        <v>35</v>
      </c>
      <c r="AA742" s="6">
        <v>10</v>
      </c>
      <c r="AB742" s="2"/>
      <c r="AC742" s="2"/>
      <c r="AD742" s="84">
        <v>5.5</v>
      </c>
      <c r="AE742" s="84"/>
      <c r="AF742" s="2">
        <v>100</v>
      </c>
      <c r="AG742" s="2" t="str">
        <f t="shared" si="53"/>
        <v/>
      </c>
      <c r="AH742" s="2">
        <f t="shared" si="54"/>
        <v>-100</v>
      </c>
      <c r="AI742" s="44" t="str">
        <f>VLOOKUP(Table13[[#This Row],[Track]],$B$1885:$D$1929,2,FALSE)</f>
        <v>Vic</v>
      </c>
      <c r="AJ7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42" s="16" t="str">
        <f>IF(Table13[[#This Row],[Going-Dist]]="G&lt;6-Dist&gt;=1700","B",IF(Table13[[#This Row],[Going-Dist]]="G&lt;6-Dist&lt;1700","A",IF(AJ742="G&gt;=6-Dist&lt;1700","C",IF(AJ742="G&gt;=6-Dist&gt;=1700","D","xx"))))</f>
        <v>B</v>
      </c>
      <c r="AL742" s="69">
        <f>MONTH(Table13[[#This Row],[Date]])</f>
        <v>3</v>
      </c>
      <c r="AM742" s="69" t="str">
        <f t="shared" si="56"/>
        <v>2022-2023</v>
      </c>
      <c r="AN742" s="126">
        <v>200</v>
      </c>
      <c r="AO742" s="132" t="str">
        <f>IF(Table13[[#This Row],[Combo 27 Bet]]="","",IF(Table13[[#This Row],[Lev Ret]]="","",AN742*Table13[[#This Row],[Odds]]))</f>
        <v/>
      </c>
      <c r="AP742" s="133">
        <f t="shared" si="55"/>
        <v>-200</v>
      </c>
      <c r="AQ742" s="137"/>
      <c r="AR742" s="153">
        <v>10</v>
      </c>
      <c r="AS742" s="167" t="str">
        <f>IF(Table13[[#This Row],[Date]]&lt;$AS$3,"","Live")</f>
        <v/>
      </c>
      <c r="AT742" s="167" t="str">
        <f>IF(Table13[[#This Row],[Date]]&lt;$AT$3,"","Current Algo")</f>
        <v/>
      </c>
    </row>
    <row r="743" spans="1:46" s="14" customFormat="1" ht="14.25" customHeight="1" x14ac:dyDescent="0.25">
      <c r="A743" s="82">
        <v>45010</v>
      </c>
      <c r="B743" s="2" t="s">
        <v>149</v>
      </c>
      <c r="C743" s="83">
        <v>0.63888888888888895</v>
      </c>
      <c r="D743" s="87">
        <v>5</v>
      </c>
      <c r="E743" s="7">
        <v>5</v>
      </c>
      <c r="F743" s="60">
        <v>6</v>
      </c>
      <c r="G743" s="2">
        <v>1500</v>
      </c>
      <c r="H743" s="2" t="s">
        <v>70</v>
      </c>
      <c r="I743" s="2" t="s">
        <v>66</v>
      </c>
      <c r="J743" s="2">
        <v>250</v>
      </c>
      <c r="K743" s="6">
        <v>10</v>
      </c>
      <c r="L743" s="6" t="s">
        <v>1652</v>
      </c>
      <c r="M743" s="2" t="s">
        <v>75</v>
      </c>
      <c r="N743" s="84">
        <v>6.6</v>
      </c>
      <c r="O743" s="2" t="s">
        <v>49</v>
      </c>
      <c r="P743" s="2" t="s">
        <v>1058</v>
      </c>
      <c r="Q743" s="85"/>
      <c r="R743" s="86">
        <v>7</v>
      </c>
      <c r="S743" s="85">
        <v>54</v>
      </c>
      <c r="T743" s="85">
        <v>54</v>
      </c>
      <c r="U743" s="85"/>
      <c r="V743" s="2"/>
      <c r="W743" s="2">
        <v>3</v>
      </c>
      <c r="X743" s="10">
        <v>1</v>
      </c>
      <c r="Y743" s="84">
        <v>4.53</v>
      </c>
      <c r="Z743" s="2">
        <v>20</v>
      </c>
      <c r="AA743" s="6"/>
      <c r="AB743" s="2"/>
      <c r="AC743" s="2" t="s">
        <v>150</v>
      </c>
      <c r="AD743" s="84">
        <v>6.4</v>
      </c>
      <c r="AE743" s="84">
        <v>2.2000000000000002</v>
      </c>
      <c r="AF743" s="2">
        <v>100</v>
      </c>
      <c r="AG743" s="2">
        <f t="shared" si="53"/>
        <v>640</v>
      </c>
      <c r="AH743" s="2">
        <f t="shared" si="54"/>
        <v>540</v>
      </c>
      <c r="AI743" s="44" t="str">
        <f>VLOOKUP(Table13[[#This Row],[Track]],$B$1885:$D$1929,2,FALSE)</f>
        <v>NSW</v>
      </c>
      <c r="AJ7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43" s="16" t="str">
        <f>IF(Table13[[#This Row],[Going-Dist]]="G&lt;6-Dist&gt;=1700","B",IF(Table13[[#This Row],[Going-Dist]]="G&lt;6-Dist&lt;1700","A",IF(AJ743="G&gt;=6-Dist&lt;1700","C",IF(AJ743="G&gt;=6-Dist&gt;=1700","D","xx"))))</f>
        <v>A</v>
      </c>
      <c r="AL743" s="69">
        <f>MONTH(Table13[[#This Row],[Date]])</f>
        <v>3</v>
      </c>
      <c r="AM743" s="69" t="str">
        <f t="shared" si="56"/>
        <v>2022-2023</v>
      </c>
      <c r="AN743" s="126">
        <v>100</v>
      </c>
      <c r="AO743" s="132">
        <f>IF(Table13[[#This Row],[Combo 27 Bet]]="","",IF(Table13[[#This Row],[Lev Ret]]="","",AN743*Table13[[#This Row],[Odds]]))</f>
        <v>640</v>
      </c>
      <c r="AP743" s="133">
        <f t="shared" si="55"/>
        <v>540</v>
      </c>
      <c r="AQ743" s="137"/>
      <c r="AR743" s="153">
        <v>5</v>
      </c>
      <c r="AS743" s="167" t="str">
        <f>IF(Table13[[#This Row],[Date]]&lt;$AS$3,"","Live")</f>
        <v/>
      </c>
      <c r="AT743" s="167" t="str">
        <f>IF(Table13[[#This Row],[Date]]&lt;$AT$3,"","Current Algo")</f>
        <v/>
      </c>
    </row>
    <row r="744" spans="1:46" s="14" customFormat="1" ht="14.25" customHeight="1" x14ac:dyDescent="0.25">
      <c r="A744" s="82">
        <v>45010</v>
      </c>
      <c r="B744" s="2" t="s">
        <v>3</v>
      </c>
      <c r="C744" s="83">
        <v>0.68055555555555547</v>
      </c>
      <c r="D744" s="2">
        <v>4</v>
      </c>
      <c r="E744" s="2">
        <v>8</v>
      </c>
      <c r="F744" s="10">
        <v>7</v>
      </c>
      <c r="G744" s="2">
        <v>2000</v>
      </c>
      <c r="H744" s="2" t="s">
        <v>131</v>
      </c>
      <c r="I744" s="2" t="s">
        <v>131</v>
      </c>
      <c r="J744" s="2">
        <v>3000</v>
      </c>
      <c r="K744" s="6">
        <v>1</v>
      </c>
      <c r="L744" s="6" t="s">
        <v>303</v>
      </c>
      <c r="M744" s="2" t="s">
        <v>76</v>
      </c>
      <c r="N744" s="84">
        <v>3.1</v>
      </c>
      <c r="O744" s="2" t="s">
        <v>56</v>
      </c>
      <c r="P744" s="2" t="s">
        <v>52</v>
      </c>
      <c r="Q744" s="85"/>
      <c r="R744" s="86">
        <v>10</v>
      </c>
      <c r="S744" s="85">
        <v>59</v>
      </c>
      <c r="T744" s="85">
        <v>59</v>
      </c>
      <c r="U744" s="85"/>
      <c r="V744" s="2">
        <v>1</v>
      </c>
      <c r="W744" s="2">
        <v>3</v>
      </c>
      <c r="X744" s="10">
        <v>2</v>
      </c>
      <c r="Y744" s="84">
        <v>6</v>
      </c>
      <c r="Z744" s="2">
        <v>25</v>
      </c>
      <c r="AA744" s="86">
        <v>16</v>
      </c>
      <c r="AB744" s="2"/>
      <c r="AC744" s="2" t="s">
        <v>12</v>
      </c>
      <c r="AD744" s="84">
        <v>4.2</v>
      </c>
      <c r="AE744" s="93">
        <v>1.8</v>
      </c>
      <c r="AF744" s="2">
        <v>100</v>
      </c>
      <c r="AG744" s="2">
        <f t="shared" si="53"/>
        <v>420</v>
      </c>
      <c r="AH744" s="2">
        <f t="shared" si="54"/>
        <v>320</v>
      </c>
      <c r="AI744" s="44" t="str">
        <f>VLOOKUP(Table13[[#This Row],[Track]],$B$1885:$D$1929,2,FALSE)</f>
        <v>Vic</v>
      </c>
      <c r="AJ7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44" s="16" t="str">
        <f>IF(Table13[[#This Row],[Going-Dist]]="G&lt;6-Dist&gt;=1700","B",IF(Table13[[#This Row],[Going-Dist]]="G&lt;6-Dist&lt;1700","A",IF(AJ744="G&gt;=6-Dist&lt;1700","C",IF(AJ744="G&gt;=6-Dist&gt;=1700","D","xx"))))</f>
        <v>B</v>
      </c>
      <c r="AL744" s="69">
        <f>MONTH(Table13[[#This Row],[Date]])</f>
        <v>3</v>
      </c>
      <c r="AM744" s="69" t="str">
        <f t="shared" si="56"/>
        <v>2022-2023</v>
      </c>
      <c r="AN744" s="126">
        <v>100</v>
      </c>
      <c r="AO744" s="132">
        <f>IF(Table13[[#This Row],[Combo 27 Bet]]="","",IF(Table13[[#This Row],[Lev Ret]]="","",AN744*Table13[[#This Row],[Odds]]))</f>
        <v>420</v>
      </c>
      <c r="AP744" s="133">
        <f t="shared" si="55"/>
        <v>320</v>
      </c>
      <c r="AQ744" s="137"/>
      <c r="AR744" s="153">
        <v>7</v>
      </c>
      <c r="AS744" s="167" t="str">
        <f>IF(Table13[[#This Row],[Date]]&lt;$AS$3,"","Live")</f>
        <v/>
      </c>
      <c r="AT744" s="167" t="str">
        <f>IF(Table13[[#This Row],[Date]]&lt;$AT$3,"","Current Algo")</f>
        <v/>
      </c>
    </row>
    <row r="745" spans="1:46" s="14" customFormat="1" ht="14.25" customHeight="1" x14ac:dyDescent="0.25">
      <c r="A745" s="82">
        <v>45017</v>
      </c>
      <c r="B745" s="2" t="s">
        <v>387</v>
      </c>
      <c r="C745" s="83">
        <v>0.51736111111111105</v>
      </c>
      <c r="D745" s="87">
        <v>5</v>
      </c>
      <c r="E745" s="7">
        <v>0</v>
      </c>
      <c r="F745" s="60">
        <v>1</v>
      </c>
      <c r="G745" s="2">
        <v>1400</v>
      </c>
      <c r="H745" s="2" t="s">
        <v>42</v>
      </c>
      <c r="I745" s="2">
        <v>100</v>
      </c>
      <c r="J745" s="2">
        <v>150</v>
      </c>
      <c r="K745" s="6">
        <v>3</v>
      </c>
      <c r="L745" s="6" t="s">
        <v>734</v>
      </c>
      <c r="M745" s="2" t="s">
        <v>76</v>
      </c>
      <c r="N745" s="84">
        <v>5</v>
      </c>
      <c r="O745" s="2" t="s">
        <v>107</v>
      </c>
      <c r="P745" s="2" t="s">
        <v>650</v>
      </c>
      <c r="Q745" s="85"/>
      <c r="R745" s="86">
        <v>9</v>
      </c>
      <c r="S745" s="85">
        <v>57.5</v>
      </c>
      <c r="T745" s="85">
        <v>57.5</v>
      </c>
      <c r="U745" s="85"/>
      <c r="V745" s="2">
        <v>1</v>
      </c>
      <c r="W745" s="2">
        <v>5</v>
      </c>
      <c r="X745" s="10">
        <v>2</v>
      </c>
      <c r="Y745" s="84">
        <v>4.4000000000000004</v>
      </c>
      <c r="Z745" s="2">
        <v>40</v>
      </c>
      <c r="AA745" s="6">
        <v>9</v>
      </c>
      <c r="AB745" s="2"/>
      <c r="AC745" s="2"/>
      <c r="AD745" s="84">
        <v>5.5</v>
      </c>
      <c r="AE745" s="84"/>
      <c r="AF745" s="2">
        <v>100</v>
      </c>
      <c r="AG745" s="2" t="str">
        <f t="shared" si="53"/>
        <v/>
      </c>
      <c r="AH745" s="2">
        <f t="shared" si="54"/>
        <v>-100</v>
      </c>
      <c r="AI745" s="44" t="str">
        <f>VLOOKUP(Table13[[#This Row],[Track]],$B$1885:$D$1929,2,FALSE)</f>
        <v>Vic</v>
      </c>
      <c r="AJ7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45" s="16" t="str">
        <f>IF(Table13[[#This Row],[Going-Dist]]="G&lt;6-Dist&gt;=1700","B",IF(Table13[[#This Row],[Going-Dist]]="G&lt;6-Dist&lt;1700","A",IF(AJ745="G&gt;=6-Dist&lt;1700","C",IF(AJ745="G&gt;=6-Dist&gt;=1700","D","xx"))))</f>
        <v>A</v>
      </c>
      <c r="AL745" s="69">
        <f>MONTH(Table13[[#This Row],[Date]])</f>
        <v>4</v>
      </c>
      <c r="AM745" s="69" t="str">
        <f t="shared" si="56"/>
        <v>2022-2023</v>
      </c>
      <c r="AN745" s="126">
        <v>150</v>
      </c>
      <c r="AO745" s="132" t="str">
        <f>IF(Table13[[#This Row],[Combo 27 Bet]]="","",IF(Table13[[#This Row],[Lev Ret]]="","",AN745*Table13[[#This Row],[Odds]]))</f>
        <v/>
      </c>
      <c r="AP745" s="133">
        <f t="shared" si="55"/>
        <v>-150</v>
      </c>
      <c r="AQ745" s="137"/>
      <c r="AR745" s="153">
        <v>3</v>
      </c>
      <c r="AS745" s="167" t="str">
        <f>IF(Table13[[#This Row],[Date]]&lt;$AS$3,"","Live")</f>
        <v/>
      </c>
      <c r="AT745" s="167" t="str">
        <f>IF(Table13[[#This Row],[Date]]&lt;$AT$3,"","Current Algo")</f>
        <v/>
      </c>
    </row>
    <row r="746" spans="1:46" s="14" customFormat="1" ht="14.25" customHeight="1" x14ac:dyDescent="0.25">
      <c r="A746" s="82">
        <v>45017</v>
      </c>
      <c r="B746" s="2" t="s">
        <v>387</v>
      </c>
      <c r="C746" s="83">
        <v>0.59375</v>
      </c>
      <c r="D746" s="87">
        <v>5</v>
      </c>
      <c r="E746" s="7">
        <v>0</v>
      </c>
      <c r="F746" s="60">
        <v>4</v>
      </c>
      <c r="G746" s="2">
        <v>2400</v>
      </c>
      <c r="H746" s="2" t="s">
        <v>42</v>
      </c>
      <c r="I746" s="2">
        <v>84</v>
      </c>
      <c r="J746" s="2">
        <v>130</v>
      </c>
      <c r="K746" s="6">
        <v>5</v>
      </c>
      <c r="L746" s="6" t="s">
        <v>476</v>
      </c>
      <c r="M746" s="2" t="s">
        <v>50</v>
      </c>
      <c r="N746" s="84">
        <v>4.5999999999999996</v>
      </c>
      <c r="O746" s="2" t="s">
        <v>44</v>
      </c>
      <c r="P746" s="2" t="s">
        <v>388</v>
      </c>
      <c r="Q746" s="85">
        <v>1.5</v>
      </c>
      <c r="R746" s="86">
        <v>6</v>
      </c>
      <c r="S746" s="85">
        <v>56</v>
      </c>
      <c r="T746" s="85">
        <v>54.5</v>
      </c>
      <c r="U746" s="85"/>
      <c r="V746" s="2">
        <v>1</v>
      </c>
      <c r="W746" s="2">
        <v>2</v>
      </c>
      <c r="X746" s="10">
        <v>1</v>
      </c>
      <c r="Y746" s="84">
        <v>3.5</v>
      </c>
      <c r="Z746" s="2">
        <v>45</v>
      </c>
      <c r="AA746" s="6">
        <v>10</v>
      </c>
      <c r="AB746" s="2"/>
      <c r="AC746" s="2" t="s">
        <v>15</v>
      </c>
      <c r="AD746" s="84">
        <v>4.4000000000000004</v>
      </c>
      <c r="AE746" s="84">
        <v>1.6</v>
      </c>
      <c r="AF746" s="2">
        <v>100</v>
      </c>
      <c r="AG746" s="2" t="str">
        <f t="shared" si="53"/>
        <v/>
      </c>
      <c r="AH746" s="2">
        <f t="shared" si="54"/>
        <v>-100</v>
      </c>
      <c r="AI746" s="44" t="str">
        <f>VLOOKUP(Table13[[#This Row],[Track]],$B$1885:$D$1929,2,FALSE)</f>
        <v>Vic</v>
      </c>
      <c r="AJ7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46" s="16" t="str">
        <f>IF(Table13[[#This Row],[Going-Dist]]="G&lt;6-Dist&gt;=1700","B",IF(Table13[[#This Row],[Going-Dist]]="G&lt;6-Dist&lt;1700","A",IF(AJ746="G&gt;=6-Dist&lt;1700","C",IF(AJ746="G&gt;=6-Dist&gt;=1700","D","xx"))))</f>
        <v>B</v>
      </c>
      <c r="AL746" s="69">
        <f>MONTH(Table13[[#This Row],[Date]])</f>
        <v>4</v>
      </c>
      <c r="AM746" s="69" t="str">
        <f t="shared" si="56"/>
        <v>2022-2023</v>
      </c>
      <c r="AN746" s="126">
        <v>140</v>
      </c>
      <c r="AO746" s="132" t="str">
        <f>IF(Table13[[#This Row],[Combo 27 Bet]]="","",IF(Table13[[#This Row],[Lev Ret]]="","",AN746*Table13[[#This Row],[Odds]]))</f>
        <v/>
      </c>
      <c r="AP746" s="133">
        <f t="shared" si="55"/>
        <v>-140</v>
      </c>
      <c r="AQ746" s="135">
        <v>2</v>
      </c>
      <c r="AR746" s="153">
        <v>7</v>
      </c>
      <c r="AS746" s="167" t="str">
        <f>IF(Table13[[#This Row],[Date]]&lt;$AS$3,"","Live")</f>
        <v/>
      </c>
      <c r="AT746" s="167" t="str">
        <f>IF(Table13[[#This Row],[Date]]&lt;$AT$3,"","Current Algo")</f>
        <v/>
      </c>
    </row>
    <row r="747" spans="1:46" s="14" customFormat="1" ht="14.25" customHeight="1" x14ac:dyDescent="0.25">
      <c r="A747" s="82">
        <v>45017</v>
      </c>
      <c r="B747" s="2" t="s">
        <v>387</v>
      </c>
      <c r="C747" s="83">
        <v>0.59375</v>
      </c>
      <c r="D747" s="2">
        <v>5</v>
      </c>
      <c r="E747" s="2">
        <v>0</v>
      </c>
      <c r="F747" s="10">
        <v>4</v>
      </c>
      <c r="G747" s="2">
        <v>2400</v>
      </c>
      <c r="H747" s="2" t="s">
        <v>42</v>
      </c>
      <c r="I747" s="2">
        <v>84</v>
      </c>
      <c r="J747" s="2">
        <v>130</v>
      </c>
      <c r="K747" s="6">
        <v>7</v>
      </c>
      <c r="L747" s="6" t="s">
        <v>481</v>
      </c>
      <c r="M747" s="2" t="s">
        <v>55</v>
      </c>
      <c r="N747" s="84">
        <v>2.6</v>
      </c>
      <c r="O747" s="2" t="s">
        <v>121</v>
      </c>
      <c r="P747" s="2" t="s">
        <v>787</v>
      </c>
      <c r="Q747" s="85"/>
      <c r="R747" s="86">
        <v>4</v>
      </c>
      <c r="S747" s="85">
        <v>54.5</v>
      </c>
      <c r="T747" s="85">
        <v>54.5</v>
      </c>
      <c r="U747" s="85"/>
      <c r="V747" s="2">
        <v>2</v>
      </c>
      <c r="W747" s="2"/>
      <c r="X747" s="10">
        <v>3</v>
      </c>
      <c r="Y747" s="84">
        <v>5.6</v>
      </c>
      <c r="Z747" s="2">
        <v>30</v>
      </c>
      <c r="AA747" s="86">
        <v>10</v>
      </c>
      <c r="AB747" s="2"/>
      <c r="AC747" s="2" t="s">
        <v>13</v>
      </c>
      <c r="AD747" s="84">
        <v>2.2999999999999998</v>
      </c>
      <c r="AE747" s="93">
        <v>1.3</v>
      </c>
      <c r="AF747" s="2">
        <v>100</v>
      </c>
      <c r="AG747" s="2" t="str">
        <f t="shared" si="53"/>
        <v/>
      </c>
      <c r="AH747" s="2">
        <f t="shared" si="54"/>
        <v>-100</v>
      </c>
      <c r="AI747" s="44" t="str">
        <f>VLOOKUP(Table13[[#This Row],[Track]],$B$1885:$D$1929,2,FALSE)</f>
        <v>Vic</v>
      </c>
      <c r="AJ7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47" s="16" t="str">
        <f>IF(Table13[[#This Row],[Going-Dist]]="G&lt;6-Dist&gt;=1700","B",IF(Table13[[#This Row],[Going-Dist]]="G&lt;6-Dist&lt;1700","A",IF(AJ747="G&gt;=6-Dist&lt;1700","C",IF(AJ747="G&gt;=6-Dist&gt;=1700","D","xx"))))</f>
        <v>B</v>
      </c>
      <c r="AL747" s="69">
        <f>MONTH(Table13[[#This Row],[Date]])</f>
        <v>4</v>
      </c>
      <c r="AM747" s="69" t="str">
        <f t="shared" si="56"/>
        <v>2022-2023</v>
      </c>
      <c r="AN747" s="126">
        <v>100</v>
      </c>
      <c r="AO747" s="132" t="str">
        <f>IF(Table13[[#This Row],[Combo 27 Bet]]="","",IF(Table13[[#This Row],[Lev Ret]]="","",AN747*Table13[[#This Row],[Odds]]))</f>
        <v/>
      </c>
      <c r="AP747" s="133">
        <f t="shared" si="55"/>
        <v>-100</v>
      </c>
      <c r="AQ747" s="135">
        <v>2</v>
      </c>
      <c r="AR747" s="153">
        <v>5</v>
      </c>
      <c r="AS747" s="167" t="str">
        <f>IF(Table13[[#This Row],[Date]]&lt;$AS$3,"","Live")</f>
        <v/>
      </c>
      <c r="AT747" s="167" t="str">
        <f>IF(Table13[[#This Row],[Date]]&lt;$AT$3,"","Current Algo")</f>
        <v/>
      </c>
    </row>
    <row r="748" spans="1:46" s="14" customFormat="1" ht="14.25" customHeight="1" x14ac:dyDescent="0.25">
      <c r="A748" s="82">
        <v>45017</v>
      </c>
      <c r="B748" s="2" t="s">
        <v>387</v>
      </c>
      <c r="C748" s="83">
        <v>0.62152777777777779</v>
      </c>
      <c r="D748" s="87">
        <v>5</v>
      </c>
      <c r="E748" s="7">
        <v>0</v>
      </c>
      <c r="F748" s="60">
        <v>5</v>
      </c>
      <c r="G748" s="2">
        <v>1400</v>
      </c>
      <c r="H748" s="2" t="s">
        <v>70</v>
      </c>
      <c r="I748" s="2" t="s">
        <v>84</v>
      </c>
      <c r="J748" s="2">
        <v>150</v>
      </c>
      <c r="K748" s="6">
        <v>4</v>
      </c>
      <c r="L748" s="6" t="s">
        <v>788</v>
      </c>
      <c r="M748" s="2" t="s">
        <v>58</v>
      </c>
      <c r="N748" s="84">
        <v>3.8</v>
      </c>
      <c r="O748" s="2" t="s">
        <v>93</v>
      </c>
      <c r="P748" s="2" t="s">
        <v>103</v>
      </c>
      <c r="Q748" s="85"/>
      <c r="R748" s="86">
        <v>7</v>
      </c>
      <c r="S748" s="85">
        <v>58</v>
      </c>
      <c r="T748" s="85">
        <v>58</v>
      </c>
      <c r="U748" s="85"/>
      <c r="V748" s="2">
        <v>1</v>
      </c>
      <c r="W748" s="2">
        <v>1</v>
      </c>
      <c r="X748" s="10">
        <v>1</v>
      </c>
      <c r="Y748" s="84">
        <v>4.2</v>
      </c>
      <c r="Z748" s="2">
        <v>40</v>
      </c>
      <c r="AA748" s="6">
        <v>8</v>
      </c>
      <c r="AB748" s="2"/>
      <c r="AC748" s="2"/>
      <c r="AD748" s="84">
        <v>3.1</v>
      </c>
      <c r="AE748" s="84"/>
      <c r="AF748" s="2">
        <v>100</v>
      </c>
      <c r="AG748" s="2" t="str">
        <f t="shared" si="53"/>
        <v/>
      </c>
      <c r="AH748" s="2">
        <f t="shared" si="54"/>
        <v>-100</v>
      </c>
      <c r="AI748" s="44" t="str">
        <f>VLOOKUP(Table13[[#This Row],[Track]],$B$1885:$D$1929,2,FALSE)</f>
        <v>Vic</v>
      </c>
      <c r="AJ7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48" s="16" t="str">
        <f>IF(Table13[[#This Row],[Going-Dist]]="G&lt;6-Dist&gt;=1700","B",IF(Table13[[#This Row],[Going-Dist]]="G&lt;6-Dist&lt;1700","A",IF(AJ748="G&gt;=6-Dist&lt;1700","C",IF(AJ748="G&gt;=6-Dist&gt;=1700","D","xx"))))</f>
        <v>A</v>
      </c>
      <c r="AL748" s="69">
        <f>MONTH(Table13[[#This Row],[Date]])</f>
        <v>4</v>
      </c>
      <c r="AM748" s="69" t="str">
        <f t="shared" si="56"/>
        <v>2022-2023</v>
      </c>
      <c r="AN748" s="126">
        <v>200</v>
      </c>
      <c r="AO748" s="132" t="str">
        <f>IF(Table13[[#This Row],[Combo 27 Bet]]="","",IF(Table13[[#This Row],[Lev Ret]]="","",AN748*Table13[[#This Row],[Odds]]))</f>
        <v/>
      </c>
      <c r="AP748" s="133">
        <f t="shared" si="55"/>
        <v>-200</v>
      </c>
      <c r="AQ748" s="137"/>
      <c r="AR748" s="153">
        <v>10</v>
      </c>
      <c r="AS748" s="167" t="str">
        <f>IF(Table13[[#This Row],[Date]]&lt;$AS$3,"","Live")</f>
        <v/>
      </c>
      <c r="AT748" s="167" t="str">
        <f>IF(Table13[[#This Row],[Date]]&lt;$AT$3,"","Current Algo")</f>
        <v/>
      </c>
    </row>
    <row r="749" spans="1:46" s="14" customFormat="1" ht="14.25" customHeight="1" x14ac:dyDescent="0.25">
      <c r="A749" s="82">
        <v>45024</v>
      </c>
      <c r="B749" s="2" t="s">
        <v>381</v>
      </c>
      <c r="C749" s="83">
        <v>0.52083333333333337</v>
      </c>
      <c r="D749" s="87">
        <v>6</v>
      </c>
      <c r="E749" s="7">
        <v>0</v>
      </c>
      <c r="F749" s="60">
        <v>1</v>
      </c>
      <c r="G749" s="2">
        <v>1200</v>
      </c>
      <c r="H749" s="2" t="s">
        <v>70</v>
      </c>
      <c r="I749" s="2">
        <v>84</v>
      </c>
      <c r="J749" s="2">
        <v>130</v>
      </c>
      <c r="K749" s="6">
        <v>6</v>
      </c>
      <c r="L749" s="6" t="s">
        <v>482</v>
      </c>
      <c r="M749" s="2" t="s">
        <v>50</v>
      </c>
      <c r="N749" s="84">
        <v>2.5</v>
      </c>
      <c r="O749" s="2" t="s">
        <v>93</v>
      </c>
      <c r="P749" s="2" t="s">
        <v>378</v>
      </c>
      <c r="Q749" s="85">
        <v>2</v>
      </c>
      <c r="R749" s="86">
        <v>3</v>
      </c>
      <c r="S749" s="85">
        <v>55</v>
      </c>
      <c r="T749" s="85">
        <v>53</v>
      </c>
      <c r="U749" s="85"/>
      <c r="V749" s="2">
        <v>3</v>
      </c>
      <c r="W749" s="2"/>
      <c r="X749" s="10">
        <v>3</v>
      </c>
      <c r="Y749" s="84">
        <v>5.5</v>
      </c>
      <c r="Z749" s="2">
        <v>30</v>
      </c>
      <c r="AA749" s="6">
        <v>9</v>
      </c>
      <c r="AB749" s="2"/>
      <c r="AC749" s="2" t="s">
        <v>12</v>
      </c>
      <c r="AD749" s="84">
        <v>3.6</v>
      </c>
      <c r="AE749" s="84">
        <v>1.5</v>
      </c>
      <c r="AF749" s="2">
        <v>100</v>
      </c>
      <c r="AG749" s="2">
        <f t="shared" si="53"/>
        <v>360</v>
      </c>
      <c r="AH749" s="2">
        <f t="shared" si="54"/>
        <v>260</v>
      </c>
      <c r="AI749" s="44" t="str">
        <f>VLOOKUP(Table13[[#This Row],[Track]],$B$1885:$D$1929,2,FALSE)</f>
        <v>Vic</v>
      </c>
      <c r="AJ74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49" s="16" t="str">
        <f>IF(Table13[[#This Row],[Going-Dist]]="G&lt;6-Dist&gt;=1700","B",IF(Table13[[#This Row],[Going-Dist]]="G&lt;6-Dist&lt;1700","A",IF(AJ749="G&gt;=6-Dist&lt;1700","C",IF(AJ749="G&gt;=6-Dist&gt;=1700","D","xx"))))</f>
        <v>C</v>
      </c>
      <c r="AL749" s="69">
        <f>MONTH(Table13[[#This Row],[Date]])</f>
        <v>4</v>
      </c>
      <c r="AM749" s="69" t="str">
        <f t="shared" si="56"/>
        <v>2022-2023</v>
      </c>
      <c r="AN749" s="126">
        <v>200</v>
      </c>
      <c r="AO749" s="132">
        <f>IF(Table13[[#This Row],[Combo 27 Bet]]="","",IF(Table13[[#This Row],[Lev Ret]]="","",AN749*Table13[[#This Row],[Odds]]))</f>
        <v>720</v>
      </c>
      <c r="AP749" s="133">
        <f t="shared" si="55"/>
        <v>520</v>
      </c>
      <c r="AQ749" s="137"/>
      <c r="AR749" s="153">
        <v>8</v>
      </c>
      <c r="AS749" s="167" t="str">
        <f>IF(Table13[[#This Row],[Date]]&lt;$AS$3,"","Live")</f>
        <v/>
      </c>
      <c r="AT749" s="167" t="str">
        <f>IF(Table13[[#This Row],[Date]]&lt;$AT$3,"","Current Algo")</f>
        <v/>
      </c>
    </row>
    <row r="750" spans="1:46" s="14" customFormat="1" ht="14.25" customHeight="1" x14ac:dyDescent="0.25">
      <c r="A750" s="82">
        <v>45024</v>
      </c>
      <c r="B750" s="2" t="s">
        <v>381</v>
      </c>
      <c r="C750" s="83">
        <v>0.67708333333333337</v>
      </c>
      <c r="D750" s="87">
        <v>6</v>
      </c>
      <c r="E750" s="7">
        <v>0</v>
      </c>
      <c r="F750" s="60">
        <v>7</v>
      </c>
      <c r="G750" s="2">
        <v>1400</v>
      </c>
      <c r="H750" s="2" t="s">
        <v>42</v>
      </c>
      <c r="I750" s="2" t="s">
        <v>46</v>
      </c>
      <c r="J750" s="2">
        <v>200</v>
      </c>
      <c r="K750" s="6">
        <v>7</v>
      </c>
      <c r="L750" s="6" t="s">
        <v>478</v>
      </c>
      <c r="M750" s="2" t="s">
        <v>67</v>
      </c>
      <c r="N750" s="84">
        <v>4.5999999999999996</v>
      </c>
      <c r="O750" s="2" t="s">
        <v>91</v>
      </c>
      <c r="P750" s="2" t="s">
        <v>114</v>
      </c>
      <c r="Q750" s="85"/>
      <c r="R750" s="86">
        <v>7</v>
      </c>
      <c r="S750" s="85">
        <v>54</v>
      </c>
      <c r="T750" s="85">
        <v>54</v>
      </c>
      <c r="U750" s="85"/>
      <c r="V750" s="2">
        <v>1</v>
      </c>
      <c r="W750" s="2">
        <v>2</v>
      </c>
      <c r="X750" s="10">
        <v>1</v>
      </c>
      <c r="Y750" s="84">
        <v>4.8</v>
      </c>
      <c r="Z750" s="2">
        <v>35</v>
      </c>
      <c r="AA750" s="6">
        <v>11</v>
      </c>
      <c r="AB750" s="2"/>
      <c r="AC750" s="2" t="s">
        <v>12</v>
      </c>
      <c r="AD750" s="84">
        <v>3.5</v>
      </c>
      <c r="AE750" s="84">
        <v>1.5</v>
      </c>
      <c r="AF750" s="2">
        <v>100</v>
      </c>
      <c r="AG750" s="2">
        <f t="shared" si="53"/>
        <v>350</v>
      </c>
      <c r="AH750" s="2">
        <f t="shared" si="54"/>
        <v>250</v>
      </c>
      <c r="AI750" s="44" t="str">
        <f>VLOOKUP(Table13[[#This Row],[Track]],$B$1885:$D$1929,2,FALSE)</f>
        <v>Vic</v>
      </c>
      <c r="AJ75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0" s="16" t="str">
        <f>IF(Table13[[#This Row],[Going-Dist]]="G&lt;6-Dist&gt;=1700","B",IF(Table13[[#This Row],[Going-Dist]]="G&lt;6-Dist&lt;1700","A",IF(AJ750="G&gt;=6-Dist&lt;1700","C",IF(AJ750="G&gt;=6-Dist&gt;=1700","D","xx"))))</f>
        <v>C</v>
      </c>
      <c r="AL750" s="69">
        <f>MONTH(Table13[[#This Row],[Date]])</f>
        <v>4</v>
      </c>
      <c r="AM750" s="69" t="str">
        <f t="shared" si="56"/>
        <v>2022-2023</v>
      </c>
      <c r="AN750" s="126">
        <v>200</v>
      </c>
      <c r="AO750" s="132">
        <f>IF(Table13[[#This Row],[Combo 27 Bet]]="","",IF(Table13[[#This Row],[Lev Ret]]="","",AN750*Table13[[#This Row],[Odds]]))</f>
        <v>700</v>
      </c>
      <c r="AP750" s="133">
        <f t="shared" si="55"/>
        <v>500</v>
      </c>
      <c r="AQ750" s="137"/>
      <c r="AR750" s="153">
        <v>10</v>
      </c>
      <c r="AS750" s="167" t="str">
        <f>IF(Table13[[#This Row],[Date]]&lt;$AS$3,"","Live")</f>
        <v/>
      </c>
      <c r="AT750" s="167" t="str">
        <f>IF(Table13[[#This Row],[Date]]&lt;$AT$3,"","Current Algo")</f>
        <v/>
      </c>
    </row>
    <row r="751" spans="1:46" s="14" customFormat="1" ht="14.25" customHeight="1" x14ac:dyDescent="0.25">
      <c r="A751" s="82">
        <v>45024</v>
      </c>
      <c r="B751" s="2" t="s">
        <v>148</v>
      </c>
      <c r="C751" s="83">
        <v>0.71527777777777779</v>
      </c>
      <c r="D751" s="87">
        <v>8</v>
      </c>
      <c r="E751" s="7">
        <v>4</v>
      </c>
      <c r="F751" s="60">
        <v>10</v>
      </c>
      <c r="G751" s="2">
        <v>1200</v>
      </c>
      <c r="H751" s="2" t="s">
        <v>70</v>
      </c>
      <c r="I751" s="2" t="s">
        <v>66</v>
      </c>
      <c r="J751" s="2">
        <v>300</v>
      </c>
      <c r="K751" s="6">
        <v>11</v>
      </c>
      <c r="L751" s="6" t="s">
        <v>470</v>
      </c>
      <c r="M751" s="2" t="s">
        <v>55</v>
      </c>
      <c r="N751" s="84">
        <v>8</v>
      </c>
      <c r="O751" s="2" t="s">
        <v>1113</v>
      </c>
      <c r="P751" s="2" t="s">
        <v>48</v>
      </c>
      <c r="Q751" s="85"/>
      <c r="R751" s="86">
        <v>7</v>
      </c>
      <c r="S751" s="85">
        <v>54</v>
      </c>
      <c r="T751" s="85">
        <v>54</v>
      </c>
      <c r="U751" s="85"/>
      <c r="V751" s="2"/>
      <c r="W751" s="2"/>
      <c r="X751" s="10">
        <v>1</v>
      </c>
      <c r="Y751" s="84">
        <v>3.61</v>
      </c>
      <c r="Z751" s="2">
        <v>20</v>
      </c>
      <c r="AA751" s="6"/>
      <c r="AB751" s="2"/>
      <c r="AC751" s="2"/>
      <c r="AD751" s="84">
        <v>9</v>
      </c>
      <c r="AE751" s="84"/>
      <c r="AF751" s="2">
        <v>100</v>
      </c>
      <c r="AG751" s="2" t="str">
        <f t="shared" si="53"/>
        <v/>
      </c>
      <c r="AH751" s="2">
        <f t="shared" si="54"/>
        <v>-100</v>
      </c>
      <c r="AI751" s="44" t="str">
        <f>VLOOKUP(Table13[[#This Row],[Track]],$B$1885:$D$1929,2,FALSE)</f>
        <v>NSW</v>
      </c>
      <c r="AJ75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1" s="16" t="str">
        <f>IF(Table13[[#This Row],[Going-Dist]]="G&lt;6-Dist&gt;=1700","B",IF(Table13[[#This Row],[Going-Dist]]="G&lt;6-Dist&lt;1700","A",IF(AJ751="G&gt;=6-Dist&lt;1700","C",IF(AJ751="G&gt;=6-Dist&gt;=1700","D","xx"))))</f>
        <v>C</v>
      </c>
      <c r="AL751" s="69">
        <f>MONTH(Table13[[#This Row],[Date]])</f>
        <v>4</v>
      </c>
      <c r="AM751" s="69" t="str">
        <f t="shared" si="56"/>
        <v>2022-2023</v>
      </c>
      <c r="AN751" s="126">
        <v>100</v>
      </c>
      <c r="AO751" s="132" t="str">
        <f>IF(Table13[[#This Row],[Combo 27 Bet]]="","",IF(Table13[[#This Row],[Lev Ret]]="","",AN751*Table13[[#This Row],[Odds]]))</f>
        <v/>
      </c>
      <c r="AP751" s="133">
        <f t="shared" si="55"/>
        <v>-100</v>
      </c>
      <c r="AQ751" s="137"/>
      <c r="AR751" s="153">
        <v>8</v>
      </c>
      <c r="AS751" s="167" t="str">
        <f>IF(Table13[[#This Row],[Date]]&lt;$AS$3,"","Live")</f>
        <v/>
      </c>
      <c r="AT751" s="167" t="str">
        <f>IF(Table13[[#This Row],[Date]]&lt;$AT$3,"","Current Algo")</f>
        <v/>
      </c>
    </row>
    <row r="752" spans="1:46" s="14" customFormat="1" ht="14.25" customHeight="1" x14ac:dyDescent="0.25">
      <c r="A752" s="82">
        <v>45031</v>
      </c>
      <c r="B752" s="2" t="s">
        <v>381</v>
      </c>
      <c r="C752" s="83">
        <v>0.54166666666666663</v>
      </c>
      <c r="D752" s="2">
        <v>8</v>
      </c>
      <c r="E752" s="2">
        <v>7</v>
      </c>
      <c r="F752" s="60">
        <v>2</v>
      </c>
      <c r="G752" s="2">
        <v>1400</v>
      </c>
      <c r="H752" s="2" t="s">
        <v>70</v>
      </c>
      <c r="I752" s="2" t="s">
        <v>84</v>
      </c>
      <c r="J752" s="2">
        <v>200</v>
      </c>
      <c r="K752" s="6">
        <v>6</v>
      </c>
      <c r="L752" s="6" t="s">
        <v>341</v>
      </c>
      <c r="M752" s="2" t="s">
        <v>75</v>
      </c>
      <c r="N752" s="84">
        <v>2.5</v>
      </c>
      <c r="O752" s="2" t="s">
        <v>117</v>
      </c>
      <c r="P752" s="2" t="s">
        <v>94</v>
      </c>
      <c r="Q752" s="85"/>
      <c r="R752" s="86">
        <v>6</v>
      </c>
      <c r="S752" s="85">
        <v>57</v>
      </c>
      <c r="T752" s="85">
        <v>57</v>
      </c>
      <c r="U752" s="85"/>
      <c r="V752" s="2">
        <v>2</v>
      </c>
      <c r="W752" s="2">
        <v>5</v>
      </c>
      <c r="X752" s="10">
        <v>1</v>
      </c>
      <c r="Y752" s="84">
        <v>3.8</v>
      </c>
      <c r="Z752" s="2">
        <v>45</v>
      </c>
      <c r="AA752" s="6">
        <v>9</v>
      </c>
      <c r="AB752" s="2"/>
      <c r="AC752" s="2" t="s">
        <v>13</v>
      </c>
      <c r="AD752" s="84">
        <v>2.8</v>
      </c>
      <c r="AE752" s="84">
        <v>1.3</v>
      </c>
      <c r="AF752" s="2">
        <v>100</v>
      </c>
      <c r="AG752" s="2" t="str">
        <f t="shared" si="53"/>
        <v/>
      </c>
      <c r="AH752" s="2">
        <f t="shared" si="54"/>
        <v>-100</v>
      </c>
      <c r="AI752" s="44" t="str">
        <f>VLOOKUP(Table13[[#This Row],[Track]],$B$1885:$D$1929,2,FALSE)</f>
        <v>Vic</v>
      </c>
      <c r="AJ75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2" s="16" t="str">
        <f>IF(Table13[[#This Row],[Going-Dist]]="G&lt;6-Dist&gt;=1700","B",IF(Table13[[#This Row],[Going-Dist]]="G&lt;6-Dist&lt;1700","A",IF(AJ752="G&gt;=6-Dist&lt;1700","C",IF(AJ752="G&gt;=6-Dist&gt;=1700","D","xx"))))</f>
        <v>C</v>
      </c>
      <c r="AL752" s="69">
        <f>MONTH(Table13[[#This Row],[Date]])</f>
        <v>4</v>
      </c>
      <c r="AM752" s="69" t="str">
        <f t="shared" si="56"/>
        <v>2022-2023</v>
      </c>
      <c r="AN752" s="126">
        <v>100</v>
      </c>
      <c r="AO752" s="132" t="str">
        <f>IF(Table13[[#This Row],[Combo 27 Bet]]="","",IF(Table13[[#This Row],[Lev Ret]]="","",AN752*Table13[[#This Row],[Odds]]))</f>
        <v/>
      </c>
      <c r="AP752" s="133">
        <f t="shared" si="55"/>
        <v>-100</v>
      </c>
      <c r="AQ752" s="137"/>
      <c r="AR752" s="153">
        <v>5</v>
      </c>
      <c r="AS752" s="167" t="str">
        <f>IF(Table13[[#This Row],[Date]]&lt;$AS$3,"","Live")</f>
        <v/>
      </c>
      <c r="AT752" s="167" t="str">
        <f>IF(Table13[[#This Row],[Date]]&lt;$AT$3,"","Current Algo")</f>
        <v/>
      </c>
    </row>
    <row r="753" spans="1:46" s="14" customFormat="1" ht="14.25" customHeight="1" x14ac:dyDescent="0.25">
      <c r="A753" s="82">
        <v>45031</v>
      </c>
      <c r="B753" s="2" t="s">
        <v>148</v>
      </c>
      <c r="C753" s="83">
        <v>0.57986111111111105</v>
      </c>
      <c r="D753" s="87">
        <v>7</v>
      </c>
      <c r="E753" s="7">
        <v>7</v>
      </c>
      <c r="F753" s="60">
        <v>5</v>
      </c>
      <c r="G753" s="2">
        <v>1200</v>
      </c>
      <c r="H753" s="2" t="s">
        <v>151</v>
      </c>
      <c r="I753" s="2" t="s">
        <v>66</v>
      </c>
      <c r="J753" s="2">
        <v>200</v>
      </c>
      <c r="K753" s="6">
        <v>1</v>
      </c>
      <c r="L753" s="6" t="s">
        <v>231</v>
      </c>
      <c r="M753" s="2" t="s">
        <v>55</v>
      </c>
      <c r="N753" s="84">
        <v>2.9</v>
      </c>
      <c r="O753" s="2" t="s">
        <v>56</v>
      </c>
      <c r="P753" s="2" t="s">
        <v>110</v>
      </c>
      <c r="Q753" s="85"/>
      <c r="R753" s="86">
        <v>6</v>
      </c>
      <c r="S753" s="85">
        <v>58</v>
      </c>
      <c r="T753" s="85">
        <v>58</v>
      </c>
      <c r="U753" s="85"/>
      <c r="V753" s="2">
        <v>1</v>
      </c>
      <c r="W753" s="2">
        <v>1</v>
      </c>
      <c r="X753" s="10">
        <v>1</v>
      </c>
      <c r="Y753" s="84">
        <v>3.55</v>
      </c>
      <c r="Z753" s="2">
        <v>20</v>
      </c>
      <c r="AA753" s="6"/>
      <c r="AB753" s="2"/>
      <c r="AC753" s="2" t="s">
        <v>150</v>
      </c>
      <c r="AD753" s="84">
        <v>3.1</v>
      </c>
      <c r="AE753" s="84">
        <v>1.4</v>
      </c>
      <c r="AF753" s="2">
        <v>100</v>
      </c>
      <c r="AG753" s="2">
        <f t="shared" si="53"/>
        <v>310</v>
      </c>
      <c r="AH753" s="2">
        <f t="shared" si="54"/>
        <v>210</v>
      </c>
      <c r="AI753" s="44" t="str">
        <f>VLOOKUP(Table13[[#This Row],[Track]],$B$1885:$D$1929,2,FALSE)</f>
        <v>NSW</v>
      </c>
      <c r="AJ75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3" s="16" t="str">
        <f>IF(Table13[[#This Row],[Going-Dist]]="G&lt;6-Dist&gt;=1700","B",IF(Table13[[#This Row],[Going-Dist]]="G&lt;6-Dist&lt;1700","A",IF(AJ753="G&gt;=6-Dist&lt;1700","C",IF(AJ753="G&gt;=6-Dist&gt;=1700","D","xx"))))</f>
        <v>C</v>
      </c>
      <c r="AL753" s="69">
        <f>MONTH(Table13[[#This Row],[Date]])</f>
        <v>4</v>
      </c>
      <c r="AM753" s="69" t="str">
        <f t="shared" si="56"/>
        <v>2022-2023</v>
      </c>
      <c r="AN753" s="126">
        <v>150</v>
      </c>
      <c r="AO753" s="132">
        <f>IF(Table13[[#This Row],[Combo 27 Bet]]="","",IF(Table13[[#This Row],[Lev Ret]]="","",AN753*Table13[[#This Row],[Odds]]))</f>
        <v>465</v>
      </c>
      <c r="AP753" s="133">
        <f t="shared" si="55"/>
        <v>315</v>
      </c>
      <c r="AQ753" s="137"/>
      <c r="AR753" s="153">
        <v>7</v>
      </c>
      <c r="AS753" s="167" t="str">
        <f>IF(Table13[[#This Row],[Date]]&lt;$AS$3,"","Live")</f>
        <v/>
      </c>
      <c r="AT753" s="167" t="str">
        <f>IF(Table13[[#This Row],[Date]]&lt;$AT$3,"","Current Algo")</f>
        <v/>
      </c>
    </row>
    <row r="754" spans="1:46" s="14" customFormat="1" ht="14.25" customHeight="1" x14ac:dyDescent="0.25">
      <c r="A754" s="82">
        <v>45031</v>
      </c>
      <c r="B754" s="2" t="s">
        <v>381</v>
      </c>
      <c r="C754" s="83">
        <v>0.64583333333333337</v>
      </c>
      <c r="D754" s="2">
        <v>8</v>
      </c>
      <c r="E754" s="2">
        <v>7</v>
      </c>
      <c r="F754" s="10">
        <v>6</v>
      </c>
      <c r="G754" s="2">
        <v>1200</v>
      </c>
      <c r="H754" s="2" t="s">
        <v>42</v>
      </c>
      <c r="I754" s="2" t="s">
        <v>66</v>
      </c>
      <c r="J754" s="2">
        <v>250</v>
      </c>
      <c r="K754" s="6">
        <v>3</v>
      </c>
      <c r="L754" s="6" t="s">
        <v>789</v>
      </c>
      <c r="M754" s="2" t="s">
        <v>80</v>
      </c>
      <c r="N754" s="84">
        <v>4.4000000000000004</v>
      </c>
      <c r="O754" s="2" t="s">
        <v>385</v>
      </c>
      <c r="P754" s="2" t="s">
        <v>64</v>
      </c>
      <c r="Q754" s="85"/>
      <c r="R754" s="86">
        <v>3</v>
      </c>
      <c r="S754" s="85">
        <v>59</v>
      </c>
      <c r="T754" s="85">
        <v>59</v>
      </c>
      <c r="U754" s="85"/>
      <c r="V754" s="2">
        <v>2</v>
      </c>
      <c r="W754" s="2">
        <v>4</v>
      </c>
      <c r="X754" s="10">
        <v>1</v>
      </c>
      <c r="Y754" s="84">
        <v>4.5999999999999996</v>
      </c>
      <c r="Z754" s="2">
        <v>40</v>
      </c>
      <c r="AA754" s="86">
        <v>12</v>
      </c>
      <c r="AB754" s="2"/>
      <c r="AC754" s="2"/>
      <c r="AD754" s="84">
        <v>4.5999999999999996</v>
      </c>
      <c r="AE754" s="93"/>
      <c r="AF754" s="2">
        <v>100</v>
      </c>
      <c r="AG754" s="2" t="str">
        <f t="shared" si="53"/>
        <v/>
      </c>
      <c r="AH754" s="2">
        <f t="shared" si="54"/>
        <v>-100</v>
      </c>
      <c r="AI754" s="44" t="str">
        <f>VLOOKUP(Table13[[#This Row],[Track]],$B$1885:$D$1929,2,FALSE)</f>
        <v>Vic</v>
      </c>
      <c r="AJ75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4" s="16" t="str">
        <f>IF(Table13[[#This Row],[Going-Dist]]="G&lt;6-Dist&gt;=1700","B",IF(Table13[[#This Row],[Going-Dist]]="G&lt;6-Dist&lt;1700","A",IF(AJ754="G&gt;=6-Dist&lt;1700","C",IF(AJ754="G&gt;=6-Dist&gt;=1700","D","xx"))))</f>
        <v>C</v>
      </c>
      <c r="AL754" s="69">
        <f>MONTH(Table13[[#This Row],[Date]])</f>
        <v>4</v>
      </c>
      <c r="AM754" s="69" t="str">
        <f t="shared" si="56"/>
        <v>2022-2023</v>
      </c>
      <c r="AN754" s="126">
        <v>150</v>
      </c>
      <c r="AO754" s="132" t="str">
        <f>IF(Table13[[#This Row],[Combo 27 Bet]]="","",IF(Table13[[#This Row],[Lev Ret]]="","",AN754*Table13[[#This Row],[Odds]]))</f>
        <v/>
      </c>
      <c r="AP754" s="133">
        <f t="shared" si="55"/>
        <v>-150</v>
      </c>
      <c r="AQ754" s="137"/>
      <c r="AR754" s="153">
        <v>9</v>
      </c>
      <c r="AS754" s="167" t="str">
        <f>IF(Table13[[#This Row],[Date]]&lt;$AS$3,"","Live")</f>
        <v/>
      </c>
      <c r="AT754" s="167" t="str">
        <f>IF(Table13[[#This Row],[Date]]&lt;$AT$3,"","Current Algo")</f>
        <v/>
      </c>
    </row>
    <row r="755" spans="1:46" s="14" customFormat="1" ht="14.25" customHeight="1" x14ac:dyDescent="0.25">
      <c r="A755" s="82">
        <v>45031</v>
      </c>
      <c r="B755" s="2" t="s">
        <v>148</v>
      </c>
      <c r="C755" s="83">
        <v>0.6875</v>
      </c>
      <c r="D755" s="87">
        <v>7</v>
      </c>
      <c r="E755" s="7">
        <v>7</v>
      </c>
      <c r="F755" s="60">
        <v>9</v>
      </c>
      <c r="G755" s="2">
        <v>1400</v>
      </c>
      <c r="H755" s="2" t="s">
        <v>151</v>
      </c>
      <c r="I755" s="2">
        <v>100</v>
      </c>
      <c r="J755" s="2">
        <v>150</v>
      </c>
      <c r="K755" s="6">
        <v>12</v>
      </c>
      <c r="L755" s="6" t="s">
        <v>1599</v>
      </c>
      <c r="M755" s="2" t="s">
        <v>55</v>
      </c>
      <c r="N755" s="84">
        <v>4.0999999999999996</v>
      </c>
      <c r="O755" s="2" t="s">
        <v>56</v>
      </c>
      <c r="P755" s="2" t="s">
        <v>1109</v>
      </c>
      <c r="Q755" s="85">
        <v>2</v>
      </c>
      <c r="R755" s="86">
        <v>10</v>
      </c>
      <c r="S755" s="85">
        <v>55.5</v>
      </c>
      <c r="T755" s="85">
        <v>53.5</v>
      </c>
      <c r="U755" s="85"/>
      <c r="V755" s="2">
        <v>2</v>
      </c>
      <c r="W755" s="2">
        <v>3</v>
      </c>
      <c r="X755" s="10">
        <v>1</v>
      </c>
      <c r="Y755" s="84">
        <v>3.5</v>
      </c>
      <c r="Z755" s="2">
        <v>20</v>
      </c>
      <c r="AA755" s="6">
        <v>140</v>
      </c>
      <c r="AB755" s="2"/>
      <c r="AC755" s="2" t="s">
        <v>150</v>
      </c>
      <c r="AD755" s="84">
        <v>6.2</v>
      </c>
      <c r="AE755" s="84">
        <v>2.2999999999999998</v>
      </c>
      <c r="AF755" s="2">
        <v>100</v>
      </c>
      <c r="AG755" s="2">
        <f t="shared" si="53"/>
        <v>620</v>
      </c>
      <c r="AH755" s="2">
        <f t="shared" si="54"/>
        <v>520</v>
      </c>
      <c r="AI755" s="44" t="str">
        <f>VLOOKUP(Table13[[#This Row],[Track]],$B$1885:$D$1929,2,FALSE)</f>
        <v>NSW</v>
      </c>
      <c r="AJ75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5" s="16" t="str">
        <f>IF(Table13[[#This Row],[Going-Dist]]="G&lt;6-Dist&gt;=1700","B",IF(Table13[[#This Row],[Going-Dist]]="G&lt;6-Dist&lt;1700","A",IF(AJ755="G&gt;=6-Dist&lt;1700","C",IF(AJ755="G&gt;=6-Dist&gt;=1700","D","xx"))))</f>
        <v>C</v>
      </c>
      <c r="AL755" s="69">
        <f>MONTH(Table13[[#This Row],[Date]])</f>
        <v>4</v>
      </c>
      <c r="AM755" s="69" t="str">
        <f t="shared" si="56"/>
        <v>2022-2023</v>
      </c>
      <c r="AN755" s="126">
        <v>100</v>
      </c>
      <c r="AO755" s="132">
        <f>IF(Table13[[#This Row],[Combo 27 Bet]]="","",IF(Table13[[#This Row],[Lev Ret]]="","",AN755*Table13[[#This Row],[Odds]]))</f>
        <v>620</v>
      </c>
      <c r="AP755" s="133">
        <f t="shared" si="55"/>
        <v>520</v>
      </c>
      <c r="AQ755" s="137"/>
      <c r="AR755" s="153">
        <v>7</v>
      </c>
      <c r="AS755" s="167" t="str">
        <f>IF(Table13[[#This Row],[Date]]&lt;$AS$3,"","Live")</f>
        <v/>
      </c>
      <c r="AT755" s="167" t="str">
        <f>IF(Table13[[#This Row],[Date]]&lt;$AT$3,"","Current Algo")</f>
        <v/>
      </c>
    </row>
    <row r="756" spans="1:46" s="14" customFormat="1" ht="14.25" customHeight="1" x14ac:dyDescent="0.25">
      <c r="A756" s="82">
        <v>45031</v>
      </c>
      <c r="B756" s="2" t="s">
        <v>381</v>
      </c>
      <c r="C756" s="83">
        <v>0.69791666666666663</v>
      </c>
      <c r="D756" s="87">
        <v>8</v>
      </c>
      <c r="E756" s="7">
        <v>7</v>
      </c>
      <c r="F756" s="60">
        <v>8</v>
      </c>
      <c r="G756" s="2">
        <v>1600</v>
      </c>
      <c r="H756" s="2" t="s">
        <v>42</v>
      </c>
      <c r="I756" s="2" t="s">
        <v>66</v>
      </c>
      <c r="J756" s="2">
        <v>250</v>
      </c>
      <c r="K756" s="6">
        <v>1</v>
      </c>
      <c r="L756" s="6" t="s">
        <v>790</v>
      </c>
      <c r="M756" s="2" t="s">
        <v>43</v>
      </c>
      <c r="N756" s="84">
        <v>3.6</v>
      </c>
      <c r="O756" s="2" t="s">
        <v>178</v>
      </c>
      <c r="P756" s="2" t="s">
        <v>90</v>
      </c>
      <c r="Q756" s="85"/>
      <c r="R756" s="86">
        <v>2</v>
      </c>
      <c r="S756" s="85">
        <v>60</v>
      </c>
      <c r="T756" s="85">
        <v>60</v>
      </c>
      <c r="U756" s="85"/>
      <c r="V756" s="2">
        <v>1</v>
      </c>
      <c r="W756" s="2">
        <v>1</v>
      </c>
      <c r="X756" s="10">
        <v>1</v>
      </c>
      <c r="Y756" s="84">
        <v>4.2</v>
      </c>
      <c r="Z756" s="2">
        <v>40</v>
      </c>
      <c r="AA756" s="6">
        <v>13</v>
      </c>
      <c r="AB756" s="2"/>
      <c r="AC756" s="2" t="s">
        <v>12</v>
      </c>
      <c r="AD756" s="84">
        <v>3.4</v>
      </c>
      <c r="AE756" s="84">
        <v>1.5</v>
      </c>
      <c r="AF756" s="2">
        <v>100</v>
      </c>
      <c r="AG756" s="2">
        <f t="shared" si="53"/>
        <v>340</v>
      </c>
      <c r="AH756" s="2">
        <f t="shared" si="54"/>
        <v>240</v>
      </c>
      <c r="AI756" s="44" t="str">
        <f>VLOOKUP(Table13[[#This Row],[Track]],$B$1885:$D$1929,2,FALSE)</f>
        <v>Vic</v>
      </c>
      <c r="AJ75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6" s="16" t="str">
        <f>IF(Table13[[#This Row],[Going-Dist]]="G&lt;6-Dist&gt;=1700","B",IF(Table13[[#This Row],[Going-Dist]]="G&lt;6-Dist&lt;1700","A",IF(AJ756="G&gt;=6-Dist&lt;1700","C",IF(AJ756="G&gt;=6-Dist&gt;=1700","D","xx"))))</f>
        <v>C</v>
      </c>
      <c r="AL756" s="69">
        <f>MONTH(Table13[[#This Row],[Date]])</f>
        <v>4</v>
      </c>
      <c r="AM756" s="69" t="str">
        <f t="shared" si="56"/>
        <v>2022-2023</v>
      </c>
      <c r="AN756" s="126">
        <v>100</v>
      </c>
      <c r="AO756" s="132">
        <f>IF(Table13[[#This Row],[Combo 27 Bet]]="","",IF(Table13[[#This Row],[Lev Ret]]="","",AN756*Table13[[#This Row],[Odds]]))</f>
        <v>340</v>
      </c>
      <c r="AP756" s="133">
        <f t="shared" si="55"/>
        <v>240</v>
      </c>
      <c r="AQ756" s="135">
        <v>2</v>
      </c>
      <c r="AR756" s="153">
        <v>7</v>
      </c>
      <c r="AS756" s="167" t="str">
        <f>IF(Table13[[#This Row],[Date]]&lt;$AS$3,"","Live")</f>
        <v/>
      </c>
      <c r="AT756" s="167" t="str">
        <f>IF(Table13[[#This Row],[Date]]&lt;$AT$3,"","Current Algo")</f>
        <v/>
      </c>
    </row>
    <row r="757" spans="1:46" s="14" customFormat="1" ht="14.25" customHeight="1" x14ac:dyDescent="0.25">
      <c r="A757" s="82">
        <v>45031</v>
      </c>
      <c r="B757" s="2" t="s">
        <v>381</v>
      </c>
      <c r="C757" s="83">
        <v>0.69791666666666663</v>
      </c>
      <c r="D757" s="2">
        <v>8</v>
      </c>
      <c r="E757" s="2">
        <v>7</v>
      </c>
      <c r="F757" s="60">
        <v>8</v>
      </c>
      <c r="G757" s="2">
        <v>1600</v>
      </c>
      <c r="H757" s="2" t="s">
        <v>42</v>
      </c>
      <c r="I757" s="2" t="s">
        <v>66</v>
      </c>
      <c r="J757" s="2">
        <v>250</v>
      </c>
      <c r="K757" s="6">
        <v>5</v>
      </c>
      <c r="L757" s="6" t="s">
        <v>732</v>
      </c>
      <c r="M757" s="2" t="s">
        <v>67</v>
      </c>
      <c r="N757" s="84">
        <v>10</v>
      </c>
      <c r="O757" s="2" t="s">
        <v>165</v>
      </c>
      <c r="P757" s="2" t="s">
        <v>94</v>
      </c>
      <c r="Q757" s="85"/>
      <c r="R757" s="86">
        <v>9</v>
      </c>
      <c r="S757" s="85">
        <v>59</v>
      </c>
      <c r="T757" s="85">
        <v>59</v>
      </c>
      <c r="U757" s="85"/>
      <c r="V757" s="2"/>
      <c r="W757" s="2"/>
      <c r="X757" s="10">
        <v>2</v>
      </c>
      <c r="Y757" s="84">
        <v>5.6</v>
      </c>
      <c r="Z757" s="2">
        <v>30</v>
      </c>
      <c r="AA757" s="6">
        <v>13</v>
      </c>
      <c r="AB757" s="2"/>
      <c r="AC757" s="2" t="s">
        <v>15</v>
      </c>
      <c r="AD757" s="84">
        <v>17</v>
      </c>
      <c r="AE757" s="84">
        <v>3.6</v>
      </c>
      <c r="AF757" s="2">
        <v>100</v>
      </c>
      <c r="AG757" s="2" t="str">
        <f t="shared" si="53"/>
        <v/>
      </c>
      <c r="AH757" s="2">
        <f t="shared" si="54"/>
        <v>-100</v>
      </c>
      <c r="AI757" s="44" t="str">
        <f>VLOOKUP(Table13[[#This Row],[Track]],$B$1885:$D$1929,2,FALSE)</f>
        <v>Vic</v>
      </c>
      <c r="AJ75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7" s="16" t="str">
        <f>IF(Table13[[#This Row],[Going-Dist]]="G&lt;6-Dist&gt;=1700","B",IF(Table13[[#This Row],[Going-Dist]]="G&lt;6-Dist&lt;1700","A",IF(AJ757="G&gt;=6-Dist&lt;1700","C",IF(AJ757="G&gt;=6-Dist&gt;=1700","D","xx"))))</f>
        <v>C</v>
      </c>
      <c r="AL757" s="69">
        <f>MONTH(Table13[[#This Row],[Date]])</f>
        <v>4</v>
      </c>
      <c r="AM757" s="69" t="str">
        <f t="shared" si="56"/>
        <v>2022-2023</v>
      </c>
      <c r="AN757" s="126">
        <v>100</v>
      </c>
      <c r="AO757" s="132" t="str">
        <f>IF(Table13[[#This Row],[Combo 27 Bet]]="","",IF(Table13[[#This Row],[Lev Ret]]="","",AN757*Table13[[#This Row],[Odds]]))</f>
        <v/>
      </c>
      <c r="AP757" s="133">
        <f t="shared" si="55"/>
        <v>-100</v>
      </c>
      <c r="AQ757" s="135">
        <v>2</v>
      </c>
      <c r="AR757" s="153">
        <v>6</v>
      </c>
      <c r="AS757" s="167" t="str">
        <f>IF(Table13[[#This Row],[Date]]&lt;$AS$3,"","Live")</f>
        <v/>
      </c>
      <c r="AT757" s="167" t="str">
        <f>IF(Table13[[#This Row],[Date]]&lt;$AT$3,"","Current Algo")</f>
        <v/>
      </c>
    </row>
    <row r="758" spans="1:46" s="14" customFormat="1" ht="14.25" customHeight="1" x14ac:dyDescent="0.25">
      <c r="A758" s="82">
        <v>45031</v>
      </c>
      <c r="B758" s="2" t="s">
        <v>148</v>
      </c>
      <c r="C758" s="83">
        <v>0.71180555555555547</v>
      </c>
      <c r="D758" s="87">
        <v>7</v>
      </c>
      <c r="E758" s="7">
        <v>7</v>
      </c>
      <c r="F758" s="60">
        <v>10</v>
      </c>
      <c r="G758" s="2">
        <v>1200</v>
      </c>
      <c r="H758" s="2" t="s">
        <v>151</v>
      </c>
      <c r="I758" s="2">
        <v>88</v>
      </c>
      <c r="J758" s="2">
        <v>150</v>
      </c>
      <c r="K758" s="6">
        <v>15</v>
      </c>
      <c r="L758" s="6" t="s">
        <v>1655</v>
      </c>
      <c r="M758" s="2" t="s">
        <v>58</v>
      </c>
      <c r="N758" s="84">
        <v>9</v>
      </c>
      <c r="O758" s="2" t="s">
        <v>1054</v>
      </c>
      <c r="P758" s="2" t="s">
        <v>82</v>
      </c>
      <c r="Q758" s="85"/>
      <c r="R758" s="86">
        <v>1</v>
      </c>
      <c r="S758" s="85">
        <v>54</v>
      </c>
      <c r="T758" s="85">
        <v>54</v>
      </c>
      <c r="U758" s="85"/>
      <c r="V758" s="2"/>
      <c r="W758" s="2"/>
      <c r="X758" s="10">
        <v>1</v>
      </c>
      <c r="Y758" s="84">
        <v>2.73</v>
      </c>
      <c r="Z758" s="2">
        <v>20</v>
      </c>
      <c r="AA758" s="6"/>
      <c r="AB758" s="2"/>
      <c r="AC758" s="2"/>
      <c r="AD758" s="84">
        <v>6.5</v>
      </c>
      <c r="AE758" s="84"/>
      <c r="AF758" s="2">
        <v>100</v>
      </c>
      <c r="AG758" s="2" t="str">
        <f t="shared" si="53"/>
        <v/>
      </c>
      <c r="AH758" s="2">
        <f t="shared" si="54"/>
        <v>-100</v>
      </c>
      <c r="AI758" s="44" t="str">
        <f>VLOOKUP(Table13[[#This Row],[Track]],$B$1885:$D$1929,2,FALSE)</f>
        <v>NSW</v>
      </c>
      <c r="AJ75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58" s="16" t="str">
        <f>IF(Table13[[#This Row],[Going-Dist]]="G&lt;6-Dist&gt;=1700","B",IF(Table13[[#This Row],[Going-Dist]]="G&lt;6-Dist&lt;1700","A",IF(AJ758="G&gt;=6-Dist&lt;1700","C",IF(AJ758="G&gt;=6-Dist&gt;=1700","D","xx"))))</f>
        <v>C</v>
      </c>
      <c r="AL758" s="69">
        <f>MONTH(Table13[[#This Row],[Date]])</f>
        <v>4</v>
      </c>
      <c r="AM758" s="69" t="str">
        <f t="shared" si="56"/>
        <v>2022-2023</v>
      </c>
      <c r="AN758" s="126">
        <v>100</v>
      </c>
      <c r="AO758" s="132" t="str">
        <f>IF(Table13[[#This Row],[Combo 27 Bet]]="","",IF(Table13[[#This Row],[Lev Ret]]="","",AN758*Table13[[#This Row],[Odds]]))</f>
        <v/>
      </c>
      <c r="AP758" s="133">
        <f t="shared" si="55"/>
        <v>-100</v>
      </c>
      <c r="AQ758" s="137"/>
      <c r="AR758" s="153">
        <v>1</v>
      </c>
      <c r="AS758" s="167" t="str">
        <f>IF(Table13[[#This Row],[Date]]&lt;$AS$3,"","Live")</f>
        <v/>
      </c>
      <c r="AT758" s="167" t="str">
        <f>IF(Table13[[#This Row],[Date]]&lt;$AT$3,"","Current Algo")</f>
        <v/>
      </c>
    </row>
    <row r="759" spans="1:46" s="14" customFormat="1" ht="14.25" customHeight="1" x14ac:dyDescent="0.25">
      <c r="A759" s="82">
        <v>45038</v>
      </c>
      <c r="B759" s="2" t="s">
        <v>1063</v>
      </c>
      <c r="C759" s="83">
        <v>0.52430555555555558</v>
      </c>
      <c r="D759" s="87">
        <v>5</v>
      </c>
      <c r="E759" s="7">
        <v>0</v>
      </c>
      <c r="F759" s="60">
        <v>3</v>
      </c>
      <c r="G759" s="2">
        <v>1100</v>
      </c>
      <c r="H759" s="2" t="s">
        <v>151</v>
      </c>
      <c r="I759" s="2">
        <v>72</v>
      </c>
      <c r="J759" s="2">
        <v>120</v>
      </c>
      <c r="K759" s="6">
        <v>13</v>
      </c>
      <c r="L759" s="6" t="s">
        <v>1656</v>
      </c>
      <c r="M759" s="2" t="s">
        <v>80</v>
      </c>
      <c r="N759" s="84">
        <v>2.6</v>
      </c>
      <c r="O759" s="2" t="s">
        <v>162</v>
      </c>
      <c r="P759" s="2" t="s">
        <v>1058</v>
      </c>
      <c r="Q759" s="85"/>
      <c r="R759" s="86">
        <v>6</v>
      </c>
      <c r="S759" s="85">
        <v>55.5</v>
      </c>
      <c r="T759" s="85">
        <v>55.5</v>
      </c>
      <c r="U759" s="85"/>
      <c r="V759" s="2">
        <v>2</v>
      </c>
      <c r="W759" s="2">
        <v>1</v>
      </c>
      <c r="X759" s="10">
        <v>2</v>
      </c>
      <c r="Y759" s="84">
        <v>4.5599999999999996</v>
      </c>
      <c r="Z759" s="2">
        <v>20</v>
      </c>
      <c r="AA759" s="6"/>
      <c r="AB759" s="2"/>
      <c r="AC759" s="2"/>
      <c r="AD759" s="84">
        <v>2.8</v>
      </c>
      <c r="AE759" s="84"/>
      <c r="AF759" s="2">
        <v>100</v>
      </c>
      <c r="AG759" s="2" t="str">
        <f t="shared" ref="AG759:AG804" si="57">IF($AC759&lt;&gt;"WON","",AF759*$AD759)</f>
        <v/>
      </c>
      <c r="AH759" s="2">
        <f t="shared" ref="AH759:AH804" si="58">IF(AG759="",AF759*-1,AG759-AF759)</f>
        <v>-100</v>
      </c>
      <c r="AI759" s="44" t="str">
        <f>VLOOKUP(Table13[[#This Row],[Track]],$B$1885:$D$1929,2,FALSE)</f>
        <v>NSW</v>
      </c>
      <c r="AJ7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59" s="16" t="str">
        <f>IF(Table13[[#This Row],[Going-Dist]]="G&lt;6-Dist&gt;=1700","B",IF(Table13[[#This Row],[Going-Dist]]="G&lt;6-Dist&lt;1700","A",IF(AJ759="G&gt;=6-Dist&lt;1700","C",IF(AJ759="G&gt;=6-Dist&gt;=1700","D","xx"))))</f>
        <v>A</v>
      </c>
      <c r="AL759" s="69">
        <f>MONTH(Table13[[#This Row],[Date]])</f>
        <v>4</v>
      </c>
      <c r="AM759" s="69" t="str">
        <f t="shared" si="56"/>
        <v>2022-2023</v>
      </c>
      <c r="AN759" s="126">
        <v>170</v>
      </c>
      <c r="AO759" s="132" t="str">
        <f>IF(Table13[[#This Row],[Combo 27 Bet]]="","",IF(Table13[[#This Row],[Lev Ret]]="","",AN759*Table13[[#This Row],[Odds]]))</f>
        <v/>
      </c>
      <c r="AP759" s="133">
        <f t="shared" ref="AP759:AP804" si="59">IF(AN759="","",IF(AO759="",AN759*-1,AO759-AN759))</f>
        <v>-170</v>
      </c>
      <c r="AQ759" s="135"/>
      <c r="AR759" s="153">
        <v>8</v>
      </c>
      <c r="AS759" s="167" t="str">
        <f>IF(Table13[[#This Row],[Date]]&lt;$AS$3,"","Live")</f>
        <v/>
      </c>
      <c r="AT759" s="167" t="str">
        <f>IF(Table13[[#This Row],[Date]]&lt;$AT$3,"","Current Algo")</f>
        <v/>
      </c>
    </row>
    <row r="760" spans="1:46" s="14" customFormat="1" ht="14.25" customHeight="1" x14ac:dyDescent="0.25">
      <c r="A760" s="82">
        <v>45038</v>
      </c>
      <c r="B760" s="2" t="s">
        <v>8</v>
      </c>
      <c r="C760" s="83">
        <v>0.55902777777777779</v>
      </c>
      <c r="D760" s="87">
        <v>4</v>
      </c>
      <c r="E760" s="7">
        <v>0</v>
      </c>
      <c r="F760" s="60">
        <v>3</v>
      </c>
      <c r="G760" s="2">
        <v>1000</v>
      </c>
      <c r="H760" s="2" t="s">
        <v>42</v>
      </c>
      <c r="I760" s="2">
        <v>70</v>
      </c>
      <c r="J760" s="2">
        <v>130</v>
      </c>
      <c r="K760" s="6">
        <v>11</v>
      </c>
      <c r="L760" s="6" t="s">
        <v>480</v>
      </c>
      <c r="M760" s="2" t="s">
        <v>55</v>
      </c>
      <c r="N760" s="84">
        <v>3.6</v>
      </c>
      <c r="O760" s="2" t="s">
        <v>69</v>
      </c>
      <c r="P760" s="2" t="s">
        <v>57</v>
      </c>
      <c r="Q760" s="85"/>
      <c r="R760" s="86">
        <v>7</v>
      </c>
      <c r="S760" s="85">
        <v>58</v>
      </c>
      <c r="T760" s="85">
        <v>58</v>
      </c>
      <c r="U760" s="85"/>
      <c r="V760" s="2"/>
      <c r="W760" s="2"/>
      <c r="X760" s="10">
        <v>1</v>
      </c>
      <c r="Y760" s="84"/>
      <c r="Z760" s="2"/>
      <c r="AA760" s="6">
        <v>10</v>
      </c>
      <c r="AB760" s="2"/>
      <c r="AC760" s="2" t="s">
        <v>13</v>
      </c>
      <c r="AD760" s="84">
        <v>3.2</v>
      </c>
      <c r="AE760" s="84">
        <v>1.3</v>
      </c>
      <c r="AF760" s="2">
        <v>100</v>
      </c>
      <c r="AG760" s="2" t="str">
        <f t="shared" si="57"/>
        <v/>
      </c>
      <c r="AH760" s="2">
        <f t="shared" si="58"/>
        <v>-100</v>
      </c>
      <c r="AI760" s="44" t="str">
        <f>VLOOKUP(Table13[[#This Row],[Track]],$B$1885:$D$1929,2,FALSE)</f>
        <v>Vic</v>
      </c>
      <c r="AJ7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0" s="16" t="str">
        <f>IF(Table13[[#This Row],[Going-Dist]]="G&lt;6-Dist&gt;=1700","B",IF(Table13[[#This Row],[Going-Dist]]="G&lt;6-Dist&lt;1700","A",IF(AJ760="G&gt;=6-Dist&lt;1700","C",IF(AJ760="G&gt;=6-Dist&gt;=1700","D","xx"))))</f>
        <v>A</v>
      </c>
      <c r="AL760" s="69">
        <f>MONTH(Table13[[#This Row],[Date]])</f>
        <v>4</v>
      </c>
      <c r="AM760" s="69" t="str">
        <f t="shared" si="56"/>
        <v>2022-2023</v>
      </c>
      <c r="AN760" s="126">
        <v>200</v>
      </c>
      <c r="AO760" s="132" t="str">
        <f>IF(Table13[[#This Row],[Combo 27 Bet]]="","",IF(Table13[[#This Row],[Lev Ret]]="","",AN760*Table13[[#This Row],[Odds]]))</f>
        <v/>
      </c>
      <c r="AP760" s="133">
        <f t="shared" si="59"/>
        <v>-200</v>
      </c>
      <c r="AQ760" s="137"/>
      <c r="AR760" s="153">
        <v>10</v>
      </c>
      <c r="AS760" s="167" t="str">
        <f>IF(Table13[[#This Row],[Date]]&lt;$AS$3,"","Live")</f>
        <v/>
      </c>
      <c r="AT760" s="167" t="str">
        <f>IF(Table13[[#This Row],[Date]]&lt;$AT$3,"","Current Algo")</f>
        <v/>
      </c>
    </row>
    <row r="761" spans="1:46" s="14" customFormat="1" ht="14.25" customHeight="1" x14ac:dyDescent="0.25">
      <c r="A761" s="82">
        <v>45038</v>
      </c>
      <c r="B761" s="2" t="s">
        <v>1063</v>
      </c>
      <c r="C761" s="83">
        <v>0.57291666666666663</v>
      </c>
      <c r="D761" s="87">
        <v>5</v>
      </c>
      <c r="E761" s="7">
        <v>0</v>
      </c>
      <c r="F761" s="60">
        <v>5</v>
      </c>
      <c r="G761" s="2">
        <v>1100</v>
      </c>
      <c r="H761" s="2" t="s">
        <v>151</v>
      </c>
      <c r="I761" s="2">
        <v>78</v>
      </c>
      <c r="J761" s="2">
        <v>150</v>
      </c>
      <c r="K761" s="6">
        <v>2</v>
      </c>
      <c r="L761" s="6" t="s">
        <v>361</v>
      </c>
      <c r="M761" s="2" t="s">
        <v>55</v>
      </c>
      <c r="N761" s="84">
        <v>3</v>
      </c>
      <c r="O761" s="2" t="s">
        <v>69</v>
      </c>
      <c r="P761" s="2" t="s">
        <v>154</v>
      </c>
      <c r="Q761" s="85"/>
      <c r="R761" s="86">
        <v>5</v>
      </c>
      <c r="S761" s="85">
        <v>59</v>
      </c>
      <c r="T761" s="85">
        <v>59</v>
      </c>
      <c r="U761" s="85"/>
      <c r="V761" s="2">
        <v>3</v>
      </c>
      <c r="W761" s="2">
        <v>2</v>
      </c>
      <c r="X761" s="10">
        <v>1</v>
      </c>
      <c r="Y761" s="84">
        <v>3.9</v>
      </c>
      <c r="Z761" s="2">
        <v>20</v>
      </c>
      <c r="AA761" s="6"/>
      <c r="AB761" s="2"/>
      <c r="AC761" s="2"/>
      <c r="AD761" s="84">
        <v>3.6</v>
      </c>
      <c r="AE761" s="84"/>
      <c r="AF761" s="2">
        <v>100</v>
      </c>
      <c r="AG761" s="2" t="str">
        <f t="shared" si="57"/>
        <v/>
      </c>
      <c r="AH761" s="2">
        <f t="shared" si="58"/>
        <v>-100</v>
      </c>
      <c r="AI761" s="44" t="str">
        <f>VLOOKUP(Table13[[#This Row],[Track]],$B$1885:$D$1929,2,FALSE)</f>
        <v>NSW</v>
      </c>
      <c r="AJ7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1" s="16" t="str">
        <f>IF(Table13[[#This Row],[Going-Dist]]="G&lt;6-Dist&gt;=1700","B",IF(Table13[[#This Row],[Going-Dist]]="G&lt;6-Dist&lt;1700","A",IF(AJ761="G&gt;=6-Dist&lt;1700","C",IF(AJ761="G&gt;=6-Dist&gt;=1700","D","xx"))))</f>
        <v>A</v>
      </c>
      <c r="AL761" s="69">
        <f>MONTH(Table13[[#This Row],[Date]])</f>
        <v>4</v>
      </c>
      <c r="AM761" s="69" t="str">
        <f t="shared" si="56"/>
        <v>2022-2023</v>
      </c>
      <c r="AN761" s="126">
        <v>150</v>
      </c>
      <c r="AO761" s="132" t="str">
        <f>IF(Table13[[#This Row],[Combo 27 Bet]]="","",IF(Table13[[#This Row],[Lev Ret]]="","",AN761*Table13[[#This Row],[Odds]]))</f>
        <v/>
      </c>
      <c r="AP761" s="133">
        <f t="shared" si="59"/>
        <v>-150</v>
      </c>
      <c r="AQ761" s="137"/>
      <c r="AR761" s="153">
        <v>3</v>
      </c>
      <c r="AS761" s="167" t="str">
        <f>IF(Table13[[#This Row],[Date]]&lt;$AS$3,"","Live")</f>
        <v/>
      </c>
      <c r="AT761" s="167" t="str">
        <f>IF(Table13[[#This Row],[Date]]&lt;$AT$3,"","Current Algo")</f>
        <v/>
      </c>
    </row>
    <row r="762" spans="1:46" s="14" customFormat="1" ht="14.25" customHeight="1" x14ac:dyDescent="0.25">
      <c r="A762" s="82">
        <v>45038</v>
      </c>
      <c r="B762" s="2" t="s">
        <v>8</v>
      </c>
      <c r="C762" s="83">
        <v>0.58333333333333337</v>
      </c>
      <c r="D762" s="87">
        <v>4</v>
      </c>
      <c r="E762" s="7">
        <v>0</v>
      </c>
      <c r="F762" s="60">
        <v>4</v>
      </c>
      <c r="G762" s="2">
        <v>2000</v>
      </c>
      <c r="H762" s="2" t="s">
        <v>42</v>
      </c>
      <c r="I762" s="2">
        <v>78</v>
      </c>
      <c r="J762" s="2">
        <v>130</v>
      </c>
      <c r="K762" s="6">
        <v>7</v>
      </c>
      <c r="L762" s="6" t="s">
        <v>791</v>
      </c>
      <c r="M762" s="2" t="s">
        <v>76</v>
      </c>
      <c r="N762" s="84">
        <v>2.4</v>
      </c>
      <c r="O762" s="2" t="s">
        <v>51</v>
      </c>
      <c r="P762" s="2" t="s">
        <v>377</v>
      </c>
      <c r="Q762" s="85"/>
      <c r="R762" s="86">
        <v>11</v>
      </c>
      <c r="S762" s="85">
        <v>58.5</v>
      </c>
      <c r="T762" s="85">
        <v>58.5</v>
      </c>
      <c r="U762" s="85"/>
      <c r="V762" s="2"/>
      <c r="W762" s="2"/>
      <c r="X762" s="10">
        <v>1</v>
      </c>
      <c r="Y762" s="84"/>
      <c r="Z762" s="2"/>
      <c r="AA762" s="6">
        <v>13</v>
      </c>
      <c r="AB762" s="2"/>
      <c r="AC762" s="2" t="s">
        <v>12</v>
      </c>
      <c r="AD762" s="84">
        <v>2.4</v>
      </c>
      <c r="AE762" s="84">
        <v>1.3</v>
      </c>
      <c r="AF762" s="2">
        <v>100</v>
      </c>
      <c r="AG762" s="2">
        <f t="shared" si="57"/>
        <v>240</v>
      </c>
      <c r="AH762" s="2">
        <f t="shared" si="58"/>
        <v>140</v>
      </c>
      <c r="AI762" s="44" t="str">
        <f>VLOOKUP(Table13[[#This Row],[Track]],$B$1885:$D$1929,2,FALSE)</f>
        <v>Vic</v>
      </c>
      <c r="AJ7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62" s="16" t="str">
        <f>IF(Table13[[#This Row],[Going-Dist]]="G&lt;6-Dist&gt;=1700","B",IF(Table13[[#This Row],[Going-Dist]]="G&lt;6-Dist&lt;1700","A",IF(AJ762="G&gt;=6-Dist&lt;1700","C",IF(AJ762="G&gt;=6-Dist&gt;=1700","D","xx"))))</f>
        <v>B</v>
      </c>
      <c r="AL762" s="69">
        <f>MONTH(Table13[[#This Row],[Date]])</f>
        <v>4</v>
      </c>
      <c r="AM762" s="69" t="str">
        <f t="shared" si="56"/>
        <v>2022-2023</v>
      </c>
      <c r="AN762" s="126">
        <v>150</v>
      </c>
      <c r="AO762" s="132">
        <f>IF(Table13[[#This Row],[Combo 27 Bet]]="","",IF(Table13[[#This Row],[Lev Ret]]="","",AN762*Table13[[#This Row],[Odds]]))</f>
        <v>360</v>
      </c>
      <c r="AP762" s="133">
        <f t="shared" si="59"/>
        <v>210</v>
      </c>
      <c r="AQ762" s="137"/>
      <c r="AR762" s="153">
        <v>9</v>
      </c>
      <c r="AS762" s="167" t="str">
        <f>IF(Table13[[#This Row],[Date]]&lt;$AS$3,"","Live")</f>
        <v/>
      </c>
      <c r="AT762" s="167" t="str">
        <f>IF(Table13[[#This Row],[Date]]&lt;$AT$3,"","Current Algo")</f>
        <v/>
      </c>
    </row>
    <row r="763" spans="1:46" s="14" customFormat="1" ht="14.25" customHeight="1" x14ac:dyDescent="0.25">
      <c r="A763" s="82">
        <v>45038</v>
      </c>
      <c r="B763" s="2" t="s">
        <v>1063</v>
      </c>
      <c r="C763" s="83">
        <v>0.59722222222222199</v>
      </c>
      <c r="D763" s="87">
        <v>5</v>
      </c>
      <c r="E763" s="7">
        <v>0</v>
      </c>
      <c r="F763" s="60">
        <v>6</v>
      </c>
      <c r="G763" s="2">
        <v>1100</v>
      </c>
      <c r="H763" s="2" t="s">
        <v>151</v>
      </c>
      <c r="I763" s="2"/>
      <c r="J763" s="2">
        <v>160</v>
      </c>
      <c r="K763" s="6">
        <v>10</v>
      </c>
      <c r="L763" s="6" t="s">
        <v>1657</v>
      </c>
      <c r="M763" s="2" t="s">
        <v>75</v>
      </c>
      <c r="N763" s="84">
        <v>6.1</v>
      </c>
      <c r="O763" s="2" t="s">
        <v>135</v>
      </c>
      <c r="P763" s="2" t="s">
        <v>1086</v>
      </c>
      <c r="Q763" s="85"/>
      <c r="R763" s="86">
        <v>10</v>
      </c>
      <c r="S763" s="85">
        <v>53</v>
      </c>
      <c r="T763" s="85">
        <v>53</v>
      </c>
      <c r="U763" s="85"/>
      <c r="V763" s="2"/>
      <c r="W763" s="2"/>
      <c r="X763" s="10">
        <v>1</v>
      </c>
      <c r="Y763" s="84">
        <v>2.5499999999999998</v>
      </c>
      <c r="Z763" s="2">
        <v>30</v>
      </c>
      <c r="AA763" s="6"/>
      <c r="AB763" s="2"/>
      <c r="AC763" s="2" t="s">
        <v>15</v>
      </c>
      <c r="AD763" s="84">
        <v>7</v>
      </c>
      <c r="AE763" s="84">
        <v>2.1</v>
      </c>
      <c r="AF763" s="2">
        <v>100</v>
      </c>
      <c r="AG763" s="2" t="str">
        <f t="shared" si="57"/>
        <v/>
      </c>
      <c r="AH763" s="2">
        <f t="shared" si="58"/>
        <v>-100</v>
      </c>
      <c r="AI763" s="44" t="str">
        <f>VLOOKUP(Table13[[#This Row],[Track]],$B$1885:$D$1929,2,FALSE)</f>
        <v>NSW</v>
      </c>
      <c r="AJ7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3" s="16" t="str">
        <f>IF(Table13[[#This Row],[Going-Dist]]="G&lt;6-Dist&gt;=1700","B",IF(Table13[[#This Row],[Going-Dist]]="G&lt;6-Dist&lt;1700","A",IF(AJ763="G&gt;=6-Dist&lt;1700","C",IF(AJ763="G&gt;=6-Dist&gt;=1700","D","xx"))))</f>
        <v>A</v>
      </c>
      <c r="AL763" s="69">
        <f>MONTH(Table13[[#This Row],[Date]])</f>
        <v>4</v>
      </c>
      <c r="AM763" s="69" t="str">
        <f t="shared" si="56"/>
        <v>2022-2023</v>
      </c>
      <c r="AN763" s="126">
        <v>100</v>
      </c>
      <c r="AO763" s="132" t="str">
        <f>IF(Table13[[#This Row],[Combo 27 Bet]]="","",IF(Table13[[#This Row],[Lev Ret]]="","",AN763*Table13[[#This Row],[Odds]]))</f>
        <v/>
      </c>
      <c r="AP763" s="133">
        <f t="shared" si="59"/>
        <v>-100</v>
      </c>
      <c r="AQ763" s="137"/>
      <c r="AR763" s="153">
        <v>5</v>
      </c>
      <c r="AS763" s="167" t="str">
        <f>IF(Table13[[#This Row],[Date]]&lt;$AS$3,"","Live")</f>
        <v/>
      </c>
      <c r="AT763" s="167" t="str">
        <f>IF(Table13[[#This Row],[Date]]&lt;$AT$3,"","Current Algo")</f>
        <v/>
      </c>
    </row>
    <row r="764" spans="1:46" s="14" customFormat="1" ht="14.25" customHeight="1" x14ac:dyDescent="0.25">
      <c r="A764" s="82">
        <v>45038</v>
      </c>
      <c r="B764" s="2" t="s">
        <v>8</v>
      </c>
      <c r="C764" s="83">
        <v>0.63888888888888895</v>
      </c>
      <c r="D764" s="2">
        <v>4</v>
      </c>
      <c r="E764" s="2">
        <v>0</v>
      </c>
      <c r="F764" s="60">
        <v>6</v>
      </c>
      <c r="G764" s="2">
        <v>1600</v>
      </c>
      <c r="H764" s="2" t="s">
        <v>129</v>
      </c>
      <c r="I764" s="2" t="s">
        <v>62</v>
      </c>
      <c r="J764" s="2">
        <v>150</v>
      </c>
      <c r="K764" s="6">
        <v>4</v>
      </c>
      <c r="L764" s="6" t="s">
        <v>536</v>
      </c>
      <c r="M764" s="2" t="s">
        <v>50</v>
      </c>
      <c r="N764" s="84">
        <v>3.2</v>
      </c>
      <c r="O764" s="2" t="s">
        <v>519</v>
      </c>
      <c r="P764" s="2" t="s">
        <v>196</v>
      </c>
      <c r="Q764" s="85"/>
      <c r="R764" s="86">
        <v>7</v>
      </c>
      <c r="S764" s="85">
        <v>58</v>
      </c>
      <c r="T764" s="85">
        <v>58</v>
      </c>
      <c r="U764" s="85"/>
      <c r="V764" s="2"/>
      <c r="W764" s="2"/>
      <c r="X764" s="10">
        <v>1</v>
      </c>
      <c r="Y764" s="84"/>
      <c r="Z764" s="2"/>
      <c r="AA764" s="6">
        <v>10</v>
      </c>
      <c r="AB764" s="2"/>
      <c r="AC764" s="2" t="s">
        <v>15</v>
      </c>
      <c r="AD764" s="84">
        <v>2.8</v>
      </c>
      <c r="AE764" s="84">
        <v>1.4</v>
      </c>
      <c r="AF764" s="2">
        <v>100</v>
      </c>
      <c r="AG764" s="2" t="str">
        <f t="shared" si="57"/>
        <v/>
      </c>
      <c r="AH764" s="2">
        <f t="shared" si="58"/>
        <v>-100</v>
      </c>
      <c r="AI764" s="44" t="str">
        <f>VLOOKUP(Table13[[#This Row],[Track]],$B$1885:$D$1929,2,FALSE)</f>
        <v>Vic</v>
      </c>
      <c r="AJ7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4" s="16" t="str">
        <f>IF(Table13[[#This Row],[Going-Dist]]="G&lt;6-Dist&gt;=1700","B",IF(Table13[[#This Row],[Going-Dist]]="G&lt;6-Dist&lt;1700","A",IF(AJ764="G&gt;=6-Dist&lt;1700","C",IF(AJ764="G&gt;=6-Dist&gt;=1700","D","xx"))))</f>
        <v>A</v>
      </c>
      <c r="AL764" s="69">
        <f>MONTH(Table13[[#This Row],[Date]])</f>
        <v>4</v>
      </c>
      <c r="AM764" s="69" t="str">
        <f t="shared" si="56"/>
        <v>2022-2023</v>
      </c>
      <c r="AN764" s="126">
        <v>100</v>
      </c>
      <c r="AO764" s="132" t="str">
        <f>IF(Table13[[#This Row],[Combo 27 Bet]]="","",IF(Table13[[#This Row],[Lev Ret]]="","",AN764*Table13[[#This Row],[Odds]]))</f>
        <v/>
      </c>
      <c r="AP764" s="133">
        <f t="shared" si="59"/>
        <v>-100</v>
      </c>
      <c r="AQ764" s="137"/>
      <c r="AR764" s="153">
        <v>7</v>
      </c>
      <c r="AS764" s="167" t="str">
        <f>IF(Table13[[#This Row],[Date]]&lt;$AS$3,"","Live")</f>
        <v/>
      </c>
      <c r="AT764" s="167" t="str">
        <f>IF(Table13[[#This Row],[Date]]&lt;$AT$3,"","Current Algo")</f>
        <v/>
      </c>
    </row>
    <row r="765" spans="1:46" s="14" customFormat="1" ht="14.25" customHeight="1" x14ac:dyDescent="0.25">
      <c r="A765" s="82">
        <v>45038</v>
      </c>
      <c r="B765" s="2" t="s">
        <v>1063</v>
      </c>
      <c r="C765" s="83">
        <v>0.65277777777777801</v>
      </c>
      <c r="D765" s="87">
        <v>5</v>
      </c>
      <c r="E765" s="7">
        <v>0</v>
      </c>
      <c r="F765" s="60">
        <v>8</v>
      </c>
      <c r="G765" s="2">
        <v>1300</v>
      </c>
      <c r="H765" s="2" t="s">
        <v>70</v>
      </c>
      <c r="I765" s="2" t="s">
        <v>66</v>
      </c>
      <c r="J765" s="2">
        <v>200</v>
      </c>
      <c r="K765" s="6">
        <v>1</v>
      </c>
      <c r="L765" s="6" t="s">
        <v>823</v>
      </c>
      <c r="M765" s="2" t="s">
        <v>75</v>
      </c>
      <c r="N765" s="84">
        <v>3.7</v>
      </c>
      <c r="O765" s="2" t="s">
        <v>49</v>
      </c>
      <c r="P765" s="2" t="s">
        <v>110</v>
      </c>
      <c r="Q765" s="85"/>
      <c r="R765" s="86">
        <v>1</v>
      </c>
      <c r="S765" s="85">
        <v>59</v>
      </c>
      <c r="T765" s="85">
        <v>59</v>
      </c>
      <c r="U765" s="85"/>
      <c r="V765" s="2">
        <v>3</v>
      </c>
      <c r="W765" s="2"/>
      <c r="X765" s="10">
        <v>1</v>
      </c>
      <c r="Y765" s="84">
        <v>6.34</v>
      </c>
      <c r="Z765" s="2">
        <v>20</v>
      </c>
      <c r="AA765" s="6"/>
      <c r="AB765" s="2"/>
      <c r="AC765" s="2" t="s">
        <v>150</v>
      </c>
      <c r="AD765" s="84">
        <v>4.4000000000000004</v>
      </c>
      <c r="AE765" s="84">
        <v>1.8</v>
      </c>
      <c r="AF765" s="2">
        <v>100</v>
      </c>
      <c r="AG765" s="2">
        <f t="shared" si="57"/>
        <v>440.00000000000006</v>
      </c>
      <c r="AH765" s="2">
        <f t="shared" si="58"/>
        <v>340.00000000000006</v>
      </c>
      <c r="AI765" s="44" t="str">
        <f>VLOOKUP(Table13[[#This Row],[Track]],$B$1885:$D$1929,2,FALSE)</f>
        <v>NSW</v>
      </c>
      <c r="AJ7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5" s="16" t="str">
        <f>IF(Table13[[#This Row],[Going-Dist]]="G&lt;6-Dist&gt;=1700","B",IF(Table13[[#This Row],[Going-Dist]]="G&lt;6-Dist&lt;1700","A",IF(AJ765="G&gt;=6-Dist&lt;1700","C",IF(AJ765="G&gt;=6-Dist&gt;=1700","D","xx"))))</f>
        <v>A</v>
      </c>
      <c r="AL765" s="69">
        <f>MONTH(Table13[[#This Row],[Date]])</f>
        <v>4</v>
      </c>
      <c r="AM765" s="69" t="str">
        <f t="shared" si="56"/>
        <v>2022-2023</v>
      </c>
      <c r="AN765" s="126">
        <v>150</v>
      </c>
      <c r="AO765" s="132">
        <f>IF(Table13[[#This Row],[Combo 27 Bet]]="","",IF(Table13[[#This Row],[Lev Ret]]="","",AN765*Table13[[#This Row],[Odds]]))</f>
        <v>660</v>
      </c>
      <c r="AP765" s="133">
        <f t="shared" si="59"/>
        <v>510</v>
      </c>
      <c r="AQ765" s="137"/>
      <c r="AR765" s="153">
        <v>3</v>
      </c>
      <c r="AS765" s="167" t="str">
        <f>IF(Table13[[#This Row],[Date]]&lt;$AS$3,"","Live")</f>
        <v/>
      </c>
      <c r="AT765" s="167" t="str">
        <f>IF(Table13[[#This Row],[Date]]&lt;$AT$3,"","Current Algo")</f>
        <v/>
      </c>
    </row>
    <row r="766" spans="1:46" s="14" customFormat="1" ht="14.25" customHeight="1" x14ac:dyDescent="0.25">
      <c r="A766" s="82">
        <v>45038</v>
      </c>
      <c r="B766" s="2" t="s">
        <v>8</v>
      </c>
      <c r="C766" s="83">
        <v>0.66319444444444442</v>
      </c>
      <c r="D766" s="87">
        <v>4</v>
      </c>
      <c r="E766" s="7">
        <v>0</v>
      </c>
      <c r="F766" s="60">
        <v>7</v>
      </c>
      <c r="G766" s="2">
        <v>1200</v>
      </c>
      <c r="H766" s="2" t="s">
        <v>42</v>
      </c>
      <c r="I766" s="2" t="s">
        <v>46</v>
      </c>
      <c r="J766" s="2">
        <v>200</v>
      </c>
      <c r="K766" s="6">
        <v>1</v>
      </c>
      <c r="L766" s="6" t="s">
        <v>745</v>
      </c>
      <c r="M766" s="2" t="s">
        <v>50</v>
      </c>
      <c r="N766" s="84">
        <v>3</v>
      </c>
      <c r="O766" s="2" t="s">
        <v>385</v>
      </c>
      <c r="P766" s="2" t="s">
        <v>141</v>
      </c>
      <c r="Q766" s="85"/>
      <c r="R766" s="86">
        <v>9</v>
      </c>
      <c r="S766" s="85">
        <v>60</v>
      </c>
      <c r="T766" s="85">
        <v>60</v>
      </c>
      <c r="U766" s="85"/>
      <c r="V766" s="2">
        <v>1</v>
      </c>
      <c r="W766" s="2">
        <v>1</v>
      </c>
      <c r="X766" s="10">
        <v>1</v>
      </c>
      <c r="Y766" s="84">
        <v>3</v>
      </c>
      <c r="Z766" s="2">
        <v>45</v>
      </c>
      <c r="AA766" s="6">
        <v>9</v>
      </c>
      <c r="AB766" s="2"/>
      <c r="AC766" s="2" t="s">
        <v>12</v>
      </c>
      <c r="AD766" s="84">
        <v>2.7</v>
      </c>
      <c r="AE766" s="84">
        <v>1.4</v>
      </c>
      <c r="AF766" s="2">
        <v>100</v>
      </c>
      <c r="AG766" s="2">
        <f t="shared" si="57"/>
        <v>270</v>
      </c>
      <c r="AH766" s="2">
        <f t="shared" si="58"/>
        <v>170</v>
      </c>
      <c r="AI766" s="44" t="str">
        <f>VLOOKUP(Table13[[#This Row],[Track]],$B$1885:$D$1929,2,FALSE)</f>
        <v>Vic</v>
      </c>
      <c r="AJ7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6" s="16" t="str">
        <f>IF(Table13[[#This Row],[Going-Dist]]="G&lt;6-Dist&gt;=1700","B",IF(Table13[[#This Row],[Going-Dist]]="G&lt;6-Dist&lt;1700","A",IF(AJ766="G&gt;=6-Dist&lt;1700","C",IF(AJ766="G&gt;=6-Dist&gt;=1700","D","xx"))))</f>
        <v>A</v>
      </c>
      <c r="AL766" s="69">
        <f>MONTH(Table13[[#This Row],[Date]])</f>
        <v>4</v>
      </c>
      <c r="AM766" s="69" t="str">
        <f t="shared" si="56"/>
        <v>2022-2023</v>
      </c>
      <c r="AN766" s="126">
        <v>150</v>
      </c>
      <c r="AO766" s="132">
        <f>IF(Table13[[#This Row],[Combo 27 Bet]]="","",IF(Table13[[#This Row],[Lev Ret]]="","",AN766*Table13[[#This Row],[Odds]]))</f>
        <v>405</v>
      </c>
      <c r="AP766" s="133">
        <f t="shared" si="59"/>
        <v>255</v>
      </c>
      <c r="AQ766" s="137"/>
      <c r="AR766" s="153">
        <v>9</v>
      </c>
      <c r="AS766" s="167" t="str">
        <f>IF(Table13[[#This Row],[Date]]&lt;$AS$3,"","Live")</f>
        <v/>
      </c>
      <c r="AT766" s="167" t="str">
        <f>IF(Table13[[#This Row],[Date]]&lt;$AT$3,"","Current Algo")</f>
        <v/>
      </c>
    </row>
    <row r="767" spans="1:46" s="14" customFormat="1" ht="14.25" customHeight="1" x14ac:dyDescent="0.25">
      <c r="A767" s="82">
        <v>45038</v>
      </c>
      <c r="B767" s="2" t="s">
        <v>8</v>
      </c>
      <c r="C767" s="83">
        <v>0.69097222222222221</v>
      </c>
      <c r="D767" s="2">
        <v>4</v>
      </c>
      <c r="E767" s="2">
        <v>0</v>
      </c>
      <c r="F767" s="60">
        <v>8</v>
      </c>
      <c r="G767" s="2">
        <v>2400</v>
      </c>
      <c r="H767" s="2" t="s">
        <v>42</v>
      </c>
      <c r="I767" s="2" t="s">
        <v>46</v>
      </c>
      <c r="J767" s="2">
        <v>300</v>
      </c>
      <c r="K767" s="6">
        <v>6</v>
      </c>
      <c r="L767" s="6" t="s">
        <v>244</v>
      </c>
      <c r="M767" s="2" t="s">
        <v>50</v>
      </c>
      <c r="N767" s="84">
        <v>6.5</v>
      </c>
      <c r="O767" s="2" t="s">
        <v>51</v>
      </c>
      <c r="P767" s="2" t="s">
        <v>90</v>
      </c>
      <c r="Q767" s="85"/>
      <c r="R767" s="86">
        <v>8</v>
      </c>
      <c r="S767" s="85">
        <v>58</v>
      </c>
      <c r="T767" s="85">
        <v>58</v>
      </c>
      <c r="U767" s="85"/>
      <c r="V767" s="2">
        <v>1</v>
      </c>
      <c r="W767" s="2">
        <v>3</v>
      </c>
      <c r="X767" s="10">
        <v>1</v>
      </c>
      <c r="Y767" s="84">
        <v>4.7</v>
      </c>
      <c r="Z767" s="2">
        <v>40</v>
      </c>
      <c r="AA767" s="6">
        <v>13</v>
      </c>
      <c r="AB767" s="2"/>
      <c r="AC767" s="2" t="s">
        <v>12</v>
      </c>
      <c r="AD767" s="84">
        <v>5.5</v>
      </c>
      <c r="AE767" s="84">
        <v>2.1</v>
      </c>
      <c r="AF767" s="2">
        <v>100</v>
      </c>
      <c r="AG767" s="2">
        <f t="shared" si="57"/>
        <v>550</v>
      </c>
      <c r="AH767" s="2">
        <f t="shared" si="58"/>
        <v>450</v>
      </c>
      <c r="AI767" s="44" t="str">
        <f>VLOOKUP(Table13[[#This Row],[Track]],$B$1885:$D$1929,2,FALSE)</f>
        <v>Vic</v>
      </c>
      <c r="AJ7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67" s="16" t="str">
        <f>IF(Table13[[#This Row],[Going-Dist]]="G&lt;6-Dist&gt;=1700","B",IF(Table13[[#This Row],[Going-Dist]]="G&lt;6-Dist&lt;1700","A",IF(AJ767="G&gt;=6-Dist&lt;1700","C",IF(AJ767="G&gt;=6-Dist&gt;=1700","D","xx"))))</f>
        <v>B</v>
      </c>
      <c r="AL767" s="69">
        <f>MONTH(Table13[[#This Row],[Date]])</f>
        <v>4</v>
      </c>
      <c r="AM767" s="69" t="str">
        <f t="shared" si="56"/>
        <v>2022-2023</v>
      </c>
      <c r="AN767" s="126">
        <v>200</v>
      </c>
      <c r="AO767" s="132">
        <f>IF(Table13[[#This Row],[Combo 27 Bet]]="","",IF(Table13[[#This Row],[Lev Ret]]="","",AN767*Table13[[#This Row],[Odds]]))</f>
        <v>1100</v>
      </c>
      <c r="AP767" s="133">
        <f t="shared" si="59"/>
        <v>900</v>
      </c>
      <c r="AQ767" s="137"/>
      <c r="AR767" s="153">
        <v>10</v>
      </c>
      <c r="AS767" s="167" t="str">
        <f>IF(Table13[[#This Row],[Date]]&lt;$AS$3,"","Live")</f>
        <v/>
      </c>
      <c r="AT767" s="167" t="str">
        <f>IF(Table13[[#This Row],[Date]]&lt;$AT$3,"","Current Algo")</f>
        <v/>
      </c>
    </row>
    <row r="768" spans="1:46" s="14" customFormat="1" ht="14.25" customHeight="1" x14ac:dyDescent="0.25">
      <c r="A768" s="82">
        <v>45038</v>
      </c>
      <c r="B768" s="2" t="s">
        <v>1063</v>
      </c>
      <c r="C768" s="83">
        <v>0.70486111111111105</v>
      </c>
      <c r="D768" s="87">
        <v>5</v>
      </c>
      <c r="E768" s="7">
        <v>0</v>
      </c>
      <c r="F768" s="60">
        <v>10</v>
      </c>
      <c r="G768" s="2">
        <v>1500</v>
      </c>
      <c r="H768" s="2" t="s">
        <v>151</v>
      </c>
      <c r="I768" s="2">
        <v>88</v>
      </c>
      <c r="J768" s="2">
        <v>150</v>
      </c>
      <c r="K768" s="6">
        <v>12</v>
      </c>
      <c r="L768" s="6" t="s">
        <v>1658</v>
      </c>
      <c r="M768" s="2" t="s">
        <v>75</v>
      </c>
      <c r="N768" s="84">
        <v>3.4</v>
      </c>
      <c r="O768" s="2" t="s">
        <v>49</v>
      </c>
      <c r="P768" s="2" t="s">
        <v>935</v>
      </c>
      <c r="Q768" s="85"/>
      <c r="R768" s="86">
        <v>3</v>
      </c>
      <c r="S768" s="85">
        <v>54.5</v>
      </c>
      <c r="T768" s="85">
        <v>54.5</v>
      </c>
      <c r="U768" s="85"/>
      <c r="V768" s="2">
        <v>3</v>
      </c>
      <c r="W768" s="2">
        <v>1</v>
      </c>
      <c r="X768" s="10">
        <v>1</v>
      </c>
      <c r="Y768" s="84">
        <v>2.25</v>
      </c>
      <c r="Z768" s="2">
        <v>20</v>
      </c>
      <c r="AA768" s="6"/>
      <c r="AB768" s="2"/>
      <c r="AC768" s="2" t="s">
        <v>15</v>
      </c>
      <c r="AD768" s="84">
        <v>4</v>
      </c>
      <c r="AE768" s="84">
        <v>1.5</v>
      </c>
      <c r="AF768" s="2">
        <v>100</v>
      </c>
      <c r="AG768" s="2" t="str">
        <f t="shared" si="57"/>
        <v/>
      </c>
      <c r="AH768" s="2">
        <f t="shared" si="58"/>
        <v>-100</v>
      </c>
      <c r="AI768" s="44" t="str">
        <f>VLOOKUP(Table13[[#This Row],[Track]],$B$1885:$D$1929,2,FALSE)</f>
        <v>NSW</v>
      </c>
      <c r="AJ7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8" s="16" t="str">
        <f>IF(Table13[[#This Row],[Going-Dist]]="G&lt;6-Dist&gt;=1700","B",IF(Table13[[#This Row],[Going-Dist]]="G&lt;6-Dist&lt;1700","A",IF(AJ768="G&gt;=6-Dist&lt;1700","C",IF(AJ768="G&gt;=6-Dist&gt;=1700","D","xx"))))</f>
        <v>A</v>
      </c>
      <c r="AL768" s="69">
        <f>MONTH(Table13[[#This Row],[Date]])</f>
        <v>4</v>
      </c>
      <c r="AM768" s="69" t="str">
        <f t="shared" si="56"/>
        <v>2022-2023</v>
      </c>
      <c r="AN768" s="126">
        <v>150</v>
      </c>
      <c r="AO768" s="132" t="str">
        <f>IF(Table13[[#This Row],[Combo 27 Bet]]="","",IF(Table13[[#This Row],[Lev Ret]]="","",AN768*Table13[[#This Row],[Odds]]))</f>
        <v/>
      </c>
      <c r="AP768" s="133">
        <f t="shared" si="59"/>
        <v>-150</v>
      </c>
      <c r="AQ768" s="137"/>
      <c r="AR768" s="153">
        <v>3</v>
      </c>
      <c r="AS768" s="167" t="str">
        <f>IF(Table13[[#This Row],[Date]]&lt;$AS$3,"","Live")</f>
        <v/>
      </c>
      <c r="AT768" s="167" t="str">
        <f>IF(Table13[[#This Row],[Date]]&lt;$AT$3,"","Current Algo")</f>
        <v/>
      </c>
    </row>
    <row r="769" spans="1:46" s="14" customFormat="1" ht="14.25" customHeight="1" x14ac:dyDescent="0.25">
      <c r="A769" s="82">
        <v>45038</v>
      </c>
      <c r="B769" s="2" t="s">
        <v>8</v>
      </c>
      <c r="C769" s="83">
        <v>0.71527777777777779</v>
      </c>
      <c r="D769" s="2">
        <v>4</v>
      </c>
      <c r="E769" s="2">
        <v>0</v>
      </c>
      <c r="F769" s="60">
        <v>9</v>
      </c>
      <c r="G769" s="2">
        <v>1600</v>
      </c>
      <c r="H769" s="2" t="s">
        <v>42</v>
      </c>
      <c r="I769" s="2">
        <v>78</v>
      </c>
      <c r="J769" s="2">
        <v>130</v>
      </c>
      <c r="K769" s="6">
        <v>11</v>
      </c>
      <c r="L769" s="6" t="s">
        <v>792</v>
      </c>
      <c r="M769" s="2" t="s">
        <v>43</v>
      </c>
      <c r="N769" s="84">
        <v>2.1</v>
      </c>
      <c r="O769" s="2" t="s">
        <v>218</v>
      </c>
      <c r="P769" s="2" t="s">
        <v>377</v>
      </c>
      <c r="Q769" s="85"/>
      <c r="R769" s="86">
        <v>2</v>
      </c>
      <c r="S769" s="85">
        <v>58</v>
      </c>
      <c r="T769" s="85">
        <v>58</v>
      </c>
      <c r="U769" s="85"/>
      <c r="V769" s="2"/>
      <c r="W769" s="2"/>
      <c r="X769" s="10">
        <v>1</v>
      </c>
      <c r="Y769" s="84"/>
      <c r="Z769" s="2"/>
      <c r="AA769" s="6">
        <v>12</v>
      </c>
      <c r="AB769" s="2"/>
      <c r="AC769" s="2"/>
      <c r="AD769" s="84">
        <v>2.15</v>
      </c>
      <c r="AE769" s="84"/>
      <c r="AF769" s="2">
        <v>100</v>
      </c>
      <c r="AG769" s="2" t="str">
        <f t="shared" si="57"/>
        <v/>
      </c>
      <c r="AH769" s="2">
        <f t="shared" si="58"/>
        <v>-100</v>
      </c>
      <c r="AI769" s="44" t="str">
        <f>VLOOKUP(Table13[[#This Row],[Track]],$B$1885:$D$1929,2,FALSE)</f>
        <v>Vic</v>
      </c>
      <c r="AJ7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69" s="16" t="str">
        <f>IF(Table13[[#This Row],[Going-Dist]]="G&lt;6-Dist&gt;=1700","B",IF(Table13[[#This Row],[Going-Dist]]="G&lt;6-Dist&lt;1700","A",IF(AJ769="G&gt;=6-Dist&lt;1700","C",IF(AJ769="G&gt;=6-Dist&gt;=1700","D","xx"))))</f>
        <v>A</v>
      </c>
      <c r="AL769" s="69">
        <f>MONTH(Table13[[#This Row],[Date]])</f>
        <v>4</v>
      </c>
      <c r="AM769" s="69" t="str">
        <f t="shared" si="56"/>
        <v>2022-2023</v>
      </c>
      <c r="AN769" s="126">
        <v>100</v>
      </c>
      <c r="AO769" s="132" t="str">
        <f>IF(Table13[[#This Row],[Combo 27 Bet]]="","",IF(Table13[[#This Row],[Lev Ret]]="","",AN769*Table13[[#This Row],[Odds]]))</f>
        <v/>
      </c>
      <c r="AP769" s="133">
        <f t="shared" si="59"/>
        <v>-100</v>
      </c>
      <c r="AQ769" s="137"/>
      <c r="AR769" s="153">
        <v>5</v>
      </c>
      <c r="AS769" s="167" t="str">
        <f>IF(Table13[[#This Row],[Date]]&lt;$AS$3,"","Live")</f>
        <v/>
      </c>
      <c r="AT769" s="167" t="str">
        <f>IF(Table13[[#This Row],[Date]]&lt;$AT$3,"","Current Algo")</f>
        <v/>
      </c>
    </row>
    <row r="770" spans="1:46" s="14" customFormat="1" ht="14.25" customHeight="1" x14ac:dyDescent="0.25">
      <c r="A770" s="82">
        <v>45045</v>
      </c>
      <c r="B770" s="2" t="s">
        <v>5</v>
      </c>
      <c r="C770" s="83">
        <v>0.63541666666666663</v>
      </c>
      <c r="D770" s="87">
        <v>6</v>
      </c>
      <c r="E770" s="7">
        <v>3</v>
      </c>
      <c r="F770" s="60">
        <v>7</v>
      </c>
      <c r="G770" s="2">
        <v>1000</v>
      </c>
      <c r="H770" s="2" t="s">
        <v>42</v>
      </c>
      <c r="I770" s="2">
        <v>84</v>
      </c>
      <c r="J770" s="2">
        <v>130</v>
      </c>
      <c r="K770" s="6">
        <v>6</v>
      </c>
      <c r="L770" s="6" t="s">
        <v>482</v>
      </c>
      <c r="M770" s="2" t="s">
        <v>50</v>
      </c>
      <c r="N770" s="84">
        <v>3.5</v>
      </c>
      <c r="O770" s="2" t="s">
        <v>93</v>
      </c>
      <c r="P770" s="2" t="s">
        <v>378</v>
      </c>
      <c r="Q770" s="85">
        <v>2</v>
      </c>
      <c r="R770" s="86">
        <v>2</v>
      </c>
      <c r="S770" s="85">
        <v>55.5</v>
      </c>
      <c r="T770" s="85">
        <v>53.5</v>
      </c>
      <c r="U770" s="85"/>
      <c r="V770" s="2">
        <v>1</v>
      </c>
      <c r="W770" s="2">
        <v>5</v>
      </c>
      <c r="X770" s="10">
        <v>1</v>
      </c>
      <c r="Y770" s="84">
        <v>4.5999999999999996</v>
      </c>
      <c r="Z770" s="2">
        <v>40</v>
      </c>
      <c r="AA770" s="6">
        <v>11</v>
      </c>
      <c r="AB770" s="2"/>
      <c r="AC770" s="2" t="s">
        <v>12</v>
      </c>
      <c r="AD770" s="84">
        <v>3.7</v>
      </c>
      <c r="AE770" s="84">
        <v>1.6</v>
      </c>
      <c r="AF770" s="2">
        <v>100</v>
      </c>
      <c r="AG770" s="2">
        <f t="shared" si="57"/>
        <v>370</v>
      </c>
      <c r="AH770" s="2">
        <f t="shared" si="58"/>
        <v>270</v>
      </c>
      <c r="AI770" s="44" t="str">
        <f>VLOOKUP(Table13[[#This Row],[Track]],$B$1885:$D$1929,2,FALSE)</f>
        <v>Vic</v>
      </c>
      <c r="AJ7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70" s="16" t="str">
        <f>IF(Table13[[#This Row],[Going-Dist]]="G&lt;6-Dist&gt;=1700","B",IF(Table13[[#This Row],[Going-Dist]]="G&lt;6-Dist&lt;1700","A",IF(AJ770="G&gt;=6-Dist&lt;1700","C",IF(AJ770="G&gt;=6-Dist&gt;=1700","D","xx"))))</f>
        <v>C</v>
      </c>
      <c r="AL770" s="69">
        <f>MONTH(Table13[[#This Row],[Date]])</f>
        <v>4</v>
      </c>
      <c r="AM770" s="69" t="str">
        <f t="shared" si="56"/>
        <v>2022-2023</v>
      </c>
      <c r="AN770" s="126">
        <v>200</v>
      </c>
      <c r="AO770" s="132">
        <f>IF(Table13[[#This Row],[Combo 27 Bet]]="","",IF(Table13[[#This Row],[Lev Ret]]="","",AN770*Table13[[#This Row],[Odds]]))</f>
        <v>740</v>
      </c>
      <c r="AP770" s="133">
        <f t="shared" si="59"/>
        <v>540</v>
      </c>
      <c r="AQ770" s="137"/>
      <c r="AR770" s="153">
        <v>10</v>
      </c>
      <c r="AS770" s="167" t="str">
        <f>IF(Table13[[#This Row],[Date]]&lt;$AS$3,"","Live")</f>
        <v/>
      </c>
      <c r="AT770" s="167" t="str">
        <f>IF(Table13[[#This Row],[Date]]&lt;$AT$3,"","Current Algo")</f>
        <v/>
      </c>
    </row>
    <row r="771" spans="1:46" s="14" customFormat="1" ht="14.25" customHeight="1" x14ac:dyDescent="0.25">
      <c r="A771" s="82">
        <v>45045</v>
      </c>
      <c r="B771" s="2" t="s">
        <v>5</v>
      </c>
      <c r="C771" s="83">
        <v>0.6875</v>
      </c>
      <c r="D771" s="2">
        <v>6</v>
      </c>
      <c r="E771" s="2">
        <v>3</v>
      </c>
      <c r="F771" s="60">
        <v>9</v>
      </c>
      <c r="G771" s="2">
        <v>1400</v>
      </c>
      <c r="H771" s="2" t="s">
        <v>42</v>
      </c>
      <c r="I771" s="2" t="s">
        <v>46</v>
      </c>
      <c r="J771" s="2">
        <v>175</v>
      </c>
      <c r="K771" s="6">
        <v>6</v>
      </c>
      <c r="L771" s="6" t="s">
        <v>483</v>
      </c>
      <c r="M771" s="2" t="s">
        <v>80</v>
      </c>
      <c r="N771" s="84">
        <v>6</v>
      </c>
      <c r="O771" s="2" t="s">
        <v>59</v>
      </c>
      <c r="P771" s="2" t="s">
        <v>201</v>
      </c>
      <c r="Q771" s="85"/>
      <c r="R771" s="86">
        <v>3</v>
      </c>
      <c r="S771" s="85">
        <v>56.5</v>
      </c>
      <c r="T771" s="85">
        <v>56.5</v>
      </c>
      <c r="U771" s="85"/>
      <c r="V771" s="2">
        <v>3</v>
      </c>
      <c r="W771" s="2">
        <v>1</v>
      </c>
      <c r="X771" s="10">
        <v>1</v>
      </c>
      <c r="Y771" s="84">
        <v>4.4000000000000004</v>
      </c>
      <c r="Z771" s="2">
        <v>40</v>
      </c>
      <c r="AA771" s="6">
        <v>12</v>
      </c>
      <c r="AB771" s="2"/>
      <c r="AC771" s="2"/>
      <c r="AD771" s="84">
        <v>5</v>
      </c>
      <c r="AE771" s="84"/>
      <c r="AF771" s="2">
        <v>100</v>
      </c>
      <c r="AG771" s="2" t="str">
        <f t="shared" si="57"/>
        <v/>
      </c>
      <c r="AH771" s="2">
        <f t="shared" si="58"/>
        <v>-100</v>
      </c>
      <c r="AI771" s="44" t="str">
        <f>VLOOKUP(Table13[[#This Row],[Track]],$B$1885:$D$1929,2,FALSE)</f>
        <v>Vic</v>
      </c>
      <c r="AJ77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71" s="16" t="str">
        <f>IF(Table13[[#This Row],[Going-Dist]]="G&lt;6-Dist&gt;=1700","B",IF(Table13[[#This Row],[Going-Dist]]="G&lt;6-Dist&lt;1700","A",IF(AJ771="G&gt;=6-Dist&lt;1700","C",IF(AJ771="G&gt;=6-Dist&gt;=1700","D","xx"))))</f>
        <v>C</v>
      </c>
      <c r="AL771" s="69">
        <f>MONTH(Table13[[#This Row],[Date]])</f>
        <v>4</v>
      </c>
      <c r="AM771" s="69" t="str">
        <f t="shared" si="56"/>
        <v>2022-2023</v>
      </c>
      <c r="AN771" s="126">
        <v>150</v>
      </c>
      <c r="AO771" s="132" t="str">
        <f>IF(Table13[[#This Row],[Combo 27 Bet]]="","",IF(Table13[[#This Row],[Lev Ret]]="","",AN771*Table13[[#This Row],[Odds]]))</f>
        <v/>
      </c>
      <c r="AP771" s="133">
        <f t="shared" si="59"/>
        <v>-150</v>
      </c>
      <c r="AQ771" s="135">
        <v>2</v>
      </c>
      <c r="AR771" s="153">
        <v>9</v>
      </c>
      <c r="AS771" s="167" t="str">
        <f>IF(Table13[[#This Row],[Date]]&lt;$AS$3,"","Live")</f>
        <v/>
      </c>
      <c r="AT771" s="167" t="str">
        <f>IF(Table13[[#This Row],[Date]]&lt;$AT$3,"","Current Algo")</f>
        <v/>
      </c>
    </row>
    <row r="772" spans="1:46" s="14" customFormat="1" ht="14.25" customHeight="1" x14ac:dyDescent="0.25">
      <c r="A772" s="82">
        <v>45045</v>
      </c>
      <c r="B772" s="2" t="s">
        <v>5</v>
      </c>
      <c r="C772" s="83">
        <v>0.6875</v>
      </c>
      <c r="D772" s="87">
        <v>6</v>
      </c>
      <c r="E772" s="7">
        <v>3</v>
      </c>
      <c r="F772" s="60">
        <v>9</v>
      </c>
      <c r="G772" s="2">
        <v>1400</v>
      </c>
      <c r="H772" s="2" t="s">
        <v>42</v>
      </c>
      <c r="I772" s="2" t="s">
        <v>46</v>
      </c>
      <c r="J772" s="2">
        <v>175</v>
      </c>
      <c r="K772" s="6">
        <v>1</v>
      </c>
      <c r="L772" s="6" t="s">
        <v>478</v>
      </c>
      <c r="M772" s="2" t="s">
        <v>67</v>
      </c>
      <c r="N772" s="84">
        <v>3.4</v>
      </c>
      <c r="O772" s="2" t="s">
        <v>91</v>
      </c>
      <c r="P772" s="2" t="s">
        <v>114</v>
      </c>
      <c r="Q772" s="85"/>
      <c r="R772" s="86">
        <v>1</v>
      </c>
      <c r="S772" s="85">
        <v>60</v>
      </c>
      <c r="T772" s="85">
        <v>60</v>
      </c>
      <c r="U772" s="85"/>
      <c r="V772" s="2">
        <v>1</v>
      </c>
      <c r="W772" s="2">
        <v>2</v>
      </c>
      <c r="X772" s="10">
        <v>2</v>
      </c>
      <c r="Y772" s="84">
        <v>4.5999999999999996</v>
      </c>
      <c r="Z772" s="2">
        <v>40</v>
      </c>
      <c r="AA772" s="6">
        <v>12</v>
      </c>
      <c r="AB772" s="2"/>
      <c r="AC772" s="2" t="s">
        <v>12</v>
      </c>
      <c r="AD772" s="84">
        <v>3.1</v>
      </c>
      <c r="AE772" s="84">
        <v>1.4</v>
      </c>
      <c r="AF772" s="2">
        <v>100</v>
      </c>
      <c r="AG772" s="2">
        <f t="shared" si="57"/>
        <v>310</v>
      </c>
      <c r="AH772" s="2">
        <f t="shared" si="58"/>
        <v>210</v>
      </c>
      <c r="AI772" s="44" t="str">
        <f>VLOOKUP(Table13[[#This Row],[Track]],$B$1885:$D$1929,2,FALSE)</f>
        <v>Vic</v>
      </c>
      <c r="AJ77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72" s="16" t="str">
        <f>IF(Table13[[#This Row],[Going-Dist]]="G&lt;6-Dist&gt;=1700","B",IF(Table13[[#This Row],[Going-Dist]]="G&lt;6-Dist&lt;1700","A",IF(AJ772="G&gt;=6-Dist&lt;1700","C",IF(AJ772="G&gt;=6-Dist&gt;=1700","D","xx"))))</f>
        <v>C</v>
      </c>
      <c r="AL772" s="69">
        <f>MONTH(Table13[[#This Row],[Date]])</f>
        <v>4</v>
      </c>
      <c r="AM772" s="69" t="str">
        <f t="shared" si="56"/>
        <v>2022-2023</v>
      </c>
      <c r="AN772" s="126">
        <v>140</v>
      </c>
      <c r="AO772" s="132">
        <f>IF(Table13[[#This Row],[Combo 27 Bet]]="","",IF(Table13[[#This Row],[Lev Ret]]="","",AN772*Table13[[#This Row],[Odds]]))</f>
        <v>434</v>
      </c>
      <c r="AP772" s="133">
        <f t="shared" si="59"/>
        <v>294</v>
      </c>
      <c r="AQ772" s="135">
        <v>2</v>
      </c>
      <c r="AR772" s="153">
        <v>7</v>
      </c>
      <c r="AS772" s="167" t="str">
        <f>IF(Table13[[#This Row],[Date]]&lt;$AS$3,"","Live")</f>
        <v/>
      </c>
      <c r="AT772" s="167" t="str">
        <f>IF(Table13[[#This Row],[Date]]&lt;$AT$3,"","Current Algo")</f>
        <v/>
      </c>
    </row>
    <row r="773" spans="1:46" s="14" customFormat="1" ht="14.25" customHeight="1" x14ac:dyDescent="0.25">
      <c r="A773" s="82">
        <v>45052</v>
      </c>
      <c r="B773" s="2" t="s">
        <v>1067</v>
      </c>
      <c r="C773" s="83">
        <v>0.51736111111111105</v>
      </c>
      <c r="D773" s="87">
        <v>4</v>
      </c>
      <c r="E773" s="7">
        <v>0</v>
      </c>
      <c r="F773" s="60">
        <v>3</v>
      </c>
      <c r="G773" s="2">
        <v>1200</v>
      </c>
      <c r="H773" s="2" t="s">
        <v>151</v>
      </c>
      <c r="I773" s="2">
        <v>72</v>
      </c>
      <c r="J773" s="2">
        <v>120</v>
      </c>
      <c r="K773" s="6">
        <v>2</v>
      </c>
      <c r="L773" s="6" t="s">
        <v>1659</v>
      </c>
      <c r="M773" s="2" t="s">
        <v>55</v>
      </c>
      <c r="N773" s="84">
        <v>3.3</v>
      </c>
      <c r="O773" s="2" t="s">
        <v>162</v>
      </c>
      <c r="P773" s="2" t="s">
        <v>1119</v>
      </c>
      <c r="Q773" s="85"/>
      <c r="R773" s="86">
        <v>3</v>
      </c>
      <c r="S773" s="85">
        <v>59.5</v>
      </c>
      <c r="T773" s="85">
        <v>59.5</v>
      </c>
      <c r="U773" s="85"/>
      <c r="V773" s="2">
        <v>4</v>
      </c>
      <c r="W773" s="2">
        <v>4</v>
      </c>
      <c r="X773" s="10">
        <v>1</v>
      </c>
      <c r="Y773" s="84">
        <v>4.8</v>
      </c>
      <c r="Z773" s="2">
        <v>20</v>
      </c>
      <c r="AA773" s="6"/>
      <c r="AB773" s="2"/>
      <c r="AC773" s="2" t="s">
        <v>150</v>
      </c>
      <c r="AD773" s="84">
        <v>5.3</v>
      </c>
      <c r="AE773" s="84">
        <v>1.5</v>
      </c>
      <c r="AF773" s="2">
        <v>100</v>
      </c>
      <c r="AG773" s="2">
        <f t="shared" si="57"/>
        <v>530</v>
      </c>
      <c r="AH773" s="2">
        <f t="shared" si="58"/>
        <v>430</v>
      </c>
      <c r="AI773" s="44" t="str">
        <f>VLOOKUP(Table13[[#This Row],[Track]],$B$1885:$D$1929,2,FALSE)</f>
        <v>NSW</v>
      </c>
      <c r="AJ7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3" s="16" t="str">
        <f>IF(Table13[[#This Row],[Going-Dist]]="G&lt;6-Dist&gt;=1700","B",IF(Table13[[#This Row],[Going-Dist]]="G&lt;6-Dist&lt;1700","A",IF(AJ773="G&gt;=6-Dist&lt;1700","C",IF(AJ773="G&gt;=6-Dist&gt;=1700","D","xx"))))</f>
        <v>A</v>
      </c>
      <c r="AL773" s="69">
        <f>MONTH(Table13[[#This Row],[Date]])</f>
        <v>5</v>
      </c>
      <c r="AM773" s="69" t="str">
        <f t="shared" si="56"/>
        <v>2022-2023</v>
      </c>
      <c r="AN773" s="126">
        <v>150</v>
      </c>
      <c r="AO773" s="132">
        <f>IF(Table13[[#This Row],[Combo 27 Bet]]="","",IF(Table13[[#This Row],[Lev Ret]]="","",AN773*Table13[[#This Row],[Odds]]))</f>
        <v>795</v>
      </c>
      <c r="AP773" s="133">
        <f t="shared" si="59"/>
        <v>645</v>
      </c>
      <c r="AQ773" s="137"/>
      <c r="AR773" s="153">
        <v>9</v>
      </c>
      <c r="AS773" s="167" t="str">
        <f>IF(Table13[[#This Row],[Date]]&lt;$AS$3,"","Live")</f>
        <v/>
      </c>
      <c r="AT773" s="167" t="str">
        <f>IF(Table13[[#This Row],[Date]]&lt;$AT$3,"","Current Algo")</f>
        <v/>
      </c>
    </row>
    <row r="774" spans="1:46" s="14" customFormat="1" ht="14.25" customHeight="1" x14ac:dyDescent="0.25">
      <c r="A774" s="82">
        <v>45052</v>
      </c>
      <c r="B774" s="2" t="s">
        <v>1067</v>
      </c>
      <c r="C774" s="83">
        <v>0.61458333333333337</v>
      </c>
      <c r="D774" s="87">
        <v>4</v>
      </c>
      <c r="E774" s="7">
        <v>0</v>
      </c>
      <c r="F774" s="60">
        <v>7</v>
      </c>
      <c r="G774" s="2">
        <v>1200</v>
      </c>
      <c r="H774" s="2" t="s">
        <v>151</v>
      </c>
      <c r="I774" s="2"/>
      <c r="J774" s="2">
        <v>200</v>
      </c>
      <c r="K774" s="6">
        <v>1</v>
      </c>
      <c r="L774" s="6" t="s">
        <v>1651</v>
      </c>
      <c r="M774" s="2" t="s">
        <v>75</v>
      </c>
      <c r="N774" s="84">
        <v>2.8</v>
      </c>
      <c r="O774" s="2" t="s">
        <v>161</v>
      </c>
      <c r="P774" s="2" t="s">
        <v>1061</v>
      </c>
      <c r="Q774" s="85"/>
      <c r="R774" s="86">
        <v>10</v>
      </c>
      <c r="S774" s="85">
        <v>58</v>
      </c>
      <c r="T774" s="85">
        <v>58</v>
      </c>
      <c r="U774" s="85"/>
      <c r="V774" s="2">
        <v>2</v>
      </c>
      <c r="W774" s="2">
        <v>1</v>
      </c>
      <c r="X774" s="10">
        <v>2</v>
      </c>
      <c r="Y774" s="84">
        <v>5.26</v>
      </c>
      <c r="Z774" s="2">
        <v>20</v>
      </c>
      <c r="AA774" s="6"/>
      <c r="AB774" s="2"/>
      <c r="AC774" s="2" t="s">
        <v>150</v>
      </c>
      <c r="AD774" s="84">
        <v>4.4000000000000004</v>
      </c>
      <c r="AE774" s="84">
        <v>1.7</v>
      </c>
      <c r="AF774" s="2">
        <v>100</v>
      </c>
      <c r="AG774" s="2">
        <f t="shared" si="57"/>
        <v>440.00000000000006</v>
      </c>
      <c r="AH774" s="2">
        <f t="shared" si="58"/>
        <v>340.00000000000006</v>
      </c>
      <c r="AI774" s="44" t="str">
        <f>VLOOKUP(Table13[[#This Row],[Track]],$B$1885:$D$1929,2,FALSE)</f>
        <v>NSW</v>
      </c>
      <c r="AJ7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4" s="16" t="str">
        <f>IF(Table13[[#This Row],[Going-Dist]]="G&lt;6-Dist&gt;=1700","B",IF(Table13[[#This Row],[Going-Dist]]="G&lt;6-Dist&lt;1700","A",IF(AJ774="G&gt;=6-Dist&lt;1700","C",IF(AJ774="G&gt;=6-Dist&gt;=1700","D","xx"))))</f>
        <v>A</v>
      </c>
      <c r="AL774" s="69">
        <f>MONTH(Table13[[#This Row],[Date]])</f>
        <v>5</v>
      </c>
      <c r="AM774" s="69" t="str">
        <f t="shared" si="56"/>
        <v>2022-2023</v>
      </c>
      <c r="AN774" s="126">
        <v>170</v>
      </c>
      <c r="AO774" s="132">
        <f>IF(Table13[[#This Row],[Combo 27 Bet]]="","",IF(Table13[[#This Row],[Lev Ret]]="","",AN774*Table13[[#This Row],[Odds]]))</f>
        <v>748.00000000000011</v>
      </c>
      <c r="AP774" s="133">
        <f t="shared" si="59"/>
        <v>578.00000000000011</v>
      </c>
      <c r="AQ774" s="135"/>
      <c r="AR774" s="153">
        <v>8</v>
      </c>
      <c r="AS774" s="167" t="str">
        <f>IF(Table13[[#This Row],[Date]]&lt;$AS$3,"","Live")</f>
        <v/>
      </c>
      <c r="AT774" s="167" t="str">
        <f>IF(Table13[[#This Row],[Date]]&lt;$AT$3,"","Current Algo")</f>
        <v/>
      </c>
    </row>
    <row r="775" spans="1:46" s="14" customFormat="1" ht="14.25" customHeight="1" x14ac:dyDescent="0.25">
      <c r="A775" s="82">
        <v>45052</v>
      </c>
      <c r="B775" s="2" t="s">
        <v>1067</v>
      </c>
      <c r="C775" s="83">
        <v>0.64236111111111105</v>
      </c>
      <c r="D775" s="87">
        <v>4</v>
      </c>
      <c r="E775" s="7">
        <v>0</v>
      </c>
      <c r="F775" s="60">
        <v>8</v>
      </c>
      <c r="G775" s="2">
        <v>1600</v>
      </c>
      <c r="H775" s="2" t="s">
        <v>151</v>
      </c>
      <c r="I775" s="2"/>
      <c r="J775" s="2">
        <v>500</v>
      </c>
      <c r="K775" s="6">
        <v>5</v>
      </c>
      <c r="L775" s="6" t="s">
        <v>1660</v>
      </c>
      <c r="M775" s="2" t="s">
        <v>75</v>
      </c>
      <c r="N775" s="84">
        <v>7.7</v>
      </c>
      <c r="O775" s="2" t="s">
        <v>145</v>
      </c>
      <c r="P775" s="2" t="s">
        <v>134</v>
      </c>
      <c r="Q775" s="85"/>
      <c r="R775" s="86">
        <v>10</v>
      </c>
      <c r="S775" s="85">
        <v>53.5</v>
      </c>
      <c r="T775" s="85">
        <v>53.5</v>
      </c>
      <c r="U775" s="85"/>
      <c r="V775" s="2"/>
      <c r="W775" s="2">
        <v>1</v>
      </c>
      <c r="X775" s="10">
        <v>1</v>
      </c>
      <c r="Y775" s="84">
        <v>5.64</v>
      </c>
      <c r="Z775" s="2">
        <v>20</v>
      </c>
      <c r="AA775" s="6"/>
      <c r="AB775" s="2"/>
      <c r="AC775" s="2" t="s">
        <v>150</v>
      </c>
      <c r="AD775" s="84">
        <v>7.5</v>
      </c>
      <c r="AE775" s="84">
        <v>2.4</v>
      </c>
      <c r="AF775" s="2">
        <v>100</v>
      </c>
      <c r="AG775" s="2">
        <f t="shared" si="57"/>
        <v>750</v>
      </c>
      <c r="AH775" s="2">
        <f t="shared" si="58"/>
        <v>650</v>
      </c>
      <c r="AI775" s="44" t="str">
        <f>VLOOKUP(Table13[[#This Row],[Track]],$B$1885:$D$1929,2,FALSE)</f>
        <v>NSW</v>
      </c>
      <c r="AJ7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5" s="16" t="str">
        <f>IF(Table13[[#This Row],[Going-Dist]]="G&lt;6-Dist&gt;=1700","B",IF(Table13[[#This Row],[Going-Dist]]="G&lt;6-Dist&lt;1700","A",IF(AJ775="G&gt;=6-Dist&lt;1700","C",IF(AJ775="G&gt;=6-Dist&gt;=1700","D","xx"))))</f>
        <v>A</v>
      </c>
      <c r="AL775" s="69">
        <f>MONTH(Table13[[#This Row],[Date]])</f>
        <v>5</v>
      </c>
      <c r="AM775" s="69" t="str">
        <f t="shared" ref="AM775:AM838" si="60">IF(A775&lt;$AM$1905,"2020-2021",IF(A775&lt;$AM$1906,"2021-2022",IF(A775&lt;$AM$1907,"2022-2023",IF(A775&lt;$AM$1908,"2023-2024",IF(A775&lt;$AM$1909,"2024-2025",IF(A775&lt;$AM$1910,"2025-2026",IF(A775&lt;$AM$1911,"2026-2027",IF(A775&lt;$AM$1912,"2027-2028"))))))))</f>
        <v>2022-2023</v>
      </c>
      <c r="AN775" s="126">
        <v>100</v>
      </c>
      <c r="AO775" s="132">
        <f>IF(Table13[[#This Row],[Combo 27 Bet]]="","",IF(Table13[[#This Row],[Lev Ret]]="","",AN775*Table13[[#This Row],[Odds]]))</f>
        <v>750</v>
      </c>
      <c r="AP775" s="133">
        <f t="shared" si="59"/>
        <v>650</v>
      </c>
      <c r="AQ775" s="137"/>
      <c r="AR775" s="153">
        <v>8</v>
      </c>
      <c r="AS775" s="167" t="str">
        <f>IF(Table13[[#This Row],[Date]]&lt;$AS$3,"","Live")</f>
        <v/>
      </c>
      <c r="AT775" s="167" t="str">
        <f>IF(Table13[[#This Row],[Date]]&lt;$AT$3,"","Current Algo")</f>
        <v/>
      </c>
    </row>
    <row r="776" spans="1:46" s="14" customFormat="1" ht="14.25" customHeight="1" x14ac:dyDescent="0.25">
      <c r="A776" s="82">
        <v>45052</v>
      </c>
      <c r="B776" s="2" t="s">
        <v>5</v>
      </c>
      <c r="C776" s="83">
        <v>0.68055555555555547</v>
      </c>
      <c r="D776" s="2">
        <v>7</v>
      </c>
      <c r="E776" s="2">
        <v>8</v>
      </c>
      <c r="F776" s="60">
        <v>8</v>
      </c>
      <c r="G776" s="2">
        <v>1600</v>
      </c>
      <c r="H776" s="2" t="s">
        <v>42</v>
      </c>
      <c r="I776" s="2">
        <v>100</v>
      </c>
      <c r="J776" s="2">
        <v>150</v>
      </c>
      <c r="K776" s="6">
        <v>3</v>
      </c>
      <c r="L776" s="6" t="s">
        <v>729</v>
      </c>
      <c r="M776" s="2" t="s">
        <v>75</v>
      </c>
      <c r="N776" s="84">
        <v>4</v>
      </c>
      <c r="O776" s="2" t="s">
        <v>101</v>
      </c>
      <c r="P776" s="2" t="s">
        <v>60</v>
      </c>
      <c r="Q776" s="85"/>
      <c r="R776" s="86">
        <v>3</v>
      </c>
      <c r="S776" s="85">
        <v>58</v>
      </c>
      <c r="T776" s="85">
        <v>58</v>
      </c>
      <c r="U776" s="85"/>
      <c r="V776" s="2">
        <v>3</v>
      </c>
      <c r="W776" s="2">
        <v>1</v>
      </c>
      <c r="X776" s="10">
        <v>2</v>
      </c>
      <c r="Y776" s="84">
        <v>5</v>
      </c>
      <c r="Z776" s="2">
        <v>30</v>
      </c>
      <c r="AA776" s="6">
        <v>10</v>
      </c>
      <c r="AB776" s="2"/>
      <c r="AC776" s="2" t="s">
        <v>12</v>
      </c>
      <c r="AD776" s="84">
        <v>3.4</v>
      </c>
      <c r="AE776" s="84">
        <v>1.6</v>
      </c>
      <c r="AF776" s="2">
        <v>100</v>
      </c>
      <c r="AG776" s="2">
        <f t="shared" si="57"/>
        <v>340</v>
      </c>
      <c r="AH776" s="2">
        <f t="shared" si="58"/>
        <v>240</v>
      </c>
      <c r="AI776" s="44" t="str">
        <f>VLOOKUP(Table13[[#This Row],[Track]],$B$1885:$D$1929,2,FALSE)</f>
        <v>Vic</v>
      </c>
      <c r="AJ7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76" s="16" t="str">
        <f>IF(Table13[[#This Row],[Going-Dist]]="G&lt;6-Dist&gt;=1700","B",IF(Table13[[#This Row],[Going-Dist]]="G&lt;6-Dist&lt;1700","A",IF(AJ776="G&gt;=6-Dist&lt;1700","C",IF(AJ776="G&gt;=6-Dist&gt;=1700","D","xx"))))</f>
        <v>C</v>
      </c>
      <c r="AL776" s="69">
        <f>MONTH(Table13[[#This Row],[Date]])</f>
        <v>5</v>
      </c>
      <c r="AM776" s="69" t="str">
        <f t="shared" si="60"/>
        <v>2022-2023</v>
      </c>
      <c r="AN776" s="126">
        <v>100</v>
      </c>
      <c r="AO776" s="132">
        <f>IF(Table13[[#This Row],[Combo 27 Bet]]="","",IF(Table13[[#This Row],[Lev Ret]]="","",AN776*Table13[[#This Row],[Odds]]))</f>
        <v>340</v>
      </c>
      <c r="AP776" s="133">
        <f t="shared" si="59"/>
        <v>240</v>
      </c>
      <c r="AQ776" s="137"/>
      <c r="AR776" s="153">
        <v>7</v>
      </c>
      <c r="AS776" s="167" t="str">
        <f>IF(Table13[[#This Row],[Date]]&lt;$AS$3,"","Live")</f>
        <v/>
      </c>
      <c r="AT776" s="167" t="str">
        <f>IF(Table13[[#This Row],[Date]]&lt;$AT$3,"","Current Algo")</f>
        <v/>
      </c>
    </row>
    <row r="777" spans="1:46" s="14" customFormat="1" ht="14.25" customHeight="1" x14ac:dyDescent="0.25">
      <c r="A777" s="82">
        <v>45052</v>
      </c>
      <c r="B777" s="2" t="s">
        <v>1067</v>
      </c>
      <c r="C777" s="83">
        <v>0.69791666666666663</v>
      </c>
      <c r="D777" s="87">
        <v>4</v>
      </c>
      <c r="E777" s="7">
        <v>0</v>
      </c>
      <c r="F777" s="60">
        <v>10</v>
      </c>
      <c r="G777" s="2">
        <v>1200</v>
      </c>
      <c r="H777" s="2" t="s">
        <v>151</v>
      </c>
      <c r="I777" s="2">
        <v>78</v>
      </c>
      <c r="J777" s="2">
        <v>150</v>
      </c>
      <c r="K777" s="6">
        <v>7</v>
      </c>
      <c r="L777" s="6" t="s">
        <v>1655</v>
      </c>
      <c r="M777" s="2" t="s">
        <v>55</v>
      </c>
      <c r="N777" s="84">
        <v>5.2</v>
      </c>
      <c r="O777" s="2" t="s">
        <v>1054</v>
      </c>
      <c r="P777" s="2" t="s">
        <v>154</v>
      </c>
      <c r="Q777" s="85"/>
      <c r="R777" s="86">
        <v>6</v>
      </c>
      <c r="S777" s="85">
        <v>58</v>
      </c>
      <c r="T777" s="85">
        <v>58</v>
      </c>
      <c r="U777" s="85"/>
      <c r="V777" s="2"/>
      <c r="W777" s="2">
        <v>4</v>
      </c>
      <c r="X777" s="10">
        <v>1</v>
      </c>
      <c r="Y777" s="84">
        <v>4.9000000000000004</v>
      </c>
      <c r="Z777" s="2">
        <v>20</v>
      </c>
      <c r="AA777" s="6"/>
      <c r="AB777" s="2"/>
      <c r="AC777" s="2"/>
      <c r="AD777" s="84">
        <v>5</v>
      </c>
      <c r="AE777" s="84"/>
      <c r="AF777" s="2">
        <v>100</v>
      </c>
      <c r="AG777" s="2" t="str">
        <f t="shared" si="57"/>
        <v/>
      </c>
      <c r="AH777" s="2">
        <f t="shared" si="58"/>
        <v>-100</v>
      </c>
      <c r="AI777" s="44" t="str">
        <f>VLOOKUP(Table13[[#This Row],[Track]],$B$1885:$D$1929,2,FALSE)</f>
        <v>NSW</v>
      </c>
      <c r="AJ7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7" s="16" t="str">
        <f>IF(Table13[[#This Row],[Going-Dist]]="G&lt;6-Dist&gt;=1700","B",IF(Table13[[#This Row],[Going-Dist]]="G&lt;6-Dist&lt;1700","A",IF(AJ777="G&gt;=6-Dist&lt;1700","C",IF(AJ777="G&gt;=6-Dist&gt;=1700","D","xx"))))</f>
        <v>A</v>
      </c>
      <c r="AL777" s="69">
        <f>MONTH(Table13[[#This Row],[Date]])</f>
        <v>5</v>
      </c>
      <c r="AM777" s="69" t="str">
        <f t="shared" si="60"/>
        <v>2022-2023</v>
      </c>
      <c r="AN777" s="126">
        <v>100</v>
      </c>
      <c r="AO777" s="132" t="str">
        <f>IF(Table13[[#This Row],[Combo 27 Bet]]="","",IF(Table13[[#This Row],[Lev Ret]]="","",AN777*Table13[[#This Row],[Odds]]))</f>
        <v/>
      </c>
      <c r="AP777" s="133">
        <f t="shared" si="59"/>
        <v>-100</v>
      </c>
      <c r="AQ777" s="137"/>
      <c r="AR777" s="153">
        <v>8</v>
      </c>
      <c r="AS777" s="167" t="str">
        <f>IF(Table13[[#This Row],[Date]]&lt;$AS$3,"","Live")</f>
        <v/>
      </c>
      <c r="AT777" s="167" t="str">
        <f>IF(Table13[[#This Row],[Date]]&lt;$AT$3,"","Current Algo")</f>
        <v/>
      </c>
    </row>
    <row r="778" spans="1:46" s="14" customFormat="1" ht="14.25" customHeight="1" x14ac:dyDescent="0.25">
      <c r="A778" s="82">
        <v>45059</v>
      </c>
      <c r="B778" s="2" t="s">
        <v>1097</v>
      </c>
      <c r="C778" s="83">
        <v>0.63194444444444442</v>
      </c>
      <c r="D778" s="87">
        <v>4</v>
      </c>
      <c r="E778" s="7">
        <v>3</v>
      </c>
      <c r="F778" s="60">
        <v>8</v>
      </c>
      <c r="G778" s="2">
        <v>1300</v>
      </c>
      <c r="H778" s="2" t="s">
        <v>151</v>
      </c>
      <c r="I778" s="2"/>
      <c r="J778" s="2">
        <v>160</v>
      </c>
      <c r="K778" s="6">
        <v>9</v>
      </c>
      <c r="L778" s="6" t="s">
        <v>1661</v>
      </c>
      <c r="M778" s="2" t="s">
        <v>75</v>
      </c>
      <c r="N778" s="84">
        <v>4.4000000000000004</v>
      </c>
      <c r="O778" s="2" t="s">
        <v>1120</v>
      </c>
      <c r="P778" s="2" t="s">
        <v>1100</v>
      </c>
      <c r="Q778" s="85"/>
      <c r="R778" s="86">
        <v>5</v>
      </c>
      <c r="S778" s="85">
        <v>54</v>
      </c>
      <c r="T778" s="85">
        <v>54</v>
      </c>
      <c r="U778" s="85"/>
      <c r="V778" s="2"/>
      <c r="W778" s="2">
        <v>3</v>
      </c>
      <c r="X778" s="10">
        <v>1</v>
      </c>
      <c r="Y778" s="84">
        <v>4.78</v>
      </c>
      <c r="Z778" s="2">
        <v>20</v>
      </c>
      <c r="AA778" s="6"/>
      <c r="AB778" s="2"/>
      <c r="AC778" s="2" t="s">
        <v>150</v>
      </c>
      <c r="AD778" s="84">
        <v>4.4000000000000004</v>
      </c>
      <c r="AE778" s="84">
        <v>1.7</v>
      </c>
      <c r="AF778" s="2">
        <v>100</v>
      </c>
      <c r="AG778" s="2">
        <f t="shared" si="57"/>
        <v>440.00000000000006</v>
      </c>
      <c r="AH778" s="2">
        <f t="shared" si="58"/>
        <v>340.00000000000006</v>
      </c>
      <c r="AI778" s="44" t="str">
        <f>VLOOKUP(Table13[[#This Row],[Track]],$B$1885:$D$1929,2,FALSE)</f>
        <v>NSW</v>
      </c>
      <c r="AJ7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8" s="16" t="str">
        <f>IF(Table13[[#This Row],[Going-Dist]]="G&lt;6-Dist&gt;=1700","B",IF(Table13[[#This Row],[Going-Dist]]="G&lt;6-Dist&lt;1700","A",IF(AJ778="G&gt;=6-Dist&lt;1700","C",IF(AJ778="G&gt;=6-Dist&gt;=1700","D","xx"))))</f>
        <v>A</v>
      </c>
      <c r="AL778" s="69">
        <f>MONTH(Table13[[#This Row],[Date]])</f>
        <v>5</v>
      </c>
      <c r="AM778" s="69" t="str">
        <f t="shared" si="60"/>
        <v>2022-2023</v>
      </c>
      <c r="AN778" s="126">
        <v>100</v>
      </c>
      <c r="AO778" s="132">
        <f>IF(Table13[[#This Row],[Combo 27 Bet]]="","",IF(Table13[[#This Row],[Lev Ret]]="","",AN778*Table13[[#This Row],[Odds]]))</f>
        <v>440.00000000000006</v>
      </c>
      <c r="AP778" s="133">
        <f t="shared" si="59"/>
        <v>340.00000000000006</v>
      </c>
      <c r="AQ778" s="137"/>
      <c r="AR778" s="153">
        <v>7</v>
      </c>
      <c r="AS778" s="167" t="str">
        <f>IF(Table13[[#This Row],[Date]]&lt;$AS$3,"","Live")</f>
        <v/>
      </c>
      <c r="AT778" s="167" t="str">
        <f>IF(Table13[[#This Row],[Date]]&lt;$AT$3,"","Current Algo")</f>
        <v/>
      </c>
    </row>
    <row r="779" spans="1:46" s="14" customFormat="1" ht="14.25" customHeight="1" x14ac:dyDescent="0.25">
      <c r="A779" s="82">
        <v>45059</v>
      </c>
      <c r="B779" s="2" t="s">
        <v>1097</v>
      </c>
      <c r="C779" s="83">
        <v>0.65972222222222221</v>
      </c>
      <c r="D779" s="87">
        <v>4</v>
      </c>
      <c r="E779" s="7">
        <v>3</v>
      </c>
      <c r="F779" s="60">
        <v>9</v>
      </c>
      <c r="G779" s="2">
        <v>1400</v>
      </c>
      <c r="H779" s="2" t="s">
        <v>70</v>
      </c>
      <c r="I779" s="2"/>
      <c r="J779" s="2">
        <v>200</v>
      </c>
      <c r="K779" s="6">
        <v>5</v>
      </c>
      <c r="L779" s="6" t="s">
        <v>1626</v>
      </c>
      <c r="M779" s="2" t="s">
        <v>67</v>
      </c>
      <c r="N779" s="84">
        <v>8.8000000000000007</v>
      </c>
      <c r="O779" s="2" t="s">
        <v>49</v>
      </c>
      <c r="P779" s="2" t="s">
        <v>1061</v>
      </c>
      <c r="Q779" s="85"/>
      <c r="R779" s="86">
        <v>7</v>
      </c>
      <c r="S779" s="85">
        <v>54.5</v>
      </c>
      <c r="T779" s="85">
        <v>54.5</v>
      </c>
      <c r="U779" s="85"/>
      <c r="V779" s="2"/>
      <c r="W779" s="2">
        <v>1</v>
      </c>
      <c r="X779" s="10">
        <v>1</v>
      </c>
      <c r="Y779" s="84">
        <v>4.21</v>
      </c>
      <c r="Z779" s="2">
        <v>20</v>
      </c>
      <c r="AA779" s="6"/>
      <c r="AB779" s="2"/>
      <c r="AC779" s="2"/>
      <c r="AD779" s="84">
        <v>5.5</v>
      </c>
      <c r="AE779" s="84"/>
      <c r="AF779" s="2">
        <v>100</v>
      </c>
      <c r="AG779" s="2" t="str">
        <f t="shared" si="57"/>
        <v/>
      </c>
      <c r="AH779" s="2">
        <f t="shared" si="58"/>
        <v>-100</v>
      </c>
      <c r="AI779" s="44" t="str">
        <f>VLOOKUP(Table13[[#This Row],[Track]],$B$1885:$D$1929,2,FALSE)</f>
        <v>NSW</v>
      </c>
      <c r="AJ7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79" s="16" t="str">
        <f>IF(Table13[[#This Row],[Going-Dist]]="G&lt;6-Dist&gt;=1700","B",IF(Table13[[#This Row],[Going-Dist]]="G&lt;6-Dist&lt;1700","A",IF(AJ779="G&gt;=6-Dist&lt;1700","C",IF(AJ779="G&gt;=6-Dist&gt;=1700","D","xx"))))</f>
        <v>A</v>
      </c>
      <c r="AL779" s="69">
        <f>MONTH(Table13[[#This Row],[Date]])</f>
        <v>5</v>
      </c>
      <c r="AM779" s="69" t="str">
        <f t="shared" si="60"/>
        <v>2022-2023</v>
      </c>
      <c r="AN779" s="126">
        <v>100</v>
      </c>
      <c r="AO779" s="132" t="str">
        <f>IF(Table13[[#This Row],[Combo 27 Bet]]="","",IF(Table13[[#This Row],[Lev Ret]]="","",AN779*Table13[[#This Row],[Odds]]))</f>
        <v/>
      </c>
      <c r="AP779" s="133">
        <f t="shared" si="59"/>
        <v>-100</v>
      </c>
      <c r="AQ779" s="137"/>
      <c r="AR779" s="153">
        <v>8</v>
      </c>
      <c r="AS779" s="167" t="str">
        <f>IF(Table13[[#This Row],[Date]]&lt;$AS$3,"","Live")</f>
        <v/>
      </c>
      <c r="AT779" s="167" t="str">
        <f>IF(Table13[[#This Row],[Date]]&lt;$AT$3,"","Current Algo")</f>
        <v/>
      </c>
    </row>
    <row r="780" spans="1:46" s="14" customFormat="1" ht="14.25" customHeight="1" x14ac:dyDescent="0.25">
      <c r="A780" s="82">
        <v>45066</v>
      </c>
      <c r="B780" s="2" t="s">
        <v>149</v>
      </c>
      <c r="C780" s="83">
        <v>0.53125</v>
      </c>
      <c r="D780" s="87">
        <v>4</v>
      </c>
      <c r="E780" s="7">
        <v>3</v>
      </c>
      <c r="F780" s="60">
        <v>4</v>
      </c>
      <c r="G780" s="2">
        <v>1200</v>
      </c>
      <c r="H780" s="2" t="s">
        <v>151</v>
      </c>
      <c r="I780" s="2">
        <v>78</v>
      </c>
      <c r="J780" s="2">
        <v>150</v>
      </c>
      <c r="K780" s="6">
        <v>6</v>
      </c>
      <c r="L780" s="6" t="s">
        <v>1629</v>
      </c>
      <c r="M780" s="2" t="s">
        <v>55</v>
      </c>
      <c r="N780" s="84">
        <v>4.0999999999999996</v>
      </c>
      <c r="O780" s="2" t="s">
        <v>1045</v>
      </c>
      <c r="P780" s="2" t="s">
        <v>1101</v>
      </c>
      <c r="Q780" s="85">
        <v>1.5</v>
      </c>
      <c r="R780" s="86">
        <v>2</v>
      </c>
      <c r="S780" s="85">
        <v>58</v>
      </c>
      <c r="T780" s="85">
        <v>56.5</v>
      </c>
      <c r="U780" s="85"/>
      <c r="V780" s="2"/>
      <c r="W780" s="2">
        <v>2</v>
      </c>
      <c r="X780" s="10">
        <v>1</v>
      </c>
      <c r="Y780" s="84">
        <v>4.0999999999999996</v>
      </c>
      <c r="Z780" s="2">
        <v>20</v>
      </c>
      <c r="AA780" s="6">
        <v>100</v>
      </c>
      <c r="AB780" s="2"/>
      <c r="AC780" s="2" t="s">
        <v>150</v>
      </c>
      <c r="AD780" s="84">
        <v>4</v>
      </c>
      <c r="AE780" s="84">
        <v>1.5</v>
      </c>
      <c r="AF780" s="2">
        <v>100</v>
      </c>
      <c r="AG780" s="2">
        <f t="shared" si="57"/>
        <v>400</v>
      </c>
      <c r="AH780" s="2">
        <f t="shared" si="58"/>
        <v>300</v>
      </c>
      <c r="AI780" s="44" t="str">
        <f>VLOOKUP(Table13[[#This Row],[Track]],$B$1885:$D$1929,2,FALSE)</f>
        <v>NSW</v>
      </c>
      <c r="AJ7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80" s="16" t="str">
        <f>IF(Table13[[#This Row],[Going-Dist]]="G&lt;6-Dist&gt;=1700","B",IF(Table13[[#This Row],[Going-Dist]]="G&lt;6-Dist&lt;1700","A",IF(AJ780="G&gt;=6-Dist&lt;1700","C",IF(AJ780="G&gt;=6-Dist&gt;=1700","D","xx"))))</f>
        <v>A</v>
      </c>
      <c r="AL780" s="69">
        <f>MONTH(Table13[[#This Row],[Date]])</f>
        <v>5</v>
      </c>
      <c r="AM780" s="69" t="str">
        <f t="shared" si="60"/>
        <v>2022-2023</v>
      </c>
      <c r="AN780" s="126">
        <v>100</v>
      </c>
      <c r="AO780" s="132">
        <f>IF(Table13[[#This Row],[Combo 27 Bet]]="","",IF(Table13[[#This Row],[Lev Ret]]="","",AN780*Table13[[#This Row],[Odds]]))</f>
        <v>400</v>
      </c>
      <c r="AP780" s="133">
        <f t="shared" si="59"/>
        <v>300</v>
      </c>
      <c r="AQ780" s="137"/>
      <c r="AR780" s="153">
        <v>7</v>
      </c>
      <c r="AS780" s="167" t="str">
        <f>IF(Table13[[#This Row],[Date]]&lt;$AS$3,"","Live")</f>
        <v/>
      </c>
      <c r="AT780" s="167" t="str">
        <f>IF(Table13[[#This Row],[Date]]&lt;$AT$3,"","Current Algo")</f>
        <v/>
      </c>
    </row>
    <row r="781" spans="1:46" s="14" customFormat="1" ht="14.25" customHeight="1" x14ac:dyDescent="0.25">
      <c r="A781" s="82">
        <v>45066</v>
      </c>
      <c r="B781" s="2" t="s">
        <v>3</v>
      </c>
      <c r="C781" s="83">
        <v>0.59027777777777779</v>
      </c>
      <c r="D781" s="2">
        <v>5</v>
      </c>
      <c r="E781" s="2">
        <v>5</v>
      </c>
      <c r="F781" s="60">
        <v>5</v>
      </c>
      <c r="G781" s="2">
        <v>2500</v>
      </c>
      <c r="H781" s="2" t="s">
        <v>42</v>
      </c>
      <c r="I781" s="2">
        <v>84</v>
      </c>
      <c r="J781" s="2">
        <v>130</v>
      </c>
      <c r="K781" s="6">
        <v>14</v>
      </c>
      <c r="L781" s="6" t="s">
        <v>793</v>
      </c>
      <c r="M781" s="2" t="s">
        <v>58</v>
      </c>
      <c r="N781" s="84">
        <v>4.4000000000000004</v>
      </c>
      <c r="O781" s="2" t="s">
        <v>400</v>
      </c>
      <c r="P781" s="2" t="s">
        <v>196</v>
      </c>
      <c r="Q781" s="85"/>
      <c r="R781" s="86">
        <v>8</v>
      </c>
      <c r="S781" s="85">
        <v>54</v>
      </c>
      <c r="T781" s="85">
        <v>54</v>
      </c>
      <c r="U781" s="85"/>
      <c r="V781" s="2">
        <v>1</v>
      </c>
      <c r="W781" s="2"/>
      <c r="X781" s="10">
        <v>2</v>
      </c>
      <c r="Y781" s="84">
        <v>5</v>
      </c>
      <c r="Z781" s="2">
        <v>35</v>
      </c>
      <c r="AA781" s="6">
        <v>12</v>
      </c>
      <c r="AB781" s="2"/>
      <c r="AC781" s="2"/>
      <c r="AD781" s="84">
        <v>4.4000000000000004</v>
      </c>
      <c r="AE781" s="84"/>
      <c r="AF781" s="2">
        <v>100</v>
      </c>
      <c r="AG781" s="2" t="str">
        <f t="shared" si="57"/>
        <v/>
      </c>
      <c r="AH781" s="2">
        <f t="shared" si="58"/>
        <v>-100</v>
      </c>
      <c r="AI781" s="44" t="str">
        <f>VLOOKUP(Table13[[#This Row],[Track]],$B$1885:$D$1929,2,FALSE)</f>
        <v>Vic</v>
      </c>
      <c r="AJ7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81" s="16" t="str">
        <f>IF(Table13[[#This Row],[Going-Dist]]="G&lt;6-Dist&gt;=1700","B",IF(Table13[[#This Row],[Going-Dist]]="G&lt;6-Dist&lt;1700","A",IF(AJ781="G&gt;=6-Dist&lt;1700","C",IF(AJ781="G&gt;=6-Dist&gt;=1700","D","xx"))))</f>
        <v>B</v>
      </c>
      <c r="AL781" s="69">
        <f>MONTH(Table13[[#This Row],[Date]])</f>
        <v>5</v>
      </c>
      <c r="AM781" s="69" t="str">
        <f t="shared" si="60"/>
        <v>2022-2023</v>
      </c>
      <c r="AN781" s="126">
        <v>200</v>
      </c>
      <c r="AO781" s="132" t="str">
        <f>IF(Table13[[#This Row],[Combo 27 Bet]]="","",IF(Table13[[#This Row],[Lev Ret]]="","",AN781*Table13[[#This Row],[Odds]]))</f>
        <v/>
      </c>
      <c r="AP781" s="133">
        <f t="shared" si="59"/>
        <v>-200</v>
      </c>
      <c r="AQ781" s="137"/>
      <c r="AR781" s="153">
        <v>10</v>
      </c>
      <c r="AS781" s="167" t="str">
        <f>IF(Table13[[#This Row],[Date]]&lt;$AS$3,"","Live")</f>
        <v/>
      </c>
      <c r="AT781" s="167" t="str">
        <f>IF(Table13[[#This Row],[Date]]&lt;$AT$3,"","Current Algo")</f>
        <v/>
      </c>
    </row>
    <row r="782" spans="1:46" s="14" customFormat="1" ht="14.25" customHeight="1" x14ac:dyDescent="0.25">
      <c r="A782" s="82">
        <v>45066</v>
      </c>
      <c r="B782" s="2" t="s">
        <v>3</v>
      </c>
      <c r="C782" s="83">
        <v>0.61458333333333337</v>
      </c>
      <c r="D782" s="2">
        <v>5</v>
      </c>
      <c r="E782" s="2">
        <v>5</v>
      </c>
      <c r="F782" s="60">
        <v>6</v>
      </c>
      <c r="G782" s="2">
        <v>1800</v>
      </c>
      <c r="H782" s="2" t="s">
        <v>42</v>
      </c>
      <c r="I782" s="2">
        <v>84</v>
      </c>
      <c r="J782" s="2">
        <v>130</v>
      </c>
      <c r="K782" s="6">
        <v>4</v>
      </c>
      <c r="L782" s="6" t="s">
        <v>791</v>
      </c>
      <c r="M782" s="2" t="s">
        <v>53</v>
      </c>
      <c r="N782" s="84">
        <v>3</v>
      </c>
      <c r="O782" s="2" t="s">
        <v>51</v>
      </c>
      <c r="P782" s="2" t="s">
        <v>377</v>
      </c>
      <c r="Q782" s="85"/>
      <c r="R782" s="86">
        <v>12</v>
      </c>
      <c r="S782" s="85">
        <v>59</v>
      </c>
      <c r="T782" s="85">
        <v>59</v>
      </c>
      <c r="U782" s="85"/>
      <c r="V782" s="2">
        <v>2</v>
      </c>
      <c r="W782" s="2">
        <v>1</v>
      </c>
      <c r="X782" s="10">
        <v>2</v>
      </c>
      <c r="Y782" s="84">
        <v>4.2</v>
      </c>
      <c r="Z782" s="2">
        <v>40</v>
      </c>
      <c r="AA782" s="6">
        <v>12</v>
      </c>
      <c r="AB782" s="2"/>
      <c r="AC782" s="2"/>
      <c r="AD782" s="84">
        <v>5</v>
      </c>
      <c r="AE782" s="84"/>
      <c r="AF782" s="2">
        <v>100</v>
      </c>
      <c r="AG782" s="2" t="str">
        <f t="shared" si="57"/>
        <v/>
      </c>
      <c r="AH782" s="2">
        <f t="shared" si="58"/>
        <v>-100</v>
      </c>
      <c r="AI782" s="44" t="str">
        <f>VLOOKUP(Table13[[#This Row],[Track]],$B$1885:$D$1929,2,FALSE)</f>
        <v>Vic</v>
      </c>
      <c r="AJ7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82" s="16" t="str">
        <f>IF(Table13[[#This Row],[Going-Dist]]="G&lt;6-Dist&gt;=1700","B",IF(Table13[[#This Row],[Going-Dist]]="G&lt;6-Dist&lt;1700","A",IF(AJ782="G&gt;=6-Dist&lt;1700","C",IF(AJ782="G&gt;=6-Dist&gt;=1700","D","xx"))))</f>
        <v>B</v>
      </c>
      <c r="AL782" s="69">
        <f>MONTH(Table13[[#This Row],[Date]])</f>
        <v>5</v>
      </c>
      <c r="AM782" s="69" t="str">
        <f t="shared" si="60"/>
        <v>2022-2023</v>
      </c>
      <c r="AN782" s="126">
        <v>100</v>
      </c>
      <c r="AO782" s="132" t="str">
        <f>IF(Table13[[#This Row],[Combo 27 Bet]]="","",IF(Table13[[#This Row],[Lev Ret]]="","",AN782*Table13[[#This Row],[Odds]]))</f>
        <v/>
      </c>
      <c r="AP782" s="133">
        <f t="shared" si="59"/>
        <v>-100</v>
      </c>
      <c r="AQ782" s="137"/>
      <c r="AR782" s="153">
        <v>5</v>
      </c>
      <c r="AS782" s="167" t="str">
        <f>IF(Table13[[#This Row],[Date]]&lt;$AS$3,"","Live")</f>
        <v/>
      </c>
      <c r="AT782" s="167" t="str">
        <f>IF(Table13[[#This Row],[Date]]&lt;$AT$3,"","Current Algo")</f>
        <v/>
      </c>
    </row>
    <row r="783" spans="1:46" s="14" customFormat="1" ht="14.25" customHeight="1" x14ac:dyDescent="0.25">
      <c r="A783" s="82">
        <v>45066</v>
      </c>
      <c r="B783" s="2" t="s">
        <v>149</v>
      </c>
      <c r="C783" s="83">
        <v>0.62847222222222221</v>
      </c>
      <c r="D783" s="87">
        <v>4</v>
      </c>
      <c r="E783" s="7">
        <v>3</v>
      </c>
      <c r="F783" s="60">
        <v>8</v>
      </c>
      <c r="G783" s="2">
        <v>1500</v>
      </c>
      <c r="H783" s="2" t="s">
        <v>151</v>
      </c>
      <c r="I783" s="2">
        <v>88</v>
      </c>
      <c r="J783" s="2">
        <v>150</v>
      </c>
      <c r="K783" s="6">
        <v>12</v>
      </c>
      <c r="L783" s="6" t="s">
        <v>1662</v>
      </c>
      <c r="M783" s="2" t="s">
        <v>55</v>
      </c>
      <c r="N783" s="84">
        <v>4.0999999999999996</v>
      </c>
      <c r="O783" s="2" t="s">
        <v>1045</v>
      </c>
      <c r="P783" s="2" t="s">
        <v>206</v>
      </c>
      <c r="Q783" s="85"/>
      <c r="R783" s="86">
        <v>6</v>
      </c>
      <c r="S783" s="85">
        <v>56.5</v>
      </c>
      <c r="T783" s="85">
        <v>56.5</v>
      </c>
      <c r="U783" s="85"/>
      <c r="V783" s="2"/>
      <c r="W783" s="2">
        <v>4</v>
      </c>
      <c r="X783" s="10">
        <v>2</v>
      </c>
      <c r="Y783" s="84">
        <v>6.74</v>
      </c>
      <c r="Z783" s="2">
        <v>20</v>
      </c>
      <c r="AA783" s="6"/>
      <c r="AB783" s="2"/>
      <c r="AC783" s="2"/>
      <c r="AD783" s="84">
        <v>4.4000000000000004</v>
      </c>
      <c r="AE783" s="84"/>
      <c r="AF783" s="2">
        <v>100</v>
      </c>
      <c r="AG783" s="2" t="str">
        <f t="shared" si="57"/>
        <v/>
      </c>
      <c r="AH783" s="2">
        <f t="shared" si="58"/>
        <v>-100</v>
      </c>
      <c r="AI783" s="44" t="str">
        <f>VLOOKUP(Table13[[#This Row],[Track]],$B$1885:$D$1929,2,FALSE)</f>
        <v>NSW</v>
      </c>
      <c r="AJ7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83" s="16" t="str">
        <f>IF(Table13[[#This Row],[Going-Dist]]="G&lt;6-Dist&gt;=1700","B",IF(Table13[[#This Row],[Going-Dist]]="G&lt;6-Dist&lt;1700","A",IF(AJ783="G&gt;=6-Dist&lt;1700","C",IF(AJ783="G&gt;=6-Dist&gt;=1700","D","xx"))))</f>
        <v>A</v>
      </c>
      <c r="AL783" s="69">
        <f>MONTH(Table13[[#This Row],[Date]])</f>
        <v>5</v>
      </c>
      <c r="AM783" s="69" t="str">
        <f t="shared" si="60"/>
        <v>2022-2023</v>
      </c>
      <c r="AN783" s="126">
        <v>100</v>
      </c>
      <c r="AO783" s="132" t="str">
        <f>IF(Table13[[#This Row],[Combo 27 Bet]]="","",IF(Table13[[#This Row],[Lev Ret]]="","",AN783*Table13[[#This Row],[Odds]]))</f>
        <v/>
      </c>
      <c r="AP783" s="133">
        <f t="shared" si="59"/>
        <v>-100</v>
      </c>
      <c r="AQ783" s="137"/>
      <c r="AR783" s="153">
        <v>7</v>
      </c>
      <c r="AS783" s="167" t="str">
        <f>IF(Table13[[#This Row],[Date]]&lt;$AS$3,"","Live")</f>
        <v/>
      </c>
      <c r="AT783" s="167" t="str">
        <f>IF(Table13[[#This Row],[Date]]&lt;$AT$3,"","Current Algo")</f>
        <v/>
      </c>
    </row>
    <row r="784" spans="1:46" s="14" customFormat="1" ht="14.25" customHeight="1" x14ac:dyDescent="0.25">
      <c r="A784" s="82">
        <v>45066</v>
      </c>
      <c r="B784" s="2" t="s">
        <v>149</v>
      </c>
      <c r="C784" s="83">
        <v>0.65625</v>
      </c>
      <c r="D784" s="87">
        <v>4</v>
      </c>
      <c r="E784" s="7">
        <v>3</v>
      </c>
      <c r="F784" s="60">
        <v>9</v>
      </c>
      <c r="G784" s="2">
        <v>2000</v>
      </c>
      <c r="H784" s="2" t="s">
        <v>151</v>
      </c>
      <c r="I784" s="2"/>
      <c r="J784" s="2">
        <v>160</v>
      </c>
      <c r="K784" s="6">
        <v>10</v>
      </c>
      <c r="L784" s="6" t="s">
        <v>1663</v>
      </c>
      <c r="M784" s="2" t="s">
        <v>55</v>
      </c>
      <c r="N784" s="84">
        <v>4.8</v>
      </c>
      <c r="O784" s="2" t="s">
        <v>174</v>
      </c>
      <c r="P784" s="2" t="s">
        <v>1122</v>
      </c>
      <c r="Q784" s="85"/>
      <c r="R784" s="86">
        <v>1</v>
      </c>
      <c r="S784" s="85">
        <v>54</v>
      </c>
      <c r="T784" s="85">
        <v>54</v>
      </c>
      <c r="U784" s="85"/>
      <c r="V784" s="2">
        <v>4</v>
      </c>
      <c r="W784" s="2">
        <v>1</v>
      </c>
      <c r="X784" s="10">
        <v>1</v>
      </c>
      <c r="Y784" s="84">
        <v>2.73</v>
      </c>
      <c r="Z784" s="2">
        <v>30</v>
      </c>
      <c r="AA784" s="6"/>
      <c r="AB784" s="2"/>
      <c r="AC784" s="2" t="s">
        <v>15</v>
      </c>
      <c r="AD784" s="84">
        <v>5</v>
      </c>
      <c r="AE784" s="84">
        <v>1.7</v>
      </c>
      <c r="AF784" s="2">
        <v>100</v>
      </c>
      <c r="AG784" s="2" t="str">
        <f t="shared" si="57"/>
        <v/>
      </c>
      <c r="AH784" s="2">
        <f t="shared" si="58"/>
        <v>-100</v>
      </c>
      <c r="AI784" s="44" t="str">
        <f>VLOOKUP(Table13[[#This Row],[Track]],$B$1885:$D$1929,2,FALSE)</f>
        <v>NSW</v>
      </c>
      <c r="AJ7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84" s="16" t="str">
        <f>IF(Table13[[#This Row],[Going-Dist]]="G&lt;6-Dist&gt;=1700","B",IF(Table13[[#This Row],[Going-Dist]]="G&lt;6-Dist&lt;1700","A",IF(AJ784="G&gt;=6-Dist&lt;1700","C",IF(AJ784="G&gt;=6-Dist&gt;=1700","D","xx"))))</f>
        <v>B</v>
      </c>
      <c r="AL784" s="69">
        <f>MONTH(Table13[[#This Row],[Date]])</f>
        <v>5</v>
      </c>
      <c r="AM784" s="69" t="str">
        <f t="shared" si="60"/>
        <v>2022-2023</v>
      </c>
      <c r="AN784" s="126">
        <v>100</v>
      </c>
      <c r="AO784" s="132" t="str">
        <f>IF(Table13[[#This Row],[Combo 27 Bet]]="","",IF(Table13[[#This Row],[Lev Ret]]="","",AN784*Table13[[#This Row],[Odds]]))</f>
        <v/>
      </c>
      <c r="AP784" s="133">
        <f t="shared" si="59"/>
        <v>-100</v>
      </c>
      <c r="AQ784" s="137"/>
      <c r="AR784" s="153">
        <v>1</v>
      </c>
      <c r="AS784" s="167" t="str">
        <f>IF(Table13[[#This Row],[Date]]&lt;$AS$3,"","Live")</f>
        <v/>
      </c>
      <c r="AT784" s="167" t="str">
        <f>IF(Table13[[#This Row],[Date]]&lt;$AT$3,"","Current Algo")</f>
        <v/>
      </c>
    </row>
    <row r="785" spans="1:46" s="14" customFormat="1" ht="14.25" customHeight="1" x14ac:dyDescent="0.25">
      <c r="A785" s="82">
        <v>45073</v>
      </c>
      <c r="B785" s="2" t="s">
        <v>5</v>
      </c>
      <c r="C785" s="83">
        <v>0.54166666666666663</v>
      </c>
      <c r="D785" s="87">
        <v>6</v>
      </c>
      <c r="E785" s="7">
        <v>0</v>
      </c>
      <c r="F785" s="60">
        <v>3</v>
      </c>
      <c r="G785" s="2">
        <v>1600</v>
      </c>
      <c r="H785" s="2" t="s">
        <v>70</v>
      </c>
      <c r="I785" s="2">
        <v>78</v>
      </c>
      <c r="J785" s="2">
        <v>130</v>
      </c>
      <c r="K785" s="6">
        <v>9</v>
      </c>
      <c r="L785" s="6" t="s">
        <v>1264</v>
      </c>
      <c r="M785" s="2" t="s">
        <v>67</v>
      </c>
      <c r="N785" s="84">
        <v>13</v>
      </c>
      <c r="O785" s="2" t="s">
        <v>47</v>
      </c>
      <c r="P785" s="2" t="s">
        <v>64</v>
      </c>
      <c r="Q785" s="85"/>
      <c r="R785" s="86">
        <v>9</v>
      </c>
      <c r="S785" s="85">
        <v>55</v>
      </c>
      <c r="T785" s="85">
        <v>55</v>
      </c>
      <c r="U785" s="85"/>
      <c r="V785" s="2">
        <v>4</v>
      </c>
      <c r="W785" s="2">
        <v>5</v>
      </c>
      <c r="X785" s="10">
        <v>2</v>
      </c>
      <c r="Y785" s="84">
        <v>5</v>
      </c>
      <c r="Z785" s="2">
        <v>35</v>
      </c>
      <c r="AA785" s="6">
        <v>10</v>
      </c>
      <c r="AB785" s="2"/>
      <c r="AC785" s="2" t="s">
        <v>12</v>
      </c>
      <c r="AD785" s="84">
        <v>13.9</v>
      </c>
      <c r="AE785" s="84">
        <v>3.7</v>
      </c>
      <c r="AF785" s="2">
        <v>100</v>
      </c>
      <c r="AG785" s="2">
        <f t="shared" si="57"/>
        <v>1390</v>
      </c>
      <c r="AH785" s="2">
        <f t="shared" si="58"/>
        <v>1290</v>
      </c>
      <c r="AI785" s="44" t="str">
        <f>VLOOKUP(Table13[[#This Row],[Track]],$B$1885:$D$1929,2,FALSE)</f>
        <v>Vic</v>
      </c>
      <c r="AJ78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85" s="16" t="str">
        <f>IF(Table13[[#This Row],[Going-Dist]]="G&lt;6-Dist&gt;=1700","B",IF(Table13[[#This Row],[Going-Dist]]="G&lt;6-Dist&lt;1700","A",IF(AJ785="G&gt;=6-Dist&lt;1700","C",IF(AJ785="G&gt;=6-Dist&gt;=1700","D","xx"))))</f>
        <v>C</v>
      </c>
      <c r="AL785" s="69">
        <f>MONTH(Table13[[#This Row],[Date]])</f>
        <v>5</v>
      </c>
      <c r="AM785" s="69" t="str">
        <f t="shared" si="60"/>
        <v>2022-2023</v>
      </c>
      <c r="AN785" s="126">
        <v>100</v>
      </c>
      <c r="AO785" s="132">
        <f>IF(Table13[[#This Row],[Combo 27 Bet]]="","",IF(Table13[[#This Row],[Lev Ret]]="","",AN785*Table13[[#This Row],[Odds]]))</f>
        <v>1390</v>
      </c>
      <c r="AP785" s="133">
        <f t="shared" si="59"/>
        <v>1290</v>
      </c>
      <c r="AQ785" s="137"/>
      <c r="AR785" s="153">
        <v>6</v>
      </c>
      <c r="AS785" s="167" t="str">
        <f>IF(Table13[[#This Row],[Date]]&lt;$AS$3,"","Live")</f>
        <v/>
      </c>
      <c r="AT785" s="167" t="str">
        <f>IF(Table13[[#This Row],[Date]]&lt;$AT$3,"","Current Algo")</f>
        <v/>
      </c>
    </row>
    <row r="786" spans="1:46" s="14" customFormat="1" ht="14.25" customHeight="1" x14ac:dyDescent="0.25">
      <c r="A786" s="82">
        <v>45073</v>
      </c>
      <c r="B786" s="2" t="s">
        <v>5</v>
      </c>
      <c r="C786" s="83">
        <v>0.61458333333333337</v>
      </c>
      <c r="D786" s="87">
        <v>6</v>
      </c>
      <c r="E786" s="7">
        <v>0</v>
      </c>
      <c r="F786" s="60">
        <v>6</v>
      </c>
      <c r="G786" s="2">
        <v>1000</v>
      </c>
      <c r="H786" s="2" t="s">
        <v>42</v>
      </c>
      <c r="I786" s="2" t="s">
        <v>46</v>
      </c>
      <c r="J786" s="2">
        <v>175</v>
      </c>
      <c r="K786" s="6">
        <v>6</v>
      </c>
      <c r="L786" s="6" t="s">
        <v>374</v>
      </c>
      <c r="M786" s="2" t="s">
        <v>80</v>
      </c>
      <c r="N786" s="84">
        <v>4</v>
      </c>
      <c r="O786" s="2" t="s">
        <v>93</v>
      </c>
      <c r="P786" s="2" t="s">
        <v>196</v>
      </c>
      <c r="Q786" s="85"/>
      <c r="R786" s="86">
        <v>2</v>
      </c>
      <c r="S786" s="85">
        <v>54</v>
      </c>
      <c r="T786" s="85">
        <v>54</v>
      </c>
      <c r="U786" s="85"/>
      <c r="V786" s="2">
        <v>3</v>
      </c>
      <c r="W786" s="2"/>
      <c r="X786" s="10">
        <v>2</v>
      </c>
      <c r="Y786" s="84">
        <v>5</v>
      </c>
      <c r="Z786" s="2">
        <v>35</v>
      </c>
      <c r="AA786" s="6">
        <v>8</v>
      </c>
      <c r="AB786" s="2"/>
      <c r="AC786" s="2"/>
      <c r="AD786" s="84">
        <v>8</v>
      </c>
      <c r="AE786" s="84"/>
      <c r="AF786" s="2">
        <v>100</v>
      </c>
      <c r="AG786" s="2" t="str">
        <f t="shared" si="57"/>
        <v/>
      </c>
      <c r="AH786" s="2">
        <f t="shared" si="58"/>
        <v>-100</v>
      </c>
      <c r="AI786" s="44" t="str">
        <f>VLOOKUP(Table13[[#This Row],[Track]],$B$1885:$D$1929,2,FALSE)</f>
        <v>Vic</v>
      </c>
      <c r="AJ78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86" s="16" t="str">
        <f>IF(Table13[[#This Row],[Going-Dist]]="G&lt;6-Dist&gt;=1700","B",IF(Table13[[#This Row],[Going-Dist]]="G&lt;6-Dist&lt;1700","A",IF(AJ786="G&gt;=6-Dist&lt;1700","C",IF(AJ786="G&gt;=6-Dist&gt;=1700","D","xx"))))</f>
        <v>C</v>
      </c>
      <c r="AL786" s="69">
        <f>MONTH(Table13[[#This Row],[Date]])</f>
        <v>5</v>
      </c>
      <c r="AM786" s="69" t="str">
        <f t="shared" si="60"/>
        <v>2022-2023</v>
      </c>
      <c r="AN786" s="126">
        <v>100</v>
      </c>
      <c r="AO786" s="132" t="str">
        <f>IF(Table13[[#This Row],[Combo 27 Bet]]="","",IF(Table13[[#This Row],[Lev Ret]]="","",AN786*Table13[[#This Row],[Odds]]))</f>
        <v/>
      </c>
      <c r="AP786" s="133">
        <f t="shared" si="59"/>
        <v>-100</v>
      </c>
      <c r="AQ786" s="137"/>
      <c r="AR786" s="153">
        <v>7</v>
      </c>
      <c r="AS786" s="167" t="str">
        <f>IF(Table13[[#This Row],[Date]]&lt;$AS$3,"","Live")</f>
        <v/>
      </c>
      <c r="AT786" s="167" t="str">
        <f>IF(Table13[[#This Row],[Date]]&lt;$AT$3,"","Current Algo")</f>
        <v/>
      </c>
    </row>
    <row r="787" spans="1:46" s="14" customFormat="1" ht="14.25" customHeight="1" x14ac:dyDescent="0.25">
      <c r="A787" s="82">
        <v>45073</v>
      </c>
      <c r="B787" s="2" t="s">
        <v>148</v>
      </c>
      <c r="C787" s="83">
        <v>0.65625</v>
      </c>
      <c r="D787" s="87">
        <v>4</v>
      </c>
      <c r="E787" s="7">
        <v>0</v>
      </c>
      <c r="F787" s="60">
        <v>9</v>
      </c>
      <c r="G787" s="2">
        <v>1400</v>
      </c>
      <c r="H787" s="2" t="s">
        <v>151</v>
      </c>
      <c r="I787" s="2"/>
      <c r="J787" s="2">
        <v>150</v>
      </c>
      <c r="K787" s="6">
        <v>14</v>
      </c>
      <c r="L787" s="6" t="s">
        <v>1637</v>
      </c>
      <c r="M787" s="2" t="s">
        <v>75</v>
      </c>
      <c r="N787" s="84">
        <v>5.0999999999999996</v>
      </c>
      <c r="O787" s="2" t="s">
        <v>49</v>
      </c>
      <c r="P787" s="2" t="s">
        <v>134</v>
      </c>
      <c r="Q787" s="85"/>
      <c r="R787" s="86">
        <v>3</v>
      </c>
      <c r="S787" s="85">
        <v>53.5</v>
      </c>
      <c r="T787" s="85">
        <v>53.5</v>
      </c>
      <c r="U787" s="85"/>
      <c r="V787" s="2">
        <v>3</v>
      </c>
      <c r="W787" s="2">
        <v>4</v>
      </c>
      <c r="X787" s="10">
        <v>1</v>
      </c>
      <c r="Y787" s="84">
        <v>6.17</v>
      </c>
      <c r="Z787" s="2">
        <v>20</v>
      </c>
      <c r="AA787" s="6"/>
      <c r="AB787" s="2"/>
      <c r="AC787" s="2"/>
      <c r="AD787" s="84">
        <v>4.4000000000000004</v>
      </c>
      <c r="AE787" s="84"/>
      <c r="AF787" s="2">
        <v>100</v>
      </c>
      <c r="AG787" s="2" t="str">
        <f t="shared" si="57"/>
        <v/>
      </c>
      <c r="AH787" s="2">
        <f t="shared" si="58"/>
        <v>-100</v>
      </c>
      <c r="AI787" s="44" t="str">
        <f>VLOOKUP(Table13[[#This Row],[Track]],$B$1885:$D$1929,2,FALSE)</f>
        <v>NSW</v>
      </c>
      <c r="AJ7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87" s="16" t="str">
        <f>IF(Table13[[#This Row],[Going-Dist]]="G&lt;6-Dist&gt;=1700","B",IF(Table13[[#This Row],[Going-Dist]]="G&lt;6-Dist&lt;1700","A",IF(AJ787="G&gt;=6-Dist&lt;1700","C",IF(AJ787="G&gt;=6-Dist&gt;=1700","D","xx"))))</f>
        <v>A</v>
      </c>
      <c r="AL787" s="69">
        <f>MONTH(Table13[[#This Row],[Date]])</f>
        <v>5</v>
      </c>
      <c r="AM787" s="69" t="str">
        <f t="shared" si="60"/>
        <v>2022-2023</v>
      </c>
      <c r="AN787" s="126">
        <v>100</v>
      </c>
      <c r="AO787" s="132" t="str">
        <f>IF(Table13[[#This Row],[Combo 27 Bet]]="","",IF(Table13[[#This Row],[Lev Ret]]="","",AN787*Table13[[#This Row],[Odds]]))</f>
        <v/>
      </c>
      <c r="AP787" s="133">
        <f t="shared" si="59"/>
        <v>-100</v>
      </c>
      <c r="AQ787" s="137"/>
      <c r="AR787" s="153">
        <v>8</v>
      </c>
      <c r="AS787" s="167" t="str">
        <f>IF(Table13[[#This Row],[Date]]&lt;$AS$3,"","Live")</f>
        <v/>
      </c>
      <c r="AT787" s="167" t="str">
        <f>IF(Table13[[#This Row],[Date]]&lt;$AT$3,"","Current Algo")</f>
        <v/>
      </c>
    </row>
    <row r="788" spans="1:46" s="14" customFormat="1" ht="14.25" customHeight="1" x14ac:dyDescent="0.25">
      <c r="A788" s="82">
        <v>45073</v>
      </c>
      <c r="B788" s="2" t="s">
        <v>5</v>
      </c>
      <c r="C788" s="83">
        <v>0.67013888888888884</v>
      </c>
      <c r="D788" s="87">
        <v>6</v>
      </c>
      <c r="E788" s="7">
        <v>0</v>
      </c>
      <c r="F788" s="60">
        <v>8</v>
      </c>
      <c r="G788" s="2">
        <v>1600</v>
      </c>
      <c r="H788" s="2" t="s">
        <v>42</v>
      </c>
      <c r="I788" s="2">
        <v>84</v>
      </c>
      <c r="J788" s="2">
        <v>130</v>
      </c>
      <c r="K788" s="6">
        <v>5</v>
      </c>
      <c r="L788" s="6" t="s">
        <v>371</v>
      </c>
      <c r="M788" s="2" t="s">
        <v>67</v>
      </c>
      <c r="N788" s="84">
        <v>5.8</v>
      </c>
      <c r="O788" s="2" t="s">
        <v>101</v>
      </c>
      <c r="P788" s="2" t="s">
        <v>391</v>
      </c>
      <c r="Q788" s="85">
        <v>1.5</v>
      </c>
      <c r="R788" s="86">
        <v>12</v>
      </c>
      <c r="S788" s="85">
        <v>59</v>
      </c>
      <c r="T788" s="85">
        <v>57.5</v>
      </c>
      <c r="U788" s="85"/>
      <c r="V788" s="2">
        <v>2</v>
      </c>
      <c r="W788" s="2">
        <v>4</v>
      </c>
      <c r="X788" s="10">
        <v>2</v>
      </c>
      <c r="Y788" s="84">
        <v>5</v>
      </c>
      <c r="Z788" s="2">
        <v>35</v>
      </c>
      <c r="AA788" s="6">
        <v>16</v>
      </c>
      <c r="AB788" s="2"/>
      <c r="AC788" s="2" t="s">
        <v>15</v>
      </c>
      <c r="AD788" s="84">
        <v>8.5</v>
      </c>
      <c r="AE788" s="84">
        <v>2.8</v>
      </c>
      <c r="AF788" s="2">
        <v>100</v>
      </c>
      <c r="AG788" s="2" t="str">
        <f t="shared" si="57"/>
        <v/>
      </c>
      <c r="AH788" s="2">
        <f t="shared" si="58"/>
        <v>-100</v>
      </c>
      <c r="AI788" s="44" t="str">
        <f>VLOOKUP(Table13[[#This Row],[Track]],$B$1885:$D$1929,2,FALSE)</f>
        <v>Vic</v>
      </c>
      <c r="AJ78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88" s="16" t="str">
        <f>IF(Table13[[#This Row],[Going-Dist]]="G&lt;6-Dist&gt;=1700","B",IF(Table13[[#This Row],[Going-Dist]]="G&lt;6-Dist&lt;1700","A",IF(AJ788="G&gt;=6-Dist&lt;1700","C",IF(AJ788="G&gt;=6-Dist&gt;=1700","D","xx"))))</f>
        <v>C</v>
      </c>
      <c r="AL788" s="69">
        <f>MONTH(Table13[[#This Row],[Date]])</f>
        <v>5</v>
      </c>
      <c r="AM788" s="69" t="str">
        <f t="shared" si="60"/>
        <v>2022-2023</v>
      </c>
      <c r="AN788" s="126">
        <v>100</v>
      </c>
      <c r="AO788" s="132" t="str">
        <f>IF(Table13[[#This Row],[Combo 27 Bet]]="","",IF(Table13[[#This Row],[Lev Ret]]="","",AN788*Table13[[#This Row],[Odds]]))</f>
        <v/>
      </c>
      <c r="AP788" s="133">
        <f t="shared" si="59"/>
        <v>-100</v>
      </c>
      <c r="AQ788" s="137"/>
      <c r="AR788" s="153">
        <v>6</v>
      </c>
      <c r="AS788" s="167" t="str">
        <f>IF(Table13[[#This Row],[Date]]&lt;$AS$3,"","Live")</f>
        <v/>
      </c>
      <c r="AT788" s="167" t="str">
        <f>IF(Table13[[#This Row],[Date]]&lt;$AT$3,"","Current Algo")</f>
        <v/>
      </c>
    </row>
    <row r="789" spans="1:46" s="14" customFormat="1" ht="14.25" customHeight="1" x14ac:dyDescent="0.25">
      <c r="A789" s="82">
        <v>45073</v>
      </c>
      <c r="B789" s="2" t="s">
        <v>148</v>
      </c>
      <c r="C789" s="83">
        <v>0.68402777777777779</v>
      </c>
      <c r="D789" s="87">
        <v>4</v>
      </c>
      <c r="E789" s="7">
        <v>0</v>
      </c>
      <c r="F789" s="60">
        <v>10</v>
      </c>
      <c r="G789" s="2">
        <v>1300</v>
      </c>
      <c r="H789" s="2" t="s">
        <v>151</v>
      </c>
      <c r="I789" s="2">
        <v>78</v>
      </c>
      <c r="J789" s="2">
        <v>150</v>
      </c>
      <c r="K789" s="6">
        <v>13</v>
      </c>
      <c r="L789" s="6" t="s">
        <v>1664</v>
      </c>
      <c r="M789" s="2" t="s">
        <v>55</v>
      </c>
      <c r="N789" s="84">
        <v>2.4</v>
      </c>
      <c r="O789" s="2" t="s">
        <v>56</v>
      </c>
      <c r="P789" s="2" t="s">
        <v>1123</v>
      </c>
      <c r="Q789" s="85">
        <v>1.5</v>
      </c>
      <c r="R789" s="86">
        <v>8</v>
      </c>
      <c r="S789" s="85">
        <v>55</v>
      </c>
      <c r="T789" s="85">
        <v>53.5</v>
      </c>
      <c r="U789" s="85"/>
      <c r="V789" s="2"/>
      <c r="W789" s="2"/>
      <c r="X789" s="10">
        <v>2</v>
      </c>
      <c r="Y789" s="84">
        <v>5.25</v>
      </c>
      <c r="Z789" s="2">
        <v>20</v>
      </c>
      <c r="AA789" s="6"/>
      <c r="AB789" s="2"/>
      <c r="AC789" s="2"/>
      <c r="AD789" s="84">
        <v>3</v>
      </c>
      <c r="AE789" s="84"/>
      <c r="AF789" s="2">
        <v>100</v>
      </c>
      <c r="AG789" s="2" t="str">
        <f t="shared" si="57"/>
        <v/>
      </c>
      <c r="AH789" s="2">
        <f t="shared" si="58"/>
        <v>-100</v>
      </c>
      <c r="AI789" s="44" t="str">
        <f>VLOOKUP(Table13[[#This Row],[Track]],$B$1885:$D$1929,2,FALSE)</f>
        <v>NSW</v>
      </c>
      <c r="AJ7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89" s="16" t="str">
        <f>IF(Table13[[#This Row],[Going-Dist]]="G&lt;6-Dist&gt;=1700","B",IF(Table13[[#This Row],[Going-Dist]]="G&lt;6-Dist&lt;1700","A",IF(AJ789="G&gt;=6-Dist&lt;1700","C",IF(AJ789="G&gt;=6-Dist&gt;=1700","D","xx"))))</f>
        <v>A</v>
      </c>
      <c r="AL789" s="69">
        <f>MONTH(Table13[[#This Row],[Date]])</f>
        <v>5</v>
      </c>
      <c r="AM789" s="69" t="str">
        <f t="shared" si="60"/>
        <v>2022-2023</v>
      </c>
      <c r="AN789" s="126">
        <v>170</v>
      </c>
      <c r="AO789" s="132" t="str">
        <f>IF(Table13[[#This Row],[Combo 27 Bet]]="","",IF(Table13[[#This Row],[Lev Ret]]="","",AN789*Table13[[#This Row],[Odds]]))</f>
        <v/>
      </c>
      <c r="AP789" s="133">
        <f t="shared" si="59"/>
        <v>-170</v>
      </c>
      <c r="AQ789" s="135"/>
      <c r="AR789" s="153">
        <v>8</v>
      </c>
      <c r="AS789" s="167" t="str">
        <f>IF(Table13[[#This Row],[Date]]&lt;$AS$3,"","Live")</f>
        <v/>
      </c>
      <c r="AT789" s="167" t="str">
        <f>IF(Table13[[#This Row],[Date]]&lt;$AT$3,"","Current Algo")</f>
        <v/>
      </c>
    </row>
    <row r="790" spans="1:46" s="14" customFormat="1" ht="14.25" customHeight="1" x14ac:dyDescent="0.25">
      <c r="A790" s="82">
        <v>45080</v>
      </c>
      <c r="B790" s="2" t="s">
        <v>149</v>
      </c>
      <c r="C790" s="83">
        <v>0.57986111111111105</v>
      </c>
      <c r="D790" s="87">
        <v>4</v>
      </c>
      <c r="E790" s="7">
        <v>6</v>
      </c>
      <c r="F790" s="60">
        <v>6</v>
      </c>
      <c r="G790" s="2">
        <v>2400</v>
      </c>
      <c r="H790" s="2" t="s">
        <v>151</v>
      </c>
      <c r="I790" s="2"/>
      <c r="J790" s="2">
        <v>160</v>
      </c>
      <c r="K790" s="6">
        <v>5</v>
      </c>
      <c r="L790" s="6" t="s">
        <v>325</v>
      </c>
      <c r="M790" s="2" t="s">
        <v>55</v>
      </c>
      <c r="N790" s="84">
        <v>4.8</v>
      </c>
      <c r="O790" s="2" t="s">
        <v>1059</v>
      </c>
      <c r="P790" s="2" t="s">
        <v>1100</v>
      </c>
      <c r="Q790" s="85"/>
      <c r="R790" s="86">
        <v>4</v>
      </c>
      <c r="S790" s="85">
        <v>54</v>
      </c>
      <c r="T790" s="85">
        <v>54</v>
      </c>
      <c r="U790" s="85"/>
      <c r="V790" s="2">
        <v>5</v>
      </c>
      <c r="W790" s="2">
        <v>4</v>
      </c>
      <c r="X790" s="10">
        <v>1</v>
      </c>
      <c r="Y790" s="84">
        <v>3.47</v>
      </c>
      <c r="Z790" s="2">
        <v>20</v>
      </c>
      <c r="AA790" s="6"/>
      <c r="AB790" s="2"/>
      <c r="AC790" s="2"/>
      <c r="AD790" s="84">
        <v>4.2</v>
      </c>
      <c r="AE790" s="84"/>
      <c r="AF790" s="2">
        <v>100</v>
      </c>
      <c r="AG790" s="2" t="str">
        <f t="shared" si="57"/>
        <v/>
      </c>
      <c r="AH790" s="2">
        <f t="shared" si="58"/>
        <v>-100</v>
      </c>
      <c r="AI790" s="44" t="str">
        <f>VLOOKUP(Table13[[#This Row],[Track]],$B$1885:$D$1929,2,FALSE)</f>
        <v>NSW</v>
      </c>
      <c r="AJ7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790" s="16" t="str">
        <f>IF(Table13[[#This Row],[Going-Dist]]="G&lt;6-Dist&gt;=1700","B",IF(Table13[[#This Row],[Going-Dist]]="G&lt;6-Dist&lt;1700","A",IF(AJ790="G&gt;=6-Dist&lt;1700","C",IF(AJ790="G&gt;=6-Dist&gt;=1700","D","xx"))))</f>
        <v>B</v>
      </c>
      <c r="AL790" s="69">
        <f>MONTH(Table13[[#This Row],[Date]])</f>
        <v>6</v>
      </c>
      <c r="AM790" s="69" t="str">
        <f t="shared" si="60"/>
        <v>2022-2023</v>
      </c>
      <c r="AN790" s="126">
        <v>100</v>
      </c>
      <c r="AO790" s="132" t="str">
        <f>IF(Table13[[#This Row],[Combo 27 Bet]]="","",IF(Table13[[#This Row],[Lev Ret]]="","",AN790*Table13[[#This Row],[Odds]]))</f>
        <v/>
      </c>
      <c r="AP790" s="133">
        <f t="shared" si="59"/>
        <v>-100</v>
      </c>
      <c r="AQ790" s="137"/>
      <c r="AR790" s="153">
        <v>7</v>
      </c>
      <c r="AS790" s="167" t="str">
        <f>IF(Table13[[#This Row],[Date]]&lt;$AS$3,"","Live")</f>
        <v/>
      </c>
      <c r="AT790" s="167" t="str">
        <f>IF(Table13[[#This Row],[Date]]&lt;$AT$3,"","Current Algo")</f>
        <v/>
      </c>
    </row>
    <row r="791" spans="1:46" s="14" customFormat="1" ht="14.25" customHeight="1" x14ac:dyDescent="0.25">
      <c r="A791" s="82">
        <v>45080</v>
      </c>
      <c r="B791" s="2" t="s">
        <v>149</v>
      </c>
      <c r="C791" s="83">
        <v>0.60416666666666663</v>
      </c>
      <c r="D791" s="87">
        <v>4</v>
      </c>
      <c r="E791" s="7">
        <v>6</v>
      </c>
      <c r="F791" s="60">
        <v>7</v>
      </c>
      <c r="G791" s="2">
        <v>1200</v>
      </c>
      <c r="H791" s="2" t="s">
        <v>151</v>
      </c>
      <c r="I791" s="2">
        <v>78</v>
      </c>
      <c r="J791" s="2">
        <v>150</v>
      </c>
      <c r="K791" s="6">
        <v>3</v>
      </c>
      <c r="L791" s="6" t="s">
        <v>1629</v>
      </c>
      <c r="M791" s="2" t="s">
        <v>75</v>
      </c>
      <c r="N791" s="84">
        <v>3.5</v>
      </c>
      <c r="O791" s="2" t="s">
        <v>1045</v>
      </c>
      <c r="P791" s="2" t="s">
        <v>1101</v>
      </c>
      <c r="Q791" s="85">
        <v>1.5</v>
      </c>
      <c r="R791" s="86">
        <v>5</v>
      </c>
      <c r="S791" s="85">
        <v>60</v>
      </c>
      <c r="T791" s="85">
        <v>58.5</v>
      </c>
      <c r="U791" s="85"/>
      <c r="V791" s="2">
        <v>1</v>
      </c>
      <c r="W791" s="2">
        <v>3</v>
      </c>
      <c r="X791" s="10">
        <v>1</v>
      </c>
      <c r="Y791" s="84">
        <v>3.43</v>
      </c>
      <c r="Z791" s="2">
        <v>20</v>
      </c>
      <c r="AA791" s="6"/>
      <c r="AB791" s="2"/>
      <c r="AC791" s="2" t="s">
        <v>150</v>
      </c>
      <c r="AD791" s="84">
        <v>3.9</v>
      </c>
      <c r="AE791" s="84">
        <v>1.5</v>
      </c>
      <c r="AF791" s="2">
        <v>100</v>
      </c>
      <c r="AG791" s="2">
        <f t="shared" si="57"/>
        <v>390</v>
      </c>
      <c r="AH791" s="2">
        <f t="shared" si="58"/>
        <v>290</v>
      </c>
      <c r="AI791" s="44" t="str">
        <f>VLOOKUP(Table13[[#This Row],[Track]],$B$1885:$D$1929,2,FALSE)</f>
        <v>NSW</v>
      </c>
      <c r="AJ7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1" s="16" t="str">
        <f>IF(Table13[[#This Row],[Going-Dist]]="G&lt;6-Dist&gt;=1700","B",IF(Table13[[#This Row],[Going-Dist]]="G&lt;6-Dist&lt;1700","A",IF(AJ791="G&gt;=6-Dist&lt;1700","C",IF(AJ791="G&gt;=6-Dist&gt;=1700","D","xx"))))</f>
        <v>A</v>
      </c>
      <c r="AL791" s="69">
        <f>MONTH(Table13[[#This Row],[Date]])</f>
        <v>6</v>
      </c>
      <c r="AM791" s="69" t="str">
        <f t="shared" si="60"/>
        <v>2022-2023</v>
      </c>
      <c r="AN791" s="126">
        <v>150</v>
      </c>
      <c r="AO791" s="132">
        <f>IF(Table13[[#This Row],[Combo 27 Bet]]="","",IF(Table13[[#This Row],[Lev Ret]]="","",AN791*Table13[[#This Row],[Odds]]))</f>
        <v>585</v>
      </c>
      <c r="AP791" s="133">
        <f t="shared" si="59"/>
        <v>435</v>
      </c>
      <c r="AQ791" s="137"/>
      <c r="AR791" s="153">
        <v>9</v>
      </c>
      <c r="AS791" s="167" t="str">
        <f>IF(Table13[[#This Row],[Date]]&lt;$AS$3,"","Live")</f>
        <v/>
      </c>
      <c r="AT791" s="167" t="str">
        <f>IF(Table13[[#This Row],[Date]]&lt;$AT$3,"","Current Algo")</f>
        <v/>
      </c>
    </row>
    <row r="792" spans="1:46" s="14" customFormat="1" ht="14.25" customHeight="1" x14ac:dyDescent="0.25">
      <c r="A792" s="82">
        <v>45080</v>
      </c>
      <c r="B792" s="2" t="s">
        <v>149</v>
      </c>
      <c r="C792" s="83">
        <v>0.65277777777777779</v>
      </c>
      <c r="D792" s="87">
        <v>4</v>
      </c>
      <c r="E792" s="7">
        <v>6</v>
      </c>
      <c r="F792" s="60">
        <v>9</v>
      </c>
      <c r="G792" s="2">
        <v>1500</v>
      </c>
      <c r="H792" s="2" t="s">
        <v>151</v>
      </c>
      <c r="I792" s="2">
        <v>78</v>
      </c>
      <c r="J792" s="2">
        <v>150</v>
      </c>
      <c r="K792" s="6">
        <v>5</v>
      </c>
      <c r="L792" s="6" t="s">
        <v>1665</v>
      </c>
      <c r="M792" s="2" t="s">
        <v>75</v>
      </c>
      <c r="N792" s="84">
        <v>5.7</v>
      </c>
      <c r="O792" s="2" t="s">
        <v>1124</v>
      </c>
      <c r="P792" s="2" t="s">
        <v>1117</v>
      </c>
      <c r="Q792" s="85">
        <v>1.5</v>
      </c>
      <c r="R792" s="86">
        <v>10</v>
      </c>
      <c r="S792" s="85">
        <v>60</v>
      </c>
      <c r="T792" s="85">
        <v>58.5</v>
      </c>
      <c r="U792" s="85"/>
      <c r="V792" s="2">
        <v>2</v>
      </c>
      <c r="W792" s="2">
        <v>2</v>
      </c>
      <c r="X792" s="10">
        <v>1</v>
      </c>
      <c r="Y792" s="84">
        <v>3.79</v>
      </c>
      <c r="Z792" s="2">
        <v>20</v>
      </c>
      <c r="AA792" s="6"/>
      <c r="AB792" s="2"/>
      <c r="AC792" s="2"/>
      <c r="AD792" s="84">
        <v>6.5</v>
      </c>
      <c r="AE792" s="84"/>
      <c r="AF792" s="2">
        <v>100</v>
      </c>
      <c r="AG792" s="2" t="str">
        <f t="shared" si="57"/>
        <v/>
      </c>
      <c r="AH792" s="2">
        <f t="shared" si="58"/>
        <v>-100</v>
      </c>
      <c r="AI792" s="44" t="str">
        <f>VLOOKUP(Table13[[#This Row],[Track]],$B$1885:$D$1929,2,FALSE)</f>
        <v>NSW</v>
      </c>
      <c r="AJ7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2" s="16" t="str">
        <f>IF(Table13[[#This Row],[Going-Dist]]="G&lt;6-Dist&gt;=1700","B",IF(Table13[[#This Row],[Going-Dist]]="G&lt;6-Dist&lt;1700","A",IF(AJ792="G&gt;=6-Dist&lt;1700","C",IF(AJ792="G&gt;=6-Dist&gt;=1700","D","xx"))))</f>
        <v>A</v>
      </c>
      <c r="AL792" s="69">
        <f>MONTH(Table13[[#This Row],[Date]])</f>
        <v>6</v>
      </c>
      <c r="AM792" s="69" t="str">
        <f t="shared" si="60"/>
        <v>2022-2023</v>
      </c>
      <c r="AN792" s="126">
        <v>100</v>
      </c>
      <c r="AO792" s="132" t="str">
        <f>IF(Table13[[#This Row],[Combo 27 Bet]]="","",IF(Table13[[#This Row],[Lev Ret]]="","",AN792*Table13[[#This Row],[Odds]]))</f>
        <v/>
      </c>
      <c r="AP792" s="133">
        <f t="shared" si="59"/>
        <v>-100</v>
      </c>
      <c r="AQ792" s="137"/>
      <c r="AR792" s="153">
        <v>8</v>
      </c>
      <c r="AS792" s="167" t="str">
        <f>IF(Table13[[#This Row],[Date]]&lt;$AS$3,"","Live")</f>
        <v/>
      </c>
      <c r="AT792" s="167" t="str">
        <f>IF(Table13[[#This Row],[Date]]&lt;$AT$3,"","Current Algo")</f>
        <v/>
      </c>
    </row>
    <row r="793" spans="1:46" s="14" customFormat="1" ht="14.25" customHeight="1" x14ac:dyDescent="0.25">
      <c r="A793" s="82">
        <v>45080</v>
      </c>
      <c r="B793" s="2" t="s">
        <v>3</v>
      </c>
      <c r="C793" s="83">
        <v>0.66666666666666663</v>
      </c>
      <c r="D793" s="87">
        <v>6</v>
      </c>
      <c r="E793" s="7">
        <v>8</v>
      </c>
      <c r="F793" s="60">
        <v>8</v>
      </c>
      <c r="G793" s="2">
        <v>1400</v>
      </c>
      <c r="H793" s="2" t="s">
        <v>42</v>
      </c>
      <c r="I793" s="2" t="s">
        <v>46</v>
      </c>
      <c r="J793" s="2">
        <v>150</v>
      </c>
      <c r="K793" s="6">
        <v>1</v>
      </c>
      <c r="L793" s="6" t="s">
        <v>484</v>
      </c>
      <c r="M793" s="2" t="s">
        <v>67</v>
      </c>
      <c r="N793" s="84">
        <v>6.8</v>
      </c>
      <c r="O793" s="2" t="s">
        <v>390</v>
      </c>
      <c r="P793" s="2" t="s">
        <v>391</v>
      </c>
      <c r="Q793" s="85">
        <v>1.5</v>
      </c>
      <c r="R793" s="86">
        <v>9</v>
      </c>
      <c r="S793" s="85">
        <v>60</v>
      </c>
      <c r="T793" s="85">
        <v>58.5</v>
      </c>
      <c r="U793" s="85"/>
      <c r="V793" s="2">
        <v>2</v>
      </c>
      <c r="W793" s="2">
        <v>1</v>
      </c>
      <c r="X793" s="10">
        <v>1</v>
      </c>
      <c r="Y793" s="84">
        <v>4.5999999999999996</v>
      </c>
      <c r="Z793" s="2">
        <v>40</v>
      </c>
      <c r="AA793" s="6">
        <v>13</v>
      </c>
      <c r="AB793" s="2"/>
      <c r="AC793" s="2" t="s">
        <v>12</v>
      </c>
      <c r="AD793" s="84">
        <v>7.5</v>
      </c>
      <c r="AE793" s="84">
        <v>2.6</v>
      </c>
      <c r="AF793" s="2">
        <v>100</v>
      </c>
      <c r="AG793" s="2">
        <f t="shared" si="57"/>
        <v>750</v>
      </c>
      <c r="AH793" s="2">
        <f t="shared" si="58"/>
        <v>650</v>
      </c>
      <c r="AI793" s="44" t="str">
        <f>VLOOKUP(Table13[[#This Row],[Track]],$B$1885:$D$1929,2,FALSE)</f>
        <v>Vic</v>
      </c>
      <c r="AJ79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93" s="16" t="str">
        <f>IF(Table13[[#This Row],[Going-Dist]]="G&lt;6-Dist&gt;=1700","B",IF(Table13[[#This Row],[Going-Dist]]="G&lt;6-Dist&lt;1700","A",IF(AJ793="G&gt;=6-Dist&lt;1700","C",IF(AJ793="G&gt;=6-Dist&gt;=1700","D","xx"))))</f>
        <v>C</v>
      </c>
      <c r="AL793" s="69">
        <f>MONTH(Table13[[#This Row],[Date]])</f>
        <v>6</v>
      </c>
      <c r="AM793" s="69" t="str">
        <f t="shared" si="60"/>
        <v>2022-2023</v>
      </c>
      <c r="AN793" s="126">
        <v>140</v>
      </c>
      <c r="AO793" s="132">
        <f>IF(Table13[[#This Row],[Combo 27 Bet]]="","",IF(Table13[[#This Row],[Lev Ret]]="","",AN793*Table13[[#This Row],[Odds]]))</f>
        <v>1050</v>
      </c>
      <c r="AP793" s="133">
        <f t="shared" si="59"/>
        <v>910</v>
      </c>
      <c r="AQ793" s="135">
        <v>2</v>
      </c>
      <c r="AR793" s="153">
        <v>8</v>
      </c>
      <c r="AS793" s="167" t="str">
        <f>IF(Table13[[#This Row],[Date]]&lt;$AS$3,"","Live")</f>
        <v/>
      </c>
      <c r="AT793" s="167" t="str">
        <f>IF(Table13[[#This Row],[Date]]&lt;$AT$3,"","Current Algo")</f>
        <v/>
      </c>
    </row>
    <row r="794" spans="1:46" s="14" customFormat="1" ht="14.25" customHeight="1" x14ac:dyDescent="0.25">
      <c r="A794" s="82">
        <v>45080</v>
      </c>
      <c r="B794" s="2" t="s">
        <v>3</v>
      </c>
      <c r="C794" s="83">
        <v>0.66666666666666663</v>
      </c>
      <c r="D794" s="2">
        <v>6</v>
      </c>
      <c r="E794" s="2">
        <v>8</v>
      </c>
      <c r="F794" s="60">
        <v>8</v>
      </c>
      <c r="G794" s="2">
        <v>1400</v>
      </c>
      <c r="H794" s="2" t="s">
        <v>42</v>
      </c>
      <c r="I794" s="2" t="s">
        <v>46</v>
      </c>
      <c r="J794" s="2">
        <v>150</v>
      </c>
      <c r="K794" s="6">
        <v>6</v>
      </c>
      <c r="L794" s="6" t="s">
        <v>367</v>
      </c>
      <c r="M794" s="2" t="s">
        <v>67</v>
      </c>
      <c r="N794" s="84">
        <v>4.5</v>
      </c>
      <c r="O794" s="2" t="s">
        <v>47</v>
      </c>
      <c r="P794" s="2" t="s">
        <v>64</v>
      </c>
      <c r="Q794" s="85"/>
      <c r="R794" s="86">
        <v>6</v>
      </c>
      <c r="S794" s="85">
        <v>56</v>
      </c>
      <c r="T794" s="85">
        <v>56</v>
      </c>
      <c r="U794" s="85"/>
      <c r="V794" s="2">
        <v>1</v>
      </c>
      <c r="W794" s="2">
        <v>4</v>
      </c>
      <c r="X794" s="10">
        <v>2</v>
      </c>
      <c r="Y794" s="84">
        <v>5</v>
      </c>
      <c r="Z794" s="2">
        <v>35</v>
      </c>
      <c r="AA794" s="6">
        <v>13</v>
      </c>
      <c r="AB794" s="2"/>
      <c r="AC794" s="2"/>
      <c r="AD794" s="84">
        <v>5</v>
      </c>
      <c r="AE794" s="84"/>
      <c r="AF794" s="2">
        <v>100</v>
      </c>
      <c r="AG794" s="2" t="str">
        <f t="shared" si="57"/>
        <v/>
      </c>
      <c r="AH794" s="2">
        <f t="shared" si="58"/>
        <v>-100</v>
      </c>
      <c r="AI794" s="44" t="str">
        <f>VLOOKUP(Table13[[#This Row],[Track]],$B$1885:$D$1929,2,FALSE)</f>
        <v>Vic</v>
      </c>
      <c r="AJ79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94" s="16" t="str">
        <f>IF(Table13[[#This Row],[Going-Dist]]="G&lt;6-Dist&gt;=1700","B",IF(Table13[[#This Row],[Going-Dist]]="G&lt;6-Dist&lt;1700","A",IF(AJ794="G&gt;=6-Dist&lt;1700","C",IF(AJ794="G&gt;=6-Dist&gt;=1700","D","xx"))))</f>
        <v>C</v>
      </c>
      <c r="AL794" s="69">
        <f>MONTH(Table13[[#This Row],[Date]])</f>
        <v>6</v>
      </c>
      <c r="AM794" s="69" t="str">
        <f t="shared" si="60"/>
        <v>2022-2023</v>
      </c>
      <c r="AN794" s="126">
        <v>100</v>
      </c>
      <c r="AO794" s="132" t="str">
        <f>IF(Table13[[#This Row],[Combo 27 Bet]]="","",IF(Table13[[#This Row],[Lev Ret]]="","",AN794*Table13[[#This Row],[Odds]]))</f>
        <v/>
      </c>
      <c r="AP794" s="133">
        <f t="shared" si="59"/>
        <v>-100</v>
      </c>
      <c r="AQ794" s="135">
        <v>2</v>
      </c>
      <c r="AR794" s="153">
        <v>7</v>
      </c>
      <c r="AS794" s="167" t="str">
        <f>IF(Table13[[#This Row],[Date]]&lt;$AS$3,"","Live")</f>
        <v/>
      </c>
      <c r="AT794" s="167" t="str">
        <f>IF(Table13[[#This Row],[Date]]&lt;$AT$3,"","Current Algo")</f>
        <v/>
      </c>
    </row>
    <row r="795" spans="1:46" s="14" customFormat="1" ht="14.25" customHeight="1" x14ac:dyDescent="0.25">
      <c r="A795" s="82">
        <v>45087</v>
      </c>
      <c r="B795" s="2" t="s">
        <v>148</v>
      </c>
      <c r="C795" s="83">
        <v>0.53125</v>
      </c>
      <c r="D795" s="87">
        <v>4</v>
      </c>
      <c r="E795" s="7">
        <v>3</v>
      </c>
      <c r="F795" s="60">
        <v>4</v>
      </c>
      <c r="G795" s="2">
        <v>1200</v>
      </c>
      <c r="H795" s="2" t="s">
        <v>151</v>
      </c>
      <c r="I795" s="2">
        <v>78</v>
      </c>
      <c r="J795" s="2">
        <v>150</v>
      </c>
      <c r="K795" s="6">
        <v>2</v>
      </c>
      <c r="L795" s="6" t="s">
        <v>1641</v>
      </c>
      <c r="M795" s="2" t="s">
        <v>55</v>
      </c>
      <c r="N795" s="84">
        <v>3.5</v>
      </c>
      <c r="O795" s="2" t="s">
        <v>156</v>
      </c>
      <c r="P795" s="2" t="s">
        <v>1117</v>
      </c>
      <c r="Q795" s="85">
        <v>1.5</v>
      </c>
      <c r="R795" s="86">
        <v>6</v>
      </c>
      <c r="S795" s="85">
        <v>58</v>
      </c>
      <c r="T795" s="85">
        <v>56.5</v>
      </c>
      <c r="U795" s="85"/>
      <c r="V795" s="2">
        <v>1</v>
      </c>
      <c r="W795" s="2">
        <v>1</v>
      </c>
      <c r="X795" s="10">
        <v>1</v>
      </c>
      <c r="Y795" s="84">
        <v>3.6</v>
      </c>
      <c r="Z795" s="2">
        <v>20</v>
      </c>
      <c r="AA795" s="6"/>
      <c r="AB795" s="2"/>
      <c r="AC795" s="2" t="s">
        <v>150</v>
      </c>
      <c r="AD795" s="84">
        <v>3.4</v>
      </c>
      <c r="AE795" s="84">
        <v>1.3</v>
      </c>
      <c r="AF795" s="2">
        <v>100</v>
      </c>
      <c r="AG795" s="2">
        <f t="shared" si="57"/>
        <v>340</v>
      </c>
      <c r="AH795" s="2">
        <f t="shared" si="58"/>
        <v>240</v>
      </c>
      <c r="AI795" s="44" t="str">
        <f>VLOOKUP(Table13[[#This Row],[Track]],$B$1885:$D$1929,2,FALSE)</f>
        <v>NSW</v>
      </c>
      <c r="AJ7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5" s="16" t="str">
        <f>IF(Table13[[#This Row],[Going-Dist]]="G&lt;6-Dist&gt;=1700","B",IF(Table13[[#This Row],[Going-Dist]]="G&lt;6-Dist&lt;1700","A",IF(AJ795="G&gt;=6-Dist&lt;1700","C",IF(AJ795="G&gt;=6-Dist&gt;=1700","D","xx"))))</f>
        <v>A</v>
      </c>
      <c r="AL795" s="2">
        <f>MONTH(Table13[[#This Row],[Date]])</f>
        <v>6</v>
      </c>
      <c r="AM795" s="2" t="str">
        <f t="shared" si="60"/>
        <v>2022-2023</v>
      </c>
      <c r="AN795" s="126">
        <v>150</v>
      </c>
      <c r="AO795" s="132">
        <f>IF(Table13[[#This Row],[Combo 27 Bet]]="","",IF(Table13[[#This Row],[Lev Ret]]="","",AN795*Table13[[#This Row],[Odds]]))</f>
        <v>510</v>
      </c>
      <c r="AP795" s="133">
        <f t="shared" si="59"/>
        <v>360</v>
      </c>
      <c r="AQ795" s="137"/>
      <c r="AR795" s="153">
        <v>9</v>
      </c>
      <c r="AS795" s="167" t="str">
        <f>IF(Table13[[#This Row],[Date]]&lt;$AS$3,"","Live")</f>
        <v/>
      </c>
      <c r="AT795" s="167" t="str">
        <f>IF(Table13[[#This Row],[Date]]&lt;$AT$3,"","Current Algo")</f>
        <v/>
      </c>
    </row>
    <row r="796" spans="1:46" s="14" customFormat="1" ht="14.25" customHeight="1" x14ac:dyDescent="0.25">
      <c r="A796" s="82">
        <v>45087</v>
      </c>
      <c r="B796" s="2" t="s">
        <v>5</v>
      </c>
      <c r="C796" s="83">
        <v>0.59027777777777779</v>
      </c>
      <c r="D796" s="87">
        <v>7</v>
      </c>
      <c r="E796" s="7">
        <v>5</v>
      </c>
      <c r="F796" s="60">
        <v>5</v>
      </c>
      <c r="G796" s="2">
        <v>1000</v>
      </c>
      <c r="H796" s="2" t="s">
        <v>42</v>
      </c>
      <c r="I796" s="2">
        <v>100</v>
      </c>
      <c r="J796" s="2">
        <v>150</v>
      </c>
      <c r="K796" s="6">
        <v>5</v>
      </c>
      <c r="L796" s="6" t="s">
        <v>350</v>
      </c>
      <c r="M796" s="2" t="s">
        <v>50</v>
      </c>
      <c r="N796" s="84">
        <v>5.5</v>
      </c>
      <c r="O796" s="2" t="s">
        <v>398</v>
      </c>
      <c r="P796" s="2" t="s">
        <v>45</v>
      </c>
      <c r="Q796" s="85"/>
      <c r="R796" s="86">
        <v>7</v>
      </c>
      <c r="S796" s="85">
        <v>53</v>
      </c>
      <c r="T796" s="85">
        <v>53</v>
      </c>
      <c r="U796" s="85"/>
      <c r="V796" s="2">
        <v>1</v>
      </c>
      <c r="W796" s="2">
        <v>2</v>
      </c>
      <c r="X796" s="10">
        <v>1</v>
      </c>
      <c r="Y796" s="84">
        <v>4</v>
      </c>
      <c r="Z796" s="2">
        <v>45</v>
      </c>
      <c r="AA796" s="6">
        <v>7</v>
      </c>
      <c r="AB796" s="2"/>
      <c r="AC796" s="2" t="s">
        <v>12</v>
      </c>
      <c r="AD796" s="84">
        <v>4.4000000000000004</v>
      </c>
      <c r="AE796" s="84">
        <v>2.2999999999999998</v>
      </c>
      <c r="AF796" s="2">
        <v>100</v>
      </c>
      <c r="AG796" s="2">
        <f t="shared" si="57"/>
        <v>440.00000000000006</v>
      </c>
      <c r="AH796" s="2">
        <f t="shared" si="58"/>
        <v>340.00000000000006</v>
      </c>
      <c r="AI796" s="44" t="str">
        <f>VLOOKUP(Table13[[#This Row],[Track]],$B$1885:$D$1929,2,FALSE)</f>
        <v>Vic</v>
      </c>
      <c r="AJ79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796" s="16" t="str">
        <f>IF(Table13[[#This Row],[Going-Dist]]="G&lt;6-Dist&gt;=1700","B",IF(Table13[[#This Row],[Going-Dist]]="G&lt;6-Dist&lt;1700","A",IF(AJ796="G&gt;=6-Dist&lt;1700","C",IF(AJ796="G&gt;=6-Dist&gt;=1700","D","xx"))))</f>
        <v>C</v>
      </c>
      <c r="AL796" s="69">
        <f>MONTH(Table13[[#This Row],[Date]])</f>
        <v>6</v>
      </c>
      <c r="AM796" s="69" t="str">
        <f t="shared" si="60"/>
        <v>2022-2023</v>
      </c>
      <c r="AN796" s="126">
        <v>150</v>
      </c>
      <c r="AO796" s="132">
        <f>IF(Table13[[#This Row],[Combo 27 Bet]]="","",IF(Table13[[#This Row],[Lev Ret]]="","",AN796*Table13[[#This Row],[Odds]]))</f>
        <v>660</v>
      </c>
      <c r="AP796" s="133">
        <f t="shared" si="59"/>
        <v>510</v>
      </c>
      <c r="AQ796" s="137"/>
      <c r="AR796" s="153">
        <v>9</v>
      </c>
      <c r="AS796" s="167" t="str">
        <f>IF(Table13[[#This Row],[Date]]&lt;$AS$3,"","Live")</f>
        <v/>
      </c>
      <c r="AT796" s="167" t="str">
        <f>IF(Table13[[#This Row],[Date]]&lt;$AT$3,"","Current Algo")</f>
        <v/>
      </c>
    </row>
    <row r="797" spans="1:46" s="14" customFormat="1" ht="14.25" customHeight="1" x14ac:dyDescent="0.25">
      <c r="A797" s="82">
        <v>45087</v>
      </c>
      <c r="B797" s="2" t="s">
        <v>148</v>
      </c>
      <c r="C797" s="83">
        <v>0.72222222222222199</v>
      </c>
      <c r="D797" s="87">
        <v>4</v>
      </c>
      <c r="E797" s="7">
        <v>3</v>
      </c>
      <c r="F797" s="60">
        <v>10</v>
      </c>
      <c r="G797" s="2">
        <v>1400</v>
      </c>
      <c r="H797" s="2" t="s">
        <v>151</v>
      </c>
      <c r="I797" s="2">
        <v>78</v>
      </c>
      <c r="J797" s="2">
        <v>150</v>
      </c>
      <c r="K797" s="6">
        <v>10</v>
      </c>
      <c r="L797" s="6" t="s">
        <v>1646</v>
      </c>
      <c r="M797" s="2" t="s">
        <v>58</v>
      </c>
      <c r="N797" s="84">
        <v>2.8</v>
      </c>
      <c r="O797" s="2" t="s">
        <v>1064</v>
      </c>
      <c r="P797" s="2" t="s">
        <v>1065</v>
      </c>
      <c r="Q797" s="85"/>
      <c r="R797" s="86">
        <v>1</v>
      </c>
      <c r="S797" s="85">
        <v>58.5</v>
      </c>
      <c r="T797" s="85">
        <v>58.5</v>
      </c>
      <c r="U797" s="85"/>
      <c r="V797" s="2">
        <v>2</v>
      </c>
      <c r="W797" s="2"/>
      <c r="X797" s="10">
        <v>2</v>
      </c>
      <c r="Y797" s="84">
        <v>4.99</v>
      </c>
      <c r="Z797" s="2">
        <v>20</v>
      </c>
      <c r="AA797" s="6"/>
      <c r="AB797" s="2"/>
      <c r="AC797" s="2"/>
      <c r="AD797" s="84">
        <v>2.8</v>
      </c>
      <c r="AE797" s="84"/>
      <c r="AF797" s="2">
        <v>100</v>
      </c>
      <c r="AG797" s="2" t="str">
        <f t="shared" si="57"/>
        <v/>
      </c>
      <c r="AH797" s="2">
        <f t="shared" si="58"/>
        <v>-100</v>
      </c>
      <c r="AI797" s="44" t="str">
        <f>VLOOKUP(Table13[[#This Row],[Track]],$B$1885:$D$1929,2,FALSE)</f>
        <v>NSW</v>
      </c>
      <c r="AJ7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7" s="16" t="str">
        <f>IF(Table13[[#This Row],[Going-Dist]]="G&lt;6-Dist&gt;=1700","B",IF(Table13[[#This Row],[Going-Dist]]="G&lt;6-Dist&lt;1700","A",IF(AJ797="G&gt;=6-Dist&lt;1700","C",IF(AJ797="G&gt;=6-Dist&gt;=1700","D","xx"))))</f>
        <v>A</v>
      </c>
      <c r="AL797" s="69">
        <f>MONTH(Table13[[#This Row],[Date]])</f>
        <v>6</v>
      </c>
      <c r="AM797" s="69" t="str">
        <f t="shared" si="60"/>
        <v>2022-2023</v>
      </c>
      <c r="AN797" s="126">
        <v>170</v>
      </c>
      <c r="AO797" s="132" t="str">
        <f>IF(Table13[[#This Row],[Combo 27 Bet]]="","",IF(Table13[[#This Row],[Lev Ret]]="","",AN797*Table13[[#This Row],[Odds]]))</f>
        <v/>
      </c>
      <c r="AP797" s="133">
        <f t="shared" si="59"/>
        <v>-170</v>
      </c>
      <c r="AQ797" s="135"/>
      <c r="AR797" s="153">
        <v>8</v>
      </c>
      <c r="AS797" s="167" t="str">
        <f>IF(Table13[[#This Row],[Date]]&lt;$AS$3,"","Live")</f>
        <v/>
      </c>
      <c r="AT797" s="167" t="str">
        <f>IF(Table13[[#This Row],[Date]]&lt;$AT$3,"","Current Algo")</f>
        <v/>
      </c>
    </row>
    <row r="798" spans="1:46" s="14" customFormat="1" ht="14.25" customHeight="1" x14ac:dyDescent="0.25">
      <c r="A798" s="82">
        <v>45094</v>
      </c>
      <c r="B798" s="2" t="s">
        <v>149</v>
      </c>
      <c r="C798" s="83">
        <v>0.4826388888888889</v>
      </c>
      <c r="D798" s="87">
        <v>4</v>
      </c>
      <c r="E798" s="7">
        <v>0</v>
      </c>
      <c r="F798" s="60">
        <v>2</v>
      </c>
      <c r="G798" s="2">
        <v>1500</v>
      </c>
      <c r="H798" s="2" t="s">
        <v>151</v>
      </c>
      <c r="I798" s="2">
        <v>72</v>
      </c>
      <c r="J798" s="2">
        <v>120</v>
      </c>
      <c r="K798" s="6">
        <v>13</v>
      </c>
      <c r="L798" s="6" t="s">
        <v>1666</v>
      </c>
      <c r="M798" s="2" t="s">
        <v>75</v>
      </c>
      <c r="N798" s="84">
        <v>5</v>
      </c>
      <c r="O798" s="2" t="s">
        <v>174</v>
      </c>
      <c r="P798" s="2" t="s">
        <v>1117</v>
      </c>
      <c r="Q798" s="85">
        <v>1.5</v>
      </c>
      <c r="R798" s="86">
        <v>2</v>
      </c>
      <c r="S798" s="85">
        <v>57</v>
      </c>
      <c r="T798" s="85">
        <v>55.5</v>
      </c>
      <c r="U798" s="85"/>
      <c r="V798" s="2">
        <v>3</v>
      </c>
      <c r="W798" s="2">
        <v>3</v>
      </c>
      <c r="X798" s="10">
        <v>1</v>
      </c>
      <c r="Y798" s="84">
        <v>6.6</v>
      </c>
      <c r="Z798" s="2">
        <v>20</v>
      </c>
      <c r="AA798" s="6"/>
      <c r="AB798" s="2"/>
      <c r="AC798" s="2"/>
      <c r="AD798" s="84">
        <v>5</v>
      </c>
      <c r="AE798" s="84"/>
      <c r="AF798" s="2">
        <v>100</v>
      </c>
      <c r="AG798" s="2" t="str">
        <f t="shared" si="57"/>
        <v/>
      </c>
      <c r="AH798" s="2">
        <f t="shared" si="58"/>
        <v>-100</v>
      </c>
      <c r="AI798" s="44" t="str">
        <f>VLOOKUP(Table13[[#This Row],[Track]],$B$1885:$D$1929,2,FALSE)</f>
        <v>NSW</v>
      </c>
      <c r="AJ7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8" s="16" t="str">
        <f>IF(Table13[[#This Row],[Going-Dist]]="G&lt;6-Dist&gt;=1700","B",IF(Table13[[#This Row],[Going-Dist]]="G&lt;6-Dist&lt;1700","A",IF(AJ798="G&gt;=6-Dist&lt;1700","C",IF(AJ798="G&gt;=6-Dist&gt;=1700","D","xx"))))</f>
        <v>A</v>
      </c>
      <c r="AL798" s="69">
        <f>MONTH(Table13[[#This Row],[Date]])</f>
        <v>6</v>
      </c>
      <c r="AM798" s="69" t="str">
        <f t="shared" si="60"/>
        <v>2022-2023</v>
      </c>
      <c r="AN798" s="126">
        <v>100</v>
      </c>
      <c r="AO798" s="132" t="str">
        <f>IF(Table13[[#This Row],[Combo 27 Bet]]="","",IF(Table13[[#This Row],[Lev Ret]]="","",AN798*Table13[[#This Row],[Odds]]))</f>
        <v/>
      </c>
      <c r="AP798" s="133">
        <f t="shared" si="59"/>
        <v>-100</v>
      </c>
      <c r="AQ798" s="137"/>
      <c r="AR798" s="153">
        <v>8</v>
      </c>
      <c r="AS798" s="167" t="str">
        <f>IF(Table13[[#This Row],[Date]]&lt;$AS$3,"","Live")</f>
        <v/>
      </c>
      <c r="AT798" s="167" t="str">
        <f>IF(Table13[[#This Row],[Date]]&lt;$AT$3,"","Current Algo")</f>
        <v/>
      </c>
    </row>
    <row r="799" spans="1:46" s="14" customFormat="1" ht="14.25" customHeight="1" x14ac:dyDescent="0.25">
      <c r="A799" s="82">
        <v>45094</v>
      </c>
      <c r="B799" s="2" t="s">
        <v>3</v>
      </c>
      <c r="C799" s="83">
        <v>0.56597222222222221</v>
      </c>
      <c r="D799" s="87">
        <v>4</v>
      </c>
      <c r="E799" s="7">
        <v>11</v>
      </c>
      <c r="F799" s="60">
        <v>4</v>
      </c>
      <c r="G799" s="2">
        <v>1100</v>
      </c>
      <c r="H799" s="2" t="s">
        <v>42</v>
      </c>
      <c r="I799" s="2" t="s">
        <v>46</v>
      </c>
      <c r="J799" s="2">
        <v>150</v>
      </c>
      <c r="K799" s="6">
        <v>3</v>
      </c>
      <c r="L799" s="6" t="s">
        <v>449</v>
      </c>
      <c r="M799" s="2" t="s">
        <v>55</v>
      </c>
      <c r="N799" s="84">
        <v>6</v>
      </c>
      <c r="O799" s="2" t="s">
        <v>218</v>
      </c>
      <c r="P799" s="2" t="s">
        <v>219</v>
      </c>
      <c r="Q799" s="85"/>
      <c r="R799" s="86">
        <v>7</v>
      </c>
      <c r="S799" s="85">
        <v>54</v>
      </c>
      <c r="T799" s="85">
        <v>54</v>
      </c>
      <c r="U799" s="85"/>
      <c r="V799" s="2">
        <v>2</v>
      </c>
      <c r="W799" s="2">
        <v>4</v>
      </c>
      <c r="X799" s="10">
        <v>1</v>
      </c>
      <c r="Y799" s="84">
        <v>3.5</v>
      </c>
      <c r="Z799" s="2">
        <v>45</v>
      </c>
      <c r="AA799" s="6">
        <v>7</v>
      </c>
      <c r="AB799" s="2"/>
      <c r="AC799" s="2" t="s">
        <v>14</v>
      </c>
      <c r="AD799" s="84">
        <v>5</v>
      </c>
      <c r="AE799" s="84"/>
      <c r="AF799" s="2">
        <v>100</v>
      </c>
      <c r="AG799" s="2" t="str">
        <f t="shared" si="57"/>
        <v/>
      </c>
      <c r="AH799" s="2">
        <f t="shared" si="58"/>
        <v>-100</v>
      </c>
      <c r="AI799" s="44" t="str">
        <f>VLOOKUP(Table13[[#This Row],[Track]],$B$1885:$D$1929,2,FALSE)</f>
        <v>Vic</v>
      </c>
      <c r="AJ7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799" s="16" t="str">
        <f>IF(Table13[[#This Row],[Going-Dist]]="G&lt;6-Dist&gt;=1700","B",IF(Table13[[#This Row],[Going-Dist]]="G&lt;6-Dist&lt;1700","A",IF(AJ799="G&gt;=6-Dist&lt;1700","C",IF(AJ799="G&gt;=6-Dist&gt;=1700","D","xx"))))</f>
        <v>A</v>
      </c>
      <c r="AL799" s="69">
        <f>MONTH(Table13[[#This Row],[Date]])</f>
        <v>6</v>
      </c>
      <c r="AM799" s="69" t="str">
        <f t="shared" si="60"/>
        <v>2022-2023</v>
      </c>
      <c r="AN799" s="126">
        <v>100</v>
      </c>
      <c r="AO799" s="132" t="str">
        <f>IF(Table13[[#This Row],[Combo 27 Bet]]="","",IF(Table13[[#This Row],[Lev Ret]]="","",AN799*Table13[[#This Row],[Odds]]))</f>
        <v/>
      </c>
      <c r="AP799" s="133">
        <f t="shared" si="59"/>
        <v>-100</v>
      </c>
      <c r="AQ799" s="135">
        <v>2</v>
      </c>
      <c r="AR799" s="153">
        <v>8</v>
      </c>
      <c r="AS799" s="167" t="str">
        <f>IF(Table13[[#This Row],[Date]]&lt;$AS$3,"","Live")</f>
        <v/>
      </c>
      <c r="AT799" s="167" t="str">
        <f>IF(Table13[[#This Row],[Date]]&lt;$AT$3,"","Current Algo")</f>
        <v/>
      </c>
    </row>
    <row r="800" spans="1:46" s="14" customFormat="1" ht="14.25" customHeight="1" x14ac:dyDescent="0.25">
      <c r="A800" s="82">
        <v>45094</v>
      </c>
      <c r="B800" s="2" t="s">
        <v>3</v>
      </c>
      <c r="C800" s="83">
        <v>0.56597222222222221</v>
      </c>
      <c r="D800" s="2">
        <v>4</v>
      </c>
      <c r="E800" s="2">
        <v>11</v>
      </c>
      <c r="F800" s="60">
        <v>4</v>
      </c>
      <c r="G800" s="2">
        <v>1100</v>
      </c>
      <c r="H800" s="2" t="s">
        <v>42</v>
      </c>
      <c r="I800" s="2" t="s">
        <v>46</v>
      </c>
      <c r="J800" s="2">
        <v>150</v>
      </c>
      <c r="K800" s="6">
        <v>7</v>
      </c>
      <c r="L800" s="6" t="s">
        <v>795</v>
      </c>
      <c r="M800" s="2" t="s">
        <v>75</v>
      </c>
      <c r="N800" s="84">
        <v>2.7</v>
      </c>
      <c r="O800" s="2" t="s">
        <v>93</v>
      </c>
      <c r="P800" s="2" t="s">
        <v>392</v>
      </c>
      <c r="Q800" s="85"/>
      <c r="R800" s="86">
        <v>2</v>
      </c>
      <c r="S800" s="85">
        <v>54</v>
      </c>
      <c r="T800" s="85">
        <v>54</v>
      </c>
      <c r="U800" s="85"/>
      <c r="V800" s="2">
        <v>1</v>
      </c>
      <c r="W800" s="2">
        <v>2</v>
      </c>
      <c r="X800" s="10">
        <v>2</v>
      </c>
      <c r="Y800" s="84">
        <v>5.5</v>
      </c>
      <c r="Z800" s="2">
        <v>30</v>
      </c>
      <c r="AA800" s="6">
        <v>7</v>
      </c>
      <c r="AB800" s="2"/>
      <c r="AC800" s="2" t="s">
        <v>12</v>
      </c>
      <c r="AD800" s="84">
        <v>2.7</v>
      </c>
      <c r="AE800" s="84">
        <v>1.7</v>
      </c>
      <c r="AF800" s="2">
        <v>100</v>
      </c>
      <c r="AG800" s="2">
        <f t="shared" si="57"/>
        <v>270</v>
      </c>
      <c r="AH800" s="2">
        <f t="shared" si="58"/>
        <v>170</v>
      </c>
      <c r="AI800" s="44" t="str">
        <f>VLOOKUP(Table13[[#This Row],[Track]],$B$1885:$D$1929,2,FALSE)</f>
        <v>Vic</v>
      </c>
      <c r="AJ8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0" s="16" t="str">
        <f>IF(Table13[[#This Row],[Going-Dist]]="G&lt;6-Dist&gt;=1700","B",IF(Table13[[#This Row],[Going-Dist]]="G&lt;6-Dist&lt;1700","A",IF(AJ800="G&gt;=6-Dist&lt;1700","C",IF(AJ800="G&gt;=6-Dist&gt;=1700","D","xx"))))</f>
        <v>A</v>
      </c>
      <c r="AL800" s="69">
        <f>MONTH(Table13[[#This Row],[Date]])</f>
        <v>6</v>
      </c>
      <c r="AM800" s="69" t="str">
        <f t="shared" si="60"/>
        <v>2022-2023</v>
      </c>
      <c r="AN800" s="126">
        <v>100</v>
      </c>
      <c r="AO800" s="132">
        <f>IF(Table13[[#This Row],[Combo 27 Bet]]="","",IF(Table13[[#This Row],[Lev Ret]]="","",AN800*Table13[[#This Row],[Odds]]))</f>
        <v>270</v>
      </c>
      <c r="AP800" s="133">
        <f t="shared" si="59"/>
        <v>170</v>
      </c>
      <c r="AQ800" s="135">
        <v>2</v>
      </c>
      <c r="AR800" s="153">
        <v>5</v>
      </c>
      <c r="AS800" s="167" t="str">
        <f>IF(Table13[[#This Row],[Date]]&lt;$AS$3,"","Live")</f>
        <v/>
      </c>
      <c r="AT800" s="167" t="str">
        <f>IF(Table13[[#This Row],[Date]]&lt;$AT$3,"","Current Algo")</f>
        <v/>
      </c>
    </row>
    <row r="801" spans="1:46" s="14" customFormat="1" ht="14.25" customHeight="1" x14ac:dyDescent="0.25">
      <c r="A801" s="82">
        <v>45094</v>
      </c>
      <c r="B801" s="2" t="s">
        <v>3</v>
      </c>
      <c r="C801" s="83">
        <v>0.59027777777777779</v>
      </c>
      <c r="D801" s="2">
        <v>4</v>
      </c>
      <c r="E801" s="2">
        <v>11</v>
      </c>
      <c r="F801" s="60">
        <v>5</v>
      </c>
      <c r="G801" s="2">
        <v>1420</v>
      </c>
      <c r="H801" s="2" t="s">
        <v>70</v>
      </c>
      <c r="I801" s="2">
        <v>90</v>
      </c>
      <c r="J801" s="2">
        <v>150</v>
      </c>
      <c r="K801" s="6">
        <v>4</v>
      </c>
      <c r="L801" s="6" t="s">
        <v>487</v>
      </c>
      <c r="M801" s="2" t="s">
        <v>58</v>
      </c>
      <c r="N801" s="84">
        <v>5.5</v>
      </c>
      <c r="O801" s="2" t="s">
        <v>121</v>
      </c>
      <c r="P801" s="2" t="s">
        <v>118</v>
      </c>
      <c r="Q801" s="85"/>
      <c r="R801" s="86">
        <v>1</v>
      </c>
      <c r="S801" s="85">
        <v>57.5</v>
      </c>
      <c r="T801" s="85">
        <v>57.5</v>
      </c>
      <c r="U801" s="85"/>
      <c r="V801" s="2">
        <v>2</v>
      </c>
      <c r="W801" s="2">
        <v>5</v>
      </c>
      <c r="X801" s="10">
        <v>1</v>
      </c>
      <c r="Y801" s="84">
        <v>4.5999999999999996</v>
      </c>
      <c r="Z801" s="2">
        <v>40</v>
      </c>
      <c r="AA801" s="6">
        <v>10</v>
      </c>
      <c r="AB801" s="2"/>
      <c r="AC801" s="2" t="s">
        <v>12</v>
      </c>
      <c r="AD801" s="84">
        <v>5.5</v>
      </c>
      <c r="AE801" s="84">
        <v>1.7</v>
      </c>
      <c r="AF801" s="2">
        <v>100</v>
      </c>
      <c r="AG801" s="2">
        <f t="shared" si="57"/>
        <v>550</v>
      </c>
      <c r="AH801" s="2">
        <f t="shared" si="58"/>
        <v>450</v>
      </c>
      <c r="AI801" s="44" t="str">
        <f>VLOOKUP(Table13[[#This Row],[Track]],$B$1885:$D$1929,2,FALSE)</f>
        <v>Vic</v>
      </c>
      <c r="AJ8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1" s="16" t="str">
        <f>IF(Table13[[#This Row],[Going-Dist]]="G&lt;6-Dist&gt;=1700","B",IF(Table13[[#This Row],[Going-Dist]]="G&lt;6-Dist&lt;1700","A",IF(AJ801="G&gt;=6-Dist&lt;1700","C",IF(AJ801="G&gt;=6-Dist&gt;=1700","D","xx"))))</f>
        <v>A</v>
      </c>
      <c r="AL801" s="69">
        <f>MONTH(Table13[[#This Row],[Date]])</f>
        <v>6</v>
      </c>
      <c r="AM801" s="69" t="str">
        <f t="shared" si="60"/>
        <v>2022-2023</v>
      </c>
      <c r="AN801" s="126">
        <v>140</v>
      </c>
      <c r="AO801" s="132">
        <f>IF(Table13[[#This Row],[Combo 27 Bet]]="","",IF(Table13[[#This Row],[Lev Ret]]="","",AN801*Table13[[#This Row],[Odds]]))</f>
        <v>770</v>
      </c>
      <c r="AP801" s="133">
        <f t="shared" si="59"/>
        <v>630</v>
      </c>
      <c r="AQ801" s="135">
        <v>2</v>
      </c>
      <c r="AR801" s="153">
        <v>8</v>
      </c>
      <c r="AS801" s="167" t="str">
        <f>IF(Table13[[#This Row],[Date]]&lt;$AS$3,"","Live")</f>
        <v/>
      </c>
      <c r="AT801" s="167" t="str">
        <f>IF(Table13[[#This Row],[Date]]&lt;$AT$3,"","Current Algo")</f>
        <v/>
      </c>
    </row>
    <row r="802" spans="1:46" s="14" customFormat="1" ht="14.25" customHeight="1" x14ac:dyDescent="0.25">
      <c r="A802" s="82">
        <v>45094</v>
      </c>
      <c r="B802" s="2" t="s">
        <v>3</v>
      </c>
      <c r="C802" s="83">
        <v>0.59027777777777779</v>
      </c>
      <c r="D802" s="87">
        <v>4</v>
      </c>
      <c r="E802" s="7">
        <v>11</v>
      </c>
      <c r="F802" s="60">
        <v>5</v>
      </c>
      <c r="G802" s="2">
        <v>1420</v>
      </c>
      <c r="H802" s="2" t="s">
        <v>70</v>
      </c>
      <c r="I802" s="2">
        <v>90</v>
      </c>
      <c r="J802" s="2">
        <v>150</v>
      </c>
      <c r="K802" s="6">
        <v>2</v>
      </c>
      <c r="L802" s="6" t="s">
        <v>477</v>
      </c>
      <c r="M802" s="2" t="s">
        <v>67</v>
      </c>
      <c r="N802" s="84">
        <v>2.7</v>
      </c>
      <c r="O802" s="2" t="s">
        <v>101</v>
      </c>
      <c r="P802" s="2" t="s">
        <v>377</v>
      </c>
      <c r="Q802" s="85"/>
      <c r="R802" s="86">
        <v>10</v>
      </c>
      <c r="S802" s="85">
        <v>59.5</v>
      </c>
      <c r="T802" s="85">
        <v>59.5</v>
      </c>
      <c r="U802" s="85"/>
      <c r="V802" s="2">
        <v>1</v>
      </c>
      <c r="W802" s="2">
        <v>1</v>
      </c>
      <c r="X802" s="10">
        <v>2</v>
      </c>
      <c r="Y802" s="84">
        <v>4.8</v>
      </c>
      <c r="Z802" s="2">
        <v>40</v>
      </c>
      <c r="AA802" s="6">
        <v>10</v>
      </c>
      <c r="AB802" s="2"/>
      <c r="AC802" s="2"/>
      <c r="AD802" s="84">
        <v>3.7</v>
      </c>
      <c r="AE802" s="84"/>
      <c r="AF802" s="2">
        <v>100</v>
      </c>
      <c r="AG802" s="2" t="str">
        <f t="shared" si="57"/>
        <v/>
      </c>
      <c r="AH802" s="2">
        <f t="shared" si="58"/>
        <v>-100</v>
      </c>
      <c r="AI802" s="44" t="str">
        <f>VLOOKUP(Table13[[#This Row],[Track]],$B$1885:$D$1929,2,FALSE)</f>
        <v>Vic</v>
      </c>
      <c r="AJ8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2" s="16" t="str">
        <f>IF(Table13[[#This Row],[Going-Dist]]="G&lt;6-Dist&gt;=1700","B",IF(Table13[[#This Row],[Going-Dist]]="G&lt;6-Dist&lt;1700","A",IF(AJ802="G&gt;=6-Dist&lt;1700","C",IF(AJ802="G&gt;=6-Dist&gt;=1700","D","xx"))))</f>
        <v>A</v>
      </c>
      <c r="AL802" s="69">
        <f>MONTH(Table13[[#This Row],[Date]])</f>
        <v>6</v>
      </c>
      <c r="AM802" s="69" t="str">
        <f t="shared" si="60"/>
        <v>2022-2023</v>
      </c>
      <c r="AN802" s="126">
        <v>150</v>
      </c>
      <c r="AO802" s="132" t="str">
        <f>IF(Table13[[#This Row],[Combo 27 Bet]]="","",IF(Table13[[#This Row],[Lev Ret]]="","",AN802*Table13[[#This Row],[Odds]]))</f>
        <v/>
      </c>
      <c r="AP802" s="133">
        <f t="shared" si="59"/>
        <v>-150</v>
      </c>
      <c r="AQ802" s="135">
        <v>2</v>
      </c>
      <c r="AR802" s="153">
        <v>4</v>
      </c>
      <c r="AS802" s="167" t="str">
        <f>IF(Table13[[#This Row],[Date]]&lt;$AS$3,"","Live")</f>
        <v/>
      </c>
      <c r="AT802" s="167" t="str">
        <f>IF(Table13[[#This Row],[Date]]&lt;$AT$3,"","Current Algo")</f>
        <v/>
      </c>
    </row>
    <row r="803" spans="1:46" s="14" customFormat="1" ht="14.25" customHeight="1" x14ac:dyDescent="0.25">
      <c r="A803" s="82">
        <v>45094</v>
      </c>
      <c r="B803" s="2" t="s">
        <v>3</v>
      </c>
      <c r="C803" s="83">
        <v>0.61458333333333337</v>
      </c>
      <c r="D803" s="87">
        <v>4</v>
      </c>
      <c r="E803" s="7">
        <v>11</v>
      </c>
      <c r="F803" s="60">
        <v>6</v>
      </c>
      <c r="G803" s="2">
        <v>1420</v>
      </c>
      <c r="H803" s="2" t="s">
        <v>42</v>
      </c>
      <c r="I803" s="2" t="s">
        <v>46</v>
      </c>
      <c r="J803" s="2">
        <v>150</v>
      </c>
      <c r="K803" s="6">
        <v>11</v>
      </c>
      <c r="L803" s="6" t="s">
        <v>462</v>
      </c>
      <c r="M803" s="2" t="s">
        <v>58</v>
      </c>
      <c r="N803" s="84">
        <v>4.2</v>
      </c>
      <c r="O803" s="2" t="s">
        <v>59</v>
      </c>
      <c r="P803" s="2" t="s">
        <v>201</v>
      </c>
      <c r="Q803" s="85"/>
      <c r="R803" s="86">
        <v>3</v>
      </c>
      <c r="S803" s="85">
        <v>54</v>
      </c>
      <c r="T803" s="85">
        <v>54</v>
      </c>
      <c r="U803" s="85"/>
      <c r="V803" s="2">
        <v>1</v>
      </c>
      <c r="W803" s="2">
        <v>1</v>
      </c>
      <c r="X803" s="10">
        <v>1</v>
      </c>
      <c r="Y803" s="84">
        <v>4.8</v>
      </c>
      <c r="Z803" s="2">
        <v>40</v>
      </c>
      <c r="AA803" s="6">
        <v>10</v>
      </c>
      <c r="AB803" s="2"/>
      <c r="AC803" s="2"/>
      <c r="AD803" s="84">
        <v>3.2</v>
      </c>
      <c r="AE803" s="84"/>
      <c r="AF803" s="2">
        <v>100</v>
      </c>
      <c r="AG803" s="2" t="str">
        <f t="shared" si="57"/>
        <v/>
      </c>
      <c r="AH803" s="2">
        <f t="shared" si="58"/>
        <v>-100</v>
      </c>
      <c r="AI803" s="44" t="str">
        <f>VLOOKUP(Table13[[#This Row],[Track]],$B$1885:$D$1929,2,FALSE)</f>
        <v>Vic</v>
      </c>
      <c r="AJ8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3" s="16" t="str">
        <f>IF(Table13[[#This Row],[Going-Dist]]="G&lt;6-Dist&gt;=1700","B",IF(Table13[[#This Row],[Going-Dist]]="G&lt;6-Dist&lt;1700","A",IF(AJ803="G&gt;=6-Dist&lt;1700","C",IF(AJ803="G&gt;=6-Dist&gt;=1700","D","xx"))))</f>
        <v>A</v>
      </c>
      <c r="AL803" s="69">
        <f>MONTH(Table13[[#This Row],[Date]])</f>
        <v>6</v>
      </c>
      <c r="AM803" s="69" t="str">
        <f t="shared" si="60"/>
        <v>2022-2023</v>
      </c>
      <c r="AN803" s="126">
        <v>140</v>
      </c>
      <c r="AO803" s="132" t="str">
        <f>IF(Table13[[#This Row],[Combo 27 Bet]]="","",IF(Table13[[#This Row],[Lev Ret]]="","",AN803*Table13[[#This Row],[Odds]]))</f>
        <v/>
      </c>
      <c r="AP803" s="133">
        <f t="shared" si="59"/>
        <v>-140</v>
      </c>
      <c r="AQ803" s="135">
        <v>2</v>
      </c>
      <c r="AR803" s="153">
        <v>7</v>
      </c>
      <c r="AS803" s="167" t="str">
        <f>IF(Table13[[#This Row],[Date]]&lt;$AS$3,"","Live")</f>
        <v/>
      </c>
      <c r="AT803" s="167" t="str">
        <f>IF(Table13[[#This Row],[Date]]&lt;$AT$3,"","Current Algo")</f>
        <v/>
      </c>
    </row>
    <row r="804" spans="1:46" s="14" customFormat="1" ht="14.25" customHeight="1" x14ac:dyDescent="0.25">
      <c r="A804" s="82">
        <v>45094</v>
      </c>
      <c r="B804" s="2" t="s">
        <v>3</v>
      </c>
      <c r="C804" s="83">
        <v>0.61458333333333337</v>
      </c>
      <c r="D804" s="2">
        <v>4</v>
      </c>
      <c r="E804" s="2">
        <v>11</v>
      </c>
      <c r="F804" s="60">
        <v>6</v>
      </c>
      <c r="G804" s="2">
        <v>1420</v>
      </c>
      <c r="H804" s="2" t="s">
        <v>42</v>
      </c>
      <c r="I804" s="2" t="s">
        <v>46</v>
      </c>
      <c r="J804" s="2">
        <v>150</v>
      </c>
      <c r="K804" s="6">
        <v>10</v>
      </c>
      <c r="L804" s="6" t="s">
        <v>1265</v>
      </c>
      <c r="M804" s="2" t="s">
        <v>55</v>
      </c>
      <c r="N804" s="84">
        <v>12</v>
      </c>
      <c r="O804" s="2" t="s">
        <v>1266</v>
      </c>
      <c r="P804" s="2" t="s">
        <v>118</v>
      </c>
      <c r="Q804" s="85"/>
      <c r="R804" s="86">
        <v>8</v>
      </c>
      <c r="S804" s="85">
        <v>54</v>
      </c>
      <c r="T804" s="85">
        <v>54</v>
      </c>
      <c r="U804" s="85"/>
      <c r="V804" s="2">
        <v>5</v>
      </c>
      <c r="W804" s="2"/>
      <c r="X804" s="10">
        <v>2</v>
      </c>
      <c r="Y804" s="84">
        <v>5.2</v>
      </c>
      <c r="Z804" s="2">
        <v>35</v>
      </c>
      <c r="AA804" s="6">
        <v>10</v>
      </c>
      <c r="AB804" s="2"/>
      <c r="AC804" s="2"/>
      <c r="AD804" s="84">
        <v>19</v>
      </c>
      <c r="AE804" s="84"/>
      <c r="AF804" s="2">
        <v>100</v>
      </c>
      <c r="AG804" s="2" t="str">
        <f t="shared" si="57"/>
        <v/>
      </c>
      <c r="AH804" s="2">
        <f t="shared" si="58"/>
        <v>-100</v>
      </c>
      <c r="AI804" s="44" t="str">
        <f>VLOOKUP(Table13[[#This Row],[Track]],$B$1885:$D$1929,2,FALSE)</f>
        <v>Vic</v>
      </c>
      <c r="AJ8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4" s="16" t="str">
        <f>IF(Table13[[#This Row],[Going-Dist]]="G&lt;6-Dist&gt;=1700","B",IF(Table13[[#This Row],[Going-Dist]]="G&lt;6-Dist&lt;1700","A",IF(AJ804="G&gt;=6-Dist&lt;1700","C",IF(AJ804="G&gt;=6-Dist&gt;=1700","D","xx"))))</f>
        <v>A</v>
      </c>
      <c r="AL804" s="69">
        <f>MONTH(Table13[[#This Row],[Date]])</f>
        <v>6</v>
      </c>
      <c r="AM804" s="69" t="str">
        <f t="shared" si="60"/>
        <v>2022-2023</v>
      </c>
      <c r="AN804" s="126">
        <v>100</v>
      </c>
      <c r="AO804" s="132" t="str">
        <f>IF(Table13[[#This Row],[Combo 27 Bet]]="","",IF(Table13[[#This Row],[Lev Ret]]="","",AN804*Table13[[#This Row],[Odds]]))</f>
        <v/>
      </c>
      <c r="AP804" s="133">
        <f t="shared" si="59"/>
        <v>-100</v>
      </c>
      <c r="AQ804" s="135">
        <v>2</v>
      </c>
      <c r="AR804" s="153">
        <v>6</v>
      </c>
      <c r="AS804" s="167" t="str">
        <f>IF(Table13[[#This Row],[Date]]&lt;$AS$3,"","Live")</f>
        <v/>
      </c>
      <c r="AT804" s="167" t="str">
        <f>IF(Table13[[#This Row],[Date]]&lt;$AT$3,"","Current Algo")</f>
        <v/>
      </c>
    </row>
    <row r="805" spans="1:46" s="14" customFormat="1" ht="14.25" customHeight="1" x14ac:dyDescent="0.25">
      <c r="A805" s="82">
        <v>45094</v>
      </c>
      <c r="B805" s="2" t="s">
        <v>149</v>
      </c>
      <c r="C805" s="83">
        <v>0.62847222222222221</v>
      </c>
      <c r="D805" s="87">
        <v>4</v>
      </c>
      <c r="E805" s="7">
        <v>0</v>
      </c>
      <c r="F805" s="60">
        <v>8</v>
      </c>
      <c r="G805" s="2">
        <v>1300</v>
      </c>
      <c r="H805" s="2" t="s">
        <v>70</v>
      </c>
      <c r="I805" s="2">
        <v>78</v>
      </c>
      <c r="J805" s="2">
        <v>150</v>
      </c>
      <c r="K805" s="6">
        <v>3</v>
      </c>
      <c r="L805" s="6" t="s">
        <v>1667</v>
      </c>
      <c r="M805" s="2" t="s">
        <v>58</v>
      </c>
      <c r="N805" s="84">
        <v>6.8</v>
      </c>
      <c r="O805" s="2" t="s">
        <v>1045</v>
      </c>
      <c r="P805" s="2" t="s">
        <v>1122</v>
      </c>
      <c r="Q805" s="85"/>
      <c r="R805" s="86">
        <v>3</v>
      </c>
      <c r="S805" s="85">
        <v>58.5</v>
      </c>
      <c r="T805" s="85">
        <v>58.5</v>
      </c>
      <c r="U805" s="85"/>
      <c r="V805" s="2">
        <v>1</v>
      </c>
      <c r="W805" s="2">
        <v>2</v>
      </c>
      <c r="X805" s="10">
        <v>1</v>
      </c>
      <c r="Y805" s="84">
        <v>4.75</v>
      </c>
      <c r="Z805" s="2">
        <v>20</v>
      </c>
      <c r="AA805" s="6"/>
      <c r="AB805" s="2"/>
      <c r="AC805" s="2"/>
      <c r="AD805" s="84">
        <v>4.5999999999999996</v>
      </c>
      <c r="AE805" s="84"/>
      <c r="AF805" s="2">
        <v>100</v>
      </c>
      <c r="AG805" s="2" t="str">
        <f t="shared" ref="AG805:AG853" si="61">IF($AC805&lt;&gt;"WON","",AF805*$AD805)</f>
        <v/>
      </c>
      <c r="AH805" s="2">
        <f t="shared" ref="AH805:AH853" si="62">IF(AG805="",AF805*-1,AG805-AF805)</f>
        <v>-100</v>
      </c>
      <c r="AI805" s="44" t="str">
        <f>VLOOKUP(Table13[[#This Row],[Track]],$B$1885:$D$1929,2,FALSE)</f>
        <v>NSW</v>
      </c>
      <c r="AJ8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5" s="16" t="str">
        <f>IF(Table13[[#This Row],[Going-Dist]]="G&lt;6-Dist&gt;=1700","B",IF(Table13[[#This Row],[Going-Dist]]="G&lt;6-Dist&lt;1700","A",IF(AJ805="G&gt;=6-Dist&lt;1700","C",IF(AJ805="G&gt;=6-Dist&gt;=1700","D","xx"))))</f>
        <v>A</v>
      </c>
      <c r="AL805" s="69">
        <f>MONTH(Table13[[#This Row],[Date]])</f>
        <v>6</v>
      </c>
      <c r="AM805" s="69" t="str">
        <f t="shared" si="60"/>
        <v>2022-2023</v>
      </c>
      <c r="AN805" s="126">
        <v>100</v>
      </c>
      <c r="AO805" s="132" t="str">
        <f>IF(Table13[[#This Row],[Combo 27 Bet]]="","",IF(Table13[[#This Row],[Lev Ret]]="","",AN805*Table13[[#This Row],[Odds]]))</f>
        <v/>
      </c>
      <c r="AP805" s="133">
        <f t="shared" ref="AP805:AP853" si="63">IF(AN805="","",IF(AO805="",AN805*-1,AO805-AN805))</f>
        <v>-100</v>
      </c>
      <c r="AQ805" s="137"/>
      <c r="AR805" s="153">
        <v>8</v>
      </c>
      <c r="AS805" s="167" t="str">
        <f>IF(Table13[[#This Row],[Date]]&lt;$AS$3,"","Live")</f>
        <v/>
      </c>
      <c r="AT805" s="167" t="str">
        <f>IF(Table13[[#This Row],[Date]]&lt;$AT$3,"","Current Algo")</f>
        <v/>
      </c>
    </row>
    <row r="806" spans="1:46" s="14" customFormat="1" ht="14.25" customHeight="1" x14ac:dyDescent="0.25">
      <c r="A806" s="82">
        <v>45094</v>
      </c>
      <c r="B806" s="2" t="s">
        <v>3</v>
      </c>
      <c r="C806" s="83">
        <v>0.68958333333333333</v>
      </c>
      <c r="D806" s="87">
        <v>4</v>
      </c>
      <c r="E806" s="7">
        <v>11</v>
      </c>
      <c r="F806" s="60">
        <v>9</v>
      </c>
      <c r="G806" s="2">
        <v>1100</v>
      </c>
      <c r="H806" s="2" t="s">
        <v>62</v>
      </c>
      <c r="I806" s="2" t="s">
        <v>62</v>
      </c>
      <c r="J806" s="2">
        <v>150</v>
      </c>
      <c r="K806" s="6">
        <v>5</v>
      </c>
      <c r="L806" s="6" t="s">
        <v>796</v>
      </c>
      <c r="M806" s="2" t="s">
        <v>55</v>
      </c>
      <c r="N806" s="84">
        <v>3.8</v>
      </c>
      <c r="O806" s="2" t="s">
        <v>1267</v>
      </c>
      <c r="P806" s="2" t="s">
        <v>402</v>
      </c>
      <c r="Q806" s="85">
        <v>2</v>
      </c>
      <c r="R806" s="86">
        <v>11</v>
      </c>
      <c r="S806" s="85">
        <v>57</v>
      </c>
      <c r="T806" s="85">
        <v>55</v>
      </c>
      <c r="U806" s="85"/>
      <c r="V806" s="2"/>
      <c r="W806" s="2"/>
      <c r="X806" s="10">
        <v>1</v>
      </c>
      <c r="Y806" s="84"/>
      <c r="Z806" s="2"/>
      <c r="AA806" s="6">
        <v>13</v>
      </c>
      <c r="AB806" s="2"/>
      <c r="AC806" s="2"/>
      <c r="AD806" s="84">
        <v>4.2</v>
      </c>
      <c r="AE806" s="84"/>
      <c r="AF806" s="2">
        <v>100</v>
      </c>
      <c r="AG806" s="2" t="str">
        <f t="shared" si="61"/>
        <v/>
      </c>
      <c r="AH806" s="2">
        <f t="shared" si="62"/>
        <v>-100</v>
      </c>
      <c r="AI806" s="44" t="str">
        <f>VLOOKUP(Table13[[#This Row],[Track]],$B$1885:$D$1929,2,FALSE)</f>
        <v>Vic</v>
      </c>
      <c r="AJ8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6" s="16" t="str">
        <f>IF(Table13[[#This Row],[Going-Dist]]="G&lt;6-Dist&gt;=1700","B",IF(Table13[[#This Row],[Going-Dist]]="G&lt;6-Dist&lt;1700","A",IF(AJ806="G&gt;=6-Dist&lt;1700","C",IF(AJ806="G&gt;=6-Dist&gt;=1700","D","xx"))))</f>
        <v>A</v>
      </c>
      <c r="AL806" s="69">
        <f>MONTH(Table13[[#This Row],[Date]])</f>
        <v>6</v>
      </c>
      <c r="AM806" s="69" t="str">
        <f t="shared" si="60"/>
        <v>2022-2023</v>
      </c>
      <c r="AN806" s="126">
        <v>100</v>
      </c>
      <c r="AO806" s="132" t="str">
        <f>IF(Table13[[#This Row],[Combo 27 Bet]]="","",IF(Table13[[#This Row],[Lev Ret]]="","",AN806*Table13[[#This Row],[Odds]]))</f>
        <v/>
      </c>
      <c r="AP806" s="133">
        <f t="shared" si="63"/>
        <v>-100</v>
      </c>
      <c r="AQ806" s="137"/>
      <c r="AR806" s="153">
        <v>7</v>
      </c>
      <c r="AS806" s="167" t="str">
        <f>IF(Table13[[#This Row],[Date]]&lt;$AS$3,"","Live")</f>
        <v/>
      </c>
      <c r="AT806" s="167" t="str">
        <f>IF(Table13[[#This Row],[Date]]&lt;$AT$3,"","Current Algo")</f>
        <v/>
      </c>
    </row>
    <row r="807" spans="1:46" s="14" customFormat="1" ht="14.25" customHeight="1" x14ac:dyDescent="0.25">
      <c r="A807" s="82">
        <v>45101</v>
      </c>
      <c r="B807" s="2" t="s">
        <v>148</v>
      </c>
      <c r="C807" s="83">
        <v>0.50694444444444442</v>
      </c>
      <c r="D807" s="87">
        <v>4</v>
      </c>
      <c r="E807" s="7">
        <v>6</v>
      </c>
      <c r="F807" s="60">
        <v>3</v>
      </c>
      <c r="G807" s="2">
        <v>2600</v>
      </c>
      <c r="H807" s="2" t="s">
        <v>151</v>
      </c>
      <c r="I807" s="2">
        <v>90</v>
      </c>
      <c r="J807" s="2">
        <v>150</v>
      </c>
      <c r="K807" s="6">
        <v>7</v>
      </c>
      <c r="L807" s="6" t="s">
        <v>485</v>
      </c>
      <c r="M807" s="2" t="s">
        <v>55</v>
      </c>
      <c r="N807" s="84">
        <v>2.25</v>
      </c>
      <c r="O807" s="2" t="s">
        <v>1059</v>
      </c>
      <c r="P807" s="2" t="s">
        <v>1123</v>
      </c>
      <c r="Q807" s="85">
        <v>1.5</v>
      </c>
      <c r="R807" s="86">
        <v>6</v>
      </c>
      <c r="S807" s="85">
        <v>52.5</v>
      </c>
      <c r="T807" s="85">
        <v>51</v>
      </c>
      <c r="U807" s="85"/>
      <c r="V807" s="2">
        <v>3</v>
      </c>
      <c r="W807" s="2">
        <v>2</v>
      </c>
      <c r="X807" s="10">
        <v>1</v>
      </c>
      <c r="Y807" s="84">
        <v>2.86</v>
      </c>
      <c r="Z807" s="2">
        <v>30</v>
      </c>
      <c r="AA807" s="6">
        <v>140</v>
      </c>
      <c r="AB807" s="2"/>
      <c r="AC807" s="2" t="s">
        <v>15</v>
      </c>
      <c r="AD807" s="84">
        <v>3.2</v>
      </c>
      <c r="AE807" s="84">
        <v>1.9</v>
      </c>
      <c r="AF807" s="2">
        <v>100</v>
      </c>
      <c r="AG807" s="2" t="str">
        <f t="shared" si="61"/>
        <v/>
      </c>
      <c r="AH807" s="2">
        <f t="shared" si="62"/>
        <v>-100</v>
      </c>
      <c r="AI807" s="44" t="str">
        <f>VLOOKUP(Table13[[#This Row],[Track]],$B$1885:$D$1929,2,FALSE)</f>
        <v>NSW</v>
      </c>
      <c r="AJ8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07" s="16" t="str">
        <f>IF(Table13[[#This Row],[Going-Dist]]="G&lt;6-Dist&gt;=1700","B",IF(Table13[[#This Row],[Going-Dist]]="G&lt;6-Dist&lt;1700","A",IF(AJ807="G&gt;=6-Dist&lt;1700","C",IF(AJ807="G&gt;=6-Dist&gt;=1700","D","xx"))))</f>
        <v>B</v>
      </c>
      <c r="AL807" s="69">
        <f>MONTH(Table13[[#This Row],[Date]])</f>
        <v>6</v>
      </c>
      <c r="AM807" s="69" t="str">
        <f t="shared" si="60"/>
        <v>2022-2023</v>
      </c>
      <c r="AN807" s="126">
        <v>150</v>
      </c>
      <c r="AO807" s="132" t="str">
        <f>IF(Table13[[#This Row],[Combo 27 Bet]]="","",IF(Table13[[#This Row],[Lev Ret]]="","",AN807*Table13[[#This Row],[Odds]]))</f>
        <v/>
      </c>
      <c r="AP807" s="133">
        <f t="shared" si="63"/>
        <v>-150</v>
      </c>
      <c r="AQ807" s="137"/>
      <c r="AR807" s="153">
        <v>9</v>
      </c>
      <c r="AS807" s="167" t="str">
        <f>IF(Table13[[#This Row],[Date]]&lt;$AS$3,"","Live")</f>
        <v/>
      </c>
      <c r="AT807" s="167" t="str">
        <f>IF(Table13[[#This Row],[Date]]&lt;$AT$3,"","Current Algo")</f>
        <v/>
      </c>
    </row>
    <row r="808" spans="1:46" s="14" customFormat="1" ht="14.25" customHeight="1" x14ac:dyDescent="0.25">
      <c r="A808" s="82">
        <v>45101</v>
      </c>
      <c r="B808" s="2" t="s">
        <v>148</v>
      </c>
      <c r="C808" s="83">
        <v>0.62847222222222221</v>
      </c>
      <c r="D808" s="87">
        <v>4</v>
      </c>
      <c r="E808" s="7">
        <v>6</v>
      </c>
      <c r="F808" s="60">
        <v>8</v>
      </c>
      <c r="G808" s="2">
        <v>1400</v>
      </c>
      <c r="H808" s="2" t="s">
        <v>151</v>
      </c>
      <c r="I808" s="2"/>
      <c r="J808" s="2">
        <v>160</v>
      </c>
      <c r="K808" s="6">
        <v>10</v>
      </c>
      <c r="L808" s="6" t="s">
        <v>1609</v>
      </c>
      <c r="M808" s="2" t="s">
        <v>55</v>
      </c>
      <c r="N808" s="84">
        <v>8.8000000000000007</v>
      </c>
      <c r="O808" s="2" t="s">
        <v>106</v>
      </c>
      <c r="P808" s="2" t="s">
        <v>1127</v>
      </c>
      <c r="Q808" s="85"/>
      <c r="R808" s="86">
        <v>4</v>
      </c>
      <c r="S808" s="85">
        <v>55</v>
      </c>
      <c r="T808" s="85">
        <v>55</v>
      </c>
      <c r="U808" s="85"/>
      <c r="V808" s="2"/>
      <c r="W808" s="2">
        <v>2</v>
      </c>
      <c r="X808" s="10">
        <v>1</v>
      </c>
      <c r="Y808" s="84">
        <v>4.7300000000000004</v>
      </c>
      <c r="Z808" s="2">
        <v>30</v>
      </c>
      <c r="AA808" s="6">
        <v>120</v>
      </c>
      <c r="AB808" s="2"/>
      <c r="AC808" s="2" t="s">
        <v>150</v>
      </c>
      <c r="AD808" s="84">
        <v>10.7</v>
      </c>
      <c r="AE808" s="84">
        <v>3.5</v>
      </c>
      <c r="AF808" s="2">
        <v>100</v>
      </c>
      <c r="AG808" s="2">
        <f t="shared" si="61"/>
        <v>1070</v>
      </c>
      <c r="AH808" s="2">
        <f t="shared" si="62"/>
        <v>970</v>
      </c>
      <c r="AI808" s="44" t="str">
        <f>VLOOKUP(Table13[[#This Row],[Track]],$B$1885:$D$1929,2,FALSE)</f>
        <v>NSW</v>
      </c>
      <c r="AJ8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08" s="16" t="str">
        <f>IF(Table13[[#This Row],[Going-Dist]]="G&lt;6-Dist&gt;=1700","B",IF(Table13[[#This Row],[Going-Dist]]="G&lt;6-Dist&lt;1700","A",IF(AJ808="G&gt;=6-Dist&lt;1700","C",IF(AJ808="G&gt;=6-Dist&gt;=1700","D","xx"))))</f>
        <v>A</v>
      </c>
      <c r="AL808" s="69">
        <f>MONTH(Table13[[#This Row],[Date]])</f>
        <v>6</v>
      </c>
      <c r="AM808" s="69" t="str">
        <f t="shared" si="60"/>
        <v>2022-2023</v>
      </c>
      <c r="AN808" s="126">
        <v>100</v>
      </c>
      <c r="AO808" s="132">
        <f>IF(Table13[[#This Row],[Combo 27 Bet]]="","",IF(Table13[[#This Row],[Lev Ret]]="","",AN808*Table13[[#This Row],[Odds]]))</f>
        <v>1070</v>
      </c>
      <c r="AP808" s="133">
        <f t="shared" si="63"/>
        <v>970</v>
      </c>
      <c r="AQ808" s="137"/>
      <c r="AR808" s="153">
        <v>8</v>
      </c>
      <c r="AS808" s="167" t="str">
        <f>IF(Table13[[#This Row],[Date]]&lt;$AS$3,"","Live")</f>
        <v/>
      </c>
      <c r="AT808" s="167" t="str">
        <f>IF(Table13[[#This Row],[Date]]&lt;$AT$3,"","Current Algo")</f>
        <v/>
      </c>
    </row>
    <row r="809" spans="1:46" s="14" customFormat="1" ht="14.25" customHeight="1" x14ac:dyDescent="0.25">
      <c r="A809" s="82">
        <v>45101</v>
      </c>
      <c r="B809" s="2" t="s">
        <v>4</v>
      </c>
      <c r="C809" s="83">
        <v>0.64236111111111105</v>
      </c>
      <c r="D809" s="2">
        <v>6</v>
      </c>
      <c r="E809" s="2">
        <v>0</v>
      </c>
      <c r="F809" s="60">
        <v>7</v>
      </c>
      <c r="G809" s="2">
        <v>1100</v>
      </c>
      <c r="H809" s="2" t="s">
        <v>70</v>
      </c>
      <c r="I809" s="2">
        <v>84</v>
      </c>
      <c r="J809" s="2">
        <v>130</v>
      </c>
      <c r="K809" s="6">
        <v>8</v>
      </c>
      <c r="L809" s="6" t="s">
        <v>797</v>
      </c>
      <c r="M809" s="2" t="s">
        <v>55</v>
      </c>
      <c r="N809" s="84">
        <v>7.9</v>
      </c>
      <c r="O809" s="2" t="s">
        <v>389</v>
      </c>
      <c r="P809" s="2" t="s">
        <v>168</v>
      </c>
      <c r="Q809" s="85">
        <v>3</v>
      </c>
      <c r="R809" s="86">
        <v>9</v>
      </c>
      <c r="S809" s="85">
        <v>54.5</v>
      </c>
      <c r="T809" s="85">
        <v>51.5</v>
      </c>
      <c r="U809" s="85"/>
      <c r="V809" s="2">
        <v>3</v>
      </c>
      <c r="W809" s="2">
        <v>5</v>
      </c>
      <c r="X809" s="10">
        <v>2</v>
      </c>
      <c r="Y809" s="84">
        <v>4.8</v>
      </c>
      <c r="Z809" s="2">
        <v>35</v>
      </c>
      <c r="AA809" s="6">
        <v>10</v>
      </c>
      <c r="AB809" s="2"/>
      <c r="AC809" s="2" t="s">
        <v>12</v>
      </c>
      <c r="AD809" s="84">
        <v>8.3000000000000007</v>
      </c>
      <c r="AE809" s="84">
        <v>2.5</v>
      </c>
      <c r="AF809" s="2">
        <v>100</v>
      </c>
      <c r="AG809" s="2">
        <f t="shared" si="61"/>
        <v>830.00000000000011</v>
      </c>
      <c r="AH809" s="2">
        <f t="shared" si="62"/>
        <v>730.00000000000011</v>
      </c>
      <c r="AI809" s="44" t="str">
        <f>VLOOKUP(Table13[[#This Row],[Track]],$B$1885:$D$1929,2,FALSE)</f>
        <v>Vic</v>
      </c>
      <c r="AJ80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809" s="16" t="str">
        <f>IF(Table13[[#This Row],[Going-Dist]]="G&lt;6-Dist&gt;=1700","B",IF(Table13[[#This Row],[Going-Dist]]="G&lt;6-Dist&lt;1700","A",IF(AJ809="G&gt;=6-Dist&lt;1700","C",IF(AJ809="G&gt;=6-Dist&gt;=1700","D","xx"))))</f>
        <v>C</v>
      </c>
      <c r="AL809" s="69">
        <f>MONTH(Table13[[#This Row],[Date]])</f>
        <v>6</v>
      </c>
      <c r="AM809" s="69" t="str">
        <f t="shared" si="60"/>
        <v>2022-2023</v>
      </c>
      <c r="AN809" s="126">
        <v>100</v>
      </c>
      <c r="AO809" s="132">
        <f>IF(Table13[[#This Row],[Combo 27 Bet]]="","",IF(Table13[[#This Row],[Lev Ret]]="","",AN809*Table13[[#This Row],[Odds]]))</f>
        <v>830.00000000000011</v>
      </c>
      <c r="AP809" s="133">
        <f t="shared" si="63"/>
        <v>730.00000000000011</v>
      </c>
      <c r="AQ809" s="137"/>
      <c r="AR809" s="153">
        <v>6</v>
      </c>
      <c r="AS809" s="167" t="str">
        <f>IF(Table13[[#This Row],[Date]]&lt;$AS$3,"","Live")</f>
        <v/>
      </c>
      <c r="AT809" s="167" t="str">
        <f>IF(Table13[[#This Row],[Date]]&lt;$AT$3,"","Current Algo")</f>
        <v/>
      </c>
    </row>
    <row r="810" spans="1:46" s="14" customFormat="1" ht="14.25" customHeight="1" x14ac:dyDescent="0.25">
      <c r="A810" s="82">
        <v>45101</v>
      </c>
      <c r="B810" s="2" t="s">
        <v>4</v>
      </c>
      <c r="C810" s="83">
        <v>0.68958333333333333</v>
      </c>
      <c r="D810" s="2">
        <v>6</v>
      </c>
      <c r="E810" s="2">
        <v>0</v>
      </c>
      <c r="F810" s="60">
        <v>9</v>
      </c>
      <c r="G810" s="2">
        <v>1200</v>
      </c>
      <c r="H810" s="2" t="s">
        <v>42</v>
      </c>
      <c r="I810" s="2">
        <v>84</v>
      </c>
      <c r="J810" s="2">
        <v>130</v>
      </c>
      <c r="K810" s="6">
        <v>9</v>
      </c>
      <c r="L810" s="6" t="s">
        <v>798</v>
      </c>
      <c r="M810" s="2" t="s">
        <v>58</v>
      </c>
      <c r="N810" s="84">
        <v>4.8</v>
      </c>
      <c r="O810" s="2" t="s">
        <v>113</v>
      </c>
      <c r="P810" s="2" t="s">
        <v>52</v>
      </c>
      <c r="Q810" s="85"/>
      <c r="R810" s="86">
        <v>1</v>
      </c>
      <c r="S810" s="85">
        <v>57.5</v>
      </c>
      <c r="T810" s="85">
        <v>57.5</v>
      </c>
      <c r="U810" s="85"/>
      <c r="V810" s="2">
        <v>1</v>
      </c>
      <c r="W810" s="2">
        <v>4</v>
      </c>
      <c r="X810" s="10">
        <v>2</v>
      </c>
      <c r="Y810" s="84">
        <v>5</v>
      </c>
      <c r="Z810" s="2">
        <v>35</v>
      </c>
      <c r="AA810" s="6">
        <v>13</v>
      </c>
      <c r="AB810" s="2"/>
      <c r="AC810" s="2" t="s">
        <v>13</v>
      </c>
      <c r="AD810" s="84">
        <v>4.2</v>
      </c>
      <c r="AE810" s="84">
        <v>1.7</v>
      </c>
      <c r="AF810" s="2">
        <v>100</v>
      </c>
      <c r="AG810" s="2" t="str">
        <f t="shared" si="61"/>
        <v/>
      </c>
      <c r="AH810" s="2">
        <f t="shared" si="62"/>
        <v>-100</v>
      </c>
      <c r="AI810" s="44" t="str">
        <f>VLOOKUP(Table13[[#This Row],[Track]],$B$1885:$D$1929,2,FALSE)</f>
        <v>Vic</v>
      </c>
      <c r="AJ81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810" s="16" t="str">
        <f>IF(Table13[[#This Row],[Going-Dist]]="G&lt;6-Dist&gt;=1700","B",IF(Table13[[#This Row],[Going-Dist]]="G&lt;6-Dist&lt;1700","A",IF(AJ810="G&gt;=6-Dist&lt;1700","C",IF(AJ810="G&gt;=6-Dist&gt;=1700","D","xx"))))</f>
        <v>C</v>
      </c>
      <c r="AL810" s="69">
        <f>MONTH(Table13[[#This Row],[Date]])</f>
        <v>6</v>
      </c>
      <c r="AM810" s="69" t="str">
        <f t="shared" si="60"/>
        <v>2022-2023</v>
      </c>
      <c r="AN810" s="126">
        <v>100</v>
      </c>
      <c r="AO810" s="132" t="str">
        <f>IF(Table13[[#This Row],[Combo 27 Bet]]="","",IF(Table13[[#This Row],[Lev Ret]]="","",AN810*Table13[[#This Row],[Odds]]))</f>
        <v/>
      </c>
      <c r="AP810" s="133">
        <f t="shared" si="63"/>
        <v>-100</v>
      </c>
      <c r="AQ810" s="137"/>
      <c r="AR810" s="153">
        <v>1</v>
      </c>
      <c r="AS810" s="167" t="str">
        <f>IF(Table13[[#This Row],[Date]]&lt;$AS$3,"","Live")</f>
        <v/>
      </c>
      <c r="AT810" s="167" t="str">
        <f>IF(Table13[[#This Row],[Date]]&lt;$AT$3,"","Current Algo")</f>
        <v/>
      </c>
    </row>
    <row r="811" spans="1:46" s="14" customFormat="1" ht="14.25" customHeight="1" x14ac:dyDescent="0.25">
      <c r="A811" s="82">
        <v>45108</v>
      </c>
      <c r="B811" s="2" t="s">
        <v>3</v>
      </c>
      <c r="C811" s="83">
        <v>0.51736111111111105</v>
      </c>
      <c r="D811" s="87">
        <v>5</v>
      </c>
      <c r="E811" s="7">
        <v>0</v>
      </c>
      <c r="F811" s="60">
        <v>2</v>
      </c>
      <c r="G811" s="2">
        <v>1400</v>
      </c>
      <c r="H811" s="2" t="s">
        <v>70</v>
      </c>
      <c r="I811" s="2" t="s">
        <v>46</v>
      </c>
      <c r="J811" s="2">
        <v>150</v>
      </c>
      <c r="K811" s="6">
        <v>1</v>
      </c>
      <c r="L811" s="6" t="s">
        <v>487</v>
      </c>
      <c r="M811" s="2" t="s">
        <v>55</v>
      </c>
      <c r="N811" s="84">
        <v>4</v>
      </c>
      <c r="O811" s="2" t="s">
        <v>121</v>
      </c>
      <c r="P811" s="2" t="s">
        <v>118</v>
      </c>
      <c r="Q811" s="85"/>
      <c r="R811" s="86">
        <v>6</v>
      </c>
      <c r="S811" s="85">
        <v>60</v>
      </c>
      <c r="T811" s="85">
        <v>60</v>
      </c>
      <c r="U811" s="85"/>
      <c r="V811" s="2">
        <v>1</v>
      </c>
      <c r="W811" s="2">
        <v>1</v>
      </c>
      <c r="X811" s="10">
        <v>1</v>
      </c>
      <c r="Y811" s="84">
        <v>4</v>
      </c>
      <c r="Z811" s="2">
        <v>45</v>
      </c>
      <c r="AA811" s="6">
        <v>10</v>
      </c>
      <c r="AB811" s="2"/>
      <c r="AC811" s="2" t="s">
        <v>12</v>
      </c>
      <c r="AD811" s="84">
        <v>4.2</v>
      </c>
      <c r="AE811" s="84">
        <v>1.6</v>
      </c>
      <c r="AF811" s="2">
        <v>100</v>
      </c>
      <c r="AG811" s="2">
        <f t="shared" si="61"/>
        <v>420</v>
      </c>
      <c r="AH811" s="2">
        <f t="shared" si="62"/>
        <v>320</v>
      </c>
      <c r="AI811" s="44" t="str">
        <f>VLOOKUP(Table13[[#This Row],[Track]],$B$1885:$D$1929,2,FALSE)</f>
        <v>Vic</v>
      </c>
      <c r="AJ8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1" s="16" t="str">
        <f>IF(Table13[[#This Row],[Going-Dist]]="G&lt;6-Dist&gt;=1700","B",IF(Table13[[#This Row],[Going-Dist]]="G&lt;6-Dist&lt;1700","A",IF(AJ811="G&gt;=6-Dist&lt;1700","C",IF(AJ811="G&gt;=6-Dist&gt;=1700","D","xx"))))</f>
        <v>A</v>
      </c>
      <c r="AL811" s="69">
        <f>MONTH(Table13[[#This Row],[Date]])</f>
        <v>7</v>
      </c>
      <c r="AM811" s="69" t="str">
        <f t="shared" si="60"/>
        <v>2022-2023</v>
      </c>
      <c r="AN811" s="126">
        <v>140</v>
      </c>
      <c r="AO811" s="132">
        <f>IF(Table13[[#This Row],[Combo 27 Bet]]="","",IF(Table13[[#This Row],[Lev Ret]]="","",AN811*Table13[[#This Row],[Odds]]))</f>
        <v>588</v>
      </c>
      <c r="AP811" s="133">
        <f t="shared" si="63"/>
        <v>448</v>
      </c>
      <c r="AQ811" s="135">
        <v>2</v>
      </c>
      <c r="AR811" s="153">
        <v>7</v>
      </c>
      <c r="AS811" s="167" t="str">
        <f>IF(Table13[[#This Row],[Date]]&lt;$AS$3,"","Live")</f>
        <v/>
      </c>
      <c r="AT811" s="167" t="str">
        <f>IF(Table13[[#This Row],[Date]]&lt;$AT$3,"","Current Algo")</f>
        <v/>
      </c>
    </row>
    <row r="812" spans="1:46" s="14" customFormat="1" ht="14.25" customHeight="1" x14ac:dyDescent="0.25">
      <c r="A812" s="82">
        <v>45108</v>
      </c>
      <c r="B812" s="2" t="s">
        <v>3</v>
      </c>
      <c r="C812" s="83">
        <v>0.51736111111111105</v>
      </c>
      <c r="D812" s="2">
        <v>5</v>
      </c>
      <c r="E812" s="2">
        <v>0</v>
      </c>
      <c r="F812" s="60">
        <v>2</v>
      </c>
      <c r="G812" s="2">
        <v>1400</v>
      </c>
      <c r="H812" s="2" t="s">
        <v>70</v>
      </c>
      <c r="I812" s="2" t="s">
        <v>46</v>
      </c>
      <c r="J812" s="2">
        <v>150</v>
      </c>
      <c r="K812" s="6">
        <v>8</v>
      </c>
      <c r="L812" s="6" t="s">
        <v>794</v>
      </c>
      <c r="M812" s="2" t="s">
        <v>58</v>
      </c>
      <c r="N812" s="84">
        <v>6.8</v>
      </c>
      <c r="O812" s="2" t="s">
        <v>709</v>
      </c>
      <c r="P812" s="2" t="s">
        <v>193</v>
      </c>
      <c r="Q812" s="85"/>
      <c r="R812" s="86">
        <v>3</v>
      </c>
      <c r="S812" s="85">
        <v>55</v>
      </c>
      <c r="T812" s="85">
        <v>55</v>
      </c>
      <c r="U812" s="85"/>
      <c r="V812" s="2">
        <v>3</v>
      </c>
      <c r="W812" s="2">
        <v>3</v>
      </c>
      <c r="X812" s="10">
        <v>2</v>
      </c>
      <c r="Y812" s="84">
        <v>5.5</v>
      </c>
      <c r="Z812" s="2">
        <v>30</v>
      </c>
      <c r="AA812" s="6">
        <v>10</v>
      </c>
      <c r="AB812" s="2"/>
      <c r="AC812" s="2" t="s">
        <v>13</v>
      </c>
      <c r="AD812" s="84">
        <v>6</v>
      </c>
      <c r="AE812" s="84"/>
      <c r="AF812" s="2">
        <v>100</v>
      </c>
      <c r="AG812" s="2" t="str">
        <f t="shared" si="61"/>
        <v/>
      </c>
      <c r="AH812" s="2">
        <f t="shared" si="62"/>
        <v>-100</v>
      </c>
      <c r="AI812" s="44" t="str">
        <f>VLOOKUP(Table13[[#This Row],[Track]],$B$1885:$D$1929,2,FALSE)</f>
        <v>Vic</v>
      </c>
      <c r="AJ8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2" s="16" t="str">
        <f>IF(Table13[[#This Row],[Going-Dist]]="G&lt;6-Dist&gt;=1700","B",IF(Table13[[#This Row],[Going-Dist]]="G&lt;6-Dist&lt;1700","A",IF(AJ812="G&gt;=6-Dist&lt;1700","C",IF(AJ812="G&gt;=6-Dist&gt;=1700","D","xx"))))</f>
        <v>A</v>
      </c>
      <c r="AL812" s="69">
        <f>MONTH(Table13[[#This Row],[Date]])</f>
        <v>7</v>
      </c>
      <c r="AM812" s="69" t="str">
        <f t="shared" si="60"/>
        <v>2022-2023</v>
      </c>
      <c r="AN812" s="126">
        <v>150</v>
      </c>
      <c r="AO812" s="132" t="str">
        <f>IF(Table13[[#This Row],[Combo 27 Bet]]="","",IF(Table13[[#This Row],[Lev Ret]]="","",AN812*Table13[[#This Row],[Odds]]))</f>
        <v/>
      </c>
      <c r="AP812" s="133">
        <f t="shared" si="63"/>
        <v>-150</v>
      </c>
      <c r="AQ812" s="135">
        <v>2</v>
      </c>
      <c r="AR812" s="153">
        <v>3</v>
      </c>
      <c r="AS812" s="167" t="str">
        <f>IF(Table13[[#This Row],[Date]]&lt;$AS$3,"","Live")</f>
        <v/>
      </c>
      <c r="AT812" s="167" t="str">
        <f>IF(Table13[[#This Row],[Date]]&lt;$AT$3,"","Current Algo")</f>
        <v/>
      </c>
    </row>
    <row r="813" spans="1:46" s="14" customFormat="1" ht="14.25" customHeight="1" x14ac:dyDescent="0.25">
      <c r="A813" s="82">
        <v>45108</v>
      </c>
      <c r="B813" s="2" t="s">
        <v>3</v>
      </c>
      <c r="C813" s="83">
        <v>0.56597222222222221</v>
      </c>
      <c r="D813" s="2">
        <v>5</v>
      </c>
      <c r="E813" s="2">
        <v>0</v>
      </c>
      <c r="F813" s="60">
        <v>4</v>
      </c>
      <c r="G813" s="2">
        <v>2600</v>
      </c>
      <c r="H813" s="2" t="s">
        <v>42</v>
      </c>
      <c r="I813" s="2" t="s">
        <v>46</v>
      </c>
      <c r="J813" s="2">
        <v>150</v>
      </c>
      <c r="K813" s="6">
        <v>8</v>
      </c>
      <c r="L813" s="6" t="s">
        <v>488</v>
      </c>
      <c r="M813" s="2" t="s">
        <v>50</v>
      </c>
      <c r="N813" s="84">
        <v>5.8</v>
      </c>
      <c r="O813" s="2" t="s">
        <v>384</v>
      </c>
      <c r="P813" s="2" t="s">
        <v>64</v>
      </c>
      <c r="Q813" s="85"/>
      <c r="R813" s="86">
        <v>11</v>
      </c>
      <c r="S813" s="85">
        <v>54</v>
      </c>
      <c r="T813" s="85">
        <v>54</v>
      </c>
      <c r="U813" s="85"/>
      <c r="V813" s="2">
        <v>1</v>
      </c>
      <c r="W813" s="2">
        <v>5</v>
      </c>
      <c r="X813" s="10">
        <v>1</v>
      </c>
      <c r="Y813" s="84">
        <v>4.5999999999999996</v>
      </c>
      <c r="Z813" s="2">
        <v>40</v>
      </c>
      <c r="AA813" s="6">
        <v>11</v>
      </c>
      <c r="AB813" s="2"/>
      <c r="AC813" s="2"/>
      <c r="AD813" s="84">
        <v>5</v>
      </c>
      <c r="AE813" s="84"/>
      <c r="AF813" s="2">
        <v>100</v>
      </c>
      <c r="AG813" s="2" t="str">
        <f t="shared" si="61"/>
        <v/>
      </c>
      <c r="AH813" s="2">
        <f t="shared" si="62"/>
        <v>-100</v>
      </c>
      <c r="AI813" s="44" t="str">
        <f>VLOOKUP(Table13[[#This Row],[Track]],$B$1885:$D$1929,2,FALSE)</f>
        <v>Vic</v>
      </c>
      <c r="AJ8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13" s="16" t="str">
        <f>IF(Table13[[#This Row],[Going-Dist]]="G&lt;6-Dist&gt;=1700","B",IF(Table13[[#This Row],[Going-Dist]]="G&lt;6-Dist&lt;1700","A",IF(AJ813="G&gt;=6-Dist&lt;1700","C",IF(AJ813="G&gt;=6-Dist&gt;=1700","D","xx"))))</f>
        <v>B</v>
      </c>
      <c r="AL813" s="69">
        <f>MONTH(Table13[[#This Row],[Date]])</f>
        <v>7</v>
      </c>
      <c r="AM813" s="69" t="str">
        <f t="shared" si="60"/>
        <v>2022-2023</v>
      </c>
      <c r="AN813" s="126">
        <v>150</v>
      </c>
      <c r="AO813" s="132" t="str">
        <f>IF(Table13[[#This Row],[Combo 27 Bet]]="","",IF(Table13[[#This Row],[Lev Ret]]="","",AN813*Table13[[#This Row],[Odds]]))</f>
        <v/>
      </c>
      <c r="AP813" s="133">
        <f t="shared" si="63"/>
        <v>-150</v>
      </c>
      <c r="AQ813" s="135"/>
      <c r="AR813" s="153">
        <v>3</v>
      </c>
      <c r="AS813" s="167" t="str">
        <f>IF(Table13[[#This Row],[Date]]&lt;$AS$3,"","Live")</f>
        <v/>
      </c>
      <c r="AT813" s="167" t="str">
        <f>IF(Table13[[#This Row],[Date]]&lt;$AT$3,"","Current Algo")</f>
        <v/>
      </c>
    </row>
    <row r="814" spans="1:46" s="14" customFormat="1" ht="14.25" customHeight="1" x14ac:dyDescent="0.25">
      <c r="A814" s="82">
        <v>45108</v>
      </c>
      <c r="B814" s="2" t="s">
        <v>149</v>
      </c>
      <c r="C814" s="83">
        <v>0.60763888888888895</v>
      </c>
      <c r="D814" s="87">
        <v>4</v>
      </c>
      <c r="E814" s="7">
        <v>4</v>
      </c>
      <c r="F814" s="60">
        <v>7</v>
      </c>
      <c r="G814" s="2">
        <v>2400</v>
      </c>
      <c r="H814" s="2" t="s">
        <v>151</v>
      </c>
      <c r="I814" s="2">
        <v>78</v>
      </c>
      <c r="J814" s="2">
        <v>150</v>
      </c>
      <c r="K814" s="6">
        <v>2</v>
      </c>
      <c r="L814" s="6" t="s">
        <v>1669</v>
      </c>
      <c r="M814" s="2" t="s">
        <v>75</v>
      </c>
      <c r="N814" s="84">
        <v>2.7</v>
      </c>
      <c r="O814" s="2" t="s">
        <v>163</v>
      </c>
      <c r="P814" s="2" t="s">
        <v>1117</v>
      </c>
      <c r="Q814" s="85">
        <v>1.5</v>
      </c>
      <c r="R814" s="86">
        <v>10</v>
      </c>
      <c r="S814" s="85">
        <v>61.5</v>
      </c>
      <c r="T814" s="85">
        <v>60</v>
      </c>
      <c r="U814" s="85"/>
      <c r="V814" s="2">
        <v>1</v>
      </c>
      <c r="W814" s="2">
        <v>1</v>
      </c>
      <c r="X814" s="10">
        <v>2</v>
      </c>
      <c r="Y814" s="84">
        <v>5.9</v>
      </c>
      <c r="Z814" s="2">
        <v>20</v>
      </c>
      <c r="AA814" s="6"/>
      <c r="AB814" s="2"/>
      <c r="AC814" s="2" t="s">
        <v>150</v>
      </c>
      <c r="AD814" s="84">
        <v>2.9</v>
      </c>
      <c r="AE814" s="84">
        <v>1.3</v>
      </c>
      <c r="AF814" s="2">
        <v>100</v>
      </c>
      <c r="AG814" s="2">
        <f t="shared" si="61"/>
        <v>290</v>
      </c>
      <c r="AH814" s="2">
        <f t="shared" si="62"/>
        <v>190</v>
      </c>
      <c r="AI814" s="44" t="str">
        <f>VLOOKUP(Table13[[#This Row],[Track]],$B$1885:$D$1929,2,FALSE)</f>
        <v>NSW</v>
      </c>
      <c r="AJ8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14" s="16" t="str">
        <f>IF(Table13[[#This Row],[Going-Dist]]="G&lt;6-Dist&gt;=1700","B",IF(Table13[[#This Row],[Going-Dist]]="G&lt;6-Dist&lt;1700","A",IF(AJ814="G&gt;=6-Dist&lt;1700","C",IF(AJ814="G&gt;=6-Dist&gt;=1700","D","xx"))))</f>
        <v>B</v>
      </c>
      <c r="AL814" s="69">
        <f>MONTH(Table13[[#This Row],[Date]])</f>
        <v>7</v>
      </c>
      <c r="AM814" s="69" t="str">
        <f t="shared" si="60"/>
        <v>2022-2023</v>
      </c>
      <c r="AN814" s="126">
        <v>120</v>
      </c>
      <c r="AO814" s="132">
        <f>IF(Table13[[#This Row],[Combo 27 Bet]]="","",IF(Table13[[#This Row],[Lev Ret]]="","",AN814*Table13[[#This Row],[Odds]]))</f>
        <v>348</v>
      </c>
      <c r="AP814" s="133">
        <f t="shared" si="63"/>
        <v>228</v>
      </c>
      <c r="AQ814" s="137"/>
      <c r="AR814" s="153">
        <v>5</v>
      </c>
      <c r="AS814" s="167" t="str">
        <f>IF(Table13[[#This Row],[Date]]&lt;$AS$3,"","Live")</f>
        <v/>
      </c>
      <c r="AT814" s="167" t="str">
        <f>IF(Table13[[#This Row],[Date]]&lt;$AT$3,"","Current Algo")</f>
        <v/>
      </c>
    </row>
    <row r="815" spans="1:46" s="14" customFormat="1" ht="14.25" customHeight="1" x14ac:dyDescent="0.25">
      <c r="A815" s="82">
        <v>45115</v>
      </c>
      <c r="B815" s="2" t="s">
        <v>148</v>
      </c>
      <c r="C815" s="83">
        <v>0.53125</v>
      </c>
      <c r="D815" s="87">
        <v>4</v>
      </c>
      <c r="E815" s="7">
        <v>9</v>
      </c>
      <c r="F815" s="60">
        <v>4</v>
      </c>
      <c r="G815" s="2">
        <v>1200</v>
      </c>
      <c r="H815" s="2" t="s">
        <v>151</v>
      </c>
      <c r="I815" s="2">
        <v>72</v>
      </c>
      <c r="J815" s="2">
        <v>120</v>
      </c>
      <c r="K815" s="6">
        <v>5</v>
      </c>
      <c r="L815" s="6" t="s">
        <v>1670</v>
      </c>
      <c r="M815" s="2" t="s">
        <v>55</v>
      </c>
      <c r="N815" s="84">
        <v>3.5</v>
      </c>
      <c r="O815" s="2" t="s">
        <v>1125</v>
      </c>
      <c r="P815" s="2" t="s">
        <v>1117</v>
      </c>
      <c r="Q815" s="85">
        <v>1.5</v>
      </c>
      <c r="R815" s="86">
        <v>7</v>
      </c>
      <c r="S815" s="85">
        <v>56.5</v>
      </c>
      <c r="T815" s="85">
        <v>55</v>
      </c>
      <c r="U815" s="85"/>
      <c r="V815" s="2">
        <v>2</v>
      </c>
      <c r="W815" s="2">
        <v>2</v>
      </c>
      <c r="X815" s="10">
        <v>1</v>
      </c>
      <c r="Y815" s="84">
        <v>4.7</v>
      </c>
      <c r="Z815" s="2">
        <v>20</v>
      </c>
      <c r="AA815" s="6"/>
      <c r="AB815" s="2"/>
      <c r="AC815" s="2" t="s">
        <v>150</v>
      </c>
      <c r="AD815" s="84">
        <v>4.5999999999999996</v>
      </c>
      <c r="AE815" s="84">
        <v>1.7</v>
      </c>
      <c r="AF815" s="2">
        <v>100</v>
      </c>
      <c r="AG815" s="2">
        <f t="shared" si="61"/>
        <v>459.99999999999994</v>
      </c>
      <c r="AH815" s="2">
        <f t="shared" si="62"/>
        <v>359.99999999999994</v>
      </c>
      <c r="AI815" s="44" t="str">
        <f>VLOOKUP(Table13[[#This Row],[Track]],$B$1885:$D$1929,2,FALSE)</f>
        <v>NSW</v>
      </c>
      <c r="AJ8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5" s="16" t="str">
        <f>IF(Table13[[#This Row],[Going-Dist]]="G&lt;6-Dist&gt;=1700","B",IF(Table13[[#This Row],[Going-Dist]]="G&lt;6-Dist&lt;1700","A",IF(AJ815="G&gt;=6-Dist&lt;1700","C",IF(AJ815="G&gt;=6-Dist&gt;=1700","D","xx"))))</f>
        <v>A</v>
      </c>
      <c r="AL815" s="69">
        <f>MONTH(Table13[[#This Row],[Date]])</f>
        <v>7</v>
      </c>
      <c r="AM815" s="69" t="str">
        <f t="shared" si="60"/>
        <v>2022-2023</v>
      </c>
      <c r="AN815" s="126">
        <v>150</v>
      </c>
      <c r="AO815" s="132">
        <f>IF(Table13[[#This Row],[Combo 27 Bet]]="","",IF(Table13[[#This Row],[Lev Ret]]="","",AN815*Table13[[#This Row],[Odds]]))</f>
        <v>690</v>
      </c>
      <c r="AP815" s="133">
        <f t="shared" si="63"/>
        <v>540</v>
      </c>
      <c r="AQ815" s="137"/>
      <c r="AR815" s="153">
        <v>9</v>
      </c>
      <c r="AS815" s="167" t="str">
        <f>IF(Table13[[#This Row],[Date]]&lt;$AS$3,"","Live")</f>
        <v/>
      </c>
      <c r="AT815" s="167" t="str">
        <f>IF(Table13[[#This Row],[Date]]&lt;$AT$3,"","Current Algo")</f>
        <v/>
      </c>
    </row>
    <row r="816" spans="1:46" s="14" customFormat="1" ht="14.25" customHeight="1" x14ac:dyDescent="0.25">
      <c r="A816" s="82">
        <v>45115</v>
      </c>
      <c r="B816" s="2" t="s">
        <v>148</v>
      </c>
      <c r="C816" s="83">
        <v>0.55555555555555558</v>
      </c>
      <c r="D816" s="87">
        <v>4</v>
      </c>
      <c r="E816" s="7">
        <v>9</v>
      </c>
      <c r="F816" s="60">
        <v>5</v>
      </c>
      <c r="G816" s="2">
        <v>1400</v>
      </c>
      <c r="H816" s="2" t="s">
        <v>151</v>
      </c>
      <c r="I816" s="2">
        <v>78</v>
      </c>
      <c r="J816" s="2">
        <v>150</v>
      </c>
      <c r="K816" s="6">
        <v>11</v>
      </c>
      <c r="L816" s="6" t="s">
        <v>1667</v>
      </c>
      <c r="M816" s="2" t="s">
        <v>55</v>
      </c>
      <c r="N816" s="84">
        <v>6.6</v>
      </c>
      <c r="O816" s="2" t="s">
        <v>1045</v>
      </c>
      <c r="P816" s="2" t="s">
        <v>1122</v>
      </c>
      <c r="Q816" s="85"/>
      <c r="R816" s="86">
        <v>1</v>
      </c>
      <c r="S816" s="85">
        <v>56.5</v>
      </c>
      <c r="T816" s="85">
        <v>56.5</v>
      </c>
      <c r="U816" s="85"/>
      <c r="V816" s="2">
        <v>2</v>
      </c>
      <c r="W816" s="2">
        <v>1</v>
      </c>
      <c r="X816" s="10">
        <v>1</v>
      </c>
      <c r="Y816" s="84">
        <v>4.2</v>
      </c>
      <c r="Z816" s="2">
        <v>20</v>
      </c>
      <c r="AA816" s="6"/>
      <c r="AB816" s="2"/>
      <c r="AC816" s="2"/>
      <c r="AD816" s="84">
        <v>6.5</v>
      </c>
      <c r="AE816" s="84"/>
      <c r="AF816" s="2">
        <v>100</v>
      </c>
      <c r="AG816" s="2" t="str">
        <f t="shared" si="61"/>
        <v/>
      </c>
      <c r="AH816" s="2">
        <f t="shared" si="62"/>
        <v>-100</v>
      </c>
      <c r="AI816" s="44" t="str">
        <f>VLOOKUP(Table13[[#This Row],[Track]],$B$1885:$D$1929,2,FALSE)</f>
        <v>NSW</v>
      </c>
      <c r="AJ8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6" s="16" t="str">
        <f>IF(Table13[[#This Row],[Going-Dist]]="G&lt;6-Dist&gt;=1700","B",IF(Table13[[#This Row],[Going-Dist]]="G&lt;6-Dist&lt;1700","A",IF(AJ816="G&gt;=6-Dist&lt;1700","C",IF(AJ816="G&gt;=6-Dist&gt;=1700","D","xx"))))</f>
        <v>A</v>
      </c>
      <c r="AL816" s="69">
        <f>MONTH(Table13[[#This Row],[Date]])</f>
        <v>7</v>
      </c>
      <c r="AM816" s="69" t="str">
        <f t="shared" si="60"/>
        <v>2022-2023</v>
      </c>
      <c r="AN816" s="126">
        <v>100</v>
      </c>
      <c r="AO816" s="132" t="str">
        <f>IF(Table13[[#This Row],[Combo 27 Bet]]="","",IF(Table13[[#This Row],[Lev Ret]]="","",AN816*Table13[[#This Row],[Odds]]))</f>
        <v/>
      </c>
      <c r="AP816" s="133">
        <f t="shared" si="63"/>
        <v>-100</v>
      </c>
      <c r="AQ816" s="137"/>
      <c r="AR816" s="153">
        <v>1</v>
      </c>
      <c r="AS816" s="167" t="str">
        <f>IF(Table13[[#This Row],[Date]]&lt;$AS$3,"","Live")</f>
        <v/>
      </c>
      <c r="AT816" s="167" t="str">
        <f>IF(Table13[[#This Row],[Date]]&lt;$AT$3,"","Current Algo")</f>
        <v/>
      </c>
    </row>
    <row r="817" spans="1:46" s="14" customFormat="1" ht="14.25" customHeight="1" x14ac:dyDescent="0.25">
      <c r="A817" s="82">
        <v>45115</v>
      </c>
      <c r="B817" s="2" t="s">
        <v>148</v>
      </c>
      <c r="C817" s="83">
        <v>0.60763888888888895</v>
      </c>
      <c r="D817" s="87">
        <v>4</v>
      </c>
      <c r="E817" s="7">
        <v>9</v>
      </c>
      <c r="F817" s="60">
        <v>7</v>
      </c>
      <c r="G817" s="2">
        <v>1100</v>
      </c>
      <c r="H817" s="2" t="s">
        <v>151</v>
      </c>
      <c r="I817" s="2">
        <v>78</v>
      </c>
      <c r="J817" s="2">
        <v>150</v>
      </c>
      <c r="K817" s="6">
        <v>1</v>
      </c>
      <c r="L817" s="6" t="s">
        <v>1671</v>
      </c>
      <c r="M817" s="2" t="s">
        <v>55</v>
      </c>
      <c r="N817" s="84">
        <v>2.4500000000000002</v>
      </c>
      <c r="O817" s="2" t="s">
        <v>380</v>
      </c>
      <c r="P817" s="2" t="s">
        <v>1123</v>
      </c>
      <c r="Q817" s="85">
        <v>1.5</v>
      </c>
      <c r="R817" s="86">
        <v>10</v>
      </c>
      <c r="S817" s="85">
        <v>61</v>
      </c>
      <c r="T817" s="85">
        <v>59.5</v>
      </c>
      <c r="U817" s="85"/>
      <c r="V817" s="2">
        <v>1</v>
      </c>
      <c r="W817" s="2">
        <v>2</v>
      </c>
      <c r="X817" s="10">
        <v>1</v>
      </c>
      <c r="Y817" s="84">
        <v>3.3</v>
      </c>
      <c r="Z817" s="2">
        <v>20</v>
      </c>
      <c r="AA817" s="6"/>
      <c r="AB817" s="2"/>
      <c r="AC817" s="2" t="s">
        <v>150</v>
      </c>
      <c r="AD817" s="84">
        <v>2.8</v>
      </c>
      <c r="AE817" s="84">
        <v>1.3</v>
      </c>
      <c r="AF817" s="2">
        <v>100</v>
      </c>
      <c r="AG817" s="2">
        <f t="shared" si="61"/>
        <v>280</v>
      </c>
      <c r="AH817" s="2">
        <f t="shared" si="62"/>
        <v>180</v>
      </c>
      <c r="AI817" s="44" t="str">
        <f>VLOOKUP(Table13[[#This Row],[Track]],$B$1885:$D$1929,2,FALSE)</f>
        <v>NSW</v>
      </c>
      <c r="AJ8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7" s="16" t="str">
        <f>IF(Table13[[#This Row],[Going-Dist]]="G&lt;6-Dist&gt;=1700","B",IF(Table13[[#This Row],[Going-Dist]]="G&lt;6-Dist&lt;1700","A",IF(AJ817="G&gt;=6-Dist&lt;1700","C",IF(AJ817="G&gt;=6-Dist&gt;=1700","D","xx"))))</f>
        <v>A</v>
      </c>
      <c r="AL817" s="69">
        <f>MONTH(Table13[[#This Row],[Date]])</f>
        <v>7</v>
      </c>
      <c r="AM817" s="69" t="str">
        <f t="shared" si="60"/>
        <v>2022-2023</v>
      </c>
      <c r="AN817" s="126">
        <v>150</v>
      </c>
      <c r="AO817" s="132">
        <f>IF(Table13[[#This Row],[Combo 27 Bet]]="","",IF(Table13[[#This Row],[Lev Ret]]="","",AN817*Table13[[#This Row],[Odds]]))</f>
        <v>420</v>
      </c>
      <c r="AP817" s="133">
        <f t="shared" si="63"/>
        <v>270</v>
      </c>
      <c r="AQ817" s="137"/>
      <c r="AR817" s="153">
        <v>9</v>
      </c>
      <c r="AS817" s="167" t="str">
        <f>IF(Table13[[#This Row],[Date]]&lt;$AS$3,"","Live")</f>
        <v/>
      </c>
      <c r="AT817" s="167" t="str">
        <f>IF(Table13[[#This Row],[Date]]&lt;$AT$3,"","Current Algo")</f>
        <v/>
      </c>
    </row>
    <row r="818" spans="1:46" s="14" customFormat="1" ht="14.25" customHeight="1" x14ac:dyDescent="0.25">
      <c r="A818" s="82">
        <v>45115</v>
      </c>
      <c r="B818" s="2" t="s">
        <v>4</v>
      </c>
      <c r="C818" s="83">
        <v>0.62152777777777779</v>
      </c>
      <c r="D818" s="2">
        <v>6</v>
      </c>
      <c r="E818" s="2">
        <v>3</v>
      </c>
      <c r="F818" s="60">
        <v>6</v>
      </c>
      <c r="G818" s="2">
        <v>1400</v>
      </c>
      <c r="H818" s="2" t="s">
        <v>42</v>
      </c>
      <c r="I818" s="2">
        <v>100</v>
      </c>
      <c r="J818" s="2">
        <v>150</v>
      </c>
      <c r="K818" s="6">
        <v>2</v>
      </c>
      <c r="L818" s="6" t="s">
        <v>800</v>
      </c>
      <c r="M818" s="2" t="s">
        <v>55</v>
      </c>
      <c r="N818" s="84">
        <v>2.1</v>
      </c>
      <c r="O818" s="2" t="s">
        <v>56</v>
      </c>
      <c r="P818" s="2" t="s">
        <v>52</v>
      </c>
      <c r="Q818" s="85"/>
      <c r="R818" s="86">
        <v>4</v>
      </c>
      <c r="S818" s="85">
        <v>58.5</v>
      </c>
      <c r="T818" s="85">
        <v>58.5</v>
      </c>
      <c r="U818" s="85"/>
      <c r="V818" s="2">
        <v>1</v>
      </c>
      <c r="W818" s="2">
        <v>1</v>
      </c>
      <c r="X818" s="10">
        <v>1</v>
      </c>
      <c r="Y818" s="84">
        <v>2.6</v>
      </c>
      <c r="Z818" s="2">
        <v>50</v>
      </c>
      <c r="AA818" s="6">
        <v>8</v>
      </c>
      <c r="AB818" s="2"/>
      <c r="AC818" s="2"/>
      <c r="AD818" s="84">
        <v>2.25</v>
      </c>
      <c r="AE818" s="84"/>
      <c r="AF818" s="2">
        <v>100</v>
      </c>
      <c r="AG818" s="2" t="str">
        <f t="shared" si="61"/>
        <v/>
      </c>
      <c r="AH818" s="2">
        <f t="shared" si="62"/>
        <v>-100</v>
      </c>
      <c r="AI818" s="44" t="str">
        <f>VLOOKUP(Table13[[#This Row],[Track]],$B$1885:$D$1929,2,FALSE)</f>
        <v>Vic</v>
      </c>
      <c r="AJ81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818" s="16" t="str">
        <f>IF(Table13[[#This Row],[Going-Dist]]="G&lt;6-Dist&gt;=1700","B",IF(Table13[[#This Row],[Going-Dist]]="G&lt;6-Dist&lt;1700","A",IF(AJ818="G&gt;=6-Dist&lt;1700","C",IF(AJ818="G&gt;=6-Dist&gt;=1700","D","xx"))))</f>
        <v>C</v>
      </c>
      <c r="AL818" s="69">
        <f>MONTH(Table13[[#This Row],[Date]])</f>
        <v>7</v>
      </c>
      <c r="AM818" s="69" t="str">
        <f t="shared" si="60"/>
        <v>2022-2023</v>
      </c>
      <c r="AN818" s="126">
        <v>150</v>
      </c>
      <c r="AO818" s="132" t="str">
        <f>IF(Table13[[#This Row],[Combo 27 Bet]]="","",IF(Table13[[#This Row],[Lev Ret]]="","",AN818*Table13[[#This Row],[Odds]]))</f>
        <v/>
      </c>
      <c r="AP818" s="133">
        <f t="shared" si="63"/>
        <v>-150</v>
      </c>
      <c r="AQ818" s="137"/>
      <c r="AR818" s="153">
        <v>7</v>
      </c>
      <c r="AS818" s="167" t="str">
        <f>IF(Table13[[#This Row],[Date]]&lt;$AS$3,"","Live")</f>
        <v/>
      </c>
      <c r="AT818" s="167" t="str">
        <f>IF(Table13[[#This Row],[Date]]&lt;$AT$3,"","Current Algo")</f>
        <v/>
      </c>
    </row>
    <row r="819" spans="1:46" s="14" customFormat="1" ht="14.25" customHeight="1" x14ac:dyDescent="0.25">
      <c r="A819" s="82">
        <v>45115</v>
      </c>
      <c r="B819" s="2" t="s">
        <v>148</v>
      </c>
      <c r="C819" s="83">
        <v>0.66319444444444442</v>
      </c>
      <c r="D819" s="87">
        <v>4</v>
      </c>
      <c r="E819" s="7">
        <v>9</v>
      </c>
      <c r="F819" s="60">
        <v>9</v>
      </c>
      <c r="G819" s="2">
        <v>1200</v>
      </c>
      <c r="H819" s="2" t="s">
        <v>151</v>
      </c>
      <c r="I819" s="2">
        <v>88</v>
      </c>
      <c r="J819" s="2">
        <v>150</v>
      </c>
      <c r="K819" s="6">
        <v>11</v>
      </c>
      <c r="L819" s="6" t="s">
        <v>1641</v>
      </c>
      <c r="M819" s="2" t="s">
        <v>67</v>
      </c>
      <c r="N819" s="84">
        <v>2.1</v>
      </c>
      <c r="O819" s="2" t="s">
        <v>156</v>
      </c>
      <c r="P819" s="2" t="s">
        <v>1117</v>
      </c>
      <c r="Q819" s="85">
        <v>1.5</v>
      </c>
      <c r="R819" s="86">
        <v>8</v>
      </c>
      <c r="S819" s="85">
        <v>56</v>
      </c>
      <c r="T819" s="85">
        <v>54.5</v>
      </c>
      <c r="U819" s="85"/>
      <c r="V819" s="2">
        <v>1</v>
      </c>
      <c r="W819" s="2">
        <v>1</v>
      </c>
      <c r="X819" s="10">
        <v>1</v>
      </c>
      <c r="Y819" s="84">
        <v>1.84</v>
      </c>
      <c r="Z819" s="2">
        <v>30</v>
      </c>
      <c r="AA819" s="6">
        <v>120</v>
      </c>
      <c r="AB819" s="2"/>
      <c r="AC819" s="2"/>
      <c r="AD819" s="84">
        <v>1.895</v>
      </c>
      <c r="AE819" s="84"/>
      <c r="AF819" s="2">
        <v>100</v>
      </c>
      <c r="AG819" s="2" t="str">
        <f t="shared" si="61"/>
        <v/>
      </c>
      <c r="AH819" s="2">
        <f t="shared" si="62"/>
        <v>-100</v>
      </c>
      <c r="AI819" s="44" t="str">
        <f>VLOOKUP(Table13[[#This Row],[Track]],$B$1885:$D$1929,2,FALSE)</f>
        <v>NSW</v>
      </c>
      <c r="AJ8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19" s="16" t="str">
        <f>IF(Table13[[#This Row],[Going-Dist]]="G&lt;6-Dist&gt;=1700","B",IF(Table13[[#This Row],[Going-Dist]]="G&lt;6-Dist&lt;1700","A",IF(AJ819="G&gt;=6-Dist&lt;1700","C",IF(AJ819="G&gt;=6-Dist&gt;=1700","D","xx"))))</f>
        <v>A</v>
      </c>
      <c r="AL819" s="69">
        <f>MONTH(Table13[[#This Row],[Date]])</f>
        <v>7</v>
      </c>
      <c r="AM819" s="69" t="str">
        <f t="shared" si="60"/>
        <v>2022-2023</v>
      </c>
      <c r="AN819" s="126">
        <v>150</v>
      </c>
      <c r="AO819" s="132" t="str">
        <f>IF(Table13[[#This Row],[Combo 27 Bet]]="","",IF(Table13[[#This Row],[Lev Ret]]="","",AN819*Table13[[#This Row],[Odds]]))</f>
        <v/>
      </c>
      <c r="AP819" s="133">
        <f t="shared" si="63"/>
        <v>-150</v>
      </c>
      <c r="AQ819" s="137"/>
      <c r="AR819" s="153">
        <v>9</v>
      </c>
      <c r="AS819" s="167" t="str">
        <f>IF(Table13[[#This Row],[Date]]&lt;$AS$3,"","Live")</f>
        <v/>
      </c>
      <c r="AT819" s="167" t="str">
        <f>IF(Table13[[#This Row],[Date]]&lt;$AT$3,"","Current Algo")</f>
        <v/>
      </c>
    </row>
    <row r="820" spans="1:46" s="14" customFormat="1" ht="14.25" customHeight="1" x14ac:dyDescent="0.25">
      <c r="A820" s="82">
        <v>45122</v>
      </c>
      <c r="B820" s="2" t="s">
        <v>148</v>
      </c>
      <c r="C820" s="83">
        <v>0.48958333333333331</v>
      </c>
      <c r="D820" s="87">
        <v>4</v>
      </c>
      <c r="E820" s="7">
        <v>11</v>
      </c>
      <c r="F820" s="60">
        <v>2</v>
      </c>
      <c r="G820" s="2">
        <v>1600</v>
      </c>
      <c r="H820" s="2" t="s">
        <v>151</v>
      </c>
      <c r="I820" s="2">
        <v>72</v>
      </c>
      <c r="J820" s="2">
        <v>150</v>
      </c>
      <c r="K820" s="6">
        <v>6</v>
      </c>
      <c r="L820" s="6" t="s">
        <v>1672</v>
      </c>
      <c r="M820" s="2" t="s">
        <v>55</v>
      </c>
      <c r="N820" s="84">
        <v>3.2</v>
      </c>
      <c r="O820" s="2" t="s">
        <v>1110</v>
      </c>
      <c r="P820" s="2" t="s">
        <v>1086</v>
      </c>
      <c r="Q820" s="85"/>
      <c r="R820" s="86">
        <v>5</v>
      </c>
      <c r="S820" s="85">
        <v>58.5</v>
      </c>
      <c r="T820" s="85">
        <v>58.5</v>
      </c>
      <c r="U820" s="85"/>
      <c r="V820" s="2">
        <v>1</v>
      </c>
      <c r="W820" s="2">
        <v>1</v>
      </c>
      <c r="X820" s="10">
        <v>1</v>
      </c>
      <c r="Y820" s="84">
        <v>3.71</v>
      </c>
      <c r="Z820" s="2">
        <v>20</v>
      </c>
      <c r="AA820" s="6"/>
      <c r="AB820" s="2"/>
      <c r="AC820" s="2" t="s">
        <v>150</v>
      </c>
      <c r="AD820" s="84">
        <v>3.9</v>
      </c>
      <c r="AE820" s="84">
        <v>1.5</v>
      </c>
      <c r="AF820" s="2">
        <v>100</v>
      </c>
      <c r="AG820" s="2">
        <f t="shared" si="61"/>
        <v>390</v>
      </c>
      <c r="AH820" s="2">
        <f t="shared" si="62"/>
        <v>290</v>
      </c>
      <c r="AI820" s="44" t="str">
        <f>VLOOKUP(Table13[[#This Row],[Track]],$B$1885:$D$1929,2,FALSE)</f>
        <v>NSW</v>
      </c>
      <c r="AJ8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0" s="16" t="str">
        <f>IF(Table13[[#This Row],[Going-Dist]]="G&lt;6-Dist&gt;=1700","B",IF(Table13[[#This Row],[Going-Dist]]="G&lt;6-Dist&lt;1700","A",IF(AJ820="G&gt;=6-Dist&lt;1700","C",IF(AJ820="G&gt;=6-Dist&gt;=1700","D","xx"))))</f>
        <v>A</v>
      </c>
      <c r="AL820" s="69">
        <f>MONTH(Table13[[#This Row],[Date]])</f>
        <v>7</v>
      </c>
      <c r="AM820" s="69" t="str">
        <f t="shared" si="60"/>
        <v>2022-2023</v>
      </c>
      <c r="AN820" s="126">
        <v>100</v>
      </c>
      <c r="AO820" s="132">
        <f>IF(Table13[[#This Row],[Combo 27 Bet]]="","",IF(Table13[[#This Row],[Lev Ret]]="","",AN820*Table13[[#This Row],[Odds]]))</f>
        <v>390</v>
      </c>
      <c r="AP820" s="133">
        <f t="shared" si="63"/>
        <v>290</v>
      </c>
      <c r="AQ820" s="137"/>
      <c r="AR820" s="153">
        <v>7</v>
      </c>
      <c r="AS820" s="167" t="str">
        <f>IF(Table13[[#This Row],[Date]]&lt;$AS$3,"","Live")</f>
        <v/>
      </c>
      <c r="AT820" s="167" t="str">
        <f>IF(Table13[[#This Row],[Date]]&lt;$AT$3,"","Current Algo")</f>
        <v/>
      </c>
    </row>
    <row r="821" spans="1:46" s="14" customFormat="1" ht="14.25" customHeight="1" x14ac:dyDescent="0.25">
      <c r="A821" s="82">
        <v>45122</v>
      </c>
      <c r="B821" s="2" t="s">
        <v>3</v>
      </c>
      <c r="C821" s="83">
        <v>0.57291666666666663</v>
      </c>
      <c r="D821" s="87">
        <v>4</v>
      </c>
      <c r="E821" s="7">
        <v>3</v>
      </c>
      <c r="F821" s="60">
        <v>4</v>
      </c>
      <c r="G821" s="2">
        <v>1400</v>
      </c>
      <c r="H821" s="2" t="s">
        <v>62</v>
      </c>
      <c r="I821" s="2" t="s">
        <v>62</v>
      </c>
      <c r="J821" s="2">
        <v>150</v>
      </c>
      <c r="K821" s="6">
        <v>4</v>
      </c>
      <c r="L821" s="6" t="s">
        <v>801</v>
      </c>
      <c r="M821" s="2" t="s">
        <v>58</v>
      </c>
      <c r="N821" s="84">
        <v>2.9</v>
      </c>
      <c r="O821" s="2" t="s">
        <v>56</v>
      </c>
      <c r="P821" s="2" t="s">
        <v>507</v>
      </c>
      <c r="Q821" s="85">
        <v>2</v>
      </c>
      <c r="R821" s="86">
        <v>1</v>
      </c>
      <c r="S821" s="85">
        <v>55.5</v>
      </c>
      <c r="T821" s="85">
        <v>53.5</v>
      </c>
      <c r="U821" s="85"/>
      <c r="V821" s="2"/>
      <c r="W821" s="2"/>
      <c r="X821" s="10">
        <v>1</v>
      </c>
      <c r="Y821" s="84"/>
      <c r="Z821" s="2"/>
      <c r="AA821" s="6">
        <v>10</v>
      </c>
      <c r="AB821" s="2"/>
      <c r="AC821" s="2" t="s">
        <v>15</v>
      </c>
      <c r="AD821" s="84">
        <v>2.7</v>
      </c>
      <c r="AE821" s="84">
        <v>1.3</v>
      </c>
      <c r="AF821" s="2">
        <v>100</v>
      </c>
      <c r="AG821" s="2" t="str">
        <f t="shared" si="61"/>
        <v/>
      </c>
      <c r="AH821" s="2">
        <f t="shared" si="62"/>
        <v>-100</v>
      </c>
      <c r="AI821" s="44" t="str">
        <f>VLOOKUP(Table13[[#This Row],[Track]],$B$1885:$D$1929,2,FALSE)</f>
        <v>Vic</v>
      </c>
      <c r="AJ8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1" s="16" t="str">
        <f>IF(Table13[[#This Row],[Going-Dist]]="G&lt;6-Dist&gt;=1700","B",IF(Table13[[#This Row],[Going-Dist]]="G&lt;6-Dist&lt;1700","A",IF(AJ821="G&gt;=6-Dist&lt;1700","C",IF(AJ821="G&gt;=6-Dist&gt;=1700","D","xx"))))</f>
        <v>A</v>
      </c>
      <c r="AL821" s="69">
        <f>MONTH(Table13[[#This Row],[Date]])</f>
        <v>7</v>
      </c>
      <c r="AM821" s="69" t="str">
        <f t="shared" si="60"/>
        <v>2022-2023</v>
      </c>
      <c r="AN821" s="126">
        <v>100</v>
      </c>
      <c r="AO821" s="132" t="str">
        <f>IF(Table13[[#This Row],[Combo 27 Bet]]="","",IF(Table13[[#This Row],[Lev Ret]]="","",AN821*Table13[[#This Row],[Odds]]))</f>
        <v/>
      </c>
      <c r="AP821" s="133">
        <f t="shared" si="63"/>
        <v>-100</v>
      </c>
      <c r="AQ821" s="137"/>
      <c r="AR821" s="153">
        <v>1</v>
      </c>
      <c r="AS821" s="167" t="str">
        <f>IF(Table13[[#This Row],[Date]]&lt;$AS$3,"","Live")</f>
        <v/>
      </c>
      <c r="AT821" s="167" t="str">
        <f>IF(Table13[[#This Row],[Date]]&lt;$AT$3,"","Current Algo")</f>
        <v/>
      </c>
    </row>
    <row r="822" spans="1:46" s="14" customFormat="1" ht="14.25" customHeight="1" x14ac:dyDescent="0.25">
      <c r="A822" s="82">
        <v>45122</v>
      </c>
      <c r="B822" s="2" t="s">
        <v>148</v>
      </c>
      <c r="C822" s="83">
        <v>0.61111111111111105</v>
      </c>
      <c r="D822" s="87">
        <v>4</v>
      </c>
      <c r="E822" s="7">
        <v>11</v>
      </c>
      <c r="F822" s="60">
        <v>7</v>
      </c>
      <c r="G822" s="2">
        <v>1400</v>
      </c>
      <c r="H822" s="2" t="s">
        <v>70</v>
      </c>
      <c r="I822" s="2">
        <v>78</v>
      </c>
      <c r="J822" s="2">
        <v>150</v>
      </c>
      <c r="K822" s="6">
        <v>1</v>
      </c>
      <c r="L822" s="6" t="s">
        <v>1673</v>
      </c>
      <c r="M822" s="2" t="s">
        <v>75</v>
      </c>
      <c r="N822" s="84">
        <v>3.4</v>
      </c>
      <c r="O822" s="2" t="s">
        <v>179</v>
      </c>
      <c r="P822" s="2" t="s">
        <v>1102</v>
      </c>
      <c r="Q822" s="85"/>
      <c r="R822" s="86">
        <v>9</v>
      </c>
      <c r="S822" s="85">
        <v>58.5</v>
      </c>
      <c r="T822" s="85">
        <v>58.5</v>
      </c>
      <c r="U822" s="85"/>
      <c r="V822" s="2">
        <v>1</v>
      </c>
      <c r="W822" s="2">
        <v>1</v>
      </c>
      <c r="X822" s="10">
        <v>1</v>
      </c>
      <c r="Y822" s="84">
        <v>3.76</v>
      </c>
      <c r="Z822" s="2">
        <v>20</v>
      </c>
      <c r="AA822" s="6"/>
      <c r="AB822" s="2"/>
      <c r="AC822" s="2" t="s">
        <v>13</v>
      </c>
      <c r="AD822" s="84">
        <v>3.3</v>
      </c>
      <c r="AE822" s="84">
        <v>1.6</v>
      </c>
      <c r="AF822" s="2">
        <v>100</v>
      </c>
      <c r="AG822" s="2" t="str">
        <f t="shared" si="61"/>
        <v/>
      </c>
      <c r="AH822" s="2">
        <f t="shared" si="62"/>
        <v>-100</v>
      </c>
      <c r="AI822" s="44" t="str">
        <f>VLOOKUP(Table13[[#This Row],[Track]],$B$1885:$D$1929,2,FALSE)</f>
        <v>NSW</v>
      </c>
      <c r="AJ8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2" s="16" t="str">
        <f>IF(Table13[[#This Row],[Going-Dist]]="G&lt;6-Dist&gt;=1700","B",IF(Table13[[#This Row],[Going-Dist]]="G&lt;6-Dist&lt;1700","A",IF(AJ822="G&gt;=6-Dist&lt;1700","C",IF(AJ822="G&gt;=6-Dist&gt;=1700","D","xx"))))</f>
        <v>A</v>
      </c>
      <c r="AL822" s="69">
        <f>MONTH(Table13[[#This Row],[Date]])</f>
        <v>7</v>
      </c>
      <c r="AM822" s="69" t="str">
        <f t="shared" si="60"/>
        <v>2022-2023</v>
      </c>
      <c r="AN822" s="126">
        <v>150</v>
      </c>
      <c r="AO822" s="132" t="str">
        <f>IF(Table13[[#This Row],[Combo 27 Bet]]="","",IF(Table13[[#This Row],[Lev Ret]]="","",AN822*Table13[[#This Row],[Odds]]))</f>
        <v/>
      </c>
      <c r="AP822" s="133">
        <f t="shared" si="63"/>
        <v>-150</v>
      </c>
      <c r="AQ822" s="137"/>
      <c r="AR822" s="153">
        <v>9</v>
      </c>
      <c r="AS822" s="167" t="str">
        <f>IF(Table13[[#This Row],[Date]]&lt;$AS$3,"","Live")</f>
        <v/>
      </c>
      <c r="AT822" s="167" t="str">
        <f>IF(Table13[[#This Row],[Date]]&lt;$AT$3,"","Current Algo")</f>
        <v/>
      </c>
    </row>
    <row r="823" spans="1:46" s="14" customFormat="1" ht="14.25" customHeight="1" x14ac:dyDescent="0.25">
      <c r="A823" s="82">
        <v>45122</v>
      </c>
      <c r="B823" s="2" t="s">
        <v>3</v>
      </c>
      <c r="C823" s="83">
        <v>0.625</v>
      </c>
      <c r="D823" s="2">
        <v>4</v>
      </c>
      <c r="E823" s="2">
        <v>3</v>
      </c>
      <c r="F823" s="60">
        <v>6</v>
      </c>
      <c r="G823" s="2">
        <v>2800</v>
      </c>
      <c r="H823" s="2" t="s">
        <v>42</v>
      </c>
      <c r="I823" s="2" t="s">
        <v>46</v>
      </c>
      <c r="J823" s="2">
        <v>175</v>
      </c>
      <c r="K823" s="6">
        <v>3</v>
      </c>
      <c r="L823" s="6" t="s">
        <v>799</v>
      </c>
      <c r="M823" s="2" t="s">
        <v>43</v>
      </c>
      <c r="N823" s="84">
        <v>4</v>
      </c>
      <c r="O823" s="2" t="s">
        <v>59</v>
      </c>
      <c r="P823" s="2" t="s">
        <v>103</v>
      </c>
      <c r="Q823" s="85"/>
      <c r="R823" s="86">
        <v>5</v>
      </c>
      <c r="S823" s="85">
        <v>56</v>
      </c>
      <c r="T823" s="85">
        <v>56</v>
      </c>
      <c r="U823" s="85"/>
      <c r="V823" s="2">
        <v>1</v>
      </c>
      <c r="W823" s="2">
        <v>3</v>
      </c>
      <c r="X823" s="10">
        <v>1</v>
      </c>
      <c r="Y823" s="84">
        <v>4.5999999999999996</v>
      </c>
      <c r="Z823" s="2">
        <v>40</v>
      </c>
      <c r="AA823" s="6">
        <v>10</v>
      </c>
      <c r="AB823" s="2"/>
      <c r="AC823" s="2" t="s">
        <v>12</v>
      </c>
      <c r="AD823" s="84">
        <v>4.5999999999999996</v>
      </c>
      <c r="AE823" s="84">
        <v>1.6</v>
      </c>
      <c r="AF823" s="2">
        <v>100</v>
      </c>
      <c r="AG823" s="2">
        <f t="shared" si="61"/>
        <v>459.99999999999994</v>
      </c>
      <c r="AH823" s="2">
        <f t="shared" si="62"/>
        <v>359.99999999999994</v>
      </c>
      <c r="AI823" s="44" t="str">
        <f>VLOOKUP(Table13[[#This Row],[Track]],$B$1885:$D$1929,2,FALSE)</f>
        <v>Vic</v>
      </c>
      <c r="AJ8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23" s="16" t="str">
        <f>IF(Table13[[#This Row],[Going-Dist]]="G&lt;6-Dist&gt;=1700","B",IF(Table13[[#This Row],[Going-Dist]]="G&lt;6-Dist&lt;1700","A",IF(AJ823="G&gt;=6-Dist&lt;1700","C",IF(AJ823="G&gt;=6-Dist&gt;=1700","D","xx"))))</f>
        <v>B</v>
      </c>
      <c r="AL823" s="69">
        <f>MONTH(Table13[[#This Row],[Date]])</f>
        <v>7</v>
      </c>
      <c r="AM823" s="69" t="str">
        <f t="shared" si="60"/>
        <v>2022-2023</v>
      </c>
      <c r="AN823" s="126">
        <v>100</v>
      </c>
      <c r="AO823" s="132">
        <f>IF(Table13[[#This Row],[Combo 27 Bet]]="","",IF(Table13[[#This Row],[Lev Ret]]="","",AN823*Table13[[#This Row],[Odds]]))</f>
        <v>459.99999999999994</v>
      </c>
      <c r="AP823" s="133">
        <f t="shared" si="63"/>
        <v>359.99999999999994</v>
      </c>
      <c r="AQ823" s="137"/>
      <c r="AR823" s="153">
        <v>7</v>
      </c>
      <c r="AS823" s="167" t="str">
        <f>IF(Table13[[#This Row],[Date]]&lt;$AS$3,"","Live")</f>
        <v/>
      </c>
      <c r="AT823" s="167" t="str">
        <f>IF(Table13[[#This Row],[Date]]&lt;$AT$3,"","Current Algo")</f>
        <v/>
      </c>
    </row>
    <row r="824" spans="1:46" s="14" customFormat="1" ht="14.25" customHeight="1" x14ac:dyDescent="0.25">
      <c r="A824" s="82">
        <v>45122</v>
      </c>
      <c r="B824" s="2" t="s">
        <v>3</v>
      </c>
      <c r="C824" s="83">
        <v>0.7006944444444444</v>
      </c>
      <c r="D824" s="87">
        <v>4</v>
      </c>
      <c r="E824" s="7">
        <v>3</v>
      </c>
      <c r="F824" s="60">
        <v>9</v>
      </c>
      <c r="G824" s="2">
        <v>1000</v>
      </c>
      <c r="H824" s="2" t="s">
        <v>42</v>
      </c>
      <c r="I824" s="2">
        <v>78</v>
      </c>
      <c r="J824" s="2">
        <v>130</v>
      </c>
      <c r="K824" s="6">
        <v>10</v>
      </c>
      <c r="L824" s="6" t="s">
        <v>802</v>
      </c>
      <c r="M824" s="2" t="s">
        <v>55</v>
      </c>
      <c r="N824" s="84">
        <v>6.5</v>
      </c>
      <c r="O824" s="2" t="s">
        <v>51</v>
      </c>
      <c r="P824" s="2" t="s">
        <v>395</v>
      </c>
      <c r="Q824" s="85">
        <v>1.5</v>
      </c>
      <c r="R824" s="86">
        <v>3</v>
      </c>
      <c r="S824" s="85">
        <v>57</v>
      </c>
      <c r="T824" s="85">
        <v>55.5</v>
      </c>
      <c r="U824" s="85"/>
      <c r="V824" s="2">
        <v>1</v>
      </c>
      <c r="W824" s="2">
        <v>5</v>
      </c>
      <c r="X824" s="10">
        <v>2</v>
      </c>
      <c r="Y824" s="84">
        <v>5.2</v>
      </c>
      <c r="Z824" s="2">
        <v>35</v>
      </c>
      <c r="AA824" s="6">
        <v>12</v>
      </c>
      <c r="AB824" s="2"/>
      <c r="AC824" s="2"/>
      <c r="AD824" s="84">
        <v>7.5</v>
      </c>
      <c r="AE824" s="84"/>
      <c r="AF824" s="2">
        <v>100</v>
      </c>
      <c r="AG824" s="2" t="str">
        <f t="shared" si="61"/>
        <v/>
      </c>
      <c r="AH824" s="2">
        <f t="shared" si="62"/>
        <v>-100</v>
      </c>
      <c r="AI824" s="44" t="str">
        <f>VLOOKUP(Table13[[#This Row],[Track]],$B$1885:$D$1929,2,FALSE)</f>
        <v>Vic</v>
      </c>
      <c r="AJ8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4" s="16" t="str">
        <f>IF(Table13[[#This Row],[Going-Dist]]="G&lt;6-Dist&gt;=1700","B",IF(Table13[[#This Row],[Going-Dist]]="G&lt;6-Dist&lt;1700","A",IF(AJ824="G&gt;=6-Dist&lt;1700","C",IF(AJ824="G&gt;=6-Dist&gt;=1700","D","xx"))))</f>
        <v>A</v>
      </c>
      <c r="AL824" s="69">
        <f>MONTH(Table13[[#This Row],[Date]])</f>
        <v>7</v>
      </c>
      <c r="AM824" s="69" t="str">
        <f t="shared" si="60"/>
        <v>2022-2023</v>
      </c>
      <c r="AN824" s="126">
        <v>150</v>
      </c>
      <c r="AO824" s="132" t="str">
        <f>IF(Table13[[#This Row],[Combo 27 Bet]]="","",IF(Table13[[#This Row],[Lev Ret]]="","",AN824*Table13[[#This Row],[Odds]]))</f>
        <v/>
      </c>
      <c r="AP824" s="133">
        <f t="shared" si="63"/>
        <v>-150</v>
      </c>
      <c r="AQ824" s="137"/>
      <c r="AR824" s="153">
        <v>8</v>
      </c>
      <c r="AS824" s="167" t="str">
        <f>IF(Table13[[#This Row],[Date]]&lt;$AS$3,"","Live")</f>
        <v/>
      </c>
      <c r="AT824" s="167" t="str">
        <f>IF(Table13[[#This Row],[Date]]&lt;$AT$3,"","Current Algo")</f>
        <v/>
      </c>
    </row>
    <row r="825" spans="1:46" s="14" customFormat="1" ht="14.25" customHeight="1" x14ac:dyDescent="0.25">
      <c r="A825" s="82">
        <v>45129</v>
      </c>
      <c r="B825" s="2" t="s">
        <v>149</v>
      </c>
      <c r="C825" s="83">
        <v>0.46875</v>
      </c>
      <c r="D825" s="87">
        <v>4</v>
      </c>
      <c r="E825" s="7">
        <v>7</v>
      </c>
      <c r="F825" s="60">
        <v>1</v>
      </c>
      <c r="G825" s="2">
        <v>1300</v>
      </c>
      <c r="H825" s="2" t="s">
        <v>151</v>
      </c>
      <c r="I825" s="2">
        <v>72</v>
      </c>
      <c r="J825" s="2">
        <v>120</v>
      </c>
      <c r="K825" s="6">
        <v>3</v>
      </c>
      <c r="L825" s="6" t="s">
        <v>1670</v>
      </c>
      <c r="M825" s="2" t="s">
        <v>67</v>
      </c>
      <c r="N825" s="84">
        <v>3.4</v>
      </c>
      <c r="O825" s="2" t="s">
        <v>1125</v>
      </c>
      <c r="P825" s="2" t="s">
        <v>1100</v>
      </c>
      <c r="Q825" s="85"/>
      <c r="R825" s="86">
        <v>3</v>
      </c>
      <c r="S825" s="85">
        <v>58.5</v>
      </c>
      <c r="T825" s="85">
        <v>58.5</v>
      </c>
      <c r="U825" s="85"/>
      <c r="V825" s="2">
        <v>1</v>
      </c>
      <c r="W825" s="2">
        <v>1</v>
      </c>
      <c r="X825" s="10">
        <v>1</v>
      </c>
      <c r="Y825" s="84">
        <v>2.85</v>
      </c>
      <c r="Z825" s="2">
        <v>30</v>
      </c>
      <c r="AA825" s="6">
        <v>100</v>
      </c>
      <c r="AB825" s="2"/>
      <c r="AC825" s="2"/>
      <c r="AD825" s="84">
        <v>3.5</v>
      </c>
      <c r="AE825" s="84"/>
      <c r="AF825" s="2">
        <v>100</v>
      </c>
      <c r="AG825" s="2" t="str">
        <f t="shared" si="61"/>
        <v/>
      </c>
      <c r="AH825" s="2">
        <f t="shared" si="62"/>
        <v>-100</v>
      </c>
      <c r="AI825" s="44" t="str">
        <f>VLOOKUP(Table13[[#This Row],[Track]],$B$1885:$D$1929,2,FALSE)</f>
        <v>NSW</v>
      </c>
      <c r="AJ8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5" s="16" t="str">
        <f>IF(Table13[[#This Row],[Going-Dist]]="G&lt;6-Dist&gt;=1700","B",IF(Table13[[#This Row],[Going-Dist]]="G&lt;6-Dist&lt;1700","A",IF(AJ825="G&gt;=6-Dist&lt;1700","C",IF(AJ825="G&gt;=6-Dist&gt;=1700","D","xx"))))</f>
        <v>A</v>
      </c>
      <c r="AL825" s="2">
        <f>MONTH(Table13[[#This Row],[Date]])</f>
        <v>7</v>
      </c>
      <c r="AM825" s="2" t="str">
        <f t="shared" si="60"/>
        <v>2022-2023</v>
      </c>
      <c r="AN825" s="126">
        <v>150</v>
      </c>
      <c r="AO825" s="132" t="str">
        <f>IF(Table13[[#This Row],[Combo 27 Bet]]="","",IF(Table13[[#This Row],[Lev Ret]]="","",AN825*Table13[[#This Row],[Odds]]))</f>
        <v/>
      </c>
      <c r="AP825" s="133">
        <f t="shared" si="63"/>
        <v>-150</v>
      </c>
      <c r="AQ825" s="137"/>
      <c r="AR825" s="153">
        <v>9</v>
      </c>
      <c r="AS825" s="167" t="str">
        <f>IF(Table13[[#This Row],[Date]]&lt;$AS$3,"","Live")</f>
        <v/>
      </c>
      <c r="AT825" s="167" t="str">
        <f>IF(Table13[[#This Row],[Date]]&lt;$AT$3,"","Current Algo")</f>
        <v/>
      </c>
    </row>
    <row r="826" spans="1:46" s="14" customFormat="1" ht="14.25" customHeight="1" x14ac:dyDescent="0.25">
      <c r="A826" s="82">
        <v>45129</v>
      </c>
      <c r="B826" s="2" t="s">
        <v>4</v>
      </c>
      <c r="C826" s="83">
        <v>0.70277777777777783</v>
      </c>
      <c r="D826" s="2">
        <v>4</v>
      </c>
      <c r="E826" s="2">
        <v>6</v>
      </c>
      <c r="F826" s="60">
        <v>9</v>
      </c>
      <c r="G826" s="2">
        <v>1400</v>
      </c>
      <c r="H826" s="2" t="s">
        <v>42</v>
      </c>
      <c r="I826" s="2">
        <v>78</v>
      </c>
      <c r="J826" s="2">
        <v>130</v>
      </c>
      <c r="K826" s="6">
        <v>1</v>
      </c>
      <c r="L826" s="6" t="s">
        <v>486</v>
      </c>
      <c r="M826" s="2" t="s">
        <v>55</v>
      </c>
      <c r="N826" s="84">
        <v>1.85</v>
      </c>
      <c r="O826" s="2" t="s">
        <v>51</v>
      </c>
      <c r="P826" s="2" t="s">
        <v>395</v>
      </c>
      <c r="Q826" s="85">
        <v>1.5</v>
      </c>
      <c r="R826" s="86">
        <v>1</v>
      </c>
      <c r="S826" s="85">
        <v>62.5</v>
      </c>
      <c r="T826" s="85">
        <v>61</v>
      </c>
      <c r="U826" s="85"/>
      <c r="V826" s="2">
        <v>1</v>
      </c>
      <c r="W826" s="2">
        <v>2</v>
      </c>
      <c r="X826" s="10">
        <v>1</v>
      </c>
      <c r="Y826" s="84">
        <v>2.7</v>
      </c>
      <c r="Z826" s="2">
        <v>50</v>
      </c>
      <c r="AA826" s="6">
        <v>10</v>
      </c>
      <c r="AB826" s="2"/>
      <c r="AC826" s="2" t="s">
        <v>12</v>
      </c>
      <c r="AD826" s="84">
        <v>1.8</v>
      </c>
      <c r="AE826" s="84">
        <v>1.2</v>
      </c>
      <c r="AF826" s="2">
        <v>100</v>
      </c>
      <c r="AG826" s="2">
        <f t="shared" si="61"/>
        <v>180</v>
      </c>
      <c r="AH826" s="2">
        <f t="shared" si="62"/>
        <v>80</v>
      </c>
      <c r="AI826" s="44" t="str">
        <f>VLOOKUP(Table13[[#This Row],[Track]],$B$1885:$D$1929,2,FALSE)</f>
        <v>Vic</v>
      </c>
      <c r="AJ8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6" s="16" t="str">
        <f>IF(Table13[[#This Row],[Going-Dist]]="G&lt;6-Dist&gt;=1700","B",IF(Table13[[#This Row],[Going-Dist]]="G&lt;6-Dist&lt;1700","A",IF(AJ826="G&gt;=6-Dist&lt;1700","C",IF(AJ826="G&gt;=6-Dist&gt;=1700","D","xx"))))</f>
        <v>A</v>
      </c>
      <c r="AL826" s="69">
        <f>MONTH(Table13[[#This Row],[Date]])</f>
        <v>7</v>
      </c>
      <c r="AM826" s="69" t="str">
        <f t="shared" si="60"/>
        <v>2022-2023</v>
      </c>
      <c r="AN826" s="126">
        <v>100</v>
      </c>
      <c r="AO826" s="132">
        <f>IF(Table13[[#This Row],[Combo 27 Bet]]="","",IF(Table13[[#This Row],[Lev Ret]]="","",AN826*Table13[[#This Row],[Odds]]))</f>
        <v>180</v>
      </c>
      <c r="AP826" s="133">
        <f t="shared" si="63"/>
        <v>80</v>
      </c>
      <c r="AQ826" s="137"/>
      <c r="AR826" s="153">
        <v>1</v>
      </c>
      <c r="AS826" s="167" t="str">
        <f>IF(Table13[[#This Row],[Date]]&lt;$AS$3,"","Live")</f>
        <v/>
      </c>
      <c r="AT826" s="167" t="str">
        <f>IF(Table13[[#This Row],[Date]]&lt;$AT$3,"","Current Algo")</f>
        <v/>
      </c>
    </row>
    <row r="827" spans="1:46" s="14" customFormat="1" ht="14.25" customHeight="1" x14ac:dyDescent="0.25">
      <c r="A827" s="82">
        <v>45136</v>
      </c>
      <c r="B827" s="2" t="s">
        <v>6</v>
      </c>
      <c r="C827" s="83">
        <v>0.57986111111111105</v>
      </c>
      <c r="D827" s="87">
        <v>4</v>
      </c>
      <c r="E827" s="7">
        <v>5</v>
      </c>
      <c r="F827" s="60">
        <v>3</v>
      </c>
      <c r="G827" s="2">
        <v>1600</v>
      </c>
      <c r="H827" s="2" t="s">
        <v>62</v>
      </c>
      <c r="I827" s="2" t="s">
        <v>62</v>
      </c>
      <c r="J827" s="2">
        <v>150</v>
      </c>
      <c r="K827" s="6">
        <v>7</v>
      </c>
      <c r="L827" s="6" t="s">
        <v>491</v>
      </c>
      <c r="M827" s="2" t="s">
        <v>55</v>
      </c>
      <c r="N827" s="84">
        <v>2.9</v>
      </c>
      <c r="O827" s="2" t="s">
        <v>51</v>
      </c>
      <c r="P827" s="2" t="s">
        <v>393</v>
      </c>
      <c r="Q827" s="85">
        <v>1.5</v>
      </c>
      <c r="R827" s="86">
        <v>8</v>
      </c>
      <c r="S827" s="85">
        <v>54</v>
      </c>
      <c r="T827" s="85">
        <v>52.5</v>
      </c>
      <c r="U827" s="85"/>
      <c r="V827" s="2"/>
      <c r="W827" s="2"/>
      <c r="X827" s="10">
        <v>1</v>
      </c>
      <c r="Y827" s="84"/>
      <c r="Z827" s="2"/>
      <c r="AA827" s="6">
        <v>12</v>
      </c>
      <c r="AB827" s="2"/>
      <c r="AC827" s="2" t="s">
        <v>13</v>
      </c>
      <c r="AD827" s="84">
        <v>2.5</v>
      </c>
      <c r="AE827" s="84">
        <v>1.3</v>
      </c>
      <c r="AF827" s="2">
        <v>100</v>
      </c>
      <c r="AG827" s="2" t="str">
        <f t="shared" si="61"/>
        <v/>
      </c>
      <c r="AH827" s="2">
        <f t="shared" si="62"/>
        <v>-100</v>
      </c>
      <c r="AI827" s="44" t="str">
        <f>VLOOKUP(Table13[[#This Row],[Track]],$B$1885:$D$1929,2,FALSE)</f>
        <v>Vic</v>
      </c>
      <c r="AJ8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7" s="16" t="str">
        <f>IF(Table13[[#This Row],[Going-Dist]]="G&lt;6-Dist&gt;=1700","B",IF(Table13[[#This Row],[Going-Dist]]="G&lt;6-Dist&lt;1700","A",IF(AJ827="G&gt;=6-Dist&lt;1700","C",IF(AJ827="G&gt;=6-Dist&gt;=1700","D","xx"))))</f>
        <v>A</v>
      </c>
      <c r="AL827" s="69">
        <f>MONTH(Table13[[#This Row],[Date]])</f>
        <v>7</v>
      </c>
      <c r="AM827" s="69" t="str">
        <f t="shared" si="60"/>
        <v>2022-2023</v>
      </c>
      <c r="AN827" s="126">
        <v>100</v>
      </c>
      <c r="AO827" s="132" t="str">
        <f>IF(Table13[[#This Row],[Combo 27 Bet]]="","",IF(Table13[[#This Row],[Lev Ret]]="","",AN827*Table13[[#This Row],[Odds]]))</f>
        <v/>
      </c>
      <c r="AP827" s="133">
        <f t="shared" si="63"/>
        <v>-100</v>
      </c>
      <c r="AQ827" s="137"/>
      <c r="AR827" s="153">
        <v>5</v>
      </c>
      <c r="AS827" s="167" t="str">
        <f>IF(Table13[[#This Row],[Date]]&lt;$AS$3,"","Live")</f>
        <v/>
      </c>
      <c r="AT827" s="167" t="str">
        <f>IF(Table13[[#This Row],[Date]]&lt;$AT$3,"","Current Algo")</f>
        <v/>
      </c>
    </row>
    <row r="828" spans="1:46" s="14" customFormat="1" ht="14.25" customHeight="1" x14ac:dyDescent="0.25">
      <c r="A828" s="82">
        <v>45136</v>
      </c>
      <c r="B828" s="2" t="s">
        <v>6</v>
      </c>
      <c r="C828" s="83">
        <v>0.63194444444444442</v>
      </c>
      <c r="D828" s="2">
        <v>4</v>
      </c>
      <c r="E828" s="2">
        <v>5</v>
      </c>
      <c r="F828" s="60">
        <v>5</v>
      </c>
      <c r="G828" s="2">
        <v>2040</v>
      </c>
      <c r="H828" s="2" t="s">
        <v>42</v>
      </c>
      <c r="I828" s="2">
        <v>100</v>
      </c>
      <c r="J828" s="2">
        <v>150</v>
      </c>
      <c r="K828" s="6">
        <v>5</v>
      </c>
      <c r="L828" s="6" t="s">
        <v>803</v>
      </c>
      <c r="M828" s="2" t="s">
        <v>67</v>
      </c>
      <c r="N828" s="84">
        <v>3</v>
      </c>
      <c r="O828" s="2" t="s">
        <v>51</v>
      </c>
      <c r="P828" s="2" t="s">
        <v>395</v>
      </c>
      <c r="Q828" s="85">
        <v>1.5</v>
      </c>
      <c r="R828" s="86">
        <v>4</v>
      </c>
      <c r="S828" s="85">
        <v>53</v>
      </c>
      <c r="T828" s="85">
        <v>51.5</v>
      </c>
      <c r="U828" s="85"/>
      <c r="V828" s="2">
        <v>1</v>
      </c>
      <c r="W828" s="2"/>
      <c r="X828" s="10">
        <v>2</v>
      </c>
      <c r="Y828" s="84">
        <v>4.5999999999999996</v>
      </c>
      <c r="Z828" s="2">
        <v>40</v>
      </c>
      <c r="AA828" s="6">
        <v>7</v>
      </c>
      <c r="AB828" s="2"/>
      <c r="AC828" s="2" t="s">
        <v>12</v>
      </c>
      <c r="AD828" s="84">
        <v>3.3</v>
      </c>
      <c r="AE828" s="84">
        <v>1.8</v>
      </c>
      <c r="AF828" s="2">
        <v>100</v>
      </c>
      <c r="AG828" s="2">
        <f t="shared" si="61"/>
        <v>330</v>
      </c>
      <c r="AH828" s="2">
        <f t="shared" si="62"/>
        <v>230</v>
      </c>
      <c r="AI828" s="44" t="str">
        <f>VLOOKUP(Table13[[#This Row],[Track]],$B$1885:$D$1929,2,FALSE)</f>
        <v>Vic</v>
      </c>
      <c r="AJ8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28" s="16" t="str">
        <f>IF(Table13[[#This Row],[Going-Dist]]="G&lt;6-Dist&gt;=1700","B",IF(Table13[[#This Row],[Going-Dist]]="G&lt;6-Dist&lt;1700","A",IF(AJ828="G&gt;=6-Dist&lt;1700","C",IF(AJ828="G&gt;=6-Dist&gt;=1700","D","xx"))))</f>
        <v>B</v>
      </c>
      <c r="AL828" s="69">
        <f>MONTH(Table13[[#This Row],[Date]])</f>
        <v>7</v>
      </c>
      <c r="AM828" s="69" t="str">
        <f t="shared" si="60"/>
        <v>2022-2023</v>
      </c>
      <c r="AN828" s="126">
        <v>200</v>
      </c>
      <c r="AO828" s="132">
        <f>IF(Table13[[#This Row],[Combo 27 Bet]]="","",IF(Table13[[#This Row],[Lev Ret]]="","",AN828*Table13[[#This Row],[Odds]]))</f>
        <v>660</v>
      </c>
      <c r="AP828" s="133">
        <f t="shared" si="63"/>
        <v>460</v>
      </c>
      <c r="AQ828" s="137"/>
      <c r="AR828" s="153">
        <v>10</v>
      </c>
      <c r="AS828" s="167" t="str">
        <f>IF(Table13[[#This Row],[Date]]&lt;$AS$3,"","Live")</f>
        <v/>
      </c>
      <c r="AT828" s="167" t="str">
        <f>IF(Table13[[#This Row],[Date]]&lt;$AT$3,"","Current Algo")</f>
        <v/>
      </c>
    </row>
    <row r="829" spans="1:46" s="14" customFormat="1" ht="14.25" customHeight="1" x14ac:dyDescent="0.25">
      <c r="A829" s="82">
        <v>45136</v>
      </c>
      <c r="B829" s="2" t="s">
        <v>148</v>
      </c>
      <c r="C829" s="83">
        <v>0.64583333333333337</v>
      </c>
      <c r="D829" s="87">
        <v>4</v>
      </c>
      <c r="E829" s="7">
        <v>5</v>
      </c>
      <c r="F829" s="60">
        <v>8</v>
      </c>
      <c r="G829" s="2">
        <v>1100</v>
      </c>
      <c r="H829" s="2" t="s">
        <v>151</v>
      </c>
      <c r="I829" s="2">
        <v>88</v>
      </c>
      <c r="J829" s="2">
        <v>150</v>
      </c>
      <c r="K829" s="6">
        <v>4</v>
      </c>
      <c r="L829" s="6" t="s">
        <v>1671</v>
      </c>
      <c r="M829" s="2" t="s">
        <v>55</v>
      </c>
      <c r="N829" s="84">
        <v>2.5</v>
      </c>
      <c r="O829" s="2" t="s">
        <v>380</v>
      </c>
      <c r="P829" s="2" t="s">
        <v>1123</v>
      </c>
      <c r="Q829" s="85">
        <v>1.5</v>
      </c>
      <c r="R829" s="86">
        <v>10</v>
      </c>
      <c r="S829" s="85">
        <v>59</v>
      </c>
      <c r="T829" s="85">
        <v>57.5</v>
      </c>
      <c r="U829" s="85"/>
      <c r="V829" s="2">
        <v>2</v>
      </c>
      <c r="W829" s="2">
        <v>1</v>
      </c>
      <c r="X829" s="10">
        <v>1</v>
      </c>
      <c r="Y829" s="84">
        <v>2.84</v>
      </c>
      <c r="Z829" s="2">
        <v>20</v>
      </c>
      <c r="AA829" s="6"/>
      <c r="AB829" s="2"/>
      <c r="AC829" s="2" t="s">
        <v>150</v>
      </c>
      <c r="AD829" s="84">
        <v>2.4500000000000002</v>
      </c>
      <c r="AE829" s="84">
        <v>1.2</v>
      </c>
      <c r="AF829" s="2">
        <v>100</v>
      </c>
      <c r="AG829" s="2">
        <f t="shared" si="61"/>
        <v>245.00000000000003</v>
      </c>
      <c r="AH829" s="2">
        <f t="shared" si="62"/>
        <v>145.00000000000003</v>
      </c>
      <c r="AI829" s="44" t="str">
        <f>VLOOKUP(Table13[[#This Row],[Track]],$B$1885:$D$1929,2,FALSE)</f>
        <v>NSW</v>
      </c>
      <c r="AJ8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29" s="16" t="str">
        <f>IF(Table13[[#This Row],[Going-Dist]]="G&lt;6-Dist&gt;=1700","B",IF(Table13[[#This Row],[Going-Dist]]="G&lt;6-Dist&lt;1700","A",IF(AJ829="G&gt;=6-Dist&lt;1700","C",IF(AJ829="G&gt;=6-Dist&gt;=1700","D","xx"))))</f>
        <v>A</v>
      </c>
      <c r="AL829" s="69">
        <f>MONTH(Table13[[#This Row],[Date]])</f>
        <v>7</v>
      </c>
      <c r="AM829" s="69" t="str">
        <f t="shared" si="60"/>
        <v>2022-2023</v>
      </c>
      <c r="AN829" s="126">
        <v>150</v>
      </c>
      <c r="AO829" s="132">
        <f>IF(Table13[[#This Row],[Combo 27 Bet]]="","",IF(Table13[[#This Row],[Lev Ret]]="","",AN829*Table13[[#This Row],[Odds]]))</f>
        <v>367.5</v>
      </c>
      <c r="AP829" s="133">
        <f t="shared" si="63"/>
        <v>217.5</v>
      </c>
      <c r="AQ829" s="137"/>
      <c r="AR829" s="153">
        <v>9</v>
      </c>
      <c r="AS829" s="167" t="str">
        <f>IF(Table13[[#This Row],[Date]]&lt;$AS$3,"","Live")</f>
        <v/>
      </c>
      <c r="AT829" s="167" t="str">
        <f>IF(Table13[[#This Row],[Date]]&lt;$AT$3,"","Current Algo")</f>
        <v/>
      </c>
    </row>
    <row r="830" spans="1:46" s="14" customFormat="1" ht="14.25" customHeight="1" x14ac:dyDescent="0.25">
      <c r="A830" s="82">
        <v>45136</v>
      </c>
      <c r="B830" s="2" t="s">
        <v>6</v>
      </c>
      <c r="C830" s="83">
        <v>0.65972222222222221</v>
      </c>
      <c r="D830" s="2">
        <v>4</v>
      </c>
      <c r="E830" s="2">
        <v>5</v>
      </c>
      <c r="F830" s="60">
        <v>6</v>
      </c>
      <c r="G830" s="2">
        <v>2500</v>
      </c>
      <c r="H830" s="2" t="s">
        <v>42</v>
      </c>
      <c r="I830" s="2">
        <v>78</v>
      </c>
      <c r="J830" s="2">
        <v>130</v>
      </c>
      <c r="K830" s="6">
        <v>3</v>
      </c>
      <c r="L830" s="6" t="s">
        <v>492</v>
      </c>
      <c r="M830" s="2" t="s">
        <v>80</v>
      </c>
      <c r="N830" s="84">
        <v>6.8</v>
      </c>
      <c r="O830" s="2" t="s">
        <v>394</v>
      </c>
      <c r="P830" s="2" t="s">
        <v>395</v>
      </c>
      <c r="Q830" s="85">
        <v>1.5</v>
      </c>
      <c r="R830" s="86">
        <v>3</v>
      </c>
      <c r="S830" s="85">
        <v>60.5</v>
      </c>
      <c r="T830" s="85">
        <v>59</v>
      </c>
      <c r="U830" s="85"/>
      <c r="V830" s="2">
        <v>3</v>
      </c>
      <c r="W830" s="2"/>
      <c r="X830" s="10">
        <v>1</v>
      </c>
      <c r="Y830" s="84">
        <v>5</v>
      </c>
      <c r="Z830" s="2">
        <v>35</v>
      </c>
      <c r="AA830" s="6">
        <v>11</v>
      </c>
      <c r="AB830" s="2"/>
      <c r="AC830" s="2" t="s">
        <v>12</v>
      </c>
      <c r="AD830" s="84">
        <v>5.5</v>
      </c>
      <c r="AE830" s="84">
        <v>1.9</v>
      </c>
      <c r="AF830" s="2">
        <v>100</v>
      </c>
      <c r="AG830" s="2">
        <f t="shared" si="61"/>
        <v>550</v>
      </c>
      <c r="AH830" s="2">
        <f t="shared" si="62"/>
        <v>450</v>
      </c>
      <c r="AI830" s="44" t="str">
        <f>VLOOKUP(Table13[[#This Row],[Track]],$B$1885:$D$1929,2,FALSE)</f>
        <v>Vic</v>
      </c>
      <c r="AJ8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30" s="16" t="str">
        <f>IF(Table13[[#This Row],[Going-Dist]]="G&lt;6-Dist&gt;=1700","B",IF(Table13[[#This Row],[Going-Dist]]="G&lt;6-Dist&lt;1700","A",IF(AJ830="G&gt;=6-Dist&lt;1700","C",IF(AJ830="G&gt;=6-Dist&gt;=1700","D","xx"))))</f>
        <v>B</v>
      </c>
      <c r="AL830" s="69">
        <f>MONTH(Table13[[#This Row],[Date]])</f>
        <v>7</v>
      </c>
      <c r="AM830" s="69" t="str">
        <f t="shared" si="60"/>
        <v>2022-2023</v>
      </c>
      <c r="AN830" s="126">
        <v>150</v>
      </c>
      <c r="AO830" s="132">
        <f>IF(Table13[[#This Row],[Combo 27 Bet]]="","",IF(Table13[[#This Row],[Lev Ret]]="","",AN830*Table13[[#This Row],[Odds]]))</f>
        <v>825</v>
      </c>
      <c r="AP830" s="133">
        <f t="shared" si="63"/>
        <v>675</v>
      </c>
      <c r="AQ830" s="137"/>
      <c r="AR830" s="153">
        <v>9</v>
      </c>
      <c r="AS830" s="167" t="str">
        <f>IF(Table13[[#This Row],[Date]]&lt;$AS$3,"","Live")</f>
        <v/>
      </c>
      <c r="AT830" s="167" t="str">
        <f>IF(Table13[[#This Row],[Date]]&lt;$AT$3,"","Current Algo")</f>
        <v/>
      </c>
    </row>
    <row r="831" spans="1:46" s="14" customFormat="1" ht="14.25" customHeight="1" x14ac:dyDescent="0.25">
      <c r="A831" s="82">
        <v>45136</v>
      </c>
      <c r="B831" s="2" t="s">
        <v>148</v>
      </c>
      <c r="C831" s="83">
        <v>0.70138888888888884</v>
      </c>
      <c r="D831" s="87">
        <v>4</v>
      </c>
      <c r="E831" s="7">
        <v>5</v>
      </c>
      <c r="F831" s="60">
        <v>10</v>
      </c>
      <c r="G831" s="2">
        <v>1300</v>
      </c>
      <c r="H831" s="2" t="s">
        <v>151</v>
      </c>
      <c r="I831" s="2">
        <v>78</v>
      </c>
      <c r="J831" s="2">
        <v>150</v>
      </c>
      <c r="K831" s="6">
        <v>3</v>
      </c>
      <c r="L831" s="6" t="s">
        <v>1674</v>
      </c>
      <c r="M831" s="2" t="s">
        <v>55</v>
      </c>
      <c r="N831" s="84">
        <v>3</v>
      </c>
      <c r="O831" s="2" t="s">
        <v>1051</v>
      </c>
      <c r="P831" s="2" t="s">
        <v>110</v>
      </c>
      <c r="Q831" s="85"/>
      <c r="R831" s="86">
        <v>7</v>
      </c>
      <c r="S831" s="85">
        <v>59</v>
      </c>
      <c r="T831" s="85">
        <v>59</v>
      </c>
      <c r="U831" s="85"/>
      <c r="V831" s="2">
        <v>4</v>
      </c>
      <c r="W831" s="2">
        <v>3</v>
      </c>
      <c r="X831" s="10">
        <v>1</v>
      </c>
      <c r="Y831" s="84">
        <v>5.74</v>
      </c>
      <c r="Z831" s="2">
        <v>20</v>
      </c>
      <c r="AA831" s="6"/>
      <c r="AB831" s="2"/>
      <c r="AC831" s="2"/>
      <c r="AD831" s="84">
        <v>2.7</v>
      </c>
      <c r="AE831" s="84"/>
      <c r="AF831" s="2">
        <v>100</v>
      </c>
      <c r="AG831" s="2" t="str">
        <f t="shared" si="61"/>
        <v/>
      </c>
      <c r="AH831" s="2">
        <f t="shared" si="62"/>
        <v>-100</v>
      </c>
      <c r="AI831" s="44" t="str">
        <f>VLOOKUP(Table13[[#This Row],[Track]],$B$1885:$D$1929,2,FALSE)</f>
        <v>NSW</v>
      </c>
      <c r="AJ8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1" s="16" t="str">
        <f>IF(Table13[[#This Row],[Going-Dist]]="G&lt;6-Dist&gt;=1700","B",IF(Table13[[#This Row],[Going-Dist]]="G&lt;6-Dist&lt;1700","A",IF(AJ831="G&gt;=6-Dist&lt;1700","C",IF(AJ831="G&gt;=6-Dist&gt;=1700","D","xx"))))</f>
        <v>A</v>
      </c>
      <c r="AL831" s="69">
        <f>MONTH(Table13[[#This Row],[Date]])</f>
        <v>7</v>
      </c>
      <c r="AM831" s="69" t="str">
        <f t="shared" si="60"/>
        <v>2022-2023</v>
      </c>
      <c r="AN831" s="126">
        <v>150</v>
      </c>
      <c r="AO831" s="132" t="str">
        <f>IF(Table13[[#This Row],[Combo 27 Bet]]="","",IF(Table13[[#This Row],[Lev Ret]]="","",AN831*Table13[[#This Row],[Odds]]))</f>
        <v/>
      </c>
      <c r="AP831" s="133">
        <f t="shared" si="63"/>
        <v>-150</v>
      </c>
      <c r="AQ831" s="137"/>
      <c r="AR831" s="153">
        <v>9</v>
      </c>
      <c r="AS831" s="167" t="str">
        <f>IF(Table13[[#This Row],[Date]]&lt;$AS$3,"","Live")</f>
        <v/>
      </c>
      <c r="AT831" s="167" t="str">
        <f>IF(Table13[[#This Row],[Date]]&lt;$AT$3,"","Current Algo")</f>
        <v/>
      </c>
    </row>
    <row r="832" spans="1:46" s="14" customFormat="1" ht="14.25" customHeight="1" x14ac:dyDescent="0.25">
      <c r="A832" s="82">
        <v>45143</v>
      </c>
      <c r="B832" s="2" t="s">
        <v>149</v>
      </c>
      <c r="C832" s="83">
        <v>0.50347222222222221</v>
      </c>
      <c r="D832" s="87">
        <v>4</v>
      </c>
      <c r="E832" s="7">
        <v>0</v>
      </c>
      <c r="F832" s="60">
        <v>2</v>
      </c>
      <c r="G832" s="2">
        <v>1100</v>
      </c>
      <c r="H832" s="2" t="s">
        <v>151</v>
      </c>
      <c r="I832" s="2">
        <v>72</v>
      </c>
      <c r="J832" s="2">
        <v>120</v>
      </c>
      <c r="K832" s="6">
        <v>4</v>
      </c>
      <c r="L832" s="6" t="s">
        <v>1675</v>
      </c>
      <c r="M832" s="2" t="s">
        <v>75</v>
      </c>
      <c r="N832" s="84">
        <v>4</v>
      </c>
      <c r="O832" s="2" t="s">
        <v>1070</v>
      </c>
      <c r="P832" s="2" t="s">
        <v>1123</v>
      </c>
      <c r="Q832" s="85">
        <v>1.5</v>
      </c>
      <c r="R832" s="86">
        <v>9</v>
      </c>
      <c r="S832" s="85">
        <v>59</v>
      </c>
      <c r="T832" s="85">
        <v>57.5</v>
      </c>
      <c r="U832" s="85"/>
      <c r="V832" s="2"/>
      <c r="W832" s="2">
        <v>3</v>
      </c>
      <c r="X832" s="10">
        <v>2</v>
      </c>
      <c r="Y832" s="84">
        <v>5.22</v>
      </c>
      <c r="Z832" s="2">
        <v>20</v>
      </c>
      <c r="AA832" s="6"/>
      <c r="AB832" s="2"/>
      <c r="AC832" s="2" t="s">
        <v>150</v>
      </c>
      <c r="AD832" s="84">
        <v>6.9</v>
      </c>
      <c r="AE832" s="84">
        <v>2.2999999999999998</v>
      </c>
      <c r="AF832" s="2">
        <v>100</v>
      </c>
      <c r="AG832" s="2">
        <f t="shared" si="61"/>
        <v>690</v>
      </c>
      <c r="AH832" s="2">
        <f t="shared" si="62"/>
        <v>590</v>
      </c>
      <c r="AI832" s="44" t="str">
        <f>VLOOKUP(Table13[[#This Row],[Track]],$B$1885:$D$1929,2,FALSE)</f>
        <v>NSW</v>
      </c>
      <c r="AJ8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2" s="16" t="str">
        <f>IF(Table13[[#This Row],[Going-Dist]]="G&lt;6-Dist&gt;=1700","B",IF(Table13[[#This Row],[Going-Dist]]="G&lt;6-Dist&lt;1700","A",IF(AJ832="G&gt;=6-Dist&lt;1700","C",IF(AJ832="G&gt;=6-Dist&gt;=1700","D","xx"))))</f>
        <v>A</v>
      </c>
      <c r="AL832" s="69">
        <f>MONTH(Table13[[#This Row],[Date]])</f>
        <v>8</v>
      </c>
      <c r="AM832" s="69" t="str">
        <f t="shared" si="60"/>
        <v>2023-2024</v>
      </c>
      <c r="AN832" s="126">
        <v>100</v>
      </c>
      <c r="AO832" s="132">
        <f>IF(Table13[[#This Row],[Combo 27 Bet]]="","",IF(Table13[[#This Row],[Lev Ret]]="","",AN832*Table13[[#This Row],[Odds]]))</f>
        <v>690</v>
      </c>
      <c r="AP832" s="133">
        <f t="shared" si="63"/>
        <v>590</v>
      </c>
      <c r="AQ832" s="137"/>
      <c r="AR832" s="153">
        <v>7</v>
      </c>
      <c r="AS832" s="167" t="str">
        <f>IF(Table13[[#This Row],[Date]]&lt;$AS$3,"","Live")</f>
        <v/>
      </c>
      <c r="AT832" s="167" t="str">
        <f>IF(Table13[[#This Row],[Date]]&lt;$AT$3,"","Current Algo")</f>
        <v/>
      </c>
    </row>
    <row r="833" spans="1:46" s="14" customFormat="1" ht="14.25" customHeight="1" x14ac:dyDescent="0.25">
      <c r="A833" s="82">
        <v>45143</v>
      </c>
      <c r="B833" s="2" t="s">
        <v>3</v>
      </c>
      <c r="C833" s="83">
        <v>0.58680555555555558</v>
      </c>
      <c r="D833" s="2">
        <v>4</v>
      </c>
      <c r="E833" s="2">
        <v>10</v>
      </c>
      <c r="F833" s="60">
        <v>5</v>
      </c>
      <c r="G833" s="2">
        <v>2530</v>
      </c>
      <c r="H833" s="2" t="s">
        <v>42</v>
      </c>
      <c r="I833" s="2">
        <v>100</v>
      </c>
      <c r="J833" s="2">
        <v>150</v>
      </c>
      <c r="K833" s="6">
        <v>1</v>
      </c>
      <c r="L833" s="6" t="s">
        <v>799</v>
      </c>
      <c r="M833" s="2" t="s">
        <v>75</v>
      </c>
      <c r="N833" s="84">
        <v>4.7</v>
      </c>
      <c r="O833" s="2" t="s">
        <v>59</v>
      </c>
      <c r="P833" s="2" t="s">
        <v>168</v>
      </c>
      <c r="Q833" s="85">
        <v>3</v>
      </c>
      <c r="R833" s="86">
        <v>9</v>
      </c>
      <c r="S833" s="85">
        <v>60</v>
      </c>
      <c r="T833" s="85">
        <v>57</v>
      </c>
      <c r="U833" s="85"/>
      <c r="V833" s="2">
        <v>1</v>
      </c>
      <c r="W833" s="2">
        <v>1</v>
      </c>
      <c r="X833" s="10">
        <v>1</v>
      </c>
      <c r="Y833" s="84">
        <v>4.5</v>
      </c>
      <c r="Z833" s="2">
        <v>40</v>
      </c>
      <c r="AA833" s="6">
        <v>10</v>
      </c>
      <c r="AB833" s="2"/>
      <c r="AC833" s="2"/>
      <c r="AD833" s="84">
        <v>6.5</v>
      </c>
      <c r="AE833" s="84"/>
      <c r="AF833" s="2">
        <v>100</v>
      </c>
      <c r="AG833" s="2" t="str">
        <f t="shared" si="61"/>
        <v/>
      </c>
      <c r="AH833" s="2">
        <f t="shared" si="62"/>
        <v>-100</v>
      </c>
      <c r="AI833" s="44" t="str">
        <f>VLOOKUP(Table13[[#This Row],[Track]],$B$1885:$D$1929,2,FALSE)</f>
        <v>Vic</v>
      </c>
      <c r="AJ8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33" s="16" t="str">
        <f>IF(Table13[[#This Row],[Going-Dist]]="G&lt;6-Dist&gt;=1700","B",IF(Table13[[#This Row],[Going-Dist]]="G&lt;6-Dist&lt;1700","A",IF(AJ833="G&gt;=6-Dist&lt;1700","C",IF(AJ833="G&gt;=6-Dist&gt;=1700","D","xx"))))</f>
        <v>B</v>
      </c>
      <c r="AL833" s="69">
        <f>MONTH(Table13[[#This Row],[Date]])</f>
        <v>8</v>
      </c>
      <c r="AM833" s="69" t="str">
        <f t="shared" si="60"/>
        <v>2023-2024</v>
      </c>
      <c r="AN833" s="126">
        <v>100</v>
      </c>
      <c r="AO833" s="132" t="str">
        <f>IF(Table13[[#This Row],[Combo 27 Bet]]="","",IF(Table13[[#This Row],[Lev Ret]]="","",AN833*Table13[[#This Row],[Odds]]))</f>
        <v/>
      </c>
      <c r="AP833" s="133">
        <f t="shared" si="63"/>
        <v>-100</v>
      </c>
      <c r="AQ833" s="137"/>
      <c r="AR833" s="153">
        <v>7</v>
      </c>
      <c r="AS833" s="167" t="str">
        <f>IF(Table13[[#This Row],[Date]]&lt;$AS$3,"","Live")</f>
        <v/>
      </c>
      <c r="AT833" s="167" t="str">
        <f>IF(Table13[[#This Row],[Date]]&lt;$AT$3,"","Current Algo")</f>
        <v/>
      </c>
    </row>
    <row r="834" spans="1:46" s="14" customFormat="1" ht="14.25" customHeight="1" x14ac:dyDescent="0.25">
      <c r="A834" s="82">
        <v>45143</v>
      </c>
      <c r="B834" s="2" t="s">
        <v>149</v>
      </c>
      <c r="C834" s="83">
        <v>0.60069444444444442</v>
      </c>
      <c r="D834" s="87">
        <v>4</v>
      </c>
      <c r="E834" s="7">
        <v>0</v>
      </c>
      <c r="F834" s="60">
        <v>6</v>
      </c>
      <c r="G834" s="2">
        <v>1350</v>
      </c>
      <c r="H834" s="2" t="s">
        <v>151</v>
      </c>
      <c r="I834" s="2">
        <v>78</v>
      </c>
      <c r="J834" s="2">
        <v>160</v>
      </c>
      <c r="K834" s="6">
        <v>6</v>
      </c>
      <c r="L834" s="6" t="s">
        <v>1676</v>
      </c>
      <c r="M834" s="2" t="s">
        <v>75</v>
      </c>
      <c r="N834" s="84">
        <v>3.1</v>
      </c>
      <c r="O834" s="2" t="s">
        <v>156</v>
      </c>
      <c r="P834" s="2" t="s">
        <v>154</v>
      </c>
      <c r="Q834" s="85"/>
      <c r="R834" s="86">
        <v>4</v>
      </c>
      <c r="S834" s="85">
        <v>58</v>
      </c>
      <c r="T834" s="85">
        <v>58</v>
      </c>
      <c r="U834" s="85"/>
      <c r="V834" s="2">
        <v>2</v>
      </c>
      <c r="W834" s="2">
        <v>1</v>
      </c>
      <c r="X834" s="10">
        <v>1</v>
      </c>
      <c r="Y834" s="84">
        <v>1.97</v>
      </c>
      <c r="Z834" s="2">
        <v>20</v>
      </c>
      <c r="AA834" s="6"/>
      <c r="AB834" s="2"/>
      <c r="AC834" s="2" t="s">
        <v>150</v>
      </c>
      <c r="AD834" s="84">
        <v>3.6</v>
      </c>
      <c r="AE834" s="84">
        <v>1.4</v>
      </c>
      <c r="AF834" s="2">
        <v>100</v>
      </c>
      <c r="AG834" s="2">
        <f t="shared" si="61"/>
        <v>360</v>
      </c>
      <c r="AH834" s="2">
        <f t="shared" si="62"/>
        <v>260</v>
      </c>
      <c r="AI834" s="44" t="str">
        <f>VLOOKUP(Table13[[#This Row],[Track]],$B$1885:$D$1929,2,FALSE)</f>
        <v>NSW</v>
      </c>
      <c r="AJ8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4" s="16" t="str">
        <f>IF(Table13[[#This Row],[Going-Dist]]="G&lt;6-Dist&gt;=1700","B",IF(Table13[[#This Row],[Going-Dist]]="G&lt;6-Dist&lt;1700","A",IF(AJ834="G&gt;=6-Dist&lt;1700","C",IF(AJ834="G&gt;=6-Dist&gt;=1700","D","xx"))))</f>
        <v>A</v>
      </c>
      <c r="AL834" s="69">
        <f>MONTH(Table13[[#This Row],[Date]])</f>
        <v>8</v>
      </c>
      <c r="AM834" s="69" t="str">
        <f t="shared" si="60"/>
        <v>2023-2024</v>
      </c>
      <c r="AN834" s="126">
        <v>150</v>
      </c>
      <c r="AO834" s="132">
        <f>IF(Table13[[#This Row],[Combo 27 Bet]]="","",IF(Table13[[#This Row],[Lev Ret]]="","",AN834*Table13[[#This Row],[Odds]]))</f>
        <v>540</v>
      </c>
      <c r="AP834" s="133">
        <f t="shared" si="63"/>
        <v>390</v>
      </c>
      <c r="AQ834" s="137"/>
      <c r="AR834" s="153">
        <v>9</v>
      </c>
      <c r="AS834" s="167" t="str">
        <f>IF(Table13[[#This Row],[Date]]&lt;$AS$3,"","Live")</f>
        <v/>
      </c>
      <c r="AT834" s="167" t="str">
        <f>IF(Table13[[#This Row],[Date]]&lt;$AT$3,"","Current Algo")</f>
        <v/>
      </c>
    </row>
    <row r="835" spans="1:46" s="14" customFormat="1" ht="14.25" customHeight="1" x14ac:dyDescent="0.25">
      <c r="A835" s="82">
        <v>45143</v>
      </c>
      <c r="B835" s="2" t="s">
        <v>149</v>
      </c>
      <c r="C835" s="83">
        <v>0.65277777777777779</v>
      </c>
      <c r="D835" s="87">
        <v>4</v>
      </c>
      <c r="E835" s="7">
        <v>0</v>
      </c>
      <c r="F835" s="60">
        <v>8</v>
      </c>
      <c r="G835" s="2">
        <v>1200</v>
      </c>
      <c r="H835" s="2" t="s">
        <v>151</v>
      </c>
      <c r="I835" s="2" t="s">
        <v>1128</v>
      </c>
      <c r="J835" s="2">
        <v>300</v>
      </c>
      <c r="K835" s="6">
        <v>11</v>
      </c>
      <c r="L835" s="6" t="s">
        <v>235</v>
      </c>
      <c r="M835" s="2" t="s">
        <v>55</v>
      </c>
      <c r="N835" s="84">
        <v>2.9</v>
      </c>
      <c r="O835" s="2" t="s">
        <v>1059</v>
      </c>
      <c r="P835" s="2" t="s">
        <v>159</v>
      </c>
      <c r="Q835" s="85"/>
      <c r="R835" s="86">
        <v>1</v>
      </c>
      <c r="S835" s="85">
        <v>54</v>
      </c>
      <c r="T835" s="85">
        <v>54</v>
      </c>
      <c r="U835" s="85"/>
      <c r="V835" s="2">
        <v>5</v>
      </c>
      <c r="W835" s="2">
        <v>3</v>
      </c>
      <c r="X835" s="10">
        <v>1</v>
      </c>
      <c r="Y835" s="84">
        <v>2.65</v>
      </c>
      <c r="Z835" s="2">
        <v>20</v>
      </c>
      <c r="AA835" s="6">
        <v>120</v>
      </c>
      <c r="AB835" s="2"/>
      <c r="AC835" s="2" t="s">
        <v>150</v>
      </c>
      <c r="AD835" s="84">
        <v>2.6</v>
      </c>
      <c r="AE835" s="84">
        <v>1.3</v>
      </c>
      <c r="AF835" s="2">
        <v>100</v>
      </c>
      <c r="AG835" s="2">
        <f t="shared" si="61"/>
        <v>260</v>
      </c>
      <c r="AH835" s="2">
        <f t="shared" si="62"/>
        <v>160</v>
      </c>
      <c r="AI835" s="44" t="str">
        <f>VLOOKUP(Table13[[#This Row],[Track]],$B$1885:$D$1929,2,FALSE)</f>
        <v>NSW</v>
      </c>
      <c r="AJ8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5" s="16" t="str">
        <f>IF(Table13[[#This Row],[Going-Dist]]="G&lt;6-Dist&gt;=1700","B",IF(Table13[[#This Row],[Going-Dist]]="G&lt;6-Dist&lt;1700","A",IF(AJ835="G&gt;=6-Dist&lt;1700","C",IF(AJ835="G&gt;=6-Dist&gt;=1700","D","xx"))))</f>
        <v>A</v>
      </c>
      <c r="AL835" s="69">
        <f>MONTH(Table13[[#This Row],[Date]])</f>
        <v>8</v>
      </c>
      <c r="AM835" s="69" t="str">
        <f t="shared" si="60"/>
        <v>2023-2024</v>
      </c>
      <c r="AN835" s="126">
        <v>150</v>
      </c>
      <c r="AO835" s="132">
        <f>IF(Table13[[#This Row],[Combo 27 Bet]]="","",IF(Table13[[#This Row],[Lev Ret]]="","",AN835*Table13[[#This Row],[Odds]]))</f>
        <v>390</v>
      </c>
      <c r="AP835" s="133">
        <f t="shared" si="63"/>
        <v>240</v>
      </c>
      <c r="AQ835" s="137"/>
      <c r="AR835" s="153">
        <v>9</v>
      </c>
      <c r="AS835" s="167" t="str">
        <f>IF(Table13[[#This Row],[Date]]&lt;$AS$3,"","Live")</f>
        <v/>
      </c>
      <c r="AT835" s="167" t="str">
        <f>IF(Table13[[#This Row],[Date]]&lt;$AT$3,"","Current Algo")</f>
        <v/>
      </c>
    </row>
    <row r="836" spans="1:46" s="14" customFormat="1" ht="14.25" customHeight="1" x14ac:dyDescent="0.25">
      <c r="A836" s="82">
        <v>45143</v>
      </c>
      <c r="B836" s="2" t="s">
        <v>3</v>
      </c>
      <c r="C836" s="83">
        <v>0.66319444444444442</v>
      </c>
      <c r="D836" s="87">
        <v>4</v>
      </c>
      <c r="E836" s="7">
        <v>10</v>
      </c>
      <c r="F836" s="60">
        <v>8</v>
      </c>
      <c r="G836" s="2">
        <v>1620</v>
      </c>
      <c r="H836" s="2" t="s">
        <v>42</v>
      </c>
      <c r="I836" s="2">
        <v>84</v>
      </c>
      <c r="J836" s="2">
        <v>130</v>
      </c>
      <c r="K836" s="6">
        <v>3</v>
      </c>
      <c r="L836" s="6" t="s">
        <v>741</v>
      </c>
      <c r="M836" s="2" t="s">
        <v>67</v>
      </c>
      <c r="N836" s="84">
        <v>3</v>
      </c>
      <c r="O836" s="2" t="s">
        <v>97</v>
      </c>
      <c r="P836" s="2" t="s">
        <v>57</v>
      </c>
      <c r="Q836" s="85"/>
      <c r="R836" s="86">
        <v>3</v>
      </c>
      <c r="S836" s="85">
        <v>59</v>
      </c>
      <c r="T836" s="85">
        <v>59</v>
      </c>
      <c r="U836" s="85"/>
      <c r="V836" s="2">
        <v>1</v>
      </c>
      <c r="W836" s="2">
        <v>1</v>
      </c>
      <c r="X836" s="10">
        <v>2</v>
      </c>
      <c r="Y836" s="84">
        <v>5</v>
      </c>
      <c r="Z836" s="2">
        <v>35</v>
      </c>
      <c r="AA836" s="6">
        <v>12</v>
      </c>
      <c r="AB836" s="2"/>
      <c r="AC836" s="2" t="s">
        <v>12</v>
      </c>
      <c r="AD836" s="84">
        <v>3.6</v>
      </c>
      <c r="AE836" s="84">
        <v>1.5</v>
      </c>
      <c r="AF836" s="2">
        <v>100</v>
      </c>
      <c r="AG836" s="2">
        <f t="shared" si="61"/>
        <v>360</v>
      </c>
      <c r="AH836" s="2">
        <f t="shared" si="62"/>
        <v>260</v>
      </c>
      <c r="AI836" s="44" t="str">
        <f>VLOOKUP(Table13[[#This Row],[Track]],$B$1885:$D$1929,2,FALSE)</f>
        <v>Vic</v>
      </c>
      <c r="AJ8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6" s="16" t="str">
        <f>IF(Table13[[#This Row],[Going-Dist]]="G&lt;6-Dist&gt;=1700","B",IF(Table13[[#This Row],[Going-Dist]]="G&lt;6-Dist&lt;1700","A",IF(AJ836="G&gt;=6-Dist&lt;1700","C",IF(AJ836="G&gt;=6-Dist&gt;=1700","D","xx"))))</f>
        <v>A</v>
      </c>
      <c r="AL836" s="69">
        <f>MONTH(Table13[[#This Row],[Date]])</f>
        <v>8</v>
      </c>
      <c r="AM836" s="69" t="str">
        <f t="shared" si="60"/>
        <v>2023-2024</v>
      </c>
      <c r="AN836" s="126">
        <v>100</v>
      </c>
      <c r="AO836" s="132">
        <f>IF(Table13[[#This Row],[Combo 27 Bet]]="","",IF(Table13[[#This Row],[Lev Ret]]="","",AN836*Table13[[#This Row],[Odds]]))</f>
        <v>360</v>
      </c>
      <c r="AP836" s="133">
        <f t="shared" si="63"/>
        <v>260</v>
      </c>
      <c r="AQ836" s="135">
        <v>2</v>
      </c>
      <c r="AR836" s="153">
        <v>5</v>
      </c>
      <c r="AS836" s="167" t="str">
        <f>IF(Table13[[#This Row],[Date]]&lt;$AS$3,"","Live")</f>
        <v/>
      </c>
      <c r="AT836" s="167" t="str">
        <f>IF(Table13[[#This Row],[Date]]&lt;$AT$3,"","Current Algo")</f>
        <v/>
      </c>
    </row>
    <row r="837" spans="1:46" s="14" customFormat="1" ht="14.25" customHeight="1" x14ac:dyDescent="0.25">
      <c r="A837" s="82">
        <v>45143</v>
      </c>
      <c r="B837" s="2" t="s">
        <v>3</v>
      </c>
      <c r="C837" s="83">
        <v>0.66319444444444442</v>
      </c>
      <c r="D837" s="2">
        <v>4</v>
      </c>
      <c r="E837" s="2">
        <v>10</v>
      </c>
      <c r="F837" s="60">
        <v>8</v>
      </c>
      <c r="G837" s="2">
        <v>1620</v>
      </c>
      <c r="H837" s="2" t="s">
        <v>42</v>
      </c>
      <c r="I837" s="2">
        <v>84</v>
      </c>
      <c r="J837" s="2">
        <v>130</v>
      </c>
      <c r="K837" s="6">
        <v>14</v>
      </c>
      <c r="L837" s="6" t="s">
        <v>804</v>
      </c>
      <c r="M837" s="2" t="s">
        <v>55</v>
      </c>
      <c r="N837" s="84">
        <v>4.0999999999999996</v>
      </c>
      <c r="O837" s="2" t="s">
        <v>44</v>
      </c>
      <c r="P837" s="2" t="s">
        <v>45</v>
      </c>
      <c r="Q837" s="85"/>
      <c r="R837" s="86">
        <v>5</v>
      </c>
      <c r="S837" s="85">
        <v>53.5</v>
      </c>
      <c r="T837" s="85">
        <v>53.5</v>
      </c>
      <c r="U837" s="85"/>
      <c r="V837" s="2">
        <v>2</v>
      </c>
      <c r="W837" s="2">
        <v>5</v>
      </c>
      <c r="X837" s="10">
        <v>3</v>
      </c>
      <c r="Y837" s="84">
        <v>5.5</v>
      </c>
      <c r="Z837" s="2">
        <v>30</v>
      </c>
      <c r="AA837" s="6">
        <v>12</v>
      </c>
      <c r="AB837" s="2"/>
      <c r="AC837" s="2" t="s">
        <v>13</v>
      </c>
      <c r="AD837" s="84">
        <v>3.2</v>
      </c>
      <c r="AE837" s="84">
        <v>1.6</v>
      </c>
      <c r="AF837" s="2">
        <v>100</v>
      </c>
      <c r="AG837" s="2" t="str">
        <f t="shared" si="61"/>
        <v/>
      </c>
      <c r="AH837" s="2">
        <f t="shared" si="62"/>
        <v>-100</v>
      </c>
      <c r="AI837" s="44" t="str">
        <f>VLOOKUP(Table13[[#This Row],[Track]],$B$1885:$D$1929,2,FALSE)</f>
        <v>Vic</v>
      </c>
      <c r="AJ8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7" s="16" t="str">
        <f>IF(Table13[[#This Row],[Going-Dist]]="G&lt;6-Dist&gt;=1700","B",IF(Table13[[#This Row],[Going-Dist]]="G&lt;6-Dist&lt;1700","A",IF(AJ837="G&gt;=6-Dist&lt;1700","C",IF(AJ837="G&gt;=6-Dist&gt;=1700","D","xx"))))</f>
        <v>A</v>
      </c>
      <c r="AL837" s="69">
        <f>MONTH(Table13[[#This Row],[Date]])</f>
        <v>8</v>
      </c>
      <c r="AM837" s="69" t="str">
        <f t="shared" si="60"/>
        <v>2023-2024</v>
      </c>
      <c r="AN837" s="126">
        <v>100</v>
      </c>
      <c r="AO837" s="132" t="str">
        <f>IF(Table13[[#This Row],[Combo 27 Bet]]="","",IF(Table13[[#This Row],[Lev Ret]]="","",AN837*Table13[[#This Row],[Odds]]))</f>
        <v/>
      </c>
      <c r="AP837" s="133">
        <f t="shared" si="63"/>
        <v>-100</v>
      </c>
      <c r="AQ837" s="135">
        <v>2</v>
      </c>
      <c r="AR837" s="153">
        <v>7</v>
      </c>
      <c r="AS837" s="167" t="str">
        <f>IF(Table13[[#This Row],[Date]]&lt;$AS$3,"","Live")</f>
        <v/>
      </c>
      <c r="AT837" s="167" t="str">
        <f>IF(Table13[[#This Row],[Date]]&lt;$AT$3,"","Current Algo")</f>
        <v/>
      </c>
    </row>
    <row r="838" spans="1:46" s="14" customFormat="1" ht="14.25" customHeight="1" x14ac:dyDescent="0.25">
      <c r="A838" s="82">
        <v>45143</v>
      </c>
      <c r="B838" s="2" t="s">
        <v>3</v>
      </c>
      <c r="C838" s="83">
        <v>0.6875</v>
      </c>
      <c r="D838" s="2">
        <v>4</v>
      </c>
      <c r="E838" s="2">
        <v>10</v>
      </c>
      <c r="F838" s="60">
        <v>9</v>
      </c>
      <c r="G838" s="2">
        <v>1410</v>
      </c>
      <c r="H838" s="2" t="s">
        <v>42</v>
      </c>
      <c r="I838" s="2">
        <v>100</v>
      </c>
      <c r="J838" s="2">
        <v>150</v>
      </c>
      <c r="K838" s="6">
        <v>3</v>
      </c>
      <c r="L838" s="6" t="s">
        <v>494</v>
      </c>
      <c r="M838" s="2" t="s">
        <v>75</v>
      </c>
      <c r="N838" s="84">
        <v>4.7</v>
      </c>
      <c r="O838" s="2" t="s">
        <v>398</v>
      </c>
      <c r="P838" s="2" t="s">
        <v>64</v>
      </c>
      <c r="Q838" s="85"/>
      <c r="R838" s="86">
        <v>5</v>
      </c>
      <c r="S838" s="85">
        <v>58</v>
      </c>
      <c r="T838" s="85">
        <v>58</v>
      </c>
      <c r="U838" s="85"/>
      <c r="V838" s="2">
        <v>1</v>
      </c>
      <c r="W838" s="2">
        <v>4</v>
      </c>
      <c r="X838" s="10">
        <v>1</v>
      </c>
      <c r="Y838" s="84">
        <v>4</v>
      </c>
      <c r="Z838" s="2">
        <v>40</v>
      </c>
      <c r="AA838" s="6">
        <v>13</v>
      </c>
      <c r="AB838" s="2"/>
      <c r="AC838" s="2"/>
      <c r="AD838" s="84">
        <v>5.5</v>
      </c>
      <c r="AE838" s="84"/>
      <c r="AF838" s="2">
        <v>100</v>
      </c>
      <c r="AG838" s="2" t="str">
        <f t="shared" si="61"/>
        <v/>
      </c>
      <c r="AH838" s="2">
        <f t="shared" si="62"/>
        <v>-100</v>
      </c>
      <c r="AI838" s="44" t="str">
        <f>VLOOKUP(Table13[[#This Row],[Track]],$B$1885:$D$1929,2,FALSE)</f>
        <v>Vic</v>
      </c>
      <c r="AJ8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8" s="16" t="str">
        <f>IF(Table13[[#This Row],[Going-Dist]]="G&lt;6-Dist&gt;=1700","B",IF(Table13[[#This Row],[Going-Dist]]="G&lt;6-Dist&lt;1700","A",IF(AJ838="G&gt;=6-Dist&lt;1700","C",IF(AJ838="G&gt;=6-Dist&gt;=1700","D","xx"))))</f>
        <v>A</v>
      </c>
      <c r="AL838" s="69">
        <f>MONTH(Table13[[#This Row],[Date]])</f>
        <v>8</v>
      </c>
      <c r="AM838" s="69" t="str">
        <f t="shared" si="60"/>
        <v>2023-2024</v>
      </c>
      <c r="AN838" s="126">
        <v>100</v>
      </c>
      <c r="AO838" s="132" t="str">
        <f>IF(Table13[[#This Row],[Combo 27 Bet]]="","",IF(Table13[[#This Row],[Lev Ret]]="","",AN838*Table13[[#This Row],[Odds]]))</f>
        <v/>
      </c>
      <c r="AP838" s="133">
        <f t="shared" si="63"/>
        <v>-100</v>
      </c>
      <c r="AQ838" s="137"/>
      <c r="AR838" s="153">
        <v>7</v>
      </c>
      <c r="AS838" s="167" t="str">
        <f>IF(Table13[[#This Row],[Date]]&lt;$AS$3,"","Live")</f>
        <v/>
      </c>
      <c r="AT838" s="167" t="str">
        <f>IF(Table13[[#This Row],[Date]]&lt;$AT$3,"","Current Algo")</f>
        <v/>
      </c>
    </row>
    <row r="839" spans="1:46" s="14" customFormat="1" ht="14.25" customHeight="1" x14ac:dyDescent="0.25">
      <c r="A839" s="82">
        <v>45143</v>
      </c>
      <c r="B839" s="2" t="s">
        <v>3</v>
      </c>
      <c r="C839" s="83">
        <v>5.604166666666667</v>
      </c>
      <c r="D839" s="2">
        <v>4</v>
      </c>
      <c r="E839" s="2">
        <v>10</v>
      </c>
      <c r="F839" s="60">
        <v>4</v>
      </c>
      <c r="G839" s="2">
        <v>1410</v>
      </c>
      <c r="H839" s="2" t="s">
        <v>70</v>
      </c>
      <c r="I839" s="2">
        <v>84</v>
      </c>
      <c r="J839" s="2">
        <v>130</v>
      </c>
      <c r="K839" s="6">
        <v>8</v>
      </c>
      <c r="L839" s="6" t="s">
        <v>805</v>
      </c>
      <c r="M839" s="2" t="s">
        <v>50</v>
      </c>
      <c r="N839" s="84">
        <v>5.4</v>
      </c>
      <c r="O839" s="2" t="s">
        <v>101</v>
      </c>
      <c r="P839" s="2" t="s">
        <v>402</v>
      </c>
      <c r="Q839" s="85">
        <v>2</v>
      </c>
      <c r="R839" s="86">
        <v>1</v>
      </c>
      <c r="S839" s="85">
        <v>54.5</v>
      </c>
      <c r="T839" s="85">
        <v>52.5</v>
      </c>
      <c r="U839" s="85"/>
      <c r="V839" s="2">
        <v>3</v>
      </c>
      <c r="W839" s="2">
        <v>1</v>
      </c>
      <c r="X839" s="10">
        <v>2</v>
      </c>
      <c r="Y839" s="84">
        <v>6</v>
      </c>
      <c r="Z839" s="2">
        <v>25</v>
      </c>
      <c r="AA839" s="6">
        <v>11</v>
      </c>
      <c r="AB839" s="2"/>
      <c r="AC839" s="2" t="s">
        <v>13</v>
      </c>
      <c r="AD839" s="84">
        <v>6.5</v>
      </c>
      <c r="AE839" s="84">
        <v>2.1</v>
      </c>
      <c r="AF839" s="2">
        <v>100</v>
      </c>
      <c r="AG839" s="2" t="str">
        <f t="shared" si="61"/>
        <v/>
      </c>
      <c r="AH839" s="2">
        <f t="shared" si="62"/>
        <v>-100</v>
      </c>
      <c r="AI839" s="44" t="str">
        <f>VLOOKUP(Table13[[#This Row],[Track]],$B$1885:$D$1929,2,FALSE)</f>
        <v>Vic</v>
      </c>
      <c r="AJ8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39" s="16" t="str">
        <f>IF(Table13[[#This Row],[Going-Dist]]="G&lt;6-Dist&gt;=1700","B",IF(Table13[[#This Row],[Going-Dist]]="G&lt;6-Dist&lt;1700","A",IF(AJ839="G&gt;=6-Dist&lt;1700","C",IF(AJ839="G&gt;=6-Dist&gt;=1700","D","xx"))))</f>
        <v>A</v>
      </c>
      <c r="AL839" s="69">
        <f>MONTH(Table13[[#This Row],[Date]])</f>
        <v>8</v>
      </c>
      <c r="AM839" s="69" t="str">
        <f t="shared" ref="AM839:AM902" si="64">IF(A839&lt;$AM$1905,"2020-2021",IF(A839&lt;$AM$1906,"2021-2022",IF(A839&lt;$AM$1907,"2022-2023",IF(A839&lt;$AM$1908,"2023-2024",IF(A839&lt;$AM$1909,"2024-2025",IF(A839&lt;$AM$1910,"2025-2026",IF(A839&lt;$AM$1911,"2026-2027",IF(A839&lt;$AM$1912,"2027-2028"))))))))</f>
        <v>2023-2024</v>
      </c>
      <c r="AN839" s="126">
        <v>150</v>
      </c>
      <c r="AO839" s="132" t="str">
        <f>IF(Table13[[#This Row],[Combo 27 Bet]]="","",IF(Table13[[#This Row],[Lev Ret]]="","",AN839*Table13[[#This Row],[Odds]]))</f>
        <v/>
      </c>
      <c r="AP839" s="133">
        <f t="shared" si="63"/>
        <v>-150</v>
      </c>
      <c r="AQ839" s="137"/>
      <c r="AR839" s="153">
        <v>8</v>
      </c>
      <c r="AS839" s="167" t="str">
        <f>IF(Table13[[#This Row],[Date]]&lt;$AS$3,"","Live")</f>
        <v/>
      </c>
      <c r="AT839" s="167" t="str">
        <f>IF(Table13[[#This Row],[Date]]&lt;$AT$3,"","Current Algo")</f>
        <v/>
      </c>
    </row>
    <row r="840" spans="1:46" s="14" customFormat="1" ht="14.25" customHeight="1" x14ac:dyDescent="0.25">
      <c r="A840" s="82">
        <v>45150</v>
      </c>
      <c r="B840" s="2" t="s">
        <v>149</v>
      </c>
      <c r="C840" s="83">
        <v>0.50694444444444442</v>
      </c>
      <c r="D840" s="87">
        <v>4</v>
      </c>
      <c r="E840" s="7">
        <v>3</v>
      </c>
      <c r="F840" s="60">
        <v>2</v>
      </c>
      <c r="G840" s="2">
        <v>1500</v>
      </c>
      <c r="H840" s="2" t="s">
        <v>151</v>
      </c>
      <c r="I840" s="2">
        <v>72</v>
      </c>
      <c r="J840" s="2">
        <v>120</v>
      </c>
      <c r="K840" s="6">
        <v>8</v>
      </c>
      <c r="L840" s="6" t="s">
        <v>1677</v>
      </c>
      <c r="M840" s="2" t="s">
        <v>75</v>
      </c>
      <c r="N840" s="84">
        <v>3.4</v>
      </c>
      <c r="O840" s="2" t="s">
        <v>1078</v>
      </c>
      <c r="P840" s="2" t="s">
        <v>154</v>
      </c>
      <c r="Q840" s="85"/>
      <c r="R840" s="86">
        <v>3</v>
      </c>
      <c r="S840" s="85">
        <v>57.5</v>
      </c>
      <c r="T840" s="85">
        <v>57.5</v>
      </c>
      <c r="U840" s="85"/>
      <c r="V840" s="2"/>
      <c r="W840" s="2">
        <v>2</v>
      </c>
      <c r="X840" s="10">
        <v>1</v>
      </c>
      <c r="Y840" s="84">
        <v>5.36</v>
      </c>
      <c r="Z840" s="2">
        <v>30</v>
      </c>
      <c r="AA840" s="6"/>
      <c r="AB840" s="2"/>
      <c r="AC840" s="2" t="s">
        <v>150</v>
      </c>
      <c r="AD840" s="84">
        <v>4.2</v>
      </c>
      <c r="AE840" s="84">
        <v>1.8</v>
      </c>
      <c r="AF840" s="2">
        <v>100</v>
      </c>
      <c r="AG840" s="2">
        <f t="shared" si="61"/>
        <v>420</v>
      </c>
      <c r="AH840" s="2">
        <f t="shared" si="62"/>
        <v>320</v>
      </c>
      <c r="AI840" s="44" t="str">
        <f>VLOOKUP(Table13[[#This Row],[Track]],$B$1885:$D$1929,2,FALSE)</f>
        <v>NSW</v>
      </c>
      <c r="AJ8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0" s="16" t="str">
        <f>IF(Table13[[#This Row],[Going-Dist]]="G&lt;6-Dist&gt;=1700","B",IF(Table13[[#This Row],[Going-Dist]]="G&lt;6-Dist&lt;1700","A",IF(AJ840="G&gt;=6-Dist&lt;1700","C",IF(AJ840="G&gt;=6-Dist&gt;=1700","D","xx"))))</f>
        <v>A</v>
      </c>
      <c r="AL840" s="69">
        <f>MONTH(Table13[[#This Row],[Date]])</f>
        <v>8</v>
      </c>
      <c r="AM840" s="69" t="str">
        <f t="shared" si="64"/>
        <v>2023-2024</v>
      </c>
      <c r="AN840" s="126">
        <v>150</v>
      </c>
      <c r="AO840" s="132">
        <f>IF(Table13[[#This Row],[Combo 27 Bet]]="","",IF(Table13[[#This Row],[Lev Ret]]="","",AN840*Table13[[#This Row],[Odds]]))</f>
        <v>630</v>
      </c>
      <c r="AP840" s="133">
        <f t="shared" si="63"/>
        <v>480</v>
      </c>
      <c r="AQ840" s="137"/>
      <c r="AR840" s="153">
        <v>9</v>
      </c>
      <c r="AS840" s="167" t="str">
        <f>IF(Table13[[#This Row],[Date]]&lt;$AS$3,"","Live")</f>
        <v/>
      </c>
      <c r="AT840" s="167" t="str">
        <f>IF(Table13[[#This Row],[Date]]&lt;$AT$3,"","Current Algo")</f>
        <v/>
      </c>
    </row>
    <row r="841" spans="1:46" s="14" customFormat="1" ht="14.25" customHeight="1" x14ac:dyDescent="0.25">
      <c r="A841" s="82">
        <v>45150</v>
      </c>
      <c r="B841" s="2" t="s">
        <v>6</v>
      </c>
      <c r="C841" s="83">
        <v>0.51736111111111105</v>
      </c>
      <c r="D841" s="2">
        <v>4</v>
      </c>
      <c r="E841" s="2">
        <v>0</v>
      </c>
      <c r="F841" s="60">
        <v>2</v>
      </c>
      <c r="G841" s="2">
        <v>1000</v>
      </c>
      <c r="H841" s="2" t="s">
        <v>42</v>
      </c>
      <c r="I841" s="2">
        <v>70</v>
      </c>
      <c r="J841" s="2">
        <v>130</v>
      </c>
      <c r="K841" s="6">
        <v>4</v>
      </c>
      <c r="L841" s="6" t="s">
        <v>495</v>
      </c>
      <c r="M841" s="2" t="s">
        <v>55</v>
      </c>
      <c r="N841" s="84">
        <v>2.35</v>
      </c>
      <c r="O841" s="2" t="s">
        <v>104</v>
      </c>
      <c r="P841" s="2" t="s">
        <v>100</v>
      </c>
      <c r="Q841" s="85"/>
      <c r="R841" s="86">
        <v>3</v>
      </c>
      <c r="S841" s="85">
        <v>62</v>
      </c>
      <c r="T841" s="85">
        <v>62</v>
      </c>
      <c r="U841" s="85"/>
      <c r="V841" s="2"/>
      <c r="W841" s="2"/>
      <c r="X841" s="10">
        <v>1</v>
      </c>
      <c r="Y841" s="84"/>
      <c r="Z841" s="2"/>
      <c r="AA841" s="6">
        <v>7</v>
      </c>
      <c r="AB841" s="2"/>
      <c r="AC841" s="2" t="s">
        <v>12</v>
      </c>
      <c r="AD841" s="84">
        <v>2.2000000000000002</v>
      </c>
      <c r="AE841" s="84">
        <v>1.4</v>
      </c>
      <c r="AF841" s="2">
        <v>100</v>
      </c>
      <c r="AG841" s="2">
        <f t="shared" si="61"/>
        <v>220.00000000000003</v>
      </c>
      <c r="AH841" s="2">
        <f t="shared" si="62"/>
        <v>120.00000000000003</v>
      </c>
      <c r="AI841" s="44" t="str">
        <f>VLOOKUP(Table13[[#This Row],[Track]],$B$1885:$D$1929,2,FALSE)</f>
        <v>Vic</v>
      </c>
      <c r="AJ8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1" s="16" t="str">
        <f>IF(Table13[[#This Row],[Going-Dist]]="G&lt;6-Dist&gt;=1700","B",IF(Table13[[#This Row],[Going-Dist]]="G&lt;6-Dist&lt;1700","A",IF(AJ841="G&gt;=6-Dist&lt;1700","C",IF(AJ841="G&gt;=6-Dist&gt;=1700","D","xx"))))</f>
        <v>A</v>
      </c>
      <c r="AL841" s="69">
        <f>MONTH(Table13[[#This Row],[Date]])</f>
        <v>8</v>
      </c>
      <c r="AM841" s="69" t="str">
        <f t="shared" si="64"/>
        <v>2023-2024</v>
      </c>
      <c r="AN841" s="126">
        <v>200</v>
      </c>
      <c r="AO841" s="132">
        <f>IF(Table13[[#This Row],[Combo 27 Bet]]="","",IF(Table13[[#This Row],[Lev Ret]]="","",AN841*Table13[[#This Row],[Odds]]))</f>
        <v>440.00000000000006</v>
      </c>
      <c r="AP841" s="133">
        <f t="shared" si="63"/>
        <v>240.00000000000006</v>
      </c>
      <c r="AQ841" s="137"/>
      <c r="AR841" s="153">
        <v>10</v>
      </c>
      <c r="AS841" s="167" t="str">
        <f>IF(Table13[[#This Row],[Date]]&lt;$AS$3,"","Live")</f>
        <v/>
      </c>
      <c r="AT841" s="167" t="str">
        <f>IF(Table13[[#This Row],[Date]]&lt;$AT$3,"","Current Algo")</f>
        <v/>
      </c>
    </row>
    <row r="842" spans="1:46" s="14" customFormat="1" ht="14.25" customHeight="1" x14ac:dyDescent="0.25">
      <c r="A842" s="82">
        <v>45150</v>
      </c>
      <c r="B842" s="2" t="s">
        <v>6</v>
      </c>
      <c r="C842" s="83">
        <v>0.54166666666666663</v>
      </c>
      <c r="D842" s="2">
        <v>4</v>
      </c>
      <c r="E842" s="2">
        <v>0</v>
      </c>
      <c r="F842" s="60">
        <v>3</v>
      </c>
      <c r="G842" s="2">
        <v>1600</v>
      </c>
      <c r="H842" s="2" t="s">
        <v>70</v>
      </c>
      <c r="I842" s="2">
        <v>78</v>
      </c>
      <c r="J842" s="2">
        <v>130</v>
      </c>
      <c r="K842" s="6">
        <v>9</v>
      </c>
      <c r="L842" s="6" t="s">
        <v>806</v>
      </c>
      <c r="M842" s="2" t="s">
        <v>55</v>
      </c>
      <c r="N842" s="84">
        <v>4</v>
      </c>
      <c r="O842" s="2" t="s">
        <v>397</v>
      </c>
      <c r="P842" s="2" t="s">
        <v>395</v>
      </c>
      <c r="Q842" s="85">
        <v>1.5</v>
      </c>
      <c r="R842" s="86">
        <v>10</v>
      </c>
      <c r="S842" s="85">
        <v>54.5</v>
      </c>
      <c r="T842" s="85">
        <v>53</v>
      </c>
      <c r="U842" s="85"/>
      <c r="V842" s="2">
        <v>3</v>
      </c>
      <c r="W842" s="2">
        <v>3</v>
      </c>
      <c r="X842" s="10">
        <v>3</v>
      </c>
      <c r="Y842" s="84">
        <v>6</v>
      </c>
      <c r="Z842" s="2">
        <v>20</v>
      </c>
      <c r="AA842" s="6">
        <v>10</v>
      </c>
      <c r="AB842" s="2"/>
      <c r="AC842" s="2"/>
      <c r="AD842" s="84">
        <v>3.9</v>
      </c>
      <c r="AE842" s="84"/>
      <c r="AF842" s="2">
        <v>100</v>
      </c>
      <c r="AG842" s="2" t="str">
        <f t="shared" si="61"/>
        <v/>
      </c>
      <c r="AH842" s="2">
        <f t="shared" si="62"/>
        <v>-100</v>
      </c>
      <c r="AI842" s="44" t="str">
        <f>VLOOKUP(Table13[[#This Row],[Track]],$B$1885:$D$1929,2,FALSE)</f>
        <v>Vic</v>
      </c>
      <c r="AJ8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2" s="16" t="str">
        <f>IF(Table13[[#This Row],[Going-Dist]]="G&lt;6-Dist&gt;=1700","B",IF(Table13[[#This Row],[Going-Dist]]="G&lt;6-Dist&lt;1700","A",IF(AJ842="G&gt;=6-Dist&lt;1700","C",IF(AJ842="G&gt;=6-Dist&gt;=1700","D","xx"))))</f>
        <v>A</v>
      </c>
      <c r="AL842" s="69">
        <f>MONTH(Table13[[#This Row],[Date]])</f>
        <v>8</v>
      </c>
      <c r="AM842" s="69" t="str">
        <f t="shared" si="64"/>
        <v>2023-2024</v>
      </c>
      <c r="AN842" s="126">
        <v>200</v>
      </c>
      <c r="AO842" s="132" t="str">
        <f>IF(Table13[[#This Row],[Combo 27 Bet]]="","",IF(Table13[[#This Row],[Lev Ret]]="","",AN842*Table13[[#This Row],[Odds]]))</f>
        <v/>
      </c>
      <c r="AP842" s="133">
        <f t="shared" si="63"/>
        <v>-200</v>
      </c>
      <c r="AQ842" s="137"/>
      <c r="AR842" s="153">
        <v>10</v>
      </c>
      <c r="AS842" s="167" t="str">
        <f>IF(Table13[[#This Row],[Date]]&lt;$AS$3,"","Live")</f>
        <v/>
      </c>
      <c r="AT842" s="167" t="str">
        <f>IF(Table13[[#This Row],[Date]]&lt;$AT$3,"","Current Algo")</f>
        <v/>
      </c>
    </row>
    <row r="843" spans="1:46" s="14" customFormat="1" ht="14.25" customHeight="1" x14ac:dyDescent="0.25">
      <c r="A843" s="82">
        <v>45150</v>
      </c>
      <c r="B843" s="2" t="s">
        <v>149</v>
      </c>
      <c r="C843" s="83">
        <v>0.57986111111111105</v>
      </c>
      <c r="D843" s="87">
        <v>4</v>
      </c>
      <c r="E843" s="7">
        <v>3</v>
      </c>
      <c r="F843" s="60">
        <v>5</v>
      </c>
      <c r="G843" s="2">
        <v>1200</v>
      </c>
      <c r="H843" s="2" t="s">
        <v>151</v>
      </c>
      <c r="I843" s="2">
        <v>88</v>
      </c>
      <c r="J843" s="2">
        <v>160</v>
      </c>
      <c r="K843" s="6">
        <v>6</v>
      </c>
      <c r="L843" s="6" t="s">
        <v>1629</v>
      </c>
      <c r="M843" s="2" t="s">
        <v>75</v>
      </c>
      <c r="N843" s="84">
        <v>4.8</v>
      </c>
      <c r="O843" s="2" t="s">
        <v>1045</v>
      </c>
      <c r="P843" s="2" t="s">
        <v>1122</v>
      </c>
      <c r="Q843" s="85"/>
      <c r="R843" s="86">
        <v>4</v>
      </c>
      <c r="S843" s="85">
        <v>57.5</v>
      </c>
      <c r="T843" s="85">
        <v>57.5</v>
      </c>
      <c r="U843" s="85"/>
      <c r="V843" s="2">
        <v>2</v>
      </c>
      <c r="W843" s="2">
        <v>1</v>
      </c>
      <c r="X843" s="10">
        <v>1</v>
      </c>
      <c r="Y843" s="84">
        <v>3.55</v>
      </c>
      <c r="Z843" s="2">
        <v>20</v>
      </c>
      <c r="AA843" s="6"/>
      <c r="AB843" s="2"/>
      <c r="AC843" s="2"/>
      <c r="AD843" s="84">
        <v>5.5</v>
      </c>
      <c r="AE843" s="84"/>
      <c r="AF843" s="2">
        <v>100</v>
      </c>
      <c r="AG843" s="2" t="str">
        <f t="shared" si="61"/>
        <v/>
      </c>
      <c r="AH843" s="2">
        <f t="shared" si="62"/>
        <v>-100</v>
      </c>
      <c r="AI843" s="44" t="str">
        <f>VLOOKUP(Table13[[#This Row],[Track]],$B$1885:$D$1929,2,FALSE)</f>
        <v>NSW</v>
      </c>
      <c r="AJ8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3" s="16" t="str">
        <f>IF(Table13[[#This Row],[Going-Dist]]="G&lt;6-Dist&gt;=1700","B",IF(Table13[[#This Row],[Going-Dist]]="G&lt;6-Dist&lt;1700","A",IF(AJ843="G&gt;=6-Dist&lt;1700","C",IF(AJ843="G&gt;=6-Dist&gt;=1700","D","xx"))))</f>
        <v>A</v>
      </c>
      <c r="AL843" s="69">
        <f>MONTH(Table13[[#This Row],[Date]])</f>
        <v>8</v>
      </c>
      <c r="AM843" s="69" t="str">
        <f t="shared" si="64"/>
        <v>2023-2024</v>
      </c>
      <c r="AN843" s="126">
        <v>100</v>
      </c>
      <c r="AO843" s="132" t="str">
        <f>IF(Table13[[#This Row],[Combo 27 Bet]]="","",IF(Table13[[#This Row],[Lev Ret]]="","",AN843*Table13[[#This Row],[Odds]]))</f>
        <v/>
      </c>
      <c r="AP843" s="133">
        <f t="shared" si="63"/>
        <v>-100</v>
      </c>
      <c r="AQ843" s="137"/>
      <c r="AR843" s="153">
        <v>7</v>
      </c>
      <c r="AS843" s="167" t="str">
        <f>IF(Table13[[#This Row],[Date]]&lt;$AS$3,"","Live")</f>
        <v/>
      </c>
      <c r="AT843" s="167" t="str">
        <f>IF(Table13[[#This Row],[Date]]&lt;$AT$3,"","Current Algo")</f>
        <v/>
      </c>
    </row>
    <row r="844" spans="1:46" s="14" customFormat="1" ht="14.25" customHeight="1" x14ac:dyDescent="0.25">
      <c r="A844" s="82">
        <v>45150</v>
      </c>
      <c r="B844" s="2" t="s">
        <v>6</v>
      </c>
      <c r="C844" s="83">
        <v>0.59027777777777779</v>
      </c>
      <c r="D844" s="2">
        <v>4</v>
      </c>
      <c r="E844" s="2">
        <v>0</v>
      </c>
      <c r="F844" s="60">
        <v>5</v>
      </c>
      <c r="G844" s="2">
        <v>1200</v>
      </c>
      <c r="H844" s="2" t="s">
        <v>42</v>
      </c>
      <c r="I844" s="2">
        <v>84</v>
      </c>
      <c r="J844" s="2">
        <v>130</v>
      </c>
      <c r="K844" s="6">
        <v>1</v>
      </c>
      <c r="L844" s="6" t="s">
        <v>496</v>
      </c>
      <c r="M844" s="2" t="s">
        <v>50</v>
      </c>
      <c r="N844" s="84">
        <v>2.8</v>
      </c>
      <c r="O844" s="2" t="s">
        <v>51</v>
      </c>
      <c r="P844" s="2" t="s">
        <v>395</v>
      </c>
      <c r="Q844" s="85">
        <v>1.5</v>
      </c>
      <c r="R844" s="86">
        <v>10</v>
      </c>
      <c r="S844" s="85">
        <v>60</v>
      </c>
      <c r="T844" s="85">
        <v>58.5</v>
      </c>
      <c r="U844" s="85"/>
      <c r="V844" s="2">
        <v>1</v>
      </c>
      <c r="W844" s="2">
        <v>1</v>
      </c>
      <c r="X844" s="10">
        <v>1</v>
      </c>
      <c r="Y844" s="84">
        <v>3</v>
      </c>
      <c r="Z844" s="2">
        <v>45</v>
      </c>
      <c r="AA844" s="6">
        <v>10</v>
      </c>
      <c r="AB844" s="2"/>
      <c r="AC844" s="2" t="s">
        <v>15</v>
      </c>
      <c r="AD844" s="84">
        <v>3</v>
      </c>
      <c r="AE844" s="84">
        <v>1.5</v>
      </c>
      <c r="AF844" s="2">
        <v>100</v>
      </c>
      <c r="AG844" s="2" t="str">
        <f t="shared" si="61"/>
        <v/>
      </c>
      <c r="AH844" s="2">
        <f t="shared" si="62"/>
        <v>-100</v>
      </c>
      <c r="AI844" s="44" t="str">
        <f>VLOOKUP(Table13[[#This Row],[Track]],$B$1885:$D$1929,2,FALSE)</f>
        <v>Vic</v>
      </c>
      <c r="AJ8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4" s="16" t="str">
        <f>IF(Table13[[#This Row],[Going-Dist]]="G&lt;6-Dist&gt;=1700","B",IF(Table13[[#This Row],[Going-Dist]]="G&lt;6-Dist&lt;1700","A",IF(AJ844="G&gt;=6-Dist&lt;1700","C",IF(AJ844="G&gt;=6-Dist&gt;=1700","D","xx"))))</f>
        <v>A</v>
      </c>
      <c r="AL844" s="69">
        <f>MONTH(Table13[[#This Row],[Date]])</f>
        <v>8</v>
      </c>
      <c r="AM844" s="69" t="str">
        <f t="shared" si="64"/>
        <v>2023-2024</v>
      </c>
      <c r="AN844" s="126">
        <v>140</v>
      </c>
      <c r="AO844" s="132" t="str">
        <f>IF(Table13[[#This Row],[Combo 27 Bet]]="","",IF(Table13[[#This Row],[Lev Ret]]="","",AN844*Table13[[#This Row],[Odds]]))</f>
        <v/>
      </c>
      <c r="AP844" s="133">
        <f t="shared" si="63"/>
        <v>-140</v>
      </c>
      <c r="AQ844" s="135">
        <v>2</v>
      </c>
      <c r="AR844" s="153">
        <v>5</v>
      </c>
      <c r="AS844" s="167" t="str">
        <f>IF(Table13[[#This Row],[Date]]&lt;$AS$3,"","Live")</f>
        <v/>
      </c>
      <c r="AT844" s="167" t="str">
        <f>IF(Table13[[#This Row],[Date]]&lt;$AT$3,"","Current Algo")</f>
        <v/>
      </c>
    </row>
    <row r="845" spans="1:46" s="14" customFormat="1" ht="14.25" customHeight="1" x14ac:dyDescent="0.25">
      <c r="A845" s="82">
        <v>45150</v>
      </c>
      <c r="B845" s="2" t="s">
        <v>6</v>
      </c>
      <c r="C845" s="83">
        <v>0.59027777777777779</v>
      </c>
      <c r="D845" s="87">
        <v>4</v>
      </c>
      <c r="E845" s="7">
        <v>0</v>
      </c>
      <c r="F845" s="60">
        <v>5</v>
      </c>
      <c r="G845" s="2">
        <v>1200</v>
      </c>
      <c r="H845" s="2" t="s">
        <v>42</v>
      </c>
      <c r="I845" s="2">
        <v>84</v>
      </c>
      <c r="J845" s="2">
        <v>130</v>
      </c>
      <c r="K845" s="6">
        <v>9</v>
      </c>
      <c r="L845" s="6" t="s">
        <v>807</v>
      </c>
      <c r="M845" s="2" t="s">
        <v>80</v>
      </c>
      <c r="N845" s="84">
        <v>6.5</v>
      </c>
      <c r="O845" s="2" t="s">
        <v>183</v>
      </c>
      <c r="P845" s="2" t="s">
        <v>402</v>
      </c>
      <c r="Q845" s="85">
        <v>2</v>
      </c>
      <c r="R845" s="86">
        <v>4</v>
      </c>
      <c r="S845" s="85">
        <v>55.5</v>
      </c>
      <c r="T845" s="85">
        <v>53.5</v>
      </c>
      <c r="U845" s="85"/>
      <c r="V845" s="2">
        <v>3</v>
      </c>
      <c r="W845" s="2">
        <v>5</v>
      </c>
      <c r="X845" s="10">
        <v>2</v>
      </c>
      <c r="Y845" s="84">
        <v>4.5999999999999996</v>
      </c>
      <c r="Z845" s="2">
        <v>40</v>
      </c>
      <c r="AA845" s="6">
        <v>10</v>
      </c>
      <c r="AB845" s="2"/>
      <c r="AC845" s="2"/>
      <c r="AD845" s="84">
        <v>6</v>
      </c>
      <c r="AE845" s="84"/>
      <c r="AF845" s="2">
        <v>100</v>
      </c>
      <c r="AG845" s="2" t="str">
        <f t="shared" si="61"/>
        <v/>
      </c>
      <c r="AH845" s="2">
        <f t="shared" si="62"/>
        <v>-100</v>
      </c>
      <c r="AI845" s="44" t="str">
        <f>VLOOKUP(Table13[[#This Row],[Track]],$B$1885:$D$1929,2,FALSE)</f>
        <v>Vic</v>
      </c>
      <c r="AJ8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5" s="16" t="str">
        <f>IF(Table13[[#This Row],[Going-Dist]]="G&lt;6-Dist&gt;=1700","B",IF(Table13[[#This Row],[Going-Dist]]="G&lt;6-Dist&lt;1700","A",IF(AJ845="G&gt;=6-Dist&lt;1700","C",IF(AJ845="G&gt;=6-Dist&gt;=1700","D","xx"))))</f>
        <v>A</v>
      </c>
      <c r="AL845" s="2">
        <f>MONTH(Table13[[#This Row],[Date]])</f>
        <v>8</v>
      </c>
      <c r="AM845" s="2" t="str">
        <f t="shared" si="64"/>
        <v>2023-2024</v>
      </c>
      <c r="AN845" s="126">
        <v>150</v>
      </c>
      <c r="AO845" s="132" t="str">
        <f>IF(Table13[[#This Row],[Combo 27 Bet]]="","",IF(Table13[[#This Row],[Lev Ret]]="","",AN845*Table13[[#This Row],[Odds]]))</f>
        <v/>
      </c>
      <c r="AP845" s="133">
        <f t="shared" si="63"/>
        <v>-150</v>
      </c>
      <c r="AQ845" s="135">
        <v>2</v>
      </c>
      <c r="AR845" s="153">
        <v>8</v>
      </c>
      <c r="AS845" s="167" t="str">
        <f>IF(Table13[[#This Row],[Date]]&lt;$AS$3,"","Live")</f>
        <v/>
      </c>
      <c r="AT845" s="167" t="str">
        <f>IF(Table13[[#This Row],[Date]]&lt;$AT$3,"","Current Algo")</f>
        <v/>
      </c>
    </row>
    <row r="846" spans="1:46" s="14" customFormat="1" ht="14.25" customHeight="1" x14ac:dyDescent="0.25">
      <c r="A846" s="82">
        <v>45150</v>
      </c>
      <c r="B846" s="2" t="s">
        <v>6</v>
      </c>
      <c r="C846" s="83">
        <v>0.63888888888888895</v>
      </c>
      <c r="D846" s="87">
        <v>4</v>
      </c>
      <c r="E846" s="7">
        <v>0</v>
      </c>
      <c r="F846" s="60">
        <v>7</v>
      </c>
      <c r="G846" s="2">
        <v>2040</v>
      </c>
      <c r="H846" s="2" t="s">
        <v>42</v>
      </c>
      <c r="I846" s="2">
        <v>100</v>
      </c>
      <c r="J846" s="2">
        <v>150</v>
      </c>
      <c r="K846" s="6">
        <v>2</v>
      </c>
      <c r="L846" s="6" t="s">
        <v>750</v>
      </c>
      <c r="M846" s="2" t="s">
        <v>50</v>
      </c>
      <c r="N846" s="84">
        <v>3.3</v>
      </c>
      <c r="O846" s="2" t="s">
        <v>83</v>
      </c>
      <c r="P846" s="2" t="s">
        <v>60</v>
      </c>
      <c r="Q846" s="85"/>
      <c r="R846" s="86">
        <v>5</v>
      </c>
      <c r="S846" s="85">
        <v>60</v>
      </c>
      <c r="T846" s="85">
        <v>60</v>
      </c>
      <c r="U846" s="85"/>
      <c r="V846" s="2">
        <v>2</v>
      </c>
      <c r="W846" s="2">
        <v>2</v>
      </c>
      <c r="X846" s="10">
        <v>1</v>
      </c>
      <c r="Y846" s="84">
        <v>4.4000000000000004</v>
      </c>
      <c r="Z846" s="2">
        <v>40</v>
      </c>
      <c r="AA846" s="6">
        <v>8</v>
      </c>
      <c r="AB846" s="2"/>
      <c r="AC846" s="2"/>
      <c r="AD846" s="84">
        <v>3.6</v>
      </c>
      <c r="AE846" s="84"/>
      <c r="AF846" s="2">
        <v>100</v>
      </c>
      <c r="AG846" s="2" t="str">
        <f t="shared" si="61"/>
        <v/>
      </c>
      <c r="AH846" s="2">
        <f t="shared" si="62"/>
        <v>-100</v>
      </c>
      <c r="AI846" s="44" t="str">
        <f>VLOOKUP(Table13[[#This Row],[Track]],$B$1885:$D$1929,2,FALSE)</f>
        <v>Vic</v>
      </c>
      <c r="AJ8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46" s="16" t="str">
        <f>IF(Table13[[#This Row],[Going-Dist]]="G&lt;6-Dist&gt;=1700","B",IF(Table13[[#This Row],[Going-Dist]]="G&lt;6-Dist&lt;1700","A",IF(AJ846="G&gt;=6-Dist&lt;1700","C",IF(AJ846="G&gt;=6-Dist&gt;=1700","D","xx"))))</f>
        <v>B</v>
      </c>
      <c r="AL846" s="2">
        <f>MONTH(Table13[[#This Row],[Date]])</f>
        <v>8</v>
      </c>
      <c r="AM846" s="2" t="str">
        <f t="shared" si="64"/>
        <v>2023-2024</v>
      </c>
      <c r="AN846" s="126">
        <v>150</v>
      </c>
      <c r="AO846" s="132" t="str">
        <f>IF(Table13[[#This Row],[Combo 27 Bet]]="","",IF(Table13[[#This Row],[Lev Ret]]="","",AN846*Table13[[#This Row],[Odds]]))</f>
        <v/>
      </c>
      <c r="AP846" s="133">
        <f t="shared" si="63"/>
        <v>-150</v>
      </c>
      <c r="AQ846" s="135">
        <v>2</v>
      </c>
      <c r="AR846" s="153">
        <v>9</v>
      </c>
      <c r="AS846" s="167" t="str">
        <f>IF(Table13[[#This Row],[Date]]&lt;$AS$3,"","Live")</f>
        <v/>
      </c>
      <c r="AT846" s="167" t="str">
        <f>IF(Table13[[#This Row],[Date]]&lt;$AT$3,"","Current Algo")</f>
        <v/>
      </c>
    </row>
    <row r="847" spans="1:46" s="14" customFormat="1" ht="14.25" customHeight="1" x14ac:dyDescent="0.25">
      <c r="A847" s="82">
        <v>45150</v>
      </c>
      <c r="B847" s="2" t="s">
        <v>6</v>
      </c>
      <c r="C847" s="83">
        <v>0.63888888888888895</v>
      </c>
      <c r="D847" s="87">
        <v>4</v>
      </c>
      <c r="E847" s="7">
        <v>0</v>
      </c>
      <c r="F847" s="60">
        <v>7</v>
      </c>
      <c r="G847" s="2">
        <v>2040</v>
      </c>
      <c r="H847" s="2" t="s">
        <v>42</v>
      </c>
      <c r="I847" s="2">
        <v>100</v>
      </c>
      <c r="J847" s="2">
        <v>150</v>
      </c>
      <c r="K847" s="6">
        <v>5</v>
      </c>
      <c r="L847" s="6" t="s">
        <v>803</v>
      </c>
      <c r="M847" s="2" t="s">
        <v>75</v>
      </c>
      <c r="N847" s="84">
        <v>3.6</v>
      </c>
      <c r="O847" s="2" t="s">
        <v>51</v>
      </c>
      <c r="P847" s="2" t="s">
        <v>395</v>
      </c>
      <c r="Q847" s="85">
        <v>1.5</v>
      </c>
      <c r="R847" s="86">
        <v>4</v>
      </c>
      <c r="S847" s="85">
        <v>55</v>
      </c>
      <c r="T847" s="85">
        <v>53.5</v>
      </c>
      <c r="U847" s="85"/>
      <c r="V847" s="2">
        <v>1</v>
      </c>
      <c r="W847" s="2">
        <v>1</v>
      </c>
      <c r="X847" s="10">
        <v>3</v>
      </c>
      <c r="Y847" s="84">
        <v>5.8</v>
      </c>
      <c r="Z847" s="2">
        <v>25</v>
      </c>
      <c r="AA847" s="6">
        <v>8</v>
      </c>
      <c r="AB847" s="2"/>
      <c r="AC847" s="2" t="s">
        <v>13</v>
      </c>
      <c r="AD847" s="84">
        <v>3.1</v>
      </c>
      <c r="AE847" s="84">
        <v>1.3</v>
      </c>
      <c r="AF847" s="2">
        <v>100</v>
      </c>
      <c r="AG847" s="2" t="str">
        <f t="shared" si="61"/>
        <v/>
      </c>
      <c r="AH847" s="2">
        <f t="shared" si="62"/>
        <v>-100</v>
      </c>
      <c r="AI847" s="44" t="str">
        <f>VLOOKUP(Table13[[#This Row],[Track]],$B$1885:$D$1929,2,FALSE)</f>
        <v>Vic</v>
      </c>
      <c r="AJ8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47" s="16" t="str">
        <f>IF(Table13[[#This Row],[Going-Dist]]="G&lt;6-Dist&gt;=1700","B",IF(Table13[[#This Row],[Going-Dist]]="G&lt;6-Dist&lt;1700","A",IF(AJ847="G&gt;=6-Dist&lt;1700","C",IF(AJ847="G&gt;=6-Dist&gt;=1700","D","xx"))))</f>
        <v>B</v>
      </c>
      <c r="AL847" s="69">
        <f>MONTH(Table13[[#This Row],[Date]])</f>
        <v>8</v>
      </c>
      <c r="AM847" s="69" t="str">
        <f t="shared" si="64"/>
        <v>2023-2024</v>
      </c>
      <c r="AN847" s="126">
        <v>100</v>
      </c>
      <c r="AO847" s="132" t="str">
        <f>IF(Table13[[#This Row],[Combo 27 Bet]]="","",IF(Table13[[#This Row],[Lev Ret]]="","",AN847*Table13[[#This Row],[Odds]]))</f>
        <v/>
      </c>
      <c r="AP847" s="133">
        <f t="shared" si="63"/>
        <v>-100</v>
      </c>
      <c r="AQ847" s="135">
        <v>2</v>
      </c>
      <c r="AR847" s="153">
        <v>7</v>
      </c>
      <c r="AS847" s="167" t="str">
        <f>IF(Table13[[#This Row],[Date]]&lt;$AS$3,"","Live")</f>
        <v/>
      </c>
      <c r="AT847" s="167" t="str">
        <f>IF(Table13[[#This Row],[Date]]&lt;$AT$3,"","Current Algo")</f>
        <v/>
      </c>
    </row>
    <row r="848" spans="1:46" s="14" customFormat="1" ht="14.25" customHeight="1" x14ac:dyDescent="0.25">
      <c r="A848" s="82">
        <v>45150</v>
      </c>
      <c r="B848" s="2" t="s">
        <v>6</v>
      </c>
      <c r="C848" s="83">
        <v>0.66319444444444442</v>
      </c>
      <c r="D848" s="2">
        <v>4</v>
      </c>
      <c r="E848" s="2">
        <v>0</v>
      </c>
      <c r="F848" s="60">
        <v>8</v>
      </c>
      <c r="G848" s="2">
        <v>2500</v>
      </c>
      <c r="H848" s="2" t="s">
        <v>42</v>
      </c>
      <c r="I848" s="2">
        <v>78</v>
      </c>
      <c r="J848" s="2">
        <v>130</v>
      </c>
      <c r="K848" s="6">
        <v>11</v>
      </c>
      <c r="L848" s="6" t="s">
        <v>497</v>
      </c>
      <c r="M848" s="2" t="s">
        <v>55</v>
      </c>
      <c r="N848" s="84">
        <v>3.8</v>
      </c>
      <c r="O848" s="2" t="s">
        <v>397</v>
      </c>
      <c r="P848" s="2" t="s">
        <v>395</v>
      </c>
      <c r="Q848" s="85">
        <v>1.5</v>
      </c>
      <c r="R848" s="86">
        <v>7</v>
      </c>
      <c r="S848" s="85">
        <v>55</v>
      </c>
      <c r="T848" s="85">
        <v>53.5</v>
      </c>
      <c r="U848" s="85"/>
      <c r="V848" s="2">
        <v>1</v>
      </c>
      <c r="W848" s="2">
        <v>2</v>
      </c>
      <c r="X848" s="10">
        <v>1</v>
      </c>
      <c r="Y848" s="84">
        <v>3.6</v>
      </c>
      <c r="Z848" s="2">
        <v>40</v>
      </c>
      <c r="AA848" s="6">
        <v>9</v>
      </c>
      <c r="AB848" s="2"/>
      <c r="AC848" s="2"/>
      <c r="AD848" s="84">
        <v>2.8</v>
      </c>
      <c r="AE848" s="84"/>
      <c r="AF848" s="2">
        <v>100</v>
      </c>
      <c r="AG848" s="2" t="str">
        <f t="shared" si="61"/>
        <v/>
      </c>
      <c r="AH848" s="2">
        <f t="shared" si="62"/>
        <v>-100</v>
      </c>
      <c r="AI848" s="44" t="str">
        <f>VLOOKUP(Table13[[#This Row],[Track]],$B$1885:$D$1929,2,FALSE)</f>
        <v>Vic</v>
      </c>
      <c r="AJ8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48" s="16" t="str">
        <f>IF(Table13[[#This Row],[Going-Dist]]="G&lt;6-Dist&gt;=1700","B",IF(Table13[[#This Row],[Going-Dist]]="G&lt;6-Dist&lt;1700","A",IF(AJ848="G&gt;=6-Dist&lt;1700","C",IF(AJ848="G&gt;=6-Dist&gt;=1700","D","xx"))))</f>
        <v>B</v>
      </c>
      <c r="AL848" s="69">
        <f>MONTH(Table13[[#This Row],[Date]])</f>
        <v>8</v>
      </c>
      <c r="AM848" s="69" t="str">
        <f t="shared" si="64"/>
        <v>2023-2024</v>
      </c>
      <c r="AN848" s="126">
        <v>150</v>
      </c>
      <c r="AO848" s="132" t="str">
        <f>IF(Table13[[#This Row],[Combo 27 Bet]]="","",IF(Table13[[#This Row],[Lev Ret]]="","",AN848*Table13[[#This Row],[Odds]]))</f>
        <v/>
      </c>
      <c r="AP848" s="133">
        <f t="shared" si="63"/>
        <v>-150</v>
      </c>
      <c r="AQ848" s="135"/>
      <c r="AR848" s="153">
        <v>9</v>
      </c>
      <c r="AS848" s="167" t="str">
        <f>IF(Table13[[#This Row],[Date]]&lt;$AS$3,"","Live")</f>
        <v/>
      </c>
      <c r="AT848" s="167" t="str">
        <f>IF(Table13[[#This Row],[Date]]&lt;$AT$3,"","Current Algo")</f>
        <v/>
      </c>
    </row>
    <row r="849" spans="1:46" s="14" customFormat="1" ht="14.25" customHeight="1" x14ac:dyDescent="0.25">
      <c r="A849" s="82">
        <v>45150</v>
      </c>
      <c r="B849" s="2" t="s">
        <v>149</v>
      </c>
      <c r="C849" s="83">
        <v>0.67708333333333337</v>
      </c>
      <c r="D849" s="87">
        <v>4</v>
      </c>
      <c r="E849" s="7">
        <v>3</v>
      </c>
      <c r="F849" s="60">
        <v>9</v>
      </c>
      <c r="G849" s="2">
        <v>1400</v>
      </c>
      <c r="H849" s="2" t="s">
        <v>151</v>
      </c>
      <c r="I849" s="2"/>
      <c r="J849" s="2">
        <v>160</v>
      </c>
      <c r="K849" s="6">
        <v>2</v>
      </c>
      <c r="L849" s="6" t="s">
        <v>920</v>
      </c>
      <c r="M849" s="2" t="s">
        <v>55</v>
      </c>
      <c r="N849" s="84">
        <v>2.2999999999999998</v>
      </c>
      <c r="O849" s="2" t="s">
        <v>56</v>
      </c>
      <c r="P849" s="2" t="s">
        <v>86</v>
      </c>
      <c r="Q849" s="85"/>
      <c r="R849" s="86">
        <v>8</v>
      </c>
      <c r="S849" s="85">
        <v>59.5</v>
      </c>
      <c r="T849" s="85">
        <v>59.5</v>
      </c>
      <c r="U849" s="85"/>
      <c r="V849" s="2">
        <v>1</v>
      </c>
      <c r="W849" s="2">
        <v>4</v>
      </c>
      <c r="X849" s="10">
        <v>2</v>
      </c>
      <c r="Y849" s="84">
        <v>5.76</v>
      </c>
      <c r="Z849" s="2">
        <v>20</v>
      </c>
      <c r="AA849" s="6"/>
      <c r="AB849" s="2"/>
      <c r="AC849" s="2" t="s">
        <v>150</v>
      </c>
      <c r="AD849" s="84">
        <v>2.8</v>
      </c>
      <c r="AE849" s="84">
        <v>1.3</v>
      </c>
      <c r="AF849" s="2">
        <v>100</v>
      </c>
      <c r="AG849" s="2">
        <f t="shared" si="61"/>
        <v>280</v>
      </c>
      <c r="AH849" s="2">
        <f t="shared" si="62"/>
        <v>180</v>
      </c>
      <c r="AI849" s="44" t="str">
        <f>VLOOKUP(Table13[[#This Row],[Track]],$B$1885:$D$1929,2,FALSE)</f>
        <v>NSW</v>
      </c>
      <c r="AJ8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49" s="16" t="str">
        <f>IF(Table13[[#This Row],[Going-Dist]]="G&lt;6-Dist&gt;=1700","B",IF(Table13[[#This Row],[Going-Dist]]="G&lt;6-Dist&lt;1700","A",IF(AJ849="G&gt;=6-Dist&lt;1700","C",IF(AJ849="G&gt;=6-Dist&gt;=1700","D","xx"))))</f>
        <v>A</v>
      </c>
      <c r="AL849" s="69">
        <f>MONTH(Table13[[#This Row],[Date]])</f>
        <v>8</v>
      </c>
      <c r="AM849" s="69" t="str">
        <f t="shared" si="64"/>
        <v>2023-2024</v>
      </c>
      <c r="AN849" s="126">
        <v>200</v>
      </c>
      <c r="AO849" s="132">
        <f>IF(Table13[[#This Row],[Combo 27 Bet]]="","",IF(Table13[[#This Row],[Lev Ret]]="","",AN849*Table13[[#This Row],[Odds]]))</f>
        <v>560</v>
      </c>
      <c r="AP849" s="133">
        <f t="shared" si="63"/>
        <v>360</v>
      </c>
      <c r="AQ849" s="137"/>
      <c r="AR849" s="153">
        <v>10</v>
      </c>
      <c r="AS849" s="167" t="str">
        <f>IF(Table13[[#This Row],[Date]]&lt;$AS$3,"","Live")</f>
        <v/>
      </c>
      <c r="AT849" s="167" t="str">
        <f>IF(Table13[[#This Row],[Date]]&lt;$AT$3,"","Current Algo")</f>
        <v/>
      </c>
    </row>
    <row r="850" spans="1:46" s="14" customFormat="1" ht="14.25" customHeight="1" x14ac:dyDescent="0.25">
      <c r="A850" s="82">
        <v>45150</v>
      </c>
      <c r="B850" s="2" t="s">
        <v>6</v>
      </c>
      <c r="C850" s="83">
        <v>0.69097222222222221</v>
      </c>
      <c r="D850" s="87">
        <v>4</v>
      </c>
      <c r="E850" s="7">
        <v>0</v>
      </c>
      <c r="F850" s="60">
        <v>9</v>
      </c>
      <c r="G850" s="2">
        <v>1000</v>
      </c>
      <c r="H850" s="2" t="s">
        <v>42</v>
      </c>
      <c r="I850" s="2">
        <v>100</v>
      </c>
      <c r="J850" s="2">
        <v>150</v>
      </c>
      <c r="K850" s="6">
        <v>5</v>
      </c>
      <c r="L850" s="6" t="s">
        <v>808</v>
      </c>
      <c r="M850" s="2" t="s">
        <v>55</v>
      </c>
      <c r="N850" s="84">
        <v>6.5</v>
      </c>
      <c r="O850" s="2" t="s">
        <v>163</v>
      </c>
      <c r="P850" s="2" t="s">
        <v>54</v>
      </c>
      <c r="Q850" s="85"/>
      <c r="R850" s="86">
        <v>8</v>
      </c>
      <c r="S850" s="85">
        <v>55.5</v>
      </c>
      <c r="T850" s="85">
        <v>55.5</v>
      </c>
      <c r="U850" s="85"/>
      <c r="V850" s="2">
        <v>2</v>
      </c>
      <c r="W850" s="2">
        <v>4</v>
      </c>
      <c r="X850" s="10">
        <v>2</v>
      </c>
      <c r="Y850" s="84">
        <v>4.5999999999999996</v>
      </c>
      <c r="Z850" s="2">
        <v>40</v>
      </c>
      <c r="AA850" s="6">
        <v>8</v>
      </c>
      <c r="AB850" s="2"/>
      <c r="AC850" s="2" t="s">
        <v>12</v>
      </c>
      <c r="AD850" s="84">
        <v>4.8</v>
      </c>
      <c r="AE850" s="84">
        <v>1.7</v>
      </c>
      <c r="AF850" s="2">
        <v>100</v>
      </c>
      <c r="AG850" s="2">
        <f t="shared" si="61"/>
        <v>480</v>
      </c>
      <c r="AH850" s="2">
        <f t="shared" si="62"/>
        <v>380</v>
      </c>
      <c r="AI850" s="44" t="str">
        <f>VLOOKUP(Table13[[#This Row],[Track]],$B$1885:$D$1929,2,FALSE)</f>
        <v>Vic</v>
      </c>
      <c r="AJ8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0" s="16" t="str">
        <f>IF(Table13[[#This Row],[Going-Dist]]="G&lt;6-Dist&gt;=1700","B",IF(Table13[[#This Row],[Going-Dist]]="G&lt;6-Dist&lt;1700","A",IF(AJ850="G&gt;=6-Dist&lt;1700","C",IF(AJ850="G&gt;=6-Dist&gt;=1700","D","xx"))))</f>
        <v>A</v>
      </c>
      <c r="AL850" s="69">
        <f>MONTH(Table13[[#This Row],[Date]])</f>
        <v>8</v>
      </c>
      <c r="AM850" s="69" t="str">
        <f t="shared" si="64"/>
        <v>2023-2024</v>
      </c>
      <c r="AN850" s="126">
        <v>150</v>
      </c>
      <c r="AO850" s="132">
        <f>IF(Table13[[#This Row],[Combo 27 Bet]]="","",IF(Table13[[#This Row],[Lev Ret]]="","",AN850*Table13[[#This Row],[Odds]]))</f>
        <v>720</v>
      </c>
      <c r="AP850" s="133">
        <f t="shared" si="63"/>
        <v>570</v>
      </c>
      <c r="AQ850" s="137"/>
      <c r="AR850" s="153">
        <v>8</v>
      </c>
      <c r="AS850" s="167" t="str">
        <f>IF(Table13[[#This Row],[Date]]&lt;$AS$3,"","Live")</f>
        <v/>
      </c>
      <c r="AT850" s="167" t="str">
        <f>IF(Table13[[#This Row],[Date]]&lt;$AT$3,"","Current Algo")</f>
        <v/>
      </c>
    </row>
    <row r="851" spans="1:46" s="14" customFormat="1" ht="14.25" customHeight="1" x14ac:dyDescent="0.25">
      <c r="A851" s="82">
        <v>45157</v>
      </c>
      <c r="B851" s="2" t="s">
        <v>4</v>
      </c>
      <c r="C851" s="83">
        <v>0.51736111111111105</v>
      </c>
      <c r="D851" s="87">
        <v>4</v>
      </c>
      <c r="E851" s="7">
        <v>9</v>
      </c>
      <c r="F851" s="60">
        <v>2</v>
      </c>
      <c r="G851" s="2">
        <v>1400</v>
      </c>
      <c r="H851" s="2" t="s">
        <v>70</v>
      </c>
      <c r="I851" s="2">
        <v>84</v>
      </c>
      <c r="J851" s="2">
        <v>130</v>
      </c>
      <c r="K851" s="6">
        <v>1</v>
      </c>
      <c r="L851" s="6" t="s">
        <v>788</v>
      </c>
      <c r="M851" s="2" t="s">
        <v>58</v>
      </c>
      <c r="N851" s="84">
        <v>2.5</v>
      </c>
      <c r="O851" s="2" t="s">
        <v>397</v>
      </c>
      <c r="P851" s="2" t="s">
        <v>395</v>
      </c>
      <c r="Q851" s="85">
        <v>1.5</v>
      </c>
      <c r="R851" s="86">
        <v>7</v>
      </c>
      <c r="S851" s="85">
        <v>58</v>
      </c>
      <c r="T851" s="85">
        <v>56.5</v>
      </c>
      <c r="U851" s="85"/>
      <c r="V851" s="2">
        <v>4</v>
      </c>
      <c r="W851" s="2">
        <v>1</v>
      </c>
      <c r="X851" s="10">
        <v>1</v>
      </c>
      <c r="Y851" s="84">
        <v>3.2</v>
      </c>
      <c r="Z851" s="2">
        <v>50</v>
      </c>
      <c r="AA851" s="6">
        <v>8</v>
      </c>
      <c r="AB851" s="2"/>
      <c r="AC851" s="2"/>
      <c r="AD851" s="84">
        <v>3.3</v>
      </c>
      <c r="AE851" s="84"/>
      <c r="AF851" s="2">
        <v>100</v>
      </c>
      <c r="AG851" s="2" t="str">
        <f t="shared" si="61"/>
        <v/>
      </c>
      <c r="AH851" s="2">
        <f t="shared" si="62"/>
        <v>-100</v>
      </c>
      <c r="AI851" s="44" t="str">
        <f>VLOOKUP(Table13[[#This Row],[Track]],$B$1885:$D$1929,2,FALSE)</f>
        <v>Vic</v>
      </c>
      <c r="AJ8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1" s="16" t="str">
        <f>IF(Table13[[#This Row],[Going-Dist]]="G&lt;6-Dist&gt;=1700","B",IF(Table13[[#This Row],[Going-Dist]]="G&lt;6-Dist&lt;1700","A",IF(AJ851="G&gt;=6-Dist&lt;1700","C",IF(AJ851="G&gt;=6-Dist&gt;=1700","D","xx"))))</f>
        <v>A</v>
      </c>
      <c r="AL851" s="69">
        <f>MONTH(Table13[[#This Row],[Date]])</f>
        <v>8</v>
      </c>
      <c r="AM851" s="69" t="str">
        <f t="shared" si="64"/>
        <v>2023-2024</v>
      </c>
      <c r="AN851" s="126">
        <v>100</v>
      </c>
      <c r="AO851" s="132" t="str">
        <f>IF(Table13[[#This Row],[Combo 27 Bet]]="","",IF(Table13[[#This Row],[Lev Ret]]="","",AN851*Table13[[#This Row],[Odds]]))</f>
        <v/>
      </c>
      <c r="AP851" s="133">
        <f t="shared" si="63"/>
        <v>-100</v>
      </c>
      <c r="AQ851" s="135">
        <v>2</v>
      </c>
      <c r="AR851" s="153">
        <v>5</v>
      </c>
      <c r="AS851" s="167" t="str">
        <f>IF(Table13[[#This Row],[Date]]&lt;$AS$3,"","Live")</f>
        <v/>
      </c>
      <c r="AT851" s="167" t="str">
        <f>IF(Table13[[#This Row],[Date]]&lt;$AT$3,"","Current Algo")</f>
        <v/>
      </c>
    </row>
    <row r="852" spans="1:46" s="14" customFormat="1" ht="14.25" customHeight="1" x14ac:dyDescent="0.25">
      <c r="A852" s="82">
        <v>45157</v>
      </c>
      <c r="B852" s="2" t="s">
        <v>4</v>
      </c>
      <c r="C852" s="83">
        <v>0.51736111111111105</v>
      </c>
      <c r="D852" s="2">
        <v>4</v>
      </c>
      <c r="E852" s="2">
        <v>9</v>
      </c>
      <c r="F852" s="60">
        <v>2</v>
      </c>
      <c r="G852" s="2">
        <v>1400</v>
      </c>
      <c r="H852" s="2" t="s">
        <v>70</v>
      </c>
      <c r="I852" s="2">
        <v>84</v>
      </c>
      <c r="J852" s="2">
        <v>130</v>
      </c>
      <c r="K852" s="6">
        <v>6</v>
      </c>
      <c r="L852" s="6" t="s">
        <v>809</v>
      </c>
      <c r="M852" s="2" t="s">
        <v>55</v>
      </c>
      <c r="N852" s="84">
        <v>4.5</v>
      </c>
      <c r="O852" s="2" t="s">
        <v>132</v>
      </c>
      <c r="P852" s="2" t="s">
        <v>137</v>
      </c>
      <c r="Q852" s="85"/>
      <c r="R852" s="86">
        <v>3</v>
      </c>
      <c r="S852" s="85">
        <v>54</v>
      </c>
      <c r="T852" s="85">
        <v>54</v>
      </c>
      <c r="U852" s="85"/>
      <c r="V852" s="2">
        <v>3</v>
      </c>
      <c r="W852" s="2">
        <v>5</v>
      </c>
      <c r="X852" s="10">
        <v>2</v>
      </c>
      <c r="Y852" s="84">
        <v>5.5</v>
      </c>
      <c r="Z852" s="2">
        <v>30</v>
      </c>
      <c r="AA852" s="6">
        <v>8</v>
      </c>
      <c r="AB852" s="2"/>
      <c r="AC852" s="2" t="s">
        <v>12</v>
      </c>
      <c r="AD852" s="84">
        <v>4.8</v>
      </c>
      <c r="AE852" s="84">
        <v>1.4</v>
      </c>
      <c r="AF852" s="2">
        <v>100</v>
      </c>
      <c r="AG852" s="2">
        <f t="shared" si="61"/>
        <v>480</v>
      </c>
      <c r="AH852" s="2">
        <f t="shared" si="62"/>
        <v>380</v>
      </c>
      <c r="AI852" s="44" t="str">
        <f>VLOOKUP(Table13[[#This Row],[Track]],$B$1885:$D$1929,2,FALSE)</f>
        <v>Vic</v>
      </c>
      <c r="AJ8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2" s="16" t="str">
        <f>IF(Table13[[#This Row],[Going-Dist]]="G&lt;6-Dist&gt;=1700","B",IF(Table13[[#This Row],[Going-Dist]]="G&lt;6-Dist&lt;1700","A",IF(AJ852="G&gt;=6-Dist&lt;1700","C",IF(AJ852="G&gt;=6-Dist&gt;=1700","D","xx"))))</f>
        <v>A</v>
      </c>
      <c r="AL852" s="69">
        <f>MONTH(Table13[[#This Row],[Date]])</f>
        <v>8</v>
      </c>
      <c r="AM852" s="69" t="str">
        <f t="shared" si="64"/>
        <v>2023-2024</v>
      </c>
      <c r="AN852" s="126">
        <v>150</v>
      </c>
      <c r="AO852" s="132">
        <f>IF(Table13[[#This Row],[Combo 27 Bet]]="","",IF(Table13[[#This Row],[Lev Ret]]="","",AN852*Table13[[#This Row],[Odds]]))</f>
        <v>720</v>
      </c>
      <c r="AP852" s="133">
        <f t="shared" si="63"/>
        <v>570</v>
      </c>
      <c r="AQ852" s="135">
        <v>2</v>
      </c>
      <c r="AR852" s="153">
        <v>8</v>
      </c>
      <c r="AS852" s="167" t="str">
        <f>IF(Table13[[#This Row],[Date]]&lt;$AS$3,"","Live")</f>
        <v/>
      </c>
      <c r="AT852" s="167" t="str">
        <f>IF(Table13[[#This Row],[Date]]&lt;$AT$3,"","Current Algo")</f>
        <v/>
      </c>
    </row>
    <row r="853" spans="1:46" s="14" customFormat="1" ht="14.25" customHeight="1" x14ac:dyDescent="0.25">
      <c r="A853" s="82">
        <v>45157</v>
      </c>
      <c r="B853" s="2" t="s">
        <v>4</v>
      </c>
      <c r="C853" s="83">
        <v>0.56597222222222221</v>
      </c>
      <c r="D853" s="87">
        <v>4</v>
      </c>
      <c r="E853" s="7">
        <v>9</v>
      </c>
      <c r="F853" s="60">
        <v>4</v>
      </c>
      <c r="G853" s="2">
        <v>1100</v>
      </c>
      <c r="H853" s="2" t="s">
        <v>70</v>
      </c>
      <c r="I853" s="2">
        <v>84</v>
      </c>
      <c r="J853" s="2">
        <v>130</v>
      </c>
      <c r="K853" s="6">
        <v>8</v>
      </c>
      <c r="L853" s="6" t="s">
        <v>810</v>
      </c>
      <c r="M853" s="2" t="s">
        <v>75</v>
      </c>
      <c r="N853" s="84">
        <v>4.4000000000000004</v>
      </c>
      <c r="O853" s="2" t="s">
        <v>85</v>
      </c>
      <c r="P853" s="2" t="s">
        <v>52</v>
      </c>
      <c r="Q853" s="85"/>
      <c r="R853" s="86">
        <v>9</v>
      </c>
      <c r="S853" s="85">
        <v>55.5</v>
      </c>
      <c r="T853" s="85">
        <v>55.5</v>
      </c>
      <c r="U853" s="85"/>
      <c r="V853" s="2">
        <v>1</v>
      </c>
      <c r="W853" s="2">
        <v>2</v>
      </c>
      <c r="X853" s="10">
        <v>2</v>
      </c>
      <c r="Y853" s="84">
        <v>4.8</v>
      </c>
      <c r="Z853" s="2">
        <v>35</v>
      </c>
      <c r="AA853" s="6">
        <v>10</v>
      </c>
      <c r="AB853" s="2"/>
      <c r="AC853" s="2"/>
      <c r="AD853" s="84">
        <v>4.4000000000000004</v>
      </c>
      <c r="AE853" s="84"/>
      <c r="AF853" s="2">
        <v>100</v>
      </c>
      <c r="AG853" s="2" t="str">
        <f t="shared" si="61"/>
        <v/>
      </c>
      <c r="AH853" s="2">
        <f t="shared" si="62"/>
        <v>-100</v>
      </c>
      <c r="AI853" s="44" t="str">
        <f>VLOOKUP(Table13[[#This Row],[Track]],$B$1885:$D$1929,2,FALSE)</f>
        <v>Vic</v>
      </c>
      <c r="AJ8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3" s="16" t="str">
        <f>IF(Table13[[#This Row],[Going-Dist]]="G&lt;6-Dist&gt;=1700","B",IF(Table13[[#This Row],[Going-Dist]]="G&lt;6-Dist&lt;1700","A",IF(AJ853="G&gt;=6-Dist&lt;1700","C",IF(AJ853="G&gt;=6-Dist&gt;=1700","D","xx"))))</f>
        <v>A</v>
      </c>
      <c r="AL853" s="69">
        <f>MONTH(Table13[[#This Row],[Date]])</f>
        <v>8</v>
      </c>
      <c r="AM853" s="69" t="str">
        <f t="shared" si="64"/>
        <v>2023-2024</v>
      </c>
      <c r="AN853" s="126">
        <v>100</v>
      </c>
      <c r="AO853" s="132" t="str">
        <f>IF(Table13[[#This Row],[Combo 27 Bet]]="","",IF(Table13[[#This Row],[Lev Ret]]="","",AN853*Table13[[#This Row],[Odds]]))</f>
        <v/>
      </c>
      <c r="AP853" s="133">
        <f t="shared" si="63"/>
        <v>-100</v>
      </c>
      <c r="AQ853" s="137"/>
      <c r="AR853" s="153">
        <v>7</v>
      </c>
      <c r="AS853" s="167" t="str">
        <f>IF(Table13[[#This Row],[Date]]&lt;$AS$3,"","Live")</f>
        <v/>
      </c>
      <c r="AT853" s="167" t="str">
        <f>IF(Table13[[#This Row],[Date]]&lt;$AT$3,"","Current Algo")</f>
        <v/>
      </c>
    </row>
    <row r="854" spans="1:46" s="14" customFormat="1" ht="14.25" customHeight="1" x14ac:dyDescent="0.25">
      <c r="A854" s="82">
        <v>45157</v>
      </c>
      <c r="B854" s="2" t="s">
        <v>4</v>
      </c>
      <c r="C854" s="83">
        <v>0.59027777777777779</v>
      </c>
      <c r="D854" s="2">
        <v>4</v>
      </c>
      <c r="E854" s="2">
        <v>9</v>
      </c>
      <c r="F854" s="60">
        <v>5</v>
      </c>
      <c r="G854" s="2">
        <v>1400</v>
      </c>
      <c r="H854" s="2" t="s">
        <v>42</v>
      </c>
      <c r="I854" s="2">
        <v>84</v>
      </c>
      <c r="J854" s="2">
        <v>130</v>
      </c>
      <c r="K854" s="6">
        <v>4</v>
      </c>
      <c r="L854" s="6" t="s">
        <v>811</v>
      </c>
      <c r="M854" s="2" t="s">
        <v>53</v>
      </c>
      <c r="N854" s="84">
        <v>4</v>
      </c>
      <c r="O854" s="2" t="s">
        <v>101</v>
      </c>
      <c r="P854" s="2" t="s">
        <v>48</v>
      </c>
      <c r="Q854" s="85"/>
      <c r="R854" s="86">
        <v>13</v>
      </c>
      <c r="S854" s="85">
        <v>59</v>
      </c>
      <c r="T854" s="85">
        <v>59</v>
      </c>
      <c r="U854" s="85"/>
      <c r="V854" s="2">
        <v>1</v>
      </c>
      <c r="W854" s="2">
        <v>1</v>
      </c>
      <c r="X854" s="10">
        <v>1</v>
      </c>
      <c r="Y854" s="84">
        <v>5.5</v>
      </c>
      <c r="Z854" s="2">
        <v>30</v>
      </c>
      <c r="AA854" s="6">
        <v>15</v>
      </c>
      <c r="AB854" s="2"/>
      <c r="AC854" s="2" t="s">
        <v>12</v>
      </c>
      <c r="AD854" s="84">
        <v>5.5</v>
      </c>
      <c r="AE854" s="84">
        <v>2</v>
      </c>
      <c r="AF854" s="2">
        <v>100</v>
      </c>
      <c r="AG854" s="2">
        <f t="shared" ref="AG854:AG907" si="65">IF($AC854&lt;&gt;"WON","",AF854*$AD854)</f>
        <v>550</v>
      </c>
      <c r="AH854" s="2">
        <f t="shared" ref="AH854:AH907" si="66">IF(AG854="",AF854*-1,AG854-AF854)</f>
        <v>450</v>
      </c>
      <c r="AI854" s="44" t="str">
        <f>VLOOKUP(Table13[[#This Row],[Track]],$B$1885:$D$1929,2,FALSE)</f>
        <v>Vic</v>
      </c>
      <c r="AJ8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4" s="16" t="str">
        <f>IF(Table13[[#This Row],[Going-Dist]]="G&lt;6-Dist&gt;=1700","B",IF(Table13[[#This Row],[Going-Dist]]="G&lt;6-Dist&lt;1700","A",IF(AJ854="G&gt;=6-Dist&lt;1700","C",IF(AJ854="G&gt;=6-Dist&gt;=1700","D","xx"))))</f>
        <v>A</v>
      </c>
      <c r="AL854" s="69">
        <f>MONTH(Table13[[#This Row],[Date]])</f>
        <v>8</v>
      </c>
      <c r="AM854" s="69" t="str">
        <f t="shared" si="64"/>
        <v>2023-2024</v>
      </c>
      <c r="AN854" s="126">
        <v>150</v>
      </c>
      <c r="AO854" s="132">
        <f>IF(Table13[[#This Row],[Combo 27 Bet]]="","",IF(Table13[[#This Row],[Lev Ret]]="","",AN854*Table13[[#This Row],[Odds]]))</f>
        <v>825</v>
      </c>
      <c r="AP854" s="133">
        <f t="shared" ref="AP854:AP907" si="67">IF(AN854="","",IF(AO854="",AN854*-1,AO854-AN854))</f>
        <v>675</v>
      </c>
      <c r="AQ854" s="137"/>
      <c r="AR854" s="153">
        <v>9</v>
      </c>
      <c r="AS854" s="167" t="str">
        <f>IF(Table13[[#This Row],[Date]]&lt;$AS$3,"","Live")</f>
        <v/>
      </c>
      <c r="AT854" s="167" t="str">
        <f>IF(Table13[[#This Row],[Date]]&lt;$AT$3,"","Current Algo")</f>
        <v/>
      </c>
    </row>
    <row r="855" spans="1:46" s="14" customFormat="1" ht="14.25" customHeight="1" x14ac:dyDescent="0.25">
      <c r="A855" s="82">
        <v>45157</v>
      </c>
      <c r="B855" s="2" t="s">
        <v>148</v>
      </c>
      <c r="C855" s="83">
        <v>0.62847222222222221</v>
      </c>
      <c r="D855" s="87">
        <v>7</v>
      </c>
      <c r="E855" s="7">
        <v>0</v>
      </c>
      <c r="F855" s="60">
        <v>7</v>
      </c>
      <c r="G855" s="2">
        <v>1100</v>
      </c>
      <c r="H855" s="2" t="s">
        <v>70</v>
      </c>
      <c r="I855" s="2"/>
      <c r="J855" s="2">
        <v>250</v>
      </c>
      <c r="K855" s="6">
        <v>7</v>
      </c>
      <c r="L855" s="6" t="s">
        <v>1679</v>
      </c>
      <c r="M855" s="2" t="s">
        <v>75</v>
      </c>
      <c r="N855" s="84">
        <v>3.8</v>
      </c>
      <c r="O855" s="2" t="s">
        <v>56</v>
      </c>
      <c r="P855" s="2" t="s">
        <v>1082</v>
      </c>
      <c r="Q855" s="85"/>
      <c r="R855" s="86">
        <v>8</v>
      </c>
      <c r="S855" s="85">
        <v>53</v>
      </c>
      <c r="T855" s="85">
        <v>53</v>
      </c>
      <c r="U855" s="85"/>
      <c r="V855" s="2">
        <v>1</v>
      </c>
      <c r="W855" s="2">
        <v>4</v>
      </c>
      <c r="X855" s="10">
        <v>1</v>
      </c>
      <c r="Y855" s="84">
        <v>2.0699999999999998</v>
      </c>
      <c r="Z855" s="2">
        <v>20</v>
      </c>
      <c r="AA855" s="6"/>
      <c r="AB855" s="2"/>
      <c r="AC855" s="2" t="s">
        <v>150</v>
      </c>
      <c r="AD855" s="84">
        <v>4</v>
      </c>
      <c r="AE855" s="84">
        <v>1.6</v>
      </c>
      <c r="AF855" s="2">
        <v>100</v>
      </c>
      <c r="AG855" s="2">
        <f t="shared" si="65"/>
        <v>400</v>
      </c>
      <c r="AH855" s="2">
        <f t="shared" si="66"/>
        <v>300</v>
      </c>
      <c r="AI855" s="44" t="str">
        <f>VLOOKUP(Table13[[#This Row],[Track]],$B$1885:$D$1929,2,FALSE)</f>
        <v>NSW</v>
      </c>
      <c r="AJ85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855" s="16" t="str">
        <f>IF(Table13[[#This Row],[Going-Dist]]="G&lt;6-Dist&gt;=1700","B",IF(Table13[[#This Row],[Going-Dist]]="G&lt;6-Dist&lt;1700","A",IF(AJ855="G&gt;=6-Dist&lt;1700","C",IF(AJ855="G&gt;=6-Dist&gt;=1700","D","xx"))))</f>
        <v>C</v>
      </c>
      <c r="AL855" s="69">
        <f>MONTH(Table13[[#This Row],[Date]])</f>
        <v>8</v>
      </c>
      <c r="AM855" s="69" t="str">
        <f t="shared" si="64"/>
        <v>2023-2024</v>
      </c>
      <c r="AN855" s="126">
        <v>150</v>
      </c>
      <c r="AO855" s="132">
        <f>IF(Table13[[#This Row],[Combo 27 Bet]]="","",IF(Table13[[#This Row],[Lev Ret]]="","",AN855*Table13[[#This Row],[Odds]]))</f>
        <v>600</v>
      </c>
      <c r="AP855" s="133">
        <f t="shared" si="67"/>
        <v>450</v>
      </c>
      <c r="AQ855" s="137"/>
      <c r="AR855" s="153">
        <v>9</v>
      </c>
      <c r="AS855" s="167" t="str">
        <f>IF(Table13[[#This Row],[Date]]&lt;$AS$3,"","Live")</f>
        <v/>
      </c>
      <c r="AT855" s="167" t="str">
        <f>IF(Table13[[#This Row],[Date]]&lt;$AT$3,"","Current Algo")</f>
        <v/>
      </c>
    </row>
    <row r="856" spans="1:46" s="14" customFormat="1" ht="14.25" customHeight="1" x14ac:dyDescent="0.25">
      <c r="A856" s="82">
        <v>45157</v>
      </c>
      <c r="B856" s="2" t="s">
        <v>4</v>
      </c>
      <c r="C856" s="83">
        <v>0.71875</v>
      </c>
      <c r="D856" s="87">
        <v>4</v>
      </c>
      <c r="E856" s="7">
        <v>9</v>
      </c>
      <c r="F856" s="60">
        <v>10</v>
      </c>
      <c r="G856" s="2">
        <v>1600</v>
      </c>
      <c r="H856" s="2" t="s">
        <v>42</v>
      </c>
      <c r="I856" s="2">
        <v>100</v>
      </c>
      <c r="J856" s="2">
        <v>150</v>
      </c>
      <c r="K856" s="6">
        <v>12</v>
      </c>
      <c r="L856" s="6" t="s">
        <v>362</v>
      </c>
      <c r="M856" s="2" t="s">
        <v>75</v>
      </c>
      <c r="N856" s="84">
        <v>5</v>
      </c>
      <c r="O856" s="2" t="s">
        <v>121</v>
      </c>
      <c r="P856" s="2" t="s">
        <v>118</v>
      </c>
      <c r="Q856" s="85"/>
      <c r="R856" s="86">
        <v>17</v>
      </c>
      <c r="S856" s="85">
        <v>56</v>
      </c>
      <c r="T856" s="85">
        <v>56</v>
      </c>
      <c r="U856" s="85"/>
      <c r="V856" s="2">
        <v>1</v>
      </c>
      <c r="W856" s="2">
        <v>5</v>
      </c>
      <c r="X856" s="10">
        <v>2</v>
      </c>
      <c r="Y856" s="84">
        <v>4.9000000000000004</v>
      </c>
      <c r="Z856" s="2">
        <v>35</v>
      </c>
      <c r="AA856" s="6">
        <v>15</v>
      </c>
      <c r="AB856" s="2"/>
      <c r="AC856" s="2" t="s">
        <v>12</v>
      </c>
      <c r="AD856" s="84">
        <v>5.5</v>
      </c>
      <c r="AE856" s="84">
        <v>2.1</v>
      </c>
      <c r="AF856" s="2">
        <v>100</v>
      </c>
      <c r="AG856" s="2">
        <f t="shared" si="65"/>
        <v>550</v>
      </c>
      <c r="AH856" s="2">
        <f t="shared" si="66"/>
        <v>450</v>
      </c>
      <c r="AI856" s="44" t="str">
        <f>VLOOKUP(Table13[[#This Row],[Track]],$B$1885:$D$1929,2,FALSE)</f>
        <v>Vic</v>
      </c>
      <c r="AJ8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6" s="16" t="str">
        <f>IF(Table13[[#This Row],[Going-Dist]]="G&lt;6-Dist&gt;=1700","B",IF(Table13[[#This Row],[Going-Dist]]="G&lt;6-Dist&lt;1700","A",IF(AJ856="G&gt;=6-Dist&lt;1700","C",IF(AJ856="G&gt;=6-Dist&gt;=1700","D","xx"))))</f>
        <v>A</v>
      </c>
      <c r="AL856" s="69">
        <f>MONTH(Table13[[#This Row],[Date]])</f>
        <v>8</v>
      </c>
      <c r="AM856" s="69" t="str">
        <f t="shared" si="64"/>
        <v>2023-2024</v>
      </c>
      <c r="AN856" s="126">
        <v>100</v>
      </c>
      <c r="AO856" s="132">
        <f>IF(Table13[[#This Row],[Combo 27 Bet]]="","",IF(Table13[[#This Row],[Lev Ret]]="","",AN856*Table13[[#This Row],[Odds]]))</f>
        <v>550</v>
      </c>
      <c r="AP856" s="133">
        <f t="shared" si="67"/>
        <v>450</v>
      </c>
      <c r="AQ856" s="137"/>
      <c r="AR856" s="153">
        <v>6</v>
      </c>
      <c r="AS856" s="167" t="str">
        <f>IF(Table13[[#This Row],[Date]]&lt;$AS$3,"","Live")</f>
        <v/>
      </c>
      <c r="AT856" s="167" t="str">
        <f>IF(Table13[[#This Row],[Date]]&lt;$AT$3,"","Current Algo")</f>
        <v/>
      </c>
    </row>
    <row r="857" spans="1:46" s="14" customFormat="1" ht="14.25" customHeight="1" x14ac:dyDescent="0.25">
      <c r="A857" s="82">
        <v>45164</v>
      </c>
      <c r="B857" s="2" t="s">
        <v>149</v>
      </c>
      <c r="C857" s="83">
        <v>0.51388888888888895</v>
      </c>
      <c r="D857" s="87">
        <v>4</v>
      </c>
      <c r="E857" s="7">
        <v>6</v>
      </c>
      <c r="F857" s="60">
        <v>2</v>
      </c>
      <c r="G857" s="2">
        <v>2000</v>
      </c>
      <c r="H857" s="2" t="s">
        <v>151</v>
      </c>
      <c r="I857" s="2">
        <v>78</v>
      </c>
      <c r="J857" s="2">
        <v>160</v>
      </c>
      <c r="K857" s="6">
        <v>2</v>
      </c>
      <c r="L857" s="6" t="s">
        <v>1680</v>
      </c>
      <c r="M857" s="2" t="s">
        <v>75</v>
      </c>
      <c r="N857" s="84">
        <v>2.5</v>
      </c>
      <c r="O857" s="2" t="s">
        <v>49</v>
      </c>
      <c r="P857" s="2" t="s">
        <v>86</v>
      </c>
      <c r="Q857" s="85"/>
      <c r="R857" s="86">
        <v>1</v>
      </c>
      <c r="S857" s="85">
        <v>58.5</v>
      </c>
      <c r="T857" s="85">
        <v>58.5</v>
      </c>
      <c r="U857" s="85"/>
      <c r="V857" s="2">
        <v>2</v>
      </c>
      <c r="W857" s="2">
        <v>2</v>
      </c>
      <c r="X857" s="10">
        <v>2</v>
      </c>
      <c r="Y857" s="84">
        <v>4.7</v>
      </c>
      <c r="Z857" s="2">
        <v>20</v>
      </c>
      <c r="AA857" s="6"/>
      <c r="AB857" s="2"/>
      <c r="AC857" s="2" t="s">
        <v>150</v>
      </c>
      <c r="AD857" s="84">
        <v>3</v>
      </c>
      <c r="AE857" s="84">
        <v>1.3</v>
      </c>
      <c r="AF857" s="2">
        <v>100</v>
      </c>
      <c r="AG857" s="2">
        <f t="shared" si="65"/>
        <v>300</v>
      </c>
      <c r="AH857" s="2">
        <f t="shared" si="66"/>
        <v>200</v>
      </c>
      <c r="AI857" s="44" t="str">
        <f>VLOOKUP(Table13[[#This Row],[Track]],$B$1885:$D$1929,2,FALSE)</f>
        <v>NSW</v>
      </c>
      <c r="AJ8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57" s="16" t="str">
        <f>IF(Table13[[#This Row],[Going-Dist]]="G&lt;6-Dist&gt;=1700","B",IF(Table13[[#This Row],[Going-Dist]]="G&lt;6-Dist&lt;1700","A",IF(AJ857="G&gt;=6-Dist&lt;1700","C",IF(AJ857="G&gt;=6-Dist&gt;=1700","D","xx"))))</f>
        <v>B</v>
      </c>
      <c r="AL857" s="69">
        <f>MONTH(Table13[[#This Row],[Date]])</f>
        <v>8</v>
      </c>
      <c r="AM857" s="69" t="str">
        <f t="shared" si="64"/>
        <v>2023-2024</v>
      </c>
      <c r="AN857" s="126">
        <v>120</v>
      </c>
      <c r="AO857" s="132">
        <f>IF(Table13[[#This Row],[Combo 27 Bet]]="","",IF(Table13[[#This Row],[Lev Ret]]="","",AN857*Table13[[#This Row],[Odds]]))</f>
        <v>360</v>
      </c>
      <c r="AP857" s="133">
        <f t="shared" si="67"/>
        <v>240</v>
      </c>
      <c r="AQ857" s="137"/>
      <c r="AR857" s="153">
        <v>3</v>
      </c>
      <c r="AS857" s="167" t="str">
        <f>IF(Table13[[#This Row],[Date]]&lt;$AS$3,"","Live")</f>
        <v/>
      </c>
      <c r="AT857" s="167" t="str">
        <f>IF(Table13[[#This Row],[Date]]&lt;$AT$3,"","Current Algo")</f>
        <v/>
      </c>
    </row>
    <row r="858" spans="1:46" s="14" customFormat="1" ht="14.25" customHeight="1" x14ac:dyDescent="0.25">
      <c r="A858" s="82">
        <v>45164</v>
      </c>
      <c r="B858" s="2" t="s">
        <v>149</v>
      </c>
      <c r="C858" s="83">
        <v>0.53819444444444442</v>
      </c>
      <c r="D858" s="87">
        <v>4</v>
      </c>
      <c r="E858" s="7">
        <v>6</v>
      </c>
      <c r="F858" s="60">
        <v>3</v>
      </c>
      <c r="G858" s="2">
        <v>1500</v>
      </c>
      <c r="H858" s="2" t="s">
        <v>151</v>
      </c>
      <c r="I858" s="2">
        <v>78</v>
      </c>
      <c r="J858" s="2">
        <v>160</v>
      </c>
      <c r="K858" s="6">
        <v>8</v>
      </c>
      <c r="L858" s="6" t="s">
        <v>1681</v>
      </c>
      <c r="M858" s="2" t="s">
        <v>55</v>
      </c>
      <c r="N858" s="84">
        <v>2.5</v>
      </c>
      <c r="O858" s="2" t="s">
        <v>56</v>
      </c>
      <c r="P858" s="2" t="s">
        <v>86</v>
      </c>
      <c r="Q858" s="85"/>
      <c r="R858" s="86">
        <v>1</v>
      </c>
      <c r="S858" s="85">
        <v>56</v>
      </c>
      <c r="T858" s="85">
        <v>56</v>
      </c>
      <c r="U858" s="85"/>
      <c r="V858" s="2">
        <v>1</v>
      </c>
      <c r="W858" s="2">
        <v>2</v>
      </c>
      <c r="X858" s="10">
        <v>2</v>
      </c>
      <c r="Y858" s="84">
        <v>3.81</v>
      </c>
      <c r="Z858" s="2">
        <v>20</v>
      </c>
      <c r="AA858" s="6"/>
      <c r="AB858" s="2"/>
      <c r="AC858" s="2" t="s">
        <v>150</v>
      </c>
      <c r="AD858" s="84">
        <v>2.7</v>
      </c>
      <c r="AE858" s="84">
        <v>1.3</v>
      </c>
      <c r="AF858" s="2">
        <v>100</v>
      </c>
      <c r="AG858" s="2">
        <f t="shared" si="65"/>
        <v>270</v>
      </c>
      <c r="AH858" s="2">
        <f t="shared" si="66"/>
        <v>170</v>
      </c>
      <c r="AI858" s="44" t="str">
        <f>VLOOKUP(Table13[[#This Row],[Track]],$B$1885:$D$1929,2,FALSE)</f>
        <v>NSW</v>
      </c>
      <c r="AJ8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8" s="16" t="str">
        <f>IF(Table13[[#This Row],[Going-Dist]]="G&lt;6-Dist&gt;=1700","B",IF(Table13[[#This Row],[Going-Dist]]="G&lt;6-Dist&lt;1700","A",IF(AJ858="G&gt;=6-Dist&lt;1700","C",IF(AJ858="G&gt;=6-Dist&gt;=1700","D","xx"))))</f>
        <v>A</v>
      </c>
      <c r="AL858" s="69">
        <f>MONTH(Table13[[#This Row],[Date]])</f>
        <v>8</v>
      </c>
      <c r="AM858" s="69" t="str">
        <f t="shared" si="64"/>
        <v>2023-2024</v>
      </c>
      <c r="AN858" s="126">
        <v>200</v>
      </c>
      <c r="AO858" s="132">
        <f>IF(Table13[[#This Row],[Combo 27 Bet]]="","",IF(Table13[[#This Row],[Lev Ret]]="","",AN858*Table13[[#This Row],[Odds]]))</f>
        <v>540</v>
      </c>
      <c r="AP858" s="133">
        <f t="shared" si="67"/>
        <v>340</v>
      </c>
      <c r="AQ858" s="137"/>
      <c r="AR858" s="153">
        <v>10</v>
      </c>
      <c r="AS858" s="167" t="str">
        <f>IF(Table13[[#This Row],[Date]]&lt;$AS$3,"","Live")</f>
        <v/>
      </c>
      <c r="AT858" s="167" t="str">
        <f>IF(Table13[[#This Row],[Date]]&lt;$AT$3,"","Current Algo")</f>
        <v/>
      </c>
    </row>
    <row r="859" spans="1:46" s="14" customFormat="1" ht="14.25" customHeight="1" x14ac:dyDescent="0.25">
      <c r="A859" s="82">
        <v>45164</v>
      </c>
      <c r="B859" s="2" t="s">
        <v>149</v>
      </c>
      <c r="C859" s="83">
        <v>0.58680555555555558</v>
      </c>
      <c r="D859" s="87">
        <v>4</v>
      </c>
      <c r="E859" s="7">
        <v>6</v>
      </c>
      <c r="F859" s="60">
        <v>5</v>
      </c>
      <c r="G859" s="2">
        <v>1100</v>
      </c>
      <c r="H859" s="2" t="s">
        <v>151</v>
      </c>
      <c r="I859" s="2">
        <v>78</v>
      </c>
      <c r="J859" s="2">
        <v>160</v>
      </c>
      <c r="K859" s="6">
        <v>9</v>
      </c>
      <c r="L859" s="6" t="s">
        <v>1682</v>
      </c>
      <c r="M859" s="2" t="s">
        <v>55</v>
      </c>
      <c r="N859" s="84">
        <v>3.6</v>
      </c>
      <c r="O859" s="2" t="s">
        <v>1059</v>
      </c>
      <c r="P859" s="2" t="s">
        <v>86</v>
      </c>
      <c r="Q859" s="85"/>
      <c r="R859" s="86">
        <v>3</v>
      </c>
      <c r="S859" s="85">
        <v>55</v>
      </c>
      <c r="T859" s="85">
        <v>55</v>
      </c>
      <c r="U859" s="85"/>
      <c r="V859" s="2"/>
      <c r="W859" s="2">
        <v>1</v>
      </c>
      <c r="X859" s="10">
        <v>2</v>
      </c>
      <c r="Y859" s="84">
        <v>4</v>
      </c>
      <c r="Z859" s="2">
        <v>20</v>
      </c>
      <c r="AA859" s="6"/>
      <c r="AB859" s="2"/>
      <c r="AC859" s="2" t="s">
        <v>150</v>
      </c>
      <c r="AD859" s="84">
        <v>4.4000000000000004</v>
      </c>
      <c r="AE859" s="84">
        <v>1.5</v>
      </c>
      <c r="AF859" s="2">
        <v>100</v>
      </c>
      <c r="AG859" s="2">
        <f t="shared" si="65"/>
        <v>440.00000000000006</v>
      </c>
      <c r="AH859" s="2">
        <f t="shared" si="66"/>
        <v>340.00000000000006</v>
      </c>
      <c r="AI859" s="44" t="str">
        <f>VLOOKUP(Table13[[#This Row],[Track]],$B$1885:$D$1929,2,FALSE)</f>
        <v>NSW</v>
      </c>
      <c r="AJ8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59" s="16" t="str">
        <f>IF(Table13[[#This Row],[Going-Dist]]="G&lt;6-Dist&gt;=1700","B",IF(Table13[[#This Row],[Going-Dist]]="G&lt;6-Dist&lt;1700","A",IF(AJ859="G&gt;=6-Dist&lt;1700","C",IF(AJ859="G&gt;=6-Dist&gt;=1700","D","xx"))))</f>
        <v>A</v>
      </c>
      <c r="AL859" s="69">
        <f>MONTH(Table13[[#This Row],[Date]])</f>
        <v>8</v>
      </c>
      <c r="AM859" s="69" t="str">
        <f t="shared" si="64"/>
        <v>2023-2024</v>
      </c>
      <c r="AN859" s="126">
        <v>100</v>
      </c>
      <c r="AO859" s="132">
        <f>IF(Table13[[#This Row],[Combo 27 Bet]]="","",IF(Table13[[#This Row],[Lev Ret]]="","",AN859*Table13[[#This Row],[Odds]]))</f>
        <v>440.00000000000006</v>
      </c>
      <c r="AP859" s="133">
        <f t="shared" si="67"/>
        <v>340.00000000000006</v>
      </c>
      <c r="AQ859" s="137"/>
      <c r="AR859" s="153">
        <v>7</v>
      </c>
      <c r="AS859" s="167" t="str">
        <f>IF(Table13[[#This Row],[Date]]&lt;$AS$3,"","Live")</f>
        <v/>
      </c>
      <c r="AT859" s="167" t="str">
        <f>IF(Table13[[#This Row],[Date]]&lt;$AT$3,"","Current Algo")</f>
        <v/>
      </c>
    </row>
    <row r="860" spans="1:46" ht="14.25" customHeight="1" x14ac:dyDescent="0.25">
      <c r="A860" s="82">
        <v>45164</v>
      </c>
      <c r="B860" s="2" t="s">
        <v>149</v>
      </c>
      <c r="C860" s="83">
        <v>0.61111111111111105</v>
      </c>
      <c r="D860" s="87">
        <v>4</v>
      </c>
      <c r="E860" s="7">
        <v>6</v>
      </c>
      <c r="F860" s="60">
        <v>6</v>
      </c>
      <c r="G860" s="2">
        <v>1500</v>
      </c>
      <c r="H860" s="2" t="s">
        <v>70</v>
      </c>
      <c r="I860" s="2">
        <v>78</v>
      </c>
      <c r="J860" s="2">
        <v>160</v>
      </c>
      <c r="K860" s="6">
        <v>5</v>
      </c>
      <c r="L860" s="6" t="s">
        <v>1678</v>
      </c>
      <c r="M860" s="2" t="s">
        <v>75</v>
      </c>
      <c r="N860" s="84">
        <v>2.5</v>
      </c>
      <c r="O860" s="2" t="s">
        <v>1051</v>
      </c>
      <c r="P860" s="2" t="s">
        <v>110</v>
      </c>
      <c r="Q860" s="85"/>
      <c r="R860" s="86">
        <v>6</v>
      </c>
      <c r="S860" s="85">
        <v>57.5</v>
      </c>
      <c r="T860" s="85">
        <v>57.5</v>
      </c>
      <c r="U860" s="85"/>
      <c r="V860" s="2">
        <v>5</v>
      </c>
      <c r="W860" s="2">
        <v>4</v>
      </c>
      <c r="X860" s="10">
        <v>1</v>
      </c>
      <c r="Y860" s="84">
        <v>3</v>
      </c>
      <c r="Z860" s="2">
        <v>30</v>
      </c>
      <c r="AA860" s="6"/>
      <c r="AB860" s="2"/>
      <c r="AC860" s="2" t="s">
        <v>15</v>
      </c>
      <c r="AD860" s="84">
        <v>2.7</v>
      </c>
      <c r="AE860" s="84">
        <v>1.7</v>
      </c>
      <c r="AF860" s="2">
        <v>100</v>
      </c>
      <c r="AG860" s="2" t="str">
        <f t="shared" si="65"/>
        <v/>
      </c>
      <c r="AH860" s="2">
        <f t="shared" si="66"/>
        <v>-100</v>
      </c>
      <c r="AI860" s="44" t="str">
        <f>VLOOKUP(Table13[[#This Row],[Track]],$B$1885:$D$1929,2,FALSE)</f>
        <v>NSW</v>
      </c>
      <c r="AJ8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0" s="16" t="str">
        <f>IF(Table13[[#This Row],[Going-Dist]]="G&lt;6-Dist&gt;=1700","B",IF(Table13[[#This Row],[Going-Dist]]="G&lt;6-Dist&lt;1700","A",IF(AJ860="G&gt;=6-Dist&lt;1700","C",IF(AJ860="G&gt;=6-Dist&gt;=1700","D","xx"))))</f>
        <v>A</v>
      </c>
      <c r="AL860" s="69">
        <f>MONTH(Table13[[#This Row],[Date]])</f>
        <v>8</v>
      </c>
      <c r="AM860" s="69" t="str">
        <f t="shared" si="64"/>
        <v>2023-2024</v>
      </c>
      <c r="AN860" s="60">
        <v>150</v>
      </c>
      <c r="AO860" s="128" t="str">
        <f>IF(Table13[[#This Row],[Combo 27 Bet]]="","",IF(Table13[[#This Row],[Lev Ret]]="","",AN860*Table13[[#This Row],[Odds]]))</f>
        <v/>
      </c>
      <c r="AP860" s="129">
        <f t="shared" si="67"/>
        <v>-150</v>
      </c>
      <c r="AQ860" s="135"/>
      <c r="AR860" s="151">
        <v>9</v>
      </c>
      <c r="AS860" s="2" t="str">
        <f>IF(Table13[[#This Row],[Date]]&lt;$AS$3,"","Live")</f>
        <v/>
      </c>
      <c r="AT860" s="2" t="str">
        <f>IF(Table13[[#This Row],[Date]]&lt;$AT$3,"","Current Algo")</f>
        <v/>
      </c>
    </row>
    <row r="861" spans="1:46" ht="14.25" customHeight="1" x14ac:dyDescent="0.25">
      <c r="A861" s="82">
        <v>45164</v>
      </c>
      <c r="B861" s="2" t="s">
        <v>6</v>
      </c>
      <c r="C861" s="83">
        <v>0.62152777777777779</v>
      </c>
      <c r="D861" s="87">
        <v>4</v>
      </c>
      <c r="E861" s="7">
        <v>4</v>
      </c>
      <c r="F861" s="60">
        <v>5</v>
      </c>
      <c r="G861" s="2">
        <v>2500</v>
      </c>
      <c r="H861" s="2" t="s">
        <v>42</v>
      </c>
      <c r="I861" s="2">
        <v>78</v>
      </c>
      <c r="J861" s="2">
        <v>130</v>
      </c>
      <c r="K861" s="6">
        <v>7</v>
      </c>
      <c r="L861" s="6" t="s">
        <v>499</v>
      </c>
      <c r="M861" s="2" t="s">
        <v>50</v>
      </c>
      <c r="N861" s="84">
        <v>2.8</v>
      </c>
      <c r="O861" s="2" t="s">
        <v>92</v>
      </c>
      <c r="P861" s="2" t="s">
        <v>82</v>
      </c>
      <c r="Q861" s="85"/>
      <c r="R861" s="86">
        <v>3</v>
      </c>
      <c r="S861" s="85">
        <v>56</v>
      </c>
      <c r="T861" s="85">
        <v>56</v>
      </c>
      <c r="U861" s="85"/>
      <c r="V861" s="2">
        <v>1</v>
      </c>
      <c r="W861" s="2"/>
      <c r="X861" s="10">
        <v>1</v>
      </c>
      <c r="Y861" s="84">
        <v>5.2</v>
      </c>
      <c r="Z861" s="2">
        <v>35</v>
      </c>
      <c r="AA861" s="6">
        <v>13</v>
      </c>
      <c r="AB861" s="2"/>
      <c r="AC861" s="2" t="s">
        <v>13</v>
      </c>
      <c r="AD861" s="84">
        <v>3.7</v>
      </c>
      <c r="AE861" s="84">
        <v>1.8</v>
      </c>
      <c r="AF861" s="2">
        <v>100</v>
      </c>
      <c r="AG861" s="2" t="str">
        <f t="shared" si="65"/>
        <v/>
      </c>
      <c r="AH861" s="2">
        <f t="shared" si="66"/>
        <v>-100</v>
      </c>
      <c r="AI861" s="44" t="str">
        <f>VLOOKUP(Table13[[#This Row],[Track]],$B$1885:$D$1929,2,FALSE)</f>
        <v>Vic</v>
      </c>
      <c r="AJ8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61" s="16" t="str">
        <f>IF(Table13[[#This Row],[Going-Dist]]="G&lt;6-Dist&gt;=1700","B",IF(Table13[[#This Row],[Going-Dist]]="G&lt;6-Dist&lt;1700","A",IF(AJ861="G&gt;=6-Dist&lt;1700","C",IF(AJ861="G&gt;=6-Dist&gt;=1700","D","xx"))))</f>
        <v>B</v>
      </c>
      <c r="AL861" s="69">
        <f>MONTH(Table13[[#This Row],[Date]])</f>
        <v>8</v>
      </c>
      <c r="AM861" s="69" t="str">
        <f t="shared" si="64"/>
        <v>2023-2024</v>
      </c>
      <c r="AN861" s="60">
        <v>150</v>
      </c>
      <c r="AO861" s="128" t="str">
        <f>IF(Table13[[#This Row],[Combo 27 Bet]]="","",IF(Table13[[#This Row],[Lev Ret]]="","",AN861*Table13[[#This Row],[Odds]]))</f>
        <v/>
      </c>
      <c r="AP861" s="129">
        <f t="shared" si="67"/>
        <v>-150</v>
      </c>
      <c r="AQ861" s="135"/>
      <c r="AR861" s="151">
        <v>9</v>
      </c>
      <c r="AS861" s="2" t="str">
        <f>IF(Table13[[#This Row],[Date]]&lt;$AS$3,"","Live")</f>
        <v/>
      </c>
      <c r="AT861" s="2" t="str">
        <f>IF(Table13[[#This Row],[Date]]&lt;$AT$3,"","Current Algo")</f>
        <v/>
      </c>
    </row>
    <row r="862" spans="1:46" ht="14.25" customHeight="1" x14ac:dyDescent="0.25">
      <c r="A862" s="82">
        <v>45164</v>
      </c>
      <c r="B862" s="2" t="s">
        <v>6</v>
      </c>
      <c r="C862" s="83">
        <v>0.69791666666666663</v>
      </c>
      <c r="D862" s="2">
        <v>4</v>
      </c>
      <c r="E862" s="2">
        <v>4</v>
      </c>
      <c r="F862" s="60">
        <v>8</v>
      </c>
      <c r="G862" s="2">
        <v>1000</v>
      </c>
      <c r="H862" s="2" t="s">
        <v>42</v>
      </c>
      <c r="I862" s="2" t="s">
        <v>66</v>
      </c>
      <c r="J862" s="2">
        <v>175</v>
      </c>
      <c r="K862" s="6">
        <v>8</v>
      </c>
      <c r="L862" s="6" t="s">
        <v>490</v>
      </c>
      <c r="M862" s="2" t="s">
        <v>50</v>
      </c>
      <c r="N862" s="84">
        <v>2.8</v>
      </c>
      <c r="O862" s="2" t="s">
        <v>400</v>
      </c>
      <c r="P862" s="2" t="s">
        <v>114</v>
      </c>
      <c r="Q862" s="85"/>
      <c r="R862" s="86">
        <v>2</v>
      </c>
      <c r="S862" s="85">
        <v>57</v>
      </c>
      <c r="T862" s="85">
        <v>57</v>
      </c>
      <c r="U862" s="85"/>
      <c r="V862" s="2">
        <v>1</v>
      </c>
      <c r="W862" s="2">
        <v>3</v>
      </c>
      <c r="X862" s="10">
        <v>1</v>
      </c>
      <c r="Y862" s="84">
        <v>2.8</v>
      </c>
      <c r="Z862" s="2">
        <v>50</v>
      </c>
      <c r="AA862" s="6">
        <v>8</v>
      </c>
      <c r="AB862" s="2"/>
      <c r="AC862" s="2"/>
      <c r="AD862" s="84">
        <v>2.7</v>
      </c>
      <c r="AE862" s="84"/>
      <c r="AF862" s="2">
        <v>100</v>
      </c>
      <c r="AG862" s="2" t="str">
        <f t="shared" si="65"/>
        <v/>
      </c>
      <c r="AH862" s="2">
        <f t="shared" si="66"/>
        <v>-100</v>
      </c>
      <c r="AI862" s="44" t="str">
        <f>VLOOKUP(Table13[[#This Row],[Track]],$B$1885:$D$1929,2,FALSE)</f>
        <v>Vic</v>
      </c>
      <c r="AJ8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2" s="16" t="str">
        <f>IF(Table13[[#This Row],[Going-Dist]]="G&lt;6-Dist&gt;=1700","B",IF(Table13[[#This Row],[Going-Dist]]="G&lt;6-Dist&lt;1700","A",IF(AJ862="G&gt;=6-Dist&lt;1700","C",IF(AJ862="G&gt;=6-Dist&gt;=1700","D","xx"))))</f>
        <v>A</v>
      </c>
      <c r="AL862" s="69">
        <f>MONTH(Table13[[#This Row],[Date]])</f>
        <v>8</v>
      </c>
      <c r="AM862" s="69" t="str">
        <f t="shared" si="64"/>
        <v>2023-2024</v>
      </c>
      <c r="AN862" s="60">
        <v>140</v>
      </c>
      <c r="AO862" s="128" t="str">
        <f>IF(Table13[[#This Row],[Combo 27 Bet]]="","",IF(Table13[[#This Row],[Lev Ret]]="","",AN862*Table13[[#This Row],[Odds]]))</f>
        <v/>
      </c>
      <c r="AP862" s="129">
        <f t="shared" si="67"/>
        <v>-140</v>
      </c>
      <c r="AQ862" s="135">
        <v>2</v>
      </c>
      <c r="AR862" s="151">
        <v>5</v>
      </c>
      <c r="AS862" s="2" t="str">
        <f>IF(Table13[[#This Row],[Date]]&lt;$AS$3,"","Live")</f>
        <v/>
      </c>
      <c r="AT862" s="2" t="str">
        <f>IF(Table13[[#This Row],[Date]]&lt;$AT$3,"","Current Algo")</f>
        <v/>
      </c>
    </row>
    <row r="863" spans="1:46" ht="14.25" customHeight="1" x14ac:dyDescent="0.25">
      <c r="A863" s="82">
        <v>45164</v>
      </c>
      <c r="B863" s="2" t="s">
        <v>6</v>
      </c>
      <c r="C863" s="83">
        <v>0.69791666666666663</v>
      </c>
      <c r="D863" s="2">
        <v>4</v>
      </c>
      <c r="E863" s="2">
        <v>4</v>
      </c>
      <c r="F863" s="60">
        <v>8</v>
      </c>
      <c r="G863" s="2">
        <v>1000</v>
      </c>
      <c r="H863" s="2" t="s">
        <v>42</v>
      </c>
      <c r="I863" s="2" t="s">
        <v>66</v>
      </c>
      <c r="J863" s="2">
        <v>175</v>
      </c>
      <c r="K863" s="6">
        <v>1</v>
      </c>
      <c r="L863" s="6" t="s">
        <v>808</v>
      </c>
      <c r="M863" s="2" t="s">
        <v>55</v>
      </c>
      <c r="N863" s="84">
        <v>5.5</v>
      </c>
      <c r="O863" s="2" t="s">
        <v>163</v>
      </c>
      <c r="P863" s="2" t="s">
        <v>54</v>
      </c>
      <c r="Q863" s="85"/>
      <c r="R863" s="86">
        <v>3</v>
      </c>
      <c r="S863" s="85">
        <v>58.5</v>
      </c>
      <c r="T863" s="85">
        <v>58.5</v>
      </c>
      <c r="U863" s="85"/>
      <c r="V863" s="2"/>
      <c r="W863" s="2">
        <v>1</v>
      </c>
      <c r="X863" s="10">
        <v>2</v>
      </c>
      <c r="Y863" s="84">
        <v>4.4000000000000004</v>
      </c>
      <c r="Z863" s="2">
        <v>40</v>
      </c>
      <c r="AA863" s="6">
        <v>8</v>
      </c>
      <c r="AB863" s="2"/>
      <c r="AC863" s="2"/>
      <c r="AD863" s="84">
        <v>6.5</v>
      </c>
      <c r="AE863" s="84"/>
      <c r="AF863" s="2">
        <v>100</v>
      </c>
      <c r="AG863" s="2" t="str">
        <f t="shared" si="65"/>
        <v/>
      </c>
      <c r="AH863" s="2">
        <f t="shared" si="66"/>
        <v>-100</v>
      </c>
      <c r="AI863" s="44" t="str">
        <f>VLOOKUP(Table13[[#This Row],[Track]],$B$1885:$D$1929,2,FALSE)</f>
        <v>Vic</v>
      </c>
      <c r="AJ8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3" s="16" t="str">
        <f>IF(Table13[[#This Row],[Going-Dist]]="G&lt;6-Dist&gt;=1700","B",IF(Table13[[#This Row],[Going-Dist]]="G&lt;6-Dist&lt;1700","A",IF(AJ863="G&gt;=6-Dist&lt;1700","C",IF(AJ863="G&gt;=6-Dist&gt;=1700","D","xx"))))</f>
        <v>A</v>
      </c>
      <c r="AL863" s="69">
        <f>MONTH(Table13[[#This Row],[Date]])</f>
        <v>8</v>
      </c>
      <c r="AM863" s="69" t="str">
        <f t="shared" si="64"/>
        <v>2023-2024</v>
      </c>
      <c r="AN863" s="60">
        <v>100</v>
      </c>
      <c r="AO863" s="128" t="str">
        <f>IF(Table13[[#This Row],[Combo 27 Bet]]="","",IF(Table13[[#This Row],[Lev Ret]]="","",AN863*Table13[[#This Row],[Odds]]))</f>
        <v/>
      </c>
      <c r="AP863" s="129">
        <f t="shared" si="67"/>
        <v>-100</v>
      </c>
      <c r="AQ863" s="135">
        <v>2</v>
      </c>
      <c r="AR863" s="151">
        <v>6</v>
      </c>
      <c r="AS863" s="2" t="str">
        <f>IF(Table13[[#This Row],[Date]]&lt;$AS$3,"","Live")</f>
        <v/>
      </c>
      <c r="AT863" s="2" t="str">
        <f>IF(Table13[[#This Row],[Date]]&lt;$AT$3,"","Current Algo")</f>
        <v/>
      </c>
    </row>
    <row r="864" spans="1:46" s="3" customFormat="1" ht="14.25" customHeight="1" x14ac:dyDescent="0.25">
      <c r="A864" s="82">
        <v>45164</v>
      </c>
      <c r="B864" s="2" t="s">
        <v>149</v>
      </c>
      <c r="C864" s="83">
        <v>0.71180555555555547</v>
      </c>
      <c r="D864" s="87">
        <v>4</v>
      </c>
      <c r="E864" s="7">
        <v>6</v>
      </c>
      <c r="F864" s="60">
        <v>10</v>
      </c>
      <c r="G864" s="2">
        <v>1200</v>
      </c>
      <c r="H864" s="2" t="s">
        <v>151</v>
      </c>
      <c r="I864" s="2">
        <v>88</v>
      </c>
      <c r="J864" s="2">
        <v>160</v>
      </c>
      <c r="K864" s="6">
        <v>8</v>
      </c>
      <c r="L864" s="6" t="s">
        <v>693</v>
      </c>
      <c r="M864" s="2" t="s">
        <v>58</v>
      </c>
      <c r="N864" s="84">
        <v>3</v>
      </c>
      <c r="O864" s="2" t="s">
        <v>1059</v>
      </c>
      <c r="P864" s="2" t="s">
        <v>86</v>
      </c>
      <c r="Q864" s="85"/>
      <c r="R864" s="86">
        <v>4</v>
      </c>
      <c r="S864" s="85">
        <v>55.5</v>
      </c>
      <c r="T864" s="85">
        <v>55.5</v>
      </c>
      <c r="U864" s="85"/>
      <c r="V864" s="2"/>
      <c r="W864" s="2"/>
      <c r="X864" s="10">
        <v>2</v>
      </c>
      <c r="Y864" s="84">
        <v>5.27</v>
      </c>
      <c r="Z864" s="2">
        <v>20</v>
      </c>
      <c r="AA864" s="6"/>
      <c r="AB864" s="2"/>
      <c r="AC864" s="2" t="s">
        <v>15</v>
      </c>
      <c r="AD864" s="84">
        <v>3.5</v>
      </c>
      <c r="AE864" s="84">
        <v>1.6</v>
      </c>
      <c r="AF864" s="2">
        <v>100</v>
      </c>
      <c r="AG864" s="2" t="str">
        <f t="shared" si="65"/>
        <v/>
      </c>
      <c r="AH864" s="2">
        <f t="shared" si="66"/>
        <v>-100</v>
      </c>
      <c r="AI864" s="44" t="str">
        <f>VLOOKUP(Table13[[#This Row],[Track]],$B$1885:$D$1929,2,FALSE)</f>
        <v>NSW</v>
      </c>
      <c r="AJ8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4" s="16" t="str">
        <f>IF(Table13[[#This Row],[Going-Dist]]="G&lt;6-Dist&gt;=1700","B",IF(Table13[[#This Row],[Going-Dist]]="G&lt;6-Dist&lt;1700","A",IF(AJ864="G&gt;=6-Dist&lt;1700","C",IF(AJ864="G&gt;=6-Dist&gt;=1700","D","xx"))))</f>
        <v>A</v>
      </c>
      <c r="AL864" s="69">
        <f>MONTH(Table13[[#This Row],[Date]])</f>
        <v>8</v>
      </c>
      <c r="AM864" s="69" t="str">
        <f t="shared" si="64"/>
        <v>2023-2024</v>
      </c>
      <c r="AN864" s="126">
        <v>200</v>
      </c>
      <c r="AO864" s="130" t="str">
        <f>IF(Table13[[#This Row],[Combo 27 Bet]]="","",IF(Table13[[#This Row],[Lev Ret]]="","",AN864*Table13[[#This Row],[Odds]]))</f>
        <v/>
      </c>
      <c r="AP864" s="131">
        <f t="shared" si="67"/>
        <v>-200</v>
      </c>
      <c r="AQ864" s="136"/>
      <c r="AR864" s="152">
        <v>10</v>
      </c>
      <c r="AS864" s="166" t="str">
        <f>IF(Table13[[#This Row],[Date]]&lt;$AS$3,"","Live")</f>
        <v/>
      </c>
      <c r="AT864" s="166" t="str">
        <f>IF(Table13[[#This Row],[Date]]&lt;$AT$3,"","Current Algo")</f>
        <v/>
      </c>
    </row>
    <row r="865" spans="1:46" s="3" customFormat="1" ht="14.25" customHeight="1" x14ac:dyDescent="0.25">
      <c r="A865" s="82">
        <v>45164</v>
      </c>
      <c r="B865" s="2" t="s">
        <v>6</v>
      </c>
      <c r="C865" s="83">
        <v>0.71875</v>
      </c>
      <c r="D865" s="2">
        <v>4</v>
      </c>
      <c r="E865" s="2">
        <v>4</v>
      </c>
      <c r="F865" s="60">
        <v>9</v>
      </c>
      <c r="G865" s="2">
        <v>1500</v>
      </c>
      <c r="H865" s="2" t="s">
        <v>42</v>
      </c>
      <c r="I865" s="2" t="s">
        <v>46</v>
      </c>
      <c r="J865" s="2">
        <v>150</v>
      </c>
      <c r="K865" s="6">
        <v>7</v>
      </c>
      <c r="L865" s="6" t="s">
        <v>486</v>
      </c>
      <c r="M865" s="2" t="s">
        <v>75</v>
      </c>
      <c r="N865" s="84">
        <v>1.95</v>
      </c>
      <c r="O865" s="2" t="s">
        <v>51</v>
      </c>
      <c r="P865" s="2" t="s">
        <v>395</v>
      </c>
      <c r="Q865" s="85">
        <v>1.5</v>
      </c>
      <c r="R865" s="86">
        <v>5</v>
      </c>
      <c r="S865" s="85">
        <v>54.5</v>
      </c>
      <c r="T865" s="85">
        <v>53</v>
      </c>
      <c r="U865" s="85"/>
      <c r="V865" s="2">
        <v>1</v>
      </c>
      <c r="W865" s="2">
        <v>1</v>
      </c>
      <c r="X865" s="10">
        <v>1</v>
      </c>
      <c r="Y865" s="84">
        <v>3.2</v>
      </c>
      <c r="Z865" s="2">
        <v>50</v>
      </c>
      <c r="AA865" s="6">
        <v>8</v>
      </c>
      <c r="AB865" s="2"/>
      <c r="AC865" s="2"/>
      <c r="AD865" s="84">
        <v>1.95</v>
      </c>
      <c r="AE865" s="84"/>
      <c r="AF865" s="2">
        <v>100</v>
      </c>
      <c r="AG865" s="2" t="str">
        <f t="shared" si="65"/>
        <v/>
      </c>
      <c r="AH865" s="2">
        <f t="shared" si="66"/>
        <v>-100</v>
      </c>
      <c r="AI865" s="44" t="str">
        <f>VLOOKUP(Table13[[#This Row],[Track]],$B$1885:$D$1929,2,FALSE)</f>
        <v>Vic</v>
      </c>
      <c r="AJ8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5" s="16" t="str">
        <f>IF(Table13[[#This Row],[Going-Dist]]="G&lt;6-Dist&gt;=1700","B",IF(Table13[[#This Row],[Going-Dist]]="G&lt;6-Dist&lt;1700","A",IF(AJ865="G&gt;=6-Dist&lt;1700","C",IF(AJ865="G&gt;=6-Dist&gt;=1700","D","xx"))))</f>
        <v>A</v>
      </c>
      <c r="AL865" s="69">
        <f>MONTH(Table13[[#This Row],[Date]])</f>
        <v>8</v>
      </c>
      <c r="AM865" s="69" t="str">
        <f t="shared" si="64"/>
        <v>2023-2024</v>
      </c>
      <c r="AN865" s="126">
        <v>100</v>
      </c>
      <c r="AO865" s="130" t="str">
        <f>IF(Table13[[#This Row],[Combo 27 Bet]]="","",IF(Table13[[#This Row],[Lev Ret]]="","",AN865*Table13[[#This Row],[Odds]]))</f>
        <v/>
      </c>
      <c r="AP865" s="131">
        <f t="shared" si="67"/>
        <v>-100</v>
      </c>
      <c r="AQ865" s="136"/>
      <c r="AR865" s="152">
        <v>5</v>
      </c>
      <c r="AS865" s="166" t="str">
        <f>IF(Table13[[#This Row],[Date]]&lt;$AS$3,"","Live")</f>
        <v/>
      </c>
      <c r="AT865" s="166" t="str">
        <f>IF(Table13[[#This Row],[Date]]&lt;$AT$3,"","Current Algo")</f>
        <v/>
      </c>
    </row>
    <row r="866" spans="1:46" s="3" customFormat="1" ht="14.25" customHeight="1" x14ac:dyDescent="0.25">
      <c r="A866" s="82">
        <v>45164</v>
      </c>
      <c r="B866" s="2" t="s">
        <v>6</v>
      </c>
      <c r="C866" s="83">
        <v>0.73958333333333337</v>
      </c>
      <c r="D866" s="2">
        <v>4</v>
      </c>
      <c r="E866" s="2">
        <v>4</v>
      </c>
      <c r="F866" s="60">
        <v>10</v>
      </c>
      <c r="G866" s="2">
        <v>1200</v>
      </c>
      <c r="H866" s="2" t="s">
        <v>42</v>
      </c>
      <c r="I866" s="2">
        <v>84</v>
      </c>
      <c r="J866" s="2">
        <v>130</v>
      </c>
      <c r="K866" s="6">
        <v>3</v>
      </c>
      <c r="L866" s="6" t="s">
        <v>501</v>
      </c>
      <c r="M866" s="2" t="s">
        <v>55</v>
      </c>
      <c r="N866" s="84">
        <v>4.2</v>
      </c>
      <c r="O866" s="2" t="s">
        <v>101</v>
      </c>
      <c r="P866" s="2" t="s">
        <v>402</v>
      </c>
      <c r="Q866" s="85"/>
      <c r="R866" s="86">
        <v>4</v>
      </c>
      <c r="S866" s="85">
        <v>60</v>
      </c>
      <c r="T866" s="85">
        <v>60</v>
      </c>
      <c r="U866" s="85"/>
      <c r="V866" s="2">
        <v>3</v>
      </c>
      <c r="W866" s="2">
        <v>2</v>
      </c>
      <c r="X866" s="10">
        <v>3</v>
      </c>
      <c r="Y866" s="84">
        <v>5.5</v>
      </c>
      <c r="Z866" s="2">
        <v>30</v>
      </c>
      <c r="AA866" s="6">
        <v>8</v>
      </c>
      <c r="AB866" s="2"/>
      <c r="AC866" s="2"/>
      <c r="AD866" s="84">
        <v>4.5999999999999996</v>
      </c>
      <c r="AE866" s="84"/>
      <c r="AF866" s="2">
        <v>100</v>
      </c>
      <c r="AG866" s="2" t="str">
        <f t="shared" si="65"/>
        <v/>
      </c>
      <c r="AH866" s="2">
        <f t="shared" si="66"/>
        <v>-100</v>
      </c>
      <c r="AI866" s="44" t="str">
        <f>VLOOKUP(Table13[[#This Row],[Track]],$B$1885:$D$1929,2,FALSE)</f>
        <v>Vic</v>
      </c>
      <c r="AJ8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6" s="16" t="str">
        <f>IF(Table13[[#This Row],[Going-Dist]]="G&lt;6-Dist&gt;=1700","B",IF(Table13[[#This Row],[Going-Dist]]="G&lt;6-Dist&lt;1700","A",IF(AJ866="G&gt;=6-Dist&lt;1700","C",IF(AJ866="G&gt;=6-Dist&gt;=1700","D","xx"))))</f>
        <v>A</v>
      </c>
      <c r="AL866" s="69">
        <f>MONTH(Table13[[#This Row],[Date]])</f>
        <v>8</v>
      </c>
      <c r="AM866" s="69" t="str">
        <f t="shared" si="64"/>
        <v>2023-2024</v>
      </c>
      <c r="AN866" s="126">
        <v>200</v>
      </c>
      <c r="AO866" s="130" t="str">
        <f>IF(Table13[[#This Row],[Combo 27 Bet]]="","",IF(Table13[[#This Row],[Lev Ret]]="","",AN866*Table13[[#This Row],[Odds]]))</f>
        <v/>
      </c>
      <c r="AP866" s="131">
        <f t="shared" si="67"/>
        <v>-200</v>
      </c>
      <c r="AQ866" s="136"/>
      <c r="AR866" s="152">
        <v>10</v>
      </c>
      <c r="AS866" s="166" t="str">
        <f>IF(Table13[[#This Row],[Date]]&lt;$AS$3,"","Live")</f>
        <v/>
      </c>
      <c r="AT866" s="166" t="str">
        <f>IF(Table13[[#This Row],[Date]]&lt;$AT$3,"","Current Algo")</f>
        <v/>
      </c>
    </row>
    <row r="867" spans="1:46" s="3" customFormat="1" ht="14.25" customHeight="1" x14ac:dyDescent="0.25">
      <c r="A867" s="82">
        <v>45171</v>
      </c>
      <c r="B867" s="2" t="s">
        <v>148</v>
      </c>
      <c r="C867" s="83">
        <v>0.48958333333333331</v>
      </c>
      <c r="D867" s="87">
        <v>5</v>
      </c>
      <c r="E867" s="7">
        <v>4</v>
      </c>
      <c r="F867" s="60">
        <v>1</v>
      </c>
      <c r="G867" s="2">
        <v>1400</v>
      </c>
      <c r="H867" s="2" t="s">
        <v>151</v>
      </c>
      <c r="I867" s="2">
        <v>72</v>
      </c>
      <c r="J867" s="2">
        <v>120</v>
      </c>
      <c r="K867" s="6">
        <v>1</v>
      </c>
      <c r="L867" s="6" t="s">
        <v>1677</v>
      </c>
      <c r="M867" s="2" t="s">
        <v>75</v>
      </c>
      <c r="N867" s="84">
        <v>3.8</v>
      </c>
      <c r="O867" s="2" t="s">
        <v>1078</v>
      </c>
      <c r="P867" s="2" t="s">
        <v>154</v>
      </c>
      <c r="Q867" s="85"/>
      <c r="R867" s="86">
        <v>1</v>
      </c>
      <c r="S867" s="85">
        <v>59.5</v>
      </c>
      <c r="T867" s="85">
        <v>59.5</v>
      </c>
      <c r="U867" s="85"/>
      <c r="V867" s="2">
        <v>1</v>
      </c>
      <c r="W867" s="2">
        <v>2</v>
      </c>
      <c r="X867" s="10">
        <v>1</v>
      </c>
      <c r="Y867" s="84">
        <v>5.25</v>
      </c>
      <c r="Z867" s="2">
        <v>20</v>
      </c>
      <c r="AA867" s="6"/>
      <c r="AB867" s="2"/>
      <c r="AC867" s="2" t="s">
        <v>150</v>
      </c>
      <c r="AD867" s="84">
        <v>4.8</v>
      </c>
      <c r="AE867" s="84">
        <v>1.7</v>
      </c>
      <c r="AF867" s="2">
        <v>100</v>
      </c>
      <c r="AG867" s="2">
        <f t="shared" si="65"/>
        <v>480</v>
      </c>
      <c r="AH867" s="2">
        <f t="shared" si="66"/>
        <v>380</v>
      </c>
      <c r="AI867" s="44" t="str">
        <f>VLOOKUP(Table13[[#This Row],[Track]],$B$1885:$D$1929,2,FALSE)</f>
        <v>NSW</v>
      </c>
      <c r="AJ8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7" s="16" t="str">
        <f>IF(Table13[[#This Row],[Going-Dist]]="G&lt;6-Dist&gt;=1700","B",IF(Table13[[#This Row],[Going-Dist]]="G&lt;6-Dist&lt;1700","A",IF(AJ867="G&gt;=6-Dist&lt;1700","C",IF(AJ867="G&gt;=6-Dist&gt;=1700","D","xx"))))</f>
        <v>A</v>
      </c>
      <c r="AL867" s="69">
        <f>MONTH(Table13[[#This Row],[Date]])</f>
        <v>9</v>
      </c>
      <c r="AM867" s="69" t="str">
        <f t="shared" si="64"/>
        <v>2023-2024</v>
      </c>
      <c r="AN867" s="126">
        <v>150</v>
      </c>
      <c r="AO867" s="130">
        <f>IF(Table13[[#This Row],[Combo 27 Bet]]="","",IF(Table13[[#This Row],[Lev Ret]]="","",AN867*Table13[[#This Row],[Odds]]))</f>
        <v>720</v>
      </c>
      <c r="AP867" s="131">
        <f t="shared" si="67"/>
        <v>570</v>
      </c>
      <c r="AQ867" s="136"/>
      <c r="AR867" s="152">
        <v>3</v>
      </c>
      <c r="AS867" s="166" t="str">
        <f>IF(Table13[[#This Row],[Date]]&lt;$AS$3,"","Live")</f>
        <v/>
      </c>
      <c r="AT867" s="166" t="str">
        <f>IF(Table13[[#This Row],[Date]]&lt;$AT$3,"","Current Algo")</f>
        <v/>
      </c>
    </row>
    <row r="868" spans="1:46" s="3" customFormat="1" ht="14.25" customHeight="1" x14ac:dyDescent="0.25">
      <c r="A868" s="82">
        <v>45171</v>
      </c>
      <c r="B868" s="2" t="s">
        <v>4</v>
      </c>
      <c r="C868" s="83">
        <v>0.54861111111111105</v>
      </c>
      <c r="D868" s="87">
        <v>4</v>
      </c>
      <c r="E868" s="7">
        <v>0</v>
      </c>
      <c r="F868" s="60">
        <v>3</v>
      </c>
      <c r="G868" s="2">
        <v>1400</v>
      </c>
      <c r="H868" s="2" t="s">
        <v>70</v>
      </c>
      <c r="I868" s="2">
        <v>84</v>
      </c>
      <c r="J868" s="2">
        <v>130</v>
      </c>
      <c r="K868" s="6">
        <v>2</v>
      </c>
      <c r="L868" s="6" t="s">
        <v>372</v>
      </c>
      <c r="M868" s="2" t="s">
        <v>55</v>
      </c>
      <c r="N868" s="84">
        <v>3.9</v>
      </c>
      <c r="O868" s="2" t="s">
        <v>238</v>
      </c>
      <c r="P868" s="2" t="s">
        <v>114</v>
      </c>
      <c r="Q868" s="85"/>
      <c r="R868" s="86">
        <v>4</v>
      </c>
      <c r="S868" s="85">
        <v>59</v>
      </c>
      <c r="T868" s="85">
        <v>59</v>
      </c>
      <c r="U868" s="85"/>
      <c r="V868" s="2">
        <v>1</v>
      </c>
      <c r="W868" s="2">
        <v>3</v>
      </c>
      <c r="X868" s="10">
        <v>2</v>
      </c>
      <c r="Y868" s="84">
        <v>5.2</v>
      </c>
      <c r="Z868" s="2">
        <v>35</v>
      </c>
      <c r="AA868" s="6">
        <v>10</v>
      </c>
      <c r="AB868" s="2"/>
      <c r="AC868" s="2"/>
      <c r="AD868" s="84">
        <v>4</v>
      </c>
      <c r="AE868" s="84"/>
      <c r="AF868" s="2">
        <v>100</v>
      </c>
      <c r="AG868" s="2" t="str">
        <f t="shared" si="65"/>
        <v/>
      </c>
      <c r="AH868" s="2">
        <f t="shared" si="66"/>
        <v>-100</v>
      </c>
      <c r="AI868" s="44" t="str">
        <f>VLOOKUP(Table13[[#This Row],[Track]],$B$1885:$D$1929,2,FALSE)</f>
        <v>Vic</v>
      </c>
      <c r="AJ8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8" s="16" t="str">
        <f>IF(Table13[[#This Row],[Going-Dist]]="G&lt;6-Dist&gt;=1700","B",IF(Table13[[#This Row],[Going-Dist]]="G&lt;6-Dist&lt;1700","A",IF(AJ868="G&gt;=6-Dist&lt;1700","C",IF(AJ868="G&gt;=6-Dist&gt;=1700","D","xx"))))</f>
        <v>A</v>
      </c>
      <c r="AL868" s="69">
        <f>MONTH(Table13[[#This Row],[Date]])</f>
        <v>9</v>
      </c>
      <c r="AM868" s="69" t="str">
        <f t="shared" si="64"/>
        <v>2023-2024</v>
      </c>
      <c r="AN868" s="126">
        <v>150</v>
      </c>
      <c r="AO868" s="130" t="str">
        <f>IF(Table13[[#This Row],[Combo 27 Bet]]="","",IF(Table13[[#This Row],[Lev Ret]]="","",AN868*Table13[[#This Row],[Odds]]))</f>
        <v/>
      </c>
      <c r="AP868" s="131">
        <f t="shared" si="67"/>
        <v>-150</v>
      </c>
      <c r="AQ868" s="135">
        <v>2</v>
      </c>
      <c r="AR868" s="152">
        <v>8</v>
      </c>
      <c r="AS868" s="166" t="str">
        <f>IF(Table13[[#This Row],[Date]]&lt;$AS$3,"","Live")</f>
        <v/>
      </c>
      <c r="AT868" s="166" t="str">
        <f>IF(Table13[[#This Row],[Date]]&lt;$AT$3,"","Current Algo")</f>
        <v/>
      </c>
    </row>
    <row r="869" spans="1:46" ht="14.25" customHeight="1" x14ac:dyDescent="0.25">
      <c r="A869" s="82">
        <v>45171</v>
      </c>
      <c r="B869" s="2" t="s">
        <v>4</v>
      </c>
      <c r="C869" s="83">
        <v>0.54861111111111105</v>
      </c>
      <c r="D869" s="2">
        <v>4</v>
      </c>
      <c r="E869" s="2">
        <v>0</v>
      </c>
      <c r="F869" s="60">
        <v>3</v>
      </c>
      <c r="G869" s="2">
        <v>1400</v>
      </c>
      <c r="H869" s="2" t="s">
        <v>70</v>
      </c>
      <c r="I869" s="2">
        <v>84</v>
      </c>
      <c r="J869" s="2">
        <v>130</v>
      </c>
      <c r="K869" s="6">
        <v>8</v>
      </c>
      <c r="L869" s="6" t="s">
        <v>814</v>
      </c>
      <c r="M869" s="2" t="s">
        <v>58</v>
      </c>
      <c r="N869" s="84">
        <v>3.5</v>
      </c>
      <c r="O869" s="2" t="s">
        <v>397</v>
      </c>
      <c r="P869" s="2" t="s">
        <v>73</v>
      </c>
      <c r="Q869" s="85"/>
      <c r="R869" s="86">
        <v>10</v>
      </c>
      <c r="S869" s="85">
        <v>53.5</v>
      </c>
      <c r="T869" s="85">
        <v>53.5</v>
      </c>
      <c r="U869" s="85"/>
      <c r="V869" s="2">
        <v>3</v>
      </c>
      <c r="W869" s="2"/>
      <c r="X869" s="10">
        <v>3</v>
      </c>
      <c r="Y869" s="84">
        <v>5.6</v>
      </c>
      <c r="Z869" s="2">
        <v>30</v>
      </c>
      <c r="AA869" s="6">
        <v>10</v>
      </c>
      <c r="AB869" s="2"/>
      <c r="AC869" s="2" t="s">
        <v>12</v>
      </c>
      <c r="AD869" s="84">
        <v>3.8</v>
      </c>
      <c r="AE869" s="84">
        <v>1.4</v>
      </c>
      <c r="AF869" s="2">
        <v>100</v>
      </c>
      <c r="AG869" s="2">
        <f t="shared" si="65"/>
        <v>380</v>
      </c>
      <c r="AH869" s="2">
        <f t="shared" si="66"/>
        <v>280</v>
      </c>
      <c r="AI869" s="44" t="str">
        <f>VLOOKUP(Table13[[#This Row],[Track]],$B$1885:$D$1929,2,FALSE)</f>
        <v>Vic</v>
      </c>
      <c r="AJ8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69" s="16" t="str">
        <f>IF(Table13[[#This Row],[Going-Dist]]="G&lt;6-Dist&gt;=1700","B",IF(Table13[[#This Row],[Going-Dist]]="G&lt;6-Dist&lt;1700","A",IF(AJ869="G&gt;=6-Dist&lt;1700","C",IF(AJ869="G&gt;=6-Dist&gt;=1700","D","xx"))))</f>
        <v>A</v>
      </c>
      <c r="AL869" s="69">
        <f>MONTH(Table13[[#This Row],[Date]])</f>
        <v>9</v>
      </c>
      <c r="AM869" s="69" t="str">
        <f t="shared" si="64"/>
        <v>2023-2024</v>
      </c>
      <c r="AN869" s="60">
        <v>100</v>
      </c>
      <c r="AO869" s="128">
        <f>IF(Table13[[#This Row],[Combo 27 Bet]]="","",IF(Table13[[#This Row],[Lev Ret]]="","",AN869*Table13[[#This Row],[Odds]]))</f>
        <v>380</v>
      </c>
      <c r="AP869" s="129">
        <f t="shared" si="67"/>
        <v>280</v>
      </c>
      <c r="AQ869" s="135">
        <v>2</v>
      </c>
      <c r="AR869" s="151">
        <v>7</v>
      </c>
      <c r="AS869" s="2" t="str">
        <f>IF(Table13[[#This Row],[Date]]&lt;$AS$3,"","Live")</f>
        <v/>
      </c>
      <c r="AT869" s="2" t="str">
        <f>IF(Table13[[#This Row],[Date]]&lt;$AT$3,"","Current Algo")</f>
        <v/>
      </c>
    </row>
    <row r="870" spans="1:46" ht="14.25" customHeight="1" x14ac:dyDescent="0.25">
      <c r="A870" s="82">
        <v>45171</v>
      </c>
      <c r="B870" s="2" t="s">
        <v>4</v>
      </c>
      <c r="C870" s="83">
        <v>0.57291666666666663</v>
      </c>
      <c r="D870" s="2">
        <v>4</v>
      </c>
      <c r="E870" s="2">
        <v>0</v>
      </c>
      <c r="F870" s="60">
        <v>4</v>
      </c>
      <c r="G870" s="2">
        <v>2000</v>
      </c>
      <c r="H870" s="2" t="s">
        <v>42</v>
      </c>
      <c r="I870" s="2">
        <v>78</v>
      </c>
      <c r="J870" s="2">
        <v>130</v>
      </c>
      <c r="K870" s="6">
        <v>14</v>
      </c>
      <c r="L870" s="6" t="s">
        <v>815</v>
      </c>
      <c r="M870" s="2" t="s">
        <v>55</v>
      </c>
      <c r="N870" s="84">
        <v>4.8</v>
      </c>
      <c r="O870" s="2" t="s">
        <v>816</v>
      </c>
      <c r="P870" s="2" t="s">
        <v>511</v>
      </c>
      <c r="Q870" s="85">
        <v>3</v>
      </c>
      <c r="R870" s="86">
        <v>5</v>
      </c>
      <c r="S870" s="85">
        <v>56</v>
      </c>
      <c r="T870" s="85">
        <v>53</v>
      </c>
      <c r="U870" s="85"/>
      <c r="V870" s="2">
        <v>3</v>
      </c>
      <c r="W870" s="2">
        <v>1</v>
      </c>
      <c r="X870" s="10">
        <v>2</v>
      </c>
      <c r="Y870" s="84">
        <v>5.0999999999999996</v>
      </c>
      <c r="Z870" s="2">
        <v>35</v>
      </c>
      <c r="AA870" s="6">
        <v>12</v>
      </c>
      <c r="AB870" s="2"/>
      <c r="AC870" s="2" t="s">
        <v>12</v>
      </c>
      <c r="AD870" s="84">
        <v>4.5999999999999996</v>
      </c>
      <c r="AE870" s="84">
        <v>2</v>
      </c>
      <c r="AF870" s="2">
        <v>100</v>
      </c>
      <c r="AG870" s="2">
        <f t="shared" si="65"/>
        <v>459.99999999999994</v>
      </c>
      <c r="AH870" s="2">
        <f t="shared" si="66"/>
        <v>359.99999999999994</v>
      </c>
      <c r="AI870" s="44" t="str">
        <f>VLOOKUP(Table13[[#This Row],[Track]],$B$1885:$D$1929,2,FALSE)</f>
        <v>Vic</v>
      </c>
      <c r="AJ8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70" s="16" t="str">
        <f>IF(Table13[[#This Row],[Going-Dist]]="G&lt;6-Dist&gt;=1700","B",IF(Table13[[#This Row],[Going-Dist]]="G&lt;6-Dist&lt;1700","A",IF(AJ870="G&gt;=6-Dist&lt;1700","C",IF(AJ870="G&gt;=6-Dist&gt;=1700","D","xx"))))</f>
        <v>B</v>
      </c>
      <c r="AL870" s="69">
        <f>MONTH(Table13[[#This Row],[Date]])</f>
        <v>9</v>
      </c>
      <c r="AM870" s="69" t="str">
        <f t="shared" si="64"/>
        <v>2023-2024</v>
      </c>
      <c r="AN870" s="60">
        <v>100</v>
      </c>
      <c r="AO870" s="128">
        <f>IF(Table13[[#This Row],[Combo 27 Bet]]="","",IF(Table13[[#This Row],[Lev Ret]]="","",AN870*Table13[[#This Row],[Odds]]))</f>
        <v>459.99999999999994</v>
      </c>
      <c r="AP870" s="129">
        <f t="shared" si="67"/>
        <v>359.99999999999994</v>
      </c>
      <c r="AQ870" s="135">
        <v>2</v>
      </c>
      <c r="AR870" s="151">
        <v>7</v>
      </c>
      <c r="AS870" s="2" t="str">
        <f>IF(Table13[[#This Row],[Date]]&lt;$AS$3,"","Live")</f>
        <v/>
      </c>
      <c r="AT870" s="2" t="str">
        <f>IF(Table13[[#This Row],[Date]]&lt;$AT$3,"","Current Algo")</f>
        <v/>
      </c>
    </row>
    <row r="871" spans="1:46" ht="14.25" customHeight="1" x14ac:dyDescent="0.25">
      <c r="A871" s="82">
        <v>45171</v>
      </c>
      <c r="B871" s="2" t="s">
        <v>4</v>
      </c>
      <c r="C871" s="83">
        <v>0.57291666666666663</v>
      </c>
      <c r="D871" s="87">
        <v>4</v>
      </c>
      <c r="E871" s="7">
        <v>0</v>
      </c>
      <c r="F871" s="60">
        <v>4</v>
      </c>
      <c r="G871" s="2">
        <v>2000</v>
      </c>
      <c r="H871" s="2" t="s">
        <v>42</v>
      </c>
      <c r="I871" s="2">
        <v>78</v>
      </c>
      <c r="J871" s="2">
        <v>130</v>
      </c>
      <c r="K871" s="6">
        <v>11</v>
      </c>
      <c r="L871" s="6" t="s">
        <v>817</v>
      </c>
      <c r="M871" s="2" t="s">
        <v>55</v>
      </c>
      <c r="N871" s="84">
        <v>4.7</v>
      </c>
      <c r="O871" s="2" t="s">
        <v>558</v>
      </c>
      <c r="P871" s="2" t="s">
        <v>82</v>
      </c>
      <c r="Q871" s="85"/>
      <c r="R871" s="86">
        <v>1</v>
      </c>
      <c r="S871" s="85">
        <v>57</v>
      </c>
      <c r="T871" s="85">
        <v>57</v>
      </c>
      <c r="U871" s="85"/>
      <c r="V871" s="2">
        <v>2</v>
      </c>
      <c r="W871" s="2">
        <v>4</v>
      </c>
      <c r="X871" s="10">
        <v>3</v>
      </c>
      <c r="Y871" s="84">
        <v>5.6</v>
      </c>
      <c r="Z871" s="2">
        <v>30</v>
      </c>
      <c r="AA871" s="6">
        <v>12</v>
      </c>
      <c r="AB871" s="2"/>
      <c r="AC871" s="2"/>
      <c r="AD871" s="84">
        <v>5</v>
      </c>
      <c r="AE871" s="84"/>
      <c r="AF871" s="2">
        <v>100</v>
      </c>
      <c r="AG871" s="2" t="str">
        <f t="shared" si="65"/>
        <v/>
      </c>
      <c r="AH871" s="2">
        <f t="shared" si="66"/>
        <v>-100</v>
      </c>
      <c r="AI871" s="44" t="str">
        <f>VLOOKUP(Table13[[#This Row],[Track]],$B$1885:$D$1929,2,FALSE)</f>
        <v>Vic</v>
      </c>
      <c r="AJ8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71" s="16" t="str">
        <f>IF(Table13[[#This Row],[Going-Dist]]="G&lt;6-Dist&gt;=1700","B",IF(Table13[[#This Row],[Going-Dist]]="G&lt;6-Dist&lt;1700","A",IF(AJ871="G&gt;=6-Dist&lt;1700","C",IF(AJ871="G&gt;=6-Dist&gt;=1700","D","xx"))))</f>
        <v>B</v>
      </c>
      <c r="AL871" s="69">
        <f>MONTH(Table13[[#This Row],[Date]])</f>
        <v>9</v>
      </c>
      <c r="AM871" s="69" t="str">
        <f t="shared" si="64"/>
        <v>2023-2024</v>
      </c>
      <c r="AN871" s="60">
        <v>100</v>
      </c>
      <c r="AO871" s="128" t="str">
        <f>IF(Table13[[#This Row],[Combo 27 Bet]]="","",IF(Table13[[#This Row],[Lev Ret]]="","",AN871*Table13[[#This Row],[Odds]]))</f>
        <v/>
      </c>
      <c r="AP871" s="129">
        <f t="shared" si="67"/>
        <v>-100</v>
      </c>
      <c r="AQ871" s="135">
        <v>2</v>
      </c>
      <c r="AR871" s="151">
        <v>1</v>
      </c>
      <c r="AS871" s="2" t="str">
        <f>IF(Table13[[#This Row],[Date]]&lt;$AS$3,"","Live")</f>
        <v/>
      </c>
      <c r="AT871" s="2" t="str">
        <f>IF(Table13[[#This Row],[Date]]&lt;$AT$3,"","Current Algo")</f>
        <v/>
      </c>
    </row>
    <row r="872" spans="1:46" ht="14.25" customHeight="1" x14ac:dyDescent="0.25">
      <c r="A872" s="82">
        <v>45171</v>
      </c>
      <c r="B872" s="2" t="s">
        <v>4</v>
      </c>
      <c r="C872" s="83">
        <v>0.64930555555555558</v>
      </c>
      <c r="D872" s="87">
        <v>4</v>
      </c>
      <c r="E872" s="7">
        <v>0</v>
      </c>
      <c r="F872" s="60">
        <v>7</v>
      </c>
      <c r="G872" s="2">
        <v>1200</v>
      </c>
      <c r="H872" s="2" t="s">
        <v>70</v>
      </c>
      <c r="I872" s="2" t="s">
        <v>84</v>
      </c>
      <c r="J872" s="2">
        <v>200</v>
      </c>
      <c r="K872" s="6">
        <v>7</v>
      </c>
      <c r="L872" s="6" t="s">
        <v>475</v>
      </c>
      <c r="M872" s="2" t="s">
        <v>55</v>
      </c>
      <c r="N872" s="84">
        <v>2.35</v>
      </c>
      <c r="O872" s="2" t="s">
        <v>386</v>
      </c>
      <c r="P872" s="2" t="s">
        <v>103</v>
      </c>
      <c r="Q872" s="85"/>
      <c r="R872" s="86">
        <v>9</v>
      </c>
      <c r="S872" s="85">
        <v>56</v>
      </c>
      <c r="T872" s="85">
        <v>56</v>
      </c>
      <c r="U872" s="85"/>
      <c r="V872" s="2">
        <v>2</v>
      </c>
      <c r="W872" s="2">
        <v>1</v>
      </c>
      <c r="X872" s="10">
        <v>3</v>
      </c>
      <c r="Y872" s="84">
        <v>4.8</v>
      </c>
      <c r="Z872" s="2">
        <v>35</v>
      </c>
      <c r="AA872" s="6">
        <v>11</v>
      </c>
      <c r="AB872" s="2"/>
      <c r="AC872" s="2" t="s">
        <v>12</v>
      </c>
      <c r="AD872" s="84">
        <v>3.2</v>
      </c>
      <c r="AE872" s="84">
        <v>1.4</v>
      </c>
      <c r="AF872" s="2">
        <v>100</v>
      </c>
      <c r="AG872" s="2">
        <f t="shared" si="65"/>
        <v>320</v>
      </c>
      <c r="AH872" s="2">
        <f t="shared" si="66"/>
        <v>220</v>
      </c>
      <c r="AI872" s="44" t="str">
        <f>VLOOKUP(Table13[[#This Row],[Track]],$B$1885:$D$1929,2,FALSE)</f>
        <v>Vic</v>
      </c>
      <c r="AJ8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2" s="16" t="str">
        <f>IF(Table13[[#This Row],[Going-Dist]]="G&lt;6-Dist&gt;=1700","B",IF(Table13[[#This Row],[Going-Dist]]="G&lt;6-Dist&lt;1700","A",IF(AJ872="G&gt;=6-Dist&lt;1700","C",IF(AJ872="G&gt;=6-Dist&gt;=1700","D","xx"))))</f>
        <v>A</v>
      </c>
      <c r="AL872" s="69">
        <f>MONTH(Table13[[#This Row],[Date]])</f>
        <v>9</v>
      </c>
      <c r="AM872" s="69" t="str">
        <f t="shared" si="64"/>
        <v>2023-2024</v>
      </c>
      <c r="AN872" s="60">
        <v>100</v>
      </c>
      <c r="AO872" s="128">
        <f>IF(Table13[[#This Row],[Combo 27 Bet]]="","",IF(Table13[[#This Row],[Lev Ret]]="","",AN872*Table13[[#This Row],[Odds]]))</f>
        <v>320</v>
      </c>
      <c r="AP872" s="129">
        <f t="shared" si="67"/>
        <v>220</v>
      </c>
      <c r="AQ872" s="135"/>
      <c r="AR872" s="151">
        <v>5</v>
      </c>
      <c r="AS872" s="2" t="str">
        <f>IF(Table13[[#This Row],[Date]]&lt;$AS$3,"","Live")</f>
        <v/>
      </c>
      <c r="AT872" s="2" t="str">
        <f>IF(Table13[[#This Row],[Date]]&lt;$AT$3,"","Current Algo")</f>
        <v/>
      </c>
    </row>
    <row r="873" spans="1:46" ht="14.25" customHeight="1" x14ac:dyDescent="0.25">
      <c r="A873" s="82">
        <v>45171</v>
      </c>
      <c r="B873" s="2" t="s">
        <v>148</v>
      </c>
      <c r="C873" s="83">
        <v>0.67013888888888884</v>
      </c>
      <c r="D873" s="87">
        <v>5</v>
      </c>
      <c r="E873" s="7">
        <v>4</v>
      </c>
      <c r="F873" s="60">
        <v>5</v>
      </c>
      <c r="G873" s="2">
        <v>2400</v>
      </c>
      <c r="H873" s="2" t="s">
        <v>151</v>
      </c>
      <c r="I873" s="2"/>
      <c r="J873" s="2">
        <v>200</v>
      </c>
      <c r="K873" s="6">
        <v>5</v>
      </c>
      <c r="L873" s="6" t="s">
        <v>1683</v>
      </c>
      <c r="M873" s="2" t="s">
        <v>55</v>
      </c>
      <c r="N873" s="84">
        <v>5</v>
      </c>
      <c r="O873" s="2" t="s">
        <v>158</v>
      </c>
      <c r="P873" s="2" t="s">
        <v>153</v>
      </c>
      <c r="Q873" s="85"/>
      <c r="R873" s="86">
        <v>6</v>
      </c>
      <c r="S873" s="85">
        <v>56.5</v>
      </c>
      <c r="T873" s="85">
        <v>56.5</v>
      </c>
      <c r="U873" s="85"/>
      <c r="V873" s="2">
        <v>2</v>
      </c>
      <c r="W873" s="2">
        <v>2</v>
      </c>
      <c r="X873" s="10">
        <v>1</v>
      </c>
      <c r="Y873" s="84">
        <v>5.03</v>
      </c>
      <c r="Z873" s="2">
        <v>20</v>
      </c>
      <c r="AA873" s="6">
        <v>100</v>
      </c>
      <c r="AB873" s="2"/>
      <c r="AC873" s="2"/>
      <c r="AD873" s="84">
        <v>4.4000000000000004</v>
      </c>
      <c r="AE873" s="84"/>
      <c r="AF873" s="2">
        <v>100</v>
      </c>
      <c r="AG873" s="2" t="str">
        <f t="shared" si="65"/>
        <v/>
      </c>
      <c r="AH873" s="2">
        <f t="shared" si="66"/>
        <v>-100</v>
      </c>
      <c r="AI873" s="44" t="str">
        <f>VLOOKUP(Table13[[#This Row],[Track]],$B$1885:$D$1929,2,FALSE)</f>
        <v>NSW</v>
      </c>
      <c r="AJ8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73" s="16" t="str">
        <f>IF(Table13[[#This Row],[Going-Dist]]="G&lt;6-Dist&gt;=1700","B",IF(Table13[[#This Row],[Going-Dist]]="G&lt;6-Dist&lt;1700","A",IF(AJ873="G&gt;=6-Dist&lt;1700","C",IF(AJ873="G&gt;=6-Dist&gt;=1700","D","xx"))))</f>
        <v>B</v>
      </c>
      <c r="AL873" s="69">
        <f>MONTH(Table13[[#This Row],[Date]])</f>
        <v>9</v>
      </c>
      <c r="AM873" s="69" t="str">
        <f t="shared" si="64"/>
        <v>2023-2024</v>
      </c>
      <c r="AN873" s="60">
        <v>100</v>
      </c>
      <c r="AO873" s="128" t="str">
        <f>IF(Table13[[#This Row],[Combo 27 Bet]]="","",IF(Table13[[#This Row],[Lev Ret]]="","",AN873*Table13[[#This Row],[Odds]]))</f>
        <v/>
      </c>
      <c r="AP873" s="129">
        <f t="shared" si="67"/>
        <v>-100</v>
      </c>
      <c r="AQ873" s="135"/>
      <c r="AR873" s="151">
        <v>5</v>
      </c>
      <c r="AS873" s="2" t="str">
        <f>IF(Table13[[#This Row],[Date]]&lt;$AS$3,"","Live")</f>
        <v/>
      </c>
      <c r="AT873" s="2" t="str">
        <f>IF(Table13[[#This Row],[Date]]&lt;$AT$3,"","Current Algo")</f>
        <v/>
      </c>
    </row>
    <row r="874" spans="1:46" ht="14.25" customHeight="1" x14ac:dyDescent="0.25">
      <c r="A874" s="82">
        <v>45171</v>
      </c>
      <c r="B874" s="2" t="s">
        <v>4</v>
      </c>
      <c r="C874" s="83">
        <v>0.67708333333333337</v>
      </c>
      <c r="D874" s="87">
        <v>4</v>
      </c>
      <c r="E874" s="7">
        <v>0</v>
      </c>
      <c r="F874" s="60">
        <v>8</v>
      </c>
      <c r="G874" s="2">
        <v>1100</v>
      </c>
      <c r="H874" s="2" t="s">
        <v>42</v>
      </c>
      <c r="I874" s="2" t="s">
        <v>66</v>
      </c>
      <c r="J874" s="2">
        <v>200</v>
      </c>
      <c r="K874" s="6">
        <v>13</v>
      </c>
      <c r="L874" s="6" t="s">
        <v>818</v>
      </c>
      <c r="M874" s="2" t="s">
        <v>58</v>
      </c>
      <c r="N874" s="84">
        <v>6.1</v>
      </c>
      <c r="O874" s="2" t="s">
        <v>91</v>
      </c>
      <c r="P874" s="2" t="s">
        <v>114</v>
      </c>
      <c r="Q874" s="85"/>
      <c r="R874" s="86">
        <v>10</v>
      </c>
      <c r="S874" s="85">
        <v>56.5</v>
      </c>
      <c r="T874" s="85">
        <v>56.5</v>
      </c>
      <c r="U874" s="85"/>
      <c r="V874" s="2">
        <v>3</v>
      </c>
      <c r="W874" s="2"/>
      <c r="X874" s="10">
        <v>2</v>
      </c>
      <c r="Y874" s="84">
        <v>5</v>
      </c>
      <c r="Z874" s="2">
        <v>35</v>
      </c>
      <c r="AA874" s="6">
        <v>12</v>
      </c>
      <c r="AB874" s="2"/>
      <c r="AC874" s="2"/>
      <c r="AD874" s="84">
        <v>6.5</v>
      </c>
      <c r="AE874" s="84"/>
      <c r="AF874" s="2">
        <v>100</v>
      </c>
      <c r="AG874" s="2" t="str">
        <f t="shared" si="65"/>
        <v/>
      </c>
      <c r="AH874" s="2">
        <f t="shared" si="66"/>
        <v>-100</v>
      </c>
      <c r="AI874" s="44" t="str">
        <f>VLOOKUP(Table13[[#This Row],[Track]],$B$1885:$D$1929,2,FALSE)</f>
        <v>Vic</v>
      </c>
      <c r="AJ8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4" s="16" t="str">
        <f>IF(Table13[[#This Row],[Going-Dist]]="G&lt;6-Dist&gt;=1700","B",IF(Table13[[#This Row],[Going-Dist]]="G&lt;6-Dist&lt;1700","A",IF(AJ874="G&gt;=6-Dist&lt;1700","C",IF(AJ874="G&gt;=6-Dist&gt;=1700","D","xx"))))</f>
        <v>A</v>
      </c>
      <c r="AL874" s="69">
        <f>MONTH(Table13[[#This Row],[Date]])</f>
        <v>9</v>
      </c>
      <c r="AM874" s="69" t="str">
        <f t="shared" si="64"/>
        <v>2023-2024</v>
      </c>
      <c r="AN874" s="60">
        <v>140</v>
      </c>
      <c r="AO874" s="128" t="str">
        <f>IF(Table13[[#This Row],[Combo 27 Bet]]="","",IF(Table13[[#This Row],[Lev Ret]]="","",AN874*Table13[[#This Row],[Odds]]))</f>
        <v/>
      </c>
      <c r="AP874" s="129">
        <f t="shared" si="67"/>
        <v>-140</v>
      </c>
      <c r="AQ874" s="135">
        <v>2</v>
      </c>
      <c r="AR874" s="151">
        <v>6</v>
      </c>
      <c r="AS874" s="2" t="str">
        <f>IF(Table13[[#This Row],[Date]]&lt;$AS$3,"","Live")</f>
        <v/>
      </c>
      <c r="AT874" s="2" t="str">
        <f>IF(Table13[[#This Row],[Date]]&lt;$AT$3,"","Current Algo")</f>
        <v/>
      </c>
    </row>
    <row r="875" spans="1:46" ht="14.25" customHeight="1" x14ac:dyDescent="0.25">
      <c r="A875" s="82">
        <v>45171</v>
      </c>
      <c r="B875" s="2" t="s">
        <v>4</v>
      </c>
      <c r="C875" s="83">
        <v>0.67708333333333337</v>
      </c>
      <c r="D875" s="2">
        <v>4</v>
      </c>
      <c r="E875" s="2">
        <v>0</v>
      </c>
      <c r="F875" s="60">
        <v>8</v>
      </c>
      <c r="G875" s="2">
        <v>1100</v>
      </c>
      <c r="H875" s="2" t="s">
        <v>42</v>
      </c>
      <c r="I875" s="2" t="s">
        <v>66</v>
      </c>
      <c r="J875" s="2">
        <v>200</v>
      </c>
      <c r="K875" s="6">
        <v>6</v>
      </c>
      <c r="L875" s="6" t="s">
        <v>469</v>
      </c>
      <c r="M875" s="2" t="s">
        <v>58</v>
      </c>
      <c r="N875" s="84">
        <v>3.3</v>
      </c>
      <c r="O875" s="2" t="s">
        <v>384</v>
      </c>
      <c r="P875" s="2" t="s">
        <v>727</v>
      </c>
      <c r="Q875" s="85"/>
      <c r="R875" s="86">
        <v>3</v>
      </c>
      <c r="S875" s="85">
        <v>57</v>
      </c>
      <c r="T875" s="85">
        <v>57</v>
      </c>
      <c r="U875" s="85"/>
      <c r="V875" s="2">
        <v>1</v>
      </c>
      <c r="W875" s="2">
        <v>2</v>
      </c>
      <c r="X875" s="10">
        <v>3</v>
      </c>
      <c r="Y875" s="84">
        <v>5.4</v>
      </c>
      <c r="Z875" s="2">
        <v>30</v>
      </c>
      <c r="AA875" s="6">
        <v>12</v>
      </c>
      <c r="AB875" s="2"/>
      <c r="AC875" s="2" t="s">
        <v>12</v>
      </c>
      <c r="AD875" s="84">
        <v>2.8</v>
      </c>
      <c r="AE875" s="84">
        <v>1.5</v>
      </c>
      <c r="AF875" s="2">
        <v>100</v>
      </c>
      <c r="AG875" s="2">
        <f t="shared" si="65"/>
        <v>280</v>
      </c>
      <c r="AH875" s="2">
        <f t="shared" si="66"/>
        <v>180</v>
      </c>
      <c r="AI875" s="44" t="str">
        <f>VLOOKUP(Table13[[#This Row],[Track]],$B$1885:$D$1929,2,FALSE)</f>
        <v>Vic</v>
      </c>
      <c r="AJ8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5" s="16" t="str">
        <f>IF(Table13[[#This Row],[Going-Dist]]="G&lt;6-Dist&gt;=1700","B",IF(Table13[[#This Row],[Going-Dist]]="G&lt;6-Dist&lt;1700","A",IF(AJ875="G&gt;=6-Dist&lt;1700","C",IF(AJ875="G&gt;=6-Dist&gt;=1700","D","xx"))))</f>
        <v>A</v>
      </c>
      <c r="AL875" s="69">
        <f>MONTH(Table13[[#This Row],[Date]])</f>
        <v>9</v>
      </c>
      <c r="AM875" s="69" t="str">
        <f t="shared" si="64"/>
        <v>2023-2024</v>
      </c>
      <c r="AN875" s="60">
        <v>100</v>
      </c>
      <c r="AO875" s="128">
        <f>IF(Table13[[#This Row],[Combo 27 Bet]]="","",IF(Table13[[#This Row],[Lev Ret]]="","",AN875*Table13[[#This Row],[Odds]]))</f>
        <v>280</v>
      </c>
      <c r="AP875" s="129">
        <f t="shared" si="67"/>
        <v>180</v>
      </c>
      <c r="AQ875" s="135">
        <v>2</v>
      </c>
      <c r="AR875" s="151">
        <v>7</v>
      </c>
      <c r="AS875" s="2" t="str">
        <f>IF(Table13[[#This Row],[Date]]&lt;$AS$3,"","Live")</f>
        <v/>
      </c>
      <c r="AT875" s="2" t="str">
        <f>IF(Table13[[#This Row],[Date]]&lt;$AT$3,"","Current Algo")</f>
        <v/>
      </c>
    </row>
    <row r="876" spans="1:46" ht="14.25" customHeight="1" x14ac:dyDescent="0.25">
      <c r="A876" s="82">
        <v>45171</v>
      </c>
      <c r="B876" s="2" t="s">
        <v>4</v>
      </c>
      <c r="C876" s="83">
        <v>0.70138888888888884</v>
      </c>
      <c r="D876" s="87">
        <v>4</v>
      </c>
      <c r="E876" s="7">
        <v>0</v>
      </c>
      <c r="F876" s="60">
        <v>9</v>
      </c>
      <c r="G876" s="2">
        <v>1400</v>
      </c>
      <c r="H876" s="2" t="s">
        <v>131</v>
      </c>
      <c r="I876" s="2" t="s">
        <v>131</v>
      </c>
      <c r="J876" s="2">
        <v>750</v>
      </c>
      <c r="K876" s="6">
        <v>3</v>
      </c>
      <c r="L876" s="6" t="s">
        <v>819</v>
      </c>
      <c r="M876" s="2" t="s">
        <v>55</v>
      </c>
      <c r="N876" s="84">
        <v>4.8</v>
      </c>
      <c r="O876" s="2" t="s">
        <v>400</v>
      </c>
      <c r="P876" s="2" t="s">
        <v>57</v>
      </c>
      <c r="Q876" s="85"/>
      <c r="R876" s="86">
        <v>13</v>
      </c>
      <c r="S876" s="85">
        <v>59</v>
      </c>
      <c r="T876" s="85">
        <v>59</v>
      </c>
      <c r="U876" s="85"/>
      <c r="V876" s="2">
        <v>2</v>
      </c>
      <c r="W876" s="2">
        <v>1</v>
      </c>
      <c r="X876" s="10">
        <v>1</v>
      </c>
      <c r="Y876" s="84">
        <v>4.7</v>
      </c>
      <c r="Z876" s="2">
        <v>40</v>
      </c>
      <c r="AA876" s="6">
        <v>14</v>
      </c>
      <c r="AB876" s="2"/>
      <c r="AC876" s="2"/>
      <c r="AD876" s="84">
        <v>5.5</v>
      </c>
      <c r="AE876" s="84"/>
      <c r="AF876" s="2">
        <v>100</v>
      </c>
      <c r="AG876" s="2" t="str">
        <f t="shared" si="65"/>
        <v/>
      </c>
      <c r="AH876" s="2">
        <f t="shared" si="66"/>
        <v>-100</v>
      </c>
      <c r="AI876" s="44" t="str">
        <f>VLOOKUP(Table13[[#This Row],[Track]],$B$1885:$D$1929,2,FALSE)</f>
        <v>Vic</v>
      </c>
      <c r="AJ8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6" s="16" t="str">
        <f>IF(Table13[[#This Row],[Going-Dist]]="G&lt;6-Dist&gt;=1700","B",IF(Table13[[#This Row],[Going-Dist]]="G&lt;6-Dist&lt;1700","A",IF(AJ876="G&gt;=6-Dist&lt;1700","C",IF(AJ876="G&gt;=6-Dist&gt;=1700","D","xx"))))</f>
        <v>A</v>
      </c>
      <c r="AL876" s="69">
        <f>MONTH(Table13[[#This Row],[Date]])</f>
        <v>9</v>
      </c>
      <c r="AM876" s="69" t="str">
        <f t="shared" si="64"/>
        <v>2023-2024</v>
      </c>
      <c r="AN876" s="60">
        <v>100</v>
      </c>
      <c r="AO876" s="128" t="str">
        <f>IF(Table13[[#This Row],[Combo 27 Bet]]="","",IF(Table13[[#This Row],[Lev Ret]]="","",AN876*Table13[[#This Row],[Odds]]))</f>
        <v/>
      </c>
      <c r="AP876" s="129">
        <f t="shared" si="67"/>
        <v>-100</v>
      </c>
      <c r="AQ876" s="135"/>
      <c r="AR876" s="151">
        <v>7</v>
      </c>
      <c r="AS876" s="2" t="str">
        <f>IF(Table13[[#This Row],[Date]]&lt;$AS$3,"","Live")</f>
        <v/>
      </c>
      <c r="AT876" s="2" t="str">
        <f>IF(Table13[[#This Row],[Date]]&lt;$AT$3,"","Current Algo")</f>
        <v/>
      </c>
    </row>
    <row r="877" spans="1:46" ht="14.25" customHeight="1" x14ac:dyDescent="0.25">
      <c r="A877" s="82">
        <v>45171</v>
      </c>
      <c r="B877" s="2" t="s">
        <v>148</v>
      </c>
      <c r="C877" s="83">
        <v>0.71527777777777779</v>
      </c>
      <c r="D877" s="87">
        <v>5</v>
      </c>
      <c r="E877" s="7">
        <v>4</v>
      </c>
      <c r="F877" s="60">
        <v>10</v>
      </c>
      <c r="G877" s="2">
        <v>1200</v>
      </c>
      <c r="H877" s="2" t="s">
        <v>151</v>
      </c>
      <c r="I877" s="2">
        <v>78</v>
      </c>
      <c r="J877" s="2">
        <v>160</v>
      </c>
      <c r="K877" s="6">
        <v>8</v>
      </c>
      <c r="L877" s="6" t="s">
        <v>897</v>
      </c>
      <c r="M877" s="2" t="s">
        <v>75</v>
      </c>
      <c r="N877" s="84">
        <v>2.7</v>
      </c>
      <c r="O877" s="2" t="s">
        <v>1059</v>
      </c>
      <c r="P877" s="2" t="s">
        <v>86</v>
      </c>
      <c r="Q877" s="85"/>
      <c r="R877" s="86">
        <v>9</v>
      </c>
      <c r="S877" s="85">
        <v>57.5</v>
      </c>
      <c r="T877" s="85">
        <v>57.5</v>
      </c>
      <c r="U877" s="85"/>
      <c r="V877" s="2">
        <v>5</v>
      </c>
      <c r="W877" s="2">
        <v>1</v>
      </c>
      <c r="X877" s="10">
        <v>1</v>
      </c>
      <c r="Y877" s="84">
        <v>2.2799999999999998</v>
      </c>
      <c r="Z877" s="2">
        <v>30</v>
      </c>
      <c r="AA877" s="6"/>
      <c r="AB877" s="2"/>
      <c r="AC877" s="2" t="s">
        <v>150</v>
      </c>
      <c r="AD877" s="84">
        <v>2.8</v>
      </c>
      <c r="AE877" s="84">
        <v>1.3</v>
      </c>
      <c r="AF877" s="2">
        <v>100</v>
      </c>
      <c r="AG877" s="2">
        <f t="shared" si="65"/>
        <v>280</v>
      </c>
      <c r="AH877" s="2">
        <f t="shared" si="66"/>
        <v>180</v>
      </c>
      <c r="AI877" s="44" t="str">
        <f>VLOOKUP(Table13[[#This Row],[Track]],$B$1885:$D$1929,2,FALSE)</f>
        <v>NSW</v>
      </c>
      <c r="AJ8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7" s="16" t="str">
        <f>IF(Table13[[#This Row],[Going-Dist]]="G&lt;6-Dist&gt;=1700","B",IF(Table13[[#This Row],[Going-Dist]]="G&lt;6-Dist&lt;1700","A",IF(AJ877="G&gt;=6-Dist&lt;1700","C",IF(AJ877="G&gt;=6-Dist&gt;=1700","D","xx"))))</f>
        <v>A</v>
      </c>
      <c r="AL877" s="69">
        <f>MONTH(Table13[[#This Row],[Date]])</f>
        <v>9</v>
      </c>
      <c r="AM877" s="69" t="str">
        <f t="shared" si="64"/>
        <v>2023-2024</v>
      </c>
      <c r="AN877" s="60">
        <v>150</v>
      </c>
      <c r="AO877" s="128">
        <f>IF(Table13[[#This Row],[Combo 27 Bet]]="","",IF(Table13[[#This Row],[Lev Ret]]="","",AN877*Table13[[#This Row],[Odds]]))</f>
        <v>420</v>
      </c>
      <c r="AP877" s="129">
        <f t="shared" si="67"/>
        <v>270</v>
      </c>
      <c r="AQ877" s="135"/>
      <c r="AR877" s="151">
        <v>3</v>
      </c>
      <c r="AS877" s="2" t="str">
        <f>IF(Table13[[#This Row],[Date]]&lt;$AS$3,"","Live")</f>
        <v/>
      </c>
      <c r="AT877" s="2" t="str">
        <f>IF(Table13[[#This Row],[Date]]&lt;$AT$3,"","Current Algo")</f>
        <v/>
      </c>
    </row>
    <row r="878" spans="1:46" ht="14.25" customHeight="1" x14ac:dyDescent="0.25">
      <c r="A878" s="82">
        <v>45171</v>
      </c>
      <c r="B878" s="2" t="s">
        <v>4</v>
      </c>
      <c r="C878" s="83">
        <v>0.72569444444444453</v>
      </c>
      <c r="D878" s="87">
        <v>4</v>
      </c>
      <c r="E878" s="7">
        <v>0</v>
      </c>
      <c r="F878" s="60">
        <v>10</v>
      </c>
      <c r="G878" s="2">
        <v>1400</v>
      </c>
      <c r="H878" s="2" t="s">
        <v>42</v>
      </c>
      <c r="I878" s="2">
        <v>100</v>
      </c>
      <c r="J878" s="2">
        <v>150</v>
      </c>
      <c r="K878" s="6">
        <v>14</v>
      </c>
      <c r="L878" s="6" t="s">
        <v>820</v>
      </c>
      <c r="M878" s="2" t="s">
        <v>67</v>
      </c>
      <c r="N878" s="84">
        <v>3.3</v>
      </c>
      <c r="O878" s="2" t="s">
        <v>816</v>
      </c>
      <c r="P878" s="2" t="s">
        <v>511</v>
      </c>
      <c r="Q878" s="85"/>
      <c r="R878" s="86">
        <v>5</v>
      </c>
      <c r="S878" s="85">
        <v>53.5</v>
      </c>
      <c r="T878" s="85">
        <v>53.5</v>
      </c>
      <c r="U878" s="85"/>
      <c r="V878" s="2">
        <v>1</v>
      </c>
      <c r="W878" s="2"/>
      <c r="X878" s="10">
        <v>1</v>
      </c>
      <c r="Y878" s="84">
        <v>4</v>
      </c>
      <c r="Z878" s="2">
        <v>45</v>
      </c>
      <c r="AA878" s="6">
        <v>14</v>
      </c>
      <c r="AB878" s="2"/>
      <c r="AC878" s="2" t="s">
        <v>12</v>
      </c>
      <c r="AD878" s="84">
        <v>2.6</v>
      </c>
      <c r="AE878" s="84">
        <v>1.4</v>
      </c>
      <c r="AF878" s="2">
        <v>100</v>
      </c>
      <c r="AG878" s="2">
        <f t="shared" si="65"/>
        <v>260</v>
      </c>
      <c r="AH878" s="2">
        <f t="shared" si="66"/>
        <v>160</v>
      </c>
      <c r="AI878" s="44" t="str">
        <f>VLOOKUP(Table13[[#This Row],[Track]],$B$1885:$D$1929,2,FALSE)</f>
        <v>Vic</v>
      </c>
      <c r="AJ8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8" s="16" t="str">
        <f>IF(Table13[[#This Row],[Going-Dist]]="G&lt;6-Dist&gt;=1700","B",IF(Table13[[#This Row],[Going-Dist]]="G&lt;6-Dist&lt;1700","A",IF(AJ878="G&gt;=6-Dist&lt;1700","C",IF(AJ878="G&gt;=6-Dist&gt;=1700","D","xx"))))</f>
        <v>A</v>
      </c>
      <c r="AL878" s="69">
        <f>MONTH(Table13[[#This Row],[Date]])</f>
        <v>9</v>
      </c>
      <c r="AM878" s="69" t="str">
        <f t="shared" si="64"/>
        <v>2023-2024</v>
      </c>
      <c r="AN878" s="60">
        <v>150</v>
      </c>
      <c r="AO878" s="128">
        <f>IF(Table13[[#This Row],[Combo 27 Bet]]="","",IF(Table13[[#This Row],[Lev Ret]]="","",AN878*Table13[[#This Row],[Odds]]))</f>
        <v>390</v>
      </c>
      <c r="AP878" s="129">
        <f t="shared" si="67"/>
        <v>240</v>
      </c>
      <c r="AQ878" s="135"/>
      <c r="AR878" s="151">
        <v>9</v>
      </c>
      <c r="AS878" s="2" t="str">
        <f>IF(Table13[[#This Row],[Date]]&lt;$AS$3,"","Live")</f>
        <v/>
      </c>
      <c r="AT878" s="2" t="str">
        <f>IF(Table13[[#This Row],[Date]]&lt;$AT$3,"","Current Algo")</f>
        <v/>
      </c>
    </row>
    <row r="879" spans="1:46" ht="14.25" customHeight="1" x14ac:dyDescent="0.25">
      <c r="A879" s="82">
        <v>45178</v>
      </c>
      <c r="B879" s="2" t="s">
        <v>149</v>
      </c>
      <c r="C879" s="83">
        <v>0.49305555555555558</v>
      </c>
      <c r="D879" s="87">
        <v>4</v>
      </c>
      <c r="E879" s="7">
        <v>0</v>
      </c>
      <c r="F879" s="60">
        <v>1</v>
      </c>
      <c r="G879" s="2">
        <v>1200</v>
      </c>
      <c r="H879" s="2" t="s">
        <v>151</v>
      </c>
      <c r="I879" s="2">
        <v>72</v>
      </c>
      <c r="J879" s="2">
        <v>120</v>
      </c>
      <c r="K879" s="6">
        <v>8</v>
      </c>
      <c r="L879" s="6" t="s">
        <v>1684</v>
      </c>
      <c r="M879" s="2" t="s">
        <v>75</v>
      </c>
      <c r="N879" s="84">
        <v>4.4000000000000004</v>
      </c>
      <c r="O879" s="2" t="s">
        <v>380</v>
      </c>
      <c r="P879" s="2" t="s">
        <v>1130</v>
      </c>
      <c r="Q879" s="85"/>
      <c r="R879" s="86">
        <v>5</v>
      </c>
      <c r="S879" s="85">
        <v>57</v>
      </c>
      <c r="T879" s="85">
        <v>57</v>
      </c>
      <c r="U879" s="85"/>
      <c r="V879" s="2">
        <v>2</v>
      </c>
      <c r="W879" s="2">
        <v>1</v>
      </c>
      <c r="X879" s="10">
        <v>1</v>
      </c>
      <c r="Y879" s="84">
        <v>5.68</v>
      </c>
      <c r="Z879" s="2">
        <v>20</v>
      </c>
      <c r="AA879" s="6"/>
      <c r="AB879" s="2"/>
      <c r="AC879" s="2" t="s">
        <v>150</v>
      </c>
      <c r="AD879" s="84">
        <v>4.2</v>
      </c>
      <c r="AE879" s="84">
        <v>1.7</v>
      </c>
      <c r="AF879" s="2">
        <v>100</v>
      </c>
      <c r="AG879" s="2">
        <f t="shared" si="65"/>
        <v>420</v>
      </c>
      <c r="AH879" s="2">
        <f t="shared" si="66"/>
        <v>320</v>
      </c>
      <c r="AI879" s="44" t="str">
        <f>VLOOKUP(Table13[[#This Row],[Track]],$B$1885:$D$1929,2,FALSE)</f>
        <v>NSW</v>
      </c>
      <c r="AJ8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79" s="16" t="str">
        <f>IF(Table13[[#This Row],[Going-Dist]]="G&lt;6-Dist&gt;=1700","B",IF(Table13[[#This Row],[Going-Dist]]="G&lt;6-Dist&lt;1700","A",IF(AJ879="G&gt;=6-Dist&lt;1700","C",IF(AJ879="G&gt;=6-Dist&gt;=1700","D","xx"))))</f>
        <v>A</v>
      </c>
      <c r="AL879" s="69">
        <f>MONTH(Table13[[#This Row],[Date]])</f>
        <v>9</v>
      </c>
      <c r="AM879" s="69" t="str">
        <f t="shared" si="64"/>
        <v>2023-2024</v>
      </c>
      <c r="AN879" s="60">
        <v>100</v>
      </c>
      <c r="AO879" s="128">
        <f>IF(Table13[[#This Row],[Combo 27 Bet]]="","",IF(Table13[[#This Row],[Lev Ret]]="","",AN879*Table13[[#This Row],[Odds]]))</f>
        <v>420</v>
      </c>
      <c r="AP879" s="129">
        <f t="shared" si="67"/>
        <v>320</v>
      </c>
      <c r="AQ879" s="135"/>
      <c r="AR879" s="151">
        <v>7</v>
      </c>
      <c r="AS879" s="2" t="str">
        <f>IF(Table13[[#This Row],[Date]]&lt;$AS$3,"","Live")</f>
        <v/>
      </c>
      <c r="AT879" s="2" t="str">
        <f>IF(Table13[[#This Row],[Date]]&lt;$AT$3,"","Current Algo")</f>
        <v/>
      </c>
    </row>
    <row r="880" spans="1:46" ht="14.25" customHeight="1" x14ac:dyDescent="0.25">
      <c r="A880" s="82">
        <v>45178</v>
      </c>
      <c r="B880" s="2" t="s">
        <v>149</v>
      </c>
      <c r="C880" s="83">
        <v>0.56597222222222221</v>
      </c>
      <c r="D880" s="87">
        <v>4</v>
      </c>
      <c r="E880" s="7">
        <v>0</v>
      </c>
      <c r="F880" s="60">
        <v>4</v>
      </c>
      <c r="G880" s="2">
        <v>1500</v>
      </c>
      <c r="H880" s="2" t="s">
        <v>151</v>
      </c>
      <c r="I880" s="2">
        <v>78</v>
      </c>
      <c r="J880" s="2">
        <v>160</v>
      </c>
      <c r="K880" s="6">
        <v>3</v>
      </c>
      <c r="L880" s="6" t="s">
        <v>1668</v>
      </c>
      <c r="M880" s="2" t="s">
        <v>75</v>
      </c>
      <c r="N880" s="84">
        <v>2.5</v>
      </c>
      <c r="O880" s="2" t="s">
        <v>49</v>
      </c>
      <c r="P880" s="2" t="s">
        <v>110</v>
      </c>
      <c r="Q880" s="85"/>
      <c r="R880" s="86">
        <v>2</v>
      </c>
      <c r="S880" s="85">
        <v>58.5</v>
      </c>
      <c r="T880" s="85">
        <v>58.5</v>
      </c>
      <c r="U880" s="85"/>
      <c r="V880" s="2">
        <v>1</v>
      </c>
      <c r="W880" s="2">
        <v>1</v>
      </c>
      <c r="X880" s="10">
        <v>2</v>
      </c>
      <c r="Y880" s="84">
        <v>5.8</v>
      </c>
      <c r="Z880" s="2">
        <v>20</v>
      </c>
      <c r="AA880" s="6"/>
      <c r="AB880" s="2"/>
      <c r="AC880" s="2" t="s">
        <v>15</v>
      </c>
      <c r="AD880" s="84">
        <v>2.8</v>
      </c>
      <c r="AE880" s="84">
        <v>1.2</v>
      </c>
      <c r="AF880" s="2">
        <v>100</v>
      </c>
      <c r="AG880" s="2" t="str">
        <f t="shared" si="65"/>
        <v/>
      </c>
      <c r="AH880" s="2">
        <f t="shared" si="66"/>
        <v>-100</v>
      </c>
      <c r="AI880" s="44" t="str">
        <f>VLOOKUP(Table13[[#This Row],[Track]],$B$1885:$D$1929,2,FALSE)</f>
        <v>NSW</v>
      </c>
      <c r="AJ8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0" s="16" t="str">
        <f>IF(Table13[[#This Row],[Going-Dist]]="G&lt;6-Dist&gt;=1700","B",IF(Table13[[#This Row],[Going-Dist]]="G&lt;6-Dist&lt;1700","A",IF(AJ880="G&gt;=6-Dist&lt;1700","C",IF(AJ880="G&gt;=6-Dist&gt;=1700","D","xx"))))</f>
        <v>A</v>
      </c>
      <c r="AL880" s="2">
        <f>MONTH(Table13[[#This Row],[Date]])</f>
        <v>9</v>
      </c>
      <c r="AM880" s="2" t="str">
        <f t="shared" si="64"/>
        <v>2023-2024</v>
      </c>
      <c r="AN880" s="60">
        <v>120</v>
      </c>
      <c r="AO880" s="128" t="str">
        <f>IF(Table13[[#This Row],[Combo 27 Bet]]="","",IF(Table13[[#This Row],[Lev Ret]]="","",AN880*Table13[[#This Row],[Odds]]))</f>
        <v/>
      </c>
      <c r="AP880" s="129">
        <f t="shared" si="67"/>
        <v>-120</v>
      </c>
      <c r="AQ880" s="135"/>
      <c r="AR880" s="151">
        <v>5</v>
      </c>
      <c r="AS880" s="2" t="str">
        <f>IF(Table13[[#This Row],[Date]]&lt;$AS$3,"","Live")</f>
        <v/>
      </c>
      <c r="AT880" s="2" t="str">
        <f>IF(Table13[[#This Row],[Date]]&lt;$AT$3,"","Current Algo")</f>
        <v/>
      </c>
    </row>
    <row r="881" spans="1:46" ht="14.25" customHeight="1" x14ac:dyDescent="0.25">
      <c r="A881" s="82">
        <v>45178</v>
      </c>
      <c r="B881" s="2" t="s">
        <v>6</v>
      </c>
      <c r="C881" s="83">
        <v>0.57638888888888895</v>
      </c>
      <c r="D881" s="2">
        <v>4</v>
      </c>
      <c r="E881" s="2">
        <v>0</v>
      </c>
      <c r="F881" s="60">
        <v>4</v>
      </c>
      <c r="G881" s="2">
        <v>1200</v>
      </c>
      <c r="H881" s="2" t="s">
        <v>42</v>
      </c>
      <c r="I881" s="2" t="s">
        <v>46</v>
      </c>
      <c r="J881" s="2">
        <v>150</v>
      </c>
      <c r="K881" s="6">
        <v>5</v>
      </c>
      <c r="L881" s="6" t="s">
        <v>496</v>
      </c>
      <c r="M881" s="2" t="s">
        <v>50</v>
      </c>
      <c r="N881" s="84">
        <v>1.75</v>
      </c>
      <c r="O881" s="2" t="s">
        <v>51</v>
      </c>
      <c r="P881" s="2" t="s">
        <v>395</v>
      </c>
      <c r="Q881" s="85">
        <v>1.5</v>
      </c>
      <c r="R881" s="86">
        <v>4</v>
      </c>
      <c r="S881" s="85">
        <v>53</v>
      </c>
      <c r="T881" s="85">
        <v>51.5</v>
      </c>
      <c r="U881" s="85"/>
      <c r="V881" s="2">
        <v>2</v>
      </c>
      <c r="W881" s="2">
        <v>2</v>
      </c>
      <c r="X881" s="10">
        <v>1</v>
      </c>
      <c r="Y881" s="84">
        <v>2.9</v>
      </c>
      <c r="Z881" s="2">
        <v>50</v>
      </c>
      <c r="AA881" s="6">
        <v>6</v>
      </c>
      <c r="AB881" s="2"/>
      <c r="AC881" s="2" t="s">
        <v>12</v>
      </c>
      <c r="AD881" s="84">
        <v>1.55</v>
      </c>
      <c r="AE881" s="84">
        <v>1.2</v>
      </c>
      <c r="AF881" s="2">
        <v>100</v>
      </c>
      <c r="AG881" s="2">
        <f t="shared" si="65"/>
        <v>155</v>
      </c>
      <c r="AH881" s="2">
        <f t="shared" si="66"/>
        <v>55</v>
      </c>
      <c r="AI881" s="44" t="str">
        <f>VLOOKUP(Table13[[#This Row],[Track]],$B$1885:$D$1929,2,FALSE)</f>
        <v>Vic</v>
      </c>
      <c r="AJ8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1" s="16" t="str">
        <f>IF(Table13[[#This Row],[Going-Dist]]="G&lt;6-Dist&gt;=1700","B",IF(Table13[[#This Row],[Going-Dist]]="G&lt;6-Dist&lt;1700","A",IF(AJ881="G&gt;=6-Dist&lt;1700","C",IF(AJ881="G&gt;=6-Dist&gt;=1700","D","xx"))))</f>
        <v>A</v>
      </c>
      <c r="AL881" s="69">
        <f>MONTH(Table13[[#This Row],[Date]])</f>
        <v>9</v>
      </c>
      <c r="AM881" s="69" t="str">
        <f t="shared" si="64"/>
        <v>2023-2024</v>
      </c>
      <c r="AN881" s="60">
        <v>100</v>
      </c>
      <c r="AO881" s="128">
        <f>IF(Table13[[#This Row],[Combo 27 Bet]]="","",IF(Table13[[#This Row],[Lev Ret]]="","",AN881*Table13[[#This Row],[Odds]]))</f>
        <v>155</v>
      </c>
      <c r="AP881" s="129">
        <f t="shared" si="67"/>
        <v>55</v>
      </c>
      <c r="AQ881" s="135">
        <v>2</v>
      </c>
      <c r="AR881" s="151">
        <v>5</v>
      </c>
      <c r="AS881" s="2" t="str">
        <f>IF(Table13[[#This Row],[Date]]&lt;$AS$3,"","Live")</f>
        <v/>
      </c>
      <c r="AT881" s="2" t="str">
        <f>IF(Table13[[#This Row],[Date]]&lt;$AT$3,"","Current Algo")</f>
        <v/>
      </c>
    </row>
    <row r="882" spans="1:46" ht="14.25" customHeight="1" x14ac:dyDescent="0.25">
      <c r="A882" s="82">
        <v>45178</v>
      </c>
      <c r="B882" s="2" t="s">
        <v>6</v>
      </c>
      <c r="C882" s="83">
        <v>0.57638888888888895</v>
      </c>
      <c r="D882" s="87">
        <v>4</v>
      </c>
      <c r="E882" s="7">
        <v>0</v>
      </c>
      <c r="F882" s="60">
        <v>4</v>
      </c>
      <c r="G882" s="2">
        <v>1200</v>
      </c>
      <c r="H882" s="2" t="s">
        <v>42</v>
      </c>
      <c r="I882" s="2" t="s">
        <v>46</v>
      </c>
      <c r="J882" s="2">
        <v>150</v>
      </c>
      <c r="K882" s="6">
        <v>2</v>
      </c>
      <c r="L882" s="6" t="s">
        <v>454</v>
      </c>
      <c r="M882" s="2" t="s">
        <v>55</v>
      </c>
      <c r="N882" s="84">
        <v>5</v>
      </c>
      <c r="O882" s="2" t="s">
        <v>104</v>
      </c>
      <c r="P882" s="2" t="s">
        <v>403</v>
      </c>
      <c r="Q882" s="85">
        <v>3</v>
      </c>
      <c r="R882" s="86">
        <v>5</v>
      </c>
      <c r="S882" s="85">
        <v>58</v>
      </c>
      <c r="T882" s="85">
        <v>55</v>
      </c>
      <c r="U882" s="85"/>
      <c r="V882" s="2">
        <v>1</v>
      </c>
      <c r="W882" s="2">
        <v>3</v>
      </c>
      <c r="X882" s="10">
        <v>2</v>
      </c>
      <c r="Y882" s="84">
        <v>5</v>
      </c>
      <c r="Z882" s="2">
        <v>35</v>
      </c>
      <c r="AA882" s="6">
        <v>6</v>
      </c>
      <c r="AB882" s="2"/>
      <c r="AC882" s="2"/>
      <c r="AD882" s="84">
        <v>8</v>
      </c>
      <c r="AE882" s="84"/>
      <c r="AF882" s="2">
        <v>100</v>
      </c>
      <c r="AG882" s="2" t="str">
        <f t="shared" si="65"/>
        <v/>
      </c>
      <c r="AH882" s="2">
        <f t="shared" si="66"/>
        <v>-100</v>
      </c>
      <c r="AI882" s="44" t="str">
        <f>VLOOKUP(Table13[[#This Row],[Track]],$B$1885:$D$1929,2,FALSE)</f>
        <v>Vic</v>
      </c>
      <c r="AJ8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2" s="16" t="str">
        <f>IF(Table13[[#This Row],[Going-Dist]]="G&lt;6-Dist&gt;=1700","B",IF(Table13[[#This Row],[Going-Dist]]="G&lt;6-Dist&lt;1700","A",IF(AJ882="G&gt;=6-Dist&lt;1700","C",IF(AJ882="G&gt;=6-Dist&gt;=1700","D","xx"))))</f>
        <v>A</v>
      </c>
      <c r="AL882" s="69">
        <f>MONTH(Table13[[#This Row],[Date]])</f>
        <v>9</v>
      </c>
      <c r="AM882" s="69" t="str">
        <f t="shared" si="64"/>
        <v>2023-2024</v>
      </c>
      <c r="AN882" s="60">
        <v>150</v>
      </c>
      <c r="AO882" s="128" t="str">
        <f>IF(Table13[[#This Row],[Combo 27 Bet]]="","",IF(Table13[[#This Row],[Lev Ret]]="","",AN882*Table13[[#This Row],[Odds]]))</f>
        <v/>
      </c>
      <c r="AP882" s="129">
        <f t="shared" si="67"/>
        <v>-150</v>
      </c>
      <c r="AQ882" s="135">
        <v>2</v>
      </c>
      <c r="AR882" s="151">
        <v>8</v>
      </c>
      <c r="AS882" s="2" t="str">
        <f>IF(Table13[[#This Row],[Date]]&lt;$AS$3,"","Live")</f>
        <v/>
      </c>
      <c r="AT882" s="2" t="str">
        <f>IF(Table13[[#This Row],[Date]]&lt;$AT$3,"","Current Algo")</f>
        <v/>
      </c>
    </row>
    <row r="883" spans="1:46" ht="14.25" customHeight="1" x14ac:dyDescent="0.25">
      <c r="A883" s="82">
        <v>45178</v>
      </c>
      <c r="B883" s="2" t="s">
        <v>149</v>
      </c>
      <c r="C883" s="83">
        <v>0.61458333333333337</v>
      </c>
      <c r="D883" s="87">
        <v>4</v>
      </c>
      <c r="E883" s="7">
        <v>0</v>
      </c>
      <c r="F883" s="60">
        <v>6</v>
      </c>
      <c r="G883" s="2">
        <v>1200</v>
      </c>
      <c r="H883" s="2" t="s">
        <v>70</v>
      </c>
      <c r="I883" s="2" t="s">
        <v>66</v>
      </c>
      <c r="J883" s="2">
        <v>300</v>
      </c>
      <c r="K883" s="6">
        <v>5</v>
      </c>
      <c r="L883" s="6" t="s">
        <v>1620</v>
      </c>
      <c r="M883" s="2" t="s">
        <v>75</v>
      </c>
      <c r="N883" s="84">
        <v>2.6</v>
      </c>
      <c r="O883" s="2" t="s">
        <v>56</v>
      </c>
      <c r="P883" s="2" t="s">
        <v>383</v>
      </c>
      <c r="Q883" s="85"/>
      <c r="R883" s="86">
        <v>3</v>
      </c>
      <c r="S883" s="85">
        <v>56</v>
      </c>
      <c r="T883" s="85">
        <v>56</v>
      </c>
      <c r="U883" s="85"/>
      <c r="V883" s="2">
        <v>3</v>
      </c>
      <c r="W883" s="2">
        <v>1</v>
      </c>
      <c r="X883" s="10">
        <v>1</v>
      </c>
      <c r="Y883" s="84">
        <v>2.74</v>
      </c>
      <c r="Z883" s="2">
        <v>30</v>
      </c>
      <c r="AA883" s="6">
        <v>120</v>
      </c>
      <c r="AB883" s="2"/>
      <c r="AC883" s="2" t="s">
        <v>13</v>
      </c>
      <c r="AD883" s="84">
        <v>2.4500000000000002</v>
      </c>
      <c r="AE883" s="84">
        <v>1.2</v>
      </c>
      <c r="AF883" s="2">
        <v>100</v>
      </c>
      <c r="AG883" s="2" t="str">
        <f t="shared" si="65"/>
        <v/>
      </c>
      <c r="AH883" s="2">
        <f t="shared" si="66"/>
        <v>-100</v>
      </c>
      <c r="AI883" s="44" t="str">
        <f>VLOOKUP(Table13[[#This Row],[Track]],$B$1885:$D$1929,2,FALSE)</f>
        <v>NSW</v>
      </c>
      <c r="AJ8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3" s="16" t="str">
        <f>IF(Table13[[#This Row],[Going-Dist]]="G&lt;6-Dist&gt;=1700","B",IF(Table13[[#This Row],[Going-Dist]]="G&lt;6-Dist&lt;1700","A",IF(AJ883="G&gt;=6-Dist&lt;1700","C",IF(AJ883="G&gt;=6-Dist&gt;=1700","D","xx"))))</f>
        <v>A</v>
      </c>
      <c r="AL883" s="2">
        <f>MONTH(Table13[[#This Row],[Date]])</f>
        <v>9</v>
      </c>
      <c r="AM883" s="2" t="str">
        <f t="shared" si="64"/>
        <v>2023-2024</v>
      </c>
      <c r="AN883" s="60">
        <v>150</v>
      </c>
      <c r="AO883" s="128" t="str">
        <f>IF(Table13[[#This Row],[Combo 27 Bet]]="","",IF(Table13[[#This Row],[Lev Ret]]="","",AN883*Table13[[#This Row],[Odds]]))</f>
        <v/>
      </c>
      <c r="AP883" s="129">
        <f t="shared" si="67"/>
        <v>-150</v>
      </c>
      <c r="AQ883" s="135"/>
      <c r="AR883" s="151">
        <v>9</v>
      </c>
      <c r="AS883" s="2" t="str">
        <f>IF(Table13[[#This Row],[Date]]&lt;$AS$3,"","Live")</f>
        <v/>
      </c>
      <c r="AT883" s="2" t="str">
        <f>IF(Table13[[#This Row],[Date]]&lt;$AT$3,"","Current Algo")</f>
        <v/>
      </c>
    </row>
    <row r="884" spans="1:46" ht="14.25" customHeight="1" x14ac:dyDescent="0.25">
      <c r="A884" s="82">
        <v>45178</v>
      </c>
      <c r="B884" s="2" t="s">
        <v>6</v>
      </c>
      <c r="C884" s="83">
        <v>0.64930555555555558</v>
      </c>
      <c r="D884" s="2">
        <v>4</v>
      </c>
      <c r="E884" s="2">
        <v>0</v>
      </c>
      <c r="F884" s="60">
        <v>7</v>
      </c>
      <c r="G884" s="2">
        <v>2040</v>
      </c>
      <c r="H884" s="2" t="s">
        <v>42</v>
      </c>
      <c r="I884" s="2">
        <v>100</v>
      </c>
      <c r="J884" s="2">
        <v>150</v>
      </c>
      <c r="K884" s="6">
        <v>7</v>
      </c>
      <c r="L884" s="6" t="s">
        <v>494</v>
      </c>
      <c r="M884" s="2" t="s">
        <v>75</v>
      </c>
      <c r="N884" s="84">
        <v>4.0999999999999996</v>
      </c>
      <c r="O884" s="2" t="s">
        <v>398</v>
      </c>
      <c r="P884" s="2" t="s">
        <v>64</v>
      </c>
      <c r="Q884" s="85"/>
      <c r="R884" s="86">
        <v>6</v>
      </c>
      <c r="S884" s="85">
        <v>58.5</v>
      </c>
      <c r="T884" s="85">
        <v>58.5</v>
      </c>
      <c r="U884" s="85"/>
      <c r="V884" s="2">
        <v>2</v>
      </c>
      <c r="W884" s="2"/>
      <c r="X884" s="10">
        <v>3</v>
      </c>
      <c r="Y884" s="84">
        <v>5.5</v>
      </c>
      <c r="Z884" s="2">
        <v>30</v>
      </c>
      <c r="AA884" s="6">
        <v>14</v>
      </c>
      <c r="AB884" s="2"/>
      <c r="AC884" s="2"/>
      <c r="AD884" s="84">
        <v>4.2</v>
      </c>
      <c r="AE884" s="84"/>
      <c r="AF884" s="2">
        <v>100</v>
      </c>
      <c r="AG884" s="2" t="str">
        <f t="shared" si="65"/>
        <v/>
      </c>
      <c r="AH884" s="2">
        <f t="shared" si="66"/>
        <v>-100</v>
      </c>
      <c r="AI884" s="44" t="str">
        <f>VLOOKUP(Table13[[#This Row],[Track]],$B$1885:$D$1929,2,FALSE)</f>
        <v>Vic</v>
      </c>
      <c r="AJ8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84" s="16" t="str">
        <f>IF(Table13[[#This Row],[Going-Dist]]="G&lt;6-Dist&gt;=1700","B",IF(Table13[[#This Row],[Going-Dist]]="G&lt;6-Dist&lt;1700","A",IF(AJ884="G&gt;=6-Dist&lt;1700","C",IF(AJ884="G&gt;=6-Dist&gt;=1700","D","xx"))))</f>
        <v>B</v>
      </c>
      <c r="AL884" s="69">
        <f>MONTH(Table13[[#This Row],[Date]])</f>
        <v>9</v>
      </c>
      <c r="AM884" s="69" t="str">
        <f t="shared" si="64"/>
        <v>2023-2024</v>
      </c>
      <c r="AN884" s="60">
        <v>100</v>
      </c>
      <c r="AO884" s="128" t="str">
        <f>IF(Table13[[#This Row],[Combo 27 Bet]]="","",IF(Table13[[#This Row],[Lev Ret]]="","",AN884*Table13[[#This Row],[Odds]]))</f>
        <v/>
      </c>
      <c r="AP884" s="129">
        <f t="shared" si="67"/>
        <v>-100</v>
      </c>
      <c r="AQ884" s="135"/>
      <c r="AR884" s="151">
        <v>7</v>
      </c>
      <c r="AS884" s="2" t="str">
        <f>IF(Table13[[#This Row],[Date]]&lt;$AS$3,"","Live")</f>
        <v/>
      </c>
      <c r="AT884" s="2" t="str">
        <f>IF(Table13[[#This Row],[Date]]&lt;$AT$3,"","Current Algo")</f>
        <v/>
      </c>
    </row>
    <row r="885" spans="1:46" ht="14.25" customHeight="1" x14ac:dyDescent="0.25">
      <c r="A885" s="82">
        <v>45178</v>
      </c>
      <c r="B885" s="2" t="s">
        <v>149</v>
      </c>
      <c r="C885" s="83">
        <v>0.69097222222222221</v>
      </c>
      <c r="D885" s="87">
        <v>4</v>
      </c>
      <c r="E885" s="7">
        <v>0</v>
      </c>
      <c r="F885" s="60">
        <v>9</v>
      </c>
      <c r="G885" s="2">
        <v>1300</v>
      </c>
      <c r="H885" s="2" t="s">
        <v>151</v>
      </c>
      <c r="I885" s="2"/>
      <c r="J885" s="2">
        <v>300</v>
      </c>
      <c r="K885" s="6">
        <v>9</v>
      </c>
      <c r="L885" s="6" t="s">
        <v>333</v>
      </c>
      <c r="M885" s="2" t="s">
        <v>75</v>
      </c>
      <c r="N885" s="84">
        <v>4</v>
      </c>
      <c r="O885" s="2" t="s">
        <v>161</v>
      </c>
      <c r="P885" s="2" t="s">
        <v>206</v>
      </c>
      <c r="Q885" s="85"/>
      <c r="R885" s="86">
        <v>7</v>
      </c>
      <c r="S885" s="85">
        <v>54</v>
      </c>
      <c r="T885" s="85">
        <v>54</v>
      </c>
      <c r="U885" s="85"/>
      <c r="V885" s="2"/>
      <c r="W885" s="2">
        <v>2</v>
      </c>
      <c r="X885" s="10">
        <v>2</v>
      </c>
      <c r="Y885" s="84">
        <v>3.7</v>
      </c>
      <c r="Z885" s="2">
        <v>30</v>
      </c>
      <c r="AA885" s="6"/>
      <c r="AB885" s="2"/>
      <c r="AC885" s="2"/>
      <c r="AD885" s="84">
        <v>4.5999999999999996</v>
      </c>
      <c r="AE885" s="84"/>
      <c r="AF885" s="2">
        <v>100</v>
      </c>
      <c r="AG885" s="2" t="str">
        <f t="shared" si="65"/>
        <v/>
      </c>
      <c r="AH885" s="2">
        <f t="shared" si="66"/>
        <v>-100</v>
      </c>
      <c r="AI885" s="44" t="str">
        <f>VLOOKUP(Table13[[#This Row],[Track]],$B$1885:$D$1929,2,FALSE)</f>
        <v>NSW</v>
      </c>
      <c r="AJ8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5" s="16" t="str">
        <f>IF(Table13[[#This Row],[Going-Dist]]="G&lt;6-Dist&gt;=1700","B",IF(Table13[[#This Row],[Going-Dist]]="G&lt;6-Dist&lt;1700","A",IF(AJ885="G&gt;=6-Dist&lt;1700","C",IF(AJ885="G&gt;=6-Dist&gt;=1700","D","xx"))))</f>
        <v>A</v>
      </c>
      <c r="AL885" s="69">
        <f>MONTH(Table13[[#This Row],[Date]])</f>
        <v>9</v>
      </c>
      <c r="AM885" s="69" t="str">
        <f t="shared" si="64"/>
        <v>2023-2024</v>
      </c>
      <c r="AN885" s="60">
        <v>100</v>
      </c>
      <c r="AO885" s="128" t="str">
        <f>IF(Table13[[#This Row],[Combo 27 Bet]]="","",IF(Table13[[#This Row],[Lev Ret]]="","",AN885*Table13[[#This Row],[Odds]]))</f>
        <v/>
      </c>
      <c r="AP885" s="129">
        <f t="shared" si="67"/>
        <v>-100</v>
      </c>
      <c r="AQ885" s="135"/>
      <c r="AR885" s="151">
        <v>7</v>
      </c>
      <c r="AS885" s="2" t="str">
        <f>IF(Table13[[#This Row],[Date]]&lt;$AS$3,"","Live")</f>
        <v/>
      </c>
      <c r="AT885" s="2" t="str">
        <f>IF(Table13[[#This Row],[Date]]&lt;$AT$3,"","Current Algo")</f>
        <v/>
      </c>
    </row>
    <row r="886" spans="1:46" ht="14.25" customHeight="1" x14ac:dyDescent="0.25">
      <c r="A886" s="82">
        <v>45178</v>
      </c>
      <c r="B886" s="2" t="s">
        <v>149</v>
      </c>
      <c r="C886" s="83">
        <v>0.71875</v>
      </c>
      <c r="D886" s="87">
        <v>4</v>
      </c>
      <c r="E886" s="7">
        <v>0</v>
      </c>
      <c r="F886" s="60">
        <v>10</v>
      </c>
      <c r="G886" s="2">
        <v>1100</v>
      </c>
      <c r="H886" s="2" t="s">
        <v>151</v>
      </c>
      <c r="I886" s="2">
        <v>78</v>
      </c>
      <c r="J886" s="2">
        <v>160</v>
      </c>
      <c r="K886" s="6">
        <v>4</v>
      </c>
      <c r="L886" s="6" t="s">
        <v>754</v>
      </c>
      <c r="M886" s="2" t="s">
        <v>50</v>
      </c>
      <c r="N886" s="84">
        <v>3.2</v>
      </c>
      <c r="O886" s="2" t="s">
        <v>56</v>
      </c>
      <c r="P886" s="2" t="s">
        <v>1126</v>
      </c>
      <c r="Q886" s="85"/>
      <c r="R886" s="86">
        <v>7</v>
      </c>
      <c r="S886" s="85">
        <v>58.5</v>
      </c>
      <c r="T886" s="85">
        <v>58.5</v>
      </c>
      <c r="U886" s="85"/>
      <c r="V886" s="2">
        <v>1</v>
      </c>
      <c r="W886" s="2">
        <v>2</v>
      </c>
      <c r="X886" s="10">
        <v>2</v>
      </c>
      <c r="Y886" s="84">
        <v>6.06</v>
      </c>
      <c r="Z886" s="2">
        <v>20</v>
      </c>
      <c r="AA886" s="6"/>
      <c r="AB886" s="2"/>
      <c r="AC886" s="2" t="s">
        <v>150</v>
      </c>
      <c r="AD886" s="84">
        <v>2.5</v>
      </c>
      <c r="AE886" s="84">
        <v>1.3</v>
      </c>
      <c r="AF886" s="2">
        <v>100</v>
      </c>
      <c r="AG886" s="2">
        <f t="shared" si="65"/>
        <v>250</v>
      </c>
      <c r="AH886" s="2">
        <f t="shared" si="66"/>
        <v>150</v>
      </c>
      <c r="AI886" s="44" t="str">
        <f>VLOOKUP(Table13[[#This Row],[Track]],$B$1885:$D$1929,2,FALSE)</f>
        <v>NSW</v>
      </c>
      <c r="AJ8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6" s="16" t="str">
        <f>IF(Table13[[#This Row],[Going-Dist]]="G&lt;6-Dist&gt;=1700","B",IF(Table13[[#This Row],[Going-Dist]]="G&lt;6-Dist&lt;1700","A",IF(AJ886="G&gt;=6-Dist&lt;1700","C",IF(AJ886="G&gt;=6-Dist&gt;=1700","D","xx"))))</f>
        <v>A</v>
      </c>
      <c r="AL886" s="69">
        <f>MONTH(Table13[[#This Row],[Date]])</f>
        <v>9</v>
      </c>
      <c r="AM886" s="69" t="str">
        <f t="shared" si="64"/>
        <v>2023-2024</v>
      </c>
      <c r="AN886" s="60">
        <v>200</v>
      </c>
      <c r="AO886" s="128">
        <f>IF(Table13[[#This Row],[Combo 27 Bet]]="","",IF(Table13[[#This Row],[Lev Ret]]="","",AN886*Table13[[#This Row],[Odds]]))</f>
        <v>500</v>
      </c>
      <c r="AP886" s="129">
        <f t="shared" si="67"/>
        <v>300</v>
      </c>
      <c r="AQ886" s="135"/>
      <c r="AR886" s="151">
        <v>10</v>
      </c>
      <c r="AS886" s="2" t="str">
        <f>IF(Table13[[#This Row],[Date]]&lt;$AS$3,"","Live")</f>
        <v/>
      </c>
      <c r="AT886" s="2" t="str">
        <f>IF(Table13[[#This Row],[Date]]&lt;$AT$3,"","Current Algo")</f>
        <v/>
      </c>
    </row>
    <row r="887" spans="1:46" ht="14.25" customHeight="1" x14ac:dyDescent="0.25">
      <c r="A887" s="82">
        <v>45178</v>
      </c>
      <c r="B887" s="2" t="s">
        <v>6</v>
      </c>
      <c r="C887" s="83">
        <v>0.73263888888888884</v>
      </c>
      <c r="D887" s="2">
        <v>4</v>
      </c>
      <c r="E887" s="2">
        <v>0</v>
      </c>
      <c r="F887" s="60">
        <v>10</v>
      </c>
      <c r="G887" s="2">
        <v>1600</v>
      </c>
      <c r="H887" s="2" t="s">
        <v>42</v>
      </c>
      <c r="I887" s="2">
        <v>90</v>
      </c>
      <c r="J887" s="2">
        <v>150</v>
      </c>
      <c r="K887" s="6">
        <v>10</v>
      </c>
      <c r="L887" s="6" t="s">
        <v>493</v>
      </c>
      <c r="M887" s="2" t="s">
        <v>67</v>
      </c>
      <c r="N887" s="84">
        <v>3.7</v>
      </c>
      <c r="O887" s="2" t="s">
        <v>397</v>
      </c>
      <c r="P887" s="2" t="s">
        <v>395</v>
      </c>
      <c r="Q887" s="85">
        <v>1.5</v>
      </c>
      <c r="R887" s="86">
        <v>10</v>
      </c>
      <c r="S887" s="85">
        <v>55.5</v>
      </c>
      <c r="T887" s="85">
        <v>54</v>
      </c>
      <c r="U887" s="85"/>
      <c r="V887" s="2">
        <v>1</v>
      </c>
      <c r="W887" s="2">
        <v>2</v>
      </c>
      <c r="X887" s="10">
        <v>1</v>
      </c>
      <c r="Y887" s="84">
        <v>4</v>
      </c>
      <c r="Z887" s="2">
        <v>40</v>
      </c>
      <c r="AA887" s="6">
        <v>13</v>
      </c>
      <c r="AB887" s="2"/>
      <c r="AC887" s="2" t="s">
        <v>13</v>
      </c>
      <c r="AD887" s="84">
        <v>3.7</v>
      </c>
      <c r="AE887" s="84">
        <v>1.6</v>
      </c>
      <c r="AF887" s="2">
        <v>100</v>
      </c>
      <c r="AG887" s="2" t="str">
        <f t="shared" si="65"/>
        <v/>
      </c>
      <c r="AH887" s="2">
        <f t="shared" si="66"/>
        <v>-100</v>
      </c>
      <c r="AI887" s="44" t="str">
        <f>VLOOKUP(Table13[[#This Row],[Track]],$B$1885:$D$1929,2,FALSE)</f>
        <v>Vic</v>
      </c>
      <c r="AJ8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87" s="16" t="str">
        <f>IF(Table13[[#This Row],[Going-Dist]]="G&lt;6-Dist&gt;=1700","B",IF(Table13[[#This Row],[Going-Dist]]="G&lt;6-Dist&lt;1700","A",IF(AJ887="G&gt;=6-Dist&lt;1700","C",IF(AJ887="G&gt;=6-Dist&gt;=1700","D","xx"))))</f>
        <v>A</v>
      </c>
      <c r="AL887" s="69">
        <f>MONTH(Table13[[#This Row],[Date]])</f>
        <v>9</v>
      </c>
      <c r="AM887" s="69" t="str">
        <f t="shared" si="64"/>
        <v>2023-2024</v>
      </c>
      <c r="AN887" s="60">
        <v>100</v>
      </c>
      <c r="AO887" s="128" t="str">
        <f>IF(Table13[[#This Row],[Combo 27 Bet]]="","",IF(Table13[[#This Row],[Lev Ret]]="","",AN887*Table13[[#This Row],[Odds]]))</f>
        <v/>
      </c>
      <c r="AP887" s="129">
        <f t="shared" si="67"/>
        <v>-100</v>
      </c>
      <c r="AQ887" s="135"/>
      <c r="AR887" s="151">
        <v>7</v>
      </c>
      <c r="AS887" s="2" t="str">
        <f>IF(Table13[[#This Row],[Date]]&lt;$AS$3,"","Live")</f>
        <v/>
      </c>
      <c r="AT887" s="2" t="str">
        <f>IF(Table13[[#This Row],[Date]]&lt;$AT$3,"","Current Algo")</f>
        <v/>
      </c>
    </row>
    <row r="888" spans="1:46" ht="14.25" customHeight="1" x14ac:dyDescent="0.25">
      <c r="A888" s="82">
        <v>45185</v>
      </c>
      <c r="B888" s="2" t="s">
        <v>3</v>
      </c>
      <c r="C888" s="83">
        <v>0.52777777777777779</v>
      </c>
      <c r="D888" s="87">
        <v>4</v>
      </c>
      <c r="E888" s="7">
        <v>0</v>
      </c>
      <c r="F888" s="60">
        <v>2</v>
      </c>
      <c r="G888" s="2">
        <v>2500</v>
      </c>
      <c r="H888" s="2" t="s">
        <v>42</v>
      </c>
      <c r="I888" s="2" t="s">
        <v>46</v>
      </c>
      <c r="J888" s="2">
        <v>150</v>
      </c>
      <c r="K888" s="6">
        <v>1</v>
      </c>
      <c r="L888" s="6" t="s">
        <v>821</v>
      </c>
      <c r="M888" s="2" t="s">
        <v>80</v>
      </c>
      <c r="N888" s="84">
        <v>3.8</v>
      </c>
      <c r="O888" s="2" t="s">
        <v>400</v>
      </c>
      <c r="P888" s="2" t="s">
        <v>52</v>
      </c>
      <c r="Q888" s="85"/>
      <c r="R888" s="86">
        <v>2</v>
      </c>
      <c r="S888" s="85">
        <v>59.5</v>
      </c>
      <c r="T888" s="85">
        <v>59.5</v>
      </c>
      <c r="U888" s="85"/>
      <c r="V888" s="2">
        <v>1</v>
      </c>
      <c r="W888" s="2">
        <v>5</v>
      </c>
      <c r="X888" s="10">
        <v>1</v>
      </c>
      <c r="Y888" s="84">
        <v>5.0999999999999996</v>
      </c>
      <c r="Z888" s="2">
        <v>35</v>
      </c>
      <c r="AA888" s="6">
        <v>10</v>
      </c>
      <c r="AB888" s="2"/>
      <c r="AC888" s="2"/>
      <c r="AD888" s="84">
        <v>4.5999999999999996</v>
      </c>
      <c r="AE888" s="84"/>
      <c r="AF888" s="2">
        <v>100</v>
      </c>
      <c r="AG888" s="2" t="str">
        <f t="shared" si="65"/>
        <v/>
      </c>
      <c r="AH888" s="2">
        <f t="shared" si="66"/>
        <v>-100</v>
      </c>
      <c r="AI888" s="44" t="str">
        <f>VLOOKUP(Table13[[#This Row],[Track]],$B$1885:$D$1929,2,FALSE)</f>
        <v>Vic</v>
      </c>
      <c r="AJ8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88" s="16" t="str">
        <f>IF(Table13[[#This Row],[Going-Dist]]="G&lt;6-Dist&gt;=1700","B",IF(Table13[[#This Row],[Going-Dist]]="G&lt;6-Dist&lt;1700","A",IF(AJ888="G&gt;=6-Dist&lt;1700","C",IF(AJ888="G&gt;=6-Dist&gt;=1700","D","xx"))))</f>
        <v>B</v>
      </c>
      <c r="AL888" s="2">
        <f>MONTH(Table13[[#This Row],[Date]])</f>
        <v>9</v>
      </c>
      <c r="AM888" s="2" t="str">
        <f t="shared" si="64"/>
        <v>2023-2024</v>
      </c>
      <c r="AN888" s="60">
        <v>150</v>
      </c>
      <c r="AO888" s="128" t="str">
        <f>IF(Table13[[#This Row],[Combo 27 Bet]]="","",IF(Table13[[#This Row],[Lev Ret]]="","",AN888*Table13[[#This Row],[Odds]]))</f>
        <v/>
      </c>
      <c r="AP888" s="129">
        <f t="shared" si="67"/>
        <v>-150</v>
      </c>
      <c r="AQ888" s="135">
        <v>2</v>
      </c>
      <c r="AR888" s="151">
        <v>9</v>
      </c>
      <c r="AS888" s="2" t="str">
        <f>IF(Table13[[#This Row],[Date]]&lt;$AS$3,"","Live")</f>
        <v/>
      </c>
      <c r="AT888" s="2" t="str">
        <f>IF(Table13[[#This Row],[Date]]&lt;$AT$3,"","Current Algo")</f>
        <v/>
      </c>
    </row>
    <row r="889" spans="1:46" ht="14.25" customHeight="1" x14ac:dyDescent="0.25">
      <c r="A889" s="82">
        <v>45185</v>
      </c>
      <c r="B889" s="2" t="s">
        <v>3</v>
      </c>
      <c r="C889" s="83">
        <v>0.52777777777777779</v>
      </c>
      <c r="D889" s="87">
        <v>4</v>
      </c>
      <c r="E889" s="7">
        <v>0</v>
      </c>
      <c r="F889" s="60">
        <v>2</v>
      </c>
      <c r="G889" s="2">
        <v>2500</v>
      </c>
      <c r="H889" s="2" t="s">
        <v>42</v>
      </c>
      <c r="I889" s="2" t="s">
        <v>46</v>
      </c>
      <c r="J889" s="2">
        <v>150</v>
      </c>
      <c r="K889" s="6">
        <v>2</v>
      </c>
      <c r="L889" s="6" t="s">
        <v>812</v>
      </c>
      <c r="M889" s="2" t="s">
        <v>76</v>
      </c>
      <c r="N889" s="84">
        <v>5.5</v>
      </c>
      <c r="O889" s="2" t="s">
        <v>51</v>
      </c>
      <c r="P889" s="2" t="s">
        <v>60</v>
      </c>
      <c r="Q889" s="85"/>
      <c r="R889" s="86">
        <v>10</v>
      </c>
      <c r="S889" s="85">
        <v>57</v>
      </c>
      <c r="T889" s="85">
        <v>57</v>
      </c>
      <c r="U889" s="85"/>
      <c r="V889" s="2">
        <v>2</v>
      </c>
      <c r="W889" s="2">
        <v>2</v>
      </c>
      <c r="X889" s="10">
        <v>2</v>
      </c>
      <c r="Y889" s="84">
        <v>5.2</v>
      </c>
      <c r="Z889" s="2">
        <v>35</v>
      </c>
      <c r="AA889" s="6">
        <v>10</v>
      </c>
      <c r="AB889" s="2"/>
      <c r="AC889" s="2"/>
      <c r="AD889" s="84">
        <v>5</v>
      </c>
      <c r="AE889" s="84"/>
      <c r="AF889" s="2">
        <v>100</v>
      </c>
      <c r="AG889" s="2" t="str">
        <f t="shared" si="65"/>
        <v/>
      </c>
      <c r="AH889" s="2">
        <f t="shared" si="66"/>
        <v>-100</v>
      </c>
      <c r="AI889" s="44" t="str">
        <f>VLOOKUP(Table13[[#This Row],[Track]],$B$1885:$D$1929,2,FALSE)</f>
        <v>Vic</v>
      </c>
      <c r="AJ8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89" s="16" t="str">
        <f>IF(Table13[[#This Row],[Going-Dist]]="G&lt;6-Dist&gt;=1700","B",IF(Table13[[#This Row],[Going-Dist]]="G&lt;6-Dist&lt;1700","A",IF(AJ889="G&gt;=6-Dist&lt;1700","C",IF(AJ889="G&gt;=6-Dist&gt;=1700","D","xx"))))</f>
        <v>B</v>
      </c>
      <c r="AL889" s="69">
        <f>MONTH(Table13[[#This Row],[Date]])</f>
        <v>9</v>
      </c>
      <c r="AM889" s="69" t="str">
        <f t="shared" si="64"/>
        <v>2023-2024</v>
      </c>
      <c r="AN889" s="60">
        <v>100</v>
      </c>
      <c r="AO889" s="128" t="str">
        <f>IF(Table13[[#This Row],[Combo 27 Bet]]="","",IF(Table13[[#This Row],[Lev Ret]]="","",AN889*Table13[[#This Row],[Odds]]))</f>
        <v/>
      </c>
      <c r="AP889" s="129">
        <f t="shared" si="67"/>
        <v>-100</v>
      </c>
      <c r="AQ889" s="135">
        <v>2</v>
      </c>
      <c r="AR889" s="151">
        <v>6</v>
      </c>
      <c r="AS889" s="2" t="str">
        <f>IF(Table13[[#This Row],[Date]]&lt;$AS$3,"","Live")</f>
        <v/>
      </c>
      <c r="AT889" s="2" t="str">
        <f>IF(Table13[[#This Row],[Date]]&lt;$AT$3,"","Current Algo")</f>
        <v/>
      </c>
    </row>
    <row r="890" spans="1:46" ht="14.25" customHeight="1" x14ac:dyDescent="0.25">
      <c r="A890" s="82">
        <v>45185</v>
      </c>
      <c r="B890" s="2" t="s">
        <v>148</v>
      </c>
      <c r="C890" s="83">
        <v>0.54166666666666663</v>
      </c>
      <c r="D890" s="87">
        <v>4</v>
      </c>
      <c r="E890" s="7">
        <v>7</v>
      </c>
      <c r="F890" s="60">
        <v>3</v>
      </c>
      <c r="G890" s="2">
        <v>1600</v>
      </c>
      <c r="H890" s="2" t="s">
        <v>151</v>
      </c>
      <c r="I890" s="2">
        <v>88</v>
      </c>
      <c r="J890" s="2">
        <v>160</v>
      </c>
      <c r="K890" s="6">
        <v>10</v>
      </c>
      <c r="L890" s="6" t="s">
        <v>1677</v>
      </c>
      <c r="M890" s="2" t="s">
        <v>75</v>
      </c>
      <c r="N890" s="84">
        <v>2.1</v>
      </c>
      <c r="O890" s="2" t="s">
        <v>1078</v>
      </c>
      <c r="P890" s="2" t="s">
        <v>154</v>
      </c>
      <c r="Q890" s="85"/>
      <c r="R890" s="86">
        <v>6</v>
      </c>
      <c r="S890" s="85">
        <v>55</v>
      </c>
      <c r="T890" s="85">
        <v>55</v>
      </c>
      <c r="U890" s="85"/>
      <c r="V890" s="2">
        <v>1</v>
      </c>
      <c r="W890" s="2">
        <v>2</v>
      </c>
      <c r="X890" s="10">
        <v>1</v>
      </c>
      <c r="Y890" s="84">
        <v>1.9</v>
      </c>
      <c r="Z890" s="2">
        <v>30</v>
      </c>
      <c r="AA890" s="6">
        <v>160</v>
      </c>
      <c r="AB890" s="2"/>
      <c r="AC890" s="2" t="s">
        <v>150</v>
      </c>
      <c r="AD890" s="84">
        <v>1.5</v>
      </c>
      <c r="AE890" s="84">
        <v>1.1000000000000001</v>
      </c>
      <c r="AF890" s="2">
        <v>100</v>
      </c>
      <c r="AG890" s="2">
        <f t="shared" si="65"/>
        <v>150</v>
      </c>
      <c r="AH890" s="2">
        <f t="shared" si="66"/>
        <v>50</v>
      </c>
      <c r="AI890" s="44" t="str">
        <f>VLOOKUP(Table13[[#This Row],[Track]],$B$1885:$D$1929,2,FALSE)</f>
        <v>NSW</v>
      </c>
      <c r="AJ8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0" s="16" t="str">
        <f>IF(Table13[[#This Row],[Going-Dist]]="G&lt;6-Dist&gt;=1700","B",IF(Table13[[#This Row],[Going-Dist]]="G&lt;6-Dist&lt;1700","A",IF(AJ890="G&gt;=6-Dist&lt;1700","C",IF(AJ890="G&gt;=6-Dist&gt;=1700","D","xx"))))</f>
        <v>A</v>
      </c>
      <c r="AL890" s="69">
        <f>MONTH(Table13[[#This Row],[Date]])</f>
        <v>9</v>
      </c>
      <c r="AM890" s="69" t="str">
        <f t="shared" si="64"/>
        <v>2023-2024</v>
      </c>
      <c r="AN890" s="60">
        <v>100</v>
      </c>
      <c r="AO890" s="128">
        <f>IF(Table13[[#This Row],[Combo 27 Bet]]="","",IF(Table13[[#This Row],[Lev Ret]]="","",AN890*Table13[[#This Row],[Odds]]))</f>
        <v>150</v>
      </c>
      <c r="AP890" s="129">
        <f t="shared" si="67"/>
        <v>50</v>
      </c>
      <c r="AQ890" s="135"/>
      <c r="AR890" s="151">
        <v>5</v>
      </c>
      <c r="AS890" s="2" t="str">
        <f>IF(Table13[[#This Row],[Date]]&lt;$AS$3,"","Live")</f>
        <v/>
      </c>
      <c r="AT890" s="2" t="str">
        <f>IF(Table13[[#This Row],[Date]]&lt;$AT$3,"","Current Algo")</f>
        <v/>
      </c>
    </row>
    <row r="891" spans="1:46" ht="14.25" customHeight="1" x14ac:dyDescent="0.25">
      <c r="A891" s="82">
        <v>45185</v>
      </c>
      <c r="B891" s="2" t="s">
        <v>3</v>
      </c>
      <c r="C891" s="83">
        <v>0.55208333333333337</v>
      </c>
      <c r="D891" s="2">
        <v>4</v>
      </c>
      <c r="E891" s="2">
        <v>0</v>
      </c>
      <c r="F891" s="60">
        <v>3</v>
      </c>
      <c r="G891" s="2">
        <v>1400</v>
      </c>
      <c r="H891" s="2" t="s">
        <v>42</v>
      </c>
      <c r="I891" s="2" t="s">
        <v>46</v>
      </c>
      <c r="J891" s="2">
        <v>175</v>
      </c>
      <c r="K891" s="6">
        <v>2</v>
      </c>
      <c r="L891" s="6" t="s">
        <v>822</v>
      </c>
      <c r="M891" s="2" t="s">
        <v>80</v>
      </c>
      <c r="N891" s="84">
        <v>2.2999999999999998</v>
      </c>
      <c r="O891" s="2" t="s">
        <v>584</v>
      </c>
      <c r="P891" s="2" t="s">
        <v>225</v>
      </c>
      <c r="Q891" s="85"/>
      <c r="R891" s="86">
        <v>1</v>
      </c>
      <c r="S891" s="85">
        <v>59.5</v>
      </c>
      <c r="T891" s="85">
        <v>59.5</v>
      </c>
      <c r="U891" s="85"/>
      <c r="V891" s="2">
        <v>1</v>
      </c>
      <c r="W891" s="2">
        <v>1</v>
      </c>
      <c r="X891" s="10">
        <v>1</v>
      </c>
      <c r="Y891" s="84">
        <v>3.2</v>
      </c>
      <c r="Z891" s="2">
        <v>45</v>
      </c>
      <c r="AA891" s="6">
        <v>9</v>
      </c>
      <c r="AB891" s="2"/>
      <c r="AC891" s="2"/>
      <c r="AD891" s="84">
        <v>2.25</v>
      </c>
      <c r="AE891" s="84"/>
      <c r="AF891" s="2">
        <v>100</v>
      </c>
      <c r="AG891" s="2" t="str">
        <f t="shared" si="65"/>
        <v/>
      </c>
      <c r="AH891" s="2">
        <f t="shared" si="66"/>
        <v>-100</v>
      </c>
      <c r="AI891" s="44" t="str">
        <f>VLOOKUP(Table13[[#This Row],[Track]],$B$1885:$D$1929,2,FALSE)</f>
        <v>Vic</v>
      </c>
      <c r="AJ8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1" s="16" t="str">
        <f>IF(Table13[[#This Row],[Going-Dist]]="G&lt;6-Dist&gt;=1700","B",IF(Table13[[#This Row],[Going-Dist]]="G&lt;6-Dist&lt;1700","A",IF(AJ891="G&gt;=6-Dist&lt;1700","C",IF(AJ891="G&gt;=6-Dist&gt;=1700","D","xx"))))</f>
        <v>A</v>
      </c>
      <c r="AL891" s="69">
        <f>MONTH(Table13[[#This Row],[Date]])</f>
        <v>9</v>
      </c>
      <c r="AM891" s="69" t="str">
        <f t="shared" si="64"/>
        <v>2023-2024</v>
      </c>
      <c r="AN891" s="60">
        <v>150</v>
      </c>
      <c r="AO891" s="128" t="str">
        <f>IF(Table13[[#This Row],[Combo 27 Bet]]="","",IF(Table13[[#This Row],[Lev Ret]]="","",AN891*Table13[[#This Row],[Odds]]))</f>
        <v/>
      </c>
      <c r="AP891" s="129">
        <f t="shared" si="67"/>
        <v>-150</v>
      </c>
      <c r="AQ891" s="135">
        <v>2</v>
      </c>
      <c r="AR891" s="151">
        <v>4</v>
      </c>
      <c r="AS891" s="2" t="str">
        <f>IF(Table13[[#This Row],[Date]]&lt;$AS$3,"","Live")</f>
        <v/>
      </c>
      <c r="AT891" s="2" t="str">
        <f>IF(Table13[[#This Row],[Date]]&lt;$AT$3,"","Current Algo")</f>
        <v/>
      </c>
    </row>
    <row r="892" spans="1:46" ht="14.25" customHeight="1" x14ac:dyDescent="0.25">
      <c r="A892" s="82">
        <v>45185</v>
      </c>
      <c r="B892" s="2" t="s">
        <v>3</v>
      </c>
      <c r="C892" s="83">
        <v>0.55208333333333337</v>
      </c>
      <c r="D892" s="2">
        <v>4</v>
      </c>
      <c r="E892" s="2">
        <v>0</v>
      </c>
      <c r="F892" s="60">
        <v>3</v>
      </c>
      <c r="G892" s="2">
        <v>1400</v>
      </c>
      <c r="H892" s="2" t="s">
        <v>42</v>
      </c>
      <c r="I892" s="2" t="s">
        <v>46</v>
      </c>
      <c r="J892" s="2">
        <v>175</v>
      </c>
      <c r="K892" s="6">
        <v>4</v>
      </c>
      <c r="L892" s="6" t="s">
        <v>498</v>
      </c>
      <c r="M892" s="2" t="s">
        <v>55</v>
      </c>
      <c r="N892" s="84">
        <v>7</v>
      </c>
      <c r="O892" s="2" t="s">
        <v>49</v>
      </c>
      <c r="P892" s="2" t="s">
        <v>64</v>
      </c>
      <c r="Q892" s="85"/>
      <c r="R892" s="86">
        <v>8</v>
      </c>
      <c r="S892" s="85">
        <v>54.5</v>
      </c>
      <c r="T892" s="85">
        <v>54.5</v>
      </c>
      <c r="U892" s="85"/>
      <c r="V892" s="2">
        <v>3</v>
      </c>
      <c r="W892" s="2">
        <v>2</v>
      </c>
      <c r="X892" s="10">
        <v>2</v>
      </c>
      <c r="Y892" s="84">
        <v>4.8</v>
      </c>
      <c r="Z892" s="2">
        <v>35</v>
      </c>
      <c r="AA892" s="6">
        <v>9</v>
      </c>
      <c r="AB892" s="2"/>
      <c r="AC892" s="2" t="s">
        <v>12</v>
      </c>
      <c r="AD892" s="84">
        <v>9</v>
      </c>
      <c r="AE892" s="84">
        <v>1.9</v>
      </c>
      <c r="AF892" s="2">
        <v>100</v>
      </c>
      <c r="AG892" s="2">
        <f t="shared" si="65"/>
        <v>900</v>
      </c>
      <c r="AH892" s="2">
        <f t="shared" si="66"/>
        <v>800</v>
      </c>
      <c r="AI892" s="44" t="str">
        <f>VLOOKUP(Table13[[#This Row],[Track]],$B$1885:$D$1929,2,FALSE)</f>
        <v>Vic</v>
      </c>
      <c r="AJ8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2" s="16" t="str">
        <f>IF(Table13[[#This Row],[Going-Dist]]="G&lt;6-Dist&gt;=1700","B",IF(Table13[[#This Row],[Going-Dist]]="G&lt;6-Dist&lt;1700","A",IF(AJ892="G&gt;=6-Dist&lt;1700","C",IF(AJ892="G&gt;=6-Dist&gt;=1700","D","xx"))))</f>
        <v>A</v>
      </c>
      <c r="AL892" s="69">
        <f>MONTH(Table13[[#This Row],[Date]])</f>
        <v>9</v>
      </c>
      <c r="AM892" s="69" t="str">
        <f t="shared" si="64"/>
        <v>2023-2024</v>
      </c>
      <c r="AN892" s="60">
        <v>100</v>
      </c>
      <c r="AO892" s="128">
        <f>IF(Table13[[#This Row],[Combo 27 Bet]]="","",IF(Table13[[#This Row],[Lev Ret]]="","",AN892*Table13[[#This Row],[Odds]]))</f>
        <v>900</v>
      </c>
      <c r="AP892" s="129">
        <f t="shared" si="67"/>
        <v>800</v>
      </c>
      <c r="AQ892" s="135">
        <v>2</v>
      </c>
      <c r="AR892" s="151">
        <v>6</v>
      </c>
      <c r="AS892" s="2" t="str">
        <f>IF(Table13[[#This Row],[Date]]&lt;$AS$3,"","Live")</f>
        <v/>
      </c>
      <c r="AT892" s="2" t="str">
        <f>IF(Table13[[#This Row],[Date]]&lt;$AT$3,"","Current Algo")</f>
        <v/>
      </c>
    </row>
    <row r="893" spans="1:46" ht="14.25" customHeight="1" x14ac:dyDescent="0.25">
      <c r="A893" s="82">
        <v>45185</v>
      </c>
      <c r="B893" s="2" t="s">
        <v>148</v>
      </c>
      <c r="C893" s="83">
        <v>0.56597222222222221</v>
      </c>
      <c r="D893" s="87">
        <v>4</v>
      </c>
      <c r="E893" s="7">
        <v>7</v>
      </c>
      <c r="F893" s="60">
        <v>4</v>
      </c>
      <c r="G893" s="2">
        <v>1400</v>
      </c>
      <c r="H893" s="2" t="s">
        <v>151</v>
      </c>
      <c r="I893" s="2">
        <v>78</v>
      </c>
      <c r="J893" s="2">
        <v>160</v>
      </c>
      <c r="K893" s="6">
        <v>6</v>
      </c>
      <c r="L893" s="6" t="s">
        <v>1685</v>
      </c>
      <c r="M893" s="2" t="s">
        <v>55</v>
      </c>
      <c r="N893" s="84">
        <v>4.4000000000000004</v>
      </c>
      <c r="O893" s="2" t="s">
        <v>1059</v>
      </c>
      <c r="P893" s="2" t="s">
        <v>206</v>
      </c>
      <c r="Q893" s="85"/>
      <c r="R893" s="86">
        <v>4</v>
      </c>
      <c r="S893" s="85">
        <v>58.5</v>
      </c>
      <c r="T893" s="85">
        <v>58.5</v>
      </c>
      <c r="U893" s="85"/>
      <c r="V893" s="2">
        <v>1</v>
      </c>
      <c r="W893" s="2">
        <v>2</v>
      </c>
      <c r="X893" s="10">
        <v>1</v>
      </c>
      <c r="Y893" s="84">
        <v>3.6</v>
      </c>
      <c r="Z893" s="2">
        <v>20</v>
      </c>
      <c r="AA893" s="6"/>
      <c r="AB893" s="2"/>
      <c r="AC893" s="2"/>
      <c r="AD893" s="84">
        <v>4</v>
      </c>
      <c r="AE893" s="84"/>
      <c r="AF893" s="2">
        <v>100</v>
      </c>
      <c r="AG893" s="2" t="str">
        <f t="shared" si="65"/>
        <v/>
      </c>
      <c r="AH893" s="2">
        <f t="shared" si="66"/>
        <v>-100</v>
      </c>
      <c r="AI893" s="44" t="str">
        <f>VLOOKUP(Table13[[#This Row],[Track]],$B$1885:$D$1929,2,FALSE)</f>
        <v>NSW</v>
      </c>
      <c r="AJ8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3" s="16" t="str">
        <f>IF(Table13[[#This Row],[Going-Dist]]="G&lt;6-Dist&gt;=1700","B",IF(Table13[[#This Row],[Going-Dist]]="G&lt;6-Dist&lt;1700","A",IF(AJ893="G&gt;=6-Dist&lt;1700","C",IF(AJ893="G&gt;=6-Dist&gt;=1700","D","xx"))))</f>
        <v>A</v>
      </c>
      <c r="AL893" s="69">
        <f>MONTH(Table13[[#This Row],[Date]])</f>
        <v>9</v>
      </c>
      <c r="AM893" s="69" t="str">
        <f t="shared" si="64"/>
        <v>2023-2024</v>
      </c>
      <c r="AN893" s="60">
        <v>100</v>
      </c>
      <c r="AO893" s="128" t="str">
        <f>IF(Table13[[#This Row],[Combo 27 Bet]]="","",IF(Table13[[#This Row],[Lev Ret]]="","",AN893*Table13[[#This Row],[Odds]]))</f>
        <v/>
      </c>
      <c r="AP893" s="129">
        <f t="shared" si="67"/>
        <v>-100</v>
      </c>
      <c r="AQ893" s="135"/>
      <c r="AR893" s="151">
        <v>7</v>
      </c>
      <c r="AS893" s="2" t="str">
        <f>IF(Table13[[#This Row],[Date]]&lt;$AS$3,"","Live")</f>
        <v/>
      </c>
      <c r="AT893" s="2" t="str">
        <f>IF(Table13[[#This Row],[Date]]&lt;$AT$3,"","Current Algo")</f>
        <v/>
      </c>
    </row>
    <row r="894" spans="1:46" ht="14.25" customHeight="1" x14ac:dyDescent="0.25">
      <c r="A894" s="82">
        <v>45185</v>
      </c>
      <c r="B894" s="2" t="s">
        <v>3</v>
      </c>
      <c r="C894" s="83">
        <v>0.65277777777777779</v>
      </c>
      <c r="D894" s="2">
        <v>4</v>
      </c>
      <c r="E894" s="2">
        <v>0</v>
      </c>
      <c r="F894" s="60">
        <v>7</v>
      </c>
      <c r="G894" s="2">
        <v>1600</v>
      </c>
      <c r="H894" s="2" t="s">
        <v>131</v>
      </c>
      <c r="I894" s="2" t="s">
        <v>131</v>
      </c>
      <c r="J894" s="2">
        <v>750</v>
      </c>
      <c r="K894" s="6">
        <v>1</v>
      </c>
      <c r="L894" s="6" t="s">
        <v>581</v>
      </c>
      <c r="M894" s="2" t="s">
        <v>55</v>
      </c>
      <c r="N894" s="84">
        <v>1.9</v>
      </c>
      <c r="O894" s="2" t="s">
        <v>59</v>
      </c>
      <c r="P894" s="2" t="s">
        <v>82</v>
      </c>
      <c r="Q894" s="85"/>
      <c r="R894" s="86">
        <v>2</v>
      </c>
      <c r="S894" s="85">
        <v>59</v>
      </c>
      <c r="T894" s="85">
        <v>59</v>
      </c>
      <c r="U894" s="85"/>
      <c r="V894" s="2">
        <v>1</v>
      </c>
      <c r="W894" s="2">
        <v>2</v>
      </c>
      <c r="X894" s="10">
        <v>1</v>
      </c>
      <c r="Y894" s="84">
        <v>2.8</v>
      </c>
      <c r="Z894" s="2">
        <v>45</v>
      </c>
      <c r="AA894" s="6">
        <v>7</v>
      </c>
      <c r="AB894" s="2"/>
      <c r="AC894" s="2" t="s">
        <v>12</v>
      </c>
      <c r="AD894" s="84">
        <v>1.9</v>
      </c>
      <c r="AE894" s="84">
        <v>1.3</v>
      </c>
      <c r="AF894" s="2">
        <v>100</v>
      </c>
      <c r="AG894" s="2">
        <f t="shared" si="65"/>
        <v>190</v>
      </c>
      <c r="AH894" s="2">
        <f t="shared" si="66"/>
        <v>90</v>
      </c>
      <c r="AI894" s="44" t="str">
        <f>VLOOKUP(Table13[[#This Row],[Track]],$B$1885:$D$1929,2,FALSE)</f>
        <v>Vic</v>
      </c>
      <c r="AJ8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4" s="16" t="str">
        <f>IF(Table13[[#This Row],[Going-Dist]]="G&lt;6-Dist&gt;=1700","B",IF(Table13[[#This Row],[Going-Dist]]="G&lt;6-Dist&lt;1700","A",IF(AJ894="G&gt;=6-Dist&lt;1700","C",IF(AJ894="G&gt;=6-Dist&gt;=1700","D","xx"))))</f>
        <v>A</v>
      </c>
      <c r="AL894" s="69">
        <f>MONTH(Table13[[#This Row],[Date]])</f>
        <v>9</v>
      </c>
      <c r="AM894" s="69" t="str">
        <f t="shared" si="64"/>
        <v>2023-2024</v>
      </c>
      <c r="AN894" s="60">
        <v>170</v>
      </c>
      <c r="AO894" s="128">
        <f>IF(Table13[[#This Row],[Combo 27 Bet]]="","",IF(Table13[[#This Row],[Lev Ret]]="","",AN894*Table13[[#This Row],[Odds]]))</f>
        <v>323</v>
      </c>
      <c r="AP894" s="129">
        <f t="shared" si="67"/>
        <v>153</v>
      </c>
      <c r="AQ894" s="135">
        <v>2</v>
      </c>
      <c r="AR894" s="151">
        <v>8</v>
      </c>
      <c r="AS894" s="2" t="str">
        <f>IF(Table13[[#This Row],[Date]]&lt;$AS$3,"","Live")</f>
        <v/>
      </c>
      <c r="AT894" s="2" t="str">
        <f>IF(Table13[[#This Row],[Date]]&lt;$AT$3,"","Current Algo")</f>
        <v/>
      </c>
    </row>
    <row r="895" spans="1:46" ht="14.25" customHeight="1" x14ac:dyDescent="0.25">
      <c r="A895" s="82">
        <v>45185</v>
      </c>
      <c r="B895" s="2" t="s">
        <v>3</v>
      </c>
      <c r="C895" s="83">
        <v>0.65277777777777779</v>
      </c>
      <c r="D895" s="2">
        <v>4</v>
      </c>
      <c r="E895" s="2">
        <v>0</v>
      </c>
      <c r="F895" s="60">
        <v>7</v>
      </c>
      <c r="G895" s="2">
        <v>1600</v>
      </c>
      <c r="H895" s="2" t="s">
        <v>131</v>
      </c>
      <c r="I895" s="2" t="s">
        <v>131</v>
      </c>
      <c r="J895" s="2">
        <v>750</v>
      </c>
      <c r="K895" s="6">
        <v>7</v>
      </c>
      <c r="L895" s="6" t="s">
        <v>823</v>
      </c>
      <c r="M895" s="2" t="s">
        <v>55</v>
      </c>
      <c r="N895" s="84">
        <v>4.5</v>
      </c>
      <c r="O895" s="2" t="s">
        <v>49</v>
      </c>
      <c r="P895" s="2" t="s">
        <v>377</v>
      </c>
      <c r="Q895" s="85"/>
      <c r="R895" s="86">
        <v>7</v>
      </c>
      <c r="S895" s="85">
        <v>57</v>
      </c>
      <c r="T895" s="85">
        <v>57</v>
      </c>
      <c r="U895" s="85"/>
      <c r="V895" s="2">
        <v>2</v>
      </c>
      <c r="W895" s="2"/>
      <c r="X895" s="10">
        <v>2</v>
      </c>
      <c r="Y895" s="84">
        <v>4.8</v>
      </c>
      <c r="Z895" s="2">
        <v>35</v>
      </c>
      <c r="AA895" s="6">
        <v>7</v>
      </c>
      <c r="AB895" s="2"/>
      <c r="AC895" s="2"/>
      <c r="AD895" s="84">
        <v>5.5</v>
      </c>
      <c r="AE895" s="84"/>
      <c r="AF895" s="2">
        <v>100</v>
      </c>
      <c r="AG895" s="2" t="str">
        <f t="shared" si="65"/>
        <v/>
      </c>
      <c r="AH895" s="2">
        <f t="shared" si="66"/>
        <v>-100</v>
      </c>
      <c r="AI895" s="44" t="str">
        <f>VLOOKUP(Table13[[#This Row],[Track]],$B$1885:$D$1929,2,FALSE)</f>
        <v>Vic</v>
      </c>
      <c r="AJ8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5" s="16" t="str">
        <f>IF(Table13[[#This Row],[Going-Dist]]="G&lt;6-Dist&gt;=1700","B",IF(Table13[[#This Row],[Going-Dist]]="G&lt;6-Dist&lt;1700","A",IF(AJ895="G&gt;=6-Dist&lt;1700","C",IF(AJ895="G&gt;=6-Dist&gt;=1700","D","xx"))))</f>
        <v>A</v>
      </c>
      <c r="AL895" s="69">
        <f>MONTH(Table13[[#This Row],[Date]])</f>
        <v>9</v>
      </c>
      <c r="AM895" s="69" t="str">
        <f t="shared" si="64"/>
        <v>2023-2024</v>
      </c>
      <c r="AN895" s="60">
        <v>150</v>
      </c>
      <c r="AO895" s="128" t="str">
        <f>IF(Table13[[#This Row],[Combo 27 Bet]]="","",IF(Table13[[#This Row],[Lev Ret]]="","",AN895*Table13[[#This Row],[Odds]]))</f>
        <v/>
      </c>
      <c r="AP895" s="129">
        <f t="shared" si="67"/>
        <v>-150</v>
      </c>
      <c r="AQ895" s="135">
        <v>2</v>
      </c>
      <c r="AR895" s="151">
        <v>8</v>
      </c>
      <c r="AS895" s="2" t="str">
        <f>IF(Table13[[#This Row],[Date]]&lt;$AS$3,"","Live")</f>
        <v/>
      </c>
      <c r="AT895" s="2" t="str">
        <f>IF(Table13[[#This Row],[Date]]&lt;$AT$3,"","Current Algo")</f>
        <v/>
      </c>
    </row>
    <row r="896" spans="1:46" ht="14.25" customHeight="1" x14ac:dyDescent="0.25">
      <c r="A896" s="82">
        <v>45185</v>
      </c>
      <c r="B896" s="2" t="s">
        <v>148</v>
      </c>
      <c r="C896" s="83">
        <v>0.66666666666666663</v>
      </c>
      <c r="D896" s="87">
        <v>4</v>
      </c>
      <c r="E896" s="7">
        <v>7</v>
      </c>
      <c r="F896" s="60">
        <v>8</v>
      </c>
      <c r="G896" s="2">
        <v>1100</v>
      </c>
      <c r="H896" s="2" t="s">
        <v>151</v>
      </c>
      <c r="I896" s="2" t="s">
        <v>66</v>
      </c>
      <c r="J896" s="2">
        <v>1000</v>
      </c>
      <c r="K896" s="6">
        <v>5</v>
      </c>
      <c r="L896" s="6" t="s">
        <v>1686</v>
      </c>
      <c r="M896" s="2" t="s">
        <v>58</v>
      </c>
      <c r="N896" s="84">
        <v>2.9</v>
      </c>
      <c r="O896" s="2" t="s">
        <v>56</v>
      </c>
      <c r="P896" s="2" t="s">
        <v>383</v>
      </c>
      <c r="Q896" s="85"/>
      <c r="R896" s="86">
        <v>4</v>
      </c>
      <c r="S896" s="85">
        <v>56</v>
      </c>
      <c r="T896" s="85">
        <v>56</v>
      </c>
      <c r="U896" s="85"/>
      <c r="V896" s="2">
        <v>5</v>
      </c>
      <c r="W896" s="2">
        <v>2</v>
      </c>
      <c r="X896" s="10">
        <v>1</v>
      </c>
      <c r="Y896" s="84">
        <v>3.2</v>
      </c>
      <c r="Z896" s="2">
        <v>30</v>
      </c>
      <c r="AA896" s="6">
        <v>120</v>
      </c>
      <c r="AB896" s="2"/>
      <c r="AC896" s="2"/>
      <c r="AD896" s="84">
        <v>3.1</v>
      </c>
      <c r="AE896" s="84"/>
      <c r="AF896" s="2">
        <v>100</v>
      </c>
      <c r="AG896" s="2" t="str">
        <f t="shared" si="65"/>
        <v/>
      </c>
      <c r="AH896" s="2">
        <f t="shared" si="66"/>
        <v>-100</v>
      </c>
      <c r="AI896" s="44" t="str">
        <f>VLOOKUP(Table13[[#This Row],[Track]],$B$1885:$D$1929,2,FALSE)</f>
        <v>NSW</v>
      </c>
      <c r="AJ8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6" s="16" t="str">
        <f>IF(Table13[[#This Row],[Going-Dist]]="G&lt;6-Dist&gt;=1700","B",IF(Table13[[#This Row],[Going-Dist]]="G&lt;6-Dist&lt;1700","A",IF(AJ896="G&gt;=6-Dist&lt;1700","C",IF(AJ896="G&gt;=6-Dist&gt;=1700","D","xx"))))</f>
        <v>A</v>
      </c>
      <c r="AL896" s="69">
        <f>MONTH(Table13[[#This Row],[Date]])</f>
        <v>9</v>
      </c>
      <c r="AM896" s="69" t="str">
        <f t="shared" si="64"/>
        <v>2023-2024</v>
      </c>
      <c r="AN896" s="60">
        <v>150</v>
      </c>
      <c r="AO896" s="128" t="str">
        <f>IF(Table13[[#This Row],[Combo 27 Bet]]="","",IF(Table13[[#This Row],[Lev Ret]]="","",AN896*Table13[[#This Row],[Odds]]))</f>
        <v/>
      </c>
      <c r="AP896" s="129">
        <f t="shared" si="67"/>
        <v>-150</v>
      </c>
      <c r="AQ896" s="135"/>
      <c r="AR896" s="151">
        <v>9</v>
      </c>
      <c r="AS896" s="2" t="str">
        <f>IF(Table13[[#This Row],[Date]]&lt;$AS$3,"","Live")</f>
        <v/>
      </c>
      <c r="AT896" s="2" t="str">
        <f>IF(Table13[[#This Row],[Date]]&lt;$AT$3,"","Current Algo")</f>
        <v/>
      </c>
    </row>
    <row r="897" spans="1:46" ht="14.25" customHeight="1" x14ac:dyDescent="0.25">
      <c r="A897" s="82">
        <v>45185</v>
      </c>
      <c r="B897" s="2" t="s">
        <v>148</v>
      </c>
      <c r="C897" s="83">
        <v>0.69444444444444453</v>
      </c>
      <c r="D897" s="87">
        <v>4</v>
      </c>
      <c r="E897" s="7">
        <v>7</v>
      </c>
      <c r="F897" s="60">
        <v>9</v>
      </c>
      <c r="G897" s="2">
        <v>1400</v>
      </c>
      <c r="H897" s="2" t="s">
        <v>151</v>
      </c>
      <c r="I897" s="2"/>
      <c r="J897" s="2">
        <v>250</v>
      </c>
      <c r="K897" s="6">
        <v>1</v>
      </c>
      <c r="L897" s="6" t="s">
        <v>1687</v>
      </c>
      <c r="M897" s="2" t="s">
        <v>55</v>
      </c>
      <c r="N897" s="84">
        <v>4.0999999999999996</v>
      </c>
      <c r="O897" s="2" t="s">
        <v>158</v>
      </c>
      <c r="P897" s="2" t="s">
        <v>1126</v>
      </c>
      <c r="Q897" s="85"/>
      <c r="R897" s="86">
        <v>6</v>
      </c>
      <c r="S897" s="85">
        <v>59</v>
      </c>
      <c r="T897" s="85">
        <v>59</v>
      </c>
      <c r="U897" s="85"/>
      <c r="V897" s="2">
        <v>4</v>
      </c>
      <c r="W897" s="2">
        <v>1</v>
      </c>
      <c r="X897" s="10">
        <v>1</v>
      </c>
      <c r="Y897" s="84">
        <v>2.9</v>
      </c>
      <c r="Z897" s="2">
        <v>30</v>
      </c>
      <c r="AA897" s="6"/>
      <c r="AB897" s="2"/>
      <c r="AC897" s="2"/>
      <c r="AD897" s="84">
        <v>4.2</v>
      </c>
      <c r="AE897" s="84"/>
      <c r="AF897" s="2">
        <v>100</v>
      </c>
      <c r="AG897" s="2" t="str">
        <f t="shared" si="65"/>
        <v/>
      </c>
      <c r="AH897" s="2">
        <f t="shared" si="66"/>
        <v>-100</v>
      </c>
      <c r="AI897" s="44" t="str">
        <f>VLOOKUP(Table13[[#This Row],[Track]],$B$1885:$D$1929,2,FALSE)</f>
        <v>NSW</v>
      </c>
      <c r="AJ8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897" s="16" t="str">
        <f>IF(Table13[[#This Row],[Going-Dist]]="G&lt;6-Dist&gt;=1700","B",IF(Table13[[#This Row],[Going-Dist]]="G&lt;6-Dist&lt;1700","A",IF(AJ897="G&gt;=6-Dist&lt;1700","C",IF(AJ897="G&gt;=6-Dist&gt;=1700","D","xx"))))</f>
        <v>A</v>
      </c>
      <c r="AL897" s="69">
        <f>MONTH(Table13[[#This Row],[Date]])</f>
        <v>9</v>
      </c>
      <c r="AM897" s="69" t="str">
        <f t="shared" si="64"/>
        <v>2023-2024</v>
      </c>
      <c r="AN897" s="60">
        <v>100</v>
      </c>
      <c r="AO897" s="128" t="str">
        <f>IF(Table13[[#This Row],[Combo 27 Bet]]="","",IF(Table13[[#This Row],[Lev Ret]]="","",AN897*Table13[[#This Row],[Odds]]))</f>
        <v/>
      </c>
      <c r="AP897" s="129">
        <f t="shared" si="67"/>
        <v>-100</v>
      </c>
      <c r="AQ897" s="135"/>
      <c r="AR897" s="151">
        <v>7</v>
      </c>
      <c r="AS897" s="2" t="str">
        <f>IF(Table13[[#This Row],[Date]]&lt;$AS$3,"","Live")</f>
        <v/>
      </c>
      <c r="AT897" s="2" t="str">
        <f>IF(Table13[[#This Row],[Date]]&lt;$AT$3,"","Current Algo")</f>
        <v/>
      </c>
    </row>
    <row r="898" spans="1:46" ht="14.25" customHeight="1" x14ac:dyDescent="0.25">
      <c r="A898" s="82">
        <v>45185</v>
      </c>
      <c r="B898" s="2" t="s">
        <v>3</v>
      </c>
      <c r="C898" s="83">
        <v>0.72569444444444453</v>
      </c>
      <c r="D898" s="2">
        <v>4</v>
      </c>
      <c r="E898" s="2">
        <v>0</v>
      </c>
      <c r="F898" s="60">
        <v>10</v>
      </c>
      <c r="G898" s="2">
        <v>1700</v>
      </c>
      <c r="H898" s="2" t="s">
        <v>42</v>
      </c>
      <c r="I898" s="2" t="s">
        <v>46</v>
      </c>
      <c r="J898" s="2">
        <v>150</v>
      </c>
      <c r="K898" s="6">
        <v>16</v>
      </c>
      <c r="L898" s="6" t="s">
        <v>824</v>
      </c>
      <c r="M898" s="2" t="s">
        <v>53</v>
      </c>
      <c r="N898" s="84">
        <v>3.2</v>
      </c>
      <c r="O898" s="2" t="s">
        <v>47</v>
      </c>
      <c r="P898" s="2" t="s">
        <v>54</v>
      </c>
      <c r="Q898" s="85"/>
      <c r="R898" s="86">
        <v>6</v>
      </c>
      <c r="S898" s="85">
        <v>53</v>
      </c>
      <c r="T898" s="85">
        <v>53</v>
      </c>
      <c r="U898" s="85"/>
      <c r="V898" s="2">
        <v>2</v>
      </c>
      <c r="W898" s="2"/>
      <c r="X898" s="10">
        <v>2</v>
      </c>
      <c r="Y898" s="84">
        <v>4.9000000000000004</v>
      </c>
      <c r="Z898" s="2">
        <v>35</v>
      </c>
      <c r="AA898" s="6">
        <v>15</v>
      </c>
      <c r="AB898" s="2"/>
      <c r="AC898" s="2" t="s">
        <v>12</v>
      </c>
      <c r="AD898" s="84">
        <v>3.2</v>
      </c>
      <c r="AE898" s="84">
        <v>1.5</v>
      </c>
      <c r="AF898" s="2">
        <v>100</v>
      </c>
      <c r="AG898" s="2">
        <f t="shared" si="65"/>
        <v>320</v>
      </c>
      <c r="AH898" s="2">
        <f t="shared" si="66"/>
        <v>220</v>
      </c>
      <c r="AI898" s="44" t="str">
        <f>VLOOKUP(Table13[[#This Row],[Track]],$B$1885:$D$1929,2,FALSE)</f>
        <v>Vic</v>
      </c>
      <c r="AJ8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98" s="16" t="str">
        <f>IF(Table13[[#This Row],[Going-Dist]]="G&lt;6-Dist&gt;=1700","B",IF(Table13[[#This Row],[Going-Dist]]="G&lt;6-Dist&lt;1700","A",IF(AJ898="G&gt;=6-Dist&lt;1700","C",IF(AJ898="G&gt;=6-Dist&gt;=1700","D","xx"))))</f>
        <v>B</v>
      </c>
      <c r="AL898" s="69">
        <f>MONTH(Table13[[#This Row],[Date]])</f>
        <v>9</v>
      </c>
      <c r="AM898" s="69" t="str">
        <f t="shared" si="64"/>
        <v>2023-2024</v>
      </c>
      <c r="AN898" s="60">
        <v>100</v>
      </c>
      <c r="AO898" s="128">
        <f>IF(Table13[[#This Row],[Combo 27 Bet]]="","",IF(Table13[[#This Row],[Lev Ret]]="","",AN898*Table13[[#This Row],[Odds]]))</f>
        <v>320</v>
      </c>
      <c r="AP898" s="129">
        <f t="shared" si="67"/>
        <v>220</v>
      </c>
      <c r="AQ898" s="135"/>
      <c r="AR898" s="151">
        <v>7</v>
      </c>
      <c r="AS898" s="2" t="str">
        <f>IF(Table13[[#This Row],[Date]]&lt;$AS$3,"","Live")</f>
        <v/>
      </c>
      <c r="AT898" s="2" t="str">
        <f>IF(Table13[[#This Row],[Date]]&lt;$AT$3,"","Current Algo")</f>
        <v/>
      </c>
    </row>
    <row r="899" spans="1:46" ht="14.25" customHeight="1" x14ac:dyDescent="0.25">
      <c r="A899" s="82">
        <v>45192</v>
      </c>
      <c r="B899" s="2" t="s">
        <v>149</v>
      </c>
      <c r="C899" s="83">
        <v>0.54166666666666663</v>
      </c>
      <c r="D899" s="87">
        <v>4</v>
      </c>
      <c r="E899" s="7">
        <v>2</v>
      </c>
      <c r="F899" s="60">
        <v>3</v>
      </c>
      <c r="G899" s="2">
        <v>1900</v>
      </c>
      <c r="H899" s="2" t="s">
        <v>151</v>
      </c>
      <c r="I899" s="2">
        <v>88</v>
      </c>
      <c r="J899" s="2">
        <v>160</v>
      </c>
      <c r="K899" s="6">
        <v>8</v>
      </c>
      <c r="L899" s="6" t="s">
        <v>1681</v>
      </c>
      <c r="M899" s="2" t="s">
        <v>55</v>
      </c>
      <c r="N899" s="84">
        <v>2.6</v>
      </c>
      <c r="O899" s="2" t="s">
        <v>56</v>
      </c>
      <c r="P899" s="2" t="s">
        <v>383</v>
      </c>
      <c r="Q899" s="85"/>
      <c r="R899" s="86">
        <v>1</v>
      </c>
      <c r="S899" s="85">
        <v>55</v>
      </c>
      <c r="T899" s="85">
        <v>55</v>
      </c>
      <c r="U899" s="85"/>
      <c r="V899" s="2">
        <v>2</v>
      </c>
      <c r="W899" s="2">
        <v>2</v>
      </c>
      <c r="X899" s="10">
        <v>2</v>
      </c>
      <c r="Y899" s="84">
        <v>3.4</v>
      </c>
      <c r="Z899" s="2">
        <v>20</v>
      </c>
      <c r="AA899" s="6"/>
      <c r="AB899" s="2"/>
      <c r="AC899" s="2" t="s">
        <v>150</v>
      </c>
      <c r="AD899" s="84">
        <v>2.7</v>
      </c>
      <c r="AE899" s="84">
        <v>1.2</v>
      </c>
      <c r="AF899" s="2">
        <v>100</v>
      </c>
      <c r="AG899" s="2">
        <f t="shared" si="65"/>
        <v>270</v>
      </c>
      <c r="AH899" s="2">
        <f t="shared" si="66"/>
        <v>170</v>
      </c>
      <c r="AI899" s="44" t="str">
        <f>VLOOKUP(Table13[[#This Row],[Track]],$B$1885:$D$1929,2,FALSE)</f>
        <v>NSW</v>
      </c>
      <c r="AJ8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899" s="16" t="str">
        <f>IF(Table13[[#This Row],[Going-Dist]]="G&lt;6-Dist&gt;=1700","B",IF(Table13[[#This Row],[Going-Dist]]="G&lt;6-Dist&lt;1700","A",IF(AJ899="G&gt;=6-Dist&lt;1700","C",IF(AJ899="G&gt;=6-Dist&gt;=1700","D","xx"))))</f>
        <v>B</v>
      </c>
      <c r="AL899" s="2">
        <f>MONTH(Table13[[#This Row],[Date]])</f>
        <v>9</v>
      </c>
      <c r="AM899" s="2" t="str">
        <f t="shared" si="64"/>
        <v>2023-2024</v>
      </c>
      <c r="AN899" s="60">
        <v>200</v>
      </c>
      <c r="AO899" s="128">
        <f>IF(Table13[[#This Row],[Combo 27 Bet]]="","",IF(Table13[[#This Row],[Lev Ret]]="","",AN899*Table13[[#This Row],[Odds]]))</f>
        <v>540</v>
      </c>
      <c r="AP899" s="129">
        <f t="shared" si="67"/>
        <v>340</v>
      </c>
      <c r="AQ899" s="135"/>
      <c r="AR899" s="151">
        <v>10</v>
      </c>
      <c r="AS899" s="2" t="str">
        <f>IF(Table13[[#This Row],[Date]]&lt;$AS$3,"","Live")</f>
        <v/>
      </c>
      <c r="AT899" s="2" t="str">
        <f>IF(Table13[[#This Row],[Date]]&lt;$AT$3,"","Current Algo")</f>
        <v/>
      </c>
    </row>
    <row r="900" spans="1:46" ht="14.25" customHeight="1" x14ac:dyDescent="0.25">
      <c r="A900" s="82">
        <v>45192</v>
      </c>
      <c r="B900" s="2" t="s">
        <v>4</v>
      </c>
      <c r="C900" s="83">
        <v>0.55208333333333337</v>
      </c>
      <c r="D900" s="87">
        <v>4</v>
      </c>
      <c r="E900" s="7">
        <v>6</v>
      </c>
      <c r="F900" s="60">
        <v>3</v>
      </c>
      <c r="G900" s="2">
        <v>1200</v>
      </c>
      <c r="H900" s="2" t="s">
        <v>70</v>
      </c>
      <c r="I900" s="2" t="s">
        <v>84</v>
      </c>
      <c r="J900" s="2">
        <v>150</v>
      </c>
      <c r="K900" s="6">
        <v>1</v>
      </c>
      <c r="L900" s="6" t="s">
        <v>754</v>
      </c>
      <c r="M900" s="2" t="s">
        <v>71</v>
      </c>
      <c r="N900" s="84">
        <v>1.75</v>
      </c>
      <c r="O900" s="2" t="s">
        <v>56</v>
      </c>
      <c r="P900" s="2" t="s">
        <v>377</v>
      </c>
      <c r="Q900" s="85"/>
      <c r="R900" s="86">
        <v>4</v>
      </c>
      <c r="S900" s="85">
        <v>57</v>
      </c>
      <c r="T900" s="85">
        <v>57</v>
      </c>
      <c r="U900" s="85"/>
      <c r="V900" s="2">
        <v>1</v>
      </c>
      <c r="W900" s="2">
        <v>1</v>
      </c>
      <c r="X900" s="10">
        <v>1</v>
      </c>
      <c r="Y900" s="84">
        <v>2.2000000000000002</v>
      </c>
      <c r="Z900" s="2">
        <v>50</v>
      </c>
      <c r="AA900" s="6">
        <v>10</v>
      </c>
      <c r="AB900" s="2"/>
      <c r="AC900" s="2"/>
      <c r="AD900" s="84">
        <v>1.6</v>
      </c>
      <c r="AE900" s="84"/>
      <c r="AF900" s="2">
        <v>100</v>
      </c>
      <c r="AG900" s="2" t="str">
        <f t="shared" si="65"/>
        <v/>
      </c>
      <c r="AH900" s="2">
        <f t="shared" si="66"/>
        <v>-100</v>
      </c>
      <c r="AI900" s="44" t="str">
        <f>VLOOKUP(Table13[[#This Row],[Track]],$B$1885:$D$1929,2,FALSE)</f>
        <v>Vic</v>
      </c>
      <c r="AJ9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0" s="16" t="str">
        <f>IF(Table13[[#This Row],[Going-Dist]]="G&lt;6-Dist&gt;=1700","B",IF(Table13[[#This Row],[Going-Dist]]="G&lt;6-Dist&lt;1700","A",IF(AJ900="G&gt;=6-Dist&lt;1700","C",IF(AJ900="G&gt;=6-Dist&gt;=1700","D","xx"))))</f>
        <v>A</v>
      </c>
      <c r="AL900" s="69">
        <f>MONTH(Table13[[#This Row],[Date]])</f>
        <v>9</v>
      </c>
      <c r="AM900" s="69" t="str">
        <f t="shared" si="64"/>
        <v>2023-2024</v>
      </c>
      <c r="AN900" s="60">
        <v>100</v>
      </c>
      <c r="AO900" s="128" t="str">
        <f>IF(Table13[[#This Row],[Combo 27 Bet]]="","",IF(Table13[[#This Row],[Lev Ret]]="","",AN900*Table13[[#This Row],[Odds]]))</f>
        <v/>
      </c>
      <c r="AP900" s="129">
        <f t="shared" si="67"/>
        <v>-100</v>
      </c>
      <c r="AQ900" s="135"/>
      <c r="AR900" s="151">
        <v>5</v>
      </c>
      <c r="AS900" s="2" t="str">
        <f>IF(Table13[[#This Row],[Date]]&lt;$AS$3,"","Live")</f>
        <v/>
      </c>
      <c r="AT900" s="2" t="str">
        <f>IF(Table13[[#This Row],[Date]]&lt;$AT$3,"","Current Algo")</f>
        <v/>
      </c>
    </row>
    <row r="901" spans="1:46" ht="14.25" customHeight="1" x14ac:dyDescent="0.25">
      <c r="A901" s="82">
        <v>45192</v>
      </c>
      <c r="B901" s="2" t="s">
        <v>4</v>
      </c>
      <c r="C901" s="83">
        <v>0.57638888888888895</v>
      </c>
      <c r="D901" s="2">
        <v>4</v>
      </c>
      <c r="E901" s="2">
        <v>6</v>
      </c>
      <c r="F901" s="60">
        <v>4</v>
      </c>
      <c r="G901" s="2">
        <v>1400</v>
      </c>
      <c r="H901" s="2" t="s">
        <v>70</v>
      </c>
      <c r="I901" s="2">
        <v>84</v>
      </c>
      <c r="J901" s="2">
        <v>130</v>
      </c>
      <c r="K901" s="6">
        <v>8</v>
      </c>
      <c r="L901" s="6" t="s">
        <v>825</v>
      </c>
      <c r="M901" s="2" t="s">
        <v>55</v>
      </c>
      <c r="N901" s="84">
        <v>3.3</v>
      </c>
      <c r="O901" s="2" t="s">
        <v>113</v>
      </c>
      <c r="P901" s="2" t="s">
        <v>82</v>
      </c>
      <c r="Q901" s="85"/>
      <c r="R901" s="86">
        <v>4</v>
      </c>
      <c r="S901" s="85">
        <v>55.5</v>
      </c>
      <c r="T901" s="85">
        <v>55.5</v>
      </c>
      <c r="U901" s="85"/>
      <c r="V901" s="2">
        <v>1</v>
      </c>
      <c r="W901" s="2"/>
      <c r="X901" s="10">
        <v>1</v>
      </c>
      <c r="Y901" s="84">
        <v>4</v>
      </c>
      <c r="Z901" s="2">
        <v>45</v>
      </c>
      <c r="AA901" s="6">
        <v>9</v>
      </c>
      <c r="AB901" s="2"/>
      <c r="AC901" s="2"/>
      <c r="AD901" s="84">
        <v>3.8</v>
      </c>
      <c r="AE901" s="84"/>
      <c r="AF901" s="2">
        <v>100</v>
      </c>
      <c r="AG901" s="2" t="str">
        <f t="shared" si="65"/>
        <v/>
      </c>
      <c r="AH901" s="2">
        <f t="shared" si="66"/>
        <v>-100</v>
      </c>
      <c r="AI901" s="44" t="str">
        <f>VLOOKUP(Table13[[#This Row],[Track]],$B$1885:$D$1929,2,FALSE)</f>
        <v>Vic</v>
      </c>
      <c r="AJ9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1" s="16" t="str">
        <f>IF(Table13[[#This Row],[Going-Dist]]="G&lt;6-Dist&gt;=1700","B",IF(Table13[[#This Row],[Going-Dist]]="G&lt;6-Dist&lt;1700","A",IF(AJ901="G&gt;=6-Dist&lt;1700","C",IF(AJ901="G&gt;=6-Dist&gt;=1700","D","xx"))))</f>
        <v>A</v>
      </c>
      <c r="AL901" s="69">
        <f>MONTH(Table13[[#This Row],[Date]])</f>
        <v>9</v>
      </c>
      <c r="AM901" s="69" t="str">
        <f t="shared" si="64"/>
        <v>2023-2024</v>
      </c>
      <c r="AN901" s="60">
        <v>150</v>
      </c>
      <c r="AO901" s="128" t="str">
        <f>IF(Table13[[#This Row],[Combo 27 Bet]]="","",IF(Table13[[#This Row],[Lev Ret]]="","",AN901*Table13[[#This Row],[Odds]]))</f>
        <v/>
      </c>
      <c r="AP901" s="129">
        <f t="shared" si="67"/>
        <v>-150</v>
      </c>
      <c r="AQ901" s="135">
        <v>2</v>
      </c>
      <c r="AR901" s="151">
        <v>9</v>
      </c>
      <c r="AS901" s="2" t="str">
        <f>IF(Table13[[#This Row],[Date]]&lt;$AS$3,"","Live")</f>
        <v/>
      </c>
      <c r="AT901" s="2" t="str">
        <f>IF(Table13[[#This Row],[Date]]&lt;$AT$3,"","Current Algo")</f>
        <v/>
      </c>
    </row>
    <row r="902" spans="1:46" ht="14.25" customHeight="1" x14ac:dyDescent="0.25">
      <c r="A902" s="82">
        <v>45192</v>
      </c>
      <c r="B902" s="2" t="s">
        <v>4</v>
      </c>
      <c r="C902" s="83">
        <v>0.57638888888888895</v>
      </c>
      <c r="D902" s="2">
        <v>4</v>
      </c>
      <c r="E902" s="2">
        <v>6</v>
      </c>
      <c r="F902" s="60">
        <v>4</v>
      </c>
      <c r="G902" s="2">
        <v>1400</v>
      </c>
      <c r="H902" s="2" t="s">
        <v>70</v>
      </c>
      <c r="I902" s="2">
        <v>84</v>
      </c>
      <c r="J902" s="2">
        <v>130</v>
      </c>
      <c r="K902" s="6">
        <v>11</v>
      </c>
      <c r="L902" s="6" t="s">
        <v>826</v>
      </c>
      <c r="M902" s="2" t="s">
        <v>75</v>
      </c>
      <c r="N902" s="84">
        <v>3.8</v>
      </c>
      <c r="O902" s="2" t="s">
        <v>123</v>
      </c>
      <c r="P902" s="2" t="s">
        <v>402</v>
      </c>
      <c r="Q902" s="85">
        <v>2</v>
      </c>
      <c r="R902" s="86">
        <v>8</v>
      </c>
      <c r="S902" s="85">
        <v>54</v>
      </c>
      <c r="T902" s="85">
        <v>52</v>
      </c>
      <c r="U902" s="85"/>
      <c r="V902" s="2">
        <v>4</v>
      </c>
      <c r="W902" s="2">
        <v>3</v>
      </c>
      <c r="X902" s="10">
        <v>2</v>
      </c>
      <c r="Y902" s="84">
        <v>4.5999999999999996</v>
      </c>
      <c r="Z902" s="2">
        <v>40</v>
      </c>
      <c r="AA902" s="6">
        <v>9</v>
      </c>
      <c r="AB902" s="2"/>
      <c r="AC902" s="2" t="s">
        <v>13</v>
      </c>
      <c r="AD902" s="84">
        <v>3.5</v>
      </c>
      <c r="AE902" s="84">
        <v>1.4</v>
      </c>
      <c r="AF902" s="2">
        <v>100</v>
      </c>
      <c r="AG902" s="2" t="str">
        <f t="shared" si="65"/>
        <v/>
      </c>
      <c r="AH902" s="2">
        <f t="shared" si="66"/>
        <v>-100</v>
      </c>
      <c r="AI902" s="44" t="str">
        <f>VLOOKUP(Table13[[#This Row],[Track]],$B$1885:$D$1929,2,FALSE)</f>
        <v>Vic</v>
      </c>
      <c r="AJ9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2" s="16" t="str">
        <f>IF(Table13[[#This Row],[Going-Dist]]="G&lt;6-Dist&gt;=1700","B",IF(Table13[[#This Row],[Going-Dist]]="G&lt;6-Dist&lt;1700","A",IF(AJ902="G&gt;=6-Dist&lt;1700","C",IF(AJ902="G&gt;=6-Dist&gt;=1700","D","xx"))))</f>
        <v>A</v>
      </c>
      <c r="AL902" s="69">
        <f>MONTH(Table13[[#This Row],[Date]])</f>
        <v>9</v>
      </c>
      <c r="AM902" s="69" t="str">
        <f t="shared" si="64"/>
        <v>2023-2024</v>
      </c>
      <c r="AN902" s="60">
        <v>100</v>
      </c>
      <c r="AO902" s="128" t="str">
        <f>IF(Table13[[#This Row],[Combo 27 Bet]]="","",IF(Table13[[#This Row],[Lev Ret]]="","",AN902*Table13[[#This Row],[Odds]]))</f>
        <v/>
      </c>
      <c r="AP902" s="129">
        <f t="shared" si="67"/>
        <v>-100</v>
      </c>
      <c r="AQ902" s="135">
        <v>2</v>
      </c>
      <c r="AR902" s="151">
        <v>7</v>
      </c>
      <c r="AS902" s="2" t="str">
        <f>IF(Table13[[#This Row],[Date]]&lt;$AS$3,"","Live")</f>
        <v/>
      </c>
      <c r="AT902" s="2" t="str">
        <f>IF(Table13[[#This Row],[Date]]&lt;$AT$3,"","Current Algo")</f>
        <v/>
      </c>
    </row>
    <row r="903" spans="1:46" ht="14.25" customHeight="1" x14ac:dyDescent="0.25">
      <c r="A903" s="82">
        <v>45192</v>
      </c>
      <c r="B903" s="2" t="s">
        <v>4</v>
      </c>
      <c r="C903" s="83">
        <v>0.625</v>
      </c>
      <c r="D903" s="2">
        <v>4</v>
      </c>
      <c r="E903" s="2">
        <v>6</v>
      </c>
      <c r="F903" s="60">
        <v>6</v>
      </c>
      <c r="G903" s="2">
        <v>1400</v>
      </c>
      <c r="H903" s="2" t="s">
        <v>42</v>
      </c>
      <c r="I903" s="2" t="s">
        <v>66</v>
      </c>
      <c r="J903" s="2">
        <v>175</v>
      </c>
      <c r="K903" s="6">
        <v>1</v>
      </c>
      <c r="L903" s="6" t="s">
        <v>253</v>
      </c>
      <c r="M903" s="2" t="s">
        <v>55</v>
      </c>
      <c r="N903" s="84">
        <v>5</v>
      </c>
      <c r="O903" s="2" t="s">
        <v>69</v>
      </c>
      <c r="P903" s="2" t="s">
        <v>114</v>
      </c>
      <c r="Q903" s="85"/>
      <c r="R903" s="86">
        <v>1</v>
      </c>
      <c r="S903" s="85">
        <v>58.5</v>
      </c>
      <c r="T903" s="85">
        <v>58.5</v>
      </c>
      <c r="U903" s="85"/>
      <c r="V903" s="2">
        <v>5</v>
      </c>
      <c r="W903" s="2">
        <v>4</v>
      </c>
      <c r="X903" s="10">
        <v>2</v>
      </c>
      <c r="Y903" s="84">
        <v>4.8</v>
      </c>
      <c r="Z903" s="2">
        <v>35</v>
      </c>
      <c r="AA903" s="6">
        <v>8</v>
      </c>
      <c r="AB903" s="2"/>
      <c r="AC903" s="2"/>
      <c r="AD903" s="84">
        <v>5.5</v>
      </c>
      <c r="AE903" s="84"/>
      <c r="AF903" s="2">
        <v>100</v>
      </c>
      <c r="AG903" s="2" t="str">
        <f t="shared" si="65"/>
        <v/>
      </c>
      <c r="AH903" s="2">
        <f t="shared" si="66"/>
        <v>-100</v>
      </c>
      <c r="AI903" s="44" t="str">
        <f>VLOOKUP(Table13[[#This Row],[Track]],$B$1885:$D$1929,2,FALSE)</f>
        <v>Vic</v>
      </c>
      <c r="AJ9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3" s="16" t="str">
        <f>IF(Table13[[#This Row],[Going-Dist]]="G&lt;6-Dist&gt;=1700","B",IF(Table13[[#This Row],[Going-Dist]]="G&lt;6-Dist&lt;1700","A",IF(AJ903="G&gt;=6-Dist&lt;1700","C",IF(AJ903="G&gt;=6-Dist&gt;=1700","D","xx"))))</f>
        <v>A</v>
      </c>
      <c r="AL903" s="69">
        <f>MONTH(Table13[[#This Row],[Date]])</f>
        <v>9</v>
      </c>
      <c r="AM903" s="69" t="str">
        <f t="shared" ref="AM903:AM966" si="68">IF(A903&lt;$AM$1905,"2020-2021",IF(A903&lt;$AM$1906,"2021-2022",IF(A903&lt;$AM$1907,"2022-2023",IF(A903&lt;$AM$1908,"2023-2024",IF(A903&lt;$AM$1909,"2024-2025",IF(A903&lt;$AM$1910,"2025-2026",IF(A903&lt;$AM$1911,"2026-2027",IF(A903&lt;$AM$1912,"2027-2028"))))))))</f>
        <v>2023-2024</v>
      </c>
      <c r="AN903" s="60">
        <v>100</v>
      </c>
      <c r="AO903" s="128" t="str">
        <f>IF(Table13[[#This Row],[Combo 27 Bet]]="","",IF(Table13[[#This Row],[Lev Ret]]="","",AN903*Table13[[#This Row],[Odds]]))</f>
        <v/>
      </c>
      <c r="AP903" s="129">
        <f t="shared" si="67"/>
        <v>-100</v>
      </c>
      <c r="AQ903" s="135"/>
      <c r="AR903" s="151">
        <v>1</v>
      </c>
      <c r="AS903" s="2" t="str">
        <f>IF(Table13[[#This Row],[Date]]&lt;$AS$3,"","Live")</f>
        <v/>
      </c>
      <c r="AT903" s="2" t="str">
        <f>IF(Table13[[#This Row],[Date]]&lt;$AT$3,"","Current Algo")</f>
        <v/>
      </c>
    </row>
    <row r="904" spans="1:46" ht="14.25" customHeight="1" x14ac:dyDescent="0.25">
      <c r="A904" s="82">
        <v>45192</v>
      </c>
      <c r="B904" s="2" t="s">
        <v>4</v>
      </c>
      <c r="C904" s="83">
        <v>0.68055555555555547</v>
      </c>
      <c r="D904" s="87">
        <v>4</v>
      </c>
      <c r="E904" s="7">
        <v>6</v>
      </c>
      <c r="F904" s="60">
        <v>8</v>
      </c>
      <c r="G904" s="2">
        <v>2000</v>
      </c>
      <c r="H904" s="2" t="s">
        <v>42</v>
      </c>
      <c r="I904" s="2" t="s">
        <v>46</v>
      </c>
      <c r="J904" s="2">
        <v>200</v>
      </c>
      <c r="K904" s="6">
        <v>3</v>
      </c>
      <c r="L904" s="6" t="s">
        <v>661</v>
      </c>
      <c r="M904" s="2" t="s">
        <v>58</v>
      </c>
      <c r="N904" s="84">
        <v>3.9</v>
      </c>
      <c r="O904" s="2" t="s">
        <v>51</v>
      </c>
      <c r="P904" s="2" t="s">
        <v>60</v>
      </c>
      <c r="Q904" s="85"/>
      <c r="R904" s="86">
        <v>9</v>
      </c>
      <c r="S904" s="85">
        <v>57.5</v>
      </c>
      <c r="T904" s="85">
        <v>57.5</v>
      </c>
      <c r="U904" s="85"/>
      <c r="V904" s="2">
        <v>1</v>
      </c>
      <c r="W904" s="2">
        <v>5</v>
      </c>
      <c r="X904" s="10">
        <v>1</v>
      </c>
      <c r="Y904" s="84">
        <v>5.2</v>
      </c>
      <c r="Z904" s="2">
        <v>35</v>
      </c>
      <c r="AA904" s="6">
        <v>16</v>
      </c>
      <c r="AB904" s="2"/>
      <c r="AC904" s="2" t="s">
        <v>15</v>
      </c>
      <c r="AD904" s="84">
        <v>3.4</v>
      </c>
      <c r="AE904" s="84">
        <v>1.6</v>
      </c>
      <c r="AF904" s="2">
        <v>100</v>
      </c>
      <c r="AG904" s="2" t="str">
        <f t="shared" si="65"/>
        <v/>
      </c>
      <c r="AH904" s="2">
        <f t="shared" si="66"/>
        <v>-100</v>
      </c>
      <c r="AI904" s="44" t="str">
        <f>VLOOKUP(Table13[[#This Row],[Track]],$B$1885:$D$1929,2,FALSE)</f>
        <v>Vic</v>
      </c>
      <c r="AJ9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04" s="16" t="str">
        <f>IF(Table13[[#This Row],[Going-Dist]]="G&lt;6-Dist&gt;=1700","B",IF(Table13[[#This Row],[Going-Dist]]="G&lt;6-Dist&lt;1700","A",IF(AJ904="G&gt;=6-Dist&lt;1700","C",IF(AJ904="G&gt;=6-Dist&gt;=1700","D","xx"))))</f>
        <v>B</v>
      </c>
      <c r="AL904" s="69">
        <f>MONTH(Table13[[#This Row],[Date]])</f>
        <v>9</v>
      </c>
      <c r="AM904" s="69" t="str">
        <f t="shared" si="68"/>
        <v>2023-2024</v>
      </c>
      <c r="AN904" s="60">
        <v>140</v>
      </c>
      <c r="AO904" s="128" t="str">
        <f>IF(Table13[[#This Row],[Combo 27 Bet]]="","",IF(Table13[[#This Row],[Lev Ret]]="","",AN904*Table13[[#This Row],[Odds]]))</f>
        <v/>
      </c>
      <c r="AP904" s="129">
        <f t="shared" si="67"/>
        <v>-140</v>
      </c>
      <c r="AQ904" s="135">
        <v>2</v>
      </c>
      <c r="AR904" s="151">
        <v>7</v>
      </c>
      <c r="AS904" s="2" t="str">
        <f>IF(Table13[[#This Row],[Date]]&lt;$AS$3,"","Live")</f>
        <v/>
      </c>
      <c r="AT904" s="2" t="str">
        <f>IF(Table13[[#This Row],[Date]]&lt;$AT$3,"","Current Algo")</f>
        <v/>
      </c>
    </row>
    <row r="905" spans="1:46" ht="14.25" customHeight="1" x14ac:dyDescent="0.25">
      <c r="A905" s="82">
        <v>45192</v>
      </c>
      <c r="B905" s="2" t="s">
        <v>4</v>
      </c>
      <c r="C905" s="83">
        <v>0.68055555555555547</v>
      </c>
      <c r="D905" s="87">
        <v>4</v>
      </c>
      <c r="E905" s="7">
        <v>6</v>
      </c>
      <c r="F905" s="60">
        <v>8</v>
      </c>
      <c r="G905" s="2">
        <v>2000</v>
      </c>
      <c r="H905" s="2" t="s">
        <v>42</v>
      </c>
      <c r="I905" s="2" t="s">
        <v>46</v>
      </c>
      <c r="J905" s="2">
        <v>200</v>
      </c>
      <c r="K905" s="6">
        <v>12</v>
      </c>
      <c r="L905" s="6" t="s">
        <v>494</v>
      </c>
      <c r="M905" s="2" t="s">
        <v>76</v>
      </c>
      <c r="N905" s="84">
        <v>5.7</v>
      </c>
      <c r="O905" s="2" t="s">
        <v>398</v>
      </c>
      <c r="P905" s="2" t="s">
        <v>201</v>
      </c>
      <c r="Q905" s="85"/>
      <c r="R905" s="86">
        <v>8</v>
      </c>
      <c r="S905" s="85">
        <v>54</v>
      </c>
      <c r="T905" s="85">
        <v>54</v>
      </c>
      <c r="U905" s="85"/>
      <c r="V905" s="2">
        <v>2</v>
      </c>
      <c r="W905" s="2">
        <v>4</v>
      </c>
      <c r="X905" s="10">
        <v>2</v>
      </c>
      <c r="Y905" s="84">
        <v>5.6</v>
      </c>
      <c r="Z905" s="2">
        <v>30</v>
      </c>
      <c r="AA905" s="6">
        <v>16</v>
      </c>
      <c r="AB905" s="2"/>
      <c r="AC905" s="2"/>
      <c r="AD905" s="84">
        <v>6</v>
      </c>
      <c r="AE905" s="84"/>
      <c r="AF905" s="2">
        <v>100</v>
      </c>
      <c r="AG905" s="2" t="str">
        <f t="shared" si="65"/>
        <v/>
      </c>
      <c r="AH905" s="2">
        <f t="shared" si="66"/>
        <v>-100</v>
      </c>
      <c r="AI905" s="44" t="str">
        <f>VLOOKUP(Table13[[#This Row],[Track]],$B$1885:$D$1929,2,FALSE)</f>
        <v>Vic</v>
      </c>
      <c r="AJ9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05" s="16" t="str">
        <f>IF(Table13[[#This Row],[Going-Dist]]="G&lt;6-Dist&gt;=1700","B",IF(Table13[[#This Row],[Going-Dist]]="G&lt;6-Dist&lt;1700","A",IF(AJ905="G&gt;=6-Dist&lt;1700","C",IF(AJ905="G&gt;=6-Dist&gt;=1700","D","xx"))))</f>
        <v>B</v>
      </c>
      <c r="AL905" s="69">
        <f>MONTH(Table13[[#This Row],[Date]])</f>
        <v>9</v>
      </c>
      <c r="AM905" s="69" t="str">
        <f t="shared" si="68"/>
        <v>2023-2024</v>
      </c>
      <c r="AN905" s="60">
        <v>100</v>
      </c>
      <c r="AO905" s="128" t="str">
        <f>IF(Table13[[#This Row],[Combo 27 Bet]]="","",IF(Table13[[#This Row],[Lev Ret]]="","",AN905*Table13[[#This Row],[Odds]]))</f>
        <v/>
      </c>
      <c r="AP905" s="129">
        <f t="shared" si="67"/>
        <v>-100</v>
      </c>
      <c r="AQ905" s="135">
        <v>2</v>
      </c>
      <c r="AR905" s="151">
        <v>6</v>
      </c>
      <c r="AS905" s="2" t="str">
        <f>IF(Table13[[#This Row],[Date]]&lt;$AS$3,"","Live")</f>
        <v/>
      </c>
      <c r="AT905" s="2" t="str">
        <f>IF(Table13[[#This Row],[Date]]&lt;$AT$3,"","Current Algo")</f>
        <v/>
      </c>
    </row>
    <row r="906" spans="1:46" ht="14.25" customHeight="1" x14ac:dyDescent="0.25">
      <c r="A906" s="82">
        <v>45192</v>
      </c>
      <c r="B906" s="2" t="s">
        <v>4</v>
      </c>
      <c r="C906" s="83">
        <v>0.72569444444444453</v>
      </c>
      <c r="D906" s="87">
        <v>4</v>
      </c>
      <c r="E906" s="7">
        <v>6</v>
      </c>
      <c r="F906" s="60">
        <v>10</v>
      </c>
      <c r="G906" s="2">
        <v>1100</v>
      </c>
      <c r="H906" s="2" t="s">
        <v>42</v>
      </c>
      <c r="I906" s="2">
        <v>100</v>
      </c>
      <c r="J906" s="2">
        <v>150</v>
      </c>
      <c r="K906" s="6">
        <v>16</v>
      </c>
      <c r="L906" s="6" t="s">
        <v>530</v>
      </c>
      <c r="M906" s="2" t="s">
        <v>67</v>
      </c>
      <c r="N906" s="84">
        <v>5.2</v>
      </c>
      <c r="O906" s="2" t="s">
        <v>397</v>
      </c>
      <c r="P906" s="2" t="s">
        <v>196</v>
      </c>
      <c r="Q906" s="85"/>
      <c r="R906" s="86">
        <v>14</v>
      </c>
      <c r="S906" s="85">
        <v>53</v>
      </c>
      <c r="T906" s="85">
        <v>53</v>
      </c>
      <c r="U906" s="85"/>
      <c r="V906" s="2">
        <v>3</v>
      </c>
      <c r="W906" s="2">
        <v>1</v>
      </c>
      <c r="X906" s="10">
        <v>2</v>
      </c>
      <c r="Y906" s="84">
        <v>5.6</v>
      </c>
      <c r="Z906" s="2">
        <v>30</v>
      </c>
      <c r="AA906" s="6">
        <v>15</v>
      </c>
      <c r="AB906" s="2"/>
      <c r="AC906" s="2"/>
      <c r="AD906" s="84">
        <v>4.5999999999999996</v>
      </c>
      <c r="AE906" s="84"/>
      <c r="AF906" s="2">
        <v>100</v>
      </c>
      <c r="AG906" s="2" t="str">
        <f t="shared" si="65"/>
        <v/>
      </c>
      <c r="AH906" s="2">
        <f t="shared" si="66"/>
        <v>-100</v>
      </c>
      <c r="AI906" s="44" t="str">
        <f>VLOOKUP(Table13[[#This Row],[Track]],$B$1885:$D$1929,2,FALSE)</f>
        <v>Vic</v>
      </c>
      <c r="AJ9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6" s="16" t="str">
        <f>IF(Table13[[#This Row],[Going-Dist]]="G&lt;6-Dist&gt;=1700","B",IF(Table13[[#This Row],[Going-Dist]]="G&lt;6-Dist&lt;1700","A",IF(AJ906="G&gt;=6-Dist&lt;1700","C",IF(AJ906="G&gt;=6-Dist&gt;=1700","D","xx"))))</f>
        <v>A</v>
      </c>
      <c r="AL906" s="69">
        <f>MONTH(Table13[[#This Row],[Date]])</f>
        <v>9</v>
      </c>
      <c r="AM906" s="69" t="str">
        <f t="shared" si="68"/>
        <v>2023-2024</v>
      </c>
      <c r="AN906" s="60">
        <v>100</v>
      </c>
      <c r="AO906" s="128" t="str">
        <f>IF(Table13[[#This Row],[Combo 27 Bet]]="","",IF(Table13[[#This Row],[Lev Ret]]="","",AN906*Table13[[#This Row],[Odds]]))</f>
        <v/>
      </c>
      <c r="AP906" s="129">
        <f t="shared" si="67"/>
        <v>-100</v>
      </c>
      <c r="AQ906" s="135"/>
      <c r="AR906" s="151">
        <v>6</v>
      </c>
      <c r="AS906" s="2" t="str">
        <f>IF(Table13[[#This Row],[Date]]&lt;$AS$3,"","Live")</f>
        <v/>
      </c>
      <c r="AT906" s="2" t="str">
        <f>IF(Table13[[#This Row],[Date]]&lt;$AT$3,"","Current Algo")</f>
        <v/>
      </c>
    </row>
    <row r="907" spans="1:46" ht="14.25" customHeight="1" x14ac:dyDescent="0.25">
      <c r="A907" s="82">
        <v>45198</v>
      </c>
      <c r="B907" s="2" t="s">
        <v>7</v>
      </c>
      <c r="C907" s="83">
        <v>0.76041666666666663</v>
      </c>
      <c r="D907" s="2">
        <v>4</v>
      </c>
      <c r="E907" s="2">
        <v>0</v>
      </c>
      <c r="F907" s="60">
        <v>1</v>
      </c>
      <c r="G907" s="2">
        <v>1500</v>
      </c>
      <c r="H907" s="2" t="s">
        <v>42</v>
      </c>
      <c r="I907" s="2">
        <v>70</v>
      </c>
      <c r="J907" s="2">
        <v>130</v>
      </c>
      <c r="K907" s="6">
        <v>10</v>
      </c>
      <c r="L907" s="6" t="s">
        <v>502</v>
      </c>
      <c r="M907" s="2" t="s">
        <v>80</v>
      </c>
      <c r="N907" s="84">
        <v>6.5</v>
      </c>
      <c r="O907" s="2" t="s">
        <v>210</v>
      </c>
      <c r="P907" s="2" t="s">
        <v>48</v>
      </c>
      <c r="Q907" s="85"/>
      <c r="R907" s="86">
        <v>1</v>
      </c>
      <c r="S907" s="85">
        <v>57</v>
      </c>
      <c r="T907" s="85">
        <v>57</v>
      </c>
      <c r="U907" s="85"/>
      <c r="V907" s="2">
        <v>1</v>
      </c>
      <c r="W907" s="2">
        <v>4</v>
      </c>
      <c r="X907" s="10">
        <v>1</v>
      </c>
      <c r="Y907" s="84">
        <v>4.8</v>
      </c>
      <c r="Z907" s="2">
        <v>35</v>
      </c>
      <c r="AA907" s="6">
        <v>9</v>
      </c>
      <c r="AB907" s="2"/>
      <c r="AC907" s="2" t="s">
        <v>15</v>
      </c>
      <c r="AD907" s="84">
        <v>5</v>
      </c>
      <c r="AE907" s="84">
        <v>1.7</v>
      </c>
      <c r="AF907" s="2">
        <v>100</v>
      </c>
      <c r="AG907" s="2" t="str">
        <f t="shared" si="65"/>
        <v/>
      </c>
      <c r="AH907" s="2">
        <f t="shared" si="66"/>
        <v>-100</v>
      </c>
      <c r="AI907" s="44" t="str">
        <f>VLOOKUP(Table13[[#This Row],[Track]],$B$1885:$D$1929,2,FALSE)</f>
        <v>Vic</v>
      </c>
      <c r="AJ9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7" s="16" t="str">
        <f>IF(Table13[[#This Row],[Going-Dist]]="G&lt;6-Dist&gt;=1700","B",IF(Table13[[#This Row],[Going-Dist]]="G&lt;6-Dist&lt;1700","A",IF(AJ907="G&gt;=6-Dist&lt;1700","C",IF(AJ907="G&gt;=6-Dist&gt;=1700","D","xx"))))</f>
        <v>A</v>
      </c>
      <c r="AL907" s="69">
        <f>MONTH(Table13[[#This Row],[Date]])</f>
        <v>9</v>
      </c>
      <c r="AM907" s="69" t="str">
        <f t="shared" si="68"/>
        <v>2023-2024</v>
      </c>
      <c r="AN907" s="60">
        <v>150</v>
      </c>
      <c r="AO907" s="128" t="str">
        <f>IF(Table13[[#This Row],[Combo 27 Bet]]="","",IF(Table13[[#This Row],[Lev Ret]]="","",AN907*Table13[[#This Row],[Odds]]))</f>
        <v/>
      </c>
      <c r="AP907" s="129">
        <f t="shared" si="67"/>
        <v>-150</v>
      </c>
      <c r="AQ907" s="135">
        <v>2</v>
      </c>
      <c r="AR907" s="151">
        <v>9</v>
      </c>
      <c r="AS907" s="2" t="str">
        <f>IF(Table13[[#This Row],[Date]]&lt;$AS$3,"","Live")</f>
        <v/>
      </c>
      <c r="AT907" s="2" t="str">
        <f>IF(Table13[[#This Row],[Date]]&lt;$AT$3,"","Current Algo")</f>
        <v/>
      </c>
    </row>
    <row r="908" spans="1:46" ht="14.25" customHeight="1" x14ac:dyDescent="0.25">
      <c r="A908" s="82">
        <v>45198</v>
      </c>
      <c r="B908" s="2" t="s">
        <v>7</v>
      </c>
      <c r="C908" s="83">
        <v>0.76041666666666663</v>
      </c>
      <c r="D908" s="2">
        <v>4</v>
      </c>
      <c r="E908" s="2">
        <v>0</v>
      </c>
      <c r="F908" s="60">
        <v>1</v>
      </c>
      <c r="G908" s="2">
        <v>1500</v>
      </c>
      <c r="H908" s="2" t="s">
        <v>42</v>
      </c>
      <c r="I908" s="2">
        <v>70</v>
      </c>
      <c r="J908" s="2">
        <v>130</v>
      </c>
      <c r="K908" s="6">
        <v>8</v>
      </c>
      <c r="L908" s="6" t="s">
        <v>827</v>
      </c>
      <c r="M908" s="2" t="s">
        <v>75</v>
      </c>
      <c r="N908" s="84">
        <v>5.5</v>
      </c>
      <c r="O908" s="2" t="s">
        <v>47</v>
      </c>
      <c r="P908" s="2" t="s">
        <v>377</v>
      </c>
      <c r="Q908" s="85"/>
      <c r="R908" s="86">
        <v>7</v>
      </c>
      <c r="S908" s="85">
        <v>58</v>
      </c>
      <c r="T908" s="85">
        <v>58</v>
      </c>
      <c r="U908" s="85"/>
      <c r="V908" s="2">
        <v>2</v>
      </c>
      <c r="W908" s="2">
        <v>5</v>
      </c>
      <c r="X908" s="10">
        <v>2</v>
      </c>
      <c r="Y908" s="84">
        <v>5.2</v>
      </c>
      <c r="Z908" s="2">
        <v>35</v>
      </c>
      <c r="AA908" s="6">
        <v>9</v>
      </c>
      <c r="AB908" s="2"/>
      <c r="AC908" s="2" t="s">
        <v>12</v>
      </c>
      <c r="AD908" s="84">
        <v>7.8</v>
      </c>
      <c r="AE908" s="84">
        <v>2</v>
      </c>
      <c r="AF908" s="2">
        <v>100</v>
      </c>
      <c r="AG908" s="2">
        <f t="shared" ref="AG908:AG955" si="69">IF($AC908&lt;&gt;"WON","",AF908*$AD908)</f>
        <v>780</v>
      </c>
      <c r="AH908" s="2">
        <f t="shared" ref="AH908:AH955" si="70">IF(AG908="",AF908*-1,AG908-AF908)</f>
        <v>680</v>
      </c>
      <c r="AI908" s="44" t="str">
        <f>VLOOKUP(Table13[[#This Row],[Track]],$B$1885:$D$1929,2,FALSE)</f>
        <v>Vic</v>
      </c>
      <c r="AJ9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8" s="16" t="str">
        <f>IF(Table13[[#This Row],[Going-Dist]]="G&lt;6-Dist&gt;=1700","B",IF(Table13[[#This Row],[Going-Dist]]="G&lt;6-Dist&lt;1700","A",IF(AJ908="G&gt;=6-Dist&lt;1700","C",IF(AJ908="G&gt;=6-Dist&gt;=1700","D","xx"))))</f>
        <v>A</v>
      </c>
      <c r="AL908" s="69">
        <f>MONTH(Table13[[#This Row],[Date]])</f>
        <v>9</v>
      </c>
      <c r="AM908" s="69" t="str">
        <f t="shared" si="68"/>
        <v>2023-2024</v>
      </c>
      <c r="AN908" s="60">
        <v>100</v>
      </c>
      <c r="AO908" s="128">
        <f>IF(Table13[[#This Row],[Combo 27 Bet]]="","",IF(Table13[[#This Row],[Lev Ret]]="","",AN908*Table13[[#This Row],[Odds]]))</f>
        <v>780</v>
      </c>
      <c r="AP908" s="129">
        <f t="shared" ref="AP908:AP955" si="71">IF(AN908="","",IF(AO908="",AN908*-1,AO908-AN908))</f>
        <v>680</v>
      </c>
      <c r="AQ908" s="135">
        <v>2</v>
      </c>
      <c r="AR908" s="151">
        <v>6</v>
      </c>
      <c r="AS908" s="2" t="str">
        <f>IF(Table13[[#This Row],[Date]]&lt;$AS$3,"","Live")</f>
        <v/>
      </c>
      <c r="AT908" s="2" t="str">
        <f>IF(Table13[[#This Row],[Date]]&lt;$AT$3,"","Current Algo")</f>
        <v/>
      </c>
    </row>
    <row r="909" spans="1:46" ht="14.25" customHeight="1" x14ac:dyDescent="0.25">
      <c r="A909" s="82">
        <v>45198</v>
      </c>
      <c r="B909" s="2" t="s">
        <v>7</v>
      </c>
      <c r="C909" s="83">
        <v>0.80208333333333337</v>
      </c>
      <c r="D909" s="87">
        <v>4</v>
      </c>
      <c r="E909" s="7">
        <v>0</v>
      </c>
      <c r="F909" s="60">
        <v>3</v>
      </c>
      <c r="G909" s="2">
        <v>1200</v>
      </c>
      <c r="H909" s="2" t="s">
        <v>42</v>
      </c>
      <c r="I909" s="2">
        <v>84</v>
      </c>
      <c r="J909" s="2">
        <v>130</v>
      </c>
      <c r="K909" s="6">
        <v>9</v>
      </c>
      <c r="L909" s="6" t="s">
        <v>828</v>
      </c>
      <c r="M909" s="2" t="s">
        <v>55</v>
      </c>
      <c r="N909" s="84">
        <v>5.2</v>
      </c>
      <c r="O909" s="2" t="s">
        <v>56</v>
      </c>
      <c r="P909" s="2" t="s">
        <v>73</v>
      </c>
      <c r="Q909" s="85"/>
      <c r="R909" s="86">
        <v>5</v>
      </c>
      <c r="S909" s="85">
        <v>58</v>
      </c>
      <c r="T909" s="85">
        <v>58</v>
      </c>
      <c r="U909" s="85"/>
      <c r="V909" s="2">
        <v>4</v>
      </c>
      <c r="W909" s="2">
        <v>3</v>
      </c>
      <c r="X909" s="10">
        <v>2</v>
      </c>
      <c r="Y909" s="84">
        <v>4.5999999999999996</v>
      </c>
      <c r="Z909" s="2">
        <v>40</v>
      </c>
      <c r="AA909" s="6">
        <v>11</v>
      </c>
      <c r="AB909" s="2"/>
      <c r="AC909" s="2"/>
      <c r="AD909" s="84">
        <v>4.2</v>
      </c>
      <c r="AE909" s="84"/>
      <c r="AF909" s="2">
        <v>100</v>
      </c>
      <c r="AG909" s="2" t="str">
        <f t="shared" si="69"/>
        <v/>
      </c>
      <c r="AH909" s="2">
        <f t="shared" si="70"/>
        <v>-100</v>
      </c>
      <c r="AI909" s="44" t="str">
        <f>VLOOKUP(Table13[[#This Row],[Track]],$B$1885:$D$1929,2,FALSE)</f>
        <v>Vic</v>
      </c>
      <c r="AJ9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09" s="16" t="str">
        <f>IF(Table13[[#This Row],[Going-Dist]]="G&lt;6-Dist&gt;=1700","B",IF(Table13[[#This Row],[Going-Dist]]="G&lt;6-Dist&lt;1700","A",IF(AJ909="G&gt;=6-Dist&lt;1700","C",IF(AJ909="G&gt;=6-Dist&gt;=1700","D","xx"))))</f>
        <v>A</v>
      </c>
      <c r="AL909" s="69">
        <f>MONTH(Table13[[#This Row],[Date]])</f>
        <v>9</v>
      </c>
      <c r="AM909" s="69" t="str">
        <f t="shared" si="68"/>
        <v>2023-2024</v>
      </c>
      <c r="AN909" s="60">
        <v>100</v>
      </c>
      <c r="AO909" s="128" t="str">
        <f>IF(Table13[[#This Row],[Combo 27 Bet]]="","",IF(Table13[[#This Row],[Lev Ret]]="","",AN909*Table13[[#This Row],[Odds]]))</f>
        <v/>
      </c>
      <c r="AP909" s="129">
        <f t="shared" si="71"/>
        <v>-100</v>
      </c>
      <c r="AQ909" s="135"/>
      <c r="AR909" s="151">
        <v>6</v>
      </c>
      <c r="AS909" s="2" t="str">
        <f>IF(Table13[[#This Row],[Date]]&lt;$AS$3,"","Live")</f>
        <v/>
      </c>
      <c r="AT909" s="2" t="str">
        <f>IF(Table13[[#This Row],[Date]]&lt;$AT$3,"","Current Algo")</f>
        <v/>
      </c>
    </row>
    <row r="910" spans="1:46" ht="14.25" customHeight="1" x14ac:dyDescent="0.25">
      <c r="A910" s="82">
        <v>45198</v>
      </c>
      <c r="B910" s="2" t="s">
        <v>7</v>
      </c>
      <c r="C910" s="83">
        <v>0.82291666666666663</v>
      </c>
      <c r="D910" s="2">
        <v>4</v>
      </c>
      <c r="E910" s="2">
        <v>0</v>
      </c>
      <c r="F910" s="60">
        <v>4</v>
      </c>
      <c r="G910" s="2">
        <v>955</v>
      </c>
      <c r="H910" s="2" t="s">
        <v>42</v>
      </c>
      <c r="I910" s="2">
        <v>84</v>
      </c>
      <c r="J910" s="2">
        <v>130</v>
      </c>
      <c r="K910" s="6">
        <v>10</v>
      </c>
      <c r="L910" s="6" t="s">
        <v>1268</v>
      </c>
      <c r="M910" s="2" t="s">
        <v>58</v>
      </c>
      <c r="N910" s="84">
        <v>16</v>
      </c>
      <c r="O910" s="2" t="s">
        <v>189</v>
      </c>
      <c r="P910" s="2" t="s">
        <v>138</v>
      </c>
      <c r="Q910" s="85"/>
      <c r="R910" s="86">
        <v>2</v>
      </c>
      <c r="S910" s="85">
        <v>55</v>
      </c>
      <c r="T910" s="85">
        <v>55</v>
      </c>
      <c r="U910" s="85"/>
      <c r="V910" s="2">
        <v>4</v>
      </c>
      <c r="W910" s="2">
        <v>3</v>
      </c>
      <c r="X910" s="10">
        <v>3</v>
      </c>
      <c r="Y910" s="84">
        <v>5.6</v>
      </c>
      <c r="Z910" s="2">
        <v>30</v>
      </c>
      <c r="AA910" s="6">
        <v>8</v>
      </c>
      <c r="AB910" s="2"/>
      <c r="AC910" s="2" t="s">
        <v>12</v>
      </c>
      <c r="AD910" s="84">
        <v>21</v>
      </c>
      <c r="AE910" s="84">
        <v>3.8</v>
      </c>
      <c r="AF910" s="2">
        <v>100</v>
      </c>
      <c r="AG910" s="2">
        <f t="shared" si="69"/>
        <v>2100</v>
      </c>
      <c r="AH910" s="2">
        <f t="shared" si="70"/>
        <v>2000</v>
      </c>
      <c r="AI910" s="44" t="str">
        <f>VLOOKUP(Table13[[#This Row],[Track]],$B$1885:$D$1929,2,FALSE)</f>
        <v>Vic</v>
      </c>
      <c r="AJ9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0" s="16" t="str">
        <f>IF(Table13[[#This Row],[Going-Dist]]="G&lt;6-Dist&gt;=1700","B",IF(Table13[[#This Row],[Going-Dist]]="G&lt;6-Dist&lt;1700","A",IF(AJ910="G&gt;=6-Dist&lt;1700","C",IF(AJ910="G&gt;=6-Dist&gt;=1700","D","xx"))))</f>
        <v>A</v>
      </c>
      <c r="AL910" s="69">
        <f>MONTH(Table13[[#This Row],[Date]])</f>
        <v>9</v>
      </c>
      <c r="AM910" s="69" t="str">
        <f t="shared" si="68"/>
        <v>2023-2024</v>
      </c>
      <c r="AN910" s="60">
        <v>100</v>
      </c>
      <c r="AO910" s="128">
        <f>IF(Table13[[#This Row],[Combo 27 Bet]]="","",IF(Table13[[#This Row],[Lev Ret]]="","",AN910*Table13[[#This Row],[Odds]]))</f>
        <v>2100</v>
      </c>
      <c r="AP910" s="129">
        <f t="shared" si="71"/>
        <v>2000</v>
      </c>
      <c r="AQ910" s="135"/>
      <c r="AR910" s="151">
        <v>6</v>
      </c>
      <c r="AS910" s="2" t="str">
        <f>IF(Table13[[#This Row],[Date]]&lt;$AS$3,"","Live")</f>
        <v/>
      </c>
      <c r="AT910" s="2" t="str">
        <f>IF(Table13[[#This Row],[Date]]&lt;$AT$3,"","Current Algo")</f>
        <v/>
      </c>
    </row>
    <row r="911" spans="1:46" ht="14.25" customHeight="1" x14ac:dyDescent="0.25">
      <c r="A911" s="82">
        <v>45198</v>
      </c>
      <c r="B911" s="2" t="s">
        <v>7</v>
      </c>
      <c r="C911" s="83">
        <v>0.88541666666666663</v>
      </c>
      <c r="D911" s="2">
        <v>4</v>
      </c>
      <c r="E911" s="2">
        <v>0</v>
      </c>
      <c r="F911" s="60">
        <v>7</v>
      </c>
      <c r="G911" s="2">
        <v>1000</v>
      </c>
      <c r="H911" s="2" t="s">
        <v>131</v>
      </c>
      <c r="I911" s="2" t="s">
        <v>131</v>
      </c>
      <c r="J911" s="2">
        <v>750</v>
      </c>
      <c r="K911" s="6">
        <v>7</v>
      </c>
      <c r="L911" s="6" t="s">
        <v>784</v>
      </c>
      <c r="M911" s="2" t="s">
        <v>67</v>
      </c>
      <c r="N911" s="84">
        <v>1.7</v>
      </c>
      <c r="O911" s="2" t="s">
        <v>785</v>
      </c>
      <c r="P911" s="2" t="s">
        <v>786</v>
      </c>
      <c r="Q911" s="85"/>
      <c r="R911" s="86">
        <v>5</v>
      </c>
      <c r="S911" s="85">
        <v>56.5</v>
      </c>
      <c r="T911" s="85">
        <v>56.5</v>
      </c>
      <c r="U911" s="85"/>
      <c r="V911" s="2">
        <v>1</v>
      </c>
      <c r="W911" s="2">
        <v>2</v>
      </c>
      <c r="X911" s="10">
        <v>1</v>
      </c>
      <c r="Y911" s="84">
        <v>2.2999999999999998</v>
      </c>
      <c r="Z911" s="2">
        <v>50</v>
      </c>
      <c r="AA911" s="6">
        <v>8</v>
      </c>
      <c r="AB911" s="2"/>
      <c r="AC911" s="2" t="s">
        <v>12</v>
      </c>
      <c r="AD911" s="84">
        <v>1.65</v>
      </c>
      <c r="AE911" s="84">
        <v>1.1000000000000001</v>
      </c>
      <c r="AF911" s="2">
        <v>100</v>
      </c>
      <c r="AG911" s="2">
        <f t="shared" si="69"/>
        <v>165</v>
      </c>
      <c r="AH911" s="2">
        <f t="shared" si="70"/>
        <v>65</v>
      </c>
      <c r="AI911" s="44" t="str">
        <f>VLOOKUP(Table13[[#This Row],[Track]],$B$1885:$D$1929,2,FALSE)</f>
        <v>Vic</v>
      </c>
      <c r="AJ9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1" s="16" t="str">
        <f>IF(Table13[[#This Row],[Going-Dist]]="G&lt;6-Dist&gt;=1700","B",IF(Table13[[#This Row],[Going-Dist]]="G&lt;6-Dist&lt;1700","A",IF(AJ911="G&gt;=6-Dist&lt;1700","C",IF(AJ911="G&gt;=6-Dist&gt;=1700","D","xx"))))</f>
        <v>A</v>
      </c>
      <c r="AL911" s="69">
        <f>MONTH(Table13[[#This Row],[Date]])</f>
        <v>9</v>
      </c>
      <c r="AM911" s="69" t="str">
        <f t="shared" si="68"/>
        <v>2023-2024</v>
      </c>
      <c r="AN911" s="60">
        <v>100</v>
      </c>
      <c r="AO911" s="128">
        <f>IF(Table13[[#This Row],[Combo 27 Bet]]="","",IF(Table13[[#This Row],[Lev Ret]]="","",AN911*Table13[[#This Row],[Odds]]))</f>
        <v>165</v>
      </c>
      <c r="AP911" s="129">
        <f t="shared" si="71"/>
        <v>65</v>
      </c>
      <c r="AQ911" s="135"/>
      <c r="AR911" s="151">
        <v>5</v>
      </c>
      <c r="AS911" s="2" t="str">
        <f>IF(Table13[[#This Row],[Date]]&lt;$AS$3,"","Live")</f>
        <v/>
      </c>
      <c r="AT911" s="2" t="str">
        <f>IF(Table13[[#This Row],[Date]]&lt;$AT$3,"","Current Algo")</f>
        <v/>
      </c>
    </row>
    <row r="912" spans="1:46" ht="14.25" customHeight="1" x14ac:dyDescent="0.25">
      <c r="A912" s="82">
        <v>45200</v>
      </c>
      <c r="B912" s="2" t="s">
        <v>5</v>
      </c>
      <c r="C912" s="83">
        <v>0.65277777777777779</v>
      </c>
      <c r="D912" s="2">
        <v>4</v>
      </c>
      <c r="E912" s="2">
        <v>6</v>
      </c>
      <c r="F912" s="60">
        <v>5</v>
      </c>
      <c r="G912" s="2">
        <v>1800</v>
      </c>
      <c r="H912" s="2" t="s">
        <v>42</v>
      </c>
      <c r="I912" s="2">
        <v>78</v>
      </c>
      <c r="J912" s="2">
        <v>130</v>
      </c>
      <c r="K912" s="6">
        <v>2</v>
      </c>
      <c r="L912" s="6" t="s">
        <v>493</v>
      </c>
      <c r="M912" s="2" t="s">
        <v>58</v>
      </c>
      <c r="N912" s="84">
        <v>6.3</v>
      </c>
      <c r="O912" s="2" t="s">
        <v>397</v>
      </c>
      <c r="P912" s="2" t="s">
        <v>403</v>
      </c>
      <c r="Q912" s="85">
        <v>3</v>
      </c>
      <c r="R912" s="86">
        <v>8</v>
      </c>
      <c r="S912" s="85">
        <v>61.5</v>
      </c>
      <c r="T912" s="85">
        <v>58.5</v>
      </c>
      <c r="U912" s="85"/>
      <c r="V912" s="2">
        <v>1</v>
      </c>
      <c r="W912" s="2">
        <v>2</v>
      </c>
      <c r="X912" s="10">
        <v>1</v>
      </c>
      <c r="Y912" s="84">
        <v>4.5999999999999996</v>
      </c>
      <c r="Z912" s="2">
        <v>40</v>
      </c>
      <c r="AA912" s="6">
        <v>12</v>
      </c>
      <c r="AB912" s="2"/>
      <c r="AC912" s="2"/>
      <c r="AD912" s="84">
        <v>5</v>
      </c>
      <c r="AE912" s="84"/>
      <c r="AF912" s="2">
        <v>100</v>
      </c>
      <c r="AG912" s="2" t="str">
        <f t="shared" si="69"/>
        <v/>
      </c>
      <c r="AH912" s="2">
        <f t="shared" si="70"/>
        <v>-100</v>
      </c>
      <c r="AI912" s="44" t="str">
        <f>VLOOKUP(Table13[[#This Row],[Track]],$B$1885:$D$1929,2,FALSE)</f>
        <v>Vic</v>
      </c>
      <c r="AJ9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12" s="16" t="str">
        <f>IF(Table13[[#This Row],[Going-Dist]]="G&lt;6-Dist&gt;=1700","B",IF(Table13[[#This Row],[Going-Dist]]="G&lt;6-Dist&lt;1700","A",IF(AJ912="G&gt;=6-Dist&lt;1700","C",IF(AJ912="G&gt;=6-Dist&gt;=1700","D","xx"))))</f>
        <v>B</v>
      </c>
      <c r="AL912" s="69">
        <f>MONTH(Table13[[#This Row],[Date]])</f>
        <v>10</v>
      </c>
      <c r="AM912" s="69" t="str">
        <f t="shared" si="68"/>
        <v>2023-2024</v>
      </c>
      <c r="AN912" s="60">
        <v>140</v>
      </c>
      <c r="AO912" s="128" t="str">
        <f>IF(Table13[[#This Row],[Combo 27 Bet]]="","",IF(Table13[[#This Row],[Lev Ret]]="","",AN912*Table13[[#This Row],[Odds]]))</f>
        <v/>
      </c>
      <c r="AP912" s="129">
        <f t="shared" si="71"/>
        <v>-140</v>
      </c>
      <c r="AQ912" s="135">
        <v>2</v>
      </c>
      <c r="AR912" s="151">
        <v>8</v>
      </c>
      <c r="AS912" s="2" t="str">
        <f>IF(Table13[[#This Row],[Date]]&lt;$AS$3,"","Live")</f>
        <v/>
      </c>
      <c r="AT912" s="2" t="str">
        <f>IF(Table13[[#This Row],[Date]]&lt;$AT$3,"","Current Algo")</f>
        <v/>
      </c>
    </row>
    <row r="913" spans="1:46" ht="14.25" customHeight="1" x14ac:dyDescent="0.25">
      <c r="A913" s="82">
        <v>45200</v>
      </c>
      <c r="B913" s="2" t="s">
        <v>5</v>
      </c>
      <c r="C913" s="83">
        <v>0.65277777777777779</v>
      </c>
      <c r="D913" s="2">
        <v>4</v>
      </c>
      <c r="E913" s="2">
        <v>6</v>
      </c>
      <c r="F913" s="60">
        <v>5</v>
      </c>
      <c r="G913" s="2">
        <v>1800</v>
      </c>
      <c r="H913" s="2" t="s">
        <v>42</v>
      </c>
      <c r="I913" s="2">
        <v>78</v>
      </c>
      <c r="J913" s="2">
        <v>130</v>
      </c>
      <c r="K913" s="6">
        <v>10</v>
      </c>
      <c r="L913" s="6" t="s">
        <v>777</v>
      </c>
      <c r="M913" s="2" t="s">
        <v>75</v>
      </c>
      <c r="N913" s="84">
        <v>3.5</v>
      </c>
      <c r="O913" s="2" t="s">
        <v>69</v>
      </c>
      <c r="P913" s="2" t="s">
        <v>57</v>
      </c>
      <c r="Q913" s="85"/>
      <c r="R913" s="86">
        <v>9</v>
      </c>
      <c r="S913" s="85">
        <v>57</v>
      </c>
      <c r="T913" s="85">
        <v>57</v>
      </c>
      <c r="U913" s="85"/>
      <c r="V913" s="2">
        <v>4</v>
      </c>
      <c r="W913" s="2"/>
      <c r="X913" s="10">
        <v>2</v>
      </c>
      <c r="Y913" s="84">
        <v>5</v>
      </c>
      <c r="Z913" s="2">
        <v>35</v>
      </c>
      <c r="AA913" s="6">
        <v>12</v>
      </c>
      <c r="AB913" s="2"/>
      <c r="AC913" s="2" t="s">
        <v>12</v>
      </c>
      <c r="AD913" s="84">
        <v>4</v>
      </c>
      <c r="AE913" s="84">
        <v>1.7</v>
      </c>
      <c r="AF913" s="2">
        <v>100</v>
      </c>
      <c r="AG913" s="2">
        <f t="shared" si="69"/>
        <v>400</v>
      </c>
      <c r="AH913" s="2">
        <f t="shared" si="70"/>
        <v>300</v>
      </c>
      <c r="AI913" s="44" t="str">
        <f>VLOOKUP(Table13[[#This Row],[Track]],$B$1885:$D$1929,2,FALSE)</f>
        <v>Vic</v>
      </c>
      <c r="AJ9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13" s="16" t="str">
        <f>IF(Table13[[#This Row],[Going-Dist]]="G&lt;6-Dist&gt;=1700","B",IF(Table13[[#This Row],[Going-Dist]]="G&lt;6-Dist&lt;1700","A",IF(AJ913="G&gt;=6-Dist&lt;1700","C",IF(AJ913="G&gt;=6-Dist&gt;=1700","D","xx"))))</f>
        <v>B</v>
      </c>
      <c r="AL913" s="69">
        <f>MONTH(Table13[[#This Row],[Date]])</f>
        <v>10</v>
      </c>
      <c r="AM913" s="69" t="str">
        <f t="shared" si="68"/>
        <v>2023-2024</v>
      </c>
      <c r="AN913" s="60">
        <v>100</v>
      </c>
      <c r="AO913" s="128">
        <f>IF(Table13[[#This Row],[Combo 27 Bet]]="","",IF(Table13[[#This Row],[Lev Ret]]="","",AN913*Table13[[#This Row],[Odds]]))</f>
        <v>400</v>
      </c>
      <c r="AP913" s="129">
        <f t="shared" si="71"/>
        <v>300</v>
      </c>
      <c r="AQ913" s="135">
        <v>2</v>
      </c>
      <c r="AR913" s="151">
        <v>7</v>
      </c>
      <c r="AS913" s="2" t="str">
        <f>IF(Table13[[#This Row],[Date]]&lt;$AS$3,"","Live")</f>
        <v/>
      </c>
      <c r="AT913" s="2" t="str">
        <f>IF(Table13[[#This Row],[Date]]&lt;$AT$3,"","Current Algo")</f>
        <v/>
      </c>
    </row>
    <row r="914" spans="1:46" ht="14.25" customHeight="1" x14ac:dyDescent="0.25">
      <c r="A914" s="82">
        <v>45200</v>
      </c>
      <c r="B914" s="2" t="s">
        <v>5</v>
      </c>
      <c r="C914" s="83">
        <v>0.67708333333333337</v>
      </c>
      <c r="D914" s="2">
        <v>4</v>
      </c>
      <c r="E914" s="2">
        <v>6</v>
      </c>
      <c r="F914" s="60">
        <v>6</v>
      </c>
      <c r="G914" s="2">
        <v>1500</v>
      </c>
      <c r="H914" s="2" t="s">
        <v>42</v>
      </c>
      <c r="I914" s="2" t="s">
        <v>46</v>
      </c>
      <c r="J914" s="2">
        <v>200</v>
      </c>
      <c r="K914" s="6">
        <v>1</v>
      </c>
      <c r="L914" s="6" t="s">
        <v>822</v>
      </c>
      <c r="M914" s="2" t="s">
        <v>55</v>
      </c>
      <c r="N914" s="84">
        <v>1.7</v>
      </c>
      <c r="O914" s="2" t="s">
        <v>584</v>
      </c>
      <c r="P914" s="2" t="s">
        <v>377</v>
      </c>
      <c r="Q914" s="85"/>
      <c r="R914" s="86">
        <v>5</v>
      </c>
      <c r="S914" s="85">
        <v>58</v>
      </c>
      <c r="T914" s="85">
        <v>58</v>
      </c>
      <c r="U914" s="85"/>
      <c r="V914" s="2">
        <v>1</v>
      </c>
      <c r="W914" s="2">
        <v>3</v>
      </c>
      <c r="X914" s="10">
        <v>1</v>
      </c>
      <c r="Y914" s="84">
        <v>3</v>
      </c>
      <c r="Z914" s="2">
        <v>45</v>
      </c>
      <c r="AA914" s="6">
        <v>8</v>
      </c>
      <c r="AB914" s="2"/>
      <c r="AC914" s="2" t="s">
        <v>12</v>
      </c>
      <c r="AD914" s="84">
        <v>1.4</v>
      </c>
      <c r="AE914" s="84">
        <v>1.04</v>
      </c>
      <c r="AF914" s="2">
        <v>100</v>
      </c>
      <c r="AG914" s="2">
        <f t="shared" si="69"/>
        <v>140</v>
      </c>
      <c r="AH914" s="2">
        <f t="shared" si="70"/>
        <v>40</v>
      </c>
      <c r="AI914" s="44" t="str">
        <f>VLOOKUP(Table13[[#This Row],[Track]],$B$1885:$D$1929,2,FALSE)</f>
        <v>Vic</v>
      </c>
      <c r="AJ9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4" s="16" t="str">
        <f>IF(Table13[[#This Row],[Going-Dist]]="G&lt;6-Dist&gt;=1700","B",IF(Table13[[#This Row],[Going-Dist]]="G&lt;6-Dist&lt;1700","A",IF(AJ914="G&gt;=6-Dist&lt;1700","C",IF(AJ914="G&gt;=6-Dist&gt;=1700","D","xx"))))</f>
        <v>A</v>
      </c>
      <c r="AL914" s="69">
        <f>MONTH(Table13[[#This Row],[Date]])</f>
        <v>10</v>
      </c>
      <c r="AM914" s="69" t="str">
        <f t="shared" si="68"/>
        <v>2023-2024</v>
      </c>
      <c r="AN914" s="60">
        <v>100</v>
      </c>
      <c r="AO914" s="128">
        <f>IF(Table13[[#This Row],[Combo 27 Bet]]="","",IF(Table13[[#This Row],[Lev Ret]]="","",AN914*Table13[[#This Row],[Odds]]))</f>
        <v>140</v>
      </c>
      <c r="AP914" s="129">
        <f t="shared" si="71"/>
        <v>40</v>
      </c>
      <c r="AQ914" s="135">
        <v>2</v>
      </c>
      <c r="AR914" s="151">
        <v>5</v>
      </c>
      <c r="AS914" s="2" t="str">
        <f>IF(Table13[[#This Row],[Date]]&lt;$AS$3,"","Live")</f>
        <v/>
      </c>
      <c r="AT914" s="2" t="str">
        <f>IF(Table13[[#This Row],[Date]]&lt;$AT$3,"","Current Algo")</f>
        <v/>
      </c>
    </row>
    <row r="915" spans="1:46" ht="14.25" customHeight="1" x14ac:dyDescent="0.25">
      <c r="A915" s="82">
        <v>45200</v>
      </c>
      <c r="B915" s="2" t="s">
        <v>5</v>
      </c>
      <c r="C915" s="83">
        <v>0.67708333333333337</v>
      </c>
      <c r="D915" s="87">
        <v>4</v>
      </c>
      <c r="E915" s="7">
        <v>6</v>
      </c>
      <c r="F915" s="60">
        <v>6</v>
      </c>
      <c r="G915" s="2">
        <v>1500</v>
      </c>
      <c r="H915" s="2" t="s">
        <v>42</v>
      </c>
      <c r="I915" s="2" t="s">
        <v>46</v>
      </c>
      <c r="J915" s="2">
        <v>200</v>
      </c>
      <c r="K915" s="6">
        <v>3</v>
      </c>
      <c r="L915" s="6" t="s">
        <v>455</v>
      </c>
      <c r="M915" s="2" t="s">
        <v>80</v>
      </c>
      <c r="N915" s="84">
        <v>4.5</v>
      </c>
      <c r="O915" s="2" t="s">
        <v>59</v>
      </c>
      <c r="P915" s="2" t="s">
        <v>103</v>
      </c>
      <c r="Q915" s="85"/>
      <c r="R915" s="86">
        <v>4</v>
      </c>
      <c r="S915" s="85">
        <v>55.5</v>
      </c>
      <c r="T915" s="85">
        <v>55.5</v>
      </c>
      <c r="U915" s="85"/>
      <c r="V915" s="2">
        <v>2</v>
      </c>
      <c r="W915" s="2">
        <v>5</v>
      </c>
      <c r="X915" s="10">
        <v>2</v>
      </c>
      <c r="Y915" s="84">
        <v>3.3</v>
      </c>
      <c r="Z915" s="2">
        <v>45</v>
      </c>
      <c r="AA915" s="6">
        <v>8</v>
      </c>
      <c r="AB915" s="2"/>
      <c r="AC915" s="2" t="s">
        <v>15</v>
      </c>
      <c r="AD915" s="84">
        <v>4.5999999999999996</v>
      </c>
      <c r="AE915" s="84">
        <v>1.2</v>
      </c>
      <c r="AF915" s="2">
        <v>100</v>
      </c>
      <c r="AG915" s="2" t="str">
        <f t="shared" si="69"/>
        <v/>
      </c>
      <c r="AH915" s="2">
        <f t="shared" si="70"/>
        <v>-100</v>
      </c>
      <c r="AI915" s="44" t="str">
        <f>VLOOKUP(Table13[[#This Row],[Track]],$B$1885:$D$1929,2,FALSE)</f>
        <v>Vic</v>
      </c>
      <c r="AJ9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5" s="16" t="str">
        <f>IF(Table13[[#This Row],[Going-Dist]]="G&lt;6-Dist&gt;=1700","B",IF(Table13[[#This Row],[Going-Dist]]="G&lt;6-Dist&lt;1700","A",IF(AJ915="G&gt;=6-Dist&lt;1700","C",IF(AJ915="G&gt;=6-Dist&gt;=1700","D","xx"))))</f>
        <v>A</v>
      </c>
      <c r="AL915" s="69">
        <f>MONTH(Table13[[#This Row],[Date]])</f>
        <v>10</v>
      </c>
      <c r="AM915" s="69" t="str">
        <f t="shared" si="68"/>
        <v>2023-2024</v>
      </c>
      <c r="AN915" s="60">
        <v>150</v>
      </c>
      <c r="AO915" s="128" t="str">
        <f>IF(Table13[[#This Row],[Combo 27 Bet]]="","",IF(Table13[[#This Row],[Lev Ret]]="","",AN915*Table13[[#This Row],[Odds]]))</f>
        <v/>
      </c>
      <c r="AP915" s="129">
        <f t="shared" si="71"/>
        <v>-150</v>
      </c>
      <c r="AQ915" s="135">
        <v>2</v>
      </c>
      <c r="AR915" s="151">
        <v>8</v>
      </c>
      <c r="AS915" s="2" t="str">
        <f>IF(Table13[[#This Row],[Date]]&lt;$AS$3,"","Live")</f>
        <v/>
      </c>
      <c r="AT915" s="2" t="str">
        <f>IF(Table13[[#This Row],[Date]]&lt;$AT$3,"","Current Algo")</f>
        <v/>
      </c>
    </row>
    <row r="916" spans="1:46" ht="14.25" customHeight="1" x14ac:dyDescent="0.25">
      <c r="A916" s="82">
        <v>45200</v>
      </c>
      <c r="B916" s="2" t="s">
        <v>5</v>
      </c>
      <c r="C916" s="83">
        <v>0.72569444444444453</v>
      </c>
      <c r="D916" s="2">
        <v>4</v>
      </c>
      <c r="E916" s="2">
        <v>6</v>
      </c>
      <c r="F916" s="60">
        <v>8</v>
      </c>
      <c r="G916" s="2">
        <v>1400</v>
      </c>
      <c r="H916" s="2" t="s">
        <v>42</v>
      </c>
      <c r="I916" s="2">
        <v>84</v>
      </c>
      <c r="J916" s="2">
        <v>130</v>
      </c>
      <c r="K916" s="6">
        <v>11</v>
      </c>
      <c r="L916" s="6" t="s">
        <v>503</v>
      </c>
      <c r="M916" s="2" t="s">
        <v>55</v>
      </c>
      <c r="N916" s="84">
        <v>3.4</v>
      </c>
      <c r="O916" s="2" t="s">
        <v>59</v>
      </c>
      <c r="P916" s="2" t="s">
        <v>54</v>
      </c>
      <c r="Q916" s="85"/>
      <c r="R916" s="86">
        <v>8</v>
      </c>
      <c r="S916" s="85">
        <v>57.5</v>
      </c>
      <c r="T916" s="85">
        <v>57.5</v>
      </c>
      <c r="U916" s="85"/>
      <c r="V916" s="2">
        <v>3</v>
      </c>
      <c r="W916" s="2">
        <v>3</v>
      </c>
      <c r="X916" s="10">
        <v>2</v>
      </c>
      <c r="Y916" s="84">
        <v>5.2</v>
      </c>
      <c r="Z916" s="2">
        <v>35</v>
      </c>
      <c r="AA916" s="6">
        <v>12</v>
      </c>
      <c r="AB916" s="2"/>
      <c r="AC916" s="2" t="s">
        <v>12</v>
      </c>
      <c r="AD916" s="84">
        <v>2.7</v>
      </c>
      <c r="AE916" s="84">
        <v>1.4</v>
      </c>
      <c r="AF916" s="2">
        <v>100</v>
      </c>
      <c r="AG916" s="2">
        <f t="shared" si="69"/>
        <v>270</v>
      </c>
      <c r="AH916" s="2">
        <f t="shared" si="70"/>
        <v>170</v>
      </c>
      <c r="AI916" s="44" t="str">
        <f>VLOOKUP(Table13[[#This Row],[Track]],$B$1885:$D$1929,2,FALSE)</f>
        <v>Vic</v>
      </c>
      <c r="AJ9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6" s="16" t="str">
        <f>IF(Table13[[#This Row],[Going-Dist]]="G&lt;6-Dist&gt;=1700","B",IF(Table13[[#This Row],[Going-Dist]]="G&lt;6-Dist&lt;1700","A",IF(AJ916="G&gt;=6-Dist&lt;1700","C",IF(AJ916="G&gt;=6-Dist&gt;=1700","D","xx"))))</f>
        <v>A</v>
      </c>
      <c r="AL916" s="69">
        <f>MONTH(Table13[[#This Row],[Date]])</f>
        <v>10</v>
      </c>
      <c r="AM916" s="69" t="str">
        <f t="shared" si="68"/>
        <v>2023-2024</v>
      </c>
      <c r="AN916" s="60">
        <v>140</v>
      </c>
      <c r="AO916" s="128">
        <f>IF(Table13[[#This Row],[Combo 27 Bet]]="","",IF(Table13[[#This Row],[Lev Ret]]="","",AN916*Table13[[#This Row],[Odds]]))</f>
        <v>378</v>
      </c>
      <c r="AP916" s="129">
        <f t="shared" si="71"/>
        <v>238</v>
      </c>
      <c r="AQ916" s="135">
        <v>2</v>
      </c>
      <c r="AR916" s="151">
        <v>7</v>
      </c>
      <c r="AS916" s="2" t="str">
        <f>IF(Table13[[#This Row],[Date]]&lt;$AS$3,"","Live")</f>
        <v/>
      </c>
      <c r="AT916" s="2" t="str">
        <f>IF(Table13[[#This Row],[Date]]&lt;$AT$3,"","Current Algo")</f>
        <v/>
      </c>
    </row>
    <row r="917" spans="1:46" ht="14.25" customHeight="1" x14ac:dyDescent="0.25">
      <c r="A917" s="82">
        <v>45200</v>
      </c>
      <c r="B917" s="2" t="s">
        <v>5</v>
      </c>
      <c r="C917" s="83">
        <v>0.72569444444444453</v>
      </c>
      <c r="D917" s="2">
        <v>4</v>
      </c>
      <c r="E917" s="2">
        <v>6</v>
      </c>
      <c r="F917" s="60">
        <v>8</v>
      </c>
      <c r="G917" s="2">
        <v>1400</v>
      </c>
      <c r="H917" s="2" t="s">
        <v>42</v>
      </c>
      <c r="I917" s="2">
        <v>84</v>
      </c>
      <c r="J917" s="2">
        <v>130</v>
      </c>
      <c r="K917" s="6">
        <v>1</v>
      </c>
      <c r="L917" s="6" t="s">
        <v>486</v>
      </c>
      <c r="M917" s="2" t="s">
        <v>55</v>
      </c>
      <c r="N917" s="84">
        <v>5.5</v>
      </c>
      <c r="O917" s="2" t="s">
        <v>51</v>
      </c>
      <c r="P917" s="2" t="s">
        <v>395</v>
      </c>
      <c r="Q917" s="85">
        <v>1.5</v>
      </c>
      <c r="R917" s="86">
        <v>2</v>
      </c>
      <c r="S917" s="85">
        <v>62.5</v>
      </c>
      <c r="T917" s="85">
        <v>61</v>
      </c>
      <c r="U917" s="85"/>
      <c r="V917" s="2">
        <v>1</v>
      </c>
      <c r="W917" s="2">
        <v>1</v>
      </c>
      <c r="X917" s="10">
        <v>3</v>
      </c>
      <c r="Y917" s="84">
        <v>5.5</v>
      </c>
      <c r="Z917" s="2">
        <v>30</v>
      </c>
      <c r="AA917" s="6">
        <v>12</v>
      </c>
      <c r="AB917" s="2"/>
      <c r="AC917" s="2"/>
      <c r="AD917" s="84">
        <v>7</v>
      </c>
      <c r="AE917" s="84"/>
      <c r="AF917" s="2">
        <v>100</v>
      </c>
      <c r="AG917" s="2" t="str">
        <f t="shared" si="69"/>
        <v/>
      </c>
      <c r="AH917" s="2">
        <f t="shared" si="70"/>
        <v>-100</v>
      </c>
      <c r="AI917" s="44" t="str">
        <f>VLOOKUP(Table13[[#This Row],[Track]],$B$1885:$D$1929,2,FALSE)</f>
        <v>Vic</v>
      </c>
      <c r="AJ9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7" s="16" t="str">
        <f>IF(Table13[[#This Row],[Going-Dist]]="G&lt;6-Dist&gt;=1700","B",IF(Table13[[#This Row],[Going-Dist]]="G&lt;6-Dist&lt;1700","A",IF(AJ917="G&gt;=6-Dist&lt;1700","C",IF(AJ917="G&gt;=6-Dist&gt;=1700","D","xx"))))</f>
        <v>A</v>
      </c>
      <c r="AL917" s="69">
        <f>MONTH(Table13[[#This Row],[Date]])</f>
        <v>10</v>
      </c>
      <c r="AM917" s="69" t="str">
        <f t="shared" si="68"/>
        <v>2023-2024</v>
      </c>
      <c r="AN917" s="60">
        <v>100</v>
      </c>
      <c r="AO917" s="128" t="str">
        <f>IF(Table13[[#This Row],[Combo 27 Bet]]="","",IF(Table13[[#This Row],[Lev Ret]]="","",AN917*Table13[[#This Row],[Odds]]))</f>
        <v/>
      </c>
      <c r="AP917" s="129">
        <f t="shared" si="71"/>
        <v>-100</v>
      </c>
      <c r="AQ917" s="135">
        <v>2</v>
      </c>
      <c r="AR917" s="151">
        <v>6</v>
      </c>
      <c r="AS917" s="2" t="str">
        <f>IF(Table13[[#This Row],[Date]]&lt;$AS$3,"","Live")</f>
        <v/>
      </c>
      <c r="AT917" s="2" t="str">
        <f>IF(Table13[[#This Row],[Date]]&lt;$AT$3,"","Current Algo")</f>
        <v/>
      </c>
    </row>
    <row r="918" spans="1:46" ht="14.25" customHeight="1" x14ac:dyDescent="0.25">
      <c r="A918" s="82">
        <v>45206</v>
      </c>
      <c r="B918" s="2" t="s">
        <v>149</v>
      </c>
      <c r="C918" s="83">
        <v>0.60069444444444442</v>
      </c>
      <c r="D918" s="87">
        <v>4</v>
      </c>
      <c r="E918" s="7">
        <v>0</v>
      </c>
      <c r="F918" s="60">
        <v>4</v>
      </c>
      <c r="G918" s="2">
        <v>1100</v>
      </c>
      <c r="H918" s="2" t="s">
        <v>151</v>
      </c>
      <c r="I918" s="2">
        <v>78</v>
      </c>
      <c r="J918" s="2">
        <v>160</v>
      </c>
      <c r="K918" s="6">
        <v>12</v>
      </c>
      <c r="L918" s="6" t="s">
        <v>1688</v>
      </c>
      <c r="M918" s="2" t="s">
        <v>75</v>
      </c>
      <c r="N918" s="84">
        <v>3.7</v>
      </c>
      <c r="O918" s="2" t="s">
        <v>56</v>
      </c>
      <c r="P918" s="2" t="s">
        <v>383</v>
      </c>
      <c r="Q918" s="85"/>
      <c r="R918" s="86">
        <v>1</v>
      </c>
      <c r="S918" s="85">
        <v>52</v>
      </c>
      <c r="T918" s="85">
        <v>52</v>
      </c>
      <c r="U918" s="85"/>
      <c r="V918" s="2">
        <v>4</v>
      </c>
      <c r="W918" s="2"/>
      <c r="X918" s="10">
        <v>2</v>
      </c>
      <c r="Y918" s="84">
        <v>5</v>
      </c>
      <c r="Z918" s="2">
        <v>20</v>
      </c>
      <c r="AA918" s="6"/>
      <c r="AB918" s="2"/>
      <c r="AC918" s="2" t="s">
        <v>150</v>
      </c>
      <c r="AD918" s="84">
        <v>3.6</v>
      </c>
      <c r="AE918" s="84">
        <v>1.4</v>
      </c>
      <c r="AF918" s="2">
        <v>100</v>
      </c>
      <c r="AG918" s="2">
        <f t="shared" si="69"/>
        <v>360</v>
      </c>
      <c r="AH918" s="2">
        <f t="shared" si="70"/>
        <v>260</v>
      </c>
      <c r="AI918" s="44" t="str">
        <f>VLOOKUP(Table13[[#This Row],[Track]],$B$1885:$D$1929,2,FALSE)</f>
        <v>NSW</v>
      </c>
      <c r="AJ9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8" s="16" t="str">
        <f>IF(Table13[[#This Row],[Going-Dist]]="G&lt;6-Dist&gt;=1700","B",IF(Table13[[#This Row],[Going-Dist]]="G&lt;6-Dist&lt;1700","A",IF(AJ918="G&gt;=6-Dist&lt;1700","C",IF(AJ918="G&gt;=6-Dist&gt;=1700","D","xx"))))</f>
        <v>A</v>
      </c>
      <c r="AL918" s="69">
        <f>MONTH(Table13[[#This Row],[Date]])</f>
        <v>10</v>
      </c>
      <c r="AM918" s="69" t="str">
        <f t="shared" si="68"/>
        <v>2023-2024</v>
      </c>
      <c r="AN918" s="60">
        <v>100</v>
      </c>
      <c r="AO918" s="128">
        <f>IF(Table13[[#This Row],[Combo 27 Bet]]="","",IF(Table13[[#This Row],[Lev Ret]]="","",AN918*Table13[[#This Row],[Odds]]))</f>
        <v>360</v>
      </c>
      <c r="AP918" s="129">
        <f t="shared" si="71"/>
        <v>260</v>
      </c>
      <c r="AQ918" s="135"/>
      <c r="AR918" s="151">
        <v>1</v>
      </c>
      <c r="AS918" s="2" t="str">
        <f>IF(Table13[[#This Row],[Date]]&lt;$AS$3,"","Live")</f>
        <v/>
      </c>
      <c r="AT918" s="2" t="str">
        <f>IF(Table13[[#This Row],[Date]]&lt;$AT$3,"","Current Algo")</f>
        <v/>
      </c>
    </row>
    <row r="919" spans="1:46" ht="14.25" customHeight="1" x14ac:dyDescent="0.25">
      <c r="A919" s="82">
        <v>45206</v>
      </c>
      <c r="B919" s="2" t="s">
        <v>3</v>
      </c>
      <c r="C919" s="83">
        <v>0.63541666666666663</v>
      </c>
      <c r="D919" s="2">
        <v>5</v>
      </c>
      <c r="E919" s="2">
        <v>9</v>
      </c>
      <c r="F919" s="60">
        <v>6</v>
      </c>
      <c r="G919" s="2">
        <v>1400</v>
      </c>
      <c r="H919" s="2" t="s">
        <v>70</v>
      </c>
      <c r="I919" s="2" t="s">
        <v>84</v>
      </c>
      <c r="J919" s="2">
        <v>300</v>
      </c>
      <c r="K919" s="6">
        <v>10</v>
      </c>
      <c r="L919" s="6" t="s">
        <v>788</v>
      </c>
      <c r="M919" s="2" t="s">
        <v>58</v>
      </c>
      <c r="N919" s="84">
        <v>7</v>
      </c>
      <c r="O919" s="2" t="s">
        <v>397</v>
      </c>
      <c r="P919" s="2" t="s">
        <v>103</v>
      </c>
      <c r="Q919" s="85"/>
      <c r="R919" s="86">
        <v>6</v>
      </c>
      <c r="S919" s="85">
        <v>55</v>
      </c>
      <c r="T919" s="85">
        <v>55</v>
      </c>
      <c r="U919" s="85"/>
      <c r="V919" s="2">
        <v>3</v>
      </c>
      <c r="W919" s="2"/>
      <c r="X919" s="10">
        <v>2</v>
      </c>
      <c r="Y919" s="84">
        <v>4.8</v>
      </c>
      <c r="Z919" s="2">
        <v>35</v>
      </c>
      <c r="AA919" s="6">
        <v>12</v>
      </c>
      <c r="AB919" s="2"/>
      <c r="AC919" s="2" t="s">
        <v>12</v>
      </c>
      <c r="AD919" s="84">
        <v>7</v>
      </c>
      <c r="AE919" s="84">
        <v>1.5</v>
      </c>
      <c r="AF919" s="2">
        <v>100</v>
      </c>
      <c r="AG919" s="2">
        <f t="shared" si="69"/>
        <v>700</v>
      </c>
      <c r="AH919" s="2">
        <f t="shared" si="70"/>
        <v>600</v>
      </c>
      <c r="AI919" s="44" t="str">
        <f>VLOOKUP(Table13[[#This Row],[Track]],$B$1885:$D$1929,2,FALSE)</f>
        <v>Vic</v>
      </c>
      <c r="AJ9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19" s="16" t="str">
        <f>IF(Table13[[#This Row],[Going-Dist]]="G&lt;6-Dist&gt;=1700","B",IF(Table13[[#This Row],[Going-Dist]]="G&lt;6-Dist&lt;1700","A",IF(AJ919="G&gt;=6-Dist&lt;1700","C",IF(AJ919="G&gt;=6-Dist&gt;=1700","D","xx"))))</f>
        <v>A</v>
      </c>
      <c r="AL919" s="69">
        <f>MONTH(Table13[[#This Row],[Date]])</f>
        <v>10</v>
      </c>
      <c r="AM919" s="69" t="str">
        <f t="shared" si="68"/>
        <v>2023-2024</v>
      </c>
      <c r="AN919" s="60">
        <v>100</v>
      </c>
      <c r="AO919" s="128">
        <f>IF(Table13[[#This Row],[Combo 27 Bet]]="","",IF(Table13[[#This Row],[Lev Ret]]="","",AN919*Table13[[#This Row],[Odds]]))</f>
        <v>700</v>
      </c>
      <c r="AP919" s="129">
        <f t="shared" si="71"/>
        <v>600</v>
      </c>
      <c r="AQ919" s="135"/>
      <c r="AR919" s="151">
        <v>5</v>
      </c>
      <c r="AS919" s="2" t="str">
        <f>IF(Table13[[#This Row],[Date]]&lt;$AS$3,"","Live")</f>
        <v/>
      </c>
      <c r="AT919" s="2" t="str">
        <f>IF(Table13[[#This Row],[Date]]&lt;$AT$3,"","Current Algo")</f>
        <v/>
      </c>
    </row>
    <row r="920" spans="1:46" ht="14.25" customHeight="1" x14ac:dyDescent="0.25">
      <c r="A920" s="82">
        <v>45206</v>
      </c>
      <c r="B920" s="2" t="s">
        <v>149</v>
      </c>
      <c r="C920" s="83">
        <v>0.72569444444444453</v>
      </c>
      <c r="D920" s="87">
        <v>4</v>
      </c>
      <c r="E920" s="7">
        <v>0</v>
      </c>
      <c r="F920" s="60">
        <v>9</v>
      </c>
      <c r="G920" s="2">
        <v>1200</v>
      </c>
      <c r="H920" s="2" t="s">
        <v>70</v>
      </c>
      <c r="I920" s="2" t="s">
        <v>66</v>
      </c>
      <c r="J920" s="2">
        <v>250</v>
      </c>
      <c r="K920" s="6">
        <v>5</v>
      </c>
      <c r="L920" s="6" t="s">
        <v>818</v>
      </c>
      <c r="M920" s="2" t="s">
        <v>67</v>
      </c>
      <c r="N920" s="84">
        <v>3.3</v>
      </c>
      <c r="O920" s="2" t="s">
        <v>91</v>
      </c>
      <c r="P920" s="2" t="s">
        <v>110</v>
      </c>
      <c r="Q920" s="85"/>
      <c r="R920" s="86">
        <v>8</v>
      </c>
      <c r="S920" s="85">
        <v>56</v>
      </c>
      <c r="T920" s="85">
        <v>56</v>
      </c>
      <c r="U920" s="85"/>
      <c r="V920" s="2">
        <v>4</v>
      </c>
      <c r="W920" s="2">
        <v>4</v>
      </c>
      <c r="X920" s="10">
        <v>2</v>
      </c>
      <c r="Y920" s="84">
        <v>4.5</v>
      </c>
      <c r="Z920" s="2">
        <v>20</v>
      </c>
      <c r="AA920" s="6"/>
      <c r="AB920" s="2"/>
      <c r="AC920" s="2" t="s">
        <v>150</v>
      </c>
      <c r="AD920" s="84">
        <v>2.8</v>
      </c>
      <c r="AE920" s="84">
        <v>1.4</v>
      </c>
      <c r="AF920" s="2">
        <v>100</v>
      </c>
      <c r="AG920" s="2">
        <f t="shared" si="69"/>
        <v>280</v>
      </c>
      <c r="AH920" s="2">
        <f t="shared" si="70"/>
        <v>180</v>
      </c>
      <c r="AI920" s="44" t="str">
        <f>VLOOKUP(Table13[[#This Row],[Track]],$B$1885:$D$1929,2,FALSE)</f>
        <v>NSW</v>
      </c>
      <c r="AJ9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0" s="16" t="str">
        <f>IF(Table13[[#This Row],[Going-Dist]]="G&lt;6-Dist&gt;=1700","B",IF(Table13[[#This Row],[Going-Dist]]="G&lt;6-Dist&lt;1700","A",IF(AJ920="G&gt;=6-Dist&lt;1700","C",IF(AJ920="G&gt;=6-Dist&gt;=1700","D","xx"))))</f>
        <v>A</v>
      </c>
      <c r="AL920" s="69">
        <f>MONTH(Table13[[#This Row],[Date]])</f>
        <v>10</v>
      </c>
      <c r="AM920" s="69" t="str">
        <f t="shared" si="68"/>
        <v>2023-2024</v>
      </c>
      <c r="AN920" s="60">
        <v>200</v>
      </c>
      <c r="AO920" s="128">
        <f>IF(Table13[[#This Row],[Combo 27 Bet]]="","",IF(Table13[[#This Row],[Lev Ret]]="","",AN920*Table13[[#This Row],[Odds]]))</f>
        <v>560</v>
      </c>
      <c r="AP920" s="129">
        <f t="shared" si="71"/>
        <v>360</v>
      </c>
      <c r="AQ920" s="135"/>
      <c r="AR920" s="151">
        <v>10</v>
      </c>
      <c r="AS920" s="2" t="str">
        <f>IF(Table13[[#This Row],[Date]]&lt;$AS$3,"","Live")</f>
        <v/>
      </c>
      <c r="AT920" s="2" t="str">
        <f>IF(Table13[[#This Row],[Date]]&lt;$AT$3,"","Current Algo")</f>
        <v/>
      </c>
    </row>
    <row r="921" spans="1:46" ht="14.25" customHeight="1" x14ac:dyDescent="0.25">
      <c r="A921" s="82">
        <v>45206</v>
      </c>
      <c r="B921" s="2" t="s">
        <v>149</v>
      </c>
      <c r="C921" s="83">
        <v>0.75347222222222221</v>
      </c>
      <c r="D921" s="87">
        <v>4</v>
      </c>
      <c r="E921" s="7">
        <v>0</v>
      </c>
      <c r="F921" s="60">
        <v>10</v>
      </c>
      <c r="G921" s="2">
        <v>1300</v>
      </c>
      <c r="H921" s="2" t="s">
        <v>151</v>
      </c>
      <c r="I921" s="2">
        <v>78</v>
      </c>
      <c r="J921" s="2">
        <v>160</v>
      </c>
      <c r="K921" s="6">
        <v>10</v>
      </c>
      <c r="L921" s="6" t="s">
        <v>1685</v>
      </c>
      <c r="M921" s="2" t="s">
        <v>67</v>
      </c>
      <c r="N921" s="84">
        <v>3.8</v>
      </c>
      <c r="O921" s="2" t="s">
        <v>1059</v>
      </c>
      <c r="P921" s="2" t="s">
        <v>154</v>
      </c>
      <c r="Q921" s="85"/>
      <c r="R921" s="86">
        <v>5</v>
      </c>
      <c r="S921" s="85">
        <v>58.5</v>
      </c>
      <c r="T921" s="85">
        <v>58.5</v>
      </c>
      <c r="U921" s="85"/>
      <c r="V921" s="2"/>
      <c r="W921" s="2"/>
      <c r="X921" s="10">
        <v>2</v>
      </c>
      <c r="Y921" s="84">
        <v>4.3</v>
      </c>
      <c r="Z921" s="2">
        <v>20</v>
      </c>
      <c r="AA921" s="6"/>
      <c r="AB921" s="2"/>
      <c r="AC921" s="2" t="s">
        <v>13</v>
      </c>
      <c r="AD921" s="84">
        <v>4</v>
      </c>
      <c r="AE921" s="84">
        <v>1.5</v>
      </c>
      <c r="AF921" s="2">
        <v>100</v>
      </c>
      <c r="AG921" s="2" t="str">
        <f t="shared" si="69"/>
        <v/>
      </c>
      <c r="AH921" s="2">
        <f t="shared" si="70"/>
        <v>-100</v>
      </c>
      <c r="AI921" s="44" t="str">
        <f>VLOOKUP(Table13[[#This Row],[Track]],$B$1885:$D$1929,2,FALSE)</f>
        <v>NSW</v>
      </c>
      <c r="AJ9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1" s="16" t="str">
        <f>IF(Table13[[#This Row],[Going-Dist]]="G&lt;6-Dist&gt;=1700","B",IF(Table13[[#This Row],[Going-Dist]]="G&lt;6-Dist&lt;1700","A",IF(AJ921="G&gt;=6-Dist&lt;1700","C",IF(AJ921="G&gt;=6-Dist&gt;=1700","D","xx"))))</f>
        <v>A</v>
      </c>
      <c r="AL921" s="69">
        <f>MONTH(Table13[[#This Row],[Date]])</f>
        <v>10</v>
      </c>
      <c r="AM921" s="69" t="str">
        <f t="shared" si="68"/>
        <v>2023-2024</v>
      </c>
      <c r="AN921" s="60">
        <v>100</v>
      </c>
      <c r="AO921" s="128" t="str">
        <f>IF(Table13[[#This Row],[Combo 27 Bet]]="","",IF(Table13[[#This Row],[Lev Ret]]="","",AN921*Table13[[#This Row],[Odds]]))</f>
        <v/>
      </c>
      <c r="AP921" s="129">
        <f t="shared" si="71"/>
        <v>-100</v>
      </c>
      <c r="AQ921" s="135"/>
      <c r="AR921" s="151">
        <v>7</v>
      </c>
      <c r="AS921" s="2" t="str">
        <f>IF(Table13[[#This Row],[Date]]&lt;$AS$3,"","Live")</f>
        <v/>
      </c>
      <c r="AT921" s="2" t="str">
        <f>IF(Table13[[#This Row],[Date]]&lt;$AT$3,"","Current Algo")</f>
        <v/>
      </c>
    </row>
    <row r="922" spans="1:46" ht="14.25" customHeight="1" x14ac:dyDescent="0.25">
      <c r="A922" s="82">
        <v>45213</v>
      </c>
      <c r="B922" s="2" t="s">
        <v>4</v>
      </c>
      <c r="C922" s="83">
        <v>0.53472222222222221</v>
      </c>
      <c r="D922" s="2">
        <v>4</v>
      </c>
      <c r="E922" s="2">
        <v>0</v>
      </c>
      <c r="F922" s="60">
        <v>3</v>
      </c>
      <c r="G922" s="2">
        <v>2400</v>
      </c>
      <c r="H922" s="2" t="s">
        <v>42</v>
      </c>
      <c r="I922" s="2" t="s">
        <v>46</v>
      </c>
      <c r="J922" s="2">
        <v>300</v>
      </c>
      <c r="K922" s="6">
        <v>7</v>
      </c>
      <c r="L922" s="6" t="s">
        <v>741</v>
      </c>
      <c r="M922" s="2" t="s">
        <v>55</v>
      </c>
      <c r="N922" s="84">
        <v>3.7</v>
      </c>
      <c r="O922" s="2" t="s">
        <v>97</v>
      </c>
      <c r="P922" s="2" t="s">
        <v>141</v>
      </c>
      <c r="Q922" s="85"/>
      <c r="R922" s="86">
        <v>6</v>
      </c>
      <c r="S922" s="85">
        <v>53</v>
      </c>
      <c r="T922" s="85">
        <v>53</v>
      </c>
      <c r="U922" s="85"/>
      <c r="V922" s="2">
        <v>3</v>
      </c>
      <c r="W922" s="2">
        <v>4</v>
      </c>
      <c r="X922" s="10">
        <v>1</v>
      </c>
      <c r="Y922" s="84">
        <v>4.5999999999999996</v>
      </c>
      <c r="Z922" s="2">
        <v>40</v>
      </c>
      <c r="AA922" s="6">
        <v>9</v>
      </c>
      <c r="AB922" s="2"/>
      <c r="AC922" s="2"/>
      <c r="AD922" s="84">
        <v>4.2</v>
      </c>
      <c r="AE922" s="84"/>
      <c r="AF922" s="2">
        <v>100</v>
      </c>
      <c r="AG922" s="2" t="str">
        <f t="shared" si="69"/>
        <v/>
      </c>
      <c r="AH922" s="2">
        <f t="shared" si="70"/>
        <v>-100</v>
      </c>
      <c r="AI922" s="44" t="str">
        <f>VLOOKUP(Table13[[#This Row],[Track]],$B$1885:$D$1929,2,FALSE)</f>
        <v>Vic</v>
      </c>
      <c r="AJ9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22" s="16" t="str">
        <f>IF(Table13[[#This Row],[Going-Dist]]="G&lt;6-Dist&gt;=1700","B",IF(Table13[[#This Row],[Going-Dist]]="G&lt;6-Dist&lt;1700","A",IF(AJ922="G&gt;=6-Dist&lt;1700","C",IF(AJ922="G&gt;=6-Dist&gt;=1700","D","xx"))))</f>
        <v>B</v>
      </c>
      <c r="AL922" s="69">
        <f>MONTH(Table13[[#This Row],[Date]])</f>
        <v>10</v>
      </c>
      <c r="AM922" s="69" t="str">
        <f t="shared" si="68"/>
        <v>2023-2024</v>
      </c>
      <c r="AN922" s="60">
        <v>100</v>
      </c>
      <c r="AO922" s="128" t="str">
        <f>IF(Table13[[#This Row],[Combo 27 Bet]]="","",IF(Table13[[#This Row],[Lev Ret]]="","",AN922*Table13[[#This Row],[Odds]]))</f>
        <v/>
      </c>
      <c r="AP922" s="129">
        <f t="shared" si="71"/>
        <v>-100</v>
      </c>
      <c r="AQ922" s="135"/>
      <c r="AR922" s="151">
        <v>7</v>
      </c>
      <c r="AS922" s="2" t="str">
        <f>IF(Table13[[#This Row],[Date]]&lt;$AS$3,"","Live")</f>
        <v/>
      </c>
      <c r="AT922" s="2" t="str">
        <f>IF(Table13[[#This Row],[Date]]&lt;$AT$3,"","Current Algo")</f>
        <v/>
      </c>
    </row>
    <row r="923" spans="1:46" ht="14.25" customHeight="1" x14ac:dyDescent="0.25">
      <c r="A923" s="82">
        <v>45213</v>
      </c>
      <c r="B923" s="2" t="s">
        <v>4</v>
      </c>
      <c r="C923" s="83">
        <v>0.58333333333333337</v>
      </c>
      <c r="D923" s="2">
        <v>4</v>
      </c>
      <c r="E923" s="2">
        <v>0</v>
      </c>
      <c r="F923" s="60">
        <v>4</v>
      </c>
      <c r="G923" s="2">
        <v>1200</v>
      </c>
      <c r="H923" s="2" t="s">
        <v>70</v>
      </c>
      <c r="I923" s="2" t="s">
        <v>84</v>
      </c>
      <c r="J923" s="2">
        <v>200</v>
      </c>
      <c r="K923" s="6">
        <v>5</v>
      </c>
      <c r="L923" s="6" t="s">
        <v>829</v>
      </c>
      <c r="M923" s="2" t="s">
        <v>55</v>
      </c>
      <c r="N923" s="84">
        <v>6</v>
      </c>
      <c r="O923" s="2" t="s">
        <v>830</v>
      </c>
      <c r="P923" s="2" t="s">
        <v>57</v>
      </c>
      <c r="Q923" s="85"/>
      <c r="R923" s="86">
        <v>6</v>
      </c>
      <c r="S923" s="85">
        <v>57</v>
      </c>
      <c r="T923" s="85">
        <v>57</v>
      </c>
      <c r="U923" s="85"/>
      <c r="V923" s="2"/>
      <c r="W923" s="2"/>
      <c r="X923" s="10">
        <v>2</v>
      </c>
      <c r="Y923" s="84">
        <v>5</v>
      </c>
      <c r="Z923" s="2">
        <v>35</v>
      </c>
      <c r="AA923" s="6">
        <v>12</v>
      </c>
      <c r="AB923" s="2"/>
      <c r="AC923" s="2"/>
      <c r="AD923" s="84">
        <v>6</v>
      </c>
      <c r="AE923" s="84"/>
      <c r="AF923" s="2">
        <v>100</v>
      </c>
      <c r="AG923" s="2" t="str">
        <f t="shared" si="69"/>
        <v/>
      </c>
      <c r="AH923" s="2">
        <f t="shared" si="70"/>
        <v>-100</v>
      </c>
      <c r="AI923" s="44" t="str">
        <f>VLOOKUP(Table13[[#This Row],[Track]],$B$1885:$D$1929,2,FALSE)</f>
        <v>Vic</v>
      </c>
      <c r="AJ9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3" s="16" t="str">
        <f>IF(Table13[[#This Row],[Going-Dist]]="G&lt;6-Dist&gt;=1700","B",IF(Table13[[#This Row],[Going-Dist]]="G&lt;6-Dist&lt;1700","A",IF(AJ923="G&gt;=6-Dist&lt;1700","C",IF(AJ923="G&gt;=6-Dist&gt;=1700","D","xx"))))</f>
        <v>A</v>
      </c>
      <c r="AL923" s="69">
        <f>MONTH(Table13[[#This Row],[Date]])</f>
        <v>10</v>
      </c>
      <c r="AM923" s="69" t="str">
        <f t="shared" si="68"/>
        <v>2023-2024</v>
      </c>
      <c r="AN923" s="60">
        <v>100</v>
      </c>
      <c r="AO923" s="128" t="str">
        <f>IF(Table13[[#This Row],[Combo 27 Bet]]="","",IF(Table13[[#This Row],[Lev Ret]]="","",AN923*Table13[[#This Row],[Odds]]))</f>
        <v/>
      </c>
      <c r="AP923" s="129">
        <f t="shared" si="71"/>
        <v>-100</v>
      </c>
      <c r="AQ923" s="135"/>
      <c r="AR923" s="151">
        <v>6</v>
      </c>
      <c r="AS923" s="2" t="str">
        <f>IF(Table13[[#This Row],[Date]]&lt;$AS$3,"","Live")</f>
        <v/>
      </c>
      <c r="AT923" s="2" t="str">
        <f>IF(Table13[[#This Row],[Date]]&lt;$AT$3,"","Current Algo")</f>
        <v/>
      </c>
    </row>
    <row r="924" spans="1:46" ht="14.25" customHeight="1" x14ac:dyDescent="0.25">
      <c r="A924" s="82">
        <v>45213</v>
      </c>
      <c r="B924" s="2" t="s">
        <v>4</v>
      </c>
      <c r="C924" s="83">
        <v>0.60763888888888895</v>
      </c>
      <c r="D924" s="2">
        <v>4</v>
      </c>
      <c r="E924" s="2">
        <v>0</v>
      </c>
      <c r="F924" s="60">
        <v>5</v>
      </c>
      <c r="G924" s="2">
        <v>1100</v>
      </c>
      <c r="H924" s="2" t="s">
        <v>131</v>
      </c>
      <c r="I924" s="2" t="s">
        <v>131</v>
      </c>
      <c r="J924" s="2">
        <v>300</v>
      </c>
      <c r="K924" s="6">
        <v>7</v>
      </c>
      <c r="L924" s="6" t="s">
        <v>469</v>
      </c>
      <c r="M924" s="2" t="s">
        <v>55</v>
      </c>
      <c r="N924" s="84">
        <v>2.25</v>
      </c>
      <c r="O924" s="2" t="s">
        <v>384</v>
      </c>
      <c r="P924" s="2" t="s">
        <v>727</v>
      </c>
      <c r="Q924" s="85"/>
      <c r="R924" s="86">
        <v>5</v>
      </c>
      <c r="S924" s="85">
        <v>56.5</v>
      </c>
      <c r="T924" s="85">
        <v>56.5</v>
      </c>
      <c r="U924" s="85"/>
      <c r="V924" s="2">
        <v>1</v>
      </c>
      <c r="W924" s="2">
        <v>1</v>
      </c>
      <c r="X924" s="10">
        <v>1</v>
      </c>
      <c r="Y924" s="84">
        <v>3.2</v>
      </c>
      <c r="Z924" s="2">
        <v>50</v>
      </c>
      <c r="AA924" s="6">
        <v>8</v>
      </c>
      <c r="AB924" s="2"/>
      <c r="AC924" s="2" t="s">
        <v>12</v>
      </c>
      <c r="AD924" s="84">
        <v>2.2000000000000002</v>
      </c>
      <c r="AE924" s="84">
        <v>1.1000000000000001</v>
      </c>
      <c r="AF924" s="2">
        <v>100</v>
      </c>
      <c r="AG924" s="2">
        <f t="shared" si="69"/>
        <v>220.00000000000003</v>
      </c>
      <c r="AH924" s="2">
        <f t="shared" si="70"/>
        <v>120.00000000000003</v>
      </c>
      <c r="AI924" s="44" t="str">
        <f>VLOOKUP(Table13[[#This Row],[Track]],$B$1885:$D$1929,2,FALSE)</f>
        <v>Vic</v>
      </c>
      <c r="AJ9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4" s="16" t="str">
        <f>IF(Table13[[#This Row],[Going-Dist]]="G&lt;6-Dist&gt;=1700","B",IF(Table13[[#This Row],[Going-Dist]]="G&lt;6-Dist&lt;1700","A",IF(AJ924="G&gt;=6-Dist&lt;1700","C",IF(AJ924="G&gt;=6-Dist&gt;=1700","D","xx"))))</f>
        <v>A</v>
      </c>
      <c r="AL924" s="69">
        <f>MONTH(Table13[[#This Row],[Date]])</f>
        <v>10</v>
      </c>
      <c r="AM924" s="69" t="str">
        <f t="shared" si="68"/>
        <v>2023-2024</v>
      </c>
      <c r="AN924" s="60">
        <v>100</v>
      </c>
      <c r="AO924" s="128">
        <f>IF(Table13[[#This Row],[Combo 27 Bet]]="","",IF(Table13[[#This Row],[Lev Ret]]="","",AN924*Table13[[#This Row],[Odds]]))</f>
        <v>220.00000000000003</v>
      </c>
      <c r="AP924" s="129">
        <f t="shared" si="71"/>
        <v>120.00000000000003</v>
      </c>
      <c r="AQ924" s="135"/>
      <c r="AR924" s="151">
        <v>5</v>
      </c>
      <c r="AS924" s="2" t="str">
        <f>IF(Table13[[#This Row],[Date]]&lt;$AS$3,"","Live")</f>
        <v/>
      </c>
      <c r="AT924" s="2" t="str">
        <f>IF(Table13[[#This Row],[Date]]&lt;$AT$3,"","Current Algo")</f>
        <v/>
      </c>
    </row>
    <row r="925" spans="1:46" ht="14.25" customHeight="1" x14ac:dyDescent="0.25">
      <c r="A925" s="82">
        <v>45213</v>
      </c>
      <c r="B925" s="2" t="s">
        <v>148</v>
      </c>
      <c r="C925" s="83">
        <v>0.61805555555555558</v>
      </c>
      <c r="D925" s="87">
        <v>4</v>
      </c>
      <c r="E925" s="7">
        <v>3</v>
      </c>
      <c r="F925" s="60">
        <v>5</v>
      </c>
      <c r="G925" s="2">
        <v>1200</v>
      </c>
      <c r="H925" s="2" t="s">
        <v>151</v>
      </c>
      <c r="I925" s="2" t="s">
        <v>66</v>
      </c>
      <c r="J925" s="2">
        <v>2000</v>
      </c>
      <c r="K925" s="6">
        <v>7</v>
      </c>
      <c r="L925" s="6" t="s">
        <v>1661</v>
      </c>
      <c r="M925" s="2" t="s">
        <v>75</v>
      </c>
      <c r="N925" s="84">
        <v>2.5</v>
      </c>
      <c r="O925" s="2" t="s">
        <v>1120</v>
      </c>
      <c r="P925" s="2" t="s">
        <v>86</v>
      </c>
      <c r="Q925" s="85"/>
      <c r="R925" s="86">
        <v>2</v>
      </c>
      <c r="S925" s="85">
        <v>57</v>
      </c>
      <c r="T925" s="85">
        <v>57</v>
      </c>
      <c r="U925" s="85"/>
      <c r="V925" s="2">
        <v>4</v>
      </c>
      <c r="W925" s="2">
        <v>1</v>
      </c>
      <c r="X925" s="10">
        <v>1</v>
      </c>
      <c r="Y925" s="84">
        <v>2.96</v>
      </c>
      <c r="Z925" s="2">
        <v>30</v>
      </c>
      <c r="AA925" s="6"/>
      <c r="AB925" s="2"/>
      <c r="AC925" s="2" t="s">
        <v>15</v>
      </c>
      <c r="AD925" s="84">
        <v>3</v>
      </c>
      <c r="AE925" s="84">
        <v>1.4</v>
      </c>
      <c r="AF925" s="2">
        <v>100</v>
      </c>
      <c r="AG925" s="2" t="str">
        <f t="shared" si="69"/>
        <v/>
      </c>
      <c r="AH925" s="2">
        <f t="shared" si="70"/>
        <v>-100</v>
      </c>
      <c r="AI925" s="44" t="str">
        <f>VLOOKUP(Table13[[#This Row],[Track]],$B$1885:$D$1929,2,FALSE)</f>
        <v>NSW</v>
      </c>
      <c r="AJ9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5" s="16" t="str">
        <f>IF(Table13[[#This Row],[Going-Dist]]="G&lt;6-Dist&gt;=1700","B",IF(Table13[[#This Row],[Going-Dist]]="G&lt;6-Dist&lt;1700","A",IF(AJ925="G&gt;=6-Dist&lt;1700","C",IF(AJ925="G&gt;=6-Dist&gt;=1700","D","xx"))))</f>
        <v>A</v>
      </c>
      <c r="AL925" s="69">
        <f>MONTH(Table13[[#This Row],[Date]])</f>
        <v>10</v>
      </c>
      <c r="AM925" s="69" t="str">
        <f t="shared" si="68"/>
        <v>2023-2024</v>
      </c>
      <c r="AN925" s="60">
        <v>150</v>
      </c>
      <c r="AO925" s="128" t="str">
        <f>IF(Table13[[#This Row],[Combo 27 Bet]]="","",IF(Table13[[#This Row],[Lev Ret]]="","",AN925*Table13[[#This Row],[Odds]]))</f>
        <v/>
      </c>
      <c r="AP925" s="129">
        <f t="shared" si="71"/>
        <v>-150</v>
      </c>
      <c r="AQ925" s="135"/>
      <c r="AR925" s="151">
        <v>9</v>
      </c>
      <c r="AS925" s="2" t="str">
        <f>IF(Table13[[#This Row],[Date]]&lt;$AS$3,"","Live")</f>
        <v/>
      </c>
      <c r="AT925" s="2" t="str">
        <f>IF(Table13[[#This Row],[Date]]&lt;$AT$3,"","Current Algo")</f>
        <v/>
      </c>
    </row>
    <row r="926" spans="1:46" ht="14.25" customHeight="1" x14ac:dyDescent="0.25">
      <c r="A926" s="82">
        <v>45213</v>
      </c>
      <c r="B926" s="2" t="s">
        <v>4</v>
      </c>
      <c r="C926" s="83">
        <v>0.63194444444444442</v>
      </c>
      <c r="D926" s="87">
        <v>4</v>
      </c>
      <c r="E926" s="7">
        <v>0</v>
      </c>
      <c r="F926" s="60">
        <v>6</v>
      </c>
      <c r="G926" s="2">
        <v>1400</v>
      </c>
      <c r="H926" s="2" t="s">
        <v>42</v>
      </c>
      <c r="I926" s="2" t="s">
        <v>46</v>
      </c>
      <c r="J926" s="2">
        <v>175</v>
      </c>
      <c r="K926" s="6">
        <v>1</v>
      </c>
      <c r="L926" s="6" t="s">
        <v>451</v>
      </c>
      <c r="M926" s="2" t="s">
        <v>58</v>
      </c>
      <c r="N926" s="84">
        <v>5.5</v>
      </c>
      <c r="O926" s="2" t="s">
        <v>101</v>
      </c>
      <c r="P926" s="2" t="s">
        <v>48</v>
      </c>
      <c r="Q926" s="85"/>
      <c r="R926" s="86">
        <v>7</v>
      </c>
      <c r="S926" s="85">
        <v>58</v>
      </c>
      <c r="T926" s="85">
        <v>58</v>
      </c>
      <c r="U926" s="85"/>
      <c r="V926" s="2"/>
      <c r="W926" s="2">
        <v>1</v>
      </c>
      <c r="X926" s="10">
        <v>1</v>
      </c>
      <c r="Y926" s="84">
        <v>4.5</v>
      </c>
      <c r="Z926" s="2">
        <v>40</v>
      </c>
      <c r="AA926" s="6">
        <v>11</v>
      </c>
      <c r="AB926" s="2"/>
      <c r="AC926" s="2" t="s">
        <v>12</v>
      </c>
      <c r="AD926" s="84">
        <v>5.5</v>
      </c>
      <c r="AE926" s="84">
        <v>2.2000000000000002</v>
      </c>
      <c r="AF926" s="2">
        <v>100</v>
      </c>
      <c r="AG926" s="2">
        <f t="shared" si="69"/>
        <v>550</v>
      </c>
      <c r="AH926" s="2">
        <f t="shared" si="70"/>
        <v>450</v>
      </c>
      <c r="AI926" s="44" t="str">
        <f>VLOOKUP(Table13[[#This Row],[Track]],$B$1885:$D$1929,2,FALSE)</f>
        <v>Vic</v>
      </c>
      <c r="AJ9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6" s="16" t="str">
        <f>IF(Table13[[#This Row],[Going-Dist]]="G&lt;6-Dist&gt;=1700","B",IF(Table13[[#This Row],[Going-Dist]]="G&lt;6-Dist&lt;1700","A",IF(AJ926="G&gt;=6-Dist&lt;1700","C",IF(AJ926="G&gt;=6-Dist&gt;=1700","D","xx"))))</f>
        <v>A</v>
      </c>
      <c r="AL926" s="69">
        <f>MONTH(Table13[[#This Row],[Date]])</f>
        <v>10</v>
      </c>
      <c r="AM926" s="69" t="str">
        <f t="shared" si="68"/>
        <v>2023-2024</v>
      </c>
      <c r="AN926" s="60">
        <v>100</v>
      </c>
      <c r="AO926" s="128">
        <f>IF(Table13[[#This Row],[Combo 27 Bet]]="","",IF(Table13[[#This Row],[Lev Ret]]="","",AN926*Table13[[#This Row],[Odds]]))</f>
        <v>550</v>
      </c>
      <c r="AP926" s="129">
        <f t="shared" si="71"/>
        <v>450</v>
      </c>
      <c r="AQ926" s="135"/>
      <c r="AR926" s="151">
        <v>8</v>
      </c>
      <c r="AS926" s="2" t="str">
        <f>IF(Table13[[#This Row],[Date]]&lt;$AS$3,"","Live")</f>
        <v/>
      </c>
      <c r="AT926" s="2" t="str">
        <f>IF(Table13[[#This Row],[Date]]&lt;$AT$3,"","Current Algo")</f>
        <v/>
      </c>
    </row>
    <row r="927" spans="1:46" ht="14.25" customHeight="1" x14ac:dyDescent="0.25">
      <c r="A927" s="82">
        <v>45213</v>
      </c>
      <c r="B927" s="2" t="s">
        <v>4</v>
      </c>
      <c r="C927" s="83">
        <v>0.74305555555555547</v>
      </c>
      <c r="D927" s="87">
        <v>4</v>
      </c>
      <c r="E927" s="7">
        <v>0</v>
      </c>
      <c r="F927" s="60">
        <v>10</v>
      </c>
      <c r="G927" s="2">
        <v>1600</v>
      </c>
      <c r="H927" s="2" t="s">
        <v>42</v>
      </c>
      <c r="I927" s="2" t="s">
        <v>46</v>
      </c>
      <c r="J927" s="2">
        <v>1000</v>
      </c>
      <c r="K927" s="6">
        <v>6</v>
      </c>
      <c r="L927" s="6" t="s">
        <v>822</v>
      </c>
      <c r="M927" s="2" t="s">
        <v>75</v>
      </c>
      <c r="N927" s="84">
        <v>6</v>
      </c>
      <c r="O927" s="2" t="s">
        <v>584</v>
      </c>
      <c r="P927" s="2" t="s">
        <v>377</v>
      </c>
      <c r="Q927" s="85"/>
      <c r="R927" s="86">
        <v>16</v>
      </c>
      <c r="S927" s="85">
        <v>54.5</v>
      </c>
      <c r="T927" s="85">
        <v>54.5</v>
      </c>
      <c r="U927" s="85"/>
      <c r="V927" s="2">
        <v>4</v>
      </c>
      <c r="W927" s="2">
        <v>5</v>
      </c>
      <c r="X927" s="10">
        <v>2</v>
      </c>
      <c r="Y927" s="84">
        <v>4.5999999999999996</v>
      </c>
      <c r="Z927" s="2">
        <v>40</v>
      </c>
      <c r="AA927" s="6">
        <v>16</v>
      </c>
      <c r="AB927" s="2"/>
      <c r="AC927" s="2" t="s">
        <v>15</v>
      </c>
      <c r="AD927" s="84">
        <v>7</v>
      </c>
      <c r="AE927" s="84">
        <v>1.8</v>
      </c>
      <c r="AF927" s="2">
        <v>100</v>
      </c>
      <c r="AG927" s="2" t="str">
        <f t="shared" si="69"/>
        <v/>
      </c>
      <c r="AH927" s="2">
        <f t="shared" si="70"/>
        <v>-100</v>
      </c>
      <c r="AI927" s="44" t="str">
        <f>VLOOKUP(Table13[[#This Row],[Track]],$B$1885:$D$1929,2,FALSE)</f>
        <v>Vic</v>
      </c>
      <c r="AJ9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7" s="16" t="str">
        <f>IF(Table13[[#This Row],[Going-Dist]]="G&lt;6-Dist&gt;=1700","B",IF(Table13[[#This Row],[Going-Dist]]="G&lt;6-Dist&lt;1700","A",IF(AJ927="G&gt;=6-Dist&lt;1700","C",IF(AJ927="G&gt;=6-Dist&gt;=1700","D","xx"))))</f>
        <v>A</v>
      </c>
      <c r="AL927" s="69">
        <f>MONTH(Table13[[#This Row],[Date]])</f>
        <v>10</v>
      </c>
      <c r="AM927" s="69" t="str">
        <f t="shared" si="68"/>
        <v>2023-2024</v>
      </c>
      <c r="AN927" s="60">
        <v>100</v>
      </c>
      <c r="AO927" s="128" t="str">
        <f>IF(Table13[[#This Row],[Combo 27 Bet]]="","",IF(Table13[[#This Row],[Lev Ret]]="","",AN927*Table13[[#This Row],[Odds]]))</f>
        <v/>
      </c>
      <c r="AP927" s="129">
        <f t="shared" si="71"/>
        <v>-100</v>
      </c>
      <c r="AQ927" s="135"/>
      <c r="AR927" s="151">
        <v>6</v>
      </c>
      <c r="AS927" s="2" t="str">
        <f>IF(Table13[[#This Row],[Date]]&lt;$AS$3,"","Live")</f>
        <v/>
      </c>
      <c r="AT927" s="2" t="str">
        <f>IF(Table13[[#This Row],[Date]]&lt;$AT$3,"","Current Algo")</f>
        <v/>
      </c>
    </row>
    <row r="928" spans="1:46" ht="14.25" customHeight="1" x14ac:dyDescent="0.25">
      <c r="A928" s="82">
        <v>45220</v>
      </c>
      <c r="B928" s="2" t="s">
        <v>148</v>
      </c>
      <c r="C928" s="83">
        <v>0.59722222222222221</v>
      </c>
      <c r="D928" s="87">
        <v>4</v>
      </c>
      <c r="E928" s="7">
        <v>5</v>
      </c>
      <c r="F928" s="60">
        <v>4</v>
      </c>
      <c r="G928" s="2">
        <v>2000</v>
      </c>
      <c r="H928" s="2" t="s">
        <v>151</v>
      </c>
      <c r="I928" s="2">
        <v>88</v>
      </c>
      <c r="J928" s="2">
        <v>160</v>
      </c>
      <c r="K928" s="6">
        <v>6</v>
      </c>
      <c r="L928" s="6" t="s">
        <v>1681</v>
      </c>
      <c r="M928" s="2" t="s">
        <v>55</v>
      </c>
      <c r="N928" s="84">
        <v>2.2999999999999998</v>
      </c>
      <c r="O928" s="2" t="s">
        <v>56</v>
      </c>
      <c r="P928" s="2" t="s">
        <v>383</v>
      </c>
      <c r="Q928" s="85"/>
      <c r="R928" s="86">
        <v>8</v>
      </c>
      <c r="S928" s="85">
        <v>58</v>
      </c>
      <c r="T928" s="85">
        <v>58</v>
      </c>
      <c r="U928" s="85"/>
      <c r="V928" s="2">
        <v>1</v>
      </c>
      <c r="W928" s="2">
        <v>1</v>
      </c>
      <c r="X928" s="10">
        <v>1</v>
      </c>
      <c r="Y928" s="84">
        <v>1.8</v>
      </c>
      <c r="Z928" s="2">
        <v>30</v>
      </c>
      <c r="AA928" s="6"/>
      <c r="AB928" s="2"/>
      <c r="AC928" s="2"/>
      <c r="AD928" s="84">
        <v>2.5</v>
      </c>
      <c r="AE928" s="84"/>
      <c r="AF928" s="2">
        <v>100</v>
      </c>
      <c r="AG928" s="2" t="str">
        <f t="shared" si="69"/>
        <v/>
      </c>
      <c r="AH928" s="2">
        <f t="shared" si="70"/>
        <v>-100</v>
      </c>
      <c r="AI928" s="44" t="str">
        <f>VLOOKUP(Table13[[#This Row],[Track]],$B$1885:$D$1929,2,FALSE)</f>
        <v>NSW</v>
      </c>
      <c r="AJ9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28" s="16" t="str">
        <f>IF(Table13[[#This Row],[Going-Dist]]="G&lt;6-Dist&gt;=1700","B",IF(Table13[[#This Row],[Going-Dist]]="G&lt;6-Dist&lt;1700","A",IF(AJ928="G&gt;=6-Dist&lt;1700","C",IF(AJ928="G&gt;=6-Dist&gt;=1700","D","xx"))))</f>
        <v>B</v>
      </c>
      <c r="AL928" s="69">
        <f>MONTH(Table13[[#This Row],[Date]])</f>
        <v>10</v>
      </c>
      <c r="AM928" s="69" t="str">
        <f t="shared" si="68"/>
        <v>2023-2024</v>
      </c>
      <c r="AN928" s="60">
        <v>150</v>
      </c>
      <c r="AO928" s="128" t="str">
        <f>IF(Table13[[#This Row],[Combo 27 Bet]]="","",IF(Table13[[#This Row],[Lev Ret]]="","",AN928*Table13[[#This Row],[Odds]]))</f>
        <v/>
      </c>
      <c r="AP928" s="129">
        <f t="shared" si="71"/>
        <v>-150</v>
      </c>
      <c r="AQ928" s="135"/>
      <c r="AR928" s="151">
        <v>9</v>
      </c>
      <c r="AS928" s="2" t="str">
        <f>IF(Table13[[#This Row],[Date]]&lt;$AS$3,"","Live")</f>
        <v/>
      </c>
      <c r="AT928" s="2" t="str">
        <f>IF(Table13[[#This Row],[Date]]&lt;$AT$3,"","Current Algo")</f>
        <v/>
      </c>
    </row>
    <row r="929" spans="1:46" ht="14.25" customHeight="1" x14ac:dyDescent="0.25">
      <c r="A929" s="82">
        <v>45220</v>
      </c>
      <c r="B929" s="2" t="s">
        <v>148</v>
      </c>
      <c r="C929" s="83">
        <v>0.64930555555555558</v>
      </c>
      <c r="D929" s="87">
        <v>4</v>
      </c>
      <c r="E929" s="7">
        <v>5</v>
      </c>
      <c r="F929" s="60">
        <v>6</v>
      </c>
      <c r="G929" s="2">
        <v>1100</v>
      </c>
      <c r="H929" s="2" t="s">
        <v>151</v>
      </c>
      <c r="I929" s="2">
        <v>78</v>
      </c>
      <c r="J929" s="2">
        <v>160</v>
      </c>
      <c r="K929" s="6">
        <v>7</v>
      </c>
      <c r="L929" s="6" t="s">
        <v>1689</v>
      </c>
      <c r="M929" s="2" t="s">
        <v>75</v>
      </c>
      <c r="N929" s="84">
        <v>3.8</v>
      </c>
      <c r="O929" s="2" t="s">
        <v>1051</v>
      </c>
      <c r="P929" s="2" t="s">
        <v>171</v>
      </c>
      <c r="Q929" s="85"/>
      <c r="R929" s="86">
        <v>6</v>
      </c>
      <c r="S929" s="85">
        <v>58.5</v>
      </c>
      <c r="T929" s="85">
        <v>58.5</v>
      </c>
      <c r="U929" s="85"/>
      <c r="V929" s="2">
        <v>1</v>
      </c>
      <c r="W929" s="2">
        <v>2</v>
      </c>
      <c r="X929" s="10">
        <v>1</v>
      </c>
      <c r="Y929" s="84">
        <v>3.7</v>
      </c>
      <c r="Z929" s="2">
        <v>20</v>
      </c>
      <c r="AA929" s="6"/>
      <c r="AB929" s="2"/>
      <c r="AC929" s="2"/>
      <c r="AD929" s="84">
        <v>4.8</v>
      </c>
      <c r="AE929" s="84"/>
      <c r="AF929" s="2">
        <v>100</v>
      </c>
      <c r="AG929" s="2" t="str">
        <f t="shared" si="69"/>
        <v/>
      </c>
      <c r="AH929" s="2">
        <f t="shared" si="70"/>
        <v>-100</v>
      </c>
      <c r="AI929" s="44" t="str">
        <f>VLOOKUP(Table13[[#This Row],[Track]],$B$1885:$D$1929,2,FALSE)</f>
        <v>NSW</v>
      </c>
      <c r="AJ9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29" s="16" t="str">
        <f>IF(Table13[[#This Row],[Going-Dist]]="G&lt;6-Dist&gt;=1700","B",IF(Table13[[#This Row],[Going-Dist]]="G&lt;6-Dist&lt;1700","A",IF(AJ929="G&gt;=6-Dist&lt;1700","C",IF(AJ929="G&gt;=6-Dist&gt;=1700","D","xx"))))</f>
        <v>A</v>
      </c>
      <c r="AL929" s="69">
        <f>MONTH(Table13[[#This Row],[Date]])</f>
        <v>10</v>
      </c>
      <c r="AM929" s="69" t="str">
        <f t="shared" si="68"/>
        <v>2023-2024</v>
      </c>
      <c r="AN929" s="60">
        <v>150</v>
      </c>
      <c r="AO929" s="128" t="str">
        <f>IF(Table13[[#This Row],[Combo 27 Bet]]="","",IF(Table13[[#This Row],[Lev Ret]]="","",AN929*Table13[[#This Row],[Odds]]))</f>
        <v/>
      </c>
      <c r="AP929" s="129">
        <f t="shared" si="71"/>
        <v>-150</v>
      </c>
      <c r="AQ929" s="135"/>
      <c r="AR929" s="151">
        <v>9</v>
      </c>
      <c r="AS929" s="2" t="str">
        <f>IF(Table13[[#This Row],[Date]]&lt;$AS$3,"","Live")</f>
        <v/>
      </c>
      <c r="AT929" s="2" t="str">
        <f>IF(Table13[[#This Row],[Date]]&lt;$AT$3,"","Current Algo")</f>
        <v/>
      </c>
    </row>
    <row r="930" spans="1:46" ht="14.25" customHeight="1" x14ac:dyDescent="0.25">
      <c r="A930" s="82">
        <v>45220</v>
      </c>
      <c r="B930" s="2" t="s">
        <v>4</v>
      </c>
      <c r="C930" s="83">
        <v>0.65972222222222221</v>
      </c>
      <c r="D930" s="2">
        <v>4</v>
      </c>
      <c r="E930" s="2">
        <v>3</v>
      </c>
      <c r="F930" s="60">
        <v>7</v>
      </c>
      <c r="G930" s="2">
        <v>1400</v>
      </c>
      <c r="H930" s="2" t="s">
        <v>70</v>
      </c>
      <c r="I930" s="2" t="s">
        <v>84</v>
      </c>
      <c r="J930" s="2">
        <v>300</v>
      </c>
      <c r="K930" s="6">
        <v>8</v>
      </c>
      <c r="L930" s="6" t="s">
        <v>831</v>
      </c>
      <c r="M930" s="2" t="s">
        <v>43</v>
      </c>
      <c r="N930" s="84">
        <v>4.2</v>
      </c>
      <c r="O930" s="2" t="s">
        <v>91</v>
      </c>
      <c r="P930" s="2" t="s">
        <v>54</v>
      </c>
      <c r="Q930" s="85"/>
      <c r="R930" s="86">
        <v>3</v>
      </c>
      <c r="S930" s="85">
        <v>55</v>
      </c>
      <c r="T930" s="85">
        <v>55</v>
      </c>
      <c r="U930" s="85"/>
      <c r="V930" s="2">
        <v>1</v>
      </c>
      <c r="W930" s="2"/>
      <c r="X930" s="10">
        <v>1</v>
      </c>
      <c r="Y930" s="84">
        <v>4.5999999999999996</v>
      </c>
      <c r="Z930" s="2">
        <v>40</v>
      </c>
      <c r="AA930" s="6">
        <v>9</v>
      </c>
      <c r="AB930" s="2"/>
      <c r="AC930" s="2"/>
      <c r="AD930" s="84">
        <v>5</v>
      </c>
      <c r="AE930" s="84"/>
      <c r="AF930" s="2">
        <v>100</v>
      </c>
      <c r="AG930" s="2" t="str">
        <f t="shared" si="69"/>
        <v/>
      </c>
      <c r="AH930" s="2">
        <f t="shared" si="70"/>
        <v>-100</v>
      </c>
      <c r="AI930" s="44" t="str">
        <f>VLOOKUP(Table13[[#This Row],[Track]],$B$1885:$D$1929,2,FALSE)</f>
        <v>Vic</v>
      </c>
      <c r="AJ9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0" s="16" t="str">
        <f>IF(Table13[[#This Row],[Going-Dist]]="G&lt;6-Dist&gt;=1700","B",IF(Table13[[#This Row],[Going-Dist]]="G&lt;6-Dist&lt;1700","A",IF(AJ930="G&gt;=6-Dist&lt;1700","C",IF(AJ930="G&gt;=6-Dist&gt;=1700","D","xx"))))</f>
        <v>A</v>
      </c>
      <c r="AL930" s="69">
        <f>MONTH(Table13[[#This Row],[Date]])</f>
        <v>10</v>
      </c>
      <c r="AM930" s="69" t="str">
        <f t="shared" si="68"/>
        <v>2023-2024</v>
      </c>
      <c r="AN930" s="60">
        <v>100</v>
      </c>
      <c r="AO930" s="128" t="str">
        <f>IF(Table13[[#This Row],[Combo 27 Bet]]="","",IF(Table13[[#This Row],[Lev Ret]]="","",AN930*Table13[[#This Row],[Odds]]))</f>
        <v/>
      </c>
      <c r="AP930" s="129">
        <f t="shared" si="71"/>
        <v>-100</v>
      </c>
      <c r="AQ930" s="135"/>
      <c r="AR930" s="151">
        <v>7</v>
      </c>
      <c r="AS930" s="2" t="str">
        <f>IF(Table13[[#This Row],[Date]]&lt;$AS$3,"","Live")</f>
        <v/>
      </c>
      <c r="AT930" s="2" t="str">
        <f>IF(Table13[[#This Row],[Date]]&lt;$AT$3,"","Current Algo")</f>
        <v/>
      </c>
    </row>
    <row r="931" spans="1:46" ht="14.25" customHeight="1" x14ac:dyDescent="0.25">
      <c r="A931" s="82">
        <v>45220</v>
      </c>
      <c r="B931" s="2" t="s">
        <v>148</v>
      </c>
      <c r="C931" s="83">
        <v>0.67361111111111116</v>
      </c>
      <c r="D931" s="87">
        <v>4</v>
      </c>
      <c r="E931" s="7">
        <v>5</v>
      </c>
      <c r="F931" s="60">
        <v>7</v>
      </c>
      <c r="G931" s="2">
        <v>1600</v>
      </c>
      <c r="H931" s="2" t="s">
        <v>151</v>
      </c>
      <c r="I931" s="2"/>
      <c r="J931" s="2">
        <v>160</v>
      </c>
      <c r="K931" s="6">
        <v>11</v>
      </c>
      <c r="L931" s="6" t="s">
        <v>1690</v>
      </c>
      <c r="M931" s="2" t="s">
        <v>55</v>
      </c>
      <c r="N931" s="84">
        <v>2.5</v>
      </c>
      <c r="O931" s="2" t="s">
        <v>1045</v>
      </c>
      <c r="P931" s="2" t="s">
        <v>1081</v>
      </c>
      <c r="Q931" s="85"/>
      <c r="R931" s="86">
        <v>5</v>
      </c>
      <c r="S931" s="85">
        <v>52</v>
      </c>
      <c r="T931" s="85">
        <v>52</v>
      </c>
      <c r="U931" s="85"/>
      <c r="V931" s="2">
        <v>2</v>
      </c>
      <c r="W931" s="2">
        <v>3</v>
      </c>
      <c r="X931" s="10">
        <v>1</v>
      </c>
      <c r="Y931" s="84">
        <v>3.1</v>
      </c>
      <c r="Z931" s="2">
        <v>30</v>
      </c>
      <c r="AA931" s="6">
        <v>160</v>
      </c>
      <c r="AB931" s="2"/>
      <c r="AC931" s="2" t="s">
        <v>150</v>
      </c>
      <c r="AD931" s="84">
        <v>2.25</v>
      </c>
      <c r="AE931" s="84">
        <v>1.2</v>
      </c>
      <c r="AF931" s="2">
        <v>100</v>
      </c>
      <c r="AG931" s="2">
        <f t="shared" si="69"/>
        <v>225</v>
      </c>
      <c r="AH931" s="2">
        <f t="shared" si="70"/>
        <v>125</v>
      </c>
      <c r="AI931" s="44" t="str">
        <f>VLOOKUP(Table13[[#This Row],[Track]],$B$1885:$D$1929,2,FALSE)</f>
        <v>NSW</v>
      </c>
      <c r="AJ9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1" s="16" t="str">
        <f>IF(Table13[[#This Row],[Going-Dist]]="G&lt;6-Dist&gt;=1700","B",IF(Table13[[#This Row],[Going-Dist]]="G&lt;6-Dist&lt;1700","A",IF(AJ931="G&gt;=6-Dist&lt;1700","C",IF(AJ931="G&gt;=6-Dist&gt;=1700","D","xx"))))</f>
        <v>A</v>
      </c>
      <c r="AL931" s="69">
        <f>MONTH(Table13[[#This Row],[Date]])</f>
        <v>10</v>
      </c>
      <c r="AM931" s="69" t="str">
        <f t="shared" si="68"/>
        <v>2023-2024</v>
      </c>
      <c r="AN931" s="60">
        <v>100</v>
      </c>
      <c r="AO931" s="128">
        <f>IF(Table13[[#This Row],[Combo 27 Bet]]="","",IF(Table13[[#This Row],[Lev Ret]]="","",AN931*Table13[[#This Row],[Odds]]))</f>
        <v>225</v>
      </c>
      <c r="AP931" s="129">
        <f t="shared" si="71"/>
        <v>125</v>
      </c>
      <c r="AQ931" s="135"/>
      <c r="AR931" s="151">
        <v>5</v>
      </c>
      <c r="AS931" s="2" t="str">
        <f>IF(Table13[[#This Row],[Date]]&lt;$AS$3,"","Live")</f>
        <v/>
      </c>
      <c r="AT931" s="2" t="str">
        <f>IF(Table13[[#This Row],[Date]]&lt;$AT$3,"","Current Algo")</f>
        <v/>
      </c>
    </row>
    <row r="932" spans="1:46" ht="14.25" customHeight="1" x14ac:dyDescent="0.25">
      <c r="A932" s="82">
        <v>45227</v>
      </c>
      <c r="B932" s="2" t="s">
        <v>6</v>
      </c>
      <c r="C932" s="83">
        <v>0.50694444444444442</v>
      </c>
      <c r="D932" s="2">
        <v>4</v>
      </c>
      <c r="E932" s="2">
        <v>3</v>
      </c>
      <c r="F932" s="60">
        <v>1</v>
      </c>
      <c r="G932" s="2">
        <v>1000</v>
      </c>
      <c r="H932" s="2" t="s">
        <v>42</v>
      </c>
      <c r="I932" s="2" t="s">
        <v>46</v>
      </c>
      <c r="J932" s="2">
        <v>150</v>
      </c>
      <c r="K932" s="6">
        <v>3</v>
      </c>
      <c r="L932" s="6" t="s">
        <v>832</v>
      </c>
      <c r="M932" s="2" t="s">
        <v>55</v>
      </c>
      <c r="N932" s="84">
        <v>2.25</v>
      </c>
      <c r="O932" s="2" t="s">
        <v>95</v>
      </c>
      <c r="P932" s="2" t="s">
        <v>48</v>
      </c>
      <c r="Q932" s="85"/>
      <c r="R932" s="86">
        <v>4</v>
      </c>
      <c r="S932" s="85">
        <v>56.5</v>
      </c>
      <c r="T932" s="85">
        <v>56.5</v>
      </c>
      <c r="U932" s="85"/>
      <c r="V932" s="2">
        <v>2</v>
      </c>
      <c r="W932" s="2">
        <v>2</v>
      </c>
      <c r="X932" s="10">
        <v>1</v>
      </c>
      <c r="Y932" s="84">
        <v>3</v>
      </c>
      <c r="Z932" s="2">
        <v>45</v>
      </c>
      <c r="AA932" s="6">
        <v>6</v>
      </c>
      <c r="AB932" s="2"/>
      <c r="AC932" s="2" t="s">
        <v>15</v>
      </c>
      <c r="AD932" s="84">
        <v>3.1</v>
      </c>
      <c r="AE932" s="84">
        <v>1.8</v>
      </c>
      <c r="AF932" s="2">
        <v>100</v>
      </c>
      <c r="AG932" s="2" t="str">
        <f t="shared" si="69"/>
        <v/>
      </c>
      <c r="AH932" s="2">
        <f t="shared" si="70"/>
        <v>-100</v>
      </c>
      <c r="AI932" s="44" t="str">
        <f>VLOOKUP(Table13[[#This Row],[Track]],$B$1885:$D$1929,2,FALSE)</f>
        <v>Vic</v>
      </c>
      <c r="AJ9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2" s="16" t="str">
        <f>IF(Table13[[#This Row],[Going-Dist]]="G&lt;6-Dist&gt;=1700","B",IF(Table13[[#This Row],[Going-Dist]]="G&lt;6-Dist&lt;1700","A",IF(AJ932="G&gt;=6-Dist&lt;1700","C",IF(AJ932="G&gt;=6-Dist&gt;=1700","D","xx"))))</f>
        <v>A</v>
      </c>
      <c r="AL932" s="69">
        <f>MONTH(Table13[[#This Row],[Date]])</f>
        <v>10</v>
      </c>
      <c r="AM932" s="69" t="str">
        <f t="shared" si="68"/>
        <v>2023-2024</v>
      </c>
      <c r="AN932" s="60">
        <v>100</v>
      </c>
      <c r="AO932" s="128" t="str">
        <f>IF(Table13[[#This Row],[Combo 27 Bet]]="","",IF(Table13[[#This Row],[Lev Ret]]="","",AN932*Table13[[#This Row],[Odds]]))</f>
        <v/>
      </c>
      <c r="AP932" s="129">
        <f t="shared" si="71"/>
        <v>-100</v>
      </c>
      <c r="AQ932" s="135"/>
      <c r="AR932" s="151">
        <v>5</v>
      </c>
      <c r="AS932" s="2" t="str">
        <f>IF(Table13[[#This Row],[Date]]&lt;$AS$3,"","Live")</f>
        <v/>
      </c>
      <c r="AT932" s="2" t="str">
        <f>IF(Table13[[#This Row],[Date]]&lt;$AT$3,"","Current Algo")</f>
        <v/>
      </c>
    </row>
    <row r="933" spans="1:46" ht="14.25" customHeight="1" x14ac:dyDescent="0.25">
      <c r="A933" s="82">
        <v>45227</v>
      </c>
      <c r="B933" s="2" t="s">
        <v>148</v>
      </c>
      <c r="C933" s="83">
        <v>0.54513888888888895</v>
      </c>
      <c r="D933" s="87">
        <v>4</v>
      </c>
      <c r="E933" s="7">
        <v>0</v>
      </c>
      <c r="F933" s="60">
        <v>2</v>
      </c>
      <c r="G933" s="2">
        <v>1200</v>
      </c>
      <c r="H933" s="2" t="s">
        <v>151</v>
      </c>
      <c r="I933" s="2">
        <v>78</v>
      </c>
      <c r="J933" s="2">
        <v>160</v>
      </c>
      <c r="K933" s="6">
        <v>4</v>
      </c>
      <c r="L933" s="6" t="s">
        <v>693</v>
      </c>
      <c r="M933" s="2" t="s">
        <v>58</v>
      </c>
      <c r="N933" s="84">
        <v>3.9</v>
      </c>
      <c r="O933" s="2" t="s">
        <v>1059</v>
      </c>
      <c r="P933" s="2" t="s">
        <v>1130</v>
      </c>
      <c r="Q933" s="85"/>
      <c r="R933" s="86">
        <v>1</v>
      </c>
      <c r="S933" s="85">
        <v>60</v>
      </c>
      <c r="T933" s="85">
        <v>60</v>
      </c>
      <c r="U933" s="85"/>
      <c r="V933" s="2">
        <v>4</v>
      </c>
      <c r="W933" s="2">
        <v>2</v>
      </c>
      <c r="X933" s="10">
        <v>2</v>
      </c>
      <c r="Y933" s="84">
        <v>7</v>
      </c>
      <c r="Z933" s="2">
        <v>20</v>
      </c>
      <c r="AA933" s="6"/>
      <c r="AB933" s="2"/>
      <c r="AC933" s="2" t="s">
        <v>13</v>
      </c>
      <c r="AD933" s="84">
        <v>5</v>
      </c>
      <c r="AE933" s="84">
        <v>1.7</v>
      </c>
      <c r="AF933" s="2">
        <v>100</v>
      </c>
      <c r="AG933" s="2" t="str">
        <f t="shared" si="69"/>
        <v/>
      </c>
      <c r="AH933" s="2">
        <f t="shared" si="70"/>
        <v>-100</v>
      </c>
      <c r="AI933" s="44" t="str">
        <f>VLOOKUP(Table13[[#This Row],[Track]],$B$1885:$D$1929,2,FALSE)</f>
        <v>NSW</v>
      </c>
      <c r="AJ9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3" s="16" t="str">
        <f>IF(Table13[[#This Row],[Going-Dist]]="G&lt;6-Dist&gt;=1700","B",IF(Table13[[#This Row],[Going-Dist]]="G&lt;6-Dist&lt;1700","A",IF(AJ933="G&gt;=6-Dist&lt;1700","C",IF(AJ933="G&gt;=6-Dist&gt;=1700","D","xx"))))</f>
        <v>A</v>
      </c>
      <c r="AL933" s="69">
        <f>MONTH(Table13[[#This Row],[Date]])</f>
        <v>10</v>
      </c>
      <c r="AM933" s="69" t="str">
        <f t="shared" si="68"/>
        <v>2023-2024</v>
      </c>
      <c r="AN933" s="60">
        <v>100</v>
      </c>
      <c r="AO933" s="128" t="str">
        <f>IF(Table13[[#This Row],[Combo 27 Bet]]="","",IF(Table13[[#This Row],[Lev Ret]]="","",AN933*Table13[[#This Row],[Odds]]))</f>
        <v/>
      </c>
      <c r="AP933" s="129">
        <f t="shared" si="71"/>
        <v>-100</v>
      </c>
      <c r="AQ933" s="135"/>
      <c r="AR933" s="151">
        <v>7</v>
      </c>
      <c r="AS933" s="2" t="str">
        <f>IF(Table13[[#This Row],[Date]]&lt;$AS$3,"","Live")</f>
        <v/>
      </c>
      <c r="AT933" s="2" t="str">
        <f>IF(Table13[[#This Row],[Date]]&lt;$AT$3,"","Current Algo")</f>
        <v/>
      </c>
    </row>
    <row r="934" spans="1:46" ht="14.25" customHeight="1" x14ac:dyDescent="0.25">
      <c r="A934" s="82">
        <v>45227</v>
      </c>
      <c r="B934" s="2" t="s">
        <v>6</v>
      </c>
      <c r="C934" s="83">
        <v>0.55555555555555558</v>
      </c>
      <c r="D934" s="2">
        <v>4</v>
      </c>
      <c r="E934" s="2">
        <v>3</v>
      </c>
      <c r="F934" s="60">
        <v>3</v>
      </c>
      <c r="G934" s="2">
        <v>1600</v>
      </c>
      <c r="H934" s="2" t="s">
        <v>70</v>
      </c>
      <c r="I934" s="2" t="s">
        <v>46</v>
      </c>
      <c r="J934" s="2">
        <v>200</v>
      </c>
      <c r="K934" s="6">
        <v>3</v>
      </c>
      <c r="L934" s="6" t="s">
        <v>833</v>
      </c>
      <c r="M934" s="2" t="s">
        <v>67</v>
      </c>
      <c r="N934" s="84">
        <v>4.8</v>
      </c>
      <c r="O934" s="2" t="s">
        <v>400</v>
      </c>
      <c r="P934" s="2" t="s">
        <v>159</v>
      </c>
      <c r="Q934" s="85"/>
      <c r="R934" s="86">
        <v>4</v>
      </c>
      <c r="S934" s="85">
        <v>54</v>
      </c>
      <c r="T934" s="85">
        <v>54</v>
      </c>
      <c r="U934" s="85"/>
      <c r="V934" s="2">
        <v>4</v>
      </c>
      <c r="W934" s="2">
        <v>5</v>
      </c>
      <c r="X934" s="10">
        <v>3</v>
      </c>
      <c r="Y934" s="84">
        <v>5.6</v>
      </c>
      <c r="Z934" s="2">
        <v>30</v>
      </c>
      <c r="AA934" s="6">
        <v>7</v>
      </c>
      <c r="AB934" s="2"/>
      <c r="AC934" s="2" t="s">
        <v>13</v>
      </c>
      <c r="AD934" s="84">
        <v>6.5</v>
      </c>
      <c r="AE934" s="84">
        <v>1.75</v>
      </c>
      <c r="AF934" s="2">
        <v>100</v>
      </c>
      <c r="AG934" s="2" t="str">
        <f t="shared" si="69"/>
        <v/>
      </c>
      <c r="AH934" s="2">
        <f t="shared" si="70"/>
        <v>-100</v>
      </c>
      <c r="AI934" s="44" t="str">
        <f>VLOOKUP(Table13[[#This Row],[Track]],$B$1885:$D$1929,2,FALSE)</f>
        <v>Vic</v>
      </c>
      <c r="AJ9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4" s="16" t="str">
        <f>IF(Table13[[#This Row],[Going-Dist]]="G&lt;6-Dist&gt;=1700","B",IF(Table13[[#This Row],[Going-Dist]]="G&lt;6-Dist&lt;1700","A",IF(AJ934="G&gt;=6-Dist&lt;1700","C",IF(AJ934="G&gt;=6-Dist&gt;=1700","D","xx"))))</f>
        <v>A</v>
      </c>
      <c r="AL934" s="69">
        <f>MONTH(Table13[[#This Row],[Date]])</f>
        <v>10</v>
      </c>
      <c r="AM934" s="69" t="str">
        <f t="shared" si="68"/>
        <v>2023-2024</v>
      </c>
      <c r="AN934" s="60">
        <v>100</v>
      </c>
      <c r="AO934" s="128" t="str">
        <f>IF(Table13[[#This Row],[Combo 27 Bet]]="","",IF(Table13[[#This Row],[Lev Ret]]="","",AN934*Table13[[#This Row],[Odds]]))</f>
        <v/>
      </c>
      <c r="AP934" s="129">
        <f t="shared" si="71"/>
        <v>-100</v>
      </c>
      <c r="AQ934" s="135"/>
      <c r="AR934" s="151">
        <v>7</v>
      </c>
      <c r="AS934" s="2" t="str">
        <f>IF(Table13[[#This Row],[Date]]&lt;$AS$3,"","Live")</f>
        <v/>
      </c>
      <c r="AT934" s="2" t="str">
        <f>IF(Table13[[#This Row],[Date]]&lt;$AT$3,"","Current Algo")</f>
        <v/>
      </c>
    </row>
    <row r="935" spans="1:46" ht="14.25" customHeight="1" x14ac:dyDescent="0.25">
      <c r="A935" s="82">
        <v>45227</v>
      </c>
      <c r="B935" s="2" t="s">
        <v>6</v>
      </c>
      <c r="C935" s="83">
        <v>0.60416666666666663</v>
      </c>
      <c r="D935" s="2">
        <v>4</v>
      </c>
      <c r="E935" s="2">
        <v>3</v>
      </c>
      <c r="F935" s="60">
        <v>5</v>
      </c>
      <c r="G935" s="2">
        <v>1600</v>
      </c>
      <c r="H935" s="2" t="s">
        <v>131</v>
      </c>
      <c r="I935" s="2" t="s">
        <v>131</v>
      </c>
      <c r="J935" s="2">
        <v>300</v>
      </c>
      <c r="K935" s="6">
        <v>4</v>
      </c>
      <c r="L935" s="6" t="s">
        <v>822</v>
      </c>
      <c r="M935" s="2" t="s">
        <v>67</v>
      </c>
      <c r="N935" s="84">
        <v>2.6</v>
      </c>
      <c r="O935" s="2" t="s">
        <v>584</v>
      </c>
      <c r="P935" s="2" t="s">
        <v>377</v>
      </c>
      <c r="Q935" s="85"/>
      <c r="R935" s="86">
        <v>4</v>
      </c>
      <c r="S935" s="85">
        <v>59</v>
      </c>
      <c r="T935" s="85">
        <v>59</v>
      </c>
      <c r="U935" s="85"/>
      <c r="V935" s="2">
        <v>1</v>
      </c>
      <c r="W935" s="2">
        <v>3</v>
      </c>
      <c r="X935" s="10">
        <v>1</v>
      </c>
      <c r="Y935" s="84">
        <v>3.5</v>
      </c>
      <c r="Z935" s="2">
        <v>45</v>
      </c>
      <c r="AA935" s="6">
        <v>6</v>
      </c>
      <c r="AB935" s="2"/>
      <c r="AC935" s="2" t="s">
        <v>15</v>
      </c>
      <c r="AD935" s="84">
        <v>2.7</v>
      </c>
      <c r="AE935" s="84">
        <v>1.05</v>
      </c>
      <c r="AF935" s="2">
        <v>100</v>
      </c>
      <c r="AG935" s="2" t="str">
        <f t="shared" si="69"/>
        <v/>
      </c>
      <c r="AH935" s="2">
        <f t="shared" si="70"/>
        <v>-100</v>
      </c>
      <c r="AI935" s="44" t="str">
        <f>VLOOKUP(Table13[[#This Row],[Track]],$B$1885:$D$1929,2,FALSE)</f>
        <v>Vic</v>
      </c>
      <c r="AJ9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5" s="16" t="str">
        <f>IF(Table13[[#This Row],[Going-Dist]]="G&lt;6-Dist&gt;=1700","B",IF(Table13[[#This Row],[Going-Dist]]="G&lt;6-Dist&lt;1700","A",IF(AJ935="G&gt;=6-Dist&lt;1700","C",IF(AJ935="G&gt;=6-Dist&gt;=1700","D","xx"))))</f>
        <v>A</v>
      </c>
      <c r="AL935" s="69">
        <f>MONTH(Table13[[#This Row],[Date]])</f>
        <v>10</v>
      </c>
      <c r="AM935" s="69" t="str">
        <f t="shared" si="68"/>
        <v>2023-2024</v>
      </c>
      <c r="AN935" s="60">
        <v>100</v>
      </c>
      <c r="AO935" s="128" t="str">
        <f>IF(Table13[[#This Row],[Combo 27 Bet]]="","",IF(Table13[[#This Row],[Lev Ret]]="","",AN935*Table13[[#This Row],[Odds]]))</f>
        <v/>
      </c>
      <c r="AP935" s="129">
        <f t="shared" si="71"/>
        <v>-100</v>
      </c>
      <c r="AQ935" s="135"/>
      <c r="AR935" s="151">
        <v>5</v>
      </c>
      <c r="AS935" s="2" t="str">
        <f>IF(Table13[[#This Row],[Date]]&lt;$AS$3,"","Live")</f>
        <v/>
      </c>
      <c r="AT935" s="2" t="str">
        <f>IF(Table13[[#This Row],[Date]]&lt;$AT$3,"","Current Algo")</f>
        <v/>
      </c>
    </row>
    <row r="936" spans="1:46" ht="14.25" customHeight="1" x14ac:dyDescent="0.25">
      <c r="A936" s="82">
        <v>45227</v>
      </c>
      <c r="B936" s="2" t="s">
        <v>148</v>
      </c>
      <c r="C936" s="83">
        <v>0.69791666666666663</v>
      </c>
      <c r="D936" s="87">
        <v>4</v>
      </c>
      <c r="E936" s="7">
        <v>0</v>
      </c>
      <c r="F936" s="60">
        <v>8</v>
      </c>
      <c r="G936" s="2">
        <v>1400</v>
      </c>
      <c r="H936" s="2" t="s">
        <v>70</v>
      </c>
      <c r="I936" s="2" t="s">
        <v>66</v>
      </c>
      <c r="J936" s="2">
        <v>2000</v>
      </c>
      <c r="K936" s="6">
        <v>2</v>
      </c>
      <c r="L936" s="6" t="s">
        <v>1691</v>
      </c>
      <c r="M936" s="2" t="s">
        <v>75</v>
      </c>
      <c r="N936" s="84">
        <v>3.1</v>
      </c>
      <c r="O936" s="2" t="s">
        <v>49</v>
      </c>
      <c r="P936" s="2" t="s">
        <v>134</v>
      </c>
      <c r="Q936" s="85"/>
      <c r="R936" s="86">
        <v>8</v>
      </c>
      <c r="S936" s="85">
        <v>59</v>
      </c>
      <c r="T936" s="85">
        <v>59</v>
      </c>
      <c r="U936" s="85"/>
      <c r="V936" s="2">
        <v>2</v>
      </c>
      <c r="W936" s="2">
        <v>1</v>
      </c>
      <c r="X936" s="10">
        <v>1</v>
      </c>
      <c r="Y936" s="84">
        <v>4.5999999999999996</v>
      </c>
      <c r="Z936" s="2">
        <v>20</v>
      </c>
      <c r="AA936" s="6"/>
      <c r="AB936" s="2"/>
      <c r="AC936" s="2" t="s">
        <v>150</v>
      </c>
      <c r="AD936" s="84">
        <v>3.5</v>
      </c>
      <c r="AE936" s="84">
        <v>1.7</v>
      </c>
      <c r="AF936" s="2">
        <v>100</v>
      </c>
      <c r="AG936" s="2">
        <f t="shared" si="69"/>
        <v>350</v>
      </c>
      <c r="AH936" s="2">
        <f t="shared" si="70"/>
        <v>250</v>
      </c>
      <c r="AI936" s="44" t="str">
        <f>VLOOKUP(Table13[[#This Row],[Track]],$B$1885:$D$1929,2,FALSE)</f>
        <v>NSW</v>
      </c>
      <c r="AJ9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6" s="16" t="str">
        <f>IF(Table13[[#This Row],[Going-Dist]]="G&lt;6-Dist&gt;=1700","B",IF(Table13[[#This Row],[Going-Dist]]="G&lt;6-Dist&lt;1700","A",IF(AJ936="G&gt;=6-Dist&lt;1700","C",IF(AJ936="G&gt;=6-Dist&gt;=1700","D","xx"))))</f>
        <v>A</v>
      </c>
      <c r="AL936" s="69">
        <f>MONTH(Table13[[#This Row],[Date]])</f>
        <v>10</v>
      </c>
      <c r="AM936" s="69" t="str">
        <f t="shared" si="68"/>
        <v>2023-2024</v>
      </c>
      <c r="AN936" s="60">
        <v>150</v>
      </c>
      <c r="AO936" s="128">
        <f>IF(Table13[[#This Row],[Combo 27 Bet]]="","",IF(Table13[[#This Row],[Lev Ret]]="","",AN936*Table13[[#This Row],[Odds]]))</f>
        <v>525</v>
      </c>
      <c r="AP936" s="129">
        <f t="shared" si="71"/>
        <v>375</v>
      </c>
      <c r="AQ936" s="135"/>
      <c r="AR936" s="151">
        <v>9</v>
      </c>
      <c r="AS936" s="2" t="str">
        <f>IF(Table13[[#This Row],[Date]]&lt;$AS$3,"","Live")</f>
        <v/>
      </c>
      <c r="AT936" s="2" t="str">
        <f>IF(Table13[[#This Row],[Date]]&lt;$AT$3,"","Current Algo")</f>
        <v/>
      </c>
    </row>
    <row r="937" spans="1:46" ht="14.25" customHeight="1" x14ac:dyDescent="0.25">
      <c r="A937" s="82">
        <v>45227</v>
      </c>
      <c r="B937" s="2" t="s">
        <v>148</v>
      </c>
      <c r="C937" s="83">
        <v>0.75694444444444453</v>
      </c>
      <c r="D937" s="87">
        <v>4</v>
      </c>
      <c r="E937" s="7">
        <v>0</v>
      </c>
      <c r="F937" s="60">
        <v>10</v>
      </c>
      <c r="G937" s="2">
        <v>1400</v>
      </c>
      <c r="H937" s="2" t="s">
        <v>151</v>
      </c>
      <c r="I937" s="2">
        <v>78</v>
      </c>
      <c r="J937" s="2">
        <v>160</v>
      </c>
      <c r="K937" s="6">
        <v>4</v>
      </c>
      <c r="L937" s="6" t="s">
        <v>1685</v>
      </c>
      <c r="M937" s="2" t="s">
        <v>55</v>
      </c>
      <c r="N937" s="84">
        <v>2.35</v>
      </c>
      <c r="O937" s="2" t="s">
        <v>1059</v>
      </c>
      <c r="P937" s="2" t="s">
        <v>1130</v>
      </c>
      <c r="Q937" s="85"/>
      <c r="R937" s="86">
        <v>1</v>
      </c>
      <c r="S937" s="85">
        <v>59</v>
      </c>
      <c r="T937" s="85">
        <v>59</v>
      </c>
      <c r="U937" s="85"/>
      <c r="V937" s="2">
        <v>3</v>
      </c>
      <c r="W937" s="2">
        <v>2</v>
      </c>
      <c r="X937" s="10">
        <v>1</v>
      </c>
      <c r="Y937" s="84">
        <v>2.6</v>
      </c>
      <c r="Z937" s="2">
        <v>30</v>
      </c>
      <c r="AA937" s="6"/>
      <c r="AB937" s="2"/>
      <c r="AC937" s="2" t="s">
        <v>150</v>
      </c>
      <c r="AD937" s="84">
        <v>2.2000000000000002</v>
      </c>
      <c r="AE937" s="84">
        <v>1.7</v>
      </c>
      <c r="AF937" s="2">
        <v>100</v>
      </c>
      <c r="AG937" s="2">
        <f t="shared" si="69"/>
        <v>220.00000000000003</v>
      </c>
      <c r="AH937" s="2">
        <f t="shared" si="70"/>
        <v>120.00000000000003</v>
      </c>
      <c r="AI937" s="44" t="str">
        <f>VLOOKUP(Table13[[#This Row],[Track]],$B$1885:$D$1929,2,FALSE)</f>
        <v>NSW</v>
      </c>
      <c r="AJ9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37" s="16" t="str">
        <f>IF(Table13[[#This Row],[Going-Dist]]="G&lt;6-Dist&gt;=1700","B",IF(Table13[[#This Row],[Going-Dist]]="G&lt;6-Dist&lt;1700","A",IF(AJ937="G&gt;=6-Dist&lt;1700","C",IF(AJ937="G&gt;=6-Dist&gt;=1700","D","xx"))))</f>
        <v>A</v>
      </c>
      <c r="AL937" s="69">
        <f>MONTH(Table13[[#This Row],[Date]])</f>
        <v>10</v>
      </c>
      <c r="AM937" s="69" t="str">
        <f t="shared" si="68"/>
        <v>2023-2024</v>
      </c>
      <c r="AN937" s="60">
        <v>150</v>
      </c>
      <c r="AO937" s="128">
        <f>IF(Table13[[#This Row],[Combo 27 Bet]]="","",IF(Table13[[#This Row],[Lev Ret]]="","",AN937*Table13[[#This Row],[Odds]]))</f>
        <v>330</v>
      </c>
      <c r="AP937" s="129">
        <f t="shared" si="71"/>
        <v>180</v>
      </c>
      <c r="AQ937" s="135"/>
      <c r="AR937" s="151">
        <v>9</v>
      </c>
      <c r="AS937" s="2" t="str">
        <f>IF(Table13[[#This Row],[Date]]&lt;$AS$3,"","Live")</f>
        <v/>
      </c>
      <c r="AT937" s="2" t="str">
        <f>IF(Table13[[#This Row],[Date]]&lt;$AT$3,"","Current Algo")</f>
        <v/>
      </c>
    </row>
    <row r="938" spans="1:46" ht="14.25" customHeight="1" x14ac:dyDescent="0.25">
      <c r="A938" s="82">
        <v>45234</v>
      </c>
      <c r="B938" s="2" t="s">
        <v>21</v>
      </c>
      <c r="C938" s="83">
        <v>0.54166666666666663</v>
      </c>
      <c r="D938" s="2">
        <v>4</v>
      </c>
      <c r="E938" s="2">
        <v>0</v>
      </c>
      <c r="F938" s="60">
        <v>2</v>
      </c>
      <c r="G938" s="2">
        <v>2500</v>
      </c>
      <c r="H938" s="2" t="s">
        <v>42</v>
      </c>
      <c r="I938" s="2" t="s">
        <v>46</v>
      </c>
      <c r="J938" s="2">
        <v>300</v>
      </c>
      <c r="K938" s="6">
        <v>2</v>
      </c>
      <c r="L938" s="6" t="s">
        <v>834</v>
      </c>
      <c r="M938" s="2" t="s">
        <v>67</v>
      </c>
      <c r="N938" s="84">
        <v>6.5</v>
      </c>
      <c r="O938" s="2" t="s">
        <v>106</v>
      </c>
      <c r="P938" s="2" t="s">
        <v>57</v>
      </c>
      <c r="Q938" s="85"/>
      <c r="R938" s="86">
        <v>1</v>
      </c>
      <c r="S938" s="85">
        <v>56</v>
      </c>
      <c r="T938" s="85">
        <v>56</v>
      </c>
      <c r="U938" s="85"/>
      <c r="V938" s="2"/>
      <c r="W938" s="2"/>
      <c r="X938" s="10">
        <v>2</v>
      </c>
      <c r="Y938" s="84">
        <v>5.2</v>
      </c>
      <c r="Z938" s="2">
        <v>35</v>
      </c>
      <c r="AA938" s="6">
        <v>7</v>
      </c>
      <c r="AB938" s="2"/>
      <c r="AC938" s="2" t="s">
        <v>12</v>
      </c>
      <c r="AD938" s="84">
        <v>6.5</v>
      </c>
      <c r="AE938" s="84">
        <v>2.2000000000000002</v>
      </c>
      <c r="AF938" s="2">
        <v>100</v>
      </c>
      <c r="AG938" s="2">
        <f t="shared" si="69"/>
        <v>650</v>
      </c>
      <c r="AH938" s="2">
        <f t="shared" si="70"/>
        <v>550</v>
      </c>
      <c r="AI938" s="44" t="str">
        <f>VLOOKUP(Table13[[#This Row],[Track]],$B$1885:$D$1929,2,FALSE)</f>
        <v>Vic</v>
      </c>
      <c r="AJ9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38" s="16" t="str">
        <f>IF(Table13[[#This Row],[Going-Dist]]="G&lt;6-Dist&gt;=1700","B",IF(Table13[[#This Row],[Going-Dist]]="G&lt;6-Dist&lt;1700","A",IF(AJ938="G&gt;=6-Dist&lt;1700","C",IF(AJ938="G&gt;=6-Dist&gt;=1700","D","xx"))))</f>
        <v>B</v>
      </c>
      <c r="AL938" s="69">
        <f>MONTH(Table13[[#This Row],[Date]])</f>
        <v>11</v>
      </c>
      <c r="AM938" s="69" t="str">
        <f t="shared" si="68"/>
        <v>2023-2024</v>
      </c>
      <c r="AN938" s="60">
        <v>100</v>
      </c>
      <c r="AO938" s="128">
        <f>IF(Table13[[#This Row],[Combo 27 Bet]]="","",IF(Table13[[#This Row],[Lev Ret]]="","",AN938*Table13[[#This Row],[Odds]]))</f>
        <v>650</v>
      </c>
      <c r="AP938" s="129">
        <f t="shared" si="71"/>
        <v>550</v>
      </c>
      <c r="AQ938" s="135"/>
      <c r="AR938" s="151">
        <v>1</v>
      </c>
      <c r="AS938" s="2" t="str">
        <f>IF(Table13[[#This Row],[Date]]&lt;$AS$3,"","Live")</f>
        <v/>
      </c>
      <c r="AT938" s="2" t="str">
        <f>IF(Table13[[#This Row],[Date]]&lt;$AT$3,"","Current Algo")</f>
        <v/>
      </c>
    </row>
    <row r="939" spans="1:46" ht="14.25" customHeight="1" x14ac:dyDescent="0.25">
      <c r="A939" s="82">
        <v>45234</v>
      </c>
      <c r="B939" s="2" t="s">
        <v>149</v>
      </c>
      <c r="C939" s="83">
        <v>0.58333333333333337</v>
      </c>
      <c r="D939" s="87">
        <v>6</v>
      </c>
      <c r="E939" s="7">
        <v>0</v>
      </c>
      <c r="F939" s="60">
        <v>4</v>
      </c>
      <c r="G939" s="2">
        <v>1200</v>
      </c>
      <c r="H939" s="2" t="s">
        <v>70</v>
      </c>
      <c r="I939" s="2">
        <v>78</v>
      </c>
      <c r="J939" s="2">
        <v>160</v>
      </c>
      <c r="K939" s="6">
        <v>2</v>
      </c>
      <c r="L939" s="6" t="s">
        <v>1692</v>
      </c>
      <c r="M939" s="2" t="s">
        <v>55</v>
      </c>
      <c r="N939" s="84">
        <v>2.8</v>
      </c>
      <c r="O939" s="2" t="s">
        <v>69</v>
      </c>
      <c r="P939" s="2" t="s">
        <v>160</v>
      </c>
      <c r="Q939" s="85"/>
      <c r="R939" s="86">
        <v>7</v>
      </c>
      <c r="S939" s="85">
        <v>57.5</v>
      </c>
      <c r="T939" s="85">
        <v>57.5</v>
      </c>
      <c r="U939" s="85"/>
      <c r="V939" s="2"/>
      <c r="W939" s="2">
        <v>3</v>
      </c>
      <c r="X939" s="10">
        <v>2</v>
      </c>
      <c r="Y939" s="84">
        <v>4.5999999999999996</v>
      </c>
      <c r="Z939" s="2">
        <v>20</v>
      </c>
      <c r="AA939" s="6"/>
      <c r="AB939" s="2"/>
      <c r="AC939" s="2"/>
      <c r="AD939" s="84">
        <v>4.8</v>
      </c>
      <c r="AE939" s="84"/>
      <c r="AF939" s="2">
        <v>100</v>
      </c>
      <c r="AG939" s="2" t="str">
        <f t="shared" si="69"/>
        <v/>
      </c>
      <c r="AH939" s="2">
        <f t="shared" si="70"/>
        <v>-100</v>
      </c>
      <c r="AI939" s="44" t="str">
        <f>VLOOKUP(Table13[[#This Row],[Track]],$B$1885:$D$1929,2,FALSE)</f>
        <v>NSW</v>
      </c>
      <c r="AJ93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39" s="16" t="str">
        <f>IF(Table13[[#This Row],[Going-Dist]]="G&lt;6-Dist&gt;=1700","B",IF(Table13[[#This Row],[Going-Dist]]="G&lt;6-Dist&lt;1700","A",IF(AJ939="G&gt;=6-Dist&lt;1700","C",IF(AJ939="G&gt;=6-Dist&gt;=1700","D","xx"))))</f>
        <v>C</v>
      </c>
      <c r="AL939" s="2">
        <f>MONTH(Table13[[#This Row],[Date]])</f>
        <v>11</v>
      </c>
      <c r="AM939" s="2" t="str">
        <f t="shared" si="68"/>
        <v>2023-2024</v>
      </c>
      <c r="AN939" s="60">
        <v>200</v>
      </c>
      <c r="AO939" s="128" t="str">
        <f>IF(Table13[[#This Row],[Combo 27 Bet]]="","",IF(Table13[[#This Row],[Lev Ret]]="","",AN939*Table13[[#This Row],[Odds]]))</f>
        <v/>
      </c>
      <c r="AP939" s="129">
        <f t="shared" si="71"/>
        <v>-200</v>
      </c>
      <c r="AQ939" s="135"/>
      <c r="AR939" s="151">
        <v>8</v>
      </c>
      <c r="AS939" s="2" t="str">
        <f>IF(Table13[[#This Row],[Date]]&lt;$AS$3,"","Live")</f>
        <v/>
      </c>
      <c r="AT939" s="2" t="str">
        <f>IF(Table13[[#This Row],[Date]]&lt;$AT$3,"","Current Algo")</f>
        <v/>
      </c>
    </row>
    <row r="940" spans="1:46" ht="14.25" customHeight="1" x14ac:dyDescent="0.25">
      <c r="A940" s="82">
        <v>45234</v>
      </c>
      <c r="B940" s="2" t="s">
        <v>149</v>
      </c>
      <c r="C940" s="83">
        <v>0.61111111111111105</v>
      </c>
      <c r="D940" s="87">
        <v>6</v>
      </c>
      <c r="E940" s="7">
        <v>0</v>
      </c>
      <c r="F940" s="60">
        <v>5</v>
      </c>
      <c r="G940" s="2">
        <v>1300</v>
      </c>
      <c r="H940" s="2" t="s">
        <v>151</v>
      </c>
      <c r="I940" s="2">
        <v>78</v>
      </c>
      <c r="J940" s="2">
        <v>160</v>
      </c>
      <c r="K940" s="6">
        <v>5</v>
      </c>
      <c r="L940" s="6" t="s">
        <v>1673</v>
      </c>
      <c r="M940" s="2" t="s">
        <v>55</v>
      </c>
      <c r="N940" s="84">
        <v>2.7</v>
      </c>
      <c r="O940" s="2" t="s">
        <v>179</v>
      </c>
      <c r="P940" s="2" t="s">
        <v>1102</v>
      </c>
      <c r="Q940" s="85"/>
      <c r="R940" s="86">
        <v>2</v>
      </c>
      <c r="S940" s="85">
        <v>57</v>
      </c>
      <c r="T940" s="85">
        <v>57</v>
      </c>
      <c r="U940" s="85"/>
      <c r="V940" s="2">
        <v>1</v>
      </c>
      <c r="W940" s="2">
        <v>1</v>
      </c>
      <c r="X940" s="10">
        <v>1</v>
      </c>
      <c r="Y940" s="84">
        <v>2.1</v>
      </c>
      <c r="Z940" s="2">
        <v>30</v>
      </c>
      <c r="AA940" s="6">
        <v>120</v>
      </c>
      <c r="AB940" s="2"/>
      <c r="AC940" s="2"/>
      <c r="AD940" s="84">
        <v>2.8</v>
      </c>
      <c r="AE940" s="84"/>
      <c r="AF940" s="2">
        <v>100</v>
      </c>
      <c r="AG940" s="2" t="str">
        <f t="shared" si="69"/>
        <v/>
      </c>
      <c r="AH940" s="2">
        <f t="shared" si="70"/>
        <v>-100</v>
      </c>
      <c r="AI940" s="44" t="str">
        <f>VLOOKUP(Table13[[#This Row],[Track]],$B$1885:$D$1929,2,FALSE)</f>
        <v>NSW</v>
      </c>
      <c r="AJ94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40" s="16" t="str">
        <f>IF(Table13[[#This Row],[Going-Dist]]="G&lt;6-Dist&gt;=1700","B",IF(Table13[[#This Row],[Going-Dist]]="G&lt;6-Dist&lt;1700","A",IF(AJ940="G&gt;=6-Dist&lt;1700","C",IF(AJ940="G&gt;=6-Dist&gt;=1700","D","xx"))))</f>
        <v>C</v>
      </c>
      <c r="AL940" s="2">
        <f>MONTH(Table13[[#This Row],[Date]])</f>
        <v>11</v>
      </c>
      <c r="AM940" s="2" t="str">
        <f t="shared" si="68"/>
        <v>2023-2024</v>
      </c>
      <c r="AN940" s="60">
        <v>150</v>
      </c>
      <c r="AO940" s="128" t="str">
        <f>IF(Table13[[#This Row],[Combo 27 Bet]]="","",IF(Table13[[#This Row],[Lev Ret]]="","",AN940*Table13[[#This Row],[Odds]]))</f>
        <v/>
      </c>
      <c r="AP940" s="129">
        <f t="shared" si="71"/>
        <v>-150</v>
      </c>
      <c r="AQ940" s="135"/>
      <c r="AR940" s="151">
        <v>7</v>
      </c>
      <c r="AS940" s="2" t="str">
        <f>IF(Table13[[#This Row],[Date]]&lt;$AS$3,"","Live")</f>
        <v/>
      </c>
      <c r="AT940" s="2" t="str">
        <f>IF(Table13[[#This Row],[Date]]&lt;$AT$3,"","Current Algo")</f>
        <v/>
      </c>
    </row>
    <row r="941" spans="1:46" ht="14.25" customHeight="1" x14ac:dyDescent="0.25">
      <c r="A941" s="82">
        <v>45237</v>
      </c>
      <c r="B941" s="2" t="s">
        <v>21</v>
      </c>
      <c r="C941" s="83">
        <v>0.47222222222222227</v>
      </c>
      <c r="D941" s="87">
        <v>4</v>
      </c>
      <c r="E941" s="7">
        <v>2</v>
      </c>
      <c r="F941" s="60">
        <v>2</v>
      </c>
      <c r="G941" s="2">
        <v>1800</v>
      </c>
      <c r="H941" s="2" t="s">
        <v>42</v>
      </c>
      <c r="I941" s="2" t="s">
        <v>46</v>
      </c>
      <c r="J941" s="2">
        <v>175</v>
      </c>
      <c r="K941" s="6">
        <v>4</v>
      </c>
      <c r="L941" s="6" t="s">
        <v>835</v>
      </c>
      <c r="M941" s="2"/>
      <c r="N941" s="84">
        <v>3.4</v>
      </c>
      <c r="O941" s="2" t="s">
        <v>97</v>
      </c>
      <c r="P941" s="2" t="s">
        <v>377</v>
      </c>
      <c r="Q941" s="85"/>
      <c r="R941" s="86">
        <v>3</v>
      </c>
      <c r="S941" s="85">
        <v>56</v>
      </c>
      <c r="T941" s="85">
        <v>56</v>
      </c>
      <c r="U941" s="85"/>
      <c r="V941" s="2"/>
      <c r="W941" s="2"/>
      <c r="X941" s="10">
        <v>2</v>
      </c>
      <c r="Y941" s="84">
        <v>4.5999999999999996</v>
      </c>
      <c r="Z941" s="2">
        <v>40</v>
      </c>
      <c r="AA941" s="6">
        <v>8</v>
      </c>
      <c r="AB941" s="2"/>
      <c r="AC941" s="2" t="s">
        <v>12</v>
      </c>
      <c r="AD941" s="84">
        <v>3.8</v>
      </c>
      <c r="AE941" s="84">
        <v>1.4</v>
      </c>
      <c r="AF941" s="2">
        <v>100</v>
      </c>
      <c r="AG941" s="2">
        <f t="shared" si="69"/>
        <v>380</v>
      </c>
      <c r="AH941" s="2">
        <f t="shared" si="70"/>
        <v>280</v>
      </c>
      <c r="AI941" s="44" t="str">
        <f>VLOOKUP(Table13[[#This Row],[Track]],$B$1885:$D$1929,2,FALSE)</f>
        <v>Vic</v>
      </c>
      <c r="AJ9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41" s="16" t="str">
        <f>IF(Table13[[#This Row],[Going-Dist]]="G&lt;6-Dist&gt;=1700","B",IF(Table13[[#This Row],[Going-Dist]]="G&lt;6-Dist&lt;1700","A",IF(AJ941="G&gt;=6-Dist&lt;1700","C",IF(AJ941="G&gt;=6-Dist&gt;=1700","D","xx"))))</f>
        <v>B</v>
      </c>
      <c r="AL941" s="69">
        <f>MONTH(Table13[[#This Row],[Date]])</f>
        <v>11</v>
      </c>
      <c r="AM941" s="69" t="str">
        <f t="shared" si="68"/>
        <v>2023-2024</v>
      </c>
      <c r="AN941" s="60">
        <v>100</v>
      </c>
      <c r="AO941" s="128">
        <f>IF(Table13[[#This Row],[Combo 27 Bet]]="","",IF(Table13[[#This Row],[Lev Ret]]="","",AN941*Table13[[#This Row],[Odds]]))</f>
        <v>380</v>
      </c>
      <c r="AP941" s="129">
        <f t="shared" si="71"/>
        <v>280</v>
      </c>
      <c r="AQ941" s="135">
        <v>2</v>
      </c>
      <c r="AR941" s="151">
        <v>7</v>
      </c>
      <c r="AS941" s="2" t="str">
        <f>IF(Table13[[#This Row],[Date]]&lt;$AS$3,"","Live")</f>
        <v/>
      </c>
      <c r="AT941" s="2" t="str">
        <f>IF(Table13[[#This Row],[Date]]&lt;$AT$3,"","Current Algo")</f>
        <v/>
      </c>
    </row>
    <row r="942" spans="1:46" ht="14.25" customHeight="1" x14ac:dyDescent="0.25">
      <c r="A942" s="82">
        <v>45237</v>
      </c>
      <c r="B942" s="2" t="s">
        <v>21</v>
      </c>
      <c r="C942" s="83">
        <v>0.47222222222222227</v>
      </c>
      <c r="D942" s="2">
        <v>4</v>
      </c>
      <c r="E942" s="2">
        <v>2</v>
      </c>
      <c r="F942" s="60">
        <v>2</v>
      </c>
      <c r="G942" s="2">
        <v>1800</v>
      </c>
      <c r="H942" s="2" t="s">
        <v>42</v>
      </c>
      <c r="I942" s="2" t="s">
        <v>46</v>
      </c>
      <c r="J942" s="2">
        <v>175</v>
      </c>
      <c r="K942" s="6">
        <v>1</v>
      </c>
      <c r="L942" s="6" t="s">
        <v>373</v>
      </c>
      <c r="M942" s="2"/>
      <c r="N942" s="84">
        <v>4.4000000000000004</v>
      </c>
      <c r="O942" s="2" t="s">
        <v>397</v>
      </c>
      <c r="P942" s="2" t="s">
        <v>94</v>
      </c>
      <c r="Q942" s="85"/>
      <c r="R942" s="86">
        <v>1</v>
      </c>
      <c r="S942" s="85">
        <v>59.5</v>
      </c>
      <c r="T942" s="85">
        <v>59.5</v>
      </c>
      <c r="U942" s="85"/>
      <c r="V942" s="2"/>
      <c r="W942" s="2"/>
      <c r="X942" s="10">
        <v>3</v>
      </c>
      <c r="Y942" s="84">
        <v>5.5</v>
      </c>
      <c r="Z942" s="2">
        <v>30</v>
      </c>
      <c r="AA942" s="6">
        <v>8</v>
      </c>
      <c r="AB942" s="2"/>
      <c r="AC942" s="2"/>
      <c r="AD942" s="84">
        <v>5.5</v>
      </c>
      <c r="AE942" s="84"/>
      <c r="AF942" s="2">
        <v>100</v>
      </c>
      <c r="AG942" s="2" t="str">
        <f t="shared" si="69"/>
        <v/>
      </c>
      <c r="AH942" s="2">
        <f t="shared" si="70"/>
        <v>-100</v>
      </c>
      <c r="AI942" s="44" t="str">
        <f>VLOOKUP(Table13[[#This Row],[Track]],$B$1885:$D$1929,2,FALSE)</f>
        <v>Vic</v>
      </c>
      <c r="AJ9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42" s="16" t="str">
        <f>IF(Table13[[#This Row],[Going-Dist]]="G&lt;6-Dist&gt;=1700","B",IF(Table13[[#This Row],[Going-Dist]]="G&lt;6-Dist&lt;1700","A",IF(AJ942="G&gt;=6-Dist&lt;1700","C",IF(AJ942="G&gt;=6-Dist&gt;=1700","D","xx"))))</f>
        <v>B</v>
      </c>
      <c r="AL942" s="69">
        <f>MONTH(Table13[[#This Row],[Date]])</f>
        <v>11</v>
      </c>
      <c r="AM942" s="69" t="str">
        <f t="shared" si="68"/>
        <v>2023-2024</v>
      </c>
      <c r="AN942" s="60">
        <v>100</v>
      </c>
      <c r="AO942" s="128" t="str">
        <f>IF(Table13[[#This Row],[Combo 27 Bet]]="","",IF(Table13[[#This Row],[Lev Ret]]="","",AN942*Table13[[#This Row],[Odds]]))</f>
        <v/>
      </c>
      <c r="AP942" s="129">
        <f t="shared" si="71"/>
        <v>-100</v>
      </c>
      <c r="AQ942" s="135">
        <v>2</v>
      </c>
      <c r="AR942" s="151">
        <v>1</v>
      </c>
      <c r="AS942" s="2" t="str">
        <f>IF(Table13[[#This Row],[Date]]&lt;$AS$3,"","Live")</f>
        <v/>
      </c>
      <c r="AT942" s="2" t="str">
        <f>IF(Table13[[#This Row],[Date]]&lt;$AT$3,"","Current Algo")</f>
        <v/>
      </c>
    </row>
    <row r="943" spans="1:46" ht="14.25" customHeight="1" x14ac:dyDescent="0.25">
      <c r="A943" s="82">
        <v>45239</v>
      </c>
      <c r="B943" s="2" t="s">
        <v>21</v>
      </c>
      <c r="C943" s="83">
        <v>0.60416666666666663</v>
      </c>
      <c r="D943" s="2">
        <v>4</v>
      </c>
      <c r="E943" s="2">
        <v>5</v>
      </c>
      <c r="F943" s="60">
        <v>4</v>
      </c>
      <c r="G943" s="2">
        <v>1600</v>
      </c>
      <c r="H943" s="2" t="s">
        <v>70</v>
      </c>
      <c r="I943" s="2" t="s">
        <v>84</v>
      </c>
      <c r="J943" s="2">
        <v>350</v>
      </c>
      <c r="K943" s="6">
        <v>3</v>
      </c>
      <c r="L943" s="6" t="s">
        <v>756</v>
      </c>
      <c r="M943" s="2"/>
      <c r="N943" s="84">
        <v>6</v>
      </c>
      <c r="O943" s="2" t="s">
        <v>97</v>
      </c>
      <c r="P943" s="2" t="s">
        <v>377</v>
      </c>
      <c r="Q943" s="85"/>
      <c r="R943" s="86">
        <v>9</v>
      </c>
      <c r="S943" s="85">
        <v>57</v>
      </c>
      <c r="T943" s="85">
        <v>57</v>
      </c>
      <c r="U943" s="85"/>
      <c r="V943" s="2"/>
      <c r="W943" s="2"/>
      <c r="X943" s="10">
        <v>2</v>
      </c>
      <c r="Y943" s="84">
        <v>5.2</v>
      </c>
      <c r="Z943" s="2">
        <v>35</v>
      </c>
      <c r="AA943" s="6">
        <v>9</v>
      </c>
      <c r="AB943" s="2"/>
      <c r="AC943" s="2" t="s">
        <v>13</v>
      </c>
      <c r="AD943" s="84">
        <v>7</v>
      </c>
      <c r="AE943" s="84">
        <v>1.9</v>
      </c>
      <c r="AF943" s="2">
        <v>100</v>
      </c>
      <c r="AG943" s="2" t="str">
        <f t="shared" si="69"/>
        <v/>
      </c>
      <c r="AH943" s="2">
        <f t="shared" si="70"/>
        <v>-100</v>
      </c>
      <c r="AI943" s="44" t="str">
        <f>VLOOKUP(Table13[[#This Row],[Track]],$B$1885:$D$1929,2,FALSE)</f>
        <v>Vic</v>
      </c>
      <c r="AJ9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43" s="16" t="str">
        <f>IF(Table13[[#This Row],[Going-Dist]]="G&lt;6-Dist&gt;=1700","B",IF(Table13[[#This Row],[Going-Dist]]="G&lt;6-Dist&lt;1700","A",IF(AJ943="G&gt;=6-Dist&lt;1700","C",IF(AJ943="G&gt;=6-Dist&gt;=1700","D","xx"))))</f>
        <v>A</v>
      </c>
      <c r="AL943" s="69">
        <f>MONTH(Table13[[#This Row],[Date]])</f>
        <v>11</v>
      </c>
      <c r="AM943" s="69" t="str">
        <f t="shared" si="68"/>
        <v>2023-2024</v>
      </c>
      <c r="AN943" s="60">
        <v>100</v>
      </c>
      <c r="AO943" s="128" t="str">
        <f>IF(Table13[[#This Row],[Combo 27 Bet]]="","",IF(Table13[[#This Row],[Lev Ret]]="","",AN943*Table13[[#This Row],[Odds]]))</f>
        <v/>
      </c>
      <c r="AP943" s="129">
        <f t="shared" si="71"/>
        <v>-100</v>
      </c>
      <c r="AQ943" s="135">
        <v>2</v>
      </c>
      <c r="AR943" s="151">
        <v>6</v>
      </c>
      <c r="AS943" s="2" t="str">
        <f>IF(Table13[[#This Row],[Date]]&lt;$AS$3,"","Live")</f>
        <v/>
      </c>
      <c r="AT943" s="2" t="str">
        <f>IF(Table13[[#This Row],[Date]]&lt;$AT$3,"","Current Algo")</f>
        <v/>
      </c>
    </row>
    <row r="944" spans="1:46" ht="14.25" customHeight="1" x14ac:dyDescent="0.25">
      <c r="A944" s="82">
        <v>45239</v>
      </c>
      <c r="B944" s="2" t="s">
        <v>21</v>
      </c>
      <c r="C944" s="83">
        <v>0.60416666666666663</v>
      </c>
      <c r="D944" s="87">
        <v>4</v>
      </c>
      <c r="E944" s="7">
        <v>5</v>
      </c>
      <c r="F944" s="60">
        <v>4</v>
      </c>
      <c r="G944" s="2">
        <v>1600</v>
      </c>
      <c r="H944" s="2" t="s">
        <v>70</v>
      </c>
      <c r="I944" s="2" t="s">
        <v>84</v>
      </c>
      <c r="J944" s="2">
        <v>350</v>
      </c>
      <c r="K944" s="6">
        <v>2</v>
      </c>
      <c r="L944" s="6" t="s">
        <v>369</v>
      </c>
      <c r="M944" s="2"/>
      <c r="N944" s="84">
        <v>2.6</v>
      </c>
      <c r="O944" s="2" t="s">
        <v>175</v>
      </c>
      <c r="P944" s="2" t="s">
        <v>118</v>
      </c>
      <c r="Q944" s="85"/>
      <c r="R944" s="86">
        <v>4</v>
      </c>
      <c r="S944" s="85">
        <v>58.5</v>
      </c>
      <c r="T944" s="85">
        <v>58.5</v>
      </c>
      <c r="U944" s="85"/>
      <c r="V944" s="2"/>
      <c r="W944" s="2"/>
      <c r="X944" s="10">
        <v>3</v>
      </c>
      <c r="Y944" s="84">
        <v>5.6</v>
      </c>
      <c r="Z944" s="2">
        <v>30</v>
      </c>
      <c r="AA944" s="6">
        <v>9</v>
      </c>
      <c r="AB944" s="2"/>
      <c r="AC944" s="2" t="s">
        <v>12</v>
      </c>
      <c r="AD944" s="84">
        <v>2.8</v>
      </c>
      <c r="AE944" s="84">
        <v>1.3</v>
      </c>
      <c r="AF944" s="2">
        <v>100</v>
      </c>
      <c r="AG944" s="2">
        <f t="shared" si="69"/>
        <v>280</v>
      </c>
      <c r="AH944" s="2">
        <f t="shared" si="70"/>
        <v>180</v>
      </c>
      <c r="AI944" s="44" t="str">
        <f>VLOOKUP(Table13[[#This Row],[Track]],$B$1885:$D$1929,2,FALSE)</f>
        <v>Vic</v>
      </c>
      <c r="AJ9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44" s="16" t="str">
        <f>IF(Table13[[#This Row],[Going-Dist]]="G&lt;6-Dist&gt;=1700","B",IF(Table13[[#This Row],[Going-Dist]]="G&lt;6-Dist&lt;1700","A",IF(AJ944="G&gt;=6-Dist&lt;1700","C",IF(AJ944="G&gt;=6-Dist&gt;=1700","D","xx"))))</f>
        <v>A</v>
      </c>
      <c r="AL944" s="69">
        <f>MONTH(Table13[[#This Row],[Date]])</f>
        <v>11</v>
      </c>
      <c r="AM944" s="69" t="str">
        <f t="shared" si="68"/>
        <v>2023-2024</v>
      </c>
      <c r="AN944" s="60">
        <v>100</v>
      </c>
      <c r="AO944" s="128">
        <f>IF(Table13[[#This Row],[Combo 27 Bet]]="","",IF(Table13[[#This Row],[Lev Ret]]="","",AN944*Table13[[#This Row],[Odds]]))</f>
        <v>280</v>
      </c>
      <c r="AP944" s="129">
        <f t="shared" si="71"/>
        <v>180</v>
      </c>
      <c r="AQ944" s="135">
        <v>2</v>
      </c>
      <c r="AR944" s="151">
        <v>5</v>
      </c>
      <c r="AS944" s="2" t="str">
        <f>IF(Table13[[#This Row],[Date]]&lt;$AS$3,"","Live")</f>
        <v/>
      </c>
      <c r="AT944" s="2" t="str">
        <f>IF(Table13[[#This Row],[Date]]&lt;$AT$3,"","Current Algo")</f>
        <v/>
      </c>
    </row>
    <row r="945" spans="1:46" ht="14.25" customHeight="1" x14ac:dyDescent="0.25">
      <c r="A945" s="82">
        <v>45239</v>
      </c>
      <c r="B945" s="2" t="s">
        <v>21</v>
      </c>
      <c r="C945" s="83">
        <v>0.63194444444444442</v>
      </c>
      <c r="D945" s="87">
        <v>4</v>
      </c>
      <c r="E945" s="7">
        <v>5</v>
      </c>
      <c r="F945" s="60">
        <v>5</v>
      </c>
      <c r="G945" s="2">
        <v>1000</v>
      </c>
      <c r="H945" s="2" t="s">
        <v>42</v>
      </c>
      <c r="I945" s="2" t="s">
        <v>66</v>
      </c>
      <c r="J945" s="2">
        <v>175</v>
      </c>
      <c r="K945" s="6">
        <v>6</v>
      </c>
      <c r="L945" s="6" t="s">
        <v>1269</v>
      </c>
      <c r="M945" s="2"/>
      <c r="N945" s="84">
        <v>7</v>
      </c>
      <c r="O945" s="2" t="s">
        <v>51</v>
      </c>
      <c r="P945" s="2" t="s">
        <v>82</v>
      </c>
      <c r="Q945" s="85"/>
      <c r="R945" s="86">
        <v>1</v>
      </c>
      <c r="S945" s="85">
        <v>57</v>
      </c>
      <c r="T945" s="85">
        <v>57</v>
      </c>
      <c r="U945" s="85"/>
      <c r="V945" s="2"/>
      <c r="W945" s="2"/>
      <c r="X945" s="10">
        <v>2</v>
      </c>
      <c r="Y945" s="84">
        <v>5.3</v>
      </c>
      <c r="Z945" s="2">
        <v>30</v>
      </c>
      <c r="AA945" s="6">
        <v>12</v>
      </c>
      <c r="AB945" s="2"/>
      <c r="AC945" s="2"/>
      <c r="AD945" s="84">
        <v>6.5</v>
      </c>
      <c r="AE945" s="84"/>
      <c r="AF945" s="2">
        <v>100</v>
      </c>
      <c r="AG945" s="2" t="str">
        <f t="shared" si="69"/>
        <v/>
      </c>
      <c r="AH945" s="2">
        <f t="shared" si="70"/>
        <v>-100</v>
      </c>
      <c r="AI945" s="44" t="str">
        <f>VLOOKUP(Table13[[#This Row],[Track]],$B$1885:$D$1929,2,FALSE)</f>
        <v>Vic</v>
      </c>
      <c r="AJ9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45" s="16" t="str">
        <f>IF(Table13[[#This Row],[Going-Dist]]="G&lt;6-Dist&gt;=1700","B",IF(Table13[[#This Row],[Going-Dist]]="G&lt;6-Dist&lt;1700","A",IF(AJ945="G&gt;=6-Dist&lt;1700","C",IF(AJ945="G&gt;=6-Dist&gt;=1700","D","xx"))))</f>
        <v>A</v>
      </c>
      <c r="AL945" s="69">
        <f>MONTH(Table13[[#This Row],[Date]])</f>
        <v>11</v>
      </c>
      <c r="AM945" s="69" t="str">
        <f t="shared" si="68"/>
        <v>2023-2024</v>
      </c>
      <c r="AN945" s="60">
        <v>100</v>
      </c>
      <c r="AO945" s="128" t="str">
        <f>IF(Table13[[#This Row],[Combo 27 Bet]]="","",IF(Table13[[#This Row],[Lev Ret]]="","",AN945*Table13[[#This Row],[Odds]]))</f>
        <v/>
      </c>
      <c r="AP945" s="129">
        <f t="shared" si="71"/>
        <v>-100</v>
      </c>
      <c r="AQ945" s="135"/>
      <c r="AR945" s="151">
        <v>1</v>
      </c>
      <c r="AS945" s="2" t="str">
        <f>IF(Table13[[#This Row],[Date]]&lt;$AS$3,"","Live")</f>
        <v/>
      </c>
      <c r="AT945" s="2" t="str">
        <f>IF(Table13[[#This Row],[Date]]&lt;$AT$3,"","Current Algo")</f>
        <v/>
      </c>
    </row>
    <row r="946" spans="1:46" ht="14.25" customHeight="1" x14ac:dyDescent="0.25">
      <c r="A946" s="82">
        <v>45239</v>
      </c>
      <c r="B946" s="2" t="s">
        <v>21</v>
      </c>
      <c r="C946" s="83">
        <v>0.74305555555555547</v>
      </c>
      <c r="D946" s="87">
        <v>4</v>
      </c>
      <c r="E946" s="7">
        <v>5</v>
      </c>
      <c r="F946" s="60">
        <v>9</v>
      </c>
      <c r="G946" s="2">
        <v>1800</v>
      </c>
      <c r="H946" s="2" t="s">
        <v>42</v>
      </c>
      <c r="I946" s="2">
        <v>90</v>
      </c>
      <c r="J946" s="2">
        <v>150</v>
      </c>
      <c r="K946" s="6">
        <v>4</v>
      </c>
      <c r="L946" s="6" t="s">
        <v>836</v>
      </c>
      <c r="M946" s="2"/>
      <c r="N946" s="84">
        <v>2.4</v>
      </c>
      <c r="O946" s="2" t="s">
        <v>83</v>
      </c>
      <c r="P946" s="2" t="s">
        <v>377</v>
      </c>
      <c r="Q946" s="85"/>
      <c r="R946" s="86">
        <v>6</v>
      </c>
      <c r="S946" s="85">
        <v>58</v>
      </c>
      <c r="T946" s="85">
        <v>58</v>
      </c>
      <c r="U946" s="85"/>
      <c r="V946" s="2"/>
      <c r="W946" s="2"/>
      <c r="X946" s="10">
        <v>2</v>
      </c>
      <c r="Y946" s="84">
        <v>4.8</v>
      </c>
      <c r="Z946" s="2">
        <v>35</v>
      </c>
      <c r="AA946" s="6">
        <v>10</v>
      </c>
      <c r="AB946" s="2"/>
      <c r="AC946" s="2" t="s">
        <v>15</v>
      </c>
      <c r="AD946" s="84">
        <v>2.4</v>
      </c>
      <c r="AE946" s="84"/>
      <c r="AF946" s="2">
        <v>100</v>
      </c>
      <c r="AG946" s="2" t="str">
        <f t="shared" si="69"/>
        <v/>
      </c>
      <c r="AH946" s="2">
        <f t="shared" si="70"/>
        <v>-100</v>
      </c>
      <c r="AI946" s="44" t="str">
        <f>VLOOKUP(Table13[[#This Row],[Track]],$B$1885:$D$1929,2,FALSE)</f>
        <v>Vic</v>
      </c>
      <c r="AJ9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46" s="16" t="str">
        <f>IF(Table13[[#This Row],[Going-Dist]]="G&lt;6-Dist&gt;=1700","B",IF(Table13[[#This Row],[Going-Dist]]="G&lt;6-Dist&lt;1700","A",IF(AJ946="G&gt;=6-Dist&lt;1700","C",IF(AJ946="G&gt;=6-Dist&gt;=1700","D","xx"))))</f>
        <v>B</v>
      </c>
      <c r="AL946" s="69">
        <f>MONTH(Table13[[#This Row],[Date]])</f>
        <v>11</v>
      </c>
      <c r="AM946" s="69" t="str">
        <f t="shared" si="68"/>
        <v>2023-2024</v>
      </c>
      <c r="AN946" s="60">
        <v>100</v>
      </c>
      <c r="AO946" s="128" t="str">
        <f>IF(Table13[[#This Row],[Combo 27 Bet]]="","",IF(Table13[[#This Row],[Lev Ret]]="","",AN946*Table13[[#This Row],[Odds]]))</f>
        <v/>
      </c>
      <c r="AP946" s="129">
        <f t="shared" si="71"/>
        <v>-100</v>
      </c>
      <c r="AQ946" s="135"/>
      <c r="AR946" s="151">
        <v>5</v>
      </c>
      <c r="AS946" s="2" t="str">
        <f>IF(Table13[[#This Row],[Date]]&lt;$AS$3,"","Live")</f>
        <v/>
      </c>
      <c r="AT946" s="2" t="str">
        <f>IF(Table13[[#This Row],[Date]]&lt;$AT$3,"","Current Algo")</f>
        <v/>
      </c>
    </row>
    <row r="947" spans="1:46" ht="14.25" customHeight="1" x14ac:dyDescent="0.25">
      <c r="A947" s="82">
        <v>45241</v>
      </c>
      <c r="B947" s="2" t="s">
        <v>21</v>
      </c>
      <c r="C947" s="83">
        <v>0.52777777777777779</v>
      </c>
      <c r="D947" s="2">
        <v>4</v>
      </c>
      <c r="E947" s="2">
        <v>0</v>
      </c>
      <c r="F947" s="60">
        <v>1</v>
      </c>
      <c r="G947" s="2">
        <v>1600</v>
      </c>
      <c r="H947" s="2" t="s">
        <v>42</v>
      </c>
      <c r="I947" s="2">
        <v>90</v>
      </c>
      <c r="J947" s="2">
        <v>150</v>
      </c>
      <c r="K947" s="6">
        <v>6</v>
      </c>
      <c r="L947" s="6" t="s">
        <v>837</v>
      </c>
      <c r="M947" s="2"/>
      <c r="N947" s="84">
        <v>3.4</v>
      </c>
      <c r="O947" s="2" t="s">
        <v>185</v>
      </c>
      <c r="P947" s="2"/>
      <c r="Q947" s="85"/>
      <c r="R947" s="86">
        <v>2</v>
      </c>
      <c r="S947" s="85">
        <v>54</v>
      </c>
      <c r="T947" s="85">
        <v>54</v>
      </c>
      <c r="U947" s="85"/>
      <c r="V947" s="2"/>
      <c r="W947" s="2"/>
      <c r="X947" s="10">
        <v>2</v>
      </c>
      <c r="Y947" s="84">
        <v>4.5</v>
      </c>
      <c r="Z947" s="2">
        <v>40</v>
      </c>
      <c r="AA947" s="6">
        <v>9</v>
      </c>
      <c r="AB947" s="2"/>
      <c r="AC947" s="2" t="s">
        <v>15</v>
      </c>
      <c r="AD947" s="84">
        <v>3.2</v>
      </c>
      <c r="AE947" s="84">
        <v>1.4</v>
      </c>
      <c r="AF947" s="2">
        <v>100</v>
      </c>
      <c r="AG947" s="2" t="str">
        <f t="shared" si="69"/>
        <v/>
      </c>
      <c r="AH947" s="2">
        <f t="shared" si="70"/>
        <v>-100</v>
      </c>
      <c r="AI947" s="44" t="str">
        <f>VLOOKUP(Table13[[#This Row],[Track]],$B$1885:$D$1929,2,FALSE)</f>
        <v>Vic</v>
      </c>
      <c r="AJ9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47" s="16" t="str">
        <f>IF(Table13[[#This Row],[Going-Dist]]="G&lt;6-Dist&gt;=1700","B",IF(Table13[[#This Row],[Going-Dist]]="G&lt;6-Dist&lt;1700","A",IF(AJ947="G&gt;=6-Dist&lt;1700","C",IF(AJ947="G&gt;=6-Dist&gt;=1700","D","xx"))))</f>
        <v>A</v>
      </c>
      <c r="AL947" s="69">
        <f>MONTH(Table13[[#This Row],[Date]])</f>
        <v>11</v>
      </c>
      <c r="AM947" s="69" t="str">
        <f t="shared" si="68"/>
        <v>2023-2024</v>
      </c>
      <c r="AN947" s="60">
        <v>100</v>
      </c>
      <c r="AO947" s="128" t="str">
        <f>IF(Table13[[#This Row],[Combo 27 Bet]]="","",IF(Table13[[#This Row],[Lev Ret]]="","",AN947*Table13[[#This Row],[Odds]]))</f>
        <v/>
      </c>
      <c r="AP947" s="129">
        <f t="shared" si="71"/>
        <v>-100</v>
      </c>
      <c r="AQ947" s="135"/>
      <c r="AR947" s="151">
        <v>7</v>
      </c>
      <c r="AS947" s="2" t="str">
        <f>IF(Table13[[#This Row],[Date]]&lt;$AS$3,"","Live")</f>
        <v/>
      </c>
      <c r="AT947" s="2" t="str">
        <f>IF(Table13[[#This Row],[Date]]&lt;$AT$3,"","Current Algo")</f>
        <v/>
      </c>
    </row>
    <row r="948" spans="1:46" ht="14.25" customHeight="1" x14ac:dyDescent="0.25">
      <c r="A948" s="82">
        <v>45241</v>
      </c>
      <c r="B948" s="2" t="s">
        <v>149</v>
      </c>
      <c r="C948" s="83">
        <v>0.54166666666666663</v>
      </c>
      <c r="D948" s="87">
        <v>4</v>
      </c>
      <c r="E948" s="7">
        <v>3</v>
      </c>
      <c r="F948" s="60">
        <v>2</v>
      </c>
      <c r="G948" s="2">
        <v>2400</v>
      </c>
      <c r="H948" s="2" t="s">
        <v>151</v>
      </c>
      <c r="I948" s="2">
        <v>78</v>
      </c>
      <c r="J948" s="2">
        <v>160</v>
      </c>
      <c r="K948" s="6">
        <v>6</v>
      </c>
      <c r="L948" s="6" t="s">
        <v>1693</v>
      </c>
      <c r="M948" s="2" t="s">
        <v>75</v>
      </c>
      <c r="N948" s="84">
        <v>3.3</v>
      </c>
      <c r="O948" s="2" t="s">
        <v>49</v>
      </c>
      <c r="P948" s="2" t="s">
        <v>155</v>
      </c>
      <c r="Q948" s="85"/>
      <c r="R948" s="86">
        <v>6</v>
      </c>
      <c r="S948" s="85">
        <v>55</v>
      </c>
      <c r="T948" s="85">
        <v>55</v>
      </c>
      <c r="U948" s="85"/>
      <c r="V948" s="2"/>
      <c r="W948" s="2"/>
      <c r="X948" s="10">
        <v>2</v>
      </c>
      <c r="Y948" s="84">
        <v>5.5</v>
      </c>
      <c r="Z948" s="2">
        <v>20</v>
      </c>
      <c r="AA948" s="6"/>
      <c r="AB948" s="2"/>
      <c r="AC948" s="2" t="s">
        <v>150</v>
      </c>
      <c r="AD948" s="84">
        <v>3.4</v>
      </c>
      <c r="AE948" s="84">
        <v>1.5</v>
      </c>
      <c r="AF948" s="2">
        <v>100</v>
      </c>
      <c r="AG948" s="2">
        <f t="shared" si="69"/>
        <v>340</v>
      </c>
      <c r="AH948" s="2">
        <f t="shared" si="70"/>
        <v>240</v>
      </c>
      <c r="AI948" s="44" t="str">
        <f>VLOOKUP(Table13[[#This Row],[Track]],$B$1885:$D$1929,2,FALSE)</f>
        <v>NSW</v>
      </c>
      <c r="AJ9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48" s="16" t="str">
        <f>IF(Table13[[#This Row],[Going-Dist]]="G&lt;6-Dist&gt;=1700","B",IF(Table13[[#This Row],[Going-Dist]]="G&lt;6-Dist&lt;1700","A",IF(AJ948="G&gt;=6-Dist&lt;1700","C",IF(AJ948="G&gt;=6-Dist&gt;=1700","D","xx"))))</f>
        <v>B</v>
      </c>
      <c r="AL948" s="69">
        <f>MONTH(Table13[[#This Row],[Date]])</f>
        <v>11</v>
      </c>
      <c r="AM948" s="69" t="str">
        <f t="shared" si="68"/>
        <v>2023-2024</v>
      </c>
      <c r="AN948" s="60">
        <v>120</v>
      </c>
      <c r="AO948" s="128">
        <f>IF(Table13[[#This Row],[Combo 27 Bet]]="","",IF(Table13[[#This Row],[Lev Ret]]="","",AN948*Table13[[#This Row],[Odds]]))</f>
        <v>408</v>
      </c>
      <c r="AP948" s="129">
        <f t="shared" si="71"/>
        <v>288</v>
      </c>
      <c r="AQ948" s="135"/>
      <c r="AR948" s="151">
        <v>7</v>
      </c>
      <c r="AS948" s="2" t="str">
        <f>IF(Table13[[#This Row],[Date]]&lt;$AS$3,"","Live")</f>
        <v/>
      </c>
      <c r="AT948" s="2" t="str">
        <f>IF(Table13[[#This Row],[Date]]&lt;$AT$3,"","Current Algo")</f>
        <v/>
      </c>
    </row>
    <row r="949" spans="1:46" ht="14.25" customHeight="1" x14ac:dyDescent="0.25">
      <c r="A949" s="82">
        <v>45241</v>
      </c>
      <c r="B949" s="2" t="s">
        <v>149</v>
      </c>
      <c r="C949" s="83">
        <v>0.56597222222222221</v>
      </c>
      <c r="D949" s="87">
        <v>4</v>
      </c>
      <c r="E949" s="7">
        <v>3</v>
      </c>
      <c r="F949" s="60">
        <v>3</v>
      </c>
      <c r="G949" s="2">
        <v>1100</v>
      </c>
      <c r="H949" s="2" t="s">
        <v>70</v>
      </c>
      <c r="I949" s="2">
        <v>78</v>
      </c>
      <c r="J949" s="2">
        <v>160</v>
      </c>
      <c r="K949" s="6">
        <v>1</v>
      </c>
      <c r="L949" s="6" t="s">
        <v>1694</v>
      </c>
      <c r="M949" s="2" t="s">
        <v>55</v>
      </c>
      <c r="N949" s="84">
        <v>3.7</v>
      </c>
      <c r="O949" s="2" t="s">
        <v>1045</v>
      </c>
      <c r="P949" s="2" t="s">
        <v>504</v>
      </c>
      <c r="Q949" s="85">
        <v>2</v>
      </c>
      <c r="R949" s="86">
        <v>1</v>
      </c>
      <c r="S949" s="85">
        <v>59</v>
      </c>
      <c r="T949" s="85">
        <v>57</v>
      </c>
      <c r="U949" s="85"/>
      <c r="V949" s="2">
        <v>1</v>
      </c>
      <c r="W949" s="2">
        <v>1</v>
      </c>
      <c r="X949" s="10">
        <v>1</v>
      </c>
      <c r="Y949" s="84">
        <v>3.7</v>
      </c>
      <c r="Z949" s="2">
        <v>30</v>
      </c>
      <c r="AA949" s="6"/>
      <c r="AB949" s="2"/>
      <c r="AC949" s="2" t="s">
        <v>14</v>
      </c>
      <c r="AD949" s="84">
        <v>3.8</v>
      </c>
      <c r="AE949" s="84"/>
      <c r="AF949" s="2">
        <v>100</v>
      </c>
      <c r="AG949" s="2" t="str">
        <f t="shared" si="69"/>
        <v/>
      </c>
      <c r="AH949" s="2">
        <f t="shared" si="70"/>
        <v>-100</v>
      </c>
      <c r="AI949" s="44" t="str">
        <f>VLOOKUP(Table13[[#This Row],[Track]],$B$1885:$D$1929,2,FALSE)</f>
        <v>NSW</v>
      </c>
      <c r="AJ9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49" s="16" t="str">
        <f>IF(Table13[[#This Row],[Going-Dist]]="G&lt;6-Dist&gt;=1700","B",IF(Table13[[#This Row],[Going-Dist]]="G&lt;6-Dist&lt;1700","A",IF(AJ949="G&gt;=6-Dist&lt;1700","C",IF(AJ949="G&gt;=6-Dist&gt;=1700","D","xx"))))</f>
        <v>A</v>
      </c>
      <c r="AL949" s="69">
        <f>MONTH(Table13[[#This Row],[Date]])</f>
        <v>11</v>
      </c>
      <c r="AM949" s="69" t="str">
        <f t="shared" si="68"/>
        <v>2023-2024</v>
      </c>
      <c r="AN949" s="60">
        <v>150</v>
      </c>
      <c r="AO949" s="128" t="str">
        <f>IF(Table13[[#This Row],[Combo 27 Bet]]="","",IF(Table13[[#This Row],[Lev Ret]]="","",AN949*Table13[[#This Row],[Odds]]))</f>
        <v/>
      </c>
      <c r="AP949" s="129">
        <f t="shared" si="71"/>
        <v>-150</v>
      </c>
      <c r="AQ949" s="135"/>
      <c r="AR949" s="151">
        <v>9</v>
      </c>
      <c r="AS949" s="2" t="str">
        <f>IF(Table13[[#This Row],[Date]]&lt;$AS$3,"","Live")</f>
        <v/>
      </c>
      <c r="AT949" s="2" t="str">
        <f>IF(Table13[[#This Row],[Date]]&lt;$AT$3,"","Current Algo")</f>
        <v/>
      </c>
    </row>
    <row r="950" spans="1:46" ht="14.25" customHeight="1" x14ac:dyDescent="0.25">
      <c r="A950" s="82">
        <v>45241</v>
      </c>
      <c r="B950" s="2" t="s">
        <v>21</v>
      </c>
      <c r="C950" s="83">
        <v>0.60416666666666663</v>
      </c>
      <c r="D950" s="87">
        <v>4</v>
      </c>
      <c r="E950" s="7">
        <v>0</v>
      </c>
      <c r="F950" s="60">
        <v>4</v>
      </c>
      <c r="G950" s="2">
        <v>2600</v>
      </c>
      <c r="H950" s="2" t="s">
        <v>42</v>
      </c>
      <c r="I950" s="2" t="s">
        <v>46</v>
      </c>
      <c r="J950" s="2">
        <v>300</v>
      </c>
      <c r="K950" s="6">
        <v>9</v>
      </c>
      <c r="L950" s="6" t="s">
        <v>839</v>
      </c>
      <c r="M950" s="2"/>
      <c r="N950" s="84">
        <v>4</v>
      </c>
      <c r="O950" s="2" t="s">
        <v>97</v>
      </c>
      <c r="P950" s="2" t="s">
        <v>141</v>
      </c>
      <c r="Q950" s="85"/>
      <c r="R950" s="86">
        <v>7</v>
      </c>
      <c r="S950" s="85">
        <v>54</v>
      </c>
      <c r="T950" s="85">
        <v>54</v>
      </c>
      <c r="U950" s="85"/>
      <c r="V950" s="2"/>
      <c r="W950" s="2"/>
      <c r="X950" s="10">
        <v>2</v>
      </c>
      <c r="Y950" s="84">
        <v>5.5</v>
      </c>
      <c r="Z950" s="2">
        <v>30</v>
      </c>
      <c r="AA950" s="6">
        <v>13</v>
      </c>
      <c r="AB950" s="2"/>
      <c r="AC950" s="2" t="s">
        <v>12</v>
      </c>
      <c r="AD950" s="84">
        <v>4.4000000000000004</v>
      </c>
      <c r="AE950" s="84">
        <v>2</v>
      </c>
      <c r="AF950" s="2">
        <v>100</v>
      </c>
      <c r="AG950" s="2">
        <f t="shared" si="69"/>
        <v>440.00000000000006</v>
      </c>
      <c r="AH950" s="2">
        <f t="shared" si="70"/>
        <v>340.00000000000006</v>
      </c>
      <c r="AI950" s="44" t="str">
        <f>VLOOKUP(Table13[[#This Row],[Track]],$B$1885:$D$1929,2,FALSE)</f>
        <v>Vic</v>
      </c>
      <c r="AJ9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50" s="16" t="str">
        <f>IF(Table13[[#This Row],[Going-Dist]]="G&lt;6-Dist&gt;=1700","B",IF(Table13[[#This Row],[Going-Dist]]="G&lt;6-Dist&lt;1700","A",IF(AJ950="G&gt;=6-Dist&lt;1700","C",IF(AJ950="G&gt;=6-Dist&gt;=1700","D","xx"))))</f>
        <v>B</v>
      </c>
      <c r="AL950" s="2">
        <f>MONTH(Table13[[#This Row],[Date]])</f>
        <v>11</v>
      </c>
      <c r="AM950" s="2" t="str">
        <f t="shared" si="68"/>
        <v>2023-2024</v>
      </c>
      <c r="AN950" s="60">
        <v>100</v>
      </c>
      <c r="AO950" s="128">
        <f>IF(Table13[[#This Row],[Combo 27 Bet]]="","",IF(Table13[[#This Row],[Lev Ret]]="","",AN950*Table13[[#This Row],[Odds]]))</f>
        <v>440.00000000000006</v>
      </c>
      <c r="AP950" s="129">
        <f t="shared" si="71"/>
        <v>340.00000000000006</v>
      </c>
      <c r="AQ950" s="135"/>
      <c r="AR950" s="151">
        <v>7</v>
      </c>
      <c r="AS950" s="2" t="str">
        <f>IF(Table13[[#This Row],[Date]]&lt;$AS$3,"","Live")</f>
        <v/>
      </c>
      <c r="AT950" s="2" t="str">
        <f>IF(Table13[[#This Row],[Date]]&lt;$AT$3,"","Current Algo")</f>
        <v/>
      </c>
    </row>
    <row r="951" spans="1:46" ht="14.25" customHeight="1" x14ac:dyDescent="0.25">
      <c r="A951" s="82">
        <v>45241</v>
      </c>
      <c r="B951" s="2" t="s">
        <v>149</v>
      </c>
      <c r="C951" s="83">
        <v>0.61805555555555558</v>
      </c>
      <c r="D951" s="87">
        <v>4</v>
      </c>
      <c r="E951" s="7">
        <v>3</v>
      </c>
      <c r="F951" s="60">
        <v>5</v>
      </c>
      <c r="G951" s="2">
        <v>1200</v>
      </c>
      <c r="H951" s="2" t="s">
        <v>151</v>
      </c>
      <c r="I951" s="2">
        <v>72</v>
      </c>
      <c r="J951" s="2">
        <v>120</v>
      </c>
      <c r="K951" s="6">
        <v>5</v>
      </c>
      <c r="L951" s="6" t="s">
        <v>1695</v>
      </c>
      <c r="M951" s="2" t="s">
        <v>58</v>
      </c>
      <c r="N951" s="84">
        <v>5.6</v>
      </c>
      <c r="O951" s="2" t="s">
        <v>752</v>
      </c>
      <c r="P951" s="2" t="s">
        <v>1061</v>
      </c>
      <c r="Q951" s="85"/>
      <c r="R951" s="86">
        <v>9</v>
      </c>
      <c r="S951" s="85">
        <v>57.5</v>
      </c>
      <c r="T951" s="85">
        <v>57.5</v>
      </c>
      <c r="U951" s="85"/>
      <c r="V951" s="2">
        <v>2</v>
      </c>
      <c r="W951" s="2">
        <v>2</v>
      </c>
      <c r="X951" s="10">
        <v>1</v>
      </c>
      <c r="Y951" s="84">
        <v>3.2</v>
      </c>
      <c r="Z951" s="2">
        <v>20</v>
      </c>
      <c r="AA951" s="6">
        <v>100</v>
      </c>
      <c r="AB951" s="2"/>
      <c r="AC951" s="2"/>
      <c r="AD951" s="84">
        <v>8</v>
      </c>
      <c r="AE951" s="84"/>
      <c r="AF951" s="2">
        <v>100</v>
      </c>
      <c r="AG951" s="2" t="str">
        <f t="shared" si="69"/>
        <v/>
      </c>
      <c r="AH951" s="2">
        <f t="shared" si="70"/>
        <v>-100</v>
      </c>
      <c r="AI951" s="44" t="str">
        <f>VLOOKUP(Table13[[#This Row],[Track]],$B$1885:$D$1929,2,FALSE)</f>
        <v>NSW</v>
      </c>
      <c r="AJ9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1" s="16" t="str">
        <f>IF(Table13[[#This Row],[Going-Dist]]="G&lt;6-Dist&gt;=1700","B",IF(Table13[[#This Row],[Going-Dist]]="G&lt;6-Dist&lt;1700","A",IF(AJ951="G&gt;=6-Dist&lt;1700","C",IF(AJ951="G&gt;=6-Dist&gt;=1700","D","xx"))))</f>
        <v>A</v>
      </c>
      <c r="AL951" s="69">
        <f>MONTH(Table13[[#This Row],[Date]])</f>
        <v>11</v>
      </c>
      <c r="AM951" s="69" t="str">
        <f t="shared" si="68"/>
        <v>2023-2024</v>
      </c>
      <c r="AN951" s="60">
        <v>100</v>
      </c>
      <c r="AO951" s="128" t="str">
        <f>IF(Table13[[#This Row],[Combo 27 Bet]]="","",IF(Table13[[#This Row],[Lev Ret]]="","",AN951*Table13[[#This Row],[Odds]]))</f>
        <v/>
      </c>
      <c r="AP951" s="129">
        <f t="shared" si="71"/>
        <v>-100</v>
      </c>
      <c r="AQ951" s="135"/>
      <c r="AR951" s="151">
        <v>8</v>
      </c>
      <c r="AS951" s="2" t="str">
        <f>IF(Table13[[#This Row],[Date]]&lt;$AS$3,"","Live")</f>
        <v/>
      </c>
      <c r="AT951" s="2" t="str">
        <f>IF(Table13[[#This Row],[Date]]&lt;$AT$3,"","Current Algo")</f>
        <v/>
      </c>
    </row>
    <row r="952" spans="1:46" ht="14.25" customHeight="1" x14ac:dyDescent="0.25">
      <c r="A952" s="82">
        <v>45241</v>
      </c>
      <c r="B952" s="2" t="s">
        <v>21</v>
      </c>
      <c r="C952" s="83">
        <v>0.63194444444444442</v>
      </c>
      <c r="D952" s="87">
        <v>4</v>
      </c>
      <c r="E952" s="7">
        <v>0</v>
      </c>
      <c r="F952" s="60">
        <v>5</v>
      </c>
      <c r="G952" s="2">
        <v>2000</v>
      </c>
      <c r="H952" s="2" t="s">
        <v>70</v>
      </c>
      <c r="I952" s="2" t="s">
        <v>84</v>
      </c>
      <c r="J952" s="2">
        <v>300</v>
      </c>
      <c r="K952" s="6">
        <v>6</v>
      </c>
      <c r="L952" s="6" t="s">
        <v>500</v>
      </c>
      <c r="M952" s="2"/>
      <c r="N952" s="84">
        <v>4.4000000000000004</v>
      </c>
      <c r="O952" s="2" t="s">
        <v>401</v>
      </c>
      <c r="P952" s="2" t="s">
        <v>73</v>
      </c>
      <c r="Q952" s="85"/>
      <c r="R952" s="86">
        <v>10</v>
      </c>
      <c r="S952" s="85">
        <v>57</v>
      </c>
      <c r="T952" s="85">
        <v>57</v>
      </c>
      <c r="U952" s="85"/>
      <c r="V952" s="2"/>
      <c r="W952" s="2"/>
      <c r="X952" s="10">
        <v>2</v>
      </c>
      <c r="Y952" s="84">
        <v>5.4</v>
      </c>
      <c r="Z952" s="2">
        <v>30</v>
      </c>
      <c r="AA952" s="6">
        <v>13</v>
      </c>
      <c r="AB952" s="2"/>
      <c r="AC952" s="2" t="s">
        <v>12</v>
      </c>
      <c r="AD952" s="84">
        <v>4.8</v>
      </c>
      <c r="AE952" s="84">
        <v>1.8</v>
      </c>
      <c r="AF952" s="2">
        <v>100</v>
      </c>
      <c r="AG952" s="2">
        <f t="shared" si="69"/>
        <v>480</v>
      </c>
      <c r="AH952" s="2">
        <f t="shared" si="70"/>
        <v>380</v>
      </c>
      <c r="AI952" s="44" t="str">
        <f>VLOOKUP(Table13[[#This Row],[Track]],$B$1885:$D$1929,2,FALSE)</f>
        <v>Vic</v>
      </c>
      <c r="AJ9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52" s="16" t="str">
        <f>IF(Table13[[#This Row],[Going-Dist]]="G&lt;6-Dist&gt;=1700","B",IF(Table13[[#This Row],[Going-Dist]]="G&lt;6-Dist&lt;1700","A",IF(AJ952="G&gt;=6-Dist&lt;1700","C",IF(AJ952="G&gt;=6-Dist&gt;=1700","D","xx"))))</f>
        <v>B</v>
      </c>
      <c r="AL952" s="2">
        <f>MONTH(Table13[[#This Row],[Date]])</f>
        <v>11</v>
      </c>
      <c r="AM952" s="2" t="str">
        <f t="shared" si="68"/>
        <v>2023-2024</v>
      </c>
      <c r="AN952" s="60">
        <v>100</v>
      </c>
      <c r="AO952" s="128">
        <f>IF(Table13[[#This Row],[Combo 27 Bet]]="","",IF(Table13[[#This Row],[Lev Ret]]="","",AN952*Table13[[#This Row],[Odds]]))</f>
        <v>480</v>
      </c>
      <c r="AP952" s="129">
        <f t="shared" si="71"/>
        <v>380</v>
      </c>
      <c r="AQ952" s="135"/>
      <c r="AR952" s="151">
        <v>7</v>
      </c>
      <c r="AS952" s="2" t="str">
        <f>IF(Table13[[#This Row],[Date]]&lt;$AS$3,"","Live")</f>
        <v/>
      </c>
      <c r="AT952" s="2" t="str">
        <f>IF(Table13[[#This Row],[Date]]&lt;$AT$3,"","Current Algo")</f>
        <v/>
      </c>
    </row>
    <row r="953" spans="1:46" ht="14.25" customHeight="1" x14ac:dyDescent="0.25">
      <c r="A953" s="82">
        <v>45241</v>
      </c>
      <c r="B953" s="2" t="s">
        <v>149</v>
      </c>
      <c r="C953" s="83">
        <v>0.64583333333333337</v>
      </c>
      <c r="D953" s="87">
        <v>4</v>
      </c>
      <c r="E953" s="7">
        <v>3</v>
      </c>
      <c r="F953" s="60">
        <v>6</v>
      </c>
      <c r="G953" s="2">
        <v>1400</v>
      </c>
      <c r="H953" s="2" t="s">
        <v>70</v>
      </c>
      <c r="I953" s="2" t="s">
        <v>66</v>
      </c>
      <c r="J953" s="2">
        <v>500</v>
      </c>
      <c r="K953" s="6">
        <v>2</v>
      </c>
      <c r="L953" s="6" t="s">
        <v>1652</v>
      </c>
      <c r="M953" s="2" t="s">
        <v>75</v>
      </c>
      <c r="N953" s="84">
        <v>2.7</v>
      </c>
      <c r="O953" s="2" t="s">
        <v>49</v>
      </c>
      <c r="P953" s="2" t="s">
        <v>155</v>
      </c>
      <c r="Q953" s="85"/>
      <c r="R953" s="86">
        <v>2</v>
      </c>
      <c r="S953" s="85">
        <v>57</v>
      </c>
      <c r="T953" s="85">
        <v>57</v>
      </c>
      <c r="U953" s="85"/>
      <c r="V953" s="2">
        <v>2</v>
      </c>
      <c r="W953" s="2">
        <v>1</v>
      </c>
      <c r="X953" s="10">
        <v>1</v>
      </c>
      <c r="Y953" s="84">
        <v>2</v>
      </c>
      <c r="Z953" s="2">
        <v>20</v>
      </c>
      <c r="AA953" s="6"/>
      <c r="AB953" s="2"/>
      <c r="AC953" s="2" t="s">
        <v>150</v>
      </c>
      <c r="AD953" s="84">
        <v>3.9</v>
      </c>
      <c r="AE953" s="84">
        <v>1.9</v>
      </c>
      <c r="AF953" s="2">
        <v>100</v>
      </c>
      <c r="AG953" s="2">
        <f t="shared" si="69"/>
        <v>390</v>
      </c>
      <c r="AH953" s="2">
        <f t="shared" si="70"/>
        <v>290</v>
      </c>
      <c r="AI953" s="44" t="str">
        <f>VLOOKUP(Table13[[#This Row],[Track]],$B$1885:$D$1929,2,FALSE)</f>
        <v>NSW</v>
      </c>
      <c r="AJ9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3" s="16" t="str">
        <f>IF(Table13[[#This Row],[Going-Dist]]="G&lt;6-Dist&gt;=1700","B",IF(Table13[[#This Row],[Going-Dist]]="G&lt;6-Dist&lt;1700","A",IF(AJ953="G&gt;=6-Dist&lt;1700","C",IF(AJ953="G&gt;=6-Dist&gt;=1700","D","xx"))))</f>
        <v>A</v>
      </c>
      <c r="AL953" s="69">
        <f>MONTH(Table13[[#This Row],[Date]])</f>
        <v>11</v>
      </c>
      <c r="AM953" s="69" t="str">
        <f t="shared" si="68"/>
        <v>2023-2024</v>
      </c>
      <c r="AN953" s="60">
        <v>150</v>
      </c>
      <c r="AO953" s="128">
        <f>IF(Table13[[#This Row],[Combo 27 Bet]]="","",IF(Table13[[#This Row],[Lev Ret]]="","",AN953*Table13[[#This Row],[Odds]]))</f>
        <v>585</v>
      </c>
      <c r="AP953" s="129">
        <f t="shared" si="71"/>
        <v>435</v>
      </c>
      <c r="AQ953" s="135"/>
      <c r="AR953" s="151">
        <v>9</v>
      </c>
      <c r="AS953" s="2" t="str">
        <f>IF(Table13[[#This Row],[Date]]&lt;$AS$3,"","Live")</f>
        <v/>
      </c>
      <c r="AT953" s="2" t="str">
        <f>IF(Table13[[#This Row],[Date]]&lt;$AT$3,"","Current Algo")</f>
        <v/>
      </c>
    </row>
    <row r="954" spans="1:46" ht="14.25" customHeight="1" x14ac:dyDescent="0.25">
      <c r="A954" s="82">
        <v>45241</v>
      </c>
      <c r="B954" s="2" t="s">
        <v>149</v>
      </c>
      <c r="C954" s="83">
        <v>0.75347222222222221</v>
      </c>
      <c r="D954" s="87">
        <v>4</v>
      </c>
      <c r="E954" s="7">
        <v>3</v>
      </c>
      <c r="F954" s="60">
        <v>10</v>
      </c>
      <c r="G954" s="2">
        <v>1200</v>
      </c>
      <c r="H954" s="2" t="s">
        <v>151</v>
      </c>
      <c r="I954" s="2">
        <v>78</v>
      </c>
      <c r="J954" s="2">
        <v>160</v>
      </c>
      <c r="K954" s="6">
        <v>10</v>
      </c>
      <c r="L954" s="6" t="s">
        <v>1696</v>
      </c>
      <c r="M954" s="2" t="s">
        <v>55</v>
      </c>
      <c r="N954" s="84">
        <v>2.7</v>
      </c>
      <c r="O954" s="2" t="s">
        <v>1051</v>
      </c>
      <c r="P954" s="2" t="s">
        <v>160</v>
      </c>
      <c r="Q954" s="85"/>
      <c r="R954" s="86">
        <v>6</v>
      </c>
      <c r="S954" s="85">
        <v>52</v>
      </c>
      <c r="T954" s="85">
        <v>52</v>
      </c>
      <c r="U954" s="85"/>
      <c r="V954" s="2">
        <v>4</v>
      </c>
      <c r="W954" s="2">
        <v>4</v>
      </c>
      <c r="X954" s="10">
        <v>2</v>
      </c>
      <c r="Y954" s="84">
        <v>4.2</v>
      </c>
      <c r="Z954" s="2">
        <v>20</v>
      </c>
      <c r="AA954" s="6"/>
      <c r="AB954" s="2"/>
      <c r="AC954" s="2" t="s">
        <v>150</v>
      </c>
      <c r="AD954" s="84">
        <v>3.5</v>
      </c>
      <c r="AE954" s="84">
        <v>1.5</v>
      </c>
      <c r="AF954" s="2">
        <v>100</v>
      </c>
      <c r="AG954" s="2">
        <f t="shared" si="69"/>
        <v>350</v>
      </c>
      <c r="AH954" s="2">
        <f t="shared" si="70"/>
        <v>250</v>
      </c>
      <c r="AI954" s="44" t="str">
        <f>VLOOKUP(Table13[[#This Row],[Track]],$B$1885:$D$1929,2,FALSE)</f>
        <v>NSW</v>
      </c>
      <c r="AJ9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4" s="16" t="str">
        <f>IF(Table13[[#This Row],[Going-Dist]]="G&lt;6-Dist&gt;=1700","B",IF(Table13[[#This Row],[Going-Dist]]="G&lt;6-Dist&lt;1700","A",IF(AJ954="G&gt;=6-Dist&lt;1700","C",IF(AJ954="G&gt;=6-Dist&gt;=1700","D","xx"))))</f>
        <v>A</v>
      </c>
      <c r="AL954" s="69">
        <f>MONTH(Table13[[#This Row],[Date]])</f>
        <v>11</v>
      </c>
      <c r="AM954" s="69" t="str">
        <f t="shared" si="68"/>
        <v>2023-2024</v>
      </c>
      <c r="AN954" s="60">
        <v>200</v>
      </c>
      <c r="AO954" s="128">
        <f>IF(Table13[[#This Row],[Combo 27 Bet]]="","",IF(Table13[[#This Row],[Lev Ret]]="","",AN954*Table13[[#This Row],[Odds]]))</f>
        <v>700</v>
      </c>
      <c r="AP954" s="129">
        <f t="shared" si="71"/>
        <v>500</v>
      </c>
      <c r="AQ954" s="135"/>
      <c r="AR954" s="151">
        <v>10</v>
      </c>
      <c r="AS954" s="2" t="str">
        <f>IF(Table13[[#This Row],[Date]]&lt;$AS$3,"","Live")</f>
        <v/>
      </c>
      <c r="AT954" s="2" t="str">
        <f>IF(Table13[[#This Row],[Date]]&lt;$AT$3,"","Current Algo")</f>
        <v/>
      </c>
    </row>
    <row r="955" spans="1:46" ht="14.25" customHeight="1" x14ac:dyDescent="0.25">
      <c r="A955" s="82">
        <v>45248</v>
      </c>
      <c r="B955" s="2" t="s">
        <v>1079</v>
      </c>
      <c r="C955" s="83">
        <v>0.54861111111111105</v>
      </c>
      <c r="D955" s="87">
        <v>4</v>
      </c>
      <c r="E955" s="7">
        <v>0</v>
      </c>
      <c r="F955" s="60">
        <v>2</v>
      </c>
      <c r="G955" s="2">
        <v>1600</v>
      </c>
      <c r="H955" s="2" t="s">
        <v>151</v>
      </c>
      <c r="I955" s="2">
        <v>72</v>
      </c>
      <c r="J955" s="2">
        <v>120</v>
      </c>
      <c r="K955" s="6">
        <v>2</v>
      </c>
      <c r="L955" s="6" t="s">
        <v>1697</v>
      </c>
      <c r="M955" s="2" t="s">
        <v>55</v>
      </c>
      <c r="N955" s="84">
        <v>3.3</v>
      </c>
      <c r="O955" s="2" t="s">
        <v>145</v>
      </c>
      <c r="P955" s="2" t="s">
        <v>110</v>
      </c>
      <c r="Q955" s="85"/>
      <c r="R955" s="86">
        <v>9</v>
      </c>
      <c r="S955" s="85">
        <v>59</v>
      </c>
      <c r="T955" s="85">
        <v>59</v>
      </c>
      <c r="U955" s="85"/>
      <c r="V955" s="2">
        <v>5</v>
      </c>
      <c r="W955" s="2">
        <v>2</v>
      </c>
      <c r="X955" s="10">
        <v>2</v>
      </c>
      <c r="Y955" s="84">
        <v>4.4000000000000004</v>
      </c>
      <c r="Z955" s="2">
        <v>20</v>
      </c>
      <c r="AA955" s="6"/>
      <c r="AB955" s="2"/>
      <c r="AC955" s="2" t="s">
        <v>150</v>
      </c>
      <c r="AD955" s="84">
        <v>4.2</v>
      </c>
      <c r="AE955" s="84">
        <v>1.6</v>
      </c>
      <c r="AF955" s="2">
        <v>100</v>
      </c>
      <c r="AG955" s="2">
        <f t="shared" si="69"/>
        <v>420</v>
      </c>
      <c r="AH955" s="2">
        <f t="shared" si="70"/>
        <v>320</v>
      </c>
      <c r="AI955" s="44" t="str">
        <f>VLOOKUP(Table13[[#This Row],[Track]],$B$1885:$D$1929,2,FALSE)</f>
        <v>NSW</v>
      </c>
      <c r="AJ9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5" s="16" t="str">
        <f>IF(Table13[[#This Row],[Going-Dist]]="G&lt;6-Dist&gt;=1700","B",IF(Table13[[#This Row],[Going-Dist]]="G&lt;6-Dist&lt;1700","A",IF(AJ955="G&gt;=6-Dist&lt;1700","C",IF(AJ955="G&gt;=6-Dist&gt;=1700","D","xx"))))</f>
        <v>A</v>
      </c>
      <c r="AL955" s="69">
        <f>MONTH(Table13[[#This Row],[Date]])</f>
        <v>11</v>
      </c>
      <c r="AM955" s="69" t="str">
        <f t="shared" si="68"/>
        <v>2023-2024</v>
      </c>
      <c r="AN955" s="60">
        <v>200</v>
      </c>
      <c r="AO955" s="128">
        <f>IF(Table13[[#This Row],[Combo 27 Bet]]="","",IF(Table13[[#This Row],[Lev Ret]]="","",AN955*Table13[[#This Row],[Odds]]))</f>
        <v>840</v>
      </c>
      <c r="AP955" s="129">
        <f t="shared" si="71"/>
        <v>640</v>
      </c>
      <c r="AQ955" s="135"/>
      <c r="AR955" s="151">
        <v>10</v>
      </c>
      <c r="AS955" s="2" t="str">
        <f>IF(Table13[[#This Row],[Date]]&lt;$AS$3,"","Live")</f>
        <v/>
      </c>
      <c r="AT955" s="2" t="str">
        <f>IF(Table13[[#This Row],[Date]]&lt;$AT$3,"","Current Algo")</f>
        <v/>
      </c>
    </row>
    <row r="956" spans="1:46" ht="14.25" customHeight="1" x14ac:dyDescent="0.25">
      <c r="A956" s="82">
        <v>45248</v>
      </c>
      <c r="B956" s="2" t="s">
        <v>4</v>
      </c>
      <c r="C956" s="83">
        <v>0.60763888888888895</v>
      </c>
      <c r="D956" s="2">
        <v>4</v>
      </c>
      <c r="E956" s="2">
        <v>0</v>
      </c>
      <c r="F956" s="60">
        <v>5</v>
      </c>
      <c r="G956" s="2">
        <v>1100</v>
      </c>
      <c r="H956" s="2" t="s">
        <v>42</v>
      </c>
      <c r="I956" s="2" t="s">
        <v>46</v>
      </c>
      <c r="J956" s="2">
        <v>175</v>
      </c>
      <c r="K956" s="6">
        <v>4</v>
      </c>
      <c r="L956" s="6" t="s">
        <v>470</v>
      </c>
      <c r="M956" s="2" t="s">
        <v>71</v>
      </c>
      <c r="N956" s="84">
        <v>3.4</v>
      </c>
      <c r="O956" s="2" t="s">
        <v>63</v>
      </c>
      <c r="P956" s="2" t="s">
        <v>54</v>
      </c>
      <c r="Q956" s="85"/>
      <c r="R956" s="86">
        <v>1</v>
      </c>
      <c r="S956" s="85">
        <v>54</v>
      </c>
      <c r="T956" s="85">
        <v>54</v>
      </c>
      <c r="U956" s="85"/>
      <c r="V956" s="2">
        <v>2</v>
      </c>
      <c r="W956" s="2">
        <v>2</v>
      </c>
      <c r="X956" s="10">
        <v>2</v>
      </c>
      <c r="Y956" s="84">
        <v>4.8</v>
      </c>
      <c r="Z956" s="2">
        <v>30</v>
      </c>
      <c r="AA956" s="6">
        <v>11</v>
      </c>
      <c r="AB956" s="2"/>
      <c r="AC956" s="2" t="s">
        <v>12</v>
      </c>
      <c r="AD956" s="84">
        <v>3.4</v>
      </c>
      <c r="AE956" s="84">
        <v>1.5</v>
      </c>
      <c r="AF956" s="2">
        <v>100</v>
      </c>
      <c r="AG956" s="2">
        <f t="shared" ref="AG956:AG992" si="72">IF($AC956&lt;&gt;"WON","",AF956*$AD956)</f>
        <v>340</v>
      </c>
      <c r="AH956" s="2">
        <f t="shared" ref="AH956:AH992" si="73">IF(AG956="",AF956*-1,AG956-AF956)</f>
        <v>240</v>
      </c>
      <c r="AI956" s="44" t="str">
        <f>VLOOKUP(Table13[[#This Row],[Track]],$B$1885:$D$1929,2,FALSE)</f>
        <v>Vic</v>
      </c>
      <c r="AJ9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6" s="16" t="str">
        <f>IF(Table13[[#This Row],[Going-Dist]]="G&lt;6-Dist&gt;=1700","B",IF(Table13[[#This Row],[Going-Dist]]="G&lt;6-Dist&lt;1700","A",IF(AJ956="G&gt;=6-Dist&lt;1700","C",IF(AJ956="G&gt;=6-Dist&gt;=1700","D","xx"))))</f>
        <v>A</v>
      </c>
      <c r="AL956" s="69">
        <f>MONTH(Table13[[#This Row],[Date]])</f>
        <v>11</v>
      </c>
      <c r="AM956" s="69" t="str">
        <f t="shared" si="68"/>
        <v>2023-2024</v>
      </c>
      <c r="AN956" s="60">
        <v>150</v>
      </c>
      <c r="AO956" s="128">
        <f>IF(Table13[[#This Row],[Combo 27 Bet]]="","",IF(Table13[[#This Row],[Lev Ret]]="","",AN956*Table13[[#This Row],[Odds]]))</f>
        <v>510</v>
      </c>
      <c r="AP956" s="129">
        <f t="shared" ref="AP956:AP992" si="74">IF(AN956="","",IF(AO956="",AN956*-1,AO956-AN956))</f>
        <v>360</v>
      </c>
      <c r="AQ956" s="135"/>
      <c r="AR956" s="151">
        <v>8</v>
      </c>
      <c r="AS956" s="2" t="str">
        <f>IF(Table13[[#This Row],[Date]]&lt;$AS$3,"","Live")</f>
        <v/>
      </c>
      <c r="AT956" s="2" t="str">
        <f>IF(Table13[[#This Row],[Date]]&lt;$AT$3,"","Current Algo")</f>
        <v/>
      </c>
    </row>
    <row r="957" spans="1:46" ht="14.25" customHeight="1" x14ac:dyDescent="0.25">
      <c r="A957" s="82">
        <v>45248</v>
      </c>
      <c r="B957" s="2" t="s">
        <v>1079</v>
      </c>
      <c r="C957" s="83">
        <v>0.62152777777777779</v>
      </c>
      <c r="D957" s="87">
        <v>4</v>
      </c>
      <c r="E957" s="7">
        <v>0</v>
      </c>
      <c r="F957" s="60">
        <v>5</v>
      </c>
      <c r="G957" s="2">
        <v>1850</v>
      </c>
      <c r="H957" s="2" t="s">
        <v>151</v>
      </c>
      <c r="I957" s="2">
        <v>88</v>
      </c>
      <c r="J957" s="2">
        <v>160</v>
      </c>
      <c r="K957" s="6">
        <v>12</v>
      </c>
      <c r="L957" s="6" t="s">
        <v>1698</v>
      </c>
      <c r="M957" s="2" t="s">
        <v>55</v>
      </c>
      <c r="N957" s="84">
        <v>2.2999999999999998</v>
      </c>
      <c r="O957" s="2" t="s">
        <v>158</v>
      </c>
      <c r="P957" s="2" t="s">
        <v>1046</v>
      </c>
      <c r="Q957" s="85"/>
      <c r="R957" s="86">
        <v>6</v>
      </c>
      <c r="S957" s="85">
        <v>55.5</v>
      </c>
      <c r="T957" s="85">
        <v>55.5</v>
      </c>
      <c r="U957" s="85"/>
      <c r="V957" s="2">
        <v>1</v>
      </c>
      <c r="W957" s="2"/>
      <c r="X957" s="10">
        <v>1</v>
      </c>
      <c r="Y957" s="84">
        <v>3.4</v>
      </c>
      <c r="Z957" s="2">
        <v>30</v>
      </c>
      <c r="AA957" s="6">
        <v>120</v>
      </c>
      <c r="AB957" s="2"/>
      <c r="AC957" s="2" t="s">
        <v>13</v>
      </c>
      <c r="AD957" s="84">
        <v>2.2999999999999998</v>
      </c>
      <c r="AE957" s="84">
        <v>1.2</v>
      </c>
      <c r="AF957" s="2">
        <v>100</v>
      </c>
      <c r="AG957" s="2" t="str">
        <f t="shared" si="72"/>
        <v/>
      </c>
      <c r="AH957" s="2">
        <f t="shared" si="73"/>
        <v>-100</v>
      </c>
      <c r="AI957" s="44" t="str">
        <f>VLOOKUP(Table13[[#This Row],[Track]],$B$1885:$D$1929,2,FALSE)</f>
        <v>NSW</v>
      </c>
      <c r="AJ9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57" s="16" t="str">
        <f>IF(Table13[[#This Row],[Going-Dist]]="G&lt;6-Dist&gt;=1700","B",IF(Table13[[#This Row],[Going-Dist]]="G&lt;6-Dist&lt;1700","A",IF(AJ957="G&gt;=6-Dist&lt;1700","C",IF(AJ957="G&gt;=6-Dist&gt;=1700","D","xx"))))</f>
        <v>B</v>
      </c>
      <c r="AL957" s="69">
        <f>MONTH(Table13[[#This Row],[Date]])</f>
        <v>11</v>
      </c>
      <c r="AM957" s="69" t="str">
        <f t="shared" si="68"/>
        <v>2023-2024</v>
      </c>
      <c r="AN957" s="60">
        <v>150</v>
      </c>
      <c r="AO957" s="128" t="str">
        <f>IF(Table13[[#This Row],[Combo 27 Bet]]="","",IF(Table13[[#This Row],[Lev Ret]]="","",AN957*Table13[[#This Row],[Odds]]))</f>
        <v/>
      </c>
      <c r="AP957" s="129">
        <f t="shared" si="74"/>
        <v>-150</v>
      </c>
      <c r="AQ957" s="135"/>
      <c r="AR957" s="151">
        <v>9</v>
      </c>
      <c r="AS957" s="2" t="str">
        <f>IF(Table13[[#This Row],[Date]]&lt;$AS$3,"","Live")</f>
        <v/>
      </c>
      <c r="AT957" s="2" t="str">
        <f>IF(Table13[[#This Row],[Date]]&lt;$AT$3,"","Current Algo")</f>
        <v/>
      </c>
    </row>
    <row r="958" spans="1:46" ht="14.25" customHeight="1" x14ac:dyDescent="0.25">
      <c r="A958" s="82">
        <v>45248</v>
      </c>
      <c r="B958" s="2" t="s">
        <v>4</v>
      </c>
      <c r="C958" s="83">
        <v>0.68402777777777779</v>
      </c>
      <c r="D958" s="2">
        <v>4</v>
      </c>
      <c r="E958" s="2">
        <v>0</v>
      </c>
      <c r="F958" s="60">
        <v>8</v>
      </c>
      <c r="G958" s="2">
        <v>1400</v>
      </c>
      <c r="H958" s="2" t="s">
        <v>42</v>
      </c>
      <c r="I958" s="2" t="s">
        <v>46</v>
      </c>
      <c r="J958" s="2">
        <v>1000</v>
      </c>
      <c r="K958" s="6">
        <v>11</v>
      </c>
      <c r="L958" s="6" t="s">
        <v>818</v>
      </c>
      <c r="M958" s="2" t="s">
        <v>58</v>
      </c>
      <c r="N958" s="84">
        <v>5.5</v>
      </c>
      <c r="O958" s="2" t="s">
        <v>91</v>
      </c>
      <c r="P958" s="2" t="s">
        <v>54</v>
      </c>
      <c r="Q958" s="85"/>
      <c r="R958" s="86">
        <v>13</v>
      </c>
      <c r="S958" s="85">
        <v>53.5</v>
      </c>
      <c r="T958" s="85">
        <v>53.5</v>
      </c>
      <c r="U958" s="85"/>
      <c r="V958" s="2">
        <v>1</v>
      </c>
      <c r="W958" s="2">
        <v>1</v>
      </c>
      <c r="X958" s="10">
        <v>1</v>
      </c>
      <c r="Y958" s="84">
        <v>4.2</v>
      </c>
      <c r="Z958" s="2">
        <v>40</v>
      </c>
      <c r="AA958" s="6">
        <v>16</v>
      </c>
      <c r="AB958" s="2"/>
      <c r="AC958" s="2" t="s">
        <v>12</v>
      </c>
      <c r="AD958" s="84">
        <v>5.5</v>
      </c>
      <c r="AE958" s="84">
        <v>2.1</v>
      </c>
      <c r="AF958" s="2">
        <v>100</v>
      </c>
      <c r="AG958" s="2">
        <f t="shared" si="72"/>
        <v>550</v>
      </c>
      <c r="AH958" s="2">
        <f t="shared" si="73"/>
        <v>450</v>
      </c>
      <c r="AI958" s="44" t="str">
        <f>VLOOKUP(Table13[[#This Row],[Track]],$B$1885:$D$1929,2,FALSE)</f>
        <v>Vic</v>
      </c>
      <c r="AJ9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8" s="16" t="str">
        <f>IF(Table13[[#This Row],[Going-Dist]]="G&lt;6-Dist&gt;=1700","B",IF(Table13[[#This Row],[Going-Dist]]="G&lt;6-Dist&lt;1700","A",IF(AJ958="G&gt;=6-Dist&lt;1700","C",IF(AJ958="G&gt;=6-Dist&gt;=1700","D","xx"))))</f>
        <v>A</v>
      </c>
      <c r="AL958" s="69">
        <f>MONTH(Table13[[#This Row],[Date]])</f>
        <v>11</v>
      </c>
      <c r="AM958" s="69" t="str">
        <f t="shared" si="68"/>
        <v>2023-2024</v>
      </c>
      <c r="AN958" s="60">
        <v>150</v>
      </c>
      <c r="AO958" s="128">
        <f>IF(Table13[[#This Row],[Combo 27 Bet]]="","",IF(Table13[[#This Row],[Lev Ret]]="","",AN958*Table13[[#This Row],[Odds]]))</f>
        <v>825</v>
      </c>
      <c r="AP958" s="129">
        <f t="shared" si="74"/>
        <v>675</v>
      </c>
      <c r="AQ958" s="135"/>
      <c r="AR958" s="151">
        <v>9</v>
      </c>
      <c r="AS958" s="2" t="str">
        <f>IF(Table13[[#This Row],[Date]]&lt;$AS$3,"","Live")</f>
        <v/>
      </c>
      <c r="AT958" s="2" t="str">
        <f>IF(Table13[[#This Row],[Date]]&lt;$AT$3,"","Current Algo")</f>
        <v/>
      </c>
    </row>
    <row r="959" spans="1:46" ht="14.25" customHeight="1" x14ac:dyDescent="0.25">
      <c r="A959" s="82">
        <v>45248</v>
      </c>
      <c r="B959" s="2" t="s">
        <v>1079</v>
      </c>
      <c r="C959" s="83">
        <v>0.69791666666666663</v>
      </c>
      <c r="D959" s="87">
        <v>4</v>
      </c>
      <c r="E959" s="7">
        <v>0</v>
      </c>
      <c r="F959" s="60">
        <v>8</v>
      </c>
      <c r="G959" s="2">
        <v>1300</v>
      </c>
      <c r="H959" s="2" t="s">
        <v>151</v>
      </c>
      <c r="I959" s="2"/>
      <c r="J959" s="2">
        <v>1000</v>
      </c>
      <c r="K959" s="6">
        <v>1</v>
      </c>
      <c r="L959" s="6" t="s">
        <v>1037</v>
      </c>
      <c r="M959" s="2" t="s">
        <v>55</v>
      </c>
      <c r="N959" s="84">
        <v>2.8</v>
      </c>
      <c r="O959" s="2" t="s">
        <v>1045</v>
      </c>
      <c r="P959" s="2" t="s">
        <v>110</v>
      </c>
      <c r="Q959" s="85"/>
      <c r="R959" s="86">
        <v>3</v>
      </c>
      <c r="S959" s="85">
        <v>59</v>
      </c>
      <c r="T959" s="85">
        <v>59</v>
      </c>
      <c r="U959" s="85"/>
      <c r="V959" s="2">
        <v>1</v>
      </c>
      <c r="W959" s="2">
        <v>1</v>
      </c>
      <c r="X959" s="10">
        <v>1</v>
      </c>
      <c r="Y959" s="84">
        <v>5.4</v>
      </c>
      <c r="Z959" s="2">
        <v>30</v>
      </c>
      <c r="AA959" s="6"/>
      <c r="AB959" s="2"/>
      <c r="AC959" s="2"/>
      <c r="AD959" s="84">
        <v>3.5</v>
      </c>
      <c r="AE959" s="84"/>
      <c r="AF959" s="2">
        <v>100</v>
      </c>
      <c r="AG959" s="2" t="str">
        <f t="shared" si="72"/>
        <v/>
      </c>
      <c r="AH959" s="2">
        <f t="shared" si="73"/>
        <v>-100</v>
      </c>
      <c r="AI959" s="44" t="str">
        <f>VLOOKUP(Table13[[#This Row],[Track]],$B$1885:$D$1929,2,FALSE)</f>
        <v>NSW</v>
      </c>
      <c r="AJ9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59" s="16" t="str">
        <f>IF(Table13[[#This Row],[Going-Dist]]="G&lt;6-Dist&gt;=1700","B",IF(Table13[[#This Row],[Going-Dist]]="G&lt;6-Dist&lt;1700","A",IF(AJ959="G&gt;=6-Dist&lt;1700","C",IF(AJ959="G&gt;=6-Dist&gt;=1700","D","xx"))))</f>
        <v>A</v>
      </c>
      <c r="AL959" s="69">
        <f>MONTH(Table13[[#This Row],[Date]])</f>
        <v>11</v>
      </c>
      <c r="AM959" s="69" t="str">
        <f t="shared" si="68"/>
        <v>2023-2024</v>
      </c>
      <c r="AN959" s="60">
        <v>150</v>
      </c>
      <c r="AO959" s="128" t="str">
        <f>IF(Table13[[#This Row],[Combo 27 Bet]]="","",IF(Table13[[#This Row],[Lev Ret]]="","",AN959*Table13[[#This Row],[Odds]]))</f>
        <v/>
      </c>
      <c r="AP959" s="129">
        <f t="shared" si="74"/>
        <v>-150</v>
      </c>
      <c r="AQ959" s="135"/>
      <c r="AR959" s="151">
        <v>9</v>
      </c>
      <c r="AS959" s="2" t="str">
        <f>IF(Table13[[#This Row],[Date]]&lt;$AS$3,"","Live")</f>
        <v/>
      </c>
      <c r="AT959" s="2" t="str">
        <f>IF(Table13[[#This Row],[Date]]&lt;$AT$3,"","Current Algo")</f>
        <v/>
      </c>
    </row>
    <row r="960" spans="1:46" ht="14.25" customHeight="1" x14ac:dyDescent="0.25">
      <c r="A960" s="82">
        <v>45248</v>
      </c>
      <c r="B960" s="2" t="s">
        <v>4</v>
      </c>
      <c r="C960" s="83">
        <v>0.71180555555555547</v>
      </c>
      <c r="D960" s="87">
        <v>4</v>
      </c>
      <c r="E960" s="7">
        <v>0</v>
      </c>
      <c r="F960" s="60">
        <v>9</v>
      </c>
      <c r="G960" s="2">
        <v>2000</v>
      </c>
      <c r="H960" s="2" t="s">
        <v>42</v>
      </c>
      <c r="I960" s="2" t="s">
        <v>46</v>
      </c>
      <c r="J960" s="2">
        <v>500</v>
      </c>
      <c r="K960" s="6">
        <v>3</v>
      </c>
      <c r="L960" s="6" t="s">
        <v>741</v>
      </c>
      <c r="M960" s="2" t="s">
        <v>75</v>
      </c>
      <c r="N960" s="84">
        <v>6.5</v>
      </c>
      <c r="O960" s="2" t="s">
        <v>97</v>
      </c>
      <c r="P960" s="2" t="s">
        <v>57</v>
      </c>
      <c r="Q960" s="85"/>
      <c r="R960" s="86">
        <v>5</v>
      </c>
      <c r="S960" s="85">
        <v>58</v>
      </c>
      <c r="T960" s="85">
        <v>58</v>
      </c>
      <c r="U960" s="85"/>
      <c r="V960" s="2">
        <v>1</v>
      </c>
      <c r="W960" s="2">
        <v>4</v>
      </c>
      <c r="X960" s="10">
        <v>2</v>
      </c>
      <c r="Y960" s="84">
        <v>5.4</v>
      </c>
      <c r="Z960" s="2">
        <v>30</v>
      </c>
      <c r="AA960" s="6">
        <v>16</v>
      </c>
      <c r="AB960" s="2"/>
      <c r="AC960" s="2"/>
      <c r="AD960" s="84">
        <v>5.5</v>
      </c>
      <c r="AE960" s="84"/>
      <c r="AF960" s="2">
        <v>100</v>
      </c>
      <c r="AG960" s="2" t="str">
        <f t="shared" si="72"/>
        <v/>
      </c>
      <c r="AH960" s="2">
        <f t="shared" si="73"/>
        <v>-100</v>
      </c>
      <c r="AI960" s="44" t="str">
        <f>VLOOKUP(Table13[[#This Row],[Track]],$B$1885:$D$1929,2,FALSE)</f>
        <v>Vic</v>
      </c>
      <c r="AJ9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60" s="16" t="str">
        <f>IF(Table13[[#This Row],[Going-Dist]]="G&lt;6-Dist&gt;=1700","B",IF(Table13[[#This Row],[Going-Dist]]="G&lt;6-Dist&lt;1700","A",IF(AJ960="G&gt;=6-Dist&lt;1700","C",IF(AJ960="G&gt;=6-Dist&gt;=1700","D","xx"))))</f>
        <v>B</v>
      </c>
      <c r="AL960" s="69">
        <f>MONTH(Table13[[#This Row],[Date]])</f>
        <v>11</v>
      </c>
      <c r="AM960" s="69" t="str">
        <f t="shared" si="68"/>
        <v>2023-2024</v>
      </c>
      <c r="AN960" s="60">
        <v>100</v>
      </c>
      <c r="AO960" s="128" t="str">
        <f>IF(Table13[[#This Row],[Combo 27 Bet]]="","",IF(Table13[[#This Row],[Lev Ret]]="","",AN960*Table13[[#This Row],[Odds]]))</f>
        <v/>
      </c>
      <c r="AP960" s="129">
        <f t="shared" si="74"/>
        <v>-100</v>
      </c>
      <c r="AQ960" s="135"/>
      <c r="AR960" s="151">
        <v>6</v>
      </c>
      <c r="AS960" s="2" t="str">
        <f>IF(Table13[[#This Row],[Date]]&lt;$AS$3,"","Live")</f>
        <v/>
      </c>
      <c r="AT960" s="2" t="str">
        <f>IF(Table13[[#This Row],[Date]]&lt;$AT$3,"","Current Algo")</f>
        <v/>
      </c>
    </row>
    <row r="961" spans="1:46" ht="14.25" customHeight="1" x14ac:dyDescent="0.25">
      <c r="A961" s="82">
        <v>45248</v>
      </c>
      <c r="B961" s="2" t="s">
        <v>4</v>
      </c>
      <c r="C961" s="83">
        <v>0.73611111111111116</v>
      </c>
      <c r="D961" s="2">
        <v>4</v>
      </c>
      <c r="E961" s="2">
        <v>0</v>
      </c>
      <c r="F961" s="60">
        <v>10</v>
      </c>
      <c r="G961" s="2">
        <v>1200</v>
      </c>
      <c r="H961" s="2" t="s">
        <v>70</v>
      </c>
      <c r="I961" s="2" t="s">
        <v>84</v>
      </c>
      <c r="J961" s="2">
        <v>200</v>
      </c>
      <c r="K961" s="6">
        <v>1</v>
      </c>
      <c r="L961" s="6" t="s">
        <v>840</v>
      </c>
      <c r="M961" s="2" t="s">
        <v>50</v>
      </c>
      <c r="N961" s="84">
        <v>3.5</v>
      </c>
      <c r="O961" s="2" t="s">
        <v>380</v>
      </c>
      <c r="P961" s="2" t="s">
        <v>57</v>
      </c>
      <c r="Q961" s="85"/>
      <c r="R961" s="86">
        <v>5</v>
      </c>
      <c r="S961" s="85">
        <v>57</v>
      </c>
      <c r="T961" s="85">
        <v>57</v>
      </c>
      <c r="U961" s="85"/>
      <c r="V961" s="2">
        <v>1</v>
      </c>
      <c r="W961" s="2">
        <v>2</v>
      </c>
      <c r="X961" s="10">
        <v>1</v>
      </c>
      <c r="Y961" s="84">
        <v>2.8</v>
      </c>
      <c r="Z961" s="2">
        <v>45</v>
      </c>
      <c r="AA961" s="6">
        <v>8</v>
      </c>
      <c r="AB961" s="2"/>
      <c r="AC961" s="2"/>
      <c r="AD961" s="84">
        <v>3.7</v>
      </c>
      <c r="AE961" s="84"/>
      <c r="AF961" s="2">
        <v>100</v>
      </c>
      <c r="AG961" s="2" t="str">
        <f t="shared" si="72"/>
        <v/>
      </c>
      <c r="AH961" s="2">
        <f t="shared" si="73"/>
        <v>-100</v>
      </c>
      <c r="AI961" s="44" t="str">
        <f>VLOOKUP(Table13[[#This Row],[Track]],$B$1885:$D$1929,2,FALSE)</f>
        <v>Vic</v>
      </c>
      <c r="AJ9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1" s="16" t="str">
        <f>IF(Table13[[#This Row],[Going-Dist]]="G&lt;6-Dist&gt;=1700","B",IF(Table13[[#This Row],[Going-Dist]]="G&lt;6-Dist&lt;1700","A",IF(AJ961="G&gt;=6-Dist&lt;1700","C",IF(AJ961="G&gt;=6-Dist&gt;=1700","D","xx"))))</f>
        <v>A</v>
      </c>
      <c r="AL961" s="69">
        <f>MONTH(Table13[[#This Row],[Date]])</f>
        <v>11</v>
      </c>
      <c r="AM961" s="69" t="str">
        <f t="shared" si="68"/>
        <v>2023-2024</v>
      </c>
      <c r="AN961" s="60">
        <v>100</v>
      </c>
      <c r="AO961" s="128" t="str">
        <f>IF(Table13[[#This Row],[Combo 27 Bet]]="","",IF(Table13[[#This Row],[Lev Ret]]="","",AN961*Table13[[#This Row],[Odds]]))</f>
        <v/>
      </c>
      <c r="AP961" s="129">
        <f t="shared" si="74"/>
        <v>-100</v>
      </c>
      <c r="AQ961" s="135"/>
      <c r="AR961" s="151">
        <v>7</v>
      </c>
      <c r="AS961" s="2" t="str">
        <f>IF(Table13[[#This Row],[Date]]&lt;$AS$3,"","Live")</f>
        <v/>
      </c>
      <c r="AT961" s="2" t="str">
        <f>IF(Table13[[#This Row],[Date]]&lt;$AT$3,"","Current Algo")</f>
        <v/>
      </c>
    </row>
    <row r="962" spans="1:46" ht="14.25" customHeight="1" x14ac:dyDescent="0.25">
      <c r="A962" s="82">
        <v>45248</v>
      </c>
      <c r="B962" s="2" t="s">
        <v>1079</v>
      </c>
      <c r="C962" s="83">
        <v>0.74652777777777779</v>
      </c>
      <c r="D962" s="87">
        <v>4</v>
      </c>
      <c r="E962" s="7">
        <v>0</v>
      </c>
      <c r="F962" s="60">
        <v>10</v>
      </c>
      <c r="G962" s="2">
        <v>1300</v>
      </c>
      <c r="H962" s="2" t="s">
        <v>151</v>
      </c>
      <c r="I962" s="2">
        <v>94</v>
      </c>
      <c r="J962" s="2">
        <v>160</v>
      </c>
      <c r="K962" s="6">
        <v>8</v>
      </c>
      <c r="L962" s="6" t="s">
        <v>1699</v>
      </c>
      <c r="M962" s="2" t="s">
        <v>55</v>
      </c>
      <c r="N962" s="84">
        <v>5.0999999999999996</v>
      </c>
      <c r="O962" s="2" t="s">
        <v>1045</v>
      </c>
      <c r="P962" s="2" t="s">
        <v>1130</v>
      </c>
      <c r="Q962" s="85"/>
      <c r="R962" s="86">
        <v>8</v>
      </c>
      <c r="S962" s="85">
        <v>53</v>
      </c>
      <c r="T962" s="85">
        <v>53</v>
      </c>
      <c r="U962" s="85"/>
      <c r="V962" s="2"/>
      <c r="W962" s="2"/>
      <c r="X962" s="10">
        <v>2</v>
      </c>
      <c r="Y962" s="84">
        <v>4.9000000000000004</v>
      </c>
      <c r="Z962" s="2">
        <v>20</v>
      </c>
      <c r="AA962" s="6"/>
      <c r="AB962" s="2"/>
      <c r="AC962" s="2" t="s">
        <v>150</v>
      </c>
      <c r="AD962" s="84">
        <v>6</v>
      </c>
      <c r="AE962" s="84">
        <v>1.7</v>
      </c>
      <c r="AF962" s="2">
        <v>100</v>
      </c>
      <c r="AG962" s="2">
        <f t="shared" si="72"/>
        <v>600</v>
      </c>
      <c r="AH962" s="2">
        <f t="shared" si="73"/>
        <v>500</v>
      </c>
      <c r="AI962" s="44" t="str">
        <f>VLOOKUP(Table13[[#This Row],[Track]],$B$1885:$D$1929,2,FALSE)</f>
        <v>NSW</v>
      </c>
      <c r="AJ9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2" s="16" t="str">
        <f>IF(Table13[[#This Row],[Going-Dist]]="G&lt;6-Dist&gt;=1700","B",IF(Table13[[#This Row],[Going-Dist]]="G&lt;6-Dist&lt;1700","A",IF(AJ962="G&gt;=6-Dist&lt;1700","C",IF(AJ962="G&gt;=6-Dist&gt;=1700","D","xx"))))</f>
        <v>A</v>
      </c>
      <c r="AL962" s="2">
        <f>MONTH(Table13[[#This Row],[Date]])</f>
        <v>11</v>
      </c>
      <c r="AM962" s="2" t="str">
        <f t="shared" si="68"/>
        <v>2023-2024</v>
      </c>
      <c r="AN962" s="60">
        <v>100</v>
      </c>
      <c r="AO962" s="128">
        <f>IF(Table13[[#This Row],[Combo 27 Bet]]="","",IF(Table13[[#This Row],[Lev Ret]]="","",AN962*Table13[[#This Row],[Odds]]))</f>
        <v>600</v>
      </c>
      <c r="AP962" s="129">
        <f t="shared" si="74"/>
        <v>500</v>
      </c>
      <c r="AQ962" s="135"/>
      <c r="AR962" s="151">
        <v>6</v>
      </c>
      <c r="AS962" s="2" t="str">
        <f>IF(Table13[[#This Row],[Date]]&lt;$AS$3,"","Live")</f>
        <v/>
      </c>
      <c r="AT962" s="2" t="str">
        <f>IF(Table13[[#This Row],[Date]]&lt;$AT$3,"","Current Algo")</f>
        <v/>
      </c>
    </row>
    <row r="963" spans="1:46" ht="14.25" customHeight="1" x14ac:dyDescent="0.25">
      <c r="A963" s="82">
        <v>45255</v>
      </c>
      <c r="B963" s="2" t="s">
        <v>226</v>
      </c>
      <c r="C963" s="83">
        <v>0.54861111111111105</v>
      </c>
      <c r="D963" s="87">
        <v>5</v>
      </c>
      <c r="E963" s="7">
        <v>3</v>
      </c>
      <c r="F963" s="60">
        <v>3</v>
      </c>
      <c r="G963" s="2">
        <v>1400</v>
      </c>
      <c r="H963" s="2" t="s">
        <v>70</v>
      </c>
      <c r="I963" s="2" t="s">
        <v>84</v>
      </c>
      <c r="J963" s="2">
        <v>175</v>
      </c>
      <c r="K963" s="6">
        <v>1</v>
      </c>
      <c r="L963" s="6" t="s">
        <v>471</v>
      </c>
      <c r="M963" s="2" t="s">
        <v>50</v>
      </c>
      <c r="N963" s="84">
        <v>4.5999999999999996</v>
      </c>
      <c r="O963" s="2" t="s">
        <v>107</v>
      </c>
      <c r="P963" s="2" t="s">
        <v>114</v>
      </c>
      <c r="Q963" s="85"/>
      <c r="R963" s="86">
        <v>1</v>
      </c>
      <c r="S963" s="85">
        <v>59.5</v>
      </c>
      <c r="T963" s="85">
        <v>59.5</v>
      </c>
      <c r="U963" s="85"/>
      <c r="V963" s="2">
        <v>2</v>
      </c>
      <c r="W963" s="2">
        <v>3</v>
      </c>
      <c r="X963" s="10">
        <v>1</v>
      </c>
      <c r="Y963" s="84">
        <v>4</v>
      </c>
      <c r="Z963" s="2">
        <v>40</v>
      </c>
      <c r="AA963" s="6">
        <v>6</v>
      </c>
      <c r="AB963" s="2"/>
      <c r="AC963" s="2" t="s">
        <v>12</v>
      </c>
      <c r="AD963" s="84">
        <v>6</v>
      </c>
      <c r="AE963" s="84">
        <v>2</v>
      </c>
      <c r="AF963" s="2">
        <v>100</v>
      </c>
      <c r="AG963" s="2">
        <f t="shared" si="72"/>
        <v>600</v>
      </c>
      <c r="AH963" s="2">
        <f t="shared" si="73"/>
        <v>500</v>
      </c>
      <c r="AI963" s="44" t="str">
        <f>VLOOKUP(Table13[[#This Row],[Track]],$B$1885:$D$1929,2,FALSE)</f>
        <v>Vic</v>
      </c>
      <c r="AJ9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3" s="16" t="str">
        <f>IF(Table13[[#This Row],[Going-Dist]]="G&lt;6-Dist&gt;=1700","B",IF(Table13[[#This Row],[Going-Dist]]="G&lt;6-Dist&lt;1700","A",IF(AJ963="G&gt;=6-Dist&lt;1700","C",IF(AJ963="G&gt;=6-Dist&gt;=1700","D","xx"))))</f>
        <v>A</v>
      </c>
      <c r="AL963" s="69">
        <f>MONTH(Table13[[#This Row],[Date]])</f>
        <v>11</v>
      </c>
      <c r="AM963" s="69" t="str">
        <f t="shared" si="68"/>
        <v>2023-2024</v>
      </c>
      <c r="AN963" s="60">
        <v>150</v>
      </c>
      <c r="AO963" s="128">
        <f>IF(Table13[[#This Row],[Combo 27 Bet]]="","",IF(Table13[[#This Row],[Lev Ret]]="","",AN963*Table13[[#This Row],[Odds]]))</f>
        <v>900</v>
      </c>
      <c r="AP963" s="129">
        <f t="shared" si="74"/>
        <v>750</v>
      </c>
      <c r="AQ963" s="135"/>
      <c r="AR963" s="151">
        <v>3</v>
      </c>
      <c r="AS963" s="2" t="str">
        <f>IF(Table13[[#This Row],[Date]]&lt;$AS$3,"","Live")</f>
        <v/>
      </c>
      <c r="AT963" s="2" t="str">
        <f>IF(Table13[[#This Row],[Date]]&lt;$AT$3,"","Current Algo")</f>
        <v/>
      </c>
    </row>
    <row r="964" spans="1:46" ht="14.25" customHeight="1" x14ac:dyDescent="0.25">
      <c r="A964" s="82">
        <v>45255</v>
      </c>
      <c r="B964" s="2" t="s">
        <v>1072</v>
      </c>
      <c r="C964" s="83">
        <v>0.66666666666666663</v>
      </c>
      <c r="D964" s="87">
        <v>8</v>
      </c>
      <c r="E964" s="7">
        <v>0</v>
      </c>
      <c r="F964" s="60">
        <v>7</v>
      </c>
      <c r="G964" s="2">
        <v>1600</v>
      </c>
      <c r="H964" s="2" t="s">
        <v>151</v>
      </c>
      <c r="I964" s="2"/>
      <c r="J964" s="2">
        <v>1000</v>
      </c>
      <c r="K964" s="6">
        <v>9</v>
      </c>
      <c r="L964" s="6" t="s">
        <v>743</v>
      </c>
      <c r="M964" s="2" t="s">
        <v>75</v>
      </c>
      <c r="N964" s="84">
        <v>4.3</v>
      </c>
      <c r="O964" s="2" t="s">
        <v>1059</v>
      </c>
      <c r="P964" s="2" t="s">
        <v>154</v>
      </c>
      <c r="Q964" s="85"/>
      <c r="R964" s="86">
        <v>8</v>
      </c>
      <c r="S964" s="85">
        <v>56</v>
      </c>
      <c r="T964" s="85">
        <v>56</v>
      </c>
      <c r="U964" s="85"/>
      <c r="V964" s="2">
        <v>2</v>
      </c>
      <c r="W964" s="2"/>
      <c r="X964" s="10">
        <v>1</v>
      </c>
      <c r="Y964" s="84">
        <v>6.1</v>
      </c>
      <c r="Z964" s="2">
        <v>20</v>
      </c>
      <c r="AA964" s="6"/>
      <c r="AB964" s="2"/>
      <c r="AC964" s="2" t="s">
        <v>150</v>
      </c>
      <c r="AD964" s="84">
        <v>4.8</v>
      </c>
      <c r="AE964" s="84">
        <v>1.9</v>
      </c>
      <c r="AF964" s="2">
        <v>100</v>
      </c>
      <c r="AG964" s="2">
        <f t="shared" si="72"/>
        <v>480</v>
      </c>
      <c r="AH964" s="2">
        <f t="shared" si="73"/>
        <v>380</v>
      </c>
      <c r="AI964" s="44" t="str">
        <f>VLOOKUP(Table13[[#This Row],[Track]],$B$1885:$D$1929,2,FALSE)</f>
        <v>NSW</v>
      </c>
      <c r="AJ96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64" s="16" t="str">
        <f>IF(Table13[[#This Row],[Going-Dist]]="G&lt;6-Dist&gt;=1700","B",IF(Table13[[#This Row],[Going-Dist]]="G&lt;6-Dist&lt;1700","A",IF(AJ964="G&gt;=6-Dist&lt;1700","C",IF(AJ964="G&gt;=6-Dist&gt;=1700","D","xx"))))</f>
        <v>C</v>
      </c>
      <c r="AL964" s="69">
        <f>MONTH(Table13[[#This Row],[Date]])</f>
        <v>11</v>
      </c>
      <c r="AM964" s="69" t="str">
        <f t="shared" si="68"/>
        <v>2023-2024</v>
      </c>
      <c r="AN964" s="60">
        <v>100</v>
      </c>
      <c r="AO964" s="128">
        <f>IF(Table13[[#This Row],[Combo 27 Bet]]="","",IF(Table13[[#This Row],[Lev Ret]]="","",AN964*Table13[[#This Row],[Odds]]))</f>
        <v>480</v>
      </c>
      <c r="AP964" s="129">
        <f t="shared" si="74"/>
        <v>380</v>
      </c>
      <c r="AQ964" s="135"/>
      <c r="AR964" s="151">
        <v>7</v>
      </c>
      <c r="AS964" s="2" t="str">
        <f>IF(Table13[[#This Row],[Date]]&lt;$AS$3,"","Live")</f>
        <v/>
      </c>
      <c r="AT964" s="2" t="str">
        <f>IF(Table13[[#This Row],[Date]]&lt;$AT$3,"","Current Algo")</f>
        <v/>
      </c>
    </row>
    <row r="965" spans="1:46" ht="14.25" customHeight="1" x14ac:dyDescent="0.25">
      <c r="A965" s="82">
        <v>45255</v>
      </c>
      <c r="B965" s="2" t="s">
        <v>226</v>
      </c>
      <c r="C965" s="83">
        <v>0.68055555555555547</v>
      </c>
      <c r="D965" s="87">
        <v>5</v>
      </c>
      <c r="E965" s="7">
        <v>3</v>
      </c>
      <c r="F965" s="60">
        <v>8</v>
      </c>
      <c r="G965" s="2">
        <v>1000</v>
      </c>
      <c r="H965" s="2" t="s">
        <v>42</v>
      </c>
      <c r="I965" s="2" t="s">
        <v>46</v>
      </c>
      <c r="J965" s="2">
        <v>175</v>
      </c>
      <c r="K965" s="6">
        <v>3</v>
      </c>
      <c r="L965" s="6" t="s">
        <v>346</v>
      </c>
      <c r="M965" s="2" t="s">
        <v>80</v>
      </c>
      <c r="N965" s="84">
        <v>4.5</v>
      </c>
      <c r="O965" s="2" t="s">
        <v>63</v>
      </c>
      <c r="P965" s="2" t="s">
        <v>90</v>
      </c>
      <c r="Q965" s="85"/>
      <c r="R965" s="86">
        <v>6</v>
      </c>
      <c r="S965" s="85">
        <v>56.5</v>
      </c>
      <c r="T965" s="85">
        <v>56.5</v>
      </c>
      <c r="U965" s="85"/>
      <c r="V965" s="2">
        <v>1</v>
      </c>
      <c r="W965" s="2">
        <v>4</v>
      </c>
      <c r="X965" s="10">
        <v>1</v>
      </c>
      <c r="Y965" s="84">
        <v>5</v>
      </c>
      <c r="Z965" s="2">
        <v>35</v>
      </c>
      <c r="AA965" s="6">
        <v>10</v>
      </c>
      <c r="AB965" s="2"/>
      <c r="AC965" s="2" t="s">
        <v>15</v>
      </c>
      <c r="AD965" s="84">
        <v>4</v>
      </c>
      <c r="AE965" s="84">
        <v>1.7</v>
      </c>
      <c r="AF965" s="2">
        <v>100</v>
      </c>
      <c r="AG965" s="2" t="str">
        <f t="shared" si="72"/>
        <v/>
      </c>
      <c r="AH965" s="2">
        <f t="shared" si="73"/>
        <v>-100</v>
      </c>
      <c r="AI965" s="44" t="str">
        <f>VLOOKUP(Table13[[#This Row],[Track]],$B$1885:$D$1929,2,FALSE)</f>
        <v>Vic</v>
      </c>
      <c r="AJ9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5" s="16" t="str">
        <f>IF(Table13[[#This Row],[Going-Dist]]="G&lt;6-Dist&gt;=1700","B",IF(Table13[[#This Row],[Going-Dist]]="G&lt;6-Dist&lt;1700","A",IF(AJ965="G&gt;=6-Dist&lt;1700","C",IF(AJ965="G&gt;=6-Dist&gt;=1700","D","xx"))))</f>
        <v>A</v>
      </c>
      <c r="AL965" s="69">
        <f>MONTH(Table13[[#This Row],[Date]])</f>
        <v>11</v>
      </c>
      <c r="AM965" s="69" t="str">
        <f t="shared" si="68"/>
        <v>2023-2024</v>
      </c>
      <c r="AN965" s="60">
        <v>150</v>
      </c>
      <c r="AO965" s="128" t="str">
        <f>IF(Table13[[#This Row],[Combo 27 Bet]]="","",IF(Table13[[#This Row],[Lev Ret]]="","",AN965*Table13[[#This Row],[Odds]]))</f>
        <v/>
      </c>
      <c r="AP965" s="129">
        <f t="shared" si="74"/>
        <v>-150</v>
      </c>
      <c r="AQ965" s="135"/>
      <c r="AR965" s="151">
        <v>3</v>
      </c>
      <c r="AS965" s="2" t="str">
        <f>IF(Table13[[#This Row],[Date]]&lt;$AS$3,"","Live")</f>
        <v/>
      </c>
      <c r="AT965" s="2" t="str">
        <f>IF(Table13[[#This Row],[Date]]&lt;$AT$3,"","Current Algo")</f>
        <v/>
      </c>
    </row>
    <row r="966" spans="1:46" ht="14.25" customHeight="1" x14ac:dyDescent="0.25">
      <c r="A966" s="82">
        <v>45255</v>
      </c>
      <c r="B966" s="2" t="s">
        <v>1072</v>
      </c>
      <c r="C966" s="83">
        <v>0.69444444444444453</v>
      </c>
      <c r="D966" s="87">
        <v>8</v>
      </c>
      <c r="E966" s="7">
        <v>0</v>
      </c>
      <c r="F966" s="60">
        <v>8</v>
      </c>
      <c r="G966" s="2">
        <v>1000</v>
      </c>
      <c r="H966" s="2" t="s">
        <v>151</v>
      </c>
      <c r="I966" s="2"/>
      <c r="J966" s="2">
        <v>300</v>
      </c>
      <c r="K966" s="6">
        <v>12</v>
      </c>
      <c r="L966" s="6" t="s">
        <v>1700</v>
      </c>
      <c r="M966" s="2" t="s">
        <v>50</v>
      </c>
      <c r="N966" s="84">
        <v>5.0999999999999996</v>
      </c>
      <c r="O966" s="2" t="s">
        <v>106</v>
      </c>
      <c r="P966" s="2" t="s">
        <v>1100</v>
      </c>
      <c r="Q966" s="85"/>
      <c r="R966" s="86">
        <v>2</v>
      </c>
      <c r="S966" s="85">
        <v>52.5</v>
      </c>
      <c r="T966" s="85">
        <v>52.5</v>
      </c>
      <c r="U966" s="85"/>
      <c r="V966" s="2">
        <v>1</v>
      </c>
      <c r="W966" s="2">
        <v>5</v>
      </c>
      <c r="X966" s="10">
        <v>1</v>
      </c>
      <c r="Y966" s="84">
        <v>2.2999999999999998</v>
      </c>
      <c r="Z966" s="2">
        <v>20</v>
      </c>
      <c r="AA966" s="6"/>
      <c r="AB966" s="2"/>
      <c r="AC966" s="2"/>
      <c r="AD966" s="84">
        <v>6.5</v>
      </c>
      <c r="AE966" s="84"/>
      <c r="AF966" s="2">
        <v>100</v>
      </c>
      <c r="AG966" s="2" t="str">
        <f t="shared" si="72"/>
        <v/>
      </c>
      <c r="AH966" s="2">
        <f t="shared" si="73"/>
        <v>-100</v>
      </c>
      <c r="AI966" s="44" t="str">
        <f>VLOOKUP(Table13[[#This Row],[Track]],$B$1885:$D$1929,2,FALSE)</f>
        <v>NSW</v>
      </c>
      <c r="AJ9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66" s="16" t="str">
        <f>IF(Table13[[#This Row],[Going-Dist]]="G&lt;6-Dist&gt;=1700","B",IF(Table13[[#This Row],[Going-Dist]]="G&lt;6-Dist&lt;1700","A",IF(AJ966="G&gt;=6-Dist&lt;1700","C",IF(AJ966="G&gt;=6-Dist&gt;=1700","D","xx"))))</f>
        <v>C</v>
      </c>
      <c r="AL966" s="69">
        <f>MONTH(Table13[[#This Row],[Date]])</f>
        <v>11</v>
      </c>
      <c r="AM966" s="69" t="str">
        <f t="shared" si="68"/>
        <v>2023-2024</v>
      </c>
      <c r="AN966" s="60">
        <v>100</v>
      </c>
      <c r="AO966" s="128" t="str">
        <f>IF(Table13[[#This Row],[Combo 27 Bet]]="","",IF(Table13[[#This Row],[Lev Ret]]="","",AN966*Table13[[#This Row],[Odds]]))</f>
        <v/>
      </c>
      <c r="AP966" s="129">
        <f t="shared" si="74"/>
        <v>-100</v>
      </c>
      <c r="AQ966" s="135"/>
      <c r="AR966" s="151">
        <v>8</v>
      </c>
      <c r="AS966" s="2" t="str">
        <f>IF(Table13[[#This Row],[Date]]&lt;$AS$3,"","Live")</f>
        <v/>
      </c>
      <c r="AT966" s="2" t="str">
        <f>IF(Table13[[#This Row],[Date]]&lt;$AT$3,"","Current Algo")</f>
        <v/>
      </c>
    </row>
    <row r="967" spans="1:46" ht="14.25" customHeight="1" x14ac:dyDescent="0.25">
      <c r="A967" s="82">
        <v>45255</v>
      </c>
      <c r="B967" s="2" t="s">
        <v>226</v>
      </c>
      <c r="C967" s="83">
        <v>0.70833333333333337</v>
      </c>
      <c r="D967" s="2">
        <v>5</v>
      </c>
      <c r="E967" s="2">
        <v>3</v>
      </c>
      <c r="F967" s="60">
        <v>9</v>
      </c>
      <c r="G967" s="2">
        <v>1600</v>
      </c>
      <c r="H967" s="2" t="s">
        <v>42</v>
      </c>
      <c r="I967" s="2" t="s">
        <v>46</v>
      </c>
      <c r="J967" s="2">
        <v>500</v>
      </c>
      <c r="K967" s="6">
        <v>4</v>
      </c>
      <c r="L967" s="6" t="s">
        <v>841</v>
      </c>
      <c r="M967" s="2" t="s">
        <v>55</v>
      </c>
      <c r="N967" s="84">
        <v>7</v>
      </c>
      <c r="O967" s="2" t="s">
        <v>51</v>
      </c>
      <c r="P967" s="2" t="s">
        <v>201</v>
      </c>
      <c r="Q967" s="85"/>
      <c r="R967" s="86">
        <v>11</v>
      </c>
      <c r="S967" s="85">
        <v>55.5</v>
      </c>
      <c r="T967" s="85">
        <v>55.5</v>
      </c>
      <c r="U967" s="85"/>
      <c r="V967" s="2">
        <v>1</v>
      </c>
      <c r="W967" s="2"/>
      <c r="X967" s="10">
        <v>2</v>
      </c>
      <c r="Y967" s="84">
        <v>4.8</v>
      </c>
      <c r="Z967" s="2">
        <v>35</v>
      </c>
      <c r="AA967" s="6">
        <v>11</v>
      </c>
      <c r="AB967" s="2"/>
      <c r="AC967" s="2"/>
      <c r="AD967" s="84">
        <v>7.5</v>
      </c>
      <c r="AE967" s="84"/>
      <c r="AF967" s="2">
        <v>100</v>
      </c>
      <c r="AG967" s="2" t="str">
        <f t="shared" si="72"/>
        <v/>
      </c>
      <c r="AH967" s="2">
        <f t="shared" si="73"/>
        <v>-100</v>
      </c>
      <c r="AI967" s="44" t="str">
        <f>VLOOKUP(Table13[[#This Row],[Track]],$B$1885:$D$1929,2,FALSE)</f>
        <v>Vic</v>
      </c>
      <c r="AJ9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7" s="16" t="str">
        <f>IF(Table13[[#This Row],[Going-Dist]]="G&lt;6-Dist&gt;=1700","B",IF(Table13[[#This Row],[Going-Dist]]="G&lt;6-Dist&lt;1700","A",IF(AJ967="G&gt;=6-Dist&lt;1700","C",IF(AJ967="G&gt;=6-Dist&gt;=1700","D","xx"))))</f>
        <v>A</v>
      </c>
      <c r="AL967" s="69">
        <f>MONTH(Table13[[#This Row],[Date]])</f>
        <v>11</v>
      </c>
      <c r="AM967" s="69" t="str">
        <f t="shared" ref="AM967:AM1030" si="75">IF(A967&lt;$AM$1905,"2020-2021",IF(A967&lt;$AM$1906,"2021-2022",IF(A967&lt;$AM$1907,"2022-2023",IF(A967&lt;$AM$1908,"2023-2024",IF(A967&lt;$AM$1909,"2024-2025",IF(A967&lt;$AM$1910,"2025-2026",IF(A967&lt;$AM$1911,"2026-2027",IF(A967&lt;$AM$1912,"2027-2028"))))))))</f>
        <v>2023-2024</v>
      </c>
      <c r="AN967" s="60">
        <v>100</v>
      </c>
      <c r="AO967" s="128" t="str">
        <f>IF(Table13[[#This Row],[Combo 27 Bet]]="","",IF(Table13[[#This Row],[Lev Ret]]="","",AN967*Table13[[#This Row],[Odds]]))</f>
        <v/>
      </c>
      <c r="AP967" s="129">
        <f t="shared" si="74"/>
        <v>-100</v>
      </c>
      <c r="AQ967" s="135"/>
      <c r="AR967" s="151">
        <v>5</v>
      </c>
      <c r="AS967" s="2" t="str">
        <f>IF(Table13[[#This Row],[Date]]&lt;$AS$3,"","Live")</f>
        <v/>
      </c>
      <c r="AT967" s="2" t="str">
        <f>IF(Table13[[#This Row],[Date]]&lt;$AT$3,"","Current Algo")</f>
        <v/>
      </c>
    </row>
    <row r="968" spans="1:46" ht="14.25" customHeight="1" x14ac:dyDescent="0.25">
      <c r="A968" s="82">
        <v>45255</v>
      </c>
      <c r="B968" s="2" t="s">
        <v>226</v>
      </c>
      <c r="C968" s="83">
        <v>0.73611111111111116</v>
      </c>
      <c r="D968" s="2">
        <v>5</v>
      </c>
      <c r="E968" s="2">
        <v>3</v>
      </c>
      <c r="F968" s="60">
        <v>10</v>
      </c>
      <c r="G968" s="2">
        <v>1500</v>
      </c>
      <c r="H968" s="2" t="s">
        <v>42</v>
      </c>
      <c r="I968" s="2" t="s">
        <v>842</v>
      </c>
      <c r="J968" s="2">
        <v>175</v>
      </c>
      <c r="K968" s="6">
        <v>5</v>
      </c>
      <c r="L968" s="6" t="s">
        <v>843</v>
      </c>
      <c r="M968" s="2" t="s">
        <v>53</v>
      </c>
      <c r="N968" s="84">
        <v>2.2999999999999998</v>
      </c>
      <c r="O968" s="2" t="s">
        <v>51</v>
      </c>
      <c r="P968" s="2" t="s">
        <v>82</v>
      </c>
      <c r="Q968" s="85"/>
      <c r="R968" s="86">
        <v>8</v>
      </c>
      <c r="S968" s="85">
        <v>60</v>
      </c>
      <c r="T968" s="85">
        <v>60</v>
      </c>
      <c r="U968" s="85"/>
      <c r="V968" s="2"/>
      <c r="W968" s="2"/>
      <c r="X968" s="10">
        <v>1</v>
      </c>
      <c r="Y968" s="84"/>
      <c r="Z968" s="2"/>
      <c r="AA968" s="6">
        <v>9</v>
      </c>
      <c r="AB968" s="2"/>
      <c r="AC968" s="2" t="s">
        <v>12</v>
      </c>
      <c r="AD968" s="84">
        <v>2.4500000000000002</v>
      </c>
      <c r="AE968" s="84">
        <v>1.3</v>
      </c>
      <c r="AF968" s="2">
        <v>100</v>
      </c>
      <c r="AG968" s="2">
        <f t="shared" si="72"/>
        <v>245.00000000000003</v>
      </c>
      <c r="AH968" s="2">
        <f t="shared" si="73"/>
        <v>145.00000000000003</v>
      </c>
      <c r="AI968" s="44" t="str">
        <f>VLOOKUP(Table13[[#This Row],[Track]],$B$1885:$D$1929,2,FALSE)</f>
        <v>Vic</v>
      </c>
      <c r="AJ9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68" s="16" t="str">
        <f>IF(Table13[[#This Row],[Going-Dist]]="G&lt;6-Dist&gt;=1700","B",IF(Table13[[#This Row],[Going-Dist]]="G&lt;6-Dist&lt;1700","A",IF(AJ968="G&gt;=6-Dist&lt;1700","C",IF(AJ968="G&gt;=6-Dist&gt;=1700","D","xx"))))</f>
        <v>A</v>
      </c>
      <c r="AL968" s="69">
        <f>MONTH(Table13[[#This Row],[Date]])</f>
        <v>11</v>
      </c>
      <c r="AM968" s="69" t="str">
        <f t="shared" si="75"/>
        <v>2023-2024</v>
      </c>
      <c r="AN968" s="60">
        <v>150</v>
      </c>
      <c r="AO968" s="128">
        <f>IF(Table13[[#This Row],[Combo 27 Bet]]="","",IF(Table13[[#This Row],[Lev Ret]]="","",AN968*Table13[[#This Row],[Odds]]))</f>
        <v>367.5</v>
      </c>
      <c r="AP968" s="129">
        <f t="shared" si="74"/>
        <v>217.5</v>
      </c>
      <c r="AQ968" s="135"/>
      <c r="AR968" s="151">
        <v>3</v>
      </c>
      <c r="AS968" s="2" t="str">
        <f>IF(Table13[[#This Row],[Date]]&lt;$AS$3,"","Live")</f>
        <v/>
      </c>
      <c r="AT968" s="2" t="str">
        <f>IF(Table13[[#This Row],[Date]]&lt;$AT$3,"","Current Algo")</f>
        <v/>
      </c>
    </row>
    <row r="969" spans="1:46" ht="14.25" customHeight="1" x14ac:dyDescent="0.25">
      <c r="A969" s="82">
        <v>45255</v>
      </c>
      <c r="B969" s="2" t="s">
        <v>1072</v>
      </c>
      <c r="C969" s="83">
        <v>0.74652777777777779</v>
      </c>
      <c r="D969" s="87">
        <v>8</v>
      </c>
      <c r="E969" s="7">
        <v>0</v>
      </c>
      <c r="F969" s="60">
        <v>10</v>
      </c>
      <c r="G969" s="2">
        <v>1400</v>
      </c>
      <c r="H969" s="2" t="s">
        <v>151</v>
      </c>
      <c r="I969" s="2">
        <v>78</v>
      </c>
      <c r="J969" s="2">
        <v>160</v>
      </c>
      <c r="K969" s="6">
        <v>11</v>
      </c>
      <c r="L969" s="6" t="s">
        <v>1701</v>
      </c>
      <c r="M969" s="2" t="s">
        <v>75</v>
      </c>
      <c r="N969" s="84">
        <v>3.1</v>
      </c>
      <c r="O969" s="2" t="s">
        <v>96</v>
      </c>
      <c r="P969" s="2" t="s">
        <v>1121</v>
      </c>
      <c r="Q969" s="85"/>
      <c r="R969" s="86">
        <v>8</v>
      </c>
      <c r="S969" s="85">
        <v>57</v>
      </c>
      <c r="T969" s="85">
        <v>57</v>
      </c>
      <c r="U969" s="85"/>
      <c r="V969" s="2">
        <v>2</v>
      </c>
      <c r="W969" s="2"/>
      <c r="X969" s="10">
        <v>1</v>
      </c>
      <c r="Y969" s="84">
        <v>3.5</v>
      </c>
      <c r="Z969" s="2">
        <v>20</v>
      </c>
      <c r="AA969" s="6"/>
      <c r="AB969" s="2"/>
      <c r="AC969" s="2" t="s">
        <v>15</v>
      </c>
      <c r="AD969" s="84">
        <v>3.1</v>
      </c>
      <c r="AE969" s="84">
        <v>1.3</v>
      </c>
      <c r="AF969" s="2">
        <v>100</v>
      </c>
      <c r="AG969" s="2" t="str">
        <f t="shared" si="72"/>
        <v/>
      </c>
      <c r="AH969" s="2">
        <f t="shared" si="73"/>
        <v>-100</v>
      </c>
      <c r="AI969" s="44" t="str">
        <f>VLOOKUP(Table13[[#This Row],[Track]],$B$1885:$D$1929,2,FALSE)</f>
        <v>NSW</v>
      </c>
      <c r="AJ9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69" s="16" t="str">
        <f>IF(Table13[[#This Row],[Going-Dist]]="G&lt;6-Dist&gt;=1700","B",IF(Table13[[#This Row],[Going-Dist]]="G&lt;6-Dist&lt;1700","A",IF(AJ969="G&gt;=6-Dist&lt;1700","C",IF(AJ969="G&gt;=6-Dist&gt;=1700","D","xx"))))</f>
        <v>C</v>
      </c>
      <c r="AL969" s="69">
        <f>MONTH(Table13[[#This Row],[Date]])</f>
        <v>11</v>
      </c>
      <c r="AM969" s="69" t="str">
        <f t="shared" si="75"/>
        <v>2023-2024</v>
      </c>
      <c r="AN969" s="60">
        <v>150</v>
      </c>
      <c r="AO969" s="128" t="str">
        <f>IF(Table13[[#This Row],[Combo 27 Bet]]="","",IF(Table13[[#This Row],[Lev Ret]]="","",AN969*Table13[[#This Row],[Odds]]))</f>
        <v/>
      </c>
      <c r="AP969" s="129">
        <f t="shared" si="74"/>
        <v>-150</v>
      </c>
      <c r="AQ969" s="135"/>
      <c r="AR969" s="151">
        <v>9</v>
      </c>
      <c r="AS969" s="2" t="str">
        <f>IF(Table13[[#This Row],[Date]]&lt;$AS$3,"","Live")</f>
        <v/>
      </c>
      <c r="AT969" s="2" t="str">
        <f>IF(Table13[[#This Row],[Date]]&lt;$AT$3,"","Current Algo")</f>
        <v/>
      </c>
    </row>
    <row r="970" spans="1:46" ht="14.25" customHeight="1" x14ac:dyDescent="0.25">
      <c r="A970" s="82">
        <v>45262</v>
      </c>
      <c r="B970" s="2" t="s">
        <v>4</v>
      </c>
      <c r="C970" s="83">
        <v>0.625</v>
      </c>
      <c r="D970" s="2">
        <v>4</v>
      </c>
      <c r="E970" s="2">
        <v>5</v>
      </c>
      <c r="F970" s="60">
        <v>6</v>
      </c>
      <c r="G970" s="2">
        <v>1400</v>
      </c>
      <c r="H970" s="2" t="s">
        <v>131</v>
      </c>
      <c r="I970" s="2" t="s">
        <v>131</v>
      </c>
      <c r="J970" s="2">
        <v>200</v>
      </c>
      <c r="K970" s="6">
        <v>2</v>
      </c>
      <c r="L970" s="6" t="s">
        <v>231</v>
      </c>
      <c r="M970" s="2" t="s">
        <v>75</v>
      </c>
      <c r="N970" s="84">
        <v>2.2999999999999998</v>
      </c>
      <c r="O970" s="2" t="s">
        <v>56</v>
      </c>
      <c r="P970" s="2" t="s">
        <v>73</v>
      </c>
      <c r="Q970" s="85"/>
      <c r="R970" s="86">
        <v>4</v>
      </c>
      <c r="S970" s="85">
        <v>59</v>
      </c>
      <c r="T970" s="85">
        <v>59</v>
      </c>
      <c r="U970" s="85"/>
      <c r="V970" s="2">
        <v>3</v>
      </c>
      <c r="W970" s="2">
        <v>1</v>
      </c>
      <c r="X970" s="10">
        <v>2</v>
      </c>
      <c r="Y970" s="84">
        <v>5.6</v>
      </c>
      <c r="Z970" s="2">
        <v>30</v>
      </c>
      <c r="AA970" s="6">
        <v>8</v>
      </c>
      <c r="AB970" s="2"/>
      <c r="AC970" s="2" t="s">
        <v>13</v>
      </c>
      <c r="AD970" s="84">
        <v>2.15</v>
      </c>
      <c r="AE970" s="84">
        <v>1.1000000000000001</v>
      </c>
      <c r="AF970" s="2">
        <v>100</v>
      </c>
      <c r="AG970" s="2" t="str">
        <f t="shared" si="72"/>
        <v/>
      </c>
      <c r="AH970" s="2">
        <f t="shared" si="73"/>
        <v>-100</v>
      </c>
      <c r="AI970" s="44" t="str">
        <f>VLOOKUP(Table13[[#This Row],[Track]],$B$1885:$D$1929,2,FALSE)</f>
        <v>Vic</v>
      </c>
      <c r="AJ9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70" s="16" t="str">
        <f>IF(Table13[[#This Row],[Going-Dist]]="G&lt;6-Dist&gt;=1700","B",IF(Table13[[#This Row],[Going-Dist]]="G&lt;6-Dist&lt;1700","A",IF(AJ970="G&gt;=6-Dist&lt;1700","C",IF(AJ970="G&gt;=6-Dist&gt;=1700","D","xx"))))</f>
        <v>A</v>
      </c>
      <c r="AL970" s="69">
        <f>MONTH(Table13[[#This Row],[Date]])</f>
        <v>12</v>
      </c>
      <c r="AM970" s="69" t="str">
        <f t="shared" si="75"/>
        <v>2023-2024</v>
      </c>
      <c r="AN970" s="60">
        <v>100</v>
      </c>
      <c r="AO970" s="128" t="str">
        <f>IF(Table13[[#This Row],[Combo 27 Bet]]="","",IF(Table13[[#This Row],[Lev Ret]]="","",AN970*Table13[[#This Row],[Odds]]))</f>
        <v/>
      </c>
      <c r="AP970" s="129">
        <f t="shared" si="74"/>
        <v>-100</v>
      </c>
      <c r="AQ970" s="135"/>
      <c r="AR970" s="151">
        <v>5</v>
      </c>
      <c r="AS970" s="2" t="str">
        <f>IF(Table13[[#This Row],[Date]]&lt;$AS$3,"","Live")</f>
        <v/>
      </c>
      <c r="AT970" s="2" t="str">
        <f>IF(Table13[[#This Row],[Date]]&lt;$AT$3,"","Current Algo")</f>
        <v/>
      </c>
    </row>
    <row r="971" spans="1:46" ht="14.25" customHeight="1" x14ac:dyDescent="0.25">
      <c r="A971" s="82">
        <v>45262</v>
      </c>
      <c r="B971" s="2" t="s">
        <v>4</v>
      </c>
      <c r="C971" s="83">
        <v>0.65277777777777779</v>
      </c>
      <c r="D971" s="2">
        <v>4</v>
      </c>
      <c r="E971" s="2">
        <v>5</v>
      </c>
      <c r="F971" s="60">
        <v>7</v>
      </c>
      <c r="G971" s="2">
        <v>1600</v>
      </c>
      <c r="H971" s="2" t="s">
        <v>129</v>
      </c>
      <c r="I971" s="2" t="s">
        <v>62</v>
      </c>
      <c r="J971" s="2">
        <v>300</v>
      </c>
      <c r="K971" s="6">
        <v>1</v>
      </c>
      <c r="L971" s="6" t="s">
        <v>844</v>
      </c>
      <c r="M971" s="2" t="s">
        <v>75</v>
      </c>
      <c r="N971" s="84">
        <v>2.5</v>
      </c>
      <c r="O971" s="2" t="s">
        <v>59</v>
      </c>
      <c r="P971" s="2" t="s">
        <v>60</v>
      </c>
      <c r="Q971" s="85"/>
      <c r="R971" s="86">
        <v>6</v>
      </c>
      <c r="S971" s="85">
        <v>57</v>
      </c>
      <c r="T971" s="85">
        <v>57</v>
      </c>
      <c r="U971" s="85"/>
      <c r="V971" s="2"/>
      <c r="W971" s="2"/>
      <c r="X971" s="10">
        <v>1</v>
      </c>
      <c r="Y971" s="84"/>
      <c r="Z971" s="2"/>
      <c r="AA971" s="6">
        <v>11</v>
      </c>
      <c r="AB971" s="2"/>
      <c r="AC971" s="2" t="s">
        <v>15</v>
      </c>
      <c r="AD971" s="84">
        <v>3</v>
      </c>
      <c r="AE971" s="84">
        <v>1.5</v>
      </c>
      <c r="AF971" s="2">
        <v>100</v>
      </c>
      <c r="AG971" s="2" t="str">
        <f t="shared" si="72"/>
        <v/>
      </c>
      <c r="AH971" s="2">
        <f t="shared" si="73"/>
        <v>-100</v>
      </c>
      <c r="AI971" s="44" t="str">
        <f>VLOOKUP(Table13[[#This Row],[Track]],$B$1885:$D$1929,2,FALSE)</f>
        <v>Vic</v>
      </c>
      <c r="AJ9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71" s="16" t="str">
        <f>IF(Table13[[#This Row],[Going-Dist]]="G&lt;6-Dist&gt;=1700","B",IF(Table13[[#This Row],[Going-Dist]]="G&lt;6-Dist&lt;1700","A",IF(AJ971="G&gt;=6-Dist&lt;1700","C",IF(AJ971="G&gt;=6-Dist&gt;=1700","D","xx"))))</f>
        <v>A</v>
      </c>
      <c r="AL971" s="69">
        <f>MONTH(Table13[[#This Row],[Date]])</f>
        <v>12</v>
      </c>
      <c r="AM971" s="69" t="str">
        <f t="shared" si="75"/>
        <v>2023-2024</v>
      </c>
      <c r="AN971" s="60">
        <v>100</v>
      </c>
      <c r="AO971" s="128" t="str">
        <f>IF(Table13[[#This Row],[Combo 27 Bet]]="","",IF(Table13[[#This Row],[Lev Ret]]="","",AN971*Table13[[#This Row],[Odds]]))</f>
        <v/>
      </c>
      <c r="AP971" s="129">
        <f t="shared" si="74"/>
        <v>-100</v>
      </c>
      <c r="AQ971" s="135"/>
      <c r="AR971" s="151">
        <v>5</v>
      </c>
      <c r="AS971" s="2" t="str">
        <f>IF(Table13[[#This Row],[Date]]&lt;$AS$3,"","Live")</f>
        <v/>
      </c>
      <c r="AT971" s="2" t="str">
        <f>IF(Table13[[#This Row],[Date]]&lt;$AT$3,"","Current Algo")</f>
        <v/>
      </c>
    </row>
    <row r="972" spans="1:46" ht="14.25" customHeight="1" x14ac:dyDescent="0.25">
      <c r="A972" s="82">
        <v>45262</v>
      </c>
      <c r="B972" s="2" t="s">
        <v>4</v>
      </c>
      <c r="C972" s="83">
        <v>0.68055555555555547</v>
      </c>
      <c r="D972" s="2">
        <v>4</v>
      </c>
      <c r="E972" s="2">
        <v>5</v>
      </c>
      <c r="F972" s="60">
        <v>8</v>
      </c>
      <c r="G972" s="2">
        <v>2400</v>
      </c>
      <c r="H972" s="2" t="s">
        <v>131</v>
      </c>
      <c r="I972" s="2" t="s">
        <v>131</v>
      </c>
      <c r="J972" s="2">
        <v>750</v>
      </c>
      <c r="K972" s="6">
        <v>1</v>
      </c>
      <c r="L972" s="6" t="s">
        <v>845</v>
      </c>
      <c r="M972" s="2" t="s">
        <v>67</v>
      </c>
      <c r="N972" s="84">
        <v>5</v>
      </c>
      <c r="O972" s="2" t="s">
        <v>47</v>
      </c>
      <c r="P972" s="2" t="s">
        <v>118</v>
      </c>
      <c r="Q972" s="85"/>
      <c r="R972" s="86">
        <v>5</v>
      </c>
      <c r="S972" s="85">
        <v>59</v>
      </c>
      <c r="T972" s="85">
        <v>59</v>
      </c>
      <c r="U972" s="85"/>
      <c r="V972" s="2">
        <v>3</v>
      </c>
      <c r="W972" s="2">
        <v>2</v>
      </c>
      <c r="X972" s="10">
        <v>1</v>
      </c>
      <c r="Y972" s="84">
        <v>4.2</v>
      </c>
      <c r="Z972" s="2">
        <v>40</v>
      </c>
      <c r="AA972" s="6">
        <v>8</v>
      </c>
      <c r="AB972" s="2"/>
      <c r="AC972" s="2"/>
      <c r="AD972" s="84">
        <v>7</v>
      </c>
      <c r="AE972" s="84"/>
      <c r="AF972" s="2">
        <v>100</v>
      </c>
      <c r="AG972" s="2" t="str">
        <f t="shared" si="72"/>
        <v/>
      </c>
      <c r="AH972" s="2">
        <f t="shared" si="73"/>
        <v>-100</v>
      </c>
      <c r="AI972" s="44" t="str">
        <f>VLOOKUP(Table13[[#This Row],[Track]],$B$1885:$D$1929,2,FALSE)</f>
        <v>Vic</v>
      </c>
      <c r="AJ9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72" s="16" t="str">
        <f>IF(Table13[[#This Row],[Going-Dist]]="G&lt;6-Dist&gt;=1700","B",IF(Table13[[#This Row],[Going-Dist]]="G&lt;6-Dist&lt;1700","A",IF(AJ972="G&gt;=6-Dist&lt;1700","C",IF(AJ972="G&gt;=6-Dist&gt;=1700","D","xx"))))</f>
        <v>B</v>
      </c>
      <c r="AL972" s="69">
        <f>MONTH(Table13[[#This Row],[Date]])</f>
        <v>12</v>
      </c>
      <c r="AM972" s="69" t="str">
        <f t="shared" si="75"/>
        <v>2023-2024</v>
      </c>
      <c r="AN972" s="60">
        <v>100</v>
      </c>
      <c r="AO972" s="128" t="str">
        <f>IF(Table13[[#This Row],[Combo 27 Bet]]="","",IF(Table13[[#This Row],[Lev Ret]]="","",AN972*Table13[[#This Row],[Odds]]))</f>
        <v/>
      </c>
      <c r="AP972" s="129">
        <f t="shared" si="74"/>
        <v>-100</v>
      </c>
      <c r="AQ972" s="135">
        <v>2</v>
      </c>
      <c r="AR972" s="151">
        <v>8</v>
      </c>
      <c r="AS972" s="2" t="str">
        <f>IF(Table13[[#This Row],[Date]]&lt;$AS$3,"","Live")</f>
        <v/>
      </c>
      <c r="AT972" s="2" t="str">
        <f>IF(Table13[[#This Row],[Date]]&lt;$AT$3,"","Current Algo")</f>
        <v/>
      </c>
    </row>
    <row r="973" spans="1:46" ht="14.25" customHeight="1" x14ac:dyDescent="0.25">
      <c r="A973" s="82">
        <v>45262</v>
      </c>
      <c r="B973" s="2" t="s">
        <v>4</v>
      </c>
      <c r="C973" s="83">
        <v>0.68055555555555547</v>
      </c>
      <c r="D973" s="2">
        <v>4</v>
      </c>
      <c r="E973" s="2">
        <v>5</v>
      </c>
      <c r="F973" s="60">
        <v>8</v>
      </c>
      <c r="G973" s="2">
        <v>2400</v>
      </c>
      <c r="H973" s="2" t="s">
        <v>131</v>
      </c>
      <c r="I973" s="2" t="s">
        <v>131</v>
      </c>
      <c r="J973" s="2">
        <v>750</v>
      </c>
      <c r="K973" s="6">
        <v>10</v>
      </c>
      <c r="L973" s="6" t="s">
        <v>839</v>
      </c>
      <c r="M973" s="2" t="s">
        <v>58</v>
      </c>
      <c r="N973" s="84">
        <v>3.5</v>
      </c>
      <c r="O973" s="2" t="s">
        <v>97</v>
      </c>
      <c r="P973" s="2" t="s">
        <v>141</v>
      </c>
      <c r="Q973" s="85"/>
      <c r="R973" s="86">
        <v>4</v>
      </c>
      <c r="S973" s="85">
        <v>58</v>
      </c>
      <c r="T973" s="85">
        <v>58</v>
      </c>
      <c r="U973" s="85"/>
      <c r="V973" s="2">
        <v>1</v>
      </c>
      <c r="W973" s="2">
        <v>1</v>
      </c>
      <c r="X973" s="10">
        <v>2</v>
      </c>
      <c r="Y973" s="84">
        <v>4.7</v>
      </c>
      <c r="Z973" s="2">
        <v>35</v>
      </c>
      <c r="AA973" s="6">
        <v>8</v>
      </c>
      <c r="AB973" s="2"/>
      <c r="AC973" s="2"/>
      <c r="AD973" s="84">
        <v>3.8</v>
      </c>
      <c r="AE973" s="84"/>
      <c r="AF973" s="2">
        <v>100</v>
      </c>
      <c r="AG973" s="2" t="str">
        <f t="shared" si="72"/>
        <v/>
      </c>
      <c r="AH973" s="2">
        <f t="shared" si="73"/>
        <v>-100</v>
      </c>
      <c r="AI973" s="44" t="str">
        <f>VLOOKUP(Table13[[#This Row],[Track]],$B$1885:$D$1929,2,FALSE)</f>
        <v>Vic</v>
      </c>
      <c r="AJ9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73" s="16" t="str">
        <f>IF(Table13[[#This Row],[Going-Dist]]="G&lt;6-Dist&gt;=1700","B",IF(Table13[[#This Row],[Going-Dist]]="G&lt;6-Dist&lt;1700","A",IF(AJ973="G&gt;=6-Dist&lt;1700","C",IF(AJ973="G&gt;=6-Dist&gt;=1700","D","xx"))))</f>
        <v>B</v>
      </c>
      <c r="AL973" s="69">
        <f>MONTH(Table13[[#This Row],[Date]])</f>
        <v>12</v>
      </c>
      <c r="AM973" s="69" t="str">
        <f t="shared" si="75"/>
        <v>2023-2024</v>
      </c>
      <c r="AN973" s="60">
        <v>140</v>
      </c>
      <c r="AO973" s="128" t="str">
        <f>IF(Table13[[#This Row],[Combo 27 Bet]]="","",IF(Table13[[#This Row],[Lev Ret]]="","",AN973*Table13[[#This Row],[Odds]]))</f>
        <v/>
      </c>
      <c r="AP973" s="129">
        <f t="shared" si="74"/>
        <v>-140</v>
      </c>
      <c r="AQ973" s="135">
        <v>2</v>
      </c>
      <c r="AR973" s="151">
        <v>7</v>
      </c>
      <c r="AS973" s="2" t="str">
        <f>IF(Table13[[#This Row],[Date]]&lt;$AS$3,"","Live")</f>
        <v/>
      </c>
      <c r="AT973" s="2" t="str">
        <f>IF(Table13[[#This Row],[Date]]&lt;$AT$3,"","Current Algo")</f>
        <v/>
      </c>
    </row>
    <row r="974" spans="1:46" ht="14.25" customHeight="1" x14ac:dyDescent="0.25">
      <c r="A974" s="82">
        <v>45262</v>
      </c>
      <c r="B974" s="2" t="s">
        <v>149</v>
      </c>
      <c r="C974" s="83">
        <v>0.69444444444444453</v>
      </c>
      <c r="D974" s="87">
        <v>7</v>
      </c>
      <c r="E974" s="7">
        <v>0</v>
      </c>
      <c r="F974" s="60">
        <v>8</v>
      </c>
      <c r="G974" s="2">
        <v>1100</v>
      </c>
      <c r="H974" s="2" t="s">
        <v>151</v>
      </c>
      <c r="I974" s="2"/>
      <c r="J974" s="2">
        <v>200</v>
      </c>
      <c r="K974" s="6">
        <v>2</v>
      </c>
      <c r="L974" s="6" t="s">
        <v>1702</v>
      </c>
      <c r="M974" s="2" t="s">
        <v>75</v>
      </c>
      <c r="N974" s="84">
        <v>4.3</v>
      </c>
      <c r="O974" s="2" t="s">
        <v>161</v>
      </c>
      <c r="P974" s="2" t="s">
        <v>1061</v>
      </c>
      <c r="Q974" s="85"/>
      <c r="R974" s="86">
        <v>10</v>
      </c>
      <c r="S974" s="85">
        <v>55</v>
      </c>
      <c r="T974" s="85">
        <v>55</v>
      </c>
      <c r="U974" s="85"/>
      <c r="V974" s="2">
        <v>2</v>
      </c>
      <c r="W974" s="2">
        <v>3</v>
      </c>
      <c r="X974" s="10">
        <v>1</v>
      </c>
      <c r="Y974" s="84">
        <v>4</v>
      </c>
      <c r="Z974" s="2">
        <v>20</v>
      </c>
      <c r="AA974" s="6"/>
      <c r="AB974" s="2"/>
      <c r="AC974" s="2" t="s">
        <v>150</v>
      </c>
      <c r="AD974" s="84">
        <v>4.2</v>
      </c>
      <c r="AE974" s="84">
        <v>1.5</v>
      </c>
      <c r="AF974" s="2">
        <v>100</v>
      </c>
      <c r="AG974" s="2">
        <f t="shared" si="72"/>
        <v>420</v>
      </c>
      <c r="AH974" s="2">
        <f t="shared" si="73"/>
        <v>320</v>
      </c>
      <c r="AI974" s="44" t="str">
        <f>VLOOKUP(Table13[[#This Row],[Track]],$B$1885:$D$1929,2,FALSE)</f>
        <v>NSW</v>
      </c>
      <c r="AJ97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74" s="16" t="str">
        <f>IF(Table13[[#This Row],[Going-Dist]]="G&lt;6-Dist&gt;=1700","B",IF(Table13[[#This Row],[Going-Dist]]="G&lt;6-Dist&lt;1700","A",IF(AJ974="G&gt;=6-Dist&lt;1700","C",IF(AJ974="G&gt;=6-Dist&gt;=1700","D","xx"))))</f>
        <v>C</v>
      </c>
      <c r="AL974" s="69">
        <f>MONTH(Table13[[#This Row],[Date]])</f>
        <v>12</v>
      </c>
      <c r="AM974" s="69" t="str">
        <f t="shared" si="75"/>
        <v>2023-2024</v>
      </c>
      <c r="AN974" s="60">
        <v>100</v>
      </c>
      <c r="AO974" s="128">
        <f>IF(Table13[[#This Row],[Combo 27 Bet]]="","",IF(Table13[[#This Row],[Lev Ret]]="","",AN974*Table13[[#This Row],[Odds]]))</f>
        <v>420</v>
      </c>
      <c r="AP974" s="129">
        <f t="shared" si="74"/>
        <v>320</v>
      </c>
      <c r="AQ974" s="135"/>
      <c r="AR974" s="151">
        <v>7</v>
      </c>
      <c r="AS974" s="2" t="str">
        <f>IF(Table13[[#This Row],[Date]]&lt;$AS$3,"","Live")</f>
        <v/>
      </c>
      <c r="AT974" s="2" t="str">
        <f>IF(Table13[[#This Row],[Date]]&lt;$AT$3,"","Current Algo")</f>
        <v/>
      </c>
    </row>
    <row r="975" spans="1:46" ht="14.25" customHeight="1" x14ac:dyDescent="0.25">
      <c r="A975" s="82">
        <v>45262</v>
      </c>
      <c r="B975" s="2" t="s">
        <v>4</v>
      </c>
      <c r="C975" s="83">
        <v>0.73611111111111116</v>
      </c>
      <c r="D975" s="87">
        <v>4</v>
      </c>
      <c r="E975" s="7">
        <v>5</v>
      </c>
      <c r="F975" s="60">
        <v>10</v>
      </c>
      <c r="G975" s="2">
        <v>1200</v>
      </c>
      <c r="H975" s="2" t="s">
        <v>42</v>
      </c>
      <c r="I975" s="2" t="s">
        <v>46</v>
      </c>
      <c r="J975" s="2">
        <v>175</v>
      </c>
      <c r="K975" s="6">
        <v>8</v>
      </c>
      <c r="L975" s="6" t="s">
        <v>846</v>
      </c>
      <c r="M975" s="2" t="s">
        <v>75</v>
      </c>
      <c r="N975" s="84">
        <v>4</v>
      </c>
      <c r="O975" s="2" t="s">
        <v>107</v>
      </c>
      <c r="P975" s="2" t="s">
        <v>73</v>
      </c>
      <c r="Q975" s="85"/>
      <c r="R975" s="86">
        <v>8</v>
      </c>
      <c r="S975" s="85">
        <v>54</v>
      </c>
      <c r="T975" s="85">
        <v>54</v>
      </c>
      <c r="U975" s="85"/>
      <c r="V975" s="2">
        <v>2</v>
      </c>
      <c r="W975" s="2"/>
      <c r="X975" s="10">
        <v>3</v>
      </c>
      <c r="Y975" s="84">
        <v>5.4</v>
      </c>
      <c r="Z975" s="2">
        <v>30</v>
      </c>
      <c r="AA975" s="6">
        <v>12</v>
      </c>
      <c r="AB975" s="2"/>
      <c r="AC975" s="2" t="s">
        <v>12</v>
      </c>
      <c r="AD975" s="84">
        <v>4</v>
      </c>
      <c r="AE975" s="84">
        <v>1.4</v>
      </c>
      <c r="AF975" s="2">
        <v>100</v>
      </c>
      <c r="AG975" s="2">
        <f t="shared" si="72"/>
        <v>400</v>
      </c>
      <c r="AH975" s="2">
        <f t="shared" si="73"/>
        <v>300</v>
      </c>
      <c r="AI975" s="44" t="str">
        <f>VLOOKUP(Table13[[#This Row],[Track]],$B$1885:$D$1929,2,FALSE)</f>
        <v>Vic</v>
      </c>
      <c r="AJ9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75" s="16" t="str">
        <f>IF(Table13[[#This Row],[Going-Dist]]="G&lt;6-Dist&gt;=1700","B",IF(Table13[[#This Row],[Going-Dist]]="G&lt;6-Dist&lt;1700","A",IF(AJ975="G&gt;=6-Dist&lt;1700","C",IF(AJ975="G&gt;=6-Dist&gt;=1700","D","xx"))))</f>
        <v>A</v>
      </c>
      <c r="AL975" s="69">
        <f>MONTH(Table13[[#This Row],[Date]])</f>
        <v>12</v>
      </c>
      <c r="AM975" s="69" t="str">
        <f t="shared" si="75"/>
        <v>2023-2024</v>
      </c>
      <c r="AN975" s="60">
        <v>100</v>
      </c>
      <c r="AO975" s="128">
        <f>IF(Table13[[#This Row],[Combo 27 Bet]]="","",IF(Table13[[#This Row],[Lev Ret]]="","",AN975*Table13[[#This Row],[Odds]]))</f>
        <v>400</v>
      </c>
      <c r="AP975" s="129">
        <f t="shared" si="74"/>
        <v>300</v>
      </c>
      <c r="AQ975" s="135"/>
      <c r="AR975" s="151">
        <v>7</v>
      </c>
      <c r="AS975" s="2" t="str">
        <f>IF(Table13[[#This Row],[Date]]&lt;$AS$3,"","Live")</f>
        <v/>
      </c>
      <c r="AT975" s="2" t="str">
        <f>IF(Table13[[#This Row],[Date]]&lt;$AT$3,"","Current Algo")</f>
        <v/>
      </c>
    </row>
    <row r="976" spans="1:46" ht="14.25" customHeight="1" x14ac:dyDescent="0.25">
      <c r="A976" s="82">
        <v>45262</v>
      </c>
      <c r="B976" s="2" t="s">
        <v>149</v>
      </c>
      <c r="C976" s="83">
        <v>0.74652777777777779</v>
      </c>
      <c r="D976" s="87">
        <v>7</v>
      </c>
      <c r="E976" s="7">
        <v>0</v>
      </c>
      <c r="F976" s="60">
        <v>10</v>
      </c>
      <c r="G976" s="2">
        <v>1100</v>
      </c>
      <c r="H976" s="2" t="s">
        <v>151</v>
      </c>
      <c r="I976" s="2">
        <v>78</v>
      </c>
      <c r="J976" s="2">
        <v>160</v>
      </c>
      <c r="K976" s="6">
        <v>8</v>
      </c>
      <c r="L976" s="6" t="s">
        <v>801</v>
      </c>
      <c r="M976" s="2" t="s">
        <v>75</v>
      </c>
      <c r="N976" s="84">
        <v>5</v>
      </c>
      <c r="O976" s="2" t="s">
        <v>56</v>
      </c>
      <c r="P976" s="2" t="s">
        <v>110</v>
      </c>
      <c r="Q976" s="85"/>
      <c r="R976" s="86">
        <v>10</v>
      </c>
      <c r="S976" s="85">
        <v>58</v>
      </c>
      <c r="T976" s="85">
        <v>58</v>
      </c>
      <c r="U976" s="85"/>
      <c r="V976" s="2">
        <v>3</v>
      </c>
      <c r="W976" s="2">
        <v>1</v>
      </c>
      <c r="X976" s="10">
        <v>1</v>
      </c>
      <c r="Y976" s="84">
        <v>5.8</v>
      </c>
      <c r="Z976" s="2">
        <v>20</v>
      </c>
      <c r="AA976" s="6"/>
      <c r="AB976" s="2"/>
      <c r="AC976" s="2" t="s">
        <v>150</v>
      </c>
      <c r="AD976" s="84">
        <v>4.0999999999999996</v>
      </c>
      <c r="AE976" s="84">
        <v>1.8</v>
      </c>
      <c r="AF976" s="2">
        <v>100</v>
      </c>
      <c r="AG976" s="2">
        <f t="shared" si="72"/>
        <v>409.99999999999994</v>
      </c>
      <c r="AH976" s="2">
        <f t="shared" si="73"/>
        <v>309.99999999999994</v>
      </c>
      <c r="AI976" s="44" t="str">
        <f>VLOOKUP(Table13[[#This Row],[Track]],$B$1885:$D$1929,2,FALSE)</f>
        <v>NSW</v>
      </c>
      <c r="AJ9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976" s="16" t="str">
        <f>IF(Table13[[#This Row],[Going-Dist]]="G&lt;6-Dist&gt;=1700","B",IF(Table13[[#This Row],[Going-Dist]]="G&lt;6-Dist&lt;1700","A",IF(AJ976="G&gt;=6-Dist&lt;1700","C",IF(AJ976="G&gt;=6-Dist&gt;=1700","D","xx"))))</f>
        <v>C</v>
      </c>
      <c r="AL976" s="69">
        <f>MONTH(Table13[[#This Row],[Date]])</f>
        <v>12</v>
      </c>
      <c r="AM976" s="69" t="str">
        <f t="shared" si="75"/>
        <v>2023-2024</v>
      </c>
      <c r="AN976" s="60">
        <v>100</v>
      </c>
      <c r="AO976" s="128">
        <f>IF(Table13[[#This Row],[Combo 27 Bet]]="","",IF(Table13[[#This Row],[Lev Ret]]="","",AN976*Table13[[#This Row],[Odds]]))</f>
        <v>409.99999999999994</v>
      </c>
      <c r="AP976" s="129">
        <f t="shared" si="74"/>
        <v>309.99999999999994</v>
      </c>
      <c r="AQ976" s="135"/>
      <c r="AR976" s="151">
        <v>8</v>
      </c>
      <c r="AS976" s="2" t="str">
        <f>IF(Table13[[#This Row],[Date]]&lt;$AS$3,"","Live")</f>
        <v/>
      </c>
      <c r="AT976" s="2" t="str">
        <f>IF(Table13[[#This Row],[Date]]&lt;$AT$3,"","Current Algo")</f>
        <v/>
      </c>
    </row>
    <row r="977" spans="1:46" ht="14.25" customHeight="1" x14ac:dyDescent="0.25">
      <c r="A977" s="82">
        <v>45269</v>
      </c>
      <c r="B977" s="2" t="s">
        <v>148</v>
      </c>
      <c r="C977" s="83">
        <v>0.53819444444444442</v>
      </c>
      <c r="D977" s="87">
        <v>4</v>
      </c>
      <c r="E977" s="7">
        <v>0</v>
      </c>
      <c r="F977" s="60">
        <v>2</v>
      </c>
      <c r="G977" s="2">
        <v>1400</v>
      </c>
      <c r="H977" s="2" t="s">
        <v>151</v>
      </c>
      <c r="I977" s="2">
        <v>72</v>
      </c>
      <c r="J977" s="2">
        <v>160</v>
      </c>
      <c r="K977" s="6">
        <v>1</v>
      </c>
      <c r="L977" s="6" t="s">
        <v>1018</v>
      </c>
      <c r="M977" s="2" t="s">
        <v>75</v>
      </c>
      <c r="N977" s="84">
        <v>2.2999999999999998</v>
      </c>
      <c r="O977" s="2" t="s">
        <v>49</v>
      </c>
      <c r="P977" s="2" t="s">
        <v>110</v>
      </c>
      <c r="Q977" s="85"/>
      <c r="R977" s="86">
        <v>1</v>
      </c>
      <c r="S977" s="85">
        <v>60</v>
      </c>
      <c r="T977" s="85">
        <v>60</v>
      </c>
      <c r="U977" s="85"/>
      <c r="V977" s="2">
        <v>2</v>
      </c>
      <c r="W977" s="2">
        <v>1</v>
      </c>
      <c r="X977" s="10">
        <v>1</v>
      </c>
      <c r="Y977" s="84">
        <v>5.2</v>
      </c>
      <c r="Z977" s="2">
        <v>20</v>
      </c>
      <c r="AA977" s="6"/>
      <c r="AB977" s="2"/>
      <c r="AC977" s="2" t="s">
        <v>15</v>
      </c>
      <c r="AD977" s="84">
        <v>3.1</v>
      </c>
      <c r="AE977" s="84">
        <v>1.3</v>
      </c>
      <c r="AF977" s="2">
        <v>100</v>
      </c>
      <c r="AG977" s="2" t="str">
        <f t="shared" si="72"/>
        <v/>
      </c>
      <c r="AH977" s="2">
        <f t="shared" si="73"/>
        <v>-100</v>
      </c>
      <c r="AI977" s="44" t="str">
        <f>VLOOKUP(Table13[[#This Row],[Track]],$B$1885:$D$1929,2,FALSE)</f>
        <v>NSW</v>
      </c>
      <c r="AJ9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77" s="16" t="str">
        <f>IF(Table13[[#This Row],[Going-Dist]]="G&lt;6-Dist&gt;=1700","B",IF(Table13[[#This Row],[Going-Dist]]="G&lt;6-Dist&lt;1700","A",IF(AJ977="G&gt;=6-Dist&lt;1700","C",IF(AJ977="G&gt;=6-Dist&gt;=1700","D","xx"))))</f>
        <v>A</v>
      </c>
      <c r="AL977" s="69">
        <f>MONTH(Table13[[#This Row],[Date]])</f>
        <v>12</v>
      </c>
      <c r="AM977" s="69" t="str">
        <f t="shared" si="75"/>
        <v>2023-2024</v>
      </c>
      <c r="AN977" s="60">
        <v>150</v>
      </c>
      <c r="AO977" s="128" t="str">
        <f>IF(Table13[[#This Row],[Combo 27 Bet]]="","",IF(Table13[[#This Row],[Lev Ret]]="","",AN977*Table13[[#This Row],[Odds]]))</f>
        <v/>
      </c>
      <c r="AP977" s="129">
        <f t="shared" si="74"/>
        <v>-150</v>
      </c>
      <c r="AQ977" s="135"/>
      <c r="AR977" s="151">
        <v>3</v>
      </c>
      <c r="AS977" s="2" t="str">
        <f>IF(Table13[[#This Row],[Date]]&lt;$AS$3,"","Live")</f>
        <v/>
      </c>
      <c r="AT977" s="2" t="str">
        <f>IF(Table13[[#This Row],[Date]]&lt;$AT$3,"","Current Algo")</f>
        <v/>
      </c>
    </row>
    <row r="978" spans="1:46" ht="14.25" customHeight="1" x14ac:dyDescent="0.25">
      <c r="A978" s="82">
        <v>45269</v>
      </c>
      <c r="B978" s="2" t="s">
        <v>198</v>
      </c>
      <c r="C978" s="83">
        <v>0.57291666666666663</v>
      </c>
      <c r="D978" s="87">
        <v>5</v>
      </c>
      <c r="E978" s="7">
        <v>0</v>
      </c>
      <c r="F978" s="60">
        <v>4</v>
      </c>
      <c r="G978" s="2">
        <v>1200</v>
      </c>
      <c r="H978" s="2" t="s">
        <v>70</v>
      </c>
      <c r="I978" s="2">
        <v>78</v>
      </c>
      <c r="J978" s="2">
        <v>130</v>
      </c>
      <c r="K978" s="6">
        <v>9</v>
      </c>
      <c r="L978" s="6" t="s">
        <v>847</v>
      </c>
      <c r="M978" s="2" t="s">
        <v>67</v>
      </c>
      <c r="N978" s="84">
        <v>5.5</v>
      </c>
      <c r="O978" s="2" t="s">
        <v>85</v>
      </c>
      <c r="P978" s="2" t="s">
        <v>193</v>
      </c>
      <c r="Q978" s="85"/>
      <c r="R978" s="86">
        <v>9</v>
      </c>
      <c r="S978" s="85">
        <v>56</v>
      </c>
      <c r="T978" s="85">
        <v>56</v>
      </c>
      <c r="U978" s="85"/>
      <c r="V978" s="2">
        <v>1</v>
      </c>
      <c r="W978" s="2">
        <v>1</v>
      </c>
      <c r="X978" s="10">
        <v>2</v>
      </c>
      <c r="Y978" s="84">
        <v>4.8</v>
      </c>
      <c r="Z978" s="2">
        <v>35</v>
      </c>
      <c r="AA978" s="6">
        <v>11</v>
      </c>
      <c r="AB978" s="2"/>
      <c r="AC978" s="2" t="s">
        <v>13</v>
      </c>
      <c r="AD978" s="84">
        <v>6</v>
      </c>
      <c r="AE978" s="84">
        <v>1.6</v>
      </c>
      <c r="AF978" s="2">
        <v>100</v>
      </c>
      <c r="AG978" s="2" t="str">
        <f t="shared" si="72"/>
        <v/>
      </c>
      <c r="AH978" s="2">
        <f t="shared" si="73"/>
        <v>-100</v>
      </c>
      <c r="AI978" s="44" t="str">
        <f>VLOOKUP(Table13[[#This Row],[Track]],$B$1885:$D$1929,2,FALSE)</f>
        <v>Vic</v>
      </c>
      <c r="AJ9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78" s="16" t="str">
        <f>IF(Table13[[#This Row],[Going-Dist]]="G&lt;6-Dist&gt;=1700","B",IF(Table13[[#This Row],[Going-Dist]]="G&lt;6-Dist&lt;1700","A",IF(AJ978="G&gt;=6-Dist&lt;1700","C",IF(AJ978="G&gt;=6-Dist&gt;=1700","D","xx"))))</f>
        <v>A</v>
      </c>
      <c r="AL978" s="69">
        <f>MONTH(Table13[[#This Row],[Date]])</f>
        <v>12</v>
      </c>
      <c r="AM978" s="69" t="str">
        <f t="shared" si="75"/>
        <v>2023-2024</v>
      </c>
      <c r="AN978" s="60">
        <v>100</v>
      </c>
      <c r="AO978" s="128" t="str">
        <f>IF(Table13[[#This Row],[Combo 27 Bet]]="","",IF(Table13[[#This Row],[Lev Ret]]="","",AN978*Table13[[#This Row],[Odds]]))</f>
        <v/>
      </c>
      <c r="AP978" s="129">
        <f t="shared" si="74"/>
        <v>-100</v>
      </c>
      <c r="AQ978" s="135"/>
      <c r="AR978" s="151">
        <v>5</v>
      </c>
      <c r="AS978" s="2" t="str">
        <f>IF(Table13[[#This Row],[Date]]&lt;$AS$3,"","Live")</f>
        <v/>
      </c>
      <c r="AT978" s="2" t="str">
        <f>IF(Table13[[#This Row],[Date]]&lt;$AT$3,"","Current Algo")</f>
        <v/>
      </c>
    </row>
    <row r="979" spans="1:46" ht="14.25" customHeight="1" x14ac:dyDescent="0.25">
      <c r="A979" s="82">
        <v>45269</v>
      </c>
      <c r="B979" s="2" t="s">
        <v>148</v>
      </c>
      <c r="C979" s="83">
        <v>0.58680555555555558</v>
      </c>
      <c r="D979" s="87">
        <v>4</v>
      </c>
      <c r="E979" s="7">
        <v>0</v>
      </c>
      <c r="F979" s="60">
        <v>4</v>
      </c>
      <c r="G979" s="2">
        <v>1200</v>
      </c>
      <c r="H979" s="2" t="s">
        <v>151</v>
      </c>
      <c r="I979" s="2">
        <v>72</v>
      </c>
      <c r="J979" s="2">
        <v>120</v>
      </c>
      <c r="K979" s="6">
        <v>8</v>
      </c>
      <c r="L979" s="6" t="s">
        <v>1703</v>
      </c>
      <c r="M979" s="2" t="s">
        <v>75</v>
      </c>
      <c r="N979" s="84">
        <v>2.5</v>
      </c>
      <c r="O979" s="2" t="s">
        <v>752</v>
      </c>
      <c r="P979" s="2" t="s">
        <v>110</v>
      </c>
      <c r="Q979" s="85"/>
      <c r="R979" s="86">
        <v>8</v>
      </c>
      <c r="S979" s="85">
        <v>57.5</v>
      </c>
      <c r="T979" s="85">
        <v>57.5</v>
      </c>
      <c r="U979" s="85"/>
      <c r="V979" s="2">
        <v>1</v>
      </c>
      <c r="W979" s="2">
        <v>2</v>
      </c>
      <c r="X979" s="10">
        <v>2</v>
      </c>
      <c r="Y979" s="84">
        <v>5.7</v>
      </c>
      <c r="Z979" s="2">
        <v>20</v>
      </c>
      <c r="AA979" s="6"/>
      <c r="AB979" s="2"/>
      <c r="AC979" s="2" t="s">
        <v>150</v>
      </c>
      <c r="AD979" s="84">
        <v>2.15</v>
      </c>
      <c r="AE979" s="84">
        <v>1.2</v>
      </c>
      <c r="AF979" s="2">
        <v>100</v>
      </c>
      <c r="AG979" s="2">
        <f t="shared" si="72"/>
        <v>215</v>
      </c>
      <c r="AH979" s="2">
        <f t="shared" si="73"/>
        <v>115</v>
      </c>
      <c r="AI979" s="44" t="str">
        <f>VLOOKUP(Table13[[#This Row],[Track]],$B$1885:$D$1929,2,FALSE)</f>
        <v>NSW</v>
      </c>
      <c r="AJ9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79" s="16" t="str">
        <f>IF(Table13[[#This Row],[Going-Dist]]="G&lt;6-Dist&gt;=1700","B",IF(Table13[[#This Row],[Going-Dist]]="G&lt;6-Dist&lt;1700","A",IF(AJ979="G&gt;=6-Dist&lt;1700","C",IF(AJ979="G&gt;=6-Dist&gt;=1700","D","xx"))))</f>
        <v>A</v>
      </c>
      <c r="AL979" s="69">
        <f>MONTH(Table13[[#This Row],[Date]])</f>
        <v>12</v>
      </c>
      <c r="AM979" s="69" t="str">
        <f t="shared" si="75"/>
        <v>2023-2024</v>
      </c>
      <c r="AN979" s="60">
        <v>120</v>
      </c>
      <c r="AO979" s="128">
        <f>IF(Table13[[#This Row],[Combo 27 Bet]]="","",IF(Table13[[#This Row],[Lev Ret]]="","",AN979*Table13[[#This Row],[Odds]]))</f>
        <v>258</v>
      </c>
      <c r="AP979" s="129">
        <f t="shared" si="74"/>
        <v>138</v>
      </c>
      <c r="AQ979" s="135"/>
      <c r="AR979" s="151">
        <v>5</v>
      </c>
      <c r="AS979" s="2" t="str">
        <f>IF(Table13[[#This Row],[Date]]&lt;$AS$3,"","Live")</f>
        <v/>
      </c>
      <c r="AT979" s="2" t="str">
        <f>IF(Table13[[#This Row],[Date]]&lt;$AT$3,"","Current Algo")</f>
        <v/>
      </c>
    </row>
    <row r="980" spans="1:46" ht="14.25" customHeight="1" x14ac:dyDescent="0.25">
      <c r="A980" s="82">
        <v>45269</v>
      </c>
      <c r="B980" s="2" t="s">
        <v>198</v>
      </c>
      <c r="C980" s="83">
        <v>0.59722222222222221</v>
      </c>
      <c r="D980" s="2">
        <v>5</v>
      </c>
      <c r="E980" s="2">
        <v>0</v>
      </c>
      <c r="F980" s="60">
        <v>5</v>
      </c>
      <c r="G980" s="2">
        <v>2000</v>
      </c>
      <c r="H980" s="2" t="s">
        <v>42</v>
      </c>
      <c r="I980" s="2">
        <v>84</v>
      </c>
      <c r="J980" s="2">
        <v>130</v>
      </c>
      <c r="K980" s="6">
        <v>6</v>
      </c>
      <c r="L980" s="6" t="s">
        <v>627</v>
      </c>
      <c r="M980" s="2" t="s">
        <v>55</v>
      </c>
      <c r="N980" s="84">
        <v>6</v>
      </c>
      <c r="O980" s="2" t="s">
        <v>59</v>
      </c>
      <c r="P980" s="2" t="s">
        <v>54</v>
      </c>
      <c r="Q980" s="85"/>
      <c r="R980" s="86">
        <v>5</v>
      </c>
      <c r="S980" s="85">
        <v>59</v>
      </c>
      <c r="T980" s="85">
        <v>59</v>
      </c>
      <c r="U980" s="85"/>
      <c r="V980" s="2">
        <v>2</v>
      </c>
      <c r="W980" s="2"/>
      <c r="X980" s="10">
        <v>2</v>
      </c>
      <c r="Y980" s="84">
        <v>6</v>
      </c>
      <c r="Z980" s="2">
        <v>20</v>
      </c>
      <c r="AA980" s="6">
        <v>12</v>
      </c>
      <c r="AB980" s="2"/>
      <c r="AC980" s="2" t="s">
        <v>12</v>
      </c>
      <c r="AD980" s="84">
        <v>10.4</v>
      </c>
      <c r="AE980" s="84">
        <v>2.6</v>
      </c>
      <c r="AF980" s="2">
        <v>100</v>
      </c>
      <c r="AG980" s="2">
        <f t="shared" si="72"/>
        <v>1040</v>
      </c>
      <c r="AH980" s="2">
        <f t="shared" si="73"/>
        <v>940</v>
      </c>
      <c r="AI980" s="44" t="str">
        <f>VLOOKUP(Table13[[#This Row],[Track]],$B$1885:$D$1929,2,FALSE)</f>
        <v>Vic</v>
      </c>
      <c r="AJ9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80" s="16" t="str">
        <f>IF(Table13[[#This Row],[Going-Dist]]="G&lt;6-Dist&gt;=1700","B",IF(Table13[[#This Row],[Going-Dist]]="G&lt;6-Dist&lt;1700","A",IF(AJ980="G&gt;=6-Dist&lt;1700","C",IF(AJ980="G&gt;=6-Dist&gt;=1700","D","xx"))))</f>
        <v>B</v>
      </c>
      <c r="AL980" s="69">
        <f>MONTH(Table13[[#This Row],[Date]])</f>
        <v>12</v>
      </c>
      <c r="AM980" s="69" t="str">
        <f t="shared" si="75"/>
        <v>2023-2024</v>
      </c>
      <c r="AN980" s="60">
        <v>100</v>
      </c>
      <c r="AO980" s="128">
        <f>IF(Table13[[#This Row],[Combo 27 Bet]]="","",IF(Table13[[#This Row],[Lev Ret]]="","",AN980*Table13[[#This Row],[Odds]]))</f>
        <v>1040</v>
      </c>
      <c r="AP980" s="129">
        <f t="shared" si="74"/>
        <v>940</v>
      </c>
      <c r="AQ980" s="135"/>
      <c r="AR980" s="151">
        <v>5</v>
      </c>
      <c r="AS980" s="2" t="str">
        <f>IF(Table13[[#This Row],[Date]]&lt;$AS$3,"","Live")</f>
        <v/>
      </c>
      <c r="AT980" s="2" t="str">
        <f>IF(Table13[[#This Row],[Date]]&lt;$AT$3,"","Current Algo")</f>
        <v/>
      </c>
    </row>
    <row r="981" spans="1:46" ht="14.25" customHeight="1" x14ac:dyDescent="0.25">
      <c r="A981" s="82">
        <v>45269</v>
      </c>
      <c r="B981" s="2" t="s">
        <v>198</v>
      </c>
      <c r="C981" s="83">
        <v>0.70833333333333337</v>
      </c>
      <c r="D981" s="87">
        <v>5</v>
      </c>
      <c r="E981" s="7">
        <v>0</v>
      </c>
      <c r="F981" s="60">
        <v>9</v>
      </c>
      <c r="G981" s="2">
        <v>1100</v>
      </c>
      <c r="H981" s="2" t="s">
        <v>42</v>
      </c>
      <c r="I981" s="2">
        <v>100</v>
      </c>
      <c r="J981" s="2">
        <v>150</v>
      </c>
      <c r="K981" s="6">
        <v>3</v>
      </c>
      <c r="L981" s="6" t="s">
        <v>832</v>
      </c>
      <c r="M981" s="2" t="s">
        <v>50</v>
      </c>
      <c r="N981" s="84">
        <v>4</v>
      </c>
      <c r="O981" s="2" t="s">
        <v>95</v>
      </c>
      <c r="P981" s="2" t="s">
        <v>505</v>
      </c>
      <c r="Q981" s="85"/>
      <c r="R981" s="86">
        <v>10</v>
      </c>
      <c r="S981" s="85">
        <v>56.5</v>
      </c>
      <c r="T981" s="85">
        <v>56.5</v>
      </c>
      <c r="U981" s="85"/>
      <c r="V981" s="2">
        <v>1</v>
      </c>
      <c r="W981" s="2">
        <v>1</v>
      </c>
      <c r="X981" s="10">
        <v>1</v>
      </c>
      <c r="Y981" s="84">
        <v>3.3</v>
      </c>
      <c r="Z981" s="2">
        <v>45</v>
      </c>
      <c r="AA981" s="6">
        <v>10</v>
      </c>
      <c r="AB981" s="2"/>
      <c r="AC981" s="2" t="s">
        <v>12</v>
      </c>
      <c r="AD981" s="84">
        <v>2.7</v>
      </c>
      <c r="AE981" s="84">
        <v>1.1000000000000001</v>
      </c>
      <c r="AF981" s="2">
        <v>100</v>
      </c>
      <c r="AG981" s="2">
        <f t="shared" si="72"/>
        <v>270</v>
      </c>
      <c r="AH981" s="2">
        <f t="shared" si="73"/>
        <v>170</v>
      </c>
      <c r="AI981" s="44" t="str">
        <f>VLOOKUP(Table13[[#This Row],[Track]],$B$1885:$D$1929,2,FALSE)</f>
        <v>Vic</v>
      </c>
      <c r="AJ9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1" s="16" t="str">
        <f>IF(Table13[[#This Row],[Going-Dist]]="G&lt;6-Dist&gt;=1700","B",IF(Table13[[#This Row],[Going-Dist]]="G&lt;6-Dist&lt;1700","A",IF(AJ981="G&gt;=6-Dist&lt;1700","C",IF(AJ981="G&gt;=6-Dist&gt;=1700","D","xx"))))</f>
        <v>A</v>
      </c>
      <c r="AL981" s="69">
        <f>MONTH(Table13[[#This Row],[Date]])</f>
        <v>12</v>
      </c>
      <c r="AM981" s="69" t="str">
        <f t="shared" si="75"/>
        <v>2023-2024</v>
      </c>
      <c r="AN981" s="60">
        <v>150</v>
      </c>
      <c r="AO981" s="128">
        <f>IF(Table13[[#This Row],[Combo 27 Bet]]="","",IF(Table13[[#This Row],[Lev Ret]]="","",AN981*Table13[[#This Row],[Odds]]))</f>
        <v>405</v>
      </c>
      <c r="AP981" s="129">
        <f t="shared" si="74"/>
        <v>255</v>
      </c>
      <c r="AQ981" s="135"/>
      <c r="AR981" s="151">
        <v>3</v>
      </c>
      <c r="AS981" s="2" t="str">
        <f>IF(Table13[[#This Row],[Date]]&lt;$AS$3,"","Live")</f>
        <v/>
      </c>
      <c r="AT981" s="2" t="str">
        <f>IF(Table13[[#This Row],[Date]]&lt;$AT$3,"","Current Algo")</f>
        <v/>
      </c>
    </row>
    <row r="982" spans="1:46" ht="14.25" customHeight="1" x14ac:dyDescent="0.25">
      <c r="A982" s="82">
        <v>45276</v>
      </c>
      <c r="B982" s="2" t="s">
        <v>4</v>
      </c>
      <c r="C982" s="83">
        <v>0.57986111111111105</v>
      </c>
      <c r="D982" s="87">
        <v>4</v>
      </c>
      <c r="E982" s="7">
        <v>10</v>
      </c>
      <c r="F982" s="60">
        <v>4</v>
      </c>
      <c r="G982" s="2">
        <v>1400</v>
      </c>
      <c r="H982" s="2" t="s">
        <v>70</v>
      </c>
      <c r="I982" s="2">
        <v>78</v>
      </c>
      <c r="J982" s="2">
        <v>130</v>
      </c>
      <c r="K982" s="6">
        <v>8</v>
      </c>
      <c r="L982" s="6" t="s">
        <v>849</v>
      </c>
      <c r="M982" s="2" t="s">
        <v>76</v>
      </c>
      <c r="N982" s="84">
        <v>2.4</v>
      </c>
      <c r="O982" s="2" t="s">
        <v>51</v>
      </c>
      <c r="P982" s="2" t="s">
        <v>850</v>
      </c>
      <c r="Q982" s="85"/>
      <c r="R982" s="86">
        <v>6</v>
      </c>
      <c r="S982" s="85">
        <v>56</v>
      </c>
      <c r="T982" s="85">
        <v>56</v>
      </c>
      <c r="U982" s="85"/>
      <c r="V982" s="2">
        <v>1</v>
      </c>
      <c r="W982" s="2">
        <v>1</v>
      </c>
      <c r="X982" s="10">
        <v>1</v>
      </c>
      <c r="Y982" s="84">
        <v>3.3</v>
      </c>
      <c r="Z982" s="2">
        <v>45</v>
      </c>
      <c r="AA982" s="6">
        <v>9</v>
      </c>
      <c r="AB982" s="2"/>
      <c r="AC982" s="2" t="s">
        <v>12</v>
      </c>
      <c r="AD982" s="84">
        <v>2</v>
      </c>
      <c r="AE982" s="84">
        <v>1.1000000000000001</v>
      </c>
      <c r="AF982" s="2">
        <v>100</v>
      </c>
      <c r="AG982" s="2">
        <f t="shared" si="72"/>
        <v>200</v>
      </c>
      <c r="AH982" s="2">
        <f t="shared" si="73"/>
        <v>100</v>
      </c>
      <c r="AI982" s="44" t="str">
        <f>VLOOKUP(Table13[[#This Row],[Track]],$B$1885:$D$1929,2,FALSE)</f>
        <v>Vic</v>
      </c>
      <c r="AJ9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2" s="16" t="str">
        <f>IF(Table13[[#This Row],[Going-Dist]]="G&lt;6-Dist&gt;=1700","B",IF(Table13[[#This Row],[Going-Dist]]="G&lt;6-Dist&lt;1700","A",IF(AJ982="G&gt;=6-Dist&lt;1700","C",IF(AJ982="G&gt;=6-Dist&gt;=1700","D","xx"))))</f>
        <v>A</v>
      </c>
      <c r="AL982" s="69">
        <f>MONTH(Table13[[#This Row],[Date]])</f>
        <v>12</v>
      </c>
      <c r="AM982" s="69" t="str">
        <f t="shared" si="75"/>
        <v>2023-2024</v>
      </c>
      <c r="AN982" s="60">
        <v>150</v>
      </c>
      <c r="AO982" s="128">
        <f>IF(Table13[[#This Row],[Combo 27 Bet]]="","",IF(Table13[[#This Row],[Lev Ret]]="","",AN982*Table13[[#This Row],[Odds]]))</f>
        <v>300</v>
      </c>
      <c r="AP982" s="129">
        <f t="shared" si="74"/>
        <v>150</v>
      </c>
      <c r="AQ982" s="135"/>
      <c r="AR982" s="151">
        <v>9</v>
      </c>
      <c r="AS982" s="2" t="str">
        <f>IF(Table13[[#This Row],[Date]]&lt;$AS$3,"","Live")</f>
        <v/>
      </c>
      <c r="AT982" s="2" t="str">
        <f>IF(Table13[[#This Row],[Date]]&lt;$AT$3,"","Current Algo")</f>
        <v/>
      </c>
    </row>
    <row r="983" spans="1:46" ht="14.25" customHeight="1" x14ac:dyDescent="0.25">
      <c r="A983" s="82">
        <v>45276</v>
      </c>
      <c r="B983" s="2" t="s">
        <v>4</v>
      </c>
      <c r="C983" s="83">
        <v>0.62847222222222221</v>
      </c>
      <c r="D983" s="2">
        <v>4</v>
      </c>
      <c r="E983" s="2">
        <v>10</v>
      </c>
      <c r="F983" s="60">
        <v>6</v>
      </c>
      <c r="G983" s="2">
        <v>2000</v>
      </c>
      <c r="H983" s="2" t="s">
        <v>42</v>
      </c>
      <c r="I983" s="2">
        <v>70</v>
      </c>
      <c r="J983" s="2">
        <v>130</v>
      </c>
      <c r="K983" s="6">
        <v>8</v>
      </c>
      <c r="L983" s="6" t="s">
        <v>506</v>
      </c>
      <c r="M983" s="2" t="s">
        <v>55</v>
      </c>
      <c r="N983" s="84">
        <v>3.8</v>
      </c>
      <c r="O983" s="2" t="s">
        <v>108</v>
      </c>
      <c r="P983" s="2" t="s">
        <v>45</v>
      </c>
      <c r="Q983" s="85"/>
      <c r="R983" s="86">
        <v>3</v>
      </c>
      <c r="S983" s="85">
        <v>58.5</v>
      </c>
      <c r="T983" s="85">
        <v>58.5</v>
      </c>
      <c r="U983" s="85"/>
      <c r="V983" s="2"/>
      <c r="W983" s="2"/>
      <c r="X983" s="10">
        <v>1</v>
      </c>
      <c r="Y983" s="84"/>
      <c r="Z983" s="2"/>
      <c r="AA983" s="6">
        <v>10</v>
      </c>
      <c r="AB983" s="2"/>
      <c r="AC983" s="2" t="s">
        <v>13</v>
      </c>
      <c r="AD983" s="84">
        <v>4</v>
      </c>
      <c r="AE983" s="84">
        <v>1.6</v>
      </c>
      <c r="AF983" s="2">
        <v>100</v>
      </c>
      <c r="AG983" s="2" t="str">
        <f t="shared" si="72"/>
        <v/>
      </c>
      <c r="AH983" s="2">
        <f t="shared" si="73"/>
        <v>-100</v>
      </c>
      <c r="AI983" s="44" t="str">
        <f>VLOOKUP(Table13[[#This Row],[Track]],$B$1885:$D$1929,2,FALSE)</f>
        <v>Vic</v>
      </c>
      <c r="AJ9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83" s="16" t="str">
        <f>IF(Table13[[#This Row],[Going-Dist]]="G&lt;6-Dist&gt;=1700","B",IF(Table13[[#This Row],[Going-Dist]]="G&lt;6-Dist&lt;1700","A",IF(AJ983="G&gt;=6-Dist&lt;1700","C",IF(AJ983="G&gt;=6-Dist&gt;=1700","D","xx"))))</f>
        <v>B</v>
      </c>
      <c r="AL983" s="69">
        <f>MONTH(Table13[[#This Row],[Date]])</f>
        <v>12</v>
      </c>
      <c r="AM983" s="69" t="str">
        <f t="shared" si="75"/>
        <v>2023-2024</v>
      </c>
      <c r="AN983" s="60">
        <v>200</v>
      </c>
      <c r="AO983" s="128" t="str">
        <f>IF(Table13[[#This Row],[Combo 27 Bet]]="","",IF(Table13[[#This Row],[Lev Ret]]="","",AN983*Table13[[#This Row],[Odds]]))</f>
        <v/>
      </c>
      <c r="AP983" s="129">
        <f t="shared" si="74"/>
        <v>-200</v>
      </c>
      <c r="AQ983" s="135"/>
      <c r="AR983" s="151">
        <v>10</v>
      </c>
      <c r="AS983" s="2" t="str">
        <f>IF(Table13[[#This Row],[Date]]&lt;$AS$3,"","Live")</f>
        <v/>
      </c>
      <c r="AT983" s="2" t="str">
        <f>IF(Table13[[#This Row],[Date]]&lt;$AT$3,"","Current Algo")</f>
        <v/>
      </c>
    </row>
    <row r="984" spans="1:46" ht="14.25" customHeight="1" x14ac:dyDescent="0.25">
      <c r="A984" s="82">
        <v>45276</v>
      </c>
      <c r="B984" s="2" t="s">
        <v>148</v>
      </c>
      <c r="C984" s="83">
        <v>0.69444444444444453</v>
      </c>
      <c r="D984" s="87">
        <v>4</v>
      </c>
      <c r="E984" s="7">
        <v>4</v>
      </c>
      <c r="F984" s="60">
        <v>8</v>
      </c>
      <c r="G984" s="2">
        <v>1400</v>
      </c>
      <c r="H984" s="2" t="s">
        <v>151</v>
      </c>
      <c r="I984" s="2">
        <v>78</v>
      </c>
      <c r="J984" s="2">
        <v>160</v>
      </c>
      <c r="K984" s="6">
        <v>11</v>
      </c>
      <c r="L984" s="6" t="s">
        <v>1705</v>
      </c>
      <c r="M984" s="2" t="s">
        <v>75</v>
      </c>
      <c r="N984" s="84">
        <v>8.3000000000000007</v>
      </c>
      <c r="O984" s="2" t="s">
        <v>49</v>
      </c>
      <c r="P984" s="2" t="s">
        <v>155</v>
      </c>
      <c r="Q984" s="85"/>
      <c r="R984" s="86">
        <v>5</v>
      </c>
      <c r="S984" s="85">
        <v>56.5</v>
      </c>
      <c r="T984" s="85">
        <v>56.5</v>
      </c>
      <c r="U984" s="85"/>
      <c r="V984" s="2">
        <v>4</v>
      </c>
      <c r="W984" s="2"/>
      <c r="X984" s="10">
        <v>1</v>
      </c>
      <c r="Y984" s="84">
        <v>4.7</v>
      </c>
      <c r="Z984" s="2">
        <v>20</v>
      </c>
      <c r="AA984" s="6"/>
      <c r="AB984" s="2"/>
      <c r="AC984" s="2" t="s">
        <v>15</v>
      </c>
      <c r="AD984" s="84">
        <v>3.9</v>
      </c>
      <c r="AE984" s="84">
        <v>1.8</v>
      </c>
      <c r="AF984" s="2">
        <v>100</v>
      </c>
      <c r="AG984" s="2" t="str">
        <f t="shared" si="72"/>
        <v/>
      </c>
      <c r="AH984" s="2">
        <f t="shared" si="73"/>
        <v>-100</v>
      </c>
      <c r="AI984" s="44" t="str">
        <f>VLOOKUP(Table13[[#This Row],[Track]],$B$1885:$D$1929,2,FALSE)</f>
        <v>NSW</v>
      </c>
      <c r="AJ9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4" s="16" t="str">
        <f>IF(Table13[[#This Row],[Going-Dist]]="G&lt;6-Dist&gt;=1700","B",IF(Table13[[#This Row],[Going-Dist]]="G&lt;6-Dist&lt;1700","A",IF(AJ984="G&gt;=6-Dist&lt;1700","C",IF(AJ984="G&gt;=6-Dist&gt;=1700","D","xx"))))</f>
        <v>A</v>
      </c>
      <c r="AL984" s="69">
        <f>MONTH(Table13[[#This Row],[Date]])</f>
        <v>12</v>
      </c>
      <c r="AM984" s="69" t="str">
        <f t="shared" si="75"/>
        <v>2023-2024</v>
      </c>
      <c r="AN984" s="60">
        <v>100</v>
      </c>
      <c r="AO984" s="128" t="str">
        <f>IF(Table13[[#This Row],[Combo 27 Bet]]="","",IF(Table13[[#This Row],[Lev Ret]]="","",AN984*Table13[[#This Row],[Odds]]))</f>
        <v/>
      </c>
      <c r="AP984" s="129">
        <f t="shared" si="74"/>
        <v>-100</v>
      </c>
      <c r="AQ984" s="135"/>
      <c r="AR984" s="151">
        <v>8</v>
      </c>
      <c r="AS984" s="2" t="str">
        <f>IF(Table13[[#This Row],[Date]]&lt;$AS$3,"","Live")</f>
        <v/>
      </c>
      <c r="AT984" s="2" t="str">
        <f>IF(Table13[[#This Row],[Date]]&lt;$AT$3,"","Current Algo")</f>
        <v/>
      </c>
    </row>
    <row r="985" spans="1:46" ht="14.25" customHeight="1" x14ac:dyDescent="0.25">
      <c r="A985" s="82">
        <v>45283</v>
      </c>
      <c r="B985" s="2" t="s">
        <v>6</v>
      </c>
      <c r="C985" s="83">
        <v>0.60416666666666663</v>
      </c>
      <c r="D985" s="87">
        <v>4</v>
      </c>
      <c r="E985" s="7">
        <v>0</v>
      </c>
      <c r="F985" s="60">
        <v>5</v>
      </c>
      <c r="G985" s="2">
        <v>1000</v>
      </c>
      <c r="H985" s="2" t="s">
        <v>42</v>
      </c>
      <c r="I985" s="2">
        <v>78</v>
      </c>
      <c r="J985" s="2">
        <v>130</v>
      </c>
      <c r="K985" s="6">
        <v>1</v>
      </c>
      <c r="L985" s="6" t="s">
        <v>495</v>
      </c>
      <c r="M985" s="2" t="s">
        <v>55</v>
      </c>
      <c r="N985" s="84">
        <v>6.2</v>
      </c>
      <c r="O985" s="2" t="s">
        <v>104</v>
      </c>
      <c r="P985" s="2" t="s">
        <v>103</v>
      </c>
      <c r="Q985" s="85"/>
      <c r="R985" s="86">
        <v>4</v>
      </c>
      <c r="S985" s="85">
        <v>61</v>
      </c>
      <c r="T985" s="85">
        <v>61</v>
      </c>
      <c r="U985" s="85"/>
      <c r="V985" s="2">
        <v>1</v>
      </c>
      <c r="W985" s="2">
        <v>2</v>
      </c>
      <c r="X985" s="10">
        <v>1</v>
      </c>
      <c r="Y985" s="84">
        <v>4</v>
      </c>
      <c r="Z985" s="2">
        <v>40</v>
      </c>
      <c r="AA985" s="6">
        <v>9</v>
      </c>
      <c r="AB985" s="2"/>
      <c r="AC985" s="2" t="s">
        <v>13</v>
      </c>
      <c r="AD985" s="84">
        <v>4.4000000000000004</v>
      </c>
      <c r="AE985" s="84">
        <v>1.6</v>
      </c>
      <c r="AF985" s="2">
        <v>100</v>
      </c>
      <c r="AG985" s="2" t="str">
        <f t="shared" si="72"/>
        <v/>
      </c>
      <c r="AH985" s="2">
        <f t="shared" si="73"/>
        <v>-100</v>
      </c>
      <c r="AI985" s="44" t="str">
        <f>VLOOKUP(Table13[[#This Row],[Track]],$B$1885:$D$1929,2,FALSE)</f>
        <v>Vic</v>
      </c>
      <c r="AJ9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5" s="16" t="str">
        <f>IF(Table13[[#This Row],[Going-Dist]]="G&lt;6-Dist&gt;=1700","B",IF(Table13[[#This Row],[Going-Dist]]="G&lt;6-Dist&lt;1700","A",IF(AJ985="G&gt;=6-Dist&lt;1700","C",IF(AJ985="G&gt;=6-Dist&gt;=1700","D","xx"))))</f>
        <v>A</v>
      </c>
      <c r="AL985" s="69">
        <f>MONTH(Table13[[#This Row],[Date]])</f>
        <v>12</v>
      </c>
      <c r="AM985" s="69" t="str">
        <f t="shared" si="75"/>
        <v>2023-2024</v>
      </c>
      <c r="AN985" s="60">
        <v>100</v>
      </c>
      <c r="AO985" s="128" t="str">
        <f>IF(Table13[[#This Row],[Combo 27 Bet]]="","",IF(Table13[[#This Row],[Lev Ret]]="","",AN985*Table13[[#This Row],[Odds]]))</f>
        <v/>
      </c>
      <c r="AP985" s="129">
        <f t="shared" si="74"/>
        <v>-100</v>
      </c>
      <c r="AQ985" s="135">
        <v>2</v>
      </c>
      <c r="AR985" s="151">
        <v>8</v>
      </c>
      <c r="AS985" s="2" t="str">
        <f>IF(Table13[[#This Row],[Date]]&lt;$AS$3,"","Live")</f>
        <v/>
      </c>
      <c r="AT985" s="2" t="str">
        <f>IF(Table13[[#This Row],[Date]]&lt;$AT$3,"","Current Algo")</f>
        <v/>
      </c>
    </row>
    <row r="986" spans="1:46" ht="14.25" customHeight="1" x14ac:dyDescent="0.25">
      <c r="A986" s="82">
        <v>45283</v>
      </c>
      <c r="B986" s="2" t="s">
        <v>6</v>
      </c>
      <c r="C986" s="83">
        <v>0.60416666666666663</v>
      </c>
      <c r="D986" s="87">
        <v>4</v>
      </c>
      <c r="E986" s="7">
        <v>0</v>
      </c>
      <c r="F986" s="60">
        <v>5</v>
      </c>
      <c r="G986" s="2">
        <v>1000</v>
      </c>
      <c r="H986" s="2" t="s">
        <v>42</v>
      </c>
      <c r="I986" s="2">
        <v>78</v>
      </c>
      <c r="J986" s="2">
        <v>130</v>
      </c>
      <c r="K986" s="6">
        <v>8</v>
      </c>
      <c r="L986" s="6" t="s">
        <v>851</v>
      </c>
      <c r="M986" s="2" t="s">
        <v>80</v>
      </c>
      <c r="N986" s="84">
        <v>5.2</v>
      </c>
      <c r="O986" s="2" t="s">
        <v>224</v>
      </c>
      <c r="P986" s="2" t="s">
        <v>48</v>
      </c>
      <c r="Q986" s="85"/>
      <c r="R986" s="86">
        <v>3</v>
      </c>
      <c r="S986" s="85">
        <v>57.5</v>
      </c>
      <c r="T986" s="85">
        <v>57.5</v>
      </c>
      <c r="U986" s="85"/>
      <c r="V986" s="2">
        <v>3</v>
      </c>
      <c r="W986" s="2">
        <v>4</v>
      </c>
      <c r="X986" s="10">
        <v>2</v>
      </c>
      <c r="Y986" s="84">
        <v>5.8</v>
      </c>
      <c r="Z986" s="2">
        <v>20</v>
      </c>
      <c r="AA986" s="6">
        <v>9</v>
      </c>
      <c r="AB986" s="2"/>
      <c r="AC986" s="2"/>
      <c r="AD986" s="84">
        <v>6</v>
      </c>
      <c r="AE986" s="84"/>
      <c r="AF986" s="2">
        <v>100</v>
      </c>
      <c r="AG986" s="2" t="str">
        <f t="shared" si="72"/>
        <v/>
      </c>
      <c r="AH986" s="2">
        <f t="shared" si="73"/>
        <v>-100</v>
      </c>
      <c r="AI986" s="44" t="str">
        <f>VLOOKUP(Table13[[#This Row],[Track]],$B$1885:$D$1929,2,FALSE)</f>
        <v>Vic</v>
      </c>
      <c r="AJ9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6" s="16" t="str">
        <f>IF(Table13[[#This Row],[Going-Dist]]="G&lt;6-Dist&gt;=1700","B",IF(Table13[[#This Row],[Going-Dist]]="G&lt;6-Dist&lt;1700","A",IF(AJ986="G&gt;=6-Dist&lt;1700","C",IF(AJ986="G&gt;=6-Dist&gt;=1700","D","xx"))))</f>
        <v>A</v>
      </c>
      <c r="AL986" s="69">
        <f>MONTH(Table13[[#This Row],[Date]])</f>
        <v>12</v>
      </c>
      <c r="AM986" s="69" t="str">
        <f t="shared" si="75"/>
        <v>2023-2024</v>
      </c>
      <c r="AN986" s="60">
        <v>150</v>
      </c>
      <c r="AO986" s="128" t="str">
        <f>IF(Table13[[#This Row],[Combo 27 Bet]]="","",IF(Table13[[#This Row],[Lev Ret]]="","",AN986*Table13[[#This Row],[Odds]]))</f>
        <v/>
      </c>
      <c r="AP986" s="129">
        <f t="shared" si="74"/>
        <v>-150</v>
      </c>
      <c r="AQ986" s="135">
        <v>2</v>
      </c>
      <c r="AR986" s="151">
        <v>8</v>
      </c>
      <c r="AS986" s="2" t="str">
        <f>IF(Table13[[#This Row],[Date]]&lt;$AS$3,"","Live")</f>
        <v/>
      </c>
      <c r="AT986" s="2" t="str">
        <f>IF(Table13[[#This Row],[Date]]&lt;$AT$3,"","Current Algo")</f>
        <v/>
      </c>
    </row>
    <row r="987" spans="1:46" ht="14.25" customHeight="1" x14ac:dyDescent="0.25">
      <c r="A987" s="82">
        <v>45283</v>
      </c>
      <c r="B987" s="2" t="s">
        <v>6</v>
      </c>
      <c r="C987" s="83">
        <v>0.62847222222222221</v>
      </c>
      <c r="D987" s="2">
        <v>4</v>
      </c>
      <c r="E987" s="2">
        <v>0</v>
      </c>
      <c r="F987" s="60">
        <v>6</v>
      </c>
      <c r="G987" s="2">
        <v>1200</v>
      </c>
      <c r="H987" s="2" t="s">
        <v>70</v>
      </c>
      <c r="I987" s="2">
        <v>78</v>
      </c>
      <c r="J987" s="2">
        <v>130</v>
      </c>
      <c r="K987" s="6">
        <v>6</v>
      </c>
      <c r="L987" s="6" t="s">
        <v>852</v>
      </c>
      <c r="M987" s="2" t="s">
        <v>80</v>
      </c>
      <c r="N987" s="84">
        <v>3.3</v>
      </c>
      <c r="O987" s="2" t="s">
        <v>101</v>
      </c>
      <c r="P987" s="2" t="s">
        <v>507</v>
      </c>
      <c r="Q987" s="85">
        <v>2</v>
      </c>
      <c r="R987" s="86">
        <v>4</v>
      </c>
      <c r="S987" s="85">
        <v>59.5</v>
      </c>
      <c r="T987" s="85">
        <v>57.5</v>
      </c>
      <c r="U987" s="85"/>
      <c r="V987" s="2">
        <v>2</v>
      </c>
      <c r="W987" s="2">
        <v>1</v>
      </c>
      <c r="X987" s="10">
        <v>2</v>
      </c>
      <c r="Y987" s="84">
        <v>4.4000000000000004</v>
      </c>
      <c r="Z987" s="2">
        <v>40</v>
      </c>
      <c r="AA987" s="6">
        <v>8</v>
      </c>
      <c r="AB987" s="2"/>
      <c r="AC987" s="2"/>
      <c r="AD987" s="84">
        <v>3.2</v>
      </c>
      <c r="AE987" s="84"/>
      <c r="AF987" s="2">
        <v>100</v>
      </c>
      <c r="AG987" s="2" t="str">
        <f t="shared" si="72"/>
        <v/>
      </c>
      <c r="AH987" s="2">
        <f t="shared" si="73"/>
        <v>-100</v>
      </c>
      <c r="AI987" s="44" t="str">
        <f>VLOOKUP(Table13[[#This Row],[Track]],$B$1885:$D$1929,2,FALSE)</f>
        <v>Vic</v>
      </c>
      <c r="AJ9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7" s="16" t="str">
        <f>IF(Table13[[#This Row],[Going-Dist]]="G&lt;6-Dist&gt;=1700","B",IF(Table13[[#This Row],[Going-Dist]]="G&lt;6-Dist&lt;1700","A",IF(AJ987="G&gt;=6-Dist&lt;1700","C",IF(AJ987="G&gt;=6-Dist&gt;=1700","D","xx"))))</f>
        <v>A</v>
      </c>
      <c r="AL987" s="2">
        <f>MONTH(Table13[[#This Row],[Date]])</f>
        <v>12</v>
      </c>
      <c r="AM987" s="2" t="str">
        <f t="shared" si="75"/>
        <v>2023-2024</v>
      </c>
      <c r="AN987" s="60">
        <v>150</v>
      </c>
      <c r="AO987" s="128" t="str">
        <f>IF(Table13[[#This Row],[Combo 27 Bet]]="","",IF(Table13[[#This Row],[Lev Ret]]="","",AN987*Table13[[#This Row],[Odds]]))</f>
        <v/>
      </c>
      <c r="AP987" s="129">
        <f t="shared" si="74"/>
        <v>-150</v>
      </c>
      <c r="AQ987" s="135"/>
      <c r="AR987" s="151">
        <v>8</v>
      </c>
      <c r="AS987" s="2" t="str">
        <f>IF(Table13[[#This Row],[Date]]&lt;$AS$3,"","Live")</f>
        <v/>
      </c>
      <c r="AT987" s="2" t="str">
        <f>IF(Table13[[#This Row],[Date]]&lt;$AT$3,"","Current Algo")</f>
        <v/>
      </c>
    </row>
    <row r="988" spans="1:46" ht="14.25" customHeight="1" x14ac:dyDescent="0.25">
      <c r="A988" s="82">
        <v>45283</v>
      </c>
      <c r="B988" s="2" t="s">
        <v>6</v>
      </c>
      <c r="C988" s="83">
        <v>0.65277777777777779</v>
      </c>
      <c r="D988" s="2">
        <v>4</v>
      </c>
      <c r="E988" s="2">
        <v>0</v>
      </c>
      <c r="F988" s="60">
        <v>7</v>
      </c>
      <c r="G988" s="2">
        <v>2040</v>
      </c>
      <c r="H988" s="2" t="s">
        <v>42</v>
      </c>
      <c r="I988" s="2">
        <v>78</v>
      </c>
      <c r="J988" s="2">
        <v>130</v>
      </c>
      <c r="K988" s="6">
        <v>2</v>
      </c>
      <c r="L988" s="6" t="s">
        <v>465</v>
      </c>
      <c r="M988" s="2" t="s">
        <v>43</v>
      </c>
      <c r="N988" s="84">
        <v>4.4000000000000004</v>
      </c>
      <c r="O988" s="2" t="s">
        <v>51</v>
      </c>
      <c r="P988" s="2" t="s">
        <v>850</v>
      </c>
      <c r="Q988" s="85"/>
      <c r="R988" s="86">
        <v>9</v>
      </c>
      <c r="S988" s="85">
        <v>58</v>
      </c>
      <c r="T988" s="85">
        <v>58</v>
      </c>
      <c r="U988" s="85"/>
      <c r="V988" s="2">
        <v>1</v>
      </c>
      <c r="W988" s="2"/>
      <c r="X988" s="10">
        <v>1</v>
      </c>
      <c r="Y988" s="84">
        <v>4.3</v>
      </c>
      <c r="Z988" s="2">
        <v>40</v>
      </c>
      <c r="AA988" s="6">
        <v>9</v>
      </c>
      <c r="AB988" s="2"/>
      <c r="AC988" s="2" t="s">
        <v>12</v>
      </c>
      <c r="AD988" s="84">
        <v>4.8</v>
      </c>
      <c r="AE988" s="84">
        <v>1.7</v>
      </c>
      <c r="AF988" s="2">
        <v>100</v>
      </c>
      <c r="AG988" s="2">
        <f t="shared" si="72"/>
        <v>480</v>
      </c>
      <c r="AH988" s="2">
        <f t="shared" si="73"/>
        <v>380</v>
      </c>
      <c r="AI988" s="44" t="str">
        <f>VLOOKUP(Table13[[#This Row],[Track]],$B$1885:$D$1929,2,FALSE)</f>
        <v>Vic</v>
      </c>
      <c r="AJ9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88" s="16" t="str">
        <f>IF(Table13[[#This Row],[Going-Dist]]="G&lt;6-Dist&gt;=1700","B",IF(Table13[[#This Row],[Going-Dist]]="G&lt;6-Dist&lt;1700","A",IF(AJ988="G&gt;=6-Dist&lt;1700","C",IF(AJ988="G&gt;=6-Dist&gt;=1700","D","xx"))))</f>
        <v>B</v>
      </c>
      <c r="AL988" s="2">
        <f>MONTH(Table13[[#This Row],[Date]])</f>
        <v>12</v>
      </c>
      <c r="AM988" s="2" t="str">
        <f t="shared" si="75"/>
        <v>2023-2024</v>
      </c>
      <c r="AN988" s="60">
        <v>100</v>
      </c>
      <c r="AO988" s="128">
        <f>IF(Table13[[#This Row],[Combo 27 Bet]]="","",IF(Table13[[#This Row],[Lev Ret]]="","",AN988*Table13[[#This Row],[Odds]]))</f>
        <v>480</v>
      </c>
      <c r="AP988" s="129">
        <f t="shared" si="74"/>
        <v>380</v>
      </c>
      <c r="AQ988" s="135"/>
      <c r="AR988" s="151">
        <v>7</v>
      </c>
      <c r="AS988" s="2" t="str">
        <f>IF(Table13[[#This Row],[Date]]&lt;$AS$3,"","Live")</f>
        <v/>
      </c>
      <c r="AT988" s="2" t="str">
        <f>IF(Table13[[#This Row],[Date]]&lt;$AT$3,"","Current Algo")</f>
        <v/>
      </c>
    </row>
    <row r="989" spans="1:46" ht="14.25" customHeight="1" x14ac:dyDescent="0.25">
      <c r="A989" s="82">
        <v>45283</v>
      </c>
      <c r="B989" s="2" t="s">
        <v>6</v>
      </c>
      <c r="C989" s="83">
        <v>0.70833333333333337</v>
      </c>
      <c r="D989" s="2">
        <v>4</v>
      </c>
      <c r="E989" s="2">
        <v>0</v>
      </c>
      <c r="F989" s="60">
        <v>9</v>
      </c>
      <c r="G989" s="2">
        <v>1600</v>
      </c>
      <c r="H989" s="2" t="s">
        <v>42</v>
      </c>
      <c r="I989" s="2">
        <v>78</v>
      </c>
      <c r="J989" s="2">
        <v>130</v>
      </c>
      <c r="K989" s="6">
        <v>10</v>
      </c>
      <c r="L989" s="6" t="s">
        <v>853</v>
      </c>
      <c r="M989" s="2" t="s">
        <v>75</v>
      </c>
      <c r="N989" s="84">
        <v>2.9</v>
      </c>
      <c r="O989" s="2" t="s">
        <v>854</v>
      </c>
      <c r="P989" s="2" t="s">
        <v>48</v>
      </c>
      <c r="Q989" s="85"/>
      <c r="R989" s="86">
        <v>3</v>
      </c>
      <c r="S989" s="85">
        <v>56</v>
      </c>
      <c r="T989" s="85">
        <v>56</v>
      </c>
      <c r="U989" s="85"/>
      <c r="V989" s="2">
        <v>1</v>
      </c>
      <c r="W989" s="2">
        <v>1</v>
      </c>
      <c r="X989" s="10">
        <v>1</v>
      </c>
      <c r="Y989" s="84">
        <v>3.3</v>
      </c>
      <c r="Z989" s="2">
        <v>50</v>
      </c>
      <c r="AA989" s="6">
        <v>10</v>
      </c>
      <c r="AB989" s="2"/>
      <c r="AC989" s="2"/>
      <c r="AD989" s="84">
        <v>2.4</v>
      </c>
      <c r="AE989" s="84"/>
      <c r="AF989" s="2">
        <v>100</v>
      </c>
      <c r="AG989" s="2" t="str">
        <f t="shared" si="72"/>
        <v/>
      </c>
      <c r="AH989" s="2">
        <f t="shared" si="73"/>
        <v>-100</v>
      </c>
      <c r="AI989" s="44" t="str">
        <f>VLOOKUP(Table13[[#This Row],[Track]],$B$1885:$D$1929,2,FALSE)</f>
        <v>Vic</v>
      </c>
      <c r="AJ9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89" s="16" t="str">
        <f>IF(Table13[[#This Row],[Going-Dist]]="G&lt;6-Dist&gt;=1700","B",IF(Table13[[#This Row],[Going-Dist]]="G&lt;6-Dist&lt;1700","A",IF(AJ989="G&gt;=6-Dist&lt;1700","C",IF(AJ989="G&gt;=6-Dist&gt;=1700","D","xx"))))</f>
        <v>A</v>
      </c>
      <c r="AL989" s="69">
        <f>MONTH(Table13[[#This Row],[Date]])</f>
        <v>12</v>
      </c>
      <c r="AM989" s="69" t="str">
        <f t="shared" si="75"/>
        <v>2023-2024</v>
      </c>
      <c r="AN989" s="60">
        <v>100</v>
      </c>
      <c r="AO989" s="128" t="str">
        <f>IF(Table13[[#This Row],[Combo 27 Bet]]="","",IF(Table13[[#This Row],[Lev Ret]]="","",AN989*Table13[[#This Row],[Odds]]))</f>
        <v/>
      </c>
      <c r="AP989" s="129">
        <f t="shared" si="74"/>
        <v>-100</v>
      </c>
      <c r="AQ989" s="135"/>
      <c r="AR989" s="151">
        <v>5</v>
      </c>
      <c r="AS989" s="2" t="str">
        <f>IF(Table13[[#This Row],[Date]]&lt;$AS$3,"","Live")</f>
        <v/>
      </c>
      <c r="AT989" s="2" t="str">
        <f>IF(Table13[[#This Row],[Date]]&lt;$AT$3,"","Current Algo")</f>
        <v/>
      </c>
    </row>
    <row r="990" spans="1:46" ht="14.25" customHeight="1" x14ac:dyDescent="0.25">
      <c r="A990" s="82">
        <v>45290</v>
      </c>
      <c r="B990" s="2" t="s">
        <v>6</v>
      </c>
      <c r="C990" s="83">
        <v>0.60416666666666663</v>
      </c>
      <c r="D990" s="87">
        <v>4</v>
      </c>
      <c r="E990" s="7">
        <v>0</v>
      </c>
      <c r="F990" s="60">
        <v>5</v>
      </c>
      <c r="G990" s="2">
        <v>2040</v>
      </c>
      <c r="H990" s="2" t="s">
        <v>42</v>
      </c>
      <c r="I990" s="2">
        <v>100</v>
      </c>
      <c r="J990" s="2">
        <v>130</v>
      </c>
      <c r="K990" s="6">
        <v>7</v>
      </c>
      <c r="L990" s="6" t="s">
        <v>591</v>
      </c>
      <c r="M990" s="2" t="s">
        <v>50</v>
      </c>
      <c r="N990" s="84">
        <v>5</v>
      </c>
      <c r="O990" s="2" t="s">
        <v>108</v>
      </c>
      <c r="P990" s="2" t="s">
        <v>395</v>
      </c>
      <c r="Q990" s="85">
        <v>1.5</v>
      </c>
      <c r="R990" s="86">
        <v>2</v>
      </c>
      <c r="S990" s="85">
        <v>53</v>
      </c>
      <c r="T990" s="85">
        <v>51.5</v>
      </c>
      <c r="U990" s="85"/>
      <c r="V990" s="2">
        <v>2</v>
      </c>
      <c r="W990" s="2">
        <v>3</v>
      </c>
      <c r="X990" s="10">
        <v>2</v>
      </c>
      <c r="Y990" s="84">
        <v>4.4000000000000004</v>
      </c>
      <c r="Z990" s="2">
        <v>40</v>
      </c>
      <c r="AA990" s="6">
        <v>7</v>
      </c>
      <c r="AB990" s="2"/>
      <c r="AC990" s="2"/>
      <c r="AD990" s="84">
        <v>4.8</v>
      </c>
      <c r="AE990" s="84"/>
      <c r="AF990" s="2">
        <v>100</v>
      </c>
      <c r="AG990" s="2" t="str">
        <f t="shared" si="72"/>
        <v/>
      </c>
      <c r="AH990" s="2">
        <f t="shared" si="73"/>
        <v>-100</v>
      </c>
      <c r="AI990" s="44" t="str">
        <f>VLOOKUP(Table13[[#This Row],[Track]],$B$1885:$D$1929,2,FALSE)</f>
        <v>Vic</v>
      </c>
      <c r="AJ9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90" s="16" t="str">
        <f>IF(Table13[[#This Row],[Going-Dist]]="G&lt;6-Dist&gt;=1700","B",IF(Table13[[#This Row],[Going-Dist]]="G&lt;6-Dist&lt;1700","A",IF(AJ990="G&gt;=6-Dist&lt;1700","C",IF(AJ990="G&gt;=6-Dist&gt;=1700","D","xx"))))</f>
        <v>B</v>
      </c>
      <c r="AL990" s="69">
        <f>MONTH(Table13[[#This Row],[Date]])</f>
        <v>12</v>
      </c>
      <c r="AM990" s="69" t="str">
        <f t="shared" si="75"/>
        <v>2023-2024</v>
      </c>
      <c r="AN990" s="60">
        <v>200</v>
      </c>
      <c r="AO990" s="128" t="str">
        <f>IF(Table13[[#This Row],[Combo 27 Bet]]="","",IF(Table13[[#This Row],[Lev Ret]]="","",AN990*Table13[[#This Row],[Odds]]))</f>
        <v/>
      </c>
      <c r="AP990" s="129">
        <f t="shared" si="74"/>
        <v>-200</v>
      </c>
      <c r="AQ990" s="135"/>
      <c r="AR990" s="151">
        <v>10</v>
      </c>
      <c r="AS990" s="2" t="str">
        <f>IF(Table13[[#This Row],[Date]]&lt;$AS$3,"","Live")</f>
        <v/>
      </c>
      <c r="AT990" s="2" t="str">
        <f>IF(Table13[[#This Row],[Date]]&lt;$AT$3,"","Current Algo")</f>
        <v/>
      </c>
    </row>
    <row r="991" spans="1:46" ht="14.25" customHeight="1" x14ac:dyDescent="0.25">
      <c r="A991" s="82">
        <v>45290</v>
      </c>
      <c r="B991" s="2" t="s">
        <v>6</v>
      </c>
      <c r="C991" s="83">
        <v>0.62847222222222221</v>
      </c>
      <c r="D991" s="2">
        <v>4</v>
      </c>
      <c r="E991" s="2">
        <v>0</v>
      </c>
      <c r="F991" s="60">
        <v>6</v>
      </c>
      <c r="G991" s="2">
        <v>1600</v>
      </c>
      <c r="H991" s="2" t="s">
        <v>42</v>
      </c>
      <c r="I991" s="2">
        <v>78</v>
      </c>
      <c r="J991" s="2">
        <v>130</v>
      </c>
      <c r="K991" s="6">
        <v>7</v>
      </c>
      <c r="L991" s="6" t="s">
        <v>1270</v>
      </c>
      <c r="M991" s="2" t="s">
        <v>58</v>
      </c>
      <c r="N991" s="84">
        <v>8.1999999999999993</v>
      </c>
      <c r="O991" s="2" t="s">
        <v>558</v>
      </c>
      <c r="P991" s="2" t="s">
        <v>54</v>
      </c>
      <c r="Q991" s="85"/>
      <c r="R991" s="86">
        <v>9</v>
      </c>
      <c r="S991" s="85">
        <v>55.5</v>
      </c>
      <c r="T991" s="85">
        <v>55.5</v>
      </c>
      <c r="U991" s="85"/>
      <c r="V991" s="2">
        <v>1</v>
      </c>
      <c r="W991" s="2">
        <v>5</v>
      </c>
      <c r="X991" s="10">
        <v>2</v>
      </c>
      <c r="Y991" s="84">
        <v>5.5</v>
      </c>
      <c r="Z991" s="2">
        <v>30</v>
      </c>
      <c r="AA991" s="6">
        <v>9</v>
      </c>
      <c r="AB991" s="2"/>
      <c r="AC991" s="2" t="s">
        <v>15</v>
      </c>
      <c r="AD991" s="84">
        <v>10</v>
      </c>
      <c r="AE991" s="84">
        <v>2.9</v>
      </c>
      <c r="AF991" s="2">
        <v>100</v>
      </c>
      <c r="AG991" s="2" t="str">
        <f t="shared" si="72"/>
        <v/>
      </c>
      <c r="AH991" s="2">
        <f t="shared" si="73"/>
        <v>-100</v>
      </c>
      <c r="AI991" s="44" t="str">
        <f>VLOOKUP(Table13[[#This Row],[Track]],$B$1885:$D$1929,2,FALSE)</f>
        <v>Vic</v>
      </c>
      <c r="AJ9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1" s="16" t="str">
        <f>IF(Table13[[#This Row],[Going-Dist]]="G&lt;6-Dist&gt;=1700","B",IF(Table13[[#This Row],[Going-Dist]]="G&lt;6-Dist&lt;1700","A",IF(AJ991="G&gt;=6-Dist&lt;1700","C",IF(AJ991="G&gt;=6-Dist&gt;=1700","D","xx"))))</f>
        <v>A</v>
      </c>
      <c r="AL991" s="69">
        <f>MONTH(Table13[[#This Row],[Date]])</f>
        <v>12</v>
      </c>
      <c r="AM991" s="69" t="str">
        <f t="shared" si="75"/>
        <v>2023-2024</v>
      </c>
      <c r="AN991" s="60">
        <v>100</v>
      </c>
      <c r="AO991" s="128" t="str">
        <f>IF(Table13[[#This Row],[Combo 27 Bet]]="","",IF(Table13[[#This Row],[Lev Ret]]="","",AN991*Table13[[#This Row],[Odds]]))</f>
        <v/>
      </c>
      <c r="AP991" s="129">
        <f t="shared" si="74"/>
        <v>-100</v>
      </c>
      <c r="AQ991" s="135"/>
      <c r="AR991" s="151">
        <v>6</v>
      </c>
      <c r="AS991" s="2" t="str">
        <f>IF(Table13[[#This Row],[Date]]&lt;$AS$3,"","Live")</f>
        <v/>
      </c>
      <c r="AT991" s="2" t="str">
        <f>IF(Table13[[#This Row],[Date]]&lt;$AT$3,"","Current Algo")</f>
        <v/>
      </c>
    </row>
    <row r="992" spans="1:46" ht="14.25" customHeight="1" x14ac:dyDescent="0.25">
      <c r="A992" s="82">
        <v>45290</v>
      </c>
      <c r="B992" s="2" t="s">
        <v>148</v>
      </c>
      <c r="C992" s="83">
        <v>0.66666666666666663</v>
      </c>
      <c r="D992" s="87">
        <v>5</v>
      </c>
      <c r="E992" s="7">
        <v>3</v>
      </c>
      <c r="F992" s="60">
        <v>7</v>
      </c>
      <c r="G992" s="2">
        <v>1600</v>
      </c>
      <c r="H992" s="2" t="s">
        <v>151</v>
      </c>
      <c r="I992" s="2">
        <v>100</v>
      </c>
      <c r="J992" s="2">
        <v>160</v>
      </c>
      <c r="K992" s="6">
        <v>4</v>
      </c>
      <c r="L992" s="6" t="s">
        <v>1704</v>
      </c>
      <c r="M992" s="2" t="s">
        <v>55</v>
      </c>
      <c r="N992" s="84">
        <v>2.6</v>
      </c>
      <c r="O992" s="2" t="s">
        <v>1051</v>
      </c>
      <c r="P992" s="2" t="s">
        <v>134</v>
      </c>
      <c r="Q992" s="85"/>
      <c r="R992" s="86">
        <v>4</v>
      </c>
      <c r="S992" s="85">
        <v>56</v>
      </c>
      <c r="T992" s="85">
        <v>56</v>
      </c>
      <c r="U992" s="85"/>
      <c r="V992" s="2">
        <v>2</v>
      </c>
      <c r="W992" s="2">
        <v>3</v>
      </c>
      <c r="X992" s="10">
        <v>1</v>
      </c>
      <c r="Y992" s="84">
        <v>2</v>
      </c>
      <c r="Z992" s="2">
        <v>20</v>
      </c>
      <c r="AA992" s="6"/>
      <c r="AB992" s="2"/>
      <c r="AC992" s="2" t="s">
        <v>150</v>
      </c>
      <c r="AD992" s="84">
        <v>3.1</v>
      </c>
      <c r="AE992" s="84">
        <v>1.4</v>
      </c>
      <c r="AF992" s="2">
        <v>100</v>
      </c>
      <c r="AG992" s="2">
        <f t="shared" si="72"/>
        <v>310</v>
      </c>
      <c r="AH992" s="2">
        <f t="shared" si="73"/>
        <v>210</v>
      </c>
      <c r="AI992" s="44" t="str">
        <f>VLOOKUP(Table13[[#This Row],[Track]],$B$1885:$D$1929,2,FALSE)</f>
        <v>NSW</v>
      </c>
      <c r="AJ9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2" s="16" t="str">
        <f>IF(Table13[[#This Row],[Going-Dist]]="G&lt;6-Dist&gt;=1700","B",IF(Table13[[#This Row],[Going-Dist]]="G&lt;6-Dist&lt;1700","A",IF(AJ992="G&gt;=6-Dist&lt;1700","C",IF(AJ992="G&gt;=6-Dist&gt;=1700","D","xx"))))</f>
        <v>A</v>
      </c>
      <c r="AL992" s="2">
        <f>MONTH(Table13[[#This Row],[Date]])</f>
        <v>12</v>
      </c>
      <c r="AM992" s="2" t="str">
        <f t="shared" si="75"/>
        <v>2023-2024</v>
      </c>
      <c r="AN992" s="60">
        <v>100</v>
      </c>
      <c r="AO992" s="128">
        <f>IF(Table13[[#This Row],[Combo 27 Bet]]="","",IF(Table13[[#This Row],[Lev Ret]]="","",AN992*Table13[[#This Row],[Odds]]))</f>
        <v>310</v>
      </c>
      <c r="AP992" s="129">
        <f t="shared" si="74"/>
        <v>210</v>
      </c>
      <c r="AQ992" s="135"/>
      <c r="AR992" s="151">
        <v>5</v>
      </c>
      <c r="AS992" s="2" t="str">
        <f>IF(Table13[[#This Row],[Date]]&lt;$AS$3,"","Live")</f>
        <v/>
      </c>
      <c r="AT992" s="2" t="str">
        <f>IF(Table13[[#This Row],[Date]]&lt;$AT$3,"","Current Algo")</f>
        <v/>
      </c>
    </row>
    <row r="993" spans="1:46" ht="14.25" customHeight="1" x14ac:dyDescent="0.25">
      <c r="A993" s="82">
        <v>45292</v>
      </c>
      <c r="B993" s="2" t="s">
        <v>3</v>
      </c>
      <c r="C993" s="83">
        <v>0.68055555555555547</v>
      </c>
      <c r="D993" s="87">
        <v>4</v>
      </c>
      <c r="E993" s="7">
        <v>0</v>
      </c>
      <c r="F993" s="60">
        <v>6</v>
      </c>
      <c r="G993" s="2">
        <v>2800</v>
      </c>
      <c r="H993" s="2" t="s">
        <v>42</v>
      </c>
      <c r="I993" s="2" t="s">
        <v>46</v>
      </c>
      <c r="J993" s="2">
        <v>200</v>
      </c>
      <c r="K993" s="6">
        <v>6</v>
      </c>
      <c r="L993" s="6" t="s">
        <v>855</v>
      </c>
      <c r="M993" s="2" t="s">
        <v>75</v>
      </c>
      <c r="N993" s="84">
        <v>4.3</v>
      </c>
      <c r="O993" s="2" t="s">
        <v>51</v>
      </c>
      <c r="P993" s="2" t="s">
        <v>73</v>
      </c>
      <c r="Q993" s="85"/>
      <c r="R993" s="86">
        <v>6</v>
      </c>
      <c r="S993" s="85">
        <v>54</v>
      </c>
      <c r="T993" s="85">
        <v>54</v>
      </c>
      <c r="U993" s="85"/>
      <c r="V993" s="2">
        <v>2</v>
      </c>
      <c r="W993" s="2">
        <v>1</v>
      </c>
      <c r="X993" s="10">
        <v>2</v>
      </c>
      <c r="Y993" s="84">
        <v>5.4</v>
      </c>
      <c r="Z993" s="2">
        <v>30</v>
      </c>
      <c r="AA993" s="6">
        <v>12</v>
      </c>
      <c r="AB993" s="2"/>
      <c r="AC993" s="2"/>
      <c r="AD993" s="84">
        <v>4.5999999999999996</v>
      </c>
      <c r="AE993" s="84"/>
      <c r="AF993" s="2">
        <v>100</v>
      </c>
      <c r="AG993" s="2" t="str">
        <f t="shared" ref="AG993:AG1040" si="76">IF($AC993&lt;&gt;"WON","",AF993*$AD993)</f>
        <v/>
      </c>
      <c r="AH993" s="2">
        <f t="shared" ref="AH993:AH1040" si="77">IF(AG993="",AF993*-1,AG993-AF993)</f>
        <v>-100</v>
      </c>
      <c r="AI993" s="44" t="str">
        <f>VLOOKUP(Table13[[#This Row],[Track]],$B$1885:$D$1929,2,FALSE)</f>
        <v>Vic</v>
      </c>
      <c r="AJ9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993" s="16" t="str">
        <f>IF(Table13[[#This Row],[Going-Dist]]="G&lt;6-Dist&gt;=1700","B",IF(Table13[[#This Row],[Going-Dist]]="G&lt;6-Dist&lt;1700","A",IF(AJ993="G&gt;=6-Dist&lt;1700","C",IF(AJ993="G&gt;=6-Dist&gt;=1700","D","xx"))))</f>
        <v>B</v>
      </c>
      <c r="AL993" s="69">
        <f>MONTH(Table13[[#This Row],[Date]])</f>
        <v>1</v>
      </c>
      <c r="AM993" s="69" t="str">
        <f t="shared" si="75"/>
        <v>2023-2024</v>
      </c>
      <c r="AN993" s="60">
        <v>100</v>
      </c>
      <c r="AO993" s="128" t="str">
        <f>IF(Table13[[#This Row],[Combo 27 Bet]]="","",IF(Table13[[#This Row],[Lev Ret]]="","",AN993*Table13[[#This Row],[Odds]]))</f>
        <v/>
      </c>
      <c r="AP993" s="129">
        <f t="shared" ref="AP993:AP1040" si="78">IF(AN993="","",IF(AO993="",AN993*-1,AO993-AN993))</f>
        <v>-100</v>
      </c>
      <c r="AQ993" s="135"/>
      <c r="AR993" s="151">
        <v>7</v>
      </c>
      <c r="AS993" s="2" t="str">
        <f>IF(Table13[[#This Row],[Date]]&lt;$AS$3,"","Live")</f>
        <v/>
      </c>
      <c r="AT993" s="2" t="str">
        <f>IF(Table13[[#This Row],[Date]]&lt;$AT$3,"","Current Algo")</f>
        <v/>
      </c>
    </row>
    <row r="994" spans="1:46" ht="14.25" customHeight="1" x14ac:dyDescent="0.25">
      <c r="A994" s="82">
        <v>45292</v>
      </c>
      <c r="B994" s="2" t="s">
        <v>3</v>
      </c>
      <c r="C994" s="83">
        <v>0.70833333333333337</v>
      </c>
      <c r="D994" s="87">
        <v>4</v>
      </c>
      <c r="E994" s="7">
        <v>0</v>
      </c>
      <c r="F994" s="60">
        <v>7</v>
      </c>
      <c r="G994" s="2">
        <v>1400</v>
      </c>
      <c r="H994" s="2" t="s">
        <v>42</v>
      </c>
      <c r="I994" s="2" t="s">
        <v>46</v>
      </c>
      <c r="J994" s="2">
        <v>175</v>
      </c>
      <c r="K994" s="6">
        <v>4</v>
      </c>
      <c r="L994" s="6" t="s">
        <v>856</v>
      </c>
      <c r="M994" s="2" t="s">
        <v>43</v>
      </c>
      <c r="N994" s="84">
        <v>5.3</v>
      </c>
      <c r="O994" s="2" t="s">
        <v>97</v>
      </c>
      <c r="P994" s="2" t="s">
        <v>141</v>
      </c>
      <c r="Q994" s="85"/>
      <c r="R994" s="86">
        <v>2</v>
      </c>
      <c r="S994" s="85">
        <v>56</v>
      </c>
      <c r="T994" s="85">
        <v>56</v>
      </c>
      <c r="U994" s="85"/>
      <c r="V994" s="2">
        <v>1</v>
      </c>
      <c r="W994" s="2">
        <v>1</v>
      </c>
      <c r="X994" s="10">
        <v>1</v>
      </c>
      <c r="Y994" s="84">
        <v>4.8</v>
      </c>
      <c r="Z994" s="2">
        <v>35</v>
      </c>
      <c r="AA994" s="6">
        <v>11</v>
      </c>
      <c r="AB994" s="2"/>
      <c r="AC994" s="2"/>
      <c r="AD994" s="84">
        <v>4.5999999999999996</v>
      </c>
      <c r="AE994" s="84"/>
      <c r="AF994" s="2">
        <v>100</v>
      </c>
      <c r="AG994" s="2" t="str">
        <f t="shared" si="76"/>
        <v/>
      </c>
      <c r="AH994" s="2">
        <f t="shared" si="77"/>
        <v>-100</v>
      </c>
      <c r="AI994" s="44" t="str">
        <f>VLOOKUP(Table13[[#This Row],[Track]],$B$1885:$D$1929,2,FALSE)</f>
        <v>Vic</v>
      </c>
      <c r="AJ9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4" s="16" t="str">
        <f>IF(Table13[[#This Row],[Going-Dist]]="G&lt;6-Dist&gt;=1700","B",IF(Table13[[#This Row],[Going-Dist]]="G&lt;6-Dist&lt;1700","A",IF(AJ994="G&gt;=6-Dist&lt;1700","C",IF(AJ994="G&gt;=6-Dist&gt;=1700","D","xx"))))</f>
        <v>A</v>
      </c>
      <c r="AL994" s="69">
        <f>MONTH(Table13[[#This Row],[Date]])</f>
        <v>1</v>
      </c>
      <c r="AM994" s="69" t="str">
        <f t="shared" si="75"/>
        <v>2023-2024</v>
      </c>
      <c r="AN994" s="60">
        <v>100</v>
      </c>
      <c r="AO994" s="128" t="str">
        <f>IF(Table13[[#This Row],[Combo 27 Bet]]="","",IF(Table13[[#This Row],[Lev Ret]]="","",AN994*Table13[[#This Row],[Odds]]))</f>
        <v/>
      </c>
      <c r="AP994" s="129">
        <f t="shared" si="78"/>
        <v>-100</v>
      </c>
      <c r="AQ994" s="135">
        <v>2</v>
      </c>
      <c r="AR994" s="151">
        <v>8</v>
      </c>
      <c r="AS994" s="2" t="str">
        <f>IF(Table13[[#This Row],[Date]]&lt;$AS$3,"","Live")</f>
        <v/>
      </c>
      <c r="AT994" s="2" t="str">
        <f>IF(Table13[[#This Row],[Date]]&lt;$AT$3,"","Current Algo")</f>
        <v/>
      </c>
    </row>
    <row r="995" spans="1:46" ht="14.25" customHeight="1" x14ac:dyDescent="0.25">
      <c r="A995" s="82">
        <v>45292</v>
      </c>
      <c r="B995" s="2" t="s">
        <v>3</v>
      </c>
      <c r="C995" s="83">
        <v>0.70833333333333337</v>
      </c>
      <c r="D995" s="2">
        <v>4</v>
      </c>
      <c r="E995" s="2">
        <v>0</v>
      </c>
      <c r="F995" s="60">
        <v>7</v>
      </c>
      <c r="G995" s="2">
        <v>1400</v>
      </c>
      <c r="H995" s="2" t="s">
        <v>42</v>
      </c>
      <c r="I995" s="2" t="s">
        <v>46</v>
      </c>
      <c r="J995" s="2">
        <v>175</v>
      </c>
      <c r="K995" s="6">
        <v>3</v>
      </c>
      <c r="L995" s="6" t="s">
        <v>489</v>
      </c>
      <c r="M995" s="2" t="s">
        <v>67</v>
      </c>
      <c r="N995" s="84">
        <v>4.2</v>
      </c>
      <c r="O995" s="2" t="s">
        <v>51</v>
      </c>
      <c r="P995" s="2" t="s">
        <v>82</v>
      </c>
      <c r="Q995" s="85"/>
      <c r="R995" s="86">
        <v>7</v>
      </c>
      <c r="S995" s="85">
        <v>56.5</v>
      </c>
      <c r="T995" s="85">
        <v>56.5</v>
      </c>
      <c r="U995" s="85"/>
      <c r="V995" s="2">
        <v>2</v>
      </c>
      <c r="W995" s="2"/>
      <c r="X995" s="10">
        <v>2</v>
      </c>
      <c r="Y995" s="84">
        <v>5.6</v>
      </c>
      <c r="Z995" s="2">
        <v>30</v>
      </c>
      <c r="AA995" s="6">
        <v>11</v>
      </c>
      <c r="AB995" s="2"/>
      <c r="AC995" s="2"/>
      <c r="AD995" s="84">
        <v>3.5</v>
      </c>
      <c r="AE995" s="84"/>
      <c r="AF995" s="2">
        <v>100</v>
      </c>
      <c r="AG995" s="2" t="str">
        <f t="shared" si="76"/>
        <v/>
      </c>
      <c r="AH995" s="2">
        <f t="shared" si="77"/>
        <v>-100</v>
      </c>
      <c r="AI995" s="44" t="str">
        <f>VLOOKUP(Table13[[#This Row],[Track]],$B$1885:$D$1929,2,FALSE)</f>
        <v>Vic</v>
      </c>
      <c r="AJ9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5" s="16" t="str">
        <f>IF(Table13[[#This Row],[Going-Dist]]="G&lt;6-Dist&gt;=1700","B",IF(Table13[[#This Row],[Going-Dist]]="G&lt;6-Dist&lt;1700","A",IF(AJ995="G&gt;=6-Dist&lt;1700","C",IF(AJ995="G&gt;=6-Dist&gt;=1700","D","xx"))))</f>
        <v>A</v>
      </c>
      <c r="AL995" s="69">
        <f>MONTH(Table13[[#This Row],[Date]])</f>
        <v>1</v>
      </c>
      <c r="AM995" s="69" t="str">
        <f t="shared" si="75"/>
        <v>2023-2024</v>
      </c>
      <c r="AN995" s="60">
        <v>100</v>
      </c>
      <c r="AO995" s="128" t="str">
        <f>IF(Table13[[#This Row],[Combo 27 Bet]]="","",IF(Table13[[#This Row],[Lev Ret]]="","",AN995*Table13[[#This Row],[Odds]]))</f>
        <v/>
      </c>
      <c r="AP995" s="129">
        <f t="shared" si="78"/>
        <v>-100</v>
      </c>
      <c r="AQ995" s="135">
        <v>2</v>
      </c>
      <c r="AR995" s="151">
        <v>7</v>
      </c>
      <c r="AS995" s="2" t="str">
        <f>IF(Table13[[#This Row],[Date]]&lt;$AS$3,"","Live")</f>
        <v/>
      </c>
      <c r="AT995" s="2" t="str">
        <f>IF(Table13[[#This Row],[Date]]&lt;$AT$3,"","Current Algo")</f>
        <v/>
      </c>
    </row>
    <row r="996" spans="1:46" ht="14.25" customHeight="1" x14ac:dyDescent="0.25">
      <c r="A996" s="82">
        <v>45297</v>
      </c>
      <c r="B996" s="2" t="s">
        <v>148</v>
      </c>
      <c r="C996" s="83">
        <v>0.54513888888888895</v>
      </c>
      <c r="D996" s="87">
        <v>4</v>
      </c>
      <c r="E996" s="7">
        <v>6</v>
      </c>
      <c r="F996" s="60">
        <v>2</v>
      </c>
      <c r="G996" s="2">
        <v>1000</v>
      </c>
      <c r="H996" s="2" t="s">
        <v>151</v>
      </c>
      <c r="I996" s="2">
        <v>78</v>
      </c>
      <c r="J996" s="2">
        <v>160</v>
      </c>
      <c r="K996" s="6">
        <v>8</v>
      </c>
      <c r="L996" s="6" t="s">
        <v>1708</v>
      </c>
      <c r="M996" s="2" t="s">
        <v>55</v>
      </c>
      <c r="N996" s="84">
        <v>3</v>
      </c>
      <c r="O996" s="2" t="s">
        <v>509</v>
      </c>
      <c r="P996" s="2" t="s">
        <v>155</v>
      </c>
      <c r="Q996" s="85"/>
      <c r="R996" s="86">
        <v>7</v>
      </c>
      <c r="S996" s="85">
        <v>56</v>
      </c>
      <c r="T996" s="85">
        <v>56</v>
      </c>
      <c r="U996" s="85"/>
      <c r="V996" s="2">
        <v>4</v>
      </c>
      <c r="W996" s="2">
        <v>3</v>
      </c>
      <c r="X996" s="10">
        <v>1</v>
      </c>
      <c r="Y996" s="84">
        <v>2.6</v>
      </c>
      <c r="Z996" s="2">
        <v>30</v>
      </c>
      <c r="AA996" s="6">
        <v>200</v>
      </c>
      <c r="AB996" s="2"/>
      <c r="AC996" s="2" t="s">
        <v>15</v>
      </c>
      <c r="AD996" s="84">
        <v>3.1</v>
      </c>
      <c r="AE996" s="84">
        <v>1.3</v>
      </c>
      <c r="AF996" s="2">
        <v>100</v>
      </c>
      <c r="AG996" s="2" t="str">
        <f t="shared" si="76"/>
        <v/>
      </c>
      <c r="AH996" s="2">
        <f t="shared" si="77"/>
        <v>-100</v>
      </c>
      <c r="AI996" s="44" t="str">
        <f>VLOOKUP(Table13[[#This Row],[Track]],$B$1885:$D$1929,2,FALSE)</f>
        <v>NSW</v>
      </c>
      <c r="AJ9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6" s="16" t="str">
        <f>IF(Table13[[#This Row],[Going-Dist]]="G&lt;6-Dist&gt;=1700","B",IF(Table13[[#This Row],[Going-Dist]]="G&lt;6-Dist&lt;1700","A",IF(AJ996="G&gt;=6-Dist&lt;1700","C",IF(AJ996="G&gt;=6-Dist&gt;=1700","D","xx"))))</f>
        <v>A</v>
      </c>
      <c r="AL996" s="69">
        <f>MONTH(Table13[[#This Row],[Date]])</f>
        <v>1</v>
      </c>
      <c r="AM996" s="69" t="str">
        <f t="shared" si="75"/>
        <v>2023-2024</v>
      </c>
      <c r="AN996" s="60">
        <v>150</v>
      </c>
      <c r="AO996" s="128" t="str">
        <f>IF(Table13[[#This Row],[Combo 27 Bet]]="","",IF(Table13[[#This Row],[Lev Ret]]="","",AN996*Table13[[#This Row],[Odds]]))</f>
        <v/>
      </c>
      <c r="AP996" s="129">
        <f t="shared" si="78"/>
        <v>-150</v>
      </c>
      <c r="AQ996" s="135"/>
      <c r="AR996" s="151">
        <v>9</v>
      </c>
      <c r="AS996" s="2" t="str">
        <f>IF(Table13[[#This Row],[Date]]&lt;$AS$3,"","Live")</f>
        <v/>
      </c>
      <c r="AT996" s="2" t="str">
        <f>IF(Table13[[#This Row],[Date]]&lt;$AT$3,"","Current Algo")</f>
        <v/>
      </c>
    </row>
    <row r="997" spans="1:46" ht="14.25" customHeight="1" x14ac:dyDescent="0.25">
      <c r="A997" s="82">
        <v>45297</v>
      </c>
      <c r="B997" s="2" t="s">
        <v>510</v>
      </c>
      <c r="C997" s="83">
        <v>0.62847222222222221</v>
      </c>
      <c r="D997" s="87">
        <v>4</v>
      </c>
      <c r="E997" s="7">
        <v>0</v>
      </c>
      <c r="F997" s="60">
        <v>6</v>
      </c>
      <c r="G997" s="2">
        <v>1100</v>
      </c>
      <c r="H997" s="2" t="s">
        <v>42</v>
      </c>
      <c r="I997" s="2">
        <v>84</v>
      </c>
      <c r="J997" s="2">
        <v>100</v>
      </c>
      <c r="K997" s="6">
        <v>6</v>
      </c>
      <c r="L997" s="6" t="s">
        <v>857</v>
      </c>
      <c r="M997" s="2" t="s">
        <v>67</v>
      </c>
      <c r="N997" s="84">
        <v>4.3</v>
      </c>
      <c r="O997" s="2" t="s">
        <v>208</v>
      </c>
      <c r="P997" s="2" t="s">
        <v>48</v>
      </c>
      <c r="Q997" s="85"/>
      <c r="R997" s="86">
        <v>4</v>
      </c>
      <c r="S997" s="85">
        <v>58</v>
      </c>
      <c r="T997" s="85">
        <v>58</v>
      </c>
      <c r="U997" s="85"/>
      <c r="V997" s="2">
        <v>2</v>
      </c>
      <c r="W997" s="2">
        <v>1</v>
      </c>
      <c r="X997" s="10">
        <v>1</v>
      </c>
      <c r="Y997" s="84">
        <v>4.4000000000000004</v>
      </c>
      <c r="Z997" s="2">
        <v>40</v>
      </c>
      <c r="AA997" s="6">
        <v>12</v>
      </c>
      <c r="AB997" s="2"/>
      <c r="AC997" s="2"/>
      <c r="AD997" s="84">
        <v>4.4000000000000004</v>
      </c>
      <c r="AE997" s="84"/>
      <c r="AF997" s="2">
        <v>100</v>
      </c>
      <c r="AG997" s="2" t="str">
        <f t="shared" si="76"/>
        <v/>
      </c>
      <c r="AH997" s="2">
        <f t="shared" si="77"/>
        <v>-100</v>
      </c>
      <c r="AI997" s="44" t="str">
        <f>VLOOKUP(Table13[[#This Row],[Track]],$B$1885:$D$1929,2,FALSE)</f>
        <v>Vic</v>
      </c>
      <c r="AJ9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7" s="16" t="str">
        <f>IF(Table13[[#This Row],[Going-Dist]]="G&lt;6-Dist&gt;=1700","B",IF(Table13[[#This Row],[Going-Dist]]="G&lt;6-Dist&lt;1700","A",IF(AJ997="G&gt;=6-Dist&lt;1700","C",IF(AJ997="G&gt;=6-Dist&gt;=1700","D","xx"))))</f>
        <v>A</v>
      </c>
      <c r="AL997" s="69">
        <f>MONTH(Table13[[#This Row],[Date]])</f>
        <v>1</v>
      </c>
      <c r="AM997" s="69" t="str">
        <f t="shared" si="75"/>
        <v>2023-2024</v>
      </c>
      <c r="AN997" s="60">
        <v>100</v>
      </c>
      <c r="AO997" s="128" t="str">
        <f>IF(Table13[[#This Row],[Combo 27 Bet]]="","",IF(Table13[[#This Row],[Lev Ret]]="","",AN997*Table13[[#This Row],[Odds]]))</f>
        <v/>
      </c>
      <c r="AP997" s="129">
        <f t="shared" si="78"/>
        <v>-100</v>
      </c>
      <c r="AQ997" s="135">
        <v>2</v>
      </c>
      <c r="AR997" s="151">
        <v>7</v>
      </c>
      <c r="AS997" s="2" t="str">
        <f>IF(Table13[[#This Row],[Date]]&lt;$AS$3,"","Live")</f>
        <v/>
      </c>
      <c r="AT997" s="2" t="str">
        <f>IF(Table13[[#This Row],[Date]]&lt;$AT$3,"","Current Algo")</f>
        <v/>
      </c>
    </row>
    <row r="998" spans="1:46" ht="14.25" customHeight="1" x14ac:dyDescent="0.25">
      <c r="A998" s="82">
        <v>45297</v>
      </c>
      <c r="B998" s="2" t="s">
        <v>510</v>
      </c>
      <c r="C998" s="83">
        <v>0.62847222222222221</v>
      </c>
      <c r="D998" s="2">
        <v>4</v>
      </c>
      <c r="E998" s="2">
        <v>0</v>
      </c>
      <c r="F998" s="60">
        <v>6</v>
      </c>
      <c r="G998" s="2">
        <v>1100</v>
      </c>
      <c r="H998" s="2" t="s">
        <v>42</v>
      </c>
      <c r="I998" s="2">
        <v>84</v>
      </c>
      <c r="J998" s="2">
        <v>100</v>
      </c>
      <c r="K998" s="6">
        <v>9</v>
      </c>
      <c r="L998" s="6" t="s">
        <v>858</v>
      </c>
      <c r="M998" s="2" t="s">
        <v>55</v>
      </c>
      <c r="N998" s="84">
        <v>2.7</v>
      </c>
      <c r="O998" s="2" t="s">
        <v>390</v>
      </c>
      <c r="P998" s="2" t="s">
        <v>64</v>
      </c>
      <c r="Q998" s="85"/>
      <c r="R998" s="86">
        <v>6</v>
      </c>
      <c r="S998" s="85">
        <v>56.5</v>
      </c>
      <c r="T998" s="85">
        <v>56.5</v>
      </c>
      <c r="U998" s="85"/>
      <c r="V998" s="2">
        <v>1</v>
      </c>
      <c r="W998" s="2">
        <v>2</v>
      </c>
      <c r="X998" s="10">
        <v>2</v>
      </c>
      <c r="Y998" s="84">
        <v>4.8</v>
      </c>
      <c r="Z998" s="2">
        <v>35</v>
      </c>
      <c r="AA998" s="6">
        <v>12</v>
      </c>
      <c r="AB998" s="2"/>
      <c r="AC998" s="2" t="s">
        <v>12</v>
      </c>
      <c r="AD998" s="84">
        <v>2.2999999999999998</v>
      </c>
      <c r="AE998" s="84">
        <v>1.2</v>
      </c>
      <c r="AF998" s="2">
        <v>100</v>
      </c>
      <c r="AG998" s="2">
        <f t="shared" si="76"/>
        <v>229.99999999999997</v>
      </c>
      <c r="AH998" s="2">
        <f t="shared" si="77"/>
        <v>129.99999999999997</v>
      </c>
      <c r="AI998" s="44" t="str">
        <f>VLOOKUP(Table13[[#This Row],[Track]],$B$1885:$D$1929,2,FALSE)</f>
        <v>Vic</v>
      </c>
      <c r="AJ9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8" s="16" t="str">
        <f>IF(Table13[[#This Row],[Going-Dist]]="G&lt;6-Dist&gt;=1700","B",IF(Table13[[#This Row],[Going-Dist]]="G&lt;6-Dist&lt;1700","A",IF(AJ998="G&gt;=6-Dist&lt;1700","C",IF(AJ998="G&gt;=6-Dist&gt;=1700","D","xx"))))</f>
        <v>A</v>
      </c>
      <c r="AL998" s="69">
        <f>MONTH(Table13[[#This Row],[Date]])</f>
        <v>1</v>
      </c>
      <c r="AM998" s="69" t="str">
        <f t="shared" si="75"/>
        <v>2023-2024</v>
      </c>
      <c r="AN998" s="60">
        <v>100</v>
      </c>
      <c r="AO998" s="128">
        <f>IF(Table13[[#This Row],[Combo 27 Bet]]="","",IF(Table13[[#This Row],[Lev Ret]]="","",AN998*Table13[[#This Row],[Odds]]))</f>
        <v>229.99999999999997</v>
      </c>
      <c r="AP998" s="129">
        <f t="shared" si="78"/>
        <v>129.99999999999997</v>
      </c>
      <c r="AQ998" s="135">
        <v>2</v>
      </c>
      <c r="AR998" s="151">
        <v>5</v>
      </c>
      <c r="AS998" s="2" t="str">
        <f>IF(Table13[[#This Row],[Date]]&lt;$AS$3,"","Live")</f>
        <v/>
      </c>
      <c r="AT998" s="2" t="str">
        <f>IF(Table13[[#This Row],[Date]]&lt;$AT$3,"","Current Algo")</f>
        <v/>
      </c>
    </row>
    <row r="999" spans="1:46" ht="14.25" customHeight="1" x14ac:dyDescent="0.25">
      <c r="A999" s="82">
        <v>45297</v>
      </c>
      <c r="B999" s="2" t="s">
        <v>148</v>
      </c>
      <c r="C999" s="83">
        <v>0.64236111111111105</v>
      </c>
      <c r="D999" s="87">
        <v>4</v>
      </c>
      <c r="E999" s="7">
        <v>6</v>
      </c>
      <c r="F999" s="60">
        <v>6</v>
      </c>
      <c r="G999" s="2">
        <v>1600</v>
      </c>
      <c r="H999" s="2" t="s">
        <v>151</v>
      </c>
      <c r="I999" s="2">
        <v>72</v>
      </c>
      <c r="J999" s="2">
        <v>160</v>
      </c>
      <c r="K999" s="6">
        <v>2</v>
      </c>
      <c r="L999" s="6" t="s">
        <v>1709</v>
      </c>
      <c r="M999" s="2" t="s">
        <v>75</v>
      </c>
      <c r="N999" s="84">
        <v>2.8</v>
      </c>
      <c r="O999" s="2" t="s">
        <v>49</v>
      </c>
      <c r="P999" s="2" t="s">
        <v>86</v>
      </c>
      <c r="Q999" s="85"/>
      <c r="R999" s="86">
        <v>4</v>
      </c>
      <c r="S999" s="85">
        <v>58</v>
      </c>
      <c r="T999" s="85">
        <v>58</v>
      </c>
      <c r="U999" s="85"/>
      <c r="V999" s="2">
        <v>1</v>
      </c>
      <c r="W999" s="2">
        <v>1</v>
      </c>
      <c r="X999" s="10">
        <v>2</v>
      </c>
      <c r="Y999" s="84">
        <v>5.3</v>
      </c>
      <c r="Z999" s="2">
        <v>30</v>
      </c>
      <c r="AA999" s="6"/>
      <c r="AB999" s="2"/>
      <c r="AC999" s="2" t="s">
        <v>150</v>
      </c>
      <c r="AD999" s="84">
        <v>3</v>
      </c>
      <c r="AE999" s="84">
        <v>1.4</v>
      </c>
      <c r="AF999" s="2">
        <v>100</v>
      </c>
      <c r="AG999" s="2">
        <f t="shared" si="76"/>
        <v>300</v>
      </c>
      <c r="AH999" s="2">
        <f t="shared" si="77"/>
        <v>200</v>
      </c>
      <c r="AI999" s="44" t="str">
        <f>VLOOKUP(Table13[[#This Row],[Track]],$B$1885:$D$1929,2,FALSE)</f>
        <v>NSW</v>
      </c>
      <c r="AJ9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999" s="16" t="str">
        <f>IF(Table13[[#This Row],[Going-Dist]]="G&lt;6-Dist&gt;=1700","B",IF(Table13[[#This Row],[Going-Dist]]="G&lt;6-Dist&lt;1700","A",IF(AJ999="G&gt;=6-Dist&lt;1700","C",IF(AJ999="G&gt;=6-Dist&gt;=1700","D","xx"))))</f>
        <v>A</v>
      </c>
      <c r="AL999" s="69">
        <f>MONTH(Table13[[#This Row],[Date]])</f>
        <v>1</v>
      </c>
      <c r="AM999" s="69" t="str">
        <f t="shared" si="75"/>
        <v>2023-2024</v>
      </c>
      <c r="AN999" s="60">
        <v>100</v>
      </c>
      <c r="AO999" s="128">
        <f>IF(Table13[[#This Row],[Combo 27 Bet]]="","",IF(Table13[[#This Row],[Lev Ret]]="","",AN999*Table13[[#This Row],[Odds]]))</f>
        <v>300</v>
      </c>
      <c r="AP999" s="129">
        <f t="shared" si="78"/>
        <v>200</v>
      </c>
      <c r="AQ999" s="135"/>
      <c r="AR999" s="151">
        <v>5</v>
      </c>
      <c r="AS999" s="2" t="str">
        <f>IF(Table13[[#This Row],[Date]]&lt;$AS$3,"","Live")</f>
        <v/>
      </c>
      <c r="AT999" s="2" t="str">
        <f>IF(Table13[[#This Row],[Date]]&lt;$AT$3,"","Current Algo")</f>
        <v/>
      </c>
    </row>
    <row r="1000" spans="1:46" ht="14.25" customHeight="1" x14ac:dyDescent="0.25">
      <c r="A1000" s="82">
        <v>45297</v>
      </c>
      <c r="B1000" s="2" t="s">
        <v>510</v>
      </c>
      <c r="C1000" s="83">
        <v>0.68055555555555547</v>
      </c>
      <c r="D1000" s="2">
        <v>4</v>
      </c>
      <c r="E1000" s="2">
        <v>0</v>
      </c>
      <c r="F1000" s="60">
        <v>8</v>
      </c>
      <c r="G1000" s="2">
        <v>1700</v>
      </c>
      <c r="H1000" s="2" t="s">
        <v>42</v>
      </c>
      <c r="I1000" s="2" t="s">
        <v>46</v>
      </c>
      <c r="J1000" s="2">
        <v>300</v>
      </c>
      <c r="K1000" s="6">
        <v>4</v>
      </c>
      <c r="L1000" s="6" t="s">
        <v>436</v>
      </c>
      <c r="M1000" s="2" t="s">
        <v>75</v>
      </c>
      <c r="N1000" s="84">
        <v>5.0999999999999996</v>
      </c>
      <c r="O1000" s="2" t="s">
        <v>83</v>
      </c>
      <c r="P1000" s="2" t="s">
        <v>64</v>
      </c>
      <c r="Q1000" s="85"/>
      <c r="R1000" s="86">
        <v>4</v>
      </c>
      <c r="S1000" s="85">
        <v>53.5</v>
      </c>
      <c r="T1000" s="85">
        <v>53.5</v>
      </c>
      <c r="U1000" s="85"/>
      <c r="V1000" s="2">
        <v>2</v>
      </c>
      <c r="W1000" s="2">
        <v>1</v>
      </c>
      <c r="X1000" s="10">
        <v>1</v>
      </c>
      <c r="Y1000" s="84">
        <v>4.5</v>
      </c>
      <c r="Z1000" s="2">
        <v>40</v>
      </c>
      <c r="AA1000" s="6">
        <v>10</v>
      </c>
      <c r="AB1000" s="2"/>
      <c r="AC1000" s="2" t="s">
        <v>15</v>
      </c>
      <c r="AD1000" s="84">
        <v>4.5999999999999996</v>
      </c>
      <c r="AE1000" s="84">
        <v>1.8</v>
      </c>
      <c r="AF1000" s="2">
        <v>100</v>
      </c>
      <c r="AG1000" s="2" t="str">
        <f t="shared" si="76"/>
        <v/>
      </c>
      <c r="AH1000" s="2">
        <f t="shared" si="77"/>
        <v>-100</v>
      </c>
      <c r="AI1000" s="44" t="str">
        <f>VLOOKUP(Table13[[#This Row],[Track]],$B$1885:$D$1929,2,FALSE)</f>
        <v>Vic</v>
      </c>
      <c r="AJ10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00" s="16" t="str">
        <f>IF(Table13[[#This Row],[Going-Dist]]="G&lt;6-Dist&gt;=1700","B",IF(Table13[[#This Row],[Going-Dist]]="G&lt;6-Dist&lt;1700","A",IF(AJ1000="G&gt;=6-Dist&lt;1700","C",IF(AJ1000="G&gt;=6-Dist&gt;=1700","D","xx"))))</f>
        <v>B</v>
      </c>
      <c r="AL1000" s="69">
        <f>MONTH(Table13[[#This Row],[Date]])</f>
        <v>1</v>
      </c>
      <c r="AM1000" s="69" t="str">
        <f t="shared" si="75"/>
        <v>2023-2024</v>
      </c>
      <c r="AN1000" s="60">
        <v>100</v>
      </c>
      <c r="AO1000" s="128" t="str">
        <f>IF(Table13[[#This Row],[Combo 27 Bet]]="","",IF(Table13[[#This Row],[Lev Ret]]="","",AN1000*Table13[[#This Row],[Odds]]))</f>
        <v/>
      </c>
      <c r="AP1000" s="129">
        <f t="shared" si="78"/>
        <v>-100</v>
      </c>
      <c r="AQ1000" s="135">
        <v>2</v>
      </c>
      <c r="AR1000" s="151">
        <v>8</v>
      </c>
      <c r="AS1000" s="2" t="str">
        <f>IF(Table13[[#This Row],[Date]]&lt;$AS$3,"","Live")</f>
        <v/>
      </c>
      <c r="AT1000" s="2" t="str">
        <f>IF(Table13[[#This Row],[Date]]&lt;$AT$3,"","Current Algo")</f>
        <v/>
      </c>
    </row>
    <row r="1001" spans="1:46" ht="14.25" customHeight="1" x14ac:dyDescent="0.25">
      <c r="A1001" s="82">
        <v>45297</v>
      </c>
      <c r="B1001" s="2" t="s">
        <v>510</v>
      </c>
      <c r="C1001" s="83">
        <v>0.68055555555555547</v>
      </c>
      <c r="D1001" s="2">
        <v>4</v>
      </c>
      <c r="E1001" s="2">
        <v>0</v>
      </c>
      <c r="F1001" s="60">
        <v>8</v>
      </c>
      <c r="G1001" s="2">
        <v>1700</v>
      </c>
      <c r="H1001" s="2" t="s">
        <v>42</v>
      </c>
      <c r="I1001" s="2" t="s">
        <v>46</v>
      </c>
      <c r="J1001" s="2">
        <v>300</v>
      </c>
      <c r="K1001" s="6">
        <v>7</v>
      </c>
      <c r="L1001" s="6" t="s">
        <v>859</v>
      </c>
      <c r="M1001" s="2" t="s">
        <v>80</v>
      </c>
      <c r="N1001" s="84">
        <v>4.5</v>
      </c>
      <c r="O1001" s="2" t="s">
        <v>51</v>
      </c>
      <c r="P1001" s="2" t="s">
        <v>54</v>
      </c>
      <c r="Q1001" s="85"/>
      <c r="R1001" s="86">
        <v>2</v>
      </c>
      <c r="S1001" s="85">
        <v>53</v>
      </c>
      <c r="T1001" s="85">
        <v>53</v>
      </c>
      <c r="U1001" s="85"/>
      <c r="V1001" s="2">
        <v>3</v>
      </c>
      <c r="W1001" s="2">
        <v>2</v>
      </c>
      <c r="X1001" s="10">
        <v>2</v>
      </c>
      <c r="Y1001" s="84">
        <v>5.5</v>
      </c>
      <c r="Z1001" s="2">
        <v>30</v>
      </c>
      <c r="AA1001" s="6">
        <v>10</v>
      </c>
      <c r="AB1001" s="2"/>
      <c r="AC1001" s="2" t="s">
        <v>12</v>
      </c>
      <c r="AD1001" s="84">
        <v>4.2</v>
      </c>
      <c r="AE1001" s="84">
        <v>1.4</v>
      </c>
      <c r="AF1001" s="2">
        <v>100</v>
      </c>
      <c r="AG1001" s="2">
        <f t="shared" si="76"/>
        <v>420</v>
      </c>
      <c r="AH1001" s="2">
        <f t="shared" si="77"/>
        <v>320</v>
      </c>
      <c r="AI1001" s="44" t="str">
        <f>VLOOKUP(Table13[[#This Row],[Track]],$B$1885:$D$1929,2,FALSE)</f>
        <v>Vic</v>
      </c>
      <c r="AJ10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01" s="16" t="str">
        <f>IF(Table13[[#This Row],[Going-Dist]]="G&lt;6-Dist&gt;=1700","B",IF(Table13[[#This Row],[Going-Dist]]="G&lt;6-Dist&lt;1700","A",IF(AJ1001="G&gt;=6-Dist&lt;1700","C",IF(AJ1001="G&gt;=6-Dist&gt;=1700","D","xx"))))</f>
        <v>B</v>
      </c>
      <c r="AL1001" s="69">
        <f>MONTH(Table13[[#This Row],[Date]])</f>
        <v>1</v>
      </c>
      <c r="AM1001" s="69" t="str">
        <f t="shared" si="75"/>
        <v>2023-2024</v>
      </c>
      <c r="AN1001" s="60">
        <v>100</v>
      </c>
      <c r="AO1001" s="128">
        <f>IF(Table13[[#This Row],[Combo 27 Bet]]="","",IF(Table13[[#This Row],[Lev Ret]]="","",AN1001*Table13[[#This Row],[Odds]]))</f>
        <v>420</v>
      </c>
      <c r="AP1001" s="129">
        <f t="shared" si="78"/>
        <v>320</v>
      </c>
      <c r="AQ1001" s="135">
        <v>2</v>
      </c>
      <c r="AR1001" s="151">
        <v>7</v>
      </c>
      <c r="AS1001" s="2" t="str">
        <f>IF(Table13[[#This Row],[Date]]&lt;$AS$3,"","Live")</f>
        <v/>
      </c>
      <c r="AT1001" s="2" t="str">
        <f>IF(Table13[[#This Row],[Date]]&lt;$AT$3,"","Current Algo")</f>
        <v/>
      </c>
    </row>
    <row r="1002" spans="1:46" ht="14.25" customHeight="1" x14ac:dyDescent="0.25">
      <c r="A1002" s="82">
        <v>45297</v>
      </c>
      <c r="B1002" s="2" t="s">
        <v>510</v>
      </c>
      <c r="C1002" s="83">
        <v>0.70833333333333337</v>
      </c>
      <c r="D1002" s="2">
        <v>4</v>
      </c>
      <c r="E1002" s="2">
        <v>0</v>
      </c>
      <c r="F1002" s="60">
        <v>9</v>
      </c>
      <c r="G1002" s="2">
        <v>1200</v>
      </c>
      <c r="H1002" s="2" t="s">
        <v>70</v>
      </c>
      <c r="I1002" s="2" t="s">
        <v>84</v>
      </c>
      <c r="J1002" s="2">
        <v>200</v>
      </c>
      <c r="K1002" s="6">
        <v>2</v>
      </c>
      <c r="L1002" s="6" t="s">
        <v>860</v>
      </c>
      <c r="M1002" s="2" t="s">
        <v>58</v>
      </c>
      <c r="N1002" s="84">
        <v>3.6</v>
      </c>
      <c r="O1002" s="2" t="s">
        <v>56</v>
      </c>
      <c r="P1002" s="2" t="s">
        <v>48</v>
      </c>
      <c r="Q1002" s="85"/>
      <c r="R1002" s="86">
        <v>7</v>
      </c>
      <c r="S1002" s="85">
        <v>57</v>
      </c>
      <c r="T1002" s="85">
        <v>57</v>
      </c>
      <c r="U1002" s="85"/>
      <c r="V1002" s="2">
        <v>1</v>
      </c>
      <c r="W1002" s="2">
        <v>5</v>
      </c>
      <c r="X1002" s="10">
        <v>1</v>
      </c>
      <c r="Y1002" s="84">
        <v>4.0999999999999996</v>
      </c>
      <c r="Z1002" s="2">
        <v>40</v>
      </c>
      <c r="AA1002" s="6">
        <v>16</v>
      </c>
      <c r="AB1002" s="2"/>
      <c r="AC1002" s="2" t="s">
        <v>12</v>
      </c>
      <c r="AD1002" s="84">
        <v>2.4500000000000002</v>
      </c>
      <c r="AE1002" s="84">
        <v>1.4</v>
      </c>
      <c r="AF1002" s="2">
        <v>100</v>
      </c>
      <c r="AG1002" s="2">
        <f t="shared" si="76"/>
        <v>245.00000000000003</v>
      </c>
      <c r="AH1002" s="2">
        <f t="shared" si="77"/>
        <v>145.00000000000003</v>
      </c>
      <c r="AI1002" s="44" t="str">
        <f>VLOOKUP(Table13[[#This Row],[Track]],$B$1885:$D$1929,2,FALSE)</f>
        <v>Vic</v>
      </c>
      <c r="AJ10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02" s="16" t="str">
        <f>IF(Table13[[#This Row],[Going-Dist]]="G&lt;6-Dist&gt;=1700","B",IF(Table13[[#This Row],[Going-Dist]]="G&lt;6-Dist&lt;1700","A",IF(AJ1002="G&gt;=6-Dist&lt;1700","C",IF(AJ1002="G&gt;=6-Dist&gt;=1700","D","xx"))))</f>
        <v>A</v>
      </c>
      <c r="AL1002" s="69">
        <f>MONTH(Table13[[#This Row],[Date]])</f>
        <v>1</v>
      </c>
      <c r="AM1002" s="69" t="str">
        <f t="shared" si="75"/>
        <v>2023-2024</v>
      </c>
      <c r="AN1002" s="60">
        <v>150</v>
      </c>
      <c r="AO1002" s="128">
        <f>IF(Table13[[#This Row],[Combo 27 Bet]]="","",IF(Table13[[#This Row],[Lev Ret]]="","",AN1002*Table13[[#This Row],[Odds]]))</f>
        <v>367.5</v>
      </c>
      <c r="AP1002" s="129">
        <f t="shared" si="78"/>
        <v>217.5</v>
      </c>
      <c r="AQ1002" s="135"/>
      <c r="AR1002" s="151">
        <v>9</v>
      </c>
      <c r="AS1002" s="2" t="str">
        <f>IF(Table13[[#This Row],[Date]]&lt;$AS$3,"","Live")</f>
        <v/>
      </c>
      <c r="AT1002" s="2" t="str">
        <f>IF(Table13[[#This Row],[Date]]&lt;$AT$3,"","Current Algo")</f>
        <v/>
      </c>
    </row>
    <row r="1003" spans="1:46" ht="14.25" customHeight="1" x14ac:dyDescent="0.25">
      <c r="A1003" s="82">
        <v>45297</v>
      </c>
      <c r="B1003" s="2" t="s">
        <v>148</v>
      </c>
      <c r="C1003" s="83">
        <v>0.74652777777777779</v>
      </c>
      <c r="D1003" s="87">
        <v>4</v>
      </c>
      <c r="E1003" s="7">
        <v>6</v>
      </c>
      <c r="F1003" s="60">
        <v>10</v>
      </c>
      <c r="G1003" s="2">
        <v>1100</v>
      </c>
      <c r="H1003" s="2" t="s">
        <v>151</v>
      </c>
      <c r="I1003" s="2">
        <v>72</v>
      </c>
      <c r="J1003" s="2">
        <v>160</v>
      </c>
      <c r="K1003" s="6">
        <v>13</v>
      </c>
      <c r="L1003" s="6" t="s">
        <v>1710</v>
      </c>
      <c r="M1003" s="2" t="s">
        <v>55</v>
      </c>
      <c r="N1003" s="84">
        <v>3.2</v>
      </c>
      <c r="O1003" s="2" t="s">
        <v>156</v>
      </c>
      <c r="P1003" s="2" t="s">
        <v>160</v>
      </c>
      <c r="Q1003" s="85"/>
      <c r="R1003" s="86">
        <v>6</v>
      </c>
      <c r="S1003" s="85">
        <v>52.5</v>
      </c>
      <c r="T1003" s="85">
        <v>52.5</v>
      </c>
      <c r="U1003" s="85"/>
      <c r="V1003" s="2">
        <v>2</v>
      </c>
      <c r="W1003" s="2">
        <v>2</v>
      </c>
      <c r="X1003" s="10">
        <v>2</v>
      </c>
      <c r="Y1003" s="84">
        <v>4</v>
      </c>
      <c r="Z1003" s="2">
        <v>20</v>
      </c>
      <c r="AA1003" s="6"/>
      <c r="AB1003" s="2"/>
      <c r="AC1003" s="2" t="s">
        <v>13</v>
      </c>
      <c r="AD1003" s="84">
        <v>3.3</v>
      </c>
      <c r="AE1003" s="84">
        <v>1.4</v>
      </c>
      <c r="AF1003" s="2">
        <v>100</v>
      </c>
      <c r="AG1003" s="2" t="str">
        <f t="shared" si="76"/>
        <v/>
      </c>
      <c r="AH1003" s="2">
        <f t="shared" si="77"/>
        <v>-100</v>
      </c>
      <c r="AI1003" s="44" t="str">
        <f>VLOOKUP(Table13[[#This Row],[Track]],$B$1885:$D$1929,2,FALSE)</f>
        <v>NSW</v>
      </c>
      <c r="AJ10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03" s="16" t="str">
        <f>IF(Table13[[#This Row],[Going-Dist]]="G&lt;6-Dist&gt;=1700","B",IF(Table13[[#This Row],[Going-Dist]]="G&lt;6-Dist&lt;1700","A",IF(AJ1003="G&gt;=6-Dist&lt;1700","C",IF(AJ1003="G&gt;=6-Dist&gt;=1700","D","xx"))))</f>
        <v>A</v>
      </c>
      <c r="AL1003" s="69">
        <f>MONTH(Table13[[#This Row],[Date]])</f>
        <v>1</v>
      </c>
      <c r="AM1003" s="69" t="str">
        <f t="shared" si="75"/>
        <v>2023-2024</v>
      </c>
      <c r="AN1003" s="60">
        <v>200</v>
      </c>
      <c r="AO1003" s="128" t="str">
        <f>IF(Table13[[#This Row],[Combo 27 Bet]]="","",IF(Table13[[#This Row],[Lev Ret]]="","",AN1003*Table13[[#This Row],[Odds]]))</f>
        <v/>
      </c>
      <c r="AP1003" s="129">
        <f t="shared" si="78"/>
        <v>-200</v>
      </c>
      <c r="AQ1003" s="135"/>
      <c r="AR1003" s="151">
        <v>10</v>
      </c>
      <c r="AS1003" s="2" t="str">
        <f>IF(Table13[[#This Row],[Date]]&lt;$AS$3,"","Live")</f>
        <v/>
      </c>
      <c r="AT1003" s="2" t="str">
        <f>IF(Table13[[#This Row],[Date]]&lt;$AT$3,"","Current Algo")</f>
        <v/>
      </c>
    </row>
    <row r="1004" spans="1:46" ht="14.25" customHeight="1" x14ac:dyDescent="0.25">
      <c r="A1004" s="82">
        <v>45304</v>
      </c>
      <c r="B1004" s="2" t="s">
        <v>3</v>
      </c>
      <c r="C1004" s="83">
        <v>0.53333333333333333</v>
      </c>
      <c r="D1004" s="2">
        <v>4</v>
      </c>
      <c r="E1004" s="2">
        <v>4</v>
      </c>
      <c r="F1004" s="60">
        <v>2</v>
      </c>
      <c r="G1004" s="2">
        <v>2000</v>
      </c>
      <c r="H1004" s="2" t="s">
        <v>42</v>
      </c>
      <c r="I1004" s="2">
        <v>100</v>
      </c>
      <c r="J1004" s="2">
        <v>150</v>
      </c>
      <c r="K1004" s="6">
        <v>8</v>
      </c>
      <c r="L1004" s="6" t="s">
        <v>861</v>
      </c>
      <c r="M1004" s="2" t="s">
        <v>50</v>
      </c>
      <c r="N1004" s="84">
        <v>3.9</v>
      </c>
      <c r="O1004" s="2" t="s">
        <v>101</v>
      </c>
      <c r="P1004" s="2" t="s">
        <v>512</v>
      </c>
      <c r="Q1004" s="85"/>
      <c r="R1004" s="86">
        <v>8</v>
      </c>
      <c r="S1004" s="85">
        <v>53</v>
      </c>
      <c r="T1004" s="85">
        <v>53</v>
      </c>
      <c r="U1004" s="85"/>
      <c r="V1004" s="2">
        <v>2</v>
      </c>
      <c r="W1004" s="2">
        <v>1</v>
      </c>
      <c r="X1004" s="10">
        <v>1</v>
      </c>
      <c r="Y1004" s="84">
        <v>3.9</v>
      </c>
      <c r="Z1004" s="2">
        <v>45</v>
      </c>
      <c r="AA1004" s="6">
        <v>8</v>
      </c>
      <c r="AB1004" s="2"/>
      <c r="AC1004" s="2"/>
      <c r="AD1004" s="84">
        <v>3.5</v>
      </c>
      <c r="AE1004" s="84"/>
      <c r="AF1004" s="2">
        <v>100</v>
      </c>
      <c r="AG1004" s="2" t="str">
        <f t="shared" si="76"/>
        <v/>
      </c>
      <c r="AH1004" s="2">
        <f t="shared" si="77"/>
        <v>-100</v>
      </c>
      <c r="AI1004" s="44" t="str">
        <f>VLOOKUP(Table13[[#This Row],[Track]],$B$1885:$D$1929,2,FALSE)</f>
        <v>Vic</v>
      </c>
      <c r="AJ10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04" s="16" t="str">
        <f>IF(Table13[[#This Row],[Going-Dist]]="G&lt;6-Dist&gt;=1700","B",IF(Table13[[#This Row],[Going-Dist]]="G&lt;6-Dist&lt;1700","A",IF(AJ1004="G&gt;=6-Dist&lt;1700","C",IF(AJ1004="G&gt;=6-Dist&gt;=1700","D","xx"))))</f>
        <v>B</v>
      </c>
      <c r="AL1004" s="69">
        <f>MONTH(Table13[[#This Row],[Date]])</f>
        <v>1</v>
      </c>
      <c r="AM1004" s="69" t="str">
        <f t="shared" si="75"/>
        <v>2023-2024</v>
      </c>
      <c r="AN1004" s="60">
        <v>150</v>
      </c>
      <c r="AO1004" s="128" t="str">
        <f>IF(Table13[[#This Row],[Combo 27 Bet]]="","",IF(Table13[[#This Row],[Lev Ret]]="","",AN1004*Table13[[#This Row],[Odds]]))</f>
        <v/>
      </c>
      <c r="AP1004" s="129">
        <f t="shared" si="78"/>
        <v>-150</v>
      </c>
      <c r="AQ1004" s="135"/>
      <c r="AR1004" s="151">
        <v>9</v>
      </c>
      <c r="AS1004" s="2" t="str">
        <f>IF(Table13[[#This Row],[Date]]&lt;$AS$3,"","Live")</f>
        <v/>
      </c>
      <c r="AT1004" s="2" t="str">
        <f>IF(Table13[[#This Row],[Date]]&lt;$AT$3,"","Current Algo")</f>
        <v/>
      </c>
    </row>
    <row r="1005" spans="1:46" ht="14.25" customHeight="1" x14ac:dyDescent="0.25">
      <c r="A1005" s="82">
        <v>45304</v>
      </c>
      <c r="B1005" s="2" t="s">
        <v>149</v>
      </c>
      <c r="C1005" s="83">
        <v>0.62152777777777779</v>
      </c>
      <c r="D1005" s="87">
        <v>5</v>
      </c>
      <c r="E1005" s="7">
        <v>2</v>
      </c>
      <c r="F1005" s="60">
        <v>5</v>
      </c>
      <c r="G1005" s="2">
        <v>1200</v>
      </c>
      <c r="H1005" s="2" t="s">
        <v>70</v>
      </c>
      <c r="I1005" s="2">
        <v>78</v>
      </c>
      <c r="J1005" s="2">
        <v>160</v>
      </c>
      <c r="K1005" s="6">
        <v>7</v>
      </c>
      <c r="L1005" s="6" t="s">
        <v>910</v>
      </c>
      <c r="M1005" s="2" t="s">
        <v>55</v>
      </c>
      <c r="N1005" s="84">
        <v>3.9</v>
      </c>
      <c r="O1005" s="2" t="s">
        <v>1059</v>
      </c>
      <c r="P1005" s="2" t="s">
        <v>1046</v>
      </c>
      <c r="Q1005" s="85"/>
      <c r="R1005" s="86">
        <v>3</v>
      </c>
      <c r="S1005" s="85">
        <v>57.5</v>
      </c>
      <c r="T1005" s="85">
        <v>57.5</v>
      </c>
      <c r="U1005" s="85"/>
      <c r="V1005" s="2">
        <v>2</v>
      </c>
      <c r="W1005" s="2">
        <v>4</v>
      </c>
      <c r="X1005" s="10">
        <v>1</v>
      </c>
      <c r="Y1005" s="84">
        <v>4.2</v>
      </c>
      <c r="Z1005" s="2">
        <v>20</v>
      </c>
      <c r="AA1005" s="6"/>
      <c r="AB1005" s="2"/>
      <c r="AC1005" s="2" t="s">
        <v>15</v>
      </c>
      <c r="AD1005" s="84">
        <v>4</v>
      </c>
      <c r="AE1005" s="84">
        <v>1.7</v>
      </c>
      <c r="AF1005" s="2">
        <v>100</v>
      </c>
      <c r="AG1005" s="2" t="str">
        <f t="shared" si="76"/>
        <v/>
      </c>
      <c r="AH1005" s="2">
        <f t="shared" si="77"/>
        <v>-100</v>
      </c>
      <c r="AI1005" s="44" t="str">
        <f>VLOOKUP(Table13[[#This Row],[Track]],$B$1885:$D$1929,2,FALSE)</f>
        <v>NSW</v>
      </c>
      <c r="AJ10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05" s="16" t="str">
        <f>IF(Table13[[#This Row],[Going-Dist]]="G&lt;6-Dist&gt;=1700","B",IF(Table13[[#This Row],[Going-Dist]]="G&lt;6-Dist&lt;1700","A",IF(AJ1005="G&gt;=6-Dist&lt;1700","C",IF(AJ1005="G&gt;=6-Dist&gt;=1700","D","xx"))))</f>
        <v>A</v>
      </c>
      <c r="AL1005" s="69">
        <f>MONTH(Table13[[#This Row],[Date]])</f>
        <v>1</v>
      </c>
      <c r="AM1005" s="69" t="str">
        <f t="shared" si="75"/>
        <v>2023-2024</v>
      </c>
      <c r="AN1005" s="60">
        <v>150</v>
      </c>
      <c r="AO1005" s="128" t="str">
        <f>IF(Table13[[#This Row],[Combo 27 Bet]]="","",IF(Table13[[#This Row],[Lev Ret]]="","",AN1005*Table13[[#This Row],[Odds]]))</f>
        <v/>
      </c>
      <c r="AP1005" s="129">
        <f t="shared" si="78"/>
        <v>-150</v>
      </c>
      <c r="AQ1005" s="135"/>
      <c r="AR1005" s="151">
        <v>3</v>
      </c>
      <c r="AS1005" s="2" t="str">
        <f>IF(Table13[[#This Row],[Date]]&lt;$AS$3,"","Live")</f>
        <v/>
      </c>
      <c r="AT1005" s="2" t="str">
        <f>IF(Table13[[#This Row],[Date]]&lt;$AT$3,"","Current Algo")</f>
        <v/>
      </c>
    </row>
    <row r="1006" spans="1:46" ht="14.25" customHeight="1" x14ac:dyDescent="0.25">
      <c r="A1006" s="82">
        <v>45304</v>
      </c>
      <c r="B1006" s="2" t="s">
        <v>3</v>
      </c>
      <c r="C1006" s="83">
        <v>0.63055555555555554</v>
      </c>
      <c r="D1006" s="87">
        <v>4</v>
      </c>
      <c r="E1006" s="7">
        <v>4</v>
      </c>
      <c r="F1006" s="60">
        <v>6</v>
      </c>
      <c r="G1006" s="2">
        <v>1600</v>
      </c>
      <c r="H1006" s="2" t="s">
        <v>70</v>
      </c>
      <c r="I1006" s="2">
        <v>78</v>
      </c>
      <c r="J1006" s="2">
        <v>130</v>
      </c>
      <c r="K1006" s="6">
        <v>7</v>
      </c>
      <c r="L1006" s="6" t="s">
        <v>862</v>
      </c>
      <c r="M1006" s="2" t="s">
        <v>75</v>
      </c>
      <c r="N1006" s="84">
        <v>6</v>
      </c>
      <c r="O1006" s="2" t="s">
        <v>59</v>
      </c>
      <c r="P1006" s="2" t="s">
        <v>103</v>
      </c>
      <c r="Q1006" s="85"/>
      <c r="R1006" s="86">
        <v>5</v>
      </c>
      <c r="S1006" s="85">
        <v>55.5</v>
      </c>
      <c r="T1006" s="85">
        <v>55.5</v>
      </c>
      <c r="U1006" s="85"/>
      <c r="V1006" s="2">
        <v>1</v>
      </c>
      <c r="W1006" s="2"/>
      <c r="X1006" s="10">
        <v>1</v>
      </c>
      <c r="Y1006" s="84">
        <v>4</v>
      </c>
      <c r="Z1006" s="2">
        <v>45</v>
      </c>
      <c r="AA1006" s="6">
        <v>8</v>
      </c>
      <c r="AB1006" s="2"/>
      <c r="AC1006" s="2"/>
      <c r="AD1006" s="84">
        <v>7</v>
      </c>
      <c r="AE1006" s="84"/>
      <c r="AF1006" s="2">
        <v>100</v>
      </c>
      <c r="AG1006" s="2" t="str">
        <f t="shared" si="76"/>
        <v/>
      </c>
      <c r="AH1006" s="2">
        <f t="shared" si="77"/>
        <v>-100</v>
      </c>
      <c r="AI1006" s="44" t="str">
        <f>VLOOKUP(Table13[[#This Row],[Track]],$B$1885:$D$1929,2,FALSE)</f>
        <v>Vic</v>
      </c>
      <c r="AJ10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06" s="16" t="str">
        <f>IF(Table13[[#This Row],[Going-Dist]]="G&lt;6-Dist&gt;=1700","B",IF(Table13[[#This Row],[Going-Dist]]="G&lt;6-Dist&lt;1700","A",IF(AJ1006="G&gt;=6-Dist&lt;1700","C",IF(AJ1006="G&gt;=6-Dist&gt;=1700","D","xx"))))</f>
        <v>A</v>
      </c>
      <c r="AL1006" s="69">
        <f>MONTH(Table13[[#This Row],[Date]])</f>
        <v>1</v>
      </c>
      <c r="AM1006" s="69" t="str">
        <f t="shared" si="75"/>
        <v>2023-2024</v>
      </c>
      <c r="AN1006" s="60">
        <v>100</v>
      </c>
      <c r="AO1006" s="128" t="str">
        <f>IF(Table13[[#This Row],[Combo 27 Bet]]="","",IF(Table13[[#This Row],[Lev Ret]]="","",AN1006*Table13[[#This Row],[Odds]]))</f>
        <v/>
      </c>
      <c r="AP1006" s="129">
        <f t="shared" si="78"/>
        <v>-100</v>
      </c>
      <c r="AQ1006" s="135"/>
      <c r="AR1006" s="151">
        <v>8</v>
      </c>
      <c r="AS1006" s="2" t="str">
        <f>IF(Table13[[#This Row],[Date]]&lt;$AS$3,"","Live")</f>
        <v/>
      </c>
      <c r="AT1006" s="2" t="str">
        <f>IF(Table13[[#This Row],[Date]]&lt;$AT$3,"","Current Algo")</f>
        <v/>
      </c>
    </row>
    <row r="1007" spans="1:46" ht="14.25" customHeight="1" x14ac:dyDescent="0.25">
      <c r="A1007" s="82">
        <v>45304</v>
      </c>
      <c r="B1007" s="2" t="s">
        <v>149</v>
      </c>
      <c r="C1007" s="83">
        <v>0.67708333333333337</v>
      </c>
      <c r="D1007" s="87">
        <v>5</v>
      </c>
      <c r="E1007" s="7">
        <v>2</v>
      </c>
      <c r="F1007" s="60">
        <v>7</v>
      </c>
      <c r="G1007" s="2">
        <v>2000</v>
      </c>
      <c r="H1007" s="2" t="s">
        <v>151</v>
      </c>
      <c r="I1007" s="2"/>
      <c r="J1007" s="2">
        <v>200</v>
      </c>
      <c r="K1007" s="6">
        <v>12</v>
      </c>
      <c r="L1007" s="6" t="s">
        <v>1707</v>
      </c>
      <c r="M1007" s="2" t="s">
        <v>55</v>
      </c>
      <c r="N1007" s="84">
        <v>2.9</v>
      </c>
      <c r="O1007" s="2" t="s">
        <v>163</v>
      </c>
      <c r="P1007" s="2" t="s">
        <v>1003</v>
      </c>
      <c r="Q1007" s="85"/>
      <c r="R1007" s="86">
        <v>4</v>
      </c>
      <c r="S1007" s="85">
        <v>53</v>
      </c>
      <c r="T1007" s="85">
        <v>53</v>
      </c>
      <c r="U1007" s="85"/>
      <c r="V1007" s="2">
        <v>1</v>
      </c>
      <c r="W1007" s="2">
        <v>5</v>
      </c>
      <c r="X1007" s="10">
        <v>2</v>
      </c>
      <c r="Y1007" s="84">
        <v>3.8</v>
      </c>
      <c r="Z1007" s="2">
        <v>30</v>
      </c>
      <c r="AA1007" s="6"/>
      <c r="AB1007" s="2"/>
      <c r="AC1007" s="2" t="s">
        <v>150</v>
      </c>
      <c r="AD1007" s="84">
        <v>3.1</v>
      </c>
      <c r="AE1007" s="84">
        <v>1.3</v>
      </c>
      <c r="AF1007" s="2">
        <v>100</v>
      </c>
      <c r="AG1007" s="2">
        <f t="shared" si="76"/>
        <v>310</v>
      </c>
      <c r="AH1007" s="2">
        <f t="shared" si="77"/>
        <v>210</v>
      </c>
      <c r="AI1007" s="44" t="str">
        <f>VLOOKUP(Table13[[#This Row],[Track]],$B$1885:$D$1929,2,FALSE)</f>
        <v>NSW</v>
      </c>
      <c r="AJ10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07" s="16" t="str">
        <f>IF(Table13[[#This Row],[Going-Dist]]="G&lt;6-Dist&gt;=1700","B",IF(Table13[[#This Row],[Going-Dist]]="G&lt;6-Dist&lt;1700","A",IF(AJ1007="G&gt;=6-Dist&lt;1700","C",IF(AJ1007="G&gt;=6-Dist&gt;=1700","D","xx"))))</f>
        <v>B</v>
      </c>
      <c r="AL1007" s="69">
        <f>MONTH(Table13[[#This Row],[Date]])</f>
        <v>1</v>
      </c>
      <c r="AM1007" s="69" t="str">
        <f t="shared" si="75"/>
        <v>2023-2024</v>
      </c>
      <c r="AN1007" s="60">
        <v>200</v>
      </c>
      <c r="AO1007" s="128">
        <f>IF(Table13[[#This Row],[Combo 27 Bet]]="","",IF(Table13[[#This Row],[Lev Ret]]="","",AN1007*Table13[[#This Row],[Odds]]))</f>
        <v>620</v>
      </c>
      <c r="AP1007" s="129">
        <f t="shared" si="78"/>
        <v>420</v>
      </c>
      <c r="AQ1007" s="135"/>
      <c r="AR1007" s="151">
        <v>10</v>
      </c>
      <c r="AS1007" s="2" t="str">
        <f>IF(Table13[[#This Row],[Date]]&lt;$AS$3,"","Live")</f>
        <v/>
      </c>
      <c r="AT1007" s="2" t="str">
        <f>IF(Table13[[#This Row],[Date]]&lt;$AT$3,"","Current Algo")</f>
        <v/>
      </c>
    </row>
    <row r="1008" spans="1:46" ht="14.25" customHeight="1" x14ac:dyDescent="0.25">
      <c r="A1008" s="82">
        <v>45304</v>
      </c>
      <c r="B1008" s="2" t="s">
        <v>149</v>
      </c>
      <c r="C1008" s="83">
        <v>0.73263888888888884</v>
      </c>
      <c r="D1008" s="87">
        <v>5</v>
      </c>
      <c r="E1008" s="7">
        <v>2</v>
      </c>
      <c r="F1008" s="60">
        <v>9</v>
      </c>
      <c r="G1008" s="2">
        <v>1200</v>
      </c>
      <c r="H1008" s="2" t="s">
        <v>151</v>
      </c>
      <c r="I1008" s="2">
        <v>78</v>
      </c>
      <c r="J1008" s="2">
        <v>160</v>
      </c>
      <c r="K1008" s="6">
        <v>8</v>
      </c>
      <c r="L1008" s="6" t="s">
        <v>1173</v>
      </c>
      <c r="M1008" s="2" t="s">
        <v>55</v>
      </c>
      <c r="N1008" s="84">
        <v>2.8</v>
      </c>
      <c r="O1008" s="2" t="s">
        <v>179</v>
      </c>
      <c r="P1008" s="2" t="s">
        <v>1121</v>
      </c>
      <c r="Q1008" s="85"/>
      <c r="R1008" s="86">
        <v>4</v>
      </c>
      <c r="S1008" s="85">
        <v>54.5</v>
      </c>
      <c r="T1008" s="85">
        <v>54.5</v>
      </c>
      <c r="U1008" s="85"/>
      <c r="V1008" s="2">
        <v>1</v>
      </c>
      <c r="W1008" s="2">
        <v>2</v>
      </c>
      <c r="X1008" s="10">
        <v>1</v>
      </c>
      <c r="Y1008" s="84">
        <v>3</v>
      </c>
      <c r="Z1008" s="2">
        <v>20</v>
      </c>
      <c r="AA1008" s="6">
        <v>200</v>
      </c>
      <c r="AB1008" s="2"/>
      <c r="AC1008" s="2"/>
      <c r="AD1008" s="84">
        <v>2.7</v>
      </c>
      <c r="AE1008" s="84"/>
      <c r="AF1008" s="2">
        <v>100</v>
      </c>
      <c r="AG1008" s="2" t="str">
        <f t="shared" si="76"/>
        <v/>
      </c>
      <c r="AH1008" s="2">
        <f t="shared" si="77"/>
        <v>-100</v>
      </c>
      <c r="AI1008" s="44" t="str">
        <f>VLOOKUP(Table13[[#This Row],[Track]],$B$1885:$D$1929,2,FALSE)</f>
        <v>NSW</v>
      </c>
      <c r="AJ10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08" s="16" t="str">
        <f>IF(Table13[[#This Row],[Going-Dist]]="G&lt;6-Dist&gt;=1700","B",IF(Table13[[#This Row],[Going-Dist]]="G&lt;6-Dist&lt;1700","A",IF(AJ1008="G&gt;=6-Dist&lt;1700","C",IF(AJ1008="G&gt;=6-Dist&gt;=1700","D","xx"))))</f>
        <v>A</v>
      </c>
      <c r="AL1008" s="69">
        <f>MONTH(Table13[[#This Row],[Date]])</f>
        <v>1</v>
      </c>
      <c r="AM1008" s="69" t="str">
        <f t="shared" si="75"/>
        <v>2023-2024</v>
      </c>
      <c r="AN1008" s="60">
        <v>150</v>
      </c>
      <c r="AO1008" s="128" t="str">
        <f>IF(Table13[[#This Row],[Combo 27 Bet]]="","",IF(Table13[[#This Row],[Lev Ret]]="","",AN1008*Table13[[#This Row],[Odds]]))</f>
        <v/>
      </c>
      <c r="AP1008" s="129">
        <f t="shared" si="78"/>
        <v>-150</v>
      </c>
      <c r="AQ1008" s="135"/>
      <c r="AR1008" s="151">
        <v>3</v>
      </c>
      <c r="AS1008" s="2" t="str">
        <f>IF(Table13[[#This Row],[Date]]&lt;$AS$3,"","Live")</f>
        <v/>
      </c>
      <c r="AT1008" s="2" t="str">
        <f>IF(Table13[[#This Row],[Date]]&lt;$AT$3,"","Current Algo")</f>
        <v/>
      </c>
    </row>
    <row r="1009" spans="1:46" ht="14.25" customHeight="1" x14ac:dyDescent="0.25">
      <c r="A1009" s="82">
        <v>45304</v>
      </c>
      <c r="B1009" s="2" t="s">
        <v>149</v>
      </c>
      <c r="C1009" s="83">
        <v>0.75694444444444453</v>
      </c>
      <c r="D1009" s="87">
        <v>5</v>
      </c>
      <c r="E1009" s="7">
        <v>2</v>
      </c>
      <c r="F1009" s="60">
        <v>10</v>
      </c>
      <c r="G1009" s="2">
        <v>1400</v>
      </c>
      <c r="H1009" s="2" t="s">
        <v>151</v>
      </c>
      <c r="I1009" s="2">
        <v>78</v>
      </c>
      <c r="J1009" s="2">
        <v>160</v>
      </c>
      <c r="K1009" s="6">
        <v>2</v>
      </c>
      <c r="L1009" s="6" t="s">
        <v>1636</v>
      </c>
      <c r="M1009" s="2" t="s">
        <v>75</v>
      </c>
      <c r="N1009" s="84">
        <v>2.5</v>
      </c>
      <c r="O1009" s="2" t="s">
        <v>161</v>
      </c>
      <c r="P1009" s="2" t="s">
        <v>1121</v>
      </c>
      <c r="Q1009" s="85"/>
      <c r="R1009" s="86">
        <v>1</v>
      </c>
      <c r="S1009" s="85">
        <v>59.5</v>
      </c>
      <c r="T1009" s="85">
        <v>59.5</v>
      </c>
      <c r="U1009" s="85"/>
      <c r="V1009" s="2">
        <v>2</v>
      </c>
      <c r="W1009" s="2">
        <v>2</v>
      </c>
      <c r="X1009" s="10">
        <v>1</v>
      </c>
      <c r="Y1009" s="84">
        <v>3.1</v>
      </c>
      <c r="Z1009" s="2">
        <v>20</v>
      </c>
      <c r="AA1009" s="6"/>
      <c r="AB1009" s="2"/>
      <c r="AC1009" s="2" t="s">
        <v>150</v>
      </c>
      <c r="AD1009" s="84">
        <v>2.35</v>
      </c>
      <c r="AE1009" s="84">
        <v>1.3</v>
      </c>
      <c r="AF1009" s="2">
        <v>100</v>
      </c>
      <c r="AG1009" s="2">
        <f t="shared" si="76"/>
        <v>235</v>
      </c>
      <c r="AH1009" s="2">
        <f t="shared" si="77"/>
        <v>135</v>
      </c>
      <c r="AI1009" s="44" t="str">
        <f>VLOOKUP(Table13[[#This Row],[Track]],$B$1885:$D$1929,2,FALSE)</f>
        <v>NSW</v>
      </c>
      <c r="AJ10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09" s="16" t="str">
        <f>IF(Table13[[#This Row],[Going-Dist]]="G&lt;6-Dist&gt;=1700","B",IF(Table13[[#This Row],[Going-Dist]]="G&lt;6-Dist&lt;1700","A",IF(AJ1009="G&gt;=6-Dist&lt;1700","C",IF(AJ1009="G&gt;=6-Dist&gt;=1700","D","xx"))))</f>
        <v>A</v>
      </c>
      <c r="AL1009" s="69">
        <f>MONTH(Table13[[#This Row],[Date]])</f>
        <v>1</v>
      </c>
      <c r="AM1009" s="69" t="str">
        <f t="shared" si="75"/>
        <v>2023-2024</v>
      </c>
      <c r="AN1009" s="60">
        <v>150</v>
      </c>
      <c r="AO1009" s="128">
        <f>IF(Table13[[#This Row],[Combo 27 Bet]]="","",IF(Table13[[#This Row],[Lev Ret]]="","",AN1009*Table13[[#This Row],[Odds]]))</f>
        <v>352.5</v>
      </c>
      <c r="AP1009" s="129">
        <f t="shared" si="78"/>
        <v>202.5</v>
      </c>
      <c r="AQ1009" s="135"/>
      <c r="AR1009" s="151">
        <v>3</v>
      </c>
      <c r="AS1009" s="2" t="str">
        <f>IF(Table13[[#This Row],[Date]]&lt;$AS$3,"","Live")</f>
        <v/>
      </c>
      <c r="AT1009" s="2" t="str">
        <f>IF(Table13[[#This Row],[Date]]&lt;$AT$3,"","Current Algo")</f>
        <v/>
      </c>
    </row>
    <row r="1010" spans="1:46" ht="14.25" customHeight="1" x14ac:dyDescent="0.25">
      <c r="A1010" s="82">
        <v>45311</v>
      </c>
      <c r="B1010" s="2" t="s">
        <v>3</v>
      </c>
      <c r="C1010" s="83">
        <v>0.51041666666666663</v>
      </c>
      <c r="D1010" s="2">
        <v>4</v>
      </c>
      <c r="E1010" s="2">
        <v>9</v>
      </c>
      <c r="F1010" s="60">
        <v>1</v>
      </c>
      <c r="G1010" s="2">
        <v>1600</v>
      </c>
      <c r="H1010" s="2" t="s">
        <v>42</v>
      </c>
      <c r="I1010" s="2">
        <v>100</v>
      </c>
      <c r="J1010" s="2">
        <v>150</v>
      </c>
      <c r="K1010" s="6">
        <v>2</v>
      </c>
      <c r="L1010" s="6" t="s">
        <v>436</v>
      </c>
      <c r="M1010" s="2" t="s">
        <v>75</v>
      </c>
      <c r="N1010" s="84">
        <v>1.9</v>
      </c>
      <c r="O1010" s="2" t="s">
        <v>83</v>
      </c>
      <c r="P1010" s="2" t="s">
        <v>64</v>
      </c>
      <c r="Q1010" s="85"/>
      <c r="R1010" s="86">
        <v>3</v>
      </c>
      <c r="S1010" s="85">
        <v>57.5</v>
      </c>
      <c r="T1010" s="85">
        <v>57.5</v>
      </c>
      <c r="U1010" s="85"/>
      <c r="V1010" s="2"/>
      <c r="W1010" s="2"/>
      <c r="X1010" s="10">
        <v>1</v>
      </c>
      <c r="Y1010" s="84"/>
      <c r="Z1010" s="2"/>
      <c r="AA1010" s="6">
        <v>6</v>
      </c>
      <c r="AB1010" s="2"/>
      <c r="AC1010" s="2" t="s">
        <v>12</v>
      </c>
      <c r="AD1010" s="84">
        <v>2.1</v>
      </c>
      <c r="AE1010" s="84">
        <v>1.3</v>
      </c>
      <c r="AF1010" s="2">
        <v>100</v>
      </c>
      <c r="AG1010" s="2">
        <f t="shared" si="76"/>
        <v>210</v>
      </c>
      <c r="AH1010" s="2">
        <f t="shared" si="77"/>
        <v>110</v>
      </c>
      <c r="AI1010" s="44" t="str">
        <f>VLOOKUP(Table13[[#This Row],[Track]],$B$1885:$D$1929,2,FALSE)</f>
        <v>Vic</v>
      </c>
      <c r="AJ10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0" s="16" t="str">
        <f>IF(Table13[[#This Row],[Going-Dist]]="G&lt;6-Dist&gt;=1700","B",IF(Table13[[#This Row],[Going-Dist]]="G&lt;6-Dist&lt;1700","A",IF(AJ1010="G&gt;=6-Dist&lt;1700","C",IF(AJ1010="G&gt;=6-Dist&gt;=1700","D","xx"))))</f>
        <v>A</v>
      </c>
      <c r="AL1010" s="69">
        <f>MONTH(Table13[[#This Row],[Date]])</f>
        <v>1</v>
      </c>
      <c r="AM1010" s="69" t="str">
        <f t="shared" si="75"/>
        <v>2023-2024</v>
      </c>
      <c r="AN1010" s="60">
        <v>100</v>
      </c>
      <c r="AO1010" s="128">
        <f>IF(Table13[[#This Row],[Combo 27 Bet]]="","",IF(Table13[[#This Row],[Lev Ret]]="","",AN1010*Table13[[#This Row],[Odds]]))</f>
        <v>210</v>
      </c>
      <c r="AP1010" s="129">
        <f t="shared" si="78"/>
        <v>110</v>
      </c>
      <c r="AQ1010" s="135"/>
      <c r="AR1010" s="151">
        <v>5</v>
      </c>
      <c r="AS1010" s="2" t="str">
        <f>IF(Table13[[#This Row],[Date]]&lt;$AS$3,"","Live")</f>
        <v/>
      </c>
      <c r="AT1010" s="2" t="str">
        <f>IF(Table13[[#This Row],[Date]]&lt;$AT$3,"","Current Algo")</f>
        <v/>
      </c>
    </row>
    <row r="1011" spans="1:46" ht="14.25" customHeight="1" x14ac:dyDescent="0.25">
      <c r="A1011" s="82">
        <v>45311</v>
      </c>
      <c r="B1011" s="2" t="s">
        <v>149</v>
      </c>
      <c r="C1011" s="83">
        <v>0.56944444444444442</v>
      </c>
      <c r="D1011" s="87">
        <v>5</v>
      </c>
      <c r="E1011" s="7">
        <v>3</v>
      </c>
      <c r="F1011" s="60">
        <v>3</v>
      </c>
      <c r="G1011" s="2">
        <v>1200</v>
      </c>
      <c r="H1011" s="2" t="s">
        <v>151</v>
      </c>
      <c r="I1011" s="2">
        <v>72</v>
      </c>
      <c r="J1011" s="2">
        <v>120</v>
      </c>
      <c r="K1011" s="6">
        <v>8</v>
      </c>
      <c r="L1011" s="6" t="s">
        <v>1711</v>
      </c>
      <c r="M1011" s="2" t="s">
        <v>75</v>
      </c>
      <c r="N1011" s="84">
        <v>3.7</v>
      </c>
      <c r="O1011" s="2" t="s">
        <v>1133</v>
      </c>
      <c r="P1011" s="2" t="s">
        <v>86</v>
      </c>
      <c r="Q1011" s="85"/>
      <c r="R1011" s="86">
        <v>3</v>
      </c>
      <c r="S1011" s="85">
        <v>56</v>
      </c>
      <c r="T1011" s="85">
        <v>56</v>
      </c>
      <c r="U1011" s="85"/>
      <c r="V1011" s="2">
        <v>2</v>
      </c>
      <c r="W1011" s="2">
        <v>2</v>
      </c>
      <c r="X1011" s="10">
        <v>1</v>
      </c>
      <c r="Y1011" s="84">
        <v>4</v>
      </c>
      <c r="Z1011" s="2">
        <v>20</v>
      </c>
      <c r="AA1011" s="6"/>
      <c r="AB1011" s="2"/>
      <c r="AC1011" s="2" t="s">
        <v>15</v>
      </c>
      <c r="AD1011" s="84">
        <v>3.5</v>
      </c>
      <c r="AE1011" s="84">
        <v>1.5</v>
      </c>
      <c r="AF1011" s="2">
        <v>100</v>
      </c>
      <c r="AG1011" s="2" t="str">
        <f t="shared" si="76"/>
        <v/>
      </c>
      <c r="AH1011" s="2">
        <f t="shared" si="77"/>
        <v>-100</v>
      </c>
      <c r="AI1011" s="44" t="str">
        <f>VLOOKUP(Table13[[#This Row],[Track]],$B$1885:$D$1929,2,FALSE)</f>
        <v>NSW</v>
      </c>
      <c r="AJ10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1" s="16" t="str">
        <f>IF(Table13[[#This Row],[Going-Dist]]="G&lt;6-Dist&gt;=1700","B",IF(Table13[[#This Row],[Going-Dist]]="G&lt;6-Dist&lt;1700","A",IF(AJ1011="G&gt;=6-Dist&lt;1700","C",IF(AJ1011="G&gt;=6-Dist&gt;=1700","D","xx"))))</f>
        <v>A</v>
      </c>
      <c r="AL1011" s="69">
        <f>MONTH(Table13[[#This Row],[Date]])</f>
        <v>1</v>
      </c>
      <c r="AM1011" s="69" t="str">
        <f t="shared" si="75"/>
        <v>2023-2024</v>
      </c>
      <c r="AN1011" s="60">
        <v>150</v>
      </c>
      <c r="AO1011" s="128" t="str">
        <f>IF(Table13[[#This Row],[Combo 27 Bet]]="","",IF(Table13[[#This Row],[Lev Ret]]="","",AN1011*Table13[[#This Row],[Odds]]))</f>
        <v/>
      </c>
      <c r="AP1011" s="129">
        <f t="shared" si="78"/>
        <v>-150</v>
      </c>
      <c r="AQ1011" s="135"/>
      <c r="AR1011" s="151">
        <v>3</v>
      </c>
      <c r="AS1011" s="2" t="str">
        <f>IF(Table13[[#This Row],[Date]]&lt;$AS$3,"","Live")</f>
        <v/>
      </c>
      <c r="AT1011" s="2" t="str">
        <f>IF(Table13[[#This Row],[Date]]&lt;$AT$3,"","Current Algo")</f>
        <v/>
      </c>
    </row>
    <row r="1012" spans="1:46" ht="14.25" customHeight="1" x14ac:dyDescent="0.25">
      <c r="A1012" s="82">
        <v>45311</v>
      </c>
      <c r="B1012" s="2" t="s">
        <v>3</v>
      </c>
      <c r="C1012" s="83">
        <v>0.60416666666666663</v>
      </c>
      <c r="D1012" s="2">
        <v>4</v>
      </c>
      <c r="E1012" s="2">
        <v>9</v>
      </c>
      <c r="F1012" s="60">
        <v>5</v>
      </c>
      <c r="G1012" s="2">
        <v>1100</v>
      </c>
      <c r="H1012" s="2" t="s">
        <v>70</v>
      </c>
      <c r="I1012" s="2">
        <v>78</v>
      </c>
      <c r="J1012" s="2">
        <v>130</v>
      </c>
      <c r="K1012" s="6">
        <v>2</v>
      </c>
      <c r="L1012" s="6" t="s">
        <v>865</v>
      </c>
      <c r="M1012" s="2" t="s">
        <v>80</v>
      </c>
      <c r="N1012" s="84">
        <v>3.4</v>
      </c>
      <c r="O1012" s="2" t="s">
        <v>785</v>
      </c>
      <c r="P1012" s="2" t="s">
        <v>508</v>
      </c>
      <c r="Q1012" s="85">
        <v>1.5</v>
      </c>
      <c r="R1012" s="86">
        <v>1</v>
      </c>
      <c r="S1012" s="85">
        <v>60</v>
      </c>
      <c r="T1012" s="85">
        <v>58.5</v>
      </c>
      <c r="U1012" s="85"/>
      <c r="V1012" s="2">
        <v>2</v>
      </c>
      <c r="W1012" s="2">
        <v>4</v>
      </c>
      <c r="X1012" s="10">
        <v>3</v>
      </c>
      <c r="Y1012" s="84">
        <v>6</v>
      </c>
      <c r="Z1012" s="2">
        <v>25</v>
      </c>
      <c r="AA1012" s="6">
        <v>10</v>
      </c>
      <c r="AB1012" s="2"/>
      <c r="AC1012" s="2" t="s">
        <v>12</v>
      </c>
      <c r="AD1012" s="84">
        <v>4.5999999999999996</v>
      </c>
      <c r="AE1012" s="84">
        <v>1.8</v>
      </c>
      <c r="AF1012" s="2">
        <v>100</v>
      </c>
      <c r="AG1012" s="2">
        <f t="shared" si="76"/>
        <v>459.99999999999994</v>
      </c>
      <c r="AH1012" s="2">
        <f t="shared" si="77"/>
        <v>359.99999999999994</v>
      </c>
      <c r="AI1012" s="44" t="str">
        <f>VLOOKUP(Table13[[#This Row],[Track]],$B$1885:$D$1929,2,FALSE)</f>
        <v>Vic</v>
      </c>
      <c r="AJ10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2" s="16" t="str">
        <f>IF(Table13[[#This Row],[Going-Dist]]="G&lt;6-Dist&gt;=1700","B",IF(Table13[[#This Row],[Going-Dist]]="G&lt;6-Dist&lt;1700","A",IF(AJ1012="G&gt;=6-Dist&lt;1700","C",IF(AJ1012="G&gt;=6-Dist&gt;=1700","D","xx"))))</f>
        <v>A</v>
      </c>
      <c r="AL1012" s="2">
        <f>MONTH(Table13[[#This Row],[Date]])</f>
        <v>1</v>
      </c>
      <c r="AM1012" s="2" t="str">
        <f t="shared" si="75"/>
        <v>2023-2024</v>
      </c>
      <c r="AN1012" s="60">
        <v>200</v>
      </c>
      <c r="AO1012" s="128">
        <f>IF(Table13[[#This Row],[Combo 27 Bet]]="","",IF(Table13[[#This Row],[Lev Ret]]="","",AN1012*Table13[[#This Row],[Odds]]))</f>
        <v>919.99999999999989</v>
      </c>
      <c r="AP1012" s="129">
        <f t="shared" si="78"/>
        <v>719.99999999999989</v>
      </c>
      <c r="AQ1012" s="135">
        <v>2</v>
      </c>
      <c r="AR1012" s="151">
        <v>10</v>
      </c>
      <c r="AS1012" s="2" t="str">
        <f>IF(Table13[[#This Row],[Date]]&lt;$AS$3,"","Live")</f>
        <v/>
      </c>
      <c r="AT1012" s="2" t="str">
        <f>IF(Table13[[#This Row],[Date]]&lt;$AT$3,"","Current Algo")</f>
        <v/>
      </c>
    </row>
    <row r="1013" spans="1:46" ht="14.25" customHeight="1" x14ac:dyDescent="0.25">
      <c r="A1013" s="82">
        <v>45311</v>
      </c>
      <c r="B1013" s="2" t="s">
        <v>3</v>
      </c>
      <c r="C1013" s="83">
        <v>0.70833333333333337</v>
      </c>
      <c r="D1013" s="2">
        <v>4</v>
      </c>
      <c r="E1013" s="2">
        <v>9</v>
      </c>
      <c r="F1013" s="60">
        <v>9</v>
      </c>
      <c r="G1013" s="2">
        <v>1400</v>
      </c>
      <c r="H1013" s="2" t="s">
        <v>42</v>
      </c>
      <c r="I1013" s="2">
        <v>84</v>
      </c>
      <c r="J1013" s="2">
        <v>130</v>
      </c>
      <c r="K1013" s="6">
        <v>10</v>
      </c>
      <c r="L1013" s="6" t="s">
        <v>467</v>
      </c>
      <c r="M1013" s="2" t="s">
        <v>75</v>
      </c>
      <c r="N1013" s="84">
        <v>4</v>
      </c>
      <c r="O1013" s="2" t="s">
        <v>63</v>
      </c>
      <c r="P1013" s="2" t="s">
        <v>48</v>
      </c>
      <c r="Q1013" s="85"/>
      <c r="R1013" s="86">
        <v>5</v>
      </c>
      <c r="S1013" s="85">
        <v>57.5</v>
      </c>
      <c r="T1013" s="85">
        <v>57.5</v>
      </c>
      <c r="U1013" s="85"/>
      <c r="V1013" s="2">
        <v>2</v>
      </c>
      <c r="W1013" s="2">
        <v>5</v>
      </c>
      <c r="X1013" s="10">
        <v>2</v>
      </c>
      <c r="Y1013" s="84">
        <v>5.6</v>
      </c>
      <c r="Z1013" s="2">
        <v>30</v>
      </c>
      <c r="AA1013" s="6">
        <v>15</v>
      </c>
      <c r="AB1013" s="2"/>
      <c r="AC1013" s="2"/>
      <c r="AD1013" s="84">
        <v>3.3</v>
      </c>
      <c r="AE1013" s="84"/>
      <c r="AF1013" s="2">
        <v>100</v>
      </c>
      <c r="AG1013" s="2" t="str">
        <f t="shared" si="76"/>
        <v/>
      </c>
      <c r="AH1013" s="2">
        <f t="shared" si="77"/>
        <v>-100</v>
      </c>
      <c r="AI1013" s="44" t="str">
        <f>VLOOKUP(Table13[[#This Row],[Track]],$B$1885:$D$1929,2,FALSE)</f>
        <v>Vic</v>
      </c>
      <c r="AJ10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3" s="16" t="str">
        <f>IF(Table13[[#This Row],[Going-Dist]]="G&lt;6-Dist&gt;=1700","B",IF(Table13[[#This Row],[Going-Dist]]="G&lt;6-Dist&lt;1700","A",IF(AJ1013="G&gt;=6-Dist&lt;1700","C",IF(AJ1013="G&gt;=6-Dist&gt;=1700","D","xx"))))</f>
        <v>A</v>
      </c>
      <c r="AL1013" s="2">
        <f>MONTH(Table13[[#This Row],[Date]])</f>
        <v>1</v>
      </c>
      <c r="AM1013" s="2" t="str">
        <f t="shared" si="75"/>
        <v>2023-2024</v>
      </c>
      <c r="AN1013" s="60">
        <v>100</v>
      </c>
      <c r="AO1013" s="128" t="str">
        <f>IF(Table13[[#This Row],[Combo 27 Bet]]="","",IF(Table13[[#This Row],[Lev Ret]]="","",AN1013*Table13[[#This Row],[Odds]]))</f>
        <v/>
      </c>
      <c r="AP1013" s="129">
        <f t="shared" si="78"/>
        <v>-100</v>
      </c>
      <c r="AQ1013" s="135"/>
      <c r="AR1013" s="151">
        <v>7</v>
      </c>
      <c r="AS1013" s="2" t="str">
        <f>IF(Table13[[#This Row],[Date]]&lt;$AS$3,"","Live")</f>
        <v/>
      </c>
      <c r="AT1013" s="2" t="str">
        <f>IF(Table13[[#This Row],[Date]]&lt;$AT$3,"","Current Algo")</f>
        <v/>
      </c>
    </row>
    <row r="1014" spans="1:46" ht="14.25" customHeight="1" x14ac:dyDescent="0.25">
      <c r="A1014" s="82">
        <v>45317</v>
      </c>
      <c r="B1014" s="2" t="s">
        <v>4</v>
      </c>
      <c r="C1014" s="83">
        <v>0.65277777777777779</v>
      </c>
      <c r="D1014" s="2">
        <v>4</v>
      </c>
      <c r="E1014" s="2">
        <v>0</v>
      </c>
      <c r="F1014" s="60">
        <v>5</v>
      </c>
      <c r="G1014" s="2">
        <v>1000</v>
      </c>
      <c r="H1014" s="2" t="s">
        <v>42</v>
      </c>
      <c r="I1014" s="2" t="s">
        <v>46</v>
      </c>
      <c r="J1014" s="2">
        <v>175</v>
      </c>
      <c r="K1014" s="6">
        <v>1</v>
      </c>
      <c r="L1014" s="6" t="s">
        <v>866</v>
      </c>
      <c r="M1014" s="2" t="s">
        <v>80</v>
      </c>
      <c r="N1014" s="84">
        <v>5.5</v>
      </c>
      <c r="O1014" s="2" t="s">
        <v>548</v>
      </c>
      <c r="P1014" s="2" t="s">
        <v>377</v>
      </c>
      <c r="Q1014" s="85"/>
      <c r="R1014" s="86">
        <v>4</v>
      </c>
      <c r="S1014" s="85">
        <v>60</v>
      </c>
      <c r="T1014" s="85">
        <v>60</v>
      </c>
      <c r="U1014" s="85"/>
      <c r="V1014" s="2">
        <v>3</v>
      </c>
      <c r="W1014" s="2">
        <v>2</v>
      </c>
      <c r="X1014" s="10">
        <v>2</v>
      </c>
      <c r="Y1014" s="84">
        <v>4.8</v>
      </c>
      <c r="Z1014" s="2">
        <v>35</v>
      </c>
      <c r="AA1014" s="6">
        <v>8</v>
      </c>
      <c r="AB1014" s="2"/>
      <c r="AC1014" s="2" t="s">
        <v>15</v>
      </c>
      <c r="AD1014" s="84">
        <v>6</v>
      </c>
      <c r="AE1014" s="84">
        <v>1.9</v>
      </c>
      <c r="AF1014" s="2">
        <v>100</v>
      </c>
      <c r="AG1014" s="2" t="str">
        <f t="shared" si="76"/>
        <v/>
      </c>
      <c r="AH1014" s="2">
        <f t="shared" si="77"/>
        <v>-100</v>
      </c>
      <c r="AI1014" s="44" t="str">
        <f>VLOOKUP(Table13[[#This Row],[Track]],$B$1885:$D$1929,2,FALSE)</f>
        <v>Vic</v>
      </c>
      <c r="AJ10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4" s="16" t="str">
        <f>IF(Table13[[#This Row],[Going-Dist]]="G&lt;6-Dist&gt;=1700","B",IF(Table13[[#This Row],[Going-Dist]]="G&lt;6-Dist&lt;1700","A",IF(AJ1014="G&gt;=6-Dist&lt;1700","C",IF(AJ1014="G&gt;=6-Dist&gt;=1700","D","xx"))))</f>
        <v>A</v>
      </c>
      <c r="AL1014" s="69">
        <f>MONTH(Table13[[#This Row],[Date]])</f>
        <v>1</v>
      </c>
      <c r="AM1014" s="69" t="str">
        <f t="shared" si="75"/>
        <v>2023-2024</v>
      </c>
      <c r="AN1014" s="60">
        <v>150</v>
      </c>
      <c r="AO1014" s="128" t="str">
        <f>IF(Table13[[#This Row],[Combo 27 Bet]]="","",IF(Table13[[#This Row],[Lev Ret]]="","",AN1014*Table13[[#This Row],[Odds]]))</f>
        <v/>
      </c>
      <c r="AP1014" s="129">
        <f t="shared" si="78"/>
        <v>-150</v>
      </c>
      <c r="AQ1014" s="135">
        <v>2</v>
      </c>
      <c r="AR1014" s="151">
        <v>8</v>
      </c>
      <c r="AS1014" s="2" t="str">
        <f>IF(Table13[[#This Row],[Date]]&lt;$AS$3,"","Live")</f>
        <v/>
      </c>
      <c r="AT1014" s="2" t="str">
        <f>IF(Table13[[#This Row],[Date]]&lt;$AT$3,"","Current Algo")</f>
        <v/>
      </c>
    </row>
    <row r="1015" spans="1:46" ht="14.25" customHeight="1" x14ac:dyDescent="0.25">
      <c r="A1015" s="82">
        <v>45317</v>
      </c>
      <c r="B1015" s="2" t="s">
        <v>4</v>
      </c>
      <c r="C1015" s="83">
        <v>0.70833333333333337</v>
      </c>
      <c r="D1015" s="87">
        <v>4</v>
      </c>
      <c r="E1015" s="7">
        <v>0</v>
      </c>
      <c r="F1015" s="60">
        <v>7</v>
      </c>
      <c r="G1015" s="2">
        <v>1400</v>
      </c>
      <c r="H1015" s="2" t="s">
        <v>42</v>
      </c>
      <c r="I1015" s="2" t="s">
        <v>46</v>
      </c>
      <c r="J1015" s="2">
        <v>175</v>
      </c>
      <c r="K1015" s="6">
        <v>2</v>
      </c>
      <c r="L1015" s="6" t="s">
        <v>405</v>
      </c>
      <c r="M1015" s="2" t="s">
        <v>71</v>
      </c>
      <c r="N1015" s="84">
        <v>4.8</v>
      </c>
      <c r="O1015" s="2" t="s">
        <v>83</v>
      </c>
      <c r="P1015" s="2" t="s">
        <v>513</v>
      </c>
      <c r="Q1015" s="85"/>
      <c r="R1015" s="86">
        <v>2</v>
      </c>
      <c r="S1015" s="85">
        <v>57</v>
      </c>
      <c r="T1015" s="85">
        <v>57</v>
      </c>
      <c r="U1015" s="85"/>
      <c r="V1015" s="2">
        <v>1</v>
      </c>
      <c r="W1015" s="2">
        <v>5</v>
      </c>
      <c r="X1015" s="10">
        <v>1</v>
      </c>
      <c r="Y1015" s="84">
        <v>4.5999999999999996</v>
      </c>
      <c r="Z1015" s="2">
        <v>40</v>
      </c>
      <c r="AA1015" s="6">
        <v>8</v>
      </c>
      <c r="AB1015" s="2"/>
      <c r="AC1015" s="2" t="s">
        <v>13</v>
      </c>
      <c r="AD1015" s="84">
        <v>5</v>
      </c>
      <c r="AE1015" s="84">
        <v>2</v>
      </c>
      <c r="AF1015" s="2">
        <v>100</v>
      </c>
      <c r="AG1015" s="2" t="str">
        <f t="shared" si="76"/>
        <v/>
      </c>
      <c r="AH1015" s="2">
        <f t="shared" si="77"/>
        <v>-100</v>
      </c>
      <c r="AI1015" s="44" t="str">
        <f>VLOOKUP(Table13[[#This Row],[Track]],$B$1885:$D$1929,2,FALSE)</f>
        <v>Vic</v>
      </c>
      <c r="AJ10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5" s="16" t="str">
        <f>IF(Table13[[#This Row],[Going-Dist]]="G&lt;6-Dist&gt;=1700","B",IF(Table13[[#This Row],[Going-Dist]]="G&lt;6-Dist&lt;1700","A",IF(AJ1015="G&gt;=6-Dist&lt;1700","C",IF(AJ1015="G&gt;=6-Dist&gt;=1700","D","xx"))))</f>
        <v>A</v>
      </c>
      <c r="AL1015" s="69">
        <f>MONTH(Table13[[#This Row],[Date]])</f>
        <v>1</v>
      </c>
      <c r="AM1015" s="69" t="str">
        <f t="shared" si="75"/>
        <v>2023-2024</v>
      </c>
      <c r="AN1015" s="60">
        <v>150</v>
      </c>
      <c r="AO1015" s="128" t="str">
        <f>IF(Table13[[#This Row],[Combo 27 Bet]]="","",IF(Table13[[#This Row],[Lev Ret]]="","",AN1015*Table13[[#This Row],[Odds]]))</f>
        <v/>
      </c>
      <c r="AP1015" s="129">
        <f t="shared" si="78"/>
        <v>-150</v>
      </c>
      <c r="AQ1015" s="135">
        <v>2</v>
      </c>
      <c r="AR1015" s="151">
        <v>9</v>
      </c>
      <c r="AS1015" s="2" t="str">
        <f>IF(Table13[[#This Row],[Date]]&lt;$AS$3,"","Live")</f>
        <v/>
      </c>
      <c r="AT1015" s="2" t="str">
        <f>IF(Table13[[#This Row],[Date]]&lt;$AT$3,"","Current Algo")</f>
        <v/>
      </c>
    </row>
    <row r="1016" spans="1:46" ht="14.25" customHeight="1" x14ac:dyDescent="0.25">
      <c r="A1016" s="82">
        <v>45317</v>
      </c>
      <c r="B1016" s="2" t="s">
        <v>4</v>
      </c>
      <c r="C1016" s="83">
        <v>0.70833333333333337</v>
      </c>
      <c r="D1016" s="87">
        <v>4</v>
      </c>
      <c r="E1016" s="7">
        <v>0</v>
      </c>
      <c r="F1016" s="60">
        <v>7</v>
      </c>
      <c r="G1016" s="2">
        <v>1400</v>
      </c>
      <c r="H1016" s="2" t="s">
        <v>42</v>
      </c>
      <c r="I1016" s="2" t="s">
        <v>46</v>
      </c>
      <c r="J1016" s="2">
        <v>175</v>
      </c>
      <c r="K1016" s="6">
        <v>1</v>
      </c>
      <c r="L1016" s="6" t="s">
        <v>451</v>
      </c>
      <c r="M1016" s="2" t="s">
        <v>67</v>
      </c>
      <c r="N1016" s="84">
        <v>4</v>
      </c>
      <c r="O1016" s="2" t="s">
        <v>718</v>
      </c>
      <c r="P1016" s="2" t="s">
        <v>73</v>
      </c>
      <c r="Q1016" s="85"/>
      <c r="R1016" s="86">
        <v>6</v>
      </c>
      <c r="S1016" s="85">
        <v>58</v>
      </c>
      <c r="T1016" s="85">
        <v>58</v>
      </c>
      <c r="U1016" s="85"/>
      <c r="V1016" s="2">
        <v>3</v>
      </c>
      <c r="W1016" s="2">
        <v>2</v>
      </c>
      <c r="X1016" s="10">
        <v>2</v>
      </c>
      <c r="Y1016" s="84">
        <v>5</v>
      </c>
      <c r="Z1016" s="2">
        <v>35</v>
      </c>
      <c r="AA1016" s="6">
        <v>8</v>
      </c>
      <c r="AB1016" s="2"/>
      <c r="AC1016" s="2" t="s">
        <v>12</v>
      </c>
      <c r="AD1016" s="84">
        <v>3.9</v>
      </c>
      <c r="AE1016" s="84">
        <v>1.6</v>
      </c>
      <c r="AF1016" s="2">
        <v>100</v>
      </c>
      <c r="AG1016" s="2">
        <f t="shared" si="76"/>
        <v>390</v>
      </c>
      <c r="AH1016" s="2">
        <f t="shared" si="77"/>
        <v>290</v>
      </c>
      <c r="AI1016" s="44" t="str">
        <f>VLOOKUP(Table13[[#This Row],[Track]],$B$1885:$D$1929,2,FALSE)</f>
        <v>Vic</v>
      </c>
      <c r="AJ10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6" s="16" t="str">
        <f>IF(Table13[[#This Row],[Going-Dist]]="G&lt;6-Dist&gt;=1700","B",IF(Table13[[#This Row],[Going-Dist]]="G&lt;6-Dist&lt;1700","A",IF(AJ1016="G&gt;=6-Dist&lt;1700","C",IF(AJ1016="G&gt;=6-Dist&gt;=1700","D","xx"))))</f>
        <v>A</v>
      </c>
      <c r="AL1016" s="69">
        <f>MONTH(Table13[[#This Row],[Date]])</f>
        <v>1</v>
      </c>
      <c r="AM1016" s="69" t="str">
        <f t="shared" si="75"/>
        <v>2023-2024</v>
      </c>
      <c r="AN1016" s="60">
        <v>100</v>
      </c>
      <c r="AO1016" s="128">
        <f>IF(Table13[[#This Row],[Combo 27 Bet]]="","",IF(Table13[[#This Row],[Lev Ret]]="","",AN1016*Table13[[#This Row],[Odds]]))</f>
        <v>390</v>
      </c>
      <c r="AP1016" s="129">
        <f t="shared" si="78"/>
        <v>290</v>
      </c>
      <c r="AQ1016" s="135">
        <v>2</v>
      </c>
      <c r="AR1016" s="151">
        <v>7</v>
      </c>
      <c r="AS1016" s="2" t="str">
        <f>IF(Table13[[#This Row],[Date]]&lt;$AS$3,"","Live")</f>
        <v/>
      </c>
      <c r="AT1016" s="2" t="str">
        <f>IF(Table13[[#This Row],[Date]]&lt;$AT$3,"","Current Algo")</f>
        <v/>
      </c>
    </row>
    <row r="1017" spans="1:46" ht="14.25" customHeight="1" x14ac:dyDescent="0.25">
      <c r="A1017" s="82">
        <v>45318</v>
      </c>
      <c r="B1017" s="2" t="s">
        <v>6</v>
      </c>
      <c r="C1017" s="83">
        <v>0.57986111111111105</v>
      </c>
      <c r="D1017" s="87">
        <v>4</v>
      </c>
      <c r="E1017" s="7">
        <v>0</v>
      </c>
      <c r="F1017" s="60">
        <v>4</v>
      </c>
      <c r="G1017" s="2">
        <v>1600</v>
      </c>
      <c r="H1017" s="2" t="s">
        <v>42</v>
      </c>
      <c r="I1017" s="2">
        <v>84</v>
      </c>
      <c r="J1017" s="2">
        <v>130</v>
      </c>
      <c r="K1017" s="6">
        <v>3</v>
      </c>
      <c r="L1017" s="6" t="s">
        <v>867</v>
      </c>
      <c r="M1017" s="2" t="s">
        <v>55</v>
      </c>
      <c r="N1017" s="84">
        <v>4.2</v>
      </c>
      <c r="O1017" s="2" t="s">
        <v>83</v>
      </c>
      <c r="P1017" s="2" t="s">
        <v>64</v>
      </c>
      <c r="Q1017" s="85"/>
      <c r="R1017" s="86">
        <v>3</v>
      </c>
      <c r="S1017" s="85">
        <v>57.5</v>
      </c>
      <c r="T1017" s="85">
        <v>57.5</v>
      </c>
      <c r="U1017" s="85"/>
      <c r="V1017" s="2">
        <v>2</v>
      </c>
      <c r="W1017" s="2">
        <v>2</v>
      </c>
      <c r="X1017" s="10">
        <v>2</v>
      </c>
      <c r="Y1017" s="84">
        <v>4.8</v>
      </c>
      <c r="Z1017" s="2">
        <v>35</v>
      </c>
      <c r="AA1017" s="6">
        <v>9</v>
      </c>
      <c r="AB1017" s="2"/>
      <c r="AC1017" s="2" t="s">
        <v>15</v>
      </c>
      <c r="AD1017" s="84">
        <v>5.5</v>
      </c>
      <c r="AE1017" s="84">
        <v>1.6</v>
      </c>
      <c r="AF1017" s="2">
        <v>100</v>
      </c>
      <c r="AG1017" s="2" t="str">
        <f t="shared" si="76"/>
        <v/>
      </c>
      <c r="AH1017" s="2">
        <f t="shared" si="77"/>
        <v>-100</v>
      </c>
      <c r="AI1017" s="44" t="str">
        <f>VLOOKUP(Table13[[#This Row],[Track]],$B$1885:$D$1929,2,FALSE)</f>
        <v>Vic</v>
      </c>
      <c r="AJ10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17" s="16" t="str">
        <f>IF(Table13[[#This Row],[Going-Dist]]="G&lt;6-Dist&gt;=1700","B",IF(Table13[[#This Row],[Going-Dist]]="G&lt;6-Dist&lt;1700","A",IF(AJ1017="G&gt;=6-Dist&lt;1700","C",IF(AJ1017="G&gt;=6-Dist&gt;=1700","D","xx"))))</f>
        <v>A</v>
      </c>
      <c r="AL1017" s="69">
        <f>MONTH(Table13[[#This Row],[Date]])</f>
        <v>1</v>
      </c>
      <c r="AM1017" s="69" t="str">
        <f t="shared" si="75"/>
        <v>2023-2024</v>
      </c>
      <c r="AN1017" s="60">
        <v>150</v>
      </c>
      <c r="AO1017" s="128" t="str">
        <f>IF(Table13[[#This Row],[Combo 27 Bet]]="","",IF(Table13[[#This Row],[Lev Ret]]="","",AN1017*Table13[[#This Row],[Odds]]))</f>
        <v/>
      </c>
      <c r="AP1017" s="129">
        <f t="shared" si="78"/>
        <v>-150</v>
      </c>
      <c r="AQ1017" s="135"/>
      <c r="AR1017" s="151">
        <v>8</v>
      </c>
      <c r="AS1017" s="2" t="str">
        <f>IF(Table13[[#This Row],[Date]]&lt;$AS$3,"","Live")</f>
        <v/>
      </c>
      <c r="AT1017" s="2" t="str">
        <f>IF(Table13[[#This Row],[Date]]&lt;$AT$3,"","Current Algo")</f>
        <v/>
      </c>
    </row>
    <row r="1018" spans="1:46" ht="14.25" customHeight="1" x14ac:dyDescent="0.25">
      <c r="A1018" s="82">
        <v>45318</v>
      </c>
      <c r="B1018" s="2" t="s">
        <v>6</v>
      </c>
      <c r="C1018" s="83">
        <v>0.62847222222222221</v>
      </c>
      <c r="D1018" s="2">
        <v>4</v>
      </c>
      <c r="E1018" s="2">
        <v>0</v>
      </c>
      <c r="F1018" s="60">
        <v>6</v>
      </c>
      <c r="G1018" s="2">
        <v>2040</v>
      </c>
      <c r="H1018" s="2" t="s">
        <v>42</v>
      </c>
      <c r="I1018" s="2">
        <v>100</v>
      </c>
      <c r="J1018" s="2">
        <v>150</v>
      </c>
      <c r="K1018" s="6">
        <v>2</v>
      </c>
      <c r="L1018" s="6" t="s">
        <v>305</v>
      </c>
      <c r="M1018" s="2" t="s">
        <v>67</v>
      </c>
      <c r="N1018" s="84">
        <v>6.5</v>
      </c>
      <c r="O1018" s="2" t="s">
        <v>189</v>
      </c>
      <c r="P1018" s="2" t="s">
        <v>514</v>
      </c>
      <c r="Q1018" s="85"/>
      <c r="R1018" s="86">
        <v>6</v>
      </c>
      <c r="S1018" s="85">
        <v>54</v>
      </c>
      <c r="T1018" s="85">
        <v>54</v>
      </c>
      <c r="U1018" s="85"/>
      <c r="V1018" s="2">
        <v>3</v>
      </c>
      <c r="W1018" s="2">
        <v>3</v>
      </c>
      <c r="X1018" s="10">
        <v>1</v>
      </c>
      <c r="Y1018" s="84">
        <v>4.5999999999999996</v>
      </c>
      <c r="Z1018" s="2">
        <v>40</v>
      </c>
      <c r="AA1018" s="6">
        <v>7</v>
      </c>
      <c r="AB1018" s="2"/>
      <c r="AC1018" s="2"/>
      <c r="AD1018" s="84">
        <v>6</v>
      </c>
      <c r="AE1018" s="84"/>
      <c r="AF1018" s="2">
        <v>100</v>
      </c>
      <c r="AG1018" s="2" t="str">
        <f t="shared" si="76"/>
        <v/>
      </c>
      <c r="AH1018" s="2">
        <f t="shared" si="77"/>
        <v>-100</v>
      </c>
      <c r="AI1018" s="44" t="str">
        <f>VLOOKUP(Table13[[#This Row],[Track]],$B$1885:$D$1929,2,FALSE)</f>
        <v>Vic</v>
      </c>
      <c r="AJ10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18" s="16" t="str">
        <f>IF(Table13[[#This Row],[Going-Dist]]="G&lt;6-Dist&gt;=1700","B",IF(Table13[[#This Row],[Going-Dist]]="G&lt;6-Dist&lt;1700","A",IF(AJ1018="G&gt;=6-Dist&lt;1700","C",IF(AJ1018="G&gt;=6-Dist&gt;=1700","D","xx"))))</f>
        <v>B</v>
      </c>
      <c r="AL1018" s="69">
        <f>MONTH(Table13[[#This Row],[Date]])</f>
        <v>1</v>
      </c>
      <c r="AM1018" s="69" t="str">
        <f t="shared" si="75"/>
        <v>2023-2024</v>
      </c>
      <c r="AN1018" s="60">
        <v>140</v>
      </c>
      <c r="AO1018" s="128" t="str">
        <f>IF(Table13[[#This Row],[Combo 27 Bet]]="","",IF(Table13[[#This Row],[Lev Ret]]="","",AN1018*Table13[[#This Row],[Odds]]))</f>
        <v/>
      </c>
      <c r="AP1018" s="129">
        <f t="shared" si="78"/>
        <v>-140</v>
      </c>
      <c r="AQ1018" s="135">
        <v>2</v>
      </c>
      <c r="AR1018" s="151">
        <v>8</v>
      </c>
      <c r="AS1018" s="2" t="str">
        <f>IF(Table13[[#This Row],[Date]]&lt;$AS$3,"","Live")</f>
        <v/>
      </c>
      <c r="AT1018" s="2" t="str">
        <f>IF(Table13[[#This Row],[Date]]&lt;$AT$3,"","Current Algo")</f>
        <v/>
      </c>
    </row>
    <row r="1019" spans="1:46" ht="14.25" customHeight="1" x14ac:dyDescent="0.25">
      <c r="A1019" s="82">
        <v>45318</v>
      </c>
      <c r="B1019" s="2" t="s">
        <v>6</v>
      </c>
      <c r="C1019" s="83">
        <v>0.62847222222222221</v>
      </c>
      <c r="D1019" s="87">
        <v>4</v>
      </c>
      <c r="E1019" s="7">
        <v>0</v>
      </c>
      <c r="F1019" s="60">
        <v>6</v>
      </c>
      <c r="G1019" s="2">
        <v>2040</v>
      </c>
      <c r="H1019" s="2" t="s">
        <v>42</v>
      </c>
      <c r="I1019" s="2">
        <v>100</v>
      </c>
      <c r="J1019" s="2">
        <v>150</v>
      </c>
      <c r="K1019" s="6">
        <v>3</v>
      </c>
      <c r="L1019" s="6" t="s">
        <v>627</v>
      </c>
      <c r="M1019" s="2" t="s">
        <v>50</v>
      </c>
      <c r="N1019" s="84">
        <v>4.5</v>
      </c>
      <c r="O1019" s="2" t="s">
        <v>59</v>
      </c>
      <c r="P1019" s="2" t="s">
        <v>64</v>
      </c>
      <c r="Q1019" s="85"/>
      <c r="R1019" s="86">
        <v>4</v>
      </c>
      <c r="S1019" s="85">
        <v>53.5</v>
      </c>
      <c r="T1019" s="85">
        <v>53.5</v>
      </c>
      <c r="U1019" s="85"/>
      <c r="V1019" s="2">
        <v>1</v>
      </c>
      <c r="W1019" s="2">
        <v>5</v>
      </c>
      <c r="X1019" s="10">
        <v>2</v>
      </c>
      <c r="Y1019" s="84">
        <v>5.0999999999999996</v>
      </c>
      <c r="Z1019" s="2">
        <v>35</v>
      </c>
      <c r="AA1019" s="6">
        <v>7</v>
      </c>
      <c r="AB1019" s="2"/>
      <c r="AC1019" s="2" t="s">
        <v>12</v>
      </c>
      <c r="AD1019" s="84">
        <v>4.3</v>
      </c>
      <c r="AE1019" s="84">
        <v>2.4</v>
      </c>
      <c r="AF1019" s="2">
        <v>100</v>
      </c>
      <c r="AG1019" s="2">
        <f t="shared" si="76"/>
        <v>430</v>
      </c>
      <c r="AH1019" s="2">
        <f t="shared" si="77"/>
        <v>330</v>
      </c>
      <c r="AI1019" s="44" t="str">
        <f>VLOOKUP(Table13[[#This Row],[Track]],$B$1885:$D$1929,2,FALSE)</f>
        <v>Vic</v>
      </c>
      <c r="AJ10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19" s="16" t="str">
        <f>IF(Table13[[#This Row],[Going-Dist]]="G&lt;6-Dist&gt;=1700","B",IF(Table13[[#This Row],[Going-Dist]]="G&lt;6-Dist&lt;1700","A",IF(AJ1019="G&gt;=6-Dist&lt;1700","C",IF(AJ1019="G&gt;=6-Dist&gt;=1700","D","xx"))))</f>
        <v>B</v>
      </c>
      <c r="AL1019" s="69">
        <f>MONTH(Table13[[#This Row],[Date]])</f>
        <v>1</v>
      </c>
      <c r="AM1019" s="69" t="str">
        <f t="shared" si="75"/>
        <v>2023-2024</v>
      </c>
      <c r="AN1019" s="60">
        <v>100</v>
      </c>
      <c r="AO1019" s="128">
        <f>IF(Table13[[#This Row],[Combo 27 Bet]]="","",IF(Table13[[#This Row],[Lev Ret]]="","",AN1019*Table13[[#This Row],[Odds]]))</f>
        <v>430</v>
      </c>
      <c r="AP1019" s="129">
        <f t="shared" si="78"/>
        <v>330</v>
      </c>
      <c r="AQ1019" s="135">
        <v>2</v>
      </c>
      <c r="AR1019" s="151">
        <v>7</v>
      </c>
      <c r="AS1019" s="2" t="str">
        <f>IF(Table13[[#This Row],[Date]]&lt;$AS$3,"","Live")</f>
        <v/>
      </c>
      <c r="AT1019" s="2" t="str">
        <f>IF(Table13[[#This Row],[Date]]&lt;$AT$3,"","Current Algo")</f>
        <v/>
      </c>
    </row>
    <row r="1020" spans="1:46" ht="14.25" customHeight="1" x14ac:dyDescent="0.25">
      <c r="A1020" s="82">
        <v>45318</v>
      </c>
      <c r="B1020" s="2" t="s">
        <v>6</v>
      </c>
      <c r="C1020" s="83">
        <v>0.68055555555555547</v>
      </c>
      <c r="D1020" s="2">
        <v>4</v>
      </c>
      <c r="E1020" s="2">
        <v>0</v>
      </c>
      <c r="F1020" s="60">
        <v>8</v>
      </c>
      <c r="G1020" s="2">
        <v>1000</v>
      </c>
      <c r="H1020" s="2" t="s">
        <v>42</v>
      </c>
      <c r="I1020" s="2">
        <v>78</v>
      </c>
      <c r="J1020" s="2">
        <v>130</v>
      </c>
      <c r="K1020" s="6">
        <v>5</v>
      </c>
      <c r="L1020" s="6" t="s">
        <v>868</v>
      </c>
      <c r="M1020" s="2" t="s">
        <v>75</v>
      </c>
      <c r="N1020" s="84">
        <v>2.2000000000000002</v>
      </c>
      <c r="O1020" s="2" t="s">
        <v>183</v>
      </c>
      <c r="P1020" s="2" t="s">
        <v>193</v>
      </c>
      <c r="Q1020" s="85"/>
      <c r="R1020" s="86">
        <v>5</v>
      </c>
      <c r="S1020" s="85">
        <v>58</v>
      </c>
      <c r="T1020" s="85">
        <v>58</v>
      </c>
      <c r="U1020" s="85"/>
      <c r="V1020" s="2">
        <v>3</v>
      </c>
      <c r="W1020" s="2">
        <v>3</v>
      </c>
      <c r="X1020" s="10">
        <v>3</v>
      </c>
      <c r="Y1020" s="84">
        <v>5.3</v>
      </c>
      <c r="Z1020" s="2">
        <v>30</v>
      </c>
      <c r="AA1020" s="6">
        <v>6</v>
      </c>
      <c r="AB1020" s="2"/>
      <c r="AC1020" s="2" t="s">
        <v>12</v>
      </c>
      <c r="AD1020" s="84">
        <v>2.8</v>
      </c>
      <c r="AE1020" s="84">
        <v>1.4</v>
      </c>
      <c r="AF1020" s="2">
        <v>100</v>
      </c>
      <c r="AG1020" s="2">
        <f t="shared" si="76"/>
        <v>280</v>
      </c>
      <c r="AH1020" s="2">
        <f t="shared" si="77"/>
        <v>180</v>
      </c>
      <c r="AI1020" s="44" t="str">
        <f>VLOOKUP(Table13[[#This Row],[Track]],$B$1885:$D$1929,2,FALSE)</f>
        <v>Vic</v>
      </c>
      <c r="AJ10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0" s="16" t="str">
        <f>IF(Table13[[#This Row],[Going-Dist]]="G&lt;6-Dist&gt;=1700","B",IF(Table13[[#This Row],[Going-Dist]]="G&lt;6-Dist&lt;1700","A",IF(AJ1020="G&gt;=6-Dist&lt;1700","C",IF(AJ1020="G&gt;=6-Dist&gt;=1700","D","xx"))))</f>
        <v>A</v>
      </c>
      <c r="AL1020" s="69">
        <f>MONTH(Table13[[#This Row],[Date]])</f>
        <v>1</v>
      </c>
      <c r="AM1020" s="69" t="str">
        <f t="shared" si="75"/>
        <v>2023-2024</v>
      </c>
      <c r="AN1020" s="60">
        <v>120</v>
      </c>
      <c r="AO1020" s="128">
        <f>IF(Table13[[#This Row],[Combo 27 Bet]]="","",IF(Table13[[#This Row],[Lev Ret]]="","",AN1020*Table13[[#This Row],[Odds]]))</f>
        <v>336</v>
      </c>
      <c r="AP1020" s="129">
        <f t="shared" si="78"/>
        <v>216</v>
      </c>
      <c r="AQ1020" s="135"/>
      <c r="AR1020" s="151">
        <v>5</v>
      </c>
      <c r="AS1020" s="2" t="str">
        <f>IF(Table13[[#This Row],[Date]]&lt;$AS$3,"","Live")</f>
        <v/>
      </c>
      <c r="AT1020" s="2" t="str">
        <f>IF(Table13[[#This Row],[Date]]&lt;$AT$3,"","Current Algo")</f>
        <v/>
      </c>
    </row>
    <row r="1021" spans="1:46" ht="14.25" customHeight="1" x14ac:dyDescent="0.25">
      <c r="A1021" s="82">
        <v>45318</v>
      </c>
      <c r="B1021" s="2" t="s">
        <v>6</v>
      </c>
      <c r="C1021" s="83">
        <v>0.70833333333333337</v>
      </c>
      <c r="D1021" s="2">
        <v>4</v>
      </c>
      <c r="E1021" s="2">
        <v>0</v>
      </c>
      <c r="F1021" s="60">
        <v>9</v>
      </c>
      <c r="G1021" s="2">
        <v>1200</v>
      </c>
      <c r="H1021" s="2" t="s">
        <v>131</v>
      </c>
      <c r="I1021" s="2" t="s">
        <v>131</v>
      </c>
      <c r="J1021" s="2">
        <v>350</v>
      </c>
      <c r="K1021" s="6">
        <v>3</v>
      </c>
      <c r="L1021" s="6" t="s">
        <v>496</v>
      </c>
      <c r="M1021" s="2" t="s">
        <v>55</v>
      </c>
      <c r="N1021" s="84">
        <v>2.8</v>
      </c>
      <c r="O1021" s="2" t="s">
        <v>51</v>
      </c>
      <c r="P1021" s="2" t="s">
        <v>72</v>
      </c>
      <c r="Q1021" s="85"/>
      <c r="R1021" s="86">
        <v>7</v>
      </c>
      <c r="S1021" s="85">
        <v>58.5</v>
      </c>
      <c r="T1021" s="85">
        <v>58.5</v>
      </c>
      <c r="U1021" s="85"/>
      <c r="V1021" s="2">
        <v>1</v>
      </c>
      <c r="W1021" s="2">
        <v>2</v>
      </c>
      <c r="X1021" s="10">
        <v>1</v>
      </c>
      <c r="Y1021" s="84">
        <v>4.2</v>
      </c>
      <c r="Z1021" s="2">
        <v>40</v>
      </c>
      <c r="AA1021" s="6">
        <v>8</v>
      </c>
      <c r="AB1021" s="2"/>
      <c r="AC1021" s="2" t="s">
        <v>13</v>
      </c>
      <c r="AD1021" s="84">
        <v>3.6</v>
      </c>
      <c r="AE1021" s="84">
        <v>1.2</v>
      </c>
      <c r="AF1021" s="2">
        <v>100</v>
      </c>
      <c r="AG1021" s="2" t="str">
        <f t="shared" si="76"/>
        <v/>
      </c>
      <c r="AH1021" s="2">
        <f t="shared" si="77"/>
        <v>-100</v>
      </c>
      <c r="AI1021" s="44" t="str">
        <f>VLOOKUP(Table13[[#This Row],[Track]],$B$1885:$D$1929,2,FALSE)</f>
        <v>Vic</v>
      </c>
      <c r="AJ10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1" s="16" t="str">
        <f>IF(Table13[[#This Row],[Going-Dist]]="G&lt;6-Dist&gt;=1700","B",IF(Table13[[#This Row],[Going-Dist]]="G&lt;6-Dist&lt;1700","A",IF(AJ1021="G&gt;=6-Dist&lt;1700","C",IF(AJ1021="G&gt;=6-Dist&gt;=1700","D","xx"))))</f>
        <v>A</v>
      </c>
      <c r="AL1021" s="69">
        <f>MONTH(Table13[[#This Row],[Date]])</f>
        <v>1</v>
      </c>
      <c r="AM1021" s="69" t="str">
        <f t="shared" si="75"/>
        <v>2023-2024</v>
      </c>
      <c r="AN1021" s="60">
        <v>170</v>
      </c>
      <c r="AO1021" s="128" t="str">
        <f>IF(Table13[[#This Row],[Combo 27 Bet]]="","",IF(Table13[[#This Row],[Lev Ret]]="","",AN1021*Table13[[#This Row],[Odds]]))</f>
        <v/>
      </c>
      <c r="AP1021" s="129">
        <f t="shared" si="78"/>
        <v>-170</v>
      </c>
      <c r="AQ1021" s="135"/>
      <c r="AR1021" s="151">
        <v>8</v>
      </c>
      <c r="AS1021" s="2" t="str">
        <f>IF(Table13[[#This Row],[Date]]&lt;$AS$3,"","Live")</f>
        <v/>
      </c>
      <c r="AT1021" s="2" t="str">
        <f>IF(Table13[[#This Row],[Date]]&lt;$AT$3,"","Current Algo")</f>
        <v/>
      </c>
    </row>
    <row r="1022" spans="1:46" ht="14.25" customHeight="1" x14ac:dyDescent="0.25">
      <c r="A1022" s="82">
        <v>45318</v>
      </c>
      <c r="B1022" s="2" t="s">
        <v>148</v>
      </c>
      <c r="C1022" s="83">
        <v>0.72222222222222221</v>
      </c>
      <c r="D1022" s="87">
        <v>4</v>
      </c>
      <c r="E1022" s="7">
        <v>9</v>
      </c>
      <c r="F1022" s="60">
        <v>9</v>
      </c>
      <c r="G1022" s="2">
        <v>1400</v>
      </c>
      <c r="H1022" s="2" t="s">
        <v>151</v>
      </c>
      <c r="I1022" s="2">
        <v>78</v>
      </c>
      <c r="J1022" s="2">
        <v>160</v>
      </c>
      <c r="K1022" s="6">
        <v>2</v>
      </c>
      <c r="L1022" s="6" t="s">
        <v>1713</v>
      </c>
      <c r="M1022" s="2" t="s">
        <v>75</v>
      </c>
      <c r="N1022" s="84">
        <v>2.25</v>
      </c>
      <c r="O1022" s="2" t="s">
        <v>1051</v>
      </c>
      <c r="P1022" s="2" t="s">
        <v>383</v>
      </c>
      <c r="Q1022" s="85"/>
      <c r="R1022" s="86">
        <v>4</v>
      </c>
      <c r="S1022" s="85">
        <v>59</v>
      </c>
      <c r="T1022" s="85">
        <v>59</v>
      </c>
      <c r="U1022" s="85"/>
      <c r="V1022" s="2">
        <v>1</v>
      </c>
      <c r="W1022" s="2">
        <v>1</v>
      </c>
      <c r="X1022" s="10">
        <v>1</v>
      </c>
      <c r="Y1022" s="84">
        <v>3.1</v>
      </c>
      <c r="Z1022" s="2">
        <v>30</v>
      </c>
      <c r="AA1022" s="6"/>
      <c r="AB1022" s="2"/>
      <c r="AC1022" s="2"/>
      <c r="AD1022" s="84">
        <v>2.6</v>
      </c>
      <c r="AE1022" s="84"/>
      <c r="AF1022" s="2">
        <v>100</v>
      </c>
      <c r="AG1022" s="2" t="str">
        <f t="shared" si="76"/>
        <v/>
      </c>
      <c r="AH1022" s="2">
        <f t="shared" si="77"/>
        <v>-100</v>
      </c>
      <c r="AI1022" s="44" t="str">
        <f>VLOOKUP(Table13[[#This Row],[Track]],$B$1885:$D$1929,2,FALSE)</f>
        <v>NSW</v>
      </c>
      <c r="AJ10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2" s="16" t="str">
        <f>IF(Table13[[#This Row],[Going-Dist]]="G&lt;6-Dist&gt;=1700","B",IF(Table13[[#This Row],[Going-Dist]]="G&lt;6-Dist&lt;1700","A",IF(AJ1022="G&gt;=6-Dist&lt;1700","C",IF(AJ1022="G&gt;=6-Dist&gt;=1700","D","xx"))))</f>
        <v>A</v>
      </c>
      <c r="AL1022" s="69">
        <f>MONTH(Table13[[#This Row],[Date]])</f>
        <v>1</v>
      </c>
      <c r="AM1022" s="69" t="str">
        <f t="shared" si="75"/>
        <v>2023-2024</v>
      </c>
      <c r="AN1022" s="60">
        <v>150</v>
      </c>
      <c r="AO1022" s="128" t="str">
        <f>IF(Table13[[#This Row],[Combo 27 Bet]]="","",IF(Table13[[#This Row],[Lev Ret]]="","",AN1022*Table13[[#This Row],[Odds]]))</f>
        <v/>
      </c>
      <c r="AP1022" s="129">
        <f t="shared" si="78"/>
        <v>-150</v>
      </c>
      <c r="AQ1022" s="135"/>
      <c r="AR1022" s="151">
        <v>9</v>
      </c>
      <c r="AS1022" s="2" t="str">
        <f>IF(Table13[[#This Row],[Date]]&lt;$AS$3,"","Live")</f>
        <v/>
      </c>
      <c r="AT1022" s="2" t="str">
        <f>IF(Table13[[#This Row],[Date]]&lt;$AT$3,"","Current Algo")</f>
        <v/>
      </c>
    </row>
    <row r="1023" spans="1:46" ht="14.25" customHeight="1" x14ac:dyDescent="0.25">
      <c r="A1023" s="82">
        <v>45318</v>
      </c>
      <c r="B1023" s="2" t="s">
        <v>6</v>
      </c>
      <c r="C1023" s="83">
        <v>0.73611111111111116</v>
      </c>
      <c r="D1023" s="2">
        <v>4</v>
      </c>
      <c r="E1023" s="2">
        <v>0</v>
      </c>
      <c r="F1023" s="60">
        <v>10</v>
      </c>
      <c r="G1023" s="2">
        <v>1200</v>
      </c>
      <c r="H1023" s="2" t="s">
        <v>42</v>
      </c>
      <c r="I1023" s="2">
        <v>78</v>
      </c>
      <c r="J1023" s="2">
        <v>130</v>
      </c>
      <c r="K1023" s="6">
        <v>8</v>
      </c>
      <c r="L1023" s="6" t="s">
        <v>577</v>
      </c>
      <c r="M1023" s="2" t="s">
        <v>55</v>
      </c>
      <c r="N1023" s="84">
        <v>5.5</v>
      </c>
      <c r="O1023" s="2" t="s">
        <v>92</v>
      </c>
      <c r="P1023" s="2" t="s">
        <v>202</v>
      </c>
      <c r="Q1023" s="85"/>
      <c r="R1023" s="86">
        <v>5</v>
      </c>
      <c r="S1023" s="85">
        <v>58</v>
      </c>
      <c r="T1023" s="85">
        <v>58</v>
      </c>
      <c r="U1023" s="85"/>
      <c r="V1023" s="2">
        <v>2</v>
      </c>
      <c r="W1023" s="2">
        <v>2</v>
      </c>
      <c r="X1023" s="10">
        <v>2</v>
      </c>
      <c r="Y1023" s="84">
        <v>4.8</v>
      </c>
      <c r="Z1023" s="2">
        <v>35</v>
      </c>
      <c r="AA1023" s="6">
        <v>10</v>
      </c>
      <c r="AB1023" s="2"/>
      <c r="AC1023" s="2"/>
      <c r="AD1023" s="84">
        <v>7</v>
      </c>
      <c r="AE1023" s="84"/>
      <c r="AF1023" s="2">
        <v>100</v>
      </c>
      <c r="AG1023" s="2" t="str">
        <f t="shared" si="76"/>
        <v/>
      </c>
      <c r="AH1023" s="2">
        <f t="shared" si="77"/>
        <v>-100</v>
      </c>
      <c r="AI1023" s="44" t="str">
        <f>VLOOKUP(Table13[[#This Row],[Track]],$B$1885:$D$1929,2,FALSE)</f>
        <v>Vic</v>
      </c>
      <c r="AJ10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3" s="16" t="str">
        <f>IF(Table13[[#This Row],[Going-Dist]]="G&lt;6-Dist&gt;=1700","B",IF(Table13[[#This Row],[Going-Dist]]="G&lt;6-Dist&lt;1700","A",IF(AJ1023="G&gt;=6-Dist&lt;1700","C",IF(AJ1023="G&gt;=6-Dist&gt;=1700","D","xx"))))</f>
        <v>A</v>
      </c>
      <c r="AL1023" s="69">
        <f>MONTH(Table13[[#This Row],[Date]])</f>
        <v>1</v>
      </c>
      <c r="AM1023" s="69" t="str">
        <f t="shared" si="75"/>
        <v>2023-2024</v>
      </c>
      <c r="AN1023" s="60">
        <v>150</v>
      </c>
      <c r="AO1023" s="128" t="str">
        <f>IF(Table13[[#This Row],[Combo 27 Bet]]="","",IF(Table13[[#This Row],[Lev Ret]]="","",AN1023*Table13[[#This Row],[Odds]]))</f>
        <v/>
      </c>
      <c r="AP1023" s="129">
        <f t="shared" si="78"/>
        <v>-150</v>
      </c>
      <c r="AQ1023" s="135"/>
      <c r="AR1023" s="151">
        <v>8</v>
      </c>
      <c r="AS1023" s="2" t="str">
        <f>IF(Table13[[#This Row],[Date]]&lt;$AS$3,"","Live")</f>
        <v/>
      </c>
      <c r="AT1023" s="2" t="str">
        <f>IF(Table13[[#This Row],[Date]]&lt;$AT$3,"","Current Algo")</f>
        <v/>
      </c>
    </row>
    <row r="1024" spans="1:46" ht="14.25" customHeight="1" x14ac:dyDescent="0.25">
      <c r="A1024" s="82">
        <v>45325</v>
      </c>
      <c r="B1024" s="2" t="s">
        <v>149</v>
      </c>
      <c r="C1024" s="83">
        <v>0.59375</v>
      </c>
      <c r="D1024" s="87">
        <v>4</v>
      </c>
      <c r="E1024" s="7">
        <v>6</v>
      </c>
      <c r="F1024" s="60">
        <v>4</v>
      </c>
      <c r="G1024" s="2">
        <v>1200</v>
      </c>
      <c r="H1024" s="2" t="s">
        <v>151</v>
      </c>
      <c r="I1024" s="2"/>
      <c r="J1024" s="2">
        <v>250</v>
      </c>
      <c r="K1024" s="6">
        <v>3</v>
      </c>
      <c r="L1024" s="6" t="s">
        <v>1714</v>
      </c>
      <c r="M1024" s="2" t="s">
        <v>55</v>
      </c>
      <c r="N1024" s="84">
        <v>2.2999999999999998</v>
      </c>
      <c r="O1024" s="2" t="s">
        <v>163</v>
      </c>
      <c r="P1024" s="2" t="s">
        <v>86</v>
      </c>
      <c r="Q1024" s="85"/>
      <c r="R1024" s="86">
        <v>7</v>
      </c>
      <c r="S1024" s="85">
        <v>56</v>
      </c>
      <c r="T1024" s="85">
        <v>56</v>
      </c>
      <c r="U1024" s="85"/>
      <c r="V1024" s="2">
        <v>1</v>
      </c>
      <c r="W1024" s="2">
        <v>1</v>
      </c>
      <c r="X1024" s="10">
        <v>1</v>
      </c>
      <c r="Y1024" s="84">
        <v>2.4</v>
      </c>
      <c r="Z1024" s="2">
        <v>30</v>
      </c>
      <c r="AA1024" s="6">
        <v>120</v>
      </c>
      <c r="AB1024" s="2"/>
      <c r="AC1024" s="2" t="s">
        <v>150</v>
      </c>
      <c r="AD1024" s="84">
        <v>2.35</v>
      </c>
      <c r="AE1024" s="84">
        <v>1.4</v>
      </c>
      <c r="AF1024" s="2">
        <v>100</v>
      </c>
      <c r="AG1024" s="2">
        <f t="shared" si="76"/>
        <v>235</v>
      </c>
      <c r="AH1024" s="2">
        <f t="shared" si="77"/>
        <v>135</v>
      </c>
      <c r="AI1024" s="44" t="str">
        <f>VLOOKUP(Table13[[#This Row],[Track]],$B$1885:$D$1929,2,FALSE)</f>
        <v>NSW</v>
      </c>
      <c r="AJ10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4" s="16" t="str">
        <f>IF(Table13[[#This Row],[Going-Dist]]="G&lt;6-Dist&gt;=1700","B",IF(Table13[[#This Row],[Going-Dist]]="G&lt;6-Dist&lt;1700","A",IF(AJ1024="G&gt;=6-Dist&lt;1700","C",IF(AJ1024="G&gt;=6-Dist&gt;=1700","D","xx"))))</f>
        <v>A</v>
      </c>
      <c r="AL1024" s="2">
        <f>MONTH(Table13[[#This Row],[Date]])</f>
        <v>2</v>
      </c>
      <c r="AM1024" s="2" t="str">
        <f t="shared" si="75"/>
        <v>2023-2024</v>
      </c>
      <c r="AN1024" s="60">
        <v>150</v>
      </c>
      <c r="AO1024" s="128">
        <f>IF(Table13[[#This Row],[Combo 27 Bet]]="","",IF(Table13[[#This Row],[Lev Ret]]="","",AN1024*Table13[[#This Row],[Odds]]))</f>
        <v>352.5</v>
      </c>
      <c r="AP1024" s="129">
        <f t="shared" si="78"/>
        <v>202.5</v>
      </c>
      <c r="AQ1024" s="135"/>
      <c r="AR1024" s="151">
        <v>9</v>
      </c>
      <c r="AS1024" s="2" t="str">
        <f>IF(Table13[[#This Row],[Date]]&lt;$AS$3,"","Live")</f>
        <v/>
      </c>
      <c r="AT1024" s="2" t="str">
        <f>IF(Table13[[#This Row],[Date]]&lt;$AT$3,"","Current Algo")</f>
        <v/>
      </c>
    </row>
    <row r="1025" spans="1:46" ht="14.25" customHeight="1" x14ac:dyDescent="0.25">
      <c r="A1025" s="82">
        <v>45325</v>
      </c>
      <c r="B1025" s="2" t="s">
        <v>4</v>
      </c>
      <c r="C1025" s="83">
        <v>0.62847222222222221</v>
      </c>
      <c r="D1025" s="87">
        <v>4</v>
      </c>
      <c r="E1025" s="7">
        <v>9</v>
      </c>
      <c r="F1025" s="60">
        <v>6</v>
      </c>
      <c r="G1025" s="2">
        <v>2400</v>
      </c>
      <c r="H1025" s="2" t="s">
        <v>42</v>
      </c>
      <c r="I1025" s="2">
        <v>100</v>
      </c>
      <c r="J1025" s="2">
        <v>150</v>
      </c>
      <c r="K1025" s="6">
        <v>5</v>
      </c>
      <c r="L1025" s="6" t="s">
        <v>325</v>
      </c>
      <c r="M1025" s="2" t="s">
        <v>55</v>
      </c>
      <c r="N1025" s="84">
        <v>2.2999999999999998</v>
      </c>
      <c r="O1025" s="2" t="s">
        <v>515</v>
      </c>
      <c r="P1025" s="2" t="s">
        <v>82</v>
      </c>
      <c r="Q1025" s="85"/>
      <c r="R1025" s="86">
        <v>3</v>
      </c>
      <c r="S1025" s="85">
        <v>53</v>
      </c>
      <c r="T1025" s="85">
        <v>53</v>
      </c>
      <c r="U1025" s="85"/>
      <c r="V1025" s="2">
        <v>1</v>
      </c>
      <c r="W1025" s="2">
        <v>4</v>
      </c>
      <c r="X1025" s="10">
        <v>1</v>
      </c>
      <c r="Y1025" s="84">
        <v>2.8</v>
      </c>
      <c r="Z1025" s="2"/>
      <c r="AA1025" s="6">
        <v>7</v>
      </c>
      <c r="AB1025" s="2"/>
      <c r="AC1025" s="2" t="s">
        <v>12</v>
      </c>
      <c r="AD1025" s="84">
        <v>1.9</v>
      </c>
      <c r="AE1025" s="84">
        <v>1.4</v>
      </c>
      <c r="AF1025" s="2">
        <v>100</v>
      </c>
      <c r="AG1025" s="2">
        <f t="shared" si="76"/>
        <v>190</v>
      </c>
      <c r="AH1025" s="2">
        <f t="shared" si="77"/>
        <v>90</v>
      </c>
      <c r="AI1025" s="44" t="str">
        <f>VLOOKUP(Table13[[#This Row],[Track]],$B$1885:$D$1929,2,FALSE)</f>
        <v>Vic</v>
      </c>
      <c r="AJ10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25" s="16" t="str">
        <f>IF(Table13[[#This Row],[Going-Dist]]="G&lt;6-Dist&gt;=1700","B",IF(Table13[[#This Row],[Going-Dist]]="G&lt;6-Dist&lt;1700","A",IF(AJ1025="G&gt;=6-Dist&lt;1700","C",IF(AJ1025="G&gt;=6-Dist&gt;=1700","D","xx"))))</f>
        <v>B</v>
      </c>
      <c r="AL1025" s="69">
        <f>MONTH(Table13[[#This Row],[Date]])</f>
        <v>2</v>
      </c>
      <c r="AM1025" s="69" t="str">
        <f t="shared" si="75"/>
        <v>2023-2024</v>
      </c>
      <c r="AN1025" s="60">
        <v>140</v>
      </c>
      <c r="AO1025" s="128">
        <f>IF(Table13[[#This Row],[Combo 27 Bet]]="","",IF(Table13[[#This Row],[Lev Ret]]="","",AN1025*Table13[[#This Row],[Odds]]))</f>
        <v>266</v>
      </c>
      <c r="AP1025" s="129">
        <f t="shared" si="78"/>
        <v>126</v>
      </c>
      <c r="AQ1025" s="135">
        <v>2</v>
      </c>
      <c r="AR1025" s="151">
        <v>5</v>
      </c>
      <c r="AS1025" s="2" t="str">
        <f>IF(Table13[[#This Row],[Date]]&lt;$AS$3,"","Live")</f>
        <v/>
      </c>
      <c r="AT1025" s="2" t="str">
        <f>IF(Table13[[#This Row],[Date]]&lt;$AT$3,"","Current Algo")</f>
        <v/>
      </c>
    </row>
    <row r="1026" spans="1:46" ht="14.25" customHeight="1" x14ac:dyDescent="0.25">
      <c r="A1026" s="82">
        <v>45325</v>
      </c>
      <c r="B1026" s="2" t="s">
        <v>149</v>
      </c>
      <c r="C1026" s="83">
        <v>0.64236111111111105</v>
      </c>
      <c r="D1026" s="87">
        <v>4</v>
      </c>
      <c r="E1026" s="7">
        <v>6</v>
      </c>
      <c r="F1026" s="60">
        <v>6</v>
      </c>
      <c r="G1026" s="2">
        <v>2000</v>
      </c>
      <c r="H1026" s="2" t="s">
        <v>151</v>
      </c>
      <c r="I1026" s="2">
        <v>78</v>
      </c>
      <c r="J1026" s="2">
        <v>160</v>
      </c>
      <c r="K1026" s="6">
        <v>7</v>
      </c>
      <c r="L1026" s="6" t="s">
        <v>1715</v>
      </c>
      <c r="M1026" s="2" t="s">
        <v>75</v>
      </c>
      <c r="N1026" s="84">
        <v>8.6</v>
      </c>
      <c r="O1026" s="2" t="s">
        <v>1045</v>
      </c>
      <c r="P1026" s="2" t="s">
        <v>504</v>
      </c>
      <c r="Q1026" s="85">
        <v>2</v>
      </c>
      <c r="R1026" s="86">
        <v>6</v>
      </c>
      <c r="S1026" s="85">
        <v>54</v>
      </c>
      <c r="T1026" s="85">
        <v>52</v>
      </c>
      <c r="U1026" s="85"/>
      <c r="V1026" s="2">
        <v>5</v>
      </c>
      <c r="W1026" s="2">
        <v>4</v>
      </c>
      <c r="X1026" s="10">
        <v>1</v>
      </c>
      <c r="Y1026" s="84">
        <v>2.4</v>
      </c>
      <c r="Z1026" s="2">
        <v>30</v>
      </c>
      <c r="AA1026" s="6"/>
      <c r="AB1026" s="2"/>
      <c r="AC1026" s="2"/>
      <c r="AD1026" s="84">
        <v>9.5</v>
      </c>
      <c r="AE1026" s="84"/>
      <c r="AF1026" s="2">
        <v>100</v>
      </c>
      <c r="AG1026" s="2" t="str">
        <f t="shared" si="76"/>
        <v/>
      </c>
      <c r="AH1026" s="2">
        <f t="shared" si="77"/>
        <v>-100</v>
      </c>
      <c r="AI1026" s="44" t="str">
        <f>VLOOKUP(Table13[[#This Row],[Track]],$B$1885:$D$1929,2,FALSE)</f>
        <v>NSW</v>
      </c>
      <c r="AJ10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26" s="16" t="str">
        <f>IF(Table13[[#This Row],[Going-Dist]]="G&lt;6-Dist&gt;=1700","B",IF(Table13[[#This Row],[Going-Dist]]="G&lt;6-Dist&lt;1700","A",IF(AJ1026="G&gt;=6-Dist&lt;1700","C",IF(AJ1026="G&gt;=6-Dist&gt;=1700","D","xx"))))</f>
        <v>B</v>
      </c>
      <c r="AL1026" s="2">
        <f>MONTH(Table13[[#This Row],[Date]])</f>
        <v>2</v>
      </c>
      <c r="AM1026" s="2" t="str">
        <f t="shared" si="75"/>
        <v>2023-2024</v>
      </c>
      <c r="AN1026" s="60">
        <v>100</v>
      </c>
      <c r="AO1026" s="128" t="str">
        <f>IF(Table13[[#This Row],[Combo 27 Bet]]="","",IF(Table13[[#This Row],[Lev Ret]]="","",AN1026*Table13[[#This Row],[Odds]]))</f>
        <v/>
      </c>
      <c r="AP1026" s="129">
        <f t="shared" si="78"/>
        <v>-100</v>
      </c>
      <c r="AQ1026" s="135"/>
      <c r="AR1026" s="151">
        <v>8</v>
      </c>
      <c r="AS1026" s="2" t="str">
        <f>IF(Table13[[#This Row],[Date]]&lt;$AS$3,"","Live")</f>
        <v/>
      </c>
      <c r="AT1026" s="2" t="str">
        <f>IF(Table13[[#This Row],[Date]]&lt;$AT$3,"","Current Algo")</f>
        <v/>
      </c>
    </row>
    <row r="1027" spans="1:46" ht="14.25" customHeight="1" x14ac:dyDescent="0.25">
      <c r="A1027" s="82">
        <v>45325</v>
      </c>
      <c r="B1027" s="2" t="s">
        <v>4</v>
      </c>
      <c r="C1027" s="83">
        <v>0.65277777777777779</v>
      </c>
      <c r="D1027" s="2">
        <v>4</v>
      </c>
      <c r="E1027" s="2">
        <v>9</v>
      </c>
      <c r="F1027" s="60">
        <v>7</v>
      </c>
      <c r="G1027" s="2">
        <v>1800</v>
      </c>
      <c r="H1027" s="2" t="s">
        <v>42</v>
      </c>
      <c r="I1027" s="2">
        <v>78</v>
      </c>
      <c r="J1027" s="2">
        <v>130</v>
      </c>
      <c r="K1027" s="6">
        <v>3</v>
      </c>
      <c r="L1027" s="6" t="s">
        <v>869</v>
      </c>
      <c r="M1027" s="2" t="s">
        <v>67</v>
      </c>
      <c r="N1027" s="84">
        <v>6.8</v>
      </c>
      <c r="O1027" s="2" t="s">
        <v>123</v>
      </c>
      <c r="P1027" s="2" t="s">
        <v>193</v>
      </c>
      <c r="Q1027" s="85"/>
      <c r="R1027" s="86">
        <v>11</v>
      </c>
      <c r="S1027" s="85">
        <v>58.5</v>
      </c>
      <c r="T1027" s="85">
        <v>58.5</v>
      </c>
      <c r="U1027" s="85"/>
      <c r="V1027" s="2">
        <v>2</v>
      </c>
      <c r="W1027" s="2"/>
      <c r="X1027" s="10">
        <v>1</v>
      </c>
      <c r="Y1027" s="84">
        <v>4.8</v>
      </c>
      <c r="Z1027" s="2">
        <v>35</v>
      </c>
      <c r="AA1027" s="6">
        <v>12</v>
      </c>
      <c r="AB1027" s="2"/>
      <c r="AC1027" s="2"/>
      <c r="AD1027" s="84">
        <v>10</v>
      </c>
      <c r="AE1027" s="84"/>
      <c r="AF1027" s="2">
        <v>100</v>
      </c>
      <c r="AG1027" s="2" t="str">
        <f t="shared" si="76"/>
        <v/>
      </c>
      <c r="AH1027" s="2">
        <f t="shared" si="77"/>
        <v>-100</v>
      </c>
      <c r="AI1027" s="44" t="str">
        <f>VLOOKUP(Table13[[#This Row],[Track]],$B$1885:$D$1929,2,FALSE)</f>
        <v>Vic</v>
      </c>
      <c r="AJ10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27" s="16" t="str">
        <f>IF(Table13[[#This Row],[Going-Dist]]="G&lt;6-Dist&gt;=1700","B",IF(Table13[[#This Row],[Going-Dist]]="G&lt;6-Dist&lt;1700","A",IF(AJ1027="G&gt;=6-Dist&lt;1700","C",IF(AJ1027="G&gt;=6-Dist&gt;=1700","D","xx"))))</f>
        <v>B</v>
      </c>
      <c r="AL1027" s="69">
        <f>MONTH(Table13[[#This Row],[Date]])</f>
        <v>2</v>
      </c>
      <c r="AM1027" s="69" t="str">
        <f t="shared" si="75"/>
        <v>2023-2024</v>
      </c>
      <c r="AN1027" s="60">
        <v>100</v>
      </c>
      <c r="AO1027" s="128" t="str">
        <f>IF(Table13[[#This Row],[Combo 27 Bet]]="","",IF(Table13[[#This Row],[Lev Ret]]="","",AN1027*Table13[[#This Row],[Odds]]))</f>
        <v/>
      </c>
      <c r="AP1027" s="129">
        <f t="shared" si="78"/>
        <v>-100</v>
      </c>
      <c r="AQ1027" s="135"/>
      <c r="AR1027" s="151">
        <v>8</v>
      </c>
      <c r="AS1027" s="2" t="str">
        <f>IF(Table13[[#This Row],[Date]]&lt;$AS$3,"","Live")</f>
        <v/>
      </c>
      <c r="AT1027" s="2" t="str">
        <f>IF(Table13[[#This Row],[Date]]&lt;$AT$3,"","Current Algo")</f>
        <v/>
      </c>
    </row>
    <row r="1028" spans="1:46" ht="14.25" customHeight="1" x14ac:dyDescent="0.25">
      <c r="A1028" s="82">
        <v>45325</v>
      </c>
      <c r="B1028" s="2" t="s">
        <v>149</v>
      </c>
      <c r="C1028" s="83">
        <v>0.66666666666666663</v>
      </c>
      <c r="D1028" s="87">
        <v>4</v>
      </c>
      <c r="E1028" s="7">
        <v>6</v>
      </c>
      <c r="F1028" s="60">
        <v>7</v>
      </c>
      <c r="G1028" s="2">
        <v>1500</v>
      </c>
      <c r="H1028" s="2" t="s">
        <v>151</v>
      </c>
      <c r="I1028" s="2">
        <v>88</v>
      </c>
      <c r="J1028" s="2">
        <v>160</v>
      </c>
      <c r="K1028" s="6">
        <v>2</v>
      </c>
      <c r="L1028" s="6" t="s">
        <v>1716</v>
      </c>
      <c r="M1028" s="2" t="s">
        <v>75</v>
      </c>
      <c r="N1028" s="84">
        <v>2.9</v>
      </c>
      <c r="O1028" s="2" t="s">
        <v>49</v>
      </c>
      <c r="P1028" s="2" t="s">
        <v>86</v>
      </c>
      <c r="Q1028" s="85"/>
      <c r="R1028" s="86">
        <v>1</v>
      </c>
      <c r="S1028" s="85">
        <v>60</v>
      </c>
      <c r="T1028" s="85">
        <v>60</v>
      </c>
      <c r="U1028" s="85"/>
      <c r="V1028" s="2">
        <v>1</v>
      </c>
      <c r="W1028" s="2">
        <v>2</v>
      </c>
      <c r="X1028" s="10">
        <v>2</v>
      </c>
      <c r="Y1028" s="84">
        <v>4.5</v>
      </c>
      <c r="Z1028" s="2">
        <v>20</v>
      </c>
      <c r="AA1028" s="6"/>
      <c r="AB1028" s="2"/>
      <c r="AC1028" s="2" t="s">
        <v>15</v>
      </c>
      <c r="AD1028" s="84">
        <v>3.4</v>
      </c>
      <c r="AE1028" s="84">
        <v>1.3</v>
      </c>
      <c r="AF1028" s="2">
        <v>100</v>
      </c>
      <c r="AG1028" s="2" t="str">
        <f t="shared" si="76"/>
        <v/>
      </c>
      <c r="AH1028" s="2">
        <f t="shared" si="77"/>
        <v>-100</v>
      </c>
      <c r="AI1028" s="44" t="str">
        <f>VLOOKUP(Table13[[#This Row],[Track]],$B$1885:$D$1929,2,FALSE)</f>
        <v>NSW</v>
      </c>
      <c r="AJ10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8" s="16" t="str">
        <f>IF(Table13[[#This Row],[Going-Dist]]="G&lt;6-Dist&gt;=1700","B",IF(Table13[[#This Row],[Going-Dist]]="G&lt;6-Dist&lt;1700","A",IF(AJ1028="G&gt;=6-Dist&lt;1700","C",IF(AJ1028="G&gt;=6-Dist&gt;=1700","D","xx"))))</f>
        <v>A</v>
      </c>
      <c r="AL1028" s="69">
        <f>MONTH(Table13[[#This Row],[Date]])</f>
        <v>2</v>
      </c>
      <c r="AM1028" s="69" t="str">
        <f t="shared" si="75"/>
        <v>2023-2024</v>
      </c>
      <c r="AN1028" s="60">
        <v>170</v>
      </c>
      <c r="AO1028" s="128" t="str">
        <f>IF(Table13[[#This Row],[Combo 27 Bet]]="","",IF(Table13[[#This Row],[Lev Ret]]="","",AN1028*Table13[[#This Row],[Odds]]))</f>
        <v/>
      </c>
      <c r="AP1028" s="129">
        <f t="shared" si="78"/>
        <v>-170</v>
      </c>
      <c r="AQ1028" s="135"/>
      <c r="AR1028" s="151">
        <v>3</v>
      </c>
      <c r="AS1028" s="2" t="str">
        <f>IF(Table13[[#This Row],[Date]]&lt;$AS$3,"","Live")</f>
        <v/>
      </c>
      <c r="AT1028" s="2" t="str">
        <f>IF(Table13[[#This Row],[Date]]&lt;$AT$3,"","Current Algo")</f>
        <v/>
      </c>
    </row>
    <row r="1029" spans="1:46" ht="14.25" customHeight="1" x14ac:dyDescent="0.25">
      <c r="A1029" s="82">
        <v>45325</v>
      </c>
      <c r="B1029" s="2" t="s">
        <v>149</v>
      </c>
      <c r="C1029" s="83">
        <v>0.69444444444444453</v>
      </c>
      <c r="D1029" s="87">
        <v>4</v>
      </c>
      <c r="E1029" s="7">
        <v>6</v>
      </c>
      <c r="F1029" s="60">
        <v>8</v>
      </c>
      <c r="G1029" s="2">
        <v>1350</v>
      </c>
      <c r="H1029" s="2" t="s">
        <v>151</v>
      </c>
      <c r="I1029" s="2">
        <v>78</v>
      </c>
      <c r="J1029" s="2">
        <v>160</v>
      </c>
      <c r="K1029" s="6">
        <v>2</v>
      </c>
      <c r="L1029" s="6" t="s">
        <v>1712</v>
      </c>
      <c r="M1029" s="2" t="s">
        <v>55</v>
      </c>
      <c r="N1029" s="84">
        <v>5.2</v>
      </c>
      <c r="O1029" s="2" t="s">
        <v>106</v>
      </c>
      <c r="P1029" s="2" t="s">
        <v>1100</v>
      </c>
      <c r="Q1029" s="85"/>
      <c r="R1029" s="86">
        <v>6</v>
      </c>
      <c r="S1029" s="85">
        <v>60</v>
      </c>
      <c r="T1029" s="85">
        <v>60</v>
      </c>
      <c r="U1029" s="85"/>
      <c r="V1029" s="2">
        <v>1</v>
      </c>
      <c r="W1029" s="2">
        <v>3</v>
      </c>
      <c r="X1029" s="10">
        <v>1</v>
      </c>
      <c r="Y1029" s="84">
        <v>5</v>
      </c>
      <c r="Z1029" s="2">
        <v>20</v>
      </c>
      <c r="AA1029" s="6"/>
      <c r="AB1029" s="2"/>
      <c r="AC1029" s="2"/>
      <c r="AD1029" s="84">
        <v>5</v>
      </c>
      <c r="AE1029" s="84"/>
      <c r="AF1029" s="2">
        <v>100</v>
      </c>
      <c r="AG1029" s="2" t="str">
        <f t="shared" si="76"/>
        <v/>
      </c>
      <c r="AH1029" s="2">
        <f t="shared" si="77"/>
        <v>-100</v>
      </c>
      <c r="AI1029" s="44" t="str">
        <f>VLOOKUP(Table13[[#This Row],[Track]],$B$1885:$D$1929,2,FALSE)</f>
        <v>NSW</v>
      </c>
      <c r="AJ10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29" s="16" t="str">
        <f>IF(Table13[[#This Row],[Going-Dist]]="G&lt;6-Dist&gt;=1700","B",IF(Table13[[#This Row],[Going-Dist]]="G&lt;6-Dist&lt;1700","A",IF(AJ1029="G&gt;=6-Dist&lt;1700","C",IF(AJ1029="G&gt;=6-Dist&gt;=1700","D","xx"))))</f>
        <v>A</v>
      </c>
      <c r="AL1029" s="2">
        <f>MONTH(Table13[[#This Row],[Date]])</f>
        <v>2</v>
      </c>
      <c r="AM1029" s="2" t="str">
        <f t="shared" si="75"/>
        <v>2023-2024</v>
      </c>
      <c r="AN1029" s="60">
        <v>100</v>
      </c>
      <c r="AO1029" s="128" t="str">
        <f>IF(Table13[[#This Row],[Combo 27 Bet]]="","",IF(Table13[[#This Row],[Lev Ret]]="","",AN1029*Table13[[#This Row],[Odds]]))</f>
        <v/>
      </c>
      <c r="AP1029" s="129">
        <f t="shared" si="78"/>
        <v>-100</v>
      </c>
      <c r="AQ1029" s="135"/>
      <c r="AR1029" s="151">
        <v>8</v>
      </c>
      <c r="AS1029" s="2" t="str">
        <f>IF(Table13[[#This Row],[Date]]&lt;$AS$3,"","Live")</f>
        <v/>
      </c>
      <c r="AT1029" s="2" t="str">
        <f>IF(Table13[[#This Row],[Date]]&lt;$AT$3,"","Current Algo")</f>
        <v/>
      </c>
    </row>
    <row r="1030" spans="1:46" ht="14.25" customHeight="1" x14ac:dyDescent="0.25">
      <c r="A1030" s="82">
        <v>45325</v>
      </c>
      <c r="B1030" s="2" t="s">
        <v>4</v>
      </c>
      <c r="C1030" s="83">
        <v>0.70833333333333337</v>
      </c>
      <c r="D1030" s="87">
        <v>4</v>
      </c>
      <c r="E1030" s="7">
        <v>9</v>
      </c>
      <c r="F1030" s="60">
        <v>9</v>
      </c>
      <c r="G1030" s="2">
        <v>1100</v>
      </c>
      <c r="H1030" s="2" t="s">
        <v>42</v>
      </c>
      <c r="I1030" s="2">
        <v>84</v>
      </c>
      <c r="J1030" s="2">
        <v>130</v>
      </c>
      <c r="K1030" s="6">
        <v>9</v>
      </c>
      <c r="L1030" s="6" t="s">
        <v>870</v>
      </c>
      <c r="M1030" s="2" t="s">
        <v>58</v>
      </c>
      <c r="N1030" s="84">
        <v>2.1</v>
      </c>
      <c r="O1030" s="2" t="s">
        <v>133</v>
      </c>
      <c r="P1030" s="2" t="s">
        <v>103</v>
      </c>
      <c r="Q1030" s="85"/>
      <c r="R1030" s="86">
        <v>2</v>
      </c>
      <c r="S1030" s="85">
        <v>56.5</v>
      </c>
      <c r="T1030" s="85">
        <v>56.5</v>
      </c>
      <c r="U1030" s="85"/>
      <c r="V1030" s="2">
        <v>3</v>
      </c>
      <c r="W1030" s="2">
        <v>2</v>
      </c>
      <c r="X1030" s="10">
        <v>1</v>
      </c>
      <c r="Y1030" s="84">
        <v>4</v>
      </c>
      <c r="Z1030" s="2">
        <v>40</v>
      </c>
      <c r="AA1030" s="6">
        <v>10</v>
      </c>
      <c r="AB1030" s="2"/>
      <c r="AC1030" s="2" t="s">
        <v>15</v>
      </c>
      <c r="AD1030" s="84">
        <v>1.9</v>
      </c>
      <c r="AE1030" s="84">
        <v>1.2</v>
      </c>
      <c r="AF1030" s="2">
        <v>100</v>
      </c>
      <c r="AG1030" s="2" t="str">
        <f t="shared" si="76"/>
        <v/>
      </c>
      <c r="AH1030" s="2">
        <f t="shared" si="77"/>
        <v>-100</v>
      </c>
      <c r="AI1030" s="44" t="str">
        <f>VLOOKUP(Table13[[#This Row],[Track]],$B$1885:$D$1929,2,FALSE)</f>
        <v>Vic</v>
      </c>
      <c r="AJ10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0" s="16" t="str">
        <f>IF(Table13[[#This Row],[Going-Dist]]="G&lt;6-Dist&gt;=1700","B",IF(Table13[[#This Row],[Going-Dist]]="G&lt;6-Dist&lt;1700","A",IF(AJ1030="G&gt;=6-Dist&lt;1700","C",IF(AJ1030="G&gt;=6-Dist&gt;=1700","D","xx"))))</f>
        <v>A</v>
      </c>
      <c r="AL1030" s="69">
        <f>MONTH(Table13[[#This Row],[Date]])</f>
        <v>2</v>
      </c>
      <c r="AM1030" s="69" t="str">
        <f t="shared" si="75"/>
        <v>2023-2024</v>
      </c>
      <c r="AN1030" s="60">
        <v>140</v>
      </c>
      <c r="AO1030" s="128" t="str">
        <f>IF(Table13[[#This Row],[Combo 27 Bet]]="","",IF(Table13[[#This Row],[Lev Ret]]="","",AN1030*Table13[[#This Row],[Odds]]))</f>
        <v/>
      </c>
      <c r="AP1030" s="129">
        <f t="shared" si="78"/>
        <v>-140</v>
      </c>
      <c r="AQ1030" s="135">
        <v>2</v>
      </c>
      <c r="AR1030" s="151">
        <v>5</v>
      </c>
      <c r="AS1030" s="2" t="str">
        <f>IF(Table13[[#This Row],[Date]]&lt;$AS$3,"","Live")</f>
        <v/>
      </c>
      <c r="AT1030" s="2" t="str">
        <f>IF(Table13[[#This Row],[Date]]&lt;$AT$3,"","Current Algo")</f>
        <v/>
      </c>
    </row>
    <row r="1031" spans="1:46" ht="14.25" customHeight="1" x14ac:dyDescent="0.25">
      <c r="A1031" s="82">
        <v>45325</v>
      </c>
      <c r="B1031" s="2" t="s">
        <v>4</v>
      </c>
      <c r="C1031" s="83">
        <v>0.70833333333333337</v>
      </c>
      <c r="D1031" s="2">
        <v>4</v>
      </c>
      <c r="E1031" s="2">
        <v>9</v>
      </c>
      <c r="F1031" s="60">
        <v>9</v>
      </c>
      <c r="G1031" s="2">
        <v>1100</v>
      </c>
      <c r="H1031" s="2" t="s">
        <v>42</v>
      </c>
      <c r="I1031" s="2">
        <v>84</v>
      </c>
      <c r="J1031" s="2">
        <v>130</v>
      </c>
      <c r="K1031" s="6">
        <v>3</v>
      </c>
      <c r="L1031" s="6" t="s">
        <v>858</v>
      </c>
      <c r="M1031" s="2" t="s">
        <v>55</v>
      </c>
      <c r="N1031" s="84">
        <v>7.7</v>
      </c>
      <c r="O1031" s="2" t="s">
        <v>390</v>
      </c>
      <c r="P1031" s="2" t="s">
        <v>64</v>
      </c>
      <c r="Q1031" s="85"/>
      <c r="R1031" s="86">
        <v>6</v>
      </c>
      <c r="S1031" s="85">
        <v>59.5</v>
      </c>
      <c r="T1031" s="85">
        <v>59.5</v>
      </c>
      <c r="U1031" s="85"/>
      <c r="V1031" s="2">
        <v>2</v>
      </c>
      <c r="W1031" s="2">
        <v>3</v>
      </c>
      <c r="X1031" s="10">
        <v>3</v>
      </c>
      <c r="Y1031" s="84">
        <v>5.4</v>
      </c>
      <c r="Z1031" s="2">
        <v>30</v>
      </c>
      <c r="AA1031" s="6">
        <v>10</v>
      </c>
      <c r="AB1031" s="2"/>
      <c r="AC1031" s="2" t="s">
        <v>12</v>
      </c>
      <c r="AD1031" s="84">
        <v>8</v>
      </c>
      <c r="AE1031" s="84">
        <v>1.8</v>
      </c>
      <c r="AF1031" s="2">
        <v>100</v>
      </c>
      <c r="AG1031" s="2">
        <f t="shared" si="76"/>
        <v>800</v>
      </c>
      <c r="AH1031" s="2">
        <f t="shared" si="77"/>
        <v>700</v>
      </c>
      <c r="AI1031" s="44" t="str">
        <f>VLOOKUP(Table13[[#This Row],[Track]],$B$1885:$D$1929,2,FALSE)</f>
        <v>Vic</v>
      </c>
      <c r="AJ10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1" s="16" t="str">
        <f>IF(Table13[[#This Row],[Going-Dist]]="G&lt;6-Dist&gt;=1700","B",IF(Table13[[#This Row],[Going-Dist]]="G&lt;6-Dist&lt;1700","A",IF(AJ1031="G&gt;=6-Dist&lt;1700","C",IF(AJ1031="G&gt;=6-Dist&gt;=1700","D","xx"))))</f>
        <v>A</v>
      </c>
      <c r="AL1031" s="69">
        <f>MONTH(Table13[[#This Row],[Date]])</f>
        <v>2</v>
      </c>
      <c r="AM1031" s="69" t="str">
        <f t="shared" ref="AM1031:AM1094" si="79">IF(A1031&lt;$AM$1905,"2020-2021",IF(A1031&lt;$AM$1906,"2021-2022",IF(A1031&lt;$AM$1907,"2022-2023",IF(A1031&lt;$AM$1908,"2023-2024",IF(A1031&lt;$AM$1909,"2024-2025",IF(A1031&lt;$AM$1910,"2025-2026",IF(A1031&lt;$AM$1911,"2026-2027",IF(A1031&lt;$AM$1912,"2027-2028"))))))))</f>
        <v>2023-2024</v>
      </c>
      <c r="AN1031" s="60">
        <v>100</v>
      </c>
      <c r="AO1031" s="128">
        <f>IF(Table13[[#This Row],[Combo 27 Bet]]="","",IF(Table13[[#This Row],[Lev Ret]]="","",AN1031*Table13[[#This Row],[Odds]]))</f>
        <v>800</v>
      </c>
      <c r="AP1031" s="129">
        <f t="shared" si="78"/>
        <v>700</v>
      </c>
      <c r="AQ1031" s="135">
        <v>2</v>
      </c>
      <c r="AR1031" s="151">
        <v>6</v>
      </c>
      <c r="AS1031" s="2" t="str">
        <f>IF(Table13[[#This Row],[Date]]&lt;$AS$3,"","Live")</f>
        <v/>
      </c>
      <c r="AT1031" s="2" t="str">
        <f>IF(Table13[[#This Row],[Date]]&lt;$AT$3,"","Current Algo")</f>
        <v/>
      </c>
    </row>
    <row r="1032" spans="1:46" ht="14.25" customHeight="1" x14ac:dyDescent="0.25">
      <c r="A1032" s="82">
        <v>45325</v>
      </c>
      <c r="B1032" s="2" t="s">
        <v>4</v>
      </c>
      <c r="C1032" s="83">
        <v>0.73611111111111116</v>
      </c>
      <c r="D1032" s="2">
        <v>4</v>
      </c>
      <c r="E1032" s="2">
        <v>9</v>
      </c>
      <c r="F1032" s="60">
        <v>10</v>
      </c>
      <c r="G1032" s="2">
        <v>1400</v>
      </c>
      <c r="H1032" s="2" t="s">
        <v>42</v>
      </c>
      <c r="I1032" s="2">
        <v>84</v>
      </c>
      <c r="J1032" s="2">
        <v>130</v>
      </c>
      <c r="K1032" s="6">
        <v>7</v>
      </c>
      <c r="L1032" s="6" t="s">
        <v>796</v>
      </c>
      <c r="M1032" s="2" t="s">
        <v>55</v>
      </c>
      <c r="N1032" s="84">
        <v>4.5999999999999996</v>
      </c>
      <c r="O1032" s="2" t="s">
        <v>516</v>
      </c>
      <c r="P1032" s="2" t="s">
        <v>48</v>
      </c>
      <c r="Q1032" s="85"/>
      <c r="R1032" s="86">
        <v>7</v>
      </c>
      <c r="S1032" s="85">
        <v>58</v>
      </c>
      <c r="T1032" s="85">
        <v>58</v>
      </c>
      <c r="U1032" s="85"/>
      <c r="V1032" s="2">
        <v>2</v>
      </c>
      <c r="W1032" s="2"/>
      <c r="X1032" s="10">
        <v>1</v>
      </c>
      <c r="Y1032" s="84">
        <v>3.8</v>
      </c>
      <c r="Z1032" s="2">
        <v>45</v>
      </c>
      <c r="AA1032" s="6">
        <v>11</v>
      </c>
      <c r="AB1032" s="2"/>
      <c r="AC1032" s="2" t="s">
        <v>15</v>
      </c>
      <c r="AD1032" s="84">
        <v>5</v>
      </c>
      <c r="AE1032" s="84">
        <v>1.6</v>
      </c>
      <c r="AF1032" s="2">
        <v>100</v>
      </c>
      <c r="AG1032" s="2" t="str">
        <f t="shared" si="76"/>
        <v/>
      </c>
      <c r="AH1032" s="2">
        <f t="shared" si="77"/>
        <v>-100</v>
      </c>
      <c r="AI1032" s="44" t="str">
        <f>VLOOKUP(Table13[[#This Row],[Track]],$B$1885:$D$1929,2,FALSE)</f>
        <v>Vic</v>
      </c>
      <c r="AJ10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2" s="16" t="str">
        <f>IF(Table13[[#This Row],[Going-Dist]]="G&lt;6-Dist&gt;=1700","B",IF(Table13[[#This Row],[Going-Dist]]="G&lt;6-Dist&lt;1700","A",IF(AJ1032="G&gt;=6-Dist&lt;1700","C",IF(AJ1032="G&gt;=6-Dist&gt;=1700","D","xx"))))</f>
        <v>A</v>
      </c>
      <c r="AL1032" s="69">
        <f>MONTH(Table13[[#This Row],[Date]])</f>
        <v>2</v>
      </c>
      <c r="AM1032" s="69" t="str">
        <f t="shared" si="79"/>
        <v>2023-2024</v>
      </c>
      <c r="AN1032" s="60">
        <v>100</v>
      </c>
      <c r="AO1032" s="128" t="str">
        <f>IF(Table13[[#This Row],[Combo 27 Bet]]="","",IF(Table13[[#This Row],[Lev Ret]]="","",AN1032*Table13[[#This Row],[Odds]]))</f>
        <v/>
      </c>
      <c r="AP1032" s="129">
        <f t="shared" si="78"/>
        <v>-100</v>
      </c>
      <c r="AQ1032" s="135">
        <v>2</v>
      </c>
      <c r="AR1032" s="151">
        <v>7</v>
      </c>
      <c r="AS1032" s="2" t="str">
        <f>IF(Table13[[#This Row],[Date]]&lt;$AS$3,"","Live")</f>
        <v/>
      </c>
      <c r="AT1032" s="2" t="str">
        <f>IF(Table13[[#This Row],[Date]]&lt;$AT$3,"","Current Algo")</f>
        <v/>
      </c>
    </row>
    <row r="1033" spans="1:46" ht="14.25" customHeight="1" x14ac:dyDescent="0.25">
      <c r="A1033" s="82">
        <v>45325</v>
      </c>
      <c r="B1033" s="2" t="s">
        <v>4</v>
      </c>
      <c r="C1033" s="83">
        <v>0.73611111111111116</v>
      </c>
      <c r="D1033" s="2">
        <v>4</v>
      </c>
      <c r="E1033" s="2">
        <v>9</v>
      </c>
      <c r="F1033" s="60">
        <v>10</v>
      </c>
      <c r="G1033" s="2">
        <v>1400</v>
      </c>
      <c r="H1033" s="2" t="s">
        <v>42</v>
      </c>
      <c r="I1033" s="2">
        <v>84</v>
      </c>
      <c r="J1033" s="2">
        <v>130</v>
      </c>
      <c r="K1033" s="6">
        <v>13</v>
      </c>
      <c r="L1033" s="6" t="s">
        <v>843</v>
      </c>
      <c r="M1033" s="2" t="s">
        <v>55</v>
      </c>
      <c r="N1033" s="84">
        <v>2</v>
      </c>
      <c r="O1033" s="2" t="s">
        <v>515</v>
      </c>
      <c r="P1033" s="2" t="s">
        <v>377</v>
      </c>
      <c r="Q1033" s="85"/>
      <c r="R1033" s="86">
        <v>3</v>
      </c>
      <c r="S1033" s="85">
        <v>56.5</v>
      </c>
      <c r="T1033" s="85">
        <v>56.5</v>
      </c>
      <c r="U1033" s="85"/>
      <c r="V1033" s="2">
        <v>1</v>
      </c>
      <c r="W1033" s="2">
        <v>1</v>
      </c>
      <c r="X1033" s="10">
        <v>2</v>
      </c>
      <c r="Y1033" s="84">
        <v>4.4000000000000004</v>
      </c>
      <c r="Z1033" s="2">
        <v>35</v>
      </c>
      <c r="AA1033" s="6">
        <v>11</v>
      </c>
      <c r="AB1033" s="2"/>
      <c r="AC1033" s="2" t="s">
        <v>12</v>
      </c>
      <c r="AD1033" s="84">
        <v>1.8</v>
      </c>
      <c r="AE1033" s="84">
        <v>1.2</v>
      </c>
      <c r="AF1033" s="2">
        <v>100</v>
      </c>
      <c r="AG1033" s="2">
        <f t="shared" si="76"/>
        <v>180</v>
      </c>
      <c r="AH1033" s="2">
        <f t="shared" si="77"/>
        <v>80</v>
      </c>
      <c r="AI1033" s="44" t="str">
        <f>VLOOKUP(Table13[[#This Row],[Track]],$B$1885:$D$1929,2,FALSE)</f>
        <v>Vic</v>
      </c>
      <c r="AJ10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3" s="16" t="str">
        <f>IF(Table13[[#This Row],[Going-Dist]]="G&lt;6-Dist&gt;=1700","B",IF(Table13[[#This Row],[Going-Dist]]="G&lt;6-Dist&lt;1700","A",IF(AJ1033="G&gt;=6-Dist&lt;1700","C",IF(AJ1033="G&gt;=6-Dist&gt;=1700","D","xx"))))</f>
        <v>A</v>
      </c>
      <c r="AL1033" s="69">
        <f>MONTH(Table13[[#This Row],[Date]])</f>
        <v>2</v>
      </c>
      <c r="AM1033" s="69" t="str">
        <f t="shared" si="79"/>
        <v>2023-2024</v>
      </c>
      <c r="AN1033" s="60">
        <v>150</v>
      </c>
      <c r="AO1033" s="128">
        <f>IF(Table13[[#This Row],[Combo 27 Bet]]="","",IF(Table13[[#This Row],[Lev Ret]]="","",AN1033*Table13[[#This Row],[Odds]]))</f>
        <v>270</v>
      </c>
      <c r="AP1033" s="129">
        <f t="shared" si="78"/>
        <v>120</v>
      </c>
      <c r="AQ1033" s="135">
        <v>2</v>
      </c>
      <c r="AR1033" s="151">
        <v>4</v>
      </c>
      <c r="AS1033" s="2" t="str">
        <f>IF(Table13[[#This Row],[Date]]&lt;$AS$3,"","Live")</f>
        <v/>
      </c>
      <c r="AT1033" s="2" t="str">
        <f>IF(Table13[[#This Row],[Date]]&lt;$AT$3,"","Current Algo")</f>
        <v/>
      </c>
    </row>
    <row r="1034" spans="1:46" ht="14.25" customHeight="1" x14ac:dyDescent="0.25">
      <c r="A1034" s="82">
        <v>45332</v>
      </c>
      <c r="B1034" s="2" t="s">
        <v>4</v>
      </c>
      <c r="C1034" s="83">
        <v>0.51041666666666663</v>
      </c>
      <c r="D1034" s="87">
        <v>4</v>
      </c>
      <c r="E1034" s="7">
        <v>0</v>
      </c>
      <c r="F1034" s="60">
        <v>1</v>
      </c>
      <c r="G1034" s="2">
        <v>2000</v>
      </c>
      <c r="H1034" s="2" t="s">
        <v>42</v>
      </c>
      <c r="I1034" s="2">
        <v>100</v>
      </c>
      <c r="J1034" s="2">
        <v>150</v>
      </c>
      <c r="K1034" s="6">
        <v>9</v>
      </c>
      <c r="L1034" s="6" t="s">
        <v>715</v>
      </c>
      <c r="M1034" s="2" t="s">
        <v>75</v>
      </c>
      <c r="N1034" s="84">
        <v>3</v>
      </c>
      <c r="O1034" s="2" t="s">
        <v>112</v>
      </c>
      <c r="P1034" s="2" t="s">
        <v>82</v>
      </c>
      <c r="Q1034" s="85"/>
      <c r="R1034" s="86">
        <v>3</v>
      </c>
      <c r="S1034" s="85">
        <v>55</v>
      </c>
      <c r="T1034" s="85">
        <v>55</v>
      </c>
      <c r="U1034" s="85"/>
      <c r="V1034" s="2">
        <v>3</v>
      </c>
      <c r="W1034" s="2">
        <v>1</v>
      </c>
      <c r="X1034" s="10">
        <v>1</v>
      </c>
      <c r="Y1034" s="84">
        <v>3.6</v>
      </c>
      <c r="Z1034" s="2">
        <v>45</v>
      </c>
      <c r="AA1034" s="6">
        <v>8</v>
      </c>
      <c r="AB1034" s="2"/>
      <c r="AC1034" s="2"/>
      <c r="AD1034" s="84">
        <v>2.25</v>
      </c>
      <c r="AE1034" s="84"/>
      <c r="AF1034" s="2">
        <v>100</v>
      </c>
      <c r="AG1034" s="2" t="str">
        <f t="shared" si="76"/>
        <v/>
      </c>
      <c r="AH1034" s="2">
        <f t="shared" si="77"/>
        <v>-100</v>
      </c>
      <c r="AI1034" s="44" t="str">
        <f>VLOOKUP(Table13[[#This Row],[Track]],$B$1885:$D$1929,2,FALSE)</f>
        <v>Vic</v>
      </c>
      <c r="AJ10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34" s="16" t="str">
        <f>IF(Table13[[#This Row],[Going-Dist]]="G&lt;6-Dist&gt;=1700","B",IF(Table13[[#This Row],[Going-Dist]]="G&lt;6-Dist&lt;1700","A",IF(AJ1034="G&gt;=6-Dist&lt;1700","C",IF(AJ1034="G&gt;=6-Dist&gt;=1700","D","xx"))))</f>
        <v>B</v>
      </c>
      <c r="AL1034" s="69">
        <f>MONTH(Table13[[#This Row],[Date]])</f>
        <v>2</v>
      </c>
      <c r="AM1034" s="69" t="str">
        <f t="shared" si="79"/>
        <v>2023-2024</v>
      </c>
      <c r="AN1034" s="60">
        <v>100</v>
      </c>
      <c r="AO1034" s="128" t="str">
        <f>IF(Table13[[#This Row],[Combo 27 Bet]]="","",IF(Table13[[#This Row],[Lev Ret]]="","",AN1034*Table13[[#This Row],[Odds]]))</f>
        <v/>
      </c>
      <c r="AP1034" s="129">
        <f t="shared" si="78"/>
        <v>-100</v>
      </c>
      <c r="AQ1034" s="135">
        <v>2</v>
      </c>
      <c r="AR1034" s="151">
        <v>5</v>
      </c>
      <c r="AS1034" s="2" t="str">
        <f>IF(Table13[[#This Row],[Date]]&lt;$AS$3,"","Live")</f>
        <v/>
      </c>
      <c r="AT1034" s="2" t="str">
        <f>IF(Table13[[#This Row],[Date]]&lt;$AT$3,"","Current Algo")</f>
        <v/>
      </c>
    </row>
    <row r="1035" spans="1:46" ht="14.25" customHeight="1" x14ac:dyDescent="0.25">
      <c r="A1035" s="82">
        <v>45332</v>
      </c>
      <c r="B1035" s="2" t="s">
        <v>4</v>
      </c>
      <c r="C1035" s="83">
        <v>0.51041666666666663</v>
      </c>
      <c r="D1035" s="2">
        <v>4</v>
      </c>
      <c r="E1035" s="2">
        <v>0</v>
      </c>
      <c r="F1035" s="60">
        <v>1</v>
      </c>
      <c r="G1035" s="2">
        <v>2000</v>
      </c>
      <c r="H1035" s="2" t="s">
        <v>42</v>
      </c>
      <c r="I1035" s="2">
        <v>100</v>
      </c>
      <c r="J1035" s="2">
        <v>150</v>
      </c>
      <c r="K1035" s="6">
        <v>1</v>
      </c>
      <c r="L1035" s="6" t="s">
        <v>436</v>
      </c>
      <c r="M1035" s="2" t="s">
        <v>58</v>
      </c>
      <c r="N1035" s="84">
        <v>3.8</v>
      </c>
      <c r="O1035" s="2" t="s">
        <v>83</v>
      </c>
      <c r="P1035" s="2" t="s">
        <v>60</v>
      </c>
      <c r="Q1035" s="85"/>
      <c r="R1035" s="86">
        <v>5</v>
      </c>
      <c r="S1035" s="85">
        <v>59</v>
      </c>
      <c r="T1035" s="85">
        <v>59</v>
      </c>
      <c r="U1035" s="85"/>
      <c r="V1035" s="2">
        <v>1</v>
      </c>
      <c r="W1035" s="2"/>
      <c r="X1035" s="10">
        <v>2</v>
      </c>
      <c r="Y1035" s="84">
        <v>4.5999999999999996</v>
      </c>
      <c r="Z1035" s="2">
        <v>40</v>
      </c>
      <c r="AA1035" s="6">
        <v>8</v>
      </c>
      <c r="AB1035" s="2"/>
      <c r="AC1035" s="2" t="s">
        <v>13</v>
      </c>
      <c r="AD1035" s="84">
        <v>4.8</v>
      </c>
      <c r="AE1035" s="84">
        <v>1.2</v>
      </c>
      <c r="AF1035" s="2">
        <v>100</v>
      </c>
      <c r="AG1035" s="2" t="str">
        <f t="shared" si="76"/>
        <v/>
      </c>
      <c r="AH1035" s="2">
        <f t="shared" si="77"/>
        <v>-100</v>
      </c>
      <c r="AI1035" s="44" t="str">
        <f>VLOOKUP(Table13[[#This Row],[Track]],$B$1885:$D$1929,2,FALSE)</f>
        <v>Vic</v>
      </c>
      <c r="AJ10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35" s="16" t="str">
        <f>IF(Table13[[#This Row],[Going-Dist]]="G&lt;6-Dist&gt;=1700","B",IF(Table13[[#This Row],[Going-Dist]]="G&lt;6-Dist&lt;1700","A",IF(AJ1035="G&gt;=6-Dist&lt;1700","C",IF(AJ1035="G&gt;=6-Dist&gt;=1700","D","xx"))))</f>
        <v>B</v>
      </c>
      <c r="AL1035" s="69">
        <f>MONTH(Table13[[#This Row],[Date]])</f>
        <v>2</v>
      </c>
      <c r="AM1035" s="69" t="str">
        <f t="shared" si="79"/>
        <v>2023-2024</v>
      </c>
      <c r="AN1035" s="60">
        <v>140</v>
      </c>
      <c r="AO1035" s="128" t="str">
        <f>IF(Table13[[#This Row],[Combo 27 Bet]]="","",IF(Table13[[#This Row],[Lev Ret]]="","",AN1035*Table13[[#This Row],[Odds]]))</f>
        <v/>
      </c>
      <c r="AP1035" s="129">
        <f t="shared" si="78"/>
        <v>-140</v>
      </c>
      <c r="AQ1035" s="135">
        <v>2</v>
      </c>
      <c r="AR1035" s="151">
        <v>7</v>
      </c>
      <c r="AS1035" s="2" t="str">
        <f>IF(Table13[[#This Row],[Date]]&lt;$AS$3,"","Live")</f>
        <v/>
      </c>
      <c r="AT1035" s="2" t="str">
        <f>IF(Table13[[#This Row],[Date]]&lt;$AT$3,"","Current Algo")</f>
        <v/>
      </c>
    </row>
    <row r="1036" spans="1:46" ht="14.25" customHeight="1" x14ac:dyDescent="0.25">
      <c r="A1036" s="82">
        <v>45332</v>
      </c>
      <c r="B1036" s="2" t="s">
        <v>4</v>
      </c>
      <c r="C1036" s="83">
        <v>0.53125</v>
      </c>
      <c r="D1036" s="87">
        <v>4</v>
      </c>
      <c r="E1036" s="7">
        <v>0</v>
      </c>
      <c r="F1036" s="60">
        <v>2</v>
      </c>
      <c r="G1036" s="2">
        <v>2400</v>
      </c>
      <c r="H1036" s="2" t="s">
        <v>42</v>
      </c>
      <c r="I1036" s="2">
        <v>78</v>
      </c>
      <c r="J1036" s="2">
        <v>130</v>
      </c>
      <c r="K1036" s="6">
        <v>7</v>
      </c>
      <c r="L1036" s="6" t="s">
        <v>871</v>
      </c>
      <c r="M1036" s="2" t="s">
        <v>43</v>
      </c>
      <c r="N1036" s="84">
        <v>5</v>
      </c>
      <c r="O1036" s="2" t="s">
        <v>872</v>
      </c>
      <c r="P1036" s="2" t="s">
        <v>54</v>
      </c>
      <c r="Q1036" s="85"/>
      <c r="R1036" s="86">
        <v>3</v>
      </c>
      <c r="S1036" s="85">
        <v>56</v>
      </c>
      <c r="T1036" s="85">
        <v>56</v>
      </c>
      <c r="U1036" s="85"/>
      <c r="V1036" s="2">
        <v>1</v>
      </c>
      <c r="W1036" s="2">
        <v>1</v>
      </c>
      <c r="X1036" s="10">
        <v>1</v>
      </c>
      <c r="Y1036" s="84">
        <v>4.5999999999999996</v>
      </c>
      <c r="Z1036" s="2">
        <v>40</v>
      </c>
      <c r="AA1036" s="6">
        <v>9</v>
      </c>
      <c r="AB1036" s="2"/>
      <c r="AC1036" s="2"/>
      <c r="AD1036" s="84">
        <v>4.8</v>
      </c>
      <c r="AE1036" s="84"/>
      <c r="AF1036" s="2">
        <v>100</v>
      </c>
      <c r="AG1036" s="2" t="str">
        <f t="shared" si="76"/>
        <v/>
      </c>
      <c r="AH1036" s="2">
        <f t="shared" si="77"/>
        <v>-100</v>
      </c>
      <c r="AI1036" s="44" t="str">
        <f>VLOOKUP(Table13[[#This Row],[Track]],$B$1885:$D$1929,2,FALSE)</f>
        <v>Vic</v>
      </c>
      <c r="AJ10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36" s="16" t="str">
        <f>IF(Table13[[#This Row],[Going-Dist]]="G&lt;6-Dist&gt;=1700","B",IF(Table13[[#This Row],[Going-Dist]]="G&lt;6-Dist&lt;1700","A",IF(AJ1036="G&gt;=6-Dist&lt;1700","C",IF(AJ1036="G&gt;=6-Dist&gt;=1700","D","xx"))))</f>
        <v>B</v>
      </c>
      <c r="AL1036" s="69">
        <f>MONTH(Table13[[#This Row],[Date]])</f>
        <v>2</v>
      </c>
      <c r="AM1036" s="69" t="str">
        <f t="shared" si="79"/>
        <v>2023-2024</v>
      </c>
      <c r="AN1036" s="60">
        <v>100</v>
      </c>
      <c r="AO1036" s="128" t="str">
        <f>IF(Table13[[#This Row],[Combo 27 Bet]]="","",IF(Table13[[#This Row],[Lev Ret]]="","",AN1036*Table13[[#This Row],[Odds]]))</f>
        <v/>
      </c>
      <c r="AP1036" s="129">
        <f t="shared" si="78"/>
        <v>-100</v>
      </c>
      <c r="AQ1036" s="135">
        <v>2</v>
      </c>
      <c r="AR1036" s="151">
        <v>8</v>
      </c>
      <c r="AS1036" s="2" t="str">
        <f>IF(Table13[[#This Row],[Date]]&lt;$AS$3,"","Live")</f>
        <v/>
      </c>
      <c r="AT1036" s="2" t="str">
        <f>IF(Table13[[#This Row],[Date]]&lt;$AT$3,"","Current Algo")</f>
        <v/>
      </c>
    </row>
    <row r="1037" spans="1:46" ht="14.25" customHeight="1" x14ac:dyDescent="0.25">
      <c r="A1037" s="82">
        <v>45332</v>
      </c>
      <c r="B1037" s="2" t="s">
        <v>4</v>
      </c>
      <c r="C1037" s="83">
        <v>0.53125</v>
      </c>
      <c r="D1037" s="2">
        <v>4</v>
      </c>
      <c r="E1037" s="2">
        <v>0</v>
      </c>
      <c r="F1037" s="60">
        <v>2</v>
      </c>
      <c r="G1037" s="2">
        <v>2400</v>
      </c>
      <c r="H1037" s="2" t="s">
        <v>42</v>
      </c>
      <c r="I1037" s="2">
        <v>78</v>
      </c>
      <c r="J1037" s="2">
        <v>130</v>
      </c>
      <c r="K1037" s="6">
        <v>9</v>
      </c>
      <c r="L1037" s="6" t="s">
        <v>873</v>
      </c>
      <c r="M1037" s="2" t="s">
        <v>75</v>
      </c>
      <c r="N1037" s="84">
        <v>3.4</v>
      </c>
      <c r="O1037" s="2" t="s">
        <v>397</v>
      </c>
      <c r="P1037" s="2" t="s">
        <v>514</v>
      </c>
      <c r="Q1037" s="85"/>
      <c r="R1037" s="86">
        <v>10</v>
      </c>
      <c r="S1037" s="85">
        <v>54</v>
      </c>
      <c r="T1037" s="85">
        <v>54</v>
      </c>
      <c r="U1037" s="85"/>
      <c r="V1037" s="2">
        <v>2</v>
      </c>
      <c r="W1037" s="2"/>
      <c r="X1037" s="10">
        <v>2</v>
      </c>
      <c r="Y1037" s="84">
        <v>5.0999999999999996</v>
      </c>
      <c r="Z1037" s="2">
        <v>35</v>
      </c>
      <c r="AA1037" s="6">
        <v>9</v>
      </c>
      <c r="AB1037" s="2"/>
      <c r="AC1037" s="2" t="s">
        <v>13</v>
      </c>
      <c r="AD1037" s="84">
        <v>4.5999999999999996</v>
      </c>
      <c r="AE1037" s="84">
        <v>1.9</v>
      </c>
      <c r="AF1037" s="2">
        <v>100</v>
      </c>
      <c r="AG1037" s="2" t="str">
        <f t="shared" si="76"/>
        <v/>
      </c>
      <c r="AH1037" s="2">
        <f t="shared" si="77"/>
        <v>-100</v>
      </c>
      <c r="AI1037" s="44" t="str">
        <f>VLOOKUP(Table13[[#This Row],[Track]],$B$1885:$D$1929,2,FALSE)</f>
        <v>Vic</v>
      </c>
      <c r="AJ10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37" s="16" t="str">
        <f>IF(Table13[[#This Row],[Going-Dist]]="G&lt;6-Dist&gt;=1700","B",IF(Table13[[#This Row],[Going-Dist]]="G&lt;6-Dist&lt;1700","A",IF(AJ1037="G&gt;=6-Dist&lt;1700","C",IF(AJ1037="G&gt;=6-Dist&gt;=1700","D","xx"))))</f>
        <v>B</v>
      </c>
      <c r="AL1037" s="69">
        <f>MONTH(Table13[[#This Row],[Date]])</f>
        <v>2</v>
      </c>
      <c r="AM1037" s="69" t="str">
        <f t="shared" si="79"/>
        <v>2023-2024</v>
      </c>
      <c r="AN1037" s="60">
        <v>140</v>
      </c>
      <c r="AO1037" s="128" t="str">
        <f>IF(Table13[[#This Row],[Combo 27 Bet]]="","",IF(Table13[[#This Row],[Lev Ret]]="","",AN1037*Table13[[#This Row],[Odds]]))</f>
        <v/>
      </c>
      <c r="AP1037" s="129">
        <f t="shared" si="78"/>
        <v>-140</v>
      </c>
      <c r="AQ1037" s="135">
        <v>2</v>
      </c>
      <c r="AR1037" s="151">
        <v>7</v>
      </c>
      <c r="AS1037" s="2" t="str">
        <f>IF(Table13[[#This Row],[Date]]&lt;$AS$3,"","Live")</f>
        <v/>
      </c>
      <c r="AT1037" s="2" t="str">
        <f>IF(Table13[[#This Row],[Date]]&lt;$AT$3,"","Current Algo")</f>
        <v/>
      </c>
    </row>
    <row r="1038" spans="1:46" ht="14.25" customHeight="1" x14ac:dyDescent="0.25">
      <c r="A1038" s="82">
        <v>45332</v>
      </c>
      <c r="B1038" s="2" t="s">
        <v>148</v>
      </c>
      <c r="C1038" s="83">
        <v>0.56944444444444442</v>
      </c>
      <c r="D1038" s="87">
        <v>5</v>
      </c>
      <c r="E1038" s="7">
        <v>0</v>
      </c>
      <c r="F1038" s="60">
        <v>3</v>
      </c>
      <c r="G1038" s="2">
        <v>1600</v>
      </c>
      <c r="H1038" s="2" t="s">
        <v>151</v>
      </c>
      <c r="I1038" s="2">
        <v>78</v>
      </c>
      <c r="J1038" s="2">
        <v>160</v>
      </c>
      <c r="K1038" s="6">
        <v>8</v>
      </c>
      <c r="L1038" s="6" t="s">
        <v>1717</v>
      </c>
      <c r="M1038" s="2" t="s">
        <v>55</v>
      </c>
      <c r="N1038" s="84">
        <v>3.1</v>
      </c>
      <c r="O1038" s="2" t="s">
        <v>515</v>
      </c>
      <c r="P1038" s="2" t="s">
        <v>1100</v>
      </c>
      <c r="Q1038" s="85"/>
      <c r="R1038" s="86">
        <v>4</v>
      </c>
      <c r="S1038" s="85">
        <v>54</v>
      </c>
      <c r="T1038" s="85">
        <v>54</v>
      </c>
      <c r="U1038" s="85"/>
      <c r="V1038" s="2">
        <v>2</v>
      </c>
      <c r="W1038" s="2"/>
      <c r="X1038" s="10">
        <v>2</v>
      </c>
      <c r="Y1038" s="84">
        <v>3.8</v>
      </c>
      <c r="Z1038" s="2">
        <v>20</v>
      </c>
      <c r="AA1038" s="6"/>
      <c r="AB1038" s="2"/>
      <c r="AC1038" s="2"/>
      <c r="AD1038" s="84">
        <v>3.2</v>
      </c>
      <c r="AE1038" s="84"/>
      <c r="AF1038" s="2">
        <v>100</v>
      </c>
      <c r="AG1038" s="2" t="str">
        <f t="shared" si="76"/>
        <v/>
      </c>
      <c r="AH1038" s="2">
        <f t="shared" si="77"/>
        <v>-100</v>
      </c>
      <c r="AI1038" s="44" t="str">
        <f>VLOOKUP(Table13[[#This Row],[Track]],$B$1885:$D$1929,2,FALSE)</f>
        <v>NSW</v>
      </c>
      <c r="AJ10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8" s="16" t="str">
        <f>IF(Table13[[#This Row],[Going-Dist]]="G&lt;6-Dist&gt;=1700","B",IF(Table13[[#This Row],[Going-Dist]]="G&lt;6-Dist&lt;1700","A",IF(AJ1038="G&gt;=6-Dist&lt;1700","C",IF(AJ1038="G&gt;=6-Dist&gt;=1700","D","xx"))))</f>
        <v>A</v>
      </c>
      <c r="AL1038" s="69">
        <f>MONTH(Table13[[#This Row],[Date]])</f>
        <v>2</v>
      </c>
      <c r="AM1038" s="69" t="str">
        <f t="shared" si="79"/>
        <v>2023-2024</v>
      </c>
      <c r="AN1038" s="60">
        <v>100</v>
      </c>
      <c r="AO1038" s="128" t="str">
        <f>IF(Table13[[#This Row],[Combo 27 Bet]]="","",IF(Table13[[#This Row],[Lev Ret]]="","",AN1038*Table13[[#This Row],[Odds]]))</f>
        <v/>
      </c>
      <c r="AP1038" s="129">
        <f t="shared" si="78"/>
        <v>-100</v>
      </c>
      <c r="AQ1038" s="135"/>
      <c r="AR1038" s="151">
        <v>7</v>
      </c>
      <c r="AS1038" s="2" t="str">
        <f>IF(Table13[[#This Row],[Date]]&lt;$AS$3,"","Live")</f>
        <v/>
      </c>
      <c r="AT1038" s="2" t="str">
        <f>IF(Table13[[#This Row],[Date]]&lt;$AT$3,"","Current Algo")</f>
        <v/>
      </c>
    </row>
    <row r="1039" spans="1:46" ht="14.25" customHeight="1" x14ac:dyDescent="0.25">
      <c r="A1039" s="82">
        <v>45332</v>
      </c>
      <c r="B1039" s="2" t="s">
        <v>4</v>
      </c>
      <c r="C1039" s="83">
        <v>0.57986111111111105</v>
      </c>
      <c r="D1039" s="2">
        <v>4</v>
      </c>
      <c r="E1039" s="2">
        <v>0</v>
      </c>
      <c r="F1039" s="60">
        <v>4</v>
      </c>
      <c r="G1039" s="2">
        <v>1400</v>
      </c>
      <c r="H1039" s="2" t="s">
        <v>129</v>
      </c>
      <c r="I1039" s="2" t="s">
        <v>62</v>
      </c>
      <c r="J1039" s="2">
        <v>300</v>
      </c>
      <c r="K1039" s="6">
        <v>4</v>
      </c>
      <c r="L1039" s="6" t="s">
        <v>874</v>
      </c>
      <c r="M1039" s="2" t="s">
        <v>43</v>
      </c>
      <c r="N1039" s="84">
        <v>1.9</v>
      </c>
      <c r="O1039" s="2" t="s">
        <v>515</v>
      </c>
      <c r="P1039" s="2" t="s">
        <v>48</v>
      </c>
      <c r="Q1039" s="85"/>
      <c r="R1039" s="86">
        <v>5</v>
      </c>
      <c r="S1039" s="85">
        <v>57</v>
      </c>
      <c r="T1039" s="85">
        <v>57</v>
      </c>
      <c r="U1039" s="85"/>
      <c r="V1039" s="2"/>
      <c r="W1039" s="2"/>
      <c r="X1039" s="10">
        <v>1</v>
      </c>
      <c r="Y1039" s="84"/>
      <c r="Z1039" s="2"/>
      <c r="AA1039" s="6">
        <v>8</v>
      </c>
      <c r="AB1039" s="2"/>
      <c r="AC1039" s="2" t="s">
        <v>15</v>
      </c>
      <c r="AD1039" s="84">
        <v>2</v>
      </c>
      <c r="AE1039" s="84">
        <v>1.1000000000000001</v>
      </c>
      <c r="AF1039" s="2">
        <v>100</v>
      </c>
      <c r="AG1039" s="2" t="str">
        <f t="shared" si="76"/>
        <v/>
      </c>
      <c r="AH1039" s="2">
        <f t="shared" si="77"/>
        <v>-100</v>
      </c>
      <c r="AI1039" s="44" t="str">
        <f>VLOOKUP(Table13[[#This Row],[Track]],$B$1885:$D$1929,2,FALSE)</f>
        <v>Vic</v>
      </c>
      <c r="AJ10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39" s="16" t="str">
        <f>IF(Table13[[#This Row],[Going-Dist]]="G&lt;6-Dist&gt;=1700","B",IF(Table13[[#This Row],[Going-Dist]]="G&lt;6-Dist&lt;1700","A",IF(AJ1039="G&gt;=6-Dist&lt;1700","C",IF(AJ1039="G&gt;=6-Dist&gt;=1700","D","xx"))))</f>
        <v>A</v>
      </c>
      <c r="AL1039" s="69">
        <f>MONTH(Table13[[#This Row],[Date]])</f>
        <v>2</v>
      </c>
      <c r="AM1039" s="69" t="str">
        <f t="shared" si="79"/>
        <v>2023-2024</v>
      </c>
      <c r="AN1039" s="60">
        <v>100</v>
      </c>
      <c r="AO1039" s="128" t="str">
        <f>IF(Table13[[#This Row],[Combo 27 Bet]]="","",IF(Table13[[#This Row],[Lev Ret]]="","",AN1039*Table13[[#This Row],[Odds]]))</f>
        <v/>
      </c>
      <c r="AP1039" s="129">
        <f t="shared" si="78"/>
        <v>-100</v>
      </c>
      <c r="AQ1039" s="135"/>
      <c r="AR1039" s="151">
        <v>5</v>
      </c>
      <c r="AS1039" s="2" t="str">
        <f>IF(Table13[[#This Row],[Date]]&lt;$AS$3,"","Live")</f>
        <v/>
      </c>
      <c r="AT1039" s="2" t="str">
        <f>IF(Table13[[#This Row],[Date]]&lt;$AT$3,"","Current Algo")</f>
        <v/>
      </c>
    </row>
    <row r="1040" spans="1:46" ht="14.25" customHeight="1" x14ac:dyDescent="0.25">
      <c r="A1040" s="82">
        <v>45332</v>
      </c>
      <c r="B1040" s="2" t="s">
        <v>4</v>
      </c>
      <c r="C1040" s="83">
        <v>0.60416666666666663</v>
      </c>
      <c r="D1040" s="87">
        <v>4</v>
      </c>
      <c r="E1040" s="7">
        <v>0</v>
      </c>
      <c r="F1040" s="60">
        <v>5</v>
      </c>
      <c r="G1040" s="2">
        <v>1600</v>
      </c>
      <c r="H1040" s="2" t="s">
        <v>42</v>
      </c>
      <c r="I1040" s="2" t="s">
        <v>66</v>
      </c>
      <c r="J1040" s="2">
        <v>200</v>
      </c>
      <c r="K1040" s="6">
        <v>4</v>
      </c>
      <c r="L1040" s="6" t="s">
        <v>444</v>
      </c>
      <c r="M1040" s="2" t="s">
        <v>55</v>
      </c>
      <c r="N1040" s="84">
        <v>3.1</v>
      </c>
      <c r="O1040" s="2" t="s">
        <v>515</v>
      </c>
      <c r="P1040" s="2" t="s">
        <v>72</v>
      </c>
      <c r="Q1040" s="85"/>
      <c r="R1040" s="86">
        <v>5</v>
      </c>
      <c r="S1040" s="85">
        <v>55</v>
      </c>
      <c r="T1040" s="85">
        <v>55</v>
      </c>
      <c r="U1040" s="85"/>
      <c r="V1040" s="2">
        <v>3</v>
      </c>
      <c r="W1040" s="2">
        <v>1</v>
      </c>
      <c r="X1040" s="10">
        <v>3</v>
      </c>
      <c r="Y1040" s="84">
        <v>5.3</v>
      </c>
      <c r="Z1040" s="2">
        <v>30</v>
      </c>
      <c r="AA1040" s="6">
        <v>7</v>
      </c>
      <c r="AB1040" s="2"/>
      <c r="AC1040" s="2" t="s">
        <v>12</v>
      </c>
      <c r="AD1040" s="84">
        <v>3.6</v>
      </c>
      <c r="AE1040" s="84">
        <v>2.1</v>
      </c>
      <c r="AF1040" s="2">
        <v>100</v>
      </c>
      <c r="AG1040" s="2">
        <f t="shared" si="76"/>
        <v>360</v>
      </c>
      <c r="AH1040" s="2">
        <f t="shared" si="77"/>
        <v>260</v>
      </c>
      <c r="AI1040" s="44" t="str">
        <f>VLOOKUP(Table13[[#This Row],[Track]],$B$1885:$D$1929,2,FALSE)</f>
        <v>Vic</v>
      </c>
      <c r="AJ10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0" s="16" t="str">
        <f>IF(Table13[[#This Row],[Going-Dist]]="G&lt;6-Dist&gt;=1700","B",IF(Table13[[#This Row],[Going-Dist]]="G&lt;6-Dist&lt;1700","A",IF(AJ1040="G&gt;=6-Dist&lt;1700","C",IF(AJ1040="G&gt;=6-Dist&gt;=1700","D","xx"))))</f>
        <v>A</v>
      </c>
      <c r="AL1040" s="69">
        <f>MONTH(Table13[[#This Row],[Date]])</f>
        <v>2</v>
      </c>
      <c r="AM1040" s="69" t="str">
        <f t="shared" si="79"/>
        <v>2023-2024</v>
      </c>
      <c r="AN1040" s="60">
        <v>200</v>
      </c>
      <c r="AO1040" s="128">
        <f>IF(Table13[[#This Row],[Combo 27 Bet]]="","",IF(Table13[[#This Row],[Lev Ret]]="","",AN1040*Table13[[#This Row],[Odds]]))</f>
        <v>720</v>
      </c>
      <c r="AP1040" s="129">
        <f t="shared" si="78"/>
        <v>520</v>
      </c>
      <c r="AQ1040" s="135"/>
      <c r="AR1040" s="151">
        <v>10</v>
      </c>
      <c r="AS1040" s="2" t="str">
        <f>IF(Table13[[#This Row],[Date]]&lt;$AS$3,"","Live")</f>
        <v/>
      </c>
      <c r="AT1040" s="2" t="str">
        <f>IF(Table13[[#This Row],[Date]]&lt;$AT$3,"","Current Algo")</f>
        <v/>
      </c>
    </row>
    <row r="1041" spans="1:46" ht="14.25" customHeight="1" x14ac:dyDescent="0.25">
      <c r="A1041" s="82">
        <v>45332</v>
      </c>
      <c r="B1041" s="2" t="s">
        <v>4</v>
      </c>
      <c r="C1041" s="83">
        <v>0.70486111111111116</v>
      </c>
      <c r="D1041" s="2">
        <v>4</v>
      </c>
      <c r="E1041" s="2">
        <v>0</v>
      </c>
      <c r="F1041" s="60">
        <v>9</v>
      </c>
      <c r="G1041" s="2">
        <v>1400</v>
      </c>
      <c r="H1041" s="2" t="s">
        <v>131</v>
      </c>
      <c r="I1041" s="2" t="s">
        <v>131</v>
      </c>
      <c r="J1041" s="2">
        <v>750</v>
      </c>
      <c r="K1041" s="6">
        <v>1</v>
      </c>
      <c r="L1041" s="6" t="s">
        <v>581</v>
      </c>
      <c r="M1041" s="2" t="s">
        <v>58</v>
      </c>
      <c r="N1041" s="84">
        <v>2.1</v>
      </c>
      <c r="O1041" s="2" t="s">
        <v>59</v>
      </c>
      <c r="P1041" s="2" t="s">
        <v>82</v>
      </c>
      <c r="Q1041" s="85"/>
      <c r="R1041" s="86">
        <v>4</v>
      </c>
      <c r="S1041" s="85">
        <v>59</v>
      </c>
      <c r="T1041" s="85">
        <v>59</v>
      </c>
      <c r="U1041" s="85"/>
      <c r="V1041" s="2">
        <v>1</v>
      </c>
      <c r="W1041" s="2">
        <v>2</v>
      </c>
      <c r="X1041" s="10">
        <v>1</v>
      </c>
      <c r="Y1041" s="84">
        <v>3.2</v>
      </c>
      <c r="Z1041" s="2">
        <v>50</v>
      </c>
      <c r="AA1041" s="6">
        <v>9</v>
      </c>
      <c r="AB1041" s="2"/>
      <c r="AC1041" s="2" t="s">
        <v>12</v>
      </c>
      <c r="AD1041" s="84">
        <v>1.95</v>
      </c>
      <c r="AE1041" s="84">
        <v>1.2</v>
      </c>
      <c r="AF1041" s="2">
        <v>100</v>
      </c>
      <c r="AG1041" s="2">
        <f t="shared" ref="AG1041:AG1092" si="80">IF($AC1041&lt;&gt;"WON","",AF1041*$AD1041)</f>
        <v>195</v>
      </c>
      <c r="AH1041" s="2">
        <f t="shared" ref="AH1041:AH1092" si="81">IF(AG1041="",AF1041*-1,AG1041-AF1041)</f>
        <v>95</v>
      </c>
      <c r="AI1041" s="44" t="str">
        <f>VLOOKUP(Table13[[#This Row],[Track]],$B$1885:$D$1929,2,FALSE)</f>
        <v>Vic</v>
      </c>
      <c r="AJ10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1" s="16" t="str">
        <f>IF(Table13[[#This Row],[Going-Dist]]="G&lt;6-Dist&gt;=1700","B",IF(Table13[[#This Row],[Going-Dist]]="G&lt;6-Dist&lt;1700","A",IF(AJ1041="G&gt;=6-Dist&lt;1700","C",IF(AJ1041="G&gt;=6-Dist&gt;=1700","D","xx"))))</f>
        <v>A</v>
      </c>
      <c r="AL1041" s="69">
        <f>MONTH(Table13[[#This Row],[Date]])</f>
        <v>2</v>
      </c>
      <c r="AM1041" s="69" t="str">
        <f t="shared" si="79"/>
        <v>2023-2024</v>
      </c>
      <c r="AN1041" s="60">
        <v>200</v>
      </c>
      <c r="AO1041" s="128">
        <f>IF(Table13[[#This Row],[Combo 27 Bet]]="","",IF(Table13[[#This Row],[Lev Ret]]="","",AN1041*Table13[[#This Row],[Odds]]))</f>
        <v>390</v>
      </c>
      <c r="AP1041" s="129">
        <f t="shared" ref="AP1041:AP1092" si="82">IF(AN1041="","",IF(AO1041="",AN1041*-1,AO1041-AN1041))</f>
        <v>190</v>
      </c>
      <c r="AQ1041" s="135"/>
      <c r="AR1041" s="151">
        <v>10</v>
      </c>
      <c r="AS1041" s="2" t="str">
        <f>IF(Table13[[#This Row],[Date]]&lt;$AS$3,"","Live")</f>
        <v/>
      </c>
      <c r="AT1041" s="2" t="str">
        <f>IF(Table13[[#This Row],[Date]]&lt;$AT$3,"","Current Algo")</f>
        <v/>
      </c>
    </row>
    <row r="1042" spans="1:46" ht="14.25" customHeight="1" x14ac:dyDescent="0.25">
      <c r="A1042" s="82">
        <v>45332</v>
      </c>
      <c r="B1042" s="2" t="s">
        <v>4</v>
      </c>
      <c r="C1042" s="83">
        <v>0.73263888888888884</v>
      </c>
      <c r="D1042" s="2">
        <v>4</v>
      </c>
      <c r="E1042" s="2">
        <v>0</v>
      </c>
      <c r="F1042" s="60">
        <v>10</v>
      </c>
      <c r="G1042" s="2">
        <v>1100</v>
      </c>
      <c r="H1042" s="2" t="s">
        <v>77</v>
      </c>
      <c r="I1042" s="2" t="s">
        <v>62</v>
      </c>
      <c r="J1042" s="2">
        <v>200</v>
      </c>
      <c r="K1042" s="6">
        <v>8</v>
      </c>
      <c r="L1042" s="6" t="s">
        <v>875</v>
      </c>
      <c r="M1042" s="2" t="s">
        <v>75</v>
      </c>
      <c r="N1042" s="84">
        <v>4.4000000000000004</v>
      </c>
      <c r="O1042" s="2" t="s">
        <v>515</v>
      </c>
      <c r="P1042" s="2" t="s">
        <v>377</v>
      </c>
      <c r="Q1042" s="85"/>
      <c r="R1042" s="86">
        <v>13</v>
      </c>
      <c r="S1042" s="85">
        <v>56</v>
      </c>
      <c r="T1042" s="85">
        <v>56</v>
      </c>
      <c r="U1042" s="85"/>
      <c r="V1042" s="2"/>
      <c r="W1042" s="2"/>
      <c r="X1042" s="10">
        <v>1</v>
      </c>
      <c r="Y1042" s="84"/>
      <c r="Z1042" s="2"/>
      <c r="AA1042" s="6">
        <v>13</v>
      </c>
      <c r="AB1042" s="2"/>
      <c r="AC1042" s="2" t="s">
        <v>12</v>
      </c>
      <c r="AD1042" s="84">
        <v>4.4000000000000004</v>
      </c>
      <c r="AE1042" s="84">
        <v>1.7</v>
      </c>
      <c r="AF1042" s="2">
        <v>100</v>
      </c>
      <c r="AG1042" s="2">
        <f t="shared" si="80"/>
        <v>440.00000000000006</v>
      </c>
      <c r="AH1042" s="2">
        <f t="shared" si="81"/>
        <v>340.00000000000006</v>
      </c>
      <c r="AI1042" s="44" t="str">
        <f>VLOOKUP(Table13[[#This Row],[Track]],$B$1885:$D$1929,2,FALSE)</f>
        <v>Vic</v>
      </c>
      <c r="AJ10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2" s="16" t="str">
        <f>IF(Table13[[#This Row],[Going-Dist]]="G&lt;6-Dist&gt;=1700","B",IF(Table13[[#This Row],[Going-Dist]]="G&lt;6-Dist&lt;1700","A",IF(AJ1042="G&gt;=6-Dist&lt;1700","C",IF(AJ1042="G&gt;=6-Dist&gt;=1700","D","xx"))))</f>
        <v>A</v>
      </c>
      <c r="AL1042" s="69">
        <f>MONTH(Table13[[#This Row],[Date]])</f>
        <v>2</v>
      </c>
      <c r="AM1042" s="69" t="str">
        <f t="shared" si="79"/>
        <v>2023-2024</v>
      </c>
      <c r="AN1042" s="60">
        <v>100</v>
      </c>
      <c r="AO1042" s="128">
        <f>IF(Table13[[#This Row],[Combo 27 Bet]]="","",IF(Table13[[#This Row],[Lev Ret]]="","",AN1042*Table13[[#This Row],[Odds]]))</f>
        <v>440.00000000000006</v>
      </c>
      <c r="AP1042" s="129">
        <f t="shared" si="82"/>
        <v>340.00000000000006</v>
      </c>
      <c r="AQ1042" s="135"/>
      <c r="AR1042" s="151">
        <v>7</v>
      </c>
      <c r="AS1042" s="2" t="str">
        <f>IF(Table13[[#This Row],[Date]]&lt;$AS$3,"","Live")</f>
        <v/>
      </c>
      <c r="AT1042" s="2" t="str">
        <f>IF(Table13[[#This Row],[Date]]&lt;$AT$3,"","Current Algo")</f>
        <v/>
      </c>
    </row>
    <row r="1043" spans="1:46" ht="14.25" customHeight="1" x14ac:dyDescent="0.25">
      <c r="A1043" s="82">
        <v>45332</v>
      </c>
      <c r="B1043" s="2" t="s">
        <v>148</v>
      </c>
      <c r="C1043" s="83">
        <v>0.74652777777777779</v>
      </c>
      <c r="D1043" s="87">
        <v>5</v>
      </c>
      <c r="E1043" s="7">
        <v>0</v>
      </c>
      <c r="F1043" s="60">
        <v>10</v>
      </c>
      <c r="G1043" s="2">
        <v>1200</v>
      </c>
      <c r="H1043" s="2" t="s">
        <v>151</v>
      </c>
      <c r="I1043" s="2">
        <v>78</v>
      </c>
      <c r="J1043" s="2">
        <v>160</v>
      </c>
      <c r="K1043" s="6">
        <v>3</v>
      </c>
      <c r="L1043" s="6" t="s">
        <v>1718</v>
      </c>
      <c r="M1043" s="2" t="s">
        <v>75</v>
      </c>
      <c r="N1043" s="84">
        <v>3.3</v>
      </c>
      <c r="O1043" s="2" t="s">
        <v>1054</v>
      </c>
      <c r="P1043" s="2" t="s">
        <v>134</v>
      </c>
      <c r="Q1043" s="85"/>
      <c r="R1043" s="86">
        <v>4</v>
      </c>
      <c r="S1043" s="85">
        <v>59.5</v>
      </c>
      <c r="T1043" s="85">
        <v>59.5</v>
      </c>
      <c r="U1043" s="85"/>
      <c r="V1043" s="2">
        <v>1</v>
      </c>
      <c r="W1043" s="2"/>
      <c r="X1043" s="10">
        <v>2</v>
      </c>
      <c r="Y1043" s="84">
        <v>4.9000000000000004</v>
      </c>
      <c r="Z1043" s="2">
        <v>20</v>
      </c>
      <c r="AA1043" s="6"/>
      <c r="AB1043" s="2"/>
      <c r="AC1043" s="2" t="s">
        <v>15</v>
      </c>
      <c r="AD1043" s="84">
        <v>1.6</v>
      </c>
      <c r="AE1043" s="84">
        <v>1.6</v>
      </c>
      <c r="AF1043" s="2">
        <v>100</v>
      </c>
      <c r="AG1043" s="2" t="str">
        <f t="shared" si="80"/>
        <v/>
      </c>
      <c r="AH1043" s="2">
        <f t="shared" si="81"/>
        <v>-100</v>
      </c>
      <c r="AI1043" s="44" t="str">
        <f>VLOOKUP(Table13[[#This Row],[Track]],$B$1885:$D$1929,2,FALSE)</f>
        <v>NSW</v>
      </c>
      <c r="AJ10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3" s="16" t="str">
        <f>IF(Table13[[#This Row],[Going-Dist]]="G&lt;6-Dist&gt;=1700","B",IF(Table13[[#This Row],[Going-Dist]]="G&lt;6-Dist&lt;1700","A",IF(AJ1043="G&gt;=6-Dist&lt;1700","C",IF(AJ1043="G&gt;=6-Dist&gt;=1700","D","xx"))))</f>
        <v>A</v>
      </c>
      <c r="AL1043" s="69">
        <f>MONTH(Table13[[#This Row],[Date]])</f>
        <v>2</v>
      </c>
      <c r="AM1043" s="69" t="str">
        <f t="shared" si="79"/>
        <v>2023-2024</v>
      </c>
      <c r="AN1043" s="60">
        <v>120</v>
      </c>
      <c r="AO1043" s="128" t="str">
        <f>IF(Table13[[#This Row],[Combo 27 Bet]]="","",IF(Table13[[#This Row],[Lev Ret]]="","",AN1043*Table13[[#This Row],[Odds]]))</f>
        <v/>
      </c>
      <c r="AP1043" s="129">
        <f t="shared" si="82"/>
        <v>-120</v>
      </c>
      <c r="AQ1043" s="135"/>
      <c r="AR1043" s="151">
        <v>7</v>
      </c>
      <c r="AS1043" s="2" t="str">
        <f>IF(Table13[[#This Row],[Date]]&lt;$AS$3,"","Live")</f>
        <v/>
      </c>
      <c r="AT1043" s="2" t="str">
        <f>IF(Table13[[#This Row],[Date]]&lt;$AT$3,"","Current Algo")</f>
        <v/>
      </c>
    </row>
    <row r="1044" spans="1:46" ht="14.25" customHeight="1" x14ac:dyDescent="0.25">
      <c r="A1044" s="82">
        <v>45339</v>
      </c>
      <c r="B1044" s="2" t="s">
        <v>3</v>
      </c>
      <c r="C1044" s="83">
        <v>0.51041666666666663</v>
      </c>
      <c r="D1044" s="2">
        <v>4</v>
      </c>
      <c r="E1044" s="2">
        <v>0</v>
      </c>
      <c r="F1044" s="60">
        <v>1</v>
      </c>
      <c r="G1044" s="2">
        <v>2000</v>
      </c>
      <c r="H1044" s="2" t="s">
        <v>42</v>
      </c>
      <c r="I1044" s="2">
        <v>84</v>
      </c>
      <c r="J1044" s="2">
        <v>130</v>
      </c>
      <c r="K1044" s="6">
        <v>3</v>
      </c>
      <c r="L1044" s="6" t="s">
        <v>876</v>
      </c>
      <c r="M1044" s="2" t="s">
        <v>80</v>
      </c>
      <c r="N1044" s="84">
        <v>1.95</v>
      </c>
      <c r="O1044" s="2" t="s">
        <v>101</v>
      </c>
      <c r="P1044" s="2" t="s">
        <v>48</v>
      </c>
      <c r="Q1044" s="85"/>
      <c r="R1044" s="86">
        <v>2</v>
      </c>
      <c r="S1044" s="85">
        <v>54.5</v>
      </c>
      <c r="T1044" s="85">
        <v>54.5</v>
      </c>
      <c r="U1044" s="85"/>
      <c r="V1044" s="2">
        <v>1</v>
      </c>
      <c r="W1044" s="2">
        <v>2</v>
      </c>
      <c r="X1044" s="10">
        <v>1</v>
      </c>
      <c r="Y1044" s="84">
        <v>2.4</v>
      </c>
      <c r="Z1044" s="2">
        <v>50</v>
      </c>
      <c r="AA1044" s="6">
        <v>5</v>
      </c>
      <c r="AB1044" s="2"/>
      <c r="AC1044" s="2" t="s">
        <v>15</v>
      </c>
      <c r="AD1044" s="84">
        <v>2.15</v>
      </c>
      <c r="AE1044" s="84">
        <v>1.3</v>
      </c>
      <c r="AF1044" s="2">
        <v>100</v>
      </c>
      <c r="AG1044" s="2" t="str">
        <f t="shared" si="80"/>
        <v/>
      </c>
      <c r="AH1044" s="2">
        <f t="shared" si="81"/>
        <v>-100</v>
      </c>
      <c r="AI1044" s="44" t="str">
        <f>VLOOKUP(Table13[[#This Row],[Track]],$B$1885:$D$1929,2,FALSE)</f>
        <v>Vic</v>
      </c>
      <c r="AJ10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44" s="16" t="str">
        <f>IF(Table13[[#This Row],[Going-Dist]]="G&lt;6-Dist&gt;=1700","B",IF(Table13[[#This Row],[Going-Dist]]="G&lt;6-Dist&lt;1700","A",IF(AJ1044="G&gt;=6-Dist&lt;1700","C",IF(AJ1044="G&gt;=6-Dist&gt;=1700","D","xx"))))</f>
        <v>B</v>
      </c>
      <c r="AL1044" s="69">
        <f>MONTH(Table13[[#This Row],[Date]])</f>
        <v>2</v>
      </c>
      <c r="AM1044" s="69" t="str">
        <f t="shared" si="79"/>
        <v>2023-2024</v>
      </c>
      <c r="AN1044" s="60">
        <v>100</v>
      </c>
      <c r="AO1044" s="128" t="str">
        <f>IF(Table13[[#This Row],[Combo 27 Bet]]="","",IF(Table13[[#This Row],[Lev Ret]]="","",AN1044*Table13[[#This Row],[Odds]]))</f>
        <v/>
      </c>
      <c r="AP1044" s="129">
        <f t="shared" si="82"/>
        <v>-100</v>
      </c>
      <c r="AQ1044" s="135"/>
      <c r="AR1044" s="151">
        <v>5</v>
      </c>
      <c r="AS1044" s="2" t="str">
        <f>IF(Table13[[#This Row],[Date]]&lt;$AS$3,"","Live")</f>
        <v/>
      </c>
      <c r="AT1044" s="2" t="str">
        <f>IF(Table13[[#This Row],[Date]]&lt;$AT$3,"","Current Algo")</f>
        <v/>
      </c>
    </row>
    <row r="1045" spans="1:46" ht="14.25" customHeight="1" x14ac:dyDescent="0.25">
      <c r="A1045" s="82">
        <v>45339</v>
      </c>
      <c r="B1045" s="2" t="s">
        <v>3</v>
      </c>
      <c r="C1045" s="83">
        <v>0.57986111111111105</v>
      </c>
      <c r="D1045" s="87">
        <v>4</v>
      </c>
      <c r="E1045" s="7">
        <v>0</v>
      </c>
      <c r="F1045" s="60">
        <v>4</v>
      </c>
      <c r="G1045" s="2">
        <v>1600</v>
      </c>
      <c r="H1045" s="2" t="s">
        <v>42</v>
      </c>
      <c r="I1045" s="2">
        <v>84</v>
      </c>
      <c r="J1045" s="2">
        <v>130</v>
      </c>
      <c r="K1045" s="6">
        <v>4</v>
      </c>
      <c r="L1045" s="6" t="s">
        <v>796</v>
      </c>
      <c r="M1045" s="2" t="s">
        <v>55</v>
      </c>
      <c r="N1045" s="84">
        <v>4.5</v>
      </c>
      <c r="O1045" s="2" t="s">
        <v>516</v>
      </c>
      <c r="P1045" s="2" t="s">
        <v>64</v>
      </c>
      <c r="Q1045" s="85"/>
      <c r="R1045" s="86">
        <v>9</v>
      </c>
      <c r="S1045" s="85">
        <v>58</v>
      </c>
      <c r="T1045" s="85">
        <v>58</v>
      </c>
      <c r="U1045" s="85"/>
      <c r="V1045" s="2">
        <v>1</v>
      </c>
      <c r="W1045" s="2"/>
      <c r="X1045" s="10">
        <v>1</v>
      </c>
      <c r="Y1045" s="84">
        <v>4.5999999999999996</v>
      </c>
      <c r="Z1045" s="2">
        <v>40</v>
      </c>
      <c r="AA1045" s="6">
        <v>12</v>
      </c>
      <c r="AB1045" s="2"/>
      <c r="AC1045" s="2"/>
      <c r="AD1045" s="84">
        <v>5.5</v>
      </c>
      <c r="AE1045" s="84"/>
      <c r="AF1045" s="2">
        <v>100</v>
      </c>
      <c r="AG1045" s="2" t="str">
        <f t="shared" si="80"/>
        <v/>
      </c>
      <c r="AH1045" s="2">
        <f t="shared" si="81"/>
        <v>-100</v>
      </c>
      <c r="AI1045" s="44" t="str">
        <f>VLOOKUP(Table13[[#This Row],[Track]],$B$1885:$D$1929,2,FALSE)</f>
        <v>Vic</v>
      </c>
      <c r="AJ10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5" s="16" t="str">
        <f>IF(Table13[[#This Row],[Going-Dist]]="G&lt;6-Dist&gt;=1700","B",IF(Table13[[#This Row],[Going-Dist]]="G&lt;6-Dist&lt;1700","A",IF(AJ1045="G&gt;=6-Dist&lt;1700","C",IF(AJ1045="G&gt;=6-Dist&gt;=1700","D","xx"))))</f>
        <v>A</v>
      </c>
      <c r="AL1045" s="69">
        <f>MONTH(Table13[[#This Row],[Date]])</f>
        <v>2</v>
      </c>
      <c r="AM1045" s="69" t="str">
        <f t="shared" si="79"/>
        <v>2023-2024</v>
      </c>
      <c r="AN1045" s="60">
        <v>140</v>
      </c>
      <c r="AO1045" s="128" t="str">
        <f>IF(Table13[[#This Row],[Combo 27 Bet]]="","",IF(Table13[[#This Row],[Lev Ret]]="","",AN1045*Table13[[#This Row],[Odds]]))</f>
        <v/>
      </c>
      <c r="AP1045" s="129">
        <f t="shared" si="82"/>
        <v>-140</v>
      </c>
      <c r="AQ1045" s="135">
        <v>2</v>
      </c>
      <c r="AR1045" s="151">
        <v>7</v>
      </c>
      <c r="AS1045" s="2" t="str">
        <f>IF(Table13[[#This Row],[Date]]&lt;$AS$3,"","Live")</f>
        <v/>
      </c>
      <c r="AT1045" s="2" t="str">
        <f>IF(Table13[[#This Row],[Date]]&lt;$AT$3,"","Current Algo")</f>
        <v/>
      </c>
    </row>
    <row r="1046" spans="1:46" ht="14.25" customHeight="1" x14ac:dyDescent="0.25">
      <c r="A1046" s="82">
        <v>45339</v>
      </c>
      <c r="B1046" s="2" t="s">
        <v>3</v>
      </c>
      <c r="C1046" s="83">
        <v>0.57986111111111105</v>
      </c>
      <c r="D1046" s="2">
        <v>4</v>
      </c>
      <c r="E1046" s="2">
        <v>0</v>
      </c>
      <c r="F1046" s="60">
        <v>4</v>
      </c>
      <c r="G1046" s="2">
        <v>1600</v>
      </c>
      <c r="H1046" s="2" t="s">
        <v>42</v>
      </c>
      <c r="I1046" s="2">
        <v>84</v>
      </c>
      <c r="J1046" s="2">
        <v>130</v>
      </c>
      <c r="K1046" s="6">
        <v>6</v>
      </c>
      <c r="L1046" s="6" t="s">
        <v>877</v>
      </c>
      <c r="M1046" s="2" t="s">
        <v>76</v>
      </c>
      <c r="N1046" s="84">
        <v>6.5</v>
      </c>
      <c r="O1046" s="2" t="s">
        <v>49</v>
      </c>
      <c r="P1046" s="2" t="s">
        <v>48</v>
      </c>
      <c r="Q1046" s="85"/>
      <c r="R1046" s="86">
        <v>12</v>
      </c>
      <c r="S1046" s="85">
        <v>57</v>
      </c>
      <c r="T1046" s="85">
        <v>57</v>
      </c>
      <c r="U1046" s="85"/>
      <c r="V1046" s="2">
        <v>2</v>
      </c>
      <c r="W1046" s="2"/>
      <c r="X1046" s="10">
        <v>2</v>
      </c>
      <c r="Y1046" s="84">
        <v>6</v>
      </c>
      <c r="Z1046" s="2">
        <v>25</v>
      </c>
      <c r="AA1046" s="6">
        <v>12</v>
      </c>
      <c r="AB1046" s="2"/>
      <c r="AC1046" s="2"/>
      <c r="AD1046" s="84">
        <v>9.5</v>
      </c>
      <c r="AE1046" s="84"/>
      <c r="AF1046" s="2">
        <v>100</v>
      </c>
      <c r="AG1046" s="2" t="str">
        <f t="shared" si="80"/>
        <v/>
      </c>
      <c r="AH1046" s="2">
        <f t="shared" si="81"/>
        <v>-100</v>
      </c>
      <c r="AI1046" s="44" t="str">
        <f>VLOOKUP(Table13[[#This Row],[Track]],$B$1885:$D$1929,2,FALSE)</f>
        <v>Vic</v>
      </c>
      <c r="AJ10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6" s="16" t="str">
        <f>IF(Table13[[#This Row],[Going-Dist]]="G&lt;6-Dist&gt;=1700","B",IF(Table13[[#This Row],[Going-Dist]]="G&lt;6-Dist&lt;1700","A",IF(AJ1046="G&gt;=6-Dist&lt;1700","C",IF(AJ1046="G&gt;=6-Dist&gt;=1700","D","xx"))))</f>
        <v>A</v>
      </c>
      <c r="AL1046" s="69">
        <f>MONTH(Table13[[#This Row],[Date]])</f>
        <v>2</v>
      </c>
      <c r="AM1046" s="69" t="str">
        <f t="shared" si="79"/>
        <v>2023-2024</v>
      </c>
      <c r="AN1046" s="60">
        <v>150</v>
      </c>
      <c r="AO1046" s="128" t="str">
        <f>IF(Table13[[#This Row],[Combo 27 Bet]]="","",IF(Table13[[#This Row],[Lev Ret]]="","",AN1046*Table13[[#This Row],[Odds]]))</f>
        <v/>
      </c>
      <c r="AP1046" s="129">
        <f t="shared" si="82"/>
        <v>-150</v>
      </c>
      <c r="AQ1046" s="135">
        <v>2</v>
      </c>
      <c r="AR1046" s="151">
        <v>8</v>
      </c>
      <c r="AS1046" s="2" t="str">
        <f>IF(Table13[[#This Row],[Date]]&lt;$AS$3,"","Live")</f>
        <v/>
      </c>
      <c r="AT1046" s="2" t="str">
        <f>IF(Table13[[#This Row],[Date]]&lt;$AT$3,"","Current Algo")</f>
        <v/>
      </c>
    </row>
    <row r="1047" spans="1:46" ht="14.25" customHeight="1" x14ac:dyDescent="0.25">
      <c r="A1047" s="82">
        <v>45339</v>
      </c>
      <c r="B1047" s="2" t="s">
        <v>3</v>
      </c>
      <c r="C1047" s="83">
        <v>0.60416666666666663</v>
      </c>
      <c r="D1047" s="87">
        <v>4</v>
      </c>
      <c r="E1047" s="7">
        <v>0</v>
      </c>
      <c r="F1047" s="60">
        <v>5</v>
      </c>
      <c r="G1047" s="2">
        <v>1400</v>
      </c>
      <c r="H1047" s="2" t="s">
        <v>70</v>
      </c>
      <c r="I1047" s="2" t="s">
        <v>84</v>
      </c>
      <c r="J1047" s="2">
        <v>200</v>
      </c>
      <c r="K1047" s="6">
        <v>3</v>
      </c>
      <c r="L1047" s="6" t="s">
        <v>766</v>
      </c>
      <c r="M1047" s="2" t="s">
        <v>50</v>
      </c>
      <c r="N1047" s="84">
        <v>2.4</v>
      </c>
      <c r="O1047" s="2" t="s">
        <v>116</v>
      </c>
      <c r="P1047" s="2" t="s">
        <v>48</v>
      </c>
      <c r="Q1047" s="85"/>
      <c r="R1047" s="86">
        <v>5</v>
      </c>
      <c r="S1047" s="85">
        <v>58</v>
      </c>
      <c r="T1047" s="85">
        <v>58</v>
      </c>
      <c r="U1047" s="85"/>
      <c r="V1047" s="2">
        <v>1</v>
      </c>
      <c r="W1047" s="2">
        <v>1</v>
      </c>
      <c r="X1047" s="10">
        <v>1</v>
      </c>
      <c r="Y1047" s="84">
        <v>4</v>
      </c>
      <c r="Z1047" s="2">
        <v>40</v>
      </c>
      <c r="AA1047" s="6">
        <v>10</v>
      </c>
      <c r="AB1047" s="2"/>
      <c r="AC1047" s="2"/>
      <c r="AD1047" s="84">
        <v>2.15</v>
      </c>
      <c r="AE1047" s="84"/>
      <c r="AF1047" s="2">
        <v>100</v>
      </c>
      <c r="AG1047" s="2" t="str">
        <f t="shared" si="80"/>
        <v/>
      </c>
      <c r="AH1047" s="2">
        <f t="shared" si="81"/>
        <v>-100</v>
      </c>
      <c r="AI1047" s="44" t="str">
        <f>VLOOKUP(Table13[[#This Row],[Track]],$B$1885:$D$1929,2,FALSE)</f>
        <v>Vic</v>
      </c>
      <c r="AJ10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7" s="16" t="str">
        <f>IF(Table13[[#This Row],[Going-Dist]]="G&lt;6-Dist&gt;=1700","B",IF(Table13[[#This Row],[Going-Dist]]="G&lt;6-Dist&lt;1700","A",IF(AJ1047="G&gt;=6-Dist&lt;1700","C",IF(AJ1047="G&gt;=6-Dist&gt;=1700","D","xx"))))</f>
        <v>A</v>
      </c>
      <c r="AL1047" s="69">
        <f>MONTH(Table13[[#This Row],[Date]])</f>
        <v>2</v>
      </c>
      <c r="AM1047" s="69" t="str">
        <f t="shared" si="79"/>
        <v>2023-2024</v>
      </c>
      <c r="AN1047" s="60">
        <v>150</v>
      </c>
      <c r="AO1047" s="128" t="str">
        <f>IF(Table13[[#This Row],[Combo 27 Bet]]="","",IF(Table13[[#This Row],[Lev Ret]]="","",AN1047*Table13[[#This Row],[Odds]]))</f>
        <v/>
      </c>
      <c r="AP1047" s="129">
        <f t="shared" si="82"/>
        <v>-150</v>
      </c>
      <c r="AQ1047" s="135"/>
      <c r="AR1047" s="151">
        <v>9</v>
      </c>
      <c r="AS1047" s="2" t="str">
        <f>IF(Table13[[#This Row],[Date]]&lt;$AS$3,"","Live")</f>
        <v/>
      </c>
      <c r="AT1047" s="2" t="str">
        <f>IF(Table13[[#This Row],[Date]]&lt;$AT$3,"","Current Algo")</f>
        <v/>
      </c>
    </row>
    <row r="1048" spans="1:46" ht="14.25" customHeight="1" x14ac:dyDescent="0.25">
      <c r="A1048" s="82">
        <v>45339</v>
      </c>
      <c r="B1048" s="2" t="s">
        <v>3</v>
      </c>
      <c r="C1048" s="83">
        <v>0.62847222222222221</v>
      </c>
      <c r="D1048" s="87">
        <v>4</v>
      </c>
      <c r="E1048" s="7">
        <v>0</v>
      </c>
      <c r="F1048" s="60">
        <v>6</v>
      </c>
      <c r="G1048" s="2">
        <v>1400</v>
      </c>
      <c r="H1048" s="2" t="s">
        <v>77</v>
      </c>
      <c r="I1048" s="2" t="s">
        <v>62</v>
      </c>
      <c r="J1048" s="2">
        <v>200</v>
      </c>
      <c r="K1048" s="6">
        <v>1</v>
      </c>
      <c r="L1048" s="6" t="s">
        <v>878</v>
      </c>
      <c r="M1048" s="2" t="s">
        <v>55</v>
      </c>
      <c r="N1048" s="84">
        <v>4.5999999999999996</v>
      </c>
      <c r="O1048" s="2" t="s">
        <v>156</v>
      </c>
      <c r="P1048" s="2" t="s">
        <v>64</v>
      </c>
      <c r="Q1048" s="85"/>
      <c r="R1048" s="86">
        <v>12</v>
      </c>
      <c r="S1048" s="85">
        <v>57</v>
      </c>
      <c r="T1048" s="85">
        <v>57</v>
      </c>
      <c r="U1048" s="85"/>
      <c r="V1048" s="2"/>
      <c r="W1048" s="2"/>
      <c r="X1048" s="10">
        <v>1</v>
      </c>
      <c r="Y1048" s="84"/>
      <c r="Z1048" s="2"/>
      <c r="AA1048" s="6">
        <v>12</v>
      </c>
      <c r="AB1048" s="2"/>
      <c r="AC1048" s="2"/>
      <c r="AD1048" s="84">
        <v>5</v>
      </c>
      <c r="AE1048" s="84"/>
      <c r="AF1048" s="2">
        <v>100</v>
      </c>
      <c r="AG1048" s="2" t="str">
        <f t="shared" si="80"/>
        <v/>
      </c>
      <c r="AH1048" s="2">
        <f t="shared" si="81"/>
        <v>-100</v>
      </c>
      <c r="AI1048" s="44" t="str">
        <f>VLOOKUP(Table13[[#This Row],[Track]],$B$1885:$D$1929,2,FALSE)</f>
        <v>Vic</v>
      </c>
      <c r="AJ10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8" s="16" t="str">
        <f>IF(Table13[[#This Row],[Going-Dist]]="G&lt;6-Dist&gt;=1700","B",IF(Table13[[#This Row],[Going-Dist]]="G&lt;6-Dist&lt;1700","A",IF(AJ1048="G&gt;=6-Dist&lt;1700","C",IF(AJ1048="G&gt;=6-Dist&gt;=1700","D","xx"))))</f>
        <v>A</v>
      </c>
      <c r="AL1048" s="69">
        <f>MONTH(Table13[[#This Row],[Date]])</f>
        <v>2</v>
      </c>
      <c r="AM1048" s="69" t="str">
        <f t="shared" si="79"/>
        <v>2023-2024</v>
      </c>
      <c r="AN1048" s="60">
        <v>170</v>
      </c>
      <c r="AO1048" s="128" t="str">
        <f>IF(Table13[[#This Row],[Combo 27 Bet]]="","",IF(Table13[[#This Row],[Lev Ret]]="","",AN1048*Table13[[#This Row],[Odds]]))</f>
        <v/>
      </c>
      <c r="AP1048" s="129">
        <f t="shared" si="82"/>
        <v>-170</v>
      </c>
      <c r="AQ1048" s="135"/>
      <c r="AR1048" s="151">
        <v>10</v>
      </c>
      <c r="AS1048" s="2" t="str">
        <f>IF(Table13[[#This Row],[Date]]&lt;$AS$3,"","Live")</f>
        <v/>
      </c>
      <c r="AT1048" s="2" t="str">
        <f>IF(Table13[[#This Row],[Date]]&lt;$AT$3,"","Current Algo")</f>
        <v/>
      </c>
    </row>
    <row r="1049" spans="1:46" ht="14.25" customHeight="1" x14ac:dyDescent="0.25">
      <c r="A1049" s="82">
        <v>45339</v>
      </c>
      <c r="B1049" s="2" t="s">
        <v>148</v>
      </c>
      <c r="C1049" s="83">
        <v>0.64236111111111105</v>
      </c>
      <c r="D1049" s="87">
        <v>5</v>
      </c>
      <c r="E1049" s="7">
        <v>4</v>
      </c>
      <c r="F1049" s="60">
        <v>6</v>
      </c>
      <c r="G1049" s="2">
        <v>1200</v>
      </c>
      <c r="H1049" s="2" t="s">
        <v>70</v>
      </c>
      <c r="I1049" s="2"/>
      <c r="J1049" s="2">
        <v>250</v>
      </c>
      <c r="K1049" s="6">
        <v>5</v>
      </c>
      <c r="L1049" s="6" t="s">
        <v>1719</v>
      </c>
      <c r="M1049" s="2" t="s">
        <v>75</v>
      </c>
      <c r="N1049" s="84">
        <v>2.6</v>
      </c>
      <c r="O1049" s="2" t="s">
        <v>49</v>
      </c>
      <c r="P1049" s="2" t="s">
        <v>155</v>
      </c>
      <c r="Q1049" s="85"/>
      <c r="R1049" s="86">
        <v>3</v>
      </c>
      <c r="S1049" s="85">
        <v>54</v>
      </c>
      <c r="T1049" s="85">
        <v>54</v>
      </c>
      <c r="U1049" s="85"/>
      <c r="V1049" s="2"/>
      <c r="W1049" s="2">
        <v>4</v>
      </c>
      <c r="X1049" s="10">
        <v>1</v>
      </c>
      <c r="Y1049" s="84">
        <v>2.2000000000000002</v>
      </c>
      <c r="Z1049" s="2">
        <v>30</v>
      </c>
      <c r="AA1049" s="6"/>
      <c r="AB1049" s="2"/>
      <c r="AC1049" s="2" t="s">
        <v>15</v>
      </c>
      <c r="AD1049" s="84">
        <v>2.6</v>
      </c>
      <c r="AE1049" s="84">
        <v>1.5</v>
      </c>
      <c r="AF1049" s="2">
        <v>100</v>
      </c>
      <c r="AG1049" s="2" t="str">
        <f t="shared" si="80"/>
        <v/>
      </c>
      <c r="AH1049" s="2">
        <f t="shared" si="81"/>
        <v>-100</v>
      </c>
      <c r="AI1049" s="44" t="str">
        <f>VLOOKUP(Table13[[#This Row],[Track]],$B$1885:$D$1929,2,FALSE)</f>
        <v>NSW</v>
      </c>
      <c r="AJ10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49" s="16" t="str">
        <f>IF(Table13[[#This Row],[Going-Dist]]="G&lt;6-Dist&gt;=1700","B",IF(Table13[[#This Row],[Going-Dist]]="G&lt;6-Dist&lt;1700","A",IF(AJ1049="G&gt;=6-Dist&lt;1700","C",IF(AJ1049="G&gt;=6-Dist&gt;=1700","D","xx"))))</f>
        <v>A</v>
      </c>
      <c r="AL1049" s="69">
        <f>MONTH(Table13[[#This Row],[Date]])</f>
        <v>2</v>
      </c>
      <c r="AM1049" s="69" t="str">
        <f t="shared" si="79"/>
        <v>2023-2024</v>
      </c>
      <c r="AN1049" s="60">
        <v>150</v>
      </c>
      <c r="AO1049" s="128" t="str">
        <f>IF(Table13[[#This Row],[Combo 27 Bet]]="","",IF(Table13[[#This Row],[Lev Ret]]="","",AN1049*Table13[[#This Row],[Odds]]))</f>
        <v/>
      </c>
      <c r="AP1049" s="129">
        <f t="shared" si="82"/>
        <v>-150</v>
      </c>
      <c r="AQ1049" s="135"/>
      <c r="AR1049" s="151">
        <v>3</v>
      </c>
      <c r="AS1049" s="2" t="str">
        <f>IF(Table13[[#This Row],[Date]]&lt;$AS$3,"","Live")</f>
        <v/>
      </c>
      <c r="AT1049" s="2" t="str">
        <f>IF(Table13[[#This Row],[Date]]&lt;$AT$3,"","Current Algo")</f>
        <v/>
      </c>
    </row>
    <row r="1050" spans="1:46" ht="14.25" customHeight="1" x14ac:dyDescent="0.25">
      <c r="A1050" s="82">
        <v>45339</v>
      </c>
      <c r="B1050" s="2" t="s">
        <v>3</v>
      </c>
      <c r="C1050" s="83">
        <v>0.65277777777777779</v>
      </c>
      <c r="D1050" s="2">
        <v>4</v>
      </c>
      <c r="E1050" s="2">
        <v>0</v>
      </c>
      <c r="F1050" s="60">
        <v>7</v>
      </c>
      <c r="G1050" s="2">
        <v>1400</v>
      </c>
      <c r="H1050" s="2" t="s">
        <v>61</v>
      </c>
      <c r="I1050" s="2" t="s">
        <v>62</v>
      </c>
      <c r="J1050" s="2">
        <v>200</v>
      </c>
      <c r="K1050" s="6">
        <v>7</v>
      </c>
      <c r="L1050" s="6" t="s">
        <v>879</v>
      </c>
      <c r="M1050" s="2" t="s">
        <v>55</v>
      </c>
      <c r="N1050" s="84">
        <v>3.8</v>
      </c>
      <c r="O1050" s="2" t="s">
        <v>101</v>
      </c>
      <c r="P1050" s="2" t="s">
        <v>52</v>
      </c>
      <c r="Q1050" s="85"/>
      <c r="R1050" s="86">
        <v>3</v>
      </c>
      <c r="S1050" s="85">
        <v>57</v>
      </c>
      <c r="T1050" s="85">
        <v>57</v>
      </c>
      <c r="U1050" s="85"/>
      <c r="V1050" s="2"/>
      <c r="W1050" s="2"/>
      <c r="X1050" s="10">
        <v>1</v>
      </c>
      <c r="Y1050" s="84"/>
      <c r="Z1050" s="2"/>
      <c r="AA1050" s="6">
        <v>13</v>
      </c>
      <c r="AB1050" s="2"/>
      <c r="AC1050" s="2"/>
      <c r="AD1050" s="84">
        <v>3.9</v>
      </c>
      <c r="AE1050" s="84"/>
      <c r="AF1050" s="2">
        <v>100</v>
      </c>
      <c r="AG1050" s="2" t="str">
        <f t="shared" si="80"/>
        <v/>
      </c>
      <c r="AH1050" s="2">
        <f t="shared" si="81"/>
        <v>-100</v>
      </c>
      <c r="AI1050" s="44" t="str">
        <f>VLOOKUP(Table13[[#This Row],[Track]],$B$1885:$D$1929,2,FALSE)</f>
        <v>Vic</v>
      </c>
      <c r="AJ10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0" s="16" t="str">
        <f>IF(Table13[[#This Row],[Going-Dist]]="G&lt;6-Dist&gt;=1700","B",IF(Table13[[#This Row],[Going-Dist]]="G&lt;6-Dist&lt;1700","A",IF(AJ1050="G&gt;=6-Dist&lt;1700","C",IF(AJ1050="G&gt;=6-Dist&gt;=1700","D","xx"))))</f>
        <v>A</v>
      </c>
      <c r="AL1050" s="69">
        <f>MONTH(Table13[[#This Row],[Date]])</f>
        <v>2</v>
      </c>
      <c r="AM1050" s="69" t="str">
        <f t="shared" si="79"/>
        <v>2023-2024</v>
      </c>
      <c r="AN1050" s="60">
        <v>170</v>
      </c>
      <c r="AO1050" s="128" t="str">
        <f>IF(Table13[[#This Row],[Combo 27 Bet]]="","",IF(Table13[[#This Row],[Lev Ret]]="","",AN1050*Table13[[#This Row],[Odds]]))</f>
        <v/>
      </c>
      <c r="AP1050" s="129">
        <f t="shared" si="82"/>
        <v>-170</v>
      </c>
      <c r="AQ1050" s="135"/>
      <c r="AR1050" s="151">
        <v>10</v>
      </c>
      <c r="AS1050" s="2" t="str">
        <f>IF(Table13[[#This Row],[Date]]&lt;$AS$3,"","Live")</f>
        <v/>
      </c>
      <c r="AT1050" s="2" t="str">
        <f>IF(Table13[[#This Row],[Date]]&lt;$AT$3,"","Current Algo")</f>
        <v/>
      </c>
    </row>
    <row r="1051" spans="1:46" ht="14.25" customHeight="1" x14ac:dyDescent="0.25">
      <c r="A1051" s="82">
        <v>45339</v>
      </c>
      <c r="B1051" s="2" t="s">
        <v>3</v>
      </c>
      <c r="C1051" s="83">
        <v>0.67708333333333337</v>
      </c>
      <c r="D1051" s="87">
        <v>4</v>
      </c>
      <c r="E1051" s="7">
        <v>0</v>
      </c>
      <c r="F1051" s="60">
        <v>8</v>
      </c>
      <c r="G1051" s="2">
        <v>1000</v>
      </c>
      <c r="H1051" s="2" t="s">
        <v>131</v>
      </c>
      <c r="I1051" s="2" t="s">
        <v>131</v>
      </c>
      <c r="J1051" s="2">
        <v>1000</v>
      </c>
      <c r="K1051" s="6">
        <v>4</v>
      </c>
      <c r="L1051" s="6" t="s">
        <v>784</v>
      </c>
      <c r="M1051" s="2" t="s">
        <v>75</v>
      </c>
      <c r="N1051" s="84">
        <v>2</v>
      </c>
      <c r="O1051" s="2" t="s">
        <v>785</v>
      </c>
      <c r="P1051" s="2" t="s">
        <v>786</v>
      </c>
      <c r="Q1051" s="85"/>
      <c r="R1051" s="86">
        <v>2</v>
      </c>
      <c r="S1051" s="85">
        <v>56.5</v>
      </c>
      <c r="T1051" s="85">
        <v>56.5</v>
      </c>
      <c r="U1051" s="85"/>
      <c r="V1051" s="2">
        <v>1</v>
      </c>
      <c r="W1051" s="2">
        <v>1</v>
      </c>
      <c r="X1051" s="10">
        <v>1</v>
      </c>
      <c r="Y1051" s="84">
        <v>3</v>
      </c>
      <c r="Z1051" s="2">
        <v>45</v>
      </c>
      <c r="AA1051" s="6">
        <v>8</v>
      </c>
      <c r="AB1051" s="2"/>
      <c r="AC1051" s="2" t="s">
        <v>12</v>
      </c>
      <c r="AD1051" s="84">
        <v>1.85</v>
      </c>
      <c r="AE1051" s="84">
        <v>1.1000000000000001</v>
      </c>
      <c r="AF1051" s="2">
        <v>100</v>
      </c>
      <c r="AG1051" s="2">
        <f t="shared" si="80"/>
        <v>185</v>
      </c>
      <c r="AH1051" s="2">
        <f t="shared" si="81"/>
        <v>85</v>
      </c>
      <c r="AI1051" s="44" t="str">
        <f>VLOOKUP(Table13[[#This Row],[Track]],$B$1885:$D$1929,2,FALSE)</f>
        <v>Vic</v>
      </c>
      <c r="AJ10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1" s="16" t="str">
        <f>IF(Table13[[#This Row],[Going-Dist]]="G&lt;6-Dist&gt;=1700","B",IF(Table13[[#This Row],[Going-Dist]]="G&lt;6-Dist&lt;1700","A",IF(AJ1051="G&gt;=6-Dist&lt;1700","C",IF(AJ1051="G&gt;=6-Dist&gt;=1700","D","xx"))))</f>
        <v>A</v>
      </c>
      <c r="AL1051" s="69">
        <f>MONTH(Table13[[#This Row],[Date]])</f>
        <v>2</v>
      </c>
      <c r="AM1051" s="69" t="str">
        <f t="shared" si="79"/>
        <v>2023-2024</v>
      </c>
      <c r="AN1051" s="60">
        <v>170</v>
      </c>
      <c r="AO1051" s="128">
        <f>IF(Table13[[#This Row],[Combo 27 Bet]]="","",IF(Table13[[#This Row],[Lev Ret]]="","",AN1051*Table13[[#This Row],[Odds]]))</f>
        <v>314.5</v>
      </c>
      <c r="AP1051" s="129">
        <f t="shared" si="82"/>
        <v>144.5</v>
      </c>
      <c r="AQ1051" s="135"/>
      <c r="AR1051" s="151">
        <v>8</v>
      </c>
      <c r="AS1051" s="2" t="str">
        <f>IF(Table13[[#This Row],[Date]]&lt;$AS$3,"","Live")</f>
        <v/>
      </c>
      <c r="AT1051" s="2" t="str">
        <f>IF(Table13[[#This Row],[Date]]&lt;$AT$3,"","Current Algo")</f>
        <v/>
      </c>
    </row>
    <row r="1052" spans="1:46" ht="14.25" customHeight="1" x14ac:dyDescent="0.25">
      <c r="A1052" s="82">
        <v>45339</v>
      </c>
      <c r="B1052" s="2" t="s">
        <v>3</v>
      </c>
      <c r="C1052" s="83">
        <v>0.70486111111111116</v>
      </c>
      <c r="D1052" s="87">
        <v>4</v>
      </c>
      <c r="E1052" s="7">
        <v>0</v>
      </c>
      <c r="F1052" s="60">
        <v>9</v>
      </c>
      <c r="G1052" s="2">
        <v>1400</v>
      </c>
      <c r="H1052" s="2" t="s">
        <v>42</v>
      </c>
      <c r="I1052" s="2" t="s">
        <v>46</v>
      </c>
      <c r="J1052" s="2">
        <v>175</v>
      </c>
      <c r="K1052" s="6">
        <v>12</v>
      </c>
      <c r="L1052" s="6" t="s">
        <v>843</v>
      </c>
      <c r="M1052" s="2" t="s">
        <v>58</v>
      </c>
      <c r="N1052" s="84">
        <v>1.45</v>
      </c>
      <c r="O1052" s="2" t="s">
        <v>515</v>
      </c>
      <c r="P1052" s="2" t="s">
        <v>82</v>
      </c>
      <c r="Q1052" s="85"/>
      <c r="R1052" s="86">
        <v>10</v>
      </c>
      <c r="S1052" s="85">
        <v>54</v>
      </c>
      <c r="T1052" s="85">
        <v>54</v>
      </c>
      <c r="U1052" s="85"/>
      <c r="V1052" s="2">
        <v>1</v>
      </c>
      <c r="W1052" s="2">
        <v>1</v>
      </c>
      <c r="X1052" s="10">
        <v>1</v>
      </c>
      <c r="Y1052" s="84">
        <v>2.6</v>
      </c>
      <c r="Z1052" s="2">
        <v>50</v>
      </c>
      <c r="AA1052" s="6">
        <v>11</v>
      </c>
      <c r="AB1052" s="2"/>
      <c r="AC1052" s="2" t="s">
        <v>15</v>
      </c>
      <c r="AD1052" s="84">
        <v>1.35</v>
      </c>
      <c r="AE1052" s="84">
        <v>1.04</v>
      </c>
      <c r="AF1052" s="2">
        <v>100</v>
      </c>
      <c r="AG1052" s="2" t="str">
        <f t="shared" si="80"/>
        <v/>
      </c>
      <c r="AH1052" s="2">
        <f t="shared" si="81"/>
        <v>-100</v>
      </c>
      <c r="AI1052" s="44" t="str">
        <f>VLOOKUP(Table13[[#This Row],[Track]],$B$1885:$D$1929,2,FALSE)</f>
        <v>Vic</v>
      </c>
      <c r="AJ10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2" s="16" t="str">
        <f>IF(Table13[[#This Row],[Going-Dist]]="G&lt;6-Dist&gt;=1700","B",IF(Table13[[#This Row],[Going-Dist]]="G&lt;6-Dist&lt;1700","A",IF(AJ1052="G&gt;=6-Dist&lt;1700","C",IF(AJ1052="G&gt;=6-Dist&gt;=1700","D","xx"))))</f>
        <v>A</v>
      </c>
      <c r="AL1052" s="69">
        <f>MONTH(Table13[[#This Row],[Date]])</f>
        <v>2</v>
      </c>
      <c r="AM1052" s="69" t="str">
        <f t="shared" si="79"/>
        <v>2023-2024</v>
      </c>
      <c r="AN1052" s="60">
        <v>100</v>
      </c>
      <c r="AO1052" s="128" t="str">
        <f>IF(Table13[[#This Row],[Combo 27 Bet]]="","",IF(Table13[[#This Row],[Lev Ret]]="","",AN1052*Table13[[#This Row],[Odds]]))</f>
        <v/>
      </c>
      <c r="AP1052" s="129">
        <f t="shared" si="82"/>
        <v>-100</v>
      </c>
      <c r="AQ1052" s="135">
        <v>2</v>
      </c>
      <c r="AR1052" s="151">
        <v>5</v>
      </c>
      <c r="AS1052" s="2" t="str">
        <f>IF(Table13[[#This Row],[Date]]&lt;$AS$3,"","Live")</f>
        <v/>
      </c>
      <c r="AT1052" s="2" t="str">
        <f>IF(Table13[[#This Row],[Date]]&lt;$AT$3,"","Current Algo")</f>
        <v/>
      </c>
    </row>
    <row r="1053" spans="1:46" ht="14.25" customHeight="1" x14ac:dyDescent="0.25">
      <c r="A1053" s="82">
        <v>45339</v>
      </c>
      <c r="B1053" s="2" t="s">
        <v>3</v>
      </c>
      <c r="C1053" s="83">
        <v>0.70486111111111116</v>
      </c>
      <c r="D1053" s="2">
        <v>4</v>
      </c>
      <c r="E1053" s="2">
        <v>0</v>
      </c>
      <c r="F1053" s="60">
        <v>9</v>
      </c>
      <c r="G1053" s="2">
        <v>1400</v>
      </c>
      <c r="H1053" s="2" t="s">
        <v>42</v>
      </c>
      <c r="I1053" s="2" t="s">
        <v>46</v>
      </c>
      <c r="J1053" s="2">
        <v>175</v>
      </c>
      <c r="K1053" s="6">
        <v>6</v>
      </c>
      <c r="L1053" s="6" t="s">
        <v>306</v>
      </c>
      <c r="M1053" s="2" t="s">
        <v>55</v>
      </c>
      <c r="N1053" s="84">
        <v>13</v>
      </c>
      <c r="O1053" s="2" t="s">
        <v>59</v>
      </c>
      <c r="P1053" s="2" t="s">
        <v>202</v>
      </c>
      <c r="Q1053" s="85"/>
      <c r="R1053" s="86">
        <v>1</v>
      </c>
      <c r="S1053" s="85">
        <v>55.5</v>
      </c>
      <c r="T1053" s="85">
        <v>55.5</v>
      </c>
      <c r="U1053" s="85"/>
      <c r="V1053" s="2">
        <v>2</v>
      </c>
      <c r="W1053" s="2"/>
      <c r="X1053" s="10">
        <v>2</v>
      </c>
      <c r="Y1053" s="84">
        <v>5.2</v>
      </c>
      <c r="Z1053" s="2">
        <v>35</v>
      </c>
      <c r="AA1053" s="6">
        <v>11</v>
      </c>
      <c r="AB1053" s="2"/>
      <c r="AC1053" s="2"/>
      <c r="AD1053" s="84">
        <v>20</v>
      </c>
      <c r="AE1053" s="84"/>
      <c r="AF1053" s="2">
        <v>100</v>
      </c>
      <c r="AG1053" s="2" t="str">
        <f t="shared" si="80"/>
        <v/>
      </c>
      <c r="AH1053" s="2">
        <f t="shared" si="81"/>
        <v>-100</v>
      </c>
      <c r="AI1053" s="44" t="str">
        <f>VLOOKUP(Table13[[#This Row],[Track]],$B$1885:$D$1929,2,FALSE)</f>
        <v>Vic</v>
      </c>
      <c r="AJ10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3" s="16" t="str">
        <f>IF(Table13[[#This Row],[Going-Dist]]="G&lt;6-Dist&gt;=1700","B",IF(Table13[[#This Row],[Going-Dist]]="G&lt;6-Dist&lt;1700","A",IF(AJ1053="G&gt;=6-Dist&lt;1700","C",IF(AJ1053="G&gt;=6-Dist&gt;=1700","D","xx"))))</f>
        <v>A</v>
      </c>
      <c r="AL1053" s="69">
        <f>MONTH(Table13[[#This Row],[Date]])</f>
        <v>2</v>
      </c>
      <c r="AM1053" s="69" t="str">
        <f t="shared" si="79"/>
        <v>2023-2024</v>
      </c>
      <c r="AN1053" s="60">
        <v>100</v>
      </c>
      <c r="AO1053" s="128" t="str">
        <f>IF(Table13[[#This Row],[Combo 27 Bet]]="","",IF(Table13[[#This Row],[Lev Ret]]="","",AN1053*Table13[[#This Row],[Odds]]))</f>
        <v/>
      </c>
      <c r="AP1053" s="129">
        <f t="shared" si="82"/>
        <v>-100</v>
      </c>
      <c r="AQ1053" s="135">
        <v>2</v>
      </c>
      <c r="AR1053" s="151">
        <v>1</v>
      </c>
      <c r="AS1053" s="2" t="str">
        <f>IF(Table13[[#This Row],[Date]]&lt;$AS$3,"","Live")</f>
        <v/>
      </c>
      <c r="AT1053" s="2" t="str">
        <f>IF(Table13[[#This Row],[Date]]&lt;$AT$3,"","Current Algo")</f>
        <v/>
      </c>
    </row>
    <row r="1054" spans="1:46" ht="14.25" customHeight="1" x14ac:dyDescent="0.25">
      <c r="A1054" s="82">
        <v>45346</v>
      </c>
      <c r="B1054" s="2" t="s">
        <v>4</v>
      </c>
      <c r="C1054" s="83">
        <v>0.51041666666666663</v>
      </c>
      <c r="D1054" s="2">
        <v>4</v>
      </c>
      <c r="E1054" s="2">
        <v>4</v>
      </c>
      <c r="F1054" s="60">
        <v>1</v>
      </c>
      <c r="G1054" s="2">
        <v>2000</v>
      </c>
      <c r="H1054" s="2" t="s">
        <v>42</v>
      </c>
      <c r="I1054" s="2" t="s">
        <v>46</v>
      </c>
      <c r="J1054" s="2">
        <v>150</v>
      </c>
      <c r="K1054" s="6">
        <v>1</v>
      </c>
      <c r="L1054" s="6" t="s">
        <v>880</v>
      </c>
      <c r="M1054" s="2" t="s">
        <v>55</v>
      </c>
      <c r="N1054" s="84">
        <v>3.1</v>
      </c>
      <c r="O1054" s="2" t="s">
        <v>121</v>
      </c>
      <c r="P1054" s="2" t="s">
        <v>118</v>
      </c>
      <c r="Q1054" s="85"/>
      <c r="R1054" s="86">
        <v>4</v>
      </c>
      <c r="S1054" s="85">
        <v>61.5</v>
      </c>
      <c r="T1054" s="85">
        <v>61.5</v>
      </c>
      <c r="U1054" s="85"/>
      <c r="V1054" s="2">
        <v>2</v>
      </c>
      <c r="W1054" s="2">
        <v>1</v>
      </c>
      <c r="X1054" s="10">
        <v>1</v>
      </c>
      <c r="Y1054" s="84">
        <v>3.6</v>
      </c>
      <c r="Z1054" s="2">
        <v>45</v>
      </c>
      <c r="AA1054" s="6">
        <v>8</v>
      </c>
      <c r="AB1054" s="2"/>
      <c r="AC1054" s="2" t="s">
        <v>12</v>
      </c>
      <c r="AD1054" s="84">
        <v>3.7</v>
      </c>
      <c r="AE1054" s="84">
        <v>1.5</v>
      </c>
      <c r="AF1054" s="2">
        <v>100</v>
      </c>
      <c r="AG1054" s="2">
        <f t="shared" si="80"/>
        <v>370</v>
      </c>
      <c r="AH1054" s="2">
        <f t="shared" si="81"/>
        <v>270</v>
      </c>
      <c r="AI1054" s="44" t="str">
        <f>VLOOKUP(Table13[[#This Row],[Track]],$B$1885:$D$1929,2,FALSE)</f>
        <v>Vic</v>
      </c>
      <c r="AJ10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54" s="16" t="str">
        <f>IF(Table13[[#This Row],[Going-Dist]]="G&lt;6-Dist&gt;=1700","B",IF(Table13[[#This Row],[Going-Dist]]="G&lt;6-Dist&lt;1700","A",IF(AJ1054="G&gt;=6-Dist&lt;1700","C",IF(AJ1054="G&gt;=6-Dist&gt;=1700","D","xx"))))</f>
        <v>B</v>
      </c>
      <c r="AL1054" s="69">
        <f>MONTH(Table13[[#This Row],[Date]])</f>
        <v>2</v>
      </c>
      <c r="AM1054" s="69" t="str">
        <f t="shared" si="79"/>
        <v>2023-2024</v>
      </c>
      <c r="AN1054" s="60">
        <v>100</v>
      </c>
      <c r="AO1054" s="128">
        <f>IF(Table13[[#This Row],[Combo 27 Bet]]="","",IF(Table13[[#This Row],[Lev Ret]]="","",AN1054*Table13[[#This Row],[Odds]]))</f>
        <v>370</v>
      </c>
      <c r="AP1054" s="129">
        <f t="shared" si="82"/>
        <v>270</v>
      </c>
      <c r="AQ1054" s="135">
        <v>2</v>
      </c>
      <c r="AR1054" s="151">
        <v>7</v>
      </c>
      <c r="AS1054" s="2" t="str">
        <f>IF(Table13[[#This Row],[Date]]&lt;$AS$3,"","Live")</f>
        <v/>
      </c>
      <c r="AT1054" s="2" t="str">
        <f>IF(Table13[[#This Row],[Date]]&lt;$AT$3,"","Current Algo")</f>
        <v/>
      </c>
    </row>
    <row r="1055" spans="1:46" ht="14.25" customHeight="1" x14ac:dyDescent="0.25">
      <c r="A1055" s="82">
        <v>45346</v>
      </c>
      <c r="B1055" s="2" t="s">
        <v>4</v>
      </c>
      <c r="C1055" s="83">
        <v>0.51041666666666663</v>
      </c>
      <c r="D1055" s="2">
        <v>4</v>
      </c>
      <c r="E1055" s="2">
        <v>4</v>
      </c>
      <c r="F1055" s="60">
        <v>1</v>
      </c>
      <c r="G1055" s="2">
        <v>2000</v>
      </c>
      <c r="H1055" s="2" t="s">
        <v>42</v>
      </c>
      <c r="I1055" s="2" t="s">
        <v>46</v>
      </c>
      <c r="J1055" s="2">
        <v>150</v>
      </c>
      <c r="K1055" s="6">
        <v>7</v>
      </c>
      <c r="L1055" s="6" t="s">
        <v>715</v>
      </c>
      <c r="M1055" s="2" t="s">
        <v>58</v>
      </c>
      <c r="N1055" s="84">
        <v>3.5</v>
      </c>
      <c r="O1055" s="2" t="s">
        <v>112</v>
      </c>
      <c r="P1055" s="2" t="s">
        <v>73</v>
      </c>
      <c r="Q1055" s="85"/>
      <c r="R1055" s="86">
        <v>2</v>
      </c>
      <c r="S1055" s="85">
        <v>54</v>
      </c>
      <c r="T1055" s="85">
        <v>54</v>
      </c>
      <c r="U1055" s="85"/>
      <c r="V1055" s="2">
        <v>3</v>
      </c>
      <c r="W1055" s="2">
        <v>2</v>
      </c>
      <c r="X1055" s="10">
        <v>2</v>
      </c>
      <c r="Y1055" s="84">
        <v>4.5999999999999996</v>
      </c>
      <c r="Z1055" s="2">
        <v>40</v>
      </c>
      <c r="AA1055" s="6">
        <v>8</v>
      </c>
      <c r="AB1055" s="2"/>
      <c r="AC1055" s="2"/>
      <c r="AD1055" s="84">
        <v>3.6</v>
      </c>
      <c r="AE1055" s="84"/>
      <c r="AF1055" s="2">
        <v>100</v>
      </c>
      <c r="AG1055" s="2" t="str">
        <f t="shared" si="80"/>
        <v/>
      </c>
      <c r="AH1055" s="2">
        <f t="shared" si="81"/>
        <v>-100</v>
      </c>
      <c r="AI1055" s="44" t="str">
        <f>VLOOKUP(Table13[[#This Row],[Track]],$B$1885:$D$1929,2,FALSE)</f>
        <v>Vic</v>
      </c>
      <c r="AJ10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55" s="16" t="str">
        <f>IF(Table13[[#This Row],[Going-Dist]]="G&lt;6-Dist&gt;=1700","B",IF(Table13[[#This Row],[Going-Dist]]="G&lt;6-Dist&lt;1700","A",IF(AJ1055="G&gt;=6-Dist&lt;1700","C",IF(AJ1055="G&gt;=6-Dist&gt;=1700","D","xx"))))</f>
        <v>B</v>
      </c>
      <c r="AL1055" s="69">
        <f>MONTH(Table13[[#This Row],[Date]])</f>
        <v>2</v>
      </c>
      <c r="AM1055" s="69" t="str">
        <f t="shared" si="79"/>
        <v>2023-2024</v>
      </c>
      <c r="AN1055" s="60">
        <v>140</v>
      </c>
      <c r="AO1055" s="128" t="str">
        <f>IF(Table13[[#This Row],[Combo 27 Bet]]="","",IF(Table13[[#This Row],[Lev Ret]]="","",AN1055*Table13[[#This Row],[Odds]]))</f>
        <v/>
      </c>
      <c r="AP1055" s="129">
        <f t="shared" si="82"/>
        <v>-140</v>
      </c>
      <c r="AQ1055" s="135">
        <v>2</v>
      </c>
      <c r="AR1055" s="151">
        <v>7</v>
      </c>
      <c r="AS1055" s="2" t="str">
        <f>IF(Table13[[#This Row],[Date]]&lt;$AS$3,"","Live")</f>
        <v/>
      </c>
      <c r="AT1055" s="2" t="str">
        <f>IF(Table13[[#This Row],[Date]]&lt;$AT$3,"","Current Algo")</f>
        <v/>
      </c>
    </row>
    <row r="1056" spans="1:46" ht="14.25" customHeight="1" x14ac:dyDescent="0.25">
      <c r="A1056" s="82">
        <v>45346</v>
      </c>
      <c r="B1056" s="2" t="s">
        <v>4</v>
      </c>
      <c r="C1056" s="83">
        <v>0.55555555555555558</v>
      </c>
      <c r="D1056" s="2">
        <v>4</v>
      </c>
      <c r="E1056" s="2">
        <v>4</v>
      </c>
      <c r="F1056" s="60">
        <v>3</v>
      </c>
      <c r="G1056" s="2">
        <v>1400</v>
      </c>
      <c r="H1056" s="2" t="s">
        <v>77</v>
      </c>
      <c r="I1056" s="2" t="s">
        <v>62</v>
      </c>
      <c r="J1056" s="2">
        <v>300</v>
      </c>
      <c r="K1056" s="6">
        <v>2</v>
      </c>
      <c r="L1056" s="6" t="s">
        <v>881</v>
      </c>
      <c r="M1056" s="2" t="s">
        <v>75</v>
      </c>
      <c r="N1056" s="84">
        <v>3.5</v>
      </c>
      <c r="O1056" s="2" t="s">
        <v>397</v>
      </c>
      <c r="P1056" s="2" t="s">
        <v>118</v>
      </c>
      <c r="Q1056" s="85"/>
      <c r="R1056" s="86">
        <v>4</v>
      </c>
      <c r="S1056" s="85">
        <v>58.5</v>
      </c>
      <c r="T1056" s="85">
        <v>58.5</v>
      </c>
      <c r="U1056" s="85"/>
      <c r="V1056" s="2"/>
      <c r="W1056" s="2"/>
      <c r="X1056" s="10">
        <v>1</v>
      </c>
      <c r="Y1056" s="84"/>
      <c r="Z1056" s="2"/>
      <c r="AA1056" s="6">
        <v>10</v>
      </c>
      <c r="AB1056" s="2"/>
      <c r="AC1056" s="2"/>
      <c r="AD1056" s="84">
        <v>4.5999999999999996</v>
      </c>
      <c r="AE1056" s="84"/>
      <c r="AF1056" s="2">
        <v>100</v>
      </c>
      <c r="AG1056" s="2" t="str">
        <f t="shared" si="80"/>
        <v/>
      </c>
      <c r="AH1056" s="2">
        <f t="shared" si="81"/>
        <v>-100</v>
      </c>
      <c r="AI1056" s="44" t="str">
        <f>VLOOKUP(Table13[[#This Row],[Track]],$B$1885:$D$1929,2,FALSE)</f>
        <v>Vic</v>
      </c>
      <c r="AJ10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6" s="16" t="str">
        <f>IF(Table13[[#This Row],[Going-Dist]]="G&lt;6-Dist&gt;=1700","B",IF(Table13[[#This Row],[Going-Dist]]="G&lt;6-Dist&lt;1700","A",IF(AJ1056="G&gt;=6-Dist&lt;1700","C",IF(AJ1056="G&gt;=6-Dist&gt;=1700","D","xx"))))</f>
        <v>A</v>
      </c>
      <c r="AL1056" s="69">
        <f>MONTH(Table13[[#This Row],[Date]])</f>
        <v>2</v>
      </c>
      <c r="AM1056" s="69" t="str">
        <f t="shared" si="79"/>
        <v>2023-2024</v>
      </c>
      <c r="AN1056" s="60">
        <v>100</v>
      </c>
      <c r="AO1056" s="128" t="str">
        <f>IF(Table13[[#This Row],[Combo 27 Bet]]="","",IF(Table13[[#This Row],[Lev Ret]]="","",AN1056*Table13[[#This Row],[Odds]]))</f>
        <v/>
      </c>
      <c r="AP1056" s="129">
        <f t="shared" si="82"/>
        <v>-100</v>
      </c>
      <c r="AQ1056" s="135"/>
      <c r="AR1056" s="151">
        <v>7</v>
      </c>
      <c r="AS1056" s="2" t="str">
        <f>IF(Table13[[#This Row],[Date]]&lt;$AS$3,"","Live")</f>
        <v/>
      </c>
      <c r="AT1056" s="2" t="str">
        <f>IF(Table13[[#This Row],[Date]]&lt;$AT$3,"","Current Algo")</f>
        <v/>
      </c>
    </row>
    <row r="1057" spans="1:46" ht="14.25" customHeight="1" x14ac:dyDescent="0.25">
      <c r="A1057" s="82">
        <v>45346</v>
      </c>
      <c r="B1057" s="2" t="s">
        <v>4</v>
      </c>
      <c r="C1057" s="83">
        <v>0.62847222222222221</v>
      </c>
      <c r="D1057" s="2">
        <v>4</v>
      </c>
      <c r="E1057" s="2">
        <v>4</v>
      </c>
      <c r="F1057" s="60">
        <v>6</v>
      </c>
      <c r="G1057" s="2">
        <v>1800</v>
      </c>
      <c r="H1057" s="2" t="s">
        <v>131</v>
      </c>
      <c r="I1057" s="2" t="s">
        <v>131</v>
      </c>
      <c r="J1057" s="2">
        <v>300</v>
      </c>
      <c r="K1057" s="6">
        <v>1</v>
      </c>
      <c r="L1057" s="6" t="s">
        <v>882</v>
      </c>
      <c r="M1057" s="2" t="s">
        <v>53</v>
      </c>
      <c r="N1057" s="84">
        <v>2.4</v>
      </c>
      <c r="O1057" s="2" t="s">
        <v>515</v>
      </c>
      <c r="P1057" s="2" t="s">
        <v>60</v>
      </c>
      <c r="Q1057" s="85"/>
      <c r="R1057" s="86">
        <v>8</v>
      </c>
      <c r="S1057" s="85">
        <v>59</v>
      </c>
      <c r="T1057" s="85">
        <v>59</v>
      </c>
      <c r="U1057" s="85"/>
      <c r="V1057" s="2">
        <v>1</v>
      </c>
      <c r="W1057" s="2">
        <v>1</v>
      </c>
      <c r="X1057" s="10">
        <v>1</v>
      </c>
      <c r="Y1057" s="84">
        <v>2.8</v>
      </c>
      <c r="Z1057" s="2">
        <v>50</v>
      </c>
      <c r="AA1057" s="6">
        <v>8</v>
      </c>
      <c r="AB1057" s="2"/>
      <c r="AC1057" s="2" t="s">
        <v>13</v>
      </c>
      <c r="AD1057" s="84">
        <v>3.1</v>
      </c>
      <c r="AE1057" s="84">
        <v>1.4</v>
      </c>
      <c r="AF1057" s="2">
        <v>100</v>
      </c>
      <c r="AG1057" s="2" t="str">
        <f t="shared" si="80"/>
        <v/>
      </c>
      <c r="AH1057" s="2">
        <f t="shared" si="81"/>
        <v>-100</v>
      </c>
      <c r="AI1057" s="44" t="str">
        <f>VLOOKUP(Table13[[#This Row],[Track]],$B$1885:$D$1929,2,FALSE)</f>
        <v>Vic</v>
      </c>
      <c r="AJ10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57" s="16" t="str">
        <f>IF(Table13[[#This Row],[Going-Dist]]="G&lt;6-Dist&gt;=1700","B",IF(Table13[[#This Row],[Going-Dist]]="G&lt;6-Dist&lt;1700","A",IF(AJ1057="G&gt;=6-Dist&lt;1700","C",IF(AJ1057="G&gt;=6-Dist&gt;=1700","D","xx"))))</f>
        <v>B</v>
      </c>
      <c r="AL1057" s="69">
        <f>MONTH(Table13[[#This Row],[Date]])</f>
        <v>2</v>
      </c>
      <c r="AM1057" s="69" t="str">
        <f t="shared" si="79"/>
        <v>2023-2024</v>
      </c>
      <c r="AN1057" s="60">
        <v>150</v>
      </c>
      <c r="AO1057" s="128" t="str">
        <f>IF(Table13[[#This Row],[Combo 27 Bet]]="","",IF(Table13[[#This Row],[Lev Ret]]="","",AN1057*Table13[[#This Row],[Odds]]))</f>
        <v/>
      </c>
      <c r="AP1057" s="129">
        <f t="shared" si="82"/>
        <v>-150</v>
      </c>
      <c r="AQ1057" s="135"/>
      <c r="AR1057" s="151">
        <v>9</v>
      </c>
      <c r="AS1057" s="2" t="str">
        <f>IF(Table13[[#This Row],[Date]]&lt;$AS$3,"","Live")</f>
        <v/>
      </c>
      <c r="AT1057" s="2" t="str">
        <f>IF(Table13[[#This Row],[Date]]&lt;$AT$3,"","Current Algo")</f>
        <v/>
      </c>
    </row>
    <row r="1058" spans="1:46" ht="14.25" customHeight="1" x14ac:dyDescent="0.25">
      <c r="A1058" s="82">
        <v>45346</v>
      </c>
      <c r="B1058" s="2" t="s">
        <v>4</v>
      </c>
      <c r="C1058" s="83">
        <v>0.65277777777777779</v>
      </c>
      <c r="D1058" s="2">
        <v>4</v>
      </c>
      <c r="E1058" s="2">
        <v>4</v>
      </c>
      <c r="F1058" s="60">
        <v>7</v>
      </c>
      <c r="G1058" s="2">
        <v>1400</v>
      </c>
      <c r="H1058" s="2" t="s">
        <v>131</v>
      </c>
      <c r="I1058" s="2" t="s">
        <v>131</v>
      </c>
      <c r="J1058" s="2">
        <v>750</v>
      </c>
      <c r="K1058" s="6">
        <v>1</v>
      </c>
      <c r="L1058" s="6" t="s">
        <v>581</v>
      </c>
      <c r="M1058" s="2" t="s">
        <v>58</v>
      </c>
      <c r="N1058" s="84">
        <v>1.5</v>
      </c>
      <c r="O1058" s="2" t="s">
        <v>59</v>
      </c>
      <c r="P1058" s="2" t="s">
        <v>82</v>
      </c>
      <c r="Q1058" s="85"/>
      <c r="R1058" s="86">
        <v>5</v>
      </c>
      <c r="S1058" s="85">
        <v>59</v>
      </c>
      <c r="T1058" s="85">
        <v>59</v>
      </c>
      <c r="U1058" s="85"/>
      <c r="V1058" s="2">
        <v>1</v>
      </c>
      <c r="W1058" s="2">
        <v>2</v>
      </c>
      <c r="X1058" s="10">
        <v>1</v>
      </c>
      <c r="Y1058" s="84">
        <v>2</v>
      </c>
      <c r="Z1058" s="2">
        <v>50</v>
      </c>
      <c r="AA1058" s="6">
        <v>8</v>
      </c>
      <c r="AB1058" s="2"/>
      <c r="AC1058" s="2" t="s">
        <v>12</v>
      </c>
      <c r="AD1058" s="84">
        <v>1.5</v>
      </c>
      <c r="AE1058" s="84">
        <v>1.1000000000000001</v>
      </c>
      <c r="AF1058" s="2">
        <v>100</v>
      </c>
      <c r="AG1058" s="2">
        <f t="shared" si="80"/>
        <v>150</v>
      </c>
      <c r="AH1058" s="2">
        <f t="shared" si="81"/>
        <v>50</v>
      </c>
      <c r="AI1058" s="44" t="str">
        <f>VLOOKUP(Table13[[#This Row],[Track]],$B$1885:$D$1929,2,FALSE)</f>
        <v>Vic</v>
      </c>
      <c r="AJ10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8" s="16" t="str">
        <f>IF(Table13[[#This Row],[Going-Dist]]="G&lt;6-Dist&gt;=1700","B",IF(Table13[[#This Row],[Going-Dist]]="G&lt;6-Dist&lt;1700","A",IF(AJ1058="G&gt;=6-Dist&lt;1700","C",IF(AJ1058="G&gt;=6-Dist&gt;=1700","D","xx"))))</f>
        <v>A</v>
      </c>
      <c r="AL1058" s="69">
        <f>MONTH(Table13[[#This Row],[Date]])</f>
        <v>2</v>
      </c>
      <c r="AM1058" s="69" t="str">
        <f t="shared" si="79"/>
        <v>2023-2024</v>
      </c>
      <c r="AN1058" s="60">
        <v>170</v>
      </c>
      <c r="AO1058" s="128">
        <f>IF(Table13[[#This Row],[Combo 27 Bet]]="","",IF(Table13[[#This Row],[Lev Ret]]="","",AN1058*Table13[[#This Row],[Odds]]))</f>
        <v>255</v>
      </c>
      <c r="AP1058" s="129">
        <f t="shared" si="82"/>
        <v>85</v>
      </c>
      <c r="AQ1058" s="135"/>
      <c r="AR1058" s="151">
        <v>8</v>
      </c>
      <c r="AS1058" s="2" t="str">
        <f>IF(Table13[[#This Row],[Date]]&lt;$AS$3,"","Live")</f>
        <v/>
      </c>
      <c r="AT1058" s="2" t="str">
        <f>IF(Table13[[#This Row],[Date]]&lt;$AT$3,"","Current Algo")</f>
        <v/>
      </c>
    </row>
    <row r="1059" spans="1:46" ht="14.25" customHeight="1" x14ac:dyDescent="0.25">
      <c r="A1059" s="82">
        <v>45346</v>
      </c>
      <c r="B1059" s="2" t="s">
        <v>4</v>
      </c>
      <c r="C1059" s="83">
        <v>0.73263888888888884</v>
      </c>
      <c r="D1059" s="2">
        <v>4</v>
      </c>
      <c r="E1059" s="2">
        <v>4</v>
      </c>
      <c r="F1059" s="60">
        <v>10</v>
      </c>
      <c r="G1059" s="2">
        <v>1400</v>
      </c>
      <c r="H1059" s="2" t="s">
        <v>70</v>
      </c>
      <c r="I1059" s="2" t="s">
        <v>84</v>
      </c>
      <c r="J1059" s="2">
        <v>200</v>
      </c>
      <c r="K1059" s="6">
        <v>4</v>
      </c>
      <c r="L1059" s="6" t="s">
        <v>883</v>
      </c>
      <c r="M1059" s="2" t="s">
        <v>58</v>
      </c>
      <c r="N1059" s="84">
        <v>4.5</v>
      </c>
      <c r="O1059" s="2" t="s">
        <v>238</v>
      </c>
      <c r="P1059" s="2" t="s">
        <v>48</v>
      </c>
      <c r="Q1059" s="85"/>
      <c r="R1059" s="86">
        <v>1</v>
      </c>
      <c r="S1059" s="85">
        <v>58</v>
      </c>
      <c r="T1059" s="85">
        <v>58</v>
      </c>
      <c r="U1059" s="85"/>
      <c r="V1059" s="2">
        <v>2</v>
      </c>
      <c r="W1059" s="2"/>
      <c r="X1059" s="10">
        <v>1</v>
      </c>
      <c r="Y1059" s="84">
        <v>4.4000000000000004</v>
      </c>
      <c r="Z1059" s="2">
        <v>40</v>
      </c>
      <c r="AA1059" s="6">
        <v>9</v>
      </c>
      <c r="AB1059" s="2"/>
      <c r="AC1059" s="2" t="s">
        <v>13</v>
      </c>
      <c r="AD1059" s="84">
        <v>5</v>
      </c>
      <c r="AE1059" s="84">
        <v>1.5</v>
      </c>
      <c r="AF1059" s="2">
        <v>100</v>
      </c>
      <c r="AG1059" s="2" t="str">
        <f t="shared" si="80"/>
        <v/>
      </c>
      <c r="AH1059" s="2">
        <f t="shared" si="81"/>
        <v>-100</v>
      </c>
      <c r="AI1059" s="44" t="str">
        <f>VLOOKUP(Table13[[#This Row],[Track]],$B$1885:$D$1929,2,FALSE)</f>
        <v>Vic</v>
      </c>
      <c r="AJ10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59" s="16" t="str">
        <f>IF(Table13[[#This Row],[Going-Dist]]="G&lt;6-Dist&gt;=1700","B",IF(Table13[[#This Row],[Going-Dist]]="G&lt;6-Dist&lt;1700","A",IF(AJ1059="G&gt;=6-Dist&lt;1700","C",IF(AJ1059="G&gt;=6-Dist&gt;=1700","D","xx"))))</f>
        <v>A</v>
      </c>
      <c r="AL1059" s="69">
        <f>MONTH(Table13[[#This Row],[Date]])</f>
        <v>2</v>
      </c>
      <c r="AM1059" s="69" t="str">
        <f t="shared" si="79"/>
        <v>2023-2024</v>
      </c>
      <c r="AN1059" s="60">
        <v>140</v>
      </c>
      <c r="AO1059" s="128" t="str">
        <f>IF(Table13[[#This Row],[Combo 27 Bet]]="","",IF(Table13[[#This Row],[Lev Ret]]="","",AN1059*Table13[[#This Row],[Odds]]))</f>
        <v/>
      </c>
      <c r="AP1059" s="129">
        <f t="shared" si="82"/>
        <v>-140</v>
      </c>
      <c r="AQ1059" s="135">
        <v>2</v>
      </c>
      <c r="AR1059" s="151">
        <v>7</v>
      </c>
      <c r="AS1059" s="2" t="str">
        <f>IF(Table13[[#This Row],[Date]]&lt;$AS$3,"","Live")</f>
        <v/>
      </c>
      <c r="AT1059" s="2" t="str">
        <f>IF(Table13[[#This Row],[Date]]&lt;$AT$3,"","Current Algo")</f>
        <v/>
      </c>
    </row>
    <row r="1060" spans="1:46" ht="14.25" customHeight="1" x14ac:dyDescent="0.25">
      <c r="A1060" s="82">
        <v>45346</v>
      </c>
      <c r="B1060" s="2" t="s">
        <v>4</v>
      </c>
      <c r="C1060" s="83">
        <v>0.73263888888888884</v>
      </c>
      <c r="D1060" s="2">
        <v>4</v>
      </c>
      <c r="E1060" s="2">
        <v>4</v>
      </c>
      <c r="F1060" s="60">
        <v>10</v>
      </c>
      <c r="G1060" s="2">
        <v>1400</v>
      </c>
      <c r="H1060" s="2" t="s">
        <v>70</v>
      </c>
      <c r="I1060" s="2" t="s">
        <v>84</v>
      </c>
      <c r="J1060" s="2">
        <v>200</v>
      </c>
      <c r="K1060" s="6">
        <v>1</v>
      </c>
      <c r="L1060" s="6" t="s">
        <v>471</v>
      </c>
      <c r="M1060" s="2" t="s">
        <v>55</v>
      </c>
      <c r="N1060" s="84">
        <v>4.2</v>
      </c>
      <c r="O1060" s="2" t="s">
        <v>107</v>
      </c>
      <c r="P1060" s="2" t="s">
        <v>54</v>
      </c>
      <c r="Q1060" s="85"/>
      <c r="R1060" s="86">
        <v>8</v>
      </c>
      <c r="S1060" s="85">
        <v>59</v>
      </c>
      <c r="T1060" s="85">
        <v>59</v>
      </c>
      <c r="U1060" s="85"/>
      <c r="V1060" s="2">
        <v>1</v>
      </c>
      <c r="W1060" s="2">
        <v>4</v>
      </c>
      <c r="X1060" s="10">
        <v>3</v>
      </c>
      <c r="Y1060" s="84">
        <v>5.4</v>
      </c>
      <c r="Z1060" s="2">
        <v>30</v>
      </c>
      <c r="AA1060" s="6">
        <v>9</v>
      </c>
      <c r="AB1060" s="2"/>
      <c r="AC1060" s="2" t="s">
        <v>12</v>
      </c>
      <c r="AD1060" s="84">
        <v>6</v>
      </c>
      <c r="AE1060" s="84">
        <v>1.9</v>
      </c>
      <c r="AF1060" s="2">
        <v>100</v>
      </c>
      <c r="AG1060" s="2">
        <f t="shared" si="80"/>
        <v>600</v>
      </c>
      <c r="AH1060" s="2">
        <f t="shared" si="81"/>
        <v>500</v>
      </c>
      <c r="AI1060" s="44" t="str">
        <f>VLOOKUP(Table13[[#This Row],[Track]],$B$1885:$D$1929,2,FALSE)</f>
        <v>Vic</v>
      </c>
      <c r="AJ10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0" s="16" t="str">
        <f>IF(Table13[[#This Row],[Going-Dist]]="G&lt;6-Dist&gt;=1700","B",IF(Table13[[#This Row],[Going-Dist]]="G&lt;6-Dist&lt;1700","A",IF(AJ1060="G&gt;=6-Dist&lt;1700","C",IF(AJ1060="G&gt;=6-Dist&gt;=1700","D","xx"))))</f>
        <v>A</v>
      </c>
      <c r="AL1060" s="69">
        <f>MONTH(Table13[[#This Row],[Date]])</f>
        <v>2</v>
      </c>
      <c r="AM1060" s="69" t="str">
        <f t="shared" si="79"/>
        <v>2023-2024</v>
      </c>
      <c r="AN1060" s="60">
        <v>100</v>
      </c>
      <c r="AO1060" s="128">
        <f>IF(Table13[[#This Row],[Combo 27 Bet]]="","",IF(Table13[[#This Row],[Lev Ret]]="","",AN1060*Table13[[#This Row],[Odds]]))</f>
        <v>600</v>
      </c>
      <c r="AP1060" s="129">
        <f t="shared" si="82"/>
        <v>500</v>
      </c>
      <c r="AQ1060" s="135">
        <v>2</v>
      </c>
      <c r="AR1060" s="151">
        <v>7</v>
      </c>
      <c r="AS1060" s="2" t="str">
        <f>IF(Table13[[#This Row],[Date]]&lt;$AS$3,"","Live")</f>
        <v/>
      </c>
      <c r="AT1060" s="2" t="str">
        <f>IF(Table13[[#This Row],[Date]]&lt;$AT$3,"","Current Algo")</f>
        <v/>
      </c>
    </row>
    <row r="1061" spans="1:46" ht="14.25" customHeight="1" x14ac:dyDescent="0.25">
      <c r="A1061" s="82">
        <v>45353</v>
      </c>
      <c r="B1061" s="2" t="s">
        <v>3</v>
      </c>
      <c r="C1061" s="83">
        <v>0.51041666666666663</v>
      </c>
      <c r="D1061" s="87">
        <v>4</v>
      </c>
      <c r="E1061" s="7">
        <v>2</v>
      </c>
      <c r="F1061" s="60">
        <v>1</v>
      </c>
      <c r="G1061" s="2">
        <v>1100</v>
      </c>
      <c r="H1061" s="2" t="s">
        <v>70</v>
      </c>
      <c r="I1061" s="2" t="s">
        <v>46</v>
      </c>
      <c r="J1061" s="2">
        <v>150</v>
      </c>
      <c r="K1061" s="6">
        <v>4</v>
      </c>
      <c r="L1061" s="6" t="s">
        <v>865</v>
      </c>
      <c r="M1061" s="2" t="s">
        <v>80</v>
      </c>
      <c r="N1061" s="84">
        <v>2.2999999999999998</v>
      </c>
      <c r="O1061" s="2" t="s">
        <v>785</v>
      </c>
      <c r="P1061" s="2" t="s">
        <v>508</v>
      </c>
      <c r="Q1061" s="85">
        <v>1.5</v>
      </c>
      <c r="R1061" s="86">
        <v>3</v>
      </c>
      <c r="S1061" s="85">
        <v>55</v>
      </c>
      <c r="T1061" s="85">
        <v>53.5</v>
      </c>
      <c r="U1061" s="85"/>
      <c r="V1061" s="2">
        <v>1</v>
      </c>
      <c r="W1061" s="2">
        <v>1</v>
      </c>
      <c r="X1061" s="10">
        <v>1</v>
      </c>
      <c r="Y1061" s="84">
        <v>3</v>
      </c>
      <c r="Z1061" s="2">
        <v>45</v>
      </c>
      <c r="AA1061" s="6">
        <v>5</v>
      </c>
      <c r="AB1061" s="2"/>
      <c r="AC1061" s="2" t="s">
        <v>12</v>
      </c>
      <c r="AD1061" s="84">
        <v>2.4</v>
      </c>
      <c r="AE1061" s="84">
        <v>1.4</v>
      </c>
      <c r="AF1061" s="2">
        <v>100</v>
      </c>
      <c r="AG1061" s="2">
        <f t="shared" si="80"/>
        <v>240</v>
      </c>
      <c r="AH1061" s="2">
        <f t="shared" si="81"/>
        <v>140</v>
      </c>
      <c r="AI1061" s="44" t="str">
        <f>VLOOKUP(Table13[[#This Row],[Track]],$B$1885:$D$1929,2,FALSE)</f>
        <v>Vic</v>
      </c>
      <c r="AJ10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1" s="16" t="str">
        <f>IF(Table13[[#This Row],[Going-Dist]]="G&lt;6-Dist&gt;=1700","B",IF(Table13[[#This Row],[Going-Dist]]="G&lt;6-Dist&lt;1700","A",IF(AJ1061="G&gt;=6-Dist&lt;1700","C",IF(AJ1061="G&gt;=6-Dist&gt;=1700","D","xx"))))</f>
        <v>A</v>
      </c>
      <c r="AL1061" s="69">
        <f>MONTH(Table13[[#This Row],[Date]])</f>
        <v>3</v>
      </c>
      <c r="AM1061" s="69" t="str">
        <f t="shared" si="79"/>
        <v>2023-2024</v>
      </c>
      <c r="AN1061" s="60">
        <v>200</v>
      </c>
      <c r="AO1061" s="128">
        <f>IF(Table13[[#This Row],[Combo 27 Bet]]="","",IF(Table13[[#This Row],[Lev Ret]]="","",AN1061*Table13[[#This Row],[Odds]]))</f>
        <v>480</v>
      </c>
      <c r="AP1061" s="129">
        <f t="shared" si="82"/>
        <v>280</v>
      </c>
      <c r="AQ1061" s="135"/>
      <c r="AR1061" s="151">
        <v>10</v>
      </c>
      <c r="AS1061" s="2" t="str">
        <f>IF(Table13[[#This Row],[Date]]&lt;$AS$3,"","Live")</f>
        <v/>
      </c>
      <c r="AT1061" s="2" t="str">
        <f>IF(Table13[[#This Row],[Date]]&lt;$AT$3,"","Current Algo")</f>
        <v/>
      </c>
    </row>
    <row r="1062" spans="1:46" ht="14.25" customHeight="1" x14ac:dyDescent="0.25">
      <c r="A1062" s="82">
        <v>45353</v>
      </c>
      <c r="B1062" s="2" t="s">
        <v>3</v>
      </c>
      <c r="C1062" s="83">
        <v>0.53125</v>
      </c>
      <c r="D1062" s="2">
        <v>4</v>
      </c>
      <c r="E1062" s="2">
        <v>2</v>
      </c>
      <c r="F1062" s="60">
        <v>2</v>
      </c>
      <c r="G1062" s="2">
        <v>2000</v>
      </c>
      <c r="H1062" s="2" t="s">
        <v>42</v>
      </c>
      <c r="I1062" s="2">
        <v>84</v>
      </c>
      <c r="J1062" s="2">
        <v>130</v>
      </c>
      <c r="K1062" s="6">
        <v>1</v>
      </c>
      <c r="L1062" s="6" t="s">
        <v>465</v>
      </c>
      <c r="M1062" s="2" t="s">
        <v>75</v>
      </c>
      <c r="N1062" s="84">
        <v>4.8</v>
      </c>
      <c r="O1062" s="2" t="s">
        <v>515</v>
      </c>
      <c r="P1062" s="2" t="s">
        <v>60</v>
      </c>
      <c r="Q1062" s="85"/>
      <c r="R1062" s="86">
        <v>5</v>
      </c>
      <c r="S1062" s="85">
        <v>60</v>
      </c>
      <c r="T1062" s="85">
        <v>60</v>
      </c>
      <c r="U1062" s="85"/>
      <c r="V1062" s="2">
        <v>1</v>
      </c>
      <c r="W1062" s="2">
        <v>2</v>
      </c>
      <c r="X1062" s="10">
        <v>1</v>
      </c>
      <c r="Y1062" s="84">
        <v>3.4</v>
      </c>
      <c r="Z1062" s="2">
        <v>45</v>
      </c>
      <c r="AA1062" s="6">
        <v>9</v>
      </c>
      <c r="AB1062" s="2"/>
      <c r="AC1062" s="2"/>
      <c r="AD1062" s="84">
        <v>6</v>
      </c>
      <c r="AE1062" s="84"/>
      <c r="AF1062" s="2">
        <v>100</v>
      </c>
      <c r="AG1062" s="2" t="str">
        <f t="shared" si="80"/>
        <v/>
      </c>
      <c r="AH1062" s="2">
        <f t="shared" si="81"/>
        <v>-100</v>
      </c>
      <c r="AI1062" s="44" t="str">
        <f>VLOOKUP(Table13[[#This Row],[Track]],$B$1885:$D$1929,2,FALSE)</f>
        <v>Vic</v>
      </c>
      <c r="AJ10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62" s="16" t="str">
        <f>IF(Table13[[#This Row],[Going-Dist]]="G&lt;6-Dist&gt;=1700","B",IF(Table13[[#This Row],[Going-Dist]]="G&lt;6-Dist&lt;1700","A",IF(AJ1062="G&gt;=6-Dist&lt;1700","C",IF(AJ1062="G&gt;=6-Dist&gt;=1700","D","xx"))))</f>
        <v>B</v>
      </c>
      <c r="AL1062" s="69">
        <f>MONTH(Table13[[#This Row],[Date]])</f>
        <v>3</v>
      </c>
      <c r="AM1062" s="69" t="str">
        <f t="shared" si="79"/>
        <v>2023-2024</v>
      </c>
      <c r="AN1062" s="60">
        <v>100</v>
      </c>
      <c r="AO1062" s="128" t="str">
        <f>IF(Table13[[#This Row],[Combo 27 Bet]]="","",IF(Table13[[#This Row],[Lev Ret]]="","",AN1062*Table13[[#This Row],[Odds]]))</f>
        <v/>
      </c>
      <c r="AP1062" s="129">
        <f t="shared" si="82"/>
        <v>-100</v>
      </c>
      <c r="AQ1062" s="135">
        <v>2</v>
      </c>
      <c r="AR1062" s="151">
        <v>7</v>
      </c>
      <c r="AS1062" s="2" t="str">
        <f>IF(Table13[[#This Row],[Date]]&lt;$AS$3,"","Live")</f>
        <v/>
      </c>
      <c r="AT1062" s="2" t="str">
        <f>IF(Table13[[#This Row],[Date]]&lt;$AT$3,"","Current Algo")</f>
        <v/>
      </c>
    </row>
    <row r="1063" spans="1:46" ht="14.25" customHeight="1" x14ac:dyDescent="0.25">
      <c r="A1063" s="82">
        <v>45353</v>
      </c>
      <c r="B1063" s="2" t="s">
        <v>3</v>
      </c>
      <c r="C1063" s="83">
        <v>0.53125</v>
      </c>
      <c r="D1063" s="87">
        <v>4</v>
      </c>
      <c r="E1063" s="7">
        <v>2</v>
      </c>
      <c r="F1063" s="60">
        <v>2</v>
      </c>
      <c r="G1063" s="2">
        <v>2000</v>
      </c>
      <c r="H1063" s="2" t="s">
        <v>42</v>
      </c>
      <c r="I1063" s="2">
        <v>84</v>
      </c>
      <c r="J1063" s="2">
        <v>130</v>
      </c>
      <c r="K1063" s="6">
        <v>7</v>
      </c>
      <c r="L1063" s="6" t="s">
        <v>876</v>
      </c>
      <c r="M1063" s="2" t="s">
        <v>80</v>
      </c>
      <c r="N1063" s="84">
        <v>2.35</v>
      </c>
      <c r="O1063" s="2" t="s">
        <v>101</v>
      </c>
      <c r="P1063" s="2" t="s">
        <v>48</v>
      </c>
      <c r="Q1063" s="85"/>
      <c r="R1063" s="86">
        <v>2</v>
      </c>
      <c r="S1063" s="85">
        <v>55</v>
      </c>
      <c r="T1063" s="85">
        <v>55</v>
      </c>
      <c r="U1063" s="85"/>
      <c r="V1063" s="2">
        <v>2</v>
      </c>
      <c r="W1063" s="2">
        <v>1</v>
      </c>
      <c r="X1063" s="10">
        <v>2</v>
      </c>
      <c r="Y1063" s="84">
        <v>5</v>
      </c>
      <c r="Z1063" s="2">
        <v>35</v>
      </c>
      <c r="AA1063" s="6">
        <v>9</v>
      </c>
      <c r="AB1063" s="2"/>
      <c r="AC1063" s="2" t="s">
        <v>12</v>
      </c>
      <c r="AD1063" s="84">
        <v>2.5</v>
      </c>
      <c r="AE1063" s="84">
        <v>1.2</v>
      </c>
      <c r="AF1063" s="2">
        <v>100</v>
      </c>
      <c r="AG1063" s="2">
        <f t="shared" si="80"/>
        <v>250</v>
      </c>
      <c r="AH1063" s="2">
        <f t="shared" si="81"/>
        <v>150</v>
      </c>
      <c r="AI1063" s="44" t="str">
        <f>VLOOKUP(Table13[[#This Row],[Track]],$B$1885:$D$1929,2,FALSE)</f>
        <v>Vic</v>
      </c>
      <c r="AJ10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63" s="16" t="str">
        <f>IF(Table13[[#This Row],[Going-Dist]]="G&lt;6-Dist&gt;=1700","B",IF(Table13[[#This Row],[Going-Dist]]="G&lt;6-Dist&lt;1700","A",IF(AJ1063="G&gt;=6-Dist&lt;1700","C",IF(AJ1063="G&gt;=6-Dist&gt;=1700","D","xx"))))</f>
        <v>B</v>
      </c>
      <c r="AL1063" s="69">
        <f>MONTH(Table13[[#This Row],[Date]])</f>
        <v>3</v>
      </c>
      <c r="AM1063" s="69" t="str">
        <f t="shared" si="79"/>
        <v>2023-2024</v>
      </c>
      <c r="AN1063" s="60">
        <v>140</v>
      </c>
      <c r="AO1063" s="128">
        <f>IF(Table13[[#This Row],[Combo 27 Bet]]="","",IF(Table13[[#This Row],[Lev Ret]]="","",AN1063*Table13[[#This Row],[Odds]]))</f>
        <v>350</v>
      </c>
      <c r="AP1063" s="129">
        <f t="shared" si="82"/>
        <v>210</v>
      </c>
      <c r="AQ1063" s="135">
        <v>2</v>
      </c>
      <c r="AR1063" s="151">
        <v>5</v>
      </c>
      <c r="AS1063" s="2" t="str">
        <f>IF(Table13[[#This Row],[Date]]&lt;$AS$3,"","Live")</f>
        <v/>
      </c>
      <c r="AT1063" s="2" t="str">
        <f>IF(Table13[[#This Row],[Date]]&lt;$AT$3,"","Current Algo")</f>
        <v/>
      </c>
    </row>
    <row r="1064" spans="1:46" ht="14.25" customHeight="1" x14ac:dyDescent="0.25">
      <c r="A1064" s="82">
        <v>45353</v>
      </c>
      <c r="B1064" s="2" t="s">
        <v>3</v>
      </c>
      <c r="C1064" s="83">
        <v>0.60416666666666663</v>
      </c>
      <c r="D1064" s="87">
        <v>4</v>
      </c>
      <c r="E1064" s="7">
        <v>2</v>
      </c>
      <c r="F1064" s="60">
        <v>5</v>
      </c>
      <c r="G1064" s="2">
        <v>1100</v>
      </c>
      <c r="H1064" s="2" t="s">
        <v>1216</v>
      </c>
      <c r="I1064" s="2" t="s">
        <v>62</v>
      </c>
      <c r="J1064" s="2">
        <v>150</v>
      </c>
      <c r="K1064" s="6">
        <v>6</v>
      </c>
      <c r="L1064" s="6" t="s">
        <v>1271</v>
      </c>
      <c r="M1064" s="2" t="s">
        <v>80</v>
      </c>
      <c r="N1064" s="84">
        <v>4.5</v>
      </c>
      <c r="O1064" s="2" t="s">
        <v>192</v>
      </c>
      <c r="P1064" s="2" t="s">
        <v>508</v>
      </c>
      <c r="Q1064" s="85">
        <v>1.5</v>
      </c>
      <c r="R1064" s="86">
        <v>2</v>
      </c>
      <c r="S1064" s="85">
        <v>54</v>
      </c>
      <c r="T1064" s="85">
        <v>52.5</v>
      </c>
      <c r="U1064" s="85"/>
      <c r="V1064" s="2"/>
      <c r="W1064" s="2"/>
      <c r="X1064" s="10">
        <v>1</v>
      </c>
      <c r="Y1064" s="84"/>
      <c r="Z1064" s="2"/>
      <c r="AA1064" s="6">
        <v>9</v>
      </c>
      <c r="AB1064" s="2"/>
      <c r="AC1064" s="2"/>
      <c r="AD1064" s="84">
        <v>4.8</v>
      </c>
      <c r="AE1064" s="84"/>
      <c r="AF1064" s="2">
        <v>100</v>
      </c>
      <c r="AG1064" s="2" t="str">
        <f t="shared" si="80"/>
        <v/>
      </c>
      <c r="AH1064" s="2">
        <f t="shared" si="81"/>
        <v>-100</v>
      </c>
      <c r="AI1064" s="44" t="str">
        <f>VLOOKUP(Table13[[#This Row],[Track]],$B$1885:$D$1929,2,FALSE)</f>
        <v>Vic</v>
      </c>
      <c r="AJ10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4" s="16" t="str">
        <f>IF(Table13[[#This Row],[Going-Dist]]="G&lt;6-Dist&gt;=1700","B",IF(Table13[[#This Row],[Going-Dist]]="G&lt;6-Dist&lt;1700","A",IF(AJ1064="G&gt;=6-Dist&lt;1700","C",IF(AJ1064="G&gt;=6-Dist&gt;=1700","D","xx"))))</f>
        <v>A</v>
      </c>
      <c r="AL1064" s="69">
        <f>MONTH(Table13[[#This Row],[Date]])</f>
        <v>3</v>
      </c>
      <c r="AM1064" s="69" t="str">
        <f t="shared" si="79"/>
        <v>2023-2024</v>
      </c>
      <c r="AN1064" s="60">
        <v>100</v>
      </c>
      <c r="AO1064" s="128" t="str">
        <f>IF(Table13[[#This Row],[Combo 27 Bet]]="","",IF(Table13[[#This Row],[Lev Ret]]="","",AN1064*Table13[[#This Row],[Odds]]))</f>
        <v/>
      </c>
      <c r="AP1064" s="129">
        <f t="shared" si="82"/>
        <v>-100</v>
      </c>
      <c r="AQ1064" s="135"/>
      <c r="AR1064" s="151">
        <v>7</v>
      </c>
      <c r="AS1064" s="2" t="str">
        <f>IF(Table13[[#This Row],[Date]]&lt;$AS$3,"","Live")</f>
        <v/>
      </c>
      <c r="AT1064" s="2" t="str">
        <f>IF(Table13[[#This Row],[Date]]&lt;$AT$3,"","Current Algo")</f>
        <v/>
      </c>
    </row>
    <row r="1065" spans="1:46" ht="14.25" customHeight="1" x14ac:dyDescent="0.25">
      <c r="A1065" s="82">
        <v>45353</v>
      </c>
      <c r="B1065" s="2" t="s">
        <v>3</v>
      </c>
      <c r="C1065" s="83">
        <v>0.62847222222222221</v>
      </c>
      <c r="D1065" s="87">
        <v>4</v>
      </c>
      <c r="E1065" s="7">
        <v>2</v>
      </c>
      <c r="F1065" s="60">
        <v>6</v>
      </c>
      <c r="G1065" s="2">
        <v>1600</v>
      </c>
      <c r="H1065" s="2" t="s">
        <v>42</v>
      </c>
      <c r="I1065" s="2">
        <v>84</v>
      </c>
      <c r="J1065" s="2">
        <v>130</v>
      </c>
      <c r="K1065" s="6">
        <v>6</v>
      </c>
      <c r="L1065" s="6" t="s">
        <v>491</v>
      </c>
      <c r="M1065" s="2" t="s">
        <v>55</v>
      </c>
      <c r="N1065" s="84">
        <v>1.8</v>
      </c>
      <c r="O1065" s="2" t="s">
        <v>515</v>
      </c>
      <c r="P1065" s="2" t="s">
        <v>73</v>
      </c>
      <c r="Q1065" s="85"/>
      <c r="R1065" s="86">
        <v>9</v>
      </c>
      <c r="S1065" s="85">
        <v>55.5</v>
      </c>
      <c r="T1065" s="85">
        <v>55.5</v>
      </c>
      <c r="U1065" s="85"/>
      <c r="V1065" s="2">
        <v>2</v>
      </c>
      <c r="W1065" s="2">
        <v>1</v>
      </c>
      <c r="X1065" s="10">
        <v>1</v>
      </c>
      <c r="Y1065" s="84">
        <v>3.6</v>
      </c>
      <c r="Z1065" s="2">
        <v>45</v>
      </c>
      <c r="AA1065" s="6">
        <v>12</v>
      </c>
      <c r="AB1065" s="2"/>
      <c r="AC1065" s="2" t="s">
        <v>12</v>
      </c>
      <c r="AD1065" s="84">
        <v>1.6</v>
      </c>
      <c r="AE1065" s="84">
        <v>1.2</v>
      </c>
      <c r="AF1065" s="2">
        <v>100</v>
      </c>
      <c r="AG1065" s="2">
        <f t="shared" si="80"/>
        <v>160</v>
      </c>
      <c r="AH1065" s="2">
        <f t="shared" si="81"/>
        <v>60</v>
      </c>
      <c r="AI1065" s="44" t="str">
        <f>VLOOKUP(Table13[[#This Row],[Track]],$B$1885:$D$1929,2,FALSE)</f>
        <v>Vic</v>
      </c>
      <c r="AJ10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5" s="16" t="str">
        <f>IF(Table13[[#This Row],[Going-Dist]]="G&lt;6-Dist&gt;=1700","B",IF(Table13[[#This Row],[Going-Dist]]="G&lt;6-Dist&lt;1700","A",IF(AJ1065="G&gt;=6-Dist&lt;1700","C",IF(AJ1065="G&gt;=6-Dist&gt;=1700","D","xx"))))</f>
        <v>A</v>
      </c>
      <c r="AL1065" s="69">
        <f>MONTH(Table13[[#This Row],[Date]])</f>
        <v>3</v>
      </c>
      <c r="AM1065" s="69" t="str">
        <f t="shared" si="79"/>
        <v>2023-2024</v>
      </c>
      <c r="AN1065" s="60">
        <v>100</v>
      </c>
      <c r="AO1065" s="128">
        <f>IF(Table13[[#This Row],[Combo 27 Bet]]="","",IF(Table13[[#This Row],[Lev Ret]]="","",AN1065*Table13[[#This Row],[Odds]]))</f>
        <v>160</v>
      </c>
      <c r="AP1065" s="129">
        <f t="shared" si="82"/>
        <v>60</v>
      </c>
      <c r="AQ1065" s="135"/>
      <c r="AR1065" s="151">
        <v>5</v>
      </c>
      <c r="AS1065" s="2" t="str">
        <f>IF(Table13[[#This Row],[Date]]&lt;$AS$3,"","Live")</f>
        <v/>
      </c>
      <c r="AT1065" s="2" t="str">
        <f>IF(Table13[[#This Row],[Date]]&lt;$AT$3,"","Current Algo")</f>
        <v/>
      </c>
    </row>
    <row r="1066" spans="1:46" ht="14.25" customHeight="1" x14ac:dyDescent="0.25">
      <c r="A1066" s="82">
        <v>45353</v>
      </c>
      <c r="B1066" s="2" t="s">
        <v>148</v>
      </c>
      <c r="C1066" s="83">
        <v>0.71875</v>
      </c>
      <c r="D1066" s="87">
        <v>4</v>
      </c>
      <c r="E1066" s="7">
        <v>0</v>
      </c>
      <c r="F1066" s="60">
        <v>9</v>
      </c>
      <c r="G1066" s="2">
        <v>1400</v>
      </c>
      <c r="H1066" s="2" t="s">
        <v>1136</v>
      </c>
      <c r="I1066" s="2" t="s">
        <v>66</v>
      </c>
      <c r="J1066" s="2">
        <v>300</v>
      </c>
      <c r="K1066" s="6">
        <v>6</v>
      </c>
      <c r="L1066" s="6" t="s">
        <v>1720</v>
      </c>
      <c r="M1066" s="2" t="s">
        <v>55</v>
      </c>
      <c r="N1066" s="84">
        <v>4.5</v>
      </c>
      <c r="O1066" s="2" t="s">
        <v>1054</v>
      </c>
      <c r="P1066" s="2" t="s">
        <v>134</v>
      </c>
      <c r="Q1066" s="85"/>
      <c r="R1066" s="86">
        <v>3</v>
      </c>
      <c r="S1066" s="85">
        <v>54</v>
      </c>
      <c r="T1066" s="85">
        <v>54</v>
      </c>
      <c r="U1066" s="85"/>
      <c r="V1066" s="2">
        <v>2</v>
      </c>
      <c r="W1066" s="2">
        <v>2</v>
      </c>
      <c r="X1066" s="10">
        <v>1</v>
      </c>
      <c r="Y1066" s="84">
        <v>2.8</v>
      </c>
      <c r="Z1066" s="2">
        <v>30</v>
      </c>
      <c r="AA1066" s="6">
        <v>120</v>
      </c>
      <c r="AB1066" s="2"/>
      <c r="AC1066" s="2"/>
      <c r="AD1066" s="84">
        <v>3.6</v>
      </c>
      <c r="AE1066" s="84"/>
      <c r="AF1066" s="2">
        <v>100</v>
      </c>
      <c r="AG1066" s="2" t="str">
        <f t="shared" si="80"/>
        <v/>
      </c>
      <c r="AH1066" s="2">
        <f t="shared" si="81"/>
        <v>-100</v>
      </c>
      <c r="AI1066" s="44" t="str">
        <f>VLOOKUP(Table13[[#This Row],[Track]],$B$1885:$D$1929,2,FALSE)</f>
        <v>NSW</v>
      </c>
      <c r="AJ10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6" s="16" t="str">
        <f>IF(Table13[[#This Row],[Going-Dist]]="G&lt;6-Dist&gt;=1700","B",IF(Table13[[#This Row],[Going-Dist]]="G&lt;6-Dist&lt;1700","A",IF(AJ1066="G&gt;=6-Dist&lt;1700","C",IF(AJ1066="G&gt;=6-Dist&gt;=1700","D","xx"))))</f>
        <v>A</v>
      </c>
      <c r="AL1066" s="69">
        <f>MONTH(Table13[[#This Row],[Date]])</f>
        <v>3</v>
      </c>
      <c r="AM1066" s="69" t="str">
        <f t="shared" si="79"/>
        <v>2023-2024</v>
      </c>
      <c r="AN1066" s="60">
        <v>100</v>
      </c>
      <c r="AO1066" s="128" t="str">
        <f>IF(Table13[[#This Row],[Combo 27 Bet]]="","",IF(Table13[[#This Row],[Lev Ret]]="","",AN1066*Table13[[#This Row],[Odds]]))</f>
        <v/>
      </c>
      <c r="AP1066" s="129">
        <f t="shared" si="82"/>
        <v>-100</v>
      </c>
      <c r="AQ1066" s="135"/>
      <c r="AR1066" s="151">
        <v>7</v>
      </c>
      <c r="AS1066" s="2" t="str">
        <f>IF(Table13[[#This Row],[Date]]&lt;$AS$3,"","Live")</f>
        <v/>
      </c>
      <c r="AT1066" s="2" t="str">
        <f>IF(Table13[[#This Row],[Date]]&lt;$AT$3,"","Current Algo")</f>
        <v/>
      </c>
    </row>
    <row r="1067" spans="1:46" ht="14.25" customHeight="1" x14ac:dyDescent="0.25">
      <c r="A1067" s="82">
        <v>45353</v>
      </c>
      <c r="B1067" s="2" t="s">
        <v>3</v>
      </c>
      <c r="C1067" s="83">
        <v>0.73263888888888884</v>
      </c>
      <c r="D1067" s="2">
        <v>4</v>
      </c>
      <c r="E1067" s="2">
        <v>2</v>
      </c>
      <c r="F1067" s="60">
        <v>10</v>
      </c>
      <c r="G1067" s="2">
        <v>1400</v>
      </c>
      <c r="H1067" s="2" t="s">
        <v>42</v>
      </c>
      <c r="I1067" s="2">
        <v>84</v>
      </c>
      <c r="J1067" s="2">
        <v>130</v>
      </c>
      <c r="K1067" s="6">
        <v>2</v>
      </c>
      <c r="L1067" s="6" t="s">
        <v>884</v>
      </c>
      <c r="M1067" s="2" t="s">
        <v>58</v>
      </c>
      <c r="N1067" s="84">
        <v>5.5</v>
      </c>
      <c r="O1067" s="2" t="s">
        <v>59</v>
      </c>
      <c r="P1067" s="2" t="s">
        <v>508</v>
      </c>
      <c r="Q1067" s="85">
        <v>1.5</v>
      </c>
      <c r="R1067" s="86">
        <v>1</v>
      </c>
      <c r="S1067" s="85">
        <v>62</v>
      </c>
      <c r="T1067" s="85">
        <v>60.5</v>
      </c>
      <c r="U1067" s="85"/>
      <c r="V1067" s="2">
        <v>1</v>
      </c>
      <c r="W1067" s="2">
        <v>3</v>
      </c>
      <c r="X1067" s="10">
        <v>1</v>
      </c>
      <c r="Y1067" s="84">
        <v>4.8</v>
      </c>
      <c r="Z1067" s="2">
        <v>35</v>
      </c>
      <c r="AA1067" s="6">
        <v>13</v>
      </c>
      <c r="AB1067" s="2"/>
      <c r="AC1067" s="2" t="s">
        <v>15</v>
      </c>
      <c r="AD1067" s="84">
        <v>6</v>
      </c>
      <c r="AE1067" s="84">
        <v>2</v>
      </c>
      <c r="AF1067" s="2">
        <v>100</v>
      </c>
      <c r="AG1067" s="2" t="str">
        <f t="shared" si="80"/>
        <v/>
      </c>
      <c r="AH1067" s="2">
        <f t="shared" si="81"/>
        <v>-100</v>
      </c>
      <c r="AI1067" s="44" t="str">
        <f>VLOOKUP(Table13[[#This Row],[Track]],$B$1885:$D$1929,2,FALSE)</f>
        <v>Vic</v>
      </c>
      <c r="AJ10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7" s="16" t="str">
        <f>IF(Table13[[#This Row],[Going-Dist]]="G&lt;6-Dist&gt;=1700","B",IF(Table13[[#This Row],[Going-Dist]]="G&lt;6-Dist&lt;1700","A",IF(AJ1067="G&gt;=6-Dist&lt;1700","C",IF(AJ1067="G&gt;=6-Dist&gt;=1700","D","xx"))))</f>
        <v>A</v>
      </c>
      <c r="AL1067" s="69">
        <f>MONTH(Table13[[#This Row],[Date]])</f>
        <v>3</v>
      </c>
      <c r="AM1067" s="69" t="str">
        <f t="shared" si="79"/>
        <v>2023-2024</v>
      </c>
      <c r="AN1067" s="60">
        <v>100</v>
      </c>
      <c r="AO1067" s="128" t="str">
        <f>IF(Table13[[#This Row],[Combo 27 Bet]]="","",IF(Table13[[#This Row],[Lev Ret]]="","",AN1067*Table13[[#This Row],[Odds]]))</f>
        <v/>
      </c>
      <c r="AP1067" s="129">
        <f t="shared" si="82"/>
        <v>-100</v>
      </c>
      <c r="AQ1067" s="135">
        <v>2</v>
      </c>
      <c r="AR1067" s="151">
        <v>1</v>
      </c>
      <c r="AS1067" s="2" t="str">
        <f>IF(Table13[[#This Row],[Date]]&lt;$AS$3,"","Live")</f>
        <v/>
      </c>
      <c r="AT1067" s="2" t="str">
        <f>IF(Table13[[#This Row],[Date]]&lt;$AT$3,"","Current Algo")</f>
        <v/>
      </c>
    </row>
    <row r="1068" spans="1:46" ht="14.25" customHeight="1" x14ac:dyDescent="0.25">
      <c r="A1068" s="82">
        <v>45353</v>
      </c>
      <c r="B1068" s="2" t="s">
        <v>3</v>
      </c>
      <c r="C1068" s="83">
        <v>0.73263888888888884</v>
      </c>
      <c r="D1068" s="2">
        <v>4</v>
      </c>
      <c r="E1068" s="2">
        <v>2</v>
      </c>
      <c r="F1068" s="60">
        <v>10</v>
      </c>
      <c r="G1068" s="2">
        <v>1400</v>
      </c>
      <c r="H1068" s="2" t="s">
        <v>42</v>
      </c>
      <c r="I1068" s="2">
        <v>84</v>
      </c>
      <c r="J1068" s="2">
        <v>130</v>
      </c>
      <c r="K1068" s="6">
        <v>4</v>
      </c>
      <c r="L1068" s="6" t="s">
        <v>354</v>
      </c>
      <c r="M1068" s="2" t="s">
        <v>75</v>
      </c>
      <c r="N1068" s="84">
        <v>8</v>
      </c>
      <c r="O1068" s="2" t="s">
        <v>104</v>
      </c>
      <c r="P1068" s="2" t="s">
        <v>103</v>
      </c>
      <c r="Q1068" s="85"/>
      <c r="R1068" s="86">
        <v>5</v>
      </c>
      <c r="S1068" s="85">
        <v>60.5</v>
      </c>
      <c r="T1068" s="85">
        <v>60.5</v>
      </c>
      <c r="U1068" s="85"/>
      <c r="V1068" s="2">
        <v>4</v>
      </c>
      <c r="W1068" s="2"/>
      <c r="X1068" s="10">
        <v>2</v>
      </c>
      <c r="Y1068" s="84">
        <v>5.2</v>
      </c>
      <c r="Z1068" s="2">
        <v>35</v>
      </c>
      <c r="AA1068" s="6">
        <v>13</v>
      </c>
      <c r="AB1068" s="2"/>
      <c r="AC1068" s="2" t="s">
        <v>12</v>
      </c>
      <c r="AD1068" s="84">
        <v>7</v>
      </c>
      <c r="AE1068" s="84">
        <v>1.8</v>
      </c>
      <c r="AF1068" s="2">
        <v>100</v>
      </c>
      <c r="AG1068" s="2">
        <f t="shared" si="80"/>
        <v>700</v>
      </c>
      <c r="AH1068" s="2">
        <f t="shared" si="81"/>
        <v>600</v>
      </c>
      <c r="AI1068" s="44" t="str">
        <f>VLOOKUP(Table13[[#This Row],[Track]],$B$1885:$D$1929,2,FALSE)</f>
        <v>Vic</v>
      </c>
      <c r="AJ10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68" s="16" t="str">
        <f>IF(Table13[[#This Row],[Going-Dist]]="G&lt;6-Dist&gt;=1700","B",IF(Table13[[#This Row],[Going-Dist]]="G&lt;6-Dist&lt;1700","A",IF(AJ1068="G&gt;=6-Dist&lt;1700","C",IF(AJ1068="G&gt;=6-Dist&gt;=1700","D","xx"))))</f>
        <v>A</v>
      </c>
      <c r="AL1068" s="69">
        <f>MONTH(Table13[[#This Row],[Date]])</f>
        <v>3</v>
      </c>
      <c r="AM1068" s="69" t="str">
        <f t="shared" si="79"/>
        <v>2023-2024</v>
      </c>
      <c r="AN1068" s="60">
        <v>100</v>
      </c>
      <c r="AO1068" s="128">
        <f>IF(Table13[[#This Row],[Combo 27 Bet]]="","",IF(Table13[[#This Row],[Lev Ret]]="","",AN1068*Table13[[#This Row],[Odds]]))</f>
        <v>700</v>
      </c>
      <c r="AP1068" s="129">
        <f t="shared" si="82"/>
        <v>600</v>
      </c>
      <c r="AQ1068" s="135">
        <v>2</v>
      </c>
      <c r="AR1068" s="151">
        <v>6</v>
      </c>
      <c r="AS1068" s="2" t="str">
        <f>IF(Table13[[#This Row],[Date]]&lt;$AS$3,"","Live")</f>
        <v/>
      </c>
      <c r="AT1068" s="2" t="str">
        <f>IF(Table13[[#This Row],[Date]]&lt;$AT$3,"","Current Algo")</f>
        <v/>
      </c>
    </row>
    <row r="1069" spans="1:46" ht="14.25" customHeight="1" x14ac:dyDescent="0.25">
      <c r="A1069" s="82">
        <v>45360</v>
      </c>
      <c r="B1069" s="2" t="s">
        <v>3</v>
      </c>
      <c r="C1069" s="83">
        <v>0.46875</v>
      </c>
      <c r="D1069" s="2">
        <v>3</v>
      </c>
      <c r="E1069" s="2">
        <v>4</v>
      </c>
      <c r="F1069" s="60">
        <v>2</v>
      </c>
      <c r="G1069" s="2">
        <v>1800</v>
      </c>
      <c r="H1069" s="2" t="s">
        <v>42</v>
      </c>
      <c r="I1069" s="2" t="s">
        <v>66</v>
      </c>
      <c r="J1069" s="2">
        <v>200</v>
      </c>
      <c r="K1069" s="6">
        <v>2</v>
      </c>
      <c r="L1069" s="6" t="s">
        <v>885</v>
      </c>
      <c r="M1069" s="2" t="s">
        <v>80</v>
      </c>
      <c r="N1069" s="84">
        <v>2.25</v>
      </c>
      <c r="O1069" s="2" t="s">
        <v>47</v>
      </c>
      <c r="P1069" s="2" t="s">
        <v>48</v>
      </c>
      <c r="Q1069" s="85"/>
      <c r="R1069" s="86">
        <v>1</v>
      </c>
      <c r="S1069" s="85">
        <v>56</v>
      </c>
      <c r="T1069" s="85">
        <v>56</v>
      </c>
      <c r="U1069" s="85"/>
      <c r="V1069" s="2">
        <v>1</v>
      </c>
      <c r="W1069" s="2">
        <v>1</v>
      </c>
      <c r="X1069" s="10">
        <v>1</v>
      </c>
      <c r="Y1069" s="84">
        <v>2.8</v>
      </c>
      <c r="Z1069" s="2">
        <v>50</v>
      </c>
      <c r="AA1069" s="6">
        <v>7</v>
      </c>
      <c r="AB1069" s="2"/>
      <c r="AC1069" s="2" t="s">
        <v>12</v>
      </c>
      <c r="AD1069" s="84">
        <v>2.35</v>
      </c>
      <c r="AE1069" s="84">
        <v>1.6</v>
      </c>
      <c r="AF1069" s="2">
        <v>100</v>
      </c>
      <c r="AG1069" s="2">
        <f t="shared" si="80"/>
        <v>235</v>
      </c>
      <c r="AH1069" s="2">
        <f t="shared" si="81"/>
        <v>135</v>
      </c>
      <c r="AI1069" s="44" t="str">
        <f>VLOOKUP(Table13[[#This Row],[Track]],$B$1885:$D$1929,2,FALSE)</f>
        <v>Vic</v>
      </c>
      <c r="AJ10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69" s="16" t="str">
        <f>IF(Table13[[#This Row],[Going-Dist]]="G&lt;6-Dist&gt;=1700","B",IF(Table13[[#This Row],[Going-Dist]]="G&lt;6-Dist&lt;1700","A",IF(AJ1069="G&gt;=6-Dist&lt;1700","C",IF(AJ1069="G&gt;=6-Dist&gt;=1700","D","xx"))))</f>
        <v>B</v>
      </c>
      <c r="AL1069" s="69">
        <f>MONTH(Table13[[#This Row],[Date]])</f>
        <v>3</v>
      </c>
      <c r="AM1069" s="69" t="str">
        <f t="shared" si="79"/>
        <v>2023-2024</v>
      </c>
      <c r="AN1069" s="60">
        <v>150</v>
      </c>
      <c r="AO1069" s="128">
        <f>IF(Table13[[#This Row],[Combo 27 Bet]]="","",IF(Table13[[#This Row],[Lev Ret]]="","",AN1069*Table13[[#This Row],[Odds]]))</f>
        <v>352.5</v>
      </c>
      <c r="AP1069" s="129">
        <f t="shared" si="82"/>
        <v>202.5</v>
      </c>
      <c r="AQ1069" s="135"/>
      <c r="AR1069" s="151">
        <v>9</v>
      </c>
      <c r="AS1069" s="2" t="str">
        <f>IF(Table13[[#This Row],[Date]]&lt;$AS$3,"","Live")</f>
        <v/>
      </c>
      <c r="AT1069" s="2" t="str">
        <f>IF(Table13[[#This Row],[Date]]&lt;$AT$3,"","Current Algo")</f>
        <v/>
      </c>
    </row>
    <row r="1070" spans="1:46" ht="14.25" customHeight="1" x14ac:dyDescent="0.25">
      <c r="A1070" s="82">
        <v>45360</v>
      </c>
      <c r="B1070" s="2" t="s">
        <v>3</v>
      </c>
      <c r="C1070" s="83">
        <v>0.60416666666666663</v>
      </c>
      <c r="D1070" s="2">
        <v>3</v>
      </c>
      <c r="E1070" s="2">
        <v>4</v>
      </c>
      <c r="F1070" s="60">
        <v>8</v>
      </c>
      <c r="G1070" s="2">
        <v>1600</v>
      </c>
      <c r="H1070" s="2" t="s">
        <v>70</v>
      </c>
      <c r="I1070" s="2" t="s">
        <v>84</v>
      </c>
      <c r="J1070" s="2">
        <v>200</v>
      </c>
      <c r="K1070" s="6">
        <v>10</v>
      </c>
      <c r="L1070" s="6" t="s">
        <v>886</v>
      </c>
      <c r="M1070" s="2" t="s">
        <v>76</v>
      </c>
      <c r="N1070" s="84">
        <v>3.8</v>
      </c>
      <c r="O1070" s="2" t="s">
        <v>401</v>
      </c>
      <c r="P1070" s="2" t="s">
        <v>48</v>
      </c>
      <c r="Q1070" s="85"/>
      <c r="R1070" s="86">
        <v>9</v>
      </c>
      <c r="S1070" s="85">
        <v>55</v>
      </c>
      <c r="T1070" s="85">
        <v>55</v>
      </c>
      <c r="U1070" s="85"/>
      <c r="V1070" s="2">
        <v>1</v>
      </c>
      <c r="W1070" s="2"/>
      <c r="X1070" s="10">
        <v>1</v>
      </c>
      <c r="Y1070" s="84">
        <v>4</v>
      </c>
      <c r="Z1070" s="2">
        <v>45</v>
      </c>
      <c r="AA1070" s="6">
        <v>9</v>
      </c>
      <c r="AB1070" s="2"/>
      <c r="AC1070" s="2" t="s">
        <v>12</v>
      </c>
      <c r="AD1070" s="84">
        <v>4.2</v>
      </c>
      <c r="AE1070" s="84">
        <v>1.6</v>
      </c>
      <c r="AF1070" s="2">
        <v>100</v>
      </c>
      <c r="AG1070" s="2">
        <f t="shared" si="80"/>
        <v>420</v>
      </c>
      <c r="AH1070" s="2">
        <f t="shared" si="81"/>
        <v>320</v>
      </c>
      <c r="AI1070" s="44" t="str">
        <f>VLOOKUP(Table13[[#This Row],[Track]],$B$1885:$D$1929,2,FALSE)</f>
        <v>Vic</v>
      </c>
      <c r="AJ10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0" s="16" t="str">
        <f>IF(Table13[[#This Row],[Going-Dist]]="G&lt;6-Dist&gt;=1700","B",IF(Table13[[#This Row],[Going-Dist]]="G&lt;6-Dist&lt;1700","A",IF(AJ1070="G&gt;=6-Dist&lt;1700","C",IF(AJ1070="G&gt;=6-Dist&gt;=1700","D","xx"))))</f>
        <v>A</v>
      </c>
      <c r="AL1070" s="69">
        <f>MONTH(Table13[[#This Row],[Date]])</f>
        <v>3</v>
      </c>
      <c r="AM1070" s="69" t="str">
        <f t="shared" si="79"/>
        <v>2023-2024</v>
      </c>
      <c r="AN1070" s="60">
        <v>150</v>
      </c>
      <c r="AO1070" s="128">
        <f>IF(Table13[[#This Row],[Combo 27 Bet]]="","",IF(Table13[[#This Row],[Lev Ret]]="","",AN1070*Table13[[#This Row],[Odds]]))</f>
        <v>630</v>
      </c>
      <c r="AP1070" s="129">
        <f t="shared" si="82"/>
        <v>480</v>
      </c>
      <c r="AQ1070" s="135">
        <v>2</v>
      </c>
      <c r="AR1070" s="151">
        <v>9</v>
      </c>
      <c r="AS1070" s="2" t="str">
        <f>IF(Table13[[#This Row],[Date]]&lt;$AS$3,"","Live")</f>
        <v/>
      </c>
      <c r="AT1070" s="2" t="str">
        <f>IF(Table13[[#This Row],[Date]]&lt;$AT$3,"","Current Algo")</f>
        <v/>
      </c>
    </row>
    <row r="1071" spans="1:46" ht="14.25" customHeight="1" x14ac:dyDescent="0.25">
      <c r="A1071" s="82">
        <v>45360</v>
      </c>
      <c r="B1071" s="2" t="s">
        <v>3</v>
      </c>
      <c r="C1071" s="83">
        <v>0.60416666666666663</v>
      </c>
      <c r="D1071" s="2">
        <v>3</v>
      </c>
      <c r="E1071" s="2">
        <v>4</v>
      </c>
      <c r="F1071" s="60">
        <v>8</v>
      </c>
      <c r="G1071" s="2">
        <v>1600</v>
      </c>
      <c r="H1071" s="2" t="s">
        <v>70</v>
      </c>
      <c r="I1071" s="2" t="s">
        <v>84</v>
      </c>
      <c r="J1071" s="2">
        <v>200</v>
      </c>
      <c r="K1071" s="6">
        <v>5</v>
      </c>
      <c r="L1071" s="6" t="s">
        <v>849</v>
      </c>
      <c r="M1071" s="2" t="s">
        <v>50</v>
      </c>
      <c r="N1071" s="84">
        <v>4.5</v>
      </c>
      <c r="O1071" s="2" t="s">
        <v>515</v>
      </c>
      <c r="P1071" s="2" t="s">
        <v>72</v>
      </c>
      <c r="Q1071" s="85"/>
      <c r="R1071" s="86">
        <v>3</v>
      </c>
      <c r="S1071" s="85">
        <v>55</v>
      </c>
      <c r="T1071" s="85">
        <v>55</v>
      </c>
      <c r="U1071" s="85"/>
      <c r="V1071" s="2">
        <v>2</v>
      </c>
      <c r="W1071" s="2"/>
      <c r="X1071" s="10">
        <v>2</v>
      </c>
      <c r="Y1071" s="84">
        <v>4.5999999999999996</v>
      </c>
      <c r="Z1071" s="2">
        <v>40</v>
      </c>
      <c r="AA1071" s="6">
        <v>9</v>
      </c>
      <c r="AB1071" s="2"/>
      <c r="AC1071" s="2" t="s">
        <v>15</v>
      </c>
      <c r="AD1071" s="84">
        <v>4.8</v>
      </c>
      <c r="AE1071" s="84">
        <v>1.8</v>
      </c>
      <c r="AF1071" s="2">
        <v>100</v>
      </c>
      <c r="AG1071" s="2" t="str">
        <f t="shared" si="80"/>
        <v/>
      </c>
      <c r="AH1071" s="2">
        <f t="shared" si="81"/>
        <v>-100</v>
      </c>
      <c r="AI1071" s="44" t="str">
        <f>VLOOKUP(Table13[[#This Row],[Track]],$B$1885:$D$1929,2,FALSE)</f>
        <v>Vic</v>
      </c>
      <c r="AJ10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1" s="16" t="str">
        <f>IF(Table13[[#This Row],[Going-Dist]]="G&lt;6-Dist&gt;=1700","B",IF(Table13[[#This Row],[Going-Dist]]="G&lt;6-Dist&lt;1700","A",IF(AJ1071="G&gt;=6-Dist&lt;1700","C",IF(AJ1071="G&gt;=6-Dist&gt;=1700","D","xx"))))</f>
        <v>A</v>
      </c>
      <c r="AL1071" s="69">
        <f>MONTH(Table13[[#This Row],[Date]])</f>
        <v>3</v>
      </c>
      <c r="AM1071" s="69" t="str">
        <f t="shared" si="79"/>
        <v>2023-2024</v>
      </c>
      <c r="AN1071" s="60">
        <v>140</v>
      </c>
      <c r="AO1071" s="128" t="str">
        <f>IF(Table13[[#This Row],[Combo 27 Bet]]="","",IF(Table13[[#This Row],[Lev Ret]]="","",AN1071*Table13[[#This Row],[Odds]]))</f>
        <v/>
      </c>
      <c r="AP1071" s="129">
        <f t="shared" si="82"/>
        <v>-140</v>
      </c>
      <c r="AQ1071" s="135">
        <v>2</v>
      </c>
      <c r="AR1071" s="151">
        <v>7</v>
      </c>
      <c r="AS1071" s="2" t="str">
        <f>IF(Table13[[#This Row],[Date]]&lt;$AS$3,"","Live")</f>
        <v/>
      </c>
      <c r="AT1071" s="2" t="str">
        <f>IF(Table13[[#This Row],[Date]]&lt;$AT$3,"","Current Algo")</f>
        <v/>
      </c>
    </row>
    <row r="1072" spans="1:46" ht="14.25" customHeight="1" x14ac:dyDescent="0.25">
      <c r="A1072" s="82">
        <v>45367</v>
      </c>
      <c r="B1072" s="2" t="s">
        <v>4</v>
      </c>
      <c r="C1072" s="83">
        <v>0.53125</v>
      </c>
      <c r="D1072" s="87">
        <v>4</v>
      </c>
      <c r="E1072" s="7">
        <v>6</v>
      </c>
      <c r="F1072" s="60">
        <v>2</v>
      </c>
      <c r="G1072" s="2">
        <v>1600</v>
      </c>
      <c r="H1072" s="2" t="s">
        <v>129</v>
      </c>
      <c r="I1072" s="2" t="s">
        <v>62</v>
      </c>
      <c r="J1072" s="2">
        <v>200</v>
      </c>
      <c r="K1072" s="6">
        <v>7</v>
      </c>
      <c r="L1072" s="6" t="s">
        <v>1272</v>
      </c>
      <c r="M1072" s="2" t="s">
        <v>50</v>
      </c>
      <c r="N1072" s="84">
        <v>2.9</v>
      </c>
      <c r="O1072" s="2" t="s">
        <v>515</v>
      </c>
      <c r="P1072" s="2" t="s">
        <v>60</v>
      </c>
      <c r="Q1072" s="85"/>
      <c r="R1072" s="86">
        <v>7</v>
      </c>
      <c r="S1072" s="85">
        <v>56</v>
      </c>
      <c r="T1072" s="85">
        <v>56</v>
      </c>
      <c r="U1072" s="85"/>
      <c r="V1072" s="2"/>
      <c r="W1072" s="2"/>
      <c r="X1072" s="10">
        <v>1</v>
      </c>
      <c r="Y1072" s="84"/>
      <c r="Z1072" s="2"/>
      <c r="AA1072" s="6">
        <v>7</v>
      </c>
      <c r="AB1072" s="2"/>
      <c r="AC1072" s="2" t="s">
        <v>15</v>
      </c>
      <c r="AD1072" s="84">
        <v>3.6</v>
      </c>
      <c r="AE1072" s="84">
        <v>1.9</v>
      </c>
      <c r="AF1072" s="2">
        <v>100</v>
      </c>
      <c r="AG1072" s="2" t="str">
        <f t="shared" si="80"/>
        <v/>
      </c>
      <c r="AH1072" s="2">
        <f t="shared" si="81"/>
        <v>-100</v>
      </c>
      <c r="AI1072" s="44" t="str">
        <f>VLOOKUP(Table13[[#This Row],[Track]],$B$1885:$D$1929,2,FALSE)</f>
        <v>Vic</v>
      </c>
      <c r="AJ10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2" s="16" t="str">
        <f>IF(Table13[[#This Row],[Going-Dist]]="G&lt;6-Dist&gt;=1700","B",IF(Table13[[#This Row],[Going-Dist]]="G&lt;6-Dist&lt;1700","A",IF(AJ1072="G&gt;=6-Dist&lt;1700","C",IF(AJ1072="G&gt;=6-Dist&gt;=1700","D","xx"))))</f>
        <v>A</v>
      </c>
      <c r="AL1072" s="69">
        <f>MONTH(Table13[[#This Row],[Date]])</f>
        <v>3</v>
      </c>
      <c r="AM1072" s="69" t="str">
        <f t="shared" si="79"/>
        <v>2023-2024</v>
      </c>
      <c r="AN1072" s="60">
        <v>100</v>
      </c>
      <c r="AO1072" s="128" t="str">
        <f>IF(Table13[[#This Row],[Combo 27 Bet]]="","",IF(Table13[[#This Row],[Lev Ret]]="","",AN1072*Table13[[#This Row],[Odds]]))</f>
        <v/>
      </c>
      <c r="AP1072" s="129">
        <f t="shared" si="82"/>
        <v>-100</v>
      </c>
      <c r="AQ1072" s="135"/>
      <c r="AR1072" s="151">
        <v>5</v>
      </c>
      <c r="AS1072" s="2" t="str">
        <f>IF(Table13[[#This Row],[Date]]&lt;$AS$3,"","Live")</f>
        <v/>
      </c>
      <c r="AT1072" s="2" t="str">
        <f>IF(Table13[[#This Row],[Date]]&lt;$AT$3,"","Current Algo")</f>
        <v/>
      </c>
    </row>
    <row r="1073" spans="1:46" ht="14.25" customHeight="1" x14ac:dyDescent="0.25">
      <c r="A1073" s="82">
        <v>45367</v>
      </c>
      <c r="B1073" s="2" t="s">
        <v>4</v>
      </c>
      <c r="C1073" s="83">
        <v>0.57986111111111116</v>
      </c>
      <c r="D1073" s="2">
        <v>4</v>
      </c>
      <c r="E1073" s="2">
        <v>6</v>
      </c>
      <c r="F1073" s="60">
        <v>4</v>
      </c>
      <c r="G1073" s="2">
        <v>1000</v>
      </c>
      <c r="H1073" s="2" t="s">
        <v>42</v>
      </c>
      <c r="I1073" s="2" t="s">
        <v>46</v>
      </c>
      <c r="J1073" s="2">
        <v>200</v>
      </c>
      <c r="K1073" s="6">
        <v>4</v>
      </c>
      <c r="L1073" s="6" t="s">
        <v>797</v>
      </c>
      <c r="M1073" s="2" t="s">
        <v>71</v>
      </c>
      <c r="N1073" s="84">
        <v>4.2</v>
      </c>
      <c r="O1073" s="2" t="s">
        <v>389</v>
      </c>
      <c r="P1073" s="2" t="s">
        <v>48</v>
      </c>
      <c r="Q1073" s="85"/>
      <c r="R1073" s="86">
        <v>7</v>
      </c>
      <c r="S1073" s="85">
        <v>54</v>
      </c>
      <c r="T1073" s="85">
        <v>54</v>
      </c>
      <c r="U1073" s="85"/>
      <c r="V1073" s="2">
        <v>1</v>
      </c>
      <c r="W1073" s="2">
        <v>3</v>
      </c>
      <c r="X1073" s="10">
        <v>1</v>
      </c>
      <c r="Y1073" s="84">
        <v>4.4000000000000004</v>
      </c>
      <c r="Z1073" s="2">
        <v>40</v>
      </c>
      <c r="AA1073" s="6">
        <v>7</v>
      </c>
      <c r="AB1073" s="2"/>
      <c r="AC1073" s="2" t="s">
        <v>14</v>
      </c>
      <c r="AD1073" s="84">
        <v>4</v>
      </c>
      <c r="AE1073" s="84"/>
      <c r="AF1073" s="2">
        <v>100</v>
      </c>
      <c r="AG1073" s="2" t="str">
        <f t="shared" si="80"/>
        <v/>
      </c>
      <c r="AH1073" s="2">
        <f t="shared" si="81"/>
        <v>-100</v>
      </c>
      <c r="AI1073" s="44" t="str">
        <f>VLOOKUP(Table13[[#This Row],[Track]],$B$1885:$D$1929,2,FALSE)</f>
        <v>Vic</v>
      </c>
      <c r="AJ10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3" s="16" t="str">
        <f>IF(Table13[[#This Row],[Going-Dist]]="G&lt;6-Dist&gt;=1700","B",IF(Table13[[#This Row],[Going-Dist]]="G&lt;6-Dist&lt;1700","A",IF(AJ1073="G&gt;=6-Dist&lt;1700","C",IF(AJ1073="G&gt;=6-Dist&gt;=1700","D","xx"))))</f>
        <v>A</v>
      </c>
      <c r="AL1073" s="69">
        <f>MONTH(Table13[[#This Row],[Date]])</f>
        <v>3</v>
      </c>
      <c r="AM1073" s="69" t="str">
        <f t="shared" si="79"/>
        <v>2023-2024</v>
      </c>
      <c r="AN1073" s="60">
        <v>150</v>
      </c>
      <c r="AO1073" s="128" t="str">
        <f>IF(Table13[[#This Row],[Combo 27 Bet]]="","",IF(Table13[[#This Row],[Lev Ret]]="","",AN1073*Table13[[#This Row],[Odds]]))</f>
        <v/>
      </c>
      <c r="AP1073" s="129">
        <f t="shared" si="82"/>
        <v>-150</v>
      </c>
      <c r="AQ1073" s="135">
        <v>2</v>
      </c>
      <c r="AR1073" s="151">
        <v>9</v>
      </c>
      <c r="AS1073" s="2" t="str">
        <f>IF(Table13[[#This Row],[Date]]&lt;$AS$3,"","Live")</f>
        <v/>
      </c>
      <c r="AT1073" s="2" t="str">
        <f>IF(Table13[[#This Row],[Date]]&lt;$AT$3,"","Current Algo")</f>
        <v/>
      </c>
    </row>
    <row r="1074" spans="1:46" ht="14.25" customHeight="1" x14ac:dyDescent="0.25">
      <c r="A1074" s="82">
        <v>45367</v>
      </c>
      <c r="B1074" s="2" t="s">
        <v>4</v>
      </c>
      <c r="C1074" s="83">
        <v>0.57986111111111116</v>
      </c>
      <c r="D1074" s="87">
        <v>4</v>
      </c>
      <c r="E1074" s="7">
        <v>6</v>
      </c>
      <c r="F1074" s="60">
        <v>4</v>
      </c>
      <c r="G1074" s="2">
        <v>1000</v>
      </c>
      <c r="H1074" s="2" t="s">
        <v>42</v>
      </c>
      <c r="I1074" s="2" t="s">
        <v>46</v>
      </c>
      <c r="J1074" s="2">
        <v>200</v>
      </c>
      <c r="K1074" s="6">
        <v>2</v>
      </c>
      <c r="L1074" s="6" t="s">
        <v>838</v>
      </c>
      <c r="M1074" s="2" t="s">
        <v>58</v>
      </c>
      <c r="N1074" s="84">
        <v>3.8</v>
      </c>
      <c r="O1074" s="2" t="s">
        <v>389</v>
      </c>
      <c r="P1074" s="2" t="s">
        <v>73</v>
      </c>
      <c r="Q1074" s="85"/>
      <c r="R1074" s="86">
        <v>6</v>
      </c>
      <c r="S1074" s="85">
        <v>59</v>
      </c>
      <c r="T1074" s="85">
        <v>59</v>
      </c>
      <c r="U1074" s="85"/>
      <c r="V1074" s="2">
        <v>3</v>
      </c>
      <c r="W1074" s="2">
        <v>4</v>
      </c>
      <c r="X1074" s="10">
        <v>2</v>
      </c>
      <c r="Y1074" s="84">
        <v>5</v>
      </c>
      <c r="Z1074" s="2">
        <v>35</v>
      </c>
      <c r="AA1074" s="6">
        <v>7</v>
      </c>
      <c r="AB1074" s="2"/>
      <c r="AC1074" s="2"/>
      <c r="AD1074" s="84">
        <v>3.6</v>
      </c>
      <c r="AE1074" s="84"/>
      <c r="AF1074" s="2">
        <v>100</v>
      </c>
      <c r="AG1074" s="2" t="str">
        <f t="shared" si="80"/>
        <v/>
      </c>
      <c r="AH1074" s="2">
        <f t="shared" si="81"/>
        <v>-100</v>
      </c>
      <c r="AI1074" s="44" t="str">
        <f>VLOOKUP(Table13[[#This Row],[Track]],$B$1885:$D$1929,2,FALSE)</f>
        <v>Vic</v>
      </c>
      <c r="AJ10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4" s="16" t="str">
        <f>IF(Table13[[#This Row],[Going-Dist]]="G&lt;6-Dist&gt;=1700","B",IF(Table13[[#This Row],[Going-Dist]]="G&lt;6-Dist&lt;1700","A",IF(AJ1074="G&gt;=6-Dist&lt;1700","C",IF(AJ1074="G&gt;=6-Dist&gt;=1700","D","xx"))))</f>
        <v>A</v>
      </c>
      <c r="AL1074" s="69">
        <f>MONTH(Table13[[#This Row],[Date]])</f>
        <v>3</v>
      </c>
      <c r="AM1074" s="69" t="str">
        <f t="shared" si="79"/>
        <v>2023-2024</v>
      </c>
      <c r="AN1074" s="60">
        <v>140</v>
      </c>
      <c r="AO1074" s="128" t="str">
        <f>IF(Table13[[#This Row],[Combo 27 Bet]]="","",IF(Table13[[#This Row],[Lev Ret]]="","",AN1074*Table13[[#This Row],[Odds]]))</f>
        <v/>
      </c>
      <c r="AP1074" s="129">
        <f t="shared" si="82"/>
        <v>-140</v>
      </c>
      <c r="AQ1074" s="135">
        <v>2</v>
      </c>
      <c r="AR1074" s="151">
        <v>7</v>
      </c>
      <c r="AS1074" s="2" t="str">
        <f>IF(Table13[[#This Row],[Date]]&lt;$AS$3,"","Live")</f>
        <v/>
      </c>
      <c r="AT1074" s="2" t="str">
        <f>IF(Table13[[#This Row],[Date]]&lt;$AT$3,"","Current Algo")</f>
        <v/>
      </c>
    </row>
    <row r="1075" spans="1:46" ht="14.25" customHeight="1" x14ac:dyDescent="0.25">
      <c r="A1075" s="82">
        <v>45367</v>
      </c>
      <c r="B1075" s="2" t="s">
        <v>4</v>
      </c>
      <c r="C1075" s="83">
        <v>0.60416666666666663</v>
      </c>
      <c r="D1075" s="2">
        <v>4</v>
      </c>
      <c r="E1075" s="2">
        <v>6</v>
      </c>
      <c r="F1075" s="60">
        <v>5</v>
      </c>
      <c r="G1075" s="2">
        <v>1600</v>
      </c>
      <c r="H1075" s="2" t="s">
        <v>42</v>
      </c>
      <c r="I1075" s="2" t="s">
        <v>46</v>
      </c>
      <c r="J1075" s="2">
        <v>175</v>
      </c>
      <c r="K1075" s="6">
        <v>1</v>
      </c>
      <c r="L1075" s="6" t="s">
        <v>755</v>
      </c>
      <c r="M1075" s="2" t="s">
        <v>67</v>
      </c>
      <c r="N1075" s="84">
        <v>3.5</v>
      </c>
      <c r="O1075" s="2" t="s">
        <v>515</v>
      </c>
      <c r="P1075" s="2" t="s">
        <v>60</v>
      </c>
      <c r="Q1075" s="85"/>
      <c r="R1075" s="86">
        <v>5</v>
      </c>
      <c r="S1075" s="85">
        <v>60</v>
      </c>
      <c r="T1075" s="85">
        <v>60</v>
      </c>
      <c r="U1075" s="85"/>
      <c r="V1075" s="2">
        <v>4</v>
      </c>
      <c r="W1075" s="2">
        <v>1</v>
      </c>
      <c r="X1075" s="10">
        <v>2</v>
      </c>
      <c r="Y1075" s="84">
        <v>4.8</v>
      </c>
      <c r="Z1075" s="2">
        <v>35</v>
      </c>
      <c r="AA1075" s="6">
        <v>7</v>
      </c>
      <c r="AB1075" s="2"/>
      <c r="AC1075" s="2" t="s">
        <v>14</v>
      </c>
      <c r="AD1075" s="84">
        <v>3</v>
      </c>
      <c r="AE1075" s="84"/>
      <c r="AF1075" s="2">
        <v>100</v>
      </c>
      <c r="AG1075" s="2" t="str">
        <f t="shared" si="80"/>
        <v/>
      </c>
      <c r="AH1075" s="2">
        <f t="shared" si="81"/>
        <v>-100</v>
      </c>
      <c r="AI1075" s="44" t="str">
        <f>VLOOKUP(Table13[[#This Row],[Track]],$B$1885:$D$1929,2,FALSE)</f>
        <v>Vic</v>
      </c>
      <c r="AJ10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5" s="16" t="str">
        <f>IF(Table13[[#This Row],[Going-Dist]]="G&lt;6-Dist&gt;=1700","B",IF(Table13[[#This Row],[Going-Dist]]="G&lt;6-Dist&lt;1700","A",IF(AJ1075="G&gt;=6-Dist&lt;1700","C",IF(AJ1075="G&gt;=6-Dist&gt;=1700","D","xx"))))</f>
        <v>A</v>
      </c>
      <c r="AL1075" s="69">
        <f>MONTH(Table13[[#This Row],[Date]])</f>
        <v>3</v>
      </c>
      <c r="AM1075" s="69" t="str">
        <f t="shared" si="79"/>
        <v>2023-2024</v>
      </c>
      <c r="AN1075" s="60">
        <v>100</v>
      </c>
      <c r="AO1075" s="128" t="str">
        <f>IF(Table13[[#This Row],[Combo 27 Bet]]="","",IF(Table13[[#This Row],[Lev Ret]]="","",AN1075*Table13[[#This Row],[Odds]]))</f>
        <v/>
      </c>
      <c r="AP1075" s="129">
        <f t="shared" si="82"/>
        <v>-100</v>
      </c>
      <c r="AQ1075" s="135"/>
      <c r="AR1075" s="151">
        <v>7</v>
      </c>
      <c r="AS1075" s="2" t="str">
        <f>IF(Table13[[#This Row],[Date]]&lt;$AS$3,"","Live")</f>
        <v/>
      </c>
      <c r="AT1075" s="2" t="str">
        <f>IF(Table13[[#This Row],[Date]]&lt;$AT$3,"","Current Algo")</f>
        <v/>
      </c>
    </row>
    <row r="1076" spans="1:46" ht="14.25" customHeight="1" x14ac:dyDescent="0.25">
      <c r="A1076" s="82">
        <v>45367</v>
      </c>
      <c r="B1076" s="2" t="s">
        <v>149</v>
      </c>
      <c r="C1076" s="83">
        <v>0.61805555555555558</v>
      </c>
      <c r="D1076" s="87">
        <v>5</v>
      </c>
      <c r="E1076" s="7">
        <v>0</v>
      </c>
      <c r="F1076" s="60">
        <v>5</v>
      </c>
      <c r="G1076" s="2">
        <v>2000</v>
      </c>
      <c r="H1076" s="2" t="s">
        <v>151</v>
      </c>
      <c r="I1076" s="2" t="s">
        <v>66</v>
      </c>
      <c r="J1076" s="2">
        <v>350</v>
      </c>
      <c r="K1076" s="6">
        <v>4</v>
      </c>
      <c r="L1076" s="6" t="s">
        <v>1721</v>
      </c>
      <c r="M1076" s="2" t="s">
        <v>80</v>
      </c>
      <c r="N1076" s="84">
        <v>3.2</v>
      </c>
      <c r="O1076" s="2" t="s">
        <v>158</v>
      </c>
      <c r="P1076" s="2" t="s">
        <v>1046</v>
      </c>
      <c r="Q1076" s="85"/>
      <c r="R1076" s="86">
        <v>4</v>
      </c>
      <c r="S1076" s="85">
        <v>58</v>
      </c>
      <c r="T1076" s="85">
        <v>58</v>
      </c>
      <c r="U1076" s="85"/>
      <c r="V1076" s="2">
        <v>1</v>
      </c>
      <c r="W1076" s="2">
        <v>1</v>
      </c>
      <c r="X1076" s="10">
        <v>2</v>
      </c>
      <c r="Y1076" s="84">
        <v>3.05</v>
      </c>
      <c r="Z1076" s="2">
        <v>20</v>
      </c>
      <c r="AA1076" s="6"/>
      <c r="AB1076" s="2"/>
      <c r="AC1076" s="2"/>
      <c r="AD1076" s="84">
        <v>6</v>
      </c>
      <c r="AE1076" s="84"/>
      <c r="AF1076" s="2">
        <v>100</v>
      </c>
      <c r="AG1076" s="2" t="str">
        <f t="shared" si="80"/>
        <v/>
      </c>
      <c r="AH1076" s="2">
        <f t="shared" si="81"/>
        <v>-100</v>
      </c>
      <c r="AI1076" s="44" t="str">
        <f>VLOOKUP(Table13[[#This Row],[Track]],$B$1885:$D$1929,2,FALSE)</f>
        <v>NSW</v>
      </c>
      <c r="AJ10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76" s="16" t="str">
        <f>IF(Table13[[#This Row],[Going-Dist]]="G&lt;6-Dist&gt;=1700","B",IF(Table13[[#This Row],[Going-Dist]]="G&lt;6-Dist&lt;1700","A",IF(AJ1076="G&gt;=6-Dist&lt;1700","C",IF(AJ1076="G&gt;=6-Dist&gt;=1700","D","xx"))))</f>
        <v>B</v>
      </c>
      <c r="AL1076" s="69">
        <f>MONTH(Table13[[#This Row],[Date]])</f>
        <v>3</v>
      </c>
      <c r="AM1076" s="69" t="str">
        <f t="shared" si="79"/>
        <v>2023-2024</v>
      </c>
      <c r="AN1076" s="60">
        <v>200</v>
      </c>
      <c r="AO1076" s="128" t="str">
        <f>IF(Table13[[#This Row],[Combo 27 Bet]]="","",IF(Table13[[#This Row],[Lev Ret]]="","",AN1076*Table13[[#This Row],[Odds]]))</f>
        <v/>
      </c>
      <c r="AP1076" s="129">
        <f t="shared" si="82"/>
        <v>-200</v>
      </c>
      <c r="AQ1076" s="135"/>
      <c r="AR1076" s="151">
        <v>10</v>
      </c>
      <c r="AS1076" s="2" t="str">
        <f>IF(Table13[[#This Row],[Date]]&lt;$AS$3,"","Live")</f>
        <v/>
      </c>
      <c r="AT1076" s="2" t="str">
        <f>IF(Table13[[#This Row],[Date]]&lt;$AT$3,"","Current Algo")</f>
        <v/>
      </c>
    </row>
    <row r="1077" spans="1:46" ht="14.25" customHeight="1" x14ac:dyDescent="0.25">
      <c r="A1077" s="82">
        <v>45367</v>
      </c>
      <c r="B1077" s="2" t="s">
        <v>149</v>
      </c>
      <c r="C1077" s="83">
        <v>0.64236111111111116</v>
      </c>
      <c r="D1077" s="87">
        <v>5</v>
      </c>
      <c r="E1077" s="7">
        <v>0</v>
      </c>
      <c r="F1077" s="60">
        <v>6</v>
      </c>
      <c r="G1077" s="2">
        <v>1100</v>
      </c>
      <c r="H1077" s="2" t="s">
        <v>151</v>
      </c>
      <c r="I1077" s="2"/>
      <c r="J1077" s="2">
        <v>250</v>
      </c>
      <c r="K1077" s="6">
        <v>4</v>
      </c>
      <c r="L1077" s="6" t="s">
        <v>754</v>
      </c>
      <c r="M1077" s="2" t="s">
        <v>50</v>
      </c>
      <c r="N1077" s="84">
        <v>2.8</v>
      </c>
      <c r="O1077" s="2" t="s">
        <v>56</v>
      </c>
      <c r="P1077" s="2" t="s">
        <v>1126</v>
      </c>
      <c r="Q1077" s="85"/>
      <c r="R1077" s="86">
        <v>1</v>
      </c>
      <c r="S1077" s="85">
        <v>55</v>
      </c>
      <c r="T1077" s="85">
        <v>55</v>
      </c>
      <c r="U1077" s="85"/>
      <c r="V1077" s="2"/>
      <c r="W1077" s="2"/>
      <c r="X1077" s="10">
        <v>2</v>
      </c>
      <c r="Y1077" s="84">
        <v>5.4</v>
      </c>
      <c r="Z1077" s="2">
        <v>20</v>
      </c>
      <c r="AA1077" s="6"/>
      <c r="AB1077" s="2"/>
      <c r="AC1077" s="2" t="s">
        <v>150</v>
      </c>
      <c r="AD1077" s="84">
        <v>3.2</v>
      </c>
      <c r="AE1077" s="84">
        <v>1.4</v>
      </c>
      <c r="AF1077" s="2">
        <v>100</v>
      </c>
      <c r="AG1077" s="2">
        <f t="shared" si="80"/>
        <v>320</v>
      </c>
      <c r="AH1077" s="2">
        <f t="shared" si="81"/>
        <v>220</v>
      </c>
      <c r="AI1077" s="44" t="str">
        <f>VLOOKUP(Table13[[#This Row],[Track]],$B$1885:$D$1929,2,FALSE)</f>
        <v>NSW</v>
      </c>
      <c r="AJ10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7" s="16" t="str">
        <f>IF(Table13[[#This Row],[Going-Dist]]="G&lt;6-Dist&gt;=1700","B",IF(Table13[[#This Row],[Going-Dist]]="G&lt;6-Dist&lt;1700","A",IF(AJ1077="G&gt;=6-Dist&lt;1700","C",IF(AJ1077="G&gt;=6-Dist&gt;=1700","D","xx"))))</f>
        <v>A</v>
      </c>
      <c r="AL1077" s="69">
        <f>MONTH(Table13[[#This Row],[Date]])</f>
        <v>3</v>
      </c>
      <c r="AM1077" s="69" t="str">
        <f t="shared" si="79"/>
        <v>2023-2024</v>
      </c>
      <c r="AN1077" s="60">
        <v>200</v>
      </c>
      <c r="AO1077" s="128">
        <f>IF(Table13[[#This Row],[Combo 27 Bet]]="","",IF(Table13[[#This Row],[Lev Ret]]="","",AN1077*Table13[[#This Row],[Odds]]))</f>
        <v>640</v>
      </c>
      <c r="AP1077" s="129">
        <f t="shared" si="82"/>
        <v>440</v>
      </c>
      <c r="AQ1077" s="135"/>
      <c r="AR1077" s="151">
        <v>10</v>
      </c>
      <c r="AS1077" s="2" t="str">
        <f>IF(Table13[[#This Row],[Date]]&lt;$AS$3,"","Live")</f>
        <v/>
      </c>
      <c r="AT1077" s="2" t="str">
        <f>IF(Table13[[#This Row],[Date]]&lt;$AT$3,"","Current Algo")</f>
        <v/>
      </c>
    </row>
    <row r="1078" spans="1:46" ht="14.25" customHeight="1" x14ac:dyDescent="0.25">
      <c r="A1078" s="82">
        <v>45367</v>
      </c>
      <c r="B1078" s="2" t="s">
        <v>4</v>
      </c>
      <c r="C1078" s="83">
        <v>0.67708333333333337</v>
      </c>
      <c r="D1078" s="87">
        <v>4</v>
      </c>
      <c r="E1078" s="7">
        <v>6</v>
      </c>
      <c r="F1078" s="60">
        <v>8</v>
      </c>
      <c r="G1078" s="2">
        <v>1600</v>
      </c>
      <c r="H1078" s="2" t="s">
        <v>131</v>
      </c>
      <c r="I1078" s="2" t="s">
        <v>131</v>
      </c>
      <c r="J1078" s="2">
        <v>3750</v>
      </c>
      <c r="K1078" s="6">
        <v>1</v>
      </c>
      <c r="L1078" s="6" t="s">
        <v>581</v>
      </c>
      <c r="M1078" s="2" t="s">
        <v>67</v>
      </c>
      <c r="N1078" s="84">
        <v>1.8</v>
      </c>
      <c r="O1078" s="2" t="s">
        <v>59</v>
      </c>
      <c r="P1078" s="2" t="s">
        <v>82</v>
      </c>
      <c r="Q1078" s="85"/>
      <c r="R1078" s="86">
        <v>11</v>
      </c>
      <c r="S1078" s="85">
        <v>59</v>
      </c>
      <c r="T1078" s="85">
        <v>59</v>
      </c>
      <c r="U1078" s="85"/>
      <c r="V1078" s="2">
        <v>1</v>
      </c>
      <c r="W1078" s="2">
        <v>1</v>
      </c>
      <c r="X1078" s="10">
        <v>1</v>
      </c>
      <c r="Y1078" s="84">
        <v>2.5</v>
      </c>
      <c r="Z1078" s="2">
        <v>50</v>
      </c>
      <c r="AA1078" s="6">
        <v>12</v>
      </c>
      <c r="AB1078" s="2"/>
      <c r="AC1078" s="2" t="s">
        <v>15</v>
      </c>
      <c r="AD1078" s="84">
        <v>2</v>
      </c>
      <c r="AE1078" s="84">
        <v>1.2</v>
      </c>
      <c r="AF1078" s="2">
        <v>100</v>
      </c>
      <c r="AG1078" s="2" t="str">
        <f t="shared" si="80"/>
        <v/>
      </c>
      <c r="AH1078" s="2">
        <f t="shared" si="81"/>
        <v>-100</v>
      </c>
      <c r="AI1078" s="44" t="str">
        <f>VLOOKUP(Table13[[#This Row],[Track]],$B$1885:$D$1929,2,FALSE)</f>
        <v>Vic</v>
      </c>
      <c r="AJ10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78" s="16" t="str">
        <f>IF(Table13[[#This Row],[Going-Dist]]="G&lt;6-Dist&gt;=1700","B",IF(Table13[[#This Row],[Going-Dist]]="G&lt;6-Dist&lt;1700","A",IF(AJ1078="G&gt;=6-Dist&lt;1700","C",IF(AJ1078="G&gt;=6-Dist&gt;=1700","D","xx"))))</f>
        <v>A</v>
      </c>
      <c r="AL1078" s="69">
        <f>MONTH(Table13[[#This Row],[Date]])</f>
        <v>3</v>
      </c>
      <c r="AM1078" s="69" t="str">
        <f t="shared" si="79"/>
        <v>2023-2024</v>
      </c>
      <c r="AN1078" s="60">
        <v>100</v>
      </c>
      <c r="AO1078" s="128" t="str">
        <f>IF(Table13[[#This Row],[Combo 27 Bet]]="","",IF(Table13[[#This Row],[Lev Ret]]="","",AN1078*Table13[[#This Row],[Odds]]))</f>
        <v/>
      </c>
      <c r="AP1078" s="129">
        <f t="shared" si="82"/>
        <v>-100</v>
      </c>
      <c r="AQ1078" s="135"/>
      <c r="AR1078" s="151">
        <v>5</v>
      </c>
      <c r="AS1078" s="2" t="str">
        <f>IF(Table13[[#This Row],[Date]]&lt;$AS$3,"","Live")</f>
        <v/>
      </c>
      <c r="AT1078" s="2" t="str">
        <f>IF(Table13[[#This Row],[Date]]&lt;$AT$3,"","Current Algo")</f>
        <v/>
      </c>
    </row>
    <row r="1079" spans="1:46" ht="14.25" customHeight="1" x14ac:dyDescent="0.25">
      <c r="A1079" s="82">
        <v>45374</v>
      </c>
      <c r="B1079" s="2" t="s">
        <v>6</v>
      </c>
      <c r="C1079" s="83">
        <v>0.50347222222222221</v>
      </c>
      <c r="D1079" s="2">
        <v>4</v>
      </c>
      <c r="E1079" s="2">
        <v>0</v>
      </c>
      <c r="F1079" s="60">
        <v>1</v>
      </c>
      <c r="G1079" s="2">
        <v>2040</v>
      </c>
      <c r="H1079" s="2" t="s">
        <v>42</v>
      </c>
      <c r="I1079" s="2">
        <v>84</v>
      </c>
      <c r="J1079" s="2">
        <v>130</v>
      </c>
      <c r="K1079" s="6">
        <v>4</v>
      </c>
      <c r="L1079" s="6" t="s">
        <v>499</v>
      </c>
      <c r="M1079" s="2" t="s">
        <v>80</v>
      </c>
      <c r="N1079" s="84">
        <v>3.3</v>
      </c>
      <c r="O1079" s="2" t="s">
        <v>92</v>
      </c>
      <c r="P1079" s="2" t="s">
        <v>45</v>
      </c>
      <c r="Q1079" s="85"/>
      <c r="R1079" s="86">
        <v>2</v>
      </c>
      <c r="S1079" s="85">
        <v>55.5</v>
      </c>
      <c r="T1079" s="85">
        <v>55.5</v>
      </c>
      <c r="U1079" s="85"/>
      <c r="V1079" s="2">
        <v>2</v>
      </c>
      <c r="W1079" s="2">
        <v>1</v>
      </c>
      <c r="X1079" s="10">
        <v>1</v>
      </c>
      <c r="Y1079" s="84">
        <v>3.8</v>
      </c>
      <c r="Z1079" s="2">
        <v>45</v>
      </c>
      <c r="AA1079" s="6">
        <v>8</v>
      </c>
      <c r="AB1079" s="2"/>
      <c r="AC1079" s="2" t="s">
        <v>12</v>
      </c>
      <c r="AD1079" s="84">
        <v>3.3</v>
      </c>
      <c r="AE1079" s="84">
        <v>1.4</v>
      </c>
      <c r="AF1079" s="2">
        <v>100</v>
      </c>
      <c r="AG1079" s="2">
        <f t="shared" si="80"/>
        <v>330</v>
      </c>
      <c r="AH1079" s="2">
        <f t="shared" si="81"/>
        <v>230</v>
      </c>
      <c r="AI1079" s="44" t="str">
        <f>VLOOKUP(Table13[[#This Row],[Track]],$B$1885:$D$1929,2,FALSE)</f>
        <v>Vic</v>
      </c>
      <c r="AJ10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79" s="16" t="str">
        <f>IF(Table13[[#This Row],[Going-Dist]]="G&lt;6-Dist&gt;=1700","B",IF(Table13[[#This Row],[Going-Dist]]="G&lt;6-Dist&lt;1700","A",IF(AJ1079="G&gt;=6-Dist&lt;1700","C",IF(AJ1079="G&gt;=6-Dist&gt;=1700","D","xx"))))</f>
        <v>B</v>
      </c>
      <c r="AL1079" s="69">
        <f>MONTH(Table13[[#This Row],[Date]])</f>
        <v>3</v>
      </c>
      <c r="AM1079" s="69" t="str">
        <f t="shared" si="79"/>
        <v>2023-2024</v>
      </c>
      <c r="AN1079" s="60">
        <v>150</v>
      </c>
      <c r="AO1079" s="128">
        <f>IF(Table13[[#This Row],[Combo 27 Bet]]="","",IF(Table13[[#This Row],[Lev Ret]]="","",AN1079*Table13[[#This Row],[Odds]]))</f>
        <v>495</v>
      </c>
      <c r="AP1079" s="129">
        <f t="shared" si="82"/>
        <v>345</v>
      </c>
      <c r="AQ1079" s="135"/>
      <c r="AR1079" s="151">
        <v>9</v>
      </c>
      <c r="AS1079" s="2" t="str">
        <f>IF(Table13[[#This Row],[Date]]&lt;$AS$3,"","Live")</f>
        <v/>
      </c>
      <c r="AT1079" s="2" t="str">
        <f>IF(Table13[[#This Row],[Date]]&lt;$AT$3,"","Current Algo")</f>
        <v/>
      </c>
    </row>
    <row r="1080" spans="1:46" ht="14.25" customHeight="1" x14ac:dyDescent="0.25">
      <c r="A1080" s="82">
        <v>45374</v>
      </c>
      <c r="B1080" s="2" t="s">
        <v>149</v>
      </c>
      <c r="C1080" s="83">
        <v>0.51041666666666663</v>
      </c>
      <c r="D1080" s="87">
        <v>4</v>
      </c>
      <c r="E1080" s="7">
        <v>2</v>
      </c>
      <c r="F1080" s="60">
        <v>1</v>
      </c>
      <c r="G1080" s="2">
        <v>1500</v>
      </c>
      <c r="H1080" s="2" t="s">
        <v>151</v>
      </c>
      <c r="I1080" s="2">
        <v>72</v>
      </c>
      <c r="J1080" s="2">
        <v>120</v>
      </c>
      <c r="K1080" s="6">
        <v>3</v>
      </c>
      <c r="L1080" s="6" t="s">
        <v>1722</v>
      </c>
      <c r="M1080" s="2" t="s">
        <v>75</v>
      </c>
      <c r="N1080" s="84">
        <v>5.0999999999999996</v>
      </c>
      <c r="O1080" s="2" t="s">
        <v>1134</v>
      </c>
      <c r="P1080" s="2" t="s">
        <v>134</v>
      </c>
      <c r="Q1080" s="85"/>
      <c r="R1080" s="86">
        <v>8</v>
      </c>
      <c r="S1080" s="85">
        <v>59.5</v>
      </c>
      <c r="T1080" s="85">
        <v>59.5</v>
      </c>
      <c r="U1080" s="85"/>
      <c r="V1080" s="2"/>
      <c r="W1080" s="2">
        <v>4</v>
      </c>
      <c r="X1080" s="10">
        <v>1</v>
      </c>
      <c r="Y1080" s="84">
        <v>2.7</v>
      </c>
      <c r="Z1080" s="2">
        <v>20</v>
      </c>
      <c r="AA1080" s="6"/>
      <c r="AB1080" s="2"/>
      <c r="AC1080" s="2"/>
      <c r="AD1080" s="84">
        <v>4.2</v>
      </c>
      <c r="AE1080" s="84"/>
      <c r="AF1080" s="2">
        <v>100</v>
      </c>
      <c r="AG1080" s="2" t="str">
        <f t="shared" si="80"/>
        <v/>
      </c>
      <c r="AH1080" s="2">
        <f t="shared" si="81"/>
        <v>-100</v>
      </c>
      <c r="AI1080" s="44" t="str">
        <f>VLOOKUP(Table13[[#This Row],[Track]],$B$1885:$D$1929,2,FALSE)</f>
        <v>NSW</v>
      </c>
      <c r="AJ10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0" s="16" t="str">
        <f>IF(Table13[[#This Row],[Going-Dist]]="G&lt;6-Dist&gt;=1700","B",IF(Table13[[#This Row],[Going-Dist]]="G&lt;6-Dist&lt;1700","A",IF(AJ1080="G&gt;=6-Dist&lt;1700","C",IF(AJ1080="G&gt;=6-Dist&gt;=1700","D","xx"))))</f>
        <v>A</v>
      </c>
      <c r="AL1080" s="69">
        <f>MONTH(Table13[[#This Row],[Date]])</f>
        <v>3</v>
      </c>
      <c r="AM1080" s="69" t="str">
        <f t="shared" si="79"/>
        <v>2023-2024</v>
      </c>
      <c r="AN1080" s="60">
        <v>100</v>
      </c>
      <c r="AO1080" s="128" t="str">
        <f>IF(Table13[[#This Row],[Combo 27 Bet]]="","",IF(Table13[[#This Row],[Lev Ret]]="","",AN1080*Table13[[#This Row],[Odds]]))</f>
        <v/>
      </c>
      <c r="AP1080" s="129">
        <f t="shared" si="82"/>
        <v>-100</v>
      </c>
      <c r="AQ1080" s="135"/>
      <c r="AR1080" s="151">
        <v>8</v>
      </c>
      <c r="AS1080" s="2" t="str">
        <f>IF(Table13[[#This Row],[Date]]&lt;$AS$3,"","Live")</f>
        <v/>
      </c>
      <c r="AT1080" s="2" t="str">
        <f>IF(Table13[[#This Row],[Date]]&lt;$AT$3,"","Current Algo")</f>
        <v/>
      </c>
    </row>
    <row r="1081" spans="1:46" ht="14.25" customHeight="1" x14ac:dyDescent="0.25">
      <c r="A1081" s="82">
        <v>45374</v>
      </c>
      <c r="B1081" s="2" t="s">
        <v>149</v>
      </c>
      <c r="C1081" s="83">
        <v>0.55902777777777779</v>
      </c>
      <c r="D1081" s="87">
        <v>4</v>
      </c>
      <c r="E1081" s="7">
        <v>2</v>
      </c>
      <c r="F1081" s="60">
        <v>3</v>
      </c>
      <c r="G1081" s="2">
        <v>1900</v>
      </c>
      <c r="H1081" s="2" t="s">
        <v>70</v>
      </c>
      <c r="I1081" s="2" t="s">
        <v>66</v>
      </c>
      <c r="J1081" s="2">
        <v>250</v>
      </c>
      <c r="K1081" s="6">
        <v>5</v>
      </c>
      <c r="L1081" s="6" t="s">
        <v>833</v>
      </c>
      <c r="M1081" s="2" t="s">
        <v>55</v>
      </c>
      <c r="N1081" s="84">
        <v>3.3</v>
      </c>
      <c r="O1081" s="2" t="s">
        <v>158</v>
      </c>
      <c r="P1081" s="2" t="s">
        <v>159</v>
      </c>
      <c r="Q1081" s="85"/>
      <c r="R1081" s="86">
        <v>4</v>
      </c>
      <c r="S1081" s="85">
        <v>54</v>
      </c>
      <c r="T1081" s="85">
        <v>54</v>
      </c>
      <c r="U1081" s="85"/>
      <c r="V1081" s="2">
        <v>2</v>
      </c>
      <c r="W1081" s="2">
        <v>3</v>
      </c>
      <c r="X1081" s="10">
        <v>1</v>
      </c>
      <c r="Y1081" s="84">
        <v>2.7</v>
      </c>
      <c r="Z1081" s="2">
        <v>30</v>
      </c>
      <c r="AA1081" s="6"/>
      <c r="AB1081" s="2"/>
      <c r="AC1081" s="2" t="s">
        <v>150</v>
      </c>
      <c r="AD1081" s="84">
        <v>3</v>
      </c>
      <c r="AE1081" s="84">
        <v>1.5</v>
      </c>
      <c r="AF1081" s="2">
        <v>100</v>
      </c>
      <c r="AG1081" s="2">
        <f t="shared" si="80"/>
        <v>300</v>
      </c>
      <c r="AH1081" s="2">
        <f t="shared" si="81"/>
        <v>200</v>
      </c>
      <c r="AI1081" s="44" t="str">
        <f>VLOOKUP(Table13[[#This Row],[Track]],$B$1885:$D$1929,2,FALSE)</f>
        <v>NSW</v>
      </c>
      <c r="AJ10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81" s="16" t="str">
        <f>IF(Table13[[#This Row],[Going-Dist]]="G&lt;6-Dist&gt;=1700","B",IF(Table13[[#This Row],[Going-Dist]]="G&lt;6-Dist&lt;1700","A",IF(AJ1081="G&gt;=6-Dist&lt;1700","C",IF(AJ1081="G&gt;=6-Dist&gt;=1700","D","xx"))))</f>
        <v>B</v>
      </c>
      <c r="AL1081" s="69">
        <f>MONTH(Table13[[#This Row],[Date]])</f>
        <v>3</v>
      </c>
      <c r="AM1081" s="69" t="str">
        <f t="shared" si="79"/>
        <v>2023-2024</v>
      </c>
      <c r="AN1081" s="60">
        <v>150</v>
      </c>
      <c r="AO1081" s="128">
        <f>IF(Table13[[#This Row],[Combo 27 Bet]]="","",IF(Table13[[#This Row],[Lev Ret]]="","",AN1081*Table13[[#This Row],[Odds]]))</f>
        <v>450</v>
      </c>
      <c r="AP1081" s="129">
        <f t="shared" si="82"/>
        <v>300</v>
      </c>
      <c r="AQ1081" s="135"/>
      <c r="AR1081" s="151">
        <v>9</v>
      </c>
      <c r="AS1081" s="2" t="str">
        <f>IF(Table13[[#This Row],[Date]]&lt;$AS$3,"","Live")</f>
        <v/>
      </c>
      <c r="AT1081" s="2" t="str">
        <f>IF(Table13[[#This Row],[Date]]&lt;$AT$3,"","Current Algo")</f>
        <v/>
      </c>
    </row>
    <row r="1082" spans="1:46" ht="14.25" customHeight="1" x14ac:dyDescent="0.25">
      <c r="A1082" s="82">
        <v>45374</v>
      </c>
      <c r="B1082" s="2" t="s">
        <v>6</v>
      </c>
      <c r="C1082" s="83">
        <v>0.56944444444444442</v>
      </c>
      <c r="D1082" s="2">
        <v>4</v>
      </c>
      <c r="E1082" s="2">
        <v>0</v>
      </c>
      <c r="F1082" s="60">
        <v>4</v>
      </c>
      <c r="G1082" s="2">
        <v>1500</v>
      </c>
      <c r="H1082" s="2" t="s">
        <v>42</v>
      </c>
      <c r="I1082" s="2">
        <v>84</v>
      </c>
      <c r="J1082" s="2">
        <v>130</v>
      </c>
      <c r="K1082" s="6">
        <v>15</v>
      </c>
      <c r="L1082" s="6" t="s">
        <v>887</v>
      </c>
      <c r="M1082" s="2" t="s">
        <v>55</v>
      </c>
      <c r="N1082" s="84">
        <v>5.7</v>
      </c>
      <c r="O1082" s="2" t="s">
        <v>92</v>
      </c>
      <c r="P1082" s="2" t="s">
        <v>202</v>
      </c>
      <c r="Q1082" s="85"/>
      <c r="R1082" s="86">
        <v>7</v>
      </c>
      <c r="S1082" s="85">
        <v>54</v>
      </c>
      <c r="T1082" s="85">
        <v>54</v>
      </c>
      <c r="U1082" s="85"/>
      <c r="V1082" s="2">
        <v>1</v>
      </c>
      <c r="W1082" s="2">
        <v>4</v>
      </c>
      <c r="X1082" s="10">
        <v>1</v>
      </c>
      <c r="Y1082" s="84">
        <v>5</v>
      </c>
      <c r="Z1082" s="2">
        <v>35</v>
      </c>
      <c r="AA1082" s="6">
        <v>12</v>
      </c>
      <c r="AB1082" s="2"/>
      <c r="AC1082" s="2"/>
      <c r="AD1082" s="84">
        <v>4.4000000000000004</v>
      </c>
      <c r="AE1082" s="84"/>
      <c r="AF1082" s="2">
        <v>100</v>
      </c>
      <c r="AG1082" s="2" t="str">
        <f t="shared" si="80"/>
        <v/>
      </c>
      <c r="AH1082" s="2">
        <f t="shared" si="81"/>
        <v>-100</v>
      </c>
      <c r="AI1082" s="44" t="str">
        <f>VLOOKUP(Table13[[#This Row],[Track]],$B$1885:$D$1929,2,FALSE)</f>
        <v>Vic</v>
      </c>
      <c r="AJ10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2" s="16" t="str">
        <f>IF(Table13[[#This Row],[Going-Dist]]="G&lt;6-Dist&gt;=1700","B",IF(Table13[[#This Row],[Going-Dist]]="G&lt;6-Dist&lt;1700","A",IF(AJ1082="G&gt;=6-Dist&lt;1700","C",IF(AJ1082="G&gt;=6-Dist&gt;=1700","D","xx"))))</f>
        <v>A</v>
      </c>
      <c r="AL1082" s="69">
        <f>MONTH(Table13[[#This Row],[Date]])</f>
        <v>3</v>
      </c>
      <c r="AM1082" s="69" t="str">
        <f t="shared" si="79"/>
        <v>2023-2024</v>
      </c>
      <c r="AN1082" s="60">
        <v>150</v>
      </c>
      <c r="AO1082" s="128" t="str">
        <f>IF(Table13[[#This Row],[Combo 27 Bet]]="","",IF(Table13[[#This Row],[Lev Ret]]="","",AN1082*Table13[[#This Row],[Odds]]))</f>
        <v/>
      </c>
      <c r="AP1082" s="129">
        <f t="shared" si="82"/>
        <v>-150</v>
      </c>
      <c r="AQ1082" s="135"/>
      <c r="AR1082" s="151">
        <v>9</v>
      </c>
      <c r="AS1082" s="2" t="str">
        <f>IF(Table13[[#This Row],[Date]]&lt;$AS$3,"","Live")</f>
        <v/>
      </c>
      <c r="AT1082" s="2" t="str">
        <f>IF(Table13[[#This Row],[Date]]&lt;$AT$3,"","Current Algo")</f>
        <v/>
      </c>
    </row>
    <row r="1083" spans="1:46" ht="14.25" customHeight="1" x14ac:dyDescent="0.25">
      <c r="A1083" s="82">
        <v>45374</v>
      </c>
      <c r="B1083" s="2" t="s">
        <v>6</v>
      </c>
      <c r="C1083" s="83">
        <v>0.59375</v>
      </c>
      <c r="D1083" s="2">
        <v>4</v>
      </c>
      <c r="E1083" s="2">
        <v>0</v>
      </c>
      <c r="F1083" s="60">
        <v>5</v>
      </c>
      <c r="G1083" s="2">
        <v>1600</v>
      </c>
      <c r="H1083" s="2" t="s">
        <v>70</v>
      </c>
      <c r="I1083" s="2" t="s">
        <v>84</v>
      </c>
      <c r="J1083" s="2">
        <v>300</v>
      </c>
      <c r="K1083" s="6">
        <v>1</v>
      </c>
      <c r="L1083" s="6" t="s">
        <v>888</v>
      </c>
      <c r="M1083" s="2" t="s">
        <v>50</v>
      </c>
      <c r="N1083" s="84">
        <v>3.3</v>
      </c>
      <c r="O1083" s="2" t="s">
        <v>785</v>
      </c>
      <c r="P1083" s="2" t="s">
        <v>786</v>
      </c>
      <c r="Q1083" s="85"/>
      <c r="R1083" s="86">
        <v>1</v>
      </c>
      <c r="S1083" s="85">
        <v>57</v>
      </c>
      <c r="T1083" s="85">
        <v>57</v>
      </c>
      <c r="U1083" s="85"/>
      <c r="V1083" s="2">
        <v>1</v>
      </c>
      <c r="W1083" s="2">
        <v>3</v>
      </c>
      <c r="X1083" s="10">
        <v>2</v>
      </c>
      <c r="Y1083" s="84">
        <v>4.5</v>
      </c>
      <c r="Z1083" s="2">
        <v>40</v>
      </c>
      <c r="AA1083" s="6">
        <v>7</v>
      </c>
      <c r="AB1083" s="2"/>
      <c r="AC1083" s="2" t="s">
        <v>13</v>
      </c>
      <c r="AD1083" s="84">
        <v>4.5999999999999996</v>
      </c>
      <c r="AE1083" s="84">
        <v>1.5</v>
      </c>
      <c r="AF1083" s="2">
        <v>100</v>
      </c>
      <c r="AG1083" s="2" t="str">
        <f t="shared" si="80"/>
        <v/>
      </c>
      <c r="AH1083" s="2">
        <f t="shared" si="81"/>
        <v>-100</v>
      </c>
      <c r="AI1083" s="44" t="str">
        <f>VLOOKUP(Table13[[#This Row],[Track]],$B$1885:$D$1929,2,FALSE)</f>
        <v>Vic</v>
      </c>
      <c r="AJ10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3" s="16" t="str">
        <f>IF(Table13[[#This Row],[Going-Dist]]="G&lt;6-Dist&gt;=1700","B",IF(Table13[[#This Row],[Going-Dist]]="G&lt;6-Dist&lt;1700","A",IF(AJ1083="G&gt;=6-Dist&lt;1700","C",IF(AJ1083="G&gt;=6-Dist&gt;=1700","D","xx"))))</f>
        <v>A</v>
      </c>
      <c r="AL1083" s="69">
        <f>MONTH(Table13[[#This Row],[Date]])</f>
        <v>3</v>
      </c>
      <c r="AM1083" s="69" t="str">
        <f t="shared" si="79"/>
        <v>2023-2024</v>
      </c>
      <c r="AN1083" s="60">
        <v>150</v>
      </c>
      <c r="AO1083" s="128" t="str">
        <f>IF(Table13[[#This Row],[Combo 27 Bet]]="","",IF(Table13[[#This Row],[Lev Ret]]="","",AN1083*Table13[[#This Row],[Odds]]))</f>
        <v/>
      </c>
      <c r="AP1083" s="129">
        <f t="shared" si="82"/>
        <v>-150</v>
      </c>
      <c r="AQ1083" s="135">
        <v>2</v>
      </c>
      <c r="AR1083" s="151">
        <v>8</v>
      </c>
      <c r="AS1083" s="2" t="str">
        <f>IF(Table13[[#This Row],[Date]]&lt;$AS$3,"","Live")</f>
        <v/>
      </c>
      <c r="AT1083" s="2" t="str">
        <f>IF(Table13[[#This Row],[Date]]&lt;$AT$3,"","Current Algo")</f>
        <v/>
      </c>
    </row>
    <row r="1084" spans="1:46" ht="14.25" customHeight="1" x14ac:dyDescent="0.25">
      <c r="A1084" s="82">
        <v>45374</v>
      </c>
      <c r="B1084" s="2" t="s">
        <v>6</v>
      </c>
      <c r="C1084" s="83">
        <v>0.59375</v>
      </c>
      <c r="D1084" s="2">
        <v>4</v>
      </c>
      <c r="E1084" s="2">
        <v>0</v>
      </c>
      <c r="F1084" s="60">
        <v>5</v>
      </c>
      <c r="G1084" s="2">
        <v>1600</v>
      </c>
      <c r="H1084" s="2" t="s">
        <v>70</v>
      </c>
      <c r="I1084" s="2" t="s">
        <v>84</v>
      </c>
      <c r="J1084" s="2">
        <v>300</v>
      </c>
      <c r="K1084" s="6">
        <v>7</v>
      </c>
      <c r="L1084" s="6" t="s">
        <v>886</v>
      </c>
      <c r="M1084" s="2" t="s">
        <v>67</v>
      </c>
      <c r="N1084" s="84">
        <v>7.5</v>
      </c>
      <c r="O1084" s="2" t="s">
        <v>401</v>
      </c>
      <c r="P1084" s="2" t="s">
        <v>212</v>
      </c>
      <c r="Q1084" s="85"/>
      <c r="R1084" s="86">
        <v>2</v>
      </c>
      <c r="S1084" s="85">
        <v>57</v>
      </c>
      <c r="T1084" s="85">
        <v>57</v>
      </c>
      <c r="U1084" s="85"/>
      <c r="V1084" s="2">
        <v>2</v>
      </c>
      <c r="W1084" s="2">
        <v>2</v>
      </c>
      <c r="X1084" s="10">
        <v>3</v>
      </c>
      <c r="Y1084" s="84">
        <v>5.5</v>
      </c>
      <c r="Z1084" s="2">
        <v>30</v>
      </c>
      <c r="AA1084" s="6">
        <v>7</v>
      </c>
      <c r="AB1084" s="2"/>
      <c r="AC1084" s="2" t="s">
        <v>12</v>
      </c>
      <c r="AD1084" s="84">
        <v>10.7</v>
      </c>
      <c r="AE1084" s="84">
        <v>2.7</v>
      </c>
      <c r="AF1084" s="2">
        <v>100</v>
      </c>
      <c r="AG1084" s="2">
        <f t="shared" si="80"/>
        <v>1070</v>
      </c>
      <c r="AH1084" s="2">
        <f t="shared" si="81"/>
        <v>970</v>
      </c>
      <c r="AI1084" s="44" t="str">
        <f>VLOOKUP(Table13[[#This Row],[Track]],$B$1885:$D$1929,2,FALSE)</f>
        <v>Vic</v>
      </c>
      <c r="AJ10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4" s="16" t="str">
        <f>IF(Table13[[#This Row],[Going-Dist]]="G&lt;6-Dist&gt;=1700","B",IF(Table13[[#This Row],[Going-Dist]]="G&lt;6-Dist&lt;1700","A",IF(AJ1084="G&gt;=6-Dist&lt;1700","C",IF(AJ1084="G&gt;=6-Dist&gt;=1700","D","xx"))))</f>
        <v>A</v>
      </c>
      <c r="AL1084" s="69">
        <f>MONTH(Table13[[#This Row],[Date]])</f>
        <v>3</v>
      </c>
      <c r="AM1084" s="69" t="str">
        <f t="shared" si="79"/>
        <v>2023-2024</v>
      </c>
      <c r="AN1084" s="60">
        <v>100</v>
      </c>
      <c r="AO1084" s="128">
        <f>IF(Table13[[#This Row],[Combo 27 Bet]]="","",IF(Table13[[#This Row],[Lev Ret]]="","",AN1084*Table13[[#This Row],[Odds]]))</f>
        <v>1070</v>
      </c>
      <c r="AP1084" s="129">
        <f t="shared" si="82"/>
        <v>970</v>
      </c>
      <c r="AQ1084" s="135">
        <v>2</v>
      </c>
      <c r="AR1084" s="151">
        <v>6</v>
      </c>
      <c r="AS1084" s="2" t="str">
        <f>IF(Table13[[#This Row],[Date]]&lt;$AS$3,"","Live")</f>
        <v/>
      </c>
      <c r="AT1084" s="2" t="str">
        <f>IF(Table13[[#This Row],[Date]]&lt;$AT$3,"","Current Algo")</f>
        <v/>
      </c>
    </row>
    <row r="1085" spans="1:46" ht="14.25" customHeight="1" x14ac:dyDescent="0.25">
      <c r="A1085" s="82">
        <v>45374</v>
      </c>
      <c r="B1085" s="2" t="s">
        <v>6</v>
      </c>
      <c r="C1085" s="83">
        <v>0.62152777777777779</v>
      </c>
      <c r="D1085" s="87">
        <v>4</v>
      </c>
      <c r="E1085" s="7">
        <v>0</v>
      </c>
      <c r="F1085" s="60">
        <v>6</v>
      </c>
      <c r="G1085" s="2">
        <v>1600</v>
      </c>
      <c r="H1085" s="2" t="s">
        <v>77</v>
      </c>
      <c r="I1085" s="2" t="s">
        <v>62</v>
      </c>
      <c r="J1085" s="2">
        <v>200</v>
      </c>
      <c r="K1085" s="6">
        <v>4</v>
      </c>
      <c r="L1085" s="6" t="s">
        <v>889</v>
      </c>
      <c r="M1085" s="2"/>
      <c r="N1085" s="84">
        <v>2.35</v>
      </c>
      <c r="O1085" s="2" t="s">
        <v>397</v>
      </c>
      <c r="P1085" s="2" t="s">
        <v>52</v>
      </c>
      <c r="Q1085" s="85"/>
      <c r="R1085" s="86">
        <v>5</v>
      </c>
      <c r="S1085" s="85">
        <v>56</v>
      </c>
      <c r="T1085" s="85">
        <v>56</v>
      </c>
      <c r="U1085" s="85"/>
      <c r="V1085" s="2"/>
      <c r="W1085" s="2"/>
      <c r="X1085" s="10">
        <v>1</v>
      </c>
      <c r="Y1085" s="84"/>
      <c r="Z1085" s="2"/>
      <c r="AA1085" s="6">
        <v>7</v>
      </c>
      <c r="AB1085" s="2"/>
      <c r="AC1085" s="2"/>
      <c r="AD1085" s="84">
        <v>2.35</v>
      </c>
      <c r="AE1085" s="84"/>
      <c r="AF1085" s="2">
        <v>100</v>
      </c>
      <c r="AG1085" s="2" t="str">
        <f t="shared" si="80"/>
        <v/>
      </c>
      <c r="AH1085" s="2">
        <f t="shared" si="81"/>
        <v>-100</v>
      </c>
      <c r="AI1085" s="44" t="str">
        <f>VLOOKUP(Table13[[#This Row],[Track]],$B$1885:$D$1929,2,FALSE)</f>
        <v>Vic</v>
      </c>
      <c r="AJ10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5" s="16" t="str">
        <f>IF(Table13[[#This Row],[Going-Dist]]="G&lt;6-Dist&gt;=1700","B",IF(Table13[[#This Row],[Going-Dist]]="G&lt;6-Dist&lt;1700","A",IF(AJ1085="G&gt;=6-Dist&lt;1700","C",IF(AJ1085="G&gt;=6-Dist&gt;=1700","D","xx"))))</f>
        <v>A</v>
      </c>
      <c r="AL1085" s="69">
        <f>MONTH(Table13[[#This Row],[Date]])</f>
        <v>3</v>
      </c>
      <c r="AM1085" s="69" t="str">
        <f t="shared" si="79"/>
        <v>2023-2024</v>
      </c>
      <c r="AN1085" s="60">
        <v>100</v>
      </c>
      <c r="AO1085" s="128" t="str">
        <f>IF(Table13[[#This Row],[Combo 27 Bet]]="","",IF(Table13[[#This Row],[Lev Ret]]="","",AN1085*Table13[[#This Row],[Odds]]))</f>
        <v/>
      </c>
      <c r="AP1085" s="129">
        <f t="shared" si="82"/>
        <v>-100</v>
      </c>
      <c r="AQ1085" s="135"/>
      <c r="AR1085" s="151">
        <v>5</v>
      </c>
      <c r="AS1085" s="2" t="str">
        <f>IF(Table13[[#This Row],[Date]]&lt;$AS$3,"","Live")</f>
        <v/>
      </c>
      <c r="AT1085" s="2" t="str">
        <f>IF(Table13[[#This Row],[Date]]&lt;$AT$3,"","Current Algo")</f>
        <v/>
      </c>
    </row>
    <row r="1086" spans="1:46" ht="14.25" customHeight="1" x14ac:dyDescent="0.25">
      <c r="A1086" s="82">
        <v>45374</v>
      </c>
      <c r="B1086" s="2" t="s">
        <v>149</v>
      </c>
      <c r="C1086" s="83">
        <v>0.72222222222222221</v>
      </c>
      <c r="D1086" s="87">
        <v>4</v>
      </c>
      <c r="E1086" s="7">
        <v>2</v>
      </c>
      <c r="F1086" s="60">
        <v>9</v>
      </c>
      <c r="G1086" s="2">
        <v>1100</v>
      </c>
      <c r="H1086" s="2" t="s">
        <v>151</v>
      </c>
      <c r="I1086" s="2"/>
      <c r="J1086" s="2">
        <v>1000</v>
      </c>
      <c r="K1086" s="6">
        <v>4</v>
      </c>
      <c r="L1086" s="6" t="s">
        <v>1723</v>
      </c>
      <c r="M1086" s="2" t="s">
        <v>67</v>
      </c>
      <c r="N1086" s="84">
        <v>8</v>
      </c>
      <c r="O1086" s="2" t="s">
        <v>1137</v>
      </c>
      <c r="P1086" s="2" t="s">
        <v>48</v>
      </c>
      <c r="Q1086" s="85"/>
      <c r="R1086" s="86">
        <v>1</v>
      </c>
      <c r="S1086" s="85">
        <v>55.5</v>
      </c>
      <c r="T1086" s="85">
        <v>55.5</v>
      </c>
      <c r="U1086" s="85"/>
      <c r="V1086" s="2"/>
      <c r="W1086" s="2">
        <v>5</v>
      </c>
      <c r="X1086" s="10">
        <v>1</v>
      </c>
      <c r="Y1086" s="84">
        <v>6.8</v>
      </c>
      <c r="Z1086" s="2">
        <v>20</v>
      </c>
      <c r="AA1086" s="6"/>
      <c r="AB1086" s="2"/>
      <c r="AC1086" s="2"/>
      <c r="AD1086" s="84">
        <v>9</v>
      </c>
      <c r="AE1086" s="84"/>
      <c r="AF1086" s="2">
        <v>100</v>
      </c>
      <c r="AG1086" s="2" t="str">
        <f t="shared" si="80"/>
        <v/>
      </c>
      <c r="AH1086" s="2">
        <f t="shared" si="81"/>
        <v>-100</v>
      </c>
      <c r="AI1086" s="44" t="str">
        <f>VLOOKUP(Table13[[#This Row],[Track]],$B$1885:$D$1929,2,FALSE)</f>
        <v>NSW</v>
      </c>
      <c r="AJ10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6" s="16" t="str">
        <f>IF(Table13[[#This Row],[Going-Dist]]="G&lt;6-Dist&gt;=1700","B",IF(Table13[[#This Row],[Going-Dist]]="G&lt;6-Dist&lt;1700","A",IF(AJ1086="G&gt;=6-Dist&lt;1700","C",IF(AJ1086="G&gt;=6-Dist&gt;=1700","D","xx"))))</f>
        <v>A</v>
      </c>
      <c r="AL1086" s="69">
        <f>MONTH(Table13[[#This Row],[Date]])</f>
        <v>3</v>
      </c>
      <c r="AM1086" s="69" t="str">
        <f t="shared" si="79"/>
        <v>2023-2024</v>
      </c>
      <c r="AN1086" s="60">
        <v>100</v>
      </c>
      <c r="AO1086" s="128" t="str">
        <f>IF(Table13[[#This Row],[Combo 27 Bet]]="","",IF(Table13[[#This Row],[Lev Ret]]="","",AN1086*Table13[[#This Row],[Odds]]))</f>
        <v/>
      </c>
      <c r="AP1086" s="129">
        <f t="shared" si="82"/>
        <v>-100</v>
      </c>
      <c r="AQ1086" s="135"/>
      <c r="AR1086" s="151">
        <v>1</v>
      </c>
      <c r="AS1086" s="2" t="str">
        <f>IF(Table13[[#This Row],[Date]]&lt;$AS$3,"","Live")</f>
        <v/>
      </c>
      <c r="AT1086" s="2" t="str">
        <f>IF(Table13[[#This Row],[Date]]&lt;$AT$3,"","Current Algo")</f>
        <v/>
      </c>
    </row>
    <row r="1087" spans="1:46" ht="14.25" customHeight="1" x14ac:dyDescent="0.25">
      <c r="A1087" s="82">
        <v>45374</v>
      </c>
      <c r="B1087" s="2" t="s">
        <v>6</v>
      </c>
      <c r="C1087" s="83">
        <v>0.73263888888888884</v>
      </c>
      <c r="D1087" s="2">
        <v>4</v>
      </c>
      <c r="E1087" s="2">
        <v>0</v>
      </c>
      <c r="F1087" s="60">
        <v>10</v>
      </c>
      <c r="G1087" s="2">
        <v>1200</v>
      </c>
      <c r="H1087" s="2" t="s">
        <v>42</v>
      </c>
      <c r="I1087" s="2">
        <v>84</v>
      </c>
      <c r="J1087" s="2">
        <v>130</v>
      </c>
      <c r="K1087" s="6">
        <v>15</v>
      </c>
      <c r="L1087" s="6" t="s">
        <v>890</v>
      </c>
      <c r="M1087" s="2" t="s">
        <v>55</v>
      </c>
      <c r="N1087" s="84">
        <v>5.0999999999999996</v>
      </c>
      <c r="O1087" s="2" t="s">
        <v>515</v>
      </c>
      <c r="P1087" s="2" t="s">
        <v>201</v>
      </c>
      <c r="Q1087" s="85"/>
      <c r="R1087" s="86">
        <v>6</v>
      </c>
      <c r="S1087" s="85">
        <v>54</v>
      </c>
      <c r="T1087" s="85">
        <v>54</v>
      </c>
      <c r="U1087" s="85"/>
      <c r="V1087" s="2">
        <v>2</v>
      </c>
      <c r="W1087" s="2">
        <v>2</v>
      </c>
      <c r="X1087" s="10">
        <v>3</v>
      </c>
      <c r="Y1087" s="84">
        <v>5.4</v>
      </c>
      <c r="Z1087" s="2">
        <v>35</v>
      </c>
      <c r="AA1087" s="6">
        <v>10</v>
      </c>
      <c r="AB1087" s="2"/>
      <c r="AC1087" s="2" t="s">
        <v>12</v>
      </c>
      <c r="AD1087" s="84">
        <v>3.8</v>
      </c>
      <c r="AE1087" s="84">
        <v>1.8</v>
      </c>
      <c r="AF1087" s="2">
        <v>100</v>
      </c>
      <c r="AG1087" s="2">
        <f t="shared" si="80"/>
        <v>380</v>
      </c>
      <c r="AH1087" s="2">
        <f t="shared" si="81"/>
        <v>280</v>
      </c>
      <c r="AI1087" s="44" t="str">
        <f>VLOOKUP(Table13[[#This Row],[Track]],$B$1885:$D$1929,2,FALSE)</f>
        <v>Vic</v>
      </c>
      <c r="AJ10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7" s="16" t="str">
        <f>IF(Table13[[#This Row],[Going-Dist]]="G&lt;6-Dist&gt;=1700","B",IF(Table13[[#This Row],[Going-Dist]]="G&lt;6-Dist&lt;1700","A",IF(AJ1087="G&gt;=6-Dist&lt;1700","C",IF(AJ1087="G&gt;=6-Dist&gt;=1700","D","xx"))))</f>
        <v>A</v>
      </c>
      <c r="AL1087" s="69">
        <f>MONTH(Table13[[#This Row],[Date]])</f>
        <v>3</v>
      </c>
      <c r="AM1087" s="69" t="str">
        <f t="shared" si="79"/>
        <v>2023-2024</v>
      </c>
      <c r="AN1087" s="60">
        <v>200</v>
      </c>
      <c r="AO1087" s="128">
        <f>IF(Table13[[#This Row],[Combo 27 Bet]]="","",IF(Table13[[#This Row],[Lev Ret]]="","",AN1087*Table13[[#This Row],[Odds]]))</f>
        <v>760</v>
      </c>
      <c r="AP1087" s="129">
        <f t="shared" si="82"/>
        <v>560</v>
      </c>
      <c r="AQ1087" s="135"/>
      <c r="AR1087" s="151">
        <v>10</v>
      </c>
      <c r="AS1087" s="2" t="str">
        <f>IF(Table13[[#This Row],[Date]]&lt;$AS$3,"","Live")</f>
        <v/>
      </c>
      <c r="AT1087" s="2" t="str">
        <f>IF(Table13[[#This Row],[Date]]&lt;$AT$3,"","Current Algo")</f>
        <v/>
      </c>
    </row>
    <row r="1088" spans="1:46" ht="14.25" customHeight="1" x14ac:dyDescent="0.25">
      <c r="A1088" s="82">
        <v>45381</v>
      </c>
      <c r="B1088" s="2" t="s">
        <v>3</v>
      </c>
      <c r="C1088" s="83">
        <v>0.51041666666666663</v>
      </c>
      <c r="D1088" s="2">
        <v>4</v>
      </c>
      <c r="E1088" s="2">
        <v>0</v>
      </c>
      <c r="F1088" s="60">
        <v>1</v>
      </c>
      <c r="G1088" s="2">
        <v>1100</v>
      </c>
      <c r="H1088" s="2" t="s">
        <v>70</v>
      </c>
      <c r="I1088" s="2" t="s">
        <v>46</v>
      </c>
      <c r="J1088" s="2">
        <v>150</v>
      </c>
      <c r="K1088" s="6">
        <v>2</v>
      </c>
      <c r="L1088" s="6" t="s">
        <v>891</v>
      </c>
      <c r="M1088" s="2" t="s">
        <v>53</v>
      </c>
      <c r="N1088" s="84">
        <v>5.5</v>
      </c>
      <c r="O1088" s="2" t="s">
        <v>165</v>
      </c>
      <c r="P1088" s="2" t="s">
        <v>202</v>
      </c>
      <c r="Q1088" s="85"/>
      <c r="R1088" s="86">
        <v>9</v>
      </c>
      <c r="S1088" s="85">
        <v>58.5</v>
      </c>
      <c r="T1088" s="85">
        <v>58.5</v>
      </c>
      <c r="U1088" s="85"/>
      <c r="V1088" s="2">
        <v>1</v>
      </c>
      <c r="W1088" s="2">
        <v>3</v>
      </c>
      <c r="X1088" s="10">
        <v>1</v>
      </c>
      <c r="Y1088" s="84">
        <v>3.4</v>
      </c>
      <c r="Z1088" s="2">
        <v>45</v>
      </c>
      <c r="AA1088" s="6">
        <v>10</v>
      </c>
      <c r="AB1088" s="2"/>
      <c r="AC1088" s="2" t="s">
        <v>15</v>
      </c>
      <c r="AD1088" s="84">
        <v>8.5</v>
      </c>
      <c r="AE1088" s="84">
        <v>2.5</v>
      </c>
      <c r="AF1088" s="2">
        <v>100</v>
      </c>
      <c r="AG1088" s="2" t="str">
        <f t="shared" si="80"/>
        <v/>
      </c>
      <c r="AH1088" s="2">
        <f t="shared" si="81"/>
        <v>-100</v>
      </c>
      <c r="AI1088" s="44" t="str">
        <f>VLOOKUP(Table13[[#This Row],[Track]],$B$1885:$D$1929,2,FALSE)</f>
        <v>Vic</v>
      </c>
      <c r="AJ10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8" s="16" t="str">
        <f>IF(Table13[[#This Row],[Going-Dist]]="G&lt;6-Dist&gt;=1700","B",IF(Table13[[#This Row],[Going-Dist]]="G&lt;6-Dist&lt;1700","A",IF(AJ1088="G&gt;=6-Dist&lt;1700","C",IF(AJ1088="G&gt;=6-Dist&gt;=1700","D","xx"))))</f>
        <v>A</v>
      </c>
      <c r="AL1088" s="69">
        <f>MONTH(Table13[[#This Row],[Date]])</f>
        <v>3</v>
      </c>
      <c r="AM1088" s="69" t="str">
        <f t="shared" si="79"/>
        <v>2023-2024</v>
      </c>
      <c r="AN1088" s="60">
        <v>150</v>
      </c>
      <c r="AO1088" s="128" t="str">
        <f>IF(Table13[[#This Row],[Combo 27 Bet]]="","",IF(Table13[[#This Row],[Lev Ret]]="","",AN1088*Table13[[#This Row],[Odds]]))</f>
        <v/>
      </c>
      <c r="AP1088" s="129">
        <f t="shared" si="82"/>
        <v>-150</v>
      </c>
      <c r="AQ1088" s="135">
        <v>2</v>
      </c>
      <c r="AR1088" s="151">
        <v>9</v>
      </c>
      <c r="AS1088" s="2" t="str">
        <f>IF(Table13[[#This Row],[Date]]&lt;$AS$3,"","Live")</f>
        <v/>
      </c>
      <c r="AT1088" s="2" t="str">
        <f>IF(Table13[[#This Row],[Date]]&lt;$AT$3,"","Current Algo")</f>
        <v/>
      </c>
    </row>
    <row r="1089" spans="1:46" ht="14.25" customHeight="1" x14ac:dyDescent="0.25">
      <c r="A1089" s="82">
        <v>45381</v>
      </c>
      <c r="B1089" s="2" t="s">
        <v>3</v>
      </c>
      <c r="C1089" s="83">
        <v>0.51041666666666663</v>
      </c>
      <c r="D1089" s="87">
        <v>4</v>
      </c>
      <c r="E1089" s="7">
        <v>0</v>
      </c>
      <c r="F1089" s="60">
        <v>1</v>
      </c>
      <c r="G1089" s="2">
        <v>1100</v>
      </c>
      <c r="H1089" s="2" t="s">
        <v>70</v>
      </c>
      <c r="I1089" s="2" t="s">
        <v>46</v>
      </c>
      <c r="J1089" s="2">
        <v>150</v>
      </c>
      <c r="K1089" s="6">
        <v>8</v>
      </c>
      <c r="L1089" s="6" t="s">
        <v>802</v>
      </c>
      <c r="M1089" s="2" t="s">
        <v>55</v>
      </c>
      <c r="N1089" s="84">
        <v>15</v>
      </c>
      <c r="O1089" s="2" t="s">
        <v>515</v>
      </c>
      <c r="P1089" s="2" t="s">
        <v>508</v>
      </c>
      <c r="Q1089" s="85">
        <v>1.5</v>
      </c>
      <c r="R1089" s="86">
        <v>4</v>
      </c>
      <c r="S1089" s="85">
        <v>54</v>
      </c>
      <c r="T1089" s="85">
        <v>52.5</v>
      </c>
      <c r="U1089" s="85"/>
      <c r="V1089" s="2"/>
      <c r="W1089" s="2"/>
      <c r="X1089" s="10">
        <v>2</v>
      </c>
      <c r="Y1089" s="84">
        <v>5.2</v>
      </c>
      <c r="Z1089" s="2">
        <v>35</v>
      </c>
      <c r="AA1089" s="6">
        <v>10</v>
      </c>
      <c r="AB1089" s="2"/>
      <c r="AC1089" s="2" t="s">
        <v>12</v>
      </c>
      <c r="AD1089" s="84">
        <v>17</v>
      </c>
      <c r="AE1089" s="84">
        <v>3.2</v>
      </c>
      <c r="AF1089" s="2">
        <v>100</v>
      </c>
      <c r="AG1089" s="2">
        <f t="shared" si="80"/>
        <v>1700</v>
      </c>
      <c r="AH1089" s="2">
        <f t="shared" si="81"/>
        <v>1600</v>
      </c>
      <c r="AI1089" s="44" t="str">
        <f>VLOOKUP(Table13[[#This Row],[Track]],$B$1885:$D$1929,2,FALSE)</f>
        <v>Vic</v>
      </c>
      <c r="AJ10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89" s="16" t="str">
        <f>IF(Table13[[#This Row],[Going-Dist]]="G&lt;6-Dist&gt;=1700","B",IF(Table13[[#This Row],[Going-Dist]]="G&lt;6-Dist&lt;1700","A",IF(AJ1089="G&gt;=6-Dist&lt;1700","C",IF(AJ1089="G&gt;=6-Dist&gt;=1700","D","xx"))))</f>
        <v>A</v>
      </c>
      <c r="AL1089" s="69">
        <f>MONTH(Table13[[#This Row],[Date]])</f>
        <v>3</v>
      </c>
      <c r="AM1089" s="69" t="str">
        <f t="shared" si="79"/>
        <v>2023-2024</v>
      </c>
      <c r="AN1089" s="60">
        <v>100</v>
      </c>
      <c r="AO1089" s="128">
        <f>IF(Table13[[#This Row],[Combo 27 Bet]]="","",IF(Table13[[#This Row],[Lev Ret]]="","",AN1089*Table13[[#This Row],[Odds]]))</f>
        <v>1700</v>
      </c>
      <c r="AP1089" s="129">
        <f t="shared" si="82"/>
        <v>1600</v>
      </c>
      <c r="AQ1089" s="135">
        <v>2</v>
      </c>
      <c r="AR1089" s="151">
        <v>6</v>
      </c>
      <c r="AS1089" s="2" t="str">
        <f>IF(Table13[[#This Row],[Date]]&lt;$AS$3,"","Live")</f>
        <v/>
      </c>
      <c r="AT1089" s="2" t="str">
        <f>IF(Table13[[#This Row],[Date]]&lt;$AT$3,"","Current Algo")</f>
        <v/>
      </c>
    </row>
    <row r="1090" spans="1:46" ht="14.25" customHeight="1" x14ac:dyDescent="0.25">
      <c r="A1090" s="82">
        <v>45381</v>
      </c>
      <c r="B1090" s="2" t="s">
        <v>3</v>
      </c>
      <c r="C1090" s="83">
        <v>0.55555555555555558</v>
      </c>
      <c r="D1090" s="87">
        <v>4</v>
      </c>
      <c r="E1090" s="7">
        <v>0</v>
      </c>
      <c r="F1090" s="60">
        <v>3</v>
      </c>
      <c r="G1090" s="2">
        <v>1600</v>
      </c>
      <c r="H1090" s="2" t="s">
        <v>42</v>
      </c>
      <c r="I1090" s="2" t="s">
        <v>46</v>
      </c>
      <c r="J1090" s="2">
        <v>150</v>
      </c>
      <c r="K1090" s="6">
        <v>9</v>
      </c>
      <c r="L1090" s="6" t="s">
        <v>892</v>
      </c>
      <c r="M1090" s="2" t="s">
        <v>55</v>
      </c>
      <c r="N1090" s="84">
        <v>4.9000000000000004</v>
      </c>
      <c r="O1090" s="2" t="s">
        <v>518</v>
      </c>
      <c r="P1090" s="2" t="s">
        <v>82</v>
      </c>
      <c r="Q1090" s="85"/>
      <c r="R1090" s="86">
        <v>5</v>
      </c>
      <c r="S1090" s="85">
        <v>54</v>
      </c>
      <c r="T1090" s="85">
        <v>54</v>
      </c>
      <c r="U1090" s="85"/>
      <c r="V1090" s="2">
        <v>1</v>
      </c>
      <c r="W1090" s="2">
        <v>2</v>
      </c>
      <c r="X1090" s="10">
        <v>2</v>
      </c>
      <c r="Y1090" s="84">
        <v>5.5</v>
      </c>
      <c r="Z1090" s="2">
        <v>30</v>
      </c>
      <c r="AA1090" s="6">
        <v>10</v>
      </c>
      <c r="AB1090" s="2"/>
      <c r="AC1090" s="2" t="s">
        <v>13</v>
      </c>
      <c r="AD1090" s="84">
        <v>4.5999999999999996</v>
      </c>
      <c r="AE1090" s="84">
        <v>1.8</v>
      </c>
      <c r="AF1090" s="2">
        <v>100</v>
      </c>
      <c r="AG1090" s="2" t="str">
        <f t="shared" si="80"/>
        <v/>
      </c>
      <c r="AH1090" s="2">
        <f t="shared" si="81"/>
        <v>-100</v>
      </c>
      <c r="AI1090" s="44" t="str">
        <f>VLOOKUP(Table13[[#This Row],[Track]],$B$1885:$D$1929,2,FALSE)</f>
        <v>Vic</v>
      </c>
      <c r="AJ10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0" s="16" t="str">
        <f>IF(Table13[[#This Row],[Going-Dist]]="G&lt;6-Dist&gt;=1700","B",IF(Table13[[#This Row],[Going-Dist]]="G&lt;6-Dist&lt;1700","A",IF(AJ1090="G&gt;=6-Dist&lt;1700","C",IF(AJ1090="G&gt;=6-Dist&gt;=1700","D","xx"))))</f>
        <v>A</v>
      </c>
      <c r="AL1090" s="69">
        <f>MONTH(Table13[[#This Row],[Date]])</f>
        <v>3</v>
      </c>
      <c r="AM1090" s="69" t="str">
        <f t="shared" si="79"/>
        <v>2023-2024</v>
      </c>
      <c r="AN1090" s="60">
        <v>150</v>
      </c>
      <c r="AO1090" s="128" t="str">
        <f>IF(Table13[[#This Row],[Combo 27 Bet]]="","",IF(Table13[[#This Row],[Lev Ret]]="","",AN1090*Table13[[#This Row],[Odds]]))</f>
        <v/>
      </c>
      <c r="AP1090" s="129">
        <f t="shared" si="82"/>
        <v>-150</v>
      </c>
      <c r="AQ1090" s="135"/>
      <c r="AR1090" s="151">
        <v>8</v>
      </c>
      <c r="AS1090" s="2" t="str">
        <f>IF(Table13[[#This Row],[Date]]&lt;$AS$3,"","Live")</f>
        <v/>
      </c>
      <c r="AT1090" s="2" t="str">
        <f>IF(Table13[[#This Row],[Date]]&lt;$AT$3,"","Current Algo")</f>
        <v/>
      </c>
    </row>
    <row r="1091" spans="1:46" ht="14.25" customHeight="1" x14ac:dyDescent="0.25">
      <c r="A1091" s="82">
        <v>45381</v>
      </c>
      <c r="B1091" s="2" t="s">
        <v>3</v>
      </c>
      <c r="C1091" s="83">
        <v>0.60416666666666663</v>
      </c>
      <c r="D1091" s="87">
        <v>4</v>
      </c>
      <c r="E1091" s="7">
        <v>0</v>
      </c>
      <c r="F1091" s="60">
        <v>5</v>
      </c>
      <c r="G1091" s="2">
        <v>1000</v>
      </c>
      <c r="H1091" s="2" t="s">
        <v>42</v>
      </c>
      <c r="I1091" s="2" t="s">
        <v>46</v>
      </c>
      <c r="J1091" s="2">
        <v>175</v>
      </c>
      <c r="K1091" s="6">
        <v>9</v>
      </c>
      <c r="L1091" s="6" t="s">
        <v>865</v>
      </c>
      <c r="M1091" s="2" t="s">
        <v>58</v>
      </c>
      <c r="N1091" s="84">
        <v>5.2</v>
      </c>
      <c r="O1091" s="2" t="s">
        <v>785</v>
      </c>
      <c r="P1091" s="2" t="s">
        <v>54</v>
      </c>
      <c r="Q1091" s="85"/>
      <c r="R1091" s="86">
        <v>3</v>
      </c>
      <c r="S1091" s="85">
        <v>54</v>
      </c>
      <c r="T1091" s="85">
        <v>54</v>
      </c>
      <c r="U1091" s="85"/>
      <c r="V1091" s="2">
        <v>1</v>
      </c>
      <c r="W1091" s="2">
        <v>5</v>
      </c>
      <c r="X1091" s="10">
        <v>2</v>
      </c>
      <c r="Y1091" s="84">
        <v>5.3</v>
      </c>
      <c r="Z1091" s="2">
        <v>30</v>
      </c>
      <c r="AA1091" s="6">
        <v>9</v>
      </c>
      <c r="AB1091" s="2"/>
      <c r="AC1091" s="2" t="s">
        <v>12</v>
      </c>
      <c r="AD1091" s="84">
        <v>6.3</v>
      </c>
      <c r="AE1091" s="84">
        <v>1.9</v>
      </c>
      <c r="AF1091" s="2">
        <v>100</v>
      </c>
      <c r="AG1091" s="2">
        <f t="shared" si="80"/>
        <v>630</v>
      </c>
      <c r="AH1091" s="2">
        <f t="shared" si="81"/>
        <v>530</v>
      </c>
      <c r="AI1091" s="44" t="str">
        <f>VLOOKUP(Table13[[#This Row],[Track]],$B$1885:$D$1929,2,FALSE)</f>
        <v>Vic</v>
      </c>
      <c r="AJ10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1" s="16" t="str">
        <f>IF(Table13[[#This Row],[Going-Dist]]="G&lt;6-Dist&gt;=1700","B",IF(Table13[[#This Row],[Going-Dist]]="G&lt;6-Dist&lt;1700","A",IF(AJ1091="G&gt;=6-Dist&lt;1700","C",IF(AJ1091="G&gt;=6-Dist&gt;=1700","D","xx"))))</f>
        <v>A</v>
      </c>
      <c r="AL1091" s="69">
        <f>MONTH(Table13[[#This Row],[Date]])</f>
        <v>3</v>
      </c>
      <c r="AM1091" s="69" t="str">
        <f t="shared" si="79"/>
        <v>2023-2024</v>
      </c>
      <c r="AN1091" s="60">
        <v>150</v>
      </c>
      <c r="AO1091" s="128">
        <f>IF(Table13[[#This Row],[Combo 27 Bet]]="","",IF(Table13[[#This Row],[Lev Ret]]="","",AN1091*Table13[[#This Row],[Odds]]))</f>
        <v>945</v>
      </c>
      <c r="AP1091" s="129">
        <f t="shared" si="82"/>
        <v>795</v>
      </c>
      <c r="AQ1091" s="135">
        <v>2</v>
      </c>
      <c r="AR1091" s="151">
        <v>8</v>
      </c>
      <c r="AS1091" s="2" t="str">
        <f>IF(Table13[[#This Row],[Date]]&lt;$AS$3,"","Live")</f>
        <v/>
      </c>
      <c r="AT1091" s="2" t="str">
        <f>IF(Table13[[#This Row],[Date]]&lt;$AT$3,"","Current Algo")</f>
        <v/>
      </c>
    </row>
    <row r="1092" spans="1:46" ht="14.25" customHeight="1" x14ac:dyDescent="0.25">
      <c r="A1092" s="82">
        <v>45381</v>
      </c>
      <c r="B1092" s="2" t="s">
        <v>3</v>
      </c>
      <c r="C1092" s="83">
        <v>0.60416666666666663</v>
      </c>
      <c r="D1092" s="87">
        <v>4</v>
      </c>
      <c r="E1092" s="7">
        <v>0</v>
      </c>
      <c r="F1092" s="60">
        <v>5</v>
      </c>
      <c r="G1092" s="2">
        <v>1000</v>
      </c>
      <c r="H1092" s="2" t="s">
        <v>42</v>
      </c>
      <c r="I1092" s="2" t="s">
        <v>46</v>
      </c>
      <c r="J1092" s="2">
        <v>175</v>
      </c>
      <c r="K1092" s="6">
        <v>6</v>
      </c>
      <c r="L1092" s="6" t="s">
        <v>531</v>
      </c>
      <c r="M1092" s="2" t="s">
        <v>50</v>
      </c>
      <c r="N1092" s="84">
        <v>4.4000000000000004</v>
      </c>
      <c r="O1092" s="2" t="s">
        <v>91</v>
      </c>
      <c r="P1092" s="2" t="s">
        <v>114</v>
      </c>
      <c r="Q1092" s="85"/>
      <c r="R1092" s="86">
        <v>5</v>
      </c>
      <c r="S1092" s="85">
        <v>57</v>
      </c>
      <c r="T1092" s="85">
        <v>57</v>
      </c>
      <c r="U1092" s="85"/>
      <c r="V1092" s="2">
        <v>3</v>
      </c>
      <c r="W1092" s="2">
        <v>3</v>
      </c>
      <c r="X1092" s="10">
        <v>3</v>
      </c>
      <c r="Y1092" s="84">
        <v>5.8</v>
      </c>
      <c r="Z1092" s="2">
        <v>25</v>
      </c>
      <c r="AA1092" s="6">
        <v>9</v>
      </c>
      <c r="AB1092" s="2"/>
      <c r="AC1092" s="2"/>
      <c r="AD1092" s="84">
        <v>3.1</v>
      </c>
      <c r="AE1092" s="84"/>
      <c r="AF1092" s="2">
        <v>100</v>
      </c>
      <c r="AG1092" s="2" t="str">
        <f t="shared" si="80"/>
        <v/>
      </c>
      <c r="AH1092" s="2">
        <f t="shared" si="81"/>
        <v>-100</v>
      </c>
      <c r="AI1092" s="44" t="str">
        <f>VLOOKUP(Table13[[#This Row],[Track]],$B$1885:$D$1929,2,FALSE)</f>
        <v>Vic</v>
      </c>
      <c r="AJ10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2" s="16" t="str">
        <f>IF(Table13[[#This Row],[Going-Dist]]="G&lt;6-Dist&gt;=1700","B",IF(Table13[[#This Row],[Going-Dist]]="G&lt;6-Dist&lt;1700","A",IF(AJ1092="G&gt;=6-Dist&lt;1700","C",IF(AJ1092="G&gt;=6-Dist&gt;=1700","D","xx"))))</f>
        <v>A</v>
      </c>
      <c r="AL1092" s="69">
        <f>MONTH(Table13[[#This Row],[Date]])</f>
        <v>3</v>
      </c>
      <c r="AM1092" s="69" t="str">
        <f t="shared" si="79"/>
        <v>2023-2024</v>
      </c>
      <c r="AN1092" s="60">
        <v>150</v>
      </c>
      <c r="AO1092" s="128" t="str">
        <f>IF(Table13[[#This Row],[Combo 27 Bet]]="","",IF(Table13[[#This Row],[Lev Ret]]="","",AN1092*Table13[[#This Row],[Odds]]))</f>
        <v/>
      </c>
      <c r="AP1092" s="129">
        <f t="shared" si="82"/>
        <v>-150</v>
      </c>
      <c r="AQ1092" s="135">
        <v>2</v>
      </c>
      <c r="AR1092" s="151">
        <v>8</v>
      </c>
      <c r="AS1092" s="2" t="str">
        <f>IF(Table13[[#This Row],[Date]]&lt;$AS$3,"","Live")</f>
        <v/>
      </c>
      <c r="AT1092" s="2" t="str">
        <f>IF(Table13[[#This Row],[Date]]&lt;$AT$3,"","Current Algo")</f>
        <v/>
      </c>
    </row>
    <row r="1093" spans="1:46" ht="14.25" customHeight="1" x14ac:dyDescent="0.25">
      <c r="A1093" s="82">
        <v>45381</v>
      </c>
      <c r="B1093" s="2" t="s">
        <v>3</v>
      </c>
      <c r="C1093" s="83">
        <v>0.62847222222222221</v>
      </c>
      <c r="D1093" s="87">
        <v>4</v>
      </c>
      <c r="E1093" s="7">
        <v>0</v>
      </c>
      <c r="F1093" s="60">
        <v>6</v>
      </c>
      <c r="G1093" s="2">
        <v>2000</v>
      </c>
      <c r="H1093" s="2" t="s">
        <v>42</v>
      </c>
      <c r="I1093" s="2">
        <v>80</v>
      </c>
      <c r="J1093" s="2">
        <v>150</v>
      </c>
      <c r="K1093" s="6">
        <v>12</v>
      </c>
      <c r="L1093" s="6" t="s">
        <v>893</v>
      </c>
      <c r="M1093" s="2" t="s">
        <v>67</v>
      </c>
      <c r="N1093" s="84">
        <v>2.5</v>
      </c>
      <c r="O1093" s="2" t="s">
        <v>47</v>
      </c>
      <c r="P1093" s="2" t="s">
        <v>377</v>
      </c>
      <c r="Q1093" s="85"/>
      <c r="R1093" s="86">
        <v>6</v>
      </c>
      <c r="S1093" s="85">
        <v>56.5</v>
      </c>
      <c r="T1093" s="85">
        <v>56.5</v>
      </c>
      <c r="U1093" s="85"/>
      <c r="V1093" s="2">
        <v>2</v>
      </c>
      <c r="W1093" s="2">
        <v>1</v>
      </c>
      <c r="X1093" s="10">
        <v>1</v>
      </c>
      <c r="Y1093" s="84">
        <v>4.7</v>
      </c>
      <c r="Z1093" s="2">
        <v>40</v>
      </c>
      <c r="AA1093" s="6">
        <v>12</v>
      </c>
      <c r="AB1093" s="2"/>
      <c r="AC1093" s="2" t="s">
        <v>12</v>
      </c>
      <c r="AD1093" s="84">
        <v>3.1</v>
      </c>
      <c r="AE1093" s="84">
        <v>1.7</v>
      </c>
      <c r="AF1093" s="2">
        <v>100</v>
      </c>
      <c r="AG1093" s="2">
        <f t="shared" ref="AG1093:AG1140" si="83">IF($AC1093&lt;&gt;"WON","",AF1093*$AD1093)</f>
        <v>310</v>
      </c>
      <c r="AH1093" s="2">
        <f t="shared" ref="AH1093:AH1140" si="84">IF(AG1093="",AF1093*-1,AG1093-AF1093)</f>
        <v>210</v>
      </c>
      <c r="AI1093" s="44" t="str">
        <f>VLOOKUP(Table13[[#This Row],[Track]],$B$1885:$D$1929,2,FALSE)</f>
        <v>Vic</v>
      </c>
      <c r="AJ10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93" s="16" t="str">
        <f>IF(Table13[[#This Row],[Going-Dist]]="G&lt;6-Dist&gt;=1700","B",IF(Table13[[#This Row],[Going-Dist]]="G&lt;6-Dist&lt;1700","A",IF(AJ1093="G&gt;=6-Dist&lt;1700","C",IF(AJ1093="G&gt;=6-Dist&gt;=1700","D","xx"))))</f>
        <v>B</v>
      </c>
      <c r="AL1093" s="2">
        <f>MONTH(Table13[[#This Row],[Date]])</f>
        <v>3</v>
      </c>
      <c r="AM1093" s="2" t="str">
        <f t="shared" si="79"/>
        <v>2023-2024</v>
      </c>
      <c r="AN1093" s="60">
        <v>200</v>
      </c>
      <c r="AO1093" s="128">
        <f>IF(Table13[[#This Row],[Combo 27 Bet]]="","",IF(Table13[[#This Row],[Lev Ret]]="","",AN1093*Table13[[#This Row],[Odds]]))</f>
        <v>620</v>
      </c>
      <c r="AP1093" s="129">
        <f t="shared" ref="AP1093:AP1140" si="85">IF(AN1093="","",IF(AO1093="",AN1093*-1,AO1093-AN1093))</f>
        <v>420</v>
      </c>
      <c r="AQ1093" s="135"/>
      <c r="AR1093" s="151">
        <v>10</v>
      </c>
      <c r="AS1093" s="2" t="str">
        <f>IF(Table13[[#This Row],[Date]]&lt;$AS$3,"","Live")</f>
        <v/>
      </c>
      <c r="AT1093" s="2" t="str">
        <f>IF(Table13[[#This Row],[Date]]&lt;$AT$3,"","Current Algo")</f>
        <v/>
      </c>
    </row>
    <row r="1094" spans="1:46" ht="14.25" customHeight="1" x14ac:dyDescent="0.25">
      <c r="A1094" s="82">
        <v>45381</v>
      </c>
      <c r="B1094" s="2" t="s">
        <v>3</v>
      </c>
      <c r="C1094" s="83">
        <v>0.67708333333333337</v>
      </c>
      <c r="D1094" s="87">
        <v>4</v>
      </c>
      <c r="E1094" s="7">
        <v>0</v>
      </c>
      <c r="F1094" s="60">
        <v>8</v>
      </c>
      <c r="G1094" s="2">
        <v>2000</v>
      </c>
      <c r="H1094" s="2" t="s">
        <v>131</v>
      </c>
      <c r="I1094" s="2" t="s">
        <v>131</v>
      </c>
      <c r="J1094" s="2">
        <v>3000</v>
      </c>
      <c r="K1094" s="6">
        <v>1</v>
      </c>
      <c r="L1094" s="6" t="s">
        <v>581</v>
      </c>
      <c r="M1094" s="2" t="s">
        <v>55</v>
      </c>
      <c r="N1094" s="84">
        <v>2.8</v>
      </c>
      <c r="O1094" s="2" t="s">
        <v>59</v>
      </c>
      <c r="P1094" s="2" t="s">
        <v>82</v>
      </c>
      <c r="Q1094" s="85"/>
      <c r="R1094" s="86">
        <v>1</v>
      </c>
      <c r="S1094" s="85">
        <v>59</v>
      </c>
      <c r="T1094" s="85">
        <v>59</v>
      </c>
      <c r="U1094" s="85"/>
      <c r="V1094" s="2">
        <v>1</v>
      </c>
      <c r="W1094" s="2">
        <v>3</v>
      </c>
      <c r="X1094" s="10">
        <v>1</v>
      </c>
      <c r="Y1094" s="84">
        <v>3</v>
      </c>
      <c r="Z1094" s="2">
        <v>45</v>
      </c>
      <c r="AA1094" s="6">
        <v>9</v>
      </c>
      <c r="AB1094" s="2"/>
      <c r="AC1094" s="2"/>
      <c r="AD1094" s="84">
        <v>3.1</v>
      </c>
      <c r="AE1094" s="84"/>
      <c r="AF1094" s="2">
        <v>100</v>
      </c>
      <c r="AG1094" s="2" t="str">
        <f t="shared" si="83"/>
        <v/>
      </c>
      <c r="AH1094" s="2">
        <f t="shared" si="84"/>
        <v>-100</v>
      </c>
      <c r="AI1094" s="44" t="str">
        <f>VLOOKUP(Table13[[#This Row],[Track]],$B$1885:$D$1929,2,FALSE)</f>
        <v>Vic</v>
      </c>
      <c r="AJ10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94" s="16" t="str">
        <f>IF(Table13[[#This Row],[Going-Dist]]="G&lt;6-Dist&gt;=1700","B",IF(Table13[[#This Row],[Going-Dist]]="G&lt;6-Dist&lt;1700","A",IF(AJ1094="G&gt;=6-Dist&lt;1700","C",IF(AJ1094="G&gt;=6-Dist&gt;=1700","D","xx"))))</f>
        <v>B</v>
      </c>
      <c r="AL1094" s="69">
        <f>MONTH(Table13[[#This Row],[Date]])</f>
        <v>3</v>
      </c>
      <c r="AM1094" s="69" t="str">
        <f t="shared" si="79"/>
        <v>2023-2024</v>
      </c>
      <c r="AN1094" s="60">
        <v>100</v>
      </c>
      <c r="AO1094" s="128" t="str">
        <f>IF(Table13[[#This Row],[Combo 27 Bet]]="","",IF(Table13[[#This Row],[Lev Ret]]="","",AN1094*Table13[[#This Row],[Odds]]))</f>
        <v/>
      </c>
      <c r="AP1094" s="129">
        <f t="shared" si="85"/>
        <v>-100</v>
      </c>
      <c r="AQ1094" s="135">
        <v>2</v>
      </c>
      <c r="AR1094" s="151">
        <v>1</v>
      </c>
      <c r="AS1094" s="2" t="str">
        <f>IF(Table13[[#This Row],[Date]]&lt;$AS$3,"","Live")</f>
        <v/>
      </c>
      <c r="AT1094" s="2" t="str">
        <f>IF(Table13[[#This Row],[Date]]&lt;$AT$3,"","Current Algo")</f>
        <v/>
      </c>
    </row>
    <row r="1095" spans="1:46" ht="14.25" customHeight="1" x14ac:dyDescent="0.25">
      <c r="A1095" s="82">
        <v>45381</v>
      </c>
      <c r="B1095" s="2" t="s">
        <v>3</v>
      </c>
      <c r="C1095" s="83">
        <v>0.67708333333333337</v>
      </c>
      <c r="D1095" s="87">
        <v>4</v>
      </c>
      <c r="E1095" s="7">
        <v>0</v>
      </c>
      <c r="F1095" s="60">
        <v>8</v>
      </c>
      <c r="G1095" s="2">
        <v>2000</v>
      </c>
      <c r="H1095" s="2" t="s">
        <v>131</v>
      </c>
      <c r="I1095" s="2" t="s">
        <v>131</v>
      </c>
      <c r="J1095" s="2">
        <v>3000</v>
      </c>
      <c r="K1095" s="6">
        <v>7</v>
      </c>
      <c r="L1095" s="6" t="s">
        <v>275</v>
      </c>
      <c r="M1095" s="2" t="s">
        <v>71</v>
      </c>
      <c r="N1095" s="84">
        <v>3.4</v>
      </c>
      <c r="O1095" s="2" t="s">
        <v>515</v>
      </c>
      <c r="P1095" s="2" t="s">
        <v>45</v>
      </c>
      <c r="Q1095" s="85"/>
      <c r="R1095" s="86">
        <v>7</v>
      </c>
      <c r="S1095" s="85">
        <v>57</v>
      </c>
      <c r="T1095" s="85">
        <v>57</v>
      </c>
      <c r="U1095" s="85"/>
      <c r="V1095" s="2">
        <v>2</v>
      </c>
      <c r="W1095" s="2"/>
      <c r="X1095" s="10">
        <v>2</v>
      </c>
      <c r="Y1095" s="84">
        <v>3.6</v>
      </c>
      <c r="Z1095" s="2">
        <v>40</v>
      </c>
      <c r="AA1095" s="6">
        <v>9</v>
      </c>
      <c r="AB1095" s="2"/>
      <c r="AC1095" s="2" t="s">
        <v>15</v>
      </c>
      <c r="AD1095" s="84">
        <v>4</v>
      </c>
      <c r="AE1095" s="84">
        <v>1.45</v>
      </c>
      <c r="AF1095" s="2">
        <v>100</v>
      </c>
      <c r="AG1095" s="2" t="str">
        <f t="shared" si="83"/>
        <v/>
      </c>
      <c r="AH1095" s="2">
        <f t="shared" si="84"/>
        <v>-100</v>
      </c>
      <c r="AI1095" s="44" t="str">
        <f>VLOOKUP(Table13[[#This Row],[Track]],$B$1885:$D$1929,2,FALSE)</f>
        <v>Vic</v>
      </c>
      <c r="AJ10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095" s="16" t="str">
        <f>IF(Table13[[#This Row],[Going-Dist]]="G&lt;6-Dist&gt;=1700","B",IF(Table13[[#This Row],[Going-Dist]]="G&lt;6-Dist&lt;1700","A",IF(AJ1095="G&gt;=6-Dist&lt;1700","C",IF(AJ1095="G&gt;=6-Dist&gt;=1700","D","xx"))))</f>
        <v>B</v>
      </c>
      <c r="AL1095" s="69">
        <f>MONTH(Table13[[#This Row],[Date]])</f>
        <v>3</v>
      </c>
      <c r="AM1095" s="69" t="str">
        <f t="shared" ref="AM1095:AM1158" si="86">IF(A1095&lt;$AM$1905,"2020-2021",IF(A1095&lt;$AM$1906,"2021-2022",IF(A1095&lt;$AM$1907,"2022-2023",IF(A1095&lt;$AM$1908,"2023-2024",IF(A1095&lt;$AM$1909,"2024-2025",IF(A1095&lt;$AM$1910,"2025-2026",IF(A1095&lt;$AM$1911,"2026-2027",IF(A1095&lt;$AM$1912,"2027-2028"))))))))</f>
        <v>2023-2024</v>
      </c>
      <c r="AN1095" s="60">
        <v>100</v>
      </c>
      <c r="AO1095" s="128" t="str">
        <f>IF(Table13[[#This Row],[Combo 27 Bet]]="","",IF(Table13[[#This Row],[Lev Ret]]="","",AN1095*Table13[[#This Row],[Odds]]))</f>
        <v/>
      </c>
      <c r="AP1095" s="129">
        <f t="shared" si="85"/>
        <v>-100</v>
      </c>
      <c r="AQ1095" s="135">
        <v>2</v>
      </c>
      <c r="AR1095" s="151">
        <v>7</v>
      </c>
      <c r="AS1095" s="2" t="str">
        <f>IF(Table13[[#This Row],[Date]]&lt;$AS$3,"","Live")</f>
        <v/>
      </c>
      <c r="AT1095" s="2" t="str">
        <f>IF(Table13[[#This Row],[Date]]&lt;$AT$3,"","Current Algo")</f>
        <v/>
      </c>
    </row>
    <row r="1096" spans="1:46" ht="14.25" customHeight="1" x14ac:dyDescent="0.25">
      <c r="A1096" s="82">
        <v>45381</v>
      </c>
      <c r="B1096" s="2" t="s">
        <v>149</v>
      </c>
      <c r="C1096" s="83">
        <v>0.71875</v>
      </c>
      <c r="D1096" s="87">
        <v>4</v>
      </c>
      <c r="E1096" s="7">
        <v>6</v>
      </c>
      <c r="F1096" s="60">
        <v>9</v>
      </c>
      <c r="G1096" s="2">
        <v>1500</v>
      </c>
      <c r="H1096" s="2" t="s">
        <v>151</v>
      </c>
      <c r="I1096" s="2"/>
      <c r="J1096" s="2">
        <v>250</v>
      </c>
      <c r="K1096" s="6">
        <v>17</v>
      </c>
      <c r="L1096" s="6" t="s">
        <v>491</v>
      </c>
      <c r="M1096" s="2" t="s">
        <v>75</v>
      </c>
      <c r="N1096" s="84">
        <v>2.1</v>
      </c>
      <c r="O1096" s="2" t="s">
        <v>515</v>
      </c>
      <c r="P1096" s="2" t="s">
        <v>73</v>
      </c>
      <c r="Q1096" s="85"/>
      <c r="R1096" s="86">
        <v>4</v>
      </c>
      <c r="S1096" s="85">
        <v>53</v>
      </c>
      <c r="T1096" s="85">
        <v>53</v>
      </c>
      <c r="U1096" s="85"/>
      <c r="V1096" s="2"/>
      <c r="W1096" s="2"/>
      <c r="X1096" s="10">
        <v>2</v>
      </c>
      <c r="Y1096" s="84">
        <v>3.1</v>
      </c>
      <c r="Z1096" s="2">
        <v>20</v>
      </c>
      <c r="AA1096" s="6"/>
      <c r="AB1096" s="2"/>
      <c r="AC1096" s="2" t="s">
        <v>150</v>
      </c>
      <c r="AD1096" s="84">
        <v>1.85</v>
      </c>
      <c r="AE1096" s="84">
        <v>1.1000000000000001</v>
      </c>
      <c r="AF1096" s="2">
        <v>100</v>
      </c>
      <c r="AG1096" s="2">
        <f t="shared" si="83"/>
        <v>185</v>
      </c>
      <c r="AH1096" s="2">
        <f t="shared" si="84"/>
        <v>85</v>
      </c>
      <c r="AI1096" s="44" t="str">
        <f>VLOOKUP(Table13[[#This Row],[Track]],$B$1885:$D$1929,2,FALSE)</f>
        <v>NSW</v>
      </c>
      <c r="AJ10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6" s="16" t="str">
        <f>IF(Table13[[#This Row],[Going-Dist]]="G&lt;6-Dist&gt;=1700","B",IF(Table13[[#This Row],[Going-Dist]]="G&lt;6-Dist&lt;1700","A",IF(AJ1096="G&gt;=6-Dist&lt;1700","C",IF(AJ1096="G&gt;=6-Dist&gt;=1700","D","xx"))))</f>
        <v>A</v>
      </c>
      <c r="AL1096" s="69">
        <f>MONTH(Table13[[#This Row],[Date]])</f>
        <v>3</v>
      </c>
      <c r="AM1096" s="69" t="str">
        <f t="shared" si="86"/>
        <v>2023-2024</v>
      </c>
      <c r="AN1096" s="60">
        <v>120</v>
      </c>
      <c r="AO1096" s="128">
        <f>IF(Table13[[#This Row],[Combo 27 Bet]]="","",IF(Table13[[#This Row],[Lev Ret]]="","",AN1096*Table13[[#This Row],[Odds]]))</f>
        <v>222</v>
      </c>
      <c r="AP1096" s="129">
        <f t="shared" si="85"/>
        <v>102</v>
      </c>
      <c r="AQ1096" s="135"/>
      <c r="AR1096" s="151">
        <v>5</v>
      </c>
      <c r="AS1096" s="2" t="str">
        <f>IF(Table13[[#This Row],[Date]]&lt;$AS$3,"","Live")</f>
        <v/>
      </c>
      <c r="AT1096" s="2" t="str">
        <f>IF(Table13[[#This Row],[Date]]&lt;$AT$3,"","Current Algo")</f>
        <v/>
      </c>
    </row>
    <row r="1097" spans="1:46" ht="14.25" customHeight="1" x14ac:dyDescent="0.25">
      <c r="A1097" s="82">
        <v>45381</v>
      </c>
      <c r="B1097" s="2" t="s">
        <v>3</v>
      </c>
      <c r="C1097" s="83">
        <v>0.73263888888888884</v>
      </c>
      <c r="D1097" s="2">
        <v>4</v>
      </c>
      <c r="E1097" s="2">
        <v>0</v>
      </c>
      <c r="F1097" s="60">
        <v>10</v>
      </c>
      <c r="G1097" s="2">
        <v>1400</v>
      </c>
      <c r="H1097" s="2" t="s">
        <v>42</v>
      </c>
      <c r="I1097" s="2">
        <v>84</v>
      </c>
      <c r="J1097" s="2">
        <v>150</v>
      </c>
      <c r="K1097" s="6">
        <v>2</v>
      </c>
      <c r="L1097" s="6" t="s">
        <v>503</v>
      </c>
      <c r="M1097" s="2" t="s">
        <v>58</v>
      </c>
      <c r="N1097" s="84">
        <v>4.7</v>
      </c>
      <c r="O1097" s="2" t="s">
        <v>59</v>
      </c>
      <c r="P1097" s="2" t="s">
        <v>508</v>
      </c>
      <c r="Q1097" s="85">
        <v>1.5</v>
      </c>
      <c r="R1097" s="86">
        <v>10</v>
      </c>
      <c r="S1097" s="85">
        <v>60</v>
      </c>
      <c r="T1097" s="85">
        <v>58.5</v>
      </c>
      <c r="U1097" s="85"/>
      <c r="V1097" s="2"/>
      <c r="W1097" s="2"/>
      <c r="X1097" s="10">
        <v>1</v>
      </c>
      <c r="Y1097" s="84"/>
      <c r="Z1097" s="2"/>
      <c r="AA1097" s="6">
        <v>15</v>
      </c>
      <c r="AB1097" s="2"/>
      <c r="AC1097" s="2"/>
      <c r="AD1097" s="84">
        <v>4.4000000000000004</v>
      </c>
      <c r="AE1097" s="84"/>
      <c r="AF1097" s="2">
        <v>100</v>
      </c>
      <c r="AG1097" s="2" t="str">
        <f t="shared" si="83"/>
        <v/>
      </c>
      <c r="AH1097" s="2">
        <f t="shared" si="84"/>
        <v>-100</v>
      </c>
      <c r="AI1097" s="44" t="str">
        <f>VLOOKUP(Table13[[#This Row],[Track]],$B$1885:$D$1929,2,FALSE)</f>
        <v>Vic</v>
      </c>
      <c r="AJ10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7" s="16" t="str">
        <f>IF(Table13[[#This Row],[Going-Dist]]="G&lt;6-Dist&gt;=1700","B",IF(Table13[[#This Row],[Going-Dist]]="G&lt;6-Dist&lt;1700","A",IF(AJ1097="G&gt;=6-Dist&lt;1700","C",IF(AJ1097="G&gt;=6-Dist&gt;=1700","D","xx"))))</f>
        <v>A</v>
      </c>
      <c r="AL1097" s="69">
        <f>MONTH(Table13[[#This Row],[Date]])</f>
        <v>3</v>
      </c>
      <c r="AM1097" s="69" t="str">
        <f t="shared" si="86"/>
        <v>2023-2024</v>
      </c>
      <c r="AN1097" s="60">
        <v>150</v>
      </c>
      <c r="AO1097" s="128" t="str">
        <f>IF(Table13[[#This Row],[Combo 27 Bet]]="","",IF(Table13[[#This Row],[Lev Ret]]="","",AN1097*Table13[[#This Row],[Odds]]))</f>
        <v/>
      </c>
      <c r="AP1097" s="129">
        <f t="shared" si="85"/>
        <v>-150</v>
      </c>
      <c r="AQ1097" s="135"/>
      <c r="AR1097" s="151">
        <v>9</v>
      </c>
      <c r="AS1097" s="2" t="str">
        <f>IF(Table13[[#This Row],[Date]]&lt;$AS$3,"","Live")</f>
        <v/>
      </c>
      <c r="AT1097" s="2" t="str">
        <f>IF(Table13[[#This Row],[Date]]&lt;$AT$3,"","Current Algo")</f>
        <v/>
      </c>
    </row>
    <row r="1098" spans="1:46" ht="14.25" customHeight="1" x14ac:dyDescent="0.25">
      <c r="A1098" s="82">
        <v>45388</v>
      </c>
      <c r="B1098" s="2" t="s">
        <v>4</v>
      </c>
      <c r="C1098" s="83">
        <v>0.67708333333333337</v>
      </c>
      <c r="D1098" s="2">
        <v>5</v>
      </c>
      <c r="E1098" s="2">
        <v>0</v>
      </c>
      <c r="F1098" s="60">
        <v>8</v>
      </c>
      <c r="G1098" s="2">
        <v>1400</v>
      </c>
      <c r="H1098" s="2" t="s">
        <v>42</v>
      </c>
      <c r="I1098" s="2" t="s">
        <v>46</v>
      </c>
      <c r="J1098" s="2">
        <v>200</v>
      </c>
      <c r="K1098" s="6">
        <v>5</v>
      </c>
      <c r="L1098" s="6" t="s">
        <v>487</v>
      </c>
      <c r="M1098" s="2" t="s">
        <v>55</v>
      </c>
      <c r="N1098" s="84">
        <v>5.8</v>
      </c>
      <c r="O1098" s="2" t="s">
        <v>121</v>
      </c>
      <c r="P1098" s="2" t="s">
        <v>118</v>
      </c>
      <c r="Q1098" s="85"/>
      <c r="R1098" s="86">
        <v>4</v>
      </c>
      <c r="S1098" s="85">
        <v>54</v>
      </c>
      <c r="T1098" s="85">
        <v>54</v>
      </c>
      <c r="U1098" s="85"/>
      <c r="V1098" s="2">
        <v>2</v>
      </c>
      <c r="W1098" s="2">
        <v>1</v>
      </c>
      <c r="X1098" s="10">
        <v>2</v>
      </c>
      <c r="Y1098" s="84">
        <v>5</v>
      </c>
      <c r="Z1098" s="2">
        <v>35</v>
      </c>
      <c r="AA1098" s="6">
        <v>11</v>
      </c>
      <c r="AB1098" s="2"/>
      <c r="AC1098" s="2" t="s">
        <v>15</v>
      </c>
      <c r="AD1098" s="84">
        <v>1.8</v>
      </c>
      <c r="AE1098" s="84"/>
      <c r="AF1098" s="2">
        <v>100</v>
      </c>
      <c r="AG1098" s="2" t="str">
        <f t="shared" si="83"/>
        <v/>
      </c>
      <c r="AH1098" s="2">
        <f t="shared" si="84"/>
        <v>-100</v>
      </c>
      <c r="AI1098" s="44" t="str">
        <f>VLOOKUP(Table13[[#This Row],[Track]],$B$1885:$D$1929,2,FALSE)</f>
        <v>Vic</v>
      </c>
      <c r="AJ10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8" s="16" t="str">
        <f>IF(Table13[[#This Row],[Going-Dist]]="G&lt;6-Dist&gt;=1700","B",IF(Table13[[#This Row],[Going-Dist]]="G&lt;6-Dist&lt;1700","A",IF(AJ1098="G&gt;=6-Dist&lt;1700","C",IF(AJ1098="G&gt;=6-Dist&gt;=1700","D","xx"))))</f>
        <v>A</v>
      </c>
      <c r="AL1098" s="69">
        <f>MONTH(Table13[[#This Row],[Date]])</f>
        <v>4</v>
      </c>
      <c r="AM1098" s="69" t="str">
        <f t="shared" si="86"/>
        <v>2023-2024</v>
      </c>
      <c r="AN1098" s="60">
        <v>150</v>
      </c>
      <c r="AO1098" s="128" t="str">
        <f>IF(Table13[[#This Row],[Combo 27 Bet]]="","",IF(Table13[[#This Row],[Lev Ret]]="","",AN1098*Table13[[#This Row],[Odds]]))</f>
        <v/>
      </c>
      <c r="AP1098" s="129">
        <f t="shared" si="85"/>
        <v>-150</v>
      </c>
      <c r="AQ1098" s="135"/>
      <c r="AR1098" s="151">
        <v>3</v>
      </c>
      <c r="AS1098" s="2" t="str">
        <f>IF(Table13[[#This Row],[Date]]&lt;$AS$3,"","Live")</f>
        <v/>
      </c>
      <c r="AT1098" s="2" t="str">
        <f>IF(Table13[[#This Row],[Date]]&lt;$AT$3,"","Current Algo")</f>
        <v/>
      </c>
    </row>
    <row r="1099" spans="1:46" ht="14.25" customHeight="1" x14ac:dyDescent="0.25">
      <c r="A1099" s="82">
        <v>45388</v>
      </c>
      <c r="B1099" s="2" t="s">
        <v>4</v>
      </c>
      <c r="C1099" s="83">
        <v>0.73263888888888884</v>
      </c>
      <c r="D1099" s="2">
        <v>5</v>
      </c>
      <c r="E1099" s="2">
        <v>0</v>
      </c>
      <c r="F1099" s="60">
        <v>10</v>
      </c>
      <c r="G1099" s="2">
        <v>1600</v>
      </c>
      <c r="H1099" s="2" t="s">
        <v>42</v>
      </c>
      <c r="I1099" s="2">
        <v>84</v>
      </c>
      <c r="J1099" s="2">
        <v>130</v>
      </c>
      <c r="K1099" s="6">
        <v>11</v>
      </c>
      <c r="L1099" s="6" t="s">
        <v>896</v>
      </c>
      <c r="M1099" s="2" t="s">
        <v>53</v>
      </c>
      <c r="N1099" s="84">
        <v>5.7</v>
      </c>
      <c r="O1099" s="2" t="s">
        <v>104</v>
      </c>
      <c r="P1099" s="2" t="s">
        <v>103</v>
      </c>
      <c r="Q1099" s="85"/>
      <c r="R1099" s="86">
        <v>10</v>
      </c>
      <c r="S1099" s="85">
        <v>57</v>
      </c>
      <c r="T1099" s="85">
        <v>57</v>
      </c>
      <c r="U1099" s="85"/>
      <c r="V1099" s="2">
        <v>2</v>
      </c>
      <c r="W1099" s="2"/>
      <c r="X1099" s="10">
        <v>2</v>
      </c>
      <c r="Y1099" s="84">
        <v>5.6</v>
      </c>
      <c r="Z1099" s="2">
        <v>30</v>
      </c>
      <c r="AA1099" s="6">
        <v>12</v>
      </c>
      <c r="AB1099" s="2"/>
      <c r="AC1099" s="2" t="s">
        <v>12</v>
      </c>
      <c r="AD1099" s="84">
        <v>5.5</v>
      </c>
      <c r="AE1099" s="84">
        <v>2</v>
      </c>
      <c r="AF1099" s="2">
        <v>100</v>
      </c>
      <c r="AG1099" s="2">
        <f t="shared" si="83"/>
        <v>550</v>
      </c>
      <c r="AH1099" s="2">
        <f t="shared" si="84"/>
        <v>450</v>
      </c>
      <c r="AI1099" s="44" t="str">
        <f>VLOOKUP(Table13[[#This Row],[Track]],$B$1885:$D$1929,2,FALSE)</f>
        <v>Vic</v>
      </c>
      <c r="AJ10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099" s="16" t="str">
        <f>IF(Table13[[#This Row],[Going-Dist]]="G&lt;6-Dist&gt;=1700","B",IF(Table13[[#This Row],[Going-Dist]]="G&lt;6-Dist&lt;1700","A",IF(AJ1099="G&gt;=6-Dist&lt;1700","C",IF(AJ1099="G&gt;=6-Dist&gt;=1700","D","xx"))))</f>
        <v>A</v>
      </c>
      <c r="AL1099" s="69">
        <f>MONTH(Table13[[#This Row],[Date]])</f>
        <v>4</v>
      </c>
      <c r="AM1099" s="69" t="str">
        <f t="shared" si="86"/>
        <v>2023-2024</v>
      </c>
      <c r="AN1099" s="60">
        <v>150</v>
      </c>
      <c r="AO1099" s="128">
        <f>IF(Table13[[#This Row],[Combo 27 Bet]]="","",IF(Table13[[#This Row],[Lev Ret]]="","",AN1099*Table13[[#This Row],[Odds]]))</f>
        <v>825</v>
      </c>
      <c r="AP1099" s="129">
        <f t="shared" si="85"/>
        <v>675</v>
      </c>
      <c r="AQ1099" s="135"/>
      <c r="AR1099" s="151">
        <v>3</v>
      </c>
      <c r="AS1099" s="2" t="str">
        <f>IF(Table13[[#This Row],[Date]]&lt;$AS$3,"","Live")</f>
        <v/>
      </c>
      <c r="AT1099" s="2" t="str">
        <f>IF(Table13[[#This Row],[Date]]&lt;$AT$3,"","Current Algo")</f>
        <v/>
      </c>
    </row>
    <row r="1100" spans="1:46" ht="14.25" customHeight="1" x14ac:dyDescent="0.25">
      <c r="A1100" s="82">
        <v>45395</v>
      </c>
      <c r="B1100" s="2" t="s">
        <v>387</v>
      </c>
      <c r="C1100" s="83">
        <v>0.64930555555555558</v>
      </c>
      <c r="D1100" s="2">
        <v>4</v>
      </c>
      <c r="E1100" s="2">
        <v>0</v>
      </c>
      <c r="F1100" s="60">
        <v>7</v>
      </c>
      <c r="G1100" s="2">
        <v>1400</v>
      </c>
      <c r="H1100" s="2" t="s">
        <v>70</v>
      </c>
      <c r="I1100" s="2" t="s">
        <v>84</v>
      </c>
      <c r="J1100" s="2">
        <v>150</v>
      </c>
      <c r="K1100" s="6">
        <v>10</v>
      </c>
      <c r="L1100" s="6" t="s">
        <v>898</v>
      </c>
      <c r="M1100" s="2" t="s">
        <v>58</v>
      </c>
      <c r="N1100" s="84">
        <v>5</v>
      </c>
      <c r="O1100" s="2" t="s">
        <v>124</v>
      </c>
      <c r="P1100" s="2" t="s">
        <v>212</v>
      </c>
      <c r="Q1100" s="85"/>
      <c r="R1100" s="86">
        <v>5</v>
      </c>
      <c r="S1100" s="85">
        <v>56</v>
      </c>
      <c r="T1100" s="85">
        <v>56</v>
      </c>
      <c r="U1100" s="85"/>
      <c r="V1100" s="2">
        <v>3</v>
      </c>
      <c r="W1100" s="2"/>
      <c r="X1100" s="10">
        <v>1</v>
      </c>
      <c r="Y1100" s="84">
        <v>4.4000000000000004</v>
      </c>
      <c r="Z1100" s="2">
        <v>45</v>
      </c>
      <c r="AA1100" s="6">
        <v>13</v>
      </c>
      <c r="AB1100" s="2"/>
      <c r="AC1100" s="2" t="s">
        <v>12</v>
      </c>
      <c r="AD1100" s="84">
        <v>5</v>
      </c>
      <c r="AE1100" s="84">
        <v>1.9</v>
      </c>
      <c r="AF1100" s="2">
        <v>100</v>
      </c>
      <c r="AG1100" s="2">
        <f t="shared" si="83"/>
        <v>500</v>
      </c>
      <c r="AH1100" s="2">
        <f t="shared" si="84"/>
        <v>400</v>
      </c>
      <c r="AI1100" s="44" t="str">
        <f>VLOOKUP(Table13[[#This Row],[Track]],$B$1885:$D$1929,2,FALSE)</f>
        <v>Vic</v>
      </c>
      <c r="AJ11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0" s="16" t="str">
        <f>IF(Table13[[#This Row],[Going-Dist]]="G&lt;6-Dist&gt;=1700","B",IF(Table13[[#This Row],[Going-Dist]]="G&lt;6-Dist&lt;1700","A",IF(AJ1100="G&gt;=6-Dist&lt;1700","C",IF(AJ1100="G&gt;=6-Dist&gt;=1700","D","xx"))))</f>
        <v>A</v>
      </c>
      <c r="AL1100" s="69">
        <f>MONTH(Table13[[#This Row],[Date]])</f>
        <v>4</v>
      </c>
      <c r="AM1100" s="69" t="str">
        <f t="shared" si="86"/>
        <v>2023-2024</v>
      </c>
      <c r="AN1100" s="60">
        <v>200</v>
      </c>
      <c r="AO1100" s="128">
        <f>IF(Table13[[#This Row],[Combo 27 Bet]]="","",IF(Table13[[#This Row],[Lev Ret]]="","",AN1100*Table13[[#This Row],[Odds]]))</f>
        <v>1000</v>
      </c>
      <c r="AP1100" s="129">
        <f t="shared" si="85"/>
        <v>800</v>
      </c>
      <c r="AQ1100" s="135"/>
      <c r="AR1100" s="151">
        <v>10</v>
      </c>
      <c r="AS1100" s="2" t="str">
        <f>IF(Table13[[#This Row],[Date]]&lt;$AS$3,"","Live")</f>
        <v/>
      </c>
      <c r="AT1100" s="2" t="str">
        <f>IF(Table13[[#This Row],[Date]]&lt;$AT$3,"","Current Algo")</f>
        <v/>
      </c>
    </row>
    <row r="1101" spans="1:46" ht="14.25" customHeight="1" x14ac:dyDescent="0.25">
      <c r="A1101" s="82">
        <v>45395</v>
      </c>
      <c r="B1101" s="2" t="s">
        <v>148</v>
      </c>
      <c r="C1101" s="83">
        <v>0.66319444444444442</v>
      </c>
      <c r="D1101" s="87">
        <v>4</v>
      </c>
      <c r="E1101" s="7">
        <v>4</v>
      </c>
      <c r="F1101" s="60">
        <v>8</v>
      </c>
      <c r="G1101" s="2">
        <v>2000</v>
      </c>
      <c r="H1101" s="2" t="s">
        <v>102</v>
      </c>
      <c r="I1101" s="2"/>
      <c r="J1101" s="2">
        <v>5000</v>
      </c>
      <c r="K1101" s="6">
        <v>7</v>
      </c>
      <c r="L1101" s="6" t="s">
        <v>275</v>
      </c>
      <c r="M1101" s="2" t="s">
        <v>55</v>
      </c>
      <c r="N1101" s="84">
        <v>5</v>
      </c>
      <c r="O1101" s="2" t="s">
        <v>515</v>
      </c>
      <c r="P1101" s="2" t="s">
        <v>45</v>
      </c>
      <c r="Q1101" s="85"/>
      <c r="R1101" s="86">
        <v>3</v>
      </c>
      <c r="S1101" s="85">
        <v>57</v>
      </c>
      <c r="T1101" s="85">
        <v>57</v>
      </c>
      <c r="U1101" s="85"/>
      <c r="V1101" s="2">
        <v>1</v>
      </c>
      <c r="W1101" s="2">
        <v>3</v>
      </c>
      <c r="X1101" s="10">
        <v>1</v>
      </c>
      <c r="Y1101" s="84">
        <v>4.2</v>
      </c>
      <c r="Z1101" s="2">
        <v>20</v>
      </c>
      <c r="AA1101" s="6"/>
      <c r="AB1101" s="2"/>
      <c r="AC1101" s="2" t="s">
        <v>150</v>
      </c>
      <c r="AD1101" s="84">
        <v>7.5</v>
      </c>
      <c r="AE1101" s="84">
        <v>1.7</v>
      </c>
      <c r="AF1101" s="2">
        <v>100</v>
      </c>
      <c r="AG1101" s="2">
        <f t="shared" si="83"/>
        <v>750</v>
      </c>
      <c r="AH1101" s="2">
        <f t="shared" si="84"/>
        <v>650</v>
      </c>
      <c r="AI1101" s="44" t="str">
        <f>VLOOKUP(Table13[[#This Row],[Track]],$B$1885:$D$1929,2,FALSE)</f>
        <v>NSW</v>
      </c>
      <c r="AJ11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01" s="16" t="str">
        <f>IF(Table13[[#This Row],[Going-Dist]]="G&lt;6-Dist&gt;=1700","B",IF(Table13[[#This Row],[Going-Dist]]="G&lt;6-Dist&lt;1700","A",IF(AJ1101="G&gt;=6-Dist&lt;1700","C",IF(AJ1101="G&gt;=6-Dist&gt;=1700","D","xx"))))</f>
        <v>B</v>
      </c>
      <c r="AL1101" s="69">
        <f>MONTH(Table13[[#This Row],[Date]])</f>
        <v>4</v>
      </c>
      <c r="AM1101" s="69" t="str">
        <f t="shared" si="86"/>
        <v>2023-2024</v>
      </c>
      <c r="AN1101" s="60">
        <v>100</v>
      </c>
      <c r="AO1101" s="128">
        <f>IF(Table13[[#This Row],[Combo 27 Bet]]="","",IF(Table13[[#This Row],[Lev Ret]]="","",AN1101*Table13[[#This Row],[Odds]]))</f>
        <v>750</v>
      </c>
      <c r="AP1101" s="129">
        <f t="shared" si="85"/>
        <v>650</v>
      </c>
      <c r="AQ1101" s="135"/>
      <c r="AR1101" s="151">
        <v>8</v>
      </c>
      <c r="AS1101" s="2" t="str">
        <f>IF(Table13[[#This Row],[Date]]&lt;$AS$3,"","Live")</f>
        <v/>
      </c>
      <c r="AT1101" s="2" t="str">
        <f>IF(Table13[[#This Row],[Date]]&lt;$AT$3,"","Current Algo")</f>
        <v/>
      </c>
    </row>
    <row r="1102" spans="1:46" ht="14.25" customHeight="1" x14ac:dyDescent="0.25">
      <c r="A1102" s="82">
        <v>45395</v>
      </c>
      <c r="B1102" s="2" t="s">
        <v>387</v>
      </c>
      <c r="C1102" s="83">
        <v>0.70138888888888884</v>
      </c>
      <c r="D1102" s="2">
        <v>4</v>
      </c>
      <c r="E1102" s="2">
        <v>0</v>
      </c>
      <c r="F1102" s="60">
        <v>9</v>
      </c>
      <c r="G1102" s="2">
        <v>1600</v>
      </c>
      <c r="H1102" s="2" t="s">
        <v>42</v>
      </c>
      <c r="I1102" s="2" t="s">
        <v>46</v>
      </c>
      <c r="J1102" s="2">
        <v>200</v>
      </c>
      <c r="K1102" s="6">
        <v>13</v>
      </c>
      <c r="L1102" s="6" t="s">
        <v>892</v>
      </c>
      <c r="M1102" s="2" t="s">
        <v>67</v>
      </c>
      <c r="N1102" s="84">
        <v>15.7</v>
      </c>
      <c r="O1102" s="2" t="s">
        <v>518</v>
      </c>
      <c r="P1102" s="2" t="s">
        <v>138</v>
      </c>
      <c r="Q1102" s="85"/>
      <c r="R1102" s="86">
        <v>12</v>
      </c>
      <c r="S1102" s="85">
        <v>54</v>
      </c>
      <c r="T1102" s="85">
        <v>54</v>
      </c>
      <c r="U1102" s="85"/>
      <c r="V1102" s="2">
        <v>3</v>
      </c>
      <c r="W1102" s="2"/>
      <c r="X1102" s="10">
        <v>2</v>
      </c>
      <c r="Y1102" s="84">
        <v>5.5</v>
      </c>
      <c r="Z1102" s="2">
        <v>30</v>
      </c>
      <c r="AA1102" s="6">
        <v>16</v>
      </c>
      <c r="AB1102" s="2"/>
      <c r="AC1102" s="2" t="s">
        <v>12</v>
      </c>
      <c r="AD1102" s="84">
        <v>17</v>
      </c>
      <c r="AE1102" s="84">
        <v>4.5999999999999996</v>
      </c>
      <c r="AF1102" s="2">
        <v>100</v>
      </c>
      <c r="AG1102" s="2">
        <f t="shared" si="83"/>
        <v>1700</v>
      </c>
      <c r="AH1102" s="2">
        <f t="shared" si="84"/>
        <v>1600</v>
      </c>
      <c r="AI1102" s="44" t="str">
        <f>VLOOKUP(Table13[[#This Row],[Track]],$B$1885:$D$1929,2,FALSE)</f>
        <v>Vic</v>
      </c>
      <c r="AJ11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2" s="16" t="str">
        <f>IF(Table13[[#This Row],[Going-Dist]]="G&lt;6-Dist&gt;=1700","B",IF(Table13[[#This Row],[Going-Dist]]="G&lt;6-Dist&lt;1700","A",IF(AJ1102="G&gt;=6-Dist&lt;1700","C",IF(AJ1102="G&gt;=6-Dist&gt;=1700","D","xx"))))</f>
        <v>A</v>
      </c>
      <c r="AL1102" s="69">
        <f>MONTH(Table13[[#This Row],[Date]])</f>
        <v>4</v>
      </c>
      <c r="AM1102" s="69" t="str">
        <f t="shared" si="86"/>
        <v>2023-2024</v>
      </c>
      <c r="AN1102" s="60">
        <v>100</v>
      </c>
      <c r="AO1102" s="128">
        <f>IF(Table13[[#This Row],[Combo 27 Bet]]="","",IF(Table13[[#This Row],[Lev Ret]]="","",AN1102*Table13[[#This Row],[Odds]]))</f>
        <v>1700</v>
      </c>
      <c r="AP1102" s="129">
        <f t="shared" si="85"/>
        <v>1600</v>
      </c>
      <c r="AQ1102" s="135"/>
      <c r="AR1102" s="151">
        <v>6</v>
      </c>
      <c r="AS1102" s="2" t="str">
        <f>IF(Table13[[#This Row],[Date]]&lt;$AS$3,"","Live")</f>
        <v/>
      </c>
      <c r="AT1102" s="2" t="str">
        <f>IF(Table13[[#This Row],[Date]]&lt;$AT$3,"","Current Algo")</f>
        <v/>
      </c>
    </row>
    <row r="1103" spans="1:46" ht="14.25" customHeight="1" x14ac:dyDescent="0.25">
      <c r="A1103" s="82">
        <v>45395</v>
      </c>
      <c r="B1103" s="2" t="s">
        <v>387</v>
      </c>
      <c r="C1103" s="83">
        <v>0.72569444444444442</v>
      </c>
      <c r="D1103" s="2">
        <v>4</v>
      </c>
      <c r="E1103" s="2">
        <v>0</v>
      </c>
      <c r="F1103" s="60">
        <v>10</v>
      </c>
      <c r="G1103" s="2">
        <v>1400</v>
      </c>
      <c r="H1103" s="2" t="s">
        <v>42</v>
      </c>
      <c r="I1103" s="2">
        <v>130</v>
      </c>
      <c r="J1103" s="2">
        <v>130</v>
      </c>
      <c r="K1103" s="6">
        <v>15</v>
      </c>
      <c r="L1103" s="6" t="s">
        <v>890</v>
      </c>
      <c r="M1103" s="2" t="s">
        <v>55</v>
      </c>
      <c r="N1103" s="84">
        <v>3.9</v>
      </c>
      <c r="O1103" s="2" t="s">
        <v>515</v>
      </c>
      <c r="P1103" s="2" t="s">
        <v>201</v>
      </c>
      <c r="Q1103" s="85"/>
      <c r="R1103" s="86">
        <v>4</v>
      </c>
      <c r="S1103" s="85">
        <v>55.5</v>
      </c>
      <c r="T1103" s="85">
        <v>55.5</v>
      </c>
      <c r="U1103" s="85"/>
      <c r="V1103" s="2">
        <v>1</v>
      </c>
      <c r="W1103" s="2"/>
      <c r="X1103" s="10">
        <v>1</v>
      </c>
      <c r="Y1103" s="84">
        <v>4.2</v>
      </c>
      <c r="Z1103" s="2">
        <v>40</v>
      </c>
      <c r="AA1103" s="6">
        <v>12</v>
      </c>
      <c r="AB1103" s="2"/>
      <c r="AC1103" s="2" t="s">
        <v>15</v>
      </c>
      <c r="AD1103" s="84">
        <v>3.8</v>
      </c>
      <c r="AE1103" s="84">
        <v>1.8</v>
      </c>
      <c r="AF1103" s="2">
        <v>100</v>
      </c>
      <c r="AG1103" s="2" t="str">
        <f t="shared" si="83"/>
        <v/>
      </c>
      <c r="AH1103" s="2">
        <f t="shared" si="84"/>
        <v>-100</v>
      </c>
      <c r="AI1103" s="44" t="str">
        <f>VLOOKUP(Table13[[#This Row],[Track]],$B$1885:$D$1929,2,FALSE)</f>
        <v>Vic</v>
      </c>
      <c r="AJ11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3" s="16" t="str">
        <f>IF(Table13[[#This Row],[Going-Dist]]="G&lt;6-Dist&gt;=1700","B",IF(Table13[[#This Row],[Going-Dist]]="G&lt;6-Dist&lt;1700","A",IF(AJ1103="G&gt;=6-Dist&lt;1700","C",IF(AJ1103="G&gt;=6-Dist&gt;=1700","D","xx"))))</f>
        <v>A</v>
      </c>
      <c r="AL1103" s="69">
        <f>MONTH(Table13[[#This Row],[Date]])</f>
        <v>4</v>
      </c>
      <c r="AM1103" s="69" t="str">
        <f t="shared" si="86"/>
        <v>2023-2024</v>
      </c>
      <c r="AN1103" s="60">
        <v>150</v>
      </c>
      <c r="AO1103" s="128" t="str">
        <f>IF(Table13[[#This Row],[Combo 27 Bet]]="","",IF(Table13[[#This Row],[Lev Ret]]="","",AN1103*Table13[[#This Row],[Odds]]))</f>
        <v/>
      </c>
      <c r="AP1103" s="129">
        <f t="shared" si="85"/>
        <v>-150</v>
      </c>
      <c r="AQ1103" s="135"/>
      <c r="AR1103" s="151">
        <v>9</v>
      </c>
      <c r="AS1103" s="2" t="str">
        <f>IF(Table13[[#This Row],[Date]]&lt;$AS$3,"","Live")</f>
        <v/>
      </c>
      <c r="AT1103" s="2" t="str">
        <f>IF(Table13[[#This Row],[Date]]&lt;$AT$3,"","Current Algo")</f>
        <v/>
      </c>
    </row>
    <row r="1104" spans="1:46" ht="14.25" customHeight="1" x14ac:dyDescent="0.25">
      <c r="A1104" s="82">
        <v>45402</v>
      </c>
      <c r="B1104" s="2" t="s">
        <v>8</v>
      </c>
      <c r="C1104" s="83">
        <v>0.58680555555555558</v>
      </c>
      <c r="D1104" s="2">
        <v>4</v>
      </c>
      <c r="E1104" s="2">
        <v>0</v>
      </c>
      <c r="F1104" s="60">
        <v>5</v>
      </c>
      <c r="G1104" s="2">
        <v>1200</v>
      </c>
      <c r="H1104" s="2" t="s">
        <v>42</v>
      </c>
      <c r="I1104" s="2">
        <v>78</v>
      </c>
      <c r="J1104" s="2">
        <v>130</v>
      </c>
      <c r="K1104" s="6">
        <v>6</v>
      </c>
      <c r="L1104" s="6" t="s">
        <v>899</v>
      </c>
      <c r="M1104" s="2" t="s">
        <v>50</v>
      </c>
      <c r="N1104" s="84">
        <v>3.3</v>
      </c>
      <c r="O1104" s="2" t="s">
        <v>397</v>
      </c>
      <c r="P1104" s="2" t="s">
        <v>94</v>
      </c>
      <c r="Q1104" s="85"/>
      <c r="R1104" s="86">
        <v>3</v>
      </c>
      <c r="S1104" s="85">
        <v>60</v>
      </c>
      <c r="T1104" s="85">
        <v>60</v>
      </c>
      <c r="U1104" s="85"/>
      <c r="V1104" s="2">
        <v>3</v>
      </c>
      <c r="W1104" s="2">
        <v>1</v>
      </c>
      <c r="X1104" s="10">
        <v>1</v>
      </c>
      <c r="Y1104" s="84">
        <v>4.2</v>
      </c>
      <c r="Z1104" s="2">
        <v>40</v>
      </c>
      <c r="AA1104" s="6">
        <v>12</v>
      </c>
      <c r="AB1104" s="2"/>
      <c r="AC1104" s="2"/>
      <c r="AD1104" s="84">
        <v>3.4</v>
      </c>
      <c r="AE1104" s="84"/>
      <c r="AF1104" s="2">
        <v>100</v>
      </c>
      <c r="AG1104" s="2" t="str">
        <f t="shared" si="83"/>
        <v/>
      </c>
      <c r="AH1104" s="2">
        <f t="shared" si="84"/>
        <v>-100</v>
      </c>
      <c r="AI1104" s="44" t="str">
        <f>VLOOKUP(Table13[[#This Row],[Track]],$B$1885:$D$1929,2,FALSE)</f>
        <v>Vic</v>
      </c>
      <c r="AJ11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4" s="16" t="str">
        <f>IF(Table13[[#This Row],[Going-Dist]]="G&lt;6-Dist&gt;=1700","B",IF(Table13[[#This Row],[Going-Dist]]="G&lt;6-Dist&lt;1700","A",IF(AJ1104="G&gt;=6-Dist&lt;1700","C",IF(AJ1104="G&gt;=6-Dist&gt;=1700","D","xx"))))</f>
        <v>A</v>
      </c>
      <c r="AL1104" s="69">
        <f>MONTH(Table13[[#This Row],[Date]])</f>
        <v>4</v>
      </c>
      <c r="AM1104" s="69" t="str">
        <f t="shared" si="86"/>
        <v>2023-2024</v>
      </c>
      <c r="AN1104" s="60">
        <v>150</v>
      </c>
      <c r="AO1104" s="128" t="str">
        <f>IF(Table13[[#This Row],[Combo 27 Bet]]="","",IF(Table13[[#This Row],[Lev Ret]]="","",AN1104*Table13[[#This Row],[Odds]]))</f>
        <v/>
      </c>
      <c r="AP1104" s="129">
        <f t="shared" si="85"/>
        <v>-150</v>
      </c>
      <c r="AQ1104" s="135">
        <v>2</v>
      </c>
      <c r="AR1104" s="151">
        <v>9</v>
      </c>
      <c r="AS1104" s="2" t="str">
        <f>IF(Table13[[#This Row],[Date]]&lt;$AS$3,"","Live")</f>
        <v/>
      </c>
      <c r="AT1104" s="2" t="str">
        <f>IF(Table13[[#This Row],[Date]]&lt;$AT$3,"","Current Algo")</f>
        <v/>
      </c>
    </row>
    <row r="1105" spans="1:46" ht="14.25" customHeight="1" x14ac:dyDescent="0.25">
      <c r="A1105" s="82">
        <v>45402</v>
      </c>
      <c r="B1105" s="2" t="s">
        <v>8</v>
      </c>
      <c r="C1105" s="83">
        <v>0.58680555555555558</v>
      </c>
      <c r="D1105" s="2">
        <v>4</v>
      </c>
      <c r="E1105" s="2">
        <v>0</v>
      </c>
      <c r="F1105" s="60">
        <v>5</v>
      </c>
      <c r="G1105" s="2">
        <v>1200</v>
      </c>
      <c r="H1105" s="2" t="s">
        <v>42</v>
      </c>
      <c r="I1105" s="2">
        <v>78</v>
      </c>
      <c r="J1105" s="2">
        <v>130</v>
      </c>
      <c r="K1105" s="6">
        <v>9</v>
      </c>
      <c r="L1105" s="6" t="s">
        <v>900</v>
      </c>
      <c r="M1105" s="2" t="s">
        <v>67</v>
      </c>
      <c r="N1105" s="84">
        <v>7.9</v>
      </c>
      <c r="O1105" s="2" t="s">
        <v>192</v>
      </c>
      <c r="P1105" s="2" t="s">
        <v>88</v>
      </c>
      <c r="Q1105" s="85"/>
      <c r="R1105" s="86">
        <v>11</v>
      </c>
      <c r="S1105" s="85">
        <v>59</v>
      </c>
      <c r="T1105" s="85">
        <v>59</v>
      </c>
      <c r="U1105" s="85"/>
      <c r="V1105" s="2">
        <v>4</v>
      </c>
      <c r="W1105" s="2"/>
      <c r="X1105" s="10">
        <v>2</v>
      </c>
      <c r="Y1105" s="84">
        <v>4.8</v>
      </c>
      <c r="Z1105" s="2">
        <v>35</v>
      </c>
      <c r="AA1105" s="6">
        <v>12</v>
      </c>
      <c r="AB1105" s="2"/>
      <c r="AC1105" s="2" t="s">
        <v>12</v>
      </c>
      <c r="AD1105" s="84">
        <v>7</v>
      </c>
      <c r="AE1105" s="84">
        <v>2.1</v>
      </c>
      <c r="AF1105" s="2">
        <v>100</v>
      </c>
      <c r="AG1105" s="2">
        <f t="shared" si="83"/>
        <v>700</v>
      </c>
      <c r="AH1105" s="2">
        <f t="shared" si="84"/>
        <v>600</v>
      </c>
      <c r="AI1105" s="44" t="str">
        <f>VLOOKUP(Table13[[#This Row],[Track]],$B$1885:$D$1929,2,FALSE)</f>
        <v>Vic</v>
      </c>
      <c r="AJ11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5" s="16" t="str">
        <f>IF(Table13[[#This Row],[Going-Dist]]="G&lt;6-Dist&gt;=1700","B",IF(Table13[[#This Row],[Going-Dist]]="G&lt;6-Dist&lt;1700","A",IF(AJ1105="G&gt;=6-Dist&lt;1700","C",IF(AJ1105="G&gt;=6-Dist&gt;=1700","D","xx"))))</f>
        <v>A</v>
      </c>
      <c r="AL1105" s="69">
        <f>MONTH(Table13[[#This Row],[Date]])</f>
        <v>4</v>
      </c>
      <c r="AM1105" s="69" t="str">
        <f t="shared" si="86"/>
        <v>2023-2024</v>
      </c>
      <c r="AN1105" s="60">
        <v>100</v>
      </c>
      <c r="AO1105" s="128">
        <f>IF(Table13[[#This Row],[Combo 27 Bet]]="","",IF(Table13[[#This Row],[Lev Ret]]="","",AN1105*Table13[[#This Row],[Odds]]))</f>
        <v>700</v>
      </c>
      <c r="AP1105" s="129">
        <f t="shared" si="85"/>
        <v>600</v>
      </c>
      <c r="AQ1105" s="135">
        <v>2</v>
      </c>
      <c r="AR1105" s="151">
        <v>6</v>
      </c>
      <c r="AS1105" s="2" t="str">
        <f>IF(Table13[[#This Row],[Date]]&lt;$AS$3,"","Live")</f>
        <v/>
      </c>
      <c r="AT1105" s="2" t="str">
        <f>IF(Table13[[#This Row],[Date]]&lt;$AT$3,"","Current Algo")</f>
        <v/>
      </c>
    </row>
    <row r="1106" spans="1:46" ht="14.25" customHeight="1" x14ac:dyDescent="0.25">
      <c r="A1106" s="82">
        <v>45402</v>
      </c>
      <c r="B1106" s="2" t="s">
        <v>8</v>
      </c>
      <c r="C1106" s="83">
        <v>0.61111111111111116</v>
      </c>
      <c r="D1106" s="87">
        <v>4</v>
      </c>
      <c r="E1106" s="7">
        <v>0</v>
      </c>
      <c r="F1106" s="60">
        <v>6</v>
      </c>
      <c r="G1106" s="2">
        <v>1600</v>
      </c>
      <c r="H1106" s="2" t="s">
        <v>129</v>
      </c>
      <c r="I1106" s="2" t="s">
        <v>62</v>
      </c>
      <c r="J1106" s="2">
        <v>150</v>
      </c>
      <c r="K1106" s="6">
        <v>5</v>
      </c>
      <c r="L1106" s="6" t="s">
        <v>1273</v>
      </c>
      <c r="M1106" s="2" t="s">
        <v>75</v>
      </c>
      <c r="N1106" s="84">
        <v>2.9</v>
      </c>
      <c r="O1106" s="2" t="s">
        <v>731</v>
      </c>
      <c r="P1106" s="2" t="s">
        <v>201</v>
      </c>
      <c r="Q1106" s="85"/>
      <c r="R1106" s="86">
        <v>5</v>
      </c>
      <c r="S1106" s="85">
        <v>57</v>
      </c>
      <c r="T1106" s="85">
        <v>57</v>
      </c>
      <c r="U1106" s="85"/>
      <c r="V1106" s="2"/>
      <c r="W1106" s="2"/>
      <c r="X1106" s="10">
        <v>1</v>
      </c>
      <c r="Y1106" s="84"/>
      <c r="Z1106" s="2"/>
      <c r="AA1106" s="6">
        <v>11</v>
      </c>
      <c r="AB1106" s="2"/>
      <c r="AC1106" s="2"/>
      <c r="AD1106" s="84">
        <v>3.2</v>
      </c>
      <c r="AE1106" s="84"/>
      <c r="AF1106" s="2">
        <v>100</v>
      </c>
      <c r="AG1106" s="2" t="str">
        <f t="shared" si="83"/>
        <v/>
      </c>
      <c r="AH1106" s="2">
        <f t="shared" si="84"/>
        <v>-100</v>
      </c>
      <c r="AI1106" s="44" t="str">
        <f>VLOOKUP(Table13[[#This Row],[Track]],$B$1885:$D$1929,2,FALSE)</f>
        <v>Vic</v>
      </c>
      <c r="AJ11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6" s="16" t="str">
        <f>IF(Table13[[#This Row],[Going-Dist]]="G&lt;6-Dist&gt;=1700","B",IF(Table13[[#This Row],[Going-Dist]]="G&lt;6-Dist&lt;1700","A",IF(AJ1106="G&gt;=6-Dist&lt;1700","C",IF(AJ1106="G&gt;=6-Dist&gt;=1700","D","xx"))))</f>
        <v>A</v>
      </c>
      <c r="AL1106" s="69">
        <f>MONTH(Table13[[#This Row],[Date]])</f>
        <v>4</v>
      </c>
      <c r="AM1106" s="69" t="str">
        <f t="shared" si="86"/>
        <v>2023-2024</v>
      </c>
      <c r="AN1106" s="60">
        <v>100</v>
      </c>
      <c r="AO1106" s="128" t="str">
        <f>IF(Table13[[#This Row],[Combo 27 Bet]]="","",IF(Table13[[#This Row],[Lev Ret]]="","",AN1106*Table13[[#This Row],[Odds]]))</f>
        <v/>
      </c>
      <c r="AP1106" s="129">
        <f t="shared" si="85"/>
        <v>-100</v>
      </c>
      <c r="AQ1106" s="135"/>
      <c r="AR1106" s="151">
        <v>5</v>
      </c>
      <c r="AS1106" s="2" t="str">
        <f>IF(Table13[[#This Row],[Date]]&lt;$AS$3,"","Live")</f>
        <v/>
      </c>
      <c r="AT1106" s="2" t="str">
        <f>IF(Table13[[#This Row],[Date]]&lt;$AT$3,"","Current Algo")</f>
        <v/>
      </c>
    </row>
    <row r="1107" spans="1:46" ht="14.25" customHeight="1" x14ac:dyDescent="0.25">
      <c r="A1107" s="82">
        <v>45402</v>
      </c>
      <c r="B1107" s="2" t="s">
        <v>148</v>
      </c>
      <c r="C1107" s="83">
        <v>0.65277777777777779</v>
      </c>
      <c r="D1107" s="87">
        <v>4</v>
      </c>
      <c r="E1107" s="7">
        <v>7</v>
      </c>
      <c r="F1107" s="60">
        <v>8</v>
      </c>
      <c r="G1107" s="2">
        <v>1400</v>
      </c>
      <c r="H1107" s="2" t="s">
        <v>151</v>
      </c>
      <c r="I1107" s="2">
        <v>88</v>
      </c>
      <c r="J1107" s="2">
        <v>160</v>
      </c>
      <c r="K1107" s="6">
        <v>10</v>
      </c>
      <c r="L1107" s="6" t="s">
        <v>1639</v>
      </c>
      <c r="M1107" s="2" t="s">
        <v>75</v>
      </c>
      <c r="N1107" s="84">
        <v>4.9000000000000004</v>
      </c>
      <c r="O1107" s="2" t="s">
        <v>163</v>
      </c>
      <c r="P1107" s="2" t="s">
        <v>1129</v>
      </c>
      <c r="Q1107" s="85"/>
      <c r="R1107" s="86">
        <v>2</v>
      </c>
      <c r="S1107" s="85">
        <v>57</v>
      </c>
      <c r="T1107" s="85">
        <v>57</v>
      </c>
      <c r="U1107" s="85"/>
      <c r="V1107" s="2"/>
      <c r="W1107" s="2">
        <v>2</v>
      </c>
      <c r="X1107" s="10">
        <v>1</v>
      </c>
      <c r="Y1107" s="84">
        <v>3.1</v>
      </c>
      <c r="Z1107" s="2">
        <v>30</v>
      </c>
      <c r="AA1107" s="6"/>
      <c r="AB1107" s="2"/>
      <c r="AC1107" s="2"/>
      <c r="AD1107" s="84">
        <v>5.5</v>
      </c>
      <c r="AE1107" s="84"/>
      <c r="AF1107" s="2">
        <v>100</v>
      </c>
      <c r="AG1107" s="2" t="str">
        <f t="shared" si="83"/>
        <v/>
      </c>
      <c r="AH1107" s="2">
        <f t="shared" si="84"/>
        <v>-100</v>
      </c>
      <c r="AI1107" s="44" t="str">
        <f>VLOOKUP(Table13[[#This Row],[Track]],$B$1885:$D$1929,2,FALSE)</f>
        <v>NSW</v>
      </c>
      <c r="AJ11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7" s="16" t="str">
        <f>IF(Table13[[#This Row],[Going-Dist]]="G&lt;6-Dist&gt;=1700","B",IF(Table13[[#This Row],[Going-Dist]]="G&lt;6-Dist&lt;1700","A",IF(AJ1107="G&gt;=6-Dist&lt;1700","C",IF(AJ1107="G&gt;=6-Dist&gt;=1700","D","xx"))))</f>
        <v>A</v>
      </c>
      <c r="AL1107" s="69">
        <f>MONTH(Table13[[#This Row],[Date]])</f>
        <v>4</v>
      </c>
      <c r="AM1107" s="69" t="str">
        <f t="shared" si="86"/>
        <v>2023-2024</v>
      </c>
      <c r="AN1107" s="60">
        <v>100</v>
      </c>
      <c r="AO1107" s="128" t="str">
        <f>IF(Table13[[#This Row],[Combo 27 Bet]]="","",IF(Table13[[#This Row],[Lev Ret]]="","",AN1107*Table13[[#This Row],[Odds]]))</f>
        <v/>
      </c>
      <c r="AP1107" s="129">
        <f t="shared" si="85"/>
        <v>-100</v>
      </c>
      <c r="AQ1107" s="135"/>
      <c r="AR1107" s="151">
        <v>7</v>
      </c>
      <c r="AS1107" s="2" t="str">
        <f>IF(Table13[[#This Row],[Date]]&lt;$AS$3,"","Live")</f>
        <v/>
      </c>
      <c r="AT1107" s="2" t="str">
        <f>IF(Table13[[#This Row],[Date]]&lt;$AT$3,"","Current Algo")</f>
        <v/>
      </c>
    </row>
    <row r="1108" spans="1:46" ht="14.25" customHeight="1" x14ac:dyDescent="0.25">
      <c r="A1108" s="82">
        <v>45402</v>
      </c>
      <c r="B1108" s="2" t="s">
        <v>8</v>
      </c>
      <c r="C1108" s="83">
        <v>0.66666666666666663</v>
      </c>
      <c r="D1108" s="87">
        <v>4</v>
      </c>
      <c r="E1108" s="7">
        <v>0</v>
      </c>
      <c r="F1108" s="60">
        <v>8</v>
      </c>
      <c r="G1108" s="2">
        <v>2400</v>
      </c>
      <c r="H1108" s="2" t="s">
        <v>42</v>
      </c>
      <c r="I1108" s="2" t="s">
        <v>46</v>
      </c>
      <c r="J1108" s="2">
        <v>300</v>
      </c>
      <c r="K1108" s="6">
        <v>4</v>
      </c>
      <c r="L1108" s="6" t="s">
        <v>895</v>
      </c>
      <c r="M1108" s="2" t="s">
        <v>67</v>
      </c>
      <c r="N1108" s="84">
        <v>4.3</v>
      </c>
      <c r="O1108" s="2" t="s">
        <v>220</v>
      </c>
      <c r="P1108" s="2" t="s">
        <v>79</v>
      </c>
      <c r="Q1108" s="85"/>
      <c r="R1108" s="86">
        <v>11</v>
      </c>
      <c r="S1108" s="85">
        <v>59</v>
      </c>
      <c r="T1108" s="85">
        <v>59</v>
      </c>
      <c r="U1108" s="85"/>
      <c r="V1108" s="2">
        <v>3</v>
      </c>
      <c r="W1108" s="2">
        <v>4</v>
      </c>
      <c r="X1108" s="10">
        <v>1</v>
      </c>
      <c r="Y1108" s="84">
        <v>5</v>
      </c>
      <c r="Z1108" s="2">
        <v>35</v>
      </c>
      <c r="AA1108" s="6">
        <v>12</v>
      </c>
      <c r="AB1108" s="2"/>
      <c r="AC1108" s="2"/>
      <c r="AD1108" s="84">
        <v>6</v>
      </c>
      <c r="AE1108" s="84"/>
      <c r="AF1108" s="2">
        <v>100</v>
      </c>
      <c r="AG1108" s="2" t="str">
        <f t="shared" si="83"/>
        <v/>
      </c>
      <c r="AH1108" s="2">
        <f t="shared" si="84"/>
        <v>-100</v>
      </c>
      <c r="AI1108" s="44" t="str">
        <f>VLOOKUP(Table13[[#This Row],[Track]],$B$1885:$D$1929,2,FALSE)</f>
        <v>Vic</v>
      </c>
      <c r="AJ11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08" s="16" t="str">
        <f>IF(Table13[[#This Row],[Going-Dist]]="G&lt;6-Dist&gt;=1700","B",IF(Table13[[#This Row],[Going-Dist]]="G&lt;6-Dist&lt;1700","A",IF(AJ1108="G&gt;=6-Dist&lt;1700","C",IF(AJ1108="G&gt;=6-Dist&gt;=1700","D","xx"))))</f>
        <v>B</v>
      </c>
      <c r="AL1108" s="2">
        <f>MONTH(Table13[[#This Row],[Date]])</f>
        <v>4</v>
      </c>
      <c r="AM1108" s="2" t="str">
        <f t="shared" si="86"/>
        <v>2023-2024</v>
      </c>
      <c r="AN1108" s="60">
        <v>100</v>
      </c>
      <c r="AO1108" s="128" t="str">
        <f>IF(Table13[[#This Row],[Combo 27 Bet]]="","",IF(Table13[[#This Row],[Lev Ret]]="","",AN1108*Table13[[#This Row],[Odds]]))</f>
        <v/>
      </c>
      <c r="AP1108" s="129">
        <f t="shared" si="85"/>
        <v>-100</v>
      </c>
      <c r="AQ1108" s="135"/>
      <c r="AR1108" s="151">
        <v>7</v>
      </c>
      <c r="AS1108" s="2" t="str">
        <f>IF(Table13[[#This Row],[Date]]&lt;$AS$3,"","Live")</f>
        <v/>
      </c>
      <c r="AT1108" s="2" t="str">
        <f>IF(Table13[[#This Row],[Date]]&lt;$AT$3,"","Current Algo")</f>
        <v/>
      </c>
    </row>
    <row r="1109" spans="1:46" ht="14.25" customHeight="1" x14ac:dyDescent="0.25">
      <c r="A1109" s="82">
        <v>45402</v>
      </c>
      <c r="B1109" s="2" t="s">
        <v>8</v>
      </c>
      <c r="C1109" s="83">
        <v>0.71527777777777779</v>
      </c>
      <c r="D1109" s="2">
        <v>4</v>
      </c>
      <c r="E1109" s="2">
        <v>0</v>
      </c>
      <c r="F1109" s="60">
        <v>10</v>
      </c>
      <c r="G1109" s="2">
        <v>1600</v>
      </c>
      <c r="H1109" s="2" t="s">
        <v>42</v>
      </c>
      <c r="I1109" s="2">
        <v>84</v>
      </c>
      <c r="J1109" s="2">
        <v>130</v>
      </c>
      <c r="K1109" s="6">
        <v>4</v>
      </c>
      <c r="L1109" s="6" t="s">
        <v>536</v>
      </c>
      <c r="M1109" s="2" t="s">
        <v>55</v>
      </c>
      <c r="N1109" s="84">
        <v>3.5</v>
      </c>
      <c r="O1109" s="2" t="s">
        <v>519</v>
      </c>
      <c r="P1109" s="2" t="s">
        <v>403</v>
      </c>
      <c r="Q1109" s="85">
        <v>3</v>
      </c>
      <c r="R1109" s="86">
        <v>7</v>
      </c>
      <c r="S1109" s="85">
        <v>59.5</v>
      </c>
      <c r="T1109" s="85">
        <v>56.5</v>
      </c>
      <c r="U1109" s="85"/>
      <c r="V1109" s="2">
        <v>1</v>
      </c>
      <c r="W1109" s="2">
        <v>3</v>
      </c>
      <c r="X1109" s="10">
        <v>1</v>
      </c>
      <c r="Y1109" s="84">
        <v>4</v>
      </c>
      <c r="Z1109" s="2">
        <v>45</v>
      </c>
      <c r="AA1109" s="6">
        <v>12</v>
      </c>
      <c r="AB1109" s="2"/>
      <c r="AC1109" s="2"/>
      <c r="AD1109" s="84">
        <v>3.5</v>
      </c>
      <c r="AE1109" s="84"/>
      <c r="AF1109" s="2">
        <v>100</v>
      </c>
      <c r="AG1109" s="2" t="str">
        <f t="shared" si="83"/>
        <v/>
      </c>
      <c r="AH1109" s="2">
        <f t="shared" si="84"/>
        <v>-100</v>
      </c>
      <c r="AI1109" s="44" t="str">
        <f>VLOOKUP(Table13[[#This Row],[Track]],$B$1885:$D$1929,2,FALSE)</f>
        <v>Vic</v>
      </c>
      <c r="AJ11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09" s="16" t="str">
        <f>IF(Table13[[#This Row],[Going-Dist]]="G&lt;6-Dist&gt;=1700","B",IF(Table13[[#This Row],[Going-Dist]]="G&lt;6-Dist&lt;1700","A",IF(AJ1109="G&gt;=6-Dist&lt;1700","C",IF(AJ1109="G&gt;=6-Dist&gt;=1700","D","xx"))))</f>
        <v>A</v>
      </c>
      <c r="AL1109" s="69">
        <f>MONTH(Table13[[#This Row],[Date]])</f>
        <v>4</v>
      </c>
      <c r="AM1109" s="69" t="str">
        <f t="shared" si="86"/>
        <v>2023-2024</v>
      </c>
      <c r="AN1109" s="60">
        <v>140</v>
      </c>
      <c r="AO1109" s="128" t="str">
        <f>IF(Table13[[#This Row],[Combo 27 Bet]]="","",IF(Table13[[#This Row],[Lev Ret]]="","",AN1109*Table13[[#This Row],[Odds]]))</f>
        <v/>
      </c>
      <c r="AP1109" s="129">
        <f t="shared" si="85"/>
        <v>-140</v>
      </c>
      <c r="AQ1109" s="135">
        <v>2</v>
      </c>
      <c r="AR1109" s="151">
        <v>7</v>
      </c>
      <c r="AS1109" s="2" t="str">
        <f>IF(Table13[[#This Row],[Date]]&lt;$AS$3,"","Live")</f>
        <v/>
      </c>
      <c r="AT1109" s="2" t="str">
        <f>IF(Table13[[#This Row],[Date]]&lt;$AT$3,"","Current Algo")</f>
        <v/>
      </c>
    </row>
    <row r="1110" spans="1:46" ht="14.25" customHeight="1" x14ac:dyDescent="0.25">
      <c r="A1110" s="82">
        <v>45402</v>
      </c>
      <c r="B1110" s="2" t="s">
        <v>8</v>
      </c>
      <c r="C1110" s="83">
        <v>0.71527777777777779</v>
      </c>
      <c r="D1110" s="87">
        <v>4</v>
      </c>
      <c r="E1110" s="7">
        <v>0</v>
      </c>
      <c r="F1110" s="60">
        <v>10</v>
      </c>
      <c r="G1110" s="2">
        <v>1600</v>
      </c>
      <c r="H1110" s="2" t="s">
        <v>42</v>
      </c>
      <c r="I1110" s="2">
        <v>84</v>
      </c>
      <c r="J1110" s="2">
        <v>130</v>
      </c>
      <c r="K1110" s="6">
        <v>8</v>
      </c>
      <c r="L1110" s="6" t="s">
        <v>815</v>
      </c>
      <c r="M1110" s="2" t="s">
        <v>50</v>
      </c>
      <c r="N1110" s="84">
        <v>3.5</v>
      </c>
      <c r="O1110" s="2" t="s">
        <v>520</v>
      </c>
      <c r="P1110" s="2" t="s">
        <v>103</v>
      </c>
      <c r="Q1110" s="85"/>
      <c r="R1110" s="86">
        <v>5</v>
      </c>
      <c r="S1110" s="85">
        <v>56</v>
      </c>
      <c r="T1110" s="85">
        <v>56</v>
      </c>
      <c r="U1110" s="85"/>
      <c r="V1110" s="2">
        <v>2</v>
      </c>
      <c r="W1110" s="2">
        <v>4</v>
      </c>
      <c r="X1110" s="10">
        <v>2</v>
      </c>
      <c r="Y1110" s="84">
        <v>4.5999999999999996</v>
      </c>
      <c r="Z1110" s="2">
        <v>40</v>
      </c>
      <c r="AA1110" s="6">
        <v>12</v>
      </c>
      <c r="AB1110" s="2"/>
      <c r="AC1110" s="2" t="s">
        <v>12</v>
      </c>
      <c r="AD1110" s="84">
        <v>3.4</v>
      </c>
      <c r="AE1110" s="84">
        <v>1.3</v>
      </c>
      <c r="AF1110" s="2">
        <v>100</v>
      </c>
      <c r="AG1110" s="2">
        <f t="shared" si="83"/>
        <v>340</v>
      </c>
      <c r="AH1110" s="2">
        <f t="shared" si="84"/>
        <v>240</v>
      </c>
      <c r="AI1110" s="44" t="str">
        <f>VLOOKUP(Table13[[#This Row],[Track]],$B$1885:$D$1929,2,FALSE)</f>
        <v>Vic</v>
      </c>
      <c r="AJ11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0" s="16" t="str">
        <f>IF(Table13[[#This Row],[Going-Dist]]="G&lt;6-Dist&gt;=1700","B",IF(Table13[[#This Row],[Going-Dist]]="G&lt;6-Dist&lt;1700","A",IF(AJ1110="G&gt;=6-Dist&lt;1700","C",IF(AJ1110="G&gt;=6-Dist&gt;=1700","D","xx"))))</f>
        <v>A</v>
      </c>
      <c r="AL1110" s="69">
        <f>MONTH(Table13[[#This Row],[Date]])</f>
        <v>4</v>
      </c>
      <c r="AM1110" s="69" t="str">
        <f t="shared" si="86"/>
        <v>2023-2024</v>
      </c>
      <c r="AN1110" s="60">
        <v>150</v>
      </c>
      <c r="AO1110" s="128">
        <f>IF(Table13[[#This Row],[Combo 27 Bet]]="","",IF(Table13[[#This Row],[Lev Ret]]="","",AN1110*Table13[[#This Row],[Odds]]))</f>
        <v>510</v>
      </c>
      <c r="AP1110" s="129">
        <f t="shared" si="85"/>
        <v>360</v>
      </c>
      <c r="AQ1110" s="135">
        <v>2</v>
      </c>
      <c r="AR1110" s="151">
        <v>8</v>
      </c>
      <c r="AS1110" s="2" t="str">
        <f>IF(Table13[[#This Row],[Date]]&lt;$AS$3,"","Live")</f>
        <v/>
      </c>
      <c r="AT1110" s="2" t="str">
        <f>IF(Table13[[#This Row],[Date]]&lt;$AT$3,"","Current Algo")</f>
        <v/>
      </c>
    </row>
    <row r="1111" spans="1:46" ht="14.25" customHeight="1" x14ac:dyDescent="0.25">
      <c r="A1111" s="82">
        <v>45409</v>
      </c>
      <c r="B1111" s="2" t="s">
        <v>149</v>
      </c>
      <c r="C1111" s="83">
        <v>0.52777777777777779</v>
      </c>
      <c r="D1111" s="87">
        <v>4</v>
      </c>
      <c r="E1111" s="7">
        <v>0</v>
      </c>
      <c r="F1111" s="60">
        <v>3</v>
      </c>
      <c r="G1111" s="2">
        <v>1500</v>
      </c>
      <c r="H1111" s="2" t="s">
        <v>151</v>
      </c>
      <c r="I1111" s="2">
        <v>78</v>
      </c>
      <c r="J1111" s="2">
        <v>160</v>
      </c>
      <c r="K1111" s="6">
        <v>1</v>
      </c>
      <c r="L1111" s="6" t="s">
        <v>1724</v>
      </c>
      <c r="M1111" s="2" t="s">
        <v>75</v>
      </c>
      <c r="N1111" s="84">
        <v>5.7</v>
      </c>
      <c r="O1111" s="2" t="s">
        <v>1054</v>
      </c>
      <c r="P1111" s="2" t="s">
        <v>504</v>
      </c>
      <c r="Q1111" s="85">
        <v>2</v>
      </c>
      <c r="R1111" s="86">
        <v>5</v>
      </c>
      <c r="S1111" s="85">
        <v>62</v>
      </c>
      <c r="T1111" s="85">
        <v>60</v>
      </c>
      <c r="U1111" s="85"/>
      <c r="V1111" s="2">
        <v>1</v>
      </c>
      <c r="W1111" s="2">
        <v>2</v>
      </c>
      <c r="X1111" s="10">
        <v>1</v>
      </c>
      <c r="Y1111" s="84">
        <v>2.9</v>
      </c>
      <c r="Z1111" s="2">
        <v>20</v>
      </c>
      <c r="AA1111" s="6"/>
      <c r="AB1111" s="2"/>
      <c r="AC1111" s="2" t="s">
        <v>15</v>
      </c>
      <c r="AD1111" s="84">
        <v>6</v>
      </c>
      <c r="AE1111" s="84">
        <v>1.9</v>
      </c>
      <c r="AF1111" s="2">
        <v>100</v>
      </c>
      <c r="AG1111" s="2" t="str">
        <f t="shared" si="83"/>
        <v/>
      </c>
      <c r="AH1111" s="2">
        <f t="shared" si="84"/>
        <v>-100</v>
      </c>
      <c r="AI1111" s="44" t="str">
        <f>VLOOKUP(Table13[[#This Row],[Track]],$B$1885:$D$1929,2,FALSE)</f>
        <v>NSW</v>
      </c>
      <c r="AJ11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1" s="16" t="str">
        <f>IF(Table13[[#This Row],[Going-Dist]]="G&lt;6-Dist&gt;=1700","B",IF(Table13[[#This Row],[Going-Dist]]="G&lt;6-Dist&lt;1700","A",IF(AJ1111="G&gt;=6-Dist&lt;1700","C",IF(AJ1111="G&gt;=6-Dist&gt;=1700","D","xx"))))</f>
        <v>A</v>
      </c>
      <c r="AL1111" s="69">
        <f>MONTH(Table13[[#This Row],[Date]])</f>
        <v>4</v>
      </c>
      <c r="AM1111" s="69" t="str">
        <f t="shared" si="86"/>
        <v>2023-2024</v>
      </c>
      <c r="AN1111" s="60">
        <v>100</v>
      </c>
      <c r="AO1111" s="128" t="str">
        <f>IF(Table13[[#This Row],[Combo 27 Bet]]="","",IF(Table13[[#This Row],[Lev Ret]]="","",AN1111*Table13[[#This Row],[Odds]]))</f>
        <v/>
      </c>
      <c r="AP1111" s="129">
        <f t="shared" si="85"/>
        <v>-100</v>
      </c>
      <c r="AQ1111" s="135"/>
      <c r="AR1111" s="151">
        <v>8</v>
      </c>
      <c r="AS1111" s="2" t="str">
        <f>IF(Table13[[#This Row],[Date]]&lt;$AS$3,"","Live")</f>
        <v/>
      </c>
      <c r="AT1111" s="2" t="str">
        <f>IF(Table13[[#This Row],[Date]]&lt;$AT$3,"","Current Algo")</f>
        <v/>
      </c>
    </row>
    <row r="1112" spans="1:46" ht="14.25" customHeight="1" x14ac:dyDescent="0.25">
      <c r="A1112" s="82">
        <v>45409</v>
      </c>
      <c r="B1112" s="2" t="s">
        <v>4</v>
      </c>
      <c r="C1112" s="83">
        <v>0.53819444444444442</v>
      </c>
      <c r="D1112" s="2">
        <v>4</v>
      </c>
      <c r="E1112" s="2">
        <v>4</v>
      </c>
      <c r="F1112" s="60">
        <v>3</v>
      </c>
      <c r="G1112" s="2">
        <v>1600</v>
      </c>
      <c r="H1112" s="2" t="s">
        <v>42</v>
      </c>
      <c r="I1112" s="2" t="s">
        <v>66</v>
      </c>
      <c r="J1112" s="2">
        <v>175</v>
      </c>
      <c r="K1112" s="6">
        <v>3</v>
      </c>
      <c r="L1112" s="6" t="s">
        <v>288</v>
      </c>
      <c r="M1112" s="2" t="s">
        <v>53</v>
      </c>
      <c r="N1112" s="84">
        <v>4.3</v>
      </c>
      <c r="O1112" s="2" t="s">
        <v>59</v>
      </c>
      <c r="P1112" s="2" t="s">
        <v>521</v>
      </c>
      <c r="Q1112" s="85"/>
      <c r="R1112" s="86">
        <v>4</v>
      </c>
      <c r="S1112" s="85">
        <v>57</v>
      </c>
      <c r="T1112" s="85">
        <v>57</v>
      </c>
      <c r="U1112" s="85"/>
      <c r="V1112" s="2">
        <v>3</v>
      </c>
      <c r="W1112" s="2">
        <v>3</v>
      </c>
      <c r="X1112" s="10">
        <v>1</v>
      </c>
      <c r="Y1112" s="84">
        <v>4.2</v>
      </c>
      <c r="Z1112" s="2">
        <v>45</v>
      </c>
      <c r="AA1112" s="6">
        <v>8</v>
      </c>
      <c r="AB1112" s="2"/>
      <c r="AC1112" s="2" t="s">
        <v>13</v>
      </c>
      <c r="AD1112" s="84">
        <v>4.8</v>
      </c>
      <c r="AE1112" s="84">
        <v>1.8</v>
      </c>
      <c r="AF1112" s="2">
        <v>100</v>
      </c>
      <c r="AG1112" s="2" t="str">
        <f t="shared" si="83"/>
        <v/>
      </c>
      <c r="AH1112" s="2">
        <f t="shared" si="84"/>
        <v>-100</v>
      </c>
      <c r="AI1112" s="44" t="str">
        <f>VLOOKUP(Table13[[#This Row],[Track]],$B$1885:$D$1929,2,FALSE)</f>
        <v>Vic</v>
      </c>
      <c r="AJ11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2" s="16" t="str">
        <f>IF(Table13[[#This Row],[Going-Dist]]="G&lt;6-Dist&gt;=1700","B",IF(Table13[[#This Row],[Going-Dist]]="G&lt;6-Dist&lt;1700","A",IF(AJ1112="G&gt;=6-Dist&lt;1700","C",IF(AJ1112="G&gt;=6-Dist&gt;=1700","D","xx"))))</f>
        <v>A</v>
      </c>
      <c r="AL1112" s="69">
        <f>MONTH(Table13[[#This Row],[Date]])</f>
        <v>4</v>
      </c>
      <c r="AM1112" s="69" t="str">
        <f t="shared" si="86"/>
        <v>2023-2024</v>
      </c>
      <c r="AN1112" s="60">
        <v>150</v>
      </c>
      <c r="AO1112" s="128" t="str">
        <f>IF(Table13[[#This Row],[Combo 27 Bet]]="","",IF(Table13[[#This Row],[Lev Ret]]="","",AN1112*Table13[[#This Row],[Odds]]))</f>
        <v/>
      </c>
      <c r="AP1112" s="129">
        <f t="shared" si="85"/>
        <v>-150</v>
      </c>
      <c r="AQ1112" s="135">
        <v>2</v>
      </c>
      <c r="AR1112" s="151">
        <v>9</v>
      </c>
      <c r="AS1112" s="2" t="str">
        <f>IF(Table13[[#This Row],[Date]]&lt;$AS$3,"","Live")</f>
        <v/>
      </c>
      <c r="AT1112" s="2" t="str">
        <f>IF(Table13[[#This Row],[Date]]&lt;$AT$3,"","Current Algo")</f>
        <v/>
      </c>
    </row>
    <row r="1113" spans="1:46" ht="14.25" customHeight="1" x14ac:dyDescent="0.25">
      <c r="A1113" s="82">
        <v>45409</v>
      </c>
      <c r="B1113" s="2" t="s">
        <v>4</v>
      </c>
      <c r="C1113" s="83">
        <v>0.53819444444444442</v>
      </c>
      <c r="D1113" s="87">
        <v>4</v>
      </c>
      <c r="E1113" s="7">
        <v>4</v>
      </c>
      <c r="F1113" s="60">
        <v>3</v>
      </c>
      <c r="G1113" s="2">
        <v>1600</v>
      </c>
      <c r="H1113" s="2" t="s">
        <v>42</v>
      </c>
      <c r="I1113" s="2" t="s">
        <v>66</v>
      </c>
      <c r="J1113" s="2">
        <v>175</v>
      </c>
      <c r="K1113" s="6">
        <v>1</v>
      </c>
      <c r="L1113" s="6" t="s">
        <v>373</v>
      </c>
      <c r="M1113" s="2" t="s">
        <v>75</v>
      </c>
      <c r="N1113" s="84">
        <v>2.2999999999999998</v>
      </c>
      <c r="O1113" s="2" t="s">
        <v>397</v>
      </c>
      <c r="P1113" s="2" t="s">
        <v>94</v>
      </c>
      <c r="Q1113" s="85"/>
      <c r="R1113" s="86">
        <v>8</v>
      </c>
      <c r="S1113" s="85">
        <v>60</v>
      </c>
      <c r="T1113" s="85">
        <v>60</v>
      </c>
      <c r="U1113" s="85"/>
      <c r="V1113" s="2">
        <v>1</v>
      </c>
      <c r="W1113" s="2">
        <v>1</v>
      </c>
      <c r="X1113" s="10">
        <v>2</v>
      </c>
      <c r="Y1113" s="84">
        <v>4.5999999999999996</v>
      </c>
      <c r="Z1113" s="2">
        <v>40</v>
      </c>
      <c r="AA1113" s="6">
        <v>8</v>
      </c>
      <c r="AB1113" s="2"/>
      <c r="AC1113" s="2"/>
      <c r="AD1113" s="84">
        <v>2.6</v>
      </c>
      <c r="AE1113" s="84"/>
      <c r="AF1113" s="2">
        <v>100</v>
      </c>
      <c r="AG1113" s="2" t="str">
        <f t="shared" si="83"/>
        <v/>
      </c>
      <c r="AH1113" s="2">
        <f t="shared" si="84"/>
        <v>-100</v>
      </c>
      <c r="AI1113" s="44" t="str">
        <f>VLOOKUP(Table13[[#This Row],[Track]],$B$1885:$D$1929,2,FALSE)</f>
        <v>Vic</v>
      </c>
      <c r="AJ11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3" s="16" t="str">
        <f>IF(Table13[[#This Row],[Going-Dist]]="G&lt;6-Dist&gt;=1700","B",IF(Table13[[#This Row],[Going-Dist]]="G&lt;6-Dist&lt;1700","A",IF(AJ1113="G&gt;=6-Dist&lt;1700","C",IF(AJ1113="G&gt;=6-Dist&gt;=1700","D","xx"))))</f>
        <v>A</v>
      </c>
      <c r="AL1113" s="69">
        <f>MONTH(Table13[[#This Row],[Date]])</f>
        <v>4</v>
      </c>
      <c r="AM1113" s="69" t="str">
        <f t="shared" si="86"/>
        <v>2023-2024</v>
      </c>
      <c r="AN1113" s="60">
        <v>140</v>
      </c>
      <c r="AO1113" s="128" t="str">
        <f>IF(Table13[[#This Row],[Combo 27 Bet]]="","",IF(Table13[[#This Row],[Lev Ret]]="","",AN1113*Table13[[#This Row],[Odds]]))</f>
        <v/>
      </c>
      <c r="AP1113" s="129">
        <f t="shared" si="85"/>
        <v>-140</v>
      </c>
      <c r="AQ1113" s="135">
        <v>2</v>
      </c>
      <c r="AR1113" s="151">
        <v>5</v>
      </c>
      <c r="AS1113" s="2" t="str">
        <f>IF(Table13[[#This Row],[Date]]&lt;$AS$3,"","Live")</f>
        <v/>
      </c>
      <c r="AT1113" s="2" t="str">
        <f>IF(Table13[[#This Row],[Date]]&lt;$AT$3,"","Current Algo")</f>
        <v/>
      </c>
    </row>
    <row r="1114" spans="1:46" ht="14.25" customHeight="1" x14ac:dyDescent="0.25">
      <c r="A1114" s="82">
        <v>45409</v>
      </c>
      <c r="B1114" s="2" t="s">
        <v>4</v>
      </c>
      <c r="C1114" s="83">
        <v>0.5625</v>
      </c>
      <c r="D1114" s="2">
        <v>4</v>
      </c>
      <c r="E1114" s="2">
        <v>4</v>
      </c>
      <c r="F1114" s="60">
        <v>4</v>
      </c>
      <c r="G1114" s="2">
        <v>1400</v>
      </c>
      <c r="H1114" s="2" t="s">
        <v>70</v>
      </c>
      <c r="I1114" s="2" t="s">
        <v>84</v>
      </c>
      <c r="J1114" s="2">
        <v>175</v>
      </c>
      <c r="K1114" s="6">
        <v>5</v>
      </c>
      <c r="L1114" s="6" t="s">
        <v>1274</v>
      </c>
      <c r="M1114" s="2" t="s">
        <v>58</v>
      </c>
      <c r="N1114" s="84">
        <v>8.4</v>
      </c>
      <c r="O1114" s="2" t="s">
        <v>63</v>
      </c>
      <c r="P1114" s="2" t="s">
        <v>45</v>
      </c>
      <c r="Q1114" s="85"/>
      <c r="R1114" s="86">
        <v>10</v>
      </c>
      <c r="S1114" s="85">
        <v>58</v>
      </c>
      <c r="T1114" s="85">
        <v>58</v>
      </c>
      <c r="U1114" s="85"/>
      <c r="V1114" s="2">
        <v>2</v>
      </c>
      <c r="W1114" s="2">
        <v>5</v>
      </c>
      <c r="X1114" s="10">
        <v>2</v>
      </c>
      <c r="Y1114" s="84">
        <v>5.4</v>
      </c>
      <c r="Z1114" s="2">
        <v>30</v>
      </c>
      <c r="AA1114" s="6">
        <v>10</v>
      </c>
      <c r="AB1114" s="2"/>
      <c r="AC1114" s="2"/>
      <c r="AD1114" s="84">
        <v>7</v>
      </c>
      <c r="AE1114" s="84"/>
      <c r="AF1114" s="2">
        <v>100</v>
      </c>
      <c r="AG1114" s="2" t="str">
        <f t="shared" si="83"/>
        <v/>
      </c>
      <c r="AH1114" s="2">
        <f t="shared" si="84"/>
        <v>-100</v>
      </c>
      <c r="AI1114" s="44" t="str">
        <f>VLOOKUP(Table13[[#This Row],[Track]],$B$1885:$D$1929,2,FALSE)</f>
        <v>Vic</v>
      </c>
      <c r="AJ11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4" s="16" t="str">
        <f>IF(Table13[[#This Row],[Going-Dist]]="G&lt;6-Dist&gt;=1700","B",IF(Table13[[#This Row],[Going-Dist]]="G&lt;6-Dist&lt;1700","A",IF(AJ1114="G&gt;=6-Dist&lt;1700","C",IF(AJ1114="G&gt;=6-Dist&gt;=1700","D","xx"))))</f>
        <v>A</v>
      </c>
      <c r="AL1114" s="69">
        <f>MONTH(Table13[[#This Row],[Date]])</f>
        <v>4</v>
      </c>
      <c r="AM1114" s="69" t="str">
        <f t="shared" si="86"/>
        <v>2023-2024</v>
      </c>
      <c r="AN1114" s="60">
        <v>100</v>
      </c>
      <c r="AO1114" s="128" t="str">
        <f>IF(Table13[[#This Row],[Combo 27 Bet]]="","",IF(Table13[[#This Row],[Lev Ret]]="","",AN1114*Table13[[#This Row],[Odds]]))</f>
        <v/>
      </c>
      <c r="AP1114" s="129">
        <f t="shared" si="85"/>
        <v>-100</v>
      </c>
      <c r="AQ1114" s="135"/>
      <c r="AR1114" s="151">
        <v>6</v>
      </c>
      <c r="AS1114" s="2" t="str">
        <f>IF(Table13[[#This Row],[Date]]&lt;$AS$3,"","Live")</f>
        <v/>
      </c>
      <c r="AT1114" s="2" t="str">
        <f>IF(Table13[[#This Row],[Date]]&lt;$AT$3,"","Current Algo")</f>
        <v/>
      </c>
    </row>
    <row r="1115" spans="1:46" ht="14.25" customHeight="1" x14ac:dyDescent="0.25">
      <c r="A1115" s="82">
        <v>45409</v>
      </c>
      <c r="B1115" s="2" t="s">
        <v>149</v>
      </c>
      <c r="C1115" s="83">
        <v>0.57638888888888884</v>
      </c>
      <c r="D1115" s="87">
        <v>4</v>
      </c>
      <c r="E1115" s="7">
        <v>0</v>
      </c>
      <c r="F1115" s="60">
        <v>5</v>
      </c>
      <c r="G1115" s="2">
        <v>1300</v>
      </c>
      <c r="H1115" s="2" t="s">
        <v>152</v>
      </c>
      <c r="I1115" s="2">
        <v>78</v>
      </c>
      <c r="J1115" s="2">
        <v>160</v>
      </c>
      <c r="K1115" s="6">
        <v>12</v>
      </c>
      <c r="L1115" s="6" t="s">
        <v>1725</v>
      </c>
      <c r="M1115" s="2" t="s">
        <v>75</v>
      </c>
      <c r="N1115" s="84">
        <v>7.7</v>
      </c>
      <c r="O1115" s="2" t="s">
        <v>1138</v>
      </c>
      <c r="P1115" s="2" t="s">
        <v>1132</v>
      </c>
      <c r="Q1115" s="85"/>
      <c r="R1115" s="86">
        <v>5</v>
      </c>
      <c r="S1115" s="85">
        <v>52</v>
      </c>
      <c r="T1115" s="85">
        <v>52</v>
      </c>
      <c r="U1115" s="85"/>
      <c r="V1115" s="2"/>
      <c r="W1115" s="2">
        <v>3</v>
      </c>
      <c r="X1115" s="10">
        <v>1</v>
      </c>
      <c r="Y1115" s="84">
        <v>4</v>
      </c>
      <c r="Z1115" s="2">
        <v>20</v>
      </c>
      <c r="AA1115" s="6"/>
      <c r="AB1115" s="2"/>
      <c r="AC1115" s="2"/>
      <c r="AD1115" s="84">
        <v>8</v>
      </c>
      <c r="AE1115" s="84"/>
      <c r="AF1115" s="2">
        <v>100</v>
      </c>
      <c r="AG1115" s="2" t="str">
        <f t="shared" si="83"/>
        <v/>
      </c>
      <c r="AH1115" s="2">
        <f t="shared" si="84"/>
        <v>-100</v>
      </c>
      <c r="AI1115" s="44" t="str">
        <f>VLOOKUP(Table13[[#This Row],[Track]],$B$1885:$D$1929,2,FALSE)</f>
        <v>NSW</v>
      </c>
      <c r="AJ11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5" s="16" t="str">
        <f>IF(Table13[[#This Row],[Going-Dist]]="G&lt;6-Dist&gt;=1700","B",IF(Table13[[#This Row],[Going-Dist]]="G&lt;6-Dist&lt;1700","A",IF(AJ1115="G&gt;=6-Dist&lt;1700","C",IF(AJ1115="G&gt;=6-Dist&gt;=1700","D","xx"))))</f>
        <v>A</v>
      </c>
      <c r="AL1115" s="69">
        <f>MONTH(Table13[[#This Row],[Date]])</f>
        <v>4</v>
      </c>
      <c r="AM1115" s="69" t="str">
        <f t="shared" si="86"/>
        <v>2023-2024</v>
      </c>
      <c r="AN1115" s="60">
        <v>100</v>
      </c>
      <c r="AO1115" s="128" t="str">
        <f>IF(Table13[[#This Row],[Combo 27 Bet]]="","",IF(Table13[[#This Row],[Lev Ret]]="","",AN1115*Table13[[#This Row],[Odds]]))</f>
        <v/>
      </c>
      <c r="AP1115" s="129">
        <f t="shared" si="85"/>
        <v>-100</v>
      </c>
      <c r="AQ1115" s="135"/>
      <c r="AR1115" s="151">
        <v>8</v>
      </c>
      <c r="AS1115" s="2" t="str">
        <f>IF(Table13[[#This Row],[Date]]&lt;$AS$3,"","Live")</f>
        <v/>
      </c>
      <c r="AT1115" s="2" t="str">
        <f>IF(Table13[[#This Row],[Date]]&lt;$AT$3,"","Current Algo")</f>
        <v/>
      </c>
    </row>
    <row r="1116" spans="1:46" ht="14.25" customHeight="1" x14ac:dyDescent="0.25">
      <c r="A1116" s="82">
        <v>45409</v>
      </c>
      <c r="B1116" s="2" t="s">
        <v>4</v>
      </c>
      <c r="C1116" s="83">
        <v>0.58680555555555558</v>
      </c>
      <c r="D1116" s="2">
        <v>4</v>
      </c>
      <c r="E1116" s="2">
        <v>4</v>
      </c>
      <c r="F1116" s="60">
        <v>5</v>
      </c>
      <c r="G1116" s="2">
        <v>2000</v>
      </c>
      <c r="H1116" s="2" t="s">
        <v>42</v>
      </c>
      <c r="I1116" s="2" t="s">
        <v>66</v>
      </c>
      <c r="J1116" s="2">
        <v>175</v>
      </c>
      <c r="K1116" s="6">
        <v>4</v>
      </c>
      <c r="L1116" s="6" t="s">
        <v>494</v>
      </c>
      <c r="M1116" s="2" t="s">
        <v>76</v>
      </c>
      <c r="N1116" s="84">
        <v>2.1</v>
      </c>
      <c r="O1116" s="2" t="s">
        <v>398</v>
      </c>
      <c r="P1116" s="2" t="s">
        <v>79</v>
      </c>
      <c r="Q1116" s="85"/>
      <c r="R1116" s="86">
        <v>5</v>
      </c>
      <c r="S1116" s="85">
        <v>57</v>
      </c>
      <c r="T1116" s="85">
        <v>57</v>
      </c>
      <c r="U1116" s="85"/>
      <c r="V1116" s="2">
        <v>2</v>
      </c>
      <c r="W1116" s="2">
        <v>4</v>
      </c>
      <c r="X1116" s="10">
        <v>1</v>
      </c>
      <c r="Y1116" s="84">
        <v>2.8</v>
      </c>
      <c r="Z1116" s="2">
        <v>50</v>
      </c>
      <c r="AA1116" s="6">
        <v>8</v>
      </c>
      <c r="AB1116" s="2"/>
      <c r="AC1116" s="2" t="s">
        <v>12</v>
      </c>
      <c r="AD1116" s="84">
        <v>2.7</v>
      </c>
      <c r="AE1116" s="84">
        <v>1.3</v>
      </c>
      <c r="AF1116" s="2">
        <v>100</v>
      </c>
      <c r="AG1116" s="2">
        <f t="shared" si="83"/>
        <v>270</v>
      </c>
      <c r="AH1116" s="2">
        <f t="shared" si="84"/>
        <v>170</v>
      </c>
      <c r="AI1116" s="44" t="str">
        <f>VLOOKUP(Table13[[#This Row],[Track]],$B$1885:$D$1929,2,FALSE)</f>
        <v>Vic</v>
      </c>
      <c r="AJ11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16" s="16" t="str">
        <f>IF(Table13[[#This Row],[Going-Dist]]="G&lt;6-Dist&gt;=1700","B",IF(Table13[[#This Row],[Going-Dist]]="G&lt;6-Dist&lt;1700","A",IF(AJ1116="G&gt;=6-Dist&lt;1700","C",IF(AJ1116="G&gt;=6-Dist&gt;=1700","D","xx"))))</f>
        <v>B</v>
      </c>
      <c r="AL1116" s="69">
        <f>MONTH(Table13[[#This Row],[Date]])</f>
        <v>4</v>
      </c>
      <c r="AM1116" s="69" t="str">
        <f t="shared" si="86"/>
        <v>2023-2024</v>
      </c>
      <c r="AN1116" s="60">
        <v>140</v>
      </c>
      <c r="AO1116" s="128">
        <f>IF(Table13[[#This Row],[Combo 27 Bet]]="","",IF(Table13[[#This Row],[Lev Ret]]="","",AN1116*Table13[[#This Row],[Odds]]))</f>
        <v>378</v>
      </c>
      <c r="AP1116" s="129">
        <f t="shared" si="85"/>
        <v>238</v>
      </c>
      <c r="AQ1116" s="135">
        <v>2</v>
      </c>
      <c r="AR1116" s="151">
        <v>5</v>
      </c>
      <c r="AS1116" s="2" t="str">
        <f>IF(Table13[[#This Row],[Date]]&lt;$AS$3,"","Live")</f>
        <v/>
      </c>
      <c r="AT1116" s="2" t="str">
        <f>IF(Table13[[#This Row],[Date]]&lt;$AT$3,"","Current Algo")</f>
        <v/>
      </c>
    </row>
    <row r="1117" spans="1:46" ht="14.25" customHeight="1" x14ac:dyDescent="0.25">
      <c r="A1117" s="82">
        <v>45409</v>
      </c>
      <c r="B1117" s="2" t="s">
        <v>4</v>
      </c>
      <c r="C1117" s="83">
        <v>0.58680555555555558</v>
      </c>
      <c r="D1117" s="2">
        <v>4</v>
      </c>
      <c r="E1117" s="2">
        <v>4</v>
      </c>
      <c r="F1117" s="60">
        <v>5</v>
      </c>
      <c r="G1117" s="2">
        <v>2000</v>
      </c>
      <c r="H1117" s="2" t="s">
        <v>42</v>
      </c>
      <c r="I1117" s="2" t="s">
        <v>66</v>
      </c>
      <c r="J1117" s="2">
        <v>175</v>
      </c>
      <c r="K1117" s="6">
        <v>2</v>
      </c>
      <c r="L1117" s="6" t="s">
        <v>499</v>
      </c>
      <c r="M1117" s="2" t="s">
        <v>55</v>
      </c>
      <c r="N1117" s="84">
        <v>6.5</v>
      </c>
      <c r="O1117" s="2" t="s">
        <v>92</v>
      </c>
      <c r="P1117" s="2" t="s">
        <v>45</v>
      </c>
      <c r="Q1117" s="85"/>
      <c r="R1117" s="86">
        <v>8</v>
      </c>
      <c r="S1117" s="85">
        <v>59</v>
      </c>
      <c r="T1117" s="85">
        <v>59</v>
      </c>
      <c r="U1117" s="85"/>
      <c r="V1117" s="2">
        <v>1</v>
      </c>
      <c r="W1117" s="2">
        <v>1</v>
      </c>
      <c r="X1117" s="10">
        <v>2</v>
      </c>
      <c r="Y1117" s="84">
        <v>4.5999999999999996</v>
      </c>
      <c r="Z1117" s="2">
        <v>35</v>
      </c>
      <c r="AA1117" s="6">
        <v>8</v>
      </c>
      <c r="AB1117" s="2"/>
      <c r="AC1117" s="2"/>
      <c r="AD1117" s="84">
        <v>10</v>
      </c>
      <c r="AE1117" s="84"/>
      <c r="AF1117" s="2">
        <v>100</v>
      </c>
      <c r="AG1117" s="2" t="str">
        <f t="shared" si="83"/>
        <v/>
      </c>
      <c r="AH1117" s="2">
        <f t="shared" si="84"/>
        <v>-100</v>
      </c>
      <c r="AI1117" s="44" t="str">
        <f>VLOOKUP(Table13[[#This Row],[Track]],$B$1885:$D$1929,2,FALSE)</f>
        <v>Vic</v>
      </c>
      <c r="AJ11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17" s="16" t="str">
        <f>IF(Table13[[#This Row],[Going-Dist]]="G&lt;6-Dist&gt;=1700","B",IF(Table13[[#This Row],[Going-Dist]]="G&lt;6-Dist&lt;1700","A",IF(AJ1117="G&gt;=6-Dist&lt;1700","C",IF(AJ1117="G&gt;=6-Dist&gt;=1700","D","xx"))))</f>
        <v>B</v>
      </c>
      <c r="AL1117" s="69">
        <f>MONTH(Table13[[#This Row],[Date]])</f>
        <v>4</v>
      </c>
      <c r="AM1117" s="69" t="str">
        <f t="shared" si="86"/>
        <v>2023-2024</v>
      </c>
      <c r="AN1117" s="60">
        <v>100</v>
      </c>
      <c r="AO1117" s="128" t="str">
        <f>IF(Table13[[#This Row],[Combo 27 Bet]]="","",IF(Table13[[#This Row],[Lev Ret]]="","",AN1117*Table13[[#This Row],[Odds]]))</f>
        <v/>
      </c>
      <c r="AP1117" s="129">
        <f t="shared" si="85"/>
        <v>-100</v>
      </c>
      <c r="AQ1117" s="135">
        <v>2</v>
      </c>
      <c r="AR1117" s="151">
        <v>6</v>
      </c>
      <c r="AS1117" s="2" t="str">
        <f>IF(Table13[[#This Row],[Date]]&lt;$AS$3,"","Live")</f>
        <v/>
      </c>
      <c r="AT1117" s="2" t="str">
        <f>IF(Table13[[#This Row],[Date]]&lt;$AT$3,"","Current Algo")</f>
        <v/>
      </c>
    </row>
    <row r="1118" spans="1:46" ht="14.25" customHeight="1" x14ac:dyDescent="0.25">
      <c r="A1118" s="82">
        <v>45409</v>
      </c>
      <c r="B1118" s="2" t="s">
        <v>4</v>
      </c>
      <c r="C1118" s="83">
        <v>0.61111111111111116</v>
      </c>
      <c r="D1118" s="87">
        <v>4</v>
      </c>
      <c r="E1118" s="7">
        <v>4</v>
      </c>
      <c r="F1118" s="60">
        <v>6</v>
      </c>
      <c r="G1118" s="2">
        <v>1600</v>
      </c>
      <c r="H1118" s="2" t="s">
        <v>129</v>
      </c>
      <c r="I1118" s="2" t="s">
        <v>62</v>
      </c>
      <c r="J1118" s="2">
        <v>500</v>
      </c>
      <c r="K1118" s="6">
        <v>6</v>
      </c>
      <c r="L1118" s="6" t="s">
        <v>1275</v>
      </c>
      <c r="M1118" s="2" t="s">
        <v>55</v>
      </c>
      <c r="N1118" s="84">
        <v>3</v>
      </c>
      <c r="O1118" s="2" t="s">
        <v>78</v>
      </c>
      <c r="P1118" s="2" t="s">
        <v>79</v>
      </c>
      <c r="Q1118" s="85"/>
      <c r="R1118" s="86">
        <v>4</v>
      </c>
      <c r="S1118" s="85">
        <v>56</v>
      </c>
      <c r="T1118" s="85">
        <v>56</v>
      </c>
      <c r="U1118" s="85"/>
      <c r="V1118" s="2"/>
      <c r="W1118" s="2"/>
      <c r="X1118" s="10">
        <v>1</v>
      </c>
      <c r="Y1118" s="84"/>
      <c r="Z1118" s="2"/>
      <c r="AA1118" s="6">
        <v>12</v>
      </c>
      <c r="AB1118" s="2"/>
      <c r="AC1118" s="2" t="s">
        <v>12</v>
      </c>
      <c r="AD1118" s="84">
        <v>3.4</v>
      </c>
      <c r="AE1118" s="84">
        <v>1.4</v>
      </c>
      <c r="AF1118" s="2">
        <v>100</v>
      </c>
      <c r="AG1118" s="2">
        <f t="shared" si="83"/>
        <v>340</v>
      </c>
      <c r="AH1118" s="2">
        <f t="shared" si="84"/>
        <v>240</v>
      </c>
      <c r="AI1118" s="44" t="str">
        <f>VLOOKUP(Table13[[#This Row],[Track]],$B$1885:$D$1929,2,FALSE)</f>
        <v>Vic</v>
      </c>
      <c r="AJ11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8" s="16" t="str">
        <f>IF(Table13[[#This Row],[Going-Dist]]="G&lt;6-Dist&gt;=1700","B",IF(Table13[[#This Row],[Going-Dist]]="G&lt;6-Dist&lt;1700","A",IF(AJ1118="G&gt;=6-Dist&lt;1700","C",IF(AJ1118="G&gt;=6-Dist&gt;=1700","D","xx"))))</f>
        <v>A</v>
      </c>
      <c r="AL1118" s="69">
        <f>MONTH(Table13[[#This Row],[Date]])</f>
        <v>4</v>
      </c>
      <c r="AM1118" s="69" t="str">
        <f t="shared" si="86"/>
        <v>2023-2024</v>
      </c>
      <c r="AN1118" s="60">
        <v>100</v>
      </c>
      <c r="AO1118" s="128">
        <f>IF(Table13[[#This Row],[Combo 27 Bet]]="","",IF(Table13[[#This Row],[Lev Ret]]="","",AN1118*Table13[[#This Row],[Odds]]))</f>
        <v>340</v>
      </c>
      <c r="AP1118" s="129">
        <f t="shared" si="85"/>
        <v>240</v>
      </c>
      <c r="AQ1118" s="135"/>
      <c r="AR1118" s="151">
        <v>5</v>
      </c>
      <c r="AS1118" s="2" t="str">
        <f>IF(Table13[[#This Row],[Date]]&lt;$AS$3,"","Live")</f>
        <v/>
      </c>
      <c r="AT1118" s="2" t="str">
        <f>IF(Table13[[#This Row],[Date]]&lt;$AT$3,"","Current Algo")</f>
        <v/>
      </c>
    </row>
    <row r="1119" spans="1:46" ht="14.25" customHeight="1" x14ac:dyDescent="0.25">
      <c r="A1119" s="82">
        <v>45409</v>
      </c>
      <c r="B1119" s="2" t="s">
        <v>149</v>
      </c>
      <c r="C1119" s="83">
        <v>0.625</v>
      </c>
      <c r="D1119" s="87">
        <v>4</v>
      </c>
      <c r="E1119" s="7">
        <v>0</v>
      </c>
      <c r="F1119" s="60">
        <v>7</v>
      </c>
      <c r="G1119" s="2">
        <v>1100</v>
      </c>
      <c r="H1119" s="2" t="s">
        <v>151</v>
      </c>
      <c r="I1119" s="2">
        <v>94</v>
      </c>
      <c r="J1119" s="2">
        <v>160</v>
      </c>
      <c r="K1119" s="6">
        <v>15</v>
      </c>
      <c r="L1119" s="6" t="s">
        <v>1726</v>
      </c>
      <c r="M1119" s="2" t="s">
        <v>55</v>
      </c>
      <c r="N1119" s="84">
        <v>3.6</v>
      </c>
      <c r="O1119" s="2" t="s">
        <v>49</v>
      </c>
      <c r="P1119" s="2" t="s">
        <v>160</v>
      </c>
      <c r="Q1119" s="85"/>
      <c r="R1119" s="86">
        <v>10</v>
      </c>
      <c r="S1119" s="85">
        <v>52.5</v>
      </c>
      <c r="T1119" s="85">
        <v>52.5</v>
      </c>
      <c r="U1119" s="85"/>
      <c r="V1119" s="2">
        <v>5</v>
      </c>
      <c r="W1119" s="2">
        <v>3</v>
      </c>
      <c r="X1119" s="10">
        <v>1</v>
      </c>
      <c r="Y1119" s="84">
        <v>4.8</v>
      </c>
      <c r="Z1119" s="2">
        <v>20</v>
      </c>
      <c r="AA1119" s="6">
        <v>100</v>
      </c>
      <c r="AB1119" s="2"/>
      <c r="AC1119" s="2" t="s">
        <v>13</v>
      </c>
      <c r="AD1119" s="84">
        <v>4.5999999999999996</v>
      </c>
      <c r="AE1119" s="84">
        <v>1.8</v>
      </c>
      <c r="AF1119" s="2">
        <v>100</v>
      </c>
      <c r="AG1119" s="2" t="str">
        <f t="shared" si="83"/>
        <v/>
      </c>
      <c r="AH1119" s="2">
        <f t="shared" si="84"/>
        <v>-100</v>
      </c>
      <c r="AI1119" s="44" t="str">
        <f>VLOOKUP(Table13[[#This Row],[Track]],$B$1885:$D$1929,2,FALSE)</f>
        <v>NSW</v>
      </c>
      <c r="AJ11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19" s="16" t="str">
        <f>IF(Table13[[#This Row],[Going-Dist]]="G&lt;6-Dist&gt;=1700","B",IF(Table13[[#This Row],[Going-Dist]]="G&lt;6-Dist&lt;1700","A",IF(AJ1119="G&gt;=6-Dist&lt;1700","C",IF(AJ1119="G&gt;=6-Dist&gt;=1700","D","xx"))))</f>
        <v>A</v>
      </c>
      <c r="AL1119" s="2">
        <f>MONTH(Table13[[#This Row],[Date]])</f>
        <v>4</v>
      </c>
      <c r="AM1119" s="2" t="str">
        <f t="shared" si="86"/>
        <v>2023-2024</v>
      </c>
      <c r="AN1119" s="60">
        <v>150</v>
      </c>
      <c r="AO1119" s="128" t="str">
        <f>IF(Table13[[#This Row],[Combo 27 Bet]]="","",IF(Table13[[#This Row],[Lev Ret]]="","",AN1119*Table13[[#This Row],[Odds]]))</f>
        <v/>
      </c>
      <c r="AP1119" s="129">
        <f t="shared" si="85"/>
        <v>-150</v>
      </c>
      <c r="AQ1119" s="135"/>
      <c r="AR1119" s="151">
        <v>9</v>
      </c>
      <c r="AS1119" s="2" t="str">
        <f>IF(Table13[[#This Row],[Date]]&lt;$AS$3,"","Live")</f>
        <v/>
      </c>
      <c r="AT1119" s="2" t="str">
        <f>IF(Table13[[#This Row],[Date]]&lt;$AT$3,"","Current Algo")</f>
        <v/>
      </c>
    </row>
    <row r="1120" spans="1:46" ht="14.25" customHeight="1" x14ac:dyDescent="0.25">
      <c r="A1120" s="82">
        <v>45409</v>
      </c>
      <c r="B1120" s="2" t="s">
        <v>4</v>
      </c>
      <c r="C1120" s="83">
        <v>0.63541666666666663</v>
      </c>
      <c r="D1120" s="2">
        <v>4</v>
      </c>
      <c r="E1120" s="2">
        <v>4</v>
      </c>
      <c r="F1120" s="60">
        <v>7</v>
      </c>
      <c r="G1120" s="2">
        <v>1200</v>
      </c>
      <c r="H1120" s="2" t="s">
        <v>42</v>
      </c>
      <c r="I1120" s="2" t="s">
        <v>66</v>
      </c>
      <c r="J1120" s="2">
        <v>175</v>
      </c>
      <c r="K1120" s="6">
        <v>1</v>
      </c>
      <c r="L1120" s="6" t="s">
        <v>745</v>
      </c>
      <c r="M1120" s="2" t="s">
        <v>55</v>
      </c>
      <c r="N1120" s="84">
        <v>4.9000000000000004</v>
      </c>
      <c r="O1120" s="2" t="s">
        <v>385</v>
      </c>
      <c r="P1120" s="2" t="s">
        <v>212</v>
      </c>
      <c r="Q1120" s="85"/>
      <c r="R1120" s="86">
        <v>8</v>
      </c>
      <c r="S1120" s="85">
        <v>61</v>
      </c>
      <c r="T1120" s="85">
        <v>61</v>
      </c>
      <c r="U1120" s="85"/>
      <c r="V1120" s="2">
        <v>3</v>
      </c>
      <c r="W1120" s="2">
        <v>1</v>
      </c>
      <c r="X1120" s="10">
        <v>3</v>
      </c>
      <c r="Y1120" s="84">
        <v>5.5</v>
      </c>
      <c r="Z1120" s="2">
        <v>30</v>
      </c>
      <c r="AA1120" s="6">
        <v>9</v>
      </c>
      <c r="AB1120" s="2"/>
      <c r="AC1120" s="2" t="s">
        <v>13</v>
      </c>
      <c r="AD1120" s="84">
        <v>8</v>
      </c>
      <c r="AE1120" s="84"/>
      <c r="AF1120" s="2">
        <v>100</v>
      </c>
      <c r="AG1120" s="2" t="str">
        <f t="shared" si="83"/>
        <v/>
      </c>
      <c r="AH1120" s="2">
        <f t="shared" si="84"/>
        <v>-100</v>
      </c>
      <c r="AI1120" s="44" t="str">
        <f>VLOOKUP(Table13[[#This Row],[Track]],$B$1885:$D$1929,2,FALSE)</f>
        <v>Vic</v>
      </c>
      <c r="AJ11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20" s="16" t="str">
        <f>IF(Table13[[#This Row],[Going-Dist]]="G&lt;6-Dist&gt;=1700","B",IF(Table13[[#This Row],[Going-Dist]]="G&lt;6-Dist&lt;1700","A",IF(AJ1120="G&gt;=6-Dist&lt;1700","C",IF(AJ1120="G&gt;=6-Dist&gt;=1700","D","xx"))))</f>
        <v>A</v>
      </c>
      <c r="AL1120" s="69">
        <f>MONTH(Table13[[#This Row],[Date]])</f>
        <v>4</v>
      </c>
      <c r="AM1120" s="69" t="str">
        <f t="shared" si="86"/>
        <v>2023-2024</v>
      </c>
      <c r="AN1120" s="60">
        <v>100</v>
      </c>
      <c r="AO1120" s="128" t="str">
        <f>IF(Table13[[#This Row],[Combo 27 Bet]]="","",IF(Table13[[#This Row],[Lev Ret]]="","",AN1120*Table13[[#This Row],[Odds]]))</f>
        <v/>
      </c>
      <c r="AP1120" s="129">
        <f t="shared" si="85"/>
        <v>-100</v>
      </c>
      <c r="AQ1120" s="135"/>
      <c r="AR1120" s="151">
        <v>7</v>
      </c>
      <c r="AS1120" s="2" t="str">
        <f>IF(Table13[[#This Row],[Date]]&lt;$AS$3,"","Live")</f>
        <v/>
      </c>
      <c r="AT1120" s="2" t="str">
        <f>IF(Table13[[#This Row],[Date]]&lt;$AT$3,"","Current Algo")</f>
        <v/>
      </c>
    </row>
    <row r="1121" spans="1:46" ht="14.25" customHeight="1" x14ac:dyDescent="0.25">
      <c r="A1121" s="82">
        <v>45409</v>
      </c>
      <c r="B1121" s="2" t="s">
        <v>149</v>
      </c>
      <c r="C1121" s="83">
        <v>0.67708333333333337</v>
      </c>
      <c r="D1121" s="87">
        <v>4</v>
      </c>
      <c r="E1121" s="7">
        <v>0</v>
      </c>
      <c r="F1121" s="60">
        <v>9</v>
      </c>
      <c r="G1121" s="2">
        <v>1800</v>
      </c>
      <c r="H1121" s="2" t="s">
        <v>151</v>
      </c>
      <c r="I1121" s="2">
        <v>94</v>
      </c>
      <c r="J1121" s="2">
        <v>160</v>
      </c>
      <c r="K1121" s="6">
        <v>3</v>
      </c>
      <c r="L1121" s="6" t="s">
        <v>905</v>
      </c>
      <c r="M1121" s="2" t="s">
        <v>75</v>
      </c>
      <c r="N1121" s="84">
        <v>8.6999999999999993</v>
      </c>
      <c r="O1121" s="2" t="s">
        <v>47</v>
      </c>
      <c r="P1121" s="2" t="s">
        <v>110</v>
      </c>
      <c r="Q1121" s="85"/>
      <c r="R1121" s="86">
        <v>3</v>
      </c>
      <c r="S1121" s="85">
        <v>58</v>
      </c>
      <c r="T1121" s="85">
        <v>58</v>
      </c>
      <c r="U1121" s="85"/>
      <c r="V1121" s="2">
        <v>1</v>
      </c>
      <c r="W1121" s="2">
        <v>3</v>
      </c>
      <c r="X1121" s="10">
        <v>1</v>
      </c>
      <c r="Y1121" s="84">
        <v>3</v>
      </c>
      <c r="Z1121" s="2">
        <v>30</v>
      </c>
      <c r="AA1121" s="6"/>
      <c r="AB1121" s="2"/>
      <c r="AC1121" s="2" t="s">
        <v>150</v>
      </c>
      <c r="AD1121" s="84">
        <v>10.7</v>
      </c>
      <c r="AE1121" s="84">
        <v>3.3</v>
      </c>
      <c r="AF1121" s="2">
        <v>100</v>
      </c>
      <c r="AG1121" s="2">
        <f t="shared" si="83"/>
        <v>1070</v>
      </c>
      <c r="AH1121" s="2">
        <f t="shared" si="84"/>
        <v>970</v>
      </c>
      <c r="AI1121" s="44" t="str">
        <f>VLOOKUP(Table13[[#This Row],[Track]],$B$1885:$D$1929,2,FALSE)</f>
        <v>NSW</v>
      </c>
      <c r="AJ11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21" s="16" t="str">
        <f>IF(Table13[[#This Row],[Going-Dist]]="G&lt;6-Dist&gt;=1700","B",IF(Table13[[#This Row],[Going-Dist]]="G&lt;6-Dist&lt;1700","A",IF(AJ1121="G&gt;=6-Dist&lt;1700","C",IF(AJ1121="G&gt;=6-Dist&gt;=1700","D","xx"))))</f>
        <v>B</v>
      </c>
      <c r="AL1121" s="69">
        <f>MONTH(Table13[[#This Row],[Date]])</f>
        <v>4</v>
      </c>
      <c r="AM1121" s="69" t="str">
        <f t="shared" si="86"/>
        <v>2023-2024</v>
      </c>
      <c r="AN1121" s="60">
        <v>100</v>
      </c>
      <c r="AO1121" s="128">
        <f>IF(Table13[[#This Row],[Combo 27 Bet]]="","",IF(Table13[[#This Row],[Lev Ret]]="","",AN1121*Table13[[#This Row],[Odds]]))</f>
        <v>1070</v>
      </c>
      <c r="AP1121" s="129">
        <f t="shared" si="85"/>
        <v>970</v>
      </c>
      <c r="AQ1121" s="135"/>
      <c r="AR1121" s="151">
        <v>8</v>
      </c>
      <c r="AS1121" s="2" t="str">
        <f>IF(Table13[[#This Row],[Date]]&lt;$AS$3,"","Live")</f>
        <v/>
      </c>
      <c r="AT1121" s="2" t="str">
        <f>IF(Table13[[#This Row],[Date]]&lt;$AT$3,"","Current Algo")</f>
        <v/>
      </c>
    </row>
    <row r="1122" spans="1:46" ht="14.25" customHeight="1" x14ac:dyDescent="0.25">
      <c r="A1122" s="82">
        <v>45416</v>
      </c>
      <c r="B1122" s="2" t="s">
        <v>1063</v>
      </c>
      <c r="C1122" s="83">
        <v>0.49652777777777779</v>
      </c>
      <c r="D1122" s="87">
        <v>6</v>
      </c>
      <c r="E1122" s="7">
        <v>0</v>
      </c>
      <c r="F1122" s="60">
        <v>2</v>
      </c>
      <c r="G1122" s="2">
        <v>1500</v>
      </c>
      <c r="H1122" s="2" t="s">
        <v>151</v>
      </c>
      <c r="I1122" s="2">
        <v>72</v>
      </c>
      <c r="J1122" s="2">
        <v>120</v>
      </c>
      <c r="K1122" s="6">
        <v>6</v>
      </c>
      <c r="L1122" s="6" t="s">
        <v>1727</v>
      </c>
      <c r="M1122" s="2" t="s">
        <v>75</v>
      </c>
      <c r="N1122" s="84">
        <v>4.7</v>
      </c>
      <c r="O1122" s="2" t="s">
        <v>1139</v>
      </c>
      <c r="P1122" s="2" t="s">
        <v>1121</v>
      </c>
      <c r="Q1122" s="85"/>
      <c r="R1122" s="86">
        <v>1</v>
      </c>
      <c r="S1122" s="85">
        <v>59</v>
      </c>
      <c r="T1122" s="85">
        <v>59</v>
      </c>
      <c r="U1122" s="85"/>
      <c r="V1122" s="2">
        <v>3</v>
      </c>
      <c r="W1122" s="2"/>
      <c r="X1122" s="10">
        <v>1</v>
      </c>
      <c r="Y1122" s="84">
        <v>4.0999999999999996</v>
      </c>
      <c r="Z1122" s="2">
        <v>20</v>
      </c>
      <c r="AA1122" s="6"/>
      <c r="AB1122" s="2"/>
      <c r="AC1122" s="2"/>
      <c r="AD1122" s="84">
        <v>7</v>
      </c>
      <c r="AE1122" s="84"/>
      <c r="AF1122" s="2">
        <v>100</v>
      </c>
      <c r="AG1122" s="2" t="str">
        <f t="shared" si="83"/>
        <v/>
      </c>
      <c r="AH1122" s="2">
        <f t="shared" si="84"/>
        <v>-100</v>
      </c>
      <c r="AI1122" s="44" t="str">
        <f>VLOOKUP(Table13[[#This Row],[Track]],$B$1885:$D$1929,2,FALSE)</f>
        <v>NSW</v>
      </c>
      <c r="AJ112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22" s="16" t="str">
        <f>IF(Table13[[#This Row],[Going-Dist]]="G&lt;6-Dist&gt;=1700","B",IF(Table13[[#This Row],[Going-Dist]]="G&lt;6-Dist&lt;1700","A",IF(AJ1122="G&gt;=6-Dist&lt;1700","C",IF(AJ1122="G&gt;=6-Dist&gt;=1700","D","xx"))))</f>
        <v>C</v>
      </c>
      <c r="AL1122" s="69">
        <f>MONTH(Table13[[#This Row],[Date]])</f>
        <v>5</v>
      </c>
      <c r="AM1122" s="69" t="str">
        <f t="shared" si="86"/>
        <v>2023-2024</v>
      </c>
      <c r="AN1122" s="60">
        <v>100</v>
      </c>
      <c r="AO1122" s="128" t="str">
        <f>IF(Table13[[#This Row],[Combo 27 Bet]]="","",IF(Table13[[#This Row],[Lev Ret]]="","",AN1122*Table13[[#This Row],[Odds]]))</f>
        <v/>
      </c>
      <c r="AP1122" s="129">
        <f t="shared" si="85"/>
        <v>-100</v>
      </c>
      <c r="AQ1122" s="135"/>
      <c r="AR1122" s="151">
        <v>1</v>
      </c>
      <c r="AS1122" s="2" t="str">
        <f>IF(Table13[[#This Row],[Date]]&lt;$AS$3,"","Live")</f>
        <v/>
      </c>
      <c r="AT1122" s="2" t="str">
        <f>IF(Table13[[#This Row],[Date]]&lt;$AT$3,"","Current Algo")</f>
        <v/>
      </c>
    </row>
    <row r="1123" spans="1:46" ht="14.25" customHeight="1" x14ac:dyDescent="0.25">
      <c r="A1123" s="82">
        <v>45416</v>
      </c>
      <c r="B1123" s="2" t="s">
        <v>1063</v>
      </c>
      <c r="C1123" s="83">
        <v>0.59375</v>
      </c>
      <c r="D1123" s="87">
        <v>6</v>
      </c>
      <c r="E1123" s="7">
        <v>0</v>
      </c>
      <c r="F1123" s="60">
        <v>6</v>
      </c>
      <c r="G1123" s="2">
        <v>1300</v>
      </c>
      <c r="H1123" s="2" t="s">
        <v>152</v>
      </c>
      <c r="I1123" s="2" t="s">
        <v>66</v>
      </c>
      <c r="J1123" s="2">
        <v>250</v>
      </c>
      <c r="K1123" s="6">
        <v>5</v>
      </c>
      <c r="L1123" s="6" t="s">
        <v>1656</v>
      </c>
      <c r="M1123" s="2" t="s">
        <v>55</v>
      </c>
      <c r="N1123" s="84">
        <v>2.5</v>
      </c>
      <c r="O1123" s="2" t="s">
        <v>162</v>
      </c>
      <c r="P1123" s="2" t="s">
        <v>159</v>
      </c>
      <c r="Q1123" s="85"/>
      <c r="R1123" s="86">
        <v>4</v>
      </c>
      <c r="S1123" s="85">
        <v>56</v>
      </c>
      <c r="T1123" s="85">
        <v>56</v>
      </c>
      <c r="U1123" s="85"/>
      <c r="V1123" s="2">
        <v>1</v>
      </c>
      <c r="W1123" s="2">
        <v>2</v>
      </c>
      <c r="X1123" s="10">
        <v>1</v>
      </c>
      <c r="Y1123" s="84">
        <v>2</v>
      </c>
      <c r="Z1123" s="2">
        <v>30</v>
      </c>
      <c r="AA1123" s="6"/>
      <c r="AB1123" s="2"/>
      <c r="AC1123" s="2" t="s">
        <v>13</v>
      </c>
      <c r="AD1123" s="84">
        <v>2.6</v>
      </c>
      <c r="AE1123" s="84">
        <v>1.3</v>
      </c>
      <c r="AF1123" s="2">
        <v>100</v>
      </c>
      <c r="AG1123" s="2" t="str">
        <f t="shared" si="83"/>
        <v/>
      </c>
      <c r="AH1123" s="2">
        <f t="shared" si="84"/>
        <v>-100</v>
      </c>
      <c r="AI1123" s="44" t="str">
        <f>VLOOKUP(Table13[[#This Row],[Track]],$B$1885:$D$1929,2,FALSE)</f>
        <v>NSW</v>
      </c>
      <c r="AJ112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23" s="16" t="str">
        <f>IF(Table13[[#This Row],[Going-Dist]]="G&lt;6-Dist&gt;=1700","B",IF(Table13[[#This Row],[Going-Dist]]="G&lt;6-Dist&lt;1700","A",IF(AJ1123="G&gt;=6-Dist&lt;1700","C",IF(AJ1123="G&gt;=6-Dist&gt;=1700","D","xx"))))</f>
        <v>C</v>
      </c>
      <c r="AL1123" s="69">
        <f>MONTH(Table13[[#This Row],[Date]])</f>
        <v>5</v>
      </c>
      <c r="AM1123" s="69" t="str">
        <f t="shared" si="86"/>
        <v>2023-2024</v>
      </c>
      <c r="AN1123" s="60">
        <v>150</v>
      </c>
      <c r="AO1123" s="128" t="str">
        <f>IF(Table13[[#This Row],[Combo 27 Bet]]="","",IF(Table13[[#This Row],[Lev Ret]]="","",AN1123*Table13[[#This Row],[Odds]]))</f>
        <v/>
      </c>
      <c r="AP1123" s="129">
        <f t="shared" si="85"/>
        <v>-150</v>
      </c>
      <c r="AQ1123" s="135"/>
      <c r="AR1123" s="151">
        <v>7</v>
      </c>
      <c r="AS1123" s="2" t="str">
        <f>IF(Table13[[#This Row],[Date]]&lt;$AS$3,"","Live")</f>
        <v/>
      </c>
      <c r="AT1123" s="2" t="str">
        <f>IF(Table13[[#This Row],[Date]]&lt;$AT$3,"","Current Algo")</f>
        <v/>
      </c>
    </row>
    <row r="1124" spans="1:46" ht="14.25" customHeight="1" x14ac:dyDescent="0.25">
      <c r="A1124" s="82">
        <v>45416</v>
      </c>
      <c r="B1124" s="2" t="s">
        <v>4</v>
      </c>
      <c r="C1124" s="83">
        <v>0.60416666666666663</v>
      </c>
      <c r="D1124" s="87">
        <v>4</v>
      </c>
      <c r="E1124" s="7">
        <v>8</v>
      </c>
      <c r="F1124" s="60">
        <v>6</v>
      </c>
      <c r="G1124" s="2">
        <v>1400</v>
      </c>
      <c r="H1124" s="2" t="s">
        <v>62</v>
      </c>
      <c r="I1124" s="2" t="s">
        <v>62</v>
      </c>
      <c r="J1124" s="2">
        <v>150</v>
      </c>
      <c r="K1124" s="6">
        <v>8</v>
      </c>
      <c r="L1124" s="6" t="s">
        <v>1276</v>
      </c>
      <c r="M1124" s="2" t="s">
        <v>80</v>
      </c>
      <c r="N1124" s="84">
        <v>5</v>
      </c>
      <c r="O1124" s="2" t="s">
        <v>515</v>
      </c>
      <c r="P1124" s="2" t="s">
        <v>45</v>
      </c>
      <c r="Q1124" s="85"/>
      <c r="R1124" s="86">
        <v>1</v>
      </c>
      <c r="S1124" s="85">
        <v>54</v>
      </c>
      <c r="T1124" s="85">
        <v>54</v>
      </c>
      <c r="U1124" s="85"/>
      <c r="V1124" s="2"/>
      <c r="W1124" s="2"/>
      <c r="X1124" s="10">
        <v>1</v>
      </c>
      <c r="Y1124" s="84"/>
      <c r="Z1124" s="2"/>
      <c r="AA1124" s="6">
        <v>8</v>
      </c>
      <c r="AB1124" s="2"/>
      <c r="AC1124" s="2"/>
      <c r="AD1124" s="84">
        <v>5</v>
      </c>
      <c r="AE1124" s="84"/>
      <c r="AF1124" s="2">
        <v>100</v>
      </c>
      <c r="AG1124" s="2" t="str">
        <f t="shared" si="83"/>
        <v/>
      </c>
      <c r="AH1124" s="2">
        <f t="shared" si="84"/>
        <v>-100</v>
      </c>
      <c r="AI1124" s="44" t="str">
        <f>VLOOKUP(Table13[[#This Row],[Track]],$B$1885:$D$1929,2,FALSE)</f>
        <v>Vic</v>
      </c>
      <c r="AJ11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24" s="16" t="str">
        <f>IF(Table13[[#This Row],[Going-Dist]]="G&lt;6-Dist&gt;=1700","B",IF(Table13[[#This Row],[Going-Dist]]="G&lt;6-Dist&lt;1700","A",IF(AJ1124="G&gt;=6-Dist&lt;1700","C",IF(AJ1124="G&gt;=6-Dist&gt;=1700","D","xx"))))</f>
        <v>A</v>
      </c>
      <c r="AL1124" s="69">
        <f>MONTH(Table13[[#This Row],[Date]])</f>
        <v>5</v>
      </c>
      <c r="AM1124" s="69" t="str">
        <f t="shared" si="86"/>
        <v>2023-2024</v>
      </c>
      <c r="AN1124" s="60">
        <v>100</v>
      </c>
      <c r="AO1124" s="128" t="str">
        <f>IF(Table13[[#This Row],[Combo 27 Bet]]="","",IF(Table13[[#This Row],[Lev Ret]]="","",AN1124*Table13[[#This Row],[Odds]]))</f>
        <v/>
      </c>
      <c r="AP1124" s="129">
        <f t="shared" si="85"/>
        <v>-100</v>
      </c>
      <c r="AQ1124" s="135"/>
      <c r="AR1124" s="151">
        <v>1</v>
      </c>
      <c r="AS1124" s="2" t="str">
        <f>IF(Table13[[#This Row],[Date]]&lt;$AS$3,"","Live")</f>
        <v/>
      </c>
      <c r="AT1124" s="2" t="str">
        <f>IF(Table13[[#This Row],[Date]]&lt;$AT$3,"","Current Algo")</f>
        <v/>
      </c>
    </row>
    <row r="1125" spans="1:46" ht="14.25" customHeight="1" x14ac:dyDescent="0.25">
      <c r="A1125" s="82">
        <v>45416</v>
      </c>
      <c r="B1125" s="2" t="s">
        <v>4</v>
      </c>
      <c r="C1125" s="83">
        <v>0.62847222222222221</v>
      </c>
      <c r="D1125" s="87">
        <v>4</v>
      </c>
      <c r="E1125" s="7">
        <v>8</v>
      </c>
      <c r="F1125" s="60">
        <v>7</v>
      </c>
      <c r="G1125" s="2">
        <v>1600</v>
      </c>
      <c r="H1125" s="2" t="s">
        <v>42</v>
      </c>
      <c r="I1125" s="2">
        <v>100</v>
      </c>
      <c r="J1125" s="2">
        <v>150</v>
      </c>
      <c r="K1125" s="6">
        <v>3</v>
      </c>
      <c r="L1125" s="6" t="s">
        <v>455</v>
      </c>
      <c r="M1125" s="2" t="s">
        <v>71</v>
      </c>
      <c r="N1125" s="84">
        <v>3.2</v>
      </c>
      <c r="O1125" s="2" t="s">
        <v>59</v>
      </c>
      <c r="P1125" s="2" t="s">
        <v>508</v>
      </c>
      <c r="Q1125" s="85">
        <v>1.5</v>
      </c>
      <c r="R1125" s="86">
        <v>3</v>
      </c>
      <c r="S1125" s="85">
        <v>61</v>
      </c>
      <c r="T1125" s="85">
        <v>59.5</v>
      </c>
      <c r="U1125" s="85"/>
      <c r="V1125" s="2">
        <v>2</v>
      </c>
      <c r="W1125" s="2">
        <v>4</v>
      </c>
      <c r="X1125" s="10">
        <v>2</v>
      </c>
      <c r="Y1125" s="84">
        <v>4.5999999999999996</v>
      </c>
      <c r="Z1125" s="2">
        <v>40</v>
      </c>
      <c r="AA1125" s="6">
        <v>8</v>
      </c>
      <c r="AB1125" s="2"/>
      <c r="AC1125" s="2" t="s">
        <v>15</v>
      </c>
      <c r="AD1125" s="84">
        <v>3.8</v>
      </c>
      <c r="AE1125" s="84">
        <v>1.4</v>
      </c>
      <c r="AF1125" s="2">
        <v>100</v>
      </c>
      <c r="AG1125" s="2" t="str">
        <f t="shared" si="83"/>
        <v/>
      </c>
      <c r="AH1125" s="2">
        <f t="shared" si="84"/>
        <v>-100</v>
      </c>
      <c r="AI1125" s="44" t="str">
        <f>VLOOKUP(Table13[[#This Row],[Track]],$B$1885:$D$1929,2,FALSE)</f>
        <v>Vic</v>
      </c>
      <c r="AJ11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25" s="16" t="str">
        <f>IF(Table13[[#This Row],[Going-Dist]]="G&lt;6-Dist&gt;=1700","B",IF(Table13[[#This Row],[Going-Dist]]="G&lt;6-Dist&lt;1700","A",IF(AJ1125="G&gt;=6-Dist&lt;1700","C",IF(AJ1125="G&gt;=6-Dist&gt;=1700","D","xx"))))</f>
        <v>A</v>
      </c>
      <c r="AL1125" s="69">
        <f>MONTH(Table13[[#This Row],[Date]])</f>
        <v>5</v>
      </c>
      <c r="AM1125" s="69" t="str">
        <f t="shared" si="86"/>
        <v>2023-2024</v>
      </c>
      <c r="AN1125" s="60">
        <v>150</v>
      </c>
      <c r="AO1125" s="128" t="str">
        <f>IF(Table13[[#This Row],[Combo 27 Bet]]="","",IF(Table13[[#This Row],[Lev Ret]]="","",AN1125*Table13[[#This Row],[Odds]]))</f>
        <v/>
      </c>
      <c r="AP1125" s="129">
        <f t="shared" si="85"/>
        <v>-150</v>
      </c>
      <c r="AQ1125" s="135"/>
      <c r="AR1125" s="151">
        <v>8</v>
      </c>
      <c r="AS1125" s="2" t="str">
        <f>IF(Table13[[#This Row],[Date]]&lt;$AS$3,"","Live")</f>
        <v/>
      </c>
      <c r="AT1125" s="2" t="str">
        <f>IF(Table13[[#This Row],[Date]]&lt;$AT$3,"","Current Algo")</f>
        <v/>
      </c>
    </row>
    <row r="1126" spans="1:46" ht="14.25" customHeight="1" x14ac:dyDescent="0.25">
      <c r="A1126" s="82">
        <v>45416</v>
      </c>
      <c r="B1126" s="2" t="s">
        <v>1063</v>
      </c>
      <c r="C1126" s="83">
        <v>0.67013888888888884</v>
      </c>
      <c r="D1126" s="87">
        <v>6</v>
      </c>
      <c r="E1126" s="7">
        <v>0</v>
      </c>
      <c r="F1126" s="60">
        <v>9</v>
      </c>
      <c r="G1126" s="2">
        <v>1400</v>
      </c>
      <c r="H1126" s="2" t="s">
        <v>151</v>
      </c>
      <c r="I1126" s="2">
        <v>88</v>
      </c>
      <c r="J1126" s="2">
        <v>160</v>
      </c>
      <c r="K1126" s="6">
        <v>17</v>
      </c>
      <c r="L1126" s="6" t="s">
        <v>1701</v>
      </c>
      <c r="M1126" s="2" t="s">
        <v>75</v>
      </c>
      <c r="N1126" s="84">
        <v>4.0999999999999996</v>
      </c>
      <c r="O1126" s="2" t="s">
        <v>96</v>
      </c>
      <c r="P1126" s="2" t="s">
        <v>504</v>
      </c>
      <c r="Q1126" s="85">
        <v>2</v>
      </c>
      <c r="R1126" s="86">
        <v>4</v>
      </c>
      <c r="S1126" s="85">
        <v>52.5</v>
      </c>
      <c r="T1126" s="85">
        <v>50.5</v>
      </c>
      <c r="U1126" s="85"/>
      <c r="V1126" s="2">
        <v>4</v>
      </c>
      <c r="W1126" s="2"/>
      <c r="X1126" s="10">
        <v>1</v>
      </c>
      <c r="Y1126" s="84">
        <v>3.3</v>
      </c>
      <c r="Z1126" s="2">
        <v>30</v>
      </c>
      <c r="AA1126" s="6"/>
      <c r="AB1126" s="2"/>
      <c r="AC1126" s="2" t="s">
        <v>150</v>
      </c>
      <c r="AD1126" s="84">
        <v>2.4</v>
      </c>
      <c r="AE1126" s="84">
        <v>1.7</v>
      </c>
      <c r="AF1126" s="2">
        <v>100</v>
      </c>
      <c r="AG1126" s="2">
        <f t="shared" si="83"/>
        <v>240</v>
      </c>
      <c r="AH1126" s="2">
        <f t="shared" si="84"/>
        <v>140</v>
      </c>
      <c r="AI1126" s="44" t="str">
        <f>VLOOKUP(Table13[[#This Row],[Track]],$B$1885:$D$1929,2,FALSE)</f>
        <v>NSW</v>
      </c>
      <c r="AJ112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26" s="16" t="str">
        <f>IF(Table13[[#This Row],[Going-Dist]]="G&lt;6-Dist&gt;=1700","B",IF(Table13[[#This Row],[Going-Dist]]="G&lt;6-Dist&lt;1700","A",IF(AJ1126="G&gt;=6-Dist&lt;1700","C",IF(AJ1126="G&gt;=6-Dist&gt;=1700","D","xx"))))</f>
        <v>C</v>
      </c>
      <c r="AL1126" s="69">
        <f>MONTH(Table13[[#This Row],[Date]])</f>
        <v>5</v>
      </c>
      <c r="AM1126" s="69" t="str">
        <f t="shared" si="86"/>
        <v>2023-2024</v>
      </c>
      <c r="AN1126" s="60">
        <v>100</v>
      </c>
      <c r="AO1126" s="128">
        <f>IF(Table13[[#This Row],[Combo 27 Bet]]="","",IF(Table13[[#This Row],[Lev Ret]]="","",AN1126*Table13[[#This Row],[Odds]]))</f>
        <v>240</v>
      </c>
      <c r="AP1126" s="129">
        <f t="shared" si="85"/>
        <v>140</v>
      </c>
      <c r="AQ1126" s="135"/>
      <c r="AR1126" s="151">
        <v>7</v>
      </c>
      <c r="AS1126" s="2" t="str">
        <f>IF(Table13[[#This Row],[Date]]&lt;$AS$3,"","Live")</f>
        <v/>
      </c>
      <c r="AT1126" s="2" t="str">
        <f>IF(Table13[[#This Row],[Date]]&lt;$AT$3,"","Current Algo")</f>
        <v/>
      </c>
    </row>
    <row r="1127" spans="1:46" ht="14.25" customHeight="1" x14ac:dyDescent="0.25">
      <c r="A1127" s="82">
        <v>45416</v>
      </c>
      <c r="B1127" s="2" t="s">
        <v>4</v>
      </c>
      <c r="C1127" s="83">
        <v>0.68055555555555558</v>
      </c>
      <c r="D1127" s="2">
        <v>4</v>
      </c>
      <c r="E1127" s="2">
        <v>8</v>
      </c>
      <c r="F1127" s="60">
        <v>9</v>
      </c>
      <c r="G1127" s="2">
        <v>2000</v>
      </c>
      <c r="H1127" s="2" t="s">
        <v>42</v>
      </c>
      <c r="I1127" s="2">
        <v>100</v>
      </c>
      <c r="J1127" s="2">
        <v>130</v>
      </c>
      <c r="K1127" s="6">
        <v>1</v>
      </c>
      <c r="L1127" s="6" t="s">
        <v>494</v>
      </c>
      <c r="M1127" s="2" t="s">
        <v>58</v>
      </c>
      <c r="N1127" s="84">
        <v>2.2999999999999998</v>
      </c>
      <c r="O1127" s="2" t="s">
        <v>398</v>
      </c>
      <c r="P1127" s="2" t="s">
        <v>79</v>
      </c>
      <c r="Q1127" s="85"/>
      <c r="R1127" s="86">
        <v>1</v>
      </c>
      <c r="S1127" s="85">
        <v>58.5</v>
      </c>
      <c r="T1127" s="85">
        <v>58.5</v>
      </c>
      <c r="U1127" s="85"/>
      <c r="V1127" s="2">
        <v>1</v>
      </c>
      <c r="W1127" s="2">
        <v>4</v>
      </c>
      <c r="X1127" s="10">
        <v>1</v>
      </c>
      <c r="Y1127" s="84">
        <v>2.8</v>
      </c>
      <c r="Z1127" s="2">
        <v>50</v>
      </c>
      <c r="AA1127" s="6">
        <v>7</v>
      </c>
      <c r="AB1127" s="2"/>
      <c r="AC1127" s="2" t="s">
        <v>15</v>
      </c>
      <c r="AD1127" s="84">
        <v>2.9</v>
      </c>
      <c r="AE1127" s="84">
        <v>1.6</v>
      </c>
      <c r="AF1127" s="2">
        <v>100</v>
      </c>
      <c r="AG1127" s="2" t="str">
        <f t="shared" si="83"/>
        <v/>
      </c>
      <c r="AH1127" s="2">
        <f t="shared" si="84"/>
        <v>-100</v>
      </c>
      <c r="AI1127" s="44" t="str">
        <f>VLOOKUP(Table13[[#This Row],[Track]],$B$1885:$D$1929,2,FALSE)</f>
        <v>Vic</v>
      </c>
      <c r="AJ11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27" s="16" t="str">
        <f>IF(Table13[[#This Row],[Going-Dist]]="G&lt;6-Dist&gt;=1700","B",IF(Table13[[#This Row],[Going-Dist]]="G&lt;6-Dist&lt;1700","A",IF(AJ1127="G&gt;=6-Dist&lt;1700","C",IF(AJ1127="G&gt;=6-Dist&gt;=1700","D","xx"))))</f>
        <v>B</v>
      </c>
      <c r="AL1127" s="69">
        <f>MONTH(Table13[[#This Row],[Date]])</f>
        <v>5</v>
      </c>
      <c r="AM1127" s="69" t="str">
        <f t="shared" si="86"/>
        <v>2023-2024</v>
      </c>
      <c r="AN1127" s="60">
        <v>100</v>
      </c>
      <c r="AO1127" s="128" t="str">
        <f>IF(Table13[[#This Row],[Combo 27 Bet]]="","",IF(Table13[[#This Row],[Lev Ret]]="","",AN1127*Table13[[#This Row],[Odds]]))</f>
        <v/>
      </c>
      <c r="AP1127" s="129">
        <f t="shared" si="85"/>
        <v>-100</v>
      </c>
      <c r="AQ1127" s="135"/>
      <c r="AR1127" s="151">
        <v>1</v>
      </c>
      <c r="AS1127" s="2" t="str">
        <f>IF(Table13[[#This Row],[Date]]&lt;$AS$3,"","Live")</f>
        <v/>
      </c>
      <c r="AT1127" s="2" t="str">
        <f>IF(Table13[[#This Row],[Date]]&lt;$AT$3,"","Current Algo")</f>
        <v/>
      </c>
    </row>
    <row r="1128" spans="1:46" ht="14.25" customHeight="1" x14ac:dyDescent="0.25">
      <c r="A1128" s="82">
        <v>45416</v>
      </c>
      <c r="B1128" s="2" t="s">
        <v>1063</v>
      </c>
      <c r="C1128" s="83">
        <v>0.69791666666666663</v>
      </c>
      <c r="D1128" s="87">
        <v>6</v>
      </c>
      <c r="E1128" s="7">
        <v>0</v>
      </c>
      <c r="F1128" s="60">
        <v>10</v>
      </c>
      <c r="G1128" s="2">
        <v>1100</v>
      </c>
      <c r="H1128" s="2" t="s">
        <v>151</v>
      </c>
      <c r="I1128" s="2">
        <v>78</v>
      </c>
      <c r="J1128" s="2">
        <v>160</v>
      </c>
      <c r="K1128" s="6">
        <v>11</v>
      </c>
      <c r="L1128" s="6" t="s">
        <v>1728</v>
      </c>
      <c r="M1128" s="2" t="s">
        <v>55</v>
      </c>
      <c r="N1128" s="84">
        <v>3.4</v>
      </c>
      <c r="O1128" s="2" t="s">
        <v>106</v>
      </c>
      <c r="P1128" s="2" t="s">
        <v>1100</v>
      </c>
      <c r="Q1128" s="85"/>
      <c r="R1128" s="86">
        <v>1</v>
      </c>
      <c r="S1128" s="85">
        <v>53.5</v>
      </c>
      <c r="T1128" s="85">
        <v>53.5</v>
      </c>
      <c r="U1128" s="85"/>
      <c r="V1128" s="2">
        <v>2</v>
      </c>
      <c r="W1128" s="2">
        <v>3</v>
      </c>
      <c r="X1128" s="10">
        <v>1</v>
      </c>
      <c r="Y1128" s="84">
        <v>3.5</v>
      </c>
      <c r="Z1128" s="2">
        <v>30</v>
      </c>
      <c r="AA1128" s="6"/>
      <c r="AB1128" s="2"/>
      <c r="AC1128" s="2"/>
      <c r="AD1128" s="84">
        <v>4</v>
      </c>
      <c r="AE1128" s="84"/>
      <c r="AF1128" s="2">
        <v>100</v>
      </c>
      <c r="AG1128" s="2" t="str">
        <f t="shared" si="83"/>
        <v/>
      </c>
      <c r="AH1128" s="2">
        <f t="shared" si="84"/>
        <v>-100</v>
      </c>
      <c r="AI1128" s="44" t="str">
        <f>VLOOKUP(Table13[[#This Row],[Track]],$B$1885:$D$1929,2,FALSE)</f>
        <v>NSW</v>
      </c>
      <c r="AJ112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28" s="16" t="str">
        <f>IF(Table13[[#This Row],[Going-Dist]]="G&lt;6-Dist&gt;=1700","B",IF(Table13[[#This Row],[Going-Dist]]="G&lt;6-Dist&lt;1700","A",IF(AJ1128="G&gt;=6-Dist&lt;1700","C",IF(AJ1128="G&gt;=6-Dist&gt;=1700","D","xx"))))</f>
        <v>C</v>
      </c>
      <c r="AL1128" s="69">
        <f>MONTH(Table13[[#This Row],[Date]])</f>
        <v>5</v>
      </c>
      <c r="AM1128" s="69" t="str">
        <f t="shared" si="86"/>
        <v>2023-2024</v>
      </c>
      <c r="AN1128" s="60">
        <v>150</v>
      </c>
      <c r="AO1128" s="128" t="str">
        <f>IF(Table13[[#This Row],[Combo 27 Bet]]="","",IF(Table13[[#This Row],[Lev Ret]]="","",AN1128*Table13[[#This Row],[Odds]]))</f>
        <v/>
      </c>
      <c r="AP1128" s="129">
        <f t="shared" si="85"/>
        <v>-150</v>
      </c>
      <c r="AQ1128" s="135"/>
      <c r="AR1128" s="151">
        <v>9</v>
      </c>
      <c r="AS1128" s="2" t="str">
        <f>IF(Table13[[#This Row],[Date]]&lt;$AS$3,"","Live")</f>
        <v/>
      </c>
      <c r="AT1128" s="2" t="str">
        <f>IF(Table13[[#This Row],[Date]]&lt;$AT$3,"","Current Algo")</f>
        <v/>
      </c>
    </row>
    <row r="1129" spans="1:46" ht="14.25" customHeight="1" x14ac:dyDescent="0.25">
      <c r="A1129" s="82">
        <v>45423</v>
      </c>
      <c r="B1129" s="2" t="s">
        <v>4</v>
      </c>
      <c r="C1129" s="83">
        <v>0.52777777777777779</v>
      </c>
      <c r="D1129" s="2">
        <v>5</v>
      </c>
      <c r="E1129" s="2">
        <v>0</v>
      </c>
      <c r="F1129" s="60">
        <v>3</v>
      </c>
      <c r="G1129" s="2">
        <v>1400</v>
      </c>
      <c r="H1129" s="2" t="s">
        <v>70</v>
      </c>
      <c r="I1129" s="2">
        <v>78</v>
      </c>
      <c r="J1129" s="2">
        <v>130</v>
      </c>
      <c r="K1129" s="6">
        <v>7</v>
      </c>
      <c r="L1129" s="6" t="s">
        <v>901</v>
      </c>
      <c r="M1129" s="2" t="s">
        <v>58</v>
      </c>
      <c r="N1129" s="84">
        <v>5</v>
      </c>
      <c r="O1129" s="2" t="s">
        <v>389</v>
      </c>
      <c r="P1129" s="2" t="s">
        <v>214</v>
      </c>
      <c r="Q1129" s="85"/>
      <c r="R1129" s="86">
        <v>3</v>
      </c>
      <c r="S1129" s="85">
        <v>57.5</v>
      </c>
      <c r="T1129" s="85">
        <v>57.5</v>
      </c>
      <c r="U1129" s="85"/>
      <c r="V1129" s="2">
        <v>2</v>
      </c>
      <c r="W1129" s="2">
        <v>3</v>
      </c>
      <c r="X1129" s="10">
        <v>1</v>
      </c>
      <c r="Y1129" s="84">
        <v>4.8</v>
      </c>
      <c r="Z1129" s="2">
        <v>35</v>
      </c>
      <c r="AA1129" s="6">
        <v>10</v>
      </c>
      <c r="AB1129" s="2"/>
      <c r="AC1129" s="2" t="s">
        <v>13</v>
      </c>
      <c r="AD1129" s="84">
        <v>5</v>
      </c>
      <c r="AE1129" s="84">
        <v>1.7</v>
      </c>
      <c r="AF1129" s="2">
        <v>100</v>
      </c>
      <c r="AG1129" s="2" t="str">
        <f t="shared" si="83"/>
        <v/>
      </c>
      <c r="AH1129" s="2">
        <f t="shared" si="84"/>
        <v>-100</v>
      </c>
      <c r="AI1129" s="44" t="str">
        <f>VLOOKUP(Table13[[#This Row],[Track]],$B$1885:$D$1929,2,FALSE)</f>
        <v>Vic</v>
      </c>
      <c r="AJ11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29" s="16" t="str">
        <f>IF(Table13[[#This Row],[Going-Dist]]="G&lt;6-Dist&gt;=1700","B",IF(Table13[[#This Row],[Going-Dist]]="G&lt;6-Dist&lt;1700","A",IF(AJ1129="G&gt;=6-Dist&lt;1700","C",IF(AJ1129="G&gt;=6-Dist&gt;=1700","D","xx"))))</f>
        <v>A</v>
      </c>
      <c r="AL1129" s="69">
        <f>MONTH(Table13[[#This Row],[Date]])</f>
        <v>5</v>
      </c>
      <c r="AM1129" s="69" t="str">
        <f t="shared" si="86"/>
        <v>2023-2024</v>
      </c>
      <c r="AN1129" s="60">
        <v>200</v>
      </c>
      <c r="AO1129" s="128" t="str">
        <f>IF(Table13[[#This Row],[Combo 27 Bet]]="","",IF(Table13[[#This Row],[Lev Ret]]="","",AN1129*Table13[[#This Row],[Odds]]))</f>
        <v/>
      </c>
      <c r="AP1129" s="129">
        <f t="shared" si="85"/>
        <v>-200</v>
      </c>
      <c r="AQ1129" s="135"/>
      <c r="AR1129" s="151">
        <v>10</v>
      </c>
      <c r="AS1129" s="2" t="str">
        <f>IF(Table13[[#This Row],[Date]]&lt;$AS$3,"","Live")</f>
        <v/>
      </c>
      <c r="AT1129" s="2" t="str">
        <f>IF(Table13[[#This Row],[Date]]&lt;$AT$3,"","Current Algo")</f>
        <v/>
      </c>
    </row>
    <row r="1130" spans="1:46" ht="14.25" customHeight="1" x14ac:dyDescent="0.25">
      <c r="A1130" s="82">
        <v>45423</v>
      </c>
      <c r="B1130" s="2" t="s">
        <v>1079</v>
      </c>
      <c r="C1130" s="83">
        <v>0.61458333333333337</v>
      </c>
      <c r="D1130" s="87">
        <v>8</v>
      </c>
      <c r="E1130" s="7">
        <v>0</v>
      </c>
      <c r="F1130" s="60">
        <v>7</v>
      </c>
      <c r="G1130" s="2">
        <v>1200</v>
      </c>
      <c r="H1130" s="2" t="s">
        <v>151</v>
      </c>
      <c r="I1130" s="2"/>
      <c r="J1130" s="2">
        <v>250</v>
      </c>
      <c r="K1130" s="6">
        <v>14</v>
      </c>
      <c r="L1130" s="6" t="s">
        <v>1676</v>
      </c>
      <c r="M1130" s="2" t="s">
        <v>75</v>
      </c>
      <c r="N1130" s="84">
        <v>5.3</v>
      </c>
      <c r="O1130" s="2" t="s">
        <v>156</v>
      </c>
      <c r="P1130" s="2" t="s">
        <v>1140</v>
      </c>
      <c r="Q1130" s="85"/>
      <c r="R1130" s="86">
        <v>9</v>
      </c>
      <c r="S1130" s="85">
        <v>53</v>
      </c>
      <c r="T1130" s="85">
        <v>53</v>
      </c>
      <c r="U1130" s="85"/>
      <c r="V1130" s="2"/>
      <c r="W1130" s="2"/>
      <c r="X1130" s="10">
        <v>1</v>
      </c>
      <c r="Y1130" s="84">
        <v>3.7</v>
      </c>
      <c r="Z1130" s="2">
        <v>20</v>
      </c>
      <c r="AA1130" s="6"/>
      <c r="AB1130" s="2"/>
      <c r="AC1130" s="2"/>
      <c r="AD1130" s="84">
        <v>5.5</v>
      </c>
      <c r="AE1130" s="84"/>
      <c r="AF1130" s="2">
        <v>100</v>
      </c>
      <c r="AG1130" s="2" t="str">
        <f t="shared" si="83"/>
        <v/>
      </c>
      <c r="AH1130" s="2">
        <f t="shared" si="84"/>
        <v>-100</v>
      </c>
      <c r="AI1130" s="44" t="str">
        <f>VLOOKUP(Table13[[#This Row],[Track]],$B$1885:$D$1929,2,FALSE)</f>
        <v>NSW</v>
      </c>
      <c r="AJ113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30" s="16" t="str">
        <f>IF(Table13[[#This Row],[Going-Dist]]="G&lt;6-Dist&gt;=1700","B",IF(Table13[[#This Row],[Going-Dist]]="G&lt;6-Dist&lt;1700","A",IF(AJ1130="G&gt;=6-Dist&lt;1700","C",IF(AJ1130="G&gt;=6-Dist&gt;=1700","D","xx"))))</f>
        <v>C</v>
      </c>
      <c r="AL1130" s="69">
        <f>MONTH(Table13[[#This Row],[Date]])</f>
        <v>5</v>
      </c>
      <c r="AM1130" s="69" t="str">
        <f t="shared" si="86"/>
        <v>2023-2024</v>
      </c>
      <c r="AN1130" s="60">
        <v>100</v>
      </c>
      <c r="AO1130" s="128" t="str">
        <f>IF(Table13[[#This Row],[Combo 27 Bet]]="","",IF(Table13[[#This Row],[Lev Ret]]="","",AN1130*Table13[[#This Row],[Odds]]))</f>
        <v/>
      </c>
      <c r="AP1130" s="129">
        <f t="shared" si="85"/>
        <v>-100</v>
      </c>
      <c r="AQ1130" s="135"/>
      <c r="AR1130" s="151">
        <v>8</v>
      </c>
      <c r="AS1130" s="2" t="str">
        <f>IF(Table13[[#This Row],[Date]]&lt;$AS$3,"","Live")</f>
        <v/>
      </c>
      <c r="AT1130" s="2" t="str">
        <f>IF(Table13[[#This Row],[Date]]&lt;$AT$3,"","Current Algo")</f>
        <v/>
      </c>
    </row>
    <row r="1131" spans="1:46" ht="14.25" customHeight="1" x14ac:dyDescent="0.25">
      <c r="A1131" s="82">
        <v>45423</v>
      </c>
      <c r="B1131" s="2" t="s">
        <v>1079</v>
      </c>
      <c r="C1131" s="83">
        <v>0.63888888888888884</v>
      </c>
      <c r="D1131" s="87">
        <v>8</v>
      </c>
      <c r="E1131" s="7">
        <v>0</v>
      </c>
      <c r="F1131" s="60">
        <v>8</v>
      </c>
      <c r="G1131" s="2">
        <v>1600</v>
      </c>
      <c r="H1131" s="2" t="s">
        <v>151</v>
      </c>
      <c r="I1131" s="2"/>
      <c r="J1131" s="2">
        <v>500</v>
      </c>
      <c r="K1131" s="6">
        <v>9</v>
      </c>
      <c r="L1131" s="6" t="s">
        <v>1729</v>
      </c>
      <c r="M1131" s="2" t="s">
        <v>75</v>
      </c>
      <c r="N1131" s="84">
        <v>2.5</v>
      </c>
      <c r="O1131" s="2" t="s">
        <v>106</v>
      </c>
      <c r="P1131" s="2" t="s">
        <v>1100</v>
      </c>
      <c r="Q1131" s="85"/>
      <c r="R1131" s="86">
        <v>5</v>
      </c>
      <c r="S1131" s="85">
        <v>53</v>
      </c>
      <c r="T1131" s="85">
        <v>53</v>
      </c>
      <c r="U1131" s="85"/>
      <c r="V1131" s="2">
        <v>2</v>
      </c>
      <c r="W1131" s="2"/>
      <c r="X1131" s="10">
        <v>1</v>
      </c>
      <c r="Y1131" s="84">
        <v>2.2999999999999998</v>
      </c>
      <c r="Z1131" s="2">
        <v>30</v>
      </c>
      <c r="AA1131" s="6"/>
      <c r="AB1131" s="2"/>
      <c r="AC1131" s="2"/>
      <c r="AD1131" s="84">
        <v>2.1</v>
      </c>
      <c r="AE1131" s="84"/>
      <c r="AF1131" s="2">
        <v>100</v>
      </c>
      <c r="AG1131" s="2" t="str">
        <f t="shared" si="83"/>
        <v/>
      </c>
      <c r="AH1131" s="2">
        <f t="shared" si="84"/>
        <v>-100</v>
      </c>
      <c r="AI1131" s="44" t="str">
        <f>VLOOKUP(Table13[[#This Row],[Track]],$B$1885:$D$1929,2,FALSE)</f>
        <v>NSW</v>
      </c>
      <c r="AJ113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31" s="16" t="str">
        <f>IF(Table13[[#This Row],[Going-Dist]]="G&lt;6-Dist&gt;=1700","B",IF(Table13[[#This Row],[Going-Dist]]="G&lt;6-Dist&lt;1700","A",IF(AJ1131="G&gt;=6-Dist&lt;1700","C",IF(AJ1131="G&gt;=6-Dist&gt;=1700","D","xx"))))</f>
        <v>C</v>
      </c>
      <c r="AL1131" s="69">
        <f>MONTH(Table13[[#This Row],[Date]])</f>
        <v>5</v>
      </c>
      <c r="AM1131" s="69" t="str">
        <f t="shared" si="86"/>
        <v>2023-2024</v>
      </c>
      <c r="AN1131" s="60">
        <v>150</v>
      </c>
      <c r="AO1131" s="128" t="str">
        <f>IF(Table13[[#This Row],[Combo 27 Bet]]="","",IF(Table13[[#This Row],[Lev Ret]]="","",AN1131*Table13[[#This Row],[Odds]]))</f>
        <v/>
      </c>
      <c r="AP1131" s="129">
        <f t="shared" si="85"/>
        <v>-150</v>
      </c>
      <c r="AQ1131" s="135"/>
      <c r="AR1131" s="151">
        <v>7</v>
      </c>
      <c r="AS1131" s="2" t="str">
        <f>IF(Table13[[#This Row],[Date]]&lt;$AS$3,"","Live")</f>
        <v/>
      </c>
      <c r="AT1131" s="2" t="str">
        <f>IF(Table13[[#This Row],[Date]]&lt;$AT$3,"","Current Algo")</f>
        <v/>
      </c>
    </row>
    <row r="1132" spans="1:46" ht="14.25" customHeight="1" x14ac:dyDescent="0.25">
      <c r="A1132" s="82">
        <v>45423</v>
      </c>
      <c r="B1132" s="2" t="s">
        <v>4</v>
      </c>
      <c r="C1132" s="83">
        <v>0.65277777777777779</v>
      </c>
      <c r="D1132" s="87">
        <v>5</v>
      </c>
      <c r="E1132" s="7">
        <v>0</v>
      </c>
      <c r="F1132" s="60">
        <v>8</v>
      </c>
      <c r="G1132" s="2">
        <v>1400</v>
      </c>
      <c r="H1132" s="2" t="s">
        <v>42</v>
      </c>
      <c r="I1132" s="2">
        <v>100</v>
      </c>
      <c r="J1132" s="2">
        <v>150</v>
      </c>
      <c r="K1132" s="6">
        <v>2</v>
      </c>
      <c r="L1132" s="6" t="s">
        <v>484</v>
      </c>
      <c r="M1132" s="2" t="s">
        <v>58</v>
      </c>
      <c r="N1132" s="84">
        <v>4.9000000000000004</v>
      </c>
      <c r="O1132" s="2" t="s">
        <v>390</v>
      </c>
      <c r="P1132" s="2" t="s">
        <v>522</v>
      </c>
      <c r="Q1132" s="85">
        <v>3</v>
      </c>
      <c r="R1132" s="86">
        <v>4</v>
      </c>
      <c r="S1132" s="85">
        <v>62</v>
      </c>
      <c r="T1132" s="85">
        <v>59</v>
      </c>
      <c r="U1132" s="85"/>
      <c r="V1132" s="2">
        <v>1</v>
      </c>
      <c r="W1132" s="2"/>
      <c r="X1132" s="10">
        <v>1</v>
      </c>
      <c r="Y1132" s="84">
        <v>4</v>
      </c>
      <c r="Z1132" s="2">
        <v>45</v>
      </c>
      <c r="AA1132" s="6">
        <v>11</v>
      </c>
      <c r="AB1132" s="2"/>
      <c r="AC1132" s="2"/>
      <c r="AD1132" s="84">
        <v>5</v>
      </c>
      <c r="AE1132" s="84"/>
      <c r="AF1132" s="2">
        <v>100</v>
      </c>
      <c r="AG1132" s="2" t="str">
        <f t="shared" si="83"/>
        <v/>
      </c>
      <c r="AH1132" s="2">
        <f t="shared" si="84"/>
        <v>-100</v>
      </c>
      <c r="AI1132" s="44" t="str">
        <f>VLOOKUP(Table13[[#This Row],[Track]],$B$1885:$D$1929,2,FALSE)</f>
        <v>Vic</v>
      </c>
      <c r="AJ11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32" s="16" t="str">
        <f>IF(Table13[[#This Row],[Going-Dist]]="G&lt;6-Dist&gt;=1700","B",IF(Table13[[#This Row],[Going-Dist]]="G&lt;6-Dist&lt;1700","A",IF(AJ1132="G&gt;=6-Dist&lt;1700","C",IF(AJ1132="G&gt;=6-Dist&gt;=1700","D","xx"))))</f>
        <v>A</v>
      </c>
      <c r="AL1132" s="69">
        <f>MONTH(Table13[[#This Row],[Date]])</f>
        <v>5</v>
      </c>
      <c r="AM1132" s="69" t="str">
        <f t="shared" si="86"/>
        <v>2023-2024</v>
      </c>
      <c r="AN1132" s="60">
        <v>140</v>
      </c>
      <c r="AO1132" s="128" t="str">
        <f>IF(Table13[[#This Row],[Combo 27 Bet]]="","",IF(Table13[[#This Row],[Lev Ret]]="","",AN1132*Table13[[#This Row],[Odds]]))</f>
        <v/>
      </c>
      <c r="AP1132" s="129">
        <f t="shared" si="85"/>
        <v>-140</v>
      </c>
      <c r="AQ1132" s="135">
        <v>2</v>
      </c>
      <c r="AR1132" s="151">
        <v>7</v>
      </c>
      <c r="AS1132" s="2" t="str">
        <f>IF(Table13[[#This Row],[Date]]&lt;$AS$3,"","Live")</f>
        <v/>
      </c>
      <c r="AT1132" s="2" t="str">
        <f>IF(Table13[[#This Row],[Date]]&lt;$AT$3,"","Current Algo")</f>
        <v/>
      </c>
    </row>
    <row r="1133" spans="1:46" ht="14.25" customHeight="1" x14ac:dyDescent="0.25">
      <c r="A1133" s="82">
        <v>45423</v>
      </c>
      <c r="B1133" s="2" t="s">
        <v>4</v>
      </c>
      <c r="C1133" s="83">
        <v>0.65277777777777779</v>
      </c>
      <c r="D1133" s="87">
        <v>5</v>
      </c>
      <c r="E1133" s="7">
        <v>0</v>
      </c>
      <c r="F1133" s="60">
        <v>8</v>
      </c>
      <c r="G1133" s="2">
        <v>1400</v>
      </c>
      <c r="H1133" s="2" t="s">
        <v>42</v>
      </c>
      <c r="I1133" s="2">
        <v>100</v>
      </c>
      <c r="J1133" s="2">
        <v>150</v>
      </c>
      <c r="K1133" s="6">
        <v>1</v>
      </c>
      <c r="L1133" s="6" t="s">
        <v>232</v>
      </c>
      <c r="M1133" s="2" t="s">
        <v>55</v>
      </c>
      <c r="N1133" s="84">
        <v>6.2</v>
      </c>
      <c r="O1133" s="2" t="s">
        <v>59</v>
      </c>
      <c r="P1133" s="2" t="s">
        <v>508</v>
      </c>
      <c r="Q1133" s="85">
        <v>1.5</v>
      </c>
      <c r="R1133" s="86">
        <v>10</v>
      </c>
      <c r="S1133" s="85">
        <v>62</v>
      </c>
      <c r="T1133" s="85">
        <v>60.5</v>
      </c>
      <c r="U1133" s="85"/>
      <c r="V1133" s="2">
        <v>3</v>
      </c>
      <c r="W1133" s="2">
        <v>1</v>
      </c>
      <c r="X1133" s="10">
        <v>2</v>
      </c>
      <c r="Y1133" s="84">
        <v>4.8</v>
      </c>
      <c r="Z1133" s="2">
        <v>35</v>
      </c>
      <c r="AA1133" s="6">
        <v>11</v>
      </c>
      <c r="AB1133" s="2"/>
      <c r="AC1133" s="2"/>
      <c r="AD1133" s="84">
        <v>9</v>
      </c>
      <c r="AE1133" s="84"/>
      <c r="AF1133" s="2">
        <v>100</v>
      </c>
      <c r="AG1133" s="2" t="str">
        <f t="shared" si="83"/>
        <v/>
      </c>
      <c r="AH1133" s="2">
        <f t="shared" si="84"/>
        <v>-100</v>
      </c>
      <c r="AI1133" s="44" t="str">
        <f>VLOOKUP(Table13[[#This Row],[Track]],$B$1885:$D$1929,2,FALSE)</f>
        <v>Vic</v>
      </c>
      <c r="AJ11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33" s="16" t="str">
        <f>IF(Table13[[#This Row],[Going-Dist]]="G&lt;6-Dist&gt;=1700","B",IF(Table13[[#This Row],[Going-Dist]]="G&lt;6-Dist&lt;1700","A",IF(AJ1133="G&gt;=6-Dist&lt;1700","C",IF(AJ1133="G&gt;=6-Dist&gt;=1700","D","xx"))))</f>
        <v>A</v>
      </c>
      <c r="AL1133" s="69">
        <f>MONTH(Table13[[#This Row],[Date]])</f>
        <v>5</v>
      </c>
      <c r="AM1133" s="69" t="str">
        <f t="shared" si="86"/>
        <v>2023-2024</v>
      </c>
      <c r="AN1133" s="60">
        <v>150</v>
      </c>
      <c r="AO1133" s="128" t="str">
        <f>IF(Table13[[#This Row],[Combo 27 Bet]]="","",IF(Table13[[#This Row],[Lev Ret]]="","",AN1133*Table13[[#This Row],[Odds]]))</f>
        <v/>
      </c>
      <c r="AP1133" s="129">
        <f t="shared" si="85"/>
        <v>-150</v>
      </c>
      <c r="AQ1133" s="135">
        <v>2</v>
      </c>
      <c r="AR1133" s="151">
        <v>3</v>
      </c>
      <c r="AS1133" s="2" t="str">
        <f>IF(Table13[[#This Row],[Date]]&lt;$AS$3,"","Live")</f>
        <v/>
      </c>
      <c r="AT1133" s="2" t="str">
        <f>IF(Table13[[#This Row],[Date]]&lt;$AT$3,"","Current Algo")</f>
        <v/>
      </c>
    </row>
    <row r="1134" spans="1:46" ht="14.25" customHeight="1" x14ac:dyDescent="0.25">
      <c r="A1134" s="82">
        <v>45423</v>
      </c>
      <c r="B1134" s="2" t="s">
        <v>4</v>
      </c>
      <c r="C1134" s="83">
        <v>0.67708333333333337</v>
      </c>
      <c r="D1134" s="87">
        <v>5</v>
      </c>
      <c r="E1134" s="7">
        <v>0</v>
      </c>
      <c r="F1134" s="60">
        <v>9</v>
      </c>
      <c r="G1134" s="2">
        <v>1600</v>
      </c>
      <c r="H1134" s="2" t="s">
        <v>42</v>
      </c>
      <c r="I1134" s="2">
        <v>84</v>
      </c>
      <c r="J1134" s="2">
        <v>130</v>
      </c>
      <c r="K1134" s="6">
        <v>6</v>
      </c>
      <c r="L1134" s="6" t="s">
        <v>815</v>
      </c>
      <c r="M1134" s="2" t="s">
        <v>75</v>
      </c>
      <c r="N1134" s="84">
        <v>2.7</v>
      </c>
      <c r="O1134" s="2" t="s">
        <v>520</v>
      </c>
      <c r="P1134" s="2" t="s">
        <v>511</v>
      </c>
      <c r="Q1134" s="85">
        <v>3</v>
      </c>
      <c r="R1134" s="86">
        <v>5</v>
      </c>
      <c r="S1134" s="85">
        <v>58.5</v>
      </c>
      <c r="T1134" s="85">
        <v>55.5</v>
      </c>
      <c r="U1134" s="85"/>
      <c r="V1134" s="2">
        <v>1</v>
      </c>
      <c r="W1134" s="2">
        <v>3</v>
      </c>
      <c r="X1134" s="10">
        <v>2</v>
      </c>
      <c r="Y1134" s="84">
        <v>5.2</v>
      </c>
      <c r="Z1134" s="2">
        <v>35</v>
      </c>
      <c r="AA1134" s="6">
        <v>11</v>
      </c>
      <c r="AB1134" s="2"/>
      <c r="AC1134" s="2"/>
      <c r="AD1134" s="84">
        <v>2.5</v>
      </c>
      <c r="AE1134" s="84"/>
      <c r="AF1134" s="2">
        <v>100</v>
      </c>
      <c r="AG1134" s="2" t="str">
        <f t="shared" si="83"/>
        <v/>
      </c>
      <c r="AH1134" s="2">
        <f t="shared" si="84"/>
        <v>-100</v>
      </c>
      <c r="AI1134" s="44" t="str">
        <f>VLOOKUP(Table13[[#This Row],[Track]],$B$1885:$D$1929,2,FALSE)</f>
        <v>Vic</v>
      </c>
      <c r="AJ11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34" s="16" t="str">
        <f>IF(Table13[[#This Row],[Going-Dist]]="G&lt;6-Dist&gt;=1700","B",IF(Table13[[#This Row],[Going-Dist]]="G&lt;6-Dist&lt;1700","A",IF(AJ1134="G&gt;=6-Dist&lt;1700","C",IF(AJ1134="G&gt;=6-Dist&gt;=1700","D","xx"))))</f>
        <v>A</v>
      </c>
      <c r="AL1134" s="69">
        <f>MONTH(Table13[[#This Row],[Date]])</f>
        <v>5</v>
      </c>
      <c r="AM1134" s="69" t="str">
        <f t="shared" si="86"/>
        <v>2023-2024</v>
      </c>
      <c r="AN1134" s="60">
        <v>120</v>
      </c>
      <c r="AO1134" s="128" t="str">
        <f>IF(Table13[[#This Row],[Combo 27 Bet]]="","",IF(Table13[[#This Row],[Lev Ret]]="","",AN1134*Table13[[#This Row],[Odds]]))</f>
        <v/>
      </c>
      <c r="AP1134" s="129">
        <f t="shared" si="85"/>
        <v>-120</v>
      </c>
      <c r="AQ1134" s="135"/>
      <c r="AR1134" s="151">
        <v>5</v>
      </c>
      <c r="AS1134" s="2" t="str">
        <f>IF(Table13[[#This Row],[Date]]&lt;$AS$3,"","Live")</f>
        <v/>
      </c>
      <c r="AT1134" s="2" t="str">
        <f>IF(Table13[[#This Row],[Date]]&lt;$AT$3,"","Current Algo")</f>
        <v/>
      </c>
    </row>
    <row r="1135" spans="1:46" ht="14.25" customHeight="1" x14ac:dyDescent="0.25">
      <c r="A1135" s="82">
        <v>45423</v>
      </c>
      <c r="B1135" s="2" t="s">
        <v>1079</v>
      </c>
      <c r="C1135" s="83">
        <v>0.69444444444444442</v>
      </c>
      <c r="D1135" s="87">
        <v>8</v>
      </c>
      <c r="E1135" s="7">
        <v>0</v>
      </c>
      <c r="F1135" s="60">
        <v>10</v>
      </c>
      <c r="G1135" s="2">
        <v>1200</v>
      </c>
      <c r="H1135" s="2" t="s">
        <v>151</v>
      </c>
      <c r="I1135" s="2">
        <v>78</v>
      </c>
      <c r="J1135" s="2">
        <v>120</v>
      </c>
      <c r="K1135" s="6">
        <v>8</v>
      </c>
      <c r="L1135" s="6" t="s">
        <v>1730</v>
      </c>
      <c r="M1135" s="2" t="s">
        <v>55</v>
      </c>
      <c r="N1135" s="84">
        <v>7.3</v>
      </c>
      <c r="O1135" s="2" t="s">
        <v>179</v>
      </c>
      <c r="P1135" s="2" t="s">
        <v>1102</v>
      </c>
      <c r="Q1135" s="85"/>
      <c r="R1135" s="86">
        <v>8</v>
      </c>
      <c r="S1135" s="85">
        <v>57.5</v>
      </c>
      <c r="T1135" s="85">
        <v>57.5</v>
      </c>
      <c r="U1135" s="85"/>
      <c r="V1135" s="2">
        <v>5</v>
      </c>
      <c r="W1135" s="2"/>
      <c r="X1135" s="10">
        <v>1</v>
      </c>
      <c r="Y1135" s="84">
        <v>3.6</v>
      </c>
      <c r="Z1135" s="2">
        <v>20</v>
      </c>
      <c r="AA1135" s="6"/>
      <c r="AB1135" s="2"/>
      <c r="AC1135" s="2"/>
      <c r="AD1135" s="84">
        <v>13</v>
      </c>
      <c r="AE1135" s="84"/>
      <c r="AF1135" s="2">
        <v>100</v>
      </c>
      <c r="AG1135" s="2" t="str">
        <f t="shared" si="83"/>
        <v/>
      </c>
      <c r="AH1135" s="2">
        <f t="shared" si="84"/>
        <v>-100</v>
      </c>
      <c r="AI1135" s="44" t="str">
        <f>VLOOKUP(Table13[[#This Row],[Track]],$B$1885:$D$1929,2,FALSE)</f>
        <v>NSW</v>
      </c>
      <c r="AJ113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35" s="16" t="str">
        <f>IF(Table13[[#This Row],[Going-Dist]]="G&lt;6-Dist&gt;=1700","B",IF(Table13[[#This Row],[Going-Dist]]="G&lt;6-Dist&lt;1700","A",IF(AJ1135="G&gt;=6-Dist&lt;1700","C",IF(AJ1135="G&gt;=6-Dist&gt;=1700","D","xx"))))</f>
        <v>C</v>
      </c>
      <c r="AL1135" s="69">
        <f>MONTH(Table13[[#This Row],[Date]])</f>
        <v>5</v>
      </c>
      <c r="AM1135" s="69" t="str">
        <f t="shared" si="86"/>
        <v>2023-2024</v>
      </c>
      <c r="AN1135" s="60">
        <v>100</v>
      </c>
      <c r="AO1135" s="128" t="str">
        <f>IF(Table13[[#This Row],[Combo 27 Bet]]="","",IF(Table13[[#This Row],[Lev Ret]]="","",AN1135*Table13[[#This Row],[Odds]]))</f>
        <v/>
      </c>
      <c r="AP1135" s="129">
        <f t="shared" si="85"/>
        <v>-100</v>
      </c>
      <c r="AQ1135" s="135"/>
      <c r="AR1135" s="151">
        <v>8</v>
      </c>
      <c r="AS1135" s="2" t="str">
        <f>IF(Table13[[#This Row],[Date]]&lt;$AS$3,"","Live")</f>
        <v/>
      </c>
      <c r="AT1135" s="2" t="str">
        <f>IF(Table13[[#This Row],[Date]]&lt;$AT$3,"","Current Algo")</f>
        <v/>
      </c>
    </row>
    <row r="1136" spans="1:46" ht="14.25" customHeight="1" x14ac:dyDescent="0.25">
      <c r="A1136" s="82">
        <v>45430</v>
      </c>
      <c r="B1136" s="2" t="s">
        <v>1097</v>
      </c>
      <c r="C1136" s="83">
        <v>0.63194444444444442</v>
      </c>
      <c r="D1136" s="87">
        <v>5</v>
      </c>
      <c r="E1136" s="7">
        <v>3</v>
      </c>
      <c r="F1136" s="60">
        <v>8</v>
      </c>
      <c r="G1136" s="2">
        <v>1400</v>
      </c>
      <c r="H1136" s="2" t="s">
        <v>152</v>
      </c>
      <c r="I1136" s="2"/>
      <c r="J1136" s="2">
        <v>250</v>
      </c>
      <c r="K1136" s="6">
        <v>5</v>
      </c>
      <c r="L1136" s="6" t="s">
        <v>1656</v>
      </c>
      <c r="M1136" s="2" t="s">
        <v>55</v>
      </c>
      <c r="N1136" s="84">
        <v>3.8</v>
      </c>
      <c r="O1136" s="2" t="s">
        <v>162</v>
      </c>
      <c r="P1136" s="2" t="s">
        <v>155</v>
      </c>
      <c r="Q1136" s="85"/>
      <c r="R1136" s="86">
        <v>9</v>
      </c>
      <c r="S1136" s="85">
        <v>54.5</v>
      </c>
      <c r="T1136" s="85">
        <v>54.5</v>
      </c>
      <c r="U1136" s="85"/>
      <c r="V1136" s="2">
        <v>1</v>
      </c>
      <c r="W1136" s="2">
        <v>2</v>
      </c>
      <c r="X1136" s="10">
        <v>1</v>
      </c>
      <c r="Y1136" s="84">
        <v>2.2000000000000002</v>
      </c>
      <c r="Z1136" s="2">
        <v>30</v>
      </c>
      <c r="AA1136" s="6"/>
      <c r="AB1136" s="2"/>
      <c r="AC1136" s="2" t="s">
        <v>13</v>
      </c>
      <c r="AD1136" s="84">
        <v>4.2</v>
      </c>
      <c r="AE1136" s="84">
        <v>1.8</v>
      </c>
      <c r="AF1136" s="2">
        <v>100</v>
      </c>
      <c r="AG1136" s="2" t="str">
        <f t="shared" si="83"/>
        <v/>
      </c>
      <c r="AH1136" s="2">
        <f t="shared" si="84"/>
        <v>-100</v>
      </c>
      <c r="AI1136" s="44" t="str">
        <f>VLOOKUP(Table13[[#This Row],[Track]],$B$1885:$D$1929,2,FALSE)</f>
        <v>NSW</v>
      </c>
      <c r="AJ11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36" s="16" t="str">
        <f>IF(Table13[[#This Row],[Going-Dist]]="G&lt;6-Dist&gt;=1700","B",IF(Table13[[#This Row],[Going-Dist]]="G&lt;6-Dist&lt;1700","A",IF(AJ1136="G&gt;=6-Dist&lt;1700","C",IF(AJ1136="G&gt;=6-Dist&gt;=1700","D","xx"))))</f>
        <v>A</v>
      </c>
      <c r="AL1136" s="69">
        <f>MONTH(Table13[[#This Row],[Date]])</f>
        <v>5</v>
      </c>
      <c r="AM1136" s="69" t="str">
        <f t="shared" si="86"/>
        <v>2023-2024</v>
      </c>
      <c r="AN1136" s="60">
        <v>150</v>
      </c>
      <c r="AO1136" s="128" t="str">
        <f>IF(Table13[[#This Row],[Combo 27 Bet]]="","",IF(Table13[[#This Row],[Lev Ret]]="","",AN1136*Table13[[#This Row],[Odds]]))</f>
        <v/>
      </c>
      <c r="AP1136" s="129">
        <f t="shared" si="85"/>
        <v>-150</v>
      </c>
      <c r="AQ1136" s="135"/>
      <c r="AR1136" s="151">
        <v>3</v>
      </c>
      <c r="AS1136" s="2" t="str">
        <f>IF(Table13[[#This Row],[Date]]&lt;$AS$3,"","Live")</f>
        <v/>
      </c>
      <c r="AT1136" s="2" t="str">
        <f>IF(Table13[[#This Row],[Date]]&lt;$AT$3,"","Current Algo")</f>
        <v/>
      </c>
    </row>
    <row r="1137" spans="1:46" ht="14.25" customHeight="1" x14ac:dyDescent="0.25">
      <c r="A1137" s="82">
        <v>45430</v>
      </c>
      <c r="B1137" s="2" t="s">
        <v>1097</v>
      </c>
      <c r="C1137" s="83">
        <v>0.65972222222222221</v>
      </c>
      <c r="D1137" s="87">
        <v>5</v>
      </c>
      <c r="E1137" s="7">
        <v>3</v>
      </c>
      <c r="F1137" s="60">
        <v>9</v>
      </c>
      <c r="G1137" s="2">
        <v>1300</v>
      </c>
      <c r="H1137" s="2" t="s">
        <v>151</v>
      </c>
      <c r="I1137" s="2"/>
      <c r="J1137" s="2">
        <v>200</v>
      </c>
      <c r="K1137" s="6">
        <v>14</v>
      </c>
      <c r="L1137" s="6" t="s">
        <v>843</v>
      </c>
      <c r="M1137" s="2" t="s">
        <v>75</v>
      </c>
      <c r="N1137" s="84">
        <v>3.5</v>
      </c>
      <c r="O1137" s="2" t="s">
        <v>515</v>
      </c>
      <c r="P1137" s="2" t="s">
        <v>1135</v>
      </c>
      <c r="Q1137" s="85"/>
      <c r="R1137" s="86">
        <v>10</v>
      </c>
      <c r="S1137" s="85">
        <v>53.5</v>
      </c>
      <c r="T1137" s="85">
        <v>53.5</v>
      </c>
      <c r="U1137" s="85"/>
      <c r="V1137" s="2">
        <v>5</v>
      </c>
      <c r="W1137" s="2"/>
      <c r="X1137" s="10">
        <v>1</v>
      </c>
      <c r="Y1137" s="84">
        <v>2</v>
      </c>
      <c r="Z1137" s="2">
        <v>20</v>
      </c>
      <c r="AA1137" s="6"/>
      <c r="AB1137" s="2"/>
      <c r="AC1137" s="2"/>
      <c r="AD1137" s="84">
        <v>4</v>
      </c>
      <c r="AE1137" s="84"/>
      <c r="AF1137" s="2">
        <v>100</v>
      </c>
      <c r="AG1137" s="2" t="str">
        <f t="shared" si="83"/>
        <v/>
      </c>
      <c r="AH1137" s="2">
        <f t="shared" si="84"/>
        <v>-100</v>
      </c>
      <c r="AI1137" s="44" t="str">
        <f>VLOOKUP(Table13[[#This Row],[Track]],$B$1885:$D$1929,2,FALSE)</f>
        <v>NSW</v>
      </c>
      <c r="AJ11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37" s="16" t="str">
        <f>IF(Table13[[#This Row],[Going-Dist]]="G&lt;6-Dist&gt;=1700","B",IF(Table13[[#This Row],[Going-Dist]]="G&lt;6-Dist&lt;1700","A",IF(AJ1137="G&gt;=6-Dist&lt;1700","C",IF(AJ1137="G&gt;=6-Dist&gt;=1700","D","xx"))))</f>
        <v>A</v>
      </c>
      <c r="AL1137" s="69">
        <f>MONTH(Table13[[#This Row],[Date]])</f>
        <v>5</v>
      </c>
      <c r="AM1137" s="69" t="str">
        <f t="shared" si="86"/>
        <v>2023-2024</v>
      </c>
      <c r="AN1137" s="60">
        <v>150</v>
      </c>
      <c r="AO1137" s="128" t="str">
        <f>IF(Table13[[#This Row],[Combo 27 Bet]]="","",IF(Table13[[#This Row],[Lev Ret]]="","",AN1137*Table13[[#This Row],[Odds]]))</f>
        <v/>
      </c>
      <c r="AP1137" s="129">
        <f t="shared" si="85"/>
        <v>-150</v>
      </c>
      <c r="AQ1137" s="135"/>
      <c r="AR1137" s="151">
        <v>3</v>
      </c>
      <c r="AS1137" s="2" t="str">
        <f>IF(Table13[[#This Row],[Date]]&lt;$AS$3,"","Live")</f>
        <v/>
      </c>
      <c r="AT1137" s="2" t="str">
        <f>IF(Table13[[#This Row],[Date]]&lt;$AT$3,"","Current Algo")</f>
        <v/>
      </c>
    </row>
    <row r="1138" spans="1:46" ht="14.25" customHeight="1" x14ac:dyDescent="0.25">
      <c r="A1138" s="82">
        <v>45437</v>
      </c>
      <c r="B1138" s="2" t="s">
        <v>5</v>
      </c>
      <c r="C1138" s="83">
        <v>0.59027777777777779</v>
      </c>
      <c r="D1138" s="87">
        <v>5</v>
      </c>
      <c r="E1138" s="7">
        <v>0</v>
      </c>
      <c r="F1138" s="60">
        <v>6</v>
      </c>
      <c r="G1138" s="2">
        <v>1600</v>
      </c>
      <c r="H1138" s="2" t="s">
        <v>70</v>
      </c>
      <c r="I1138" s="2">
        <v>78</v>
      </c>
      <c r="J1138" s="2">
        <v>130</v>
      </c>
      <c r="K1138" s="6">
        <v>11</v>
      </c>
      <c r="L1138" s="6" t="s">
        <v>903</v>
      </c>
      <c r="M1138" s="2" t="s">
        <v>67</v>
      </c>
      <c r="N1138" s="84">
        <v>4.4000000000000004</v>
      </c>
      <c r="O1138" s="2" t="s">
        <v>398</v>
      </c>
      <c r="P1138" s="2" t="s">
        <v>523</v>
      </c>
      <c r="Q1138" s="85">
        <v>3</v>
      </c>
      <c r="R1138" s="86">
        <v>10</v>
      </c>
      <c r="S1138" s="85">
        <v>55.5</v>
      </c>
      <c r="T1138" s="85">
        <v>52.5</v>
      </c>
      <c r="U1138" s="85"/>
      <c r="V1138" s="2">
        <v>4</v>
      </c>
      <c r="W1138" s="2"/>
      <c r="X1138" s="10">
        <v>2</v>
      </c>
      <c r="Y1138" s="84">
        <v>5.2</v>
      </c>
      <c r="Z1138" s="2">
        <v>35</v>
      </c>
      <c r="AA1138" s="6">
        <v>10</v>
      </c>
      <c r="AB1138" s="2"/>
      <c r="AC1138" s="2" t="s">
        <v>12</v>
      </c>
      <c r="AD1138" s="84">
        <v>4.2</v>
      </c>
      <c r="AE1138" s="84">
        <v>1.5</v>
      </c>
      <c r="AF1138" s="2">
        <v>100</v>
      </c>
      <c r="AG1138" s="2">
        <f t="shared" si="83"/>
        <v>420</v>
      </c>
      <c r="AH1138" s="2">
        <f t="shared" si="84"/>
        <v>320</v>
      </c>
      <c r="AI1138" s="44" t="str">
        <f>VLOOKUP(Table13[[#This Row],[Track]],$B$1885:$D$1929,2,FALSE)</f>
        <v>Vic</v>
      </c>
      <c r="AJ11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38" s="16" t="str">
        <f>IF(Table13[[#This Row],[Going-Dist]]="G&lt;6-Dist&gt;=1700","B",IF(Table13[[#This Row],[Going-Dist]]="G&lt;6-Dist&lt;1700","A",IF(AJ1138="G&gt;=6-Dist&lt;1700","C",IF(AJ1138="G&gt;=6-Dist&gt;=1700","D","xx"))))</f>
        <v>A</v>
      </c>
      <c r="AL1138" s="69">
        <f>MONTH(Table13[[#This Row],[Date]])</f>
        <v>5</v>
      </c>
      <c r="AM1138" s="69" t="str">
        <f t="shared" si="86"/>
        <v>2023-2024</v>
      </c>
      <c r="AN1138" s="60">
        <v>100</v>
      </c>
      <c r="AO1138" s="128">
        <f>IF(Table13[[#This Row],[Combo 27 Bet]]="","",IF(Table13[[#This Row],[Lev Ret]]="","",AN1138*Table13[[#This Row],[Odds]]))</f>
        <v>420</v>
      </c>
      <c r="AP1138" s="129">
        <f t="shared" si="85"/>
        <v>320</v>
      </c>
      <c r="AQ1138" s="135"/>
      <c r="AR1138" s="151">
        <v>5</v>
      </c>
      <c r="AS1138" s="2" t="str">
        <f>IF(Table13[[#This Row],[Date]]&lt;$AS$3,"","Live")</f>
        <v/>
      </c>
      <c r="AT1138" s="2" t="str">
        <f>IF(Table13[[#This Row],[Date]]&lt;$AT$3,"","Current Algo")</f>
        <v/>
      </c>
    </row>
    <row r="1139" spans="1:46" ht="14.25" customHeight="1" x14ac:dyDescent="0.25">
      <c r="A1139" s="82">
        <v>45437</v>
      </c>
      <c r="B1139" s="2" t="s">
        <v>5</v>
      </c>
      <c r="C1139" s="83">
        <v>0.61458333333333337</v>
      </c>
      <c r="D1139" s="87">
        <v>5</v>
      </c>
      <c r="E1139" s="7">
        <v>0</v>
      </c>
      <c r="F1139" s="60">
        <v>7</v>
      </c>
      <c r="G1139" s="2">
        <v>1800</v>
      </c>
      <c r="H1139" s="2" t="s">
        <v>42</v>
      </c>
      <c r="I1139" s="2">
        <v>100</v>
      </c>
      <c r="J1139" s="2">
        <v>150</v>
      </c>
      <c r="K1139" s="6">
        <v>7</v>
      </c>
      <c r="L1139" s="6" t="s">
        <v>904</v>
      </c>
      <c r="M1139" s="2" t="s">
        <v>58</v>
      </c>
      <c r="N1139" s="84">
        <v>3.6</v>
      </c>
      <c r="O1139" s="2" t="s">
        <v>156</v>
      </c>
      <c r="P1139" s="2" t="s">
        <v>144</v>
      </c>
      <c r="Q1139" s="85"/>
      <c r="R1139" s="86">
        <v>8</v>
      </c>
      <c r="S1139" s="85">
        <v>53</v>
      </c>
      <c r="T1139" s="85">
        <v>53</v>
      </c>
      <c r="U1139" s="85"/>
      <c r="V1139" s="2">
        <v>1</v>
      </c>
      <c r="W1139" s="2">
        <v>4</v>
      </c>
      <c r="X1139" s="10">
        <v>1</v>
      </c>
      <c r="Y1139" s="84">
        <v>3.6</v>
      </c>
      <c r="Z1139" s="2">
        <v>45</v>
      </c>
      <c r="AA1139" s="6">
        <v>9</v>
      </c>
      <c r="AB1139" s="2"/>
      <c r="AC1139" s="2" t="s">
        <v>15</v>
      </c>
      <c r="AD1139" s="84">
        <v>3.4</v>
      </c>
      <c r="AE1139" s="84">
        <v>1.6</v>
      </c>
      <c r="AF1139" s="2">
        <v>100</v>
      </c>
      <c r="AG1139" s="2" t="str">
        <f t="shared" si="83"/>
        <v/>
      </c>
      <c r="AH1139" s="2">
        <f t="shared" si="84"/>
        <v>-100</v>
      </c>
      <c r="AI1139" s="44" t="str">
        <f>VLOOKUP(Table13[[#This Row],[Track]],$B$1885:$D$1929,2,FALSE)</f>
        <v>Vic</v>
      </c>
      <c r="AJ11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39" s="16" t="str">
        <f>IF(Table13[[#This Row],[Going-Dist]]="G&lt;6-Dist&gt;=1700","B",IF(Table13[[#This Row],[Going-Dist]]="G&lt;6-Dist&lt;1700","A",IF(AJ1139="G&gt;=6-Dist&lt;1700","C",IF(AJ1139="G&gt;=6-Dist&gt;=1700","D","xx"))))</f>
        <v>B</v>
      </c>
      <c r="AL1139" s="69">
        <f>MONTH(Table13[[#This Row],[Date]])</f>
        <v>5</v>
      </c>
      <c r="AM1139" s="69" t="str">
        <f t="shared" si="86"/>
        <v>2023-2024</v>
      </c>
      <c r="AN1139" s="60">
        <v>140</v>
      </c>
      <c r="AO1139" s="128" t="str">
        <f>IF(Table13[[#This Row],[Combo 27 Bet]]="","",IF(Table13[[#This Row],[Lev Ret]]="","",AN1139*Table13[[#This Row],[Odds]]))</f>
        <v/>
      </c>
      <c r="AP1139" s="129">
        <f t="shared" si="85"/>
        <v>-140</v>
      </c>
      <c r="AQ1139" s="135">
        <v>2</v>
      </c>
      <c r="AR1139" s="151">
        <v>7</v>
      </c>
      <c r="AS1139" s="2" t="str">
        <f>IF(Table13[[#This Row],[Date]]&lt;$AS$3,"","Live")</f>
        <v/>
      </c>
      <c r="AT1139" s="2" t="str">
        <f>IF(Table13[[#This Row],[Date]]&lt;$AT$3,"","Current Algo")</f>
        <v/>
      </c>
    </row>
    <row r="1140" spans="1:46" ht="14.25" customHeight="1" x14ac:dyDescent="0.25">
      <c r="A1140" s="82">
        <v>45437</v>
      </c>
      <c r="B1140" s="2" t="s">
        <v>5</v>
      </c>
      <c r="C1140" s="83">
        <v>0.61458333333333337</v>
      </c>
      <c r="D1140" s="87">
        <v>5</v>
      </c>
      <c r="E1140" s="7">
        <v>0</v>
      </c>
      <c r="F1140" s="60">
        <v>7</v>
      </c>
      <c r="G1140" s="2">
        <v>1800</v>
      </c>
      <c r="H1140" s="2" t="s">
        <v>42</v>
      </c>
      <c r="I1140" s="2">
        <v>100</v>
      </c>
      <c r="J1140" s="2">
        <v>150</v>
      </c>
      <c r="K1140" s="6">
        <v>2</v>
      </c>
      <c r="L1140" s="6" t="s">
        <v>905</v>
      </c>
      <c r="M1140" s="2" t="s">
        <v>80</v>
      </c>
      <c r="N1140" s="84">
        <v>4.2</v>
      </c>
      <c r="O1140" s="2" t="s">
        <v>47</v>
      </c>
      <c r="P1140" s="2" t="s">
        <v>72</v>
      </c>
      <c r="Q1140" s="85"/>
      <c r="R1140" s="86">
        <v>3</v>
      </c>
      <c r="S1140" s="85">
        <v>57</v>
      </c>
      <c r="T1140" s="85">
        <v>57</v>
      </c>
      <c r="U1140" s="85"/>
      <c r="V1140" s="2">
        <v>2</v>
      </c>
      <c r="W1140" s="2">
        <v>1</v>
      </c>
      <c r="X1140" s="10">
        <v>2</v>
      </c>
      <c r="Y1140" s="84">
        <v>4.8</v>
      </c>
      <c r="Z1140" s="2">
        <v>35</v>
      </c>
      <c r="AA1140" s="6">
        <v>9</v>
      </c>
      <c r="AB1140" s="2"/>
      <c r="AC1140" s="2"/>
      <c r="AD1140" s="84">
        <v>5</v>
      </c>
      <c r="AE1140" s="84"/>
      <c r="AF1140" s="2">
        <v>100</v>
      </c>
      <c r="AG1140" s="2" t="str">
        <f t="shared" si="83"/>
        <v/>
      </c>
      <c r="AH1140" s="2">
        <f t="shared" si="84"/>
        <v>-100</v>
      </c>
      <c r="AI1140" s="44" t="str">
        <f>VLOOKUP(Table13[[#This Row],[Track]],$B$1885:$D$1929,2,FALSE)</f>
        <v>Vic</v>
      </c>
      <c r="AJ11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40" s="16" t="str">
        <f>IF(Table13[[#This Row],[Going-Dist]]="G&lt;6-Dist&gt;=1700","B",IF(Table13[[#This Row],[Going-Dist]]="G&lt;6-Dist&lt;1700","A",IF(AJ1140="G&gt;=6-Dist&lt;1700","C",IF(AJ1140="G&gt;=6-Dist&gt;=1700","D","xx"))))</f>
        <v>B</v>
      </c>
      <c r="AL1140" s="69">
        <f>MONTH(Table13[[#This Row],[Date]])</f>
        <v>5</v>
      </c>
      <c r="AM1140" s="69" t="str">
        <f t="shared" si="86"/>
        <v>2023-2024</v>
      </c>
      <c r="AN1140" s="60">
        <v>100</v>
      </c>
      <c r="AO1140" s="128" t="str">
        <f>IF(Table13[[#This Row],[Combo 27 Bet]]="","",IF(Table13[[#This Row],[Lev Ret]]="","",AN1140*Table13[[#This Row],[Odds]]))</f>
        <v/>
      </c>
      <c r="AP1140" s="129">
        <f t="shared" si="85"/>
        <v>-100</v>
      </c>
      <c r="AQ1140" s="135">
        <v>2</v>
      </c>
      <c r="AR1140" s="151">
        <v>5</v>
      </c>
      <c r="AS1140" s="2" t="str">
        <f>IF(Table13[[#This Row],[Date]]&lt;$AS$3,"","Live")</f>
        <v/>
      </c>
      <c r="AT1140" s="2" t="str">
        <f>IF(Table13[[#This Row],[Date]]&lt;$AT$3,"","Current Algo")</f>
        <v/>
      </c>
    </row>
    <row r="1141" spans="1:46" ht="14.25" customHeight="1" x14ac:dyDescent="0.25">
      <c r="A1141" s="82">
        <v>45437</v>
      </c>
      <c r="B1141" s="2" t="s">
        <v>5</v>
      </c>
      <c r="C1141" s="83">
        <v>0.69097222222222221</v>
      </c>
      <c r="D1141" s="87">
        <v>5</v>
      </c>
      <c r="E1141" s="7">
        <v>0</v>
      </c>
      <c r="F1141" s="60">
        <v>10</v>
      </c>
      <c r="G1141" s="2">
        <v>1400</v>
      </c>
      <c r="H1141" s="2" t="s">
        <v>42</v>
      </c>
      <c r="I1141" s="2">
        <v>100</v>
      </c>
      <c r="J1141" s="2">
        <v>150</v>
      </c>
      <c r="K1141" s="6">
        <v>17</v>
      </c>
      <c r="L1141" s="6" t="s">
        <v>884</v>
      </c>
      <c r="M1141" s="2" t="s">
        <v>58</v>
      </c>
      <c r="N1141" s="84">
        <v>5.2</v>
      </c>
      <c r="O1141" s="2" t="s">
        <v>59</v>
      </c>
      <c r="P1141" s="2" t="s">
        <v>521</v>
      </c>
      <c r="Q1141" s="85"/>
      <c r="R1141" s="86">
        <v>15</v>
      </c>
      <c r="S1141" s="85">
        <v>54</v>
      </c>
      <c r="T1141" s="85">
        <v>54</v>
      </c>
      <c r="U1141" s="85"/>
      <c r="V1141" s="2">
        <v>1</v>
      </c>
      <c r="W1141" s="2"/>
      <c r="X1141" s="10">
        <v>2</v>
      </c>
      <c r="Y1141" s="84">
        <v>6</v>
      </c>
      <c r="Z1141" s="2">
        <v>25</v>
      </c>
      <c r="AA1141" s="6">
        <v>14</v>
      </c>
      <c r="AB1141" s="2"/>
      <c r="AC1141" s="2" t="s">
        <v>13</v>
      </c>
      <c r="AD1141" s="84">
        <v>4.8</v>
      </c>
      <c r="AE1141" s="84">
        <v>1.7</v>
      </c>
      <c r="AF1141" s="2">
        <v>100</v>
      </c>
      <c r="AG1141" s="2" t="str">
        <f t="shared" ref="AG1141:AG1181" si="87">IF($AC1141&lt;&gt;"WON","",AF1141*$AD1141)</f>
        <v/>
      </c>
      <c r="AH1141" s="2">
        <f t="shared" ref="AH1141:AH1181" si="88">IF(AG1141="",AF1141*-1,AG1141-AF1141)</f>
        <v>-100</v>
      </c>
      <c r="AI1141" s="44" t="str">
        <f>VLOOKUP(Table13[[#This Row],[Track]],$B$1885:$D$1929,2,FALSE)</f>
        <v>Vic</v>
      </c>
      <c r="AJ11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1" s="16" t="str">
        <f>IF(Table13[[#This Row],[Going-Dist]]="G&lt;6-Dist&gt;=1700","B",IF(Table13[[#This Row],[Going-Dist]]="G&lt;6-Dist&lt;1700","A",IF(AJ1141="G&gt;=6-Dist&lt;1700","C",IF(AJ1141="G&gt;=6-Dist&gt;=1700","D","xx"))))</f>
        <v>A</v>
      </c>
      <c r="AL1141" s="69">
        <f>MONTH(Table13[[#This Row],[Date]])</f>
        <v>5</v>
      </c>
      <c r="AM1141" s="69" t="str">
        <f t="shared" si="86"/>
        <v>2023-2024</v>
      </c>
      <c r="AN1141" s="60">
        <v>150</v>
      </c>
      <c r="AO1141" s="128" t="str">
        <f>IF(Table13[[#This Row],[Combo 27 Bet]]="","",IF(Table13[[#This Row],[Lev Ret]]="","",AN1141*Table13[[#This Row],[Odds]]))</f>
        <v/>
      </c>
      <c r="AP1141" s="129">
        <f t="shared" ref="AP1141:AP1181" si="89">IF(AN1141="","",IF(AO1141="",AN1141*-1,AO1141-AN1141))</f>
        <v>-150</v>
      </c>
      <c r="AQ1141" s="135"/>
      <c r="AR1141" s="151">
        <v>8</v>
      </c>
      <c r="AS1141" s="2" t="str">
        <f>IF(Table13[[#This Row],[Date]]&lt;$AS$3,"","Live")</f>
        <v/>
      </c>
      <c r="AT1141" s="2" t="str">
        <f>IF(Table13[[#This Row],[Date]]&lt;$AT$3,"","Current Algo")</f>
        <v/>
      </c>
    </row>
    <row r="1142" spans="1:46" ht="14.25" customHeight="1" x14ac:dyDescent="0.25">
      <c r="A1142" s="82">
        <v>45444</v>
      </c>
      <c r="B1142" s="2" t="s">
        <v>149</v>
      </c>
      <c r="C1142" s="83">
        <v>0.45833333333333331</v>
      </c>
      <c r="D1142" s="87">
        <v>6</v>
      </c>
      <c r="E1142" s="7">
        <v>3</v>
      </c>
      <c r="F1142" s="60">
        <v>1</v>
      </c>
      <c r="G1142" s="2">
        <v>1100</v>
      </c>
      <c r="H1142" s="2" t="s">
        <v>151</v>
      </c>
      <c r="I1142" s="2">
        <v>72</v>
      </c>
      <c r="J1142" s="2">
        <v>120</v>
      </c>
      <c r="K1142" s="6">
        <v>8</v>
      </c>
      <c r="L1142" s="6" t="s">
        <v>1731</v>
      </c>
      <c r="M1142" s="2" t="s">
        <v>75</v>
      </c>
      <c r="N1142" s="84">
        <v>8</v>
      </c>
      <c r="O1142" s="2" t="s">
        <v>380</v>
      </c>
      <c r="P1142" s="2" t="s">
        <v>1087</v>
      </c>
      <c r="Q1142" s="85"/>
      <c r="R1142" s="86">
        <v>2</v>
      </c>
      <c r="S1142" s="85">
        <v>57</v>
      </c>
      <c r="T1142" s="85">
        <v>57</v>
      </c>
      <c r="U1142" s="85"/>
      <c r="V1142" s="2"/>
      <c r="W1142" s="2"/>
      <c r="X1142" s="10">
        <v>1</v>
      </c>
      <c r="Y1142" s="84">
        <v>5.0999999999999996</v>
      </c>
      <c r="Z1142" s="2">
        <v>20</v>
      </c>
      <c r="AA1142" s="6"/>
      <c r="AB1142" s="2"/>
      <c r="AC1142" s="2" t="s">
        <v>150</v>
      </c>
      <c r="AD1142" s="84">
        <v>8</v>
      </c>
      <c r="AE1142" s="84">
        <v>2.2999999999999998</v>
      </c>
      <c r="AF1142" s="2">
        <v>100</v>
      </c>
      <c r="AG1142" s="2">
        <f t="shared" si="87"/>
        <v>800</v>
      </c>
      <c r="AH1142" s="2">
        <f t="shared" si="88"/>
        <v>700</v>
      </c>
      <c r="AI1142" s="44" t="str">
        <f>VLOOKUP(Table13[[#This Row],[Track]],$B$1885:$D$1929,2,FALSE)</f>
        <v>NSW</v>
      </c>
      <c r="AJ114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42" s="16" t="str">
        <f>IF(Table13[[#This Row],[Going-Dist]]="G&lt;6-Dist&gt;=1700","B",IF(Table13[[#This Row],[Going-Dist]]="G&lt;6-Dist&lt;1700","A",IF(AJ1142="G&gt;=6-Dist&lt;1700","C",IF(AJ1142="G&gt;=6-Dist&gt;=1700","D","xx"))))</f>
        <v>C</v>
      </c>
      <c r="AL1142" s="69">
        <f>MONTH(Table13[[#This Row],[Date]])</f>
        <v>6</v>
      </c>
      <c r="AM1142" s="69" t="str">
        <f t="shared" si="86"/>
        <v>2023-2024</v>
      </c>
      <c r="AN1142" s="60">
        <v>100</v>
      </c>
      <c r="AO1142" s="128">
        <f>IF(Table13[[#This Row],[Combo 27 Bet]]="","",IF(Table13[[#This Row],[Lev Ret]]="","",AN1142*Table13[[#This Row],[Odds]]))</f>
        <v>800</v>
      </c>
      <c r="AP1142" s="129">
        <f t="shared" si="89"/>
        <v>700</v>
      </c>
      <c r="AQ1142" s="135"/>
      <c r="AR1142" s="151">
        <v>8</v>
      </c>
      <c r="AS1142" s="2" t="str">
        <f>IF(Table13[[#This Row],[Date]]&lt;$AS$3,"","Live")</f>
        <v/>
      </c>
      <c r="AT1142" s="2" t="str">
        <f>IF(Table13[[#This Row],[Date]]&lt;$AT$3,"","Current Algo")</f>
        <v/>
      </c>
    </row>
    <row r="1143" spans="1:46" ht="14.25" customHeight="1" x14ac:dyDescent="0.25">
      <c r="A1143" s="82">
        <v>45444</v>
      </c>
      <c r="B1143" s="2" t="s">
        <v>4</v>
      </c>
      <c r="C1143" s="83">
        <v>0.51736111111111116</v>
      </c>
      <c r="D1143" s="2">
        <v>4</v>
      </c>
      <c r="E1143" s="2">
        <v>9</v>
      </c>
      <c r="F1143" s="60">
        <v>2</v>
      </c>
      <c r="G1143" s="2">
        <v>1600</v>
      </c>
      <c r="H1143" s="2" t="s">
        <v>1277</v>
      </c>
      <c r="I1143" s="2" t="s">
        <v>62</v>
      </c>
      <c r="J1143" s="2">
        <v>150</v>
      </c>
      <c r="K1143" s="6">
        <v>5</v>
      </c>
      <c r="L1143" s="6" t="s">
        <v>1278</v>
      </c>
      <c r="M1143" s="2" t="s">
        <v>55</v>
      </c>
      <c r="N1143" s="84">
        <v>3.6</v>
      </c>
      <c r="O1143" s="2" t="s">
        <v>397</v>
      </c>
      <c r="P1143" s="2" t="s">
        <v>196</v>
      </c>
      <c r="Q1143" s="85"/>
      <c r="R1143" s="86">
        <v>3</v>
      </c>
      <c r="S1143" s="85">
        <v>56</v>
      </c>
      <c r="T1143" s="85">
        <v>56</v>
      </c>
      <c r="U1143" s="85"/>
      <c r="V1143" s="2"/>
      <c r="W1143" s="2"/>
      <c r="X1143" s="10">
        <v>1</v>
      </c>
      <c r="Y1143" s="84"/>
      <c r="Z1143" s="2"/>
      <c r="AA1143" s="6">
        <v>7</v>
      </c>
      <c r="AB1143" s="2"/>
      <c r="AC1143" s="2" t="s">
        <v>12</v>
      </c>
      <c r="AD1143" s="84">
        <v>3.8</v>
      </c>
      <c r="AE1143" s="84">
        <v>2.1</v>
      </c>
      <c r="AF1143" s="2">
        <v>100</v>
      </c>
      <c r="AG1143" s="2">
        <f t="shared" si="87"/>
        <v>380</v>
      </c>
      <c r="AH1143" s="2">
        <f t="shared" si="88"/>
        <v>280</v>
      </c>
      <c r="AI1143" s="44" t="str">
        <f>VLOOKUP(Table13[[#This Row],[Track]],$B$1885:$D$1929,2,FALSE)</f>
        <v>Vic</v>
      </c>
      <c r="AJ11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3" s="16" t="str">
        <f>IF(Table13[[#This Row],[Going-Dist]]="G&lt;6-Dist&gt;=1700","B",IF(Table13[[#This Row],[Going-Dist]]="G&lt;6-Dist&lt;1700","A",IF(AJ1143="G&gt;=6-Dist&lt;1700","C",IF(AJ1143="G&gt;=6-Dist&gt;=1700","D","xx"))))</f>
        <v>A</v>
      </c>
      <c r="AL1143" s="69">
        <f>MONTH(Table13[[#This Row],[Date]])</f>
        <v>6</v>
      </c>
      <c r="AM1143" s="69" t="str">
        <f t="shared" si="86"/>
        <v>2023-2024</v>
      </c>
      <c r="AN1143" s="60">
        <v>100</v>
      </c>
      <c r="AO1143" s="128">
        <f>IF(Table13[[#This Row],[Combo 27 Bet]]="","",IF(Table13[[#This Row],[Lev Ret]]="","",AN1143*Table13[[#This Row],[Odds]]))</f>
        <v>380</v>
      </c>
      <c r="AP1143" s="129">
        <f t="shared" si="89"/>
        <v>280</v>
      </c>
      <c r="AQ1143" s="135"/>
      <c r="AR1143" s="151">
        <v>7</v>
      </c>
      <c r="AS1143" s="2" t="str">
        <f>IF(Table13[[#This Row],[Date]]&lt;$AS$3,"","Live")</f>
        <v/>
      </c>
      <c r="AT1143" s="2" t="str">
        <f>IF(Table13[[#This Row],[Date]]&lt;$AT$3,"","Current Algo")</f>
        <v/>
      </c>
    </row>
    <row r="1144" spans="1:46" ht="14.25" customHeight="1" x14ac:dyDescent="0.25">
      <c r="A1144" s="82">
        <v>45444</v>
      </c>
      <c r="B1144" s="2" t="s">
        <v>4</v>
      </c>
      <c r="C1144" s="83">
        <v>0.56597222222222221</v>
      </c>
      <c r="D1144" s="87">
        <v>4</v>
      </c>
      <c r="E1144" s="7">
        <v>9</v>
      </c>
      <c r="F1144" s="60">
        <v>4</v>
      </c>
      <c r="G1144" s="2">
        <v>1100</v>
      </c>
      <c r="H1144" s="2" t="s">
        <v>70</v>
      </c>
      <c r="I1144" s="2">
        <v>78</v>
      </c>
      <c r="J1144" s="2">
        <v>130</v>
      </c>
      <c r="K1144" s="6">
        <v>9</v>
      </c>
      <c r="L1144" s="6" t="s">
        <v>906</v>
      </c>
      <c r="M1144" s="2" t="s">
        <v>67</v>
      </c>
      <c r="N1144" s="84">
        <v>3.1</v>
      </c>
      <c r="O1144" s="2" t="s">
        <v>56</v>
      </c>
      <c r="P1144" s="2" t="s">
        <v>103</v>
      </c>
      <c r="Q1144" s="85"/>
      <c r="R1144" s="86">
        <v>8</v>
      </c>
      <c r="S1144" s="85">
        <v>57</v>
      </c>
      <c r="T1144" s="85">
        <v>57</v>
      </c>
      <c r="U1144" s="85"/>
      <c r="V1144" s="2">
        <v>1</v>
      </c>
      <c r="W1144" s="2">
        <v>4</v>
      </c>
      <c r="X1144" s="10">
        <v>1</v>
      </c>
      <c r="Y1144" s="84">
        <v>4</v>
      </c>
      <c r="Z1144" s="2">
        <v>45</v>
      </c>
      <c r="AA1144" s="6">
        <v>9</v>
      </c>
      <c r="AB1144" s="2"/>
      <c r="AC1144" s="2" t="s">
        <v>12</v>
      </c>
      <c r="AD1144" s="84">
        <v>3.6</v>
      </c>
      <c r="AE1144" s="84">
        <v>1.3</v>
      </c>
      <c r="AF1144" s="2">
        <v>100</v>
      </c>
      <c r="AG1144" s="2">
        <f t="shared" si="87"/>
        <v>360</v>
      </c>
      <c r="AH1144" s="2">
        <f t="shared" si="88"/>
        <v>260</v>
      </c>
      <c r="AI1144" s="44" t="str">
        <f>VLOOKUP(Table13[[#This Row],[Track]],$B$1885:$D$1929,2,FALSE)</f>
        <v>Vic</v>
      </c>
      <c r="AJ11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4" s="16" t="str">
        <f>IF(Table13[[#This Row],[Going-Dist]]="G&lt;6-Dist&gt;=1700","B",IF(Table13[[#This Row],[Going-Dist]]="G&lt;6-Dist&lt;1700","A",IF(AJ1144="G&gt;=6-Dist&lt;1700","C",IF(AJ1144="G&gt;=6-Dist&gt;=1700","D","xx"))))</f>
        <v>A</v>
      </c>
      <c r="AL1144" s="69">
        <f>MONTH(Table13[[#This Row],[Date]])</f>
        <v>6</v>
      </c>
      <c r="AM1144" s="69" t="str">
        <f t="shared" si="86"/>
        <v>2023-2024</v>
      </c>
      <c r="AN1144" s="60">
        <v>200</v>
      </c>
      <c r="AO1144" s="128">
        <f>IF(Table13[[#This Row],[Combo 27 Bet]]="","",IF(Table13[[#This Row],[Lev Ret]]="","",AN1144*Table13[[#This Row],[Odds]]))</f>
        <v>720</v>
      </c>
      <c r="AP1144" s="129">
        <f t="shared" si="89"/>
        <v>520</v>
      </c>
      <c r="AQ1144" s="135"/>
      <c r="AR1144" s="151">
        <v>10</v>
      </c>
      <c r="AS1144" s="2" t="str">
        <f>IF(Table13[[#This Row],[Date]]&lt;$AS$3,"","Live")</f>
        <v/>
      </c>
      <c r="AT1144" s="2" t="str">
        <f>IF(Table13[[#This Row],[Date]]&lt;$AT$3,"","Current Algo")</f>
        <v/>
      </c>
    </row>
    <row r="1145" spans="1:46" ht="14.25" customHeight="1" x14ac:dyDescent="0.25">
      <c r="A1145" s="82">
        <v>45444</v>
      </c>
      <c r="B1145" s="2" t="s">
        <v>4</v>
      </c>
      <c r="C1145" s="83">
        <v>0.59027777777777779</v>
      </c>
      <c r="D1145" s="2">
        <v>4</v>
      </c>
      <c r="E1145" s="2">
        <v>9</v>
      </c>
      <c r="F1145" s="60">
        <v>5</v>
      </c>
      <c r="G1145" s="2">
        <v>1200</v>
      </c>
      <c r="H1145" s="2" t="s">
        <v>42</v>
      </c>
      <c r="I1145" s="2">
        <v>78</v>
      </c>
      <c r="J1145" s="2">
        <v>130</v>
      </c>
      <c r="K1145" s="6">
        <v>6</v>
      </c>
      <c r="L1145" s="6" t="s">
        <v>1279</v>
      </c>
      <c r="M1145" s="2" t="s">
        <v>58</v>
      </c>
      <c r="N1145" s="84">
        <v>8.8000000000000007</v>
      </c>
      <c r="O1145" s="2" t="s">
        <v>1280</v>
      </c>
      <c r="P1145" s="2" t="s">
        <v>212</v>
      </c>
      <c r="Q1145" s="85"/>
      <c r="R1145" s="86">
        <v>9</v>
      </c>
      <c r="S1145" s="85">
        <v>60</v>
      </c>
      <c r="T1145" s="85">
        <v>60</v>
      </c>
      <c r="U1145" s="85"/>
      <c r="V1145" s="2">
        <v>4</v>
      </c>
      <c r="W1145" s="2"/>
      <c r="X1145" s="10">
        <v>2</v>
      </c>
      <c r="Y1145" s="84">
        <v>5</v>
      </c>
      <c r="Z1145" s="2">
        <v>35</v>
      </c>
      <c r="AA1145" s="6">
        <v>11</v>
      </c>
      <c r="AB1145" s="2"/>
      <c r="AC1145" s="2" t="s">
        <v>12</v>
      </c>
      <c r="AD1145" s="84">
        <v>10</v>
      </c>
      <c r="AE1145" s="84">
        <v>2.9</v>
      </c>
      <c r="AF1145" s="2">
        <v>100</v>
      </c>
      <c r="AG1145" s="2">
        <f t="shared" si="87"/>
        <v>1000</v>
      </c>
      <c r="AH1145" s="2">
        <f t="shared" si="88"/>
        <v>900</v>
      </c>
      <c r="AI1145" s="44" t="str">
        <f>VLOOKUP(Table13[[#This Row],[Track]],$B$1885:$D$1929,2,FALSE)</f>
        <v>Vic</v>
      </c>
      <c r="AJ11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5" s="16" t="str">
        <f>IF(Table13[[#This Row],[Going-Dist]]="G&lt;6-Dist&gt;=1700","B",IF(Table13[[#This Row],[Going-Dist]]="G&lt;6-Dist&lt;1700","A",IF(AJ1145="G&gt;=6-Dist&lt;1700","C",IF(AJ1145="G&gt;=6-Dist&gt;=1700","D","xx"))))</f>
        <v>A</v>
      </c>
      <c r="AL1145" s="69">
        <f>MONTH(Table13[[#This Row],[Date]])</f>
        <v>6</v>
      </c>
      <c r="AM1145" s="69" t="str">
        <f t="shared" si="86"/>
        <v>2023-2024</v>
      </c>
      <c r="AN1145" s="60">
        <v>100</v>
      </c>
      <c r="AO1145" s="128">
        <f>IF(Table13[[#This Row],[Combo 27 Bet]]="","",IF(Table13[[#This Row],[Lev Ret]]="","",AN1145*Table13[[#This Row],[Odds]]))</f>
        <v>1000</v>
      </c>
      <c r="AP1145" s="129">
        <f t="shared" si="89"/>
        <v>900</v>
      </c>
      <c r="AQ1145" s="135"/>
      <c r="AR1145" s="151">
        <v>6</v>
      </c>
      <c r="AS1145" s="2" t="str">
        <f>IF(Table13[[#This Row],[Date]]&lt;$AS$3,"","Live")</f>
        <v/>
      </c>
      <c r="AT1145" s="2" t="str">
        <f>IF(Table13[[#This Row],[Date]]&lt;$AT$3,"","Current Algo")</f>
        <v/>
      </c>
    </row>
    <row r="1146" spans="1:46" ht="14.25" customHeight="1" x14ac:dyDescent="0.25">
      <c r="A1146" s="82">
        <v>45444</v>
      </c>
      <c r="B1146" s="2" t="s">
        <v>4</v>
      </c>
      <c r="C1146" s="83">
        <v>0.61458333333333337</v>
      </c>
      <c r="D1146" s="87">
        <v>4</v>
      </c>
      <c r="E1146" s="7">
        <v>9</v>
      </c>
      <c r="F1146" s="60">
        <v>6</v>
      </c>
      <c r="G1146" s="2">
        <v>1100</v>
      </c>
      <c r="H1146" s="2" t="s">
        <v>42</v>
      </c>
      <c r="I1146" s="2" t="s">
        <v>46</v>
      </c>
      <c r="J1146" s="2">
        <v>150</v>
      </c>
      <c r="K1146" s="6">
        <v>1</v>
      </c>
      <c r="L1146" s="6" t="s">
        <v>355</v>
      </c>
      <c r="M1146" s="2" t="s">
        <v>75</v>
      </c>
      <c r="N1146" s="84">
        <v>6.5</v>
      </c>
      <c r="O1146" s="2" t="s">
        <v>224</v>
      </c>
      <c r="P1146" s="2" t="s">
        <v>523</v>
      </c>
      <c r="Q1146" s="85">
        <v>3</v>
      </c>
      <c r="R1146" s="86">
        <v>8</v>
      </c>
      <c r="S1146" s="85">
        <v>59</v>
      </c>
      <c r="T1146" s="85">
        <v>56</v>
      </c>
      <c r="U1146" s="85"/>
      <c r="V1146" s="2">
        <v>2</v>
      </c>
      <c r="W1146" s="2">
        <v>3</v>
      </c>
      <c r="X1146" s="10">
        <v>2</v>
      </c>
      <c r="Y1146" s="84">
        <v>5</v>
      </c>
      <c r="Z1146" s="2">
        <v>35</v>
      </c>
      <c r="AA1146" s="6">
        <v>11</v>
      </c>
      <c r="AB1146" s="2"/>
      <c r="AC1146" s="2" t="s">
        <v>15</v>
      </c>
      <c r="AD1146" s="84">
        <v>6</v>
      </c>
      <c r="AE1146" s="84">
        <v>2.2000000000000002</v>
      </c>
      <c r="AF1146" s="2">
        <v>100</v>
      </c>
      <c r="AG1146" s="2" t="str">
        <f t="shared" si="87"/>
        <v/>
      </c>
      <c r="AH1146" s="2">
        <f t="shared" si="88"/>
        <v>-100</v>
      </c>
      <c r="AI1146" s="44" t="str">
        <f>VLOOKUP(Table13[[#This Row],[Track]],$B$1885:$D$1929,2,FALSE)</f>
        <v>Vic</v>
      </c>
      <c r="AJ11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6" s="16" t="str">
        <f>IF(Table13[[#This Row],[Going-Dist]]="G&lt;6-Dist&gt;=1700","B",IF(Table13[[#This Row],[Going-Dist]]="G&lt;6-Dist&lt;1700","A",IF(AJ1146="G&gt;=6-Dist&lt;1700","C",IF(AJ1146="G&gt;=6-Dist&gt;=1700","D","xx"))))</f>
        <v>A</v>
      </c>
      <c r="AL1146" s="2">
        <f>MONTH(Table13[[#This Row],[Date]])</f>
        <v>6</v>
      </c>
      <c r="AM1146" s="2" t="str">
        <f t="shared" si="86"/>
        <v>2023-2024</v>
      </c>
      <c r="AN1146" s="60">
        <v>100</v>
      </c>
      <c r="AO1146" s="128" t="str">
        <f>IF(Table13[[#This Row],[Combo 27 Bet]]="","",IF(Table13[[#This Row],[Lev Ret]]="","",AN1146*Table13[[#This Row],[Odds]]))</f>
        <v/>
      </c>
      <c r="AP1146" s="129">
        <f t="shared" si="89"/>
        <v>-100</v>
      </c>
      <c r="AQ1146" s="135"/>
      <c r="AR1146" s="151">
        <v>6</v>
      </c>
      <c r="AS1146" s="2" t="str">
        <f>IF(Table13[[#This Row],[Date]]&lt;$AS$3,"","Live")</f>
        <v/>
      </c>
      <c r="AT1146" s="2" t="str">
        <f>IF(Table13[[#This Row],[Date]]&lt;$AT$3,"","Current Algo")</f>
        <v/>
      </c>
    </row>
    <row r="1147" spans="1:46" ht="14.25" customHeight="1" x14ac:dyDescent="0.25">
      <c r="A1147" s="82">
        <v>45444</v>
      </c>
      <c r="B1147" s="2" t="s">
        <v>4</v>
      </c>
      <c r="C1147" s="83">
        <v>0.63888888888888884</v>
      </c>
      <c r="D1147" s="87">
        <v>4</v>
      </c>
      <c r="E1147" s="7">
        <v>9</v>
      </c>
      <c r="F1147" s="60">
        <v>7</v>
      </c>
      <c r="G1147" s="2">
        <v>1600</v>
      </c>
      <c r="H1147" s="2" t="s">
        <v>42</v>
      </c>
      <c r="I1147" s="2">
        <v>100</v>
      </c>
      <c r="J1147" s="2">
        <v>150</v>
      </c>
      <c r="K1147" s="6">
        <v>9</v>
      </c>
      <c r="L1147" s="6" t="s">
        <v>904</v>
      </c>
      <c r="M1147" s="2" t="s">
        <v>58</v>
      </c>
      <c r="N1147" s="84">
        <v>5.9</v>
      </c>
      <c r="O1147" s="2" t="s">
        <v>156</v>
      </c>
      <c r="P1147" s="2" t="s">
        <v>144</v>
      </c>
      <c r="Q1147" s="85"/>
      <c r="R1147" s="86">
        <v>8</v>
      </c>
      <c r="S1147" s="85">
        <v>53</v>
      </c>
      <c r="T1147" s="85">
        <v>53</v>
      </c>
      <c r="U1147" s="85"/>
      <c r="V1147" s="2">
        <v>2</v>
      </c>
      <c r="W1147" s="2"/>
      <c r="X1147" s="10">
        <v>2</v>
      </c>
      <c r="Y1147" s="84">
        <v>4.8</v>
      </c>
      <c r="Z1147" s="2">
        <v>35</v>
      </c>
      <c r="AA1147" s="6">
        <v>11</v>
      </c>
      <c r="AB1147" s="2"/>
      <c r="AC1147" s="2" t="s">
        <v>15</v>
      </c>
      <c r="AD1147" s="84">
        <v>5.5</v>
      </c>
      <c r="AE1147" s="84">
        <v>2</v>
      </c>
      <c r="AF1147" s="2">
        <v>100</v>
      </c>
      <c r="AG1147" s="2" t="str">
        <f t="shared" si="87"/>
        <v/>
      </c>
      <c r="AH1147" s="2">
        <f t="shared" si="88"/>
        <v>-100</v>
      </c>
      <c r="AI1147" s="44" t="str">
        <f>VLOOKUP(Table13[[#This Row],[Track]],$B$1885:$D$1929,2,FALSE)</f>
        <v>Vic</v>
      </c>
      <c r="AJ11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7" s="16" t="str">
        <f>IF(Table13[[#This Row],[Going-Dist]]="G&lt;6-Dist&gt;=1700","B",IF(Table13[[#This Row],[Going-Dist]]="G&lt;6-Dist&lt;1700","A",IF(AJ1147="G&gt;=6-Dist&lt;1700","C",IF(AJ1147="G&gt;=6-Dist&gt;=1700","D","xx"))))</f>
        <v>A</v>
      </c>
      <c r="AL1147" s="69">
        <f>MONTH(Table13[[#This Row],[Date]])</f>
        <v>6</v>
      </c>
      <c r="AM1147" s="69" t="str">
        <f t="shared" si="86"/>
        <v>2023-2024</v>
      </c>
      <c r="AN1147" s="60">
        <v>200</v>
      </c>
      <c r="AO1147" s="128" t="str">
        <f>IF(Table13[[#This Row],[Combo 27 Bet]]="","",IF(Table13[[#This Row],[Lev Ret]]="","",AN1147*Table13[[#This Row],[Odds]]))</f>
        <v/>
      </c>
      <c r="AP1147" s="129">
        <f t="shared" si="89"/>
        <v>-200</v>
      </c>
      <c r="AQ1147" s="135"/>
      <c r="AR1147" s="151">
        <v>10</v>
      </c>
      <c r="AS1147" s="2" t="str">
        <f>IF(Table13[[#This Row],[Date]]&lt;$AS$3,"","Live")</f>
        <v/>
      </c>
      <c r="AT1147" s="2" t="str">
        <f>IF(Table13[[#This Row],[Date]]&lt;$AT$3,"","Current Algo")</f>
        <v/>
      </c>
    </row>
    <row r="1148" spans="1:46" ht="14.25" customHeight="1" x14ac:dyDescent="0.25">
      <c r="A1148" s="82">
        <v>45451</v>
      </c>
      <c r="B1148" s="2" t="s">
        <v>3</v>
      </c>
      <c r="C1148" s="83">
        <v>0.61458333333333337</v>
      </c>
      <c r="D1148" s="87">
        <v>4</v>
      </c>
      <c r="E1148" s="7">
        <v>8</v>
      </c>
      <c r="F1148" s="60">
        <v>6</v>
      </c>
      <c r="G1148" s="2">
        <v>2000</v>
      </c>
      <c r="H1148" s="2" t="s">
        <v>42</v>
      </c>
      <c r="I1148" s="2">
        <v>100</v>
      </c>
      <c r="J1148" s="2">
        <v>150</v>
      </c>
      <c r="K1148" s="6">
        <v>10</v>
      </c>
      <c r="L1148" s="6" t="s">
        <v>907</v>
      </c>
      <c r="M1148" s="2" t="s">
        <v>53</v>
      </c>
      <c r="N1148" s="84">
        <v>6.8</v>
      </c>
      <c r="O1148" s="2" t="s">
        <v>49</v>
      </c>
      <c r="P1148" s="2" t="s">
        <v>193</v>
      </c>
      <c r="Q1148" s="85"/>
      <c r="R1148" s="86">
        <v>12</v>
      </c>
      <c r="S1148" s="85">
        <v>53.5</v>
      </c>
      <c r="T1148" s="85">
        <v>53.5</v>
      </c>
      <c r="U1148" s="85"/>
      <c r="V1148" s="2">
        <v>3</v>
      </c>
      <c r="W1148" s="2"/>
      <c r="X1148" s="10">
        <v>2</v>
      </c>
      <c r="Y1148" s="84">
        <v>5.3</v>
      </c>
      <c r="Z1148" s="2">
        <v>30</v>
      </c>
      <c r="AA1148" s="6">
        <v>13</v>
      </c>
      <c r="AB1148" s="2"/>
      <c r="AC1148" s="2"/>
      <c r="AD1148" s="84">
        <v>5.5</v>
      </c>
      <c r="AE1148" s="84"/>
      <c r="AF1148" s="2">
        <v>100</v>
      </c>
      <c r="AG1148" s="2" t="str">
        <f t="shared" si="87"/>
        <v/>
      </c>
      <c r="AH1148" s="2">
        <f t="shared" si="88"/>
        <v>-100</v>
      </c>
      <c r="AI1148" s="44" t="str">
        <f>VLOOKUP(Table13[[#This Row],[Track]],$B$1885:$D$1929,2,FALSE)</f>
        <v>Vic</v>
      </c>
      <c r="AJ11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48" s="16" t="str">
        <f>IF(Table13[[#This Row],[Going-Dist]]="G&lt;6-Dist&gt;=1700","B",IF(Table13[[#This Row],[Going-Dist]]="G&lt;6-Dist&lt;1700","A",IF(AJ1148="G&gt;=6-Dist&lt;1700","C",IF(AJ1148="G&gt;=6-Dist&gt;=1700","D","xx"))))</f>
        <v>B</v>
      </c>
      <c r="AL1148" s="69">
        <f>MONTH(Table13[[#This Row],[Date]])</f>
        <v>6</v>
      </c>
      <c r="AM1148" s="69" t="str">
        <f t="shared" si="86"/>
        <v>2023-2024</v>
      </c>
      <c r="AN1148" s="60">
        <v>100</v>
      </c>
      <c r="AO1148" s="128" t="str">
        <f>IF(Table13[[#This Row],[Combo 27 Bet]]="","",IF(Table13[[#This Row],[Lev Ret]]="","",AN1148*Table13[[#This Row],[Odds]]))</f>
        <v/>
      </c>
      <c r="AP1148" s="129">
        <f t="shared" si="89"/>
        <v>-100</v>
      </c>
      <c r="AQ1148" s="135"/>
      <c r="AR1148" s="151">
        <v>6</v>
      </c>
      <c r="AS1148" s="2" t="str">
        <f>IF(Table13[[#This Row],[Date]]&lt;$AS$3,"","Live")</f>
        <v/>
      </c>
      <c r="AT1148" s="2" t="str">
        <f>IF(Table13[[#This Row],[Date]]&lt;$AT$3,"","Current Algo")</f>
        <v/>
      </c>
    </row>
    <row r="1149" spans="1:46" ht="14.25" customHeight="1" x14ac:dyDescent="0.25">
      <c r="A1149" s="82">
        <v>45451</v>
      </c>
      <c r="B1149" s="2" t="s">
        <v>3</v>
      </c>
      <c r="C1149" s="83">
        <v>0.66666666666666663</v>
      </c>
      <c r="D1149" s="87">
        <v>4</v>
      </c>
      <c r="E1149" s="7">
        <v>8</v>
      </c>
      <c r="F1149" s="60">
        <v>8</v>
      </c>
      <c r="G1149" s="2">
        <v>1400</v>
      </c>
      <c r="H1149" s="2" t="s">
        <v>42</v>
      </c>
      <c r="I1149" s="2">
        <v>84</v>
      </c>
      <c r="J1149" s="2">
        <v>130</v>
      </c>
      <c r="K1149" s="6">
        <v>10</v>
      </c>
      <c r="L1149" s="6" t="s">
        <v>900</v>
      </c>
      <c r="M1149" s="2" t="s">
        <v>55</v>
      </c>
      <c r="N1149" s="84">
        <v>6.7</v>
      </c>
      <c r="O1149" s="2" t="s">
        <v>192</v>
      </c>
      <c r="P1149" s="2" t="s">
        <v>88</v>
      </c>
      <c r="Q1149" s="85"/>
      <c r="R1149" s="86">
        <v>3</v>
      </c>
      <c r="S1149" s="85">
        <v>59</v>
      </c>
      <c r="T1149" s="85">
        <v>59</v>
      </c>
      <c r="U1149" s="85"/>
      <c r="V1149" s="2">
        <v>2</v>
      </c>
      <c r="W1149" s="2">
        <v>2</v>
      </c>
      <c r="X1149" s="10">
        <v>2</v>
      </c>
      <c r="Y1149" s="84">
        <v>5</v>
      </c>
      <c r="Z1149" s="2">
        <v>35</v>
      </c>
      <c r="AA1149" s="6">
        <v>13</v>
      </c>
      <c r="AB1149" s="2"/>
      <c r="AC1149" s="2"/>
      <c r="AD1149" s="84">
        <v>7</v>
      </c>
      <c r="AE1149" s="84"/>
      <c r="AF1149" s="2">
        <v>100</v>
      </c>
      <c r="AG1149" s="2" t="str">
        <f t="shared" si="87"/>
        <v/>
      </c>
      <c r="AH1149" s="2">
        <f t="shared" si="88"/>
        <v>-100</v>
      </c>
      <c r="AI1149" s="44" t="str">
        <f>VLOOKUP(Table13[[#This Row],[Track]],$B$1885:$D$1929,2,FALSE)</f>
        <v>Vic</v>
      </c>
      <c r="AJ11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49" s="16" t="str">
        <f>IF(Table13[[#This Row],[Going-Dist]]="G&lt;6-Dist&gt;=1700","B",IF(Table13[[#This Row],[Going-Dist]]="G&lt;6-Dist&lt;1700","A",IF(AJ1149="G&gt;=6-Dist&lt;1700","C",IF(AJ1149="G&gt;=6-Dist&gt;=1700","D","xx"))))</f>
        <v>A</v>
      </c>
      <c r="AL1149" s="69">
        <f>MONTH(Table13[[#This Row],[Date]])</f>
        <v>6</v>
      </c>
      <c r="AM1149" s="69" t="str">
        <f t="shared" si="86"/>
        <v>2023-2024</v>
      </c>
      <c r="AN1149" s="60">
        <v>150</v>
      </c>
      <c r="AO1149" s="128" t="str">
        <f>IF(Table13[[#This Row],[Combo 27 Bet]]="","",IF(Table13[[#This Row],[Lev Ret]]="","",AN1149*Table13[[#This Row],[Odds]]))</f>
        <v/>
      </c>
      <c r="AP1149" s="129">
        <f t="shared" si="89"/>
        <v>-150</v>
      </c>
      <c r="AQ1149" s="135"/>
      <c r="AR1149" s="151">
        <v>8</v>
      </c>
      <c r="AS1149" s="2" t="str">
        <f>IF(Table13[[#This Row],[Date]]&lt;$AS$3,"","Live")</f>
        <v/>
      </c>
      <c r="AT1149" s="2" t="str">
        <f>IF(Table13[[#This Row],[Date]]&lt;$AT$3,"","Current Algo")</f>
        <v/>
      </c>
    </row>
    <row r="1150" spans="1:46" ht="14.25" customHeight="1" x14ac:dyDescent="0.25">
      <c r="A1150" s="82">
        <v>45458</v>
      </c>
      <c r="B1150" s="2" t="s">
        <v>149</v>
      </c>
      <c r="C1150" s="83">
        <v>0.4826388888888889</v>
      </c>
      <c r="D1150" s="87">
        <v>8</v>
      </c>
      <c r="E1150" s="7">
        <v>6</v>
      </c>
      <c r="F1150" s="60">
        <v>2</v>
      </c>
      <c r="G1150" s="2">
        <v>1200</v>
      </c>
      <c r="H1150" s="2" t="s">
        <v>151</v>
      </c>
      <c r="I1150" s="2">
        <v>72</v>
      </c>
      <c r="J1150" s="2">
        <v>120</v>
      </c>
      <c r="K1150" s="6">
        <v>14</v>
      </c>
      <c r="L1150" s="6" t="s">
        <v>1732</v>
      </c>
      <c r="M1150" s="2" t="s">
        <v>55</v>
      </c>
      <c r="N1150" s="84">
        <v>3</v>
      </c>
      <c r="O1150" s="2" t="s">
        <v>1073</v>
      </c>
      <c r="P1150" s="2" t="s">
        <v>160</v>
      </c>
      <c r="Q1150" s="85"/>
      <c r="R1150" s="86">
        <v>3</v>
      </c>
      <c r="S1150" s="85">
        <v>54</v>
      </c>
      <c r="T1150" s="85">
        <v>54</v>
      </c>
      <c r="U1150" s="85"/>
      <c r="V1150" s="2">
        <v>1</v>
      </c>
      <c r="W1150" s="2">
        <v>2</v>
      </c>
      <c r="X1150" s="10">
        <v>1</v>
      </c>
      <c r="Y1150" s="84">
        <v>3.4</v>
      </c>
      <c r="Z1150" s="2">
        <v>30</v>
      </c>
      <c r="AA1150" s="6"/>
      <c r="AB1150" s="2"/>
      <c r="AC1150" s="2"/>
      <c r="AD1150" s="84">
        <v>4.8</v>
      </c>
      <c r="AE1150" s="84"/>
      <c r="AF1150" s="2">
        <v>100</v>
      </c>
      <c r="AG1150" s="2" t="str">
        <f t="shared" si="87"/>
        <v/>
      </c>
      <c r="AH1150" s="2">
        <f t="shared" si="88"/>
        <v>-100</v>
      </c>
      <c r="AI1150" s="44" t="str">
        <f>VLOOKUP(Table13[[#This Row],[Track]],$B$1885:$D$1929,2,FALSE)</f>
        <v>NSW</v>
      </c>
      <c r="AJ115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50" s="16" t="str">
        <f>IF(Table13[[#This Row],[Going-Dist]]="G&lt;6-Dist&gt;=1700","B",IF(Table13[[#This Row],[Going-Dist]]="G&lt;6-Dist&lt;1700","A",IF(AJ1150="G&gt;=6-Dist&lt;1700","C",IF(AJ1150="G&gt;=6-Dist&gt;=1700","D","xx"))))</f>
        <v>C</v>
      </c>
      <c r="AL1150" s="69">
        <f>MONTH(Table13[[#This Row],[Date]])</f>
        <v>6</v>
      </c>
      <c r="AM1150" s="69" t="str">
        <f t="shared" si="86"/>
        <v>2023-2024</v>
      </c>
      <c r="AN1150" s="60">
        <v>150</v>
      </c>
      <c r="AO1150" s="128" t="str">
        <f>IF(Table13[[#This Row],[Combo 27 Bet]]="","",IF(Table13[[#This Row],[Lev Ret]]="","",AN1150*Table13[[#This Row],[Odds]]))</f>
        <v/>
      </c>
      <c r="AP1150" s="129">
        <f t="shared" si="89"/>
        <v>-150</v>
      </c>
      <c r="AQ1150" s="135"/>
      <c r="AR1150" s="151">
        <v>9</v>
      </c>
      <c r="AS1150" s="2" t="str">
        <f>IF(Table13[[#This Row],[Date]]&lt;$AS$3,"","Live")</f>
        <v/>
      </c>
      <c r="AT1150" s="2" t="str">
        <f>IF(Table13[[#This Row],[Date]]&lt;$AT$3,"","Current Algo")</f>
        <v/>
      </c>
    </row>
    <row r="1151" spans="1:46" ht="14.25" customHeight="1" x14ac:dyDescent="0.25">
      <c r="A1151" s="82">
        <v>45458</v>
      </c>
      <c r="B1151" s="2" t="s">
        <v>149</v>
      </c>
      <c r="C1151" s="83">
        <v>0.57986111111111116</v>
      </c>
      <c r="D1151" s="87">
        <v>8</v>
      </c>
      <c r="E1151" s="7">
        <v>6</v>
      </c>
      <c r="F1151" s="60">
        <v>6</v>
      </c>
      <c r="G1151" s="2">
        <v>1300</v>
      </c>
      <c r="H1151" s="2" t="s">
        <v>152</v>
      </c>
      <c r="I1151" s="2">
        <v>78</v>
      </c>
      <c r="J1151" s="2">
        <v>160</v>
      </c>
      <c r="K1151" s="6">
        <v>9</v>
      </c>
      <c r="L1151" s="6" t="s">
        <v>1733</v>
      </c>
      <c r="M1151" s="2" t="s">
        <v>75</v>
      </c>
      <c r="N1151" s="84">
        <v>9.4</v>
      </c>
      <c r="O1151" s="2" t="s">
        <v>49</v>
      </c>
      <c r="P1151" s="2" t="s">
        <v>1061</v>
      </c>
      <c r="Q1151" s="85"/>
      <c r="R1151" s="86">
        <v>5</v>
      </c>
      <c r="S1151" s="85">
        <v>55.5</v>
      </c>
      <c r="T1151" s="85">
        <v>55.5</v>
      </c>
      <c r="U1151" s="85"/>
      <c r="V1151" s="2">
        <v>4</v>
      </c>
      <c r="W1151" s="2">
        <v>4</v>
      </c>
      <c r="X1151" s="10">
        <v>1</v>
      </c>
      <c r="Y1151" s="84">
        <v>5.9</v>
      </c>
      <c r="Z1151" s="2">
        <v>20</v>
      </c>
      <c r="AA1151" s="6"/>
      <c r="AB1151" s="2"/>
      <c r="AC1151" s="2" t="s">
        <v>150</v>
      </c>
      <c r="AD1151" s="84">
        <v>8.3000000000000007</v>
      </c>
      <c r="AE1151" s="84">
        <v>2.2999999999999998</v>
      </c>
      <c r="AF1151" s="2">
        <v>100</v>
      </c>
      <c r="AG1151" s="2">
        <f t="shared" si="87"/>
        <v>830.00000000000011</v>
      </c>
      <c r="AH1151" s="2">
        <f t="shared" si="88"/>
        <v>730.00000000000011</v>
      </c>
      <c r="AI1151" s="44" t="str">
        <f>VLOOKUP(Table13[[#This Row],[Track]],$B$1885:$D$1929,2,FALSE)</f>
        <v>NSW</v>
      </c>
      <c r="AJ115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51" s="16" t="str">
        <f>IF(Table13[[#This Row],[Going-Dist]]="G&lt;6-Dist&gt;=1700","B",IF(Table13[[#This Row],[Going-Dist]]="G&lt;6-Dist&lt;1700","A",IF(AJ1151="G&gt;=6-Dist&lt;1700","C",IF(AJ1151="G&gt;=6-Dist&gt;=1700","D","xx"))))</f>
        <v>C</v>
      </c>
      <c r="AL1151" s="69">
        <f>MONTH(Table13[[#This Row],[Date]])</f>
        <v>6</v>
      </c>
      <c r="AM1151" s="69" t="str">
        <f t="shared" si="86"/>
        <v>2023-2024</v>
      </c>
      <c r="AN1151" s="60">
        <v>100</v>
      </c>
      <c r="AO1151" s="128">
        <f>IF(Table13[[#This Row],[Combo 27 Bet]]="","",IF(Table13[[#This Row],[Lev Ret]]="","",AN1151*Table13[[#This Row],[Odds]]))</f>
        <v>830.00000000000011</v>
      </c>
      <c r="AP1151" s="129">
        <f t="shared" si="89"/>
        <v>730.00000000000011</v>
      </c>
      <c r="AQ1151" s="135"/>
      <c r="AR1151" s="151">
        <v>8</v>
      </c>
      <c r="AS1151" s="2" t="str">
        <f>IF(Table13[[#This Row],[Date]]&lt;$AS$3,"","Live")</f>
        <v/>
      </c>
      <c r="AT1151" s="2" t="str">
        <f>IF(Table13[[#This Row],[Date]]&lt;$AT$3,"","Current Algo")</f>
        <v/>
      </c>
    </row>
    <row r="1152" spans="1:46" ht="14.25" customHeight="1" x14ac:dyDescent="0.25">
      <c r="A1152" s="82">
        <v>45458</v>
      </c>
      <c r="B1152" s="2" t="s">
        <v>5</v>
      </c>
      <c r="C1152" s="83">
        <v>0.64236111111111116</v>
      </c>
      <c r="D1152" s="2">
        <v>5</v>
      </c>
      <c r="E1152" s="2">
        <v>5</v>
      </c>
      <c r="F1152" s="60">
        <v>7</v>
      </c>
      <c r="G1152" s="2">
        <v>1000</v>
      </c>
      <c r="H1152" s="2" t="s">
        <v>42</v>
      </c>
      <c r="I1152" s="2">
        <v>84</v>
      </c>
      <c r="J1152" s="2">
        <v>130</v>
      </c>
      <c r="K1152" s="6">
        <v>2</v>
      </c>
      <c r="L1152" s="6" t="s">
        <v>797</v>
      </c>
      <c r="M1152" s="2" t="s">
        <v>58</v>
      </c>
      <c r="N1152" s="84">
        <v>6.4</v>
      </c>
      <c r="O1152" s="2" t="s">
        <v>389</v>
      </c>
      <c r="P1152" s="2" t="s">
        <v>524</v>
      </c>
      <c r="Q1152" s="85">
        <v>2</v>
      </c>
      <c r="R1152" s="86">
        <v>10</v>
      </c>
      <c r="S1152" s="85">
        <v>62</v>
      </c>
      <c r="T1152" s="85">
        <v>60</v>
      </c>
      <c r="U1152" s="85"/>
      <c r="V1152" s="2">
        <v>1</v>
      </c>
      <c r="W1152" s="2">
        <v>1</v>
      </c>
      <c r="X1152" s="10">
        <v>1</v>
      </c>
      <c r="Y1152" s="84">
        <v>4.9000000000000004</v>
      </c>
      <c r="Z1152" s="2">
        <v>35</v>
      </c>
      <c r="AA1152" s="6">
        <v>14</v>
      </c>
      <c r="AB1152" s="2"/>
      <c r="AC1152" s="2"/>
      <c r="AD1152" s="84">
        <v>9</v>
      </c>
      <c r="AE1152" s="84"/>
      <c r="AF1152" s="2">
        <v>100</v>
      </c>
      <c r="AG1152" s="2" t="str">
        <f t="shared" si="87"/>
        <v/>
      </c>
      <c r="AH1152" s="2">
        <f t="shared" si="88"/>
        <v>-100</v>
      </c>
      <c r="AI1152" s="44" t="str">
        <f>VLOOKUP(Table13[[#This Row],[Track]],$B$1885:$D$1929,2,FALSE)</f>
        <v>Vic</v>
      </c>
      <c r="AJ11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52" s="16" t="str">
        <f>IF(Table13[[#This Row],[Going-Dist]]="G&lt;6-Dist&gt;=1700","B",IF(Table13[[#This Row],[Going-Dist]]="G&lt;6-Dist&lt;1700","A",IF(AJ1152="G&gt;=6-Dist&lt;1700","C",IF(AJ1152="G&gt;=6-Dist&gt;=1700","D","xx"))))</f>
        <v>A</v>
      </c>
      <c r="AL1152" s="69">
        <f>MONTH(Table13[[#This Row],[Date]])</f>
        <v>6</v>
      </c>
      <c r="AM1152" s="69" t="str">
        <f t="shared" si="86"/>
        <v>2023-2024</v>
      </c>
      <c r="AN1152" s="60">
        <v>150</v>
      </c>
      <c r="AO1152" s="128" t="str">
        <f>IF(Table13[[#This Row],[Combo 27 Bet]]="","",IF(Table13[[#This Row],[Lev Ret]]="","",AN1152*Table13[[#This Row],[Odds]]))</f>
        <v/>
      </c>
      <c r="AP1152" s="129">
        <f t="shared" si="89"/>
        <v>-150</v>
      </c>
      <c r="AQ1152" s="135"/>
      <c r="AR1152" s="151">
        <v>9</v>
      </c>
      <c r="AS1152" s="2" t="str">
        <f>IF(Table13[[#This Row],[Date]]&lt;$AS$3,"","Live")</f>
        <v/>
      </c>
      <c r="AT1152" s="2" t="str">
        <f>IF(Table13[[#This Row],[Date]]&lt;$AT$3,"","Current Algo")</f>
        <v/>
      </c>
    </row>
    <row r="1153" spans="1:46" ht="14.25" customHeight="1" x14ac:dyDescent="0.25">
      <c r="A1153" s="82">
        <v>45458</v>
      </c>
      <c r="B1153" s="2" t="s">
        <v>149</v>
      </c>
      <c r="C1153" s="83">
        <v>0.65625</v>
      </c>
      <c r="D1153" s="87">
        <v>8</v>
      </c>
      <c r="E1153" s="7">
        <v>6</v>
      </c>
      <c r="F1153" s="60">
        <v>9</v>
      </c>
      <c r="G1153" s="2">
        <v>1500</v>
      </c>
      <c r="H1153" s="2" t="s">
        <v>151</v>
      </c>
      <c r="I1153" s="2">
        <v>78</v>
      </c>
      <c r="J1153" s="2">
        <v>160</v>
      </c>
      <c r="K1153" s="6">
        <v>6</v>
      </c>
      <c r="L1153" s="6" t="s">
        <v>1734</v>
      </c>
      <c r="M1153" s="2" t="s">
        <v>55</v>
      </c>
      <c r="N1153" s="84">
        <v>2.2999999999999998</v>
      </c>
      <c r="O1153" s="2" t="s">
        <v>1051</v>
      </c>
      <c r="P1153" s="2" t="s">
        <v>134</v>
      </c>
      <c r="Q1153" s="85"/>
      <c r="R1153" s="86">
        <v>1</v>
      </c>
      <c r="S1153" s="85">
        <v>58.5</v>
      </c>
      <c r="T1153" s="85">
        <v>58.5</v>
      </c>
      <c r="U1153" s="85"/>
      <c r="V1153" s="2">
        <v>1</v>
      </c>
      <c r="W1153" s="2">
        <v>1</v>
      </c>
      <c r="X1153" s="10">
        <v>1</v>
      </c>
      <c r="Y1153" s="84">
        <v>2.9</v>
      </c>
      <c r="Z1153" s="2">
        <v>30</v>
      </c>
      <c r="AA1153" s="6"/>
      <c r="AB1153" s="2"/>
      <c r="AC1153" s="2" t="s">
        <v>150</v>
      </c>
      <c r="AD1153" s="84">
        <v>2.1</v>
      </c>
      <c r="AE1153" s="84">
        <v>1.1000000000000001</v>
      </c>
      <c r="AF1153" s="2">
        <v>100</v>
      </c>
      <c r="AG1153" s="2">
        <f t="shared" si="87"/>
        <v>210</v>
      </c>
      <c r="AH1153" s="2">
        <f t="shared" si="88"/>
        <v>110</v>
      </c>
      <c r="AI1153" s="44" t="str">
        <f>VLOOKUP(Table13[[#This Row],[Track]],$B$1885:$D$1929,2,FALSE)</f>
        <v>NSW</v>
      </c>
      <c r="AJ115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53" s="16" t="str">
        <f>IF(Table13[[#This Row],[Going-Dist]]="G&lt;6-Dist&gt;=1700","B",IF(Table13[[#This Row],[Going-Dist]]="G&lt;6-Dist&lt;1700","A",IF(AJ1153="G&gt;=6-Dist&lt;1700","C",IF(AJ1153="G&gt;=6-Dist&gt;=1700","D","xx"))))</f>
        <v>C</v>
      </c>
      <c r="AL1153" s="2">
        <f>MONTH(Table13[[#This Row],[Date]])</f>
        <v>6</v>
      </c>
      <c r="AM1153" s="2" t="str">
        <f t="shared" si="86"/>
        <v>2023-2024</v>
      </c>
      <c r="AN1153" s="60">
        <v>150</v>
      </c>
      <c r="AO1153" s="128">
        <f>IF(Table13[[#This Row],[Combo 27 Bet]]="","",IF(Table13[[#This Row],[Lev Ret]]="","",AN1153*Table13[[#This Row],[Odds]]))</f>
        <v>315</v>
      </c>
      <c r="AP1153" s="129">
        <f t="shared" si="89"/>
        <v>165</v>
      </c>
      <c r="AQ1153" s="135"/>
      <c r="AR1153" s="151">
        <v>7</v>
      </c>
      <c r="AS1153" s="2" t="str">
        <f>IF(Table13[[#This Row],[Date]]&lt;$AS$3,"","Live")</f>
        <v/>
      </c>
      <c r="AT1153" s="2" t="str">
        <f>IF(Table13[[#This Row],[Date]]&lt;$AT$3,"","Current Algo")</f>
        <v/>
      </c>
    </row>
    <row r="1154" spans="1:46" ht="14.25" customHeight="1" x14ac:dyDescent="0.25">
      <c r="A1154" s="82">
        <v>45465</v>
      </c>
      <c r="B1154" s="2" t="s">
        <v>3</v>
      </c>
      <c r="C1154" s="83">
        <v>0.51736111111111116</v>
      </c>
      <c r="D1154" s="87">
        <v>4</v>
      </c>
      <c r="E1154" s="7">
        <v>11</v>
      </c>
      <c r="F1154" s="60">
        <v>2</v>
      </c>
      <c r="G1154" s="2">
        <v>2540</v>
      </c>
      <c r="H1154" s="2" t="s">
        <v>42</v>
      </c>
      <c r="I1154" s="2" t="s">
        <v>46</v>
      </c>
      <c r="J1154" s="2">
        <v>150</v>
      </c>
      <c r="K1154" s="6">
        <v>11</v>
      </c>
      <c r="L1154" s="6" t="s">
        <v>902</v>
      </c>
      <c r="M1154" s="2" t="s">
        <v>58</v>
      </c>
      <c r="N1154" s="84">
        <v>3.5</v>
      </c>
      <c r="O1154" s="2" t="s">
        <v>49</v>
      </c>
      <c r="P1154" s="2" t="s">
        <v>193</v>
      </c>
      <c r="Q1154" s="85"/>
      <c r="R1154" s="86">
        <v>2</v>
      </c>
      <c r="S1154" s="85">
        <v>54</v>
      </c>
      <c r="T1154" s="85">
        <v>54</v>
      </c>
      <c r="U1154" s="85"/>
      <c r="V1154" s="2">
        <v>1</v>
      </c>
      <c r="W1154" s="2"/>
      <c r="X1154" s="10">
        <v>1</v>
      </c>
      <c r="Y1154" s="84">
        <v>4.4000000000000004</v>
      </c>
      <c r="Z1154" s="2">
        <v>40</v>
      </c>
      <c r="AA1154" s="6">
        <v>11</v>
      </c>
      <c r="AB1154" s="2"/>
      <c r="AC1154" s="2"/>
      <c r="AD1154" s="84">
        <v>4.2</v>
      </c>
      <c r="AE1154" s="84"/>
      <c r="AF1154" s="2">
        <v>100</v>
      </c>
      <c r="AG1154" s="2" t="str">
        <f t="shared" si="87"/>
        <v/>
      </c>
      <c r="AH1154" s="2">
        <f t="shared" si="88"/>
        <v>-100</v>
      </c>
      <c r="AI1154" s="44" t="str">
        <f>VLOOKUP(Table13[[#This Row],[Track]],$B$1885:$D$1929,2,FALSE)</f>
        <v>Vic</v>
      </c>
      <c r="AJ11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54" s="16" t="str">
        <f>IF(Table13[[#This Row],[Going-Dist]]="G&lt;6-Dist&gt;=1700","B",IF(Table13[[#This Row],[Going-Dist]]="G&lt;6-Dist&lt;1700","A",IF(AJ1154="G&gt;=6-Dist&lt;1700","C",IF(AJ1154="G&gt;=6-Dist&gt;=1700","D","xx"))))</f>
        <v>B</v>
      </c>
      <c r="AL1154" s="69">
        <f>MONTH(Table13[[#This Row],[Date]])</f>
        <v>6</v>
      </c>
      <c r="AM1154" s="69" t="str">
        <f t="shared" si="86"/>
        <v>2023-2024</v>
      </c>
      <c r="AN1154" s="60">
        <v>140</v>
      </c>
      <c r="AO1154" s="128" t="str">
        <f>IF(Table13[[#This Row],[Combo 27 Bet]]="","",IF(Table13[[#This Row],[Lev Ret]]="","",AN1154*Table13[[#This Row],[Odds]]))</f>
        <v/>
      </c>
      <c r="AP1154" s="129">
        <f t="shared" si="89"/>
        <v>-140</v>
      </c>
      <c r="AQ1154" s="135"/>
      <c r="AR1154" s="151">
        <v>7</v>
      </c>
      <c r="AS1154" s="2" t="str">
        <f>IF(Table13[[#This Row],[Date]]&lt;$AS$3,"","Live")</f>
        <v/>
      </c>
      <c r="AT1154" s="2" t="str">
        <f>IF(Table13[[#This Row],[Date]]&lt;$AT$3,"","Current Algo")</f>
        <v/>
      </c>
    </row>
    <row r="1155" spans="1:46" ht="14.25" customHeight="1" x14ac:dyDescent="0.25">
      <c r="A1155" s="82">
        <v>45465</v>
      </c>
      <c r="B1155" s="2" t="s">
        <v>3</v>
      </c>
      <c r="C1155" s="83">
        <v>0.59027777777777779</v>
      </c>
      <c r="D1155" s="87">
        <v>4</v>
      </c>
      <c r="E1155" s="7">
        <v>11</v>
      </c>
      <c r="F1155" s="60">
        <v>5</v>
      </c>
      <c r="G1155" s="2">
        <v>1100</v>
      </c>
      <c r="H1155" s="2" t="s">
        <v>42</v>
      </c>
      <c r="I1155" s="2" t="s">
        <v>46</v>
      </c>
      <c r="J1155" s="2">
        <v>150</v>
      </c>
      <c r="K1155" s="6">
        <v>2</v>
      </c>
      <c r="L1155" s="6" t="s">
        <v>796</v>
      </c>
      <c r="M1155" s="2" t="s">
        <v>50</v>
      </c>
      <c r="N1155" s="84">
        <v>4.5999999999999996</v>
      </c>
      <c r="O1155" s="2" t="s">
        <v>516</v>
      </c>
      <c r="P1155" s="2" t="s">
        <v>138</v>
      </c>
      <c r="Q1155" s="85"/>
      <c r="R1155" s="86">
        <v>7</v>
      </c>
      <c r="S1155" s="85">
        <v>58.5</v>
      </c>
      <c r="T1155" s="85">
        <v>58.5</v>
      </c>
      <c r="U1155" s="85"/>
      <c r="V1155" s="2">
        <v>1</v>
      </c>
      <c r="W1155" s="2">
        <v>2</v>
      </c>
      <c r="X1155" s="10">
        <v>1</v>
      </c>
      <c r="Y1155" s="84">
        <v>4.4000000000000004</v>
      </c>
      <c r="Z1155" s="2">
        <v>40</v>
      </c>
      <c r="AA1155" s="6">
        <v>10</v>
      </c>
      <c r="AB1155" s="2"/>
      <c r="AC1155" s="2"/>
      <c r="AD1155" s="84">
        <v>4.4000000000000004</v>
      </c>
      <c r="AE1155" s="84"/>
      <c r="AF1155" s="2">
        <v>100</v>
      </c>
      <c r="AG1155" s="2" t="str">
        <f t="shared" si="87"/>
        <v/>
      </c>
      <c r="AH1155" s="2">
        <f t="shared" si="88"/>
        <v>-100</v>
      </c>
      <c r="AI1155" s="44" t="str">
        <f>VLOOKUP(Table13[[#This Row],[Track]],$B$1885:$D$1929,2,FALSE)</f>
        <v>Vic</v>
      </c>
      <c r="AJ11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55" s="16" t="str">
        <f>IF(Table13[[#This Row],[Going-Dist]]="G&lt;6-Dist&gt;=1700","B",IF(Table13[[#This Row],[Going-Dist]]="G&lt;6-Dist&lt;1700","A",IF(AJ1155="G&gt;=6-Dist&lt;1700","C",IF(AJ1155="G&gt;=6-Dist&gt;=1700","D","xx"))))</f>
        <v>A</v>
      </c>
      <c r="AL1155" s="69">
        <f>MONTH(Table13[[#This Row],[Date]])</f>
        <v>6</v>
      </c>
      <c r="AM1155" s="69" t="str">
        <f t="shared" si="86"/>
        <v>2023-2024</v>
      </c>
      <c r="AN1155" s="60">
        <v>150</v>
      </c>
      <c r="AO1155" s="128" t="str">
        <f>IF(Table13[[#This Row],[Combo 27 Bet]]="","",IF(Table13[[#This Row],[Lev Ret]]="","",AN1155*Table13[[#This Row],[Odds]]))</f>
        <v/>
      </c>
      <c r="AP1155" s="129">
        <f t="shared" si="89"/>
        <v>-150</v>
      </c>
      <c r="AQ1155" s="135">
        <v>2</v>
      </c>
      <c r="AR1155" s="151">
        <v>9</v>
      </c>
      <c r="AS1155" s="2" t="str">
        <f>IF(Table13[[#This Row],[Date]]&lt;$AS$3,"","Live")</f>
        <v/>
      </c>
      <c r="AT1155" s="2" t="str">
        <f>IF(Table13[[#This Row],[Date]]&lt;$AT$3,"","Current Algo")</f>
        <v/>
      </c>
    </row>
    <row r="1156" spans="1:46" ht="14.25" customHeight="1" x14ac:dyDescent="0.25">
      <c r="A1156" s="82">
        <v>45465</v>
      </c>
      <c r="B1156" s="2" t="s">
        <v>3</v>
      </c>
      <c r="C1156" s="83">
        <v>0.59027777777777779</v>
      </c>
      <c r="D1156" s="87">
        <v>4</v>
      </c>
      <c r="E1156" s="7">
        <v>11</v>
      </c>
      <c r="F1156" s="60">
        <v>5</v>
      </c>
      <c r="G1156" s="2">
        <v>1100</v>
      </c>
      <c r="H1156" s="2" t="s">
        <v>42</v>
      </c>
      <c r="I1156" s="2" t="s">
        <v>46</v>
      </c>
      <c r="J1156" s="2">
        <v>150</v>
      </c>
      <c r="K1156" s="6">
        <v>9</v>
      </c>
      <c r="L1156" s="6" t="s">
        <v>908</v>
      </c>
      <c r="M1156" s="2" t="s">
        <v>75</v>
      </c>
      <c r="N1156" s="84">
        <v>3.5</v>
      </c>
      <c r="O1156" s="2" t="s">
        <v>515</v>
      </c>
      <c r="P1156" s="2" t="s">
        <v>64</v>
      </c>
      <c r="Q1156" s="85"/>
      <c r="R1156" s="86">
        <v>3</v>
      </c>
      <c r="S1156" s="85">
        <v>54</v>
      </c>
      <c r="T1156" s="85">
        <v>54</v>
      </c>
      <c r="U1156" s="85"/>
      <c r="V1156" s="2">
        <v>3</v>
      </c>
      <c r="W1156" s="2">
        <v>4</v>
      </c>
      <c r="X1156" s="10">
        <v>2</v>
      </c>
      <c r="Y1156" s="84">
        <v>4.8</v>
      </c>
      <c r="Z1156" s="2">
        <v>35</v>
      </c>
      <c r="AA1156" s="6">
        <v>10</v>
      </c>
      <c r="AB1156" s="2"/>
      <c r="AC1156" s="2" t="s">
        <v>15</v>
      </c>
      <c r="AD1156" s="84">
        <v>3</v>
      </c>
      <c r="AE1156" s="84">
        <v>1.4</v>
      </c>
      <c r="AF1156" s="2">
        <v>100</v>
      </c>
      <c r="AG1156" s="2" t="str">
        <f t="shared" si="87"/>
        <v/>
      </c>
      <c r="AH1156" s="2">
        <f t="shared" si="88"/>
        <v>-100</v>
      </c>
      <c r="AI1156" s="44" t="str">
        <f>VLOOKUP(Table13[[#This Row],[Track]],$B$1885:$D$1929,2,FALSE)</f>
        <v>Vic</v>
      </c>
      <c r="AJ11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56" s="16" t="str">
        <f>IF(Table13[[#This Row],[Going-Dist]]="G&lt;6-Dist&gt;=1700","B",IF(Table13[[#This Row],[Going-Dist]]="G&lt;6-Dist&lt;1700","A",IF(AJ1156="G&gt;=6-Dist&lt;1700","C",IF(AJ1156="G&gt;=6-Dist&gt;=1700","D","xx"))))</f>
        <v>A</v>
      </c>
      <c r="AL1156" s="69">
        <f>MONTH(Table13[[#This Row],[Date]])</f>
        <v>6</v>
      </c>
      <c r="AM1156" s="69" t="str">
        <f t="shared" si="86"/>
        <v>2023-2024</v>
      </c>
      <c r="AN1156" s="60">
        <v>100</v>
      </c>
      <c r="AO1156" s="128" t="str">
        <f>IF(Table13[[#This Row],[Combo 27 Bet]]="","",IF(Table13[[#This Row],[Lev Ret]]="","",AN1156*Table13[[#This Row],[Odds]]))</f>
        <v/>
      </c>
      <c r="AP1156" s="129">
        <f t="shared" si="89"/>
        <v>-100</v>
      </c>
      <c r="AQ1156" s="135">
        <v>2</v>
      </c>
      <c r="AR1156" s="151">
        <v>7</v>
      </c>
      <c r="AS1156" s="2" t="str">
        <f>IF(Table13[[#This Row],[Date]]&lt;$AS$3,"","Live")</f>
        <v/>
      </c>
      <c r="AT1156" s="2" t="str">
        <f>IF(Table13[[#This Row],[Date]]&lt;$AT$3,"","Current Algo")</f>
        <v/>
      </c>
    </row>
    <row r="1157" spans="1:46" ht="14.25" customHeight="1" x14ac:dyDescent="0.25">
      <c r="A1157" s="82">
        <v>45465</v>
      </c>
      <c r="B1157" s="2" t="s">
        <v>3</v>
      </c>
      <c r="C1157" s="83">
        <v>0.69097222222222221</v>
      </c>
      <c r="D1157" s="2">
        <v>4</v>
      </c>
      <c r="E1157" s="2">
        <v>11</v>
      </c>
      <c r="F1157" s="60">
        <v>9</v>
      </c>
      <c r="G1157" s="2">
        <v>1100</v>
      </c>
      <c r="H1157" s="2" t="s">
        <v>62</v>
      </c>
      <c r="I1157" s="2" t="s">
        <v>62</v>
      </c>
      <c r="J1157" s="2">
        <v>150</v>
      </c>
      <c r="K1157" s="6">
        <v>2</v>
      </c>
      <c r="L1157" s="6" t="s">
        <v>909</v>
      </c>
      <c r="M1157" s="2" t="s">
        <v>50</v>
      </c>
      <c r="N1157" s="84">
        <v>3</v>
      </c>
      <c r="O1157" s="2" t="s">
        <v>161</v>
      </c>
      <c r="P1157" s="2" t="s">
        <v>160</v>
      </c>
      <c r="Q1157" s="85"/>
      <c r="R1157" s="86">
        <v>10</v>
      </c>
      <c r="S1157" s="85">
        <v>59</v>
      </c>
      <c r="T1157" s="85">
        <v>59</v>
      </c>
      <c r="U1157" s="85"/>
      <c r="V1157" s="2"/>
      <c r="W1157" s="2"/>
      <c r="X1157" s="10">
        <v>1</v>
      </c>
      <c r="Y1157" s="84"/>
      <c r="Z1157" s="2"/>
      <c r="AA1157" s="6">
        <v>12</v>
      </c>
      <c r="AB1157" s="2"/>
      <c r="AC1157" s="2" t="s">
        <v>12</v>
      </c>
      <c r="AD1157" s="84">
        <v>3.7</v>
      </c>
      <c r="AE1157" s="84">
        <v>1.7</v>
      </c>
      <c r="AF1157" s="2">
        <v>100</v>
      </c>
      <c r="AG1157" s="2">
        <f t="shared" si="87"/>
        <v>370</v>
      </c>
      <c r="AH1157" s="2">
        <f t="shared" si="88"/>
        <v>270</v>
      </c>
      <c r="AI1157" s="44" t="str">
        <f>VLOOKUP(Table13[[#This Row],[Track]],$B$1885:$D$1929,2,FALSE)</f>
        <v>Vic</v>
      </c>
      <c r="AJ11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57" s="16" t="str">
        <f>IF(Table13[[#This Row],[Going-Dist]]="G&lt;6-Dist&gt;=1700","B",IF(Table13[[#This Row],[Going-Dist]]="G&lt;6-Dist&lt;1700","A",IF(AJ1157="G&gt;=6-Dist&lt;1700","C",IF(AJ1157="G&gt;=6-Dist&gt;=1700","D","xx"))))</f>
        <v>A</v>
      </c>
      <c r="AL1157" s="2">
        <f>MONTH(Table13[[#This Row],[Date]])</f>
        <v>6</v>
      </c>
      <c r="AM1157" s="2" t="str">
        <f t="shared" si="86"/>
        <v>2023-2024</v>
      </c>
      <c r="AN1157" s="60">
        <v>100</v>
      </c>
      <c r="AO1157" s="128">
        <f>IF(Table13[[#This Row],[Combo 27 Bet]]="","",IF(Table13[[#This Row],[Lev Ret]]="","",AN1157*Table13[[#This Row],[Odds]]))</f>
        <v>370</v>
      </c>
      <c r="AP1157" s="129">
        <f t="shared" si="89"/>
        <v>270</v>
      </c>
      <c r="AQ1157" s="135"/>
      <c r="AR1157" s="151">
        <v>5</v>
      </c>
      <c r="AS1157" s="2" t="str">
        <f>IF(Table13[[#This Row],[Date]]&lt;$AS$3,"","Live")</f>
        <v/>
      </c>
      <c r="AT1157" s="2" t="str">
        <f>IF(Table13[[#This Row],[Date]]&lt;$AT$3,"","Current Algo")</f>
        <v/>
      </c>
    </row>
    <row r="1158" spans="1:46" ht="14.25" customHeight="1" x14ac:dyDescent="0.25">
      <c r="A1158" s="82">
        <v>45472</v>
      </c>
      <c r="B1158" s="2" t="s">
        <v>149</v>
      </c>
      <c r="C1158" s="83">
        <v>0.4375</v>
      </c>
      <c r="D1158" s="87">
        <v>7</v>
      </c>
      <c r="E1158" s="7">
        <v>0</v>
      </c>
      <c r="F1158" s="60">
        <v>1</v>
      </c>
      <c r="G1158" s="2">
        <v>1300</v>
      </c>
      <c r="H1158" s="2" t="s">
        <v>151</v>
      </c>
      <c r="I1158" s="2">
        <v>72</v>
      </c>
      <c r="J1158" s="2">
        <v>120</v>
      </c>
      <c r="K1158" s="6">
        <v>6</v>
      </c>
      <c r="L1158" s="6" t="s">
        <v>1727</v>
      </c>
      <c r="M1158" s="2" t="s">
        <v>75</v>
      </c>
      <c r="N1158" s="84">
        <v>9.9</v>
      </c>
      <c r="O1158" s="2" t="s">
        <v>1139</v>
      </c>
      <c r="P1158" s="2" t="s">
        <v>1108</v>
      </c>
      <c r="Q1158" s="85"/>
      <c r="R1158" s="86">
        <v>3</v>
      </c>
      <c r="S1158" s="85">
        <v>59</v>
      </c>
      <c r="T1158" s="85">
        <v>59</v>
      </c>
      <c r="U1158" s="85"/>
      <c r="V1158" s="2">
        <v>3</v>
      </c>
      <c r="W1158" s="2">
        <v>2</v>
      </c>
      <c r="X1158" s="10">
        <v>1</v>
      </c>
      <c r="Y1158" s="84">
        <v>4.7</v>
      </c>
      <c r="Z1158" s="2">
        <v>20</v>
      </c>
      <c r="AA1158" s="6"/>
      <c r="AB1158" s="2"/>
      <c r="AC1158" s="2"/>
      <c r="AD1158" s="84">
        <v>10</v>
      </c>
      <c r="AE1158" s="84"/>
      <c r="AF1158" s="2">
        <v>100</v>
      </c>
      <c r="AG1158" s="2" t="str">
        <f t="shared" si="87"/>
        <v/>
      </c>
      <c r="AH1158" s="2">
        <f t="shared" si="88"/>
        <v>-100</v>
      </c>
      <c r="AI1158" s="44" t="str">
        <f>VLOOKUP(Table13[[#This Row],[Track]],$B$1885:$D$1929,2,FALSE)</f>
        <v>NSW</v>
      </c>
      <c r="AJ115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58" s="16" t="str">
        <f>IF(Table13[[#This Row],[Going-Dist]]="G&lt;6-Dist&gt;=1700","B",IF(Table13[[#This Row],[Going-Dist]]="G&lt;6-Dist&lt;1700","A",IF(AJ1158="G&gt;=6-Dist&lt;1700","C",IF(AJ1158="G&gt;=6-Dist&gt;=1700","D","xx"))))</f>
        <v>C</v>
      </c>
      <c r="AL1158" s="2">
        <f>MONTH(Table13[[#This Row],[Date]])</f>
        <v>6</v>
      </c>
      <c r="AM1158" s="2" t="str">
        <f t="shared" si="86"/>
        <v>2023-2024</v>
      </c>
      <c r="AN1158" s="60">
        <v>100</v>
      </c>
      <c r="AO1158" s="128" t="str">
        <f>IF(Table13[[#This Row],[Combo 27 Bet]]="","",IF(Table13[[#This Row],[Lev Ret]]="","",AN1158*Table13[[#This Row],[Odds]]))</f>
        <v/>
      </c>
      <c r="AP1158" s="129">
        <f t="shared" si="89"/>
        <v>-100</v>
      </c>
      <c r="AQ1158" s="135"/>
      <c r="AR1158" s="151">
        <v>8</v>
      </c>
      <c r="AS1158" s="2" t="str">
        <f>IF(Table13[[#This Row],[Date]]&lt;$AS$3,"","Live")</f>
        <v/>
      </c>
      <c r="AT1158" s="2" t="str">
        <f>IF(Table13[[#This Row],[Date]]&lt;$AT$3,"","Current Algo")</f>
        <v/>
      </c>
    </row>
    <row r="1159" spans="1:46" ht="14.25" customHeight="1" x14ac:dyDescent="0.25">
      <c r="A1159" s="82">
        <v>45472</v>
      </c>
      <c r="B1159" s="2" t="s">
        <v>4</v>
      </c>
      <c r="C1159" s="83">
        <v>0.49305555555555558</v>
      </c>
      <c r="D1159" s="87">
        <v>4</v>
      </c>
      <c r="E1159" s="7">
        <v>12</v>
      </c>
      <c r="F1159" s="60">
        <v>2</v>
      </c>
      <c r="G1159" s="2">
        <v>1100</v>
      </c>
      <c r="H1159" s="2" t="s">
        <v>70</v>
      </c>
      <c r="I1159" s="2">
        <v>84</v>
      </c>
      <c r="J1159" s="2">
        <v>130</v>
      </c>
      <c r="K1159" s="6">
        <v>1</v>
      </c>
      <c r="L1159" s="6" t="s">
        <v>910</v>
      </c>
      <c r="M1159" s="2" t="s">
        <v>55</v>
      </c>
      <c r="N1159" s="84">
        <v>3.7</v>
      </c>
      <c r="O1159" s="2" t="s">
        <v>515</v>
      </c>
      <c r="P1159" s="2" t="s">
        <v>508</v>
      </c>
      <c r="Q1159" s="85">
        <v>1.5</v>
      </c>
      <c r="R1159" s="86">
        <v>3</v>
      </c>
      <c r="S1159" s="85">
        <v>60</v>
      </c>
      <c r="T1159" s="85">
        <v>58.5</v>
      </c>
      <c r="U1159" s="85"/>
      <c r="V1159" s="2">
        <v>1</v>
      </c>
      <c r="W1159" s="2">
        <v>3</v>
      </c>
      <c r="X1159" s="10">
        <v>2</v>
      </c>
      <c r="Y1159" s="84">
        <v>4.8</v>
      </c>
      <c r="Z1159" s="2">
        <v>35</v>
      </c>
      <c r="AA1159" s="6">
        <v>8</v>
      </c>
      <c r="AB1159" s="2"/>
      <c r="AC1159" s="2" t="s">
        <v>15</v>
      </c>
      <c r="AD1159" s="84">
        <v>3.8</v>
      </c>
      <c r="AE1159" s="84">
        <v>1.4</v>
      </c>
      <c r="AF1159" s="2">
        <v>100</v>
      </c>
      <c r="AG1159" s="2" t="str">
        <f t="shared" si="87"/>
        <v/>
      </c>
      <c r="AH1159" s="2">
        <f t="shared" si="88"/>
        <v>-100</v>
      </c>
      <c r="AI1159" s="44" t="str">
        <f>VLOOKUP(Table13[[#This Row],[Track]],$B$1885:$D$1929,2,FALSE)</f>
        <v>Vic</v>
      </c>
      <c r="AJ11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59" s="16" t="str">
        <f>IF(Table13[[#This Row],[Going-Dist]]="G&lt;6-Dist&gt;=1700","B",IF(Table13[[#This Row],[Going-Dist]]="G&lt;6-Dist&lt;1700","A",IF(AJ1159="G&gt;=6-Dist&lt;1700","C",IF(AJ1159="G&gt;=6-Dist&gt;=1700","D","xx"))))</f>
        <v>A</v>
      </c>
      <c r="AL1159" s="2">
        <f>MONTH(Table13[[#This Row],[Date]])</f>
        <v>6</v>
      </c>
      <c r="AM1159" s="2" t="str">
        <f t="shared" ref="AM1159:AM1222" si="90">IF(A1159&lt;$AM$1905,"2020-2021",IF(A1159&lt;$AM$1906,"2021-2022",IF(A1159&lt;$AM$1907,"2022-2023",IF(A1159&lt;$AM$1908,"2023-2024",IF(A1159&lt;$AM$1909,"2024-2025",IF(A1159&lt;$AM$1910,"2025-2026",IF(A1159&lt;$AM$1911,"2026-2027",IF(A1159&lt;$AM$1912,"2027-2028"))))))))</f>
        <v>2023-2024</v>
      </c>
      <c r="AN1159" s="60">
        <v>150</v>
      </c>
      <c r="AO1159" s="128" t="str">
        <f>IF(Table13[[#This Row],[Combo 27 Bet]]="","",IF(Table13[[#This Row],[Lev Ret]]="","",AN1159*Table13[[#This Row],[Odds]]))</f>
        <v/>
      </c>
      <c r="AP1159" s="129">
        <f t="shared" si="89"/>
        <v>-150</v>
      </c>
      <c r="AQ1159" s="135"/>
      <c r="AR1159" s="151">
        <v>8</v>
      </c>
      <c r="AS1159" s="2" t="str">
        <f>IF(Table13[[#This Row],[Date]]&lt;$AS$3,"","Live")</f>
        <v/>
      </c>
      <c r="AT1159" s="2" t="str">
        <f>IF(Table13[[#This Row],[Date]]&lt;$AT$3,"","Current Algo")</f>
        <v/>
      </c>
    </row>
    <row r="1160" spans="1:46" ht="14.25" customHeight="1" x14ac:dyDescent="0.25">
      <c r="A1160" s="82">
        <v>45472</v>
      </c>
      <c r="B1160" s="2" t="s">
        <v>4</v>
      </c>
      <c r="C1160" s="83">
        <v>0.62152777777777779</v>
      </c>
      <c r="D1160" s="87">
        <v>4</v>
      </c>
      <c r="E1160" s="7">
        <v>12</v>
      </c>
      <c r="F1160" s="60">
        <v>7</v>
      </c>
      <c r="G1160" s="2">
        <v>1440</v>
      </c>
      <c r="H1160" s="2" t="s">
        <v>62</v>
      </c>
      <c r="I1160" s="2" t="s">
        <v>62</v>
      </c>
      <c r="J1160" s="2">
        <v>150</v>
      </c>
      <c r="K1160" s="6">
        <v>10</v>
      </c>
      <c r="L1160" s="6" t="s">
        <v>1281</v>
      </c>
      <c r="M1160" s="2" t="s">
        <v>58</v>
      </c>
      <c r="N1160" s="84">
        <v>3</v>
      </c>
      <c r="O1160" s="2" t="s">
        <v>101</v>
      </c>
      <c r="P1160" s="2" t="s">
        <v>212</v>
      </c>
      <c r="Q1160" s="85"/>
      <c r="R1160" s="86">
        <v>2</v>
      </c>
      <c r="S1160" s="85">
        <v>55</v>
      </c>
      <c r="T1160" s="85">
        <v>55</v>
      </c>
      <c r="U1160" s="85"/>
      <c r="V1160" s="2"/>
      <c r="W1160" s="2"/>
      <c r="X1160" s="10">
        <v>1</v>
      </c>
      <c r="Y1160" s="84"/>
      <c r="Z1160" s="2"/>
      <c r="AA1160" s="6">
        <v>12</v>
      </c>
      <c r="AB1160" s="2"/>
      <c r="AC1160" s="2" t="s">
        <v>12</v>
      </c>
      <c r="AD1160" s="84">
        <v>2.9</v>
      </c>
      <c r="AE1160" s="84">
        <v>1.6</v>
      </c>
      <c r="AF1160" s="2">
        <v>100</v>
      </c>
      <c r="AG1160" s="2">
        <f t="shared" si="87"/>
        <v>290</v>
      </c>
      <c r="AH1160" s="2">
        <f t="shared" si="88"/>
        <v>190</v>
      </c>
      <c r="AI1160" s="44" t="str">
        <f>VLOOKUP(Table13[[#This Row],[Track]],$B$1885:$D$1929,2,FALSE)</f>
        <v>Vic</v>
      </c>
      <c r="AJ11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60" s="16" t="str">
        <f>IF(Table13[[#This Row],[Going-Dist]]="G&lt;6-Dist&gt;=1700","B",IF(Table13[[#This Row],[Going-Dist]]="G&lt;6-Dist&lt;1700","A",IF(AJ1160="G&gt;=6-Dist&lt;1700","C",IF(AJ1160="G&gt;=6-Dist&gt;=1700","D","xx"))))</f>
        <v>A</v>
      </c>
      <c r="AL1160" s="2">
        <f>MONTH(Table13[[#This Row],[Date]])</f>
        <v>6</v>
      </c>
      <c r="AM1160" s="2" t="str">
        <f t="shared" si="90"/>
        <v>2023-2024</v>
      </c>
      <c r="AN1160" s="60">
        <v>100</v>
      </c>
      <c r="AO1160" s="128">
        <f>IF(Table13[[#This Row],[Combo 27 Bet]]="","",IF(Table13[[#This Row],[Lev Ret]]="","",AN1160*Table13[[#This Row],[Odds]]))</f>
        <v>290</v>
      </c>
      <c r="AP1160" s="129">
        <f t="shared" si="89"/>
        <v>190</v>
      </c>
      <c r="AQ1160" s="135"/>
      <c r="AR1160" s="151">
        <v>5</v>
      </c>
      <c r="AS1160" s="2" t="str">
        <f>IF(Table13[[#This Row],[Date]]&lt;$AS$3,"","Live")</f>
        <v/>
      </c>
      <c r="AT1160" s="2" t="str">
        <f>IF(Table13[[#This Row],[Date]]&lt;$AT$3,"","Current Algo")</f>
        <v/>
      </c>
    </row>
    <row r="1161" spans="1:46" ht="14.25" customHeight="1" x14ac:dyDescent="0.25">
      <c r="A1161" s="82">
        <v>45472</v>
      </c>
      <c r="B1161" s="2" t="s">
        <v>4</v>
      </c>
      <c r="C1161" s="83">
        <v>0.69444444444444442</v>
      </c>
      <c r="D1161" s="87">
        <v>4</v>
      </c>
      <c r="E1161" s="7">
        <v>12</v>
      </c>
      <c r="F1161" s="60">
        <v>10</v>
      </c>
      <c r="G1161" s="2">
        <v>1440</v>
      </c>
      <c r="H1161" s="2" t="s">
        <v>42</v>
      </c>
      <c r="I1161" s="2" t="s">
        <v>46</v>
      </c>
      <c r="J1161" s="2">
        <v>150</v>
      </c>
      <c r="K1161" s="6">
        <v>13</v>
      </c>
      <c r="L1161" s="6" t="s">
        <v>503</v>
      </c>
      <c r="M1161" s="2" t="s">
        <v>58</v>
      </c>
      <c r="N1161" s="84">
        <v>5.5</v>
      </c>
      <c r="O1161" s="2" t="s">
        <v>59</v>
      </c>
      <c r="P1161" s="2" t="s">
        <v>54</v>
      </c>
      <c r="Q1161" s="85"/>
      <c r="R1161" s="86">
        <v>10</v>
      </c>
      <c r="S1161" s="85">
        <v>54</v>
      </c>
      <c r="T1161" s="85">
        <v>54</v>
      </c>
      <c r="U1161" s="85"/>
      <c r="V1161" s="2">
        <v>3</v>
      </c>
      <c r="W1161" s="2">
        <v>3</v>
      </c>
      <c r="X1161" s="10">
        <v>3</v>
      </c>
      <c r="Y1161" s="84">
        <v>5.6</v>
      </c>
      <c r="Z1161" s="2">
        <v>30</v>
      </c>
      <c r="AA1161" s="6">
        <v>12</v>
      </c>
      <c r="AB1161" s="2"/>
      <c r="AC1161" s="2" t="s">
        <v>12</v>
      </c>
      <c r="AD1161" s="84">
        <v>5.5</v>
      </c>
      <c r="AE1161" s="84">
        <v>1.9</v>
      </c>
      <c r="AF1161" s="2">
        <v>100</v>
      </c>
      <c r="AG1161" s="2">
        <f t="shared" si="87"/>
        <v>550</v>
      </c>
      <c r="AH1161" s="2">
        <f t="shared" si="88"/>
        <v>450</v>
      </c>
      <c r="AI1161" s="44" t="str">
        <f>VLOOKUP(Table13[[#This Row],[Track]],$B$1885:$D$1929,2,FALSE)</f>
        <v>Vic</v>
      </c>
      <c r="AJ11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61" s="16" t="str">
        <f>IF(Table13[[#This Row],[Going-Dist]]="G&lt;6-Dist&gt;=1700","B",IF(Table13[[#This Row],[Going-Dist]]="G&lt;6-Dist&lt;1700","A",IF(AJ1161="G&gt;=6-Dist&lt;1700","C",IF(AJ1161="G&gt;=6-Dist&gt;=1700","D","xx"))))</f>
        <v>A</v>
      </c>
      <c r="AL1161" s="69">
        <f>MONTH(Table13[[#This Row],[Date]])</f>
        <v>6</v>
      </c>
      <c r="AM1161" s="69" t="str">
        <f t="shared" si="90"/>
        <v>2023-2024</v>
      </c>
      <c r="AN1161" s="60">
        <v>100</v>
      </c>
      <c r="AO1161" s="128">
        <f>IF(Table13[[#This Row],[Combo 27 Bet]]="","",IF(Table13[[#This Row],[Lev Ret]]="","",AN1161*Table13[[#This Row],[Odds]]))</f>
        <v>550</v>
      </c>
      <c r="AP1161" s="129">
        <f t="shared" si="89"/>
        <v>450</v>
      </c>
      <c r="AQ1161" s="135"/>
      <c r="AR1161" s="151">
        <v>6</v>
      </c>
      <c r="AS1161" s="2" t="str">
        <f>IF(Table13[[#This Row],[Date]]&lt;$AS$3,"","Live")</f>
        <v/>
      </c>
      <c r="AT1161" s="2" t="str">
        <f>IF(Table13[[#This Row],[Date]]&lt;$AT$3,"","Current Algo")</f>
        <v/>
      </c>
    </row>
    <row r="1162" spans="1:46" ht="14.25" customHeight="1" x14ac:dyDescent="0.25">
      <c r="A1162" s="82">
        <v>45479</v>
      </c>
      <c r="B1162" s="2" t="s">
        <v>3</v>
      </c>
      <c r="C1162" s="83">
        <v>0.52083333333333337</v>
      </c>
      <c r="D1162" s="87">
        <v>5</v>
      </c>
      <c r="E1162" s="7">
        <v>0</v>
      </c>
      <c r="F1162" s="60">
        <v>2</v>
      </c>
      <c r="G1162" s="2">
        <v>2600</v>
      </c>
      <c r="H1162" s="2" t="s">
        <v>42</v>
      </c>
      <c r="I1162" s="2" t="s">
        <v>46</v>
      </c>
      <c r="J1162" s="2">
        <v>150</v>
      </c>
      <c r="K1162" s="6">
        <v>3</v>
      </c>
      <c r="L1162" s="6" t="s">
        <v>911</v>
      </c>
      <c r="M1162" s="2" t="s">
        <v>55</v>
      </c>
      <c r="N1162" s="84">
        <v>1.45</v>
      </c>
      <c r="O1162" s="2" t="s">
        <v>515</v>
      </c>
      <c r="P1162" s="2" t="s">
        <v>212</v>
      </c>
      <c r="Q1162" s="85"/>
      <c r="R1162" s="86">
        <v>5</v>
      </c>
      <c r="S1162" s="85">
        <v>54.5</v>
      </c>
      <c r="T1162" s="85">
        <v>54.5</v>
      </c>
      <c r="U1162" s="85"/>
      <c r="V1162" s="2">
        <v>1</v>
      </c>
      <c r="W1162" s="2">
        <v>1</v>
      </c>
      <c r="X1162" s="10">
        <v>1</v>
      </c>
      <c r="Y1162" s="84">
        <v>2.4</v>
      </c>
      <c r="Z1162" s="2">
        <v>50</v>
      </c>
      <c r="AA1162" s="6">
        <v>7</v>
      </c>
      <c r="AB1162" s="2"/>
      <c r="AC1162" s="2" t="s">
        <v>12</v>
      </c>
      <c r="AD1162" s="84">
        <v>1.45</v>
      </c>
      <c r="AE1162" s="84">
        <v>1.2</v>
      </c>
      <c r="AF1162" s="2">
        <v>100</v>
      </c>
      <c r="AG1162" s="2">
        <f t="shared" si="87"/>
        <v>145</v>
      </c>
      <c r="AH1162" s="2">
        <f t="shared" si="88"/>
        <v>45</v>
      </c>
      <c r="AI1162" s="44" t="str">
        <f>VLOOKUP(Table13[[#This Row],[Track]],$B$1885:$D$1929,2,FALSE)</f>
        <v>Vic</v>
      </c>
      <c r="AJ11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62" s="16" t="str">
        <f>IF(Table13[[#This Row],[Going-Dist]]="G&lt;6-Dist&gt;=1700","B",IF(Table13[[#This Row],[Going-Dist]]="G&lt;6-Dist&lt;1700","A",IF(AJ1162="G&gt;=6-Dist&lt;1700","C",IF(AJ1162="G&gt;=6-Dist&gt;=1700","D","xx"))))</f>
        <v>B</v>
      </c>
      <c r="AL1162" s="69">
        <f>MONTH(Table13[[#This Row],[Date]])</f>
        <v>7</v>
      </c>
      <c r="AM1162" s="69" t="str">
        <f t="shared" si="90"/>
        <v>2023-2024</v>
      </c>
      <c r="AN1162" s="60">
        <v>100</v>
      </c>
      <c r="AO1162" s="128">
        <f>IF(Table13[[#This Row],[Combo 27 Bet]]="","",IF(Table13[[#This Row],[Lev Ret]]="","",AN1162*Table13[[#This Row],[Odds]]))</f>
        <v>145</v>
      </c>
      <c r="AP1162" s="129">
        <f t="shared" si="89"/>
        <v>45</v>
      </c>
      <c r="AQ1162" s="135"/>
      <c r="AR1162" s="151">
        <v>5</v>
      </c>
      <c r="AS1162" s="2" t="str">
        <f>IF(Table13[[#This Row],[Date]]&lt;$AS$3,"","Live")</f>
        <v/>
      </c>
      <c r="AT1162" s="2" t="str">
        <f>IF(Table13[[#This Row],[Date]]&lt;$AT$3,"","Current Algo")</f>
        <v/>
      </c>
    </row>
    <row r="1163" spans="1:46" ht="14.25" customHeight="1" x14ac:dyDescent="0.25">
      <c r="A1163" s="82">
        <v>45479</v>
      </c>
      <c r="B1163" s="2" t="s">
        <v>148</v>
      </c>
      <c r="C1163" s="83">
        <v>0.6875</v>
      </c>
      <c r="D1163" s="87">
        <v>9</v>
      </c>
      <c r="E1163" s="7">
        <v>3</v>
      </c>
      <c r="F1163" s="60">
        <v>10</v>
      </c>
      <c r="G1163" s="2">
        <v>1400</v>
      </c>
      <c r="H1163" s="2" t="s">
        <v>151</v>
      </c>
      <c r="I1163" s="2">
        <v>78</v>
      </c>
      <c r="J1163" s="2">
        <v>160</v>
      </c>
      <c r="K1163" s="6">
        <v>10</v>
      </c>
      <c r="L1163" s="6" t="s">
        <v>1735</v>
      </c>
      <c r="M1163" s="2" t="s">
        <v>55</v>
      </c>
      <c r="N1163" s="84">
        <v>3.1</v>
      </c>
      <c r="O1163" s="2" t="s">
        <v>49</v>
      </c>
      <c r="P1163" s="2" t="s">
        <v>134</v>
      </c>
      <c r="Q1163" s="85"/>
      <c r="R1163" s="86">
        <v>10</v>
      </c>
      <c r="S1163" s="85">
        <v>56.5</v>
      </c>
      <c r="T1163" s="85">
        <v>56.5</v>
      </c>
      <c r="U1163" s="85"/>
      <c r="V1163" s="2">
        <v>1</v>
      </c>
      <c r="W1163" s="2">
        <v>3</v>
      </c>
      <c r="X1163" s="10">
        <v>2</v>
      </c>
      <c r="Y1163" s="84">
        <v>6</v>
      </c>
      <c r="Z1163" s="2">
        <v>20</v>
      </c>
      <c r="AA1163" s="6"/>
      <c r="AB1163" s="2"/>
      <c r="AC1163" s="2" t="s">
        <v>15</v>
      </c>
      <c r="AD1163" s="84">
        <v>2.6</v>
      </c>
      <c r="AE1163" s="84">
        <v>1.3</v>
      </c>
      <c r="AF1163" s="2">
        <v>100</v>
      </c>
      <c r="AG1163" s="2" t="str">
        <f t="shared" si="87"/>
        <v/>
      </c>
      <c r="AH1163" s="2">
        <f t="shared" si="88"/>
        <v>-100</v>
      </c>
      <c r="AI1163" s="44" t="str">
        <f>VLOOKUP(Table13[[#This Row],[Track]],$B$1885:$D$1929,2,FALSE)</f>
        <v>NSW</v>
      </c>
      <c r="AJ116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63" s="16" t="str">
        <f>IF(Table13[[#This Row],[Going-Dist]]="G&lt;6-Dist&gt;=1700","B",IF(Table13[[#This Row],[Going-Dist]]="G&lt;6-Dist&lt;1700","A",IF(AJ1163="G&gt;=6-Dist&lt;1700","C",IF(AJ1163="G&gt;=6-Dist&gt;=1700","D","xx"))))</f>
        <v>C</v>
      </c>
      <c r="AL1163" s="69">
        <f>MONTH(Table13[[#This Row],[Date]])</f>
        <v>7</v>
      </c>
      <c r="AM1163" s="69" t="str">
        <f t="shared" si="90"/>
        <v>2023-2024</v>
      </c>
      <c r="AN1163" s="60">
        <v>200</v>
      </c>
      <c r="AO1163" s="128" t="str">
        <f>IF(Table13[[#This Row],[Combo 27 Bet]]="","",IF(Table13[[#This Row],[Lev Ret]]="","",AN1163*Table13[[#This Row],[Odds]]))</f>
        <v/>
      </c>
      <c r="AP1163" s="129">
        <f t="shared" si="89"/>
        <v>-200</v>
      </c>
      <c r="AQ1163" s="135"/>
      <c r="AR1163" s="151">
        <v>10</v>
      </c>
      <c r="AS1163" s="2" t="str">
        <f>IF(Table13[[#This Row],[Date]]&lt;$AS$3,"","Live")</f>
        <v/>
      </c>
      <c r="AT1163" s="2" t="str">
        <f>IF(Table13[[#This Row],[Date]]&lt;$AT$3,"","Current Algo")</f>
        <v/>
      </c>
    </row>
    <row r="1164" spans="1:46" ht="14.25" customHeight="1" x14ac:dyDescent="0.25">
      <c r="A1164" s="82">
        <v>45486</v>
      </c>
      <c r="B1164" s="2" t="s">
        <v>148</v>
      </c>
      <c r="C1164" s="83">
        <v>0.63888888888888884</v>
      </c>
      <c r="D1164" s="87">
        <v>7</v>
      </c>
      <c r="E1164" s="7">
        <v>9</v>
      </c>
      <c r="F1164" s="60">
        <v>8</v>
      </c>
      <c r="G1164" s="2">
        <v>1400</v>
      </c>
      <c r="H1164" s="2" t="s">
        <v>151</v>
      </c>
      <c r="I1164" s="2">
        <v>88</v>
      </c>
      <c r="J1164" s="2">
        <v>160</v>
      </c>
      <c r="K1164" s="6">
        <v>3</v>
      </c>
      <c r="L1164" s="6" t="s">
        <v>1736</v>
      </c>
      <c r="M1164" s="2" t="s">
        <v>75</v>
      </c>
      <c r="N1164" s="84">
        <v>3</v>
      </c>
      <c r="O1164" s="2" t="s">
        <v>156</v>
      </c>
      <c r="P1164" s="2" t="s">
        <v>154</v>
      </c>
      <c r="Q1164" s="85"/>
      <c r="R1164" s="86">
        <v>3</v>
      </c>
      <c r="S1164" s="85">
        <v>58.5</v>
      </c>
      <c r="T1164" s="85">
        <v>58.5</v>
      </c>
      <c r="U1164" s="85"/>
      <c r="V1164" s="2">
        <v>2</v>
      </c>
      <c r="W1164" s="2">
        <v>3</v>
      </c>
      <c r="X1164" s="10">
        <v>1</v>
      </c>
      <c r="Y1164" s="84">
        <v>4.4000000000000004</v>
      </c>
      <c r="Z1164" s="2">
        <v>20</v>
      </c>
      <c r="AA1164" s="6"/>
      <c r="AB1164" s="2"/>
      <c r="AC1164" s="2" t="s">
        <v>150</v>
      </c>
      <c r="AD1164" s="84">
        <v>3</v>
      </c>
      <c r="AE1164" s="84">
        <v>1.3</v>
      </c>
      <c r="AF1164" s="2">
        <v>100</v>
      </c>
      <c r="AG1164" s="2">
        <f t="shared" si="87"/>
        <v>300</v>
      </c>
      <c r="AH1164" s="2">
        <f t="shared" si="88"/>
        <v>200</v>
      </c>
      <c r="AI1164" s="44" t="str">
        <f>VLOOKUP(Table13[[#This Row],[Track]],$B$1885:$D$1929,2,FALSE)</f>
        <v>NSW</v>
      </c>
      <c r="AJ116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64" s="16" t="str">
        <f>IF(Table13[[#This Row],[Going-Dist]]="G&lt;6-Dist&gt;=1700","B",IF(Table13[[#This Row],[Going-Dist]]="G&lt;6-Dist&lt;1700","A",IF(AJ1164="G&gt;=6-Dist&lt;1700","C",IF(AJ1164="G&gt;=6-Dist&gt;=1700","D","xx"))))</f>
        <v>C</v>
      </c>
      <c r="AL1164" s="69">
        <f>MONTH(Table13[[#This Row],[Date]])</f>
        <v>7</v>
      </c>
      <c r="AM1164" s="69" t="str">
        <f t="shared" si="90"/>
        <v>2023-2024</v>
      </c>
      <c r="AN1164" s="60">
        <v>150</v>
      </c>
      <c r="AO1164" s="128">
        <f>IF(Table13[[#This Row],[Combo 27 Bet]]="","",IF(Table13[[#This Row],[Lev Ret]]="","",AN1164*Table13[[#This Row],[Odds]]))</f>
        <v>450</v>
      </c>
      <c r="AP1164" s="129">
        <f t="shared" si="89"/>
        <v>300</v>
      </c>
      <c r="AQ1164" s="135"/>
      <c r="AR1164" s="151">
        <v>9</v>
      </c>
      <c r="AS1164" s="2" t="str">
        <f>IF(Table13[[#This Row],[Date]]&lt;$AS$3,"","Live")</f>
        <v/>
      </c>
      <c r="AT1164" s="2" t="str">
        <f>IF(Table13[[#This Row],[Date]]&lt;$AT$3,"","Current Algo")</f>
        <v/>
      </c>
    </row>
    <row r="1165" spans="1:46" ht="14.25" customHeight="1" x14ac:dyDescent="0.25">
      <c r="A1165" s="82">
        <v>45486</v>
      </c>
      <c r="B1165" s="2" t="s">
        <v>4</v>
      </c>
      <c r="C1165" s="83">
        <v>0.67708333333333337</v>
      </c>
      <c r="D1165" s="87">
        <v>7</v>
      </c>
      <c r="E1165" s="7">
        <v>0</v>
      </c>
      <c r="F1165" s="60">
        <v>8</v>
      </c>
      <c r="G1165" s="2">
        <v>1100</v>
      </c>
      <c r="H1165" s="2" t="s">
        <v>102</v>
      </c>
      <c r="I1165" s="2" t="s">
        <v>131</v>
      </c>
      <c r="J1165" s="2">
        <v>200</v>
      </c>
      <c r="K1165" s="6">
        <v>2</v>
      </c>
      <c r="L1165" s="6" t="s">
        <v>496</v>
      </c>
      <c r="M1165" s="2" t="s">
        <v>50</v>
      </c>
      <c r="N1165" s="84">
        <v>2.6</v>
      </c>
      <c r="O1165" s="2" t="s">
        <v>515</v>
      </c>
      <c r="P1165" s="2" t="s">
        <v>377</v>
      </c>
      <c r="Q1165" s="85"/>
      <c r="R1165" s="86">
        <v>6</v>
      </c>
      <c r="S1165" s="85">
        <v>58.5</v>
      </c>
      <c r="T1165" s="85">
        <v>58.5</v>
      </c>
      <c r="U1165" s="85"/>
      <c r="V1165" s="2">
        <v>2</v>
      </c>
      <c r="W1165" s="2">
        <v>1</v>
      </c>
      <c r="X1165" s="10">
        <v>2</v>
      </c>
      <c r="Y1165" s="84">
        <v>5.2</v>
      </c>
      <c r="Z1165" s="2">
        <v>35</v>
      </c>
      <c r="AA1165" s="6">
        <v>8</v>
      </c>
      <c r="AB1165" s="2"/>
      <c r="AC1165" s="2" t="s">
        <v>12</v>
      </c>
      <c r="AD1165" s="84">
        <v>3.7</v>
      </c>
      <c r="AE1165" s="84">
        <v>1.5</v>
      </c>
      <c r="AF1165" s="2">
        <v>100</v>
      </c>
      <c r="AG1165" s="2">
        <f t="shared" si="87"/>
        <v>370</v>
      </c>
      <c r="AH1165" s="2">
        <f t="shared" si="88"/>
        <v>270</v>
      </c>
      <c r="AI1165" s="44" t="str">
        <f>VLOOKUP(Table13[[#This Row],[Track]],$B$1885:$D$1929,2,FALSE)</f>
        <v>Vic</v>
      </c>
      <c r="AJ11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65" s="16" t="str">
        <f>IF(Table13[[#This Row],[Going-Dist]]="G&lt;6-Dist&gt;=1700","B",IF(Table13[[#This Row],[Going-Dist]]="G&lt;6-Dist&lt;1700","A",IF(AJ1165="G&gt;=6-Dist&lt;1700","C",IF(AJ1165="G&gt;=6-Dist&gt;=1700","D","xx"))))</f>
        <v>C</v>
      </c>
      <c r="AL1165" s="69">
        <f>MONTH(Table13[[#This Row],[Date]])</f>
        <v>7</v>
      </c>
      <c r="AM1165" s="69" t="str">
        <f t="shared" si="90"/>
        <v>2023-2024</v>
      </c>
      <c r="AN1165" s="60">
        <v>100</v>
      </c>
      <c r="AO1165" s="128">
        <f>IF(Table13[[#This Row],[Combo 27 Bet]]="","",IF(Table13[[#This Row],[Lev Ret]]="","",AN1165*Table13[[#This Row],[Odds]]))</f>
        <v>370</v>
      </c>
      <c r="AP1165" s="129">
        <f t="shared" si="89"/>
        <v>270</v>
      </c>
      <c r="AQ1165" s="135"/>
      <c r="AR1165" s="151">
        <v>5</v>
      </c>
      <c r="AS1165" s="2" t="str">
        <f>IF(Table13[[#This Row],[Date]]&lt;$AS$3,"","Live")</f>
        <v/>
      </c>
      <c r="AT1165" s="2" t="str">
        <f>IF(Table13[[#This Row],[Date]]&lt;$AT$3,"","Current Algo")</f>
        <v/>
      </c>
    </row>
    <row r="1166" spans="1:46" ht="14.25" customHeight="1" x14ac:dyDescent="0.25">
      <c r="A1166" s="82">
        <v>45486</v>
      </c>
      <c r="B1166" s="2" t="s">
        <v>4</v>
      </c>
      <c r="C1166" s="83">
        <v>0.7</v>
      </c>
      <c r="D1166" s="2">
        <v>7</v>
      </c>
      <c r="E1166" s="2">
        <v>0</v>
      </c>
      <c r="F1166" s="60">
        <v>9</v>
      </c>
      <c r="G1166" s="2">
        <v>1400</v>
      </c>
      <c r="H1166" s="2" t="s">
        <v>42</v>
      </c>
      <c r="I1166" s="2">
        <v>100</v>
      </c>
      <c r="J1166" s="2">
        <v>150</v>
      </c>
      <c r="K1166" s="6">
        <v>8</v>
      </c>
      <c r="L1166" s="6" t="s">
        <v>486</v>
      </c>
      <c r="M1166" s="2" t="s">
        <v>58</v>
      </c>
      <c r="N1166" s="84">
        <v>3.5</v>
      </c>
      <c r="O1166" s="2" t="s">
        <v>515</v>
      </c>
      <c r="P1166" s="2" t="s">
        <v>522</v>
      </c>
      <c r="Q1166" s="85">
        <v>3</v>
      </c>
      <c r="R1166" s="86">
        <v>4</v>
      </c>
      <c r="S1166" s="85">
        <v>56.5</v>
      </c>
      <c r="T1166" s="85">
        <v>53.5</v>
      </c>
      <c r="U1166" s="85"/>
      <c r="V1166" s="2">
        <v>2</v>
      </c>
      <c r="W1166" s="2">
        <v>2</v>
      </c>
      <c r="X1166" s="10">
        <v>1</v>
      </c>
      <c r="Y1166" s="84">
        <v>2.8</v>
      </c>
      <c r="Z1166" s="2">
        <v>45</v>
      </c>
      <c r="AA1166" s="6">
        <v>7</v>
      </c>
      <c r="AB1166" s="2"/>
      <c r="AC1166" s="2" t="s">
        <v>14</v>
      </c>
      <c r="AD1166" s="84">
        <v>3.3</v>
      </c>
      <c r="AE1166" s="84"/>
      <c r="AF1166" s="2">
        <v>100</v>
      </c>
      <c r="AG1166" s="2" t="str">
        <f t="shared" si="87"/>
        <v/>
      </c>
      <c r="AH1166" s="2">
        <f t="shared" si="88"/>
        <v>-100</v>
      </c>
      <c r="AI1166" s="44" t="str">
        <f>VLOOKUP(Table13[[#This Row],[Track]],$B$1885:$D$1929,2,FALSE)</f>
        <v>Vic</v>
      </c>
      <c r="AJ11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66" s="16" t="str">
        <f>IF(Table13[[#This Row],[Going-Dist]]="G&lt;6-Dist&gt;=1700","B",IF(Table13[[#This Row],[Going-Dist]]="G&lt;6-Dist&lt;1700","A",IF(AJ1166="G&gt;=6-Dist&lt;1700","C",IF(AJ1166="G&gt;=6-Dist&gt;=1700","D","xx"))))</f>
        <v>C</v>
      </c>
      <c r="AL1166" s="69">
        <f>MONTH(Table13[[#This Row],[Date]])</f>
        <v>7</v>
      </c>
      <c r="AM1166" s="69" t="str">
        <f t="shared" si="90"/>
        <v>2023-2024</v>
      </c>
      <c r="AN1166" s="60">
        <v>140</v>
      </c>
      <c r="AO1166" s="128" t="str">
        <f>IF(Table13[[#This Row],[Combo 27 Bet]]="","",IF(Table13[[#This Row],[Lev Ret]]="","",AN1166*Table13[[#This Row],[Odds]]))</f>
        <v/>
      </c>
      <c r="AP1166" s="129">
        <f t="shared" si="89"/>
        <v>-140</v>
      </c>
      <c r="AQ1166" s="135">
        <v>2</v>
      </c>
      <c r="AR1166" s="151">
        <v>7</v>
      </c>
      <c r="AS1166" s="2" t="str">
        <f>IF(Table13[[#This Row],[Date]]&lt;$AS$3,"","Live")</f>
        <v/>
      </c>
      <c r="AT1166" s="2" t="str">
        <f>IF(Table13[[#This Row],[Date]]&lt;$AT$3,"","Current Algo")</f>
        <v/>
      </c>
    </row>
    <row r="1167" spans="1:46" ht="14.25" customHeight="1" x14ac:dyDescent="0.25">
      <c r="A1167" s="82">
        <v>45486</v>
      </c>
      <c r="B1167" s="2" t="s">
        <v>4</v>
      </c>
      <c r="C1167" s="83">
        <v>0.7</v>
      </c>
      <c r="D1167" s="87">
        <v>7</v>
      </c>
      <c r="E1167" s="7">
        <v>0</v>
      </c>
      <c r="F1167" s="60">
        <v>9</v>
      </c>
      <c r="G1167" s="2">
        <v>1400</v>
      </c>
      <c r="H1167" s="2" t="s">
        <v>42</v>
      </c>
      <c r="I1167" s="2">
        <v>100</v>
      </c>
      <c r="J1167" s="2">
        <v>150</v>
      </c>
      <c r="K1167" s="6">
        <v>4</v>
      </c>
      <c r="L1167" s="6" t="s">
        <v>503</v>
      </c>
      <c r="M1167" s="2" t="s">
        <v>55</v>
      </c>
      <c r="N1167" s="84">
        <v>2.7</v>
      </c>
      <c r="O1167" s="2" t="s">
        <v>59</v>
      </c>
      <c r="P1167" s="2" t="s">
        <v>54</v>
      </c>
      <c r="Q1167" s="85"/>
      <c r="R1167" s="86">
        <v>3</v>
      </c>
      <c r="S1167" s="85">
        <v>58</v>
      </c>
      <c r="T1167" s="85">
        <v>58</v>
      </c>
      <c r="U1167" s="85"/>
      <c r="V1167" s="2">
        <v>1</v>
      </c>
      <c r="W1167" s="2">
        <v>1</v>
      </c>
      <c r="X1167" s="10">
        <v>3</v>
      </c>
      <c r="Y1167" s="84">
        <v>5.5</v>
      </c>
      <c r="Z1167" s="2">
        <v>30</v>
      </c>
      <c r="AA1167" s="6">
        <v>7</v>
      </c>
      <c r="AB1167" s="2"/>
      <c r="AC1167" s="2" t="s">
        <v>15</v>
      </c>
      <c r="AD1167" s="84">
        <v>2.6</v>
      </c>
      <c r="AE1167" s="84">
        <v>1.5</v>
      </c>
      <c r="AF1167" s="2">
        <v>100</v>
      </c>
      <c r="AG1167" s="2" t="str">
        <f t="shared" si="87"/>
        <v/>
      </c>
      <c r="AH1167" s="2">
        <f t="shared" si="88"/>
        <v>-100</v>
      </c>
      <c r="AI1167" s="44" t="str">
        <f>VLOOKUP(Table13[[#This Row],[Track]],$B$1885:$D$1929,2,FALSE)</f>
        <v>Vic</v>
      </c>
      <c r="AJ116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67" s="16" t="str">
        <f>IF(Table13[[#This Row],[Going-Dist]]="G&lt;6-Dist&gt;=1700","B",IF(Table13[[#This Row],[Going-Dist]]="G&lt;6-Dist&lt;1700","A",IF(AJ1167="G&gt;=6-Dist&lt;1700","C",IF(AJ1167="G&gt;=6-Dist&gt;=1700","D","xx"))))</f>
        <v>C</v>
      </c>
      <c r="AL1167" s="69">
        <f>MONTH(Table13[[#This Row],[Date]])</f>
        <v>7</v>
      </c>
      <c r="AM1167" s="69" t="str">
        <f t="shared" si="90"/>
        <v>2023-2024</v>
      </c>
      <c r="AN1167" s="60">
        <v>100</v>
      </c>
      <c r="AO1167" s="128" t="str">
        <f>IF(Table13[[#This Row],[Combo 27 Bet]]="","",IF(Table13[[#This Row],[Lev Ret]]="","",AN1167*Table13[[#This Row],[Odds]]))</f>
        <v/>
      </c>
      <c r="AP1167" s="129">
        <f t="shared" si="89"/>
        <v>-100</v>
      </c>
      <c r="AQ1167" s="135">
        <v>2</v>
      </c>
      <c r="AR1167" s="151">
        <v>5</v>
      </c>
      <c r="AS1167" s="2" t="str">
        <f>IF(Table13[[#This Row],[Date]]&lt;$AS$3,"","Live")</f>
        <v/>
      </c>
      <c r="AT1167" s="2" t="str">
        <f>IF(Table13[[#This Row],[Date]]&lt;$AT$3,"","Current Algo")</f>
        <v/>
      </c>
    </row>
    <row r="1168" spans="1:46" ht="14.25" customHeight="1" x14ac:dyDescent="0.25">
      <c r="A1168" s="82">
        <v>45493</v>
      </c>
      <c r="B1168" s="2" t="s">
        <v>149</v>
      </c>
      <c r="C1168" s="83">
        <v>0.64236111111111116</v>
      </c>
      <c r="D1168" s="87">
        <v>6</v>
      </c>
      <c r="E1168" s="7">
        <v>3</v>
      </c>
      <c r="F1168" s="60">
        <v>8</v>
      </c>
      <c r="G1168" s="2">
        <v>1500</v>
      </c>
      <c r="H1168" s="2" t="s">
        <v>151</v>
      </c>
      <c r="I1168" s="2"/>
      <c r="J1168" s="2">
        <v>200</v>
      </c>
      <c r="K1168" s="6">
        <v>11</v>
      </c>
      <c r="L1168" s="6" t="s">
        <v>1736</v>
      </c>
      <c r="M1168" s="2" t="s">
        <v>67</v>
      </c>
      <c r="N1168" s="84">
        <v>2.5</v>
      </c>
      <c r="O1168" s="2" t="s">
        <v>156</v>
      </c>
      <c r="P1168" s="2" t="s">
        <v>153</v>
      </c>
      <c r="Q1168" s="85"/>
      <c r="R1168" s="86">
        <v>2</v>
      </c>
      <c r="S1168" s="85">
        <v>53</v>
      </c>
      <c r="T1168" s="85">
        <v>53</v>
      </c>
      <c r="U1168" s="85"/>
      <c r="V1168" s="2">
        <v>2</v>
      </c>
      <c r="W1168" s="2"/>
      <c r="X1168" s="10">
        <v>2</v>
      </c>
      <c r="Y1168" s="84">
        <v>5.4</v>
      </c>
      <c r="Z1168" s="2">
        <v>20</v>
      </c>
      <c r="AA1168" s="6"/>
      <c r="AB1168" s="2"/>
      <c r="AC1168" s="2"/>
      <c r="AD1168" s="84">
        <v>2.9</v>
      </c>
      <c r="AE1168" s="84"/>
      <c r="AF1168" s="2">
        <v>100</v>
      </c>
      <c r="AG1168" s="2" t="str">
        <f t="shared" si="87"/>
        <v/>
      </c>
      <c r="AH1168" s="2">
        <f t="shared" si="88"/>
        <v>-100</v>
      </c>
      <c r="AI1168" s="44" t="str">
        <f>VLOOKUP(Table13[[#This Row],[Track]],$B$1885:$D$1929,2,FALSE)</f>
        <v>NSW</v>
      </c>
      <c r="AJ11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168" s="16" t="str">
        <f>IF(Table13[[#This Row],[Going-Dist]]="G&lt;6-Dist&gt;=1700","B",IF(Table13[[#This Row],[Going-Dist]]="G&lt;6-Dist&lt;1700","A",IF(AJ1168="G&gt;=6-Dist&lt;1700","C",IF(AJ1168="G&gt;=6-Dist&gt;=1700","D","xx"))))</f>
        <v>C</v>
      </c>
      <c r="AL1168" s="69">
        <f>MONTH(Table13[[#This Row],[Date]])</f>
        <v>7</v>
      </c>
      <c r="AM1168" s="69" t="str">
        <f t="shared" si="90"/>
        <v>2023-2024</v>
      </c>
      <c r="AN1168" s="60">
        <v>200</v>
      </c>
      <c r="AO1168" s="128" t="str">
        <f>IF(Table13[[#This Row],[Combo 27 Bet]]="","",IF(Table13[[#This Row],[Lev Ret]]="","",AN1168*Table13[[#This Row],[Odds]]))</f>
        <v/>
      </c>
      <c r="AP1168" s="129">
        <f t="shared" si="89"/>
        <v>-200</v>
      </c>
      <c r="AQ1168" s="135"/>
      <c r="AR1168" s="151">
        <v>8</v>
      </c>
      <c r="AS1168" s="2" t="str">
        <f>IF(Table13[[#This Row],[Date]]&lt;$AS$3,"","Live")</f>
        <v/>
      </c>
      <c r="AT1168" s="2" t="str">
        <f>IF(Table13[[#This Row],[Date]]&lt;$AT$3,"","Current Algo")</f>
        <v/>
      </c>
    </row>
    <row r="1169" spans="1:46" ht="14.25" customHeight="1" x14ac:dyDescent="0.25">
      <c r="A1169" s="82">
        <v>45500</v>
      </c>
      <c r="B1169" s="2" t="s">
        <v>4</v>
      </c>
      <c r="C1169" s="83">
        <v>0.57986111111111116</v>
      </c>
      <c r="D1169" s="87">
        <v>4</v>
      </c>
      <c r="E1169" s="7">
        <v>4</v>
      </c>
      <c r="F1169" s="60">
        <v>4</v>
      </c>
      <c r="G1169" s="2">
        <v>2400</v>
      </c>
      <c r="H1169" s="2" t="s">
        <v>42</v>
      </c>
      <c r="I1169" s="2" t="s">
        <v>66</v>
      </c>
      <c r="J1169" s="2">
        <v>175</v>
      </c>
      <c r="K1169" s="6">
        <v>10</v>
      </c>
      <c r="L1169" s="6" t="s">
        <v>746</v>
      </c>
      <c r="M1169" s="2" t="s">
        <v>58</v>
      </c>
      <c r="N1169" s="84">
        <v>3.5</v>
      </c>
      <c r="O1169" s="2" t="s">
        <v>515</v>
      </c>
      <c r="P1169" s="2" t="s">
        <v>212</v>
      </c>
      <c r="Q1169" s="85"/>
      <c r="R1169" s="86">
        <v>1</v>
      </c>
      <c r="S1169" s="85">
        <v>55</v>
      </c>
      <c r="T1169" s="85">
        <v>55</v>
      </c>
      <c r="U1169" s="85"/>
      <c r="V1169" s="2">
        <v>1</v>
      </c>
      <c r="W1169" s="2"/>
      <c r="X1169" s="10">
        <v>1</v>
      </c>
      <c r="Y1169" s="84">
        <v>5</v>
      </c>
      <c r="Z1169" s="2">
        <v>35</v>
      </c>
      <c r="AA1169" s="6">
        <v>10</v>
      </c>
      <c r="AB1169" s="2"/>
      <c r="AC1169" s="2"/>
      <c r="AD1169" s="84">
        <v>3.6</v>
      </c>
      <c r="AE1169" s="84"/>
      <c r="AF1169" s="2">
        <v>100</v>
      </c>
      <c r="AG1169" s="2" t="str">
        <f t="shared" si="87"/>
        <v/>
      </c>
      <c r="AH1169" s="2">
        <f t="shared" si="88"/>
        <v>-100</v>
      </c>
      <c r="AI1169" s="44" t="str">
        <f>VLOOKUP(Table13[[#This Row],[Track]],$B$1885:$D$1929,2,FALSE)</f>
        <v>Vic</v>
      </c>
      <c r="AJ11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69" s="16" t="str">
        <f>IF(Table13[[#This Row],[Going-Dist]]="G&lt;6-Dist&gt;=1700","B",IF(Table13[[#This Row],[Going-Dist]]="G&lt;6-Dist&lt;1700","A",IF(AJ1169="G&gt;=6-Dist&lt;1700","C",IF(AJ1169="G&gt;=6-Dist&gt;=1700","D","xx"))))</f>
        <v>B</v>
      </c>
      <c r="AL1169" s="69">
        <f>MONTH(Table13[[#This Row],[Date]])</f>
        <v>7</v>
      </c>
      <c r="AM1169" s="69" t="str">
        <f t="shared" si="90"/>
        <v>2023-2024</v>
      </c>
      <c r="AN1169" s="60">
        <v>140</v>
      </c>
      <c r="AO1169" s="128" t="str">
        <f>IF(Table13[[#This Row],[Combo 27 Bet]]="","",IF(Table13[[#This Row],[Lev Ret]]="","",AN1169*Table13[[#This Row],[Odds]]))</f>
        <v/>
      </c>
      <c r="AP1169" s="129">
        <f t="shared" si="89"/>
        <v>-140</v>
      </c>
      <c r="AQ1169" s="135">
        <v>2</v>
      </c>
      <c r="AR1169" s="151">
        <v>7</v>
      </c>
      <c r="AS1169" s="2" t="str">
        <f>IF(Table13[[#This Row],[Date]]&lt;$AS$3,"","Live")</f>
        <v/>
      </c>
      <c r="AT1169" s="2" t="str">
        <f>IF(Table13[[#This Row],[Date]]&lt;$AT$3,"","Current Algo")</f>
        <v/>
      </c>
    </row>
    <row r="1170" spans="1:46" ht="14.25" customHeight="1" x14ac:dyDescent="0.25">
      <c r="A1170" s="82">
        <v>45500</v>
      </c>
      <c r="B1170" s="2" t="s">
        <v>4</v>
      </c>
      <c r="C1170" s="83">
        <v>0.57986111111111116</v>
      </c>
      <c r="D1170" s="87">
        <v>4</v>
      </c>
      <c r="E1170" s="7">
        <v>4</v>
      </c>
      <c r="F1170" s="60">
        <v>4</v>
      </c>
      <c r="G1170" s="2">
        <v>2400</v>
      </c>
      <c r="H1170" s="2" t="s">
        <v>42</v>
      </c>
      <c r="I1170" s="2" t="s">
        <v>66</v>
      </c>
      <c r="J1170" s="2">
        <v>175</v>
      </c>
      <c r="K1170" s="6">
        <v>2</v>
      </c>
      <c r="L1170" s="6" t="s">
        <v>848</v>
      </c>
      <c r="M1170" s="2" t="s">
        <v>75</v>
      </c>
      <c r="N1170" s="84">
        <v>3.1</v>
      </c>
      <c r="O1170" s="2" t="s">
        <v>912</v>
      </c>
      <c r="P1170" s="2" t="s">
        <v>377</v>
      </c>
      <c r="Q1170" s="85"/>
      <c r="R1170" s="86">
        <v>5</v>
      </c>
      <c r="S1170" s="85">
        <v>57</v>
      </c>
      <c r="T1170" s="85">
        <v>57</v>
      </c>
      <c r="U1170" s="85"/>
      <c r="V1170" s="2">
        <v>2</v>
      </c>
      <c r="W1170" s="2">
        <v>2</v>
      </c>
      <c r="X1170" s="10">
        <v>2</v>
      </c>
      <c r="Y1170" s="84">
        <v>5.6</v>
      </c>
      <c r="Z1170" s="2">
        <v>30</v>
      </c>
      <c r="AA1170" s="6">
        <v>10</v>
      </c>
      <c r="AB1170" s="2"/>
      <c r="AC1170" s="2" t="s">
        <v>12</v>
      </c>
      <c r="AD1170" s="84">
        <v>3.3</v>
      </c>
      <c r="AE1170" s="84">
        <v>1.2</v>
      </c>
      <c r="AF1170" s="2">
        <v>100</v>
      </c>
      <c r="AG1170" s="2">
        <f t="shared" si="87"/>
        <v>330</v>
      </c>
      <c r="AH1170" s="2">
        <f t="shared" si="88"/>
        <v>230</v>
      </c>
      <c r="AI1170" s="44" t="str">
        <f>VLOOKUP(Table13[[#This Row],[Track]],$B$1885:$D$1929,2,FALSE)</f>
        <v>Vic</v>
      </c>
      <c r="AJ11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70" s="16" t="str">
        <f>IF(Table13[[#This Row],[Going-Dist]]="G&lt;6-Dist&gt;=1700","B",IF(Table13[[#This Row],[Going-Dist]]="G&lt;6-Dist&lt;1700","A",IF(AJ1170="G&gt;=6-Dist&lt;1700","C",IF(AJ1170="G&gt;=6-Dist&gt;=1700","D","xx"))))</f>
        <v>B</v>
      </c>
      <c r="AL1170" s="69">
        <f>MONTH(Table13[[#This Row],[Date]])</f>
        <v>7</v>
      </c>
      <c r="AM1170" s="69" t="str">
        <f t="shared" si="90"/>
        <v>2023-2024</v>
      </c>
      <c r="AN1170" s="60">
        <v>100</v>
      </c>
      <c r="AO1170" s="128">
        <f>IF(Table13[[#This Row],[Combo 27 Bet]]="","",IF(Table13[[#This Row],[Lev Ret]]="","",AN1170*Table13[[#This Row],[Odds]]))</f>
        <v>330</v>
      </c>
      <c r="AP1170" s="129">
        <f t="shared" si="89"/>
        <v>230</v>
      </c>
      <c r="AQ1170" s="135">
        <v>2</v>
      </c>
      <c r="AR1170" s="151">
        <v>7</v>
      </c>
      <c r="AS1170" s="2" t="str">
        <f>IF(Table13[[#This Row],[Date]]&lt;$AS$3,"","Live")</f>
        <v/>
      </c>
      <c r="AT1170" s="2" t="str">
        <f>IF(Table13[[#This Row],[Date]]&lt;$AT$3,"","Current Algo")</f>
        <v/>
      </c>
    </row>
    <row r="1171" spans="1:46" ht="14.25" customHeight="1" x14ac:dyDescent="0.25">
      <c r="A1171" s="82">
        <v>45500</v>
      </c>
      <c r="B1171" s="2" t="s">
        <v>4</v>
      </c>
      <c r="C1171" s="83">
        <v>0.65972222222222221</v>
      </c>
      <c r="D1171" s="87">
        <v>4</v>
      </c>
      <c r="E1171" s="7">
        <v>4</v>
      </c>
      <c r="F1171" s="60">
        <v>7</v>
      </c>
      <c r="G1171" s="2">
        <v>1200</v>
      </c>
      <c r="H1171" s="2" t="s">
        <v>102</v>
      </c>
      <c r="I1171" s="2" t="s">
        <v>131</v>
      </c>
      <c r="J1171" s="2">
        <v>200</v>
      </c>
      <c r="K1171" s="6">
        <v>2</v>
      </c>
      <c r="L1171" s="6" t="s">
        <v>496</v>
      </c>
      <c r="M1171" s="2" t="s">
        <v>80</v>
      </c>
      <c r="N1171" s="84">
        <v>1.35</v>
      </c>
      <c r="O1171" s="2" t="s">
        <v>515</v>
      </c>
      <c r="P1171" s="2" t="s">
        <v>377</v>
      </c>
      <c r="Q1171" s="85"/>
      <c r="R1171" s="86">
        <v>2</v>
      </c>
      <c r="S1171" s="85">
        <v>58.5</v>
      </c>
      <c r="T1171" s="85">
        <v>58.5</v>
      </c>
      <c r="U1171" s="85"/>
      <c r="V1171" s="2">
        <v>1</v>
      </c>
      <c r="W1171" s="2">
        <v>1</v>
      </c>
      <c r="X1171" s="10">
        <v>1</v>
      </c>
      <c r="Y1171" s="84">
        <v>1.9</v>
      </c>
      <c r="Z1171" s="2">
        <v>50</v>
      </c>
      <c r="AA1171" s="6">
        <v>6</v>
      </c>
      <c r="AB1171" s="2"/>
      <c r="AC1171" s="2" t="s">
        <v>12</v>
      </c>
      <c r="AD1171" s="84">
        <v>1.4</v>
      </c>
      <c r="AE1171" s="84">
        <v>1.1000000000000001</v>
      </c>
      <c r="AF1171" s="2">
        <v>100</v>
      </c>
      <c r="AG1171" s="2">
        <f t="shared" si="87"/>
        <v>140</v>
      </c>
      <c r="AH1171" s="2">
        <f t="shared" si="88"/>
        <v>40</v>
      </c>
      <c r="AI1171" s="44" t="str">
        <f>VLOOKUP(Table13[[#This Row],[Track]],$B$1885:$D$1929,2,FALSE)</f>
        <v>Vic</v>
      </c>
      <c r="AJ11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1" s="16" t="str">
        <f>IF(Table13[[#This Row],[Going-Dist]]="G&lt;6-Dist&gt;=1700","B",IF(Table13[[#This Row],[Going-Dist]]="G&lt;6-Dist&lt;1700","A",IF(AJ1171="G&gt;=6-Dist&lt;1700","C",IF(AJ1171="G&gt;=6-Dist&gt;=1700","D","xx"))))</f>
        <v>A</v>
      </c>
      <c r="AL1171" s="69">
        <f>MONTH(Table13[[#This Row],[Date]])</f>
        <v>7</v>
      </c>
      <c r="AM1171" s="69" t="str">
        <f t="shared" si="90"/>
        <v>2023-2024</v>
      </c>
      <c r="AN1171" s="60">
        <v>100</v>
      </c>
      <c r="AO1171" s="128">
        <f>IF(Table13[[#This Row],[Combo 27 Bet]]="","",IF(Table13[[#This Row],[Lev Ret]]="","",AN1171*Table13[[#This Row],[Odds]]))</f>
        <v>140</v>
      </c>
      <c r="AP1171" s="129">
        <f t="shared" si="89"/>
        <v>40</v>
      </c>
      <c r="AQ1171" s="135"/>
      <c r="AR1171" s="151">
        <v>5</v>
      </c>
      <c r="AS1171" s="2" t="str">
        <f>IF(Table13[[#This Row],[Date]]&lt;$AS$3,"","Live")</f>
        <v/>
      </c>
      <c r="AT1171" s="2" t="str">
        <f>IF(Table13[[#This Row],[Date]]&lt;$AT$3,"","Current Algo")</f>
        <v/>
      </c>
    </row>
    <row r="1172" spans="1:46" ht="14.25" customHeight="1" x14ac:dyDescent="0.25">
      <c r="A1172" s="82">
        <v>45500</v>
      </c>
      <c r="B1172" s="2" t="s">
        <v>4</v>
      </c>
      <c r="C1172" s="83">
        <v>0.70486111111111116</v>
      </c>
      <c r="D1172" s="87">
        <v>4</v>
      </c>
      <c r="E1172" s="7">
        <v>4</v>
      </c>
      <c r="F1172" s="60">
        <v>9</v>
      </c>
      <c r="G1172" s="2">
        <v>1400</v>
      </c>
      <c r="H1172" s="2" t="s">
        <v>42</v>
      </c>
      <c r="I1172" s="2">
        <v>84</v>
      </c>
      <c r="J1172" s="2">
        <v>130</v>
      </c>
      <c r="K1172" s="6">
        <v>12</v>
      </c>
      <c r="L1172" s="6" t="s">
        <v>913</v>
      </c>
      <c r="M1172" s="2" t="s">
        <v>55</v>
      </c>
      <c r="N1172" s="84">
        <v>4.9000000000000004</v>
      </c>
      <c r="O1172" s="2" t="s">
        <v>63</v>
      </c>
      <c r="P1172" s="2" t="s">
        <v>64</v>
      </c>
      <c r="Q1172" s="85"/>
      <c r="R1172" s="86">
        <v>2</v>
      </c>
      <c r="S1172" s="85">
        <v>57</v>
      </c>
      <c r="T1172" s="85">
        <v>57</v>
      </c>
      <c r="U1172" s="85"/>
      <c r="V1172" s="2">
        <v>3</v>
      </c>
      <c r="W1172" s="2">
        <v>5</v>
      </c>
      <c r="X1172" s="10">
        <v>2</v>
      </c>
      <c r="Y1172" s="84">
        <v>5.3</v>
      </c>
      <c r="Z1172" s="2">
        <v>30</v>
      </c>
      <c r="AA1172" s="6">
        <v>13</v>
      </c>
      <c r="AB1172" s="2"/>
      <c r="AC1172" s="2" t="s">
        <v>12</v>
      </c>
      <c r="AD1172" s="84">
        <v>5.6</v>
      </c>
      <c r="AE1172" s="84">
        <v>1.8</v>
      </c>
      <c r="AF1172" s="2">
        <v>100</v>
      </c>
      <c r="AG1172" s="2">
        <f t="shared" si="87"/>
        <v>560</v>
      </c>
      <c r="AH1172" s="2">
        <f t="shared" si="88"/>
        <v>460</v>
      </c>
      <c r="AI1172" s="44" t="str">
        <f>VLOOKUP(Table13[[#This Row],[Track]],$B$1885:$D$1929,2,FALSE)</f>
        <v>Vic</v>
      </c>
      <c r="AJ11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2" s="16" t="str">
        <f>IF(Table13[[#This Row],[Going-Dist]]="G&lt;6-Dist&gt;=1700","B",IF(Table13[[#This Row],[Going-Dist]]="G&lt;6-Dist&lt;1700","A",IF(AJ1172="G&gt;=6-Dist&lt;1700","C",IF(AJ1172="G&gt;=6-Dist&gt;=1700","D","xx"))))</f>
        <v>A</v>
      </c>
      <c r="AL1172" s="69">
        <f>MONTH(Table13[[#This Row],[Date]])</f>
        <v>7</v>
      </c>
      <c r="AM1172" s="69" t="str">
        <f t="shared" si="90"/>
        <v>2023-2024</v>
      </c>
      <c r="AN1172" s="60">
        <v>150</v>
      </c>
      <c r="AO1172" s="128">
        <f>IF(Table13[[#This Row],[Combo 27 Bet]]="","",IF(Table13[[#This Row],[Lev Ret]]="","",AN1172*Table13[[#This Row],[Odds]]))</f>
        <v>840</v>
      </c>
      <c r="AP1172" s="129">
        <f t="shared" si="89"/>
        <v>690</v>
      </c>
      <c r="AQ1172" s="135">
        <v>2</v>
      </c>
      <c r="AR1172" s="151">
        <v>8</v>
      </c>
      <c r="AS1172" s="2" t="str">
        <f>IF(Table13[[#This Row],[Date]]&lt;$AS$3,"","Live")</f>
        <v/>
      </c>
      <c r="AT1172" s="2" t="str">
        <f>IF(Table13[[#This Row],[Date]]&lt;$AT$3,"","Current Algo")</f>
        <v/>
      </c>
    </row>
    <row r="1173" spans="1:46" ht="14.25" customHeight="1" x14ac:dyDescent="0.25">
      <c r="A1173" s="82">
        <v>45500</v>
      </c>
      <c r="B1173" s="2" t="s">
        <v>4</v>
      </c>
      <c r="C1173" s="83">
        <v>0.70486111111111116</v>
      </c>
      <c r="D1173" s="87">
        <v>4</v>
      </c>
      <c r="E1173" s="7">
        <v>4</v>
      </c>
      <c r="F1173" s="60">
        <v>9</v>
      </c>
      <c r="G1173" s="2">
        <v>1400</v>
      </c>
      <c r="H1173" s="2" t="s">
        <v>42</v>
      </c>
      <c r="I1173" s="2">
        <v>84</v>
      </c>
      <c r="J1173" s="2">
        <v>130</v>
      </c>
      <c r="K1173" s="6">
        <v>6</v>
      </c>
      <c r="L1173" s="6" t="s">
        <v>914</v>
      </c>
      <c r="M1173" s="2" t="s">
        <v>50</v>
      </c>
      <c r="N1173" s="84">
        <v>3.7</v>
      </c>
      <c r="O1173" s="2" t="s">
        <v>121</v>
      </c>
      <c r="P1173" s="2" t="s">
        <v>118</v>
      </c>
      <c r="Q1173" s="85"/>
      <c r="R1173" s="86">
        <v>8</v>
      </c>
      <c r="S1173" s="85">
        <v>58.5</v>
      </c>
      <c r="T1173" s="85">
        <v>58.5</v>
      </c>
      <c r="U1173" s="85"/>
      <c r="V1173" s="2">
        <v>1</v>
      </c>
      <c r="W1173" s="2">
        <v>1</v>
      </c>
      <c r="X1173" s="10">
        <v>3</v>
      </c>
      <c r="Y1173" s="84">
        <v>5.5</v>
      </c>
      <c r="Z1173" s="2">
        <v>30</v>
      </c>
      <c r="AA1173" s="6">
        <v>13</v>
      </c>
      <c r="AB1173" s="2"/>
      <c r="AC1173" s="2" t="s">
        <v>15</v>
      </c>
      <c r="AD1173" s="84">
        <v>3.2</v>
      </c>
      <c r="AE1173" s="84">
        <v>1.5</v>
      </c>
      <c r="AF1173" s="2">
        <v>100</v>
      </c>
      <c r="AG1173" s="2" t="str">
        <f t="shared" si="87"/>
        <v/>
      </c>
      <c r="AH1173" s="2">
        <f t="shared" si="88"/>
        <v>-100</v>
      </c>
      <c r="AI1173" s="44" t="str">
        <f>VLOOKUP(Table13[[#This Row],[Track]],$B$1885:$D$1929,2,FALSE)</f>
        <v>Vic</v>
      </c>
      <c r="AJ11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3" s="16" t="str">
        <f>IF(Table13[[#This Row],[Going-Dist]]="G&lt;6-Dist&gt;=1700","B",IF(Table13[[#This Row],[Going-Dist]]="G&lt;6-Dist&lt;1700","A",IF(AJ1173="G&gt;=6-Dist&lt;1700","C",IF(AJ1173="G&gt;=6-Dist&gt;=1700","D","xx"))))</f>
        <v>A</v>
      </c>
      <c r="AL1173" s="69">
        <f>MONTH(Table13[[#This Row],[Date]])</f>
        <v>7</v>
      </c>
      <c r="AM1173" s="69" t="str">
        <f t="shared" si="90"/>
        <v>2023-2024</v>
      </c>
      <c r="AN1173" s="60">
        <v>140</v>
      </c>
      <c r="AO1173" s="128" t="str">
        <f>IF(Table13[[#This Row],[Combo 27 Bet]]="","",IF(Table13[[#This Row],[Lev Ret]]="","",AN1173*Table13[[#This Row],[Odds]]))</f>
        <v/>
      </c>
      <c r="AP1173" s="129">
        <f t="shared" si="89"/>
        <v>-140</v>
      </c>
      <c r="AQ1173" s="135">
        <v>2</v>
      </c>
      <c r="AR1173" s="151">
        <v>7</v>
      </c>
      <c r="AS1173" s="2" t="str">
        <f>IF(Table13[[#This Row],[Date]]&lt;$AS$3,"","Live")</f>
        <v/>
      </c>
      <c r="AT1173" s="2" t="str">
        <f>IF(Table13[[#This Row],[Date]]&lt;$AT$3,"","Current Algo")</f>
        <v/>
      </c>
    </row>
    <row r="1174" spans="1:46" ht="14.25" customHeight="1" x14ac:dyDescent="0.25">
      <c r="A1174" s="82">
        <v>45507</v>
      </c>
      <c r="B1174" s="2" t="s">
        <v>3</v>
      </c>
      <c r="C1174" s="83">
        <v>0.53819444444444442</v>
      </c>
      <c r="D1174" s="87">
        <v>5</v>
      </c>
      <c r="E1174" s="7">
        <v>10</v>
      </c>
      <c r="F1174" s="60">
        <v>2</v>
      </c>
      <c r="G1174" s="2">
        <v>2530</v>
      </c>
      <c r="H1174" s="2" t="s">
        <v>42</v>
      </c>
      <c r="I1174" s="2" t="s">
        <v>46</v>
      </c>
      <c r="J1174" s="2">
        <v>150</v>
      </c>
      <c r="K1174" s="6">
        <v>3</v>
      </c>
      <c r="L1174" s="6" t="s">
        <v>911</v>
      </c>
      <c r="M1174" s="2" t="s">
        <v>80</v>
      </c>
      <c r="N1174" s="84">
        <v>1.55</v>
      </c>
      <c r="O1174" s="2" t="s">
        <v>515</v>
      </c>
      <c r="P1174" s="2" t="s">
        <v>212</v>
      </c>
      <c r="Q1174" s="85"/>
      <c r="R1174" s="86">
        <v>1</v>
      </c>
      <c r="S1174" s="85">
        <v>55</v>
      </c>
      <c r="T1174" s="85">
        <v>55</v>
      </c>
      <c r="U1174" s="85"/>
      <c r="V1174" s="2">
        <v>1</v>
      </c>
      <c r="W1174" s="2">
        <v>2</v>
      </c>
      <c r="X1174" s="10">
        <v>1</v>
      </c>
      <c r="Y1174" s="84">
        <v>2.4</v>
      </c>
      <c r="Z1174" s="2">
        <v>50</v>
      </c>
      <c r="AA1174" s="6">
        <v>7</v>
      </c>
      <c r="AB1174" s="2"/>
      <c r="AC1174" s="2" t="s">
        <v>15</v>
      </c>
      <c r="AD1174" s="84">
        <v>1.5</v>
      </c>
      <c r="AE1174" s="84">
        <v>1.3</v>
      </c>
      <c r="AF1174" s="2">
        <v>100</v>
      </c>
      <c r="AG1174" s="2" t="str">
        <f t="shared" si="87"/>
        <v/>
      </c>
      <c r="AH1174" s="2">
        <f t="shared" si="88"/>
        <v>-100</v>
      </c>
      <c r="AI1174" s="44" t="str">
        <f>VLOOKUP(Table13[[#This Row],[Track]],$B$1885:$D$1929,2,FALSE)</f>
        <v>Vic</v>
      </c>
      <c r="AJ11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74" s="16" t="str">
        <f>IF(Table13[[#This Row],[Going-Dist]]="G&lt;6-Dist&gt;=1700","B",IF(Table13[[#This Row],[Going-Dist]]="G&lt;6-Dist&lt;1700","A",IF(AJ1174="G&gt;=6-Dist&lt;1700","C",IF(AJ1174="G&gt;=6-Dist&gt;=1700","D","xx"))))</f>
        <v>B</v>
      </c>
      <c r="AL1174" s="69">
        <f>MONTH(Table13[[#This Row],[Date]])</f>
        <v>8</v>
      </c>
      <c r="AM1174" s="69" t="str">
        <f t="shared" si="90"/>
        <v>2024-2025</v>
      </c>
      <c r="AN1174" s="60">
        <v>100</v>
      </c>
      <c r="AO1174" s="128" t="str">
        <f>IF(Table13[[#This Row],[Combo 27 Bet]]="","",IF(Table13[[#This Row],[Lev Ret]]="","",AN1174*Table13[[#This Row],[Odds]]))</f>
        <v/>
      </c>
      <c r="AP1174" s="129">
        <f t="shared" si="89"/>
        <v>-100</v>
      </c>
      <c r="AQ1174" s="135">
        <v>2</v>
      </c>
      <c r="AR1174" s="151">
        <v>1</v>
      </c>
      <c r="AS1174" s="2" t="str">
        <f>IF(Table13[[#This Row],[Date]]&lt;$AS$3,"","Live")</f>
        <v/>
      </c>
      <c r="AT1174" s="2" t="str">
        <f>IF(Table13[[#This Row],[Date]]&lt;$AT$3,"","Current Algo")</f>
        <v/>
      </c>
    </row>
    <row r="1175" spans="1:46" ht="14.25" customHeight="1" x14ac:dyDescent="0.25">
      <c r="A1175" s="82">
        <v>45507</v>
      </c>
      <c r="B1175" s="2" t="s">
        <v>3</v>
      </c>
      <c r="C1175" s="83">
        <v>0.53819444444444442</v>
      </c>
      <c r="D1175" s="2">
        <v>5</v>
      </c>
      <c r="E1175" s="2">
        <v>10</v>
      </c>
      <c r="F1175" s="60">
        <v>2</v>
      </c>
      <c r="G1175" s="2">
        <v>2530</v>
      </c>
      <c r="H1175" s="2" t="s">
        <v>42</v>
      </c>
      <c r="I1175" s="2" t="s">
        <v>46</v>
      </c>
      <c r="J1175" s="2">
        <v>150</v>
      </c>
      <c r="K1175" s="6">
        <v>1</v>
      </c>
      <c r="L1175" s="6" t="s">
        <v>915</v>
      </c>
      <c r="M1175" s="2" t="s">
        <v>76</v>
      </c>
      <c r="N1175" s="84">
        <v>3.6</v>
      </c>
      <c r="O1175" s="2" t="s">
        <v>63</v>
      </c>
      <c r="P1175" s="2" t="s">
        <v>48</v>
      </c>
      <c r="Q1175" s="85"/>
      <c r="R1175" s="86">
        <v>3</v>
      </c>
      <c r="S1175" s="85">
        <v>60</v>
      </c>
      <c r="T1175" s="85">
        <v>60</v>
      </c>
      <c r="U1175" s="85"/>
      <c r="V1175" s="2">
        <v>3</v>
      </c>
      <c r="W1175" s="2">
        <v>1</v>
      </c>
      <c r="X1175" s="10">
        <v>2</v>
      </c>
      <c r="Y1175" s="84">
        <v>4.4000000000000004</v>
      </c>
      <c r="Z1175" s="2">
        <v>40</v>
      </c>
      <c r="AA1175" s="6">
        <v>7</v>
      </c>
      <c r="AB1175" s="2"/>
      <c r="AC1175" s="2" t="s">
        <v>14</v>
      </c>
      <c r="AD1175" s="84">
        <v>6</v>
      </c>
      <c r="AE1175" s="84"/>
      <c r="AF1175" s="2">
        <v>100</v>
      </c>
      <c r="AG1175" s="2" t="str">
        <f t="shared" si="87"/>
        <v/>
      </c>
      <c r="AH1175" s="2">
        <f t="shared" si="88"/>
        <v>-100</v>
      </c>
      <c r="AI1175" s="44" t="str">
        <f>VLOOKUP(Table13[[#This Row],[Track]],$B$1885:$D$1929,2,FALSE)</f>
        <v>Vic</v>
      </c>
      <c r="AJ11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75" s="16" t="str">
        <f>IF(Table13[[#This Row],[Going-Dist]]="G&lt;6-Dist&gt;=1700","B",IF(Table13[[#This Row],[Going-Dist]]="G&lt;6-Dist&lt;1700","A",IF(AJ1175="G&gt;=6-Dist&lt;1700","C",IF(AJ1175="G&gt;=6-Dist&gt;=1700","D","xx"))))</f>
        <v>B</v>
      </c>
      <c r="AL1175" s="69">
        <f>MONTH(Table13[[#This Row],[Date]])</f>
        <v>8</v>
      </c>
      <c r="AM1175" s="69" t="str">
        <f t="shared" si="90"/>
        <v>2024-2025</v>
      </c>
      <c r="AN1175" s="60">
        <v>100</v>
      </c>
      <c r="AO1175" s="128" t="str">
        <f>IF(Table13[[#This Row],[Combo 27 Bet]]="","",IF(Table13[[#This Row],[Lev Ret]]="","",AN1175*Table13[[#This Row],[Odds]]))</f>
        <v/>
      </c>
      <c r="AP1175" s="129">
        <f t="shared" si="89"/>
        <v>-100</v>
      </c>
      <c r="AQ1175" s="135">
        <v>2</v>
      </c>
      <c r="AR1175" s="151">
        <v>5</v>
      </c>
      <c r="AS1175" s="2" t="str">
        <f>IF(Table13[[#This Row],[Date]]&lt;$AS$3,"","Live")</f>
        <v/>
      </c>
      <c r="AT1175" s="2" t="str">
        <f>IF(Table13[[#This Row],[Date]]&lt;$AT$3,"","Current Algo")</f>
        <v/>
      </c>
    </row>
    <row r="1176" spans="1:46" ht="14.25" customHeight="1" x14ac:dyDescent="0.25">
      <c r="A1176" s="82">
        <v>45507</v>
      </c>
      <c r="B1176" s="2" t="s">
        <v>3</v>
      </c>
      <c r="C1176" s="83">
        <v>0.5625</v>
      </c>
      <c r="D1176" s="87">
        <v>5</v>
      </c>
      <c r="E1176" s="7">
        <v>10</v>
      </c>
      <c r="F1176" s="60">
        <v>3</v>
      </c>
      <c r="G1176" s="2">
        <v>1410</v>
      </c>
      <c r="H1176" s="2" t="s">
        <v>70</v>
      </c>
      <c r="I1176" s="2">
        <v>84</v>
      </c>
      <c r="J1176" s="2">
        <v>130</v>
      </c>
      <c r="K1176" s="6">
        <v>4</v>
      </c>
      <c r="L1176" s="6" t="s">
        <v>916</v>
      </c>
      <c r="M1176" s="2" t="s">
        <v>58</v>
      </c>
      <c r="N1176" s="84">
        <v>6.2</v>
      </c>
      <c r="O1176" s="2" t="s">
        <v>213</v>
      </c>
      <c r="P1176" s="2" t="s">
        <v>212</v>
      </c>
      <c r="Q1176" s="85"/>
      <c r="R1176" s="86">
        <v>4</v>
      </c>
      <c r="S1176" s="85">
        <v>56</v>
      </c>
      <c r="T1176" s="85">
        <v>56</v>
      </c>
      <c r="U1176" s="85"/>
      <c r="V1176" s="2">
        <v>2</v>
      </c>
      <c r="W1176" s="2"/>
      <c r="X1176" s="10">
        <v>3</v>
      </c>
      <c r="Y1176" s="84">
        <v>5.5</v>
      </c>
      <c r="Z1176" s="2">
        <v>30</v>
      </c>
      <c r="AA1176" s="6">
        <v>8</v>
      </c>
      <c r="AB1176" s="2"/>
      <c r="AC1176" s="2"/>
      <c r="AD1176" s="84">
        <v>6.5</v>
      </c>
      <c r="AE1176" s="84"/>
      <c r="AF1176" s="2">
        <v>100</v>
      </c>
      <c r="AG1176" s="2" t="str">
        <f t="shared" si="87"/>
        <v/>
      </c>
      <c r="AH1176" s="2">
        <f t="shared" si="88"/>
        <v>-100</v>
      </c>
      <c r="AI1176" s="44" t="str">
        <f>VLOOKUP(Table13[[#This Row],[Track]],$B$1885:$D$1929,2,FALSE)</f>
        <v>Vic</v>
      </c>
      <c r="AJ11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6" s="16" t="str">
        <f>IF(Table13[[#This Row],[Going-Dist]]="G&lt;6-Dist&gt;=1700","B",IF(Table13[[#This Row],[Going-Dist]]="G&lt;6-Dist&lt;1700","A",IF(AJ1176="G&gt;=6-Dist&lt;1700","C",IF(AJ1176="G&gt;=6-Dist&gt;=1700","D","xx"))))</f>
        <v>A</v>
      </c>
      <c r="AL1176" s="69">
        <f>MONTH(Table13[[#This Row],[Date]])</f>
        <v>8</v>
      </c>
      <c r="AM1176" s="69" t="str">
        <f t="shared" si="90"/>
        <v>2024-2025</v>
      </c>
      <c r="AN1176" s="60">
        <v>100</v>
      </c>
      <c r="AO1176" s="128" t="str">
        <f>IF(Table13[[#This Row],[Combo 27 Bet]]="","",IF(Table13[[#This Row],[Lev Ret]]="","",AN1176*Table13[[#This Row],[Odds]]))</f>
        <v/>
      </c>
      <c r="AP1176" s="129">
        <f t="shared" si="89"/>
        <v>-100</v>
      </c>
      <c r="AQ1176" s="135"/>
      <c r="AR1176" s="151">
        <v>5</v>
      </c>
      <c r="AS1176" s="2" t="str">
        <f>IF(Table13[[#This Row],[Date]]&lt;$AS$3,"","Live")</f>
        <v/>
      </c>
      <c r="AT1176" s="2" t="str">
        <f>IF(Table13[[#This Row],[Date]]&lt;$AT$3,"","Current Algo")</f>
        <v/>
      </c>
    </row>
    <row r="1177" spans="1:46" ht="14.25" customHeight="1" x14ac:dyDescent="0.25">
      <c r="A1177" s="82">
        <v>45507</v>
      </c>
      <c r="B1177" s="2" t="s">
        <v>3</v>
      </c>
      <c r="C1177" s="83">
        <v>0.58680555555555558</v>
      </c>
      <c r="D1177" s="87">
        <v>5</v>
      </c>
      <c r="E1177" s="7">
        <v>10</v>
      </c>
      <c r="F1177" s="60">
        <v>4</v>
      </c>
      <c r="G1177" s="2">
        <v>1100</v>
      </c>
      <c r="H1177" s="2" t="s">
        <v>42</v>
      </c>
      <c r="I1177" s="2">
        <v>84</v>
      </c>
      <c r="J1177" s="2">
        <v>130</v>
      </c>
      <c r="K1177" s="6">
        <v>3</v>
      </c>
      <c r="L1177" s="6" t="s">
        <v>870</v>
      </c>
      <c r="M1177" s="2" t="s">
        <v>75</v>
      </c>
      <c r="N1177" s="84">
        <v>2.4</v>
      </c>
      <c r="O1177" s="2" t="s">
        <v>133</v>
      </c>
      <c r="P1177" s="2" t="s">
        <v>103</v>
      </c>
      <c r="Q1177" s="85"/>
      <c r="R1177" s="86">
        <v>5</v>
      </c>
      <c r="S1177" s="85">
        <v>59.5</v>
      </c>
      <c r="T1177" s="85">
        <v>59.5</v>
      </c>
      <c r="U1177" s="85"/>
      <c r="V1177" s="2">
        <v>2</v>
      </c>
      <c r="W1177" s="2">
        <v>1</v>
      </c>
      <c r="X1177" s="10">
        <v>2</v>
      </c>
      <c r="Y1177" s="84">
        <v>4.8</v>
      </c>
      <c r="Z1177" s="2">
        <v>35</v>
      </c>
      <c r="AA1177" s="6">
        <v>9</v>
      </c>
      <c r="AB1177" s="2"/>
      <c r="AC1177" s="2"/>
      <c r="AD1177" s="84">
        <v>2.15</v>
      </c>
      <c r="AE1177" s="84"/>
      <c r="AF1177" s="2">
        <v>100</v>
      </c>
      <c r="AG1177" s="2" t="str">
        <f t="shared" si="87"/>
        <v/>
      </c>
      <c r="AH1177" s="2">
        <f t="shared" si="88"/>
        <v>-100</v>
      </c>
      <c r="AI1177" s="44" t="str">
        <f>VLOOKUP(Table13[[#This Row],[Track]],$B$1885:$D$1929,2,FALSE)</f>
        <v>Vic</v>
      </c>
      <c r="AJ11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7" s="16" t="str">
        <f>IF(Table13[[#This Row],[Going-Dist]]="G&lt;6-Dist&gt;=1700","B",IF(Table13[[#This Row],[Going-Dist]]="G&lt;6-Dist&lt;1700","A",IF(AJ1177="G&gt;=6-Dist&lt;1700","C",IF(AJ1177="G&gt;=6-Dist&gt;=1700","D","xx"))))</f>
        <v>A</v>
      </c>
      <c r="AL1177" s="69">
        <f>MONTH(Table13[[#This Row],[Date]])</f>
        <v>8</v>
      </c>
      <c r="AM1177" s="69" t="str">
        <f t="shared" si="90"/>
        <v>2024-2025</v>
      </c>
      <c r="AN1177" s="60">
        <v>100</v>
      </c>
      <c r="AO1177" s="128" t="str">
        <f>IF(Table13[[#This Row],[Combo 27 Bet]]="","",IF(Table13[[#This Row],[Lev Ret]]="","",AN1177*Table13[[#This Row],[Odds]]))</f>
        <v/>
      </c>
      <c r="AP1177" s="129">
        <f t="shared" si="89"/>
        <v>-100</v>
      </c>
      <c r="AQ1177" s="135"/>
      <c r="AR1177" s="151">
        <v>5</v>
      </c>
      <c r="AS1177" s="2" t="str">
        <f>IF(Table13[[#This Row],[Date]]&lt;$AS$3,"","Live")</f>
        <v/>
      </c>
      <c r="AT1177" s="2" t="str">
        <f>IF(Table13[[#This Row],[Date]]&lt;$AT$3,"","Current Algo")</f>
        <v/>
      </c>
    </row>
    <row r="1178" spans="1:46" ht="14.25" customHeight="1" x14ac:dyDescent="0.25">
      <c r="A1178" s="82">
        <v>45507</v>
      </c>
      <c r="B1178" s="2" t="s">
        <v>3</v>
      </c>
      <c r="C1178" s="83">
        <v>0.61111111111111116</v>
      </c>
      <c r="D1178" s="87">
        <v>5</v>
      </c>
      <c r="E1178" s="7">
        <v>10</v>
      </c>
      <c r="F1178" s="60">
        <v>5</v>
      </c>
      <c r="G1178" s="2">
        <v>1620</v>
      </c>
      <c r="H1178" s="2" t="s">
        <v>42</v>
      </c>
      <c r="I1178" s="2">
        <v>84</v>
      </c>
      <c r="J1178" s="2">
        <v>130</v>
      </c>
      <c r="K1178" s="6">
        <v>3</v>
      </c>
      <c r="L1178" s="6" t="s">
        <v>551</v>
      </c>
      <c r="M1178" s="2" t="s">
        <v>50</v>
      </c>
      <c r="N1178" s="84">
        <v>3.6</v>
      </c>
      <c r="O1178" s="2" t="s">
        <v>59</v>
      </c>
      <c r="P1178" s="2" t="s">
        <v>103</v>
      </c>
      <c r="Q1178" s="85"/>
      <c r="R1178" s="86">
        <v>9</v>
      </c>
      <c r="S1178" s="85">
        <v>57.5</v>
      </c>
      <c r="T1178" s="85">
        <v>57.5</v>
      </c>
      <c r="U1178" s="85"/>
      <c r="V1178" s="2">
        <v>1</v>
      </c>
      <c r="W1178" s="2">
        <v>2</v>
      </c>
      <c r="X1178" s="10">
        <v>1</v>
      </c>
      <c r="Y1178" s="84">
        <v>4</v>
      </c>
      <c r="Z1178" s="2">
        <v>45</v>
      </c>
      <c r="AA1178" s="6">
        <v>9</v>
      </c>
      <c r="AB1178" s="2"/>
      <c r="AC1178" s="2" t="s">
        <v>12</v>
      </c>
      <c r="AD1178" s="84">
        <v>3.5</v>
      </c>
      <c r="AE1178" s="84">
        <v>1.5</v>
      </c>
      <c r="AF1178" s="2">
        <v>100</v>
      </c>
      <c r="AG1178" s="2">
        <f t="shared" si="87"/>
        <v>350</v>
      </c>
      <c r="AH1178" s="2">
        <f t="shared" si="88"/>
        <v>250</v>
      </c>
      <c r="AI1178" s="44" t="str">
        <f>VLOOKUP(Table13[[#This Row],[Track]],$B$1885:$D$1929,2,FALSE)</f>
        <v>Vic</v>
      </c>
      <c r="AJ11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8" s="16" t="str">
        <f>IF(Table13[[#This Row],[Going-Dist]]="G&lt;6-Dist&gt;=1700","B",IF(Table13[[#This Row],[Going-Dist]]="G&lt;6-Dist&lt;1700","A",IF(AJ1178="G&gt;=6-Dist&lt;1700","C",IF(AJ1178="G&gt;=6-Dist&gt;=1700","D","xx"))))</f>
        <v>A</v>
      </c>
      <c r="AL1178" s="69">
        <f>MONTH(Table13[[#This Row],[Date]])</f>
        <v>8</v>
      </c>
      <c r="AM1178" s="69" t="str">
        <f t="shared" si="90"/>
        <v>2024-2025</v>
      </c>
      <c r="AN1178" s="60">
        <v>140</v>
      </c>
      <c r="AO1178" s="128">
        <f>IF(Table13[[#This Row],[Combo 27 Bet]]="","",IF(Table13[[#This Row],[Lev Ret]]="","",AN1178*Table13[[#This Row],[Odds]]))</f>
        <v>490</v>
      </c>
      <c r="AP1178" s="129">
        <f t="shared" si="89"/>
        <v>350</v>
      </c>
      <c r="AQ1178" s="135">
        <v>2</v>
      </c>
      <c r="AR1178" s="151">
        <v>7</v>
      </c>
      <c r="AS1178" s="2" t="str">
        <f>IF(Table13[[#This Row],[Date]]&lt;$AS$3,"","Live")</f>
        <v/>
      </c>
      <c r="AT1178" s="2" t="str">
        <f>IF(Table13[[#This Row],[Date]]&lt;$AT$3,"","Current Algo")</f>
        <v/>
      </c>
    </row>
    <row r="1179" spans="1:46" ht="14.25" customHeight="1" x14ac:dyDescent="0.25">
      <c r="A1179" s="82">
        <v>45507</v>
      </c>
      <c r="B1179" s="2" t="s">
        <v>3</v>
      </c>
      <c r="C1179" s="83">
        <v>0.61111111111111116</v>
      </c>
      <c r="D1179" s="87">
        <v>5</v>
      </c>
      <c r="E1179" s="7">
        <v>10</v>
      </c>
      <c r="F1179" s="60">
        <v>5</v>
      </c>
      <c r="G1179" s="2">
        <v>1620</v>
      </c>
      <c r="H1179" s="2" t="s">
        <v>42</v>
      </c>
      <c r="I1179" s="2">
        <v>84</v>
      </c>
      <c r="J1179" s="2">
        <v>130</v>
      </c>
      <c r="K1179" s="6">
        <v>6</v>
      </c>
      <c r="L1179" s="6" t="s">
        <v>917</v>
      </c>
      <c r="M1179" s="2" t="s">
        <v>75</v>
      </c>
      <c r="N1179" s="84">
        <v>2.7</v>
      </c>
      <c r="O1179" s="2" t="s">
        <v>525</v>
      </c>
      <c r="P1179" s="2" t="s">
        <v>48</v>
      </c>
      <c r="Q1179" s="85"/>
      <c r="R1179" s="86">
        <v>6</v>
      </c>
      <c r="S1179" s="85">
        <v>56.5</v>
      </c>
      <c r="T1179" s="85">
        <v>56.5</v>
      </c>
      <c r="U1179" s="85"/>
      <c r="V1179" s="2">
        <v>2</v>
      </c>
      <c r="W1179" s="2">
        <v>5</v>
      </c>
      <c r="X1179" s="10">
        <v>2</v>
      </c>
      <c r="Y1179" s="84">
        <v>4.5999999999999996</v>
      </c>
      <c r="Z1179" s="2">
        <v>40</v>
      </c>
      <c r="AA1179" s="6">
        <v>9</v>
      </c>
      <c r="AB1179" s="2"/>
      <c r="AC1179" s="2"/>
      <c r="AD1179" s="84">
        <v>2.9</v>
      </c>
      <c r="AE1179" s="84"/>
      <c r="AF1179" s="2">
        <v>100</v>
      </c>
      <c r="AG1179" s="2" t="str">
        <f t="shared" si="87"/>
        <v/>
      </c>
      <c r="AH1179" s="2">
        <f t="shared" si="88"/>
        <v>-100</v>
      </c>
      <c r="AI1179" s="44" t="str">
        <f>VLOOKUP(Table13[[#This Row],[Track]],$B$1885:$D$1929,2,FALSE)</f>
        <v>Vic</v>
      </c>
      <c r="AJ11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79" s="16" t="str">
        <f>IF(Table13[[#This Row],[Going-Dist]]="G&lt;6-Dist&gt;=1700","B",IF(Table13[[#This Row],[Going-Dist]]="G&lt;6-Dist&lt;1700","A",IF(AJ1179="G&gt;=6-Dist&lt;1700","C",IF(AJ1179="G&gt;=6-Dist&gt;=1700","D","xx"))))</f>
        <v>A</v>
      </c>
      <c r="AL1179" s="69">
        <f>MONTH(Table13[[#This Row],[Date]])</f>
        <v>8</v>
      </c>
      <c r="AM1179" s="69" t="str">
        <f t="shared" si="90"/>
        <v>2024-2025</v>
      </c>
      <c r="AN1179" s="60">
        <v>150</v>
      </c>
      <c r="AO1179" s="128" t="str">
        <f>IF(Table13[[#This Row],[Combo 27 Bet]]="","",IF(Table13[[#This Row],[Lev Ret]]="","",AN1179*Table13[[#This Row],[Odds]]))</f>
        <v/>
      </c>
      <c r="AP1179" s="129">
        <f t="shared" si="89"/>
        <v>-150</v>
      </c>
      <c r="AQ1179" s="135">
        <v>2</v>
      </c>
      <c r="AR1179" s="151">
        <v>4</v>
      </c>
      <c r="AS1179" s="2" t="str">
        <f>IF(Table13[[#This Row],[Date]]&lt;$AS$3,"","Live")</f>
        <v/>
      </c>
      <c r="AT1179" s="2" t="str">
        <f>IF(Table13[[#This Row],[Date]]&lt;$AT$3,"","Current Algo")</f>
        <v/>
      </c>
    </row>
    <row r="1180" spans="1:46" ht="14.25" customHeight="1" x14ac:dyDescent="0.25">
      <c r="A1180" s="82">
        <v>45507</v>
      </c>
      <c r="B1180" s="2" t="s">
        <v>149</v>
      </c>
      <c r="C1180" s="83">
        <v>0.625</v>
      </c>
      <c r="D1180" s="87">
        <v>5</v>
      </c>
      <c r="E1180" s="7">
        <v>7</v>
      </c>
      <c r="F1180" s="60">
        <v>7</v>
      </c>
      <c r="G1180" s="2">
        <v>1100</v>
      </c>
      <c r="H1180" s="2" t="s">
        <v>151</v>
      </c>
      <c r="I1180" s="2">
        <v>78</v>
      </c>
      <c r="J1180" s="2">
        <v>160</v>
      </c>
      <c r="K1180" s="6">
        <v>9</v>
      </c>
      <c r="L1180" s="6" t="s">
        <v>1710</v>
      </c>
      <c r="M1180" s="2" t="s">
        <v>75</v>
      </c>
      <c r="N1180" s="84">
        <v>2.5</v>
      </c>
      <c r="O1180" s="2" t="s">
        <v>156</v>
      </c>
      <c r="P1180" s="2" t="s">
        <v>153</v>
      </c>
      <c r="Q1180" s="85"/>
      <c r="R1180" s="86">
        <v>2</v>
      </c>
      <c r="S1180" s="85">
        <v>56</v>
      </c>
      <c r="T1180" s="85">
        <v>56</v>
      </c>
      <c r="U1180" s="85"/>
      <c r="V1180" s="2">
        <v>1</v>
      </c>
      <c r="W1180" s="2">
        <v>3</v>
      </c>
      <c r="X1180" s="10">
        <v>1</v>
      </c>
      <c r="Y1180" s="84">
        <v>2.8</v>
      </c>
      <c r="Z1180" s="2">
        <v>30</v>
      </c>
      <c r="AA1180" s="6"/>
      <c r="AB1180" s="2"/>
      <c r="AC1180" s="2" t="s">
        <v>15</v>
      </c>
      <c r="AD1180" s="84">
        <v>2.6</v>
      </c>
      <c r="AE1180" s="84">
        <v>1.2</v>
      </c>
      <c r="AF1180" s="2">
        <v>100</v>
      </c>
      <c r="AG1180" s="2" t="str">
        <f t="shared" si="87"/>
        <v/>
      </c>
      <c r="AH1180" s="2">
        <f t="shared" si="88"/>
        <v>-100</v>
      </c>
      <c r="AI1180" s="44" t="str">
        <f>VLOOKUP(Table13[[#This Row],[Track]],$B$1885:$D$1929,2,FALSE)</f>
        <v>NSW</v>
      </c>
      <c r="AJ11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0" s="16" t="str">
        <f>IF(Table13[[#This Row],[Going-Dist]]="G&lt;6-Dist&gt;=1700","B",IF(Table13[[#This Row],[Going-Dist]]="G&lt;6-Dist&lt;1700","A",IF(AJ1180="G&gt;=6-Dist&lt;1700","C",IF(AJ1180="G&gt;=6-Dist&gt;=1700","D","xx"))))</f>
        <v>A</v>
      </c>
      <c r="AL1180" s="69">
        <f>MONTH(Table13[[#This Row],[Date]])</f>
        <v>8</v>
      </c>
      <c r="AM1180" s="69" t="str">
        <f t="shared" si="90"/>
        <v>2024-2025</v>
      </c>
      <c r="AN1180" s="60">
        <v>150</v>
      </c>
      <c r="AO1180" s="128" t="str">
        <f>IF(Table13[[#This Row],[Combo 27 Bet]]="","",IF(Table13[[#This Row],[Lev Ret]]="","",AN1180*Table13[[#This Row],[Odds]]))</f>
        <v/>
      </c>
      <c r="AP1180" s="129">
        <f t="shared" si="89"/>
        <v>-150</v>
      </c>
      <c r="AQ1180" s="135"/>
      <c r="AR1180" s="151">
        <v>3</v>
      </c>
      <c r="AS1180" s="2" t="str">
        <f>IF(Table13[[#This Row],[Date]]&lt;$AS$3,"","Live")</f>
        <v/>
      </c>
      <c r="AT1180" s="2" t="str">
        <f>IF(Table13[[#This Row],[Date]]&lt;$AT$3,"","Current Algo")</f>
        <v/>
      </c>
    </row>
    <row r="1181" spans="1:46" ht="14.25" customHeight="1" x14ac:dyDescent="0.25">
      <c r="A1181" s="82">
        <v>45507</v>
      </c>
      <c r="B1181" s="2" t="s">
        <v>149</v>
      </c>
      <c r="C1181" s="83">
        <v>0.70138888888888884</v>
      </c>
      <c r="D1181" s="87">
        <v>5</v>
      </c>
      <c r="E1181" s="7">
        <v>7</v>
      </c>
      <c r="F1181" s="60">
        <v>10</v>
      </c>
      <c r="G1181" s="2">
        <v>1400</v>
      </c>
      <c r="H1181" s="2" t="s">
        <v>151</v>
      </c>
      <c r="I1181" s="2">
        <v>78</v>
      </c>
      <c r="J1181" s="2">
        <v>160</v>
      </c>
      <c r="K1181" s="6">
        <v>11</v>
      </c>
      <c r="L1181" s="6" t="s">
        <v>1738</v>
      </c>
      <c r="M1181" s="2" t="s">
        <v>75</v>
      </c>
      <c r="N1181" s="84">
        <v>2.9</v>
      </c>
      <c r="O1181" s="2" t="s">
        <v>161</v>
      </c>
      <c r="P1181" s="2" t="s">
        <v>160</v>
      </c>
      <c r="Q1181" s="85"/>
      <c r="R1181" s="86">
        <v>1</v>
      </c>
      <c r="S1181" s="85">
        <v>58</v>
      </c>
      <c r="T1181" s="85">
        <v>58</v>
      </c>
      <c r="U1181" s="85"/>
      <c r="V1181" s="2">
        <v>1</v>
      </c>
      <c r="W1181" s="2">
        <v>3</v>
      </c>
      <c r="X1181" s="10">
        <v>1</v>
      </c>
      <c r="Y1181" s="84">
        <v>2.1</v>
      </c>
      <c r="Z1181" s="2">
        <v>30</v>
      </c>
      <c r="AA1181" s="6"/>
      <c r="AB1181" s="2"/>
      <c r="AC1181" s="2"/>
      <c r="AD1181" s="84">
        <v>4</v>
      </c>
      <c r="AE1181" s="84"/>
      <c r="AF1181" s="2">
        <v>100</v>
      </c>
      <c r="AG1181" s="2" t="str">
        <f t="shared" si="87"/>
        <v/>
      </c>
      <c r="AH1181" s="2">
        <f t="shared" si="88"/>
        <v>-100</v>
      </c>
      <c r="AI1181" s="44" t="str">
        <f>VLOOKUP(Table13[[#This Row],[Track]],$B$1885:$D$1929,2,FALSE)</f>
        <v>NSW</v>
      </c>
      <c r="AJ11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1" s="16" t="str">
        <f>IF(Table13[[#This Row],[Going-Dist]]="G&lt;6-Dist&gt;=1700","B",IF(Table13[[#This Row],[Going-Dist]]="G&lt;6-Dist&lt;1700","A",IF(AJ1181="G&gt;=6-Dist&lt;1700","C",IF(AJ1181="G&gt;=6-Dist&gt;=1700","D","xx"))))</f>
        <v>A</v>
      </c>
      <c r="AL1181" s="69">
        <f>MONTH(Table13[[#This Row],[Date]])</f>
        <v>8</v>
      </c>
      <c r="AM1181" s="69" t="str">
        <f t="shared" si="90"/>
        <v>2024-2025</v>
      </c>
      <c r="AN1181" s="60">
        <v>150</v>
      </c>
      <c r="AO1181" s="128" t="str">
        <f>IF(Table13[[#This Row],[Combo 27 Bet]]="","",IF(Table13[[#This Row],[Lev Ret]]="","",AN1181*Table13[[#This Row],[Odds]]))</f>
        <v/>
      </c>
      <c r="AP1181" s="129">
        <f t="shared" si="89"/>
        <v>-150</v>
      </c>
      <c r="AQ1181" s="135"/>
      <c r="AR1181" s="151">
        <v>3</v>
      </c>
      <c r="AS1181" s="2" t="str">
        <f>IF(Table13[[#This Row],[Date]]&lt;$AS$3,"","Live")</f>
        <v/>
      </c>
      <c r="AT1181" s="2" t="str">
        <f>IF(Table13[[#This Row],[Date]]&lt;$AT$3,"","Current Algo")</f>
        <v/>
      </c>
    </row>
    <row r="1182" spans="1:46" ht="14.25" customHeight="1" x14ac:dyDescent="0.25">
      <c r="A1182" s="82">
        <v>45514</v>
      </c>
      <c r="B1182" s="2" t="s">
        <v>6</v>
      </c>
      <c r="C1182" s="83">
        <v>0.51388888888888884</v>
      </c>
      <c r="D1182" s="87">
        <v>5</v>
      </c>
      <c r="E1182" s="7">
        <v>0</v>
      </c>
      <c r="F1182" s="60">
        <v>1</v>
      </c>
      <c r="G1182" s="2">
        <v>1600</v>
      </c>
      <c r="H1182" s="2" t="s">
        <v>70</v>
      </c>
      <c r="I1182" s="2">
        <v>78</v>
      </c>
      <c r="J1182" s="2">
        <v>130</v>
      </c>
      <c r="K1182" s="6">
        <v>5</v>
      </c>
      <c r="L1182" s="6" t="s">
        <v>526</v>
      </c>
      <c r="M1182" s="2" t="s">
        <v>80</v>
      </c>
      <c r="N1182" s="84">
        <v>3.2</v>
      </c>
      <c r="O1182" s="2" t="s">
        <v>97</v>
      </c>
      <c r="P1182" s="2" t="s">
        <v>60</v>
      </c>
      <c r="Q1182" s="85"/>
      <c r="R1182" s="86">
        <v>3</v>
      </c>
      <c r="S1182" s="85">
        <v>57.5</v>
      </c>
      <c r="T1182" s="85">
        <v>57.5</v>
      </c>
      <c r="U1182" s="85"/>
      <c r="V1182" s="2">
        <v>1</v>
      </c>
      <c r="W1182" s="2"/>
      <c r="X1182" s="10">
        <v>1</v>
      </c>
      <c r="Y1182" s="84">
        <v>2.8</v>
      </c>
      <c r="Z1182" s="2">
        <v>50</v>
      </c>
      <c r="AA1182" s="6">
        <v>8</v>
      </c>
      <c r="AB1182" s="2"/>
      <c r="AC1182" s="2" t="s">
        <v>12</v>
      </c>
      <c r="AD1182" s="84">
        <v>3.1</v>
      </c>
      <c r="AE1182" s="84">
        <v>1.4</v>
      </c>
      <c r="AF1182" s="2">
        <v>100</v>
      </c>
      <c r="AG1182" s="2">
        <f t="shared" ref="AG1182:AG1230" si="91">IF($AC1182&lt;&gt;"WON","",AF1182*$AD1182)</f>
        <v>310</v>
      </c>
      <c r="AH1182" s="2">
        <f t="shared" ref="AH1182:AH1230" si="92">IF(AG1182="",AF1182*-1,AG1182-AF1182)</f>
        <v>210</v>
      </c>
      <c r="AI1182" s="44" t="str">
        <f>VLOOKUP(Table13[[#This Row],[Track]],$B$1885:$D$1929,2,FALSE)</f>
        <v>Vic</v>
      </c>
      <c r="AJ11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2" s="16" t="str">
        <f>IF(Table13[[#This Row],[Going-Dist]]="G&lt;6-Dist&gt;=1700","B",IF(Table13[[#This Row],[Going-Dist]]="G&lt;6-Dist&lt;1700","A",IF(AJ1182="G&gt;=6-Dist&lt;1700","C",IF(AJ1182="G&gt;=6-Dist&gt;=1700","D","xx"))))</f>
        <v>A</v>
      </c>
      <c r="AL1182" s="69">
        <f>MONTH(Table13[[#This Row],[Date]])</f>
        <v>8</v>
      </c>
      <c r="AM1182" s="69" t="str">
        <f t="shared" si="90"/>
        <v>2024-2025</v>
      </c>
      <c r="AN1182" s="60">
        <v>200</v>
      </c>
      <c r="AO1182" s="128">
        <f>IF(Table13[[#This Row],[Combo 27 Bet]]="","",IF(Table13[[#This Row],[Lev Ret]]="","",AN1182*Table13[[#This Row],[Odds]]))</f>
        <v>620</v>
      </c>
      <c r="AP1182" s="129">
        <f t="shared" ref="AP1182:AP1230" si="93">IF(AN1182="","",IF(AO1182="",AN1182*-1,AO1182-AN1182))</f>
        <v>420</v>
      </c>
      <c r="AQ1182" s="135"/>
      <c r="AR1182" s="151">
        <v>10</v>
      </c>
      <c r="AS1182" s="2" t="str">
        <f>IF(Table13[[#This Row],[Date]]&lt;$AS$3,"","Live")</f>
        <v/>
      </c>
      <c r="AT1182" s="2" t="str">
        <f>IF(Table13[[#This Row],[Date]]&lt;$AT$3,"","Current Algo")</f>
        <v/>
      </c>
    </row>
    <row r="1183" spans="1:46" ht="14.25" customHeight="1" x14ac:dyDescent="0.25">
      <c r="A1183" s="82">
        <v>45514</v>
      </c>
      <c r="B1183" s="2" t="s">
        <v>6</v>
      </c>
      <c r="C1183" s="83">
        <v>0.61111111111111116</v>
      </c>
      <c r="D1183" s="87">
        <v>5</v>
      </c>
      <c r="E1183" s="7">
        <v>0</v>
      </c>
      <c r="F1183" s="60">
        <v>5</v>
      </c>
      <c r="G1183" s="2">
        <v>1000</v>
      </c>
      <c r="H1183" s="2" t="s">
        <v>42</v>
      </c>
      <c r="I1183" s="2">
        <v>100</v>
      </c>
      <c r="J1183" s="2">
        <v>150</v>
      </c>
      <c r="K1183" s="6">
        <v>5</v>
      </c>
      <c r="L1183" s="6" t="s">
        <v>527</v>
      </c>
      <c r="M1183" s="2" t="s">
        <v>50</v>
      </c>
      <c r="N1183" s="84">
        <v>4.2</v>
      </c>
      <c r="O1183" s="2" t="s">
        <v>528</v>
      </c>
      <c r="P1183" s="2" t="s">
        <v>45</v>
      </c>
      <c r="Q1183" s="85"/>
      <c r="R1183" s="86">
        <v>5</v>
      </c>
      <c r="S1183" s="85">
        <v>53</v>
      </c>
      <c r="T1183" s="85">
        <v>53</v>
      </c>
      <c r="U1183" s="85"/>
      <c r="V1183" s="2">
        <v>1</v>
      </c>
      <c r="W1183" s="2">
        <v>5</v>
      </c>
      <c r="X1183" s="10">
        <v>2</v>
      </c>
      <c r="Y1183" s="84">
        <v>4.4000000000000004</v>
      </c>
      <c r="Z1183" s="2">
        <v>45</v>
      </c>
      <c r="AA1183" s="6">
        <v>6</v>
      </c>
      <c r="AB1183" s="2"/>
      <c r="AC1183" s="2"/>
      <c r="AD1183" s="84">
        <v>5.5</v>
      </c>
      <c r="AE1183" s="84"/>
      <c r="AF1183" s="2">
        <v>100</v>
      </c>
      <c r="AG1183" s="2" t="str">
        <f t="shared" si="91"/>
        <v/>
      </c>
      <c r="AH1183" s="2">
        <f t="shared" si="92"/>
        <v>-100</v>
      </c>
      <c r="AI1183" s="44" t="str">
        <f>VLOOKUP(Table13[[#This Row],[Track]],$B$1885:$D$1929,2,FALSE)</f>
        <v>Vic</v>
      </c>
      <c r="AJ11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3" s="16" t="str">
        <f>IF(Table13[[#This Row],[Going-Dist]]="G&lt;6-Dist&gt;=1700","B",IF(Table13[[#This Row],[Going-Dist]]="G&lt;6-Dist&lt;1700","A",IF(AJ1183="G&gt;=6-Dist&lt;1700","C",IF(AJ1183="G&gt;=6-Dist&gt;=1700","D","xx"))))</f>
        <v>A</v>
      </c>
      <c r="AL1183" s="69">
        <f>MONTH(Table13[[#This Row],[Date]])</f>
        <v>8</v>
      </c>
      <c r="AM1183" s="69" t="str">
        <f t="shared" si="90"/>
        <v>2024-2025</v>
      </c>
      <c r="AN1183" s="60">
        <v>150</v>
      </c>
      <c r="AO1183" s="128" t="str">
        <f>IF(Table13[[#This Row],[Combo 27 Bet]]="","",IF(Table13[[#This Row],[Lev Ret]]="","",AN1183*Table13[[#This Row],[Odds]]))</f>
        <v/>
      </c>
      <c r="AP1183" s="129">
        <f t="shared" si="93"/>
        <v>-150</v>
      </c>
      <c r="AQ1183" s="135"/>
      <c r="AR1183" s="151">
        <v>3</v>
      </c>
      <c r="AS1183" s="2" t="str">
        <f>IF(Table13[[#This Row],[Date]]&lt;$AS$3,"","Live")</f>
        <v/>
      </c>
      <c r="AT1183" s="2" t="str">
        <f>IF(Table13[[#This Row],[Date]]&lt;$AT$3,"","Current Algo")</f>
        <v/>
      </c>
    </row>
    <row r="1184" spans="1:46" ht="14.25" customHeight="1" x14ac:dyDescent="0.25">
      <c r="A1184" s="82">
        <v>45514</v>
      </c>
      <c r="B1184" s="2" t="s">
        <v>6</v>
      </c>
      <c r="C1184" s="83">
        <v>0.61111111111111116</v>
      </c>
      <c r="D1184" s="87">
        <v>5</v>
      </c>
      <c r="E1184" s="7">
        <v>0</v>
      </c>
      <c r="F1184" s="60">
        <v>5</v>
      </c>
      <c r="G1184" s="2">
        <v>1000</v>
      </c>
      <c r="H1184" s="2" t="s">
        <v>42</v>
      </c>
      <c r="I1184" s="2">
        <v>100</v>
      </c>
      <c r="J1184" s="2">
        <v>150</v>
      </c>
      <c r="K1184" s="6">
        <v>3</v>
      </c>
      <c r="L1184" s="6" t="s">
        <v>832</v>
      </c>
      <c r="M1184" s="2" t="s">
        <v>58</v>
      </c>
      <c r="N1184" s="84">
        <v>5.5</v>
      </c>
      <c r="O1184" s="2" t="s">
        <v>95</v>
      </c>
      <c r="P1184" s="2" t="s">
        <v>542</v>
      </c>
      <c r="Q1184" s="85">
        <v>2</v>
      </c>
      <c r="R1184" s="86">
        <v>3</v>
      </c>
      <c r="S1184" s="85">
        <v>57.5</v>
      </c>
      <c r="T1184" s="85">
        <v>55.5</v>
      </c>
      <c r="U1184" s="85"/>
      <c r="V1184" s="2">
        <v>2</v>
      </c>
      <c r="W1184" s="2">
        <v>3</v>
      </c>
      <c r="X1184" s="10">
        <v>3</v>
      </c>
      <c r="Y1184" s="84">
        <v>5.5</v>
      </c>
      <c r="Z1184" s="2">
        <v>30</v>
      </c>
      <c r="AA1184" s="6">
        <v>6</v>
      </c>
      <c r="AB1184" s="2"/>
      <c r="AC1184" s="2" t="s">
        <v>15</v>
      </c>
      <c r="AD1184" s="84">
        <v>7.5</v>
      </c>
      <c r="AE1184" s="84">
        <v>3.4</v>
      </c>
      <c r="AF1184" s="2">
        <v>100</v>
      </c>
      <c r="AG1184" s="2" t="str">
        <f t="shared" si="91"/>
        <v/>
      </c>
      <c r="AH1184" s="2">
        <f t="shared" si="92"/>
        <v>-100</v>
      </c>
      <c r="AI1184" s="44" t="str">
        <f>VLOOKUP(Table13[[#This Row],[Track]],$B$1885:$D$1929,2,FALSE)</f>
        <v>Vic</v>
      </c>
      <c r="AJ11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4" s="16" t="str">
        <f>IF(Table13[[#This Row],[Going-Dist]]="G&lt;6-Dist&gt;=1700","B",IF(Table13[[#This Row],[Going-Dist]]="G&lt;6-Dist&lt;1700","A",IF(AJ1184="G&gt;=6-Dist&lt;1700","C",IF(AJ1184="G&gt;=6-Dist&gt;=1700","D","xx"))))</f>
        <v>A</v>
      </c>
      <c r="AL1184" s="69">
        <f>MONTH(Table13[[#This Row],[Date]])</f>
        <v>8</v>
      </c>
      <c r="AM1184" s="69" t="str">
        <f t="shared" si="90"/>
        <v>2024-2025</v>
      </c>
      <c r="AN1184" s="60">
        <v>100</v>
      </c>
      <c r="AO1184" s="128" t="str">
        <f>IF(Table13[[#This Row],[Combo 27 Bet]]="","",IF(Table13[[#This Row],[Lev Ret]]="","",AN1184*Table13[[#This Row],[Odds]]))</f>
        <v/>
      </c>
      <c r="AP1184" s="129">
        <f t="shared" si="93"/>
        <v>-100</v>
      </c>
      <c r="AQ1184" s="135">
        <v>2</v>
      </c>
      <c r="AR1184" s="151">
        <v>5</v>
      </c>
      <c r="AS1184" s="2" t="str">
        <f>IF(Table13[[#This Row],[Date]]&lt;$AS$3,"","Live")</f>
        <v/>
      </c>
      <c r="AT1184" s="2" t="str">
        <f>IF(Table13[[#This Row],[Date]]&lt;$AT$3,"","Current Algo")</f>
        <v/>
      </c>
    </row>
    <row r="1185" spans="1:46" ht="14.25" customHeight="1" x14ac:dyDescent="0.25">
      <c r="A1185" s="82">
        <v>45514</v>
      </c>
      <c r="B1185" s="2" t="s">
        <v>148</v>
      </c>
      <c r="C1185" s="83">
        <v>0.64930555555555558</v>
      </c>
      <c r="D1185" s="87">
        <v>4</v>
      </c>
      <c r="E1185" s="7">
        <v>0</v>
      </c>
      <c r="F1185" s="60">
        <v>8</v>
      </c>
      <c r="G1185" s="2">
        <v>1200</v>
      </c>
      <c r="H1185" s="2" t="s">
        <v>151</v>
      </c>
      <c r="I1185" s="2" t="s">
        <v>66</v>
      </c>
      <c r="J1185" s="2">
        <v>300</v>
      </c>
      <c r="K1185" s="6">
        <v>3</v>
      </c>
      <c r="L1185" s="6" t="s">
        <v>944</v>
      </c>
      <c r="M1185" s="2" t="s">
        <v>55</v>
      </c>
      <c r="N1185" s="84">
        <v>2.5</v>
      </c>
      <c r="O1185" s="2" t="s">
        <v>1141</v>
      </c>
      <c r="P1185" s="2" t="s">
        <v>86</v>
      </c>
      <c r="Q1185" s="85"/>
      <c r="R1185" s="86">
        <v>9</v>
      </c>
      <c r="S1185" s="85">
        <v>56.5</v>
      </c>
      <c r="T1185" s="85">
        <v>56.5</v>
      </c>
      <c r="U1185" s="85"/>
      <c r="V1185" s="2">
        <v>1</v>
      </c>
      <c r="W1185" s="2">
        <v>2</v>
      </c>
      <c r="X1185" s="10">
        <v>1</v>
      </c>
      <c r="Y1185" s="84">
        <v>2.1</v>
      </c>
      <c r="Z1185" s="2">
        <v>30</v>
      </c>
      <c r="AA1185" s="6"/>
      <c r="AB1185" s="2"/>
      <c r="AC1185" s="2" t="s">
        <v>150</v>
      </c>
      <c r="AD1185" s="84">
        <v>2.6</v>
      </c>
      <c r="AE1185" s="84">
        <v>1.4</v>
      </c>
      <c r="AF1185" s="2">
        <v>100</v>
      </c>
      <c r="AG1185" s="2">
        <f t="shared" si="91"/>
        <v>260</v>
      </c>
      <c r="AH1185" s="2">
        <f t="shared" si="92"/>
        <v>160</v>
      </c>
      <c r="AI1185" s="44" t="str">
        <f>VLOOKUP(Table13[[#This Row],[Track]],$B$1885:$D$1929,2,FALSE)</f>
        <v>NSW</v>
      </c>
      <c r="AJ11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5" s="16" t="str">
        <f>IF(Table13[[#This Row],[Going-Dist]]="G&lt;6-Dist&gt;=1700","B",IF(Table13[[#This Row],[Going-Dist]]="G&lt;6-Dist&lt;1700","A",IF(AJ1185="G&gt;=6-Dist&lt;1700","C",IF(AJ1185="G&gt;=6-Dist&gt;=1700","D","xx"))))</f>
        <v>A</v>
      </c>
      <c r="AL1185" s="69">
        <f>MONTH(Table13[[#This Row],[Date]])</f>
        <v>8</v>
      </c>
      <c r="AM1185" s="69" t="str">
        <f t="shared" si="90"/>
        <v>2024-2025</v>
      </c>
      <c r="AN1185" s="60">
        <v>150</v>
      </c>
      <c r="AO1185" s="128">
        <f>IF(Table13[[#This Row],[Combo 27 Bet]]="","",IF(Table13[[#This Row],[Lev Ret]]="","",AN1185*Table13[[#This Row],[Odds]]))</f>
        <v>390</v>
      </c>
      <c r="AP1185" s="129">
        <f t="shared" si="93"/>
        <v>240</v>
      </c>
      <c r="AQ1185" s="135"/>
      <c r="AR1185" s="151">
        <v>9</v>
      </c>
      <c r="AS1185" s="2" t="str">
        <f>IF(Table13[[#This Row],[Date]]&lt;$AS$3,"","Live")</f>
        <v/>
      </c>
      <c r="AT1185" s="2" t="str">
        <f>IF(Table13[[#This Row],[Date]]&lt;$AT$3,"","Current Algo")</f>
        <v/>
      </c>
    </row>
    <row r="1186" spans="1:46" ht="14.25" customHeight="1" x14ac:dyDescent="0.25">
      <c r="A1186" s="82">
        <v>45514</v>
      </c>
      <c r="B1186" s="2" t="s">
        <v>6</v>
      </c>
      <c r="C1186" s="83">
        <v>0.66319444444444442</v>
      </c>
      <c r="D1186" s="87">
        <v>5</v>
      </c>
      <c r="E1186" s="7">
        <v>0</v>
      </c>
      <c r="F1186" s="60">
        <v>7</v>
      </c>
      <c r="G1186" s="2">
        <v>2040</v>
      </c>
      <c r="H1186" s="2" t="s">
        <v>42</v>
      </c>
      <c r="I1186" s="2">
        <v>100</v>
      </c>
      <c r="J1186" s="2">
        <v>150</v>
      </c>
      <c r="K1186" s="6">
        <v>11</v>
      </c>
      <c r="L1186" s="6" t="s">
        <v>918</v>
      </c>
      <c r="M1186" s="2" t="s">
        <v>67</v>
      </c>
      <c r="N1186" s="84">
        <v>3.6</v>
      </c>
      <c r="O1186" s="2" t="s">
        <v>121</v>
      </c>
      <c r="P1186" s="2" t="s">
        <v>505</v>
      </c>
      <c r="Q1186" s="85"/>
      <c r="R1186" s="86">
        <v>3</v>
      </c>
      <c r="S1186" s="85">
        <v>53</v>
      </c>
      <c r="T1186" s="85">
        <v>53</v>
      </c>
      <c r="U1186" s="85"/>
      <c r="V1186" s="2">
        <v>1</v>
      </c>
      <c r="W1186" s="2">
        <v>3</v>
      </c>
      <c r="X1186" s="10">
        <v>1</v>
      </c>
      <c r="Y1186" s="84">
        <v>4</v>
      </c>
      <c r="Z1186" s="2">
        <v>40</v>
      </c>
      <c r="AA1186" s="6">
        <v>11</v>
      </c>
      <c r="AB1186" s="2"/>
      <c r="AC1186" s="2"/>
      <c r="AD1186" s="84">
        <v>3.5</v>
      </c>
      <c r="AE1186" s="84"/>
      <c r="AF1186" s="2">
        <v>100</v>
      </c>
      <c r="AG1186" s="2" t="str">
        <f t="shared" si="91"/>
        <v/>
      </c>
      <c r="AH1186" s="2">
        <f t="shared" si="92"/>
        <v>-100</v>
      </c>
      <c r="AI1186" s="44" t="str">
        <f>VLOOKUP(Table13[[#This Row],[Track]],$B$1885:$D$1929,2,FALSE)</f>
        <v>Vic</v>
      </c>
      <c r="AJ11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86" s="16" t="str">
        <f>IF(Table13[[#This Row],[Going-Dist]]="G&lt;6-Dist&gt;=1700","B",IF(Table13[[#This Row],[Going-Dist]]="G&lt;6-Dist&lt;1700","A",IF(AJ1186="G&gt;=6-Dist&lt;1700","C",IF(AJ1186="G&gt;=6-Dist&gt;=1700","D","xx"))))</f>
        <v>B</v>
      </c>
      <c r="AL1186" s="69">
        <f>MONTH(Table13[[#This Row],[Date]])</f>
        <v>8</v>
      </c>
      <c r="AM1186" s="69" t="str">
        <f t="shared" si="90"/>
        <v>2024-2025</v>
      </c>
      <c r="AN1186" s="60">
        <v>200</v>
      </c>
      <c r="AO1186" s="128" t="str">
        <f>IF(Table13[[#This Row],[Combo 27 Bet]]="","",IF(Table13[[#This Row],[Lev Ret]]="","",AN1186*Table13[[#This Row],[Odds]]))</f>
        <v/>
      </c>
      <c r="AP1186" s="129">
        <f t="shared" si="93"/>
        <v>-200</v>
      </c>
      <c r="AQ1186" s="135"/>
      <c r="AR1186" s="151">
        <v>10</v>
      </c>
      <c r="AS1186" s="2" t="str">
        <f>IF(Table13[[#This Row],[Date]]&lt;$AS$3,"","Live")</f>
        <v/>
      </c>
      <c r="AT1186" s="2" t="str">
        <f>IF(Table13[[#This Row],[Date]]&lt;$AT$3,"","Current Algo")</f>
        <v/>
      </c>
    </row>
    <row r="1187" spans="1:46" ht="14.25" customHeight="1" x14ac:dyDescent="0.25">
      <c r="A1187" s="82">
        <v>45514</v>
      </c>
      <c r="B1187" s="2" t="s">
        <v>148</v>
      </c>
      <c r="C1187" s="83">
        <v>0.67708333333333337</v>
      </c>
      <c r="D1187" s="87">
        <v>4</v>
      </c>
      <c r="E1187" s="7">
        <v>0</v>
      </c>
      <c r="F1187" s="60">
        <v>9</v>
      </c>
      <c r="G1187" s="2">
        <v>1800</v>
      </c>
      <c r="H1187" s="2" t="s">
        <v>151</v>
      </c>
      <c r="I1187" s="2"/>
      <c r="J1187" s="2">
        <v>160</v>
      </c>
      <c r="K1187" s="6">
        <v>9</v>
      </c>
      <c r="L1187" s="6" t="s">
        <v>876</v>
      </c>
      <c r="M1187" s="2" t="s">
        <v>55</v>
      </c>
      <c r="N1187" s="84">
        <v>2.8</v>
      </c>
      <c r="O1187" s="2" t="s">
        <v>49</v>
      </c>
      <c r="P1187" s="2" t="s">
        <v>134</v>
      </c>
      <c r="Q1187" s="85"/>
      <c r="R1187" s="86">
        <v>9</v>
      </c>
      <c r="S1187" s="85">
        <v>53</v>
      </c>
      <c r="T1187" s="85">
        <v>53</v>
      </c>
      <c r="U1187" s="85"/>
      <c r="V1187" s="2">
        <v>1</v>
      </c>
      <c r="W1187" s="2">
        <v>3</v>
      </c>
      <c r="X1187" s="10">
        <v>1</v>
      </c>
      <c r="Y1187" s="84">
        <v>1.8</v>
      </c>
      <c r="Z1187" s="2">
        <v>20</v>
      </c>
      <c r="AA1187" s="6">
        <v>160</v>
      </c>
      <c r="AB1187" s="2"/>
      <c r="AC1187" s="2"/>
      <c r="AD1187" s="84">
        <v>2.5</v>
      </c>
      <c r="AE1187" s="84"/>
      <c r="AF1187" s="2">
        <v>100</v>
      </c>
      <c r="AG1187" s="2" t="str">
        <f t="shared" si="91"/>
        <v/>
      </c>
      <c r="AH1187" s="2">
        <f t="shared" si="92"/>
        <v>-100</v>
      </c>
      <c r="AI1187" s="44" t="str">
        <f>VLOOKUP(Table13[[#This Row],[Track]],$B$1885:$D$1929,2,FALSE)</f>
        <v>NSW</v>
      </c>
      <c r="AJ11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87" s="16" t="str">
        <f>IF(Table13[[#This Row],[Going-Dist]]="G&lt;6-Dist&gt;=1700","B",IF(Table13[[#This Row],[Going-Dist]]="G&lt;6-Dist&lt;1700","A",IF(AJ1187="G&gt;=6-Dist&lt;1700","C",IF(AJ1187="G&gt;=6-Dist&gt;=1700","D","xx"))))</f>
        <v>B</v>
      </c>
      <c r="AL1187" s="2">
        <f>MONTH(Table13[[#This Row],[Date]])</f>
        <v>8</v>
      </c>
      <c r="AM1187" s="2" t="str">
        <f t="shared" si="90"/>
        <v>2024-2025</v>
      </c>
      <c r="AN1187" s="60">
        <v>100</v>
      </c>
      <c r="AO1187" s="128" t="str">
        <f>IF(Table13[[#This Row],[Combo 27 Bet]]="","",IF(Table13[[#This Row],[Lev Ret]]="","",AN1187*Table13[[#This Row],[Odds]]))</f>
        <v/>
      </c>
      <c r="AP1187" s="129">
        <f t="shared" si="93"/>
        <v>-100</v>
      </c>
      <c r="AQ1187" s="135"/>
      <c r="AR1187" s="151">
        <v>5</v>
      </c>
      <c r="AS1187" s="2" t="str">
        <f>IF(Table13[[#This Row],[Date]]&lt;$AS$3,"","Live")</f>
        <v/>
      </c>
      <c r="AT1187" s="2" t="str">
        <f>IF(Table13[[#This Row],[Date]]&lt;$AT$3,"","Current Algo")</f>
        <v/>
      </c>
    </row>
    <row r="1188" spans="1:46" ht="14.25" customHeight="1" x14ac:dyDescent="0.25">
      <c r="A1188" s="82">
        <v>45521</v>
      </c>
      <c r="B1188" s="2" t="s">
        <v>4</v>
      </c>
      <c r="C1188" s="83">
        <v>0.51736111111111116</v>
      </c>
      <c r="D1188" s="87">
        <v>4</v>
      </c>
      <c r="E1188" s="7">
        <v>9</v>
      </c>
      <c r="F1188" s="60">
        <v>1</v>
      </c>
      <c r="G1188" s="2">
        <v>1100</v>
      </c>
      <c r="H1188" s="2" t="s">
        <v>70</v>
      </c>
      <c r="I1188" s="2">
        <v>84</v>
      </c>
      <c r="J1188" s="2">
        <v>130</v>
      </c>
      <c r="K1188" s="6">
        <v>2</v>
      </c>
      <c r="L1188" s="6" t="s">
        <v>863</v>
      </c>
      <c r="M1188" s="2" t="s">
        <v>75</v>
      </c>
      <c r="N1188" s="84">
        <v>6.5</v>
      </c>
      <c r="O1188" s="2" t="s">
        <v>515</v>
      </c>
      <c r="P1188" s="2" t="s">
        <v>542</v>
      </c>
      <c r="Q1188" s="85">
        <v>2</v>
      </c>
      <c r="R1188" s="86">
        <v>5</v>
      </c>
      <c r="S1188" s="85">
        <v>58</v>
      </c>
      <c r="T1188" s="85">
        <v>56</v>
      </c>
      <c r="U1188" s="85"/>
      <c r="V1188" s="2">
        <v>1</v>
      </c>
      <c r="W1188" s="2">
        <v>1</v>
      </c>
      <c r="X1188" s="10">
        <v>1</v>
      </c>
      <c r="Y1188" s="84">
        <v>3.9</v>
      </c>
      <c r="Z1188" s="2">
        <v>45</v>
      </c>
      <c r="AA1188" s="6">
        <v>9</v>
      </c>
      <c r="AB1188" s="2"/>
      <c r="AC1188" s="2" t="s">
        <v>12</v>
      </c>
      <c r="AD1188" s="84">
        <v>8.6</v>
      </c>
      <c r="AE1188" s="84">
        <v>2.7</v>
      </c>
      <c r="AF1188" s="2">
        <v>100</v>
      </c>
      <c r="AG1188" s="2">
        <f t="shared" si="91"/>
        <v>860</v>
      </c>
      <c r="AH1188" s="2">
        <f t="shared" si="92"/>
        <v>760</v>
      </c>
      <c r="AI1188" s="44" t="str">
        <f>VLOOKUP(Table13[[#This Row],[Track]],$B$1885:$D$1929,2,FALSE)</f>
        <v>Vic</v>
      </c>
      <c r="AJ11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8" s="16" t="str">
        <f>IF(Table13[[#This Row],[Going-Dist]]="G&lt;6-Dist&gt;=1700","B",IF(Table13[[#This Row],[Going-Dist]]="G&lt;6-Dist&lt;1700","A",IF(AJ1188="G&gt;=6-Dist&lt;1700","C",IF(AJ1188="G&gt;=6-Dist&gt;=1700","D","xx"))))</f>
        <v>A</v>
      </c>
      <c r="AL1188" s="69">
        <f>MONTH(Table13[[#This Row],[Date]])</f>
        <v>8</v>
      </c>
      <c r="AM1188" s="69" t="str">
        <f t="shared" si="90"/>
        <v>2024-2025</v>
      </c>
      <c r="AN1188" s="60">
        <v>100</v>
      </c>
      <c r="AO1188" s="128">
        <f>IF(Table13[[#This Row],[Combo 27 Bet]]="","",IF(Table13[[#This Row],[Lev Ret]]="","",AN1188*Table13[[#This Row],[Odds]]))</f>
        <v>860</v>
      </c>
      <c r="AP1188" s="129">
        <f t="shared" si="93"/>
        <v>760</v>
      </c>
      <c r="AQ1188" s="135"/>
      <c r="AR1188" s="151">
        <v>8</v>
      </c>
      <c r="AS1188" s="2" t="str">
        <f>IF(Table13[[#This Row],[Date]]&lt;$AS$3,"","Live")</f>
        <v/>
      </c>
      <c r="AT1188" s="2" t="str">
        <f>IF(Table13[[#This Row],[Date]]&lt;$AT$3,"","Current Algo")</f>
        <v/>
      </c>
    </row>
    <row r="1189" spans="1:46" ht="14.25" customHeight="1" x14ac:dyDescent="0.25">
      <c r="A1189" s="82">
        <v>45521</v>
      </c>
      <c r="B1189" s="2" t="s">
        <v>4</v>
      </c>
      <c r="C1189" s="83">
        <v>0.54166666666666663</v>
      </c>
      <c r="D1189" s="87">
        <v>4</v>
      </c>
      <c r="E1189" s="7">
        <v>9</v>
      </c>
      <c r="F1189" s="60">
        <v>2</v>
      </c>
      <c r="G1189" s="2">
        <v>1600</v>
      </c>
      <c r="H1189" s="2" t="s">
        <v>42</v>
      </c>
      <c r="I1189" s="2">
        <v>100</v>
      </c>
      <c r="J1189" s="2">
        <v>150</v>
      </c>
      <c r="K1189" s="6">
        <v>7</v>
      </c>
      <c r="L1189" s="6" t="s">
        <v>551</v>
      </c>
      <c r="M1189" s="2" t="s">
        <v>50</v>
      </c>
      <c r="N1189" s="84">
        <v>2.15</v>
      </c>
      <c r="O1189" s="2" t="s">
        <v>59</v>
      </c>
      <c r="P1189" s="2" t="s">
        <v>54</v>
      </c>
      <c r="Q1189" s="85"/>
      <c r="R1189" s="86">
        <v>3</v>
      </c>
      <c r="S1189" s="85">
        <v>53</v>
      </c>
      <c r="T1189" s="85">
        <v>53</v>
      </c>
      <c r="U1189" s="85"/>
      <c r="V1189" s="2">
        <v>1</v>
      </c>
      <c r="W1189" s="2">
        <v>1</v>
      </c>
      <c r="X1189" s="10">
        <v>1</v>
      </c>
      <c r="Y1189" s="84">
        <v>2.5</v>
      </c>
      <c r="Z1189" s="2">
        <v>50</v>
      </c>
      <c r="AA1189" s="6">
        <v>5</v>
      </c>
      <c r="AB1189" s="2"/>
      <c r="AC1189" s="2" t="s">
        <v>12</v>
      </c>
      <c r="AD1189" s="84">
        <v>2.1</v>
      </c>
      <c r="AE1189" s="84">
        <v>1.3</v>
      </c>
      <c r="AF1189" s="2">
        <v>100</v>
      </c>
      <c r="AG1189" s="2">
        <f t="shared" si="91"/>
        <v>210</v>
      </c>
      <c r="AH1189" s="2">
        <f t="shared" si="92"/>
        <v>110</v>
      </c>
      <c r="AI1189" s="44" t="str">
        <f>VLOOKUP(Table13[[#This Row],[Track]],$B$1885:$D$1929,2,FALSE)</f>
        <v>Vic</v>
      </c>
      <c r="AJ11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89" s="16" t="str">
        <f>IF(Table13[[#This Row],[Going-Dist]]="G&lt;6-Dist&gt;=1700","B",IF(Table13[[#This Row],[Going-Dist]]="G&lt;6-Dist&lt;1700","A",IF(AJ1189="G&gt;=6-Dist&lt;1700","C",IF(AJ1189="G&gt;=6-Dist&gt;=1700","D","xx"))))</f>
        <v>A</v>
      </c>
      <c r="AL1189" s="69">
        <f>MONTH(Table13[[#This Row],[Date]])</f>
        <v>8</v>
      </c>
      <c r="AM1189" s="69" t="str">
        <f t="shared" si="90"/>
        <v>2024-2025</v>
      </c>
      <c r="AN1189" s="60">
        <v>200</v>
      </c>
      <c r="AO1189" s="128">
        <f>IF(Table13[[#This Row],[Combo 27 Bet]]="","",IF(Table13[[#This Row],[Lev Ret]]="","",AN1189*Table13[[#This Row],[Odds]]))</f>
        <v>420</v>
      </c>
      <c r="AP1189" s="129">
        <f t="shared" si="93"/>
        <v>220</v>
      </c>
      <c r="AQ1189" s="135"/>
      <c r="AR1189" s="151">
        <v>10</v>
      </c>
      <c r="AS1189" s="2" t="str">
        <f>IF(Table13[[#This Row],[Date]]&lt;$AS$3,"","Live")</f>
        <v/>
      </c>
      <c r="AT1189" s="2" t="str">
        <f>IF(Table13[[#This Row],[Date]]&lt;$AT$3,"","Current Algo")</f>
        <v/>
      </c>
    </row>
    <row r="1190" spans="1:46" ht="14.25" customHeight="1" x14ac:dyDescent="0.25">
      <c r="A1190" s="82">
        <v>45521</v>
      </c>
      <c r="B1190" s="2" t="s">
        <v>149</v>
      </c>
      <c r="C1190" s="83">
        <v>0.55555555555555558</v>
      </c>
      <c r="D1190" s="87">
        <v>5</v>
      </c>
      <c r="E1190" s="7">
        <v>0</v>
      </c>
      <c r="F1190" s="60">
        <v>4</v>
      </c>
      <c r="G1190" s="2">
        <v>1100</v>
      </c>
      <c r="H1190" s="2" t="s">
        <v>151</v>
      </c>
      <c r="I1190" s="2">
        <v>78</v>
      </c>
      <c r="J1190" s="2">
        <v>160</v>
      </c>
      <c r="K1190" s="6">
        <v>10</v>
      </c>
      <c r="L1190" s="6" t="s">
        <v>1740</v>
      </c>
      <c r="M1190" s="2" t="s">
        <v>75</v>
      </c>
      <c r="N1190" s="84">
        <v>4.7</v>
      </c>
      <c r="O1190" s="2" t="s">
        <v>515</v>
      </c>
      <c r="P1190" s="2" t="s">
        <v>154</v>
      </c>
      <c r="Q1190" s="85"/>
      <c r="R1190" s="86">
        <v>2</v>
      </c>
      <c r="S1190" s="85">
        <v>57</v>
      </c>
      <c r="T1190" s="85">
        <v>57</v>
      </c>
      <c r="U1190" s="85"/>
      <c r="V1190" s="2">
        <v>1</v>
      </c>
      <c r="W1190" s="2"/>
      <c r="X1190" s="10">
        <v>2</v>
      </c>
      <c r="Y1190" s="84">
        <v>5.3</v>
      </c>
      <c r="Z1190" s="2">
        <v>20</v>
      </c>
      <c r="AA1190" s="6"/>
      <c r="AB1190" s="2"/>
      <c r="AC1190" s="2" t="s">
        <v>150</v>
      </c>
      <c r="AD1190" s="84">
        <v>5</v>
      </c>
      <c r="AE1190" s="84">
        <v>2</v>
      </c>
      <c r="AF1190" s="2">
        <v>100</v>
      </c>
      <c r="AG1190" s="2">
        <f t="shared" si="91"/>
        <v>500</v>
      </c>
      <c r="AH1190" s="2">
        <f t="shared" si="92"/>
        <v>400</v>
      </c>
      <c r="AI1190" s="44" t="str">
        <f>VLOOKUP(Table13[[#This Row],[Track]],$B$1885:$D$1929,2,FALSE)</f>
        <v>NSW</v>
      </c>
      <c r="AJ11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0" s="16" t="str">
        <f>IF(Table13[[#This Row],[Going-Dist]]="G&lt;6-Dist&gt;=1700","B",IF(Table13[[#This Row],[Going-Dist]]="G&lt;6-Dist&lt;1700","A",IF(AJ1190="G&gt;=6-Dist&lt;1700","C",IF(AJ1190="G&gt;=6-Dist&gt;=1700","D","xx"))))</f>
        <v>A</v>
      </c>
      <c r="AL1190" s="2">
        <f>MONTH(Table13[[#This Row],[Date]])</f>
        <v>8</v>
      </c>
      <c r="AM1190" s="2" t="str">
        <f t="shared" si="90"/>
        <v>2024-2025</v>
      </c>
      <c r="AN1190" s="60">
        <v>100</v>
      </c>
      <c r="AO1190" s="128">
        <f>IF(Table13[[#This Row],[Combo 27 Bet]]="","",IF(Table13[[#This Row],[Lev Ret]]="","",AN1190*Table13[[#This Row],[Odds]]))</f>
        <v>500</v>
      </c>
      <c r="AP1190" s="129">
        <f t="shared" si="93"/>
        <v>400</v>
      </c>
      <c r="AQ1190" s="135"/>
      <c r="AR1190" s="151">
        <v>5</v>
      </c>
      <c r="AS1190" s="2" t="str">
        <f>IF(Table13[[#This Row],[Date]]&lt;$AS$3,"","Live")</f>
        <v/>
      </c>
      <c r="AT1190" s="2" t="str">
        <f>IF(Table13[[#This Row],[Date]]&lt;$AT$3,"","Current Algo")</f>
        <v/>
      </c>
    </row>
    <row r="1191" spans="1:46" ht="14.25" customHeight="1" x14ac:dyDescent="0.25">
      <c r="A1191" s="82">
        <v>45521</v>
      </c>
      <c r="B1191" s="2" t="s">
        <v>4</v>
      </c>
      <c r="C1191" s="83">
        <v>0.56597222222222221</v>
      </c>
      <c r="D1191" s="2">
        <v>4</v>
      </c>
      <c r="E1191" s="2">
        <v>9</v>
      </c>
      <c r="F1191" s="60">
        <v>3</v>
      </c>
      <c r="G1191" s="2">
        <v>1400</v>
      </c>
      <c r="H1191" s="2" t="s">
        <v>70</v>
      </c>
      <c r="I1191" s="2">
        <v>78</v>
      </c>
      <c r="J1191" s="2">
        <v>130</v>
      </c>
      <c r="K1191" s="6">
        <v>6</v>
      </c>
      <c r="L1191" s="6" t="s">
        <v>919</v>
      </c>
      <c r="M1191" s="2" t="s">
        <v>58</v>
      </c>
      <c r="N1191" s="84">
        <v>4</v>
      </c>
      <c r="O1191" s="2" t="s">
        <v>47</v>
      </c>
      <c r="P1191" s="2" t="s">
        <v>514</v>
      </c>
      <c r="Q1191" s="85"/>
      <c r="R1191" s="86">
        <v>3</v>
      </c>
      <c r="S1191" s="85">
        <v>58</v>
      </c>
      <c r="T1191" s="85">
        <v>58</v>
      </c>
      <c r="U1191" s="85"/>
      <c r="V1191" s="2">
        <v>1</v>
      </c>
      <c r="W1191" s="2">
        <v>1</v>
      </c>
      <c r="X1191" s="10">
        <v>1</v>
      </c>
      <c r="Y1191" s="84">
        <v>2.8</v>
      </c>
      <c r="Z1191" s="2">
        <v>50</v>
      </c>
      <c r="AA1191" s="6">
        <v>11</v>
      </c>
      <c r="AB1191" s="2"/>
      <c r="AC1191" s="2" t="s">
        <v>12</v>
      </c>
      <c r="AD1191" s="84">
        <v>4.4000000000000004</v>
      </c>
      <c r="AE1191" s="84">
        <v>1.8</v>
      </c>
      <c r="AF1191" s="2">
        <v>100</v>
      </c>
      <c r="AG1191" s="2">
        <f t="shared" si="91"/>
        <v>440.00000000000006</v>
      </c>
      <c r="AH1191" s="2">
        <f t="shared" si="92"/>
        <v>340.00000000000006</v>
      </c>
      <c r="AI1191" s="44" t="str">
        <f>VLOOKUP(Table13[[#This Row],[Track]],$B$1885:$D$1929,2,FALSE)</f>
        <v>Vic</v>
      </c>
      <c r="AJ11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1" s="16" t="str">
        <f>IF(Table13[[#This Row],[Going-Dist]]="G&lt;6-Dist&gt;=1700","B",IF(Table13[[#This Row],[Going-Dist]]="G&lt;6-Dist&lt;1700","A",IF(AJ1191="G&gt;=6-Dist&lt;1700","C",IF(AJ1191="G&gt;=6-Dist&gt;=1700","D","xx"))))</f>
        <v>A</v>
      </c>
      <c r="AL1191" s="69">
        <f>MONTH(Table13[[#This Row],[Date]])</f>
        <v>8</v>
      </c>
      <c r="AM1191" s="69" t="str">
        <f t="shared" si="90"/>
        <v>2024-2025</v>
      </c>
      <c r="AN1191" s="60">
        <v>200</v>
      </c>
      <c r="AO1191" s="128">
        <f>IF(Table13[[#This Row],[Combo 27 Bet]]="","",IF(Table13[[#This Row],[Lev Ret]]="","",AN1191*Table13[[#This Row],[Odds]]))</f>
        <v>880.00000000000011</v>
      </c>
      <c r="AP1191" s="129">
        <f t="shared" si="93"/>
        <v>680.00000000000011</v>
      </c>
      <c r="AQ1191" s="135"/>
      <c r="AR1191" s="151">
        <v>10</v>
      </c>
      <c r="AS1191" s="2" t="str">
        <f>IF(Table13[[#This Row],[Date]]&lt;$AS$3,"","Live")</f>
        <v/>
      </c>
      <c r="AT1191" s="2" t="str">
        <f>IF(Table13[[#This Row],[Date]]&lt;$AT$3,"","Current Algo")</f>
        <v/>
      </c>
    </row>
    <row r="1192" spans="1:46" ht="14.25" customHeight="1" x14ac:dyDescent="0.25">
      <c r="A1192" s="82">
        <v>45521</v>
      </c>
      <c r="B1192" s="2" t="s">
        <v>149</v>
      </c>
      <c r="C1192" s="83">
        <v>0.62847222222222221</v>
      </c>
      <c r="D1192" s="87">
        <v>5</v>
      </c>
      <c r="E1192" s="7">
        <v>0</v>
      </c>
      <c r="F1192" s="60">
        <v>7</v>
      </c>
      <c r="G1192" s="2">
        <v>1200</v>
      </c>
      <c r="H1192" s="2" t="s">
        <v>151</v>
      </c>
      <c r="I1192" s="2">
        <v>88</v>
      </c>
      <c r="J1192" s="2">
        <v>160</v>
      </c>
      <c r="K1192" s="6">
        <v>6</v>
      </c>
      <c r="L1192" s="6" t="s">
        <v>1703</v>
      </c>
      <c r="M1192" s="2" t="s">
        <v>75</v>
      </c>
      <c r="N1192" s="84">
        <v>4.5999999999999996</v>
      </c>
      <c r="O1192" s="2" t="s">
        <v>752</v>
      </c>
      <c r="P1192" s="2" t="s">
        <v>110</v>
      </c>
      <c r="Q1192" s="85"/>
      <c r="R1192" s="86">
        <v>3</v>
      </c>
      <c r="S1192" s="85">
        <v>58</v>
      </c>
      <c r="T1192" s="85">
        <v>58</v>
      </c>
      <c r="U1192" s="85"/>
      <c r="V1192" s="2">
        <v>2</v>
      </c>
      <c r="W1192" s="2">
        <v>3</v>
      </c>
      <c r="X1192" s="10">
        <v>2</v>
      </c>
      <c r="Y1192" s="84">
        <v>5.8</v>
      </c>
      <c r="Z1192" s="2">
        <v>20</v>
      </c>
      <c r="AA1192" s="6"/>
      <c r="AB1192" s="2"/>
      <c r="AC1192" s="2" t="s">
        <v>15</v>
      </c>
      <c r="AD1192" s="84">
        <v>4.2</v>
      </c>
      <c r="AE1192" s="84">
        <v>1.6</v>
      </c>
      <c r="AF1192" s="2">
        <v>100</v>
      </c>
      <c r="AG1192" s="2" t="str">
        <f t="shared" si="91"/>
        <v/>
      </c>
      <c r="AH1192" s="2">
        <f t="shared" si="92"/>
        <v>-100</v>
      </c>
      <c r="AI1192" s="44" t="str">
        <f>VLOOKUP(Table13[[#This Row],[Track]],$B$1885:$D$1929,2,FALSE)</f>
        <v>NSW</v>
      </c>
      <c r="AJ11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2" s="16" t="str">
        <f>IF(Table13[[#This Row],[Going-Dist]]="G&lt;6-Dist&gt;=1700","B",IF(Table13[[#This Row],[Going-Dist]]="G&lt;6-Dist&lt;1700","A",IF(AJ1192="G&gt;=6-Dist&lt;1700","C",IF(AJ1192="G&gt;=6-Dist&gt;=1700","D","xx"))))</f>
        <v>A</v>
      </c>
      <c r="AL1192" s="69">
        <f>MONTH(Table13[[#This Row],[Date]])</f>
        <v>8</v>
      </c>
      <c r="AM1192" s="69" t="str">
        <f t="shared" si="90"/>
        <v>2024-2025</v>
      </c>
      <c r="AN1192" s="60">
        <v>100</v>
      </c>
      <c r="AO1192" s="128" t="str">
        <f>IF(Table13[[#This Row],[Combo 27 Bet]]="","",IF(Table13[[#This Row],[Lev Ret]]="","",AN1192*Table13[[#This Row],[Odds]]))</f>
        <v/>
      </c>
      <c r="AP1192" s="129">
        <f t="shared" si="93"/>
        <v>-100</v>
      </c>
      <c r="AQ1192" s="135"/>
      <c r="AR1192" s="151">
        <v>5</v>
      </c>
      <c r="AS1192" s="2" t="str">
        <f>IF(Table13[[#This Row],[Date]]&lt;$AS$3,"","Live")</f>
        <v/>
      </c>
      <c r="AT1192" s="2" t="str">
        <f>IF(Table13[[#This Row],[Date]]&lt;$AT$3,"","Current Algo")</f>
        <v/>
      </c>
    </row>
    <row r="1193" spans="1:46" ht="14.25" customHeight="1" x14ac:dyDescent="0.25">
      <c r="A1193" s="82">
        <v>45521</v>
      </c>
      <c r="B1193" s="2" t="s">
        <v>4</v>
      </c>
      <c r="C1193" s="83">
        <v>0.66666666666666663</v>
      </c>
      <c r="D1193" s="2">
        <v>4</v>
      </c>
      <c r="E1193" s="2">
        <v>9</v>
      </c>
      <c r="F1193" s="60">
        <v>7</v>
      </c>
      <c r="G1193" s="2">
        <v>1200</v>
      </c>
      <c r="H1193" s="2" t="s">
        <v>42</v>
      </c>
      <c r="I1193" s="2" t="s">
        <v>46</v>
      </c>
      <c r="J1193" s="2">
        <v>175</v>
      </c>
      <c r="K1193" s="6">
        <v>2</v>
      </c>
      <c r="L1193" s="6" t="s">
        <v>367</v>
      </c>
      <c r="M1193" s="2" t="s">
        <v>75</v>
      </c>
      <c r="N1193" s="84">
        <v>9.5</v>
      </c>
      <c r="O1193" s="2" t="s">
        <v>47</v>
      </c>
      <c r="P1193" s="2" t="s">
        <v>73</v>
      </c>
      <c r="Q1193" s="85"/>
      <c r="R1193" s="86">
        <v>9</v>
      </c>
      <c r="S1193" s="85">
        <v>59</v>
      </c>
      <c r="T1193" s="85">
        <v>59</v>
      </c>
      <c r="U1193" s="85"/>
      <c r="V1193" s="2">
        <v>2</v>
      </c>
      <c r="W1193" s="2">
        <v>2</v>
      </c>
      <c r="X1193" s="10">
        <v>2</v>
      </c>
      <c r="Y1193" s="84">
        <v>5.4</v>
      </c>
      <c r="Z1193" s="2">
        <v>30</v>
      </c>
      <c r="AA1193" s="6">
        <v>11</v>
      </c>
      <c r="AB1193" s="2"/>
      <c r="AC1193" s="2"/>
      <c r="AD1193" s="84">
        <v>12</v>
      </c>
      <c r="AE1193" s="84"/>
      <c r="AF1193" s="2">
        <v>100</v>
      </c>
      <c r="AG1193" s="2" t="str">
        <f t="shared" si="91"/>
        <v/>
      </c>
      <c r="AH1193" s="2">
        <f t="shared" si="92"/>
        <v>-100</v>
      </c>
      <c r="AI1193" s="44" t="str">
        <f>VLOOKUP(Table13[[#This Row],[Track]],$B$1885:$D$1929,2,FALSE)</f>
        <v>Vic</v>
      </c>
      <c r="AJ11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3" s="16" t="str">
        <f>IF(Table13[[#This Row],[Going-Dist]]="G&lt;6-Dist&gt;=1700","B",IF(Table13[[#This Row],[Going-Dist]]="G&lt;6-Dist&lt;1700","A",IF(AJ1193="G&gt;=6-Dist&lt;1700","C",IF(AJ1193="G&gt;=6-Dist&gt;=1700","D","xx"))))</f>
        <v>A</v>
      </c>
      <c r="AL1193" s="69">
        <f>MONTH(Table13[[#This Row],[Date]])</f>
        <v>8</v>
      </c>
      <c r="AM1193" s="69" t="str">
        <f t="shared" si="90"/>
        <v>2024-2025</v>
      </c>
      <c r="AN1193" s="60">
        <v>100</v>
      </c>
      <c r="AO1193" s="128" t="str">
        <f>IF(Table13[[#This Row],[Combo 27 Bet]]="","",IF(Table13[[#This Row],[Lev Ret]]="","",AN1193*Table13[[#This Row],[Odds]]))</f>
        <v/>
      </c>
      <c r="AP1193" s="129">
        <f t="shared" si="93"/>
        <v>-100</v>
      </c>
      <c r="AQ1193" s="135">
        <v>2</v>
      </c>
      <c r="AR1193" s="151">
        <v>6</v>
      </c>
      <c r="AS1193" s="2" t="str">
        <f>IF(Table13[[#This Row],[Date]]&lt;$AS$3,"","Live")</f>
        <v/>
      </c>
      <c r="AT1193" s="2" t="str">
        <f>IF(Table13[[#This Row],[Date]]&lt;$AT$3,"","Current Algo")</f>
        <v/>
      </c>
    </row>
    <row r="1194" spans="1:46" ht="14.25" customHeight="1" x14ac:dyDescent="0.25">
      <c r="A1194" s="82">
        <v>45521</v>
      </c>
      <c r="B1194" s="2" t="s">
        <v>4</v>
      </c>
      <c r="C1194" s="83">
        <v>0.66666666666666663</v>
      </c>
      <c r="D1194" s="87">
        <v>4</v>
      </c>
      <c r="E1194" s="7">
        <v>9</v>
      </c>
      <c r="F1194" s="60">
        <v>7</v>
      </c>
      <c r="G1194" s="2">
        <v>1200</v>
      </c>
      <c r="H1194" s="2" t="s">
        <v>42</v>
      </c>
      <c r="I1194" s="2" t="s">
        <v>46</v>
      </c>
      <c r="J1194" s="2">
        <v>175</v>
      </c>
      <c r="K1194" s="6">
        <v>6</v>
      </c>
      <c r="L1194" s="6" t="s">
        <v>796</v>
      </c>
      <c r="M1194" s="2" t="s">
        <v>75</v>
      </c>
      <c r="N1194" s="84">
        <v>11</v>
      </c>
      <c r="O1194" s="2" t="s">
        <v>516</v>
      </c>
      <c r="P1194" s="2" t="s">
        <v>138</v>
      </c>
      <c r="Q1194" s="85"/>
      <c r="R1194" s="86">
        <v>10</v>
      </c>
      <c r="S1194" s="85">
        <v>56</v>
      </c>
      <c r="T1194" s="85">
        <v>56</v>
      </c>
      <c r="U1194" s="85"/>
      <c r="V1194" s="2">
        <v>3</v>
      </c>
      <c r="W1194" s="2"/>
      <c r="X1194" s="10">
        <v>3</v>
      </c>
      <c r="Y1194" s="84">
        <v>5.5</v>
      </c>
      <c r="Z1194" s="2">
        <v>30</v>
      </c>
      <c r="AA1194" s="6">
        <v>11</v>
      </c>
      <c r="AB1194" s="2"/>
      <c r="AC1194" s="2"/>
      <c r="AD1194" s="84">
        <v>12</v>
      </c>
      <c r="AE1194" s="84"/>
      <c r="AF1194" s="2">
        <v>100</v>
      </c>
      <c r="AG1194" s="2" t="str">
        <f t="shared" si="91"/>
        <v/>
      </c>
      <c r="AH1194" s="2">
        <f t="shared" si="92"/>
        <v>-100</v>
      </c>
      <c r="AI1194" s="44" t="str">
        <f>VLOOKUP(Table13[[#This Row],[Track]],$B$1885:$D$1929,2,FALSE)</f>
        <v>Vic</v>
      </c>
      <c r="AJ11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4" s="16" t="str">
        <f>IF(Table13[[#This Row],[Going-Dist]]="G&lt;6-Dist&gt;=1700","B",IF(Table13[[#This Row],[Going-Dist]]="G&lt;6-Dist&lt;1700","A",IF(AJ1194="G&gt;=6-Dist&lt;1700","C",IF(AJ1194="G&gt;=6-Dist&gt;=1700","D","xx"))))</f>
        <v>A</v>
      </c>
      <c r="AL1194" s="69">
        <f>MONTH(Table13[[#This Row],[Date]])</f>
        <v>8</v>
      </c>
      <c r="AM1194" s="69" t="str">
        <f t="shared" si="90"/>
        <v>2024-2025</v>
      </c>
      <c r="AN1194" s="60">
        <v>100</v>
      </c>
      <c r="AO1194" s="128" t="str">
        <f>IF(Table13[[#This Row],[Combo 27 Bet]]="","",IF(Table13[[#This Row],[Lev Ret]]="","",AN1194*Table13[[#This Row],[Odds]]))</f>
        <v/>
      </c>
      <c r="AP1194" s="129">
        <f t="shared" si="93"/>
        <v>-100</v>
      </c>
      <c r="AQ1194" s="135">
        <v>2</v>
      </c>
      <c r="AR1194" s="151">
        <v>6</v>
      </c>
      <c r="AS1194" s="2" t="str">
        <f>IF(Table13[[#This Row],[Date]]&lt;$AS$3,"","Live")</f>
        <v/>
      </c>
      <c r="AT1194" s="2" t="str">
        <f>IF(Table13[[#This Row],[Date]]&lt;$AT$3,"","Current Algo")</f>
        <v/>
      </c>
    </row>
    <row r="1195" spans="1:46" ht="14.25" customHeight="1" x14ac:dyDescent="0.25">
      <c r="A1195" s="82">
        <v>45521</v>
      </c>
      <c r="B1195" s="2" t="s">
        <v>4</v>
      </c>
      <c r="C1195" s="83">
        <v>0.69097222222222221</v>
      </c>
      <c r="D1195" s="87">
        <v>4</v>
      </c>
      <c r="E1195" s="7">
        <v>9</v>
      </c>
      <c r="F1195" s="60">
        <v>8</v>
      </c>
      <c r="G1195" s="2">
        <v>1400</v>
      </c>
      <c r="H1195" s="2" t="s">
        <v>102</v>
      </c>
      <c r="I1195" s="2" t="s">
        <v>131</v>
      </c>
      <c r="J1195" s="2">
        <v>300</v>
      </c>
      <c r="K1195" s="6">
        <v>1</v>
      </c>
      <c r="L1195" s="6" t="s">
        <v>920</v>
      </c>
      <c r="M1195" s="2" t="s">
        <v>75</v>
      </c>
      <c r="N1195" s="84">
        <v>2.6</v>
      </c>
      <c r="O1195" s="2" t="s">
        <v>56</v>
      </c>
      <c r="P1195" s="2" t="s">
        <v>377</v>
      </c>
      <c r="Q1195" s="85"/>
      <c r="R1195" s="86">
        <v>6</v>
      </c>
      <c r="S1195" s="85">
        <v>59</v>
      </c>
      <c r="T1195" s="85">
        <v>59</v>
      </c>
      <c r="U1195" s="85"/>
      <c r="V1195" s="2">
        <v>1</v>
      </c>
      <c r="W1195" s="2">
        <v>1</v>
      </c>
      <c r="X1195" s="10">
        <v>1</v>
      </c>
      <c r="Y1195" s="84">
        <v>3.1</v>
      </c>
      <c r="Z1195" s="2">
        <v>40</v>
      </c>
      <c r="AA1195" s="6">
        <v>10</v>
      </c>
      <c r="AB1195" s="2"/>
      <c r="AC1195" s="2" t="s">
        <v>13</v>
      </c>
      <c r="AD1195" s="84">
        <v>2.8</v>
      </c>
      <c r="AE1195" s="84">
        <v>1.4</v>
      </c>
      <c r="AF1195" s="2">
        <v>100</v>
      </c>
      <c r="AG1195" s="2" t="str">
        <f t="shared" si="91"/>
        <v/>
      </c>
      <c r="AH1195" s="2">
        <f t="shared" si="92"/>
        <v>-100</v>
      </c>
      <c r="AI1195" s="44" t="str">
        <f>VLOOKUP(Table13[[#This Row],[Track]],$B$1885:$D$1929,2,FALSE)</f>
        <v>Vic</v>
      </c>
      <c r="AJ11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5" s="16" t="str">
        <f>IF(Table13[[#This Row],[Going-Dist]]="G&lt;6-Dist&gt;=1700","B",IF(Table13[[#This Row],[Going-Dist]]="G&lt;6-Dist&lt;1700","A",IF(AJ1195="G&gt;=6-Dist&lt;1700","C",IF(AJ1195="G&gt;=6-Dist&gt;=1700","D","xx"))))</f>
        <v>A</v>
      </c>
      <c r="AL1195" s="69">
        <f>MONTH(Table13[[#This Row],[Date]])</f>
        <v>8</v>
      </c>
      <c r="AM1195" s="69" t="str">
        <f t="shared" si="90"/>
        <v>2024-2025</v>
      </c>
      <c r="AN1195" s="60">
        <v>100</v>
      </c>
      <c r="AO1195" s="128" t="str">
        <f>IF(Table13[[#This Row],[Combo 27 Bet]]="","",IF(Table13[[#This Row],[Lev Ret]]="","",AN1195*Table13[[#This Row],[Odds]]))</f>
        <v/>
      </c>
      <c r="AP1195" s="129">
        <f t="shared" si="93"/>
        <v>-100</v>
      </c>
      <c r="AQ1195" s="135">
        <v>2</v>
      </c>
      <c r="AR1195" s="151">
        <v>5</v>
      </c>
      <c r="AS1195" s="2" t="str">
        <f>IF(Table13[[#This Row],[Date]]&lt;$AS$3,"","Live")</f>
        <v/>
      </c>
      <c r="AT1195" s="2" t="str">
        <f>IF(Table13[[#This Row],[Date]]&lt;$AT$3,"","Current Algo")</f>
        <v/>
      </c>
    </row>
    <row r="1196" spans="1:46" ht="14.25" customHeight="1" x14ac:dyDescent="0.25">
      <c r="A1196" s="82">
        <v>45521</v>
      </c>
      <c r="B1196" s="2" t="s">
        <v>4</v>
      </c>
      <c r="C1196" s="83">
        <v>0.69097222222222221</v>
      </c>
      <c r="D1196" s="2">
        <v>4</v>
      </c>
      <c r="E1196" s="2">
        <v>9</v>
      </c>
      <c r="F1196" s="60">
        <v>8</v>
      </c>
      <c r="G1196" s="2">
        <v>1400</v>
      </c>
      <c r="H1196" s="2" t="s">
        <v>102</v>
      </c>
      <c r="I1196" s="2" t="s">
        <v>131</v>
      </c>
      <c r="J1196" s="2">
        <v>300</v>
      </c>
      <c r="K1196" s="6">
        <v>7</v>
      </c>
      <c r="L1196" s="6" t="s">
        <v>232</v>
      </c>
      <c r="M1196" s="2" t="s">
        <v>50</v>
      </c>
      <c r="N1196" s="84">
        <v>6.5</v>
      </c>
      <c r="O1196" s="2" t="s">
        <v>59</v>
      </c>
      <c r="P1196" s="2" t="s">
        <v>60</v>
      </c>
      <c r="Q1196" s="85"/>
      <c r="R1196" s="86">
        <v>8</v>
      </c>
      <c r="S1196" s="85">
        <v>59</v>
      </c>
      <c r="T1196" s="85">
        <v>59</v>
      </c>
      <c r="U1196" s="85"/>
      <c r="V1196" s="2">
        <v>3</v>
      </c>
      <c r="W1196" s="2">
        <v>3</v>
      </c>
      <c r="X1196" s="10">
        <v>2</v>
      </c>
      <c r="Y1196" s="84">
        <v>5.8</v>
      </c>
      <c r="Z1196" s="2">
        <v>25</v>
      </c>
      <c r="AA1196" s="6">
        <v>10</v>
      </c>
      <c r="AB1196" s="2"/>
      <c r="AC1196" s="2" t="s">
        <v>12</v>
      </c>
      <c r="AD1196" s="84">
        <v>6</v>
      </c>
      <c r="AE1196" s="84">
        <v>1.8</v>
      </c>
      <c r="AF1196" s="2">
        <v>100</v>
      </c>
      <c r="AG1196" s="2">
        <f t="shared" si="91"/>
        <v>600</v>
      </c>
      <c r="AH1196" s="2">
        <f t="shared" si="92"/>
        <v>500</v>
      </c>
      <c r="AI1196" s="44" t="str">
        <f>VLOOKUP(Table13[[#This Row],[Track]],$B$1885:$D$1929,2,FALSE)</f>
        <v>Vic</v>
      </c>
      <c r="AJ11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6" s="16" t="str">
        <f>IF(Table13[[#This Row],[Going-Dist]]="G&lt;6-Dist&gt;=1700","B",IF(Table13[[#This Row],[Going-Dist]]="G&lt;6-Dist&lt;1700","A",IF(AJ1196="G&gt;=6-Dist&lt;1700","C",IF(AJ1196="G&gt;=6-Dist&gt;=1700","D","xx"))))</f>
        <v>A</v>
      </c>
      <c r="AL1196" s="69">
        <f>MONTH(Table13[[#This Row],[Date]])</f>
        <v>8</v>
      </c>
      <c r="AM1196" s="69" t="str">
        <f t="shared" si="90"/>
        <v>2024-2025</v>
      </c>
      <c r="AN1196" s="60">
        <v>150</v>
      </c>
      <c r="AO1196" s="128">
        <f>IF(Table13[[#This Row],[Combo 27 Bet]]="","",IF(Table13[[#This Row],[Lev Ret]]="","",AN1196*Table13[[#This Row],[Odds]]))</f>
        <v>900</v>
      </c>
      <c r="AP1196" s="129">
        <f t="shared" si="93"/>
        <v>750</v>
      </c>
      <c r="AQ1196" s="135">
        <v>2</v>
      </c>
      <c r="AR1196" s="151">
        <v>8</v>
      </c>
      <c r="AS1196" s="2" t="str">
        <f>IF(Table13[[#This Row],[Date]]&lt;$AS$3,"","Live")</f>
        <v/>
      </c>
      <c r="AT1196" s="2" t="str">
        <f>IF(Table13[[#This Row],[Date]]&lt;$AT$3,"","Current Algo")</f>
        <v/>
      </c>
    </row>
    <row r="1197" spans="1:46" ht="14.25" customHeight="1" x14ac:dyDescent="0.25">
      <c r="A1197" s="82">
        <v>45521</v>
      </c>
      <c r="B1197" s="2" t="s">
        <v>4</v>
      </c>
      <c r="C1197" s="83">
        <v>0.71875</v>
      </c>
      <c r="D1197" s="87">
        <v>4</v>
      </c>
      <c r="E1197" s="7">
        <v>9</v>
      </c>
      <c r="F1197" s="60">
        <v>9</v>
      </c>
      <c r="G1197" s="2">
        <v>1400</v>
      </c>
      <c r="H1197" s="2" t="s">
        <v>42</v>
      </c>
      <c r="I1197" s="2">
        <v>84</v>
      </c>
      <c r="J1197" s="2">
        <v>130</v>
      </c>
      <c r="K1197" s="6">
        <v>16</v>
      </c>
      <c r="L1197" s="6" t="s">
        <v>921</v>
      </c>
      <c r="M1197" s="2" t="s">
        <v>71</v>
      </c>
      <c r="N1197" s="84">
        <v>2.5</v>
      </c>
      <c r="O1197" s="2" t="s">
        <v>172</v>
      </c>
      <c r="P1197" s="2" t="s">
        <v>48</v>
      </c>
      <c r="Q1197" s="85"/>
      <c r="R1197" s="86">
        <v>3</v>
      </c>
      <c r="S1197" s="85">
        <v>56</v>
      </c>
      <c r="T1197" s="85">
        <v>56</v>
      </c>
      <c r="U1197" s="85"/>
      <c r="V1197" s="2">
        <v>2</v>
      </c>
      <c r="W1197" s="2">
        <v>2</v>
      </c>
      <c r="X1197" s="10">
        <v>2</v>
      </c>
      <c r="Y1197" s="84">
        <v>5.2</v>
      </c>
      <c r="Z1197" s="2">
        <v>30</v>
      </c>
      <c r="AA1197" s="6">
        <v>11</v>
      </c>
      <c r="AB1197" s="2"/>
      <c r="AC1197" s="2" t="s">
        <v>13</v>
      </c>
      <c r="AD1197" s="84">
        <v>2.2999999999999998</v>
      </c>
      <c r="AE1197" s="84">
        <v>1.2</v>
      </c>
      <c r="AF1197" s="2">
        <v>100</v>
      </c>
      <c r="AG1197" s="2" t="str">
        <f t="shared" si="91"/>
        <v/>
      </c>
      <c r="AH1197" s="2">
        <f t="shared" si="92"/>
        <v>-100</v>
      </c>
      <c r="AI1197" s="44" t="str">
        <f>VLOOKUP(Table13[[#This Row],[Track]],$B$1885:$D$1929,2,FALSE)</f>
        <v>Vic</v>
      </c>
      <c r="AJ11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7" s="16" t="str">
        <f>IF(Table13[[#This Row],[Going-Dist]]="G&lt;6-Dist&gt;=1700","B",IF(Table13[[#This Row],[Going-Dist]]="G&lt;6-Dist&lt;1700","A",IF(AJ1197="G&gt;=6-Dist&lt;1700","C",IF(AJ1197="G&gt;=6-Dist&gt;=1700","D","xx"))))</f>
        <v>A</v>
      </c>
      <c r="AL1197" s="69">
        <f>MONTH(Table13[[#This Row],[Date]])</f>
        <v>8</v>
      </c>
      <c r="AM1197" s="69" t="str">
        <f t="shared" si="90"/>
        <v>2024-2025</v>
      </c>
      <c r="AN1197" s="60">
        <v>120</v>
      </c>
      <c r="AO1197" s="128" t="str">
        <f>IF(Table13[[#This Row],[Combo 27 Bet]]="","",IF(Table13[[#This Row],[Lev Ret]]="","",AN1197*Table13[[#This Row],[Odds]]))</f>
        <v/>
      </c>
      <c r="AP1197" s="129">
        <f t="shared" si="93"/>
        <v>-120</v>
      </c>
      <c r="AQ1197" s="135"/>
      <c r="AR1197" s="151">
        <v>5</v>
      </c>
      <c r="AS1197" s="2" t="str">
        <f>IF(Table13[[#This Row],[Date]]&lt;$AS$3,"","Live")</f>
        <v/>
      </c>
      <c r="AT1197" s="2" t="str">
        <f>IF(Table13[[#This Row],[Date]]&lt;$AT$3,"","Current Algo")</f>
        <v/>
      </c>
    </row>
    <row r="1198" spans="1:46" ht="14.25" customHeight="1" x14ac:dyDescent="0.25">
      <c r="A1198" s="82">
        <v>45528</v>
      </c>
      <c r="B1198" s="2" t="s">
        <v>148</v>
      </c>
      <c r="C1198" s="83">
        <v>0.48958333333333331</v>
      </c>
      <c r="D1198" s="87">
        <v>4</v>
      </c>
      <c r="E1198" s="7">
        <v>3</v>
      </c>
      <c r="F1198" s="60">
        <v>1</v>
      </c>
      <c r="G1198" s="2">
        <v>1200</v>
      </c>
      <c r="H1198" s="2" t="s">
        <v>151</v>
      </c>
      <c r="I1198" s="2">
        <v>72</v>
      </c>
      <c r="J1198" s="2">
        <v>120</v>
      </c>
      <c r="K1198" s="6">
        <v>4</v>
      </c>
      <c r="L1198" s="6" t="s">
        <v>1689</v>
      </c>
      <c r="M1198" s="2" t="s">
        <v>75</v>
      </c>
      <c r="N1198" s="84">
        <v>3.7</v>
      </c>
      <c r="O1198" s="2" t="s">
        <v>1051</v>
      </c>
      <c r="P1198" s="2" t="s">
        <v>86</v>
      </c>
      <c r="Q1198" s="85"/>
      <c r="R1198" s="86">
        <v>6</v>
      </c>
      <c r="S1198" s="85">
        <v>59</v>
      </c>
      <c r="T1198" s="85">
        <v>59</v>
      </c>
      <c r="U1198" s="85"/>
      <c r="V1198" s="2">
        <v>4</v>
      </c>
      <c r="W1198" s="2">
        <v>3</v>
      </c>
      <c r="X1198" s="10">
        <v>2</v>
      </c>
      <c r="Y1198" s="84">
        <v>6.5</v>
      </c>
      <c r="Z1198" s="2">
        <v>20</v>
      </c>
      <c r="AA1198" s="6"/>
      <c r="AB1198" s="2"/>
      <c r="AC1198" s="2"/>
      <c r="AD1198" s="84">
        <v>4</v>
      </c>
      <c r="AE1198" s="84"/>
      <c r="AF1198" s="2">
        <v>100</v>
      </c>
      <c r="AG1198" s="2" t="str">
        <f t="shared" si="91"/>
        <v/>
      </c>
      <c r="AH1198" s="2">
        <f t="shared" si="92"/>
        <v>-100</v>
      </c>
      <c r="AI1198" s="44" t="str">
        <f>VLOOKUP(Table13[[#This Row],[Track]],$B$1885:$D$1929,2,FALSE)</f>
        <v>NSW</v>
      </c>
      <c r="AJ11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198" s="16" t="str">
        <f>IF(Table13[[#This Row],[Going-Dist]]="G&lt;6-Dist&gt;=1700","B",IF(Table13[[#This Row],[Going-Dist]]="G&lt;6-Dist&lt;1700","A",IF(AJ1198="G&gt;=6-Dist&lt;1700","C",IF(AJ1198="G&gt;=6-Dist&gt;=1700","D","xx"))))</f>
        <v>A</v>
      </c>
      <c r="AL1198" s="69">
        <f>MONTH(Table13[[#This Row],[Date]])</f>
        <v>8</v>
      </c>
      <c r="AM1198" s="69" t="str">
        <f t="shared" si="90"/>
        <v>2024-2025</v>
      </c>
      <c r="AN1198" s="60">
        <v>100</v>
      </c>
      <c r="AO1198" s="128" t="str">
        <f>IF(Table13[[#This Row],[Combo 27 Bet]]="","",IF(Table13[[#This Row],[Lev Ret]]="","",AN1198*Table13[[#This Row],[Odds]]))</f>
        <v/>
      </c>
      <c r="AP1198" s="129">
        <f t="shared" si="93"/>
        <v>-100</v>
      </c>
      <c r="AQ1198" s="135"/>
      <c r="AR1198" s="151">
        <v>7</v>
      </c>
      <c r="AS1198" s="2" t="str">
        <f>IF(Table13[[#This Row],[Date]]&lt;$AS$3,"","Live")</f>
        <v/>
      </c>
      <c r="AT1198" s="2" t="str">
        <f>IF(Table13[[#This Row],[Date]]&lt;$AT$3,"","Current Algo")</f>
        <v/>
      </c>
    </row>
    <row r="1199" spans="1:46" ht="14.25" customHeight="1" x14ac:dyDescent="0.25">
      <c r="A1199" s="82">
        <v>45528</v>
      </c>
      <c r="B1199" s="2" t="s">
        <v>6</v>
      </c>
      <c r="C1199" s="83">
        <v>0.54861111111111116</v>
      </c>
      <c r="D1199" s="87">
        <v>5</v>
      </c>
      <c r="E1199" s="7">
        <v>5</v>
      </c>
      <c r="F1199" s="60">
        <v>1</v>
      </c>
      <c r="G1199" s="2">
        <v>2500</v>
      </c>
      <c r="H1199" s="2" t="s">
        <v>42</v>
      </c>
      <c r="I1199" s="2" t="s">
        <v>46</v>
      </c>
      <c r="J1199" s="2">
        <v>150</v>
      </c>
      <c r="K1199" s="6">
        <v>4</v>
      </c>
      <c r="L1199" s="6" t="s">
        <v>922</v>
      </c>
      <c r="M1199" s="2" t="s">
        <v>50</v>
      </c>
      <c r="N1199" s="84">
        <v>2.1</v>
      </c>
      <c r="O1199" s="2" t="s">
        <v>116</v>
      </c>
      <c r="P1199" s="2" t="s">
        <v>73</v>
      </c>
      <c r="Q1199" s="85"/>
      <c r="R1199" s="86">
        <v>7</v>
      </c>
      <c r="S1199" s="85">
        <v>53</v>
      </c>
      <c r="T1199" s="85">
        <v>53</v>
      </c>
      <c r="U1199" s="85"/>
      <c r="V1199" s="2">
        <v>1</v>
      </c>
      <c r="W1199" s="2">
        <v>4</v>
      </c>
      <c r="X1199" s="10">
        <v>1</v>
      </c>
      <c r="Y1199" s="84">
        <v>4.5999999999999996</v>
      </c>
      <c r="Z1199" s="2">
        <v>40</v>
      </c>
      <c r="AA1199" s="6">
        <v>8</v>
      </c>
      <c r="AB1199" s="2"/>
      <c r="AC1199" s="2" t="s">
        <v>12</v>
      </c>
      <c r="AD1199" s="84">
        <v>2</v>
      </c>
      <c r="AE1199" s="84">
        <v>1.2</v>
      </c>
      <c r="AF1199" s="2">
        <v>100</v>
      </c>
      <c r="AG1199" s="2">
        <f t="shared" si="91"/>
        <v>200</v>
      </c>
      <c r="AH1199" s="2">
        <f t="shared" si="92"/>
        <v>100</v>
      </c>
      <c r="AI1199" s="44" t="str">
        <f>VLOOKUP(Table13[[#This Row],[Track]],$B$1885:$D$1929,2,FALSE)</f>
        <v>Vic</v>
      </c>
      <c r="AJ11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199" s="16" t="str">
        <f>IF(Table13[[#This Row],[Going-Dist]]="G&lt;6-Dist&gt;=1700","B",IF(Table13[[#This Row],[Going-Dist]]="G&lt;6-Dist&lt;1700","A",IF(AJ1199="G&gt;=6-Dist&lt;1700","C",IF(AJ1199="G&gt;=6-Dist&gt;=1700","D","xx"))))</f>
        <v>B</v>
      </c>
      <c r="AL1199" s="69">
        <f>MONTH(Table13[[#This Row],[Date]])</f>
        <v>8</v>
      </c>
      <c r="AM1199" s="69" t="str">
        <f t="shared" si="90"/>
        <v>2024-2025</v>
      </c>
      <c r="AN1199" s="60">
        <v>200</v>
      </c>
      <c r="AO1199" s="128">
        <f>IF(Table13[[#This Row],[Combo 27 Bet]]="","",IF(Table13[[#This Row],[Lev Ret]]="","",AN1199*Table13[[#This Row],[Odds]]))</f>
        <v>400</v>
      </c>
      <c r="AP1199" s="129">
        <f t="shared" si="93"/>
        <v>200</v>
      </c>
      <c r="AQ1199" s="135"/>
      <c r="AR1199" s="151">
        <v>10</v>
      </c>
      <c r="AS1199" s="2" t="str">
        <f>IF(Table13[[#This Row],[Date]]&lt;$AS$3,"","Live")</f>
        <v/>
      </c>
      <c r="AT1199" s="2" t="str">
        <f>IF(Table13[[#This Row],[Date]]&lt;$AT$3,"","Current Algo")</f>
        <v/>
      </c>
    </row>
    <row r="1200" spans="1:46" ht="14.25" customHeight="1" x14ac:dyDescent="0.25">
      <c r="A1200" s="82">
        <v>45528</v>
      </c>
      <c r="B1200" s="2" t="s">
        <v>148</v>
      </c>
      <c r="C1200" s="83">
        <v>0.5625</v>
      </c>
      <c r="D1200" s="87">
        <v>4</v>
      </c>
      <c r="E1200" s="7">
        <v>3</v>
      </c>
      <c r="F1200" s="60">
        <v>4</v>
      </c>
      <c r="G1200" s="2">
        <v>1600</v>
      </c>
      <c r="H1200" s="2" t="s">
        <v>151</v>
      </c>
      <c r="I1200" s="2">
        <v>78</v>
      </c>
      <c r="J1200" s="2">
        <v>160</v>
      </c>
      <c r="K1200" s="6">
        <v>1</v>
      </c>
      <c r="L1200" s="6" t="s">
        <v>1741</v>
      </c>
      <c r="M1200" s="2" t="s">
        <v>75</v>
      </c>
      <c r="N1200" s="84">
        <v>3.3</v>
      </c>
      <c r="O1200" s="2" t="s">
        <v>1142</v>
      </c>
      <c r="P1200" s="2" t="s">
        <v>1130</v>
      </c>
      <c r="Q1200" s="85"/>
      <c r="R1200" s="86">
        <v>1</v>
      </c>
      <c r="S1200" s="85">
        <v>60.5</v>
      </c>
      <c r="T1200" s="85">
        <v>60.5</v>
      </c>
      <c r="U1200" s="85"/>
      <c r="V1200" s="2">
        <v>2</v>
      </c>
      <c r="W1200" s="2">
        <v>1</v>
      </c>
      <c r="X1200" s="10">
        <v>2</v>
      </c>
      <c r="Y1200" s="84">
        <v>5</v>
      </c>
      <c r="Z1200" s="2">
        <v>20</v>
      </c>
      <c r="AA1200" s="6"/>
      <c r="AB1200" s="2"/>
      <c r="AC1200" s="2"/>
      <c r="AD1200" s="84">
        <v>4.4000000000000004</v>
      </c>
      <c r="AE1200" s="84"/>
      <c r="AF1200" s="2">
        <v>100</v>
      </c>
      <c r="AG1200" s="2" t="str">
        <f t="shared" si="91"/>
        <v/>
      </c>
      <c r="AH1200" s="2">
        <f t="shared" si="92"/>
        <v>-100</v>
      </c>
      <c r="AI1200" s="44" t="str">
        <f>VLOOKUP(Table13[[#This Row],[Track]],$B$1885:$D$1929,2,FALSE)</f>
        <v>NSW</v>
      </c>
      <c r="AJ12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0" s="16" t="str">
        <f>IF(Table13[[#This Row],[Going-Dist]]="G&lt;6-Dist&gt;=1700","B",IF(Table13[[#This Row],[Going-Dist]]="G&lt;6-Dist&lt;1700","A",IF(AJ1200="G&gt;=6-Dist&lt;1700","C",IF(AJ1200="G&gt;=6-Dist&gt;=1700","D","xx"))))</f>
        <v>A</v>
      </c>
      <c r="AL1200" s="69">
        <f>MONTH(Table13[[#This Row],[Date]])</f>
        <v>8</v>
      </c>
      <c r="AM1200" s="69" t="str">
        <f t="shared" si="90"/>
        <v>2024-2025</v>
      </c>
      <c r="AN1200" s="60">
        <v>100</v>
      </c>
      <c r="AO1200" s="128" t="str">
        <f>IF(Table13[[#This Row],[Combo 27 Bet]]="","",IF(Table13[[#This Row],[Lev Ret]]="","",AN1200*Table13[[#This Row],[Odds]]))</f>
        <v/>
      </c>
      <c r="AP1200" s="129">
        <f t="shared" si="93"/>
        <v>-100</v>
      </c>
      <c r="AQ1200" s="135"/>
      <c r="AR1200" s="151">
        <v>1</v>
      </c>
      <c r="AS1200" s="2" t="str">
        <f>IF(Table13[[#This Row],[Date]]&lt;$AS$3,"","Live")</f>
        <v/>
      </c>
      <c r="AT1200" s="2" t="str">
        <f>IF(Table13[[#This Row],[Date]]&lt;$AT$3,"","Current Algo")</f>
        <v/>
      </c>
    </row>
    <row r="1201" spans="1:46" ht="14.25" customHeight="1" x14ac:dyDescent="0.25">
      <c r="A1201" s="82">
        <v>45528</v>
      </c>
      <c r="B1201" s="2" t="s">
        <v>148</v>
      </c>
      <c r="C1201" s="83">
        <v>0.63541666666666663</v>
      </c>
      <c r="D1201" s="87">
        <v>4</v>
      </c>
      <c r="E1201" s="7">
        <v>3</v>
      </c>
      <c r="F1201" s="60">
        <v>7</v>
      </c>
      <c r="G1201" s="2">
        <v>1200</v>
      </c>
      <c r="H1201" s="2" t="s">
        <v>151</v>
      </c>
      <c r="I1201" s="2"/>
      <c r="J1201" s="2">
        <v>250</v>
      </c>
      <c r="K1201" s="6">
        <v>8</v>
      </c>
      <c r="L1201" s="6" t="s">
        <v>1742</v>
      </c>
      <c r="M1201" s="2" t="s">
        <v>67</v>
      </c>
      <c r="N1201" s="84">
        <v>2.7</v>
      </c>
      <c r="O1201" s="2" t="s">
        <v>49</v>
      </c>
      <c r="P1201" s="2" t="s">
        <v>86</v>
      </c>
      <c r="Q1201" s="85"/>
      <c r="R1201" s="86">
        <v>8</v>
      </c>
      <c r="S1201" s="85">
        <v>54</v>
      </c>
      <c r="T1201" s="85">
        <v>54</v>
      </c>
      <c r="U1201" s="85"/>
      <c r="V1201" s="2">
        <v>1</v>
      </c>
      <c r="W1201" s="2">
        <v>1</v>
      </c>
      <c r="X1201" s="10">
        <v>2</v>
      </c>
      <c r="Y1201" s="84">
        <v>6.4</v>
      </c>
      <c r="Z1201" s="2">
        <v>20</v>
      </c>
      <c r="AA1201" s="6"/>
      <c r="AB1201" s="2"/>
      <c r="AC1201" s="2" t="s">
        <v>150</v>
      </c>
      <c r="AD1201" s="84">
        <v>2.8</v>
      </c>
      <c r="AE1201" s="84">
        <v>1.4</v>
      </c>
      <c r="AF1201" s="2">
        <v>100</v>
      </c>
      <c r="AG1201" s="2">
        <f t="shared" si="91"/>
        <v>280</v>
      </c>
      <c r="AH1201" s="2">
        <f t="shared" si="92"/>
        <v>180</v>
      </c>
      <c r="AI1201" s="44" t="str">
        <f>VLOOKUP(Table13[[#This Row],[Track]],$B$1885:$D$1929,2,FALSE)</f>
        <v>NSW</v>
      </c>
      <c r="AJ12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1" s="16" t="str">
        <f>IF(Table13[[#This Row],[Going-Dist]]="G&lt;6-Dist&gt;=1700","B",IF(Table13[[#This Row],[Going-Dist]]="G&lt;6-Dist&lt;1700","A",IF(AJ1201="G&gt;=6-Dist&lt;1700","C",IF(AJ1201="G&gt;=6-Dist&gt;=1700","D","xx"))))</f>
        <v>A</v>
      </c>
      <c r="AL1201" s="69">
        <f>MONTH(Table13[[#This Row],[Date]])</f>
        <v>8</v>
      </c>
      <c r="AM1201" s="69" t="str">
        <f t="shared" si="90"/>
        <v>2024-2025</v>
      </c>
      <c r="AN1201" s="60">
        <v>200</v>
      </c>
      <c r="AO1201" s="128">
        <f>IF(Table13[[#This Row],[Combo 27 Bet]]="","",IF(Table13[[#This Row],[Lev Ret]]="","",AN1201*Table13[[#This Row],[Odds]]))</f>
        <v>560</v>
      </c>
      <c r="AP1201" s="129">
        <f t="shared" si="93"/>
        <v>360</v>
      </c>
      <c r="AQ1201" s="135"/>
      <c r="AR1201" s="151">
        <v>10</v>
      </c>
      <c r="AS1201" s="2" t="str">
        <f>IF(Table13[[#This Row],[Date]]&lt;$AS$3,"","Live")</f>
        <v/>
      </c>
      <c r="AT1201" s="2" t="str">
        <f>IF(Table13[[#This Row],[Date]]&lt;$AT$3,"","Current Algo")</f>
        <v/>
      </c>
    </row>
    <row r="1202" spans="1:46" ht="14.25" customHeight="1" x14ac:dyDescent="0.25">
      <c r="A1202" s="82">
        <v>45528</v>
      </c>
      <c r="B1202" s="2" t="s">
        <v>6</v>
      </c>
      <c r="C1202" s="83">
        <v>0.67361111111111116</v>
      </c>
      <c r="D1202" s="87">
        <v>5</v>
      </c>
      <c r="E1202" s="7">
        <v>5</v>
      </c>
      <c r="F1202" s="60">
        <v>6</v>
      </c>
      <c r="G1202" s="2">
        <v>1600</v>
      </c>
      <c r="H1202" s="2" t="s">
        <v>42</v>
      </c>
      <c r="I1202" s="2">
        <v>78</v>
      </c>
      <c r="J1202" s="2">
        <v>130</v>
      </c>
      <c r="K1202" s="6">
        <v>13</v>
      </c>
      <c r="L1202" s="6" t="s">
        <v>923</v>
      </c>
      <c r="M1202" s="2" t="s">
        <v>55</v>
      </c>
      <c r="N1202" s="84">
        <v>6.7</v>
      </c>
      <c r="O1202" s="2" t="s">
        <v>515</v>
      </c>
      <c r="P1202" s="2" t="s">
        <v>377</v>
      </c>
      <c r="Q1202" s="85"/>
      <c r="R1202" s="86">
        <v>2</v>
      </c>
      <c r="S1202" s="85">
        <v>57.5</v>
      </c>
      <c r="T1202" s="85">
        <v>57.5</v>
      </c>
      <c r="U1202" s="85"/>
      <c r="V1202" s="2">
        <v>1</v>
      </c>
      <c r="W1202" s="2"/>
      <c r="X1202" s="10">
        <v>2</v>
      </c>
      <c r="Y1202" s="84">
        <v>5.5</v>
      </c>
      <c r="Z1202" s="2">
        <v>30</v>
      </c>
      <c r="AA1202" s="6">
        <v>12</v>
      </c>
      <c r="AB1202" s="2"/>
      <c r="AC1202" s="2" t="s">
        <v>13</v>
      </c>
      <c r="AD1202" s="84">
        <v>4.4000000000000004</v>
      </c>
      <c r="AE1202" s="84">
        <v>1.6</v>
      </c>
      <c r="AF1202" s="2">
        <v>100</v>
      </c>
      <c r="AG1202" s="2" t="str">
        <f t="shared" si="91"/>
        <v/>
      </c>
      <c r="AH1202" s="2">
        <f t="shared" si="92"/>
        <v>-100</v>
      </c>
      <c r="AI1202" s="44" t="str">
        <f>VLOOKUP(Table13[[#This Row],[Track]],$B$1885:$D$1929,2,FALSE)</f>
        <v>Vic</v>
      </c>
      <c r="AJ12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2" s="16" t="str">
        <f>IF(Table13[[#This Row],[Going-Dist]]="G&lt;6-Dist&gt;=1700","B",IF(Table13[[#This Row],[Going-Dist]]="G&lt;6-Dist&lt;1700","A",IF(AJ1202="G&gt;=6-Dist&lt;1700","C",IF(AJ1202="G&gt;=6-Dist&gt;=1700","D","xx"))))</f>
        <v>A</v>
      </c>
      <c r="AL1202" s="69">
        <f>MONTH(Table13[[#This Row],[Date]])</f>
        <v>8</v>
      </c>
      <c r="AM1202" s="69" t="str">
        <f t="shared" si="90"/>
        <v>2024-2025</v>
      </c>
      <c r="AN1202" s="60">
        <v>150</v>
      </c>
      <c r="AO1202" s="128" t="str">
        <f>IF(Table13[[#This Row],[Combo 27 Bet]]="","",IF(Table13[[#This Row],[Lev Ret]]="","",AN1202*Table13[[#This Row],[Odds]]))</f>
        <v/>
      </c>
      <c r="AP1202" s="129">
        <f t="shared" si="93"/>
        <v>-150</v>
      </c>
      <c r="AQ1202" s="135"/>
      <c r="AR1202" s="151">
        <v>3</v>
      </c>
      <c r="AS1202" s="2" t="str">
        <f>IF(Table13[[#This Row],[Date]]&lt;$AS$3,"","Live")</f>
        <v/>
      </c>
      <c r="AT1202" s="2" t="str">
        <f>IF(Table13[[#This Row],[Date]]&lt;$AT$3,"","Current Algo")</f>
        <v/>
      </c>
    </row>
    <row r="1203" spans="1:46" ht="14.25" customHeight="1" x14ac:dyDescent="0.25">
      <c r="A1203" s="82">
        <v>45528</v>
      </c>
      <c r="B1203" s="2" t="s">
        <v>6</v>
      </c>
      <c r="C1203" s="83">
        <v>0.71875</v>
      </c>
      <c r="D1203" s="87">
        <v>5</v>
      </c>
      <c r="E1203" s="7">
        <v>5</v>
      </c>
      <c r="F1203" s="60">
        <v>8</v>
      </c>
      <c r="G1203" s="2">
        <v>1000</v>
      </c>
      <c r="H1203" s="2" t="s">
        <v>42</v>
      </c>
      <c r="I1203" s="2" t="s">
        <v>66</v>
      </c>
      <c r="J1203" s="2">
        <v>175</v>
      </c>
      <c r="K1203" s="6">
        <v>5</v>
      </c>
      <c r="L1203" s="6" t="s">
        <v>868</v>
      </c>
      <c r="M1203" s="2" t="s">
        <v>55</v>
      </c>
      <c r="N1203" s="84">
        <v>3.1</v>
      </c>
      <c r="O1203" s="2" t="s">
        <v>183</v>
      </c>
      <c r="P1203" s="2" t="s">
        <v>212</v>
      </c>
      <c r="Q1203" s="85"/>
      <c r="R1203" s="86">
        <v>8</v>
      </c>
      <c r="S1203" s="85">
        <v>57</v>
      </c>
      <c r="T1203" s="85">
        <v>57</v>
      </c>
      <c r="U1203" s="85"/>
      <c r="V1203" s="2">
        <v>1</v>
      </c>
      <c r="W1203" s="2">
        <v>3</v>
      </c>
      <c r="X1203" s="10">
        <v>1</v>
      </c>
      <c r="Y1203" s="84">
        <v>3</v>
      </c>
      <c r="Z1203" s="2">
        <v>45</v>
      </c>
      <c r="AA1203" s="6">
        <v>8</v>
      </c>
      <c r="AB1203" s="2"/>
      <c r="AC1203" s="2" t="s">
        <v>12</v>
      </c>
      <c r="AD1203" s="84">
        <v>2.9</v>
      </c>
      <c r="AE1203" s="84">
        <v>1.2</v>
      </c>
      <c r="AF1203" s="2">
        <v>100</v>
      </c>
      <c r="AG1203" s="2">
        <f t="shared" si="91"/>
        <v>290</v>
      </c>
      <c r="AH1203" s="2">
        <f t="shared" si="92"/>
        <v>190</v>
      </c>
      <c r="AI1203" s="44" t="str">
        <f>VLOOKUP(Table13[[#This Row],[Track]],$B$1885:$D$1929,2,FALSE)</f>
        <v>Vic</v>
      </c>
      <c r="AJ12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3" s="16" t="str">
        <f>IF(Table13[[#This Row],[Going-Dist]]="G&lt;6-Dist&gt;=1700","B",IF(Table13[[#This Row],[Going-Dist]]="G&lt;6-Dist&lt;1700","A",IF(AJ1203="G&gt;=6-Dist&lt;1700","C",IF(AJ1203="G&gt;=6-Dist&gt;=1700","D","xx"))))</f>
        <v>A</v>
      </c>
      <c r="AL1203" s="69">
        <f>MONTH(Table13[[#This Row],[Date]])</f>
        <v>8</v>
      </c>
      <c r="AM1203" s="69" t="str">
        <f t="shared" si="90"/>
        <v>2024-2025</v>
      </c>
      <c r="AN1203" s="60">
        <v>150</v>
      </c>
      <c r="AO1203" s="128">
        <f>IF(Table13[[#This Row],[Combo 27 Bet]]="","",IF(Table13[[#This Row],[Lev Ret]]="","",AN1203*Table13[[#This Row],[Odds]]))</f>
        <v>435</v>
      </c>
      <c r="AP1203" s="129">
        <f t="shared" si="93"/>
        <v>285</v>
      </c>
      <c r="AQ1203" s="135"/>
      <c r="AR1203" s="151">
        <v>3</v>
      </c>
      <c r="AS1203" s="2" t="str">
        <f>IF(Table13[[#This Row],[Date]]&lt;$AS$3,"","Live")</f>
        <v/>
      </c>
      <c r="AT1203" s="2" t="str">
        <f>IF(Table13[[#This Row],[Date]]&lt;$AT$3,"","Current Algo")</f>
        <v/>
      </c>
    </row>
    <row r="1204" spans="1:46" ht="14.25" customHeight="1" x14ac:dyDescent="0.25">
      <c r="A1204" s="82">
        <v>45528</v>
      </c>
      <c r="B1204" s="2" t="s">
        <v>6</v>
      </c>
      <c r="C1204" s="83">
        <v>0.73958333333333337</v>
      </c>
      <c r="D1204" s="87">
        <v>5</v>
      </c>
      <c r="E1204" s="7">
        <v>5</v>
      </c>
      <c r="F1204" s="60">
        <v>9</v>
      </c>
      <c r="G1204" s="2">
        <v>1200</v>
      </c>
      <c r="H1204" s="2" t="s">
        <v>42</v>
      </c>
      <c r="I1204" s="2">
        <v>84</v>
      </c>
      <c r="J1204" s="2">
        <v>130</v>
      </c>
      <c r="K1204" s="6">
        <v>4</v>
      </c>
      <c r="L1204" s="6" t="s">
        <v>924</v>
      </c>
      <c r="M1204" s="2" t="s">
        <v>50</v>
      </c>
      <c r="N1204" s="84">
        <v>4.0999999999999996</v>
      </c>
      <c r="O1204" s="2" t="s">
        <v>101</v>
      </c>
      <c r="P1204" s="2" t="s">
        <v>73</v>
      </c>
      <c r="Q1204" s="85"/>
      <c r="R1204" s="86">
        <v>8</v>
      </c>
      <c r="S1204" s="85">
        <v>59.5</v>
      </c>
      <c r="T1204" s="85">
        <v>59.5</v>
      </c>
      <c r="U1204" s="85"/>
      <c r="V1204" s="2">
        <v>3</v>
      </c>
      <c r="W1204" s="2">
        <v>1</v>
      </c>
      <c r="X1204" s="10">
        <v>1</v>
      </c>
      <c r="Y1204" s="84">
        <v>4.2</v>
      </c>
      <c r="Z1204" s="2">
        <v>40</v>
      </c>
      <c r="AA1204" s="6">
        <v>9</v>
      </c>
      <c r="AB1204" s="2"/>
      <c r="AC1204" s="2"/>
      <c r="AD1204" s="84">
        <v>4.5999999999999996</v>
      </c>
      <c r="AE1204" s="84"/>
      <c r="AF1204" s="2">
        <v>100</v>
      </c>
      <c r="AG1204" s="2" t="str">
        <f t="shared" si="91"/>
        <v/>
      </c>
      <c r="AH1204" s="2">
        <f t="shared" si="92"/>
        <v>-100</v>
      </c>
      <c r="AI1204" s="44" t="str">
        <f>VLOOKUP(Table13[[#This Row],[Track]],$B$1885:$D$1929,2,FALSE)</f>
        <v>Vic</v>
      </c>
      <c r="AJ12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4" s="16" t="str">
        <f>IF(Table13[[#This Row],[Going-Dist]]="G&lt;6-Dist&gt;=1700","B",IF(Table13[[#This Row],[Going-Dist]]="G&lt;6-Dist&lt;1700","A",IF(AJ1204="G&gt;=6-Dist&lt;1700","C",IF(AJ1204="G&gt;=6-Dist&gt;=1700","D","xx"))))</f>
        <v>A</v>
      </c>
      <c r="AL1204" s="69">
        <f>MONTH(Table13[[#This Row],[Date]])</f>
        <v>8</v>
      </c>
      <c r="AM1204" s="69" t="str">
        <f t="shared" si="90"/>
        <v>2024-2025</v>
      </c>
      <c r="AN1204" s="60">
        <v>140</v>
      </c>
      <c r="AO1204" s="128" t="str">
        <f>IF(Table13[[#This Row],[Combo 27 Bet]]="","",IF(Table13[[#This Row],[Lev Ret]]="","",AN1204*Table13[[#This Row],[Odds]]))</f>
        <v/>
      </c>
      <c r="AP1204" s="129">
        <f t="shared" si="93"/>
        <v>-140</v>
      </c>
      <c r="AQ1204" s="135">
        <v>2</v>
      </c>
      <c r="AR1204" s="151">
        <v>7</v>
      </c>
      <c r="AS1204" s="2" t="str">
        <f>IF(Table13[[#This Row],[Date]]&lt;$AS$3,"","Live")</f>
        <v/>
      </c>
      <c r="AT1204" s="2" t="str">
        <f>IF(Table13[[#This Row],[Date]]&lt;$AT$3,"","Current Algo")</f>
        <v/>
      </c>
    </row>
    <row r="1205" spans="1:46" ht="14.25" customHeight="1" x14ac:dyDescent="0.25">
      <c r="A1205" s="82">
        <v>45528</v>
      </c>
      <c r="B1205" s="2" t="s">
        <v>6</v>
      </c>
      <c r="C1205" s="83">
        <v>0.73958333333333337</v>
      </c>
      <c r="D1205" s="2">
        <v>5</v>
      </c>
      <c r="E1205" s="2">
        <v>5</v>
      </c>
      <c r="F1205" s="60">
        <v>9</v>
      </c>
      <c r="G1205" s="2">
        <v>1200</v>
      </c>
      <c r="H1205" s="2" t="s">
        <v>42</v>
      </c>
      <c r="I1205" s="2">
        <v>84</v>
      </c>
      <c r="J1205" s="2">
        <v>130</v>
      </c>
      <c r="K1205" s="6">
        <v>8</v>
      </c>
      <c r="L1205" s="6" t="s">
        <v>890</v>
      </c>
      <c r="M1205" s="2" t="s">
        <v>75</v>
      </c>
      <c r="N1205" s="84">
        <v>3.6</v>
      </c>
      <c r="O1205" s="2" t="s">
        <v>515</v>
      </c>
      <c r="P1205" s="2" t="s">
        <v>377</v>
      </c>
      <c r="Q1205" s="85"/>
      <c r="R1205" s="86">
        <v>9</v>
      </c>
      <c r="S1205" s="85">
        <v>57.5</v>
      </c>
      <c r="T1205" s="85">
        <v>57.5</v>
      </c>
      <c r="U1205" s="85"/>
      <c r="V1205" s="2">
        <v>1</v>
      </c>
      <c r="W1205" s="2">
        <v>3</v>
      </c>
      <c r="X1205" s="10">
        <v>3</v>
      </c>
      <c r="Y1205" s="84">
        <v>5.2</v>
      </c>
      <c r="Z1205" s="2">
        <v>35</v>
      </c>
      <c r="AA1205" s="6">
        <v>9</v>
      </c>
      <c r="AB1205" s="2"/>
      <c r="AC1205" s="2" t="s">
        <v>12</v>
      </c>
      <c r="AD1205" s="84">
        <v>3.5</v>
      </c>
      <c r="AE1205" s="84">
        <v>1.3</v>
      </c>
      <c r="AF1205" s="2">
        <v>100</v>
      </c>
      <c r="AG1205" s="2">
        <f t="shared" si="91"/>
        <v>350</v>
      </c>
      <c r="AH1205" s="2">
        <f t="shared" si="92"/>
        <v>250</v>
      </c>
      <c r="AI1205" s="44" t="str">
        <f>VLOOKUP(Table13[[#This Row],[Track]],$B$1885:$D$1929,2,FALSE)</f>
        <v>Vic</v>
      </c>
      <c r="AJ12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5" s="16" t="str">
        <f>IF(Table13[[#This Row],[Going-Dist]]="G&lt;6-Dist&gt;=1700","B",IF(Table13[[#This Row],[Going-Dist]]="G&lt;6-Dist&lt;1700","A",IF(AJ1205="G&gt;=6-Dist&lt;1700","C",IF(AJ1205="G&gt;=6-Dist&gt;=1700","D","xx"))))</f>
        <v>A</v>
      </c>
      <c r="AL1205" s="69">
        <f>MONTH(Table13[[#This Row],[Date]])</f>
        <v>8</v>
      </c>
      <c r="AM1205" s="69" t="str">
        <f t="shared" si="90"/>
        <v>2024-2025</v>
      </c>
      <c r="AN1205" s="60">
        <v>100</v>
      </c>
      <c r="AO1205" s="128">
        <f>IF(Table13[[#This Row],[Combo 27 Bet]]="","",IF(Table13[[#This Row],[Lev Ret]]="","",AN1205*Table13[[#This Row],[Odds]]))</f>
        <v>350</v>
      </c>
      <c r="AP1205" s="129">
        <f t="shared" si="93"/>
        <v>250</v>
      </c>
      <c r="AQ1205" s="135">
        <v>2</v>
      </c>
      <c r="AR1205" s="151">
        <v>5</v>
      </c>
      <c r="AS1205" s="2" t="str">
        <f>IF(Table13[[#This Row],[Date]]&lt;$AS$3,"","Live")</f>
        <v/>
      </c>
      <c r="AT1205" s="2" t="str">
        <f>IF(Table13[[#This Row],[Date]]&lt;$AT$3,"","Current Algo")</f>
        <v/>
      </c>
    </row>
    <row r="1206" spans="1:46" ht="14.25" customHeight="1" x14ac:dyDescent="0.25">
      <c r="A1206" s="82">
        <v>45535</v>
      </c>
      <c r="B1206" s="2" t="s">
        <v>149</v>
      </c>
      <c r="C1206" s="83">
        <v>0.48958333333333331</v>
      </c>
      <c r="D1206" s="87">
        <v>4</v>
      </c>
      <c r="E1206" s="7">
        <v>2</v>
      </c>
      <c r="F1206" s="60">
        <v>1</v>
      </c>
      <c r="G1206" s="2">
        <v>1800</v>
      </c>
      <c r="H1206" s="2" t="s">
        <v>151</v>
      </c>
      <c r="I1206" s="2">
        <v>72</v>
      </c>
      <c r="J1206" s="2">
        <v>120</v>
      </c>
      <c r="K1206" s="6">
        <v>11</v>
      </c>
      <c r="L1206" s="6" t="s">
        <v>1743</v>
      </c>
      <c r="M1206" s="2" t="s">
        <v>55</v>
      </c>
      <c r="N1206" s="84">
        <v>9.4</v>
      </c>
      <c r="O1206" s="2" t="s">
        <v>1131</v>
      </c>
      <c r="P1206" s="2" t="s">
        <v>154</v>
      </c>
      <c r="Q1206" s="85"/>
      <c r="R1206" s="86">
        <v>7</v>
      </c>
      <c r="S1206" s="85">
        <v>54</v>
      </c>
      <c r="T1206" s="85">
        <v>54</v>
      </c>
      <c r="U1206" s="85"/>
      <c r="V1206" s="2"/>
      <c r="W1206" s="2"/>
      <c r="X1206" s="10">
        <v>1</v>
      </c>
      <c r="Y1206" s="84">
        <v>4.5999999999999996</v>
      </c>
      <c r="Z1206" s="2">
        <v>20</v>
      </c>
      <c r="AA1206" s="6"/>
      <c r="AB1206" s="2"/>
      <c r="AC1206" s="2" t="s">
        <v>13</v>
      </c>
      <c r="AD1206" s="84">
        <v>10</v>
      </c>
      <c r="AE1206" s="84">
        <v>2.5</v>
      </c>
      <c r="AF1206" s="2">
        <v>100</v>
      </c>
      <c r="AG1206" s="2" t="str">
        <f t="shared" si="91"/>
        <v/>
      </c>
      <c r="AH1206" s="2">
        <f t="shared" si="92"/>
        <v>-100</v>
      </c>
      <c r="AI1206" s="44" t="str">
        <f>VLOOKUP(Table13[[#This Row],[Track]],$B$1885:$D$1929,2,FALSE)</f>
        <v>NSW</v>
      </c>
      <c r="AJ12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06" s="16" t="str">
        <f>IF(Table13[[#This Row],[Going-Dist]]="G&lt;6-Dist&gt;=1700","B",IF(Table13[[#This Row],[Going-Dist]]="G&lt;6-Dist&lt;1700","A",IF(AJ1206="G&gt;=6-Dist&lt;1700","C",IF(AJ1206="G&gt;=6-Dist&gt;=1700","D","xx"))))</f>
        <v>B</v>
      </c>
      <c r="AL1206" s="69">
        <f>MONTH(Table13[[#This Row],[Date]])</f>
        <v>8</v>
      </c>
      <c r="AM1206" s="69" t="str">
        <f t="shared" si="90"/>
        <v>2024-2025</v>
      </c>
      <c r="AN1206" s="60">
        <v>100</v>
      </c>
      <c r="AO1206" s="128" t="str">
        <f>IF(Table13[[#This Row],[Combo 27 Bet]]="","",IF(Table13[[#This Row],[Lev Ret]]="","",AN1206*Table13[[#This Row],[Odds]]))</f>
        <v/>
      </c>
      <c r="AP1206" s="129">
        <f t="shared" si="93"/>
        <v>-100</v>
      </c>
      <c r="AQ1206" s="135"/>
      <c r="AR1206" s="151">
        <v>8</v>
      </c>
      <c r="AS1206" s="2" t="str">
        <f>IF(Table13[[#This Row],[Date]]&lt;$AS$3,"","Live")</f>
        <v/>
      </c>
      <c r="AT1206" s="2" t="str">
        <f>IF(Table13[[#This Row],[Date]]&lt;$AT$3,"","Current Algo")</f>
        <v/>
      </c>
    </row>
    <row r="1207" spans="1:46" ht="14.25" customHeight="1" x14ac:dyDescent="0.25">
      <c r="A1207" s="82">
        <v>45535</v>
      </c>
      <c r="B1207" s="2" t="s">
        <v>4</v>
      </c>
      <c r="C1207" s="83">
        <v>0.50347222222222221</v>
      </c>
      <c r="D1207" s="87">
        <v>4</v>
      </c>
      <c r="E1207" s="7">
        <v>0</v>
      </c>
      <c r="F1207" s="60">
        <v>1</v>
      </c>
      <c r="G1207" s="2">
        <v>1400</v>
      </c>
      <c r="H1207" s="2" t="s">
        <v>70</v>
      </c>
      <c r="I1207" s="2">
        <v>84</v>
      </c>
      <c r="J1207" s="2">
        <v>130</v>
      </c>
      <c r="K1207" s="6">
        <v>4</v>
      </c>
      <c r="L1207" s="6" t="s">
        <v>919</v>
      </c>
      <c r="M1207" s="2" t="s">
        <v>58</v>
      </c>
      <c r="N1207" s="84">
        <v>3.3</v>
      </c>
      <c r="O1207" s="2" t="s">
        <v>47</v>
      </c>
      <c r="P1207" s="2" t="s">
        <v>514</v>
      </c>
      <c r="Q1207" s="85"/>
      <c r="R1207" s="86">
        <v>1</v>
      </c>
      <c r="S1207" s="85">
        <v>58</v>
      </c>
      <c r="T1207" s="85">
        <v>58</v>
      </c>
      <c r="U1207" s="85"/>
      <c r="V1207" s="2">
        <v>1</v>
      </c>
      <c r="W1207" s="2">
        <v>2</v>
      </c>
      <c r="X1207" s="10">
        <v>1</v>
      </c>
      <c r="Y1207" s="84">
        <v>4</v>
      </c>
      <c r="Z1207" s="2">
        <v>45</v>
      </c>
      <c r="AA1207" s="6">
        <v>10</v>
      </c>
      <c r="AB1207" s="2"/>
      <c r="AC1207" s="2" t="s">
        <v>13</v>
      </c>
      <c r="AD1207" s="84">
        <v>4.4000000000000004</v>
      </c>
      <c r="AE1207" s="84">
        <v>1.5</v>
      </c>
      <c r="AF1207" s="2">
        <v>100</v>
      </c>
      <c r="AG1207" s="2" t="str">
        <f t="shared" si="91"/>
        <v/>
      </c>
      <c r="AH1207" s="2">
        <f t="shared" si="92"/>
        <v>-100</v>
      </c>
      <c r="AI1207" s="44" t="str">
        <f>VLOOKUP(Table13[[#This Row],[Track]],$B$1885:$D$1929,2,FALSE)</f>
        <v>Vic</v>
      </c>
      <c r="AJ12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7" s="16" t="str">
        <f>IF(Table13[[#This Row],[Going-Dist]]="G&lt;6-Dist&gt;=1700","B",IF(Table13[[#This Row],[Going-Dist]]="G&lt;6-Dist&lt;1700","A",IF(AJ1207="G&gt;=6-Dist&lt;1700","C",IF(AJ1207="G&gt;=6-Dist&gt;=1700","D","xx"))))</f>
        <v>A</v>
      </c>
      <c r="AL1207" s="69">
        <f>MONTH(Table13[[#This Row],[Date]])</f>
        <v>8</v>
      </c>
      <c r="AM1207" s="69" t="str">
        <f t="shared" si="90"/>
        <v>2024-2025</v>
      </c>
      <c r="AN1207" s="60">
        <v>200</v>
      </c>
      <c r="AO1207" s="128" t="str">
        <f>IF(Table13[[#This Row],[Combo 27 Bet]]="","",IF(Table13[[#This Row],[Lev Ret]]="","",AN1207*Table13[[#This Row],[Odds]]))</f>
        <v/>
      </c>
      <c r="AP1207" s="129">
        <f t="shared" si="93"/>
        <v>-200</v>
      </c>
      <c r="AQ1207" s="135"/>
      <c r="AR1207" s="151">
        <v>10</v>
      </c>
      <c r="AS1207" s="2" t="str">
        <f>IF(Table13[[#This Row],[Date]]&lt;$AS$3,"","Live")</f>
        <v/>
      </c>
      <c r="AT1207" s="2" t="str">
        <f>IF(Table13[[#This Row],[Date]]&lt;$AT$3,"","Current Algo")</f>
        <v/>
      </c>
    </row>
    <row r="1208" spans="1:46" ht="14.25" customHeight="1" x14ac:dyDescent="0.25">
      <c r="A1208" s="82">
        <v>45535</v>
      </c>
      <c r="B1208" s="2" t="s">
        <v>4</v>
      </c>
      <c r="C1208" s="83">
        <v>0.57291666666666663</v>
      </c>
      <c r="D1208" s="2">
        <v>4</v>
      </c>
      <c r="E1208" s="2">
        <v>0</v>
      </c>
      <c r="F1208" s="60">
        <v>4</v>
      </c>
      <c r="G1208" s="2">
        <v>2000</v>
      </c>
      <c r="H1208" s="2" t="s">
        <v>42</v>
      </c>
      <c r="I1208" s="2" t="s">
        <v>46</v>
      </c>
      <c r="J1208" s="2">
        <v>150</v>
      </c>
      <c r="K1208" s="6">
        <v>2</v>
      </c>
      <c r="L1208" s="6" t="s">
        <v>925</v>
      </c>
      <c r="M1208" s="2" t="s">
        <v>58</v>
      </c>
      <c r="N1208" s="84">
        <v>4.2</v>
      </c>
      <c r="O1208" s="2" t="s">
        <v>515</v>
      </c>
      <c r="P1208" s="2" t="s">
        <v>60</v>
      </c>
      <c r="Q1208" s="85"/>
      <c r="R1208" s="86">
        <v>2</v>
      </c>
      <c r="S1208" s="85">
        <v>61</v>
      </c>
      <c r="T1208" s="85">
        <v>61</v>
      </c>
      <c r="U1208" s="85"/>
      <c r="V1208" s="2">
        <v>4</v>
      </c>
      <c r="W1208" s="2">
        <v>5</v>
      </c>
      <c r="X1208" s="10">
        <v>2</v>
      </c>
      <c r="Y1208" s="84">
        <v>5.4</v>
      </c>
      <c r="Z1208" s="2">
        <v>30</v>
      </c>
      <c r="AA1208" s="6">
        <v>10</v>
      </c>
      <c r="AB1208" s="2"/>
      <c r="AC1208" s="2" t="s">
        <v>15</v>
      </c>
      <c r="AD1208" s="84">
        <v>4.4000000000000004</v>
      </c>
      <c r="AE1208" s="84">
        <v>1.6</v>
      </c>
      <c r="AF1208" s="2">
        <v>100</v>
      </c>
      <c r="AG1208" s="2" t="str">
        <f t="shared" si="91"/>
        <v/>
      </c>
      <c r="AH1208" s="2">
        <f t="shared" si="92"/>
        <v>-100</v>
      </c>
      <c r="AI1208" s="44" t="str">
        <f>VLOOKUP(Table13[[#This Row],[Track]],$B$1885:$D$1929,2,FALSE)</f>
        <v>Vic</v>
      </c>
      <c r="AJ12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08" s="16" t="str">
        <f>IF(Table13[[#This Row],[Going-Dist]]="G&lt;6-Dist&gt;=1700","B",IF(Table13[[#This Row],[Going-Dist]]="G&lt;6-Dist&lt;1700","A",IF(AJ1208="G&gt;=6-Dist&lt;1700","C",IF(AJ1208="G&gt;=6-Dist&gt;=1700","D","xx"))))</f>
        <v>B</v>
      </c>
      <c r="AL1208" s="69">
        <f>MONTH(Table13[[#This Row],[Date]])</f>
        <v>8</v>
      </c>
      <c r="AM1208" s="69" t="str">
        <f t="shared" si="90"/>
        <v>2024-2025</v>
      </c>
      <c r="AN1208" s="60">
        <v>100</v>
      </c>
      <c r="AO1208" s="128" t="str">
        <f>IF(Table13[[#This Row],[Combo 27 Bet]]="","",IF(Table13[[#This Row],[Lev Ret]]="","",AN1208*Table13[[#This Row],[Odds]]))</f>
        <v/>
      </c>
      <c r="AP1208" s="129">
        <f t="shared" si="93"/>
        <v>-100</v>
      </c>
      <c r="AQ1208" s="135"/>
      <c r="AR1208" s="151">
        <v>7</v>
      </c>
      <c r="AS1208" s="2" t="str">
        <f>IF(Table13[[#This Row],[Date]]&lt;$AS$3,"","Live")</f>
        <v/>
      </c>
      <c r="AT1208" s="2" t="str">
        <f>IF(Table13[[#This Row],[Date]]&lt;$AT$3,"","Current Algo")</f>
        <v/>
      </c>
    </row>
    <row r="1209" spans="1:46" ht="14.25" customHeight="1" x14ac:dyDescent="0.25">
      <c r="A1209" s="82">
        <v>45535</v>
      </c>
      <c r="B1209" s="2" t="s">
        <v>149</v>
      </c>
      <c r="C1209" s="83">
        <v>0.58680555555555558</v>
      </c>
      <c r="D1209" s="87">
        <v>4</v>
      </c>
      <c r="E1209" s="7">
        <v>2</v>
      </c>
      <c r="F1209" s="60">
        <v>5</v>
      </c>
      <c r="G1209" s="2">
        <v>1500</v>
      </c>
      <c r="H1209" s="2" t="s">
        <v>151</v>
      </c>
      <c r="I1209" s="2">
        <v>78</v>
      </c>
      <c r="J1209" s="2">
        <v>160</v>
      </c>
      <c r="K1209" s="6">
        <v>8</v>
      </c>
      <c r="L1209" s="6" t="s">
        <v>1744</v>
      </c>
      <c r="M1209" s="2" t="s">
        <v>55</v>
      </c>
      <c r="N1209" s="84">
        <v>5</v>
      </c>
      <c r="O1209" s="2" t="s">
        <v>1075</v>
      </c>
      <c r="P1209" s="2" t="s">
        <v>159</v>
      </c>
      <c r="Q1209" s="85"/>
      <c r="R1209" s="86">
        <v>10</v>
      </c>
      <c r="S1209" s="85">
        <v>58.5</v>
      </c>
      <c r="T1209" s="85">
        <v>58.5</v>
      </c>
      <c r="U1209" s="85"/>
      <c r="V1209" s="2">
        <v>3</v>
      </c>
      <c r="W1209" s="2"/>
      <c r="X1209" s="10">
        <v>2</v>
      </c>
      <c r="Y1209" s="84">
        <v>5.82</v>
      </c>
      <c r="Z1209" s="2">
        <v>20</v>
      </c>
      <c r="AA1209" s="6"/>
      <c r="AB1209" s="2"/>
      <c r="AC1209" s="2"/>
      <c r="AD1209" s="84">
        <v>5.5</v>
      </c>
      <c r="AE1209" s="84"/>
      <c r="AF1209" s="2">
        <v>100</v>
      </c>
      <c r="AG1209" s="2" t="str">
        <f t="shared" si="91"/>
        <v/>
      </c>
      <c r="AH1209" s="2">
        <f t="shared" si="92"/>
        <v>-100</v>
      </c>
      <c r="AI1209" s="44" t="str">
        <f>VLOOKUP(Table13[[#This Row],[Track]],$B$1885:$D$1929,2,FALSE)</f>
        <v>NSW</v>
      </c>
      <c r="AJ12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09" s="16" t="str">
        <f>IF(Table13[[#This Row],[Going-Dist]]="G&lt;6-Dist&gt;=1700","B",IF(Table13[[#This Row],[Going-Dist]]="G&lt;6-Dist&lt;1700","A",IF(AJ1209="G&gt;=6-Dist&lt;1700","C",IF(AJ1209="G&gt;=6-Dist&gt;=1700","D","xx"))))</f>
        <v>A</v>
      </c>
      <c r="AL1209" s="69">
        <f>MONTH(Table13[[#This Row],[Date]])</f>
        <v>8</v>
      </c>
      <c r="AM1209" s="69" t="str">
        <f t="shared" si="90"/>
        <v>2024-2025</v>
      </c>
      <c r="AN1209" s="60">
        <v>100</v>
      </c>
      <c r="AO1209" s="128" t="str">
        <f>IF(Table13[[#This Row],[Combo 27 Bet]]="","",IF(Table13[[#This Row],[Lev Ret]]="","",AN1209*Table13[[#This Row],[Odds]]))</f>
        <v/>
      </c>
      <c r="AP1209" s="129">
        <f t="shared" si="93"/>
        <v>-100</v>
      </c>
      <c r="AQ1209" s="135"/>
      <c r="AR1209" s="151">
        <v>6</v>
      </c>
      <c r="AS1209" s="2" t="str">
        <f>IF(Table13[[#This Row],[Date]]&lt;$AS$3,"","Live")</f>
        <v/>
      </c>
      <c r="AT1209" s="2" t="str">
        <f>IF(Table13[[#This Row],[Date]]&lt;$AT$3,"","Current Algo")</f>
        <v/>
      </c>
    </row>
    <row r="1210" spans="1:46" ht="14.25" customHeight="1" x14ac:dyDescent="0.25">
      <c r="A1210" s="82">
        <v>45535</v>
      </c>
      <c r="B1210" s="2" t="s">
        <v>4</v>
      </c>
      <c r="C1210" s="83">
        <v>0.59722222222222221</v>
      </c>
      <c r="D1210" s="87">
        <v>4</v>
      </c>
      <c r="E1210" s="7">
        <v>0</v>
      </c>
      <c r="F1210" s="60">
        <v>5</v>
      </c>
      <c r="G1210" s="2">
        <v>1100</v>
      </c>
      <c r="H1210" s="2" t="s">
        <v>42</v>
      </c>
      <c r="I1210" s="2" t="s">
        <v>66</v>
      </c>
      <c r="J1210" s="2">
        <v>200</v>
      </c>
      <c r="K1210" s="6">
        <v>1</v>
      </c>
      <c r="L1210" s="6" t="s">
        <v>473</v>
      </c>
      <c r="M1210" s="2" t="s">
        <v>75</v>
      </c>
      <c r="N1210" s="84">
        <v>2.7</v>
      </c>
      <c r="O1210" s="2" t="s">
        <v>56</v>
      </c>
      <c r="P1210" s="2" t="s">
        <v>73</v>
      </c>
      <c r="Q1210" s="85"/>
      <c r="R1210" s="86">
        <v>2</v>
      </c>
      <c r="S1210" s="85">
        <v>59</v>
      </c>
      <c r="T1210" s="85">
        <v>59</v>
      </c>
      <c r="U1210" s="85"/>
      <c r="V1210" s="2">
        <v>2</v>
      </c>
      <c r="W1210" s="2">
        <v>1</v>
      </c>
      <c r="X1210" s="10">
        <v>1</v>
      </c>
      <c r="Y1210" s="84">
        <v>3</v>
      </c>
      <c r="Z1210" s="2">
        <v>45</v>
      </c>
      <c r="AA1210" s="6">
        <v>5</v>
      </c>
      <c r="AB1210" s="2"/>
      <c r="AC1210" s="2" t="s">
        <v>15</v>
      </c>
      <c r="AD1210" s="84">
        <v>2.7</v>
      </c>
      <c r="AE1210" s="84">
        <v>1.4</v>
      </c>
      <c r="AF1210" s="2">
        <v>100</v>
      </c>
      <c r="AG1210" s="2" t="str">
        <f t="shared" si="91"/>
        <v/>
      </c>
      <c r="AH1210" s="2">
        <f t="shared" si="92"/>
        <v>-100</v>
      </c>
      <c r="AI1210" s="44" t="str">
        <f>VLOOKUP(Table13[[#This Row],[Track]],$B$1885:$D$1929,2,FALSE)</f>
        <v>Vic</v>
      </c>
      <c r="AJ12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0" s="16" t="str">
        <f>IF(Table13[[#This Row],[Going-Dist]]="G&lt;6-Dist&gt;=1700","B",IF(Table13[[#This Row],[Going-Dist]]="G&lt;6-Dist&lt;1700","A",IF(AJ1210="G&gt;=6-Dist&lt;1700","C",IF(AJ1210="G&gt;=6-Dist&gt;=1700","D","xx"))))</f>
        <v>A</v>
      </c>
      <c r="AL1210" s="69">
        <f>MONTH(Table13[[#This Row],[Date]])</f>
        <v>8</v>
      </c>
      <c r="AM1210" s="69" t="str">
        <f t="shared" si="90"/>
        <v>2024-2025</v>
      </c>
      <c r="AN1210" s="60">
        <v>100</v>
      </c>
      <c r="AO1210" s="128" t="str">
        <f>IF(Table13[[#This Row],[Combo 27 Bet]]="","",IF(Table13[[#This Row],[Lev Ret]]="","",AN1210*Table13[[#This Row],[Odds]]))</f>
        <v/>
      </c>
      <c r="AP1210" s="129">
        <f t="shared" si="93"/>
        <v>-100</v>
      </c>
      <c r="AQ1210" s="135"/>
      <c r="AR1210" s="151">
        <v>5</v>
      </c>
      <c r="AS1210" s="2" t="str">
        <f>IF(Table13[[#This Row],[Date]]&lt;$AS$3,"","Live")</f>
        <v/>
      </c>
      <c r="AT1210" s="2" t="str">
        <f>IF(Table13[[#This Row],[Date]]&lt;$AT$3,"","Current Algo")</f>
        <v/>
      </c>
    </row>
    <row r="1211" spans="1:46" ht="14.25" customHeight="1" x14ac:dyDescent="0.25">
      <c r="A1211" s="82">
        <v>45535</v>
      </c>
      <c r="B1211" s="2" t="s">
        <v>4</v>
      </c>
      <c r="C1211" s="83">
        <v>0.64583333333333337</v>
      </c>
      <c r="D1211" s="87">
        <v>4</v>
      </c>
      <c r="E1211" s="7">
        <v>0</v>
      </c>
      <c r="F1211" s="60">
        <v>7</v>
      </c>
      <c r="G1211" s="2">
        <v>1200</v>
      </c>
      <c r="H1211" s="2" t="s">
        <v>70</v>
      </c>
      <c r="I1211" s="2" t="s">
        <v>84</v>
      </c>
      <c r="J1211" s="2">
        <v>200</v>
      </c>
      <c r="K1211" s="6">
        <v>1</v>
      </c>
      <c r="L1211" s="6" t="s">
        <v>926</v>
      </c>
      <c r="M1211" s="2" t="s">
        <v>75</v>
      </c>
      <c r="N1211" s="84">
        <v>11</v>
      </c>
      <c r="O1211" s="2" t="s">
        <v>785</v>
      </c>
      <c r="P1211" s="2" t="s">
        <v>103</v>
      </c>
      <c r="Q1211" s="85"/>
      <c r="R1211" s="86">
        <v>6</v>
      </c>
      <c r="S1211" s="85">
        <v>60</v>
      </c>
      <c r="T1211" s="85">
        <v>60</v>
      </c>
      <c r="U1211" s="85"/>
      <c r="V1211" s="2">
        <v>3</v>
      </c>
      <c r="W1211" s="2"/>
      <c r="X1211" s="10">
        <v>2</v>
      </c>
      <c r="Y1211" s="84">
        <v>5.5</v>
      </c>
      <c r="Z1211" s="2">
        <v>30</v>
      </c>
      <c r="AA1211" s="6">
        <v>14</v>
      </c>
      <c r="AB1211" s="2"/>
      <c r="AC1211" s="2" t="s">
        <v>12</v>
      </c>
      <c r="AD1211" s="84">
        <v>12</v>
      </c>
      <c r="AE1211" s="84">
        <v>3.2</v>
      </c>
      <c r="AF1211" s="2">
        <v>100</v>
      </c>
      <c r="AG1211" s="2">
        <f t="shared" si="91"/>
        <v>1200</v>
      </c>
      <c r="AH1211" s="2">
        <f t="shared" si="92"/>
        <v>1100</v>
      </c>
      <c r="AI1211" s="44" t="str">
        <f>VLOOKUP(Table13[[#This Row],[Track]],$B$1885:$D$1929,2,FALSE)</f>
        <v>Vic</v>
      </c>
      <c r="AJ12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1" s="16" t="str">
        <f>IF(Table13[[#This Row],[Going-Dist]]="G&lt;6-Dist&gt;=1700","B",IF(Table13[[#This Row],[Going-Dist]]="G&lt;6-Dist&lt;1700","A",IF(AJ1211="G&gt;=6-Dist&lt;1700","C",IF(AJ1211="G&gt;=6-Dist&gt;=1700","D","xx"))))</f>
        <v>A</v>
      </c>
      <c r="AL1211" s="69">
        <f>MONTH(Table13[[#This Row],[Date]])</f>
        <v>8</v>
      </c>
      <c r="AM1211" s="69" t="str">
        <f t="shared" si="90"/>
        <v>2024-2025</v>
      </c>
      <c r="AN1211" s="60">
        <v>100</v>
      </c>
      <c r="AO1211" s="128">
        <f>IF(Table13[[#This Row],[Combo 27 Bet]]="","",IF(Table13[[#This Row],[Lev Ret]]="","",AN1211*Table13[[#This Row],[Odds]]))</f>
        <v>1200</v>
      </c>
      <c r="AP1211" s="129">
        <f t="shared" si="93"/>
        <v>1100</v>
      </c>
      <c r="AQ1211" s="135"/>
      <c r="AR1211" s="151">
        <v>6</v>
      </c>
      <c r="AS1211" s="2" t="str">
        <f>IF(Table13[[#This Row],[Date]]&lt;$AS$3,"","Live")</f>
        <v/>
      </c>
      <c r="AT1211" s="2" t="str">
        <f>IF(Table13[[#This Row],[Date]]&lt;$AT$3,"","Current Algo")</f>
        <v/>
      </c>
    </row>
    <row r="1212" spans="1:46" ht="14.25" customHeight="1" x14ac:dyDescent="0.25">
      <c r="A1212" s="82">
        <v>45535</v>
      </c>
      <c r="B1212" s="2" t="s">
        <v>149</v>
      </c>
      <c r="C1212" s="83">
        <v>0.65972222222222221</v>
      </c>
      <c r="D1212" s="87">
        <v>4</v>
      </c>
      <c r="E1212" s="7">
        <v>2</v>
      </c>
      <c r="F1212" s="60">
        <v>8</v>
      </c>
      <c r="G1212" s="2">
        <v>1500</v>
      </c>
      <c r="H1212" s="2" t="s">
        <v>151</v>
      </c>
      <c r="I1212" s="2">
        <v>100</v>
      </c>
      <c r="J1212" s="2">
        <v>160</v>
      </c>
      <c r="K1212" s="6">
        <v>5</v>
      </c>
      <c r="L1212" s="6" t="s">
        <v>1706</v>
      </c>
      <c r="M1212" s="2" t="s">
        <v>55</v>
      </c>
      <c r="N1212" s="84">
        <v>3.1</v>
      </c>
      <c r="O1212" s="2" t="s">
        <v>161</v>
      </c>
      <c r="P1212" s="2" t="s">
        <v>86</v>
      </c>
      <c r="Q1212" s="85"/>
      <c r="R1212" s="86">
        <v>5</v>
      </c>
      <c r="S1212" s="85">
        <v>60</v>
      </c>
      <c r="T1212" s="85">
        <v>60</v>
      </c>
      <c r="U1212" s="85"/>
      <c r="V1212" s="2">
        <v>1</v>
      </c>
      <c r="W1212" s="2"/>
      <c r="X1212" s="10">
        <v>2</v>
      </c>
      <c r="Y1212" s="84">
        <v>7.1</v>
      </c>
      <c r="Z1212" s="2">
        <v>20</v>
      </c>
      <c r="AA1212" s="6"/>
      <c r="AB1212" s="2"/>
      <c r="AC1212" s="2" t="s">
        <v>150</v>
      </c>
      <c r="AD1212" s="84">
        <v>3.3</v>
      </c>
      <c r="AE1212" s="84">
        <v>1.3</v>
      </c>
      <c r="AF1212" s="2">
        <v>100</v>
      </c>
      <c r="AG1212" s="2">
        <f t="shared" si="91"/>
        <v>330</v>
      </c>
      <c r="AH1212" s="2">
        <f t="shared" si="92"/>
        <v>230</v>
      </c>
      <c r="AI1212" s="44" t="str">
        <f>VLOOKUP(Table13[[#This Row],[Track]],$B$1885:$D$1929,2,FALSE)</f>
        <v>NSW</v>
      </c>
      <c r="AJ12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2" s="16" t="str">
        <f>IF(Table13[[#This Row],[Going-Dist]]="G&lt;6-Dist&gt;=1700","B",IF(Table13[[#This Row],[Going-Dist]]="G&lt;6-Dist&lt;1700","A",IF(AJ1212="G&gt;=6-Dist&lt;1700","C",IF(AJ1212="G&gt;=6-Dist&gt;=1700","D","xx"))))</f>
        <v>A</v>
      </c>
      <c r="AL1212" s="69">
        <f>MONTH(Table13[[#This Row],[Date]])</f>
        <v>8</v>
      </c>
      <c r="AM1212" s="69" t="str">
        <f t="shared" si="90"/>
        <v>2024-2025</v>
      </c>
      <c r="AN1212" s="60">
        <v>170</v>
      </c>
      <c r="AO1212" s="128">
        <f>IF(Table13[[#This Row],[Combo 27 Bet]]="","",IF(Table13[[#This Row],[Lev Ret]]="","",AN1212*Table13[[#This Row],[Odds]]))</f>
        <v>561</v>
      </c>
      <c r="AP1212" s="129">
        <f t="shared" si="93"/>
        <v>391</v>
      </c>
      <c r="AQ1212" s="135"/>
      <c r="AR1212" s="151">
        <v>10</v>
      </c>
      <c r="AS1212" s="2" t="str">
        <f>IF(Table13[[#This Row],[Date]]&lt;$AS$3,"","Live")</f>
        <v/>
      </c>
      <c r="AT1212" s="2" t="str">
        <f>IF(Table13[[#This Row],[Date]]&lt;$AT$3,"","Current Algo")</f>
        <v/>
      </c>
    </row>
    <row r="1213" spans="1:46" ht="14.25" customHeight="1" x14ac:dyDescent="0.25">
      <c r="A1213" s="82">
        <v>45535</v>
      </c>
      <c r="B1213" s="2" t="s">
        <v>4</v>
      </c>
      <c r="C1213" s="83">
        <v>0.67361111111111116</v>
      </c>
      <c r="D1213" s="87">
        <v>4</v>
      </c>
      <c r="E1213" s="7">
        <v>0</v>
      </c>
      <c r="F1213" s="60">
        <v>8</v>
      </c>
      <c r="G1213" s="2">
        <v>1700</v>
      </c>
      <c r="H1213" s="2" t="s">
        <v>42</v>
      </c>
      <c r="I1213" s="2" t="s">
        <v>46</v>
      </c>
      <c r="J1213" s="2">
        <v>200</v>
      </c>
      <c r="K1213" s="6">
        <v>13</v>
      </c>
      <c r="L1213" s="6" t="s">
        <v>551</v>
      </c>
      <c r="M1213" s="2" t="s">
        <v>71</v>
      </c>
      <c r="N1213" s="84">
        <v>3.8</v>
      </c>
      <c r="O1213" s="2" t="s">
        <v>59</v>
      </c>
      <c r="P1213" s="2" t="s">
        <v>54</v>
      </c>
      <c r="Q1213" s="85"/>
      <c r="R1213" s="86">
        <v>4</v>
      </c>
      <c r="S1213" s="85">
        <v>54</v>
      </c>
      <c r="T1213" s="85">
        <v>54</v>
      </c>
      <c r="U1213" s="85"/>
      <c r="V1213" s="2">
        <v>2</v>
      </c>
      <c r="W1213" s="2">
        <v>2</v>
      </c>
      <c r="X1213" s="10">
        <v>2</v>
      </c>
      <c r="Y1213" s="84">
        <v>4.8</v>
      </c>
      <c r="Z1213" s="2">
        <v>35</v>
      </c>
      <c r="AA1213" s="6">
        <v>10</v>
      </c>
      <c r="AB1213" s="2"/>
      <c r="AC1213" s="2" t="s">
        <v>12</v>
      </c>
      <c r="AD1213" s="84">
        <v>3.2</v>
      </c>
      <c r="AE1213" s="84">
        <v>1.3</v>
      </c>
      <c r="AF1213" s="2">
        <v>100</v>
      </c>
      <c r="AG1213" s="2">
        <f t="shared" si="91"/>
        <v>320</v>
      </c>
      <c r="AH1213" s="2">
        <f t="shared" si="92"/>
        <v>220</v>
      </c>
      <c r="AI1213" s="44" t="str">
        <f>VLOOKUP(Table13[[#This Row],[Track]],$B$1885:$D$1929,2,FALSE)</f>
        <v>Vic</v>
      </c>
      <c r="AJ12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13" s="16" t="str">
        <f>IF(Table13[[#This Row],[Going-Dist]]="G&lt;6-Dist&gt;=1700","B",IF(Table13[[#This Row],[Going-Dist]]="G&lt;6-Dist&lt;1700","A",IF(AJ1213="G&gt;=6-Dist&lt;1700","C",IF(AJ1213="G&gt;=6-Dist&gt;=1700","D","xx"))))</f>
        <v>B</v>
      </c>
      <c r="AL1213" s="69">
        <f>MONTH(Table13[[#This Row],[Date]])</f>
        <v>8</v>
      </c>
      <c r="AM1213" s="69" t="str">
        <f t="shared" si="90"/>
        <v>2024-2025</v>
      </c>
      <c r="AN1213" s="60">
        <v>120</v>
      </c>
      <c r="AO1213" s="128">
        <f>IF(Table13[[#This Row],[Combo 27 Bet]]="","",IF(Table13[[#This Row],[Lev Ret]]="","",AN1213*Table13[[#This Row],[Odds]]))</f>
        <v>384</v>
      </c>
      <c r="AP1213" s="129">
        <f t="shared" si="93"/>
        <v>264</v>
      </c>
      <c r="AQ1213" s="135"/>
      <c r="AR1213" s="151">
        <v>7</v>
      </c>
      <c r="AS1213" s="2" t="str">
        <f>IF(Table13[[#This Row],[Date]]&lt;$AS$3,"","Live")</f>
        <v/>
      </c>
      <c r="AT1213" s="2" t="str">
        <f>IF(Table13[[#This Row],[Date]]&lt;$AT$3,"","Current Algo")</f>
        <v/>
      </c>
    </row>
    <row r="1214" spans="1:46" ht="14.25" customHeight="1" x14ac:dyDescent="0.25">
      <c r="A1214" s="82">
        <v>45535</v>
      </c>
      <c r="B1214" s="2" t="s">
        <v>4</v>
      </c>
      <c r="C1214" s="83">
        <v>0.69791666666666663</v>
      </c>
      <c r="D1214" s="2">
        <v>4</v>
      </c>
      <c r="E1214" s="2">
        <v>0</v>
      </c>
      <c r="F1214" s="60">
        <v>9</v>
      </c>
      <c r="G1214" s="2">
        <v>1400</v>
      </c>
      <c r="H1214" s="2" t="s">
        <v>102</v>
      </c>
      <c r="I1214" s="2" t="s">
        <v>131</v>
      </c>
      <c r="J1214" s="2">
        <v>750</v>
      </c>
      <c r="K1214" s="6">
        <v>1</v>
      </c>
      <c r="L1214" s="6" t="s">
        <v>581</v>
      </c>
      <c r="M1214" s="2" t="s">
        <v>58</v>
      </c>
      <c r="N1214" s="84">
        <v>2.7</v>
      </c>
      <c r="O1214" s="2" t="s">
        <v>59</v>
      </c>
      <c r="P1214" s="2" t="s">
        <v>82</v>
      </c>
      <c r="Q1214" s="85"/>
      <c r="R1214" s="86">
        <v>4</v>
      </c>
      <c r="S1214" s="85">
        <v>59</v>
      </c>
      <c r="T1214" s="85">
        <v>59</v>
      </c>
      <c r="U1214" s="85"/>
      <c r="V1214" s="2">
        <v>2</v>
      </c>
      <c r="W1214" s="2">
        <v>1</v>
      </c>
      <c r="X1214" s="10">
        <v>1</v>
      </c>
      <c r="Y1214" s="84">
        <v>3.5</v>
      </c>
      <c r="Z1214" s="2">
        <v>45</v>
      </c>
      <c r="AA1214" s="6">
        <v>8</v>
      </c>
      <c r="AB1214" s="2"/>
      <c r="AC1214" s="2" t="s">
        <v>15</v>
      </c>
      <c r="AD1214" s="84">
        <v>2.8</v>
      </c>
      <c r="AE1214" s="84">
        <v>1.2</v>
      </c>
      <c r="AF1214" s="2">
        <v>100</v>
      </c>
      <c r="AG1214" s="2" t="str">
        <f t="shared" si="91"/>
        <v/>
      </c>
      <c r="AH1214" s="2">
        <f t="shared" si="92"/>
        <v>-100</v>
      </c>
      <c r="AI1214" s="44" t="str">
        <f>VLOOKUP(Table13[[#This Row],[Track]],$B$1885:$D$1929,2,FALSE)</f>
        <v>Vic</v>
      </c>
      <c r="AJ12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4" s="16" t="str">
        <f>IF(Table13[[#This Row],[Going-Dist]]="G&lt;6-Dist&gt;=1700","B",IF(Table13[[#This Row],[Going-Dist]]="G&lt;6-Dist&lt;1700","A",IF(AJ1214="G&gt;=6-Dist&lt;1700","C",IF(AJ1214="G&gt;=6-Dist&gt;=1700","D","xx"))))</f>
        <v>A</v>
      </c>
      <c r="AL1214" s="69">
        <f>MONTH(Table13[[#This Row],[Date]])</f>
        <v>8</v>
      </c>
      <c r="AM1214" s="69" t="str">
        <f t="shared" si="90"/>
        <v>2024-2025</v>
      </c>
      <c r="AN1214" s="60">
        <v>170</v>
      </c>
      <c r="AO1214" s="128" t="str">
        <f>IF(Table13[[#This Row],[Combo 27 Bet]]="","",IF(Table13[[#This Row],[Lev Ret]]="","",AN1214*Table13[[#This Row],[Odds]]))</f>
        <v/>
      </c>
      <c r="AP1214" s="129">
        <f t="shared" si="93"/>
        <v>-170</v>
      </c>
      <c r="AQ1214" s="135">
        <v>2</v>
      </c>
      <c r="AR1214" s="151">
        <v>8</v>
      </c>
      <c r="AS1214" s="2" t="str">
        <f>IF(Table13[[#This Row],[Date]]&lt;$AS$3,"","Live")</f>
        <v/>
      </c>
      <c r="AT1214" s="2" t="str">
        <f>IF(Table13[[#This Row],[Date]]&lt;$AT$3,"","Current Algo")</f>
        <v/>
      </c>
    </row>
    <row r="1215" spans="1:46" ht="14.25" customHeight="1" x14ac:dyDescent="0.25">
      <c r="A1215" s="82">
        <v>45535</v>
      </c>
      <c r="B1215" s="2" t="s">
        <v>4</v>
      </c>
      <c r="C1215" s="83">
        <v>0.69791666666666663</v>
      </c>
      <c r="D1215" s="87">
        <v>4</v>
      </c>
      <c r="E1215" s="7">
        <v>0</v>
      </c>
      <c r="F1215" s="60">
        <v>9</v>
      </c>
      <c r="G1215" s="2">
        <v>1400</v>
      </c>
      <c r="H1215" s="2" t="s">
        <v>102</v>
      </c>
      <c r="I1215" s="2" t="s">
        <v>131</v>
      </c>
      <c r="J1215" s="2">
        <v>750</v>
      </c>
      <c r="K1215" s="6">
        <v>7</v>
      </c>
      <c r="L1215" s="6" t="s">
        <v>275</v>
      </c>
      <c r="M1215" s="2" t="s">
        <v>50</v>
      </c>
      <c r="N1215" s="84">
        <v>2.7</v>
      </c>
      <c r="O1215" s="2" t="s">
        <v>515</v>
      </c>
      <c r="P1215" s="2" t="s">
        <v>45</v>
      </c>
      <c r="Q1215" s="85"/>
      <c r="R1215" s="86">
        <v>7</v>
      </c>
      <c r="S1215" s="85">
        <v>57</v>
      </c>
      <c r="T1215" s="85">
        <v>57</v>
      </c>
      <c r="U1215" s="85"/>
      <c r="V1215" s="2">
        <v>1</v>
      </c>
      <c r="W1215" s="2">
        <v>3</v>
      </c>
      <c r="X1215" s="10">
        <v>2</v>
      </c>
      <c r="Y1215" s="84">
        <v>4.8</v>
      </c>
      <c r="Z1215" s="2">
        <v>35</v>
      </c>
      <c r="AA1215" s="6">
        <v>8</v>
      </c>
      <c r="AB1215" s="2"/>
      <c r="AC1215" s="2"/>
      <c r="AD1215" s="84">
        <v>3.2</v>
      </c>
      <c r="AE1215" s="84"/>
      <c r="AF1215" s="2">
        <v>100</v>
      </c>
      <c r="AG1215" s="2" t="str">
        <f t="shared" si="91"/>
        <v/>
      </c>
      <c r="AH1215" s="2">
        <f t="shared" si="92"/>
        <v>-100</v>
      </c>
      <c r="AI1215" s="44" t="str">
        <f>VLOOKUP(Table13[[#This Row],[Track]],$B$1885:$D$1929,2,FALSE)</f>
        <v>Vic</v>
      </c>
      <c r="AJ12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5" s="16" t="str">
        <f>IF(Table13[[#This Row],[Going-Dist]]="G&lt;6-Dist&gt;=1700","B",IF(Table13[[#This Row],[Going-Dist]]="G&lt;6-Dist&lt;1700","A",IF(AJ1215="G&gt;=6-Dist&lt;1700","C",IF(AJ1215="G&gt;=6-Dist&gt;=1700","D","xx"))))</f>
        <v>A</v>
      </c>
      <c r="AL1215" s="69">
        <f>MONTH(Table13[[#This Row],[Date]])</f>
        <v>8</v>
      </c>
      <c r="AM1215" s="69" t="str">
        <f t="shared" si="90"/>
        <v>2024-2025</v>
      </c>
      <c r="AN1215" s="60">
        <v>150</v>
      </c>
      <c r="AO1215" s="128" t="str">
        <f>IF(Table13[[#This Row],[Combo 27 Bet]]="","",IF(Table13[[#This Row],[Lev Ret]]="","",AN1215*Table13[[#This Row],[Odds]]))</f>
        <v/>
      </c>
      <c r="AP1215" s="129">
        <f t="shared" si="93"/>
        <v>-150</v>
      </c>
      <c r="AQ1215" s="135">
        <v>2</v>
      </c>
      <c r="AR1215" s="151">
        <v>4</v>
      </c>
      <c r="AS1215" s="2" t="str">
        <f>IF(Table13[[#This Row],[Date]]&lt;$AS$3,"","Live")</f>
        <v/>
      </c>
      <c r="AT1215" s="2" t="str">
        <f>IF(Table13[[#This Row],[Date]]&lt;$AT$3,"","Current Algo")</f>
        <v/>
      </c>
    </row>
    <row r="1216" spans="1:46" ht="14.25" customHeight="1" x14ac:dyDescent="0.25">
      <c r="A1216" s="82">
        <v>45535</v>
      </c>
      <c r="B1216" s="2" t="s">
        <v>149</v>
      </c>
      <c r="C1216" s="83">
        <v>0.71180555555555558</v>
      </c>
      <c r="D1216" s="87">
        <v>4</v>
      </c>
      <c r="E1216" s="7">
        <v>2</v>
      </c>
      <c r="F1216" s="60">
        <v>10</v>
      </c>
      <c r="G1216" s="2">
        <v>1100</v>
      </c>
      <c r="H1216" s="2" t="s">
        <v>151</v>
      </c>
      <c r="I1216" s="2">
        <v>78</v>
      </c>
      <c r="J1216" s="2">
        <v>160</v>
      </c>
      <c r="K1216" s="6">
        <v>7</v>
      </c>
      <c r="L1216" s="6" t="s">
        <v>1745</v>
      </c>
      <c r="M1216" s="2" t="s">
        <v>75</v>
      </c>
      <c r="N1216" s="84">
        <v>2.9</v>
      </c>
      <c r="O1216" s="2" t="s">
        <v>69</v>
      </c>
      <c r="P1216" s="2" t="s">
        <v>1130</v>
      </c>
      <c r="Q1216" s="85"/>
      <c r="R1216" s="86">
        <v>8</v>
      </c>
      <c r="S1216" s="85">
        <v>57</v>
      </c>
      <c r="T1216" s="85">
        <v>57</v>
      </c>
      <c r="U1216" s="85"/>
      <c r="V1216" s="2">
        <v>3</v>
      </c>
      <c r="W1216" s="2">
        <v>3</v>
      </c>
      <c r="X1216" s="10">
        <v>1</v>
      </c>
      <c r="Y1216" s="84">
        <v>2.9</v>
      </c>
      <c r="Z1216" s="2">
        <v>30</v>
      </c>
      <c r="AA1216" s="6"/>
      <c r="AB1216" s="2"/>
      <c r="AC1216" s="2" t="s">
        <v>150</v>
      </c>
      <c r="AD1216" s="84">
        <v>3.1</v>
      </c>
      <c r="AE1216" s="84">
        <v>1.3</v>
      </c>
      <c r="AF1216" s="2">
        <v>100</v>
      </c>
      <c r="AG1216" s="2">
        <f t="shared" si="91"/>
        <v>310</v>
      </c>
      <c r="AH1216" s="2">
        <f t="shared" si="92"/>
        <v>210</v>
      </c>
      <c r="AI1216" s="44" t="str">
        <f>VLOOKUP(Table13[[#This Row],[Track]],$B$1885:$D$1929,2,FALSE)</f>
        <v>NSW</v>
      </c>
      <c r="AJ12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6" s="16" t="str">
        <f>IF(Table13[[#This Row],[Going-Dist]]="G&lt;6-Dist&gt;=1700","B",IF(Table13[[#This Row],[Going-Dist]]="G&lt;6-Dist&lt;1700","A",IF(AJ1216="G&gt;=6-Dist&lt;1700","C",IF(AJ1216="G&gt;=6-Dist&gt;=1700","D","xx"))))</f>
        <v>A</v>
      </c>
      <c r="AL1216" s="69">
        <f>MONTH(Table13[[#This Row],[Date]])</f>
        <v>8</v>
      </c>
      <c r="AM1216" s="69" t="str">
        <f t="shared" si="90"/>
        <v>2024-2025</v>
      </c>
      <c r="AN1216" s="60">
        <v>150</v>
      </c>
      <c r="AO1216" s="128">
        <f>IF(Table13[[#This Row],[Combo 27 Bet]]="","",IF(Table13[[#This Row],[Lev Ret]]="","",AN1216*Table13[[#This Row],[Odds]]))</f>
        <v>465</v>
      </c>
      <c r="AP1216" s="129">
        <f t="shared" si="93"/>
        <v>315</v>
      </c>
      <c r="AQ1216" s="135"/>
      <c r="AR1216" s="151">
        <v>9</v>
      </c>
      <c r="AS1216" s="2" t="str">
        <f>IF(Table13[[#This Row],[Date]]&lt;$AS$3,"","Live")</f>
        <v/>
      </c>
      <c r="AT1216" s="2" t="str">
        <f>IF(Table13[[#This Row],[Date]]&lt;$AT$3,"","Current Algo")</f>
        <v/>
      </c>
    </row>
    <row r="1217" spans="1:46" ht="14.25" customHeight="1" x14ac:dyDescent="0.25">
      <c r="A1217" s="82">
        <v>45535</v>
      </c>
      <c r="B1217" s="2" t="s">
        <v>4</v>
      </c>
      <c r="C1217" s="83">
        <v>0.72222222222222221</v>
      </c>
      <c r="D1217" s="2">
        <v>4</v>
      </c>
      <c r="E1217" s="2">
        <v>0</v>
      </c>
      <c r="F1217" s="60">
        <v>10</v>
      </c>
      <c r="G1217" s="2">
        <v>1400</v>
      </c>
      <c r="H1217" s="2" t="s">
        <v>42</v>
      </c>
      <c r="I1217" s="2">
        <v>100</v>
      </c>
      <c r="J1217" s="2">
        <v>150</v>
      </c>
      <c r="K1217" s="6">
        <v>2</v>
      </c>
      <c r="L1217" s="6" t="s">
        <v>491</v>
      </c>
      <c r="M1217" s="2" t="s">
        <v>58</v>
      </c>
      <c r="N1217" s="84">
        <v>2.35</v>
      </c>
      <c r="O1217" s="2" t="s">
        <v>515</v>
      </c>
      <c r="P1217" s="2" t="s">
        <v>73</v>
      </c>
      <c r="Q1217" s="85"/>
      <c r="R1217" s="86">
        <v>13</v>
      </c>
      <c r="S1217" s="85">
        <v>60.5</v>
      </c>
      <c r="T1217" s="85">
        <v>60.5</v>
      </c>
      <c r="U1217" s="85"/>
      <c r="V1217" s="2">
        <v>1</v>
      </c>
      <c r="W1217" s="2">
        <v>1</v>
      </c>
      <c r="X1217" s="10">
        <v>2</v>
      </c>
      <c r="Y1217" s="84">
        <v>5.5</v>
      </c>
      <c r="Z1217" s="2">
        <v>30</v>
      </c>
      <c r="AA1217" s="6">
        <v>13</v>
      </c>
      <c r="AB1217" s="2"/>
      <c r="AC1217" s="2" t="s">
        <v>12</v>
      </c>
      <c r="AD1217" s="84">
        <v>3.3</v>
      </c>
      <c r="AE1217" s="84">
        <v>1.5</v>
      </c>
      <c r="AF1217" s="2">
        <v>100</v>
      </c>
      <c r="AG1217" s="2">
        <f t="shared" si="91"/>
        <v>330</v>
      </c>
      <c r="AH1217" s="2">
        <f t="shared" si="92"/>
        <v>230</v>
      </c>
      <c r="AI1217" s="44" t="str">
        <f>VLOOKUP(Table13[[#This Row],[Track]],$B$1885:$D$1929,2,FALSE)</f>
        <v>Vic</v>
      </c>
      <c r="AJ12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7" s="16" t="str">
        <f>IF(Table13[[#This Row],[Going-Dist]]="G&lt;6-Dist&gt;=1700","B",IF(Table13[[#This Row],[Going-Dist]]="G&lt;6-Dist&lt;1700","A",IF(AJ1217="G&gt;=6-Dist&lt;1700","C",IF(AJ1217="G&gt;=6-Dist&gt;=1700","D","xx"))))</f>
        <v>A</v>
      </c>
      <c r="AL1217" s="69">
        <f>MONTH(Table13[[#This Row],[Date]])</f>
        <v>8</v>
      </c>
      <c r="AM1217" s="69" t="str">
        <f t="shared" si="90"/>
        <v>2024-2025</v>
      </c>
      <c r="AN1217" s="60">
        <v>100</v>
      </c>
      <c r="AO1217" s="128">
        <f>IF(Table13[[#This Row],[Combo 27 Bet]]="","",IF(Table13[[#This Row],[Lev Ret]]="","",AN1217*Table13[[#This Row],[Odds]]))</f>
        <v>330</v>
      </c>
      <c r="AP1217" s="129">
        <f t="shared" si="93"/>
        <v>230</v>
      </c>
      <c r="AQ1217" s="135"/>
      <c r="AR1217" s="151">
        <v>5</v>
      </c>
      <c r="AS1217" s="2" t="str">
        <f>IF(Table13[[#This Row],[Date]]&lt;$AS$3,"","Live")</f>
        <v/>
      </c>
      <c r="AT1217" s="2" t="str">
        <f>IF(Table13[[#This Row],[Date]]&lt;$AT$3,"","Current Algo")</f>
        <v/>
      </c>
    </row>
    <row r="1218" spans="1:46" ht="14.25" customHeight="1" x14ac:dyDescent="0.25">
      <c r="A1218" s="82">
        <v>45542</v>
      </c>
      <c r="B1218" s="2" t="s">
        <v>6</v>
      </c>
      <c r="C1218" s="83">
        <v>0.55208333333333337</v>
      </c>
      <c r="D1218" s="2">
        <v>4</v>
      </c>
      <c r="E1218" s="2">
        <v>0</v>
      </c>
      <c r="F1218" s="60">
        <v>3</v>
      </c>
      <c r="G1218" s="2">
        <v>1600</v>
      </c>
      <c r="H1218" s="2" t="s">
        <v>42</v>
      </c>
      <c r="I1218" s="2">
        <v>84</v>
      </c>
      <c r="J1218" s="2">
        <v>130</v>
      </c>
      <c r="K1218" s="6">
        <v>1</v>
      </c>
      <c r="L1218" s="6" t="s">
        <v>876</v>
      </c>
      <c r="M1218" s="2" t="s">
        <v>55</v>
      </c>
      <c r="N1218" s="84">
        <v>4</v>
      </c>
      <c r="O1218" s="2" t="s">
        <v>49</v>
      </c>
      <c r="P1218" s="2" t="s">
        <v>377</v>
      </c>
      <c r="Q1218" s="85"/>
      <c r="R1218" s="86">
        <v>8</v>
      </c>
      <c r="S1218" s="85">
        <v>60.5</v>
      </c>
      <c r="T1218" s="85">
        <v>60.5</v>
      </c>
      <c r="U1218" s="85"/>
      <c r="V1218" s="2">
        <v>1</v>
      </c>
      <c r="W1218" s="2"/>
      <c r="X1218" s="10">
        <v>2</v>
      </c>
      <c r="Y1218" s="84">
        <v>5.2</v>
      </c>
      <c r="Z1218" s="2">
        <v>35</v>
      </c>
      <c r="AA1218" s="6">
        <v>10</v>
      </c>
      <c r="AB1218" s="2"/>
      <c r="AC1218" s="2"/>
      <c r="AD1218" s="84">
        <v>4.2</v>
      </c>
      <c r="AE1218" s="84"/>
      <c r="AF1218" s="2">
        <v>100</v>
      </c>
      <c r="AG1218" s="2" t="str">
        <f t="shared" si="91"/>
        <v/>
      </c>
      <c r="AH1218" s="2">
        <f t="shared" si="92"/>
        <v>-100</v>
      </c>
      <c r="AI1218" s="44" t="str">
        <f>VLOOKUP(Table13[[#This Row],[Track]],$B$1885:$D$1929,2,FALSE)</f>
        <v>Vic</v>
      </c>
      <c r="AJ12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8" s="16" t="str">
        <f>IF(Table13[[#This Row],[Going-Dist]]="G&lt;6-Dist&gt;=1700","B",IF(Table13[[#This Row],[Going-Dist]]="G&lt;6-Dist&lt;1700","A",IF(AJ1218="G&gt;=6-Dist&lt;1700","C",IF(AJ1218="G&gt;=6-Dist&gt;=1700","D","xx"))))</f>
        <v>A</v>
      </c>
      <c r="AL1218" s="69">
        <f>MONTH(Table13[[#This Row],[Date]])</f>
        <v>9</v>
      </c>
      <c r="AM1218" s="69" t="str">
        <f t="shared" si="90"/>
        <v>2024-2025</v>
      </c>
      <c r="AN1218" s="60">
        <v>140</v>
      </c>
      <c r="AO1218" s="128" t="str">
        <f>IF(Table13[[#This Row],[Combo 27 Bet]]="","",IF(Table13[[#This Row],[Lev Ret]]="","",AN1218*Table13[[#This Row],[Odds]]))</f>
        <v/>
      </c>
      <c r="AP1218" s="129">
        <f t="shared" si="93"/>
        <v>-140</v>
      </c>
      <c r="AQ1218" s="135">
        <v>2</v>
      </c>
      <c r="AR1218" s="151">
        <v>7</v>
      </c>
      <c r="AS1218" s="2" t="str">
        <f>IF(Table13[[#This Row],[Date]]&lt;$AS$3,"","Live")</f>
        <v/>
      </c>
      <c r="AT1218" s="2" t="str">
        <f>IF(Table13[[#This Row],[Date]]&lt;$AT$3,"","Current Algo")</f>
        <v/>
      </c>
    </row>
    <row r="1219" spans="1:46" ht="14.25" customHeight="1" x14ac:dyDescent="0.25">
      <c r="A1219" s="82">
        <v>45542</v>
      </c>
      <c r="B1219" s="2" t="s">
        <v>6</v>
      </c>
      <c r="C1219" s="83">
        <v>0.55208333333333337</v>
      </c>
      <c r="D1219" s="87">
        <v>4</v>
      </c>
      <c r="E1219" s="7">
        <v>0</v>
      </c>
      <c r="F1219" s="60">
        <v>3</v>
      </c>
      <c r="G1219" s="2">
        <v>1600</v>
      </c>
      <c r="H1219" s="2" t="s">
        <v>42</v>
      </c>
      <c r="I1219" s="2">
        <v>84</v>
      </c>
      <c r="J1219" s="2">
        <v>130</v>
      </c>
      <c r="K1219" s="6">
        <v>10</v>
      </c>
      <c r="L1219" s="6" t="s">
        <v>923</v>
      </c>
      <c r="M1219" s="2" t="s">
        <v>55</v>
      </c>
      <c r="N1219" s="84">
        <v>4.5999999999999996</v>
      </c>
      <c r="O1219" s="2" t="s">
        <v>515</v>
      </c>
      <c r="P1219" s="2" t="s">
        <v>73</v>
      </c>
      <c r="Q1219" s="85"/>
      <c r="R1219" s="86">
        <v>2</v>
      </c>
      <c r="S1219" s="85">
        <v>54.5</v>
      </c>
      <c r="T1219" s="85">
        <v>54.5</v>
      </c>
      <c r="U1219" s="85"/>
      <c r="V1219" s="2">
        <v>4</v>
      </c>
      <c r="W1219" s="2"/>
      <c r="X1219" s="10">
        <v>3</v>
      </c>
      <c r="Y1219" s="84">
        <v>5.5</v>
      </c>
      <c r="Z1219" s="2">
        <v>30</v>
      </c>
      <c r="AA1219" s="6">
        <v>10</v>
      </c>
      <c r="AB1219" s="2"/>
      <c r="AC1219" s="2" t="s">
        <v>12</v>
      </c>
      <c r="AD1219" s="84">
        <v>4.4000000000000004</v>
      </c>
      <c r="AE1219" s="84">
        <v>1.7</v>
      </c>
      <c r="AF1219" s="2">
        <v>100</v>
      </c>
      <c r="AG1219" s="2">
        <f t="shared" si="91"/>
        <v>440.00000000000006</v>
      </c>
      <c r="AH1219" s="2">
        <f t="shared" si="92"/>
        <v>340.00000000000006</v>
      </c>
      <c r="AI1219" s="44" t="str">
        <f>VLOOKUP(Table13[[#This Row],[Track]],$B$1885:$D$1929,2,FALSE)</f>
        <v>Vic</v>
      </c>
      <c r="AJ12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19" s="16" t="str">
        <f>IF(Table13[[#This Row],[Going-Dist]]="G&lt;6-Dist&gt;=1700","B",IF(Table13[[#This Row],[Going-Dist]]="G&lt;6-Dist&lt;1700","A",IF(AJ1219="G&gt;=6-Dist&lt;1700","C",IF(AJ1219="G&gt;=6-Dist&gt;=1700","D","xx"))))</f>
        <v>A</v>
      </c>
      <c r="AL1219" s="69">
        <f>MONTH(Table13[[#This Row],[Date]])</f>
        <v>9</v>
      </c>
      <c r="AM1219" s="69" t="str">
        <f t="shared" si="90"/>
        <v>2024-2025</v>
      </c>
      <c r="AN1219" s="60">
        <v>100</v>
      </c>
      <c r="AO1219" s="128">
        <f>IF(Table13[[#This Row],[Combo 27 Bet]]="","",IF(Table13[[#This Row],[Lev Ret]]="","",AN1219*Table13[[#This Row],[Odds]]))</f>
        <v>440.00000000000006</v>
      </c>
      <c r="AP1219" s="129">
        <f t="shared" si="93"/>
        <v>340.00000000000006</v>
      </c>
      <c r="AQ1219" s="135">
        <v>2</v>
      </c>
      <c r="AR1219" s="151">
        <v>7</v>
      </c>
      <c r="AS1219" s="2" t="str">
        <f>IF(Table13[[#This Row],[Date]]&lt;$AS$3,"","Live")</f>
        <v/>
      </c>
      <c r="AT1219" s="2" t="str">
        <f>IF(Table13[[#This Row],[Date]]&lt;$AT$3,"","Current Algo")</f>
        <v/>
      </c>
    </row>
    <row r="1220" spans="1:46" ht="14.25" customHeight="1" x14ac:dyDescent="0.25">
      <c r="A1220" s="82">
        <v>45542</v>
      </c>
      <c r="B1220" s="2" t="s">
        <v>6</v>
      </c>
      <c r="C1220" s="83">
        <v>0.60069444444444442</v>
      </c>
      <c r="D1220" s="2">
        <v>4</v>
      </c>
      <c r="E1220" s="2">
        <v>0</v>
      </c>
      <c r="F1220" s="60">
        <v>5</v>
      </c>
      <c r="G1220" s="2">
        <v>1200</v>
      </c>
      <c r="H1220" s="2" t="s">
        <v>42</v>
      </c>
      <c r="I1220" s="2" t="s">
        <v>46</v>
      </c>
      <c r="J1220" s="2">
        <v>175</v>
      </c>
      <c r="K1220" s="6">
        <v>3</v>
      </c>
      <c r="L1220" s="6" t="s">
        <v>844</v>
      </c>
      <c r="M1220" s="2" t="s">
        <v>55</v>
      </c>
      <c r="N1220" s="84">
        <v>2</v>
      </c>
      <c r="O1220" s="2" t="s">
        <v>59</v>
      </c>
      <c r="P1220" s="2" t="s">
        <v>79</v>
      </c>
      <c r="Q1220" s="85"/>
      <c r="R1220" s="86">
        <v>2</v>
      </c>
      <c r="S1220" s="85">
        <v>55</v>
      </c>
      <c r="T1220" s="85">
        <v>55</v>
      </c>
      <c r="U1220" s="85"/>
      <c r="V1220" s="2">
        <v>1</v>
      </c>
      <c r="W1220" s="2">
        <v>2</v>
      </c>
      <c r="X1220" s="10">
        <v>2</v>
      </c>
      <c r="Y1220" s="84">
        <v>4.8</v>
      </c>
      <c r="Z1220" s="2">
        <v>35</v>
      </c>
      <c r="AA1220" s="6">
        <v>7</v>
      </c>
      <c r="AB1220" s="2"/>
      <c r="AC1220" s="2" t="s">
        <v>15</v>
      </c>
      <c r="AD1220" s="84">
        <v>1.95</v>
      </c>
      <c r="AE1220" s="84">
        <v>1.3</v>
      </c>
      <c r="AF1220" s="2">
        <v>100</v>
      </c>
      <c r="AG1220" s="2" t="str">
        <f t="shared" si="91"/>
        <v/>
      </c>
      <c r="AH1220" s="2">
        <f t="shared" si="92"/>
        <v>-100</v>
      </c>
      <c r="AI1220" s="44" t="str">
        <f>VLOOKUP(Table13[[#This Row],[Track]],$B$1885:$D$1929,2,FALSE)</f>
        <v>Vic</v>
      </c>
      <c r="AJ12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0" s="16" t="str">
        <f>IF(Table13[[#This Row],[Going-Dist]]="G&lt;6-Dist&gt;=1700","B",IF(Table13[[#This Row],[Going-Dist]]="G&lt;6-Dist&lt;1700","A",IF(AJ1220="G&gt;=6-Dist&lt;1700","C",IF(AJ1220="G&gt;=6-Dist&gt;=1700","D","xx"))))</f>
        <v>A</v>
      </c>
      <c r="AL1220" s="69">
        <f>MONTH(Table13[[#This Row],[Date]])</f>
        <v>9</v>
      </c>
      <c r="AM1220" s="69" t="str">
        <f t="shared" si="90"/>
        <v>2024-2025</v>
      </c>
      <c r="AN1220" s="60">
        <v>150</v>
      </c>
      <c r="AO1220" s="128" t="str">
        <f>IF(Table13[[#This Row],[Combo 27 Bet]]="","",IF(Table13[[#This Row],[Lev Ret]]="","",AN1220*Table13[[#This Row],[Odds]]))</f>
        <v/>
      </c>
      <c r="AP1220" s="129">
        <f t="shared" si="93"/>
        <v>-150</v>
      </c>
      <c r="AQ1220" s="135"/>
      <c r="AR1220" s="151">
        <v>8</v>
      </c>
      <c r="AS1220" s="2" t="str">
        <f>IF(Table13[[#This Row],[Date]]&lt;$AS$3,"","Live")</f>
        <v/>
      </c>
      <c r="AT1220" s="2" t="str">
        <f>IF(Table13[[#This Row],[Date]]&lt;$AT$3,"","Current Algo")</f>
        <v/>
      </c>
    </row>
    <row r="1221" spans="1:46" ht="14.25" customHeight="1" x14ac:dyDescent="0.25">
      <c r="A1221" s="82">
        <v>45542</v>
      </c>
      <c r="B1221" s="2" t="s">
        <v>6</v>
      </c>
      <c r="C1221" s="83">
        <v>0.67708333333333337</v>
      </c>
      <c r="D1221" s="2">
        <v>4</v>
      </c>
      <c r="E1221" s="2">
        <v>0</v>
      </c>
      <c r="F1221" s="60">
        <v>8</v>
      </c>
      <c r="G1221" s="2">
        <v>1500</v>
      </c>
      <c r="H1221" s="2" t="s">
        <v>42</v>
      </c>
      <c r="I1221" s="2" t="s">
        <v>66</v>
      </c>
      <c r="J1221" s="2">
        <v>200</v>
      </c>
      <c r="K1221" s="6">
        <v>2</v>
      </c>
      <c r="L1221" s="6" t="s">
        <v>920</v>
      </c>
      <c r="M1221" s="2" t="s">
        <v>55</v>
      </c>
      <c r="N1221" s="84">
        <v>2</v>
      </c>
      <c r="O1221" s="2" t="s">
        <v>56</v>
      </c>
      <c r="P1221" s="2" t="s">
        <v>377</v>
      </c>
      <c r="Q1221" s="85"/>
      <c r="R1221" s="86">
        <v>6</v>
      </c>
      <c r="S1221" s="85">
        <v>59</v>
      </c>
      <c r="T1221" s="85">
        <v>59</v>
      </c>
      <c r="U1221" s="85"/>
      <c r="V1221" s="2">
        <v>2</v>
      </c>
      <c r="W1221" s="2">
        <v>1</v>
      </c>
      <c r="X1221" s="10">
        <v>1</v>
      </c>
      <c r="Y1221" s="84">
        <v>4</v>
      </c>
      <c r="Z1221" s="2">
        <v>40</v>
      </c>
      <c r="AA1221" s="6">
        <v>10</v>
      </c>
      <c r="AB1221" s="2"/>
      <c r="AC1221" s="2" t="s">
        <v>12</v>
      </c>
      <c r="AD1221" s="84">
        <v>1.9</v>
      </c>
      <c r="AE1221" s="84">
        <v>1.1000000000000001</v>
      </c>
      <c r="AF1221" s="2">
        <v>100</v>
      </c>
      <c r="AG1221" s="2">
        <f t="shared" si="91"/>
        <v>190</v>
      </c>
      <c r="AH1221" s="2">
        <f t="shared" si="92"/>
        <v>90</v>
      </c>
      <c r="AI1221" s="44" t="str">
        <f>VLOOKUP(Table13[[#This Row],[Track]],$B$1885:$D$1929,2,FALSE)</f>
        <v>Vic</v>
      </c>
      <c r="AJ12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1" s="16" t="str">
        <f>IF(Table13[[#This Row],[Going-Dist]]="G&lt;6-Dist&gt;=1700","B",IF(Table13[[#This Row],[Going-Dist]]="G&lt;6-Dist&lt;1700","A",IF(AJ1221="G&gt;=6-Dist&lt;1700","C",IF(AJ1221="G&gt;=6-Dist&gt;=1700","D","xx"))))</f>
        <v>A</v>
      </c>
      <c r="AL1221" s="69">
        <f>MONTH(Table13[[#This Row],[Date]])</f>
        <v>9</v>
      </c>
      <c r="AM1221" s="69" t="str">
        <f t="shared" si="90"/>
        <v>2024-2025</v>
      </c>
      <c r="AN1221" s="60">
        <v>200</v>
      </c>
      <c r="AO1221" s="128">
        <f>IF(Table13[[#This Row],[Combo 27 Bet]]="","",IF(Table13[[#This Row],[Lev Ret]]="","",AN1221*Table13[[#This Row],[Odds]]))</f>
        <v>380</v>
      </c>
      <c r="AP1221" s="129">
        <f t="shared" si="93"/>
        <v>180</v>
      </c>
      <c r="AQ1221" s="135"/>
      <c r="AR1221" s="151">
        <v>10</v>
      </c>
      <c r="AS1221" s="2" t="str">
        <f>IF(Table13[[#This Row],[Date]]&lt;$AS$3,"","Live")</f>
        <v/>
      </c>
      <c r="AT1221" s="2" t="str">
        <f>IF(Table13[[#This Row],[Date]]&lt;$AT$3,"","Current Algo")</f>
        <v/>
      </c>
    </row>
    <row r="1222" spans="1:46" ht="14.25" customHeight="1" x14ac:dyDescent="0.25">
      <c r="A1222" s="82">
        <v>45542</v>
      </c>
      <c r="B1222" s="2" t="s">
        <v>148</v>
      </c>
      <c r="C1222" s="83">
        <v>0.69097222222222221</v>
      </c>
      <c r="D1222" s="87">
        <v>4</v>
      </c>
      <c r="E1222" s="7">
        <v>6</v>
      </c>
      <c r="F1222" s="60">
        <v>9</v>
      </c>
      <c r="G1222" s="2">
        <v>1400</v>
      </c>
      <c r="H1222" s="2" t="s">
        <v>151</v>
      </c>
      <c r="I1222" s="2" t="s">
        <v>66</v>
      </c>
      <c r="J1222" s="2">
        <v>300</v>
      </c>
      <c r="K1222" s="6">
        <v>8</v>
      </c>
      <c r="L1222" s="6" t="s">
        <v>1746</v>
      </c>
      <c r="M1222" s="2" t="s">
        <v>75</v>
      </c>
      <c r="N1222" s="84">
        <v>2.9</v>
      </c>
      <c r="O1222" s="2" t="s">
        <v>1142</v>
      </c>
      <c r="P1222" s="2" t="s">
        <v>155</v>
      </c>
      <c r="Q1222" s="85"/>
      <c r="R1222" s="86">
        <v>8</v>
      </c>
      <c r="S1222" s="85">
        <v>56</v>
      </c>
      <c r="T1222" s="85">
        <v>56</v>
      </c>
      <c r="U1222" s="85"/>
      <c r="V1222" s="2">
        <v>1</v>
      </c>
      <c r="W1222" s="2">
        <v>1</v>
      </c>
      <c r="X1222" s="10">
        <v>2</v>
      </c>
      <c r="Y1222" s="84">
        <v>5.4</v>
      </c>
      <c r="Z1222" s="2">
        <v>20</v>
      </c>
      <c r="AA1222" s="6"/>
      <c r="AB1222" s="2"/>
      <c r="AC1222" s="2" t="s">
        <v>15</v>
      </c>
      <c r="AD1222" s="84">
        <v>3.4</v>
      </c>
      <c r="AE1222" s="84">
        <v>1.7</v>
      </c>
      <c r="AF1222" s="2">
        <v>100</v>
      </c>
      <c r="AG1222" s="2" t="str">
        <f t="shared" si="91"/>
        <v/>
      </c>
      <c r="AH1222" s="2">
        <f t="shared" si="92"/>
        <v>-100</v>
      </c>
      <c r="AI1222" s="44" t="str">
        <f>VLOOKUP(Table13[[#This Row],[Track]],$B$1885:$D$1929,2,FALSE)</f>
        <v>NSW</v>
      </c>
      <c r="AJ12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2" s="16" t="str">
        <f>IF(Table13[[#This Row],[Going-Dist]]="G&lt;6-Dist&gt;=1700","B",IF(Table13[[#This Row],[Going-Dist]]="G&lt;6-Dist&lt;1700","A",IF(AJ1222="G&gt;=6-Dist&lt;1700","C",IF(AJ1222="G&gt;=6-Dist&gt;=1700","D","xx"))))</f>
        <v>A</v>
      </c>
      <c r="AL1222" s="69">
        <f>MONTH(Table13[[#This Row],[Date]])</f>
        <v>9</v>
      </c>
      <c r="AM1222" s="69" t="str">
        <f t="shared" si="90"/>
        <v>2024-2025</v>
      </c>
      <c r="AN1222" s="60">
        <v>120</v>
      </c>
      <c r="AO1222" s="128" t="str">
        <f>IF(Table13[[#This Row],[Combo 27 Bet]]="","",IF(Table13[[#This Row],[Lev Ret]]="","",AN1222*Table13[[#This Row],[Odds]]))</f>
        <v/>
      </c>
      <c r="AP1222" s="129">
        <f t="shared" si="93"/>
        <v>-120</v>
      </c>
      <c r="AQ1222" s="135"/>
      <c r="AR1222" s="151">
        <v>5</v>
      </c>
      <c r="AS1222" s="2" t="str">
        <f>IF(Table13[[#This Row],[Date]]&lt;$AS$3,"","Live")</f>
        <v/>
      </c>
      <c r="AT1222" s="2" t="str">
        <f>IF(Table13[[#This Row],[Date]]&lt;$AT$3,"","Current Algo")</f>
        <v/>
      </c>
    </row>
    <row r="1223" spans="1:46" ht="14.25" customHeight="1" x14ac:dyDescent="0.25">
      <c r="A1223" s="82">
        <v>45542</v>
      </c>
      <c r="B1223" s="2" t="s">
        <v>6</v>
      </c>
      <c r="C1223" s="83">
        <v>0.70138888888888884</v>
      </c>
      <c r="D1223" s="87">
        <v>4</v>
      </c>
      <c r="E1223" s="7">
        <v>0</v>
      </c>
      <c r="F1223" s="60">
        <v>9</v>
      </c>
      <c r="G1223" s="2">
        <v>1000</v>
      </c>
      <c r="H1223" s="2" t="s">
        <v>102</v>
      </c>
      <c r="I1223" s="2" t="s">
        <v>131</v>
      </c>
      <c r="J1223" s="2">
        <v>750</v>
      </c>
      <c r="K1223" s="6">
        <v>8</v>
      </c>
      <c r="L1223" s="6" t="s">
        <v>927</v>
      </c>
      <c r="M1223" s="2" t="s">
        <v>71</v>
      </c>
      <c r="N1223" s="84">
        <v>3.1</v>
      </c>
      <c r="O1223" s="2" t="s">
        <v>400</v>
      </c>
      <c r="P1223" s="2" t="s">
        <v>383</v>
      </c>
      <c r="Q1223" s="85"/>
      <c r="R1223" s="86">
        <v>2</v>
      </c>
      <c r="S1223" s="85">
        <v>50</v>
      </c>
      <c r="T1223" s="85">
        <v>50</v>
      </c>
      <c r="U1223" s="85"/>
      <c r="V1223" s="2">
        <v>2</v>
      </c>
      <c r="W1223" s="2"/>
      <c r="X1223" s="10">
        <v>1</v>
      </c>
      <c r="Y1223" s="84">
        <v>4.4000000000000004</v>
      </c>
      <c r="Z1223" s="2">
        <v>40</v>
      </c>
      <c r="AA1223" s="6">
        <v>9</v>
      </c>
      <c r="AB1223" s="2"/>
      <c r="AC1223" s="2" t="s">
        <v>13</v>
      </c>
      <c r="AD1223" s="84">
        <v>5.5</v>
      </c>
      <c r="AE1223" s="84">
        <v>2</v>
      </c>
      <c r="AF1223" s="2">
        <v>100</v>
      </c>
      <c r="AG1223" s="2" t="str">
        <f t="shared" si="91"/>
        <v/>
      </c>
      <c r="AH1223" s="2">
        <f t="shared" si="92"/>
        <v>-100</v>
      </c>
      <c r="AI1223" s="44" t="str">
        <f>VLOOKUP(Table13[[#This Row],[Track]],$B$1885:$D$1929,2,FALSE)</f>
        <v>Vic</v>
      </c>
      <c r="AJ12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3" s="16" t="str">
        <f>IF(Table13[[#This Row],[Going-Dist]]="G&lt;6-Dist&gt;=1700","B",IF(Table13[[#This Row],[Going-Dist]]="G&lt;6-Dist&lt;1700","A",IF(AJ1223="G&gt;=6-Dist&lt;1700","C",IF(AJ1223="G&gt;=6-Dist&gt;=1700","D","xx"))))</f>
        <v>A</v>
      </c>
      <c r="AL1223" s="69">
        <f>MONTH(Table13[[#This Row],[Date]])</f>
        <v>9</v>
      </c>
      <c r="AM1223" s="69" t="str">
        <f t="shared" ref="AM1223:AM1286" si="94">IF(A1223&lt;$AM$1905,"2020-2021",IF(A1223&lt;$AM$1906,"2021-2022",IF(A1223&lt;$AM$1907,"2022-2023",IF(A1223&lt;$AM$1908,"2023-2024",IF(A1223&lt;$AM$1909,"2024-2025",IF(A1223&lt;$AM$1910,"2025-2026",IF(A1223&lt;$AM$1911,"2026-2027",IF(A1223&lt;$AM$1912,"2027-2028"))))))))</f>
        <v>2024-2025</v>
      </c>
      <c r="AN1223" s="60">
        <v>150</v>
      </c>
      <c r="AO1223" s="128" t="str">
        <f>IF(Table13[[#This Row],[Combo 27 Bet]]="","",IF(Table13[[#This Row],[Lev Ret]]="","",AN1223*Table13[[#This Row],[Odds]]))</f>
        <v/>
      </c>
      <c r="AP1223" s="129">
        <f t="shared" si="93"/>
        <v>-150</v>
      </c>
      <c r="AQ1223" s="135"/>
      <c r="AR1223" s="151">
        <v>9</v>
      </c>
      <c r="AS1223" s="2" t="str">
        <f>IF(Table13[[#This Row],[Date]]&lt;$AS$3,"","Live")</f>
        <v/>
      </c>
      <c r="AT1223" s="2" t="str">
        <f>IF(Table13[[#This Row],[Date]]&lt;$AT$3,"","Current Algo")</f>
        <v/>
      </c>
    </row>
    <row r="1224" spans="1:46" ht="14.25" customHeight="1" x14ac:dyDescent="0.25">
      <c r="A1224" s="82">
        <v>45549</v>
      </c>
      <c r="B1224" s="2" t="s">
        <v>3</v>
      </c>
      <c r="C1224" s="83">
        <v>0.60416666666666663</v>
      </c>
      <c r="D1224" s="2">
        <v>5</v>
      </c>
      <c r="E1224" s="2">
        <v>0</v>
      </c>
      <c r="F1224" s="60">
        <v>5</v>
      </c>
      <c r="G1224" s="2">
        <v>2500</v>
      </c>
      <c r="H1224" s="2" t="s">
        <v>42</v>
      </c>
      <c r="I1224" s="2" t="s">
        <v>46</v>
      </c>
      <c r="J1224" s="2">
        <v>300</v>
      </c>
      <c r="K1224" s="6">
        <v>8</v>
      </c>
      <c r="L1224" s="6" t="s">
        <v>928</v>
      </c>
      <c r="M1224" s="2" t="s">
        <v>75</v>
      </c>
      <c r="N1224" s="84">
        <v>3.8</v>
      </c>
      <c r="O1224" s="2" t="s">
        <v>63</v>
      </c>
      <c r="P1224" s="2" t="s">
        <v>73</v>
      </c>
      <c r="Q1224" s="85"/>
      <c r="R1224" s="86">
        <v>4</v>
      </c>
      <c r="S1224" s="85">
        <v>54</v>
      </c>
      <c r="T1224" s="85">
        <v>54</v>
      </c>
      <c r="U1224" s="85"/>
      <c r="V1224" s="2">
        <v>2</v>
      </c>
      <c r="W1224" s="2"/>
      <c r="X1224" s="10">
        <v>1</v>
      </c>
      <c r="Y1224" s="84">
        <v>3.8</v>
      </c>
      <c r="Z1224" s="2">
        <v>45</v>
      </c>
      <c r="AA1224" s="6">
        <v>10</v>
      </c>
      <c r="AB1224" s="2"/>
      <c r="AC1224" s="2" t="s">
        <v>12</v>
      </c>
      <c r="AD1224" s="84">
        <v>4.5999999999999996</v>
      </c>
      <c r="AE1224" s="84">
        <v>1.8</v>
      </c>
      <c r="AF1224" s="2">
        <v>100</v>
      </c>
      <c r="AG1224" s="2">
        <f t="shared" si="91"/>
        <v>459.99999999999994</v>
      </c>
      <c r="AH1224" s="2">
        <f t="shared" si="92"/>
        <v>359.99999999999994</v>
      </c>
      <c r="AI1224" s="44" t="str">
        <f>VLOOKUP(Table13[[#This Row],[Track]],$B$1885:$D$1929,2,FALSE)</f>
        <v>Vic</v>
      </c>
      <c r="AJ12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24" s="16" t="str">
        <f>IF(Table13[[#This Row],[Going-Dist]]="G&lt;6-Dist&gt;=1700","B",IF(Table13[[#This Row],[Going-Dist]]="G&lt;6-Dist&lt;1700","A",IF(AJ1224="G&gt;=6-Dist&lt;1700","C",IF(AJ1224="G&gt;=6-Dist&gt;=1700","D","xx"))))</f>
        <v>B</v>
      </c>
      <c r="AL1224" s="69">
        <f>MONTH(Table13[[#This Row],[Date]])</f>
        <v>9</v>
      </c>
      <c r="AM1224" s="69" t="str">
        <f t="shared" si="94"/>
        <v>2024-2025</v>
      </c>
      <c r="AN1224" s="60">
        <v>120</v>
      </c>
      <c r="AO1224" s="128">
        <f>IF(Table13[[#This Row],[Combo 27 Bet]]="","",IF(Table13[[#This Row],[Lev Ret]]="","",AN1224*Table13[[#This Row],[Odds]]))</f>
        <v>552</v>
      </c>
      <c r="AP1224" s="129">
        <f t="shared" si="93"/>
        <v>432</v>
      </c>
      <c r="AQ1224" s="135"/>
      <c r="AR1224" s="151">
        <v>7</v>
      </c>
      <c r="AS1224" s="2" t="str">
        <f>IF(Table13[[#This Row],[Date]]&lt;$AS$3,"","Live")</f>
        <v/>
      </c>
      <c r="AT1224" s="2" t="str">
        <f>IF(Table13[[#This Row],[Date]]&lt;$AT$3,"","Current Algo")</f>
        <v/>
      </c>
    </row>
    <row r="1225" spans="1:46" ht="14.25" customHeight="1" x14ac:dyDescent="0.25">
      <c r="A1225" s="82">
        <v>45549</v>
      </c>
      <c r="B1225" s="2" t="s">
        <v>149</v>
      </c>
      <c r="C1225" s="83">
        <v>0.61805555555555558</v>
      </c>
      <c r="D1225" s="87">
        <v>4</v>
      </c>
      <c r="E1225" s="7">
        <v>5</v>
      </c>
      <c r="F1225" s="60">
        <v>6</v>
      </c>
      <c r="G1225" s="2">
        <v>1200</v>
      </c>
      <c r="H1225" s="2" t="s">
        <v>152</v>
      </c>
      <c r="I1225" s="2" t="s">
        <v>66</v>
      </c>
      <c r="J1225" s="2">
        <v>300</v>
      </c>
      <c r="K1225" s="6">
        <v>2</v>
      </c>
      <c r="L1225" s="6" t="s">
        <v>1639</v>
      </c>
      <c r="M1225" s="2" t="s">
        <v>75</v>
      </c>
      <c r="N1225" s="84">
        <v>3.7</v>
      </c>
      <c r="O1225" s="2" t="s">
        <v>1142</v>
      </c>
      <c r="P1225" s="2" t="s">
        <v>155</v>
      </c>
      <c r="Q1225" s="85"/>
      <c r="R1225" s="86">
        <v>3</v>
      </c>
      <c r="S1225" s="85">
        <v>58</v>
      </c>
      <c r="T1225" s="85">
        <v>58</v>
      </c>
      <c r="U1225" s="85"/>
      <c r="V1225" s="2">
        <v>3</v>
      </c>
      <c r="W1225" s="2">
        <v>2</v>
      </c>
      <c r="X1225" s="10">
        <v>1</v>
      </c>
      <c r="Y1225" s="84">
        <v>2.1</v>
      </c>
      <c r="Z1225" s="2">
        <v>30</v>
      </c>
      <c r="AA1225" s="6"/>
      <c r="AB1225" s="2"/>
      <c r="AC1225" s="2" t="s">
        <v>150</v>
      </c>
      <c r="AD1225" s="84">
        <v>3.9</v>
      </c>
      <c r="AE1225" s="84">
        <v>1.8</v>
      </c>
      <c r="AF1225" s="2">
        <v>100</v>
      </c>
      <c r="AG1225" s="2">
        <f t="shared" si="91"/>
        <v>390</v>
      </c>
      <c r="AH1225" s="2">
        <f t="shared" si="92"/>
        <v>290</v>
      </c>
      <c r="AI1225" s="44" t="str">
        <f>VLOOKUP(Table13[[#This Row],[Track]],$B$1885:$D$1929,2,FALSE)</f>
        <v>NSW</v>
      </c>
      <c r="AJ12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5" s="16" t="str">
        <f>IF(Table13[[#This Row],[Going-Dist]]="G&lt;6-Dist&gt;=1700","B",IF(Table13[[#This Row],[Going-Dist]]="G&lt;6-Dist&lt;1700","A",IF(AJ1225="G&gt;=6-Dist&lt;1700","C",IF(AJ1225="G&gt;=6-Dist&gt;=1700","D","xx"))))</f>
        <v>A</v>
      </c>
      <c r="AL1225" s="69">
        <f>MONTH(Table13[[#This Row],[Date]])</f>
        <v>9</v>
      </c>
      <c r="AM1225" s="69" t="str">
        <f t="shared" si="94"/>
        <v>2024-2025</v>
      </c>
      <c r="AN1225" s="60">
        <v>150</v>
      </c>
      <c r="AO1225" s="128">
        <f>IF(Table13[[#This Row],[Combo 27 Bet]]="","",IF(Table13[[#This Row],[Lev Ret]]="","",AN1225*Table13[[#This Row],[Odds]]))</f>
        <v>585</v>
      </c>
      <c r="AP1225" s="129">
        <f t="shared" si="93"/>
        <v>435</v>
      </c>
      <c r="AQ1225" s="135"/>
      <c r="AR1225" s="151">
        <v>9</v>
      </c>
      <c r="AS1225" s="2" t="str">
        <f>IF(Table13[[#This Row],[Date]]&lt;$AS$3,"","Live")</f>
        <v/>
      </c>
      <c r="AT1225" s="2" t="str">
        <f>IF(Table13[[#This Row],[Date]]&lt;$AT$3,"","Current Algo")</f>
        <v/>
      </c>
    </row>
    <row r="1226" spans="1:46" ht="14.25" customHeight="1" x14ac:dyDescent="0.25">
      <c r="A1226" s="82">
        <v>45549</v>
      </c>
      <c r="B1226" s="2" t="s">
        <v>3</v>
      </c>
      <c r="C1226" s="83">
        <v>0.65277777777777779</v>
      </c>
      <c r="D1226" s="87">
        <v>5</v>
      </c>
      <c r="E1226" s="7">
        <v>0</v>
      </c>
      <c r="F1226" s="60">
        <v>7</v>
      </c>
      <c r="G1226" s="2">
        <v>1400</v>
      </c>
      <c r="H1226" s="2" t="s">
        <v>70</v>
      </c>
      <c r="I1226" s="2" t="s">
        <v>84</v>
      </c>
      <c r="J1226" s="2">
        <v>300</v>
      </c>
      <c r="K1226" s="6">
        <v>1</v>
      </c>
      <c r="L1226" s="6" t="s">
        <v>926</v>
      </c>
      <c r="M1226" s="2" t="s">
        <v>75</v>
      </c>
      <c r="N1226" s="84">
        <v>6</v>
      </c>
      <c r="O1226" s="2" t="s">
        <v>785</v>
      </c>
      <c r="P1226" s="2" t="s">
        <v>103</v>
      </c>
      <c r="Q1226" s="85"/>
      <c r="R1226" s="86">
        <v>8</v>
      </c>
      <c r="S1226" s="85">
        <v>58.5</v>
      </c>
      <c r="T1226" s="85">
        <v>58.5</v>
      </c>
      <c r="U1226" s="85"/>
      <c r="V1226" s="2">
        <v>1</v>
      </c>
      <c r="W1226" s="2"/>
      <c r="X1226" s="10">
        <v>3</v>
      </c>
      <c r="Y1226" s="84">
        <v>5.5</v>
      </c>
      <c r="Z1226" s="2">
        <v>30</v>
      </c>
      <c r="AA1226" s="6">
        <v>16</v>
      </c>
      <c r="AB1226" s="2"/>
      <c r="AC1226" s="2"/>
      <c r="AD1226" s="84">
        <v>5.5</v>
      </c>
      <c r="AE1226" s="84"/>
      <c r="AF1226" s="2">
        <v>100</v>
      </c>
      <c r="AG1226" s="2" t="str">
        <f t="shared" si="91"/>
        <v/>
      </c>
      <c r="AH1226" s="2">
        <f t="shared" si="92"/>
        <v>-100</v>
      </c>
      <c r="AI1226" s="44" t="str">
        <f>VLOOKUP(Table13[[#This Row],[Track]],$B$1885:$D$1929,2,FALSE)</f>
        <v>Vic</v>
      </c>
      <c r="AJ12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6" s="16" t="str">
        <f>IF(Table13[[#This Row],[Going-Dist]]="G&lt;6-Dist&gt;=1700","B",IF(Table13[[#This Row],[Going-Dist]]="G&lt;6-Dist&lt;1700","A",IF(AJ1226="G&gt;=6-Dist&lt;1700","C",IF(AJ1226="G&gt;=6-Dist&gt;=1700","D","xx"))))</f>
        <v>A</v>
      </c>
      <c r="AL1226" s="69">
        <f>MONTH(Table13[[#This Row],[Date]])</f>
        <v>9</v>
      </c>
      <c r="AM1226" s="69" t="str">
        <f t="shared" si="94"/>
        <v>2024-2025</v>
      </c>
      <c r="AN1226" s="60">
        <v>100</v>
      </c>
      <c r="AO1226" s="128" t="str">
        <f>IF(Table13[[#This Row],[Combo 27 Bet]]="","",IF(Table13[[#This Row],[Lev Ret]]="","",AN1226*Table13[[#This Row],[Odds]]))</f>
        <v/>
      </c>
      <c r="AP1226" s="129">
        <f t="shared" si="93"/>
        <v>-100</v>
      </c>
      <c r="AQ1226" s="135"/>
      <c r="AR1226" s="151">
        <v>5</v>
      </c>
      <c r="AS1226" s="2" t="str">
        <f>IF(Table13[[#This Row],[Date]]&lt;$AS$3,"","Live")</f>
        <v/>
      </c>
      <c r="AT1226" s="2" t="str">
        <f>IF(Table13[[#This Row],[Date]]&lt;$AT$3,"","Current Algo")</f>
        <v/>
      </c>
    </row>
    <row r="1227" spans="1:46" ht="14.25" customHeight="1" x14ac:dyDescent="0.25">
      <c r="A1227" s="82">
        <v>45549</v>
      </c>
      <c r="B1227" s="2" t="s">
        <v>3</v>
      </c>
      <c r="C1227" s="83">
        <v>0.68055555555555558</v>
      </c>
      <c r="D1227" s="2">
        <v>5</v>
      </c>
      <c r="E1227" s="2">
        <v>0</v>
      </c>
      <c r="F1227" s="60">
        <v>8</v>
      </c>
      <c r="G1227" s="2">
        <v>1600</v>
      </c>
      <c r="H1227" s="2" t="s">
        <v>102</v>
      </c>
      <c r="I1227" s="2" t="s">
        <v>131</v>
      </c>
      <c r="J1227" s="2">
        <v>750</v>
      </c>
      <c r="K1227" s="6">
        <v>1</v>
      </c>
      <c r="L1227" s="6" t="s">
        <v>581</v>
      </c>
      <c r="M1227" s="2" t="s">
        <v>58</v>
      </c>
      <c r="N1227" s="84">
        <v>3.1</v>
      </c>
      <c r="O1227" s="2" t="s">
        <v>59</v>
      </c>
      <c r="P1227" s="2" t="s">
        <v>82</v>
      </c>
      <c r="Q1227" s="85"/>
      <c r="R1227" s="86">
        <v>4</v>
      </c>
      <c r="S1227" s="85">
        <v>59</v>
      </c>
      <c r="T1227" s="85">
        <v>59</v>
      </c>
      <c r="U1227" s="85"/>
      <c r="V1227" s="2">
        <v>1</v>
      </c>
      <c r="W1227" s="2">
        <v>2</v>
      </c>
      <c r="X1227" s="10">
        <v>1</v>
      </c>
      <c r="Y1227" s="84">
        <v>3.3</v>
      </c>
      <c r="Z1227" s="2">
        <v>50</v>
      </c>
      <c r="AA1227" s="6">
        <v>8</v>
      </c>
      <c r="AB1227" s="2"/>
      <c r="AC1227" s="2" t="s">
        <v>12</v>
      </c>
      <c r="AD1227" s="84">
        <v>3.9</v>
      </c>
      <c r="AE1227" s="84">
        <v>1.8</v>
      </c>
      <c r="AF1227" s="2">
        <v>100</v>
      </c>
      <c r="AG1227" s="2">
        <f t="shared" si="91"/>
        <v>390</v>
      </c>
      <c r="AH1227" s="2">
        <f t="shared" si="92"/>
        <v>290</v>
      </c>
      <c r="AI1227" s="44" t="str">
        <f>VLOOKUP(Table13[[#This Row],[Track]],$B$1885:$D$1929,2,FALSE)</f>
        <v>Vic</v>
      </c>
      <c r="AJ12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7" s="16" t="str">
        <f>IF(Table13[[#This Row],[Going-Dist]]="G&lt;6-Dist&gt;=1700","B",IF(Table13[[#This Row],[Going-Dist]]="G&lt;6-Dist&lt;1700","A",IF(AJ1227="G&gt;=6-Dist&lt;1700","C",IF(AJ1227="G&gt;=6-Dist&gt;=1700","D","xx"))))</f>
        <v>A</v>
      </c>
      <c r="AL1227" s="69">
        <f>MONTH(Table13[[#This Row],[Date]])</f>
        <v>9</v>
      </c>
      <c r="AM1227" s="69" t="str">
        <f t="shared" si="94"/>
        <v>2024-2025</v>
      </c>
      <c r="AN1227" s="60">
        <v>200</v>
      </c>
      <c r="AO1227" s="128">
        <f>IF(Table13[[#This Row],[Combo 27 Bet]]="","",IF(Table13[[#This Row],[Lev Ret]]="","",AN1227*Table13[[#This Row],[Odds]]))</f>
        <v>780</v>
      </c>
      <c r="AP1227" s="129">
        <f t="shared" si="93"/>
        <v>580</v>
      </c>
      <c r="AQ1227" s="135"/>
      <c r="AR1227" s="151">
        <v>10</v>
      </c>
      <c r="AS1227" s="2" t="str">
        <f>IF(Table13[[#This Row],[Date]]&lt;$AS$3,"","Live")</f>
        <v/>
      </c>
      <c r="AT1227" s="2" t="str">
        <f>IF(Table13[[#This Row],[Date]]&lt;$AT$3,"","Current Algo")</f>
        <v/>
      </c>
    </row>
    <row r="1228" spans="1:46" ht="14.25" customHeight="1" x14ac:dyDescent="0.25">
      <c r="A1228" s="82">
        <v>45549</v>
      </c>
      <c r="B1228" s="2" t="s">
        <v>149</v>
      </c>
      <c r="C1228" s="83">
        <v>0.71875</v>
      </c>
      <c r="D1228" s="87">
        <v>4</v>
      </c>
      <c r="E1228" s="7">
        <v>5</v>
      </c>
      <c r="F1228" s="60">
        <v>10</v>
      </c>
      <c r="G1228" s="2">
        <v>1100</v>
      </c>
      <c r="H1228" s="2" t="s">
        <v>151</v>
      </c>
      <c r="I1228" s="2">
        <v>88</v>
      </c>
      <c r="J1228" s="2">
        <v>160</v>
      </c>
      <c r="K1228" s="6">
        <v>14</v>
      </c>
      <c r="L1228" s="6" t="s">
        <v>1747</v>
      </c>
      <c r="M1228" s="2" t="s">
        <v>75</v>
      </c>
      <c r="N1228" s="84">
        <v>3.8</v>
      </c>
      <c r="O1228" s="2" t="s">
        <v>380</v>
      </c>
      <c r="P1228" s="2" t="s">
        <v>155</v>
      </c>
      <c r="Q1228" s="85"/>
      <c r="R1228" s="86">
        <v>1</v>
      </c>
      <c r="S1228" s="85">
        <v>54.5</v>
      </c>
      <c r="T1228" s="85">
        <v>54.5</v>
      </c>
      <c r="U1228" s="85"/>
      <c r="V1228" s="2"/>
      <c r="W1228" s="2">
        <v>2</v>
      </c>
      <c r="X1228" s="10">
        <v>2</v>
      </c>
      <c r="Y1228" s="84">
        <v>8.4</v>
      </c>
      <c r="Z1228" s="2">
        <v>20</v>
      </c>
      <c r="AA1228" s="6"/>
      <c r="AB1228" s="2"/>
      <c r="AC1228" s="2" t="s">
        <v>15</v>
      </c>
      <c r="AD1228" s="84">
        <v>4</v>
      </c>
      <c r="AE1228" s="84">
        <v>1.9</v>
      </c>
      <c r="AF1228" s="2">
        <v>100</v>
      </c>
      <c r="AG1228" s="2" t="str">
        <f t="shared" si="91"/>
        <v/>
      </c>
      <c r="AH1228" s="2">
        <f t="shared" si="92"/>
        <v>-100</v>
      </c>
      <c r="AI1228" s="44" t="str">
        <f>VLOOKUP(Table13[[#This Row],[Track]],$B$1885:$D$1929,2,FALSE)</f>
        <v>NSW</v>
      </c>
      <c r="AJ12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8" s="16" t="str">
        <f>IF(Table13[[#This Row],[Going-Dist]]="G&lt;6-Dist&gt;=1700","B",IF(Table13[[#This Row],[Going-Dist]]="G&lt;6-Dist&lt;1700","A",IF(AJ1228="G&gt;=6-Dist&lt;1700","C",IF(AJ1228="G&gt;=6-Dist&gt;=1700","D","xx"))))</f>
        <v>A</v>
      </c>
      <c r="AL1228" s="69">
        <f>MONTH(Table13[[#This Row],[Date]])</f>
        <v>9</v>
      </c>
      <c r="AM1228" s="69" t="str">
        <f t="shared" si="94"/>
        <v>2024-2025</v>
      </c>
      <c r="AN1228" s="60">
        <v>100</v>
      </c>
      <c r="AO1228" s="128" t="str">
        <f>IF(Table13[[#This Row],[Combo 27 Bet]]="","",IF(Table13[[#This Row],[Lev Ret]]="","",AN1228*Table13[[#This Row],[Odds]]))</f>
        <v/>
      </c>
      <c r="AP1228" s="129">
        <f t="shared" si="93"/>
        <v>-100</v>
      </c>
      <c r="AQ1228" s="135"/>
      <c r="AR1228" s="151">
        <v>1</v>
      </c>
      <c r="AS1228" s="2" t="str">
        <f>IF(Table13[[#This Row],[Date]]&lt;$AS$3,"","Live")</f>
        <v/>
      </c>
      <c r="AT1228" s="2" t="str">
        <f>IF(Table13[[#This Row],[Date]]&lt;$AT$3,"","Current Algo")</f>
        <v/>
      </c>
    </row>
    <row r="1229" spans="1:46" ht="14.25" customHeight="1" x14ac:dyDescent="0.25">
      <c r="A1229" s="82">
        <v>45556</v>
      </c>
      <c r="B1229" s="2" t="s">
        <v>4</v>
      </c>
      <c r="C1229" s="83">
        <v>0.55208333333333337</v>
      </c>
      <c r="D1229" s="87">
        <v>4</v>
      </c>
      <c r="E1229" s="7">
        <v>6</v>
      </c>
      <c r="F1229" s="60">
        <v>3</v>
      </c>
      <c r="G1229" s="2">
        <v>1400</v>
      </c>
      <c r="H1229" s="2" t="s">
        <v>70</v>
      </c>
      <c r="I1229" s="2">
        <v>84</v>
      </c>
      <c r="J1229" s="2">
        <v>130</v>
      </c>
      <c r="K1229" s="6">
        <v>1</v>
      </c>
      <c r="L1229" s="6" t="s">
        <v>929</v>
      </c>
      <c r="M1229" s="2" t="s">
        <v>50</v>
      </c>
      <c r="N1229" s="84">
        <v>4.5</v>
      </c>
      <c r="O1229" s="2" t="s">
        <v>47</v>
      </c>
      <c r="P1229" s="2" t="s">
        <v>377</v>
      </c>
      <c r="Q1229" s="85"/>
      <c r="R1229" s="86">
        <v>5</v>
      </c>
      <c r="S1229" s="85">
        <v>58.5</v>
      </c>
      <c r="T1229" s="85">
        <v>58.5</v>
      </c>
      <c r="U1229" s="85"/>
      <c r="V1229" s="2">
        <v>2</v>
      </c>
      <c r="W1229" s="2">
        <v>1</v>
      </c>
      <c r="X1229" s="10">
        <v>1</v>
      </c>
      <c r="Y1229" s="84">
        <v>4.4000000000000004</v>
      </c>
      <c r="Z1229" s="2">
        <v>40</v>
      </c>
      <c r="AA1229" s="6">
        <v>7</v>
      </c>
      <c r="AB1229" s="2"/>
      <c r="AC1229" s="2"/>
      <c r="AD1229" s="84">
        <v>6</v>
      </c>
      <c r="AE1229" s="84"/>
      <c r="AF1229" s="2">
        <v>100</v>
      </c>
      <c r="AG1229" s="2" t="str">
        <f t="shared" si="91"/>
        <v/>
      </c>
      <c r="AH1229" s="2">
        <f t="shared" si="92"/>
        <v>-100</v>
      </c>
      <c r="AI1229" s="44" t="str">
        <f>VLOOKUP(Table13[[#This Row],[Track]],$B$1885:$D$1929,2,FALSE)</f>
        <v>Vic</v>
      </c>
      <c r="AJ12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29" s="16" t="str">
        <f>IF(Table13[[#This Row],[Going-Dist]]="G&lt;6-Dist&gt;=1700","B",IF(Table13[[#This Row],[Going-Dist]]="G&lt;6-Dist&lt;1700","A",IF(AJ1229="G&gt;=6-Dist&lt;1700","C",IF(AJ1229="G&gt;=6-Dist&gt;=1700","D","xx"))))</f>
        <v>A</v>
      </c>
      <c r="AL1229" s="69">
        <f>MONTH(Table13[[#This Row],[Date]])</f>
        <v>9</v>
      </c>
      <c r="AM1229" s="69" t="str">
        <f t="shared" si="94"/>
        <v>2024-2025</v>
      </c>
      <c r="AN1229" s="60">
        <v>150</v>
      </c>
      <c r="AO1229" s="128" t="str">
        <f>IF(Table13[[#This Row],[Combo 27 Bet]]="","",IF(Table13[[#This Row],[Lev Ret]]="","",AN1229*Table13[[#This Row],[Odds]]))</f>
        <v/>
      </c>
      <c r="AP1229" s="129">
        <f t="shared" si="93"/>
        <v>-150</v>
      </c>
      <c r="AQ1229" s="135"/>
      <c r="AR1229" s="151">
        <v>9</v>
      </c>
      <c r="AS1229" s="2" t="str">
        <f>IF(Table13[[#This Row],[Date]]&lt;$AS$3,"","Live")</f>
        <v/>
      </c>
      <c r="AT1229" s="2" t="str">
        <f>IF(Table13[[#This Row],[Date]]&lt;$AT$3,"","Current Algo")</f>
        <v/>
      </c>
    </row>
    <row r="1230" spans="1:46" ht="14.25" customHeight="1" x14ac:dyDescent="0.25">
      <c r="A1230" s="82">
        <v>45556</v>
      </c>
      <c r="B1230" s="2" t="s">
        <v>148</v>
      </c>
      <c r="C1230" s="83">
        <v>0.56597222222222221</v>
      </c>
      <c r="D1230" s="87">
        <v>4</v>
      </c>
      <c r="E1230" s="7">
        <v>0</v>
      </c>
      <c r="F1230" s="60">
        <v>4</v>
      </c>
      <c r="G1230" s="2">
        <v>1400</v>
      </c>
      <c r="H1230" s="2" t="s">
        <v>151</v>
      </c>
      <c r="I1230" s="2">
        <v>78</v>
      </c>
      <c r="J1230" s="2">
        <v>160</v>
      </c>
      <c r="K1230" s="6">
        <v>10</v>
      </c>
      <c r="L1230" s="6" t="s">
        <v>1739</v>
      </c>
      <c r="M1230" s="2" t="s">
        <v>55</v>
      </c>
      <c r="N1230" s="84">
        <v>3.8</v>
      </c>
      <c r="O1230" s="2" t="s">
        <v>187</v>
      </c>
      <c r="P1230" s="2" t="s">
        <v>110</v>
      </c>
      <c r="Q1230" s="85"/>
      <c r="R1230" s="86">
        <v>4</v>
      </c>
      <c r="S1230" s="85">
        <v>58</v>
      </c>
      <c r="T1230" s="85">
        <v>58</v>
      </c>
      <c r="U1230" s="85"/>
      <c r="V1230" s="2">
        <v>1</v>
      </c>
      <c r="W1230" s="2"/>
      <c r="X1230" s="10">
        <v>2</v>
      </c>
      <c r="Y1230" s="84">
        <v>5</v>
      </c>
      <c r="Z1230" s="2">
        <v>20</v>
      </c>
      <c r="AA1230" s="6"/>
      <c r="AB1230" s="2"/>
      <c r="AC1230" s="2" t="s">
        <v>150</v>
      </c>
      <c r="AD1230" s="84">
        <v>3.6</v>
      </c>
      <c r="AE1230" s="84">
        <v>1.5</v>
      </c>
      <c r="AF1230" s="2">
        <v>100</v>
      </c>
      <c r="AG1230" s="2">
        <f t="shared" si="91"/>
        <v>360</v>
      </c>
      <c r="AH1230" s="2">
        <f t="shared" si="92"/>
        <v>260</v>
      </c>
      <c r="AI1230" s="44" t="str">
        <f>VLOOKUP(Table13[[#This Row],[Track]],$B$1885:$D$1929,2,FALSE)</f>
        <v>NSW</v>
      </c>
      <c r="AJ12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0" s="16" t="str">
        <f>IF(Table13[[#This Row],[Going-Dist]]="G&lt;6-Dist&gt;=1700","B",IF(Table13[[#This Row],[Going-Dist]]="G&lt;6-Dist&lt;1700","A",IF(AJ1230="G&gt;=6-Dist&lt;1700","C",IF(AJ1230="G&gt;=6-Dist&gt;=1700","D","xx"))))</f>
        <v>A</v>
      </c>
      <c r="AL1230" s="69">
        <f>MONTH(Table13[[#This Row],[Date]])</f>
        <v>9</v>
      </c>
      <c r="AM1230" s="69" t="str">
        <f t="shared" si="94"/>
        <v>2024-2025</v>
      </c>
      <c r="AN1230" s="60">
        <v>100</v>
      </c>
      <c r="AO1230" s="128">
        <f>IF(Table13[[#This Row],[Combo 27 Bet]]="","",IF(Table13[[#This Row],[Lev Ret]]="","",AN1230*Table13[[#This Row],[Odds]]))</f>
        <v>360</v>
      </c>
      <c r="AP1230" s="129">
        <f t="shared" si="93"/>
        <v>260</v>
      </c>
      <c r="AQ1230" s="135"/>
      <c r="AR1230" s="151">
        <v>7</v>
      </c>
      <c r="AS1230" s="2" t="str">
        <f>IF(Table13[[#This Row],[Date]]&lt;$AS$3,"","Live")</f>
        <v/>
      </c>
      <c r="AT1230" s="2" t="str">
        <f>IF(Table13[[#This Row],[Date]]&lt;$AT$3,"","Current Algo")</f>
        <v/>
      </c>
    </row>
    <row r="1231" spans="1:46" ht="14.25" customHeight="1" x14ac:dyDescent="0.25">
      <c r="A1231" s="82">
        <v>45556</v>
      </c>
      <c r="B1231" s="2" t="s">
        <v>148</v>
      </c>
      <c r="C1231" s="83">
        <v>0.59027777777777779</v>
      </c>
      <c r="D1231" s="87">
        <v>4</v>
      </c>
      <c r="E1231" s="7">
        <v>0</v>
      </c>
      <c r="F1231" s="60">
        <v>5</v>
      </c>
      <c r="G1231" s="2">
        <v>2000</v>
      </c>
      <c r="H1231" s="2" t="s">
        <v>151</v>
      </c>
      <c r="I1231" s="2"/>
      <c r="J1231" s="2">
        <v>250</v>
      </c>
      <c r="K1231" s="6">
        <v>6</v>
      </c>
      <c r="L1231" s="6" t="s">
        <v>1748</v>
      </c>
      <c r="M1231" s="2" t="s">
        <v>55</v>
      </c>
      <c r="N1231" s="84">
        <v>4.4000000000000004</v>
      </c>
      <c r="O1231" s="2" t="s">
        <v>158</v>
      </c>
      <c r="P1231" s="2" t="s">
        <v>159</v>
      </c>
      <c r="Q1231" s="85"/>
      <c r="R1231" s="86">
        <v>1</v>
      </c>
      <c r="S1231" s="85">
        <v>56</v>
      </c>
      <c r="T1231" s="85">
        <v>56</v>
      </c>
      <c r="U1231" s="85"/>
      <c r="V1231" s="2">
        <v>3</v>
      </c>
      <c r="W1231" s="2">
        <v>2</v>
      </c>
      <c r="X1231" s="10">
        <v>1</v>
      </c>
      <c r="Y1231" s="84">
        <v>2.2000000000000002</v>
      </c>
      <c r="Z1231" s="2">
        <v>20</v>
      </c>
      <c r="AA1231" s="6"/>
      <c r="AB1231" s="2"/>
      <c r="AC1231" s="2" t="s">
        <v>150</v>
      </c>
      <c r="AD1231" s="84">
        <v>4.2</v>
      </c>
      <c r="AE1231" s="84">
        <v>1.7</v>
      </c>
      <c r="AF1231" s="2">
        <v>100</v>
      </c>
      <c r="AG1231" s="2">
        <f t="shared" ref="AG1231:AG1280" si="95">IF($AC1231&lt;&gt;"WON","",AF1231*$AD1231)</f>
        <v>420</v>
      </c>
      <c r="AH1231" s="2">
        <f t="shared" ref="AH1231:AH1280" si="96">IF(AG1231="",AF1231*-1,AG1231-AF1231)</f>
        <v>320</v>
      </c>
      <c r="AI1231" s="44" t="str">
        <f>VLOOKUP(Table13[[#This Row],[Track]],$B$1885:$D$1929,2,FALSE)</f>
        <v>NSW</v>
      </c>
      <c r="AJ12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31" s="16" t="str">
        <f>IF(Table13[[#This Row],[Going-Dist]]="G&lt;6-Dist&gt;=1700","B",IF(Table13[[#This Row],[Going-Dist]]="G&lt;6-Dist&lt;1700","A",IF(AJ1231="G&gt;=6-Dist&lt;1700","C",IF(AJ1231="G&gt;=6-Dist&gt;=1700","D","xx"))))</f>
        <v>B</v>
      </c>
      <c r="AL1231" s="69">
        <f>MONTH(Table13[[#This Row],[Date]])</f>
        <v>9</v>
      </c>
      <c r="AM1231" s="69" t="str">
        <f t="shared" si="94"/>
        <v>2024-2025</v>
      </c>
      <c r="AN1231" s="60">
        <v>100</v>
      </c>
      <c r="AO1231" s="128">
        <f>IF(Table13[[#This Row],[Combo 27 Bet]]="","",IF(Table13[[#This Row],[Lev Ret]]="","",AN1231*Table13[[#This Row],[Odds]]))</f>
        <v>420</v>
      </c>
      <c r="AP1231" s="129">
        <f t="shared" ref="AP1231:AP1280" si="97">IF(AN1231="","",IF(AO1231="",AN1231*-1,AO1231-AN1231))</f>
        <v>320</v>
      </c>
      <c r="AQ1231" s="135"/>
      <c r="AR1231" s="151">
        <v>1</v>
      </c>
      <c r="AS1231" s="2" t="str">
        <f>IF(Table13[[#This Row],[Date]]&lt;$AS$3,"","Live")</f>
        <v/>
      </c>
      <c r="AT1231" s="2" t="str">
        <f>IF(Table13[[#This Row],[Date]]&lt;$AT$3,"","Current Algo")</f>
        <v/>
      </c>
    </row>
    <row r="1232" spans="1:46" ht="14.25" customHeight="1" x14ac:dyDescent="0.25">
      <c r="A1232" s="82">
        <v>45556</v>
      </c>
      <c r="B1232" s="2" t="s">
        <v>4</v>
      </c>
      <c r="C1232" s="83">
        <v>0.60069444444444442</v>
      </c>
      <c r="D1232" s="87">
        <v>4</v>
      </c>
      <c r="E1232" s="7">
        <v>6</v>
      </c>
      <c r="F1232" s="60">
        <v>5</v>
      </c>
      <c r="G1232" s="2">
        <v>1400</v>
      </c>
      <c r="H1232" s="2" t="s">
        <v>42</v>
      </c>
      <c r="I1232" s="2" t="s">
        <v>66</v>
      </c>
      <c r="J1232" s="2">
        <v>175</v>
      </c>
      <c r="K1232" s="6">
        <v>3</v>
      </c>
      <c r="L1232" s="6" t="s">
        <v>491</v>
      </c>
      <c r="M1232" s="2" t="s">
        <v>67</v>
      </c>
      <c r="N1232" s="84">
        <v>1.6</v>
      </c>
      <c r="O1232" s="2" t="s">
        <v>515</v>
      </c>
      <c r="P1232" s="2" t="s">
        <v>73</v>
      </c>
      <c r="Q1232" s="85"/>
      <c r="R1232" s="86">
        <v>1</v>
      </c>
      <c r="S1232" s="85">
        <v>58.5</v>
      </c>
      <c r="T1232" s="85">
        <v>58.5</v>
      </c>
      <c r="U1232" s="85"/>
      <c r="V1232" s="2">
        <v>1</v>
      </c>
      <c r="W1232" s="2">
        <v>1</v>
      </c>
      <c r="X1232" s="10">
        <v>1</v>
      </c>
      <c r="Y1232" s="84">
        <v>2.5</v>
      </c>
      <c r="Z1232" s="2">
        <v>45</v>
      </c>
      <c r="AA1232" s="6">
        <v>8</v>
      </c>
      <c r="AB1232" s="2"/>
      <c r="AC1232" s="2" t="s">
        <v>12</v>
      </c>
      <c r="AD1232" s="84">
        <v>1.6</v>
      </c>
      <c r="AE1232" s="84">
        <v>1.1000000000000001</v>
      </c>
      <c r="AF1232" s="2">
        <v>100</v>
      </c>
      <c r="AG1232" s="2">
        <f t="shared" si="95"/>
        <v>160</v>
      </c>
      <c r="AH1232" s="2">
        <f t="shared" si="96"/>
        <v>60</v>
      </c>
      <c r="AI1232" s="44" t="str">
        <f>VLOOKUP(Table13[[#This Row],[Track]],$B$1885:$D$1929,2,FALSE)</f>
        <v>Vic</v>
      </c>
      <c r="AJ12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2" s="16" t="str">
        <f>IF(Table13[[#This Row],[Going-Dist]]="G&lt;6-Dist&gt;=1700","B",IF(Table13[[#This Row],[Going-Dist]]="G&lt;6-Dist&lt;1700","A",IF(AJ1232="G&gt;=6-Dist&lt;1700","C",IF(AJ1232="G&gt;=6-Dist&gt;=1700","D","xx"))))</f>
        <v>A</v>
      </c>
      <c r="AL1232" s="2">
        <f>MONTH(Table13[[#This Row],[Date]])</f>
        <v>9</v>
      </c>
      <c r="AM1232" s="2" t="str">
        <f t="shared" si="94"/>
        <v>2024-2025</v>
      </c>
      <c r="AN1232" s="60">
        <v>100</v>
      </c>
      <c r="AO1232" s="128">
        <f>IF(Table13[[#This Row],[Combo 27 Bet]]="","",IF(Table13[[#This Row],[Lev Ret]]="","",AN1232*Table13[[#This Row],[Odds]]))</f>
        <v>160</v>
      </c>
      <c r="AP1232" s="129">
        <f t="shared" si="97"/>
        <v>60</v>
      </c>
      <c r="AQ1232" s="135">
        <v>2</v>
      </c>
      <c r="AR1232" s="151">
        <v>1</v>
      </c>
      <c r="AS1232" s="2" t="str">
        <f>IF(Table13[[#This Row],[Date]]&lt;$AS$3,"","Live")</f>
        <v/>
      </c>
      <c r="AT1232" s="2" t="str">
        <f>IF(Table13[[#This Row],[Date]]&lt;$AT$3,"","Current Algo")</f>
        <v/>
      </c>
    </row>
    <row r="1233" spans="1:46" ht="14.25" customHeight="1" x14ac:dyDescent="0.25">
      <c r="A1233" s="82">
        <v>45556</v>
      </c>
      <c r="B1233" s="2" t="s">
        <v>4</v>
      </c>
      <c r="C1233" s="83">
        <v>0.60069444444444442</v>
      </c>
      <c r="D1233" s="87">
        <v>4</v>
      </c>
      <c r="E1233" s="7">
        <v>6</v>
      </c>
      <c r="F1233" s="60">
        <v>5</v>
      </c>
      <c r="G1233" s="2">
        <v>1400</v>
      </c>
      <c r="H1233" s="2" t="s">
        <v>42</v>
      </c>
      <c r="I1233" s="2" t="s">
        <v>66</v>
      </c>
      <c r="J1233" s="2">
        <v>175</v>
      </c>
      <c r="K1233" s="6">
        <v>7</v>
      </c>
      <c r="L1233" s="6" t="s">
        <v>362</v>
      </c>
      <c r="M1233" s="2" t="s">
        <v>67</v>
      </c>
      <c r="N1233" s="84">
        <v>6.5</v>
      </c>
      <c r="O1233" s="2" t="s">
        <v>568</v>
      </c>
      <c r="P1233" s="2" t="s">
        <v>118</v>
      </c>
      <c r="Q1233" s="85"/>
      <c r="R1233" s="86">
        <v>5</v>
      </c>
      <c r="S1233" s="85">
        <v>57</v>
      </c>
      <c r="T1233" s="85">
        <v>57</v>
      </c>
      <c r="U1233" s="85"/>
      <c r="V1233" s="2">
        <v>2</v>
      </c>
      <c r="W1233" s="2">
        <v>5</v>
      </c>
      <c r="X1233" s="10">
        <v>2</v>
      </c>
      <c r="Y1233" s="84">
        <v>5</v>
      </c>
      <c r="Z1233" s="2">
        <v>30</v>
      </c>
      <c r="AA1233" s="6">
        <v>8</v>
      </c>
      <c r="AB1233" s="2"/>
      <c r="AC1233" s="2"/>
      <c r="AD1233" s="84">
        <v>8.5</v>
      </c>
      <c r="AE1233" s="84"/>
      <c r="AF1233" s="2">
        <v>100</v>
      </c>
      <c r="AG1233" s="2" t="str">
        <f t="shared" si="95"/>
        <v/>
      </c>
      <c r="AH1233" s="2">
        <f t="shared" si="96"/>
        <v>-100</v>
      </c>
      <c r="AI1233" s="44" t="str">
        <f>VLOOKUP(Table13[[#This Row],[Track]],$B$1885:$D$1929,2,FALSE)</f>
        <v>Vic</v>
      </c>
      <c r="AJ12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3" s="16" t="str">
        <f>IF(Table13[[#This Row],[Going-Dist]]="G&lt;6-Dist&gt;=1700","B",IF(Table13[[#This Row],[Going-Dist]]="G&lt;6-Dist&lt;1700","A",IF(AJ1233="G&gt;=6-Dist&lt;1700","C",IF(AJ1233="G&gt;=6-Dist&gt;=1700","D","xx"))))</f>
        <v>A</v>
      </c>
      <c r="AL1233" s="69">
        <f>MONTH(Table13[[#This Row],[Date]])</f>
        <v>9</v>
      </c>
      <c r="AM1233" s="69" t="str">
        <f t="shared" si="94"/>
        <v>2024-2025</v>
      </c>
      <c r="AN1233" s="60">
        <v>100</v>
      </c>
      <c r="AO1233" s="128" t="str">
        <f>IF(Table13[[#This Row],[Combo 27 Bet]]="","",IF(Table13[[#This Row],[Lev Ret]]="","",AN1233*Table13[[#This Row],[Odds]]))</f>
        <v/>
      </c>
      <c r="AP1233" s="129">
        <f t="shared" si="97"/>
        <v>-100</v>
      </c>
      <c r="AQ1233" s="135">
        <v>2</v>
      </c>
      <c r="AR1233" s="151">
        <v>6</v>
      </c>
      <c r="AS1233" s="2" t="str">
        <f>IF(Table13[[#This Row],[Date]]&lt;$AS$3,"","Live")</f>
        <v/>
      </c>
      <c r="AT1233" s="2" t="str">
        <f>IF(Table13[[#This Row],[Date]]&lt;$AT$3,"","Current Algo")</f>
        <v/>
      </c>
    </row>
    <row r="1234" spans="1:46" ht="14.25" customHeight="1" x14ac:dyDescent="0.25">
      <c r="A1234" s="82">
        <v>45556</v>
      </c>
      <c r="B1234" s="2" t="s">
        <v>148</v>
      </c>
      <c r="C1234" s="83">
        <v>0.61458333333333337</v>
      </c>
      <c r="D1234" s="87">
        <v>4</v>
      </c>
      <c r="E1234" s="7">
        <v>0</v>
      </c>
      <c r="F1234" s="60">
        <v>6</v>
      </c>
      <c r="G1234" s="2">
        <v>1400</v>
      </c>
      <c r="H1234" s="2" t="s">
        <v>151</v>
      </c>
      <c r="I1234" s="2"/>
      <c r="J1234" s="2">
        <v>250</v>
      </c>
      <c r="K1234" s="6">
        <v>8</v>
      </c>
      <c r="L1234" s="6" t="s">
        <v>1685</v>
      </c>
      <c r="M1234" s="2" t="s">
        <v>55</v>
      </c>
      <c r="N1234" s="84">
        <v>5.2</v>
      </c>
      <c r="O1234" s="2" t="s">
        <v>515</v>
      </c>
      <c r="P1234" s="2" t="s">
        <v>155</v>
      </c>
      <c r="Q1234" s="85"/>
      <c r="R1234" s="86">
        <v>3</v>
      </c>
      <c r="S1234" s="85">
        <v>55</v>
      </c>
      <c r="T1234" s="85">
        <v>55</v>
      </c>
      <c r="U1234" s="85"/>
      <c r="V1234" s="2">
        <v>3</v>
      </c>
      <c r="W1234" s="2">
        <v>4</v>
      </c>
      <c r="X1234" s="10">
        <v>1</v>
      </c>
      <c r="Y1234" s="84">
        <v>6</v>
      </c>
      <c r="Z1234" s="2">
        <v>20</v>
      </c>
      <c r="AA1234" s="6"/>
      <c r="AB1234" s="2"/>
      <c r="AC1234" s="2" t="s">
        <v>15</v>
      </c>
      <c r="AD1234" s="84">
        <v>4.8</v>
      </c>
      <c r="AE1234" s="84">
        <v>1.8</v>
      </c>
      <c r="AF1234" s="2">
        <v>100</v>
      </c>
      <c r="AG1234" s="2" t="str">
        <f t="shared" si="95"/>
        <v/>
      </c>
      <c r="AH1234" s="2">
        <f t="shared" si="96"/>
        <v>-100</v>
      </c>
      <c r="AI1234" s="44" t="str">
        <f>VLOOKUP(Table13[[#This Row],[Track]],$B$1885:$D$1929,2,FALSE)</f>
        <v>NSW</v>
      </c>
      <c r="AJ12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4" s="16" t="str">
        <f>IF(Table13[[#This Row],[Going-Dist]]="G&lt;6-Dist&gt;=1700","B",IF(Table13[[#This Row],[Going-Dist]]="G&lt;6-Dist&lt;1700","A",IF(AJ1234="G&gt;=6-Dist&lt;1700","C",IF(AJ1234="G&gt;=6-Dist&gt;=1700","D","xx"))))</f>
        <v>A</v>
      </c>
      <c r="AL1234" s="2">
        <f>MONTH(Table13[[#This Row],[Date]])</f>
        <v>9</v>
      </c>
      <c r="AM1234" s="2" t="str">
        <f t="shared" si="94"/>
        <v>2024-2025</v>
      </c>
      <c r="AN1234" s="60">
        <v>100</v>
      </c>
      <c r="AO1234" s="128" t="str">
        <f>IF(Table13[[#This Row],[Combo 27 Bet]]="","",IF(Table13[[#This Row],[Lev Ret]]="","",AN1234*Table13[[#This Row],[Odds]]))</f>
        <v/>
      </c>
      <c r="AP1234" s="129">
        <f t="shared" si="97"/>
        <v>-100</v>
      </c>
      <c r="AQ1234" s="135"/>
      <c r="AR1234" s="151">
        <v>8</v>
      </c>
      <c r="AS1234" s="2" t="str">
        <f>IF(Table13[[#This Row],[Date]]&lt;$AS$3,"","Live")</f>
        <v/>
      </c>
      <c r="AT1234" s="2" t="str">
        <f>IF(Table13[[#This Row],[Date]]&lt;$AT$3,"","Current Algo")</f>
        <v/>
      </c>
    </row>
    <row r="1235" spans="1:46" ht="14.25" customHeight="1" x14ac:dyDescent="0.25">
      <c r="A1235" s="82">
        <v>45556</v>
      </c>
      <c r="B1235" s="2" t="s">
        <v>4</v>
      </c>
      <c r="C1235" s="83">
        <v>0.625</v>
      </c>
      <c r="D1235" s="2">
        <v>4</v>
      </c>
      <c r="E1235" s="2">
        <v>6</v>
      </c>
      <c r="F1235" s="60">
        <v>6</v>
      </c>
      <c r="G1235" s="2">
        <v>1100</v>
      </c>
      <c r="H1235" s="2" t="s">
        <v>42</v>
      </c>
      <c r="I1235" s="2">
        <v>100</v>
      </c>
      <c r="J1235" s="2">
        <v>150</v>
      </c>
      <c r="K1235" s="6">
        <v>12</v>
      </c>
      <c r="L1235" s="6" t="s">
        <v>858</v>
      </c>
      <c r="M1235" s="2" t="s">
        <v>75</v>
      </c>
      <c r="N1235" s="84">
        <v>7</v>
      </c>
      <c r="O1235" s="2" t="s">
        <v>390</v>
      </c>
      <c r="P1235" s="2" t="s">
        <v>64</v>
      </c>
      <c r="Q1235" s="85"/>
      <c r="R1235" s="86">
        <v>11</v>
      </c>
      <c r="S1235" s="85">
        <v>54</v>
      </c>
      <c r="T1235" s="85">
        <v>54</v>
      </c>
      <c r="U1235" s="85"/>
      <c r="V1235" s="2">
        <v>2</v>
      </c>
      <c r="W1235" s="2">
        <v>3</v>
      </c>
      <c r="X1235" s="10">
        <v>2</v>
      </c>
      <c r="Y1235" s="84">
        <v>5.3</v>
      </c>
      <c r="Z1235" s="2">
        <v>30</v>
      </c>
      <c r="AA1235" s="6">
        <v>11</v>
      </c>
      <c r="AB1235" s="2"/>
      <c r="AC1235" s="2" t="s">
        <v>13</v>
      </c>
      <c r="AD1235" s="84">
        <v>5</v>
      </c>
      <c r="AE1235" s="84">
        <v>1.8</v>
      </c>
      <c r="AF1235" s="2">
        <v>100</v>
      </c>
      <c r="AG1235" s="2" t="str">
        <f t="shared" si="95"/>
        <v/>
      </c>
      <c r="AH1235" s="2">
        <f t="shared" si="96"/>
        <v>-100</v>
      </c>
      <c r="AI1235" s="44" t="str">
        <f>VLOOKUP(Table13[[#This Row],[Track]],$B$1885:$D$1929,2,FALSE)</f>
        <v>Vic</v>
      </c>
      <c r="AJ12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5" s="16" t="str">
        <f>IF(Table13[[#This Row],[Going-Dist]]="G&lt;6-Dist&gt;=1700","B",IF(Table13[[#This Row],[Going-Dist]]="G&lt;6-Dist&lt;1700","A",IF(AJ1235="G&gt;=6-Dist&lt;1700","C",IF(AJ1235="G&gt;=6-Dist&gt;=1700","D","xx"))))</f>
        <v>A</v>
      </c>
      <c r="AL1235" s="69">
        <f>MONTH(Table13[[#This Row],[Date]])</f>
        <v>9</v>
      </c>
      <c r="AM1235" s="69" t="str">
        <f t="shared" si="94"/>
        <v>2024-2025</v>
      </c>
      <c r="AN1235" s="60">
        <v>100</v>
      </c>
      <c r="AO1235" s="128" t="str">
        <f>IF(Table13[[#This Row],[Combo 27 Bet]]="","",IF(Table13[[#This Row],[Lev Ret]]="","",AN1235*Table13[[#This Row],[Odds]]))</f>
        <v/>
      </c>
      <c r="AP1235" s="129">
        <f t="shared" si="97"/>
        <v>-100</v>
      </c>
      <c r="AQ1235" s="135"/>
      <c r="AR1235" s="151">
        <v>6</v>
      </c>
      <c r="AS1235" s="2" t="str">
        <f>IF(Table13[[#This Row],[Date]]&lt;$AS$3,"","Live")</f>
        <v/>
      </c>
      <c r="AT1235" s="2" t="str">
        <f>IF(Table13[[#This Row],[Date]]&lt;$AT$3,"","Current Algo")</f>
        <v/>
      </c>
    </row>
    <row r="1236" spans="1:46" ht="14.25" customHeight="1" x14ac:dyDescent="0.25">
      <c r="A1236" s="82">
        <v>45556</v>
      </c>
      <c r="B1236" s="2" t="s">
        <v>148</v>
      </c>
      <c r="C1236" s="83">
        <v>0.69097222222222221</v>
      </c>
      <c r="D1236" s="87">
        <v>4</v>
      </c>
      <c r="E1236" s="7">
        <v>0</v>
      </c>
      <c r="F1236" s="60">
        <v>9</v>
      </c>
      <c r="G1236" s="2">
        <v>1100</v>
      </c>
      <c r="H1236" s="2" t="s">
        <v>151</v>
      </c>
      <c r="I1236" s="2" t="s">
        <v>66</v>
      </c>
      <c r="J1236" s="2">
        <v>1000</v>
      </c>
      <c r="K1236" s="6">
        <v>6</v>
      </c>
      <c r="L1236" s="6" t="s">
        <v>235</v>
      </c>
      <c r="M1236" s="2" t="s">
        <v>55</v>
      </c>
      <c r="N1236" s="84">
        <v>2.2999999999999998</v>
      </c>
      <c r="O1236" s="2" t="s">
        <v>515</v>
      </c>
      <c r="P1236" s="2" t="s">
        <v>86</v>
      </c>
      <c r="Q1236" s="85"/>
      <c r="R1236" s="86">
        <v>2</v>
      </c>
      <c r="S1236" s="85">
        <v>55</v>
      </c>
      <c r="T1236" s="85">
        <v>55</v>
      </c>
      <c r="U1236" s="85"/>
      <c r="V1236" s="2">
        <v>2</v>
      </c>
      <c r="W1236" s="2">
        <v>3</v>
      </c>
      <c r="X1236" s="10">
        <v>1</v>
      </c>
      <c r="Y1236" s="84">
        <v>3.8</v>
      </c>
      <c r="Z1236" s="2">
        <v>30</v>
      </c>
      <c r="AA1236" s="6">
        <v>120</v>
      </c>
      <c r="AB1236" s="2"/>
      <c r="AC1236" s="2" t="s">
        <v>150</v>
      </c>
      <c r="AD1236" s="84">
        <v>2.9</v>
      </c>
      <c r="AE1236" s="84">
        <v>1.5</v>
      </c>
      <c r="AF1236" s="2">
        <v>100</v>
      </c>
      <c r="AG1236" s="2">
        <f t="shared" si="95"/>
        <v>290</v>
      </c>
      <c r="AH1236" s="2">
        <f t="shared" si="96"/>
        <v>190</v>
      </c>
      <c r="AI1236" s="44" t="str">
        <f>VLOOKUP(Table13[[#This Row],[Track]],$B$1885:$D$1929,2,FALSE)</f>
        <v>NSW</v>
      </c>
      <c r="AJ12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6" s="16" t="str">
        <f>IF(Table13[[#This Row],[Going-Dist]]="G&lt;6-Dist&gt;=1700","B",IF(Table13[[#This Row],[Going-Dist]]="G&lt;6-Dist&lt;1700","A",IF(AJ1236="G&gt;=6-Dist&lt;1700","C",IF(AJ1236="G&gt;=6-Dist&gt;=1700","D","xx"))))</f>
        <v>A</v>
      </c>
      <c r="AL1236" s="2">
        <f>MONTH(Table13[[#This Row],[Date]])</f>
        <v>9</v>
      </c>
      <c r="AM1236" s="2" t="str">
        <f t="shared" si="94"/>
        <v>2024-2025</v>
      </c>
      <c r="AN1236" s="60">
        <v>150</v>
      </c>
      <c r="AO1236" s="128">
        <f>IF(Table13[[#This Row],[Combo 27 Bet]]="","",IF(Table13[[#This Row],[Lev Ret]]="","",AN1236*Table13[[#This Row],[Odds]]))</f>
        <v>435</v>
      </c>
      <c r="AP1236" s="129">
        <f t="shared" si="97"/>
        <v>285</v>
      </c>
      <c r="AQ1236" s="135"/>
      <c r="AR1236" s="151">
        <v>9</v>
      </c>
      <c r="AS1236" s="2" t="str">
        <f>IF(Table13[[#This Row],[Date]]&lt;$AS$3,"","Live")</f>
        <v/>
      </c>
      <c r="AT1236" s="2" t="str">
        <f>IF(Table13[[#This Row],[Date]]&lt;$AT$3,"","Current Algo")</f>
        <v/>
      </c>
    </row>
    <row r="1237" spans="1:46" ht="14.25" customHeight="1" x14ac:dyDescent="0.25">
      <c r="A1237" s="82">
        <v>45556</v>
      </c>
      <c r="B1237" s="2" t="s">
        <v>148</v>
      </c>
      <c r="C1237" s="83">
        <v>0.71875</v>
      </c>
      <c r="D1237" s="87">
        <v>4</v>
      </c>
      <c r="E1237" s="7">
        <v>0</v>
      </c>
      <c r="F1237" s="60">
        <v>10</v>
      </c>
      <c r="G1237" s="2">
        <v>1200</v>
      </c>
      <c r="H1237" s="2" t="s">
        <v>151</v>
      </c>
      <c r="I1237" s="2">
        <v>88</v>
      </c>
      <c r="J1237" s="2">
        <v>160</v>
      </c>
      <c r="K1237" s="6">
        <v>3</v>
      </c>
      <c r="L1237" s="6" t="s">
        <v>1749</v>
      </c>
      <c r="M1237" s="2" t="s">
        <v>55</v>
      </c>
      <c r="N1237" s="84">
        <v>2.8</v>
      </c>
      <c r="O1237" s="2" t="s">
        <v>380</v>
      </c>
      <c r="P1237" s="2" t="s">
        <v>86</v>
      </c>
      <c r="Q1237" s="85"/>
      <c r="R1237" s="86">
        <v>8</v>
      </c>
      <c r="S1237" s="85">
        <v>59</v>
      </c>
      <c r="T1237" s="85">
        <v>59</v>
      </c>
      <c r="U1237" s="85"/>
      <c r="V1237" s="2"/>
      <c r="W1237" s="2">
        <v>4</v>
      </c>
      <c r="X1237" s="10">
        <v>1</v>
      </c>
      <c r="Y1237" s="84">
        <v>3.9</v>
      </c>
      <c r="Z1237" s="2">
        <v>30</v>
      </c>
      <c r="AA1237" s="6"/>
      <c r="AB1237" s="2"/>
      <c r="AC1237" s="2" t="s">
        <v>150</v>
      </c>
      <c r="AD1237" s="84">
        <v>3.5</v>
      </c>
      <c r="AE1237" s="84">
        <v>1.7</v>
      </c>
      <c r="AF1237" s="2">
        <v>100</v>
      </c>
      <c r="AG1237" s="2">
        <f t="shared" si="95"/>
        <v>350</v>
      </c>
      <c r="AH1237" s="2">
        <f t="shared" si="96"/>
        <v>250</v>
      </c>
      <c r="AI1237" s="44" t="str">
        <f>VLOOKUP(Table13[[#This Row],[Track]],$B$1885:$D$1929,2,FALSE)</f>
        <v>NSW</v>
      </c>
      <c r="AJ12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7" s="16" t="str">
        <f>IF(Table13[[#This Row],[Going-Dist]]="G&lt;6-Dist&gt;=1700","B",IF(Table13[[#This Row],[Going-Dist]]="G&lt;6-Dist&lt;1700","A",IF(AJ1237="G&gt;=6-Dist&lt;1700","C",IF(AJ1237="G&gt;=6-Dist&gt;=1700","D","xx"))))</f>
        <v>A</v>
      </c>
      <c r="AL1237" s="2">
        <f>MONTH(Table13[[#This Row],[Date]])</f>
        <v>9</v>
      </c>
      <c r="AM1237" s="2" t="str">
        <f t="shared" si="94"/>
        <v>2024-2025</v>
      </c>
      <c r="AN1237" s="60">
        <v>150</v>
      </c>
      <c r="AO1237" s="128">
        <f>IF(Table13[[#This Row],[Combo 27 Bet]]="","",IF(Table13[[#This Row],[Lev Ret]]="","",AN1237*Table13[[#This Row],[Odds]]))</f>
        <v>525</v>
      </c>
      <c r="AP1237" s="129">
        <f t="shared" si="97"/>
        <v>375</v>
      </c>
      <c r="AQ1237" s="135"/>
      <c r="AR1237" s="151">
        <v>9</v>
      </c>
      <c r="AS1237" s="2" t="str">
        <f>IF(Table13[[#This Row],[Date]]&lt;$AS$3,"","Live")</f>
        <v/>
      </c>
      <c r="AT1237" s="2" t="str">
        <f>IF(Table13[[#This Row],[Date]]&lt;$AT$3,"","Current Algo")</f>
        <v/>
      </c>
    </row>
    <row r="1238" spans="1:46" ht="14.25" customHeight="1" x14ac:dyDescent="0.25">
      <c r="A1238" s="82">
        <v>45556</v>
      </c>
      <c r="B1238" s="2" t="s">
        <v>4</v>
      </c>
      <c r="C1238" s="83">
        <v>0.72569444444444442</v>
      </c>
      <c r="D1238" s="2">
        <v>4</v>
      </c>
      <c r="E1238" s="2">
        <v>6</v>
      </c>
      <c r="F1238" s="60">
        <v>10</v>
      </c>
      <c r="G1238" s="2">
        <v>1200</v>
      </c>
      <c r="H1238" s="2" t="s">
        <v>70</v>
      </c>
      <c r="I1238" s="2" t="s">
        <v>84</v>
      </c>
      <c r="J1238" s="2">
        <v>150</v>
      </c>
      <c r="K1238" s="6">
        <v>6</v>
      </c>
      <c r="L1238" s="6" t="s">
        <v>863</v>
      </c>
      <c r="M1238" s="2" t="s">
        <v>67</v>
      </c>
      <c r="N1238" s="84">
        <v>4.2</v>
      </c>
      <c r="O1238" s="2" t="s">
        <v>515</v>
      </c>
      <c r="P1238" s="2" t="s">
        <v>73</v>
      </c>
      <c r="Q1238" s="85"/>
      <c r="R1238" s="86">
        <v>3</v>
      </c>
      <c r="S1238" s="85">
        <v>57</v>
      </c>
      <c r="T1238" s="85">
        <v>57</v>
      </c>
      <c r="U1238" s="85"/>
      <c r="V1238" s="2">
        <v>1</v>
      </c>
      <c r="W1238" s="2">
        <v>1</v>
      </c>
      <c r="X1238" s="10">
        <v>2</v>
      </c>
      <c r="Y1238" s="84">
        <v>4.9000000000000004</v>
      </c>
      <c r="Z1238" s="2">
        <v>35</v>
      </c>
      <c r="AA1238" s="6">
        <v>15</v>
      </c>
      <c r="AB1238" s="2"/>
      <c r="AC1238" s="2" t="s">
        <v>15</v>
      </c>
      <c r="AD1238" s="84">
        <v>3.5</v>
      </c>
      <c r="AE1238" s="84">
        <v>1.7</v>
      </c>
      <c r="AF1238" s="2">
        <v>100</v>
      </c>
      <c r="AG1238" s="2" t="str">
        <f t="shared" si="95"/>
        <v/>
      </c>
      <c r="AH1238" s="2">
        <f t="shared" si="96"/>
        <v>-100</v>
      </c>
      <c r="AI1238" s="44" t="str">
        <f>VLOOKUP(Table13[[#This Row],[Track]],$B$1885:$D$1929,2,FALSE)</f>
        <v>Vic</v>
      </c>
      <c r="AJ12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8" s="16" t="str">
        <f>IF(Table13[[#This Row],[Going-Dist]]="G&lt;6-Dist&gt;=1700","B",IF(Table13[[#This Row],[Going-Dist]]="G&lt;6-Dist&lt;1700","A",IF(AJ1238="G&gt;=6-Dist&lt;1700","C",IF(AJ1238="G&gt;=6-Dist&gt;=1700","D","xx"))))</f>
        <v>A</v>
      </c>
      <c r="AL1238" s="69">
        <f>MONTH(Table13[[#This Row],[Date]])</f>
        <v>9</v>
      </c>
      <c r="AM1238" s="69" t="str">
        <f t="shared" si="94"/>
        <v>2024-2025</v>
      </c>
      <c r="AN1238" s="60">
        <v>100</v>
      </c>
      <c r="AO1238" s="128" t="str">
        <f>IF(Table13[[#This Row],[Combo 27 Bet]]="","",IF(Table13[[#This Row],[Lev Ret]]="","",AN1238*Table13[[#This Row],[Odds]]))</f>
        <v/>
      </c>
      <c r="AP1238" s="129">
        <f t="shared" si="97"/>
        <v>-100</v>
      </c>
      <c r="AQ1238" s="135"/>
      <c r="AR1238" s="151">
        <v>7</v>
      </c>
      <c r="AS1238" s="2" t="str">
        <f>IF(Table13[[#This Row],[Date]]&lt;$AS$3,"","Live")</f>
        <v/>
      </c>
      <c r="AT1238" s="2" t="str">
        <f>IF(Table13[[#This Row],[Date]]&lt;$AT$3,"","Current Algo")</f>
        <v/>
      </c>
    </row>
    <row r="1239" spans="1:46" ht="14.25" customHeight="1" x14ac:dyDescent="0.25">
      <c r="A1239" s="82">
        <v>45562</v>
      </c>
      <c r="B1239" s="2" t="s">
        <v>7</v>
      </c>
      <c r="C1239" s="83">
        <v>0.78125</v>
      </c>
      <c r="D1239" s="87">
        <v>4</v>
      </c>
      <c r="E1239" s="7">
        <v>3</v>
      </c>
      <c r="F1239" s="60">
        <v>2</v>
      </c>
      <c r="G1239" s="2">
        <v>1200</v>
      </c>
      <c r="H1239" s="2" t="s">
        <v>42</v>
      </c>
      <c r="I1239" s="2">
        <v>84</v>
      </c>
      <c r="J1239" s="2">
        <v>130</v>
      </c>
      <c r="K1239" s="6">
        <v>7</v>
      </c>
      <c r="L1239" s="6" t="s">
        <v>1282</v>
      </c>
      <c r="M1239" s="2" t="s">
        <v>58</v>
      </c>
      <c r="N1239" s="84">
        <v>10.1</v>
      </c>
      <c r="O1239" s="2" t="s">
        <v>101</v>
      </c>
      <c r="P1239" s="2" t="s">
        <v>52</v>
      </c>
      <c r="Q1239" s="85"/>
      <c r="R1239" s="86">
        <v>4</v>
      </c>
      <c r="S1239" s="85">
        <v>57</v>
      </c>
      <c r="T1239" s="85">
        <v>57</v>
      </c>
      <c r="U1239" s="85"/>
      <c r="V1239" s="2">
        <v>4</v>
      </c>
      <c r="W1239" s="2">
        <v>2</v>
      </c>
      <c r="X1239" s="10">
        <v>2</v>
      </c>
      <c r="Y1239" s="84">
        <v>5.4</v>
      </c>
      <c r="Z1239" s="2">
        <v>30</v>
      </c>
      <c r="AA1239" s="6">
        <v>12</v>
      </c>
      <c r="AB1239" s="2"/>
      <c r="AC1239" s="2"/>
      <c r="AD1239" s="84">
        <v>9.3000000000000007</v>
      </c>
      <c r="AE1239" s="84"/>
      <c r="AF1239" s="2">
        <v>100</v>
      </c>
      <c r="AG1239" s="2" t="str">
        <f t="shared" si="95"/>
        <v/>
      </c>
      <c r="AH1239" s="2">
        <f t="shared" si="96"/>
        <v>-100</v>
      </c>
      <c r="AI1239" s="44" t="str">
        <f>VLOOKUP(Table13[[#This Row],[Track]],$B$1885:$D$1929,2,FALSE)</f>
        <v>Vic</v>
      </c>
      <c r="AJ12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39" s="16" t="str">
        <f>IF(Table13[[#This Row],[Going-Dist]]="G&lt;6-Dist&gt;=1700","B",IF(Table13[[#This Row],[Going-Dist]]="G&lt;6-Dist&lt;1700","A",IF(AJ1239="G&gt;=6-Dist&lt;1700","C",IF(AJ1239="G&gt;=6-Dist&gt;=1700","D","xx"))))</f>
        <v>A</v>
      </c>
      <c r="AL1239" s="69">
        <f>MONTH(Table13[[#This Row],[Date]])</f>
        <v>9</v>
      </c>
      <c r="AM1239" s="69" t="str">
        <f t="shared" si="94"/>
        <v>2024-2025</v>
      </c>
      <c r="AN1239" s="60">
        <v>100</v>
      </c>
      <c r="AO1239" s="128" t="str">
        <f>IF(Table13[[#This Row],[Combo 27 Bet]]="","",IF(Table13[[#This Row],[Lev Ret]]="","",AN1239*Table13[[#This Row],[Odds]]))</f>
        <v/>
      </c>
      <c r="AP1239" s="129">
        <f t="shared" si="97"/>
        <v>-100</v>
      </c>
      <c r="AQ1239" s="135">
        <v>2</v>
      </c>
      <c r="AR1239" s="151">
        <v>6</v>
      </c>
      <c r="AS1239" s="2" t="str">
        <f>IF(Table13[[#This Row],[Date]]&lt;$AS$3,"","Live")</f>
        <v/>
      </c>
      <c r="AT1239" s="2" t="str">
        <f>IF(Table13[[#This Row],[Date]]&lt;$AT$3,"","Current Algo")</f>
        <v/>
      </c>
    </row>
    <row r="1240" spans="1:46" ht="14.25" customHeight="1" x14ac:dyDescent="0.25">
      <c r="A1240" s="82">
        <v>45562</v>
      </c>
      <c r="B1240" s="2" t="s">
        <v>7</v>
      </c>
      <c r="C1240" s="83">
        <v>0.78125</v>
      </c>
      <c r="D1240" s="87">
        <v>4</v>
      </c>
      <c r="E1240" s="7">
        <v>3</v>
      </c>
      <c r="F1240" s="60">
        <v>2</v>
      </c>
      <c r="G1240" s="2">
        <v>1200</v>
      </c>
      <c r="H1240" s="2" t="s">
        <v>42</v>
      </c>
      <c r="I1240" s="2">
        <v>84</v>
      </c>
      <c r="J1240" s="2">
        <v>130</v>
      </c>
      <c r="K1240" s="6">
        <v>4</v>
      </c>
      <c r="L1240" s="6" t="s">
        <v>930</v>
      </c>
      <c r="M1240" s="2" t="s">
        <v>58</v>
      </c>
      <c r="N1240" s="84">
        <v>5.2</v>
      </c>
      <c r="O1240" s="2" t="s">
        <v>931</v>
      </c>
      <c r="P1240" s="2" t="s">
        <v>90</v>
      </c>
      <c r="Q1240" s="85"/>
      <c r="R1240" s="86">
        <v>10</v>
      </c>
      <c r="S1240" s="85">
        <v>58</v>
      </c>
      <c r="T1240" s="85">
        <v>58</v>
      </c>
      <c r="U1240" s="85"/>
      <c r="V1240" s="2">
        <v>1</v>
      </c>
      <c r="W1240" s="2">
        <v>3</v>
      </c>
      <c r="X1240" s="10">
        <v>3</v>
      </c>
      <c r="Y1240" s="84">
        <v>5.6</v>
      </c>
      <c r="Z1240" s="2">
        <v>30</v>
      </c>
      <c r="AA1240" s="6">
        <v>12</v>
      </c>
      <c r="AB1240" s="2"/>
      <c r="AC1240" s="2" t="s">
        <v>12</v>
      </c>
      <c r="AD1240" s="84">
        <v>5</v>
      </c>
      <c r="AE1240" s="84">
        <v>1.9</v>
      </c>
      <c r="AF1240" s="2">
        <v>100</v>
      </c>
      <c r="AG1240" s="2">
        <f t="shared" si="95"/>
        <v>500</v>
      </c>
      <c r="AH1240" s="2">
        <f t="shared" si="96"/>
        <v>400</v>
      </c>
      <c r="AI1240" s="44" t="str">
        <f>VLOOKUP(Table13[[#This Row],[Track]],$B$1885:$D$1929,2,FALSE)</f>
        <v>Vic</v>
      </c>
      <c r="AJ12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0" s="16" t="str">
        <f>IF(Table13[[#This Row],[Going-Dist]]="G&lt;6-Dist&gt;=1700","B",IF(Table13[[#This Row],[Going-Dist]]="G&lt;6-Dist&lt;1700","A",IF(AJ1240="G&gt;=6-Dist&lt;1700","C",IF(AJ1240="G&gt;=6-Dist&gt;=1700","D","xx"))))</f>
        <v>A</v>
      </c>
      <c r="AL1240" s="69">
        <f>MONTH(Table13[[#This Row],[Date]])</f>
        <v>9</v>
      </c>
      <c r="AM1240" s="69" t="str">
        <f t="shared" si="94"/>
        <v>2024-2025</v>
      </c>
      <c r="AN1240" s="60">
        <v>100</v>
      </c>
      <c r="AO1240" s="128">
        <f>IF(Table13[[#This Row],[Combo 27 Bet]]="","",IF(Table13[[#This Row],[Lev Ret]]="","",AN1240*Table13[[#This Row],[Odds]]))</f>
        <v>500</v>
      </c>
      <c r="AP1240" s="129">
        <f t="shared" si="97"/>
        <v>400</v>
      </c>
      <c r="AQ1240" s="135">
        <v>2</v>
      </c>
      <c r="AR1240" s="151">
        <v>6</v>
      </c>
      <c r="AS1240" s="2" t="str">
        <f>IF(Table13[[#This Row],[Date]]&lt;$AS$3,"","Live")</f>
        <v/>
      </c>
      <c r="AT1240" s="2" t="str">
        <f>IF(Table13[[#This Row],[Date]]&lt;$AT$3,"","Current Algo")</f>
        <v/>
      </c>
    </row>
    <row r="1241" spans="1:46" ht="14.25" customHeight="1" x14ac:dyDescent="0.25">
      <c r="A1241" s="82">
        <v>45562</v>
      </c>
      <c r="B1241" s="2" t="s">
        <v>7</v>
      </c>
      <c r="C1241" s="83">
        <v>0.82291666666666663</v>
      </c>
      <c r="D1241" s="87">
        <v>4</v>
      </c>
      <c r="E1241" s="7">
        <v>3</v>
      </c>
      <c r="F1241" s="60">
        <v>4</v>
      </c>
      <c r="G1241" s="2">
        <v>1600</v>
      </c>
      <c r="H1241" s="2" t="s">
        <v>102</v>
      </c>
      <c r="I1241" s="2" t="s">
        <v>131</v>
      </c>
      <c r="J1241" s="2">
        <v>500</v>
      </c>
      <c r="K1241" s="6">
        <v>1</v>
      </c>
      <c r="L1241" s="6" t="s">
        <v>581</v>
      </c>
      <c r="M1241" s="2" t="s">
        <v>55</v>
      </c>
      <c r="N1241" s="84">
        <v>2</v>
      </c>
      <c r="O1241" s="2" t="s">
        <v>59</v>
      </c>
      <c r="P1241" s="2" t="s">
        <v>82</v>
      </c>
      <c r="Q1241" s="85"/>
      <c r="R1241" s="86">
        <v>3</v>
      </c>
      <c r="S1241" s="85">
        <v>59</v>
      </c>
      <c r="T1241" s="85">
        <v>59</v>
      </c>
      <c r="U1241" s="85"/>
      <c r="V1241" s="2"/>
      <c r="W1241" s="2"/>
      <c r="X1241" s="10">
        <v>1</v>
      </c>
      <c r="Y1241" s="84"/>
      <c r="Z1241" s="2"/>
      <c r="AA1241" s="6">
        <v>4</v>
      </c>
      <c r="AB1241" s="2"/>
      <c r="AC1241" s="2" t="s">
        <v>15</v>
      </c>
      <c r="AD1241" s="84">
        <v>2.2999999999999998</v>
      </c>
      <c r="AE1241" s="84"/>
      <c r="AF1241" s="2">
        <v>100</v>
      </c>
      <c r="AG1241" s="2" t="str">
        <f t="shared" si="95"/>
        <v/>
      </c>
      <c r="AH1241" s="2">
        <f t="shared" si="96"/>
        <v>-100</v>
      </c>
      <c r="AI1241" s="44" t="str">
        <f>VLOOKUP(Table13[[#This Row],[Track]],$B$1885:$D$1929,2,FALSE)</f>
        <v>Vic</v>
      </c>
      <c r="AJ12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1" s="16" t="str">
        <f>IF(Table13[[#This Row],[Going-Dist]]="G&lt;6-Dist&gt;=1700","B",IF(Table13[[#This Row],[Going-Dist]]="G&lt;6-Dist&lt;1700","A",IF(AJ1241="G&gt;=6-Dist&lt;1700","C",IF(AJ1241="G&gt;=6-Dist&gt;=1700","D","xx"))))</f>
        <v>A</v>
      </c>
      <c r="AL1241" s="69">
        <f>MONTH(Table13[[#This Row],[Date]])</f>
        <v>9</v>
      </c>
      <c r="AM1241" s="69" t="str">
        <f t="shared" si="94"/>
        <v>2024-2025</v>
      </c>
      <c r="AN1241" s="60">
        <v>100</v>
      </c>
      <c r="AO1241" s="128" t="str">
        <f>IF(Table13[[#This Row],[Combo 27 Bet]]="","",IF(Table13[[#This Row],[Lev Ret]]="","",AN1241*Table13[[#This Row],[Odds]]))</f>
        <v/>
      </c>
      <c r="AP1241" s="129">
        <f t="shared" si="97"/>
        <v>-100</v>
      </c>
      <c r="AQ1241" s="135"/>
      <c r="AR1241" s="151">
        <v>5</v>
      </c>
      <c r="AS1241" s="2" t="str">
        <f>IF(Table13[[#This Row],[Date]]&lt;$AS$3,"","Live")</f>
        <v/>
      </c>
      <c r="AT1241" s="2" t="str">
        <f>IF(Table13[[#This Row],[Date]]&lt;$AT$3,"","Current Algo")</f>
        <v/>
      </c>
    </row>
    <row r="1242" spans="1:46" ht="14.25" customHeight="1" x14ac:dyDescent="0.25">
      <c r="A1242" s="82">
        <v>45562</v>
      </c>
      <c r="B1242" s="2" t="s">
        <v>7</v>
      </c>
      <c r="C1242" s="83">
        <v>0.90625</v>
      </c>
      <c r="D1242" s="2">
        <v>4</v>
      </c>
      <c r="E1242" s="2">
        <v>3</v>
      </c>
      <c r="F1242" s="60">
        <v>8</v>
      </c>
      <c r="G1242" s="2">
        <v>1514</v>
      </c>
      <c r="H1242" s="2" t="s">
        <v>70</v>
      </c>
      <c r="I1242" s="2" t="s">
        <v>84</v>
      </c>
      <c r="J1242" s="2">
        <v>300</v>
      </c>
      <c r="K1242" s="6">
        <v>1</v>
      </c>
      <c r="L1242" s="6" t="s">
        <v>932</v>
      </c>
      <c r="M1242" s="2" t="s">
        <v>80</v>
      </c>
      <c r="N1242" s="84">
        <v>3</v>
      </c>
      <c r="O1242" s="2" t="s">
        <v>47</v>
      </c>
      <c r="P1242" s="2" t="s">
        <v>48</v>
      </c>
      <c r="Q1242" s="85"/>
      <c r="R1242" s="86">
        <v>6</v>
      </c>
      <c r="S1242" s="85">
        <v>58</v>
      </c>
      <c r="T1242" s="85">
        <v>58</v>
      </c>
      <c r="U1242" s="85"/>
      <c r="V1242" s="2">
        <v>1</v>
      </c>
      <c r="W1242" s="2">
        <v>2</v>
      </c>
      <c r="X1242" s="10">
        <v>1</v>
      </c>
      <c r="Y1242" s="84">
        <v>3.8</v>
      </c>
      <c r="Z1242" s="2">
        <v>45</v>
      </c>
      <c r="AA1242" s="6">
        <v>10</v>
      </c>
      <c r="AB1242" s="2"/>
      <c r="AC1242" s="2" t="s">
        <v>13</v>
      </c>
      <c r="AD1242" s="84">
        <v>3.6</v>
      </c>
      <c r="AE1242" s="84">
        <v>1.8</v>
      </c>
      <c r="AF1242" s="2">
        <v>100</v>
      </c>
      <c r="AG1242" s="2" t="str">
        <f t="shared" si="95"/>
        <v/>
      </c>
      <c r="AH1242" s="2">
        <f t="shared" si="96"/>
        <v>-100</v>
      </c>
      <c r="AI1242" s="44" t="str">
        <f>VLOOKUP(Table13[[#This Row],[Track]],$B$1885:$D$1929,2,FALSE)</f>
        <v>Vic</v>
      </c>
      <c r="AJ12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2" s="16" t="str">
        <f>IF(Table13[[#This Row],[Going-Dist]]="G&lt;6-Dist&gt;=1700","B",IF(Table13[[#This Row],[Going-Dist]]="G&lt;6-Dist&lt;1700","A",IF(AJ1242="G&gt;=6-Dist&lt;1700","C",IF(AJ1242="G&gt;=6-Dist&gt;=1700","D","xx"))))</f>
        <v>A</v>
      </c>
      <c r="AL1242" s="69">
        <f>MONTH(Table13[[#This Row],[Date]])</f>
        <v>9</v>
      </c>
      <c r="AM1242" s="69" t="str">
        <f t="shared" si="94"/>
        <v>2024-2025</v>
      </c>
      <c r="AN1242" s="60">
        <v>140</v>
      </c>
      <c r="AO1242" s="128" t="str">
        <f>IF(Table13[[#This Row],[Combo 27 Bet]]="","",IF(Table13[[#This Row],[Lev Ret]]="","",AN1242*Table13[[#This Row],[Odds]]))</f>
        <v/>
      </c>
      <c r="AP1242" s="129">
        <f t="shared" si="97"/>
        <v>-140</v>
      </c>
      <c r="AQ1242" s="135">
        <v>2</v>
      </c>
      <c r="AR1242" s="151">
        <v>5</v>
      </c>
      <c r="AS1242" s="2" t="str">
        <f>IF(Table13[[#This Row],[Date]]&lt;$AS$3,"","Live")</f>
        <v/>
      </c>
      <c r="AT1242" s="2" t="str">
        <f>IF(Table13[[#This Row],[Date]]&lt;$AT$3,"","Current Algo")</f>
        <v/>
      </c>
    </row>
    <row r="1243" spans="1:46" ht="14.25" customHeight="1" x14ac:dyDescent="0.25">
      <c r="A1243" s="82">
        <v>45562</v>
      </c>
      <c r="B1243" s="2" t="s">
        <v>7</v>
      </c>
      <c r="C1243" s="83">
        <v>0.90625</v>
      </c>
      <c r="D1243" s="87">
        <v>4</v>
      </c>
      <c r="E1243" s="7">
        <v>3</v>
      </c>
      <c r="F1243" s="60">
        <v>8</v>
      </c>
      <c r="G1243" s="2">
        <v>1514</v>
      </c>
      <c r="H1243" s="2" t="s">
        <v>70</v>
      </c>
      <c r="I1243" s="2" t="s">
        <v>84</v>
      </c>
      <c r="J1243" s="2">
        <v>300</v>
      </c>
      <c r="K1243" s="6">
        <v>7</v>
      </c>
      <c r="L1243" s="6" t="s">
        <v>933</v>
      </c>
      <c r="M1243" s="2" t="s">
        <v>55</v>
      </c>
      <c r="N1243" s="84">
        <v>5.6</v>
      </c>
      <c r="O1243" s="2" t="s">
        <v>515</v>
      </c>
      <c r="P1243" s="2" t="s">
        <v>45</v>
      </c>
      <c r="Q1243" s="85"/>
      <c r="R1243" s="86">
        <v>4</v>
      </c>
      <c r="S1243" s="85">
        <v>55</v>
      </c>
      <c r="T1243" s="85">
        <v>55</v>
      </c>
      <c r="U1243" s="85"/>
      <c r="V1243" s="2">
        <v>4</v>
      </c>
      <c r="W1243" s="2">
        <v>4</v>
      </c>
      <c r="X1243" s="10">
        <v>3</v>
      </c>
      <c r="Y1243" s="84">
        <v>5.6</v>
      </c>
      <c r="Z1243" s="2">
        <v>30</v>
      </c>
      <c r="AA1243" s="6">
        <v>10</v>
      </c>
      <c r="AB1243" s="2"/>
      <c r="AC1243" s="2"/>
      <c r="AD1243" s="84">
        <v>5.5</v>
      </c>
      <c r="AE1243" s="84"/>
      <c r="AF1243" s="2">
        <v>100</v>
      </c>
      <c r="AG1243" s="2" t="str">
        <f t="shared" si="95"/>
        <v/>
      </c>
      <c r="AH1243" s="2">
        <f t="shared" si="96"/>
        <v>-100</v>
      </c>
      <c r="AI1243" s="44" t="str">
        <f>VLOOKUP(Table13[[#This Row],[Track]],$B$1885:$D$1929,2,FALSE)</f>
        <v>Vic</v>
      </c>
      <c r="AJ12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3" s="16" t="str">
        <f>IF(Table13[[#This Row],[Going-Dist]]="G&lt;6-Dist&gt;=1700","B",IF(Table13[[#This Row],[Going-Dist]]="G&lt;6-Dist&lt;1700","A",IF(AJ1243="G&gt;=6-Dist&lt;1700","C",IF(AJ1243="G&gt;=6-Dist&gt;=1700","D","xx"))))</f>
        <v>A</v>
      </c>
      <c r="AL1243" s="2">
        <f>MONTH(Table13[[#This Row],[Date]])</f>
        <v>9</v>
      </c>
      <c r="AM1243" s="2" t="str">
        <f t="shared" si="94"/>
        <v>2024-2025</v>
      </c>
      <c r="AN1243" s="60">
        <v>100</v>
      </c>
      <c r="AO1243" s="128" t="str">
        <f>IF(Table13[[#This Row],[Combo 27 Bet]]="","",IF(Table13[[#This Row],[Lev Ret]]="","",AN1243*Table13[[#This Row],[Odds]]))</f>
        <v/>
      </c>
      <c r="AP1243" s="129">
        <f t="shared" si="97"/>
        <v>-100</v>
      </c>
      <c r="AQ1243" s="135">
        <v>2</v>
      </c>
      <c r="AR1243" s="151">
        <v>6</v>
      </c>
      <c r="AS1243" s="2" t="str">
        <f>IF(Table13[[#This Row],[Date]]&lt;$AS$3,"","Live")</f>
        <v/>
      </c>
      <c r="AT1243" s="2" t="str">
        <f>IF(Table13[[#This Row],[Date]]&lt;$AT$3,"","Current Algo")</f>
        <v/>
      </c>
    </row>
    <row r="1244" spans="1:46" ht="14.25" customHeight="1" x14ac:dyDescent="0.25">
      <c r="A1244" s="82">
        <v>45563</v>
      </c>
      <c r="B1244" s="2" t="s">
        <v>149</v>
      </c>
      <c r="C1244" s="83">
        <v>0.69791666666666663</v>
      </c>
      <c r="D1244" s="87">
        <v>7</v>
      </c>
      <c r="E1244" s="7">
        <v>0</v>
      </c>
      <c r="F1244" s="60">
        <v>9</v>
      </c>
      <c r="G1244" s="2">
        <v>1500</v>
      </c>
      <c r="H1244" s="2" t="s">
        <v>151</v>
      </c>
      <c r="I1244" s="2"/>
      <c r="J1244" s="2">
        <v>300</v>
      </c>
      <c r="K1244" s="6">
        <v>1</v>
      </c>
      <c r="L1244" s="6" t="s">
        <v>1750</v>
      </c>
      <c r="M1244" s="2" t="s">
        <v>75</v>
      </c>
      <c r="N1244" s="84">
        <v>4.9000000000000004</v>
      </c>
      <c r="O1244" s="2" t="s">
        <v>1090</v>
      </c>
      <c r="P1244" s="2" t="s">
        <v>134</v>
      </c>
      <c r="Q1244" s="85"/>
      <c r="R1244" s="86">
        <v>2</v>
      </c>
      <c r="S1244" s="85">
        <v>59</v>
      </c>
      <c r="T1244" s="85">
        <v>59</v>
      </c>
      <c r="U1244" s="85"/>
      <c r="V1244" s="2">
        <v>1</v>
      </c>
      <c r="W1244" s="2">
        <v>1</v>
      </c>
      <c r="X1244" s="10">
        <v>1</v>
      </c>
      <c r="Y1244" s="84">
        <v>4.2</v>
      </c>
      <c r="Z1244" s="2">
        <v>20</v>
      </c>
      <c r="AA1244" s="6"/>
      <c r="AB1244" s="2"/>
      <c r="AC1244" s="2"/>
      <c r="AD1244" s="84">
        <v>4</v>
      </c>
      <c r="AE1244" s="84"/>
      <c r="AF1244" s="2">
        <v>100</v>
      </c>
      <c r="AG1244" s="2" t="str">
        <f t="shared" si="95"/>
        <v/>
      </c>
      <c r="AH1244" s="2">
        <f t="shared" si="96"/>
        <v>-100</v>
      </c>
      <c r="AI1244" s="44" t="str">
        <f>VLOOKUP(Table13[[#This Row],[Track]],$B$1885:$D$1929,2,FALSE)</f>
        <v>NSW</v>
      </c>
      <c r="AJ124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244" s="16" t="str">
        <f>IF(Table13[[#This Row],[Going-Dist]]="G&lt;6-Dist&gt;=1700","B",IF(Table13[[#This Row],[Going-Dist]]="G&lt;6-Dist&lt;1700","A",IF(AJ1244="G&gt;=6-Dist&lt;1700","C",IF(AJ1244="G&gt;=6-Dist&gt;=1700","D","xx"))))</f>
        <v>C</v>
      </c>
      <c r="AL1244" s="69">
        <f>MONTH(Table13[[#This Row],[Date]])</f>
        <v>9</v>
      </c>
      <c r="AM1244" s="69" t="str">
        <f t="shared" si="94"/>
        <v>2024-2025</v>
      </c>
      <c r="AN1244" s="60">
        <v>100</v>
      </c>
      <c r="AO1244" s="128" t="str">
        <f>IF(Table13[[#This Row],[Combo 27 Bet]]="","",IF(Table13[[#This Row],[Lev Ret]]="","",AN1244*Table13[[#This Row],[Odds]]))</f>
        <v/>
      </c>
      <c r="AP1244" s="129">
        <f t="shared" si="97"/>
        <v>-100</v>
      </c>
      <c r="AQ1244" s="135"/>
      <c r="AR1244" s="151">
        <v>7</v>
      </c>
      <c r="AS1244" s="2" t="str">
        <f>IF(Table13[[#This Row],[Date]]&lt;$AS$3,"","Live")</f>
        <v/>
      </c>
      <c r="AT1244" s="2" t="str">
        <f>IF(Table13[[#This Row],[Date]]&lt;$AT$3,"","Current Algo")</f>
        <v/>
      </c>
    </row>
    <row r="1245" spans="1:46" ht="14.25" customHeight="1" x14ac:dyDescent="0.25">
      <c r="A1245" s="82">
        <v>45570</v>
      </c>
      <c r="B1245" s="2" t="s">
        <v>148</v>
      </c>
      <c r="C1245" s="83">
        <v>0.60069444444444442</v>
      </c>
      <c r="D1245" s="87">
        <v>4</v>
      </c>
      <c r="E1245" s="7">
        <v>3</v>
      </c>
      <c r="F1245" s="60">
        <v>5</v>
      </c>
      <c r="G1245" s="2">
        <v>1600</v>
      </c>
      <c r="H1245" s="2" t="s">
        <v>151</v>
      </c>
      <c r="I1245" s="2">
        <v>94</v>
      </c>
      <c r="J1245" s="2">
        <v>160</v>
      </c>
      <c r="K1245" s="6">
        <v>12</v>
      </c>
      <c r="L1245" s="6" t="s">
        <v>1751</v>
      </c>
      <c r="M1245" s="2" t="s">
        <v>75</v>
      </c>
      <c r="N1245" s="84">
        <v>3</v>
      </c>
      <c r="O1245" s="2" t="s">
        <v>49</v>
      </c>
      <c r="P1245" s="2" t="s">
        <v>82</v>
      </c>
      <c r="Q1245" s="85"/>
      <c r="R1245" s="86">
        <v>5</v>
      </c>
      <c r="S1245" s="85">
        <v>52</v>
      </c>
      <c r="T1245" s="85">
        <v>52</v>
      </c>
      <c r="U1245" s="85"/>
      <c r="V1245" s="2">
        <v>5</v>
      </c>
      <c r="W1245" s="2"/>
      <c r="X1245" s="10">
        <v>2</v>
      </c>
      <c r="Y1245" s="84">
        <v>6.3</v>
      </c>
      <c r="Z1245" s="2">
        <v>20</v>
      </c>
      <c r="AA1245" s="6"/>
      <c r="AB1245" s="2"/>
      <c r="AC1245" s="2" t="s">
        <v>15</v>
      </c>
      <c r="AD1245" s="84">
        <v>3.2</v>
      </c>
      <c r="AE1245" s="84">
        <v>1.6</v>
      </c>
      <c r="AF1245" s="2">
        <v>100</v>
      </c>
      <c r="AG1245" s="2" t="str">
        <f t="shared" si="95"/>
        <v/>
      </c>
      <c r="AH1245" s="2">
        <f t="shared" si="96"/>
        <v>-100</v>
      </c>
      <c r="AI1245" s="44" t="str">
        <f>VLOOKUP(Table13[[#This Row],[Track]],$B$1885:$D$1929,2,FALSE)</f>
        <v>NSW</v>
      </c>
      <c r="AJ12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5" s="16" t="str">
        <f>IF(Table13[[#This Row],[Going-Dist]]="G&lt;6-Dist&gt;=1700","B",IF(Table13[[#This Row],[Going-Dist]]="G&lt;6-Dist&lt;1700","A",IF(AJ1245="G&gt;=6-Dist&lt;1700","C",IF(AJ1245="G&gt;=6-Dist&gt;=1700","D","xx"))))</f>
        <v>A</v>
      </c>
      <c r="AL1245" s="2">
        <f>MONTH(Table13[[#This Row],[Date]])</f>
        <v>10</v>
      </c>
      <c r="AM1245" s="2" t="str">
        <f t="shared" si="94"/>
        <v>2024-2025</v>
      </c>
      <c r="AN1245" s="60">
        <v>100</v>
      </c>
      <c r="AO1245" s="128" t="str">
        <f>IF(Table13[[#This Row],[Combo 27 Bet]]="","",IF(Table13[[#This Row],[Lev Ret]]="","",AN1245*Table13[[#This Row],[Odds]]))</f>
        <v/>
      </c>
      <c r="AP1245" s="129">
        <f t="shared" si="97"/>
        <v>-100</v>
      </c>
      <c r="AQ1245" s="135"/>
      <c r="AR1245" s="151">
        <v>5</v>
      </c>
      <c r="AS1245" s="2" t="str">
        <f>IF(Table13[[#This Row],[Date]]&lt;$AS$3,"","Live")</f>
        <v/>
      </c>
      <c r="AT1245" s="2" t="str">
        <f>IF(Table13[[#This Row],[Date]]&lt;$AT$3,"","Current Algo")</f>
        <v/>
      </c>
    </row>
    <row r="1246" spans="1:46" ht="14.25" customHeight="1" x14ac:dyDescent="0.25">
      <c r="A1246" s="82">
        <v>45570</v>
      </c>
      <c r="B1246" s="2" t="s">
        <v>3</v>
      </c>
      <c r="C1246" s="83">
        <v>0.63541666666666663</v>
      </c>
      <c r="D1246" s="87">
        <v>4</v>
      </c>
      <c r="E1246" s="7">
        <v>9</v>
      </c>
      <c r="F1246" s="60">
        <v>6</v>
      </c>
      <c r="G1246" s="2">
        <v>1400</v>
      </c>
      <c r="H1246" s="2" t="s">
        <v>42</v>
      </c>
      <c r="I1246" s="2" t="s">
        <v>46</v>
      </c>
      <c r="J1246" s="2">
        <v>175</v>
      </c>
      <c r="K1246" s="6">
        <v>5</v>
      </c>
      <c r="L1246" s="6" t="s">
        <v>354</v>
      </c>
      <c r="M1246" s="2" t="s">
        <v>67</v>
      </c>
      <c r="N1246" s="84">
        <v>6.5</v>
      </c>
      <c r="O1246" s="2" t="s">
        <v>104</v>
      </c>
      <c r="P1246" s="2" t="s">
        <v>103</v>
      </c>
      <c r="Q1246" s="85"/>
      <c r="R1246" s="86">
        <v>7</v>
      </c>
      <c r="S1246" s="85">
        <v>55.5</v>
      </c>
      <c r="T1246" s="85">
        <v>55.5</v>
      </c>
      <c r="U1246" s="85"/>
      <c r="V1246" s="2"/>
      <c r="W1246" s="2"/>
      <c r="X1246" s="10">
        <v>2</v>
      </c>
      <c r="Y1246" s="84">
        <v>5</v>
      </c>
      <c r="Z1246" s="2">
        <v>35</v>
      </c>
      <c r="AA1246" s="6">
        <v>12</v>
      </c>
      <c r="AB1246" s="2"/>
      <c r="AC1246" s="2"/>
      <c r="AD1246" s="84">
        <v>4.5999999999999996</v>
      </c>
      <c r="AE1246" s="84"/>
      <c r="AF1246" s="2">
        <v>100</v>
      </c>
      <c r="AG1246" s="2" t="str">
        <f t="shared" si="95"/>
        <v/>
      </c>
      <c r="AH1246" s="2">
        <f t="shared" si="96"/>
        <v>-100</v>
      </c>
      <c r="AI1246" s="44" t="str">
        <f>VLOOKUP(Table13[[#This Row],[Track]],$B$1885:$D$1929,2,FALSE)</f>
        <v>Vic</v>
      </c>
      <c r="AJ12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46" s="16" t="str">
        <f>IF(Table13[[#This Row],[Going-Dist]]="G&lt;6-Dist&gt;=1700","B",IF(Table13[[#This Row],[Going-Dist]]="G&lt;6-Dist&lt;1700","A",IF(AJ1246="G&gt;=6-Dist&lt;1700","C",IF(AJ1246="G&gt;=6-Dist&gt;=1700","D","xx"))))</f>
        <v>A</v>
      </c>
      <c r="AL1246" s="2">
        <f>MONTH(Table13[[#This Row],[Date]])</f>
        <v>10</v>
      </c>
      <c r="AM1246" s="2" t="str">
        <f t="shared" si="94"/>
        <v>2024-2025</v>
      </c>
      <c r="AN1246" s="60">
        <v>100</v>
      </c>
      <c r="AO1246" s="128" t="str">
        <f>IF(Table13[[#This Row],[Combo 27 Bet]]="","",IF(Table13[[#This Row],[Lev Ret]]="","",AN1246*Table13[[#This Row],[Odds]]))</f>
        <v/>
      </c>
      <c r="AP1246" s="129">
        <f t="shared" si="97"/>
        <v>-100</v>
      </c>
      <c r="AQ1246" s="135"/>
      <c r="AR1246" s="151">
        <v>6</v>
      </c>
      <c r="AS1246" s="2" t="str">
        <f>IF(Table13[[#This Row],[Date]]&lt;$AS$3,"","Live")</f>
        <v/>
      </c>
      <c r="AT1246" s="2" t="str">
        <f>IF(Table13[[#This Row],[Date]]&lt;$AT$3,"","Current Algo")</f>
        <v/>
      </c>
    </row>
    <row r="1247" spans="1:46" ht="14.25" customHeight="1" x14ac:dyDescent="0.25">
      <c r="A1247" s="82">
        <v>45570</v>
      </c>
      <c r="B1247" s="2" t="s">
        <v>3</v>
      </c>
      <c r="C1247" s="83">
        <v>0.65972222222222221</v>
      </c>
      <c r="D1247" s="2">
        <v>4</v>
      </c>
      <c r="E1247" s="2">
        <v>9</v>
      </c>
      <c r="F1247" s="60">
        <v>7</v>
      </c>
      <c r="G1247" s="2">
        <v>2520</v>
      </c>
      <c r="H1247" s="2" t="s">
        <v>42</v>
      </c>
      <c r="I1247" s="2" t="s">
        <v>46</v>
      </c>
      <c r="J1247" s="2">
        <v>500</v>
      </c>
      <c r="K1247" s="6">
        <v>6</v>
      </c>
      <c r="L1247" s="6" t="s">
        <v>928</v>
      </c>
      <c r="M1247" s="2" t="s">
        <v>67</v>
      </c>
      <c r="N1247" s="84">
        <v>6.5</v>
      </c>
      <c r="O1247" s="2" t="s">
        <v>63</v>
      </c>
      <c r="P1247" s="2" t="s">
        <v>52</v>
      </c>
      <c r="Q1247" s="85"/>
      <c r="R1247" s="86">
        <v>8</v>
      </c>
      <c r="S1247" s="85">
        <v>55.5</v>
      </c>
      <c r="T1247" s="85">
        <v>55.5</v>
      </c>
      <c r="U1247" s="85"/>
      <c r="V1247" s="2"/>
      <c r="W1247" s="2"/>
      <c r="X1247" s="10">
        <v>3</v>
      </c>
      <c r="Y1247" s="84">
        <v>5.3</v>
      </c>
      <c r="Z1247" s="2">
        <v>35</v>
      </c>
      <c r="AA1247" s="6">
        <v>16</v>
      </c>
      <c r="AB1247" s="2"/>
      <c r="AC1247" s="2" t="s">
        <v>15</v>
      </c>
      <c r="AD1247" s="84">
        <v>5.5</v>
      </c>
      <c r="AE1247" s="84">
        <v>2.1</v>
      </c>
      <c r="AF1247" s="2">
        <v>100</v>
      </c>
      <c r="AG1247" s="2" t="str">
        <f t="shared" si="95"/>
        <v/>
      </c>
      <c r="AH1247" s="2">
        <f t="shared" si="96"/>
        <v>-100</v>
      </c>
      <c r="AI1247" s="44" t="str">
        <f>VLOOKUP(Table13[[#This Row],[Track]],$B$1885:$D$1929,2,FALSE)</f>
        <v>Vic</v>
      </c>
      <c r="AJ12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47" s="16" t="str">
        <f>IF(Table13[[#This Row],[Going-Dist]]="G&lt;6-Dist&gt;=1700","B",IF(Table13[[#This Row],[Going-Dist]]="G&lt;6-Dist&lt;1700","A",IF(AJ1247="G&gt;=6-Dist&lt;1700","C",IF(AJ1247="G&gt;=6-Dist&gt;=1700","D","xx"))))</f>
        <v>B</v>
      </c>
      <c r="AL1247" s="69">
        <f>MONTH(Table13[[#This Row],[Date]])</f>
        <v>10</v>
      </c>
      <c r="AM1247" s="69" t="str">
        <f t="shared" si="94"/>
        <v>2024-2025</v>
      </c>
      <c r="AN1247" s="60">
        <v>100</v>
      </c>
      <c r="AO1247" s="128" t="str">
        <f>IF(Table13[[#This Row],[Combo 27 Bet]]="","",IF(Table13[[#This Row],[Lev Ret]]="","",AN1247*Table13[[#This Row],[Odds]]))</f>
        <v/>
      </c>
      <c r="AP1247" s="129">
        <f t="shared" si="97"/>
        <v>-100</v>
      </c>
      <c r="AQ1247" s="135"/>
      <c r="AR1247" s="151">
        <v>6</v>
      </c>
      <c r="AS1247" s="2" t="str">
        <f>IF(Table13[[#This Row],[Date]]&lt;$AS$3,"","Live")</f>
        <v/>
      </c>
      <c r="AT1247" s="2" t="str">
        <f>IF(Table13[[#This Row],[Date]]&lt;$AT$3,"","Current Algo")</f>
        <v/>
      </c>
    </row>
    <row r="1248" spans="1:46" ht="14.25" customHeight="1" x14ac:dyDescent="0.25">
      <c r="A1248" s="82">
        <v>45570</v>
      </c>
      <c r="B1248" s="2" t="s">
        <v>3</v>
      </c>
      <c r="C1248" s="83">
        <v>0.68402777777777779</v>
      </c>
      <c r="D1248" s="87">
        <v>4</v>
      </c>
      <c r="E1248" s="7">
        <v>9</v>
      </c>
      <c r="F1248" s="60">
        <v>8</v>
      </c>
      <c r="G1248" s="2">
        <v>2000</v>
      </c>
      <c r="H1248" s="2" t="s">
        <v>42</v>
      </c>
      <c r="I1248" s="2" t="s">
        <v>66</v>
      </c>
      <c r="J1248" s="2">
        <v>750</v>
      </c>
      <c r="K1248" s="6">
        <v>3</v>
      </c>
      <c r="L1248" s="6" t="s">
        <v>934</v>
      </c>
      <c r="M1248" s="2" t="s">
        <v>75</v>
      </c>
      <c r="N1248" s="84">
        <v>4.5</v>
      </c>
      <c r="O1248" s="2" t="s">
        <v>49</v>
      </c>
      <c r="P1248" s="2" t="s">
        <v>935</v>
      </c>
      <c r="Q1248" s="85"/>
      <c r="R1248" s="86">
        <v>8</v>
      </c>
      <c r="S1248" s="85">
        <v>58</v>
      </c>
      <c r="T1248" s="85">
        <v>58</v>
      </c>
      <c r="U1248" s="85"/>
      <c r="V1248" s="2"/>
      <c r="W1248" s="2"/>
      <c r="X1248" s="10">
        <v>2</v>
      </c>
      <c r="Y1248" s="84">
        <v>4.8</v>
      </c>
      <c r="Z1248" s="2">
        <v>35</v>
      </c>
      <c r="AA1248" s="6">
        <v>16</v>
      </c>
      <c r="AB1248" s="2"/>
      <c r="AC1248" s="2" t="s">
        <v>15</v>
      </c>
      <c r="AD1248" s="84">
        <v>6.5</v>
      </c>
      <c r="AE1248" s="84">
        <v>2.1</v>
      </c>
      <c r="AF1248" s="2">
        <v>100</v>
      </c>
      <c r="AG1248" s="2" t="str">
        <f t="shared" si="95"/>
        <v/>
      </c>
      <c r="AH1248" s="2">
        <f t="shared" si="96"/>
        <v>-100</v>
      </c>
      <c r="AI1248" s="44" t="str">
        <f>VLOOKUP(Table13[[#This Row],[Track]],$B$1885:$D$1929,2,FALSE)</f>
        <v>Vic</v>
      </c>
      <c r="AJ12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48" s="16" t="str">
        <f>IF(Table13[[#This Row],[Going-Dist]]="G&lt;6-Dist&gt;=1700","B",IF(Table13[[#This Row],[Going-Dist]]="G&lt;6-Dist&lt;1700","A",IF(AJ1248="G&gt;=6-Dist&lt;1700","C",IF(AJ1248="G&gt;=6-Dist&gt;=1700","D","xx"))))</f>
        <v>B</v>
      </c>
      <c r="AL1248" s="69">
        <f>MONTH(Table13[[#This Row],[Date]])</f>
        <v>10</v>
      </c>
      <c r="AM1248" s="69" t="str">
        <f t="shared" si="94"/>
        <v>2024-2025</v>
      </c>
      <c r="AN1248" s="60">
        <v>100</v>
      </c>
      <c r="AO1248" s="128" t="str">
        <f>IF(Table13[[#This Row],[Combo 27 Bet]]="","",IF(Table13[[#This Row],[Lev Ret]]="","",AN1248*Table13[[#This Row],[Odds]]))</f>
        <v/>
      </c>
      <c r="AP1248" s="129">
        <f t="shared" si="97"/>
        <v>-100</v>
      </c>
      <c r="AQ1248" s="135">
        <v>2</v>
      </c>
      <c r="AR1248" s="151">
        <v>7</v>
      </c>
      <c r="AS1248" s="2" t="str">
        <f>IF(Table13[[#This Row],[Date]]&lt;$AS$3,"","Live")</f>
        <v/>
      </c>
      <c r="AT1248" s="2" t="str">
        <f>IF(Table13[[#This Row],[Date]]&lt;$AT$3,"","Current Algo")</f>
        <v/>
      </c>
    </row>
    <row r="1249" spans="1:46" ht="14.25" customHeight="1" x14ac:dyDescent="0.25">
      <c r="A1249" s="82">
        <v>45570</v>
      </c>
      <c r="B1249" s="2" t="s">
        <v>3</v>
      </c>
      <c r="C1249" s="83">
        <v>0.68402777777777779</v>
      </c>
      <c r="D1249" s="2">
        <v>4</v>
      </c>
      <c r="E1249" s="2">
        <v>9</v>
      </c>
      <c r="F1249" s="60">
        <v>8</v>
      </c>
      <c r="G1249" s="2">
        <v>2000</v>
      </c>
      <c r="H1249" s="2" t="s">
        <v>42</v>
      </c>
      <c r="I1249" s="2" t="s">
        <v>66</v>
      </c>
      <c r="J1249" s="2">
        <v>750</v>
      </c>
      <c r="K1249" s="6">
        <v>4</v>
      </c>
      <c r="L1249" s="6" t="s">
        <v>936</v>
      </c>
      <c r="M1249" s="2" t="s">
        <v>75</v>
      </c>
      <c r="N1249" s="84">
        <v>5</v>
      </c>
      <c r="O1249" s="2" t="s">
        <v>49</v>
      </c>
      <c r="P1249" s="2" t="s">
        <v>48</v>
      </c>
      <c r="Q1249" s="85"/>
      <c r="R1249" s="86">
        <v>12</v>
      </c>
      <c r="S1249" s="85">
        <v>57</v>
      </c>
      <c r="T1249" s="85">
        <v>57</v>
      </c>
      <c r="U1249" s="85"/>
      <c r="V1249" s="2"/>
      <c r="W1249" s="2"/>
      <c r="X1249" s="10">
        <v>3</v>
      </c>
      <c r="Y1249" s="84">
        <v>5.7</v>
      </c>
      <c r="Z1249" s="2">
        <v>30</v>
      </c>
      <c r="AA1249" s="6">
        <v>16</v>
      </c>
      <c r="AB1249" s="2"/>
      <c r="AC1249" s="2" t="s">
        <v>12</v>
      </c>
      <c r="AD1249" s="84">
        <v>5</v>
      </c>
      <c r="AE1249" s="84">
        <v>1.9</v>
      </c>
      <c r="AF1249" s="2">
        <v>100</v>
      </c>
      <c r="AG1249" s="2">
        <f t="shared" si="95"/>
        <v>500</v>
      </c>
      <c r="AH1249" s="2">
        <f t="shared" si="96"/>
        <v>400</v>
      </c>
      <c r="AI1249" s="44" t="str">
        <f>VLOOKUP(Table13[[#This Row],[Track]],$B$1885:$D$1929,2,FALSE)</f>
        <v>Vic</v>
      </c>
      <c r="AJ12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49" s="16" t="str">
        <f>IF(Table13[[#This Row],[Going-Dist]]="G&lt;6-Dist&gt;=1700","B",IF(Table13[[#This Row],[Going-Dist]]="G&lt;6-Dist&lt;1700","A",IF(AJ1249="G&gt;=6-Dist&lt;1700","C",IF(AJ1249="G&gt;=6-Dist&gt;=1700","D","xx"))))</f>
        <v>B</v>
      </c>
      <c r="AL1249" s="69">
        <f>MONTH(Table13[[#This Row],[Date]])</f>
        <v>10</v>
      </c>
      <c r="AM1249" s="69" t="str">
        <f t="shared" si="94"/>
        <v>2024-2025</v>
      </c>
      <c r="AN1249" s="60">
        <v>100</v>
      </c>
      <c r="AO1249" s="128">
        <f>IF(Table13[[#This Row],[Combo 27 Bet]]="","",IF(Table13[[#This Row],[Lev Ret]]="","",AN1249*Table13[[#This Row],[Odds]]))</f>
        <v>500</v>
      </c>
      <c r="AP1249" s="129">
        <f t="shared" si="97"/>
        <v>400</v>
      </c>
      <c r="AQ1249" s="135">
        <v>2</v>
      </c>
      <c r="AR1249" s="151">
        <v>6</v>
      </c>
      <c r="AS1249" s="2" t="str">
        <f>IF(Table13[[#This Row],[Date]]&lt;$AS$3,"","Live")</f>
        <v/>
      </c>
      <c r="AT1249" s="2" t="str">
        <f>IF(Table13[[#This Row],[Date]]&lt;$AT$3,"","Current Algo")</f>
        <v/>
      </c>
    </row>
    <row r="1250" spans="1:46" ht="14.25" customHeight="1" x14ac:dyDescent="0.25">
      <c r="A1250" s="82">
        <v>45577</v>
      </c>
      <c r="B1250" s="2" t="s">
        <v>4</v>
      </c>
      <c r="C1250" s="83">
        <v>0.51041666666666663</v>
      </c>
      <c r="D1250" s="2">
        <v>4</v>
      </c>
      <c r="E1250" s="2">
        <v>0</v>
      </c>
      <c r="F1250" s="60">
        <v>1</v>
      </c>
      <c r="G1250" s="2">
        <v>1700</v>
      </c>
      <c r="H1250" s="2" t="s">
        <v>42</v>
      </c>
      <c r="I1250" s="2">
        <v>80</v>
      </c>
      <c r="J1250" s="2">
        <v>150</v>
      </c>
      <c r="K1250" s="6">
        <v>3</v>
      </c>
      <c r="L1250" s="6" t="s">
        <v>923</v>
      </c>
      <c r="M1250" s="2" t="s">
        <v>55</v>
      </c>
      <c r="N1250" s="84">
        <v>5</v>
      </c>
      <c r="O1250" s="2" t="s">
        <v>515</v>
      </c>
      <c r="P1250" s="2" t="s">
        <v>542</v>
      </c>
      <c r="Q1250" s="85">
        <v>2</v>
      </c>
      <c r="R1250" s="86">
        <v>4</v>
      </c>
      <c r="S1250" s="85">
        <v>62</v>
      </c>
      <c r="T1250" s="85">
        <v>60</v>
      </c>
      <c r="U1250" s="85"/>
      <c r="V1250" s="2"/>
      <c r="W1250" s="2"/>
      <c r="X1250" s="10">
        <v>2</v>
      </c>
      <c r="Y1250" s="84">
        <v>5.0999999999999996</v>
      </c>
      <c r="Z1250" s="2">
        <v>35</v>
      </c>
      <c r="AA1250" s="6">
        <v>12</v>
      </c>
      <c r="AB1250" s="2"/>
      <c r="AC1250" s="2"/>
      <c r="AD1250" s="84">
        <v>5</v>
      </c>
      <c r="AE1250" s="84"/>
      <c r="AF1250" s="2">
        <v>100</v>
      </c>
      <c r="AG1250" s="2" t="str">
        <f t="shared" si="95"/>
        <v/>
      </c>
      <c r="AH1250" s="2">
        <f t="shared" si="96"/>
        <v>-100</v>
      </c>
      <c r="AI1250" s="44" t="str">
        <f>VLOOKUP(Table13[[#This Row],[Track]],$B$1885:$D$1929,2,FALSE)</f>
        <v>Vic</v>
      </c>
      <c r="AJ12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50" s="16" t="str">
        <f>IF(Table13[[#This Row],[Going-Dist]]="G&lt;6-Dist&gt;=1700","B",IF(Table13[[#This Row],[Going-Dist]]="G&lt;6-Dist&lt;1700","A",IF(AJ1250="G&gt;=6-Dist&lt;1700","C",IF(AJ1250="G&gt;=6-Dist&gt;=1700","D","xx"))))</f>
        <v>B</v>
      </c>
      <c r="AL1250" s="69">
        <f>MONTH(Table13[[#This Row],[Date]])</f>
        <v>10</v>
      </c>
      <c r="AM1250" s="69" t="str">
        <f t="shared" si="94"/>
        <v>2024-2025</v>
      </c>
      <c r="AN1250" s="60">
        <v>100</v>
      </c>
      <c r="AO1250" s="128" t="str">
        <f>IF(Table13[[#This Row],[Combo 27 Bet]]="","",IF(Table13[[#This Row],[Lev Ret]]="","",AN1250*Table13[[#This Row],[Odds]]))</f>
        <v/>
      </c>
      <c r="AP1250" s="129">
        <f t="shared" si="97"/>
        <v>-100</v>
      </c>
      <c r="AQ1250" s="135"/>
      <c r="AR1250" s="151">
        <v>6</v>
      </c>
      <c r="AS1250" s="2" t="str">
        <f>IF(Table13[[#This Row],[Date]]&lt;$AS$3,"","Live")</f>
        <v/>
      </c>
      <c r="AT1250" s="2" t="str">
        <f>IF(Table13[[#This Row],[Date]]&lt;$AT$3,"","Current Algo")</f>
        <v/>
      </c>
    </row>
    <row r="1251" spans="1:46" ht="14.25" customHeight="1" x14ac:dyDescent="0.25">
      <c r="A1251" s="82">
        <v>45577</v>
      </c>
      <c r="B1251" s="2" t="s">
        <v>4</v>
      </c>
      <c r="C1251" s="83">
        <v>0.55902777777777779</v>
      </c>
      <c r="D1251" s="2">
        <v>4</v>
      </c>
      <c r="E1251" s="2">
        <v>0</v>
      </c>
      <c r="F1251" s="60">
        <v>3</v>
      </c>
      <c r="G1251" s="2">
        <v>1200</v>
      </c>
      <c r="H1251" s="2" t="s">
        <v>70</v>
      </c>
      <c r="I1251" s="2" t="s">
        <v>84</v>
      </c>
      <c r="J1251" s="2">
        <v>200</v>
      </c>
      <c r="K1251" s="6">
        <v>1</v>
      </c>
      <c r="L1251" s="6" t="s">
        <v>1283</v>
      </c>
      <c r="M1251" s="2" t="s">
        <v>75</v>
      </c>
      <c r="N1251" s="84">
        <v>9.5</v>
      </c>
      <c r="O1251" s="2" t="s">
        <v>101</v>
      </c>
      <c r="P1251" s="2" t="s">
        <v>48</v>
      </c>
      <c r="Q1251" s="85"/>
      <c r="R1251" s="86">
        <v>12</v>
      </c>
      <c r="S1251" s="85">
        <v>58</v>
      </c>
      <c r="T1251" s="85">
        <v>58</v>
      </c>
      <c r="U1251" s="85"/>
      <c r="V1251" s="2"/>
      <c r="W1251" s="2"/>
      <c r="X1251" s="10">
        <v>2</v>
      </c>
      <c r="Y1251" s="84">
        <v>5</v>
      </c>
      <c r="Z1251" s="2">
        <v>35</v>
      </c>
      <c r="AA1251" s="6">
        <v>13</v>
      </c>
      <c r="AB1251" s="2"/>
      <c r="AC1251" s="2"/>
      <c r="AD1251" s="84">
        <v>11</v>
      </c>
      <c r="AE1251" s="84"/>
      <c r="AF1251" s="2">
        <v>100</v>
      </c>
      <c r="AG1251" s="2" t="str">
        <f t="shared" si="95"/>
        <v/>
      </c>
      <c r="AH1251" s="2">
        <f t="shared" si="96"/>
        <v>-100</v>
      </c>
      <c r="AI1251" s="44" t="str">
        <f>VLOOKUP(Table13[[#This Row],[Track]],$B$1885:$D$1929,2,FALSE)</f>
        <v>Vic</v>
      </c>
      <c r="AJ12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1" s="16" t="str">
        <f>IF(Table13[[#This Row],[Going-Dist]]="G&lt;6-Dist&gt;=1700","B",IF(Table13[[#This Row],[Going-Dist]]="G&lt;6-Dist&lt;1700","A",IF(AJ1251="G&gt;=6-Dist&lt;1700","C",IF(AJ1251="G&gt;=6-Dist&gt;=1700","D","xx"))))</f>
        <v>A</v>
      </c>
      <c r="AL1251" s="69">
        <f>MONTH(Table13[[#This Row],[Date]])</f>
        <v>10</v>
      </c>
      <c r="AM1251" s="69" t="str">
        <f t="shared" si="94"/>
        <v>2024-2025</v>
      </c>
      <c r="AN1251" s="60">
        <v>100</v>
      </c>
      <c r="AO1251" s="128" t="str">
        <f>IF(Table13[[#This Row],[Combo 27 Bet]]="","",IF(Table13[[#This Row],[Lev Ret]]="","",AN1251*Table13[[#This Row],[Odds]]))</f>
        <v/>
      </c>
      <c r="AP1251" s="129">
        <f t="shared" si="97"/>
        <v>-100</v>
      </c>
      <c r="AQ1251" s="135">
        <v>2</v>
      </c>
      <c r="AR1251" s="151">
        <v>6</v>
      </c>
      <c r="AS1251" s="2" t="str">
        <f>IF(Table13[[#This Row],[Date]]&lt;$AS$3,"","Live")</f>
        <v/>
      </c>
      <c r="AT1251" s="2" t="str">
        <f>IF(Table13[[#This Row],[Date]]&lt;$AT$3,"","Current Algo")</f>
        <v/>
      </c>
    </row>
    <row r="1252" spans="1:46" ht="14.25" customHeight="1" x14ac:dyDescent="0.25">
      <c r="A1252" s="82">
        <v>45577</v>
      </c>
      <c r="B1252" s="2" t="s">
        <v>4</v>
      </c>
      <c r="C1252" s="83">
        <v>0.55902777777777779</v>
      </c>
      <c r="D1252" s="2">
        <v>4</v>
      </c>
      <c r="E1252" s="2">
        <v>0</v>
      </c>
      <c r="F1252" s="60">
        <v>3</v>
      </c>
      <c r="G1252" s="2">
        <v>1200</v>
      </c>
      <c r="H1252" s="2" t="s">
        <v>70</v>
      </c>
      <c r="I1252" s="2" t="s">
        <v>84</v>
      </c>
      <c r="J1252" s="2">
        <v>200</v>
      </c>
      <c r="K1252" s="6">
        <v>13</v>
      </c>
      <c r="L1252" s="6" t="s">
        <v>937</v>
      </c>
      <c r="M1252" s="2" t="s">
        <v>58</v>
      </c>
      <c r="N1252" s="84">
        <v>5.5</v>
      </c>
      <c r="O1252" s="2" t="s">
        <v>81</v>
      </c>
      <c r="P1252" s="2" t="s">
        <v>82</v>
      </c>
      <c r="Q1252" s="85"/>
      <c r="R1252" s="86">
        <v>4</v>
      </c>
      <c r="S1252" s="85">
        <v>56</v>
      </c>
      <c r="T1252" s="85">
        <v>56</v>
      </c>
      <c r="U1252" s="85"/>
      <c r="V1252" s="2"/>
      <c r="W1252" s="2"/>
      <c r="X1252" s="10">
        <v>3</v>
      </c>
      <c r="Y1252" s="84">
        <v>5.5</v>
      </c>
      <c r="Z1252" s="2">
        <v>30</v>
      </c>
      <c r="AA1252" s="6">
        <v>13</v>
      </c>
      <c r="AB1252" s="2"/>
      <c r="AC1252" s="2" t="s">
        <v>12</v>
      </c>
      <c r="AD1252" s="84">
        <v>6.5</v>
      </c>
      <c r="AE1252" s="84">
        <v>2.2000000000000002</v>
      </c>
      <c r="AF1252" s="2">
        <v>100</v>
      </c>
      <c r="AG1252" s="2">
        <f t="shared" si="95"/>
        <v>650</v>
      </c>
      <c r="AH1252" s="2">
        <f t="shared" si="96"/>
        <v>550</v>
      </c>
      <c r="AI1252" s="44" t="str">
        <f>VLOOKUP(Table13[[#This Row],[Track]],$B$1885:$D$1929,2,FALSE)</f>
        <v>Vic</v>
      </c>
      <c r="AJ12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2" s="16" t="str">
        <f>IF(Table13[[#This Row],[Going-Dist]]="G&lt;6-Dist&gt;=1700","B",IF(Table13[[#This Row],[Going-Dist]]="G&lt;6-Dist&lt;1700","A",IF(AJ1252="G&gt;=6-Dist&lt;1700","C",IF(AJ1252="G&gt;=6-Dist&gt;=1700","D","xx"))))</f>
        <v>A</v>
      </c>
      <c r="AL1252" s="69">
        <f>MONTH(Table13[[#This Row],[Date]])</f>
        <v>10</v>
      </c>
      <c r="AM1252" s="69" t="str">
        <f t="shared" si="94"/>
        <v>2024-2025</v>
      </c>
      <c r="AN1252" s="60">
        <v>100</v>
      </c>
      <c r="AO1252" s="128">
        <f>IF(Table13[[#This Row],[Combo 27 Bet]]="","",IF(Table13[[#This Row],[Lev Ret]]="","",AN1252*Table13[[#This Row],[Odds]]))</f>
        <v>650</v>
      </c>
      <c r="AP1252" s="129">
        <f t="shared" si="97"/>
        <v>550</v>
      </c>
      <c r="AQ1252" s="135">
        <v>2</v>
      </c>
      <c r="AR1252" s="151">
        <v>6</v>
      </c>
      <c r="AS1252" s="2" t="str">
        <f>IF(Table13[[#This Row],[Date]]&lt;$AS$3,"","Live")</f>
        <v/>
      </c>
      <c r="AT1252" s="2" t="str">
        <f>IF(Table13[[#This Row],[Date]]&lt;$AT$3,"","Current Algo")</f>
        <v/>
      </c>
    </row>
    <row r="1253" spans="1:46" ht="14.25" customHeight="1" x14ac:dyDescent="0.25">
      <c r="A1253" s="82">
        <v>45577</v>
      </c>
      <c r="B1253" s="2" t="s">
        <v>4</v>
      </c>
      <c r="C1253" s="83">
        <v>0.58333333333333337</v>
      </c>
      <c r="D1253" s="2">
        <v>4</v>
      </c>
      <c r="E1253" s="2">
        <v>0</v>
      </c>
      <c r="F1253" s="60">
        <v>4</v>
      </c>
      <c r="G1253" s="2">
        <v>1600</v>
      </c>
      <c r="H1253" s="2" t="s">
        <v>70</v>
      </c>
      <c r="I1253" s="2" t="s">
        <v>84</v>
      </c>
      <c r="J1253" s="2">
        <v>200</v>
      </c>
      <c r="K1253" s="6">
        <v>14</v>
      </c>
      <c r="L1253" s="6" t="s">
        <v>938</v>
      </c>
      <c r="M1253" s="2" t="s">
        <v>75</v>
      </c>
      <c r="N1253" s="84">
        <v>5</v>
      </c>
      <c r="O1253" s="2" t="s">
        <v>161</v>
      </c>
      <c r="P1253" s="2" t="s">
        <v>86</v>
      </c>
      <c r="Q1253" s="85"/>
      <c r="R1253" s="86">
        <v>1</v>
      </c>
      <c r="S1253" s="85">
        <v>56</v>
      </c>
      <c r="T1253" s="85">
        <v>56</v>
      </c>
      <c r="U1253" s="85"/>
      <c r="V1253" s="2"/>
      <c r="W1253" s="2"/>
      <c r="X1253" s="10">
        <v>1</v>
      </c>
      <c r="Y1253" s="84">
        <v>5</v>
      </c>
      <c r="Z1253" s="2">
        <v>35</v>
      </c>
      <c r="AA1253" s="6">
        <v>11</v>
      </c>
      <c r="AB1253" s="2"/>
      <c r="AC1253" s="2"/>
      <c r="AD1253" s="84">
        <v>4.4000000000000004</v>
      </c>
      <c r="AE1253" s="84"/>
      <c r="AF1253" s="2">
        <v>100</v>
      </c>
      <c r="AG1253" s="2" t="str">
        <f t="shared" si="95"/>
        <v/>
      </c>
      <c r="AH1253" s="2">
        <f t="shared" si="96"/>
        <v>-100</v>
      </c>
      <c r="AI1253" s="44" t="str">
        <f>VLOOKUP(Table13[[#This Row],[Track]],$B$1885:$D$1929,2,FALSE)</f>
        <v>Vic</v>
      </c>
      <c r="AJ12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3" s="16" t="str">
        <f>IF(Table13[[#This Row],[Going-Dist]]="G&lt;6-Dist&gt;=1700","B",IF(Table13[[#This Row],[Going-Dist]]="G&lt;6-Dist&lt;1700","A",IF(AJ1253="G&gt;=6-Dist&lt;1700","C",IF(AJ1253="G&gt;=6-Dist&gt;=1700","D","xx"))))</f>
        <v>A</v>
      </c>
      <c r="AL1253" s="69">
        <f>MONTH(Table13[[#This Row],[Date]])</f>
        <v>10</v>
      </c>
      <c r="AM1253" s="69" t="str">
        <f t="shared" si="94"/>
        <v>2024-2025</v>
      </c>
      <c r="AN1253" s="60">
        <v>100</v>
      </c>
      <c r="AO1253" s="128" t="str">
        <f>IF(Table13[[#This Row],[Combo 27 Bet]]="","",IF(Table13[[#This Row],[Lev Ret]]="","",AN1253*Table13[[#This Row],[Odds]]))</f>
        <v/>
      </c>
      <c r="AP1253" s="129">
        <f t="shared" si="97"/>
        <v>-100</v>
      </c>
      <c r="AQ1253" s="135">
        <v>2</v>
      </c>
      <c r="AR1253" s="151">
        <v>1</v>
      </c>
      <c r="AS1253" s="2" t="str">
        <f>IF(Table13[[#This Row],[Date]]&lt;$AS$3,"","Live")</f>
        <v/>
      </c>
      <c r="AT1253" s="2" t="str">
        <f>IF(Table13[[#This Row],[Date]]&lt;$AT$3,"","Current Algo")</f>
        <v/>
      </c>
    </row>
    <row r="1254" spans="1:46" ht="14.25" customHeight="1" x14ac:dyDescent="0.25">
      <c r="A1254" s="82">
        <v>45577</v>
      </c>
      <c r="B1254" s="2" t="s">
        <v>4</v>
      </c>
      <c r="C1254" s="83">
        <v>0.58333333333333337</v>
      </c>
      <c r="D1254" s="87">
        <v>4</v>
      </c>
      <c r="E1254" s="7">
        <v>0</v>
      </c>
      <c r="F1254" s="60">
        <v>4</v>
      </c>
      <c r="G1254" s="2">
        <v>1600</v>
      </c>
      <c r="H1254" s="2" t="s">
        <v>70</v>
      </c>
      <c r="I1254" s="2" t="s">
        <v>84</v>
      </c>
      <c r="J1254" s="2">
        <v>200</v>
      </c>
      <c r="K1254" s="6">
        <v>3</v>
      </c>
      <c r="L1254" s="6" t="s">
        <v>939</v>
      </c>
      <c r="M1254" s="2" t="s">
        <v>55</v>
      </c>
      <c r="N1254" s="84">
        <v>4.8</v>
      </c>
      <c r="O1254" s="2" t="s">
        <v>81</v>
      </c>
      <c r="P1254" s="2" t="s">
        <v>82</v>
      </c>
      <c r="Q1254" s="85"/>
      <c r="R1254" s="86">
        <v>6</v>
      </c>
      <c r="S1254" s="85">
        <v>58</v>
      </c>
      <c r="T1254" s="85">
        <v>58</v>
      </c>
      <c r="U1254" s="85"/>
      <c r="V1254" s="2"/>
      <c r="W1254" s="2"/>
      <c r="X1254" s="10">
        <v>3</v>
      </c>
      <c r="Y1254" s="84">
        <v>5.6</v>
      </c>
      <c r="Z1254" s="2">
        <v>30</v>
      </c>
      <c r="AA1254" s="6">
        <v>11</v>
      </c>
      <c r="AB1254" s="2"/>
      <c r="AC1254" s="2" t="s">
        <v>13</v>
      </c>
      <c r="AD1254" s="84">
        <v>6</v>
      </c>
      <c r="AE1254" s="84">
        <v>2</v>
      </c>
      <c r="AF1254" s="2">
        <v>100</v>
      </c>
      <c r="AG1254" s="2" t="str">
        <f t="shared" si="95"/>
        <v/>
      </c>
      <c r="AH1254" s="2">
        <f t="shared" si="96"/>
        <v>-100</v>
      </c>
      <c r="AI1254" s="44" t="str">
        <f>VLOOKUP(Table13[[#This Row],[Track]],$B$1885:$D$1929,2,FALSE)</f>
        <v>Vic</v>
      </c>
      <c r="AJ12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4" s="16" t="str">
        <f>IF(Table13[[#This Row],[Going-Dist]]="G&lt;6-Dist&gt;=1700","B",IF(Table13[[#This Row],[Going-Dist]]="G&lt;6-Dist&lt;1700","A",IF(AJ1254="G&gt;=6-Dist&lt;1700","C",IF(AJ1254="G&gt;=6-Dist&gt;=1700","D","xx"))))</f>
        <v>A</v>
      </c>
      <c r="AL1254" s="69">
        <f>MONTH(Table13[[#This Row],[Date]])</f>
        <v>10</v>
      </c>
      <c r="AM1254" s="69" t="str">
        <f t="shared" si="94"/>
        <v>2024-2025</v>
      </c>
      <c r="AN1254" s="60">
        <v>100</v>
      </c>
      <c r="AO1254" s="128" t="str">
        <f>IF(Table13[[#This Row],[Combo 27 Bet]]="","",IF(Table13[[#This Row],[Lev Ret]]="","",AN1254*Table13[[#This Row],[Odds]]))</f>
        <v/>
      </c>
      <c r="AP1254" s="129">
        <f t="shared" si="97"/>
        <v>-100</v>
      </c>
      <c r="AQ1254" s="135">
        <v>2</v>
      </c>
      <c r="AR1254" s="151">
        <v>7</v>
      </c>
      <c r="AS1254" s="2" t="str">
        <f>IF(Table13[[#This Row],[Date]]&lt;$AS$3,"","Live")</f>
        <v/>
      </c>
      <c r="AT1254" s="2" t="str">
        <f>IF(Table13[[#This Row],[Date]]&lt;$AT$3,"","Current Algo")</f>
        <v/>
      </c>
    </row>
    <row r="1255" spans="1:46" ht="14.25" customHeight="1" x14ac:dyDescent="0.25">
      <c r="A1255" s="82">
        <v>45577</v>
      </c>
      <c r="B1255" s="2" t="s">
        <v>4</v>
      </c>
      <c r="C1255" s="83">
        <v>0.71527777777777779</v>
      </c>
      <c r="D1255" s="87">
        <v>4</v>
      </c>
      <c r="E1255" s="7">
        <v>0</v>
      </c>
      <c r="F1255" s="60">
        <v>9</v>
      </c>
      <c r="G1255" s="2">
        <v>1100</v>
      </c>
      <c r="H1255" s="2" t="s">
        <v>102</v>
      </c>
      <c r="I1255" s="2" t="s">
        <v>131</v>
      </c>
      <c r="J1255" s="2">
        <v>300</v>
      </c>
      <c r="K1255" s="6">
        <v>2</v>
      </c>
      <c r="L1255" s="6" t="s">
        <v>868</v>
      </c>
      <c r="M1255" s="2" t="s">
        <v>55</v>
      </c>
      <c r="N1255" s="84">
        <v>5.5</v>
      </c>
      <c r="O1255" s="2" t="s">
        <v>183</v>
      </c>
      <c r="P1255" s="2" t="s">
        <v>212</v>
      </c>
      <c r="Q1255" s="85"/>
      <c r="R1255" s="86">
        <v>5</v>
      </c>
      <c r="S1255" s="85">
        <v>58.5</v>
      </c>
      <c r="T1255" s="85">
        <v>58.5</v>
      </c>
      <c r="U1255" s="85"/>
      <c r="V1255" s="2"/>
      <c r="W1255" s="2"/>
      <c r="X1255" s="10">
        <v>1</v>
      </c>
      <c r="Y1255" s="84">
        <v>4.2</v>
      </c>
      <c r="Z1255" s="2">
        <v>40</v>
      </c>
      <c r="AA1255" s="6">
        <v>9</v>
      </c>
      <c r="AB1255" s="2"/>
      <c r="AC1255" s="2"/>
      <c r="AD1255" s="84">
        <v>6.5</v>
      </c>
      <c r="AE1255" s="84"/>
      <c r="AF1255" s="2">
        <v>100</v>
      </c>
      <c r="AG1255" s="2" t="str">
        <f t="shared" si="95"/>
        <v/>
      </c>
      <c r="AH1255" s="2">
        <f t="shared" si="96"/>
        <v>-100</v>
      </c>
      <c r="AI1255" s="44" t="str">
        <f>VLOOKUP(Table13[[#This Row],[Track]],$B$1885:$D$1929,2,FALSE)</f>
        <v>Vic</v>
      </c>
      <c r="AJ12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5" s="16" t="str">
        <f>IF(Table13[[#This Row],[Going-Dist]]="G&lt;6-Dist&gt;=1700","B",IF(Table13[[#This Row],[Going-Dist]]="G&lt;6-Dist&lt;1700","A",IF(AJ1255="G&gt;=6-Dist&lt;1700","C",IF(AJ1255="G&gt;=6-Dist&gt;=1700","D","xx"))))</f>
        <v>A</v>
      </c>
      <c r="AL1255" s="69">
        <f>MONTH(Table13[[#This Row],[Date]])</f>
        <v>10</v>
      </c>
      <c r="AM1255" s="69" t="str">
        <f t="shared" si="94"/>
        <v>2024-2025</v>
      </c>
      <c r="AN1255" s="60">
        <v>100</v>
      </c>
      <c r="AO1255" s="128" t="str">
        <f>IF(Table13[[#This Row],[Combo 27 Bet]]="","",IF(Table13[[#This Row],[Lev Ret]]="","",AN1255*Table13[[#This Row],[Odds]]))</f>
        <v/>
      </c>
      <c r="AP1255" s="129">
        <f t="shared" si="97"/>
        <v>-100</v>
      </c>
      <c r="AQ1255" s="135"/>
      <c r="AR1255" s="151">
        <v>8</v>
      </c>
      <c r="AS1255" s="2" t="str">
        <f>IF(Table13[[#This Row],[Date]]&lt;$AS$3,"","Live")</f>
        <v/>
      </c>
      <c r="AT1255" s="2" t="str">
        <f>IF(Table13[[#This Row],[Date]]&lt;$AT$3,"","Current Algo")</f>
        <v/>
      </c>
    </row>
    <row r="1256" spans="1:46" ht="14.25" customHeight="1" x14ac:dyDescent="0.25">
      <c r="A1256" s="82">
        <v>45577</v>
      </c>
      <c r="B1256" s="2" t="s">
        <v>149</v>
      </c>
      <c r="C1256" s="83">
        <v>0.72569444444444442</v>
      </c>
      <c r="D1256" s="87">
        <v>4</v>
      </c>
      <c r="E1256" s="7">
        <v>2</v>
      </c>
      <c r="F1256" s="60">
        <v>9</v>
      </c>
      <c r="G1256" s="2">
        <v>1200</v>
      </c>
      <c r="H1256" s="2" t="s">
        <v>152</v>
      </c>
      <c r="I1256" s="2" t="s">
        <v>66</v>
      </c>
      <c r="J1256" s="2">
        <v>250</v>
      </c>
      <c r="K1256" s="6">
        <v>3</v>
      </c>
      <c r="L1256" s="6" t="s">
        <v>1719</v>
      </c>
      <c r="M1256" s="2" t="s">
        <v>75</v>
      </c>
      <c r="N1256" s="84">
        <v>2.8</v>
      </c>
      <c r="O1256" s="2" t="s">
        <v>49</v>
      </c>
      <c r="P1256" s="2" t="s">
        <v>155</v>
      </c>
      <c r="Q1256" s="85"/>
      <c r="R1256" s="86">
        <v>3</v>
      </c>
      <c r="S1256" s="85">
        <v>57</v>
      </c>
      <c r="T1256" s="85">
        <v>57</v>
      </c>
      <c r="U1256" s="85"/>
      <c r="V1256" s="2"/>
      <c r="W1256" s="2">
        <v>4</v>
      </c>
      <c r="X1256" s="10">
        <v>2</v>
      </c>
      <c r="Y1256" s="84">
        <v>5.0999999999999996</v>
      </c>
      <c r="Z1256" s="2">
        <v>20</v>
      </c>
      <c r="AA1256" s="6"/>
      <c r="AB1256" s="2"/>
      <c r="AC1256" s="2" t="s">
        <v>150</v>
      </c>
      <c r="AD1256" s="84">
        <v>3</v>
      </c>
      <c r="AE1256" s="84">
        <v>1.4</v>
      </c>
      <c r="AF1256" s="2">
        <v>100</v>
      </c>
      <c r="AG1256" s="2">
        <f t="shared" si="95"/>
        <v>300</v>
      </c>
      <c r="AH1256" s="2">
        <f t="shared" si="96"/>
        <v>200</v>
      </c>
      <c r="AI1256" s="44" t="str">
        <f>VLOOKUP(Table13[[#This Row],[Track]],$B$1885:$D$1929,2,FALSE)</f>
        <v>NSW</v>
      </c>
      <c r="AJ12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6" s="16" t="str">
        <f>IF(Table13[[#This Row],[Going-Dist]]="G&lt;6-Dist&gt;=1700","B",IF(Table13[[#This Row],[Going-Dist]]="G&lt;6-Dist&lt;1700","A",IF(AJ1256="G&gt;=6-Dist&lt;1700","C",IF(AJ1256="G&gt;=6-Dist&gt;=1700","D","xx"))))</f>
        <v>A</v>
      </c>
      <c r="AL1256" s="2">
        <f>MONTH(Table13[[#This Row],[Date]])</f>
        <v>10</v>
      </c>
      <c r="AM1256" s="2" t="str">
        <f t="shared" si="94"/>
        <v>2024-2025</v>
      </c>
      <c r="AN1256" s="60">
        <v>120</v>
      </c>
      <c r="AO1256" s="128">
        <f>IF(Table13[[#This Row],[Combo 27 Bet]]="","",IF(Table13[[#This Row],[Lev Ret]]="","",AN1256*Table13[[#This Row],[Odds]]))</f>
        <v>360</v>
      </c>
      <c r="AP1256" s="129">
        <f t="shared" si="97"/>
        <v>240</v>
      </c>
      <c r="AQ1256" s="135"/>
      <c r="AR1256" s="151">
        <v>5</v>
      </c>
      <c r="AS1256" s="2" t="str">
        <f>IF(Table13[[#This Row],[Date]]&lt;$AS$3,"","Live")</f>
        <v/>
      </c>
      <c r="AT1256" s="2" t="str">
        <f>IF(Table13[[#This Row],[Date]]&lt;$AT$3,"","Current Algo")</f>
        <v/>
      </c>
    </row>
    <row r="1257" spans="1:46" ht="14.25" customHeight="1" x14ac:dyDescent="0.25">
      <c r="A1257" s="82">
        <v>45577</v>
      </c>
      <c r="B1257" s="2" t="s">
        <v>4</v>
      </c>
      <c r="C1257" s="83">
        <v>0.73958333333333337</v>
      </c>
      <c r="D1257" s="87">
        <v>4</v>
      </c>
      <c r="E1257" s="7">
        <v>0</v>
      </c>
      <c r="F1257" s="60">
        <v>10</v>
      </c>
      <c r="G1257" s="2">
        <v>1600</v>
      </c>
      <c r="H1257" s="2" t="s">
        <v>42</v>
      </c>
      <c r="I1257" s="2" t="s">
        <v>46</v>
      </c>
      <c r="J1257" s="2">
        <v>1000</v>
      </c>
      <c r="K1257" s="6">
        <v>3</v>
      </c>
      <c r="L1257" s="6" t="s">
        <v>822</v>
      </c>
      <c r="M1257" s="2" t="s">
        <v>58</v>
      </c>
      <c r="N1257" s="84">
        <v>4.5999999999999996</v>
      </c>
      <c r="O1257" s="2" t="s">
        <v>584</v>
      </c>
      <c r="P1257" s="2" t="s">
        <v>377</v>
      </c>
      <c r="Q1257" s="85"/>
      <c r="R1257" s="86">
        <v>8</v>
      </c>
      <c r="S1257" s="85">
        <v>55.5</v>
      </c>
      <c r="T1257" s="85">
        <v>55.5</v>
      </c>
      <c r="U1257" s="85"/>
      <c r="V1257" s="2"/>
      <c r="W1257" s="2"/>
      <c r="X1257" s="10">
        <v>1</v>
      </c>
      <c r="Y1257" s="84">
        <v>4.8</v>
      </c>
      <c r="Z1257" s="2">
        <v>35</v>
      </c>
      <c r="AA1257" s="6">
        <v>12</v>
      </c>
      <c r="AB1257" s="2"/>
      <c r="AC1257" s="2" t="s">
        <v>12</v>
      </c>
      <c r="AD1257" s="84">
        <v>5.2</v>
      </c>
      <c r="AE1257" s="84">
        <v>1.8</v>
      </c>
      <c r="AF1257" s="2">
        <v>100</v>
      </c>
      <c r="AG1257" s="2">
        <f t="shared" si="95"/>
        <v>520</v>
      </c>
      <c r="AH1257" s="2">
        <f t="shared" si="96"/>
        <v>420</v>
      </c>
      <c r="AI1257" s="44" t="str">
        <f>VLOOKUP(Table13[[#This Row],[Track]],$B$1885:$D$1929,2,FALSE)</f>
        <v>Vic</v>
      </c>
      <c r="AJ12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7" s="16" t="str">
        <f>IF(Table13[[#This Row],[Going-Dist]]="G&lt;6-Dist&gt;=1700","B",IF(Table13[[#This Row],[Going-Dist]]="G&lt;6-Dist&lt;1700","A",IF(AJ1257="G&gt;=6-Dist&lt;1700","C",IF(AJ1257="G&gt;=6-Dist&gt;=1700","D","xx"))))</f>
        <v>A</v>
      </c>
      <c r="AL1257" s="2">
        <f>MONTH(Table13[[#This Row],[Date]])</f>
        <v>10</v>
      </c>
      <c r="AM1257" s="2" t="str">
        <f t="shared" si="94"/>
        <v>2024-2025</v>
      </c>
      <c r="AN1257" s="60">
        <v>100</v>
      </c>
      <c r="AO1257" s="128">
        <f>IF(Table13[[#This Row],[Combo 27 Bet]]="","",IF(Table13[[#This Row],[Lev Ret]]="","",AN1257*Table13[[#This Row],[Odds]]))</f>
        <v>520</v>
      </c>
      <c r="AP1257" s="129">
        <f t="shared" si="97"/>
        <v>420</v>
      </c>
      <c r="AQ1257" s="135">
        <v>2</v>
      </c>
      <c r="AR1257" s="151">
        <v>7</v>
      </c>
      <c r="AS1257" s="2" t="str">
        <f>IF(Table13[[#This Row],[Date]]&lt;$AS$3,"","Live")</f>
        <v/>
      </c>
      <c r="AT1257" s="2" t="str">
        <f>IF(Table13[[#This Row],[Date]]&lt;$AT$3,"","Current Algo")</f>
        <v/>
      </c>
    </row>
    <row r="1258" spans="1:46" ht="14.25" customHeight="1" x14ac:dyDescent="0.25">
      <c r="A1258" s="82">
        <v>45577</v>
      </c>
      <c r="B1258" s="2" t="s">
        <v>4</v>
      </c>
      <c r="C1258" s="83">
        <v>0.73958333333333337</v>
      </c>
      <c r="D1258" s="87">
        <v>4</v>
      </c>
      <c r="E1258" s="7">
        <v>0</v>
      </c>
      <c r="F1258" s="60">
        <v>10</v>
      </c>
      <c r="G1258" s="2">
        <v>1600</v>
      </c>
      <c r="H1258" s="2" t="s">
        <v>42</v>
      </c>
      <c r="I1258" s="2" t="s">
        <v>46</v>
      </c>
      <c r="J1258" s="2">
        <v>1000</v>
      </c>
      <c r="K1258" s="6">
        <v>4</v>
      </c>
      <c r="L1258" s="6" t="s">
        <v>491</v>
      </c>
      <c r="M1258" s="2" t="s">
        <v>55</v>
      </c>
      <c r="N1258" s="84">
        <v>3.2</v>
      </c>
      <c r="O1258" s="2" t="s">
        <v>515</v>
      </c>
      <c r="P1258" s="2" t="s">
        <v>54</v>
      </c>
      <c r="Q1258" s="85"/>
      <c r="R1258" s="86">
        <v>1</v>
      </c>
      <c r="S1258" s="85">
        <v>55</v>
      </c>
      <c r="T1258" s="85">
        <v>55</v>
      </c>
      <c r="U1258" s="85"/>
      <c r="V1258" s="2"/>
      <c r="W1258" s="2"/>
      <c r="X1258" s="10">
        <v>2</v>
      </c>
      <c r="Y1258" s="84">
        <v>5</v>
      </c>
      <c r="Z1258" s="2">
        <v>35</v>
      </c>
      <c r="AA1258" s="6">
        <v>12</v>
      </c>
      <c r="AB1258" s="2"/>
      <c r="AC1258" s="2"/>
      <c r="AD1258" s="84">
        <v>2.7</v>
      </c>
      <c r="AE1258" s="84"/>
      <c r="AF1258" s="2">
        <v>100</v>
      </c>
      <c r="AG1258" s="2" t="str">
        <f t="shared" si="95"/>
        <v/>
      </c>
      <c r="AH1258" s="2">
        <f t="shared" si="96"/>
        <v>-100</v>
      </c>
      <c r="AI1258" s="44" t="str">
        <f>VLOOKUP(Table13[[#This Row],[Track]],$B$1885:$D$1929,2,FALSE)</f>
        <v>Vic</v>
      </c>
      <c r="AJ12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8" s="16" t="str">
        <f>IF(Table13[[#This Row],[Going-Dist]]="G&lt;6-Dist&gt;=1700","B",IF(Table13[[#This Row],[Going-Dist]]="G&lt;6-Dist&lt;1700","A",IF(AJ1258="G&gt;=6-Dist&lt;1700","C",IF(AJ1258="G&gt;=6-Dist&gt;=1700","D","xx"))))</f>
        <v>A</v>
      </c>
      <c r="AL1258" s="69">
        <f>MONTH(Table13[[#This Row],[Date]])</f>
        <v>10</v>
      </c>
      <c r="AM1258" s="69" t="str">
        <f t="shared" si="94"/>
        <v>2024-2025</v>
      </c>
      <c r="AN1258" s="60">
        <v>100</v>
      </c>
      <c r="AO1258" s="128" t="str">
        <f>IF(Table13[[#This Row],[Combo 27 Bet]]="","",IF(Table13[[#This Row],[Lev Ret]]="","",AN1258*Table13[[#This Row],[Odds]]))</f>
        <v/>
      </c>
      <c r="AP1258" s="129">
        <f t="shared" si="97"/>
        <v>-100</v>
      </c>
      <c r="AQ1258" s="135">
        <v>2</v>
      </c>
      <c r="AR1258" s="151">
        <v>1</v>
      </c>
      <c r="AS1258" s="2" t="str">
        <f>IF(Table13[[#This Row],[Date]]&lt;$AS$3,"","Live")</f>
        <v/>
      </c>
      <c r="AT1258" s="2" t="str">
        <f>IF(Table13[[#This Row],[Date]]&lt;$AT$3,"","Current Algo")</f>
        <v/>
      </c>
    </row>
    <row r="1259" spans="1:46" ht="14.25" customHeight="1" x14ac:dyDescent="0.25">
      <c r="A1259" s="82">
        <v>45581</v>
      </c>
      <c r="B1259" s="2" t="s">
        <v>4</v>
      </c>
      <c r="C1259" s="83">
        <v>0.69097222222222221</v>
      </c>
      <c r="D1259" s="2">
        <v>4</v>
      </c>
      <c r="E1259" s="2">
        <v>12</v>
      </c>
      <c r="F1259" s="10">
        <v>6</v>
      </c>
      <c r="G1259" s="2">
        <v>1440</v>
      </c>
      <c r="H1259" s="2" t="s">
        <v>42</v>
      </c>
      <c r="I1259" s="2">
        <v>84</v>
      </c>
      <c r="J1259" s="2">
        <v>130</v>
      </c>
      <c r="K1259" s="6">
        <v>9</v>
      </c>
      <c r="L1259" s="2" t="s">
        <v>940</v>
      </c>
      <c r="M1259" s="84" t="s">
        <v>55</v>
      </c>
      <c r="N1259" s="84">
        <v>2.7</v>
      </c>
      <c r="O1259" s="2" t="s">
        <v>390</v>
      </c>
      <c r="P1259" s="85" t="s">
        <v>64</v>
      </c>
      <c r="Q1259" s="86"/>
      <c r="R1259" s="86">
        <v>2</v>
      </c>
      <c r="S1259" s="85">
        <v>59</v>
      </c>
      <c r="T1259" s="85">
        <v>59</v>
      </c>
      <c r="U1259" s="2"/>
      <c r="V1259" s="2"/>
      <c r="W1259" s="2"/>
      <c r="X1259" s="94">
        <v>3</v>
      </c>
      <c r="Y1259" s="2">
        <v>5.4</v>
      </c>
      <c r="Z1259" s="6">
        <v>30</v>
      </c>
      <c r="AA1259" s="6">
        <v>12</v>
      </c>
      <c r="AB1259" s="2"/>
      <c r="AC1259" s="2" t="s">
        <v>15</v>
      </c>
      <c r="AD1259" s="84">
        <v>2.6</v>
      </c>
      <c r="AE1259" s="84">
        <v>1.3</v>
      </c>
      <c r="AF1259" s="2">
        <v>100</v>
      </c>
      <c r="AG1259" s="2" t="str">
        <f t="shared" si="95"/>
        <v/>
      </c>
      <c r="AH1259" s="2">
        <f t="shared" si="96"/>
        <v>-100</v>
      </c>
      <c r="AI1259" s="44" t="str">
        <f>VLOOKUP(Table13[[#This Row],[Track]],$B$1885:$D$1929,2,FALSE)</f>
        <v>Vic</v>
      </c>
      <c r="AJ12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59" s="16" t="str">
        <f>IF(Table13[[#This Row],[Going-Dist]]="G&lt;6-Dist&gt;=1700","B",IF(Table13[[#This Row],[Going-Dist]]="G&lt;6-Dist&lt;1700","A",IF(AJ1259="G&gt;=6-Dist&lt;1700","C",IF(AJ1259="G&gt;=6-Dist&gt;=1700","D","xx"))))</f>
        <v>A</v>
      </c>
      <c r="AL1259" s="69">
        <f>MONTH(Table13[[#This Row],[Date]])</f>
        <v>10</v>
      </c>
      <c r="AM1259" s="69" t="str">
        <f t="shared" si="94"/>
        <v>2024-2025</v>
      </c>
      <c r="AN1259" s="60">
        <v>100</v>
      </c>
      <c r="AO1259" s="128" t="str">
        <f>IF(Table13[[#This Row],[Combo 27 Bet]]="","",IF(Table13[[#This Row],[Lev Ret]]="","",AN1259*Table13[[#This Row],[Odds]]))</f>
        <v/>
      </c>
      <c r="AP1259" s="129">
        <f t="shared" si="97"/>
        <v>-100</v>
      </c>
      <c r="AQ1259" s="135"/>
      <c r="AR1259" s="151">
        <v>5</v>
      </c>
      <c r="AS1259" s="2" t="str">
        <f>IF(Table13[[#This Row],[Date]]&lt;$AS$3,"","Live")</f>
        <v/>
      </c>
      <c r="AT1259" s="2" t="str">
        <f>IF(Table13[[#This Row],[Date]]&lt;$AT$3,"","Current Algo")</f>
        <v/>
      </c>
    </row>
    <row r="1260" spans="1:46" ht="14.25" customHeight="1" x14ac:dyDescent="0.25">
      <c r="A1260" s="82">
        <v>45581</v>
      </c>
      <c r="B1260" s="2" t="s">
        <v>4</v>
      </c>
      <c r="C1260" s="83">
        <v>0.71527777777777779</v>
      </c>
      <c r="D1260" s="87">
        <v>4</v>
      </c>
      <c r="E1260" s="7">
        <v>12</v>
      </c>
      <c r="F1260" s="60">
        <v>7</v>
      </c>
      <c r="G1260" s="2">
        <v>1100</v>
      </c>
      <c r="H1260" s="2" t="s">
        <v>42</v>
      </c>
      <c r="I1260" s="2">
        <v>78</v>
      </c>
      <c r="J1260" s="2">
        <v>130</v>
      </c>
      <c r="K1260" s="6">
        <v>6</v>
      </c>
      <c r="L1260" s="6" t="s">
        <v>941</v>
      </c>
      <c r="M1260" s="2" t="s">
        <v>43</v>
      </c>
      <c r="N1260" s="84">
        <v>3.3</v>
      </c>
      <c r="O1260" s="2" t="s">
        <v>515</v>
      </c>
      <c r="P1260" s="2" t="s">
        <v>212</v>
      </c>
      <c r="Q1260" s="85"/>
      <c r="R1260" s="86">
        <v>3</v>
      </c>
      <c r="S1260" s="85">
        <v>60</v>
      </c>
      <c r="T1260" s="85">
        <v>60</v>
      </c>
      <c r="U1260" s="85"/>
      <c r="V1260" s="2"/>
      <c r="W1260" s="2"/>
      <c r="X1260" s="10">
        <v>1</v>
      </c>
      <c r="Y1260" s="84">
        <v>5.2</v>
      </c>
      <c r="Z1260" s="2">
        <v>35</v>
      </c>
      <c r="AA1260" s="6">
        <v>11</v>
      </c>
      <c r="AB1260" s="2"/>
      <c r="AC1260" s="2" t="s">
        <v>12</v>
      </c>
      <c r="AD1260" s="84">
        <v>3.5</v>
      </c>
      <c r="AE1260" s="84">
        <v>1.6</v>
      </c>
      <c r="AF1260" s="2">
        <v>100</v>
      </c>
      <c r="AG1260" s="2">
        <f t="shared" si="95"/>
        <v>350</v>
      </c>
      <c r="AH1260" s="2">
        <f t="shared" si="96"/>
        <v>250</v>
      </c>
      <c r="AI1260" s="44" t="str">
        <f>VLOOKUP(Table13[[#This Row],[Track]],$B$1885:$D$1929,2,FALSE)</f>
        <v>Vic</v>
      </c>
      <c r="AJ12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0" s="16" t="str">
        <f>IF(Table13[[#This Row],[Going-Dist]]="G&lt;6-Dist&gt;=1700","B",IF(Table13[[#This Row],[Going-Dist]]="G&lt;6-Dist&lt;1700","A",IF(AJ1260="G&gt;=6-Dist&lt;1700","C",IF(AJ1260="G&gt;=6-Dist&gt;=1700","D","xx"))))</f>
        <v>A</v>
      </c>
      <c r="AL1260" s="69">
        <f>MONTH(Table13[[#This Row],[Date]])</f>
        <v>10</v>
      </c>
      <c r="AM1260" s="69" t="str">
        <f t="shared" si="94"/>
        <v>2024-2025</v>
      </c>
      <c r="AN1260" s="60">
        <v>100</v>
      </c>
      <c r="AO1260" s="128">
        <f>IF(Table13[[#This Row],[Combo 27 Bet]]="","",IF(Table13[[#This Row],[Lev Ret]]="","",AN1260*Table13[[#This Row],[Odds]]))</f>
        <v>350</v>
      </c>
      <c r="AP1260" s="129">
        <f t="shared" si="97"/>
        <v>250</v>
      </c>
      <c r="AQ1260" s="135">
        <v>2</v>
      </c>
      <c r="AR1260" s="151">
        <v>7</v>
      </c>
      <c r="AS1260" s="2" t="str">
        <f>IF(Table13[[#This Row],[Date]]&lt;$AS$3,"","Live")</f>
        <v/>
      </c>
      <c r="AT1260" s="2" t="str">
        <f>IF(Table13[[#This Row],[Date]]&lt;$AT$3,"","Current Algo")</f>
        <v/>
      </c>
    </row>
    <row r="1261" spans="1:46" ht="14.25" customHeight="1" x14ac:dyDescent="0.25">
      <c r="A1261" s="82">
        <v>45581</v>
      </c>
      <c r="B1261" s="2" t="s">
        <v>4</v>
      </c>
      <c r="C1261" s="83">
        <v>0.71527777777777779</v>
      </c>
      <c r="D1261" s="87">
        <v>4</v>
      </c>
      <c r="E1261" s="7">
        <v>12</v>
      </c>
      <c r="F1261" s="60">
        <v>7</v>
      </c>
      <c r="G1261" s="2">
        <v>1100</v>
      </c>
      <c r="H1261" s="2" t="s">
        <v>42</v>
      </c>
      <c r="I1261" s="2">
        <v>78</v>
      </c>
      <c r="J1261" s="2">
        <v>130</v>
      </c>
      <c r="K1261" s="6">
        <v>5</v>
      </c>
      <c r="L1261" s="6" t="s">
        <v>864</v>
      </c>
      <c r="M1261" s="2" t="s">
        <v>75</v>
      </c>
      <c r="N1261" s="84">
        <v>4.8</v>
      </c>
      <c r="O1261" s="2" t="s">
        <v>56</v>
      </c>
      <c r="P1261" s="2" t="s">
        <v>542</v>
      </c>
      <c r="Q1261" s="85">
        <v>2</v>
      </c>
      <c r="R1261" s="86">
        <v>7</v>
      </c>
      <c r="S1261" s="85">
        <v>60</v>
      </c>
      <c r="T1261" s="85">
        <v>58</v>
      </c>
      <c r="U1261" s="85"/>
      <c r="V1261" s="2"/>
      <c r="W1261" s="2"/>
      <c r="X1261" s="10">
        <v>3</v>
      </c>
      <c r="Y1261" s="84">
        <v>5.7</v>
      </c>
      <c r="Z1261" s="2">
        <v>30</v>
      </c>
      <c r="AA1261" s="6">
        <v>11</v>
      </c>
      <c r="AB1261" s="2"/>
      <c r="AC1261" s="2" t="s">
        <v>15</v>
      </c>
      <c r="AD1261" s="84">
        <v>4.4000000000000004</v>
      </c>
      <c r="AE1261" s="84">
        <v>1.6</v>
      </c>
      <c r="AF1261" s="2">
        <v>100</v>
      </c>
      <c r="AG1261" s="2" t="str">
        <f t="shared" si="95"/>
        <v/>
      </c>
      <c r="AH1261" s="2">
        <f t="shared" si="96"/>
        <v>-100</v>
      </c>
      <c r="AI1261" s="44" t="str">
        <f>VLOOKUP(Table13[[#This Row],[Track]],$B$1885:$D$1929,2,FALSE)</f>
        <v>Vic</v>
      </c>
      <c r="AJ12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1" s="16" t="str">
        <f>IF(Table13[[#This Row],[Going-Dist]]="G&lt;6-Dist&gt;=1700","B",IF(Table13[[#This Row],[Going-Dist]]="G&lt;6-Dist&lt;1700","A",IF(AJ1261="G&gt;=6-Dist&lt;1700","C",IF(AJ1261="G&gt;=6-Dist&gt;=1700","D","xx"))))</f>
        <v>A</v>
      </c>
      <c r="AL1261" s="69">
        <f>MONTH(Table13[[#This Row],[Date]])</f>
        <v>10</v>
      </c>
      <c r="AM1261" s="69" t="str">
        <f t="shared" si="94"/>
        <v>2024-2025</v>
      </c>
      <c r="AN1261" s="60">
        <v>100</v>
      </c>
      <c r="AO1261" s="128" t="str">
        <f>IF(Table13[[#This Row],[Combo 27 Bet]]="","",IF(Table13[[#This Row],[Lev Ret]]="","",AN1261*Table13[[#This Row],[Odds]]))</f>
        <v/>
      </c>
      <c r="AP1261" s="129">
        <f t="shared" si="97"/>
        <v>-100</v>
      </c>
      <c r="AQ1261" s="135">
        <v>2</v>
      </c>
      <c r="AR1261" s="151">
        <v>7</v>
      </c>
      <c r="AS1261" s="2" t="str">
        <f>IF(Table13[[#This Row],[Date]]&lt;$AS$3,"","Live")</f>
        <v/>
      </c>
      <c r="AT1261" s="2" t="str">
        <f>IF(Table13[[#This Row],[Date]]&lt;$AT$3,"","Current Algo")</f>
        <v/>
      </c>
    </row>
    <row r="1262" spans="1:46" ht="14.25" customHeight="1" x14ac:dyDescent="0.25">
      <c r="A1262" s="82">
        <v>45581</v>
      </c>
      <c r="B1262" s="2" t="s">
        <v>4</v>
      </c>
      <c r="C1262" s="83">
        <v>0.73958333333333337</v>
      </c>
      <c r="D1262" s="87">
        <v>4</v>
      </c>
      <c r="E1262" s="7">
        <v>12</v>
      </c>
      <c r="F1262" s="60">
        <v>8</v>
      </c>
      <c r="G1262" s="2">
        <v>2000</v>
      </c>
      <c r="H1262" s="2" t="s">
        <v>42</v>
      </c>
      <c r="I1262" s="2" t="s">
        <v>46</v>
      </c>
      <c r="J1262" s="2">
        <v>200</v>
      </c>
      <c r="K1262" s="6">
        <v>8</v>
      </c>
      <c r="L1262" s="6" t="s">
        <v>942</v>
      </c>
      <c r="M1262" s="2" t="s">
        <v>75</v>
      </c>
      <c r="N1262" s="84">
        <v>2.4</v>
      </c>
      <c r="O1262" s="2" t="s">
        <v>183</v>
      </c>
      <c r="P1262" s="2" t="s">
        <v>72</v>
      </c>
      <c r="Q1262" s="85"/>
      <c r="R1262" s="86">
        <v>5</v>
      </c>
      <c r="S1262" s="85">
        <v>54</v>
      </c>
      <c r="T1262" s="85">
        <v>54</v>
      </c>
      <c r="U1262" s="85"/>
      <c r="V1262" s="2"/>
      <c r="W1262" s="2"/>
      <c r="X1262" s="10">
        <v>2</v>
      </c>
      <c r="Y1262" s="84">
        <v>4.5999999999999996</v>
      </c>
      <c r="Z1262" s="2">
        <v>35</v>
      </c>
      <c r="AA1262" s="6">
        <v>8</v>
      </c>
      <c r="AB1262" s="2"/>
      <c r="AC1262" s="2" t="s">
        <v>12</v>
      </c>
      <c r="AD1262" s="84">
        <v>2.6</v>
      </c>
      <c r="AE1262" s="84">
        <v>1.4</v>
      </c>
      <c r="AF1262" s="2">
        <v>100</v>
      </c>
      <c r="AG1262" s="2">
        <f t="shared" si="95"/>
        <v>260</v>
      </c>
      <c r="AH1262" s="2">
        <f t="shared" si="96"/>
        <v>160</v>
      </c>
      <c r="AI1262" s="44" t="str">
        <f>VLOOKUP(Table13[[#This Row],[Track]],$B$1885:$D$1929,2,FALSE)</f>
        <v>Vic</v>
      </c>
      <c r="AJ12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62" s="16" t="str">
        <f>IF(Table13[[#This Row],[Going-Dist]]="G&lt;6-Dist&gt;=1700","B",IF(Table13[[#This Row],[Going-Dist]]="G&lt;6-Dist&lt;1700","A",IF(AJ1262="G&gt;=6-Dist&lt;1700","C",IF(AJ1262="G&gt;=6-Dist&gt;=1700","D","xx"))))</f>
        <v>B</v>
      </c>
      <c r="AL1262" s="69">
        <f>MONTH(Table13[[#This Row],[Date]])</f>
        <v>10</v>
      </c>
      <c r="AM1262" s="69" t="str">
        <f t="shared" si="94"/>
        <v>2024-2025</v>
      </c>
      <c r="AN1262" s="60">
        <v>100</v>
      </c>
      <c r="AO1262" s="128">
        <f>IF(Table13[[#This Row],[Combo 27 Bet]]="","",IF(Table13[[#This Row],[Lev Ret]]="","",AN1262*Table13[[#This Row],[Odds]]))</f>
        <v>260</v>
      </c>
      <c r="AP1262" s="129">
        <f t="shared" si="97"/>
        <v>160</v>
      </c>
      <c r="AQ1262" s="135"/>
      <c r="AR1262" s="151">
        <v>5</v>
      </c>
      <c r="AS1262" s="2" t="str">
        <f>IF(Table13[[#This Row],[Date]]&lt;$AS$3,"","Live")</f>
        <v/>
      </c>
      <c r="AT1262" s="2" t="str">
        <f>IF(Table13[[#This Row],[Date]]&lt;$AT$3,"","Current Algo")</f>
        <v/>
      </c>
    </row>
    <row r="1263" spans="1:46" ht="14.25" customHeight="1" x14ac:dyDescent="0.25">
      <c r="A1263" s="82">
        <v>45584</v>
      </c>
      <c r="B1263" s="2" t="s">
        <v>4</v>
      </c>
      <c r="C1263" s="83">
        <v>0.6875</v>
      </c>
      <c r="D1263" s="87">
        <v>8</v>
      </c>
      <c r="E1263" s="7">
        <v>3</v>
      </c>
      <c r="F1263" s="60">
        <v>8</v>
      </c>
      <c r="G1263" s="2">
        <v>1400</v>
      </c>
      <c r="H1263" s="2" t="s">
        <v>70</v>
      </c>
      <c r="I1263" s="2" t="s">
        <v>84</v>
      </c>
      <c r="J1263" s="2">
        <v>300</v>
      </c>
      <c r="K1263" s="6">
        <v>2</v>
      </c>
      <c r="L1263" s="6" t="s">
        <v>471</v>
      </c>
      <c r="M1263" s="2" t="s">
        <v>58</v>
      </c>
      <c r="N1263" s="84">
        <v>5</v>
      </c>
      <c r="O1263" s="2" t="s">
        <v>515</v>
      </c>
      <c r="P1263" s="2" t="s">
        <v>212</v>
      </c>
      <c r="Q1263" s="85"/>
      <c r="R1263" s="86">
        <v>10</v>
      </c>
      <c r="S1263" s="85">
        <v>57.5</v>
      </c>
      <c r="T1263" s="85">
        <v>57.5</v>
      </c>
      <c r="U1263" s="85"/>
      <c r="V1263" s="2"/>
      <c r="W1263" s="2"/>
      <c r="X1263" s="10">
        <v>3</v>
      </c>
      <c r="Y1263" s="84">
        <v>5.4</v>
      </c>
      <c r="Z1263" s="2">
        <v>30</v>
      </c>
      <c r="AA1263" s="6">
        <v>12</v>
      </c>
      <c r="AB1263" s="2"/>
      <c r="AC1263" s="2" t="s">
        <v>15</v>
      </c>
      <c r="AD1263" s="84">
        <v>6</v>
      </c>
      <c r="AE1263" s="84">
        <v>1.8</v>
      </c>
      <c r="AF1263" s="2">
        <v>100</v>
      </c>
      <c r="AG1263" s="2" t="str">
        <f t="shared" si="95"/>
        <v/>
      </c>
      <c r="AH1263" s="2">
        <f t="shared" si="96"/>
        <v>-100</v>
      </c>
      <c r="AI1263" s="44" t="str">
        <f>VLOOKUP(Table13[[#This Row],[Track]],$B$1885:$D$1929,2,FALSE)</f>
        <v>Vic</v>
      </c>
      <c r="AJ126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263" s="16" t="str">
        <f>IF(Table13[[#This Row],[Going-Dist]]="G&lt;6-Dist&gt;=1700","B",IF(Table13[[#This Row],[Going-Dist]]="G&lt;6-Dist&lt;1700","A",IF(AJ1263="G&gt;=6-Dist&lt;1700","C",IF(AJ1263="G&gt;=6-Dist&gt;=1700","D","xx"))))</f>
        <v>C</v>
      </c>
      <c r="AL1263" s="69">
        <f>MONTH(Table13[[#This Row],[Date]])</f>
        <v>10</v>
      </c>
      <c r="AM1263" s="69" t="str">
        <f t="shared" si="94"/>
        <v>2024-2025</v>
      </c>
      <c r="AN1263" s="60">
        <v>100</v>
      </c>
      <c r="AO1263" s="128" t="str">
        <f>IF(Table13[[#This Row],[Combo 27 Bet]]="","",IF(Table13[[#This Row],[Lev Ret]]="","",AN1263*Table13[[#This Row],[Odds]]))</f>
        <v/>
      </c>
      <c r="AP1263" s="129">
        <f t="shared" si="97"/>
        <v>-100</v>
      </c>
      <c r="AQ1263" s="135"/>
      <c r="AR1263" s="151">
        <v>6</v>
      </c>
      <c r="AS1263" s="2" t="str">
        <f>IF(Table13[[#This Row],[Date]]&lt;$AS$3,"","Live")</f>
        <v/>
      </c>
      <c r="AT1263" s="2" t="str">
        <f>IF(Table13[[#This Row],[Date]]&lt;$AT$3,"","Current Algo")</f>
        <v/>
      </c>
    </row>
    <row r="1264" spans="1:46" ht="14.25" customHeight="1" x14ac:dyDescent="0.25">
      <c r="A1264" s="82">
        <v>45591</v>
      </c>
      <c r="B1264" s="2" t="s">
        <v>6</v>
      </c>
      <c r="C1264" s="83">
        <v>0.60416666666666663</v>
      </c>
      <c r="D1264" s="2">
        <v>4</v>
      </c>
      <c r="E1264" s="2">
        <v>0</v>
      </c>
      <c r="F1264" s="10">
        <v>5</v>
      </c>
      <c r="G1264" s="2">
        <v>2040</v>
      </c>
      <c r="H1264" s="2" t="s">
        <v>42</v>
      </c>
      <c r="I1264" s="2" t="s">
        <v>46</v>
      </c>
      <c r="J1264" s="2">
        <v>200</v>
      </c>
      <c r="K1264" s="6">
        <v>1</v>
      </c>
      <c r="L1264" s="2" t="s">
        <v>813</v>
      </c>
      <c r="M1264" s="84" t="s">
        <v>55</v>
      </c>
      <c r="N1264" s="84">
        <v>3.2</v>
      </c>
      <c r="O1264" s="2" t="s">
        <v>515</v>
      </c>
      <c r="P1264" s="85" t="s">
        <v>60</v>
      </c>
      <c r="Q1264" s="86"/>
      <c r="R1264" s="86">
        <v>2</v>
      </c>
      <c r="S1264" s="85">
        <v>58</v>
      </c>
      <c r="T1264" s="85">
        <v>58</v>
      </c>
      <c r="U1264" s="2"/>
      <c r="V1264" s="2"/>
      <c r="W1264" s="2"/>
      <c r="X1264" s="94">
        <v>1</v>
      </c>
      <c r="Y1264" s="2">
        <v>3.8</v>
      </c>
      <c r="Z1264" s="6">
        <v>45</v>
      </c>
      <c r="AA1264" s="6">
        <v>7</v>
      </c>
      <c r="AB1264" s="2"/>
      <c r="AC1264" s="2" t="s">
        <v>12</v>
      </c>
      <c r="AD1264" s="84">
        <v>3.4</v>
      </c>
      <c r="AE1264" s="84">
        <v>1.9</v>
      </c>
      <c r="AF1264" s="2">
        <v>100</v>
      </c>
      <c r="AG1264" s="2">
        <f t="shared" si="95"/>
        <v>340</v>
      </c>
      <c r="AH1264" s="2">
        <f t="shared" si="96"/>
        <v>240</v>
      </c>
      <c r="AI1264" s="44" t="str">
        <f>VLOOKUP(Table13[[#This Row],[Track]],$B$1885:$D$1929,2,FALSE)</f>
        <v>Vic</v>
      </c>
      <c r="AJ12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64" s="16" t="str">
        <f>IF(Table13[[#This Row],[Going-Dist]]="G&lt;6-Dist&gt;=1700","B",IF(Table13[[#This Row],[Going-Dist]]="G&lt;6-Dist&lt;1700","A",IF(AJ1264="G&gt;=6-Dist&lt;1700","C",IF(AJ1264="G&gt;=6-Dist&gt;=1700","D","xx"))))</f>
        <v>B</v>
      </c>
      <c r="AL1264" s="69">
        <f>MONTH(Table13[[#This Row],[Date]])</f>
        <v>10</v>
      </c>
      <c r="AM1264" s="69" t="str">
        <f t="shared" si="94"/>
        <v>2024-2025</v>
      </c>
      <c r="AN1264" s="60">
        <v>100</v>
      </c>
      <c r="AO1264" s="128">
        <f>IF(Table13[[#This Row],[Combo 27 Bet]]="","",IF(Table13[[#This Row],[Lev Ret]]="","",AN1264*Table13[[#This Row],[Odds]]))</f>
        <v>340</v>
      </c>
      <c r="AP1264" s="129">
        <f t="shared" si="97"/>
        <v>240</v>
      </c>
      <c r="AQ1264" s="135">
        <v>2</v>
      </c>
      <c r="AR1264" s="151">
        <v>7</v>
      </c>
      <c r="AS1264" s="2" t="str">
        <f>IF(Table13[[#This Row],[Date]]&lt;$AS$3,"","Live")</f>
        <v/>
      </c>
      <c r="AT1264" s="2" t="str">
        <f>IF(Table13[[#This Row],[Date]]&lt;$AT$3,"","Current Algo")</f>
        <v/>
      </c>
    </row>
    <row r="1265" spans="1:46" ht="14.25" customHeight="1" x14ac:dyDescent="0.25">
      <c r="A1265" s="82">
        <v>45591</v>
      </c>
      <c r="B1265" s="2" t="s">
        <v>6</v>
      </c>
      <c r="C1265" s="83">
        <v>0.60416666666666663</v>
      </c>
      <c r="D1265" s="2">
        <v>4</v>
      </c>
      <c r="E1265" s="2">
        <v>0</v>
      </c>
      <c r="F1265" s="10">
        <v>5</v>
      </c>
      <c r="G1265" s="2">
        <v>2040</v>
      </c>
      <c r="H1265" s="2" t="s">
        <v>42</v>
      </c>
      <c r="I1265" s="2" t="s">
        <v>46</v>
      </c>
      <c r="J1265" s="2">
        <v>200</v>
      </c>
      <c r="K1265" s="6">
        <v>3</v>
      </c>
      <c r="L1265" s="2" t="s">
        <v>894</v>
      </c>
      <c r="M1265" s="84" t="s">
        <v>55</v>
      </c>
      <c r="N1265" s="84">
        <v>4.2</v>
      </c>
      <c r="O1265" s="2" t="s">
        <v>557</v>
      </c>
      <c r="P1265" s="85" t="s">
        <v>88</v>
      </c>
      <c r="Q1265" s="86"/>
      <c r="R1265" s="86">
        <v>6</v>
      </c>
      <c r="S1265" s="85">
        <v>57.5</v>
      </c>
      <c r="T1265" s="85">
        <v>57.5</v>
      </c>
      <c r="U1265" s="2"/>
      <c r="V1265" s="2"/>
      <c r="W1265" s="2"/>
      <c r="X1265" s="94">
        <v>2</v>
      </c>
      <c r="Y1265" s="2">
        <v>5</v>
      </c>
      <c r="Z1265" s="6">
        <v>35</v>
      </c>
      <c r="AA1265" s="6">
        <v>7</v>
      </c>
      <c r="AB1265" s="2"/>
      <c r="AC1265" s="2"/>
      <c r="AD1265" s="84">
        <v>4.8</v>
      </c>
      <c r="AE1265" s="84"/>
      <c r="AF1265" s="2">
        <v>100</v>
      </c>
      <c r="AG1265" s="2" t="str">
        <f t="shared" si="95"/>
        <v/>
      </c>
      <c r="AH1265" s="2">
        <f t="shared" si="96"/>
        <v>-100</v>
      </c>
      <c r="AI1265" s="44" t="str">
        <f>VLOOKUP(Table13[[#This Row],[Track]],$B$1885:$D$1929,2,FALSE)</f>
        <v>Vic</v>
      </c>
      <c r="AJ12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65" s="16" t="str">
        <f>IF(Table13[[#This Row],[Going-Dist]]="G&lt;6-Dist&gt;=1700","B",IF(Table13[[#This Row],[Going-Dist]]="G&lt;6-Dist&lt;1700","A",IF(AJ1265="G&gt;=6-Dist&lt;1700","C",IF(AJ1265="G&gt;=6-Dist&gt;=1700","D","xx"))))</f>
        <v>B</v>
      </c>
      <c r="AL1265" s="69">
        <f>MONTH(Table13[[#This Row],[Date]])</f>
        <v>10</v>
      </c>
      <c r="AM1265" s="69" t="str">
        <f t="shared" si="94"/>
        <v>2024-2025</v>
      </c>
      <c r="AN1265" s="60">
        <v>100</v>
      </c>
      <c r="AO1265" s="128" t="str">
        <f>IF(Table13[[#This Row],[Combo 27 Bet]]="","",IF(Table13[[#This Row],[Lev Ret]]="","",AN1265*Table13[[#This Row],[Odds]]))</f>
        <v/>
      </c>
      <c r="AP1265" s="129">
        <f t="shared" si="97"/>
        <v>-100</v>
      </c>
      <c r="AQ1265" s="135">
        <v>2</v>
      </c>
      <c r="AR1265" s="151">
        <v>7</v>
      </c>
      <c r="AS1265" s="2" t="str">
        <f>IF(Table13[[#This Row],[Date]]&lt;$AS$3,"","Live")</f>
        <v/>
      </c>
      <c r="AT1265" s="2" t="str">
        <f>IF(Table13[[#This Row],[Date]]&lt;$AT$3,"","Current Algo")</f>
        <v/>
      </c>
    </row>
    <row r="1266" spans="1:46" ht="14.25" customHeight="1" x14ac:dyDescent="0.25">
      <c r="A1266" s="82">
        <v>45591</v>
      </c>
      <c r="B1266" s="2" t="s">
        <v>6</v>
      </c>
      <c r="C1266" s="83">
        <v>0.68055555555555558</v>
      </c>
      <c r="D1266" s="87">
        <v>4</v>
      </c>
      <c r="E1266" s="7">
        <v>0</v>
      </c>
      <c r="F1266" s="60">
        <v>8</v>
      </c>
      <c r="G1266" s="2">
        <v>1600</v>
      </c>
      <c r="H1266" s="2" t="s">
        <v>42</v>
      </c>
      <c r="I1266" s="2" t="s">
        <v>66</v>
      </c>
      <c r="J1266" s="2">
        <v>400</v>
      </c>
      <c r="K1266" s="6">
        <v>7</v>
      </c>
      <c r="L1266" s="6" t="s">
        <v>943</v>
      </c>
      <c r="M1266" s="2" t="s">
        <v>55</v>
      </c>
      <c r="N1266" s="84">
        <v>5.5</v>
      </c>
      <c r="O1266" s="2" t="s">
        <v>63</v>
      </c>
      <c r="P1266" s="2" t="s">
        <v>60</v>
      </c>
      <c r="Q1266" s="85"/>
      <c r="R1266" s="86">
        <v>7</v>
      </c>
      <c r="S1266" s="85">
        <v>57</v>
      </c>
      <c r="T1266" s="85">
        <v>57</v>
      </c>
      <c r="U1266" s="85"/>
      <c r="V1266" s="2"/>
      <c r="W1266" s="2"/>
      <c r="X1266" s="10">
        <v>2</v>
      </c>
      <c r="Y1266" s="84">
        <v>5.5</v>
      </c>
      <c r="Z1266" s="2">
        <v>30</v>
      </c>
      <c r="AA1266" s="6">
        <v>11</v>
      </c>
      <c r="AB1266" s="2"/>
      <c r="AC1266" s="2" t="s">
        <v>15</v>
      </c>
      <c r="AD1266" s="84">
        <v>4.4000000000000004</v>
      </c>
      <c r="AE1266" s="84">
        <v>1.9</v>
      </c>
      <c r="AF1266" s="2">
        <v>100</v>
      </c>
      <c r="AG1266" s="2" t="str">
        <f t="shared" si="95"/>
        <v/>
      </c>
      <c r="AH1266" s="2">
        <f t="shared" si="96"/>
        <v>-100</v>
      </c>
      <c r="AI1266" s="44" t="str">
        <f>VLOOKUP(Table13[[#This Row],[Track]],$B$1885:$D$1929,2,FALSE)</f>
        <v>Vic</v>
      </c>
      <c r="AJ12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6" s="16" t="str">
        <f>IF(Table13[[#This Row],[Going-Dist]]="G&lt;6-Dist&gt;=1700","B",IF(Table13[[#This Row],[Going-Dist]]="G&lt;6-Dist&lt;1700","A",IF(AJ1266="G&gt;=6-Dist&lt;1700","C",IF(AJ1266="G&gt;=6-Dist&gt;=1700","D","xx"))))</f>
        <v>A</v>
      </c>
      <c r="AL1266" s="69">
        <f>MONTH(Table13[[#This Row],[Date]])</f>
        <v>10</v>
      </c>
      <c r="AM1266" s="69" t="str">
        <f t="shared" si="94"/>
        <v>2024-2025</v>
      </c>
      <c r="AN1266" s="60">
        <v>100</v>
      </c>
      <c r="AO1266" s="128" t="str">
        <f>IF(Table13[[#This Row],[Combo 27 Bet]]="","",IF(Table13[[#This Row],[Lev Ret]]="","",AN1266*Table13[[#This Row],[Odds]]))</f>
        <v/>
      </c>
      <c r="AP1266" s="129">
        <f t="shared" si="97"/>
        <v>-100</v>
      </c>
      <c r="AQ1266" s="135"/>
      <c r="AR1266" s="151">
        <v>6</v>
      </c>
      <c r="AS1266" s="2" t="str">
        <f>IF(Table13[[#This Row],[Date]]&lt;$AS$3,"","Live")</f>
        <v/>
      </c>
      <c r="AT1266" s="2" t="str">
        <f>IF(Table13[[#This Row],[Date]]&lt;$AT$3,"","Current Algo")</f>
        <v/>
      </c>
    </row>
    <row r="1267" spans="1:46" ht="14.25" customHeight="1" x14ac:dyDescent="0.25">
      <c r="A1267" s="82">
        <v>45591</v>
      </c>
      <c r="B1267" s="2" t="s">
        <v>148</v>
      </c>
      <c r="C1267" s="83">
        <v>0.75694444444444442</v>
      </c>
      <c r="D1267" s="87">
        <v>4</v>
      </c>
      <c r="E1267" s="7">
        <v>5</v>
      </c>
      <c r="F1267" s="60">
        <v>10</v>
      </c>
      <c r="G1267" s="2">
        <v>1600</v>
      </c>
      <c r="H1267" s="2" t="s">
        <v>151</v>
      </c>
      <c r="I1267" s="2"/>
      <c r="J1267" s="2">
        <v>160</v>
      </c>
      <c r="K1267" s="6">
        <v>5</v>
      </c>
      <c r="L1267" s="6" t="s">
        <v>1752</v>
      </c>
      <c r="M1267" s="2" t="s">
        <v>55</v>
      </c>
      <c r="N1267" s="84">
        <v>3.1</v>
      </c>
      <c r="O1267" s="2" t="s">
        <v>1057</v>
      </c>
      <c r="P1267" s="2" t="s">
        <v>154</v>
      </c>
      <c r="Q1267" s="85"/>
      <c r="R1267" s="86">
        <v>7</v>
      </c>
      <c r="S1267" s="85">
        <v>56</v>
      </c>
      <c r="T1267" s="85">
        <v>56</v>
      </c>
      <c r="U1267" s="85"/>
      <c r="V1267" s="2">
        <v>1</v>
      </c>
      <c r="W1267" s="2">
        <v>2</v>
      </c>
      <c r="X1267" s="10">
        <v>2</v>
      </c>
      <c r="Y1267" s="84">
        <v>6.5</v>
      </c>
      <c r="Z1267" s="2">
        <v>20</v>
      </c>
      <c r="AA1267" s="6"/>
      <c r="AB1267" s="2"/>
      <c r="AC1267" s="2"/>
      <c r="AD1267" s="84">
        <v>3.4</v>
      </c>
      <c r="AE1267" s="84"/>
      <c r="AF1267" s="2">
        <v>100</v>
      </c>
      <c r="AG1267" s="2" t="str">
        <f t="shared" si="95"/>
        <v/>
      </c>
      <c r="AH1267" s="2">
        <f t="shared" si="96"/>
        <v>-100</v>
      </c>
      <c r="AI1267" s="44" t="str">
        <f>VLOOKUP(Table13[[#This Row],[Track]],$B$1885:$D$1929,2,FALSE)</f>
        <v>NSW</v>
      </c>
      <c r="AJ12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7" s="16" t="str">
        <f>IF(Table13[[#This Row],[Going-Dist]]="G&lt;6-Dist&gt;=1700","B",IF(Table13[[#This Row],[Going-Dist]]="G&lt;6-Dist&lt;1700","A",IF(AJ1267="G&gt;=6-Dist&lt;1700","C",IF(AJ1267="G&gt;=6-Dist&gt;=1700","D","xx"))))</f>
        <v>A</v>
      </c>
      <c r="AL1267" s="69">
        <f>MONTH(Table13[[#This Row],[Date]])</f>
        <v>10</v>
      </c>
      <c r="AM1267" s="69" t="str">
        <f t="shared" si="94"/>
        <v>2024-2025</v>
      </c>
      <c r="AN1267" s="60">
        <v>100</v>
      </c>
      <c r="AO1267" s="128" t="str">
        <f>IF(Table13[[#This Row],[Combo 27 Bet]]="","",IF(Table13[[#This Row],[Lev Ret]]="","",AN1267*Table13[[#This Row],[Odds]]))</f>
        <v/>
      </c>
      <c r="AP1267" s="129">
        <f t="shared" si="97"/>
        <v>-100</v>
      </c>
      <c r="AQ1267" s="135"/>
      <c r="AR1267" s="151">
        <v>7</v>
      </c>
      <c r="AS1267" s="2" t="str">
        <f>IF(Table13[[#This Row],[Date]]&lt;$AS$3,"","Live")</f>
        <v/>
      </c>
      <c r="AT1267" s="2" t="str">
        <f>IF(Table13[[#This Row],[Date]]&lt;$AT$3,"","Current Algo")</f>
        <v/>
      </c>
    </row>
    <row r="1268" spans="1:46" ht="14.25" customHeight="1" x14ac:dyDescent="0.25">
      <c r="A1268" s="82">
        <v>45598</v>
      </c>
      <c r="B1268" s="2" t="s">
        <v>149</v>
      </c>
      <c r="C1268" s="83">
        <v>0.53125</v>
      </c>
      <c r="D1268" s="87">
        <v>4</v>
      </c>
      <c r="E1268" s="7">
        <v>0</v>
      </c>
      <c r="F1268" s="60">
        <v>2</v>
      </c>
      <c r="G1268" s="2">
        <v>1300</v>
      </c>
      <c r="H1268" s="2" t="s">
        <v>152</v>
      </c>
      <c r="I1268" s="2">
        <v>78</v>
      </c>
      <c r="J1268" s="2">
        <v>160</v>
      </c>
      <c r="K1268" s="6">
        <v>3</v>
      </c>
      <c r="L1268" s="6" t="s">
        <v>1753</v>
      </c>
      <c r="M1268" s="2" t="s">
        <v>50</v>
      </c>
      <c r="N1268" s="84">
        <v>2.4</v>
      </c>
      <c r="O1268" s="2" t="s">
        <v>1143</v>
      </c>
      <c r="P1268" s="2" t="s">
        <v>1144</v>
      </c>
      <c r="Q1268" s="85"/>
      <c r="R1268" s="86">
        <v>3</v>
      </c>
      <c r="S1268" s="85">
        <v>60.5</v>
      </c>
      <c r="T1268" s="85">
        <v>60.5</v>
      </c>
      <c r="U1268" s="85"/>
      <c r="V1268" s="2">
        <v>1</v>
      </c>
      <c r="W1268" s="2">
        <v>4</v>
      </c>
      <c r="X1268" s="10">
        <v>2</v>
      </c>
      <c r="Y1268" s="84">
        <v>5.5</v>
      </c>
      <c r="Z1268" s="2">
        <v>20</v>
      </c>
      <c r="AA1268" s="6"/>
      <c r="AB1268" s="2"/>
      <c r="AC1268" s="2"/>
      <c r="AD1268" s="84">
        <v>3.7</v>
      </c>
      <c r="AE1268" s="84"/>
      <c r="AF1268" s="2">
        <v>100</v>
      </c>
      <c r="AG1268" s="2" t="str">
        <f t="shared" si="95"/>
        <v/>
      </c>
      <c r="AH1268" s="2">
        <f t="shared" si="96"/>
        <v>-100</v>
      </c>
      <c r="AI1268" s="44" t="str">
        <f>VLOOKUP(Table13[[#This Row],[Track]],$B$1885:$D$1929,2,FALSE)</f>
        <v>NSW</v>
      </c>
      <c r="AJ12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8" s="16" t="str">
        <f>IF(Table13[[#This Row],[Going-Dist]]="G&lt;6-Dist&gt;=1700","B",IF(Table13[[#This Row],[Going-Dist]]="G&lt;6-Dist&lt;1700","A",IF(AJ1268="G&gt;=6-Dist&lt;1700","C",IF(AJ1268="G&gt;=6-Dist&gt;=1700","D","xx"))))</f>
        <v>A</v>
      </c>
      <c r="AL1268" s="2">
        <f>MONTH(Table13[[#This Row],[Date]])</f>
        <v>11</v>
      </c>
      <c r="AM1268" s="2" t="str">
        <f t="shared" si="94"/>
        <v>2024-2025</v>
      </c>
      <c r="AN1268" s="60">
        <v>200</v>
      </c>
      <c r="AO1268" s="128" t="str">
        <f>IF(Table13[[#This Row],[Combo 27 Bet]]="","",IF(Table13[[#This Row],[Lev Ret]]="","",AN1268*Table13[[#This Row],[Odds]]))</f>
        <v/>
      </c>
      <c r="AP1268" s="129">
        <f t="shared" si="97"/>
        <v>-200</v>
      </c>
      <c r="AQ1268" s="135"/>
      <c r="AR1268" s="151">
        <v>10</v>
      </c>
      <c r="AS1268" s="2" t="str">
        <f>IF(Table13[[#This Row],[Date]]&lt;$AS$3,"","Live")</f>
        <v/>
      </c>
      <c r="AT1268" s="2" t="str">
        <f>IF(Table13[[#This Row],[Date]]&lt;$AT$3,"","Current Algo")</f>
        <v/>
      </c>
    </row>
    <row r="1269" spans="1:46" ht="14.25" customHeight="1" x14ac:dyDescent="0.25">
      <c r="A1269" s="82">
        <v>45598</v>
      </c>
      <c r="B1269" s="2" t="s">
        <v>21</v>
      </c>
      <c r="C1269" s="83">
        <v>0.59722222222222221</v>
      </c>
      <c r="D1269" s="2">
        <v>4</v>
      </c>
      <c r="E1269" s="2">
        <v>0</v>
      </c>
      <c r="F1269" s="10">
        <v>4</v>
      </c>
      <c r="G1269" s="2">
        <v>1400</v>
      </c>
      <c r="H1269" s="2" t="s">
        <v>42</v>
      </c>
      <c r="I1269" s="2" t="s">
        <v>46</v>
      </c>
      <c r="J1269" s="2">
        <v>500</v>
      </c>
      <c r="K1269" s="6">
        <v>2</v>
      </c>
      <c r="L1269" s="2" t="s">
        <v>491</v>
      </c>
      <c r="M1269" s="84" t="s">
        <v>58</v>
      </c>
      <c r="N1269" s="84">
        <v>3.3</v>
      </c>
      <c r="O1269" s="2" t="s">
        <v>515</v>
      </c>
      <c r="P1269" s="85" t="s">
        <v>73</v>
      </c>
      <c r="Q1269" s="86"/>
      <c r="R1269" s="86">
        <v>2</v>
      </c>
      <c r="S1269" s="85">
        <v>57.5</v>
      </c>
      <c r="T1269" s="85">
        <v>57.5</v>
      </c>
      <c r="U1269" s="2"/>
      <c r="V1269" s="2"/>
      <c r="W1269" s="2"/>
      <c r="X1269" s="94">
        <v>2</v>
      </c>
      <c r="Y1269" s="2">
        <v>4.4000000000000004</v>
      </c>
      <c r="Z1269" s="6">
        <v>40</v>
      </c>
      <c r="AA1269" s="6">
        <v>11</v>
      </c>
      <c r="AB1269" s="2"/>
      <c r="AC1269" s="2" t="s">
        <v>12</v>
      </c>
      <c r="AD1269" s="84">
        <v>4.2</v>
      </c>
      <c r="AE1269" s="84">
        <v>1.45</v>
      </c>
      <c r="AF1269" s="2">
        <v>100</v>
      </c>
      <c r="AG1269" s="2">
        <f t="shared" si="95"/>
        <v>420</v>
      </c>
      <c r="AH1269" s="2">
        <f t="shared" si="96"/>
        <v>320</v>
      </c>
      <c r="AI1269" s="44" t="str">
        <f>VLOOKUP(Table13[[#This Row],[Track]],$B$1885:$D$1929,2,FALSE)</f>
        <v>Vic</v>
      </c>
      <c r="AJ12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69" s="16" t="str">
        <f>IF(Table13[[#This Row],[Going-Dist]]="G&lt;6-Dist&gt;=1700","B",IF(Table13[[#This Row],[Going-Dist]]="G&lt;6-Dist&lt;1700","A",IF(AJ1269="G&gt;=6-Dist&lt;1700","C",IF(AJ1269="G&gt;=6-Dist&gt;=1700","D","xx"))))</f>
        <v>A</v>
      </c>
      <c r="AL1269" s="69">
        <f>MONTH(Table13[[#This Row],[Date]])</f>
        <v>11</v>
      </c>
      <c r="AM1269" s="69" t="str">
        <f t="shared" si="94"/>
        <v>2024-2025</v>
      </c>
      <c r="AN1269" s="60">
        <v>100</v>
      </c>
      <c r="AO1269" s="128">
        <f>IF(Table13[[#This Row],[Combo 27 Bet]]="","",IF(Table13[[#This Row],[Lev Ret]]="","",AN1269*Table13[[#This Row],[Odds]]))</f>
        <v>420</v>
      </c>
      <c r="AP1269" s="129">
        <f t="shared" si="97"/>
        <v>320</v>
      </c>
      <c r="AQ1269" s="135"/>
      <c r="AR1269" s="151">
        <v>7</v>
      </c>
      <c r="AS1269" s="2" t="str">
        <f>IF(Table13[[#This Row],[Date]]&lt;$AS$3,"","Live")</f>
        <v/>
      </c>
      <c r="AT1269" s="2" t="str">
        <f>IF(Table13[[#This Row],[Date]]&lt;$AT$3,"","Current Algo")</f>
        <v/>
      </c>
    </row>
    <row r="1270" spans="1:46" ht="14.25" customHeight="1" x14ac:dyDescent="0.25">
      <c r="A1270" s="82">
        <v>45598</v>
      </c>
      <c r="B1270" s="2" t="s">
        <v>149</v>
      </c>
      <c r="C1270" s="83">
        <v>0.66666666666666663</v>
      </c>
      <c r="D1270" s="87">
        <v>4</v>
      </c>
      <c r="E1270" s="7">
        <v>0</v>
      </c>
      <c r="F1270" s="60">
        <v>7</v>
      </c>
      <c r="G1270" s="2">
        <v>1300</v>
      </c>
      <c r="H1270" s="2" t="s">
        <v>151</v>
      </c>
      <c r="I1270" s="2" t="s">
        <v>66</v>
      </c>
      <c r="J1270" s="2">
        <v>3000</v>
      </c>
      <c r="K1270" s="6">
        <v>4</v>
      </c>
      <c r="L1270" s="6" t="s">
        <v>1639</v>
      </c>
      <c r="M1270" s="2" t="s">
        <v>75</v>
      </c>
      <c r="N1270" s="84">
        <v>5.7</v>
      </c>
      <c r="O1270" s="2" t="s">
        <v>1142</v>
      </c>
      <c r="P1270" s="2" t="s">
        <v>155</v>
      </c>
      <c r="Q1270" s="85"/>
      <c r="R1270" s="86">
        <v>8</v>
      </c>
      <c r="S1270" s="85">
        <v>56.5</v>
      </c>
      <c r="T1270" s="85">
        <v>56.5</v>
      </c>
      <c r="U1270" s="85"/>
      <c r="V1270" s="2">
        <v>2</v>
      </c>
      <c r="W1270" s="2">
        <v>3</v>
      </c>
      <c r="X1270" s="10">
        <v>1</v>
      </c>
      <c r="Y1270" s="84">
        <v>3.3</v>
      </c>
      <c r="Z1270" s="2">
        <v>20</v>
      </c>
      <c r="AA1270" s="6"/>
      <c r="AB1270" s="2"/>
      <c r="AC1270" s="2" t="s">
        <v>15</v>
      </c>
      <c r="AD1270" s="84">
        <v>4.5999999999999996</v>
      </c>
      <c r="AE1270" s="84">
        <v>1.7</v>
      </c>
      <c r="AF1270" s="2">
        <v>100</v>
      </c>
      <c r="AG1270" s="2" t="str">
        <f t="shared" si="95"/>
        <v/>
      </c>
      <c r="AH1270" s="2">
        <f t="shared" si="96"/>
        <v>-100</v>
      </c>
      <c r="AI1270" s="44" t="str">
        <f>VLOOKUP(Table13[[#This Row],[Track]],$B$1885:$D$1929,2,FALSE)</f>
        <v>NSW</v>
      </c>
      <c r="AJ12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0" s="16" t="str">
        <f>IF(Table13[[#This Row],[Going-Dist]]="G&lt;6-Dist&gt;=1700","B",IF(Table13[[#This Row],[Going-Dist]]="G&lt;6-Dist&lt;1700","A",IF(AJ1270="G&gt;=6-Dist&lt;1700","C",IF(AJ1270="G&gt;=6-Dist&gt;=1700","D","xx"))))</f>
        <v>A</v>
      </c>
      <c r="AL1270" s="69">
        <f>MONTH(Table13[[#This Row],[Date]])</f>
        <v>11</v>
      </c>
      <c r="AM1270" s="69" t="str">
        <f t="shared" si="94"/>
        <v>2024-2025</v>
      </c>
      <c r="AN1270" s="60">
        <v>100</v>
      </c>
      <c r="AO1270" s="128" t="str">
        <f>IF(Table13[[#This Row],[Combo 27 Bet]]="","",IF(Table13[[#This Row],[Lev Ret]]="","",AN1270*Table13[[#This Row],[Odds]]))</f>
        <v/>
      </c>
      <c r="AP1270" s="129">
        <f t="shared" si="97"/>
        <v>-100</v>
      </c>
      <c r="AQ1270" s="135"/>
      <c r="AR1270" s="151">
        <v>8</v>
      </c>
      <c r="AS1270" s="2" t="str">
        <f>IF(Table13[[#This Row],[Date]]&lt;$AS$3,"","Live")</f>
        <v/>
      </c>
      <c r="AT1270" s="2" t="str">
        <f>IF(Table13[[#This Row],[Date]]&lt;$AT$3,"","Current Algo")</f>
        <v/>
      </c>
    </row>
    <row r="1271" spans="1:46" ht="14.25" customHeight="1" x14ac:dyDescent="0.25">
      <c r="A1271" s="82">
        <v>45598</v>
      </c>
      <c r="B1271" s="2" t="s">
        <v>149</v>
      </c>
      <c r="C1271" s="83">
        <v>0.74652777777777779</v>
      </c>
      <c r="D1271" s="87">
        <v>4</v>
      </c>
      <c r="E1271" s="7">
        <v>0</v>
      </c>
      <c r="F1271" s="60">
        <v>10</v>
      </c>
      <c r="G1271" s="2">
        <v>1500</v>
      </c>
      <c r="H1271" s="2" t="s">
        <v>151</v>
      </c>
      <c r="I1271" s="2">
        <v>78</v>
      </c>
      <c r="J1271" s="2">
        <v>160</v>
      </c>
      <c r="K1271" s="6">
        <v>9</v>
      </c>
      <c r="L1271" s="6" t="s">
        <v>1754</v>
      </c>
      <c r="M1271" s="2" t="s">
        <v>75</v>
      </c>
      <c r="N1271" s="84">
        <v>3.3</v>
      </c>
      <c r="O1271" s="2" t="s">
        <v>161</v>
      </c>
      <c r="P1271" s="2" t="s">
        <v>110</v>
      </c>
      <c r="Q1271" s="85"/>
      <c r="R1271" s="86">
        <v>8</v>
      </c>
      <c r="S1271" s="85">
        <v>57.5</v>
      </c>
      <c r="T1271" s="85">
        <v>57.5</v>
      </c>
      <c r="U1271" s="85"/>
      <c r="V1271" s="2">
        <v>4</v>
      </c>
      <c r="W1271" s="2"/>
      <c r="X1271" s="10">
        <v>2</v>
      </c>
      <c r="Y1271" s="84">
        <v>6.5</v>
      </c>
      <c r="Z1271" s="2">
        <v>20</v>
      </c>
      <c r="AA1271" s="6"/>
      <c r="AB1271" s="2"/>
      <c r="AC1271" s="2" t="s">
        <v>15</v>
      </c>
      <c r="AD1271" s="84">
        <v>3.1</v>
      </c>
      <c r="AE1271" s="84">
        <v>1.5</v>
      </c>
      <c r="AF1271" s="2">
        <v>100</v>
      </c>
      <c r="AG1271" s="2" t="str">
        <f t="shared" si="95"/>
        <v/>
      </c>
      <c r="AH1271" s="2">
        <f t="shared" si="96"/>
        <v>-100</v>
      </c>
      <c r="AI1271" s="44" t="str">
        <f>VLOOKUP(Table13[[#This Row],[Track]],$B$1885:$D$1929,2,FALSE)</f>
        <v>NSW</v>
      </c>
      <c r="AJ12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1" s="16" t="str">
        <f>IF(Table13[[#This Row],[Going-Dist]]="G&lt;6-Dist&gt;=1700","B",IF(Table13[[#This Row],[Going-Dist]]="G&lt;6-Dist&lt;1700","A",IF(AJ1271="G&gt;=6-Dist&lt;1700","C",IF(AJ1271="G&gt;=6-Dist&gt;=1700","D","xx"))))</f>
        <v>A</v>
      </c>
      <c r="AL1271" s="69">
        <f>MONTH(Table13[[#This Row],[Date]])</f>
        <v>11</v>
      </c>
      <c r="AM1271" s="69" t="str">
        <f t="shared" si="94"/>
        <v>2024-2025</v>
      </c>
      <c r="AN1271" s="60">
        <v>120</v>
      </c>
      <c r="AO1271" s="128" t="str">
        <f>IF(Table13[[#This Row],[Combo 27 Bet]]="","",IF(Table13[[#This Row],[Lev Ret]]="","",AN1271*Table13[[#This Row],[Odds]]))</f>
        <v/>
      </c>
      <c r="AP1271" s="129">
        <f t="shared" si="97"/>
        <v>-120</v>
      </c>
      <c r="AQ1271" s="135"/>
      <c r="AR1271" s="151">
        <v>7</v>
      </c>
      <c r="AS1271" s="2" t="str">
        <f>IF(Table13[[#This Row],[Date]]&lt;$AS$3,"","Live")</f>
        <v/>
      </c>
      <c r="AT1271" s="2" t="str">
        <f>IF(Table13[[#This Row],[Date]]&lt;$AT$3,"","Current Algo")</f>
        <v/>
      </c>
    </row>
    <row r="1272" spans="1:46" ht="14.25" customHeight="1" x14ac:dyDescent="0.25">
      <c r="A1272" s="82">
        <v>45601</v>
      </c>
      <c r="B1272" s="2" t="s">
        <v>21</v>
      </c>
      <c r="C1272" s="83">
        <v>0.5</v>
      </c>
      <c r="D1272" s="87">
        <v>4</v>
      </c>
      <c r="E1272" s="7">
        <v>2</v>
      </c>
      <c r="F1272" s="60">
        <v>3</v>
      </c>
      <c r="G1272" s="2">
        <v>1400</v>
      </c>
      <c r="H1272" s="2" t="s">
        <v>42</v>
      </c>
      <c r="I1272" s="2">
        <v>90</v>
      </c>
      <c r="J1272" s="2">
        <v>150</v>
      </c>
      <c r="K1272" s="6">
        <v>9</v>
      </c>
      <c r="L1272" s="6" t="s">
        <v>945</v>
      </c>
      <c r="M1272" s="2" t="s">
        <v>67</v>
      </c>
      <c r="N1272" s="84">
        <v>5.5</v>
      </c>
      <c r="O1272" s="2" t="s">
        <v>85</v>
      </c>
      <c r="P1272" s="2" t="s">
        <v>52</v>
      </c>
      <c r="Q1272" s="85"/>
      <c r="R1272" s="86">
        <v>13</v>
      </c>
      <c r="S1272" s="85">
        <v>54</v>
      </c>
      <c r="T1272" s="85">
        <v>54</v>
      </c>
      <c r="U1272" s="85"/>
      <c r="V1272" s="2"/>
      <c r="W1272" s="2"/>
      <c r="X1272" s="10">
        <v>2</v>
      </c>
      <c r="Y1272" s="84">
        <v>5.5</v>
      </c>
      <c r="Z1272" s="2">
        <v>30</v>
      </c>
      <c r="AA1272" s="6">
        <v>13</v>
      </c>
      <c r="AB1272" s="2"/>
      <c r="AC1272" s="2"/>
      <c r="AD1272" s="84">
        <v>8.5</v>
      </c>
      <c r="AE1272" s="84"/>
      <c r="AF1272" s="2">
        <v>100</v>
      </c>
      <c r="AG1272" s="2" t="str">
        <f t="shared" si="95"/>
        <v/>
      </c>
      <c r="AH1272" s="2">
        <f t="shared" si="96"/>
        <v>-100</v>
      </c>
      <c r="AI1272" s="44" t="str">
        <f>VLOOKUP(Table13[[#This Row],[Track]],$B$1885:$D$1929,2,FALSE)</f>
        <v>Vic</v>
      </c>
      <c r="AJ12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2" s="16" t="str">
        <f>IF(Table13[[#This Row],[Going-Dist]]="G&lt;6-Dist&gt;=1700","B",IF(Table13[[#This Row],[Going-Dist]]="G&lt;6-Dist&lt;1700","A",IF(AJ1272="G&gt;=6-Dist&lt;1700","C",IF(AJ1272="G&gt;=6-Dist&gt;=1700","D","xx"))))</f>
        <v>A</v>
      </c>
      <c r="AL1272" s="69">
        <f>MONTH(Table13[[#This Row],[Date]])</f>
        <v>11</v>
      </c>
      <c r="AM1272" s="69" t="str">
        <f t="shared" si="94"/>
        <v>2024-2025</v>
      </c>
      <c r="AN1272" s="60">
        <v>100</v>
      </c>
      <c r="AO1272" s="128" t="str">
        <f>IF(Table13[[#This Row],[Combo 27 Bet]]="","",IF(Table13[[#This Row],[Lev Ret]]="","",AN1272*Table13[[#This Row],[Odds]]))</f>
        <v/>
      </c>
      <c r="AP1272" s="129">
        <f t="shared" si="97"/>
        <v>-100</v>
      </c>
      <c r="AQ1272" s="135"/>
      <c r="AR1272" s="151">
        <v>6</v>
      </c>
      <c r="AS1272" s="2" t="str">
        <f>IF(Table13[[#This Row],[Date]]&lt;$AS$3,"","Live")</f>
        <v/>
      </c>
      <c r="AT1272" s="2" t="str">
        <f>IF(Table13[[#This Row],[Date]]&lt;$AT$3,"","Current Algo")</f>
        <v/>
      </c>
    </row>
    <row r="1273" spans="1:46" ht="14.25" customHeight="1" x14ac:dyDescent="0.25">
      <c r="A1273" s="82">
        <v>45601</v>
      </c>
      <c r="B1273" s="2" t="s">
        <v>21</v>
      </c>
      <c r="C1273" s="83">
        <v>0.57986111111111116</v>
      </c>
      <c r="D1273" s="87">
        <v>4</v>
      </c>
      <c r="E1273" s="7">
        <v>2</v>
      </c>
      <c r="F1273" s="60">
        <v>6</v>
      </c>
      <c r="G1273" s="2">
        <v>1800</v>
      </c>
      <c r="H1273" s="2" t="s">
        <v>42</v>
      </c>
      <c r="I1273" s="2" t="s">
        <v>46</v>
      </c>
      <c r="J1273" s="2">
        <v>175</v>
      </c>
      <c r="K1273" s="6">
        <v>5</v>
      </c>
      <c r="L1273" s="6" t="s">
        <v>354</v>
      </c>
      <c r="M1273" s="2" t="s">
        <v>58</v>
      </c>
      <c r="N1273" s="84">
        <v>6.5</v>
      </c>
      <c r="O1273" s="2" t="s">
        <v>104</v>
      </c>
      <c r="P1273" s="2" t="s">
        <v>94</v>
      </c>
      <c r="Q1273" s="85"/>
      <c r="R1273" s="86">
        <v>10</v>
      </c>
      <c r="S1273" s="85">
        <v>57</v>
      </c>
      <c r="T1273" s="85">
        <v>57</v>
      </c>
      <c r="U1273" s="85"/>
      <c r="V1273" s="2"/>
      <c r="W1273" s="2"/>
      <c r="X1273" s="10">
        <v>2</v>
      </c>
      <c r="Y1273" s="84">
        <v>5.4</v>
      </c>
      <c r="Z1273" s="2">
        <v>35</v>
      </c>
      <c r="AA1273" s="6">
        <v>11</v>
      </c>
      <c r="AB1273" s="2"/>
      <c r="AC1273" s="2" t="s">
        <v>12</v>
      </c>
      <c r="AD1273" s="84">
        <v>6.6</v>
      </c>
      <c r="AE1273" s="84">
        <v>2.2000000000000002</v>
      </c>
      <c r="AF1273" s="2">
        <v>100</v>
      </c>
      <c r="AG1273" s="2">
        <f t="shared" si="95"/>
        <v>660</v>
      </c>
      <c r="AH1273" s="2">
        <f t="shared" si="96"/>
        <v>560</v>
      </c>
      <c r="AI1273" s="44" t="str">
        <f>VLOOKUP(Table13[[#This Row],[Track]],$B$1885:$D$1929,2,FALSE)</f>
        <v>Vic</v>
      </c>
      <c r="AJ12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73" s="16" t="str">
        <f>IF(Table13[[#This Row],[Going-Dist]]="G&lt;6-Dist&gt;=1700","B",IF(Table13[[#This Row],[Going-Dist]]="G&lt;6-Dist&lt;1700","A",IF(AJ1273="G&gt;=6-Dist&lt;1700","C",IF(AJ1273="G&gt;=6-Dist&gt;=1700","D","xx"))))</f>
        <v>B</v>
      </c>
      <c r="AL1273" s="69">
        <f>MONTH(Table13[[#This Row],[Date]])</f>
        <v>11</v>
      </c>
      <c r="AM1273" s="69" t="str">
        <f t="shared" si="94"/>
        <v>2024-2025</v>
      </c>
      <c r="AN1273" s="60">
        <v>100</v>
      </c>
      <c r="AO1273" s="128">
        <f>IF(Table13[[#This Row],[Combo 27 Bet]]="","",IF(Table13[[#This Row],[Lev Ret]]="","",AN1273*Table13[[#This Row],[Odds]]))</f>
        <v>660</v>
      </c>
      <c r="AP1273" s="129">
        <f t="shared" si="97"/>
        <v>560</v>
      </c>
      <c r="AQ1273" s="135"/>
      <c r="AR1273" s="151">
        <v>6</v>
      </c>
      <c r="AS1273" s="2" t="str">
        <f>IF(Table13[[#This Row],[Date]]&lt;$AS$3,"","Live")</f>
        <v/>
      </c>
      <c r="AT1273" s="2" t="str">
        <f>IF(Table13[[#This Row],[Date]]&lt;$AT$3,"","Current Algo")</f>
        <v/>
      </c>
    </row>
    <row r="1274" spans="1:46" ht="14.25" customHeight="1" x14ac:dyDescent="0.25">
      <c r="A1274" s="82">
        <v>45601</v>
      </c>
      <c r="B1274" s="2" t="s">
        <v>21</v>
      </c>
      <c r="C1274" s="83">
        <v>0.71875</v>
      </c>
      <c r="D1274" s="2">
        <v>4</v>
      </c>
      <c r="E1274" s="2">
        <v>2</v>
      </c>
      <c r="F1274" s="10">
        <v>10</v>
      </c>
      <c r="G1274" s="2">
        <v>1400</v>
      </c>
      <c r="H1274" s="2" t="s">
        <v>42</v>
      </c>
      <c r="I1274" s="2">
        <v>90</v>
      </c>
      <c r="J1274" s="2">
        <v>150</v>
      </c>
      <c r="K1274" s="6">
        <v>14</v>
      </c>
      <c r="L1274" s="2" t="s">
        <v>552</v>
      </c>
      <c r="M1274" s="84" t="s">
        <v>75</v>
      </c>
      <c r="N1274" s="84">
        <v>4.8</v>
      </c>
      <c r="O1274" s="2" t="s">
        <v>200</v>
      </c>
      <c r="P1274" s="85" t="s">
        <v>513</v>
      </c>
      <c r="Q1274" s="86"/>
      <c r="R1274" s="86">
        <v>11</v>
      </c>
      <c r="S1274" s="85">
        <v>54</v>
      </c>
      <c r="T1274" s="85">
        <v>54</v>
      </c>
      <c r="U1274" s="2"/>
      <c r="V1274" s="2"/>
      <c r="W1274" s="2"/>
      <c r="X1274" s="94">
        <v>2</v>
      </c>
      <c r="Y1274" s="2">
        <v>4.9000000000000004</v>
      </c>
      <c r="Z1274" s="6">
        <v>35</v>
      </c>
      <c r="AA1274" s="6">
        <v>11</v>
      </c>
      <c r="AB1274" s="2"/>
      <c r="AC1274" s="2" t="s">
        <v>15</v>
      </c>
      <c r="AD1274" s="84">
        <v>6.5</v>
      </c>
      <c r="AE1274" s="84">
        <v>2.2000000000000002</v>
      </c>
      <c r="AF1274" s="2">
        <v>100</v>
      </c>
      <c r="AG1274" s="2" t="str">
        <f t="shared" si="95"/>
        <v/>
      </c>
      <c r="AH1274" s="2">
        <f t="shared" si="96"/>
        <v>-100</v>
      </c>
      <c r="AI1274" s="44" t="str">
        <f>VLOOKUP(Table13[[#This Row],[Track]],$B$1885:$D$1929,2,FALSE)</f>
        <v>Vic</v>
      </c>
      <c r="AJ12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4" s="16" t="str">
        <f>IF(Table13[[#This Row],[Going-Dist]]="G&lt;6-Dist&gt;=1700","B",IF(Table13[[#This Row],[Going-Dist]]="G&lt;6-Dist&lt;1700","A",IF(AJ1274="G&gt;=6-Dist&lt;1700","C",IF(AJ1274="G&gt;=6-Dist&gt;=1700","D","xx"))))</f>
        <v>A</v>
      </c>
      <c r="AL1274" s="69">
        <f>MONTH(Table13[[#This Row],[Date]])</f>
        <v>11</v>
      </c>
      <c r="AM1274" s="69" t="str">
        <f t="shared" si="94"/>
        <v>2024-2025</v>
      </c>
      <c r="AN1274" s="60">
        <v>100</v>
      </c>
      <c r="AO1274" s="128" t="str">
        <f>IF(Table13[[#This Row],[Combo 27 Bet]]="","",IF(Table13[[#This Row],[Lev Ret]]="","",AN1274*Table13[[#This Row],[Odds]]))</f>
        <v/>
      </c>
      <c r="AP1274" s="129">
        <f t="shared" si="97"/>
        <v>-100</v>
      </c>
      <c r="AQ1274" s="135">
        <v>2</v>
      </c>
      <c r="AR1274" s="151">
        <v>7</v>
      </c>
      <c r="AS1274" s="2" t="str">
        <f>IF(Table13[[#This Row],[Date]]&lt;$AS$3,"","Live")</f>
        <v/>
      </c>
      <c r="AT1274" s="2" t="str">
        <f>IF(Table13[[#This Row],[Date]]&lt;$AT$3,"","Current Algo")</f>
        <v/>
      </c>
    </row>
    <row r="1275" spans="1:46" ht="14.25" customHeight="1" x14ac:dyDescent="0.25">
      <c r="A1275" s="82">
        <v>45601</v>
      </c>
      <c r="B1275" s="2" t="s">
        <v>21</v>
      </c>
      <c r="C1275" s="83">
        <v>0.71875</v>
      </c>
      <c r="D1275" s="87">
        <v>4</v>
      </c>
      <c r="E1275" s="7">
        <v>2</v>
      </c>
      <c r="F1275" s="60">
        <v>10</v>
      </c>
      <c r="G1275" s="2">
        <v>1400</v>
      </c>
      <c r="H1275" s="2" t="s">
        <v>42</v>
      </c>
      <c r="I1275" s="2">
        <v>90</v>
      </c>
      <c r="J1275" s="2">
        <v>150</v>
      </c>
      <c r="K1275" s="6">
        <v>3</v>
      </c>
      <c r="L1275" s="6" t="s">
        <v>503</v>
      </c>
      <c r="M1275" s="2" t="s">
        <v>55</v>
      </c>
      <c r="N1275" s="84">
        <v>4.2</v>
      </c>
      <c r="O1275" s="2" t="s">
        <v>59</v>
      </c>
      <c r="P1275" s="2" t="s">
        <v>86</v>
      </c>
      <c r="Q1275" s="85"/>
      <c r="R1275" s="86">
        <v>1</v>
      </c>
      <c r="S1275" s="85">
        <v>61</v>
      </c>
      <c r="T1275" s="85">
        <v>61</v>
      </c>
      <c r="U1275" s="85"/>
      <c r="V1275" s="2"/>
      <c r="W1275" s="2"/>
      <c r="X1275" s="10">
        <v>3</v>
      </c>
      <c r="Y1275" s="84">
        <v>5.3</v>
      </c>
      <c r="Z1275" s="2">
        <v>30</v>
      </c>
      <c r="AA1275" s="6">
        <v>11</v>
      </c>
      <c r="AB1275" s="2"/>
      <c r="AC1275" s="2"/>
      <c r="AD1275" s="84">
        <v>3.7</v>
      </c>
      <c r="AE1275" s="84"/>
      <c r="AF1275" s="2">
        <v>100</v>
      </c>
      <c r="AG1275" s="2" t="str">
        <f t="shared" si="95"/>
        <v/>
      </c>
      <c r="AH1275" s="2">
        <f t="shared" si="96"/>
        <v>-100</v>
      </c>
      <c r="AI1275" s="44" t="str">
        <f>VLOOKUP(Table13[[#This Row],[Track]],$B$1885:$D$1929,2,FALSE)</f>
        <v>Vic</v>
      </c>
      <c r="AJ12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5" s="16" t="str">
        <f>IF(Table13[[#This Row],[Going-Dist]]="G&lt;6-Dist&gt;=1700","B",IF(Table13[[#This Row],[Going-Dist]]="G&lt;6-Dist&lt;1700","A",IF(AJ1275="G&gt;=6-Dist&lt;1700","C",IF(AJ1275="G&gt;=6-Dist&gt;=1700","D","xx"))))</f>
        <v>A</v>
      </c>
      <c r="AL1275" s="69">
        <f>MONTH(Table13[[#This Row],[Date]])</f>
        <v>11</v>
      </c>
      <c r="AM1275" s="69" t="str">
        <f t="shared" si="94"/>
        <v>2024-2025</v>
      </c>
      <c r="AN1275" s="60">
        <v>100</v>
      </c>
      <c r="AO1275" s="128" t="str">
        <f>IF(Table13[[#This Row],[Combo 27 Bet]]="","",IF(Table13[[#This Row],[Lev Ret]]="","",AN1275*Table13[[#This Row],[Odds]]))</f>
        <v/>
      </c>
      <c r="AP1275" s="129">
        <f t="shared" si="97"/>
        <v>-100</v>
      </c>
      <c r="AQ1275" s="135">
        <v>2</v>
      </c>
      <c r="AR1275" s="151">
        <v>1</v>
      </c>
      <c r="AS1275" s="2" t="str">
        <f>IF(Table13[[#This Row],[Date]]&lt;$AS$3,"","Live")</f>
        <v/>
      </c>
      <c r="AT1275" s="2" t="str">
        <f>IF(Table13[[#This Row],[Date]]&lt;$AT$3,"","Current Algo")</f>
        <v/>
      </c>
    </row>
    <row r="1276" spans="1:46" ht="14.25" customHeight="1" x14ac:dyDescent="0.25">
      <c r="A1276" s="82">
        <v>45603</v>
      </c>
      <c r="B1276" s="2" t="s">
        <v>21</v>
      </c>
      <c r="C1276" s="83">
        <v>0.55208333333333337</v>
      </c>
      <c r="D1276" s="87">
        <v>4</v>
      </c>
      <c r="E1276" s="7">
        <v>5</v>
      </c>
      <c r="F1276" s="60">
        <v>2</v>
      </c>
      <c r="G1276" s="2">
        <v>1000</v>
      </c>
      <c r="H1276" s="2" t="s">
        <v>42</v>
      </c>
      <c r="I1276" s="2" t="s">
        <v>66</v>
      </c>
      <c r="J1276" s="2">
        <v>175</v>
      </c>
      <c r="K1276" s="6">
        <v>1</v>
      </c>
      <c r="L1276" s="6" t="s">
        <v>473</v>
      </c>
      <c r="M1276" s="2" t="s">
        <v>75</v>
      </c>
      <c r="N1276" s="84">
        <v>3.3</v>
      </c>
      <c r="O1276" s="2" t="s">
        <v>56</v>
      </c>
      <c r="P1276" s="2" t="s">
        <v>86</v>
      </c>
      <c r="Q1276" s="85"/>
      <c r="R1276" s="86">
        <v>5</v>
      </c>
      <c r="S1276" s="85">
        <v>59</v>
      </c>
      <c r="T1276" s="85">
        <v>59</v>
      </c>
      <c r="U1276" s="85"/>
      <c r="V1276" s="2"/>
      <c r="W1276" s="2"/>
      <c r="X1276" s="10">
        <v>2</v>
      </c>
      <c r="Y1276" s="84">
        <v>4.8</v>
      </c>
      <c r="Z1276" s="2">
        <v>35</v>
      </c>
      <c r="AA1276" s="6">
        <v>11</v>
      </c>
      <c r="AB1276" s="2"/>
      <c r="AC1276" s="84"/>
      <c r="AD1276" s="84">
        <v>2.7</v>
      </c>
      <c r="AE1276" s="2"/>
      <c r="AF1276" s="2">
        <v>100</v>
      </c>
      <c r="AG1276" s="2" t="str">
        <f t="shared" si="95"/>
        <v/>
      </c>
      <c r="AH1276" s="2">
        <f t="shared" si="96"/>
        <v>-100</v>
      </c>
      <c r="AI1276" s="44" t="str">
        <f>VLOOKUP(Table13[[#This Row],[Track]],$B$1885:$D$1929,2,FALSE)</f>
        <v>Vic</v>
      </c>
      <c r="AJ12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6" s="16" t="str">
        <f>IF(Table13[[#This Row],[Going-Dist]]="G&lt;6-Dist&gt;=1700","B",IF(Table13[[#This Row],[Going-Dist]]="G&lt;6-Dist&lt;1700","A",IF(AJ1276="G&gt;=6-Dist&lt;1700","C",IF(AJ1276="G&gt;=6-Dist&gt;=1700","D","xx"))))</f>
        <v>A</v>
      </c>
      <c r="AL1276" s="69">
        <f>MONTH(Table13[[#This Row],[Date]])</f>
        <v>11</v>
      </c>
      <c r="AM1276" s="69" t="str">
        <f t="shared" si="94"/>
        <v>2024-2025</v>
      </c>
      <c r="AN1276" s="60">
        <v>100</v>
      </c>
      <c r="AO1276" s="128" t="str">
        <f>IF(Table13[[#This Row],[Combo 27 Bet]]="","",IF(Table13[[#This Row],[Lev Ret]]="","",AN1276*Table13[[#This Row],[Odds]]))</f>
        <v/>
      </c>
      <c r="AP1276" s="129">
        <f t="shared" si="97"/>
        <v>-100</v>
      </c>
      <c r="AQ1276" s="135"/>
      <c r="AR1276" s="151">
        <v>7</v>
      </c>
      <c r="AS1276" s="2" t="str">
        <f>IF(Table13[[#This Row],[Date]]&lt;$AS$3,"","Live")</f>
        <v/>
      </c>
      <c r="AT1276" s="2" t="str">
        <f>IF(Table13[[#This Row],[Date]]&lt;$AT$3,"","Current Algo")</f>
        <v/>
      </c>
    </row>
    <row r="1277" spans="1:46" ht="14.25" customHeight="1" x14ac:dyDescent="0.25">
      <c r="A1277" s="82">
        <v>45603</v>
      </c>
      <c r="B1277" s="2" t="s">
        <v>21</v>
      </c>
      <c r="C1277" s="83">
        <v>0.60416666666666663</v>
      </c>
      <c r="D1277" s="87">
        <v>4</v>
      </c>
      <c r="E1277" s="7">
        <v>5</v>
      </c>
      <c r="F1277" s="60">
        <v>4</v>
      </c>
      <c r="G1277" s="2">
        <v>1600</v>
      </c>
      <c r="H1277" s="2" t="s">
        <v>70</v>
      </c>
      <c r="I1277" s="2" t="s">
        <v>84</v>
      </c>
      <c r="J1277" s="2">
        <v>350</v>
      </c>
      <c r="K1277" s="6">
        <v>8</v>
      </c>
      <c r="L1277" s="6" t="s">
        <v>1284</v>
      </c>
      <c r="M1277" s="2" t="s">
        <v>55</v>
      </c>
      <c r="N1277" s="84">
        <v>8.8000000000000007</v>
      </c>
      <c r="O1277" s="2" t="s">
        <v>91</v>
      </c>
      <c r="P1277" s="2" t="s">
        <v>48</v>
      </c>
      <c r="Q1277" s="85"/>
      <c r="R1277" s="86">
        <v>1</v>
      </c>
      <c r="S1277" s="85">
        <v>56</v>
      </c>
      <c r="T1277" s="85">
        <v>56</v>
      </c>
      <c r="U1277" s="85"/>
      <c r="V1277" s="2"/>
      <c r="W1277" s="2"/>
      <c r="X1277" s="10">
        <v>2</v>
      </c>
      <c r="Y1277" s="84">
        <v>5.4</v>
      </c>
      <c r="Z1277" s="2">
        <v>30</v>
      </c>
      <c r="AA1277" s="6">
        <v>9</v>
      </c>
      <c r="AB1277" s="2"/>
      <c r="AC1277" s="2" t="s">
        <v>15</v>
      </c>
      <c r="AD1277" s="84">
        <v>7.5</v>
      </c>
      <c r="AE1277" s="84">
        <v>2.1</v>
      </c>
      <c r="AF1277" s="2">
        <v>100</v>
      </c>
      <c r="AG1277" s="2" t="str">
        <f t="shared" si="95"/>
        <v/>
      </c>
      <c r="AH1277" s="2">
        <f t="shared" si="96"/>
        <v>-100</v>
      </c>
      <c r="AI1277" s="44" t="str">
        <f>VLOOKUP(Table13[[#This Row],[Track]],$B$1885:$D$1929,2,FALSE)</f>
        <v>Vic</v>
      </c>
      <c r="AJ12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7" s="16" t="str">
        <f>IF(Table13[[#This Row],[Going-Dist]]="G&lt;6-Dist&gt;=1700","B",IF(Table13[[#This Row],[Going-Dist]]="G&lt;6-Dist&lt;1700","A",IF(AJ1277="G&gt;=6-Dist&lt;1700","C",IF(AJ1277="G&gt;=6-Dist&gt;=1700","D","xx"))))</f>
        <v>A</v>
      </c>
      <c r="AL1277" s="2">
        <f>MONTH(Table13[[#This Row],[Date]])</f>
        <v>11</v>
      </c>
      <c r="AM1277" s="2" t="str">
        <f t="shared" si="94"/>
        <v>2024-2025</v>
      </c>
      <c r="AN1277" s="60">
        <v>100</v>
      </c>
      <c r="AO1277" s="128" t="str">
        <f>IF(Table13[[#This Row],[Combo 27 Bet]]="","",IF(Table13[[#This Row],[Lev Ret]]="","",AN1277*Table13[[#This Row],[Odds]]))</f>
        <v/>
      </c>
      <c r="AP1277" s="129">
        <f t="shared" si="97"/>
        <v>-100</v>
      </c>
      <c r="AQ1277" s="135"/>
      <c r="AR1277" s="151">
        <v>1</v>
      </c>
      <c r="AS1277" s="2" t="str">
        <f>IF(Table13[[#This Row],[Date]]&lt;$AS$3,"","Live")</f>
        <v/>
      </c>
      <c r="AT1277" s="2" t="str">
        <f>IF(Table13[[#This Row],[Date]]&lt;$AT$3,"","Current Algo")</f>
        <v/>
      </c>
    </row>
    <row r="1278" spans="1:46" ht="14.25" customHeight="1" x14ac:dyDescent="0.25">
      <c r="A1278" s="82">
        <v>45603</v>
      </c>
      <c r="B1278" s="2" t="s">
        <v>21</v>
      </c>
      <c r="C1278" s="83">
        <v>0.63194444444444442</v>
      </c>
      <c r="D1278" s="87">
        <v>4</v>
      </c>
      <c r="E1278" s="7">
        <v>5</v>
      </c>
      <c r="F1278" s="60">
        <v>5</v>
      </c>
      <c r="G1278" s="2">
        <v>1800</v>
      </c>
      <c r="H1278" s="2" t="s">
        <v>42</v>
      </c>
      <c r="I1278" s="2">
        <v>90</v>
      </c>
      <c r="J1278" s="2">
        <v>150</v>
      </c>
      <c r="K1278" s="6">
        <v>13</v>
      </c>
      <c r="L1278" s="6" t="s">
        <v>946</v>
      </c>
      <c r="M1278" s="2" t="s">
        <v>75</v>
      </c>
      <c r="N1278" s="84">
        <v>5</v>
      </c>
      <c r="O1278" s="2" t="s">
        <v>397</v>
      </c>
      <c r="P1278" s="2" t="s">
        <v>82</v>
      </c>
      <c r="Q1278" s="85"/>
      <c r="R1278" s="86">
        <v>10</v>
      </c>
      <c r="S1278" s="85">
        <v>54</v>
      </c>
      <c r="T1278" s="85">
        <v>54</v>
      </c>
      <c r="U1278" s="85"/>
      <c r="V1278" s="2"/>
      <c r="W1278" s="2"/>
      <c r="X1278" s="10">
        <v>2</v>
      </c>
      <c r="Y1278" s="84">
        <v>5.0999999999999996</v>
      </c>
      <c r="Z1278" s="2">
        <v>35</v>
      </c>
      <c r="AA1278" s="6">
        <v>12</v>
      </c>
      <c r="AB1278" s="2"/>
      <c r="AC1278" s="2"/>
      <c r="AD1278" s="84">
        <v>5</v>
      </c>
      <c r="AE1278" s="84"/>
      <c r="AF1278" s="2">
        <v>100</v>
      </c>
      <c r="AG1278" s="2" t="str">
        <f t="shared" si="95"/>
        <v/>
      </c>
      <c r="AH1278" s="2">
        <f t="shared" si="96"/>
        <v>-100</v>
      </c>
      <c r="AI1278" s="44" t="str">
        <f>VLOOKUP(Table13[[#This Row],[Track]],$B$1885:$D$1929,2,FALSE)</f>
        <v>Vic</v>
      </c>
      <c r="AJ12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78" s="16" t="str">
        <f>IF(Table13[[#This Row],[Going-Dist]]="G&lt;6-Dist&gt;=1700","B",IF(Table13[[#This Row],[Going-Dist]]="G&lt;6-Dist&lt;1700","A",IF(AJ1278="G&gt;=6-Dist&lt;1700","C",IF(AJ1278="G&gt;=6-Dist&gt;=1700","D","xx"))))</f>
        <v>B</v>
      </c>
      <c r="AL1278" s="69">
        <f>MONTH(Table13[[#This Row],[Date]])</f>
        <v>11</v>
      </c>
      <c r="AM1278" s="69" t="str">
        <f t="shared" si="94"/>
        <v>2024-2025</v>
      </c>
      <c r="AN1278" s="60">
        <v>100</v>
      </c>
      <c r="AO1278" s="128" t="str">
        <f>IF(Table13[[#This Row],[Combo 27 Bet]]="","",IF(Table13[[#This Row],[Lev Ret]]="","",AN1278*Table13[[#This Row],[Odds]]))</f>
        <v/>
      </c>
      <c r="AP1278" s="129">
        <f t="shared" si="97"/>
        <v>-100</v>
      </c>
      <c r="AQ1278" s="135"/>
      <c r="AR1278" s="151">
        <v>6</v>
      </c>
      <c r="AS1278" s="2" t="str">
        <f>IF(Table13[[#This Row],[Date]]&lt;$AS$3,"","Live")</f>
        <v/>
      </c>
      <c r="AT1278" s="2" t="str">
        <f>IF(Table13[[#This Row],[Date]]&lt;$AT$3,"","Current Algo")</f>
        <v/>
      </c>
    </row>
    <row r="1279" spans="1:46" ht="14.25" customHeight="1" x14ac:dyDescent="0.25">
      <c r="A1279" s="82">
        <v>45605</v>
      </c>
      <c r="B1279" s="2" t="s">
        <v>21</v>
      </c>
      <c r="C1279" s="83">
        <v>0.52777777777777779</v>
      </c>
      <c r="D1279" s="87">
        <v>4</v>
      </c>
      <c r="E1279" s="7">
        <v>8</v>
      </c>
      <c r="F1279" s="60">
        <v>1</v>
      </c>
      <c r="G1279" s="2">
        <v>1600</v>
      </c>
      <c r="H1279" s="2" t="s">
        <v>42</v>
      </c>
      <c r="I1279" s="2">
        <v>84</v>
      </c>
      <c r="J1279" s="2">
        <v>150</v>
      </c>
      <c r="K1279" s="6">
        <v>9</v>
      </c>
      <c r="L1279" s="6" t="s">
        <v>947</v>
      </c>
      <c r="M1279" s="2" t="s">
        <v>58</v>
      </c>
      <c r="N1279" s="84">
        <v>2.9</v>
      </c>
      <c r="O1279" s="2" t="s">
        <v>101</v>
      </c>
      <c r="P1279" s="2" t="s">
        <v>54</v>
      </c>
      <c r="Q1279" s="85"/>
      <c r="R1279" s="86">
        <v>5</v>
      </c>
      <c r="S1279" s="85">
        <v>54.5</v>
      </c>
      <c r="T1279" s="85">
        <v>54.5</v>
      </c>
      <c r="U1279" s="85"/>
      <c r="V1279" s="2"/>
      <c r="W1279" s="2"/>
      <c r="X1279" s="10">
        <v>2</v>
      </c>
      <c r="Y1279" s="84">
        <v>4.9000000000000004</v>
      </c>
      <c r="Z1279" s="2">
        <v>35</v>
      </c>
      <c r="AA1279" s="6">
        <v>10</v>
      </c>
      <c r="AB1279" s="2"/>
      <c r="AC1279" s="2" t="s">
        <v>12</v>
      </c>
      <c r="AD1279" s="84">
        <v>3.6</v>
      </c>
      <c r="AE1279" s="84">
        <v>1.5</v>
      </c>
      <c r="AF1279" s="2">
        <v>100</v>
      </c>
      <c r="AG1279" s="2">
        <f t="shared" si="95"/>
        <v>360</v>
      </c>
      <c r="AH1279" s="2">
        <f t="shared" si="96"/>
        <v>260</v>
      </c>
      <c r="AI1279" s="44" t="str">
        <f>VLOOKUP(Table13[[#This Row],[Track]],$B$1885:$D$1929,2,FALSE)</f>
        <v>Vic</v>
      </c>
      <c r="AJ12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79" s="16" t="str">
        <f>IF(Table13[[#This Row],[Going-Dist]]="G&lt;6-Dist&gt;=1700","B",IF(Table13[[#This Row],[Going-Dist]]="G&lt;6-Dist&lt;1700","A",IF(AJ1279="G&gt;=6-Dist&lt;1700","C",IF(AJ1279="G&gt;=6-Dist&gt;=1700","D","xx"))))</f>
        <v>A</v>
      </c>
      <c r="AL1279" s="69">
        <f>MONTH(Table13[[#This Row],[Date]])</f>
        <v>11</v>
      </c>
      <c r="AM1279" s="69" t="str">
        <f t="shared" si="94"/>
        <v>2024-2025</v>
      </c>
      <c r="AN1279" s="60">
        <v>100</v>
      </c>
      <c r="AO1279" s="128">
        <f>IF(Table13[[#This Row],[Combo 27 Bet]]="","",IF(Table13[[#This Row],[Lev Ret]]="","",AN1279*Table13[[#This Row],[Odds]]))</f>
        <v>360</v>
      </c>
      <c r="AP1279" s="129">
        <f t="shared" si="97"/>
        <v>260</v>
      </c>
      <c r="AQ1279" s="135">
        <v>2</v>
      </c>
      <c r="AR1279" s="151">
        <v>5</v>
      </c>
      <c r="AS1279" s="2" t="str">
        <f>IF(Table13[[#This Row],[Date]]&lt;$AS$3,"","Live")</f>
        <v/>
      </c>
      <c r="AT1279" s="2" t="str">
        <f>IF(Table13[[#This Row],[Date]]&lt;$AT$3,"","Current Algo")</f>
        <v/>
      </c>
    </row>
    <row r="1280" spans="1:46" ht="14.25" customHeight="1" x14ac:dyDescent="0.25">
      <c r="A1280" s="82">
        <v>45605</v>
      </c>
      <c r="B1280" s="2" t="s">
        <v>21</v>
      </c>
      <c r="C1280" s="83">
        <v>0.52777777777777779</v>
      </c>
      <c r="D1280" s="87">
        <v>4</v>
      </c>
      <c r="E1280" s="7">
        <v>8</v>
      </c>
      <c r="F1280" s="60">
        <v>1</v>
      </c>
      <c r="G1280" s="2">
        <v>1600</v>
      </c>
      <c r="H1280" s="2" t="s">
        <v>42</v>
      </c>
      <c r="I1280" s="2">
        <v>84</v>
      </c>
      <c r="J1280" s="2">
        <v>150</v>
      </c>
      <c r="K1280" s="6">
        <v>7</v>
      </c>
      <c r="L1280" s="6" t="s">
        <v>1285</v>
      </c>
      <c r="M1280" s="2" t="s">
        <v>67</v>
      </c>
      <c r="N1280" s="84">
        <v>7.2</v>
      </c>
      <c r="O1280" s="2" t="s">
        <v>49</v>
      </c>
      <c r="P1280" s="2" t="s">
        <v>86</v>
      </c>
      <c r="Q1280" s="85"/>
      <c r="R1280" s="86">
        <v>9</v>
      </c>
      <c r="S1280" s="85">
        <v>56</v>
      </c>
      <c r="T1280" s="85">
        <v>56</v>
      </c>
      <c r="U1280" s="85"/>
      <c r="V1280" s="2"/>
      <c r="W1280" s="2"/>
      <c r="X1280" s="10">
        <v>3</v>
      </c>
      <c r="Y1280" s="84">
        <v>5.4</v>
      </c>
      <c r="Z1280" s="2">
        <v>30</v>
      </c>
      <c r="AA1280" s="6">
        <v>10</v>
      </c>
      <c r="AB1280" s="2"/>
      <c r="AC1280" s="2"/>
      <c r="AD1280" s="84">
        <v>7.5</v>
      </c>
      <c r="AE1280" s="84"/>
      <c r="AF1280" s="2">
        <v>100</v>
      </c>
      <c r="AG1280" s="2" t="str">
        <f t="shared" si="95"/>
        <v/>
      </c>
      <c r="AH1280" s="2">
        <f t="shared" si="96"/>
        <v>-100</v>
      </c>
      <c r="AI1280" s="44" t="str">
        <f>VLOOKUP(Table13[[#This Row],[Track]],$B$1885:$D$1929,2,FALSE)</f>
        <v>Vic</v>
      </c>
      <c r="AJ12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0" s="16" t="str">
        <f>IF(Table13[[#This Row],[Going-Dist]]="G&lt;6-Dist&gt;=1700","B",IF(Table13[[#This Row],[Going-Dist]]="G&lt;6-Dist&lt;1700","A",IF(AJ1280="G&gt;=6-Dist&lt;1700","C",IF(AJ1280="G&gt;=6-Dist&gt;=1700","D","xx"))))</f>
        <v>A</v>
      </c>
      <c r="AL1280" s="69">
        <f>MONTH(Table13[[#This Row],[Date]])</f>
        <v>11</v>
      </c>
      <c r="AM1280" s="69" t="str">
        <f t="shared" si="94"/>
        <v>2024-2025</v>
      </c>
      <c r="AN1280" s="60">
        <v>100</v>
      </c>
      <c r="AO1280" s="128" t="str">
        <f>IF(Table13[[#This Row],[Combo 27 Bet]]="","",IF(Table13[[#This Row],[Lev Ret]]="","",AN1280*Table13[[#This Row],[Odds]]))</f>
        <v/>
      </c>
      <c r="AP1280" s="129">
        <f t="shared" si="97"/>
        <v>-100</v>
      </c>
      <c r="AQ1280" s="135">
        <v>2</v>
      </c>
      <c r="AR1280" s="151">
        <v>6</v>
      </c>
      <c r="AS1280" s="2" t="str">
        <f>IF(Table13[[#This Row],[Date]]&lt;$AS$3,"","Live")</f>
        <v/>
      </c>
      <c r="AT1280" s="2" t="str">
        <f>IF(Table13[[#This Row],[Date]]&lt;$AT$3,"","Current Algo")</f>
        <v/>
      </c>
    </row>
    <row r="1281" spans="1:46" ht="14.25" customHeight="1" x14ac:dyDescent="0.25">
      <c r="A1281" s="82">
        <v>45605</v>
      </c>
      <c r="B1281" s="2" t="s">
        <v>21</v>
      </c>
      <c r="C1281" s="83">
        <v>0.63194444444444442</v>
      </c>
      <c r="D1281" s="87">
        <v>4</v>
      </c>
      <c r="E1281" s="7">
        <v>8</v>
      </c>
      <c r="F1281" s="60">
        <v>5</v>
      </c>
      <c r="G1281" s="2">
        <v>2000</v>
      </c>
      <c r="H1281" s="2" t="s">
        <v>70</v>
      </c>
      <c r="I1281" s="2" t="s">
        <v>84</v>
      </c>
      <c r="J1281" s="2">
        <v>300</v>
      </c>
      <c r="K1281" s="6">
        <v>7</v>
      </c>
      <c r="L1281" s="6" t="s">
        <v>339</v>
      </c>
      <c r="M1281" s="2" t="s">
        <v>58</v>
      </c>
      <c r="N1281" s="84">
        <v>3.4</v>
      </c>
      <c r="O1281" s="2" t="s">
        <v>49</v>
      </c>
      <c r="P1281" s="2" t="s">
        <v>86</v>
      </c>
      <c r="Q1281" s="85"/>
      <c r="R1281" s="86">
        <v>7</v>
      </c>
      <c r="S1281" s="85">
        <v>55</v>
      </c>
      <c r="T1281" s="85">
        <v>55</v>
      </c>
      <c r="U1281" s="85"/>
      <c r="V1281" s="2"/>
      <c r="W1281" s="2"/>
      <c r="X1281" s="10">
        <v>3</v>
      </c>
      <c r="Y1281" s="84">
        <v>5.5</v>
      </c>
      <c r="Z1281" s="2">
        <v>30</v>
      </c>
      <c r="AA1281" s="6">
        <v>15</v>
      </c>
      <c r="AB1281" s="2"/>
      <c r="AC1281" s="2" t="s">
        <v>12</v>
      </c>
      <c r="AD1281" s="84">
        <v>4.2</v>
      </c>
      <c r="AE1281" s="84">
        <v>1.8</v>
      </c>
      <c r="AF1281" s="2">
        <v>100</v>
      </c>
      <c r="AG1281" s="2">
        <f t="shared" ref="AG1281:AG1332" si="98">IF($AC1281&lt;&gt;"WON","",AF1281*$AD1281)</f>
        <v>420</v>
      </c>
      <c r="AH1281" s="2">
        <f t="shared" ref="AH1281:AH1332" si="99">IF(AG1281="",AF1281*-1,AG1281-AF1281)</f>
        <v>320</v>
      </c>
      <c r="AI1281" s="44" t="str">
        <f>VLOOKUP(Table13[[#This Row],[Track]],$B$1885:$D$1929,2,FALSE)</f>
        <v>Vic</v>
      </c>
      <c r="AJ12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81" s="16" t="str">
        <f>IF(Table13[[#This Row],[Going-Dist]]="G&lt;6-Dist&gt;=1700","B",IF(Table13[[#This Row],[Going-Dist]]="G&lt;6-Dist&lt;1700","A",IF(AJ1281="G&gt;=6-Dist&lt;1700","C",IF(AJ1281="G&gt;=6-Dist&gt;=1700","D","xx"))))</f>
        <v>B</v>
      </c>
      <c r="AL1281" s="69">
        <f>MONTH(Table13[[#This Row],[Date]])</f>
        <v>11</v>
      </c>
      <c r="AM1281" s="69" t="str">
        <f t="shared" si="94"/>
        <v>2024-2025</v>
      </c>
      <c r="AN1281" s="60">
        <v>100</v>
      </c>
      <c r="AO1281" s="128">
        <f>IF(Table13[[#This Row],[Combo 27 Bet]]="","",IF(Table13[[#This Row],[Lev Ret]]="","",AN1281*Table13[[#This Row],[Odds]]))</f>
        <v>420</v>
      </c>
      <c r="AP1281" s="129">
        <f t="shared" ref="AP1281:AP1332" si="100">IF(AN1281="","",IF(AO1281="",AN1281*-1,AO1281-AN1281))</f>
        <v>320</v>
      </c>
      <c r="AQ1281" s="135"/>
      <c r="AR1281" s="151">
        <v>7</v>
      </c>
      <c r="AS1281" s="2" t="str">
        <f>IF(Table13[[#This Row],[Date]]&lt;$AS$3,"","Live")</f>
        <v/>
      </c>
      <c r="AT1281" s="2" t="str">
        <f>IF(Table13[[#This Row],[Date]]&lt;$AT$3,"","Current Algo")</f>
        <v/>
      </c>
    </row>
    <row r="1282" spans="1:46" ht="14.25" customHeight="1" x14ac:dyDescent="0.25">
      <c r="A1282" s="82">
        <v>45605</v>
      </c>
      <c r="B1282" s="2" t="s">
        <v>149</v>
      </c>
      <c r="C1282" s="83">
        <v>0.67361111111111116</v>
      </c>
      <c r="D1282" s="87">
        <v>4</v>
      </c>
      <c r="E1282" s="7">
        <v>3</v>
      </c>
      <c r="F1282" s="60">
        <v>7</v>
      </c>
      <c r="G1282" s="2">
        <v>1400</v>
      </c>
      <c r="H1282" s="2" t="s">
        <v>152</v>
      </c>
      <c r="I1282" s="2" t="s">
        <v>66</v>
      </c>
      <c r="J1282" s="2">
        <v>500</v>
      </c>
      <c r="K1282" s="6">
        <v>2</v>
      </c>
      <c r="L1282" s="6" t="s">
        <v>818</v>
      </c>
      <c r="M1282" s="2" t="s">
        <v>75</v>
      </c>
      <c r="N1282" s="84">
        <v>2.35</v>
      </c>
      <c r="O1282" s="2" t="s">
        <v>91</v>
      </c>
      <c r="P1282" s="2" t="s">
        <v>383</v>
      </c>
      <c r="Q1282" s="85"/>
      <c r="R1282" s="86">
        <v>9</v>
      </c>
      <c r="S1282" s="85">
        <v>57</v>
      </c>
      <c r="T1282" s="85">
        <v>57</v>
      </c>
      <c r="U1282" s="85"/>
      <c r="V1282" s="2">
        <v>3</v>
      </c>
      <c r="W1282" s="2">
        <v>1</v>
      </c>
      <c r="X1282" s="10">
        <v>1</v>
      </c>
      <c r="Y1282" s="84">
        <v>2.2999999999999998</v>
      </c>
      <c r="Z1282" s="2">
        <v>30</v>
      </c>
      <c r="AA1282" s="6"/>
      <c r="AB1282" s="2"/>
      <c r="AC1282" s="2" t="s">
        <v>15</v>
      </c>
      <c r="AD1282" s="84">
        <v>2.5</v>
      </c>
      <c r="AE1282" s="84">
        <v>1.3</v>
      </c>
      <c r="AF1282" s="2">
        <v>100</v>
      </c>
      <c r="AG1282" s="2" t="str">
        <f t="shared" si="98"/>
        <v/>
      </c>
      <c r="AH1282" s="2">
        <f t="shared" si="99"/>
        <v>-100</v>
      </c>
      <c r="AI1282" s="44" t="str">
        <f>VLOOKUP(Table13[[#This Row],[Track]],$B$1885:$D$1929,2,FALSE)</f>
        <v>NSW</v>
      </c>
      <c r="AJ12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2" s="16" t="str">
        <f>IF(Table13[[#This Row],[Going-Dist]]="G&lt;6-Dist&gt;=1700","B",IF(Table13[[#This Row],[Going-Dist]]="G&lt;6-Dist&lt;1700","A",IF(AJ1282="G&gt;=6-Dist&lt;1700","C",IF(AJ1282="G&gt;=6-Dist&gt;=1700","D","xx"))))</f>
        <v>A</v>
      </c>
      <c r="AL1282" s="69">
        <f>MONTH(Table13[[#This Row],[Date]])</f>
        <v>11</v>
      </c>
      <c r="AM1282" s="69" t="str">
        <f t="shared" si="94"/>
        <v>2024-2025</v>
      </c>
      <c r="AN1282" s="60">
        <v>150</v>
      </c>
      <c r="AO1282" s="128" t="str">
        <f>IF(Table13[[#This Row],[Combo 27 Bet]]="","",IF(Table13[[#This Row],[Lev Ret]]="","",AN1282*Table13[[#This Row],[Odds]]))</f>
        <v/>
      </c>
      <c r="AP1282" s="129">
        <f t="shared" si="100"/>
        <v>-150</v>
      </c>
      <c r="AQ1282" s="135"/>
      <c r="AR1282" s="151">
        <v>9</v>
      </c>
      <c r="AS1282" s="2" t="str">
        <f>IF(Table13[[#This Row],[Date]]&lt;$AS$3,"","Live")</f>
        <v/>
      </c>
      <c r="AT1282" s="2" t="str">
        <f>IF(Table13[[#This Row],[Date]]&lt;$AT$3,"","Current Algo")</f>
        <v/>
      </c>
    </row>
    <row r="1283" spans="1:46" ht="14.25" customHeight="1" x14ac:dyDescent="0.25">
      <c r="A1283" s="82">
        <v>45605</v>
      </c>
      <c r="B1283" s="2" t="s">
        <v>149</v>
      </c>
      <c r="C1283" s="83">
        <v>0.72569444444444442</v>
      </c>
      <c r="D1283" s="87">
        <v>4</v>
      </c>
      <c r="E1283" s="7">
        <v>3</v>
      </c>
      <c r="F1283" s="60">
        <v>9</v>
      </c>
      <c r="G1283" s="2">
        <v>1200</v>
      </c>
      <c r="H1283" s="2" t="s">
        <v>151</v>
      </c>
      <c r="I1283" s="2">
        <v>78</v>
      </c>
      <c r="J1283" s="2">
        <v>160</v>
      </c>
      <c r="K1283" s="6">
        <v>6</v>
      </c>
      <c r="L1283" s="6" t="s">
        <v>1175</v>
      </c>
      <c r="M1283" s="2" t="s">
        <v>50</v>
      </c>
      <c r="N1283" s="84">
        <v>3</v>
      </c>
      <c r="O1283" s="2" t="s">
        <v>1145</v>
      </c>
      <c r="P1283" s="2" t="s">
        <v>155</v>
      </c>
      <c r="Q1283" s="85"/>
      <c r="R1283" s="86">
        <v>7</v>
      </c>
      <c r="S1283" s="85">
        <v>58</v>
      </c>
      <c r="T1283" s="85">
        <v>58</v>
      </c>
      <c r="U1283" s="85"/>
      <c r="V1283" s="2">
        <v>3</v>
      </c>
      <c r="W1283" s="2">
        <v>2</v>
      </c>
      <c r="X1283" s="10">
        <v>1</v>
      </c>
      <c r="Y1283" s="84">
        <v>2.4</v>
      </c>
      <c r="Z1283" s="2">
        <v>30</v>
      </c>
      <c r="AA1283" s="6"/>
      <c r="AB1283" s="2"/>
      <c r="AC1283" s="2" t="s">
        <v>150</v>
      </c>
      <c r="AD1283" s="84">
        <v>3.1</v>
      </c>
      <c r="AE1283" s="84">
        <v>1.4</v>
      </c>
      <c r="AF1283" s="2">
        <v>100</v>
      </c>
      <c r="AG1283" s="2">
        <f t="shared" si="98"/>
        <v>310</v>
      </c>
      <c r="AH1283" s="2">
        <f t="shared" si="99"/>
        <v>210</v>
      </c>
      <c r="AI1283" s="44" t="str">
        <f>VLOOKUP(Table13[[#This Row],[Track]],$B$1885:$D$1929,2,FALSE)</f>
        <v>NSW</v>
      </c>
      <c r="AJ12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3" s="16" t="str">
        <f>IF(Table13[[#This Row],[Going-Dist]]="G&lt;6-Dist&gt;=1700","B",IF(Table13[[#This Row],[Going-Dist]]="G&lt;6-Dist&lt;1700","A",IF(AJ1283="G&gt;=6-Dist&lt;1700","C",IF(AJ1283="G&gt;=6-Dist&gt;=1700","D","xx"))))</f>
        <v>A</v>
      </c>
      <c r="AL1283" s="69">
        <f>MONTH(Table13[[#This Row],[Date]])</f>
        <v>11</v>
      </c>
      <c r="AM1283" s="69" t="str">
        <f t="shared" si="94"/>
        <v>2024-2025</v>
      </c>
      <c r="AN1283" s="60">
        <v>150</v>
      </c>
      <c r="AO1283" s="128">
        <f>IF(Table13[[#This Row],[Combo 27 Bet]]="","",IF(Table13[[#This Row],[Lev Ret]]="","",AN1283*Table13[[#This Row],[Odds]]))</f>
        <v>465</v>
      </c>
      <c r="AP1283" s="129">
        <f t="shared" si="100"/>
        <v>315</v>
      </c>
      <c r="AQ1283" s="135"/>
      <c r="AR1283" s="151">
        <v>9</v>
      </c>
      <c r="AS1283" s="2" t="str">
        <f>IF(Table13[[#This Row],[Date]]&lt;$AS$3,"","Live")</f>
        <v/>
      </c>
      <c r="AT1283" s="2" t="str">
        <f>IF(Table13[[#This Row],[Date]]&lt;$AT$3,"","Current Algo")</f>
        <v/>
      </c>
    </row>
    <row r="1284" spans="1:46" ht="14.25" customHeight="1" x14ac:dyDescent="0.25">
      <c r="A1284" s="82">
        <v>45605</v>
      </c>
      <c r="B1284" s="2" t="s">
        <v>21</v>
      </c>
      <c r="C1284" s="83">
        <v>0.74305555555555558</v>
      </c>
      <c r="D1284" s="87">
        <v>4</v>
      </c>
      <c r="E1284" s="7">
        <v>8</v>
      </c>
      <c r="F1284" s="60">
        <v>9</v>
      </c>
      <c r="G1284" s="2">
        <v>1100</v>
      </c>
      <c r="H1284" s="2" t="s">
        <v>42</v>
      </c>
      <c r="I1284" s="2">
        <v>80</v>
      </c>
      <c r="J1284" s="2">
        <v>150</v>
      </c>
      <c r="K1284" s="6">
        <v>10</v>
      </c>
      <c r="L1284" s="6" t="s">
        <v>948</v>
      </c>
      <c r="M1284" s="2" t="s">
        <v>67</v>
      </c>
      <c r="N1284" s="84">
        <v>3</v>
      </c>
      <c r="O1284" s="2" t="s">
        <v>56</v>
      </c>
      <c r="P1284" s="2" t="s">
        <v>86</v>
      </c>
      <c r="Q1284" s="85"/>
      <c r="R1284" s="86">
        <v>1</v>
      </c>
      <c r="S1284" s="85">
        <v>58</v>
      </c>
      <c r="T1284" s="85">
        <v>58</v>
      </c>
      <c r="U1284" s="85"/>
      <c r="V1284" s="2"/>
      <c r="W1284" s="2"/>
      <c r="X1284" s="10">
        <v>2</v>
      </c>
      <c r="Y1284" s="84">
        <v>5.5</v>
      </c>
      <c r="Z1284" s="2">
        <v>30</v>
      </c>
      <c r="AA1284" s="6">
        <v>16</v>
      </c>
      <c r="AB1284" s="2"/>
      <c r="AC1284" s="2" t="s">
        <v>12</v>
      </c>
      <c r="AD1284" s="84">
        <v>3.4</v>
      </c>
      <c r="AE1284" s="84">
        <v>1.4</v>
      </c>
      <c r="AF1284" s="2">
        <v>100</v>
      </c>
      <c r="AG1284" s="2">
        <f t="shared" si="98"/>
        <v>340</v>
      </c>
      <c r="AH1284" s="2">
        <f t="shared" si="99"/>
        <v>240</v>
      </c>
      <c r="AI1284" s="44" t="str">
        <f>VLOOKUP(Table13[[#This Row],[Track]],$B$1885:$D$1929,2,FALSE)</f>
        <v>Vic</v>
      </c>
      <c r="AJ12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4" s="16" t="str">
        <f>IF(Table13[[#This Row],[Going-Dist]]="G&lt;6-Dist&gt;=1700","B",IF(Table13[[#This Row],[Going-Dist]]="G&lt;6-Dist&lt;1700","A",IF(AJ1284="G&gt;=6-Dist&lt;1700","C",IF(AJ1284="G&gt;=6-Dist&gt;=1700","D","xx"))))</f>
        <v>A</v>
      </c>
      <c r="AL1284" s="69">
        <f>MONTH(Table13[[#This Row],[Date]])</f>
        <v>11</v>
      </c>
      <c r="AM1284" s="69" t="str">
        <f t="shared" si="94"/>
        <v>2024-2025</v>
      </c>
      <c r="AN1284" s="60">
        <v>100</v>
      </c>
      <c r="AO1284" s="128">
        <f>IF(Table13[[#This Row],[Combo 27 Bet]]="","",IF(Table13[[#This Row],[Lev Ret]]="","",AN1284*Table13[[#This Row],[Odds]]))</f>
        <v>340</v>
      </c>
      <c r="AP1284" s="129">
        <f t="shared" si="100"/>
        <v>240</v>
      </c>
      <c r="AQ1284" s="135"/>
      <c r="AR1284" s="151">
        <v>1</v>
      </c>
      <c r="AS1284" s="2" t="str">
        <f>IF(Table13[[#This Row],[Date]]&lt;$AS$3,"","Live")</f>
        <v/>
      </c>
      <c r="AT1284" s="2" t="str">
        <f>IF(Table13[[#This Row],[Date]]&lt;$AT$3,"","Current Algo")</f>
        <v/>
      </c>
    </row>
    <row r="1285" spans="1:46" ht="14.25" customHeight="1" x14ac:dyDescent="0.25">
      <c r="A1285" s="82">
        <v>45605</v>
      </c>
      <c r="B1285" s="2" t="s">
        <v>149</v>
      </c>
      <c r="C1285" s="83">
        <v>0.75347222222222221</v>
      </c>
      <c r="D1285" s="87">
        <v>4</v>
      </c>
      <c r="E1285" s="7">
        <v>3</v>
      </c>
      <c r="F1285" s="60">
        <v>10</v>
      </c>
      <c r="G1285" s="2">
        <v>1400</v>
      </c>
      <c r="H1285" s="2" t="s">
        <v>151</v>
      </c>
      <c r="I1285" s="2">
        <v>78</v>
      </c>
      <c r="J1285" s="2">
        <v>160</v>
      </c>
      <c r="K1285" s="6">
        <v>1</v>
      </c>
      <c r="L1285" s="6" t="s">
        <v>1755</v>
      </c>
      <c r="M1285" s="2" t="s">
        <v>80</v>
      </c>
      <c r="N1285" s="84">
        <v>3.1</v>
      </c>
      <c r="O1285" s="2" t="s">
        <v>158</v>
      </c>
      <c r="P1285" s="2" t="s">
        <v>1126</v>
      </c>
      <c r="Q1285" s="85"/>
      <c r="R1285" s="86">
        <v>2</v>
      </c>
      <c r="S1285" s="85">
        <v>60</v>
      </c>
      <c r="T1285" s="85">
        <v>60</v>
      </c>
      <c r="U1285" s="85"/>
      <c r="V1285" s="2">
        <v>1</v>
      </c>
      <c r="W1285" s="2">
        <v>2</v>
      </c>
      <c r="X1285" s="10">
        <v>1</v>
      </c>
      <c r="Y1285" s="84">
        <v>3.8</v>
      </c>
      <c r="Z1285" s="2">
        <v>30</v>
      </c>
      <c r="AA1285" s="6"/>
      <c r="AB1285" s="2"/>
      <c r="AC1285" s="2"/>
      <c r="AD1285" s="84">
        <v>3.4</v>
      </c>
      <c r="AE1285" s="84"/>
      <c r="AF1285" s="2">
        <v>100</v>
      </c>
      <c r="AG1285" s="2" t="str">
        <f t="shared" si="98"/>
        <v/>
      </c>
      <c r="AH1285" s="2">
        <f t="shared" si="99"/>
        <v>-100</v>
      </c>
      <c r="AI1285" s="44" t="str">
        <f>VLOOKUP(Table13[[#This Row],[Track]],$B$1885:$D$1929,2,FALSE)</f>
        <v>NSW</v>
      </c>
      <c r="AJ12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5" s="16" t="str">
        <f>IF(Table13[[#This Row],[Going-Dist]]="G&lt;6-Dist&gt;=1700","B",IF(Table13[[#This Row],[Going-Dist]]="G&lt;6-Dist&lt;1700","A",IF(AJ1285="G&gt;=6-Dist&lt;1700","C",IF(AJ1285="G&gt;=6-Dist&gt;=1700","D","xx"))))</f>
        <v>A</v>
      </c>
      <c r="AL1285" s="69">
        <f>MONTH(Table13[[#This Row],[Date]])</f>
        <v>11</v>
      </c>
      <c r="AM1285" s="69" t="str">
        <f t="shared" si="94"/>
        <v>2024-2025</v>
      </c>
      <c r="AN1285" s="60">
        <v>150</v>
      </c>
      <c r="AO1285" s="128" t="str">
        <f>IF(Table13[[#This Row],[Combo 27 Bet]]="","",IF(Table13[[#This Row],[Lev Ret]]="","",AN1285*Table13[[#This Row],[Odds]]))</f>
        <v/>
      </c>
      <c r="AP1285" s="129">
        <f t="shared" si="100"/>
        <v>-150</v>
      </c>
      <c r="AQ1285" s="135"/>
      <c r="AR1285" s="151">
        <v>9</v>
      </c>
      <c r="AS1285" s="2" t="str">
        <f>IF(Table13[[#This Row],[Date]]&lt;$AS$3,"","Live")</f>
        <v/>
      </c>
      <c r="AT1285" s="2" t="str">
        <f>IF(Table13[[#This Row],[Date]]&lt;$AT$3,"","Current Algo")</f>
        <v/>
      </c>
    </row>
    <row r="1286" spans="1:46" ht="14.25" customHeight="1" x14ac:dyDescent="0.25">
      <c r="A1286" s="82">
        <v>45612</v>
      </c>
      <c r="B1286" s="2" t="s">
        <v>4</v>
      </c>
      <c r="C1286" s="83">
        <v>0.55902777777777779</v>
      </c>
      <c r="D1286" s="2">
        <v>4</v>
      </c>
      <c r="E1286" s="2">
        <v>6</v>
      </c>
      <c r="F1286" s="60">
        <v>3</v>
      </c>
      <c r="G1286" s="2">
        <v>1400</v>
      </c>
      <c r="H1286" s="2" t="s">
        <v>42</v>
      </c>
      <c r="I1286" s="2">
        <v>84</v>
      </c>
      <c r="J1286" s="2">
        <v>130</v>
      </c>
      <c r="K1286" s="6">
        <v>13</v>
      </c>
      <c r="L1286" s="6" t="s">
        <v>949</v>
      </c>
      <c r="M1286" s="2" t="s">
        <v>75</v>
      </c>
      <c r="N1286" s="84">
        <v>4.7</v>
      </c>
      <c r="O1286" s="2" t="s">
        <v>538</v>
      </c>
      <c r="P1286" s="2" t="s">
        <v>193</v>
      </c>
      <c r="Q1286" s="85"/>
      <c r="R1286" s="86">
        <v>6</v>
      </c>
      <c r="S1286" s="85">
        <v>55</v>
      </c>
      <c r="T1286" s="85">
        <v>55</v>
      </c>
      <c r="U1286" s="85"/>
      <c r="V1286" s="2">
        <v>1</v>
      </c>
      <c r="W1286" s="2"/>
      <c r="X1286" s="10">
        <v>1</v>
      </c>
      <c r="Y1286" s="84">
        <v>4.7</v>
      </c>
      <c r="Z1286" s="2">
        <v>40</v>
      </c>
      <c r="AA1286" s="6">
        <v>10</v>
      </c>
      <c r="AB1286" s="2"/>
      <c r="AC1286" s="2" t="s">
        <v>12</v>
      </c>
      <c r="AD1286" s="84">
        <v>5.3</v>
      </c>
      <c r="AE1286" s="84">
        <v>2</v>
      </c>
      <c r="AF1286" s="2">
        <v>100</v>
      </c>
      <c r="AG1286" s="2">
        <f t="shared" si="98"/>
        <v>530</v>
      </c>
      <c r="AH1286" s="2">
        <f t="shared" si="99"/>
        <v>430</v>
      </c>
      <c r="AI1286" s="44" t="str">
        <f>VLOOKUP(Table13[[#This Row],[Track]],$B$1885:$D$1929,2,FALSE)</f>
        <v>Vic</v>
      </c>
      <c r="AJ12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6" s="16" t="str">
        <f>IF(Table13[[#This Row],[Going-Dist]]="G&lt;6-Dist&gt;=1700","B",IF(Table13[[#This Row],[Going-Dist]]="G&lt;6-Dist&lt;1700","A",IF(AJ1286="G&gt;=6-Dist&lt;1700","C",IF(AJ1286="G&gt;=6-Dist&gt;=1700","D","xx"))))</f>
        <v>A</v>
      </c>
      <c r="AL1286" s="69">
        <f>MONTH(Table13[[#This Row],[Date]])</f>
        <v>11</v>
      </c>
      <c r="AM1286" s="69" t="str">
        <f t="shared" si="94"/>
        <v>2024-2025</v>
      </c>
      <c r="AN1286" s="60">
        <v>100</v>
      </c>
      <c r="AO1286" s="128">
        <f>IF(Table13[[#This Row],[Combo 27 Bet]]="","",IF(Table13[[#This Row],[Lev Ret]]="","",AN1286*Table13[[#This Row],[Odds]]))</f>
        <v>530</v>
      </c>
      <c r="AP1286" s="129">
        <f t="shared" si="100"/>
        <v>430</v>
      </c>
      <c r="AQ1286" s="135">
        <v>2</v>
      </c>
      <c r="AR1286" s="151">
        <v>7</v>
      </c>
      <c r="AS1286" s="2" t="str">
        <f>IF(Table13[[#This Row],[Date]]&lt;$AS$3,"","Live")</f>
        <v/>
      </c>
      <c r="AT1286" s="2" t="str">
        <f>IF(Table13[[#This Row],[Date]]&lt;$AT$3,"","Current Algo")</f>
        <v/>
      </c>
    </row>
    <row r="1287" spans="1:46" ht="14.25" customHeight="1" x14ac:dyDescent="0.25">
      <c r="A1287" s="82">
        <v>45612</v>
      </c>
      <c r="B1287" s="2" t="s">
        <v>4</v>
      </c>
      <c r="C1287" s="83">
        <v>0.55902777777777779</v>
      </c>
      <c r="D1287" s="2">
        <v>4</v>
      </c>
      <c r="E1287" s="2">
        <v>6</v>
      </c>
      <c r="F1287" s="10">
        <v>3</v>
      </c>
      <c r="G1287" s="2">
        <v>1400</v>
      </c>
      <c r="H1287" s="2" t="s">
        <v>42</v>
      </c>
      <c r="I1287" s="2">
        <v>84</v>
      </c>
      <c r="J1287" s="2">
        <v>130</v>
      </c>
      <c r="K1287" s="6">
        <v>7</v>
      </c>
      <c r="L1287" s="2" t="s">
        <v>1286</v>
      </c>
      <c r="M1287" s="84" t="s">
        <v>67</v>
      </c>
      <c r="N1287" s="84">
        <v>9</v>
      </c>
      <c r="O1287" s="2" t="s">
        <v>87</v>
      </c>
      <c r="P1287" s="85" t="s">
        <v>100</v>
      </c>
      <c r="Q1287" s="85"/>
      <c r="R1287" s="86">
        <v>3</v>
      </c>
      <c r="S1287" s="85">
        <v>56</v>
      </c>
      <c r="T1287" s="85">
        <v>56</v>
      </c>
      <c r="U1287" s="2"/>
      <c r="V1287" s="2">
        <v>5</v>
      </c>
      <c r="W1287" s="2"/>
      <c r="X1287" s="94">
        <v>2</v>
      </c>
      <c r="Y1287" s="2">
        <v>5.2</v>
      </c>
      <c r="Z1287" s="6">
        <v>35</v>
      </c>
      <c r="AA1287" s="6">
        <v>10</v>
      </c>
      <c r="AB1287" s="2"/>
      <c r="AC1287" s="2"/>
      <c r="AD1287" s="84">
        <v>8</v>
      </c>
      <c r="AE1287" s="84"/>
      <c r="AF1287" s="2">
        <v>100</v>
      </c>
      <c r="AG1287" s="2" t="str">
        <f t="shared" si="98"/>
        <v/>
      </c>
      <c r="AH1287" s="2">
        <f t="shared" si="99"/>
        <v>-100</v>
      </c>
      <c r="AI1287" s="44" t="str">
        <f>VLOOKUP(Table13[[#This Row],[Track]],$B$1885:$D$1929,2,FALSE)</f>
        <v>Vic</v>
      </c>
      <c r="AJ12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7" s="16" t="str">
        <f>IF(Table13[[#This Row],[Going-Dist]]="G&lt;6-Dist&gt;=1700","B",IF(Table13[[#This Row],[Going-Dist]]="G&lt;6-Dist&lt;1700","A",IF(AJ1287="G&gt;=6-Dist&lt;1700","C",IF(AJ1287="G&gt;=6-Dist&gt;=1700","D","xx"))))</f>
        <v>A</v>
      </c>
      <c r="AL1287" s="69">
        <f>MONTH(Table13[[#This Row],[Date]])</f>
        <v>11</v>
      </c>
      <c r="AM1287" s="69" t="str">
        <f t="shared" ref="AM1287:AM1350" si="101">IF(A1287&lt;$AM$1905,"2020-2021",IF(A1287&lt;$AM$1906,"2021-2022",IF(A1287&lt;$AM$1907,"2022-2023",IF(A1287&lt;$AM$1908,"2023-2024",IF(A1287&lt;$AM$1909,"2024-2025",IF(A1287&lt;$AM$1910,"2025-2026",IF(A1287&lt;$AM$1911,"2026-2027",IF(A1287&lt;$AM$1912,"2027-2028"))))))))</f>
        <v>2024-2025</v>
      </c>
      <c r="AN1287" s="60">
        <v>100</v>
      </c>
      <c r="AO1287" s="128" t="str">
        <f>IF(Table13[[#This Row],[Combo 27 Bet]]="","",IF(Table13[[#This Row],[Lev Ret]]="","",AN1287*Table13[[#This Row],[Odds]]))</f>
        <v/>
      </c>
      <c r="AP1287" s="129">
        <f t="shared" si="100"/>
        <v>-100</v>
      </c>
      <c r="AQ1287" s="135">
        <v>2</v>
      </c>
      <c r="AR1287" s="151">
        <v>6</v>
      </c>
      <c r="AS1287" s="2" t="str">
        <f>IF(Table13[[#This Row],[Date]]&lt;$AS$3,"","Live")</f>
        <v/>
      </c>
      <c r="AT1287" s="2" t="str">
        <f>IF(Table13[[#This Row],[Date]]&lt;$AT$3,"","Current Algo")</f>
        <v/>
      </c>
    </row>
    <row r="1288" spans="1:46" ht="14.25" customHeight="1" x14ac:dyDescent="0.25">
      <c r="A1288" s="82">
        <v>45612</v>
      </c>
      <c r="B1288" s="2" t="s">
        <v>4</v>
      </c>
      <c r="C1288" s="83">
        <v>0.60763888888888884</v>
      </c>
      <c r="D1288" s="87">
        <v>4</v>
      </c>
      <c r="E1288" s="7">
        <v>6</v>
      </c>
      <c r="F1288" s="60">
        <v>5</v>
      </c>
      <c r="G1288" s="2">
        <v>1100</v>
      </c>
      <c r="H1288" s="2" t="s">
        <v>42</v>
      </c>
      <c r="I1288" s="2" t="s">
        <v>46</v>
      </c>
      <c r="J1288" s="2">
        <v>175</v>
      </c>
      <c r="K1288" s="6">
        <v>6</v>
      </c>
      <c r="L1288" s="6" t="s">
        <v>950</v>
      </c>
      <c r="M1288" s="2" t="s">
        <v>67</v>
      </c>
      <c r="N1288" s="84">
        <v>5.5</v>
      </c>
      <c r="O1288" s="2" t="s">
        <v>91</v>
      </c>
      <c r="P1288" s="2" t="s">
        <v>114</v>
      </c>
      <c r="Q1288" s="85"/>
      <c r="R1288" s="86">
        <v>6</v>
      </c>
      <c r="S1288" s="85">
        <v>54</v>
      </c>
      <c r="T1288" s="85">
        <v>54</v>
      </c>
      <c r="U1288" s="85"/>
      <c r="V1288" s="2">
        <v>3</v>
      </c>
      <c r="W1288" s="2"/>
      <c r="X1288" s="10">
        <v>1</v>
      </c>
      <c r="Y1288" s="84">
        <v>4.8</v>
      </c>
      <c r="Z1288" s="2">
        <v>35</v>
      </c>
      <c r="AA1288" s="6">
        <v>9</v>
      </c>
      <c r="AB1288" s="2"/>
      <c r="AC1288" s="2" t="s">
        <v>13</v>
      </c>
      <c r="AD1288" s="84">
        <v>4.8</v>
      </c>
      <c r="AE1288" s="84">
        <v>1.7</v>
      </c>
      <c r="AF1288" s="2">
        <v>100</v>
      </c>
      <c r="AG1288" s="2" t="str">
        <f t="shared" si="98"/>
        <v/>
      </c>
      <c r="AH1288" s="2">
        <f t="shared" si="99"/>
        <v>-100</v>
      </c>
      <c r="AI1288" s="44" t="str">
        <f>VLOOKUP(Table13[[#This Row],[Track]],$B$1885:$D$1929,2,FALSE)</f>
        <v>Vic</v>
      </c>
      <c r="AJ12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8" s="16" t="str">
        <f>IF(Table13[[#This Row],[Going-Dist]]="G&lt;6-Dist&gt;=1700","B",IF(Table13[[#This Row],[Going-Dist]]="G&lt;6-Dist&lt;1700","A",IF(AJ1288="G&gt;=6-Dist&lt;1700","C",IF(AJ1288="G&gt;=6-Dist&gt;=1700","D","xx"))))</f>
        <v>A</v>
      </c>
      <c r="AL1288" s="69">
        <f>MONTH(Table13[[#This Row],[Date]])</f>
        <v>11</v>
      </c>
      <c r="AM1288" s="69" t="str">
        <f t="shared" si="101"/>
        <v>2024-2025</v>
      </c>
      <c r="AN1288" s="60">
        <v>100</v>
      </c>
      <c r="AO1288" s="128" t="str">
        <f>IF(Table13[[#This Row],[Combo 27 Bet]]="","",IF(Table13[[#This Row],[Lev Ret]]="","",AN1288*Table13[[#This Row],[Odds]]))</f>
        <v/>
      </c>
      <c r="AP1288" s="129">
        <f t="shared" si="100"/>
        <v>-100</v>
      </c>
      <c r="AQ1288" s="135">
        <v>2</v>
      </c>
      <c r="AR1288" s="151">
        <v>8</v>
      </c>
      <c r="AS1288" s="2" t="str">
        <f>IF(Table13[[#This Row],[Date]]&lt;$AS$3,"","Live")</f>
        <v/>
      </c>
      <c r="AT1288" s="2" t="str">
        <f>IF(Table13[[#This Row],[Date]]&lt;$AT$3,"","Current Algo")</f>
        <v/>
      </c>
    </row>
    <row r="1289" spans="1:46" ht="14.25" customHeight="1" x14ac:dyDescent="0.25">
      <c r="A1289" s="82">
        <v>45612</v>
      </c>
      <c r="B1289" s="2" t="s">
        <v>4</v>
      </c>
      <c r="C1289" s="83">
        <v>0.60763888888888884</v>
      </c>
      <c r="D1289" s="2">
        <v>4</v>
      </c>
      <c r="E1289" s="2">
        <v>6</v>
      </c>
      <c r="F1289" s="10">
        <v>5</v>
      </c>
      <c r="G1289" s="2">
        <v>1100</v>
      </c>
      <c r="H1289" s="2" t="s">
        <v>42</v>
      </c>
      <c r="I1289" s="2" t="s">
        <v>46</v>
      </c>
      <c r="J1289" s="2">
        <v>175</v>
      </c>
      <c r="K1289" s="6">
        <v>7</v>
      </c>
      <c r="L1289" s="2" t="s">
        <v>951</v>
      </c>
      <c r="M1289" s="84" t="s">
        <v>50</v>
      </c>
      <c r="N1289" s="84">
        <v>2.8</v>
      </c>
      <c r="O1289" s="2" t="s">
        <v>515</v>
      </c>
      <c r="P1289" s="85" t="s">
        <v>48</v>
      </c>
      <c r="Q1289" s="86"/>
      <c r="R1289" s="86">
        <v>3</v>
      </c>
      <c r="S1289" s="85">
        <v>54</v>
      </c>
      <c r="T1289" s="85">
        <v>54</v>
      </c>
      <c r="U1289" s="2"/>
      <c r="V1289" s="2">
        <v>1</v>
      </c>
      <c r="W1289" s="2">
        <v>2</v>
      </c>
      <c r="X1289" s="94">
        <v>3</v>
      </c>
      <c r="Y1289" s="2">
        <v>5.5</v>
      </c>
      <c r="Z1289" s="6">
        <v>30</v>
      </c>
      <c r="AA1289" s="6">
        <v>9</v>
      </c>
      <c r="AB1289" s="2"/>
      <c r="AC1289" s="2" t="s">
        <v>15</v>
      </c>
      <c r="AD1289" s="84">
        <v>3.4</v>
      </c>
      <c r="AE1289" s="84">
        <v>1.5</v>
      </c>
      <c r="AF1289" s="2">
        <v>100</v>
      </c>
      <c r="AG1289" s="2" t="str">
        <f t="shared" si="98"/>
        <v/>
      </c>
      <c r="AH1289" s="2">
        <f t="shared" si="99"/>
        <v>-100</v>
      </c>
      <c r="AI1289" s="44" t="str">
        <f>VLOOKUP(Table13[[#This Row],[Track]],$B$1885:$D$1929,2,FALSE)</f>
        <v>Vic</v>
      </c>
      <c r="AJ12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89" s="16" t="str">
        <f>IF(Table13[[#This Row],[Going-Dist]]="G&lt;6-Dist&gt;=1700","B",IF(Table13[[#This Row],[Going-Dist]]="G&lt;6-Dist&lt;1700","A",IF(AJ1289="G&gt;=6-Dist&lt;1700","C",IF(AJ1289="G&gt;=6-Dist&gt;=1700","D","xx"))))</f>
        <v>A</v>
      </c>
      <c r="AL1289" s="69">
        <f>MONTH(Table13[[#This Row],[Date]])</f>
        <v>11</v>
      </c>
      <c r="AM1289" s="69" t="str">
        <f t="shared" si="101"/>
        <v>2024-2025</v>
      </c>
      <c r="AN1289" s="60">
        <v>140</v>
      </c>
      <c r="AO1289" s="128" t="str">
        <f>IF(Table13[[#This Row],[Combo 27 Bet]]="","",IF(Table13[[#This Row],[Lev Ret]]="","",AN1289*Table13[[#This Row],[Odds]]))</f>
        <v/>
      </c>
      <c r="AP1289" s="129">
        <f t="shared" si="100"/>
        <v>-140</v>
      </c>
      <c r="AQ1289" s="135">
        <v>2</v>
      </c>
      <c r="AR1289" s="151">
        <v>5</v>
      </c>
      <c r="AS1289" s="2" t="str">
        <f>IF(Table13[[#This Row],[Date]]&lt;$AS$3,"","Live")</f>
        <v/>
      </c>
      <c r="AT1289" s="2" t="str">
        <f>IF(Table13[[#This Row],[Date]]&lt;$AT$3,"","Current Algo")</f>
        <v/>
      </c>
    </row>
    <row r="1290" spans="1:46" ht="14.25" customHeight="1" x14ac:dyDescent="0.25">
      <c r="A1290" s="82">
        <v>45612</v>
      </c>
      <c r="B1290" s="2" t="s">
        <v>1079</v>
      </c>
      <c r="C1290" s="83">
        <v>0.62152777777777779</v>
      </c>
      <c r="D1290" s="87">
        <v>5</v>
      </c>
      <c r="E1290" s="7">
        <v>0</v>
      </c>
      <c r="F1290" s="60">
        <v>5</v>
      </c>
      <c r="G1290" s="2">
        <v>1400</v>
      </c>
      <c r="H1290" s="2" t="s">
        <v>152</v>
      </c>
      <c r="I1290" s="2">
        <v>78</v>
      </c>
      <c r="J1290" s="2">
        <v>160</v>
      </c>
      <c r="K1290" s="6">
        <v>5</v>
      </c>
      <c r="L1290" s="6" t="s">
        <v>1756</v>
      </c>
      <c r="M1290" s="2" t="s">
        <v>75</v>
      </c>
      <c r="N1290" s="84">
        <v>2.5</v>
      </c>
      <c r="O1290" s="2" t="s">
        <v>49</v>
      </c>
      <c r="P1290" s="2" t="s">
        <v>110</v>
      </c>
      <c r="Q1290" s="85"/>
      <c r="R1290" s="86">
        <v>1</v>
      </c>
      <c r="S1290" s="85">
        <v>58</v>
      </c>
      <c r="T1290" s="85">
        <v>58</v>
      </c>
      <c r="U1290" s="85"/>
      <c r="V1290" s="2">
        <v>4</v>
      </c>
      <c r="W1290" s="2">
        <v>4</v>
      </c>
      <c r="X1290" s="10">
        <v>2</v>
      </c>
      <c r="Y1290" s="84">
        <v>5.3</v>
      </c>
      <c r="Z1290" s="2">
        <v>20</v>
      </c>
      <c r="AA1290" s="6"/>
      <c r="AB1290" s="2"/>
      <c r="AC1290" s="2"/>
      <c r="AD1290" s="84">
        <v>3.1</v>
      </c>
      <c r="AE1290" s="84"/>
      <c r="AF1290" s="2">
        <v>100</v>
      </c>
      <c r="AG1290" s="2" t="str">
        <f t="shared" si="98"/>
        <v/>
      </c>
      <c r="AH1290" s="2">
        <f t="shared" si="99"/>
        <v>-100</v>
      </c>
      <c r="AI1290" s="44" t="str">
        <f>VLOOKUP(Table13[[#This Row],[Track]],$B$1885:$D$1929,2,FALSE)</f>
        <v>NSW</v>
      </c>
      <c r="AJ12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0" s="16" t="str">
        <f>IF(Table13[[#This Row],[Going-Dist]]="G&lt;6-Dist&gt;=1700","B",IF(Table13[[#This Row],[Going-Dist]]="G&lt;6-Dist&lt;1700","A",IF(AJ1290="G&gt;=6-Dist&lt;1700","C",IF(AJ1290="G&gt;=6-Dist&gt;=1700","D","xx"))))</f>
        <v>A</v>
      </c>
      <c r="AL1290" s="2">
        <f>MONTH(Table13[[#This Row],[Date]])</f>
        <v>11</v>
      </c>
      <c r="AM1290" s="2" t="str">
        <f t="shared" si="101"/>
        <v>2024-2025</v>
      </c>
      <c r="AN1290" s="60">
        <v>120</v>
      </c>
      <c r="AO1290" s="128" t="str">
        <f>IF(Table13[[#This Row],[Combo 27 Bet]]="","",IF(Table13[[#This Row],[Lev Ret]]="","",AN1290*Table13[[#This Row],[Odds]]))</f>
        <v/>
      </c>
      <c r="AP1290" s="129">
        <f t="shared" si="100"/>
        <v>-120</v>
      </c>
      <c r="AQ1290" s="135"/>
      <c r="AR1290" s="151">
        <v>3</v>
      </c>
      <c r="AS1290" s="2" t="str">
        <f>IF(Table13[[#This Row],[Date]]&lt;$AS$3,"","Live")</f>
        <v/>
      </c>
      <c r="AT1290" s="2" t="str">
        <f>IF(Table13[[#This Row],[Date]]&lt;$AT$3,"","Current Algo")</f>
        <v/>
      </c>
    </row>
    <row r="1291" spans="1:46" ht="14.25" customHeight="1" x14ac:dyDescent="0.25">
      <c r="A1291" s="82">
        <v>45612</v>
      </c>
      <c r="B1291" s="2" t="s">
        <v>1079</v>
      </c>
      <c r="C1291" s="83">
        <v>0.69791666666666663</v>
      </c>
      <c r="D1291" s="87">
        <v>5</v>
      </c>
      <c r="E1291" s="7">
        <v>0</v>
      </c>
      <c r="F1291" s="60">
        <v>8</v>
      </c>
      <c r="G1291" s="2">
        <v>1300</v>
      </c>
      <c r="H1291" s="2" t="s">
        <v>151</v>
      </c>
      <c r="I1291" s="2"/>
      <c r="J1291" s="2">
        <v>1000</v>
      </c>
      <c r="K1291" s="6">
        <v>4</v>
      </c>
      <c r="L1291" s="6" t="s">
        <v>1625</v>
      </c>
      <c r="M1291" s="2" t="s">
        <v>75</v>
      </c>
      <c r="N1291" s="84">
        <v>3.8</v>
      </c>
      <c r="O1291" s="2" t="s">
        <v>1104</v>
      </c>
      <c r="P1291" s="2" t="s">
        <v>1146</v>
      </c>
      <c r="Q1291" s="85"/>
      <c r="R1291" s="86">
        <v>10</v>
      </c>
      <c r="S1291" s="85">
        <v>56.5</v>
      </c>
      <c r="T1291" s="85">
        <v>56.5</v>
      </c>
      <c r="U1291" s="85"/>
      <c r="V1291" s="2">
        <v>1</v>
      </c>
      <c r="W1291" s="2">
        <v>2</v>
      </c>
      <c r="X1291" s="10">
        <v>1</v>
      </c>
      <c r="Y1291" s="84">
        <v>3.6</v>
      </c>
      <c r="Z1291" s="2">
        <v>20</v>
      </c>
      <c r="AA1291" s="6"/>
      <c r="AB1291" s="2"/>
      <c r="AC1291" s="2"/>
      <c r="AD1291" s="84">
        <v>5</v>
      </c>
      <c r="AE1291" s="84"/>
      <c r="AF1291" s="2">
        <v>100</v>
      </c>
      <c r="AG1291" s="2" t="str">
        <f t="shared" si="98"/>
        <v/>
      </c>
      <c r="AH1291" s="2">
        <f t="shared" si="99"/>
        <v>-100</v>
      </c>
      <c r="AI1291" s="44" t="str">
        <f>VLOOKUP(Table13[[#This Row],[Track]],$B$1885:$D$1929,2,FALSE)</f>
        <v>NSW</v>
      </c>
      <c r="AJ12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1" s="16" t="str">
        <f>IF(Table13[[#This Row],[Going-Dist]]="G&lt;6-Dist&gt;=1700","B",IF(Table13[[#This Row],[Going-Dist]]="G&lt;6-Dist&lt;1700","A",IF(AJ1291="G&gt;=6-Dist&lt;1700","C",IF(AJ1291="G&gt;=6-Dist&gt;=1700","D","xx"))))</f>
        <v>A</v>
      </c>
      <c r="AL1291" s="69">
        <f>MONTH(Table13[[#This Row],[Date]])</f>
        <v>11</v>
      </c>
      <c r="AM1291" s="69" t="str">
        <f t="shared" si="101"/>
        <v>2024-2025</v>
      </c>
      <c r="AN1291" s="60">
        <v>150</v>
      </c>
      <c r="AO1291" s="128" t="str">
        <f>IF(Table13[[#This Row],[Combo 27 Bet]]="","",IF(Table13[[#This Row],[Lev Ret]]="","",AN1291*Table13[[#This Row],[Odds]]))</f>
        <v/>
      </c>
      <c r="AP1291" s="129">
        <f t="shared" si="100"/>
        <v>-150</v>
      </c>
      <c r="AQ1291" s="135"/>
      <c r="AR1291" s="151">
        <v>3</v>
      </c>
      <c r="AS1291" s="2" t="str">
        <f>IF(Table13[[#This Row],[Date]]&lt;$AS$3,"","Live")</f>
        <v/>
      </c>
      <c r="AT1291" s="2" t="str">
        <f>IF(Table13[[#This Row],[Date]]&lt;$AT$3,"","Current Algo")</f>
        <v/>
      </c>
    </row>
    <row r="1292" spans="1:46" ht="14.25" customHeight="1" x14ac:dyDescent="0.25">
      <c r="A1292" s="82">
        <v>45612</v>
      </c>
      <c r="B1292" s="2" t="s">
        <v>4</v>
      </c>
      <c r="C1292" s="83">
        <v>0.71180555555555558</v>
      </c>
      <c r="D1292" s="87">
        <v>4</v>
      </c>
      <c r="E1292" s="7">
        <v>6</v>
      </c>
      <c r="F1292" s="60">
        <v>9</v>
      </c>
      <c r="G1292" s="2">
        <v>1400</v>
      </c>
      <c r="H1292" s="2" t="s">
        <v>42</v>
      </c>
      <c r="I1292" s="2" t="s">
        <v>46</v>
      </c>
      <c r="J1292" s="2">
        <v>1000</v>
      </c>
      <c r="K1292" s="6">
        <v>4</v>
      </c>
      <c r="L1292" s="6" t="s">
        <v>491</v>
      </c>
      <c r="M1292" s="2" t="s">
        <v>58</v>
      </c>
      <c r="N1292" s="84">
        <v>3.7</v>
      </c>
      <c r="O1292" s="2" t="s">
        <v>515</v>
      </c>
      <c r="P1292" s="2" t="s">
        <v>73</v>
      </c>
      <c r="Q1292" s="85"/>
      <c r="R1292" s="86">
        <v>5</v>
      </c>
      <c r="S1292" s="85">
        <v>56</v>
      </c>
      <c r="T1292" s="85">
        <v>56</v>
      </c>
      <c r="U1292" s="85"/>
      <c r="V1292" s="2">
        <v>1</v>
      </c>
      <c r="W1292" s="2">
        <v>1</v>
      </c>
      <c r="X1292" s="10">
        <v>1</v>
      </c>
      <c r="Y1292" s="84">
        <v>3.9</v>
      </c>
      <c r="Z1292" s="2">
        <v>45</v>
      </c>
      <c r="AA1292" s="6">
        <v>14</v>
      </c>
      <c r="AB1292" s="2"/>
      <c r="AC1292" s="2" t="s">
        <v>15</v>
      </c>
      <c r="AD1292" s="84">
        <v>2.9</v>
      </c>
      <c r="AE1292" s="84">
        <v>1.3</v>
      </c>
      <c r="AF1292" s="2">
        <v>100</v>
      </c>
      <c r="AG1292" s="2" t="str">
        <f t="shared" si="98"/>
        <v/>
      </c>
      <c r="AH1292" s="2">
        <f t="shared" si="99"/>
        <v>-100</v>
      </c>
      <c r="AI1292" s="44" t="str">
        <f>VLOOKUP(Table13[[#This Row],[Track]],$B$1885:$D$1929,2,FALSE)</f>
        <v>Vic</v>
      </c>
      <c r="AJ12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2" s="16" t="str">
        <f>IF(Table13[[#This Row],[Going-Dist]]="G&lt;6-Dist&gt;=1700","B",IF(Table13[[#This Row],[Going-Dist]]="G&lt;6-Dist&lt;1700","A",IF(AJ1292="G&gt;=6-Dist&lt;1700","C",IF(AJ1292="G&gt;=6-Dist&gt;=1700","D","xx"))))</f>
        <v>A</v>
      </c>
      <c r="AL1292" s="2">
        <f>MONTH(Table13[[#This Row],[Date]])</f>
        <v>11</v>
      </c>
      <c r="AM1292" s="2" t="str">
        <f t="shared" si="101"/>
        <v>2024-2025</v>
      </c>
      <c r="AN1292" s="60">
        <v>100</v>
      </c>
      <c r="AO1292" s="128" t="str">
        <f>IF(Table13[[#This Row],[Combo 27 Bet]]="","",IF(Table13[[#This Row],[Lev Ret]]="","",AN1292*Table13[[#This Row],[Odds]]))</f>
        <v/>
      </c>
      <c r="AP1292" s="129">
        <f t="shared" si="100"/>
        <v>-100</v>
      </c>
      <c r="AQ1292" s="135">
        <v>2</v>
      </c>
      <c r="AR1292" s="151">
        <v>7</v>
      </c>
      <c r="AS1292" s="2" t="str">
        <f>IF(Table13[[#This Row],[Date]]&lt;$AS$3,"","Live")</f>
        <v/>
      </c>
      <c r="AT1292" s="2" t="str">
        <f>IF(Table13[[#This Row],[Date]]&lt;$AT$3,"","Current Algo")</f>
        <v/>
      </c>
    </row>
    <row r="1293" spans="1:46" ht="14.25" customHeight="1" x14ac:dyDescent="0.25">
      <c r="A1293" s="82">
        <v>45612</v>
      </c>
      <c r="B1293" s="2" t="s">
        <v>4</v>
      </c>
      <c r="C1293" s="83">
        <v>0.71180555555555558</v>
      </c>
      <c r="D1293" s="2">
        <v>4</v>
      </c>
      <c r="E1293" s="2">
        <v>6</v>
      </c>
      <c r="F1293" s="60">
        <v>9</v>
      </c>
      <c r="G1293" s="2">
        <v>1400</v>
      </c>
      <c r="H1293" s="2" t="s">
        <v>42</v>
      </c>
      <c r="I1293" s="2" t="s">
        <v>46</v>
      </c>
      <c r="J1293" s="2">
        <v>1000</v>
      </c>
      <c r="K1293" s="6">
        <v>7</v>
      </c>
      <c r="L1293" s="6" t="s">
        <v>843</v>
      </c>
      <c r="M1293" s="2" t="s">
        <v>58</v>
      </c>
      <c r="N1293" s="84">
        <v>3.2</v>
      </c>
      <c r="O1293" s="2" t="s">
        <v>515</v>
      </c>
      <c r="P1293" s="2" t="s">
        <v>48</v>
      </c>
      <c r="Q1293" s="85"/>
      <c r="R1293" s="86">
        <v>1</v>
      </c>
      <c r="S1293" s="85">
        <v>53</v>
      </c>
      <c r="T1293" s="85">
        <v>53</v>
      </c>
      <c r="U1293" s="85"/>
      <c r="V1293" s="2">
        <v>2</v>
      </c>
      <c r="W1293" s="2"/>
      <c r="X1293" s="10">
        <v>3</v>
      </c>
      <c r="Y1293" s="84">
        <v>5.4</v>
      </c>
      <c r="Z1293" s="2">
        <v>30</v>
      </c>
      <c r="AA1293" s="6">
        <v>14</v>
      </c>
      <c r="AB1293" s="2"/>
      <c r="AC1293" s="2"/>
      <c r="AD1293" s="84">
        <v>3.4</v>
      </c>
      <c r="AE1293" s="84"/>
      <c r="AF1293" s="2">
        <v>100</v>
      </c>
      <c r="AG1293" s="2" t="str">
        <f t="shared" si="98"/>
        <v/>
      </c>
      <c r="AH1293" s="2">
        <f t="shared" si="99"/>
        <v>-100</v>
      </c>
      <c r="AI1293" s="44" t="str">
        <f>VLOOKUP(Table13[[#This Row],[Track]],$B$1885:$D$1929,2,FALSE)</f>
        <v>Vic</v>
      </c>
      <c r="AJ12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3" s="16" t="str">
        <f>IF(Table13[[#This Row],[Going-Dist]]="G&lt;6-Dist&gt;=1700","B",IF(Table13[[#This Row],[Going-Dist]]="G&lt;6-Dist&lt;1700","A",IF(AJ1293="G&gt;=6-Dist&lt;1700","C",IF(AJ1293="G&gt;=6-Dist&gt;=1700","D","xx"))))</f>
        <v>A</v>
      </c>
      <c r="AL1293" s="69">
        <f>MONTH(Table13[[#This Row],[Date]])</f>
        <v>11</v>
      </c>
      <c r="AM1293" s="69" t="str">
        <f t="shared" si="101"/>
        <v>2024-2025</v>
      </c>
      <c r="AN1293" s="60">
        <v>100</v>
      </c>
      <c r="AO1293" s="128" t="str">
        <f>IF(Table13[[#This Row],[Combo 27 Bet]]="","",IF(Table13[[#This Row],[Lev Ret]]="","",AN1293*Table13[[#This Row],[Odds]]))</f>
        <v/>
      </c>
      <c r="AP1293" s="129">
        <f t="shared" si="100"/>
        <v>-100</v>
      </c>
      <c r="AQ1293" s="135">
        <v>2</v>
      </c>
      <c r="AR1293" s="151">
        <v>1</v>
      </c>
      <c r="AS1293" s="2" t="str">
        <f>IF(Table13[[#This Row],[Date]]&lt;$AS$3,"","Live")</f>
        <v/>
      </c>
      <c r="AT1293" s="2" t="str">
        <f>IF(Table13[[#This Row],[Date]]&lt;$AT$3,"","Current Algo")</f>
        <v/>
      </c>
    </row>
    <row r="1294" spans="1:46" ht="14.25" customHeight="1" x14ac:dyDescent="0.25">
      <c r="A1294" s="82">
        <v>45612</v>
      </c>
      <c r="B1294" s="2" t="s">
        <v>1079</v>
      </c>
      <c r="C1294" s="83">
        <v>0.72222222222222221</v>
      </c>
      <c r="D1294" s="87">
        <v>5</v>
      </c>
      <c r="E1294" s="7">
        <v>0</v>
      </c>
      <c r="F1294" s="60">
        <v>9</v>
      </c>
      <c r="G1294" s="2">
        <v>2300</v>
      </c>
      <c r="H1294" s="2" t="s">
        <v>151</v>
      </c>
      <c r="I1294" s="2"/>
      <c r="J1294" s="2">
        <v>300</v>
      </c>
      <c r="K1294" s="6">
        <v>3</v>
      </c>
      <c r="L1294" s="6" t="s">
        <v>1707</v>
      </c>
      <c r="M1294" s="2" t="s">
        <v>55</v>
      </c>
      <c r="N1294" s="84">
        <v>4</v>
      </c>
      <c r="O1294" s="2" t="s">
        <v>1142</v>
      </c>
      <c r="P1294" s="2" t="s">
        <v>1121</v>
      </c>
      <c r="Q1294" s="85"/>
      <c r="R1294" s="86">
        <v>5</v>
      </c>
      <c r="S1294" s="85">
        <v>59</v>
      </c>
      <c r="T1294" s="85">
        <v>59</v>
      </c>
      <c r="U1294" s="85"/>
      <c r="V1294" s="2">
        <v>5</v>
      </c>
      <c r="W1294" s="2">
        <v>1</v>
      </c>
      <c r="X1294" s="10">
        <v>1</v>
      </c>
      <c r="Y1294" s="84">
        <v>5.2</v>
      </c>
      <c r="Z1294" s="2">
        <v>20</v>
      </c>
      <c r="AA1294" s="6"/>
      <c r="AB1294" s="2"/>
      <c r="AC1294" s="2" t="s">
        <v>13</v>
      </c>
      <c r="AD1294" s="84">
        <v>4.2</v>
      </c>
      <c r="AE1294" s="84">
        <v>1.9</v>
      </c>
      <c r="AF1294" s="2">
        <v>100</v>
      </c>
      <c r="AG1294" s="2" t="str">
        <f t="shared" si="98"/>
        <v/>
      </c>
      <c r="AH1294" s="2">
        <f t="shared" si="99"/>
        <v>-100</v>
      </c>
      <c r="AI1294" s="44" t="str">
        <f>VLOOKUP(Table13[[#This Row],[Track]],$B$1885:$D$1929,2,FALSE)</f>
        <v>NSW</v>
      </c>
      <c r="AJ12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94" s="16" t="str">
        <f>IF(Table13[[#This Row],[Going-Dist]]="G&lt;6-Dist&gt;=1700","B",IF(Table13[[#This Row],[Going-Dist]]="G&lt;6-Dist&lt;1700","A",IF(AJ1294="G&gt;=6-Dist&lt;1700","C",IF(AJ1294="G&gt;=6-Dist&gt;=1700","D","xx"))))</f>
        <v>B</v>
      </c>
      <c r="AL1294" s="69">
        <f>MONTH(Table13[[#This Row],[Date]])</f>
        <v>11</v>
      </c>
      <c r="AM1294" s="69" t="str">
        <f t="shared" si="101"/>
        <v>2024-2025</v>
      </c>
      <c r="AN1294" s="60">
        <v>100</v>
      </c>
      <c r="AO1294" s="128" t="str">
        <f>IF(Table13[[#This Row],[Combo 27 Bet]]="","",IF(Table13[[#This Row],[Lev Ret]]="","",AN1294*Table13[[#This Row],[Odds]]))</f>
        <v/>
      </c>
      <c r="AP1294" s="129">
        <f t="shared" si="100"/>
        <v>-100</v>
      </c>
      <c r="AQ1294" s="135"/>
      <c r="AR1294" s="151">
        <v>5</v>
      </c>
      <c r="AS1294" s="2" t="str">
        <f>IF(Table13[[#This Row],[Date]]&lt;$AS$3,"","Live")</f>
        <v/>
      </c>
      <c r="AT1294" s="2" t="str">
        <f>IF(Table13[[#This Row],[Date]]&lt;$AT$3,"","Current Algo")</f>
        <v/>
      </c>
    </row>
    <row r="1295" spans="1:46" ht="14.25" customHeight="1" x14ac:dyDescent="0.25">
      <c r="A1295" s="82">
        <v>45612</v>
      </c>
      <c r="B1295" s="2" t="s">
        <v>4</v>
      </c>
      <c r="C1295" s="83">
        <v>0.73611111111111116</v>
      </c>
      <c r="D1295" s="87">
        <v>4</v>
      </c>
      <c r="E1295" s="7">
        <v>6</v>
      </c>
      <c r="F1295" s="60">
        <v>10</v>
      </c>
      <c r="G1295" s="2">
        <v>1200</v>
      </c>
      <c r="H1295" s="2" t="s">
        <v>70</v>
      </c>
      <c r="I1295" s="2" t="s">
        <v>84</v>
      </c>
      <c r="J1295" s="2">
        <v>200</v>
      </c>
      <c r="K1295" s="6">
        <v>10</v>
      </c>
      <c r="L1295" s="6" t="s">
        <v>537</v>
      </c>
      <c r="M1295" s="2" t="s">
        <v>75</v>
      </c>
      <c r="N1295" s="84">
        <v>5.8</v>
      </c>
      <c r="O1295" s="2" t="s">
        <v>538</v>
      </c>
      <c r="P1295" s="2" t="s">
        <v>82</v>
      </c>
      <c r="Q1295" s="85"/>
      <c r="R1295" s="86">
        <v>11</v>
      </c>
      <c r="S1295" s="85">
        <v>55</v>
      </c>
      <c r="T1295" s="85">
        <v>55</v>
      </c>
      <c r="U1295" s="85"/>
      <c r="V1295" s="2">
        <v>2</v>
      </c>
      <c r="W1295" s="2"/>
      <c r="X1295" s="10">
        <v>2</v>
      </c>
      <c r="Y1295" s="84">
        <v>4.8</v>
      </c>
      <c r="Z1295" s="2">
        <v>35</v>
      </c>
      <c r="AA1295" s="6">
        <v>15</v>
      </c>
      <c r="AB1295" s="2"/>
      <c r="AC1295" s="2" t="s">
        <v>15</v>
      </c>
      <c r="AD1295" s="84">
        <v>4.8</v>
      </c>
      <c r="AE1295" s="84">
        <v>1.7</v>
      </c>
      <c r="AF1295" s="2">
        <v>100</v>
      </c>
      <c r="AG1295" s="2" t="str">
        <f t="shared" si="98"/>
        <v/>
      </c>
      <c r="AH1295" s="2">
        <f t="shared" si="99"/>
        <v>-100</v>
      </c>
      <c r="AI1295" s="44" t="str">
        <f>VLOOKUP(Table13[[#This Row],[Track]],$B$1885:$D$1929,2,FALSE)</f>
        <v>Vic</v>
      </c>
      <c r="AJ12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5" s="16" t="str">
        <f>IF(Table13[[#This Row],[Going-Dist]]="G&lt;6-Dist&gt;=1700","B",IF(Table13[[#This Row],[Going-Dist]]="G&lt;6-Dist&lt;1700","A",IF(AJ1295="G&gt;=6-Dist&lt;1700","C",IF(AJ1295="G&gt;=6-Dist&gt;=1700","D","xx"))))</f>
        <v>A</v>
      </c>
      <c r="AL1295" s="69">
        <f>MONTH(Table13[[#This Row],[Date]])</f>
        <v>11</v>
      </c>
      <c r="AM1295" s="69" t="str">
        <f t="shared" si="101"/>
        <v>2024-2025</v>
      </c>
      <c r="AN1295" s="60">
        <v>100</v>
      </c>
      <c r="AO1295" s="128" t="str">
        <f>IF(Table13[[#This Row],[Combo 27 Bet]]="","",IF(Table13[[#This Row],[Lev Ret]]="","",AN1295*Table13[[#This Row],[Odds]]))</f>
        <v/>
      </c>
      <c r="AP1295" s="129">
        <f t="shared" si="100"/>
        <v>-100</v>
      </c>
      <c r="AQ1295" s="135"/>
      <c r="AR1295" s="151">
        <v>6</v>
      </c>
      <c r="AS1295" s="2" t="str">
        <f>IF(Table13[[#This Row],[Date]]&lt;$AS$3,"","Live")</f>
        <v/>
      </c>
      <c r="AT1295" s="2" t="str">
        <f>IF(Table13[[#This Row],[Date]]&lt;$AT$3,"","Current Algo")</f>
        <v/>
      </c>
    </row>
    <row r="1296" spans="1:46" ht="14.25" customHeight="1" x14ac:dyDescent="0.25">
      <c r="A1296" s="82">
        <v>45612</v>
      </c>
      <c r="B1296" s="2" t="s">
        <v>1079</v>
      </c>
      <c r="C1296" s="83">
        <v>0.74652777777777779</v>
      </c>
      <c r="D1296" s="87">
        <v>5</v>
      </c>
      <c r="E1296" s="7">
        <v>0</v>
      </c>
      <c r="F1296" s="60">
        <v>10</v>
      </c>
      <c r="G1296" s="2">
        <v>1300</v>
      </c>
      <c r="H1296" s="2" t="s">
        <v>151</v>
      </c>
      <c r="I1296" s="2">
        <v>94</v>
      </c>
      <c r="J1296" s="2">
        <v>160</v>
      </c>
      <c r="K1296" s="6">
        <v>17</v>
      </c>
      <c r="L1296" s="6" t="s">
        <v>1757</v>
      </c>
      <c r="M1296" s="2" t="s">
        <v>55</v>
      </c>
      <c r="N1296" s="84">
        <v>3.8</v>
      </c>
      <c r="O1296" s="2" t="s">
        <v>1147</v>
      </c>
      <c r="P1296" s="2" t="s">
        <v>1148</v>
      </c>
      <c r="Q1296" s="85">
        <v>2</v>
      </c>
      <c r="R1296" s="86">
        <v>4</v>
      </c>
      <c r="S1296" s="85">
        <v>53.5</v>
      </c>
      <c r="T1296" s="85">
        <v>51.5</v>
      </c>
      <c r="U1296" s="85"/>
      <c r="V1296" s="2">
        <v>1</v>
      </c>
      <c r="W1296" s="2"/>
      <c r="X1296" s="10">
        <v>2</v>
      </c>
      <c r="Y1296" s="84">
        <v>4.9000000000000004</v>
      </c>
      <c r="Z1296" s="2">
        <v>20</v>
      </c>
      <c r="AA1296" s="6"/>
      <c r="AB1296" s="2"/>
      <c r="AC1296" s="2" t="s">
        <v>150</v>
      </c>
      <c r="AD1296" s="84">
        <v>3.6</v>
      </c>
      <c r="AE1296" s="84">
        <v>1.4</v>
      </c>
      <c r="AF1296" s="2">
        <v>100</v>
      </c>
      <c r="AG1296" s="2">
        <f t="shared" si="98"/>
        <v>360</v>
      </c>
      <c r="AH1296" s="2">
        <f t="shared" si="99"/>
        <v>260</v>
      </c>
      <c r="AI1296" s="44" t="str">
        <f>VLOOKUP(Table13[[#This Row],[Track]],$B$1885:$D$1929,2,FALSE)</f>
        <v>NSW</v>
      </c>
      <c r="AJ12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6" s="16" t="str">
        <f>IF(Table13[[#This Row],[Going-Dist]]="G&lt;6-Dist&gt;=1700","B",IF(Table13[[#This Row],[Going-Dist]]="G&lt;6-Dist&lt;1700","A",IF(AJ1296="G&gt;=6-Dist&lt;1700","C",IF(AJ1296="G&gt;=6-Dist&gt;=1700","D","xx"))))</f>
        <v>A</v>
      </c>
      <c r="AL1296" s="69">
        <f>MONTH(Table13[[#This Row],[Date]])</f>
        <v>11</v>
      </c>
      <c r="AM1296" s="69" t="str">
        <f t="shared" si="101"/>
        <v>2024-2025</v>
      </c>
      <c r="AN1296" s="60">
        <v>100</v>
      </c>
      <c r="AO1296" s="128">
        <f>IF(Table13[[#This Row],[Combo 27 Bet]]="","",IF(Table13[[#This Row],[Lev Ret]]="","",AN1296*Table13[[#This Row],[Odds]]))</f>
        <v>360</v>
      </c>
      <c r="AP1296" s="129">
        <f t="shared" si="100"/>
        <v>260</v>
      </c>
      <c r="AQ1296" s="135"/>
      <c r="AR1296" s="151">
        <v>5</v>
      </c>
      <c r="AS1296" s="2" t="str">
        <f>IF(Table13[[#This Row],[Date]]&lt;$AS$3,"","Live")</f>
        <v/>
      </c>
      <c r="AT1296" s="2" t="str">
        <f>IF(Table13[[#This Row],[Date]]&lt;$AT$3,"","Current Algo")</f>
        <v/>
      </c>
    </row>
    <row r="1297" spans="1:46" ht="14.25" customHeight="1" x14ac:dyDescent="0.25">
      <c r="A1297" s="82">
        <v>45619</v>
      </c>
      <c r="B1297" s="2" t="s">
        <v>1072</v>
      </c>
      <c r="C1297" s="83">
        <v>0.57291666666666663</v>
      </c>
      <c r="D1297" s="87">
        <v>4</v>
      </c>
      <c r="E1297" s="7">
        <v>0</v>
      </c>
      <c r="F1297" s="60">
        <v>3</v>
      </c>
      <c r="G1297" s="2">
        <v>1000</v>
      </c>
      <c r="H1297" s="2" t="s">
        <v>151</v>
      </c>
      <c r="I1297" s="2">
        <v>78</v>
      </c>
      <c r="J1297" s="2">
        <v>160</v>
      </c>
      <c r="K1297" s="6">
        <v>11</v>
      </c>
      <c r="L1297" s="6" t="s">
        <v>1758</v>
      </c>
      <c r="M1297" s="2" t="s">
        <v>80</v>
      </c>
      <c r="N1297" s="84">
        <v>3.3</v>
      </c>
      <c r="O1297" s="2" t="s">
        <v>1075</v>
      </c>
      <c r="P1297" s="2" t="s">
        <v>159</v>
      </c>
      <c r="Q1297" s="85"/>
      <c r="R1297" s="86">
        <v>10</v>
      </c>
      <c r="S1297" s="85">
        <v>55.5</v>
      </c>
      <c r="T1297" s="85">
        <v>55.5</v>
      </c>
      <c r="U1297" s="85"/>
      <c r="V1297" s="2">
        <v>3</v>
      </c>
      <c r="W1297" s="2"/>
      <c r="X1297" s="10">
        <v>1</v>
      </c>
      <c r="Y1297" s="84">
        <v>4</v>
      </c>
      <c r="Z1297" s="2">
        <v>20</v>
      </c>
      <c r="AA1297" s="6"/>
      <c r="AB1297" s="2"/>
      <c r="AC1297" s="2"/>
      <c r="AD1297" s="84">
        <v>3.3</v>
      </c>
      <c r="AE1297" s="84"/>
      <c r="AF1297" s="2">
        <v>100</v>
      </c>
      <c r="AG1297" s="2" t="str">
        <f t="shared" si="98"/>
        <v/>
      </c>
      <c r="AH1297" s="2">
        <f t="shared" si="99"/>
        <v>-100</v>
      </c>
      <c r="AI1297" s="44" t="str">
        <f>VLOOKUP(Table13[[#This Row],[Track]],$B$1885:$D$1929,2,FALSE)</f>
        <v>NSW</v>
      </c>
      <c r="AJ12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7" s="16" t="str">
        <f>IF(Table13[[#This Row],[Going-Dist]]="G&lt;6-Dist&gt;=1700","B",IF(Table13[[#This Row],[Going-Dist]]="G&lt;6-Dist&lt;1700","A",IF(AJ1297="G&gt;=6-Dist&lt;1700","C",IF(AJ1297="G&gt;=6-Dist&gt;=1700","D","xx"))))</f>
        <v>A</v>
      </c>
      <c r="AL1297" s="69">
        <f>MONTH(Table13[[#This Row],[Date]])</f>
        <v>11</v>
      </c>
      <c r="AM1297" s="69" t="str">
        <f t="shared" si="101"/>
        <v>2024-2025</v>
      </c>
      <c r="AN1297" s="60">
        <v>150</v>
      </c>
      <c r="AO1297" s="128" t="str">
        <f>IF(Table13[[#This Row],[Combo 27 Bet]]="","",IF(Table13[[#This Row],[Lev Ret]]="","",AN1297*Table13[[#This Row],[Odds]]))</f>
        <v/>
      </c>
      <c r="AP1297" s="129">
        <f t="shared" si="100"/>
        <v>-150</v>
      </c>
      <c r="AQ1297" s="135"/>
      <c r="AR1297" s="151">
        <v>9</v>
      </c>
      <c r="AS1297" s="2" t="str">
        <f>IF(Table13[[#This Row],[Date]]&lt;$AS$3,"","Live")</f>
        <v/>
      </c>
      <c r="AT1297" s="2" t="str">
        <f>IF(Table13[[#This Row],[Date]]&lt;$AT$3,"","Current Algo")</f>
        <v/>
      </c>
    </row>
    <row r="1298" spans="1:46" ht="14.25" customHeight="1" x14ac:dyDescent="0.25">
      <c r="A1298" s="82">
        <v>45619</v>
      </c>
      <c r="B1298" s="2" t="s">
        <v>1072</v>
      </c>
      <c r="C1298" s="83">
        <v>0.59722222222222221</v>
      </c>
      <c r="D1298" s="87">
        <v>4</v>
      </c>
      <c r="E1298" s="7">
        <v>0</v>
      </c>
      <c r="F1298" s="60">
        <v>4</v>
      </c>
      <c r="G1298" s="2">
        <v>1200</v>
      </c>
      <c r="H1298" s="2" t="s">
        <v>152</v>
      </c>
      <c r="I1298" s="2">
        <v>78</v>
      </c>
      <c r="J1298" s="2">
        <v>160</v>
      </c>
      <c r="K1298" s="6">
        <v>6</v>
      </c>
      <c r="L1298" s="6" t="s">
        <v>1759</v>
      </c>
      <c r="M1298" s="2" t="s">
        <v>75</v>
      </c>
      <c r="N1298" s="84">
        <v>4.3</v>
      </c>
      <c r="O1298" s="2" t="s">
        <v>179</v>
      </c>
      <c r="P1298" s="2" t="s">
        <v>1149</v>
      </c>
      <c r="Q1298" s="85"/>
      <c r="R1298" s="86">
        <v>7</v>
      </c>
      <c r="S1298" s="85">
        <v>57</v>
      </c>
      <c r="T1298" s="85">
        <v>57</v>
      </c>
      <c r="U1298" s="85"/>
      <c r="V1298" s="2">
        <v>1</v>
      </c>
      <c r="W1298" s="2">
        <v>3</v>
      </c>
      <c r="X1298" s="10">
        <v>1</v>
      </c>
      <c r="Y1298" s="84">
        <v>3.9</v>
      </c>
      <c r="Z1298" s="2">
        <v>20</v>
      </c>
      <c r="AA1298" s="6"/>
      <c r="AB1298" s="16"/>
      <c r="AC1298" s="2" t="s">
        <v>13</v>
      </c>
      <c r="AD1298" s="84">
        <v>4.2</v>
      </c>
      <c r="AE1298" s="84">
        <v>1.8</v>
      </c>
      <c r="AF1298" s="2">
        <v>100</v>
      </c>
      <c r="AG1298" s="2" t="str">
        <f t="shared" si="98"/>
        <v/>
      </c>
      <c r="AH1298" s="2">
        <f t="shared" si="99"/>
        <v>-100</v>
      </c>
      <c r="AI1298" s="44" t="str">
        <f>VLOOKUP(Table13[[#This Row],[Track]],$B$1885:$D$1929,2,FALSE)</f>
        <v>NSW</v>
      </c>
      <c r="AJ12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298" s="16" t="str">
        <f>IF(Table13[[#This Row],[Going-Dist]]="G&lt;6-Dist&gt;=1700","B",IF(Table13[[#This Row],[Going-Dist]]="G&lt;6-Dist&lt;1700","A",IF(AJ1298="G&gt;=6-Dist&lt;1700","C",IF(AJ1298="G&gt;=6-Dist&gt;=1700","D","xx"))))</f>
        <v>A</v>
      </c>
      <c r="AL1298" s="69">
        <f>MONTH(Table13[[#This Row],[Date]])</f>
        <v>11</v>
      </c>
      <c r="AM1298" s="69" t="str">
        <f t="shared" si="101"/>
        <v>2024-2025</v>
      </c>
      <c r="AN1298" s="60">
        <v>100</v>
      </c>
      <c r="AO1298" s="128" t="str">
        <f>IF(Table13[[#This Row],[Combo 27 Bet]]="","",IF(Table13[[#This Row],[Lev Ret]]="","",AN1298*Table13[[#This Row],[Odds]]))</f>
        <v/>
      </c>
      <c r="AP1298" s="129">
        <f t="shared" si="100"/>
        <v>-100</v>
      </c>
      <c r="AQ1298" s="135"/>
      <c r="AR1298" s="151">
        <v>7</v>
      </c>
      <c r="AS1298" s="2" t="str">
        <f>IF(Table13[[#This Row],[Date]]&lt;$AS$3,"","Live")</f>
        <v/>
      </c>
      <c r="AT1298" s="2" t="str">
        <f>IF(Table13[[#This Row],[Date]]&lt;$AT$3,"","Current Algo")</f>
        <v/>
      </c>
    </row>
    <row r="1299" spans="1:46" ht="14.25" customHeight="1" x14ac:dyDescent="0.25">
      <c r="A1299" s="82">
        <v>45619</v>
      </c>
      <c r="B1299" s="2" t="s">
        <v>226</v>
      </c>
      <c r="C1299" s="83">
        <v>0.63194444444444442</v>
      </c>
      <c r="D1299" s="87">
        <v>4</v>
      </c>
      <c r="E1299" s="7">
        <v>3</v>
      </c>
      <c r="F1299" s="60">
        <v>6</v>
      </c>
      <c r="G1299" s="2">
        <v>2025</v>
      </c>
      <c r="H1299" s="2" t="s">
        <v>42</v>
      </c>
      <c r="I1299" s="2">
        <v>84</v>
      </c>
      <c r="J1299" s="2">
        <v>130</v>
      </c>
      <c r="K1299" s="6">
        <v>10</v>
      </c>
      <c r="L1299" s="6" t="s">
        <v>952</v>
      </c>
      <c r="M1299" s="2" t="s">
        <v>50</v>
      </c>
      <c r="N1299" s="84">
        <v>5</v>
      </c>
      <c r="O1299" s="2" t="s">
        <v>400</v>
      </c>
      <c r="P1299" s="2" t="s">
        <v>193</v>
      </c>
      <c r="Q1299" s="85"/>
      <c r="R1299" s="86">
        <v>10</v>
      </c>
      <c r="S1299" s="85">
        <v>55</v>
      </c>
      <c r="T1299" s="85">
        <v>55</v>
      </c>
      <c r="U1299" s="85"/>
      <c r="V1299" s="2">
        <v>2</v>
      </c>
      <c r="W1299" s="2"/>
      <c r="X1299" s="10">
        <v>1</v>
      </c>
      <c r="Y1299" s="84">
        <v>4.5999999999999996</v>
      </c>
      <c r="Z1299" s="2">
        <v>40</v>
      </c>
      <c r="AA1299" s="6">
        <v>13</v>
      </c>
      <c r="AB1299" s="2"/>
      <c r="AC1299" s="2"/>
      <c r="AD1299" s="84">
        <v>5</v>
      </c>
      <c r="AE1299" s="84"/>
      <c r="AF1299" s="2">
        <v>100</v>
      </c>
      <c r="AG1299" s="2" t="str">
        <f t="shared" si="98"/>
        <v/>
      </c>
      <c r="AH1299" s="2">
        <f t="shared" si="99"/>
        <v>-100</v>
      </c>
      <c r="AI1299" s="44" t="str">
        <f>VLOOKUP(Table13[[#This Row],[Track]],$B$1885:$D$1929,2,FALSE)</f>
        <v>Vic</v>
      </c>
      <c r="AJ12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299" s="16" t="str">
        <f>IF(Table13[[#This Row],[Going-Dist]]="G&lt;6-Dist&gt;=1700","B",IF(Table13[[#This Row],[Going-Dist]]="G&lt;6-Dist&lt;1700","A",IF(AJ1299="G&gt;=6-Dist&lt;1700","C",IF(AJ1299="G&gt;=6-Dist&gt;=1700","D","xx"))))</f>
        <v>B</v>
      </c>
      <c r="AL1299" s="69">
        <f>MONTH(Table13[[#This Row],[Date]])</f>
        <v>11</v>
      </c>
      <c r="AM1299" s="69" t="str">
        <f t="shared" si="101"/>
        <v>2024-2025</v>
      </c>
      <c r="AN1299" s="60">
        <v>140</v>
      </c>
      <c r="AO1299" s="128" t="str">
        <f>IF(Table13[[#This Row],[Combo 27 Bet]]="","",IF(Table13[[#This Row],[Lev Ret]]="","",AN1299*Table13[[#This Row],[Odds]]))</f>
        <v/>
      </c>
      <c r="AP1299" s="129">
        <f t="shared" si="100"/>
        <v>-140</v>
      </c>
      <c r="AQ1299" s="135">
        <v>2</v>
      </c>
      <c r="AR1299" s="151">
        <v>8</v>
      </c>
      <c r="AS1299" s="2" t="str">
        <f>IF(Table13[[#This Row],[Date]]&lt;$AS$3,"","Live")</f>
        <v/>
      </c>
      <c r="AT1299" s="2" t="str">
        <f>IF(Table13[[#This Row],[Date]]&lt;$AT$3,"","Current Algo")</f>
        <v/>
      </c>
    </row>
    <row r="1300" spans="1:46" ht="14.25" customHeight="1" x14ac:dyDescent="0.25">
      <c r="A1300" s="82">
        <v>45619</v>
      </c>
      <c r="B1300" s="2" t="s">
        <v>226</v>
      </c>
      <c r="C1300" s="83">
        <v>0.63194444444444442</v>
      </c>
      <c r="D1300" s="87">
        <v>4</v>
      </c>
      <c r="E1300" s="7">
        <v>3</v>
      </c>
      <c r="F1300" s="60">
        <v>6</v>
      </c>
      <c r="G1300" s="2">
        <v>2025</v>
      </c>
      <c r="H1300" s="2" t="s">
        <v>42</v>
      </c>
      <c r="I1300" s="2">
        <v>84</v>
      </c>
      <c r="J1300" s="2">
        <v>130</v>
      </c>
      <c r="K1300" s="6">
        <v>4</v>
      </c>
      <c r="L1300" s="6" t="s">
        <v>953</v>
      </c>
      <c r="M1300" s="2" t="s">
        <v>80</v>
      </c>
      <c r="N1300" s="84">
        <v>4.2</v>
      </c>
      <c r="O1300" s="2" t="s">
        <v>390</v>
      </c>
      <c r="P1300" s="2" t="s">
        <v>377</v>
      </c>
      <c r="Q1300" s="85"/>
      <c r="R1300" s="86">
        <v>5</v>
      </c>
      <c r="S1300" s="85">
        <v>58.5</v>
      </c>
      <c r="T1300" s="85">
        <v>58.5</v>
      </c>
      <c r="U1300" s="85"/>
      <c r="V1300" s="2">
        <v>1</v>
      </c>
      <c r="W1300" s="2"/>
      <c r="X1300" s="10">
        <v>2</v>
      </c>
      <c r="Y1300" s="84">
        <v>5.0999999999999996</v>
      </c>
      <c r="Z1300" s="2">
        <v>35</v>
      </c>
      <c r="AA1300" s="6">
        <v>13</v>
      </c>
      <c r="AB1300" s="2"/>
      <c r="AC1300" s="2"/>
      <c r="AD1300" s="84">
        <v>4</v>
      </c>
      <c r="AE1300" s="84"/>
      <c r="AF1300" s="2">
        <v>100</v>
      </c>
      <c r="AG1300" s="2" t="str">
        <f t="shared" si="98"/>
        <v/>
      </c>
      <c r="AH1300" s="2">
        <f t="shared" si="99"/>
        <v>-100</v>
      </c>
      <c r="AI1300" s="44" t="str">
        <f>VLOOKUP(Table13[[#This Row],[Track]],$B$1885:$D$1929,2,FALSE)</f>
        <v>Vic</v>
      </c>
      <c r="AJ13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00" s="16" t="str">
        <f>IF(Table13[[#This Row],[Going-Dist]]="G&lt;6-Dist&gt;=1700","B",IF(Table13[[#This Row],[Going-Dist]]="G&lt;6-Dist&lt;1700","A",IF(AJ1300="G&gt;=6-Dist&lt;1700","C",IF(AJ1300="G&gt;=6-Dist&gt;=1700","D","xx"))))</f>
        <v>B</v>
      </c>
      <c r="AL1300" s="69">
        <f>MONTH(Table13[[#This Row],[Date]])</f>
        <v>11</v>
      </c>
      <c r="AM1300" s="69" t="str">
        <f t="shared" si="101"/>
        <v>2024-2025</v>
      </c>
      <c r="AN1300" s="60">
        <v>100</v>
      </c>
      <c r="AO1300" s="128" t="str">
        <f>IF(Table13[[#This Row],[Combo 27 Bet]]="","",IF(Table13[[#This Row],[Lev Ret]]="","",AN1300*Table13[[#This Row],[Odds]]))</f>
        <v/>
      </c>
      <c r="AP1300" s="129">
        <f t="shared" si="100"/>
        <v>-100</v>
      </c>
      <c r="AQ1300" s="135">
        <v>2</v>
      </c>
      <c r="AR1300" s="151">
        <v>7</v>
      </c>
      <c r="AS1300" s="2" t="str">
        <f>IF(Table13[[#This Row],[Date]]&lt;$AS$3,"","Live")</f>
        <v/>
      </c>
      <c r="AT1300" s="2" t="str">
        <f>IF(Table13[[#This Row],[Date]]&lt;$AT$3,"","Current Algo")</f>
        <v/>
      </c>
    </row>
    <row r="1301" spans="1:46" ht="14.25" customHeight="1" x14ac:dyDescent="0.25">
      <c r="A1301" s="82">
        <v>45619</v>
      </c>
      <c r="B1301" s="2" t="s">
        <v>1072</v>
      </c>
      <c r="C1301" s="83">
        <v>0.64583333333333337</v>
      </c>
      <c r="D1301" s="87">
        <v>4</v>
      </c>
      <c r="E1301" s="7">
        <v>0</v>
      </c>
      <c r="F1301" s="60">
        <v>6</v>
      </c>
      <c r="G1301" s="2">
        <v>1400</v>
      </c>
      <c r="H1301" s="2" t="s">
        <v>151</v>
      </c>
      <c r="I1301" s="2">
        <v>78</v>
      </c>
      <c r="J1301" s="2">
        <v>160</v>
      </c>
      <c r="K1301" s="6">
        <v>13</v>
      </c>
      <c r="L1301" s="6" t="s">
        <v>1760</v>
      </c>
      <c r="M1301" s="2" t="s">
        <v>75</v>
      </c>
      <c r="N1301" s="84">
        <v>2.9</v>
      </c>
      <c r="O1301" s="2" t="s">
        <v>1094</v>
      </c>
      <c r="P1301" s="2" t="s">
        <v>206</v>
      </c>
      <c r="Q1301" s="85"/>
      <c r="R1301" s="86">
        <v>6</v>
      </c>
      <c r="S1301" s="85">
        <v>56</v>
      </c>
      <c r="T1301" s="85">
        <v>56</v>
      </c>
      <c r="U1301" s="85"/>
      <c r="V1301" s="2">
        <v>2</v>
      </c>
      <c r="W1301" s="2">
        <v>2</v>
      </c>
      <c r="X1301" s="10">
        <v>1</v>
      </c>
      <c r="Y1301" s="84">
        <v>4</v>
      </c>
      <c r="Z1301" s="2">
        <v>30</v>
      </c>
      <c r="AA1301" s="6"/>
      <c r="AB1301" s="16"/>
      <c r="AC1301" s="2"/>
      <c r="AD1301" s="84">
        <v>2.8</v>
      </c>
      <c r="AE1301" s="84"/>
      <c r="AF1301" s="2">
        <v>100</v>
      </c>
      <c r="AG1301" s="2" t="str">
        <f t="shared" si="98"/>
        <v/>
      </c>
      <c r="AH1301" s="2">
        <f t="shared" si="99"/>
        <v>-100</v>
      </c>
      <c r="AI1301" s="44" t="str">
        <f>VLOOKUP(Table13[[#This Row],[Track]],$B$1885:$D$1929,2,FALSE)</f>
        <v>NSW</v>
      </c>
      <c r="AJ13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1" s="16" t="str">
        <f>IF(Table13[[#This Row],[Going-Dist]]="G&lt;6-Dist&gt;=1700","B",IF(Table13[[#This Row],[Going-Dist]]="G&lt;6-Dist&lt;1700","A",IF(AJ1301="G&gt;=6-Dist&lt;1700","C",IF(AJ1301="G&gt;=6-Dist&gt;=1700","D","xx"))))</f>
        <v>A</v>
      </c>
      <c r="AL1301" s="69">
        <f>MONTH(Table13[[#This Row],[Date]])</f>
        <v>11</v>
      </c>
      <c r="AM1301" s="69" t="str">
        <f t="shared" si="101"/>
        <v>2024-2025</v>
      </c>
      <c r="AN1301" s="60">
        <v>150</v>
      </c>
      <c r="AO1301" s="128" t="str">
        <f>IF(Table13[[#This Row],[Combo 27 Bet]]="","",IF(Table13[[#This Row],[Lev Ret]]="","",AN1301*Table13[[#This Row],[Odds]]))</f>
        <v/>
      </c>
      <c r="AP1301" s="129">
        <f t="shared" si="100"/>
        <v>-150</v>
      </c>
      <c r="AQ1301" s="135"/>
      <c r="AR1301" s="151">
        <v>9</v>
      </c>
      <c r="AS1301" s="2" t="str">
        <f>IF(Table13[[#This Row],[Date]]&lt;$AS$3,"","Live")</f>
        <v/>
      </c>
      <c r="AT1301" s="2" t="str">
        <f>IF(Table13[[#This Row],[Date]]&lt;$AT$3,"","Current Algo")</f>
        <v/>
      </c>
    </row>
    <row r="1302" spans="1:46" ht="14.25" customHeight="1" x14ac:dyDescent="0.25">
      <c r="A1302" s="82">
        <v>45619</v>
      </c>
      <c r="B1302" s="2" t="s">
        <v>226</v>
      </c>
      <c r="C1302" s="83">
        <v>0.65625</v>
      </c>
      <c r="D1302" s="87">
        <v>4</v>
      </c>
      <c r="E1302" s="7">
        <v>3</v>
      </c>
      <c r="F1302" s="60">
        <v>7</v>
      </c>
      <c r="G1302" s="2">
        <v>1400</v>
      </c>
      <c r="H1302" s="2" t="s">
        <v>70</v>
      </c>
      <c r="I1302" s="2" t="s">
        <v>84</v>
      </c>
      <c r="J1302" s="2">
        <v>1400</v>
      </c>
      <c r="K1302" s="6">
        <v>1</v>
      </c>
      <c r="L1302" s="6" t="s">
        <v>954</v>
      </c>
      <c r="M1302" s="2" t="s">
        <v>67</v>
      </c>
      <c r="N1302" s="84">
        <v>4</v>
      </c>
      <c r="O1302" s="2" t="s">
        <v>515</v>
      </c>
      <c r="P1302" s="2" t="s">
        <v>52</v>
      </c>
      <c r="Q1302" s="85"/>
      <c r="R1302" s="86">
        <v>8</v>
      </c>
      <c r="S1302" s="85">
        <v>59.5</v>
      </c>
      <c r="T1302" s="85">
        <v>59.5</v>
      </c>
      <c r="U1302" s="85"/>
      <c r="V1302" s="2">
        <v>1</v>
      </c>
      <c r="W1302" s="2">
        <v>1</v>
      </c>
      <c r="X1302" s="10">
        <v>1</v>
      </c>
      <c r="Y1302" s="84">
        <v>4.5</v>
      </c>
      <c r="Z1302" s="2">
        <v>40</v>
      </c>
      <c r="AA1302" s="6">
        <v>10</v>
      </c>
      <c r="AB1302" s="2"/>
      <c r="AC1302" s="2" t="s">
        <v>13</v>
      </c>
      <c r="AD1302" s="84">
        <v>4</v>
      </c>
      <c r="AE1302" s="2">
        <v>1.5</v>
      </c>
      <c r="AF1302" s="2">
        <v>100</v>
      </c>
      <c r="AG1302" s="2" t="str">
        <f t="shared" si="98"/>
        <v/>
      </c>
      <c r="AH1302" s="2">
        <f t="shared" si="99"/>
        <v>-100</v>
      </c>
      <c r="AI1302" s="44" t="str">
        <f>VLOOKUP(Table13[[#This Row],[Track]],$B$1885:$D$1929,2,FALSE)</f>
        <v>Vic</v>
      </c>
      <c r="AJ13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2" s="16" t="str">
        <f>IF(Table13[[#This Row],[Going-Dist]]="G&lt;6-Dist&gt;=1700","B",IF(Table13[[#This Row],[Going-Dist]]="G&lt;6-Dist&lt;1700","A",IF(AJ1302="G&gt;=6-Dist&lt;1700","C",IF(AJ1302="G&gt;=6-Dist&gt;=1700","D","xx"))))</f>
        <v>A</v>
      </c>
      <c r="AL1302" s="69">
        <f>MONTH(Table13[[#This Row],[Date]])</f>
        <v>11</v>
      </c>
      <c r="AM1302" s="69" t="str">
        <f t="shared" si="101"/>
        <v>2024-2025</v>
      </c>
      <c r="AN1302" s="60">
        <v>100</v>
      </c>
      <c r="AO1302" s="128" t="str">
        <f>IF(Table13[[#This Row],[Combo 27 Bet]]="","",IF(Table13[[#This Row],[Lev Ret]]="","",AN1302*Table13[[#This Row],[Odds]]))</f>
        <v/>
      </c>
      <c r="AP1302" s="129">
        <f t="shared" si="100"/>
        <v>-100</v>
      </c>
      <c r="AQ1302" s="135">
        <v>2</v>
      </c>
      <c r="AR1302" s="151">
        <v>7</v>
      </c>
      <c r="AS1302" s="2" t="str">
        <f>IF(Table13[[#This Row],[Date]]&lt;$AS$3,"","Live")</f>
        <v/>
      </c>
      <c r="AT1302" s="2" t="str">
        <f>IF(Table13[[#This Row],[Date]]&lt;$AT$3,"","Current Algo")</f>
        <v/>
      </c>
    </row>
    <row r="1303" spans="1:46" ht="14.25" customHeight="1" x14ac:dyDescent="0.25">
      <c r="A1303" s="82">
        <v>45619</v>
      </c>
      <c r="B1303" s="2" t="s">
        <v>226</v>
      </c>
      <c r="C1303" s="83">
        <v>0.65625</v>
      </c>
      <c r="D1303" s="2">
        <v>4</v>
      </c>
      <c r="E1303" s="2">
        <v>3</v>
      </c>
      <c r="F1303" s="60">
        <v>7</v>
      </c>
      <c r="G1303" s="2">
        <v>1400</v>
      </c>
      <c r="H1303" s="2" t="s">
        <v>70</v>
      </c>
      <c r="I1303" s="2" t="s">
        <v>84</v>
      </c>
      <c r="J1303" s="2">
        <v>1400</v>
      </c>
      <c r="K1303" s="6">
        <v>3</v>
      </c>
      <c r="L1303" s="6" t="s">
        <v>955</v>
      </c>
      <c r="M1303" s="2" t="s">
        <v>75</v>
      </c>
      <c r="N1303" s="84">
        <v>4.4000000000000004</v>
      </c>
      <c r="O1303" s="2" t="s">
        <v>49</v>
      </c>
      <c r="P1303" s="2" t="s">
        <v>48</v>
      </c>
      <c r="Q1303" s="85"/>
      <c r="R1303" s="86">
        <v>10</v>
      </c>
      <c r="S1303" s="85">
        <v>59.5</v>
      </c>
      <c r="T1303" s="85">
        <v>59.5</v>
      </c>
      <c r="U1303" s="85"/>
      <c r="V1303" s="2">
        <v>2</v>
      </c>
      <c r="W1303" s="2">
        <v>5</v>
      </c>
      <c r="X1303" s="10">
        <v>3</v>
      </c>
      <c r="Y1303" s="84">
        <v>5.5</v>
      </c>
      <c r="Z1303" s="2">
        <v>30</v>
      </c>
      <c r="AA1303" s="6">
        <v>10</v>
      </c>
      <c r="AB1303" s="2"/>
      <c r="AC1303" s="2"/>
      <c r="AD1303" s="84">
        <v>4.4000000000000004</v>
      </c>
      <c r="AE1303" s="84"/>
      <c r="AF1303" s="2">
        <v>100</v>
      </c>
      <c r="AG1303" s="2" t="str">
        <f t="shared" si="98"/>
        <v/>
      </c>
      <c r="AH1303" s="2">
        <f t="shared" si="99"/>
        <v>-100</v>
      </c>
      <c r="AI1303" s="44" t="str">
        <f>VLOOKUP(Table13[[#This Row],[Track]],$B$1885:$D$1929,2,FALSE)</f>
        <v>Vic</v>
      </c>
      <c r="AJ13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3" s="16" t="str">
        <f>IF(Table13[[#This Row],[Going-Dist]]="G&lt;6-Dist&gt;=1700","B",IF(Table13[[#This Row],[Going-Dist]]="G&lt;6-Dist&lt;1700","A",IF(AJ1303="G&gt;=6-Dist&lt;1700","C",IF(AJ1303="G&gt;=6-Dist&gt;=1700","D","xx"))))</f>
        <v>A</v>
      </c>
      <c r="AL1303" s="69">
        <f>MONTH(Table13[[#This Row],[Date]])</f>
        <v>11</v>
      </c>
      <c r="AM1303" s="69" t="str">
        <f t="shared" si="101"/>
        <v>2024-2025</v>
      </c>
      <c r="AN1303" s="60">
        <v>100</v>
      </c>
      <c r="AO1303" s="128" t="str">
        <f>IF(Table13[[#This Row],[Combo 27 Bet]]="","",IF(Table13[[#This Row],[Lev Ret]]="","",AN1303*Table13[[#This Row],[Odds]]))</f>
        <v/>
      </c>
      <c r="AP1303" s="129">
        <f t="shared" si="100"/>
        <v>-100</v>
      </c>
      <c r="AQ1303" s="135">
        <v>2</v>
      </c>
      <c r="AR1303" s="151">
        <v>7</v>
      </c>
      <c r="AS1303" s="2" t="str">
        <f>IF(Table13[[#This Row],[Date]]&lt;$AS$3,"","Live")</f>
        <v/>
      </c>
      <c r="AT1303" s="2" t="str">
        <f>IF(Table13[[#This Row],[Date]]&lt;$AT$3,"","Current Algo")</f>
        <v/>
      </c>
    </row>
    <row r="1304" spans="1:46" ht="14.25" customHeight="1" x14ac:dyDescent="0.25">
      <c r="A1304" s="82">
        <v>45619</v>
      </c>
      <c r="B1304" s="2" t="s">
        <v>1072</v>
      </c>
      <c r="C1304" s="83">
        <v>0.69791666666666663</v>
      </c>
      <c r="D1304" s="87">
        <v>4</v>
      </c>
      <c r="E1304" s="7">
        <v>0</v>
      </c>
      <c r="F1304" s="60">
        <v>8</v>
      </c>
      <c r="G1304" s="2">
        <v>1600</v>
      </c>
      <c r="H1304" s="2" t="s">
        <v>151</v>
      </c>
      <c r="I1304" s="2"/>
      <c r="J1304" s="2">
        <v>1000</v>
      </c>
      <c r="K1304" s="6">
        <v>3</v>
      </c>
      <c r="L1304" s="6" t="s">
        <v>1761</v>
      </c>
      <c r="M1304" s="2" t="s">
        <v>75</v>
      </c>
      <c r="N1304" s="84">
        <v>4.8</v>
      </c>
      <c r="O1304" s="2" t="s">
        <v>1150</v>
      </c>
      <c r="P1304" s="2" t="s">
        <v>154</v>
      </c>
      <c r="Q1304" s="85"/>
      <c r="R1304" s="86">
        <v>5</v>
      </c>
      <c r="S1304" s="85">
        <v>58</v>
      </c>
      <c r="T1304" s="85">
        <v>58</v>
      </c>
      <c r="U1304" s="85"/>
      <c r="V1304" s="2">
        <v>2</v>
      </c>
      <c r="W1304" s="2"/>
      <c r="X1304" s="10">
        <v>1</v>
      </c>
      <c r="Y1304" s="84">
        <v>5.4</v>
      </c>
      <c r="Z1304" s="2">
        <v>20</v>
      </c>
      <c r="AA1304" s="6"/>
      <c r="AB1304" s="16"/>
      <c r="AC1304" s="2"/>
      <c r="AD1304" s="84">
        <v>7</v>
      </c>
      <c r="AE1304" s="84"/>
      <c r="AF1304" s="2">
        <v>100</v>
      </c>
      <c r="AG1304" s="2" t="str">
        <f t="shared" si="98"/>
        <v/>
      </c>
      <c r="AH1304" s="2">
        <f t="shared" si="99"/>
        <v>-100</v>
      </c>
      <c r="AI1304" s="44" t="str">
        <f>VLOOKUP(Table13[[#This Row],[Track]],$B$1885:$D$1929,2,FALSE)</f>
        <v>NSW</v>
      </c>
      <c r="AJ13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4" s="16" t="str">
        <f>IF(Table13[[#This Row],[Going-Dist]]="G&lt;6-Dist&gt;=1700","B",IF(Table13[[#This Row],[Going-Dist]]="G&lt;6-Dist&lt;1700","A",IF(AJ1304="G&gt;=6-Dist&lt;1700","C",IF(AJ1304="G&gt;=6-Dist&gt;=1700","D","xx"))))</f>
        <v>A</v>
      </c>
      <c r="AL1304" s="69">
        <f>MONTH(Table13[[#This Row],[Date]])</f>
        <v>11</v>
      </c>
      <c r="AM1304" s="69" t="str">
        <f t="shared" si="101"/>
        <v>2024-2025</v>
      </c>
      <c r="AN1304" s="60">
        <v>100</v>
      </c>
      <c r="AO1304" s="128" t="str">
        <f>IF(Table13[[#This Row],[Combo 27 Bet]]="","",IF(Table13[[#This Row],[Lev Ret]]="","",AN1304*Table13[[#This Row],[Odds]]))</f>
        <v/>
      </c>
      <c r="AP1304" s="129">
        <f t="shared" si="100"/>
        <v>-100</v>
      </c>
      <c r="AQ1304" s="135"/>
      <c r="AR1304" s="151">
        <v>7</v>
      </c>
      <c r="AS1304" s="2" t="str">
        <f>IF(Table13[[#This Row],[Date]]&lt;$AS$3,"","Live")</f>
        <v/>
      </c>
      <c r="AT1304" s="2" t="str">
        <f>IF(Table13[[#This Row],[Date]]&lt;$AT$3,"","Current Algo")</f>
        <v/>
      </c>
    </row>
    <row r="1305" spans="1:46" ht="14.25" customHeight="1" x14ac:dyDescent="0.25">
      <c r="A1305" s="82">
        <v>45619</v>
      </c>
      <c r="B1305" s="2" t="s">
        <v>226</v>
      </c>
      <c r="C1305" s="83">
        <v>0.70833333333333337</v>
      </c>
      <c r="D1305" s="87">
        <v>4</v>
      </c>
      <c r="E1305" s="7">
        <v>3</v>
      </c>
      <c r="F1305" s="60">
        <v>9</v>
      </c>
      <c r="G1305" s="2">
        <v>1600</v>
      </c>
      <c r="H1305" s="2" t="s">
        <v>42</v>
      </c>
      <c r="I1305" s="2" t="s">
        <v>46</v>
      </c>
      <c r="J1305" s="2">
        <v>500</v>
      </c>
      <c r="K1305" s="6">
        <v>4</v>
      </c>
      <c r="L1305" s="6" t="s">
        <v>755</v>
      </c>
      <c r="M1305" s="2" t="s">
        <v>43</v>
      </c>
      <c r="N1305" s="84">
        <v>6.5</v>
      </c>
      <c r="O1305" s="2" t="s">
        <v>515</v>
      </c>
      <c r="P1305" s="2" t="s">
        <v>52</v>
      </c>
      <c r="Q1305" s="85"/>
      <c r="R1305" s="86">
        <v>4</v>
      </c>
      <c r="S1305" s="85">
        <v>57.5</v>
      </c>
      <c r="T1305" s="85">
        <v>57.5</v>
      </c>
      <c r="U1305" s="85"/>
      <c r="V1305" s="2">
        <v>4</v>
      </c>
      <c r="W1305" s="2">
        <v>2</v>
      </c>
      <c r="X1305" s="10">
        <v>1</v>
      </c>
      <c r="Y1305" s="84">
        <v>4.2</v>
      </c>
      <c r="Z1305" s="2">
        <v>40</v>
      </c>
      <c r="AA1305" s="6">
        <v>10</v>
      </c>
      <c r="AB1305" s="2"/>
      <c r="AC1305" s="2"/>
      <c r="AD1305" s="84">
        <v>7</v>
      </c>
      <c r="AE1305" s="84"/>
      <c r="AF1305" s="2">
        <v>100</v>
      </c>
      <c r="AG1305" s="2" t="str">
        <f t="shared" si="98"/>
        <v/>
      </c>
      <c r="AH1305" s="2">
        <f t="shared" si="99"/>
        <v>-100</v>
      </c>
      <c r="AI1305" s="44" t="str">
        <f>VLOOKUP(Table13[[#This Row],[Track]],$B$1885:$D$1929,2,FALSE)</f>
        <v>Vic</v>
      </c>
      <c r="AJ13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5" s="16" t="str">
        <f>IF(Table13[[#This Row],[Going-Dist]]="G&lt;6-Dist&gt;=1700","B",IF(Table13[[#This Row],[Going-Dist]]="G&lt;6-Dist&lt;1700","A",IF(AJ1305="G&gt;=6-Dist&lt;1700","C",IF(AJ1305="G&gt;=6-Dist&gt;=1700","D","xx"))))</f>
        <v>A</v>
      </c>
      <c r="AL1305" s="69">
        <f>MONTH(Table13[[#This Row],[Date]])</f>
        <v>11</v>
      </c>
      <c r="AM1305" s="69" t="str">
        <f t="shared" si="101"/>
        <v>2024-2025</v>
      </c>
      <c r="AN1305" s="60">
        <v>100</v>
      </c>
      <c r="AO1305" s="128" t="str">
        <f>IF(Table13[[#This Row],[Combo 27 Bet]]="","",IF(Table13[[#This Row],[Lev Ret]]="","",AN1305*Table13[[#This Row],[Odds]]))</f>
        <v/>
      </c>
      <c r="AP1305" s="129">
        <f t="shared" si="100"/>
        <v>-100</v>
      </c>
      <c r="AQ1305" s="135">
        <v>2</v>
      </c>
      <c r="AR1305" s="151">
        <v>8</v>
      </c>
      <c r="AS1305" s="2" t="str">
        <f>IF(Table13[[#This Row],[Date]]&lt;$AS$3,"","Live")</f>
        <v/>
      </c>
      <c r="AT1305" s="2" t="str">
        <f>IF(Table13[[#This Row],[Date]]&lt;$AT$3,"","Current Algo")</f>
        <v/>
      </c>
    </row>
    <row r="1306" spans="1:46" ht="14.25" customHeight="1" x14ac:dyDescent="0.25">
      <c r="A1306" s="82">
        <v>45619</v>
      </c>
      <c r="B1306" s="2" t="s">
        <v>226</v>
      </c>
      <c r="C1306" s="83">
        <v>0.70833333333333337</v>
      </c>
      <c r="D1306" s="87">
        <v>4</v>
      </c>
      <c r="E1306" s="7">
        <v>3</v>
      </c>
      <c r="F1306" s="60">
        <v>9</v>
      </c>
      <c r="G1306" s="2">
        <v>1600</v>
      </c>
      <c r="H1306" s="2" t="s">
        <v>42</v>
      </c>
      <c r="I1306" s="2" t="s">
        <v>46</v>
      </c>
      <c r="J1306" s="2">
        <v>500</v>
      </c>
      <c r="K1306" s="6">
        <v>8</v>
      </c>
      <c r="L1306" s="6" t="s">
        <v>1287</v>
      </c>
      <c r="M1306" s="2" t="s">
        <v>55</v>
      </c>
      <c r="N1306" s="84">
        <v>7</v>
      </c>
      <c r="O1306" s="2" t="s">
        <v>1288</v>
      </c>
      <c r="P1306" s="2" t="s">
        <v>48</v>
      </c>
      <c r="Q1306" s="85"/>
      <c r="R1306" s="86">
        <v>10</v>
      </c>
      <c r="S1306" s="85">
        <v>54.5</v>
      </c>
      <c r="T1306" s="85">
        <v>54.5</v>
      </c>
      <c r="U1306" s="85"/>
      <c r="V1306" s="2">
        <v>2</v>
      </c>
      <c r="W1306" s="2">
        <v>3</v>
      </c>
      <c r="X1306" s="10">
        <v>2</v>
      </c>
      <c r="Y1306" s="84">
        <v>4.5999999999999996</v>
      </c>
      <c r="Z1306" s="2">
        <v>40</v>
      </c>
      <c r="AA1306" s="6">
        <v>10</v>
      </c>
      <c r="AB1306" s="2"/>
      <c r="AC1306" s="2" t="s">
        <v>15</v>
      </c>
      <c r="AD1306" s="84">
        <v>6.5</v>
      </c>
      <c r="AE1306" s="84">
        <v>2.1</v>
      </c>
      <c r="AF1306" s="2">
        <v>100</v>
      </c>
      <c r="AG1306" s="2" t="str">
        <f t="shared" si="98"/>
        <v/>
      </c>
      <c r="AH1306" s="2">
        <f t="shared" si="99"/>
        <v>-100</v>
      </c>
      <c r="AI1306" s="44" t="str">
        <f>VLOOKUP(Table13[[#This Row],[Track]],$B$1885:$D$1929,2,FALSE)</f>
        <v>Vic</v>
      </c>
      <c r="AJ13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6" s="16" t="str">
        <f>IF(Table13[[#This Row],[Going-Dist]]="G&lt;6-Dist&gt;=1700","B",IF(Table13[[#This Row],[Going-Dist]]="G&lt;6-Dist&lt;1700","A",IF(AJ1306="G&gt;=6-Dist&lt;1700","C",IF(AJ1306="G&gt;=6-Dist&gt;=1700","D","xx"))))</f>
        <v>A</v>
      </c>
      <c r="AL1306" s="2">
        <f>MONTH(Table13[[#This Row],[Date]])</f>
        <v>11</v>
      </c>
      <c r="AM1306" s="2" t="str">
        <f t="shared" si="101"/>
        <v>2024-2025</v>
      </c>
      <c r="AN1306" s="60">
        <v>100</v>
      </c>
      <c r="AO1306" s="128" t="str">
        <f>IF(Table13[[#This Row],[Combo 27 Bet]]="","",IF(Table13[[#This Row],[Lev Ret]]="","",AN1306*Table13[[#This Row],[Odds]]))</f>
        <v/>
      </c>
      <c r="AP1306" s="129">
        <f t="shared" si="100"/>
        <v>-100</v>
      </c>
      <c r="AQ1306" s="135">
        <v>2</v>
      </c>
      <c r="AR1306" s="151">
        <v>6</v>
      </c>
      <c r="AS1306" s="2" t="str">
        <f>IF(Table13[[#This Row],[Date]]&lt;$AS$3,"","Live")</f>
        <v/>
      </c>
      <c r="AT1306" s="2" t="str">
        <f>IF(Table13[[#This Row],[Date]]&lt;$AT$3,"","Current Algo")</f>
        <v/>
      </c>
    </row>
    <row r="1307" spans="1:46" ht="14.25" customHeight="1" x14ac:dyDescent="0.25">
      <c r="A1307" s="82">
        <v>45626</v>
      </c>
      <c r="B1307" s="2" t="s">
        <v>4</v>
      </c>
      <c r="C1307" s="83">
        <v>0.65625</v>
      </c>
      <c r="D1307" s="87">
        <v>5</v>
      </c>
      <c r="E1307" s="7">
        <v>0</v>
      </c>
      <c r="F1307" s="60">
        <v>7</v>
      </c>
      <c r="G1307" s="2">
        <v>1800</v>
      </c>
      <c r="H1307" s="2" t="s">
        <v>42</v>
      </c>
      <c r="I1307" s="2" t="s">
        <v>46</v>
      </c>
      <c r="J1307" s="2">
        <v>200</v>
      </c>
      <c r="K1307" s="6">
        <v>5</v>
      </c>
      <c r="L1307" s="6" t="s">
        <v>956</v>
      </c>
      <c r="M1307" s="2" t="s">
        <v>76</v>
      </c>
      <c r="N1307" s="84">
        <v>6</v>
      </c>
      <c r="O1307" s="2" t="s">
        <v>515</v>
      </c>
      <c r="P1307" s="2" t="s">
        <v>212</v>
      </c>
      <c r="Q1307" s="85"/>
      <c r="R1307" s="86">
        <v>6</v>
      </c>
      <c r="S1307" s="85">
        <v>54.5</v>
      </c>
      <c r="T1307" s="85">
        <v>54.5</v>
      </c>
      <c r="U1307" s="85"/>
      <c r="V1307" s="2">
        <v>2</v>
      </c>
      <c r="W1307" s="2"/>
      <c r="X1307" s="10">
        <v>2</v>
      </c>
      <c r="Y1307" s="84">
        <v>5.2</v>
      </c>
      <c r="Z1307" s="2">
        <v>35</v>
      </c>
      <c r="AA1307" s="6">
        <v>14</v>
      </c>
      <c r="AB1307" s="2"/>
      <c r="AC1307" s="2"/>
      <c r="AD1307" s="84">
        <v>5.5</v>
      </c>
      <c r="AE1307" s="84"/>
      <c r="AF1307" s="2">
        <v>100</v>
      </c>
      <c r="AG1307" s="2" t="str">
        <f t="shared" si="98"/>
        <v/>
      </c>
      <c r="AH1307" s="2">
        <f t="shared" si="99"/>
        <v>-100</v>
      </c>
      <c r="AI1307" s="44" t="str">
        <f>VLOOKUP(Table13[[#This Row],[Track]],$B$1885:$D$1929,2,FALSE)</f>
        <v>Vic</v>
      </c>
      <c r="AJ13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07" s="16" t="str">
        <f>IF(Table13[[#This Row],[Going-Dist]]="G&lt;6-Dist&gt;=1700","B",IF(Table13[[#This Row],[Going-Dist]]="G&lt;6-Dist&lt;1700","A",IF(AJ1307="G&gt;=6-Dist&lt;1700","C",IF(AJ1307="G&gt;=6-Dist&gt;=1700","D","xx"))))</f>
        <v>B</v>
      </c>
      <c r="AL1307" s="69">
        <f>MONTH(Table13[[#This Row],[Date]])</f>
        <v>11</v>
      </c>
      <c r="AM1307" s="69" t="str">
        <f t="shared" si="101"/>
        <v>2024-2025</v>
      </c>
      <c r="AN1307" s="60">
        <v>100</v>
      </c>
      <c r="AO1307" s="128" t="str">
        <f>IF(Table13[[#This Row],[Combo 27 Bet]]="","",IF(Table13[[#This Row],[Lev Ret]]="","",AN1307*Table13[[#This Row],[Odds]]))</f>
        <v/>
      </c>
      <c r="AP1307" s="129">
        <f t="shared" si="100"/>
        <v>-100</v>
      </c>
      <c r="AQ1307" s="135"/>
      <c r="AR1307" s="151">
        <v>5</v>
      </c>
      <c r="AS1307" s="2" t="str">
        <f>IF(Table13[[#This Row],[Date]]&lt;$AS$3,"","Live")</f>
        <v/>
      </c>
      <c r="AT1307" s="2" t="str">
        <f>IF(Table13[[#This Row],[Date]]&lt;$AT$3,"","Current Algo")</f>
        <v/>
      </c>
    </row>
    <row r="1308" spans="1:46" ht="14.25" customHeight="1" x14ac:dyDescent="0.25">
      <c r="A1308" s="82">
        <v>45626</v>
      </c>
      <c r="B1308" s="2" t="s">
        <v>4</v>
      </c>
      <c r="C1308" s="83">
        <v>0.70833333333333337</v>
      </c>
      <c r="D1308" s="87">
        <v>5</v>
      </c>
      <c r="E1308" s="7">
        <v>0</v>
      </c>
      <c r="F1308" s="60">
        <v>9</v>
      </c>
      <c r="G1308" s="2">
        <v>1400</v>
      </c>
      <c r="H1308" s="2" t="s">
        <v>131</v>
      </c>
      <c r="I1308" s="2" t="s">
        <v>131</v>
      </c>
      <c r="J1308" s="2">
        <v>200</v>
      </c>
      <c r="K1308" s="6">
        <v>1</v>
      </c>
      <c r="L1308" s="6" t="s">
        <v>331</v>
      </c>
      <c r="M1308" s="2" t="s">
        <v>71</v>
      </c>
      <c r="N1308" s="84">
        <v>2.4</v>
      </c>
      <c r="O1308" s="2" t="s">
        <v>123</v>
      </c>
      <c r="P1308" s="2" t="s">
        <v>212</v>
      </c>
      <c r="Q1308" s="85"/>
      <c r="R1308" s="86">
        <v>1</v>
      </c>
      <c r="S1308" s="85">
        <v>59</v>
      </c>
      <c r="T1308" s="85">
        <v>59</v>
      </c>
      <c r="U1308" s="85"/>
      <c r="V1308" s="2">
        <v>1</v>
      </c>
      <c r="W1308" s="2"/>
      <c r="X1308" s="10">
        <v>1</v>
      </c>
      <c r="Y1308" s="84">
        <v>4</v>
      </c>
      <c r="Z1308" s="2">
        <v>40</v>
      </c>
      <c r="AA1308" s="6">
        <v>10</v>
      </c>
      <c r="AB1308" s="2"/>
      <c r="AC1308" s="84"/>
      <c r="AD1308" s="84">
        <v>2.2999999999999998</v>
      </c>
      <c r="AE1308" s="2"/>
      <c r="AF1308" s="2">
        <v>100</v>
      </c>
      <c r="AG1308" s="2" t="str">
        <f t="shared" si="98"/>
        <v/>
      </c>
      <c r="AH1308" s="2">
        <f t="shared" si="99"/>
        <v>-100</v>
      </c>
      <c r="AI1308" s="44" t="str">
        <f>VLOOKUP(Table13[[#This Row],[Track]],$B$1885:$D$1929,2,FALSE)</f>
        <v>Vic</v>
      </c>
      <c r="AJ13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8" s="16" t="str">
        <f>IF(Table13[[#This Row],[Going-Dist]]="G&lt;6-Dist&gt;=1700","B",IF(Table13[[#This Row],[Going-Dist]]="G&lt;6-Dist&lt;1700","A",IF(AJ1308="G&gt;=6-Dist&lt;1700","C",IF(AJ1308="G&gt;=6-Dist&gt;=1700","D","xx"))))</f>
        <v>A</v>
      </c>
      <c r="AL1308" s="69">
        <f>MONTH(Table13[[#This Row],[Date]])</f>
        <v>11</v>
      </c>
      <c r="AM1308" s="69" t="str">
        <f t="shared" si="101"/>
        <v>2024-2025</v>
      </c>
      <c r="AN1308" s="60">
        <v>150</v>
      </c>
      <c r="AO1308" s="128" t="str">
        <f>IF(Table13[[#This Row],[Combo 27 Bet]]="","",IF(Table13[[#This Row],[Lev Ret]]="","",AN1308*Table13[[#This Row],[Odds]]))</f>
        <v/>
      </c>
      <c r="AP1308" s="129">
        <f t="shared" si="100"/>
        <v>-150</v>
      </c>
      <c r="AQ1308" s="135"/>
      <c r="AR1308" s="151">
        <v>3</v>
      </c>
      <c r="AS1308" s="2" t="str">
        <f>IF(Table13[[#This Row],[Date]]&lt;$AS$3,"","Live")</f>
        <v/>
      </c>
      <c r="AT1308" s="2" t="str">
        <f>IF(Table13[[#This Row],[Date]]&lt;$AT$3,"","Current Algo")</f>
        <v/>
      </c>
    </row>
    <row r="1309" spans="1:46" ht="14.25" customHeight="1" x14ac:dyDescent="0.25">
      <c r="A1309" s="82">
        <v>45633</v>
      </c>
      <c r="B1309" s="2" t="s">
        <v>149</v>
      </c>
      <c r="C1309" s="83">
        <v>0.54513888888888884</v>
      </c>
      <c r="D1309" s="87">
        <v>5</v>
      </c>
      <c r="E1309" s="7">
        <v>4</v>
      </c>
      <c r="F1309" s="60">
        <v>2</v>
      </c>
      <c r="G1309" s="2">
        <v>1500</v>
      </c>
      <c r="H1309" s="2" t="s">
        <v>151</v>
      </c>
      <c r="I1309" s="2">
        <v>72</v>
      </c>
      <c r="J1309" s="2">
        <v>120</v>
      </c>
      <c r="K1309" s="6">
        <v>6</v>
      </c>
      <c r="L1309" s="6" t="s">
        <v>1762</v>
      </c>
      <c r="M1309" s="2" t="s">
        <v>58</v>
      </c>
      <c r="N1309" s="84">
        <v>4.5999999999999996</v>
      </c>
      <c r="O1309" s="2" t="s">
        <v>187</v>
      </c>
      <c r="P1309" s="2" t="s">
        <v>160</v>
      </c>
      <c r="Q1309" s="85"/>
      <c r="R1309" s="86">
        <v>3</v>
      </c>
      <c r="S1309" s="85">
        <v>57.5</v>
      </c>
      <c r="T1309" s="85">
        <v>57.5</v>
      </c>
      <c r="U1309" s="85"/>
      <c r="V1309" s="2"/>
      <c r="W1309" s="2">
        <v>5</v>
      </c>
      <c r="X1309" s="10">
        <v>2</v>
      </c>
      <c r="Y1309" s="84">
        <v>5.4</v>
      </c>
      <c r="Z1309" s="2">
        <v>20</v>
      </c>
      <c r="AA1309" s="6"/>
      <c r="AB1309" s="2"/>
      <c r="AC1309" s="2" t="s">
        <v>150</v>
      </c>
      <c r="AD1309" s="84">
        <v>7.2</v>
      </c>
      <c r="AE1309" s="84">
        <v>2.4</v>
      </c>
      <c r="AF1309" s="2">
        <v>100</v>
      </c>
      <c r="AG1309" s="2">
        <f t="shared" si="98"/>
        <v>720</v>
      </c>
      <c r="AH1309" s="2">
        <f t="shared" si="99"/>
        <v>620</v>
      </c>
      <c r="AI1309" s="44" t="str">
        <f>VLOOKUP(Table13[[#This Row],[Track]],$B$1885:$D$1929,2,FALSE)</f>
        <v>NSW</v>
      </c>
      <c r="AJ13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09" s="16" t="str">
        <f>IF(Table13[[#This Row],[Going-Dist]]="G&lt;6-Dist&gt;=1700","B",IF(Table13[[#This Row],[Going-Dist]]="G&lt;6-Dist&lt;1700","A",IF(AJ1309="G&gt;=6-Dist&lt;1700","C",IF(AJ1309="G&gt;=6-Dist&gt;=1700","D","xx"))))</f>
        <v>A</v>
      </c>
      <c r="AL1309" s="69">
        <f>MONTH(Table13[[#This Row],[Date]])</f>
        <v>12</v>
      </c>
      <c r="AM1309" s="69" t="str">
        <f t="shared" si="101"/>
        <v>2024-2025</v>
      </c>
      <c r="AN1309" s="60">
        <v>100</v>
      </c>
      <c r="AO1309" s="128">
        <f>IF(Table13[[#This Row],[Combo 27 Bet]]="","",IF(Table13[[#This Row],[Lev Ret]]="","",AN1309*Table13[[#This Row],[Odds]]))</f>
        <v>720</v>
      </c>
      <c r="AP1309" s="129">
        <f t="shared" si="100"/>
        <v>620</v>
      </c>
      <c r="AQ1309" s="135"/>
      <c r="AR1309" s="151">
        <v>5</v>
      </c>
      <c r="AS1309" s="2" t="str">
        <f>IF(Table13[[#This Row],[Date]]&lt;$AS$3,"","Live")</f>
        <v/>
      </c>
      <c r="AT1309" s="2" t="str">
        <f>IF(Table13[[#This Row],[Date]]&lt;$AT$3,"","Current Algo")</f>
        <v/>
      </c>
    </row>
    <row r="1310" spans="1:46" ht="14.25" customHeight="1" x14ac:dyDescent="0.25">
      <c r="A1310" s="82">
        <v>45633</v>
      </c>
      <c r="B1310" s="2" t="s">
        <v>198</v>
      </c>
      <c r="C1310" s="83">
        <v>0.55555555555555558</v>
      </c>
      <c r="D1310" s="87">
        <v>5</v>
      </c>
      <c r="E1310" s="7">
        <v>0</v>
      </c>
      <c r="F1310" s="60">
        <v>3</v>
      </c>
      <c r="G1310" s="2">
        <v>1200</v>
      </c>
      <c r="H1310" s="2" t="s">
        <v>70</v>
      </c>
      <c r="I1310" s="2">
        <v>78</v>
      </c>
      <c r="J1310" s="2">
        <v>130</v>
      </c>
      <c r="K1310" s="6">
        <v>2</v>
      </c>
      <c r="L1310" s="6" t="s">
        <v>529</v>
      </c>
      <c r="M1310" s="2" t="s">
        <v>55</v>
      </c>
      <c r="N1310" s="84">
        <v>3.4</v>
      </c>
      <c r="O1310" s="2" t="s">
        <v>224</v>
      </c>
      <c r="P1310" s="2" t="s">
        <v>114</v>
      </c>
      <c r="Q1310" s="85"/>
      <c r="R1310" s="86">
        <v>5</v>
      </c>
      <c r="S1310" s="85">
        <v>59</v>
      </c>
      <c r="T1310" s="85">
        <v>59</v>
      </c>
      <c r="U1310" s="85"/>
      <c r="V1310" s="2">
        <v>1</v>
      </c>
      <c r="W1310" s="2">
        <v>1</v>
      </c>
      <c r="X1310" s="10">
        <v>2</v>
      </c>
      <c r="Y1310" s="84">
        <v>5</v>
      </c>
      <c r="Z1310" s="2">
        <v>35</v>
      </c>
      <c r="AA1310" s="6">
        <v>12</v>
      </c>
      <c r="AB1310" s="2"/>
      <c r="AC1310" s="84" t="s">
        <v>12</v>
      </c>
      <c r="AD1310" s="84">
        <v>3.4</v>
      </c>
      <c r="AE1310" s="2">
        <v>1.4</v>
      </c>
      <c r="AF1310" s="2">
        <v>100</v>
      </c>
      <c r="AG1310" s="2">
        <f t="shared" si="98"/>
        <v>340</v>
      </c>
      <c r="AH1310" s="2">
        <f t="shared" si="99"/>
        <v>240</v>
      </c>
      <c r="AI1310" s="44" t="str">
        <f>VLOOKUP(Table13[[#This Row],[Track]],$B$1885:$D$1929,2,FALSE)</f>
        <v>Vic</v>
      </c>
      <c r="AJ13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0" s="16" t="str">
        <f>IF(Table13[[#This Row],[Going-Dist]]="G&lt;6-Dist&gt;=1700","B",IF(Table13[[#This Row],[Going-Dist]]="G&lt;6-Dist&lt;1700","A",IF(AJ1310="G&gt;=6-Dist&lt;1700","C",IF(AJ1310="G&gt;=6-Dist&gt;=1700","D","xx"))))</f>
        <v>A</v>
      </c>
      <c r="AL1310" s="69">
        <f>MONTH(Table13[[#This Row],[Date]])</f>
        <v>12</v>
      </c>
      <c r="AM1310" s="69" t="str">
        <f t="shared" si="101"/>
        <v>2024-2025</v>
      </c>
      <c r="AN1310" s="60">
        <v>200</v>
      </c>
      <c r="AO1310" s="128">
        <f>IF(Table13[[#This Row],[Combo 27 Bet]]="","",IF(Table13[[#This Row],[Lev Ret]]="","",AN1310*Table13[[#This Row],[Odds]]))</f>
        <v>680</v>
      </c>
      <c r="AP1310" s="129">
        <f t="shared" si="100"/>
        <v>480</v>
      </c>
      <c r="AQ1310" s="135"/>
      <c r="AR1310" s="151">
        <v>10</v>
      </c>
      <c r="AS1310" s="2" t="str">
        <f>IF(Table13[[#This Row],[Date]]&lt;$AS$3,"","Live")</f>
        <v/>
      </c>
      <c r="AT1310" s="2" t="str">
        <f>IF(Table13[[#This Row],[Date]]&lt;$AT$3,"","Current Algo")</f>
        <v/>
      </c>
    </row>
    <row r="1311" spans="1:46" ht="14.25" customHeight="1" x14ac:dyDescent="0.25">
      <c r="A1311" s="82">
        <v>45633</v>
      </c>
      <c r="B1311" s="2" t="s">
        <v>198</v>
      </c>
      <c r="C1311" s="83">
        <v>0.65625</v>
      </c>
      <c r="D1311" s="87">
        <v>5</v>
      </c>
      <c r="E1311" s="7">
        <v>0</v>
      </c>
      <c r="F1311" s="60">
        <v>7</v>
      </c>
      <c r="G1311" s="2">
        <v>1100</v>
      </c>
      <c r="H1311" s="2" t="s">
        <v>42</v>
      </c>
      <c r="I1311" s="2">
        <v>100</v>
      </c>
      <c r="J1311" s="2">
        <v>150</v>
      </c>
      <c r="K1311" s="6">
        <v>3</v>
      </c>
      <c r="L1311" s="6" t="s">
        <v>530</v>
      </c>
      <c r="M1311" s="2" t="s">
        <v>80</v>
      </c>
      <c r="N1311" s="84">
        <v>4.5</v>
      </c>
      <c r="O1311" s="2" t="s">
        <v>397</v>
      </c>
      <c r="P1311" s="2" t="s">
        <v>196</v>
      </c>
      <c r="Q1311" s="85"/>
      <c r="R1311" s="86">
        <v>1</v>
      </c>
      <c r="S1311" s="85">
        <v>58.5</v>
      </c>
      <c r="T1311" s="85">
        <v>58.5</v>
      </c>
      <c r="U1311" s="85"/>
      <c r="V1311" s="2">
        <v>1</v>
      </c>
      <c r="W1311" s="2"/>
      <c r="X1311" s="10">
        <v>1</v>
      </c>
      <c r="Y1311" s="84">
        <v>3.2</v>
      </c>
      <c r="Z1311" s="2">
        <v>40</v>
      </c>
      <c r="AA1311" s="6">
        <v>8</v>
      </c>
      <c r="AB1311" s="2"/>
      <c r="AC1311" s="84"/>
      <c r="AD1311" s="84">
        <v>4.8</v>
      </c>
      <c r="AE1311" s="2"/>
      <c r="AF1311" s="2">
        <v>100</v>
      </c>
      <c r="AG1311" s="2" t="str">
        <f t="shared" si="98"/>
        <v/>
      </c>
      <c r="AH1311" s="2">
        <f t="shared" si="99"/>
        <v>-100</v>
      </c>
      <c r="AI1311" s="44" t="str">
        <f>VLOOKUP(Table13[[#This Row],[Track]],$B$1885:$D$1929,2,FALSE)</f>
        <v>Vic</v>
      </c>
      <c r="AJ13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1" s="16" t="str">
        <f>IF(Table13[[#This Row],[Going-Dist]]="G&lt;6-Dist&gt;=1700","B",IF(Table13[[#This Row],[Going-Dist]]="G&lt;6-Dist&lt;1700","A",IF(AJ1311="G&gt;=6-Dist&lt;1700","C",IF(AJ1311="G&gt;=6-Dist&gt;=1700","D","xx"))))</f>
        <v>A</v>
      </c>
      <c r="AL1311" s="69">
        <f>MONTH(Table13[[#This Row],[Date]])</f>
        <v>12</v>
      </c>
      <c r="AM1311" s="69" t="str">
        <f t="shared" si="101"/>
        <v>2024-2025</v>
      </c>
      <c r="AN1311" s="60">
        <v>150</v>
      </c>
      <c r="AO1311" s="128" t="str">
        <f>IF(Table13[[#This Row],[Combo 27 Bet]]="","",IF(Table13[[#This Row],[Lev Ret]]="","",AN1311*Table13[[#This Row],[Odds]]))</f>
        <v/>
      </c>
      <c r="AP1311" s="129">
        <f t="shared" si="100"/>
        <v>-150</v>
      </c>
      <c r="AQ1311" s="135"/>
      <c r="AR1311" s="151">
        <v>3</v>
      </c>
      <c r="AS1311" s="2" t="str">
        <f>IF(Table13[[#This Row],[Date]]&lt;$AS$3,"","Live")</f>
        <v/>
      </c>
      <c r="AT1311" s="2" t="str">
        <f>IF(Table13[[#This Row],[Date]]&lt;$AT$3,"","Current Algo")</f>
        <v/>
      </c>
    </row>
    <row r="1312" spans="1:46" ht="14.25" customHeight="1" x14ac:dyDescent="0.25">
      <c r="A1312" s="82">
        <v>45633</v>
      </c>
      <c r="B1312" s="2" t="s">
        <v>149</v>
      </c>
      <c r="C1312" s="83">
        <v>0.74652777777777779</v>
      </c>
      <c r="D1312" s="87">
        <v>5</v>
      </c>
      <c r="E1312" s="7">
        <v>4</v>
      </c>
      <c r="F1312" s="60">
        <v>10</v>
      </c>
      <c r="G1312" s="2">
        <v>1300</v>
      </c>
      <c r="H1312" s="2" t="s">
        <v>151</v>
      </c>
      <c r="I1312" s="2">
        <v>78</v>
      </c>
      <c r="J1312" s="2">
        <v>160</v>
      </c>
      <c r="K1312" s="6">
        <v>5</v>
      </c>
      <c r="L1312" s="6" t="s">
        <v>1176</v>
      </c>
      <c r="M1312" s="2" t="s">
        <v>75</v>
      </c>
      <c r="N1312" s="84">
        <v>2.5</v>
      </c>
      <c r="O1312" s="2" t="s">
        <v>179</v>
      </c>
      <c r="P1312" s="2" t="s">
        <v>154</v>
      </c>
      <c r="Q1312" s="85"/>
      <c r="R1312" s="86">
        <v>4</v>
      </c>
      <c r="S1312" s="85">
        <v>57</v>
      </c>
      <c r="T1312" s="85">
        <v>57</v>
      </c>
      <c r="U1312" s="85"/>
      <c r="V1312" s="2">
        <v>4</v>
      </c>
      <c r="W1312" s="2">
        <v>1</v>
      </c>
      <c r="X1312" s="10">
        <v>1</v>
      </c>
      <c r="Y1312" s="84">
        <v>3.7</v>
      </c>
      <c r="Z1312" s="2">
        <v>30</v>
      </c>
      <c r="AA1312" s="6"/>
      <c r="AB1312" s="16"/>
      <c r="AC1312" s="2" t="s">
        <v>150</v>
      </c>
      <c r="AD1312" s="84">
        <v>2.15</v>
      </c>
      <c r="AE1312" s="84">
        <v>1.04</v>
      </c>
      <c r="AF1312" s="2">
        <v>100</v>
      </c>
      <c r="AG1312" s="2">
        <f t="shared" si="98"/>
        <v>215</v>
      </c>
      <c r="AH1312" s="2">
        <f t="shared" si="99"/>
        <v>115</v>
      </c>
      <c r="AI1312" s="44" t="str">
        <f>VLOOKUP(Table13[[#This Row],[Track]],$B$1885:$D$1929,2,FALSE)</f>
        <v>NSW</v>
      </c>
      <c r="AJ13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2" s="16" t="str">
        <f>IF(Table13[[#This Row],[Going-Dist]]="G&lt;6-Dist&gt;=1700","B",IF(Table13[[#This Row],[Going-Dist]]="G&lt;6-Dist&lt;1700","A",IF(AJ1312="G&gt;=6-Dist&lt;1700","C",IF(AJ1312="G&gt;=6-Dist&gt;=1700","D","xx"))))</f>
        <v>A</v>
      </c>
      <c r="AL1312" s="69">
        <f>MONTH(Table13[[#This Row],[Date]])</f>
        <v>12</v>
      </c>
      <c r="AM1312" s="69" t="str">
        <f t="shared" si="101"/>
        <v>2024-2025</v>
      </c>
      <c r="AN1312" s="60">
        <v>150</v>
      </c>
      <c r="AO1312" s="128">
        <f>IF(Table13[[#This Row],[Combo 27 Bet]]="","",IF(Table13[[#This Row],[Lev Ret]]="","",AN1312*Table13[[#This Row],[Odds]]))</f>
        <v>322.5</v>
      </c>
      <c r="AP1312" s="129">
        <f t="shared" si="100"/>
        <v>172.5</v>
      </c>
      <c r="AQ1312" s="135"/>
      <c r="AR1312" s="151">
        <v>3</v>
      </c>
      <c r="AS1312" s="2" t="str">
        <f>IF(Table13[[#This Row],[Date]]&lt;$AS$3,"","Live")</f>
        <v/>
      </c>
      <c r="AT1312" s="2" t="str">
        <f>IF(Table13[[#This Row],[Date]]&lt;$AT$3,"","Current Algo")</f>
        <v/>
      </c>
    </row>
    <row r="1313" spans="1:46" ht="14.25" customHeight="1" x14ac:dyDescent="0.25">
      <c r="A1313" s="82">
        <v>45640</v>
      </c>
      <c r="B1313" s="2" t="s">
        <v>148</v>
      </c>
      <c r="C1313" s="83">
        <v>0.52083333333333337</v>
      </c>
      <c r="D1313" s="87">
        <v>4</v>
      </c>
      <c r="E1313" s="7">
        <v>0</v>
      </c>
      <c r="F1313" s="60">
        <v>1</v>
      </c>
      <c r="G1313" s="2">
        <v>1200</v>
      </c>
      <c r="H1313" s="2" t="s">
        <v>151</v>
      </c>
      <c r="I1313" s="2">
        <v>72</v>
      </c>
      <c r="J1313" s="2">
        <v>120</v>
      </c>
      <c r="K1313" s="6">
        <v>9</v>
      </c>
      <c r="L1313" s="6" t="s">
        <v>1763</v>
      </c>
      <c r="M1313" s="2" t="s">
        <v>50</v>
      </c>
      <c r="N1313" s="84">
        <v>3</v>
      </c>
      <c r="O1313" s="2" t="s">
        <v>1131</v>
      </c>
      <c r="P1313" s="2" t="s">
        <v>155</v>
      </c>
      <c r="Q1313" s="85"/>
      <c r="R1313" s="86">
        <v>5</v>
      </c>
      <c r="S1313" s="85">
        <v>55</v>
      </c>
      <c r="T1313" s="85">
        <v>55</v>
      </c>
      <c r="U1313" s="85"/>
      <c r="V1313" s="2">
        <v>2</v>
      </c>
      <c r="W1313" s="2">
        <v>2</v>
      </c>
      <c r="X1313" s="10">
        <v>2</v>
      </c>
      <c r="Y1313" s="84">
        <v>5.9</v>
      </c>
      <c r="Z1313" s="2">
        <v>20</v>
      </c>
      <c r="AA1313" s="6"/>
      <c r="AB1313" s="16"/>
      <c r="AC1313" s="2" t="s">
        <v>150</v>
      </c>
      <c r="AD1313" s="84">
        <v>2.9</v>
      </c>
      <c r="AE1313" s="84">
        <v>1.3</v>
      </c>
      <c r="AF1313" s="2">
        <v>100</v>
      </c>
      <c r="AG1313" s="2">
        <f t="shared" si="98"/>
        <v>290</v>
      </c>
      <c r="AH1313" s="2">
        <f t="shared" si="99"/>
        <v>190</v>
      </c>
      <c r="AI1313" s="44" t="str">
        <f>VLOOKUP(Table13[[#This Row],[Track]],$B$1885:$D$1929,2,FALSE)</f>
        <v>NSW</v>
      </c>
      <c r="AJ13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3" s="16" t="str">
        <f>IF(Table13[[#This Row],[Going-Dist]]="G&lt;6-Dist&gt;=1700","B",IF(Table13[[#This Row],[Going-Dist]]="G&lt;6-Dist&lt;1700","A",IF(AJ1313="G&gt;=6-Dist&lt;1700","C",IF(AJ1313="G&gt;=6-Dist&gt;=1700","D","xx"))))</f>
        <v>A</v>
      </c>
      <c r="AL1313" s="69">
        <f>MONTH(Table13[[#This Row],[Date]])</f>
        <v>12</v>
      </c>
      <c r="AM1313" s="69" t="str">
        <f t="shared" si="101"/>
        <v>2024-2025</v>
      </c>
      <c r="AN1313" s="60">
        <v>200</v>
      </c>
      <c r="AO1313" s="128">
        <f>IF(Table13[[#This Row],[Combo 27 Bet]]="","",IF(Table13[[#This Row],[Lev Ret]]="","",AN1313*Table13[[#This Row],[Odds]]))</f>
        <v>580</v>
      </c>
      <c r="AP1313" s="129">
        <f t="shared" si="100"/>
        <v>380</v>
      </c>
      <c r="AQ1313" s="135"/>
      <c r="AR1313" s="151">
        <v>10</v>
      </c>
      <c r="AS1313" s="2" t="str">
        <f>IF(Table13[[#This Row],[Date]]&lt;$AS$3,"","Live")</f>
        <v/>
      </c>
      <c r="AT1313" s="2" t="str">
        <f>IF(Table13[[#This Row],[Date]]&lt;$AT$3,"","Current Algo")</f>
        <v/>
      </c>
    </row>
    <row r="1314" spans="1:46" ht="14.25" customHeight="1" x14ac:dyDescent="0.25">
      <c r="A1314" s="82">
        <v>45640</v>
      </c>
      <c r="B1314" s="2" t="s">
        <v>532</v>
      </c>
      <c r="C1314" s="83">
        <v>0.57986111111111116</v>
      </c>
      <c r="D1314" s="87">
        <v>4</v>
      </c>
      <c r="E1314" s="7">
        <v>0</v>
      </c>
      <c r="F1314" s="60">
        <v>4</v>
      </c>
      <c r="G1314" s="2">
        <v>1500</v>
      </c>
      <c r="H1314" s="2" t="s">
        <v>70</v>
      </c>
      <c r="I1314" s="2">
        <v>78</v>
      </c>
      <c r="J1314" s="2">
        <v>130</v>
      </c>
      <c r="K1314" s="6">
        <v>5</v>
      </c>
      <c r="L1314" s="6" t="s">
        <v>957</v>
      </c>
      <c r="M1314" s="2" t="s">
        <v>67</v>
      </c>
      <c r="N1314" s="84">
        <v>2.4</v>
      </c>
      <c r="O1314" s="2" t="s">
        <v>227</v>
      </c>
      <c r="P1314" s="2" t="s">
        <v>196</v>
      </c>
      <c r="Q1314" s="85"/>
      <c r="R1314" s="86">
        <v>2</v>
      </c>
      <c r="S1314" s="85">
        <v>57.5</v>
      </c>
      <c r="T1314" s="85">
        <v>57.5</v>
      </c>
      <c r="U1314" s="85"/>
      <c r="V1314" s="2">
        <v>2</v>
      </c>
      <c r="W1314" s="2">
        <v>5</v>
      </c>
      <c r="X1314" s="10">
        <v>2</v>
      </c>
      <c r="Y1314" s="84">
        <v>4.8</v>
      </c>
      <c r="Z1314" s="2">
        <v>35</v>
      </c>
      <c r="AA1314" s="6">
        <v>9</v>
      </c>
      <c r="AB1314" s="2"/>
      <c r="AC1314" s="2" t="s">
        <v>13</v>
      </c>
      <c r="AD1314" s="84">
        <v>2.35</v>
      </c>
      <c r="AE1314" s="2">
        <v>1.4</v>
      </c>
      <c r="AF1314" s="2">
        <v>100</v>
      </c>
      <c r="AG1314" s="2" t="str">
        <f t="shared" si="98"/>
        <v/>
      </c>
      <c r="AH1314" s="2">
        <f t="shared" si="99"/>
        <v>-100</v>
      </c>
      <c r="AI1314" s="44" t="str">
        <f>VLOOKUP(Table13[[#This Row],[Track]],$B$1885:$D$1929,2,FALSE)</f>
        <v>Vic</v>
      </c>
      <c r="AJ13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4" s="16" t="str">
        <f>IF(Table13[[#This Row],[Going-Dist]]="G&lt;6-Dist&gt;=1700","B",IF(Table13[[#This Row],[Going-Dist]]="G&lt;6-Dist&lt;1700","A",IF(AJ1314="G&gt;=6-Dist&lt;1700","C",IF(AJ1314="G&gt;=6-Dist&gt;=1700","D","xx"))))</f>
        <v>A</v>
      </c>
      <c r="AL1314" s="69">
        <f>MONTH(Table13[[#This Row],[Date]])</f>
        <v>12</v>
      </c>
      <c r="AM1314" s="69" t="str">
        <f t="shared" si="101"/>
        <v>2024-2025</v>
      </c>
      <c r="AN1314" s="60">
        <v>100</v>
      </c>
      <c r="AO1314" s="128" t="str">
        <f>IF(Table13[[#This Row],[Combo 27 Bet]]="","",IF(Table13[[#This Row],[Lev Ret]]="","",AN1314*Table13[[#This Row],[Odds]]))</f>
        <v/>
      </c>
      <c r="AP1314" s="129">
        <f t="shared" si="100"/>
        <v>-100</v>
      </c>
      <c r="AQ1314" s="135"/>
      <c r="AR1314" s="151">
        <v>5</v>
      </c>
      <c r="AS1314" s="2" t="str">
        <f>IF(Table13[[#This Row],[Date]]&lt;$AS$3,"","Live")</f>
        <v/>
      </c>
      <c r="AT1314" s="2" t="str">
        <f>IF(Table13[[#This Row],[Date]]&lt;$AT$3,"","Current Algo")</f>
        <v/>
      </c>
    </row>
    <row r="1315" spans="1:46" ht="14.25" customHeight="1" x14ac:dyDescent="0.25">
      <c r="A1315" s="82">
        <v>45640</v>
      </c>
      <c r="B1315" s="2" t="s">
        <v>148</v>
      </c>
      <c r="C1315" s="83">
        <v>0.59375</v>
      </c>
      <c r="D1315" s="87">
        <v>4</v>
      </c>
      <c r="E1315" s="7">
        <v>0</v>
      </c>
      <c r="F1315" s="60">
        <v>4</v>
      </c>
      <c r="G1315" s="2">
        <v>1400</v>
      </c>
      <c r="H1315" s="2" t="s">
        <v>151</v>
      </c>
      <c r="I1315" s="2">
        <v>78</v>
      </c>
      <c r="J1315" s="2">
        <v>160</v>
      </c>
      <c r="K1315" s="6">
        <v>5</v>
      </c>
      <c r="L1315" s="6" t="s">
        <v>1684</v>
      </c>
      <c r="M1315" s="2" t="s">
        <v>67</v>
      </c>
      <c r="N1315" s="84">
        <v>3.4</v>
      </c>
      <c r="O1315" s="2" t="s">
        <v>380</v>
      </c>
      <c r="P1315" s="2" t="s">
        <v>155</v>
      </c>
      <c r="Q1315" s="85"/>
      <c r="R1315" s="86">
        <v>9</v>
      </c>
      <c r="S1315" s="85">
        <v>59</v>
      </c>
      <c r="T1315" s="85">
        <v>59</v>
      </c>
      <c r="U1315" s="85"/>
      <c r="V1315" s="2">
        <v>1</v>
      </c>
      <c r="W1315" s="2">
        <v>4</v>
      </c>
      <c r="X1315" s="10">
        <v>2</v>
      </c>
      <c r="Y1315" s="84">
        <v>7.1</v>
      </c>
      <c r="Z1315" s="2">
        <v>20</v>
      </c>
      <c r="AA1315" s="6"/>
      <c r="AB1315" s="2"/>
      <c r="AC1315" s="2" t="s">
        <v>15</v>
      </c>
      <c r="AD1315" s="84">
        <v>4.2</v>
      </c>
      <c r="AE1315" s="84">
        <v>1.6</v>
      </c>
      <c r="AF1315" s="2">
        <v>100</v>
      </c>
      <c r="AG1315" s="2" t="str">
        <f t="shared" si="98"/>
        <v/>
      </c>
      <c r="AH1315" s="2">
        <f t="shared" si="99"/>
        <v>-100</v>
      </c>
      <c r="AI1315" s="44" t="str">
        <f>VLOOKUP(Table13[[#This Row],[Track]],$B$1885:$D$1929,2,FALSE)</f>
        <v>NSW</v>
      </c>
      <c r="AJ13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5" s="16" t="str">
        <f>IF(Table13[[#This Row],[Going-Dist]]="G&lt;6-Dist&gt;=1700","B",IF(Table13[[#This Row],[Going-Dist]]="G&lt;6-Dist&lt;1700","A",IF(AJ1315="G&gt;=6-Dist&lt;1700","C",IF(AJ1315="G&gt;=6-Dist&gt;=1700","D","xx"))))</f>
        <v>A</v>
      </c>
      <c r="AL1315" s="69">
        <f>MONTH(Table13[[#This Row],[Date]])</f>
        <v>12</v>
      </c>
      <c r="AM1315" s="69" t="str">
        <f t="shared" si="101"/>
        <v>2024-2025</v>
      </c>
      <c r="AN1315" s="60">
        <v>100</v>
      </c>
      <c r="AO1315" s="128" t="str">
        <f>IF(Table13[[#This Row],[Combo 27 Bet]]="","",IF(Table13[[#This Row],[Lev Ret]]="","",AN1315*Table13[[#This Row],[Odds]]))</f>
        <v/>
      </c>
      <c r="AP1315" s="129">
        <f t="shared" si="100"/>
        <v>-100</v>
      </c>
      <c r="AQ1315" s="135"/>
      <c r="AR1315" s="151">
        <v>7</v>
      </c>
      <c r="AS1315" s="2" t="str">
        <f>IF(Table13[[#This Row],[Date]]&lt;$AS$3,"","Live")</f>
        <v/>
      </c>
      <c r="AT1315" s="2" t="str">
        <f>IF(Table13[[#This Row],[Date]]&lt;$AT$3,"","Current Algo")</f>
        <v/>
      </c>
    </row>
    <row r="1316" spans="1:46" ht="14.25" customHeight="1" x14ac:dyDescent="0.25">
      <c r="A1316" s="82">
        <v>45640</v>
      </c>
      <c r="B1316" s="2" t="s">
        <v>532</v>
      </c>
      <c r="C1316" s="83">
        <v>0.62847222222222221</v>
      </c>
      <c r="D1316" s="87">
        <v>4</v>
      </c>
      <c r="E1316" s="7">
        <v>0</v>
      </c>
      <c r="F1316" s="60">
        <v>6</v>
      </c>
      <c r="G1316" s="2">
        <v>1200</v>
      </c>
      <c r="H1316" s="2" t="s">
        <v>42</v>
      </c>
      <c r="I1316" s="2" t="s">
        <v>66</v>
      </c>
      <c r="J1316" s="2">
        <v>175</v>
      </c>
      <c r="K1316" s="6">
        <v>3</v>
      </c>
      <c r="L1316" s="6" t="s">
        <v>950</v>
      </c>
      <c r="M1316" s="2" t="s">
        <v>50</v>
      </c>
      <c r="N1316" s="84">
        <v>3.1</v>
      </c>
      <c r="O1316" s="2" t="s">
        <v>91</v>
      </c>
      <c r="P1316" s="2" t="s">
        <v>533</v>
      </c>
      <c r="Q1316" s="85"/>
      <c r="R1316" s="86">
        <v>7</v>
      </c>
      <c r="S1316" s="85">
        <v>57</v>
      </c>
      <c r="T1316" s="85">
        <v>57</v>
      </c>
      <c r="U1316" s="85"/>
      <c r="V1316" s="2">
        <v>1</v>
      </c>
      <c r="W1316" s="2">
        <v>1</v>
      </c>
      <c r="X1316" s="10">
        <v>1</v>
      </c>
      <c r="Y1316" s="84">
        <v>4.8</v>
      </c>
      <c r="Z1316" s="2">
        <v>35</v>
      </c>
      <c r="AA1316" s="6">
        <v>8</v>
      </c>
      <c r="AB1316" s="2"/>
      <c r="AC1316" s="84" t="s">
        <v>13</v>
      </c>
      <c r="AD1316" s="84">
        <v>2.8</v>
      </c>
      <c r="AE1316" s="2">
        <v>1.2</v>
      </c>
      <c r="AF1316" s="2">
        <v>100</v>
      </c>
      <c r="AG1316" s="2" t="str">
        <f t="shared" si="98"/>
        <v/>
      </c>
      <c r="AH1316" s="2">
        <f t="shared" si="99"/>
        <v>-100</v>
      </c>
      <c r="AI1316" s="44" t="str">
        <f>VLOOKUP(Table13[[#This Row],[Track]],$B$1885:$D$1929,2,FALSE)</f>
        <v>Vic</v>
      </c>
      <c r="AJ13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6" s="16" t="str">
        <f>IF(Table13[[#This Row],[Going-Dist]]="G&lt;6-Dist&gt;=1700","B",IF(Table13[[#This Row],[Going-Dist]]="G&lt;6-Dist&lt;1700","A",IF(AJ1316="G&gt;=6-Dist&lt;1700","C",IF(AJ1316="G&gt;=6-Dist&gt;=1700","D","xx"))))</f>
        <v>A</v>
      </c>
      <c r="AL1316" s="69">
        <f>MONTH(Table13[[#This Row],[Date]])</f>
        <v>12</v>
      </c>
      <c r="AM1316" s="69" t="str">
        <f t="shared" si="101"/>
        <v>2024-2025</v>
      </c>
      <c r="AN1316" s="60">
        <v>150</v>
      </c>
      <c r="AO1316" s="128" t="str">
        <f>IF(Table13[[#This Row],[Combo 27 Bet]]="","",IF(Table13[[#This Row],[Lev Ret]]="","",AN1316*Table13[[#This Row],[Odds]]))</f>
        <v/>
      </c>
      <c r="AP1316" s="129">
        <f t="shared" si="100"/>
        <v>-150</v>
      </c>
      <c r="AQ1316" s="135">
        <v>2</v>
      </c>
      <c r="AR1316" s="151">
        <v>9</v>
      </c>
      <c r="AS1316" s="2" t="str">
        <f>IF(Table13[[#This Row],[Date]]&lt;$AS$3,"","Live")</f>
        <v/>
      </c>
      <c r="AT1316" s="2" t="str">
        <f>IF(Table13[[#This Row],[Date]]&lt;$AT$3,"","Current Algo")</f>
        <v/>
      </c>
    </row>
    <row r="1317" spans="1:46" ht="14.25" customHeight="1" x14ac:dyDescent="0.25">
      <c r="A1317" s="82">
        <v>45640</v>
      </c>
      <c r="B1317" s="2" t="s">
        <v>532</v>
      </c>
      <c r="C1317" s="83">
        <v>0.62847222222222221</v>
      </c>
      <c r="D1317" s="87">
        <v>4</v>
      </c>
      <c r="E1317" s="7">
        <v>0</v>
      </c>
      <c r="F1317" s="60">
        <v>6</v>
      </c>
      <c r="G1317" s="2">
        <v>1200</v>
      </c>
      <c r="H1317" s="2" t="s">
        <v>42</v>
      </c>
      <c r="I1317" s="2" t="s">
        <v>66</v>
      </c>
      <c r="J1317" s="2">
        <v>175</v>
      </c>
      <c r="K1317" s="6">
        <v>2</v>
      </c>
      <c r="L1317" s="6" t="s">
        <v>1289</v>
      </c>
      <c r="M1317" s="2" t="s">
        <v>58</v>
      </c>
      <c r="N1317" s="84">
        <v>6.8</v>
      </c>
      <c r="O1317" s="2" t="s">
        <v>133</v>
      </c>
      <c r="P1317" s="2" t="s">
        <v>88</v>
      </c>
      <c r="Q1317" s="85"/>
      <c r="R1317" s="86">
        <v>1</v>
      </c>
      <c r="S1317" s="85">
        <v>59</v>
      </c>
      <c r="T1317" s="85">
        <v>59</v>
      </c>
      <c r="U1317" s="85"/>
      <c r="V1317" s="2">
        <v>2</v>
      </c>
      <c r="W1317" s="2">
        <v>4</v>
      </c>
      <c r="X1317" s="10">
        <v>2</v>
      </c>
      <c r="Y1317" s="84">
        <v>5</v>
      </c>
      <c r="Z1317" s="2">
        <v>35</v>
      </c>
      <c r="AA1317" s="6">
        <v>8</v>
      </c>
      <c r="AB1317" s="2"/>
      <c r="AC1317" s="2"/>
      <c r="AD1317" s="84">
        <v>10</v>
      </c>
      <c r="AE1317" s="84"/>
      <c r="AF1317" s="2">
        <v>100</v>
      </c>
      <c r="AG1317" s="2" t="str">
        <f t="shared" si="98"/>
        <v/>
      </c>
      <c r="AH1317" s="2">
        <f t="shared" si="99"/>
        <v>-100</v>
      </c>
      <c r="AI1317" s="44" t="str">
        <f>VLOOKUP(Table13[[#This Row],[Track]],$B$1885:$D$1929,2,FALSE)</f>
        <v>Vic</v>
      </c>
      <c r="AJ13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7" s="16" t="str">
        <f>IF(Table13[[#This Row],[Going-Dist]]="G&lt;6-Dist&gt;=1700","B",IF(Table13[[#This Row],[Going-Dist]]="G&lt;6-Dist&lt;1700","A",IF(AJ1317="G&gt;=6-Dist&lt;1700","C",IF(AJ1317="G&gt;=6-Dist&gt;=1700","D","xx"))))</f>
        <v>A</v>
      </c>
      <c r="AL1317" s="69">
        <f>MONTH(Table13[[#This Row],[Date]])</f>
        <v>12</v>
      </c>
      <c r="AM1317" s="69" t="str">
        <f t="shared" si="101"/>
        <v>2024-2025</v>
      </c>
      <c r="AN1317" s="60">
        <v>100</v>
      </c>
      <c r="AO1317" s="128" t="str">
        <f>IF(Table13[[#This Row],[Combo 27 Bet]]="","",IF(Table13[[#This Row],[Lev Ret]]="","",AN1317*Table13[[#This Row],[Odds]]))</f>
        <v/>
      </c>
      <c r="AP1317" s="129">
        <f t="shared" si="100"/>
        <v>-100</v>
      </c>
      <c r="AQ1317" s="135">
        <v>2</v>
      </c>
      <c r="AR1317" s="151">
        <v>1</v>
      </c>
      <c r="AS1317" s="2" t="str">
        <f>IF(Table13[[#This Row],[Date]]&lt;$AS$3,"","Live")</f>
        <v/>
      </c>
      <c r="AT1317" s="2" t="str">
        <f>IF(Table13[[#This Row],[Date]]&lt;$AT$3,"","Current Algo")</f>
        <v/>
      </c>
    </row>
    <row r="1318" spans="1:46" ht="14.25" customHeight="1" x14ac:dyDescent="0.25">
      <c r="A1318" s="82">
        <v>45640</v>
      </c>
      <c r="B1318" s="2" t="s">
        <v>532</v>
      </c>
      <c r="C1318" s="83">
        <v>0.70833333333333337</v>
      </c>
      <c r="D1318" s="87">
        <v>4</v>
      </c>
      <c r="E1318" s="7">
        <v>0</v>
      </c>
      <c r="F1318" s="60">
        <v>9</v>
      </c>
      <c r="G1318" s="2">
        <v>1500</v>
      </c>
      <c r="H1318" s="2" t="s">
        <v>42</v>
      </c>
      <c r="I1318" s="2">
        <v>100</v>
      </c>
      <c r="J1318" s="2">
        <v>150</v>
      </c>
      <c r="K1318" s="6">
        <v>3</v>
      </c>
      <c r="L1318" s="6" t="s">
        <v>958</v>
      </c>
      <c r="M1318" s="2" t="s">
        <v>55</v>
      </c>
      <c r="N1318" s="84">
        <v>2.2999999999999998</v>
      </c>
      <c r="O1318" s="2" t="s">
        <v>515</v>
      </c>
      <c r="P1318" s="2" t="s">
        <v>533</v>
      </c>
      <c r="Q1318" s="85"/>
      <c r="R1318" s="86">
        <v>4</v>
      </c>
      <c r="S1318" s="85">
        <v>55</v>
      </c>
      <c r="T1318" s="85">
        <v>55</v>
      </c>
      <c r="U1318" s="85"/>
      <c r="V1318" s="2">
        <v>1</v>
      </c>
      <c r="W1318" s="2">
        <v>5</v>
      </c>
      <c r="X1318" s="10">
        <v>1</v>
      </c>
      <c r="Y1318" s="84">
        <v>4.4000000000000004</v>
      </c>
      <c r="Z1318" s="2">
        <v>40</v>
      </c>
      <c r="AA1318" s="6">
        <v>8</v>
      </c>
      <c r="AB1318" s="2"/>
      <c r="AC1318" s="2" t="s">
        <v>15</v>
      </c>
      <c r="AD1318" s="84">
        <v>2.2000000000000002</v>
      </c>
      <c r="AE1318" s="84">
        <v>1.3</v>
      </c>
      <c r="AF1318" s="2">
        <v>100</v>
      </c>
      <c r="AG1318" s="2" t="str">
        <f t="shared" si="98"/>
        <v/>
      </c>
      <c r="AH1318" s="2">
        <f t="shared" si="99"/>
        <v>-100</v>
      </c>
      <c r="AI1318" s="44" t="str">
        <f>VLOOKUP(Table13[[#This Row],[Track]],$B$1885:$D$1929,2,FALSE)</f>
        <v>Vic</v>
      </c>
      <c r="AJ13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8" s="16" t="str">
        <f>IF(Table13[[#This Row],[Going-Dist]]="G&lt;6-Dist&gt;=1700","B",IF(Table13[[#This Row],[Going-Dist]]="G&lt;6-Dist&lt;1700","A",IF(AJ1318="G&gt;=6-Dist&lt;1700","C",IF(AJ1318="G&gt;=6-Dist&gt;=1700","D","xx"))))</f>
        <v>A</v>
      </c>
      <c r="AL1318" s="69">
        <f>MONTH(Table13[[#This Row],[Date]])</f>
        <v>12</v>
      </c>
      <c r="AM1318" s="69" t="str">
        <f t="shared" si="101"/>
        <v>2024-2025</v>
      </c>
      <c r="AN1318" s="60">
        <v>200</v>
      </c>
      <c r="AO1318" s="128" t="str">
        <f>IF(Table13[[#This Row],[Combo 27 Bet]]="","",IF(Table13[[#This Row],[Lev Ret]]="","",AN1318*Table13[[#This Row],[Odds]]))</f>
        <v/>
      </c>
      <c r="AP1318" s="129">
        <f t="shared" si="100"/>
        <v>-200</v>
      </c>
      <c r="AQ1318" s="135"/>
      <c r="AR1318" s="151">
        <v>10</v>
      </c>
      <c r="AS1318" s="2" t="str">
        <f>IF(Table13[[#This Row],[Date]]&lt;$AS$3,"","Live")</f>
        <v/>
      </c>
      <c r="AT1318" s="2" t="str">
        <f>IF(Table13[[#This Row],[Date]]&lt;$AT$3,"","Current Algo")</f>
        <v/>
      </c>
    </row>
    <row r="1319" spans="1:46" ht="14.25" customHeight="1" x14ac:dyDescent="0.25">
      <c r="A1319" s="82">
        <v>45640</v>
      </c>
      <c r="B1319" s="2" t="s">
        <v>148</v>
      </c>
      <c r="C1319" s="83">
        <v>0.72222222222222221</v>
      </c>
      <c r="D1319" s="87">
        <v>4</v>
      </c>
      <c r="E1319" s="7">
        <v>0</v>
      </c>
      <c r="F1319" s="60">
        <v>9</v>
      </c>
      <c r="G1319" s="2">
        <v>1200</v>
      </c>
      <c r="H1319" s="2" t="s">
        <v>151</v>
      </c>
      <c r="I1319" s="2"/>
      <c r="J1319" s="2">
        <v>200</v>
      </c>
      <c r="K1319" s="6">
        <v>5</v>
      </c>
      <c r="L1319" s="6" t="s">
        <v>1004</v>
      </c>
      <c r="M1319" s="2" t="s">
        <v>67</v>
      </c>
      <c r="N1319" s="84">
        <v>3.5</v>
      </c>
      <c r="O1319" s="2" t="s">
        <v>1094</v>
      </c>
      <c r="P1319" s="2" t="s">
        <v>206</v>
      </c>
      <c r="Q1319" s="85"/>
      <c r="R1319" s="86">
        <v>1</v>
      </c>
      <c r="S1319" s="85">
        <v>57</v>
      </c>
      <c r="T1319" s="85">
        <v>57</v>
      </c>
      <c r="U1319" s="85"/>
      <c r="V1319" s="2">
        <v>2</v>
      </c>
      <c r="W1319" s="2">
        <v>1</v>
      </c>
      <c r="X1319" s="10">
        <v>1</v>
      </c>
      <c r="Y1319" s="84">
        <v>3.9</v>
      </c>
      <c r="Z1319" s="2">
        <v>20</v>
      </c>
      <c r="AA1319" s="6"/>
      <c r="AB1319" s="2"/>
      <c r="AC1319" s="2"/>
      <c r="AD1319" s="84">
        <v>4.2</v>
      </c>
      <c r="AE1319" s="84"/>
      <c r="AF1319" s="2">
        <v>100</v>
      </c>
      <c r="AG1319" s="2" t="str">
        <f t="shared" si="98"/>
        <v/>
      </c>
      <c r="AH1319" s="2">
        <f t="shared" si="99"/>
        <v>-100</v>
      </c>
      <c r="AI1319" s="44" t="str">
        <f>VLOOKUP(Table13[[#This Row],[Track]],$B$1885:$D$1929,2,FALSE)</f>
        <v>NSW</v>
      </c>
      <c r="AJ13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19" s="16" t="str">
        <f>IF(Table13[[#This Row],[Going-Dist]]="G&lt;6-Dist&gt;=1700","B",IF(Table13[[#This Row],[Going-Dist]]="G&lt;6-Dist&lt;1700","A",IF(AJ1319="G&gt;=6-Dist&lt;1700","C",IF(AJ1319="G&gt;=6-Dist&gt;=1700","D","xx"))))</f>
        <v>A</v>
      </c>
      <c r="AL1319" s="69">
        <f>MONTH(Table13[[#This Row],[Date]])</f>
        <v>12</v>
      </c>
      <c r="AM1319" s="69" t="str">
        <f t="shared" si="101"/>
        <v>2024-2025</v>
      </c>
      <c r="AN1319" s="60">
        <v>150</v>
      </c>
      <c r="AO1319" s="128" t="str">
        <f>IF(Table13[[#This Row],[Combo 27 Bet]]="","",IF(Table13[[#This Row],[Lev Ret]]="","",AN1319*Table13[[#This Row],[Odds]]))</f>
        <v/>
      </c>
      <c r="AP1319" s="129">
        <f t="shared" si="100"/>
        <v>-150</v>
      </c>
      <c r="AQ1319" s="135"/>
      <c r="AR1319" s="151">
        <v>9</v>
      </c>
      <c r="AS1319" s="2" t="str">
        <f>IF(Table13[[#This Row],[Date]]&lt;$AS$3,"","Live")</f>
        <v/>
      </c>
      <c r="AT1319" s="2" t="str">
        <f>IF(Table13[[#This Row],[Date]]&lt;$AT$3,"","Current Algo")</f>
        <v/>
      </c>
    </row>
    <row r="1320" spans="1:46" ht="14.25" customHeight="1" x14ac:dyDescent="0.25">
      <c r="A1320" s="82">
        <v>45640</v>
      </c>
      <c r="B1320" s="2" t="s">
        <v>532</v>
      </c>
      <c r="C1320" s="83">
        <v>0.73611111111111116</v>
      </c>
      <c r="D1320" s="87">
        <v>4</v>
      </c>
      <c r="E1320" s="7">
        <v>0</v>
      </c>
      <c r="F1320" s="60">
        <v>10</v>
      </c>
      <c r="G1320" s="2">
        <v>1200</v>
      </c>
      <c r="H1320" s="2" t="s">
        <v>42</v>
      </c>
      <c r="I1320" s="2">
        <v>84</v>
      </c>
      <c r="J1320" s="2">
        <v>130</v>
      </c>
      <c r="K1320" s="6">
        <v>7</v>
      </c>
      <c r="L1320" s="6" t="s">
        <v>577</v>
      </c>
      <c r="M1320" s="2" t="s">
        <v>55</v>
      </c>
      <c r="N1320" s="84">
        <v>2.9</v>
      </c>
      <c r="O1320" s="2" t="s">
        <v>534</v>
      </c>
      <c r="P1320" s="2" t="s">
        <v>90</v>
      </c>
      <c r="Q1320" s="85"/>
      <c r="R1320" s="86">
        <v>2</v>
      </c>
      <c r="S1320" s="85">
        <v>58.5</v>
      </c>
      <c r="T1320" s="85">
        <v>58.5</v>
      </c>
      <c r="U1320" s="85"/>
      <c r="V1320" s="2">
        <v>1</v>
      </c>
      <c r="W1320" s="2"/>
      <c r="X1320" s="10">
        <v>1</v>
      </c>
      <c r="Y1320" s="84">
        <v>2.8</v>
      </c>
      <c r="Z1320" s="2">
        <v>50</v>
      </c>
      <c r="AA1320" s="6">
        <v>12</v>
      </c>
      <c r="AB1320" s="2"/>
      <c r="AC1320" s="2" t="s">
        <v>15</v>
      </c>
      <c r="AD1320" s="84">
        <v>3.2</v>
      </c>
      <c r="AE1320" s="84">
        <v>1.5</v>
      </c>
      <c r="AF1320" s="2">
        <v>100</v>
      </c>
      <c r="AG1320" s="2" t="str">
        <f t="shared" si="98"/>
        <v/>
      </c>
      <c r="AH1320" s="2">
        <f t="shared" si="99"/>
        <v>-100</v>
      </c>
      <c r="AI1320" s="44" t="str">
        <f>VLOOKUP(Table13[[#This Row],[Track]],$B$1885:$D$1929,2,FALSE)</f>
        <v>Vic</v>
      </c>
      <c r="AJ13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0" s="16" t="str">
        <f>IF(Table13[[#This Row],[Going-Dist]]="G&lt;6-Dist&gt;=1700","B",IF(Table13[[#This Row],[Going-Dist]]="G&lt;6-Dist&lt;1700","A",IF(AJ1320="G&gt;=6-Dist&lt;1700","C",IF(AJ1320="G&gt;=6-Dist&gt;=1700","D","xx"))))</f>
        <v>A</v>
      </c>
      <c r="AL1320" s="2">
        <f>MONTH(Table13[[#This Row],[Date]])</f>
        <v>12</v>
      </c>
      <c r="AM1320" s="2" t="str">
        <f t="shared" si="101"/>
        <v>2024-2025</v>
      </c>
      <c r="AN1320" s="60">
        <v>150</v>
      </c>
      <c r="AO1320" s="128" t="str">
        <f>IF(Table13[[#This Row],[Combo 27 Bet]]="","",IF(Table13[[#This Row],[Lev Ret]]="","",AN1320*Table13[[#This Row],[Odds]]))</f>
        <v/>
      </c>
      <c r="AP1320" s="129">
        <f t="shared" si="100"/>
        <v>-150</v>
      </c>
      <c r="AQ1320" s="135">
        <v>2</v>
      </c>
      <c r="AR1320" s="151">
        <v>4</v>
      </c>
      <c r="AS1320" s="2" t="str">
        <f>IF(Table13[[#This Row],[Date]]&lt;$AS$3,"","Live")</f>
        <v/>
      </c>
      <c r="AT1320" s="2" t="str">
        <f>IF(Table13[[#This Row],[Date]]&lt;$AT$3,"","Current Algo")</f>
        <v/>
      </c>
    </row>
    <row r="1321" spans="1:46" ht="14.25" customHeight="1" x14ac:dyDescent="0.25">
      <c r="A1321" s="82">
        <v>45640</v>
      </c>
      <c r="B1321" s="2" t="s">
        <v>532</v>
      </c>
      <c r="C1321" s="83">
        <v>0.73611111111111116</v>
      </c>
      <c r="D1321" s="87">
        <v>4</v>
      </c>
      <c r="E1321" s="7">
        <v>0</v>
      </c>
      <c r="F1321" s="60">
        <v>10</v>
      </c>
      <c r="G1321" s="2">
        <v>1200</v>
      </c>
      <c r="H1321" s="2" t="s">
        <v>42</v>
      </c>
      <c r="I1321" s="2">
        <v>84</v>
      </c>
      <c r="J1321" s="2">
        <v>130</v>
      </c>
      <c r="K1321" s="6">
        <v>9</v>
      </c>
      <c r="L1321" s="6" t="s">
        <v>959</v>
      </c>
      <c r="M1321" s="2" t="s">
        <v>75</v>
      </c>
      <c r="N1321" s="84">
        <v>6</v>
      </c>
      <c r="O1321" s="2" t="s">
        <v>56</v>
      </c>
      <c r="P1321" s="2" t="s">
        <v>82</v>
      </c>
      <c r="Q1321" s="85"/>
      <c r="R1321" s="86">
        <v>10</v>
      </c>
      <c r="S1321" s="85">
        <v>58</v>
      </c>
      <c r="T1321" s="85">
        <v>58</v>
      </c>
      <c r="U1321" s="85"/>
      <c r="V1321" s="2">
        <v>2</v>
      </c>
      <c r="W1321" s="2">
        <v>1</v>
      </c>
      <c r="X1321" s="10">
        <v>2</v>
      </c>
      <c r="Y1321" s="84">
        <v>5</v>
      </c>
      <c r="Z1321" s="2">
        <v>35</v>
      </c>
      <c r="AA1321" s="6">
        <v>12</v>
      </c>
      <c r="AB1321" s="2"/>
      <c r="AC1321" s="2" t="s">
        <v>12</v>
      </c>
      <c r="AD1321" s="84">
        <v>4.5999999999999996</v>
      </c>
      <c r="AE1321" s="84">
        <v>1.3</v>
      </c>
      <c r="AF1321" s="2">
        <v>100</v>
      </c>
      <c r="AG1321" s="2">
        <f t="shared" si="98"/>
        <v>459.99999999999994</v>
      </c>
      <c r="AH1321" s="2">
        <f t="shared" si="99"/>
        <v>359.99999999999994</v>
      </c>
      <c r="AI1321" s="44" t="str">
        <f>VLOOKUP(Table13[[#This Row],[Track]],$B$1885:$D$1929,2,FALSE)</f>
        <v>Vic</v>
      </c>
      <c r="AJ13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1" s="16" t="str">
        <f>IF(Table13[[#This Row],[Going-Dist]]="G&lt;6-Dist&gt;=1700","B",IF(Table13[[#This Row],[Going-Dist]]="G&lt;6-Dist&lt;1700","A",IF(AJ1321="G&gt;=6-Dist&lt;1700","C",IF(AJ1321="G&gt;=6-Dist&gt;=1700","D","xx"))))</f>
        <v>A</v>
      </c>
      <c r="AL1321" s="2">
        <f>MONTH(Table13[[#This Row],[Date]])</f>
        <v>12</v>
      </c>
      <c r="AM1321" s="2" t="str">
        <f t="shared" si="101"/>
        <v>2024-2025</v>
      </c>
      <c r="AN1321" s="60">
        <v>100</v>
      </c>
      <c r="AO1321" s="128">
        <f>IF(Table13[[#This Row],[Combo 27 Bet]]="","",IF(Table13[[#This Row],[Lev Ret]]="","",AN1321*Table13[[#This Row],[Odds]]))</f>
        <v>459.99999999999994</v>
      </c>
      <c r="AP1321" s="129">
        <f t="shared" si="100"/>
        <v>359.99999999999994</v>
      </c>
      <c r="AQ1321" s="135">
        <v>2</v>
      </c>
      <c r="AR1321" s="151">
        <v>6</v>
      </c>
      <c r="AS1321" s="2" t="str">
        <f>IF(Table13[[#This Row],[Date]]&lt;$AS$3,"","Live")</f>
        <v/>
      </c>
      <c r="AT1321" s="2" t="str">
        <f>IF(Table13[[#This Row],[Date]]&lt;$AT$3,"","Current Algo")</f>
        <v/>
      </c>
    </row>
    <row r="1322" spans="1:46" ht="14.25" customHeight="1" x14ac:dyDescent="0.25">
      <c r="A1322" s="82">
        <v>45647</v>
      </c>
      <c r="B1322" s="2" t="s">
        <v>22</v>
      </c>
      <c r="C1322" s="83">
        <v>0.53125</v>
      </c>
      <c r="D1322" s="87">
        <v>4</v>
      </c>
      <c r="E1322" s="7">
        <v>0</v>
      </c>
      <c r="F1322" s="60">
        <v>2</v>
      </c>
      <c r="G1322" s="2">
        <v>1200</v>
      </c>
      <c r="H1322" s="2" t="s">
        <v>1290</v>
      </c>
      <c r="I1322" s="2" t="s">
        <v>62</v>
      </c>
      <c r="J1322" s="2">
        <v>150</v>
      </c>
      <c r="K1322" s="6">
        <v>1</v>
      </c>
      <c r="L1322" s="6" t="s">
        <v>1291</v>
      </c>
      <c r="M1322" s="2" t="s">
        <v>80</v>
      </c>
      <c r="N1322" s="84">
        <v>3.3</v>
      </c>
      <c r="O1322" s="2" t="s">
        <v>59</v>
      </c>
      <c r="P1322" s="2" t="s">
        <v>377</v>
      </c>
      <c r="Q1322" s="85"/>
      <c r="R1322" s="86">
        <v>10</v>
      </c>
      <c r="S1322" s="85">
        <v>60</v>
      </c>
      <c r="T1322" s="85">
        <v>60</v>
      </c>
      <c r="U1322" s="85"/>
      <c r="V1322" s="2"/>
      <c r="W1322" s="2"/>
      <c r="X1322" s="10">
        <v>1</v>
      </c>
      <c r="Y1322" s="84"/>
      <c r="Z1322" s="2"/>
      <c r="AA1322" s="6">
        <v>10</v>
      </c>
      <c r="AB1322" s="2"/>
      <c r="AC1322" s="2"/>
      <c r="AD1322" s="84">
        <v>3.3</v>
      </c>
      <c r="AE1322" s="84"/>
      <c r="AF1322" s="2">
        <v>100</v>
      </c>
      <c r="AG1322" s="2" t="str">
        <f t="shared" si="98"/>
        <v/>
      </c>
      <c r="AH1322" s="2">
        <f t="shared" si="99"/>
        <v>-100</v>
      </c>
      <c r="AI1322" s="44" t="str">
        <f>VLOOKUP(Table13[[#This Row],[Track]],$B$1885:$D$1929,2,FALSE)</f>
        <v>Vic</v>
      </c>
      <c r="AJ13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2" s="16" t="str">
        <f>IF(Table13[[#This Row],[Going-Dist]]="G&lt;6-Dist&gt;=1700","B",IF(Table13[[#This Row],[Going-Dist]]="G&lt;6-Dist&lt;1700","A",IF(AJ1322="G&gt;=6-Dist&lt;1700","C",IF(AJ1322="G&gt;=6-Dist&gt;=1700","D","xx"))))</f>
        <v>A</v>
      </c>
      <c r="AL1322" s="69">
        <f>MONTH(Table13[[#This Row],[Date]])</f>
        <v>12</v>
      </c>
      <c r="AM1322" s="69" t="str">
        <f t="shared" si="101"/>
        <v>2024-2025</v>
      </c>
      <c r="AN1322" s="60">
        <v>100</v>
      </c>
      <c r="AO1322" s="128" t="str">
        <f>IF(Table13[[#This Row],[Combo 27 Bet]]="","",IF(Table13[[#This Row],[Lev Ret]]="","",AN1322*Table13[[#This Row],[Odds]]))</f>
        <v/>
      </c>
      <c r="AP1322" s="129">
        <f t="shared" si="100"/>
        <v>-100</v>
      </c>
      <c r="AQ1322" s="135"/>
      <c r="AR1322" s="151">
        <v>7</v>
      </c>
      <c r="AS1322" s="2" t="str">
        <f>IF(Table13[[#This Row],[Date]]&lt;$AS$3,"","Live")</f>
        <v/>
      </c>
      <c r="AT1322" s="2" t="str">
        <f>IF(Table13[[#This Row],[Date]]&lt;$AT$3,"","Current Algo")</f>
        <v/>
      </c>
    </row>
    <row r="1323" spans="1:46" ht="14.25" customHeight="1" x14ac:dyDescent="0.25">
      <c r="A1323" s="82">
        <v>45647</v>
      </c>
      <c r="B1323" s="2" t="s">
        <v>22</v>
      </c>
      <c r="C1323" s="83">
        <v>0.55555555555555558</v>
      </c>
      <c r="D1323" s="87">
        <v>4</v>
      </c>
      <c r="E1323" s="7">
        <v>0</v>
      </c>
      <c r="F1323" s="60">
        <v>3</v>
      </c>
      <c r="G1323" s="2">
        <v>1200</v>
      </c>
      <c r="H1323" s="2" t="s">
        <v>70</v>
      </c>
      <c r="I1323" s="2">
        <v>78</v>
      </c>
      <c r="J1323" s="2">
        <v>100</v>
      </c>
      <c r="K1323" s="6">
        <v>10</v>
      </c>
      <c r="L1323" s="6" t="s">
        <v>960</v>
      </c>
      <c r="M1323" s="2" t="s">
        <v>80</v>
      </c>
      <c r="N1323" s="84">
        <v>2.1</v>
      </c>
      <c r="O1323" s="2" t="s">
        <v>91</v>
      </c>
      <c r="P1323" s="2" t="s">
        <v>114</v>
      </c>
      <c r="Q1323" s="85"/>
      <c r="R1323" s="86">
        <v>2</v>
      </c>
      <c r="S1323" s="85">
        <v>55</v>
      </c>
      <c r="T1323" s="85">
        <v>55</v>
      </c>
      <c r="U1323" s="85"/>
      <c r="V1323" s="2">
        <v>1</v>
      </c>
      <c r="W1323" s="2">
        <v>3</v>
      </c>
      <c r="X1323" s="10">
        <v>1</v>
      </c>
      <c r="Y1323" s="84">
        <v>3</v>
      </c>
      <c r="Z1323" s="2">
        <v>45</v>
      </c>
      <c r="AA1323" s="6">
        <v>9</v>
      </c>
      <c r="AB1323" s="2"/>
      <c r="AC1323" s="2" t="s">
        <v>12</v>
      </c>
      <c r="AD1323" s="84">
        <v>2.2000000000000002</v>
      </c>
      <c r="AE1323" s="84">
        <v>1.3</v>
      </c>
      <c r="AF1323" s="2">
        <v>100</v>
      </c>
      <c r="AG1323" s="2">
        <f t="shared" si="98"/>
        <v>220.00000000000003</v>
      </c>
      <c r="AH1323" s="2">
        <f t="shared" si="99"/>
        <v>120.00000000000003</v>
      </c>
      <c r="AI1323" s="44" t="str">
        <f>VLOOKUP(Table13[[#This Row],[Track]],$B$1885:$D$1929,2,FALSE)</f>
        <v>Vic</v>
      </c>
      <c r="AJ13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3" s="16" t="str">
        <f>IF(Table13[[#This Row],[Going-Dist]]="G&lt;6-Dist&gt;=1700","B",IF(Table13[[#This Row],[Going-Dist]]="G&lt;6-Dist&lt;1700","A",IF(AJ1323="G&gt;=6-Dist&lt;1700","C",IF(AJ1323="G&gt;=6-Dist&gt;=1700","D","xx"))))</f>
        <v>A</v>
      </c>
      <c r="AL1323" s="69">
        <f>MONTH(Table13[[#This Row],[Date]])</f>
        <v>12</v>
      </c>
      <c r="AM1323" s="69" t="str">
        <f t="shared" si="101"/>
        <v>2024-2025</v>
      </c>
      <c r="AN1323" s="60">
        <v>100</v>
      </c>
      <c r="AO1323" s="128">
        <f>IF(Table13[[#This Row],[Combo 27 Bet]]="","",IF(Table13[[#This Row],[Lev Ret]]="","",AN1323*Table13[[#This Row],[Odds]]))</f>
        <v>220.00000000000003</v>
      </c>
      <c r="AP1323" s="129">
        <f t="shared" si="100"/>
        <v>120.00000000000003</v>
      </c>
      <c r="AQ1323" s="135">
        <v>2</v>
      </c>
      <c r="AR1323" s="151">
        <v>5</v>
      </c>
      <c r="AS1323" s="2" t="str">
        <f>IF(Table13[[#This Row],[Date]]&lt;$AS$3,"","Live")</f>
        <v/>
      </c>
      <c r="AT1323" s="2" t="str">
        <f>IF(Table13[[#This Row],[Date]]&lt;$AT$3,"","Current Algo")</f>
        <v/>
      </c>
    </row>
    <row r="1324" spans="1:46" ht="14.25" customHeight="1" x14ac:dyDescent="0.25">
      <c r="A1324" s="82">
        <v>45647</v>
      </c>
      <c r="B1324" s="2" t="s">
        <v>22</v>
      </c>
      <c r="C1324" s="83">
        <v>0.55555555555555558</v>
      </c>
      <c r="D1324" s="87">
        <v>4</v>
      </c>
      <c r="E1324" s="7">
        <v>0</v>
      </c>
      <c r="F1324" s="60">
        <v>3</v>
      </c>
      <c r="G1324" s="2">
        <v>1200</v>
      </c>
      <c r="H1324" s="2" t="s">
        <v>70</v>
      </c>
      <c r="I1324" s="2">
        <v>78</v>
      </c>
      <c r="J1324" s="2">
        <v>100</v>
      </c>
      <c r="K1324" s="6">
        <v>7</v>
      </c>
      <c r="L1324" s="6" t="s">
        <v>961</v>
      </c>
      <c r="M1324" s="2" t="s">
        <v>58</v>
      </c>
      <c r="N1324" s="84">
        <v>6.5</v>
      </c>
      <c r="O1324" s="2" t="s">
        <v>515</v>
      </c>
      <c r="P1324" s="2" t="s">
        <v>377</v>
      </c>
      <c r="Q1324" s="85"/>
      <c r="R1324" s="86">
        <v>6</v>
      </c>
      <c r="S1324" s="85">
        <v>56.5</v>
      </c>
      <c r="T1324" s="85">
        <v>56.5</v>
      </c>
      <c r="U1324" s="85"/>
      <c r="V1324" s="2">
        <v>4</v>
      </c>
      <c r="W1324" s="2">
        <v>2</v>
      </c>
      <c r="X1324" s="10">
        <v>2</v>
      </c>
      <c r="Y1324" s="84">
        <v>4.8</v>
      </c>
      <c r="Z1324" s="2">
        <v>35</v>
      </c>
      <c r="AA1324" s="6">
        <v>9</v>
      </c>
      <c r="AB1324" s="2"/>
      <c r="AC1324" s="2"/>
      <c r="AD1324" s="84">
        <v>6</v>
      </c>
      <c r="AE1324" s="84"/>
      <c r="AF1324" s="2">
        <v>100</v>
      </c>
      <c r="AG1324" s="2" t="str">
        <f t="shared" si="98"/>
        <v/>
      </c>
      <c r="AH1324" s="2">
        <f t="shared" si="99"/>
        <v>-100</v>
      </c>
      <c r="AI1324" s="44" t="str">
        <f>VLOOKUP(Table13[[#This Row],[Track]],$B$1885:$D$1929,2,FALSE)</f>
        <v>Vic</v>
      </c>
      <c r="AJ13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4" s="16" t="str">
        <f>IF(Table13[[#This Row],[Going-Dist]]="G&lt;6-Dist&gt;=1700","B",IF(Table13[[#This Row],[Going-Dist]]="G&lt;6-Dist&lt;1700","A",IF(AJ1324="G&gt;=6-Dist&lt;1700","C",IF(AJ1324="G&gt;=6-Dist&gt;=1700","D","xx"))))</f>
        <v>A</v>
      </c>
      <c r="AL1324" s="69">
        <f>MONTH(Table13[[#This Row],[Date]])</f>
        <v>12</v>
      </c>
      <c r="AM1324" s="69" t="str">
        <f t="shared" si="101"/>
        <v>2024-2025</v>
      </c>
      <c r="AN1324" s="60">
        <v>100</v>
      </c>
      <c r="AO1324" s="128" t="str">
        <f>IF(Table13[[#This Row],[Combo 27 Bet]]="","",IF(Table13[[#This Row],[Lev Ret]]="","",AN1324*Table13[[#This Row],[Odds]]))</f>
        <v/>
      </c>
      <c r="AP1324" s="129">
        <f t="shared" si="100"/>
        <v>-100</v>
      </c>
      <c r="AQ1324" s="135">
        <v>2</v>
      </c>
      <c r="AR1324" s="151">
        <v>6</v>
      </c>
      <c r="AS1324" s="2" t="str">
        <f>IF(Table13[[#This Row],[Date]]&lt;$AS$3,"","Live")</f>
        <v/>
      </c>
      <c r="AT1324" s="2" t="str">
        <f>IF(Table13[[#This Row],[Date]]&lt;$AT$3,"","Current Algo")</f>
        <v/>
      </c>
    </row>
    <row r="1325" spans="1:46" ht="14.25" customHeight="1" x14ac:dyDescent="0.25">
      <c r="A1325" s="82">
        <v>45647</v>
      </c>
      <c r="B1325" s="2" t="s">
        <v>22</v>
      </c>
      <c r="C1325" s="83">
        <v>0.57986111111111116</v>
      </c>
      <c r="D1325" s="87">
        <v>4</v>
      </c>
      <c r="E1325" s="7">
        <v>0</v>
      </c>
      <c r="F1325" s="60">
        <v>4</v>
      </c>
      <c r="G1325" s="2">
        <v>2500</v>
      </c>
      <c r="H1325" s="2" t="s">
        <v>42</v>
      </c>
      <c r="I1325" s="2">
        <v>78</v>
      </c>
      <c r="J1325" s="2">
        <v>100</v>
      </c>
      <c r="K1325" s="6">
        <v>7</v>
      </c>
      <c r="L1325" s="6" t="s">
        <v>962</v>
      </c>
      <c r="M1325" s="2" t="s">
        <v>43</v>
      </c>
      <c r="N1325" s="84">
        <v>3.1</v>
      </c>
      <c r="O1325" s="2" t="s">
        <v>117</v>
      </c>
      <c r="P1325" s="2" t="s">
        <v>82</v>
      </c>
      <c r="Q1325" s="85"/>
      <c r="R1325" s="86">
        <v>10</v>
      </c>
      <c r="S1325" s="85">
        <v>56.5</v>
      </c>
      <c r="T1325" s="85">
        <v>56.5</v>
      </c>
      <c r="U1325" s="85"/>
      <c r="V1325" s="2"/>
      <c r="W1325" s="2"/>
      <c r="X1325" s="10">
        <v>1</v>
      </c>
      <c r="Y1325" s="84"/>
      <c r="Z1325" s="2"/>
      <c r="AA1325" s="6">
        <v>12</v>
      </c>
      <c r="AB1325" s="2"/>
      <c r="AC1325" s="84" t="s">
        <v>12</v>
      </c>
      <c r="AD1325" s="84">
        <v>3</v>
      </c>
      <c r="AE1325" s="2">
        <v>1.5</v>
      </c>
      <c r="AF1325" s="2">
        <v>100</v>
      </c>
      <c r="AG1325" s="2">
        <f t="shared" si="98"/>
        <v>300</v>
      </c>
      <c r="AH1325" s="2">
        <f t="shared" si="99"/>
        <v>200</v>
      </c>
      <c r="AI1325" s="44" t="str">
        <f>VLOOKUP(Table13[[#This Row],[Track]],$B$1885:$D$1929,2,FALSE)</f>
        <v>Vic</v>
      </c>
      <c r="AJ13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25" s="16" t="str">
        <f>IF(Table13[[#This Row],[Going-Dist]]="G&lt;6-Dist&gt;=1700","B",IF(Table13[[#This Row],[Going-Dist]]="G&lt;6-Dist&lt;1700","A",IF(AJ1325="G&gt;=6-Dist&lt;1700","C",IF(AJ1325="G&gt;=6-Dist&gt;=1700","D","xx"))))</f>
        <v>B</v>
      </c>
      <c r="AL1325" s="69">
        <f>MONTH(Table13[[#This Row],[Date]])</f>
        <v>12</v>
      </c>
      <c r="AM1325" s="69" t="str">
        <f t="shared" si="101"/>
        <v>2024-2025</v>
      </c>
      <c r="AN1325" s="60">
        <v>100</v>
      </c>
      <c r="AO1325" s="128">
        <f>IF(Table13[[#This Row],[Combo 27 Bet]]="","",IF(Table13[[#This Row],[Lev Ret]]="","",AN1325*Table13[[#This Row],[Odds]]))</f>
        <v>300</v>
      </c>
      <c r="AP1325" s="129">
        <f t="shared" si="100"/>
        <v>200</v>
      </c>
      <c r="AQ1325" s="135"/>
      <c r="AR1325" s="151">
        <v>7</v>
      </c>
      <c r="AS1325" s="2" t="str">
        <f>IF(Table13[[#This Row],[Date]]&lt;$AS$3,"","Live")</f>
        <v/>
      </c>
      <c r="AT1325" s="2" t="str">
        <f>IF(Table13[[#This Row],[Date]]&lt;$AT$3,"","Current Algo")</f>
        <v/>
      </c>
    </row>
    <row r="1326" spans="1:46" ht="14.25" customHeight="1" x14ac:dyDescent="0.25">
      <c r="A1326" s="82">
        <v>45647</v>
      </c>
      <c r="B1326" s="2" t="s">
        <v>148</v>
      </c>
      <c r="C1326" s="83">
        <v>0.59375</v>
      </c>
      <c r="D1326" s="87">
        <v>4</v>
      </c>
      <c r="E1326" s="7">
        <v>3</v>
      </c>
      <c r="F1326" s="60">
        <v>4</v>
      </c>
      <c r="G1326" s="2">
        <v>1400</v>
      </c>
      <c r="H1326" s="2" t="s">
        <v>152</v>
      </c>
      <c r="I1326" s="2">
        <v>78</v>
      </c>
      <c r="J1326" s="2">
        <v>160</v>
      </c>
      <c r="K1326" s="6">
        <v>5</v>
      </c>
      <c r="L1326" s="6" t="s">
        <v>1177</v>
      </c>
      <c r="M1326" s="2" t="s">
        <v>58</v>
      </c>
      <c r="N1326" s="84">
        <v>3.7</v>
      </c>
      <c r="O1326" s="2" t="s">
        <v>1151</v>
      </c>
      <c r="P1326" s="2" t="s">
        <v>159</v>
      </c>
      <c r="Q1326" s="85"/>
      <c r="R1326" s="86">
        <v>1</v>
      </c>
      <c r="S1326" s="85">
        <v>57.5</v>
      </c>
      <c r="T1326" s="85">
        <v>57.5</v>
      </c>
      <c r="U1326" s="85"/>
      <c r="V1326" s="2">
        <v>3</v>
      </c>
      <c r="W1326" s="2">
        <v>4</v>
      </c>
      <c r="X1326" s="10">
        <v>2</v>
      </c>
      <c r="Y1326" s="84">
        <v>6.1</v>
      </c>
      <c r="Z1326" s="2">
        <v>20</v>
      </c>
      <c r="AA1326" s="6"/>
      <c r="AB1326" s="2"/>
      <c r="AC1326" s="2"/>
      <c r="AD1326" s="84">
        <v>3.9</v>
      </c>
      <c r="AE1326" s="84"/>
      <c r="AF1326" s="2">
        <v>100</v>
      </c>
      <c r="AG1326" s="2" t="str">
        <f t="shared" si="98"/>
        <v/>
      </c>
      <c r="AH1326" s="2">
        <f t="shared" si="99"/>
        <v>-100</v>
      </c>
      <c r="AI1326" s="44" t="str">
        <f>VLOOKUP(Table13[[#This Row],[Track]],$B$1885:$D$1929,2,FALSE)</f>
        <v>NSW</v>
      </c>
      <c r="AJ13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6" s="16" t="str">
        <f>IF(Table13[[#This Row],[Going-Dist]]="G&lt;6-Dist&gt;=1700","B",IF(Table13[[#This Row],[Going-Dist]]="G&lt;6-Dist&lt;1700","A",IF(AJ1326="G&gt;=6-Dist&lt;1700","C",IF(AJ1326="G&gt;=6-Dist&gt;=1700","D","xx"))))</f>
        <v>A</v>
      </c>
      <c r="AL1326" s="69">
        <f>MONTH(Table13[[#This Row],[Date]])</f>
        <v>12</v>
      </c>
      <c r="AM1326" s="69" t="str">
        <f t="shared" si="101"/>
        <v>2024-2025</v>
      </c>
      <c r="AN1326" s="60">
        <v>100</v>
      </c>
      <c r="AO1326" s="128" t="str">
        <f>IF(Table13[[#This Row],[Combo 27 Bet]]="","",IF(Table13[[#This Row],[Lev Ret]]="","",AN1326*Table13[[#This Row],[Odds]]))</f>
        <v/>
      </c>
      <c r="AP1326" s="129">
        <f t="shared" si="100"/>
        <v>-100</v>
      </c>
      <c r="AQ1326" s="135"/>
      <c r="AR1326" s="151">
        <v>7</v>
      </c>
      <c r="AS1326" s="2" t="str">
        <f>IF(Table13[[#This Row],[Date]]&lt;$AS$3,"","Live")</f>
        <v/>
      </c>
      <c r="AT1326" s="2" t="str">
        <f>IF(Table13[[#This Row],[Date]]&lt;$AT$3,"","Current Algo")</f>
        <v/>
      </c>
    </row>
    <row r="1327" spans="1:46" ht="14.25" customHeight="1" x14ac:dyDescent="0.25">
      <c r="A1327" s="82">
        <v>45647</v>
      </c>
      <c r="B1327" s="2" t="s">
        <v>22</v>
      </c>
      <c r="C1327" s="83">
        <v>0.60416666666666663</v>
      </c>
      <c r="D1327" s="87">
        <v>4</v>
      </c>
      <c r="E1327" s="7">
        <v>0</v>
      </c>
      <c r="F1327" s="60">
        <v>5</v>
      </c>
      <c r="G1327" s="2">
        <v>2000</v>
      </c>
      <c r="H1327" s="2" t="s">
        <v>42</v>
      </c>
      <c r="I1327" s="2">
        <v>78</v>
      </c>
      <c r="J1327" s="2">
        <v>100</v>
      </c>
      <c r="K1327" s="6">
        <v>2</v>
      </c>
      <c r="L1327" s="6" t="s">
        <v>963</v>
      </c>
      <c r="M1327" s="2" t="s">
        <v>75</v>
      </c>
      <c r="N1327" s="84">
        <v>6.5</v>
      </c>
      <c r="O1327" s="2" t="s">
        <v>104</v>
      </c>
      <c r="P1327" s="2" t="s">
        <v>103</v>
      </c>
      <c r="Q1327" s="85"/>
      <c r="R1327" s="86">
        <v>4</v>
      </c>
      <c r="S1327" s="85">
        <v>60</v>
      </c>
      <c r="T1327" s="85">
        <v>60</v>
      </c>
      <c r="U1327" s="85"/>
      <c r="V1327" s="2">
        <v>5</v>
      </c>
      <c r="W1327" s="2">
        <v>5</v>
      </c>
      <c r="X1327" s="10">
        <v>1</v>
      </c>
      <c r="Y1327" s="84">
        <v>5</v>
      </c>
      <c r="Z1327" s="2">
        <v>35</v>
      </c>
      <c r="AA1327" s="6">
        <v>11</v>
      </c>
      <c r="AB1327" s="2"/>
      <c r="AC1327" s="2" t="s">
        <v>12</v>
      </c>
      <c r="AD1327" s="84">
        <v>6</v>
      </c>
      <c r="AE1327" s="2">
        <v>1.7</v>
      </c>
      <c r="AF1327" s="2">
        <v>100</v>
      </c>
      <c r="AG1327" s="2">
        <f t="shared" si="98"/>
        <v>600</v>
      </c>
      <c r="AH1327" s="2">
        <f t="shared" si="99"/>
        <v>500</v>
      </c>
      <c r="AI1327" s="44" t="str">
        <f>VLOOKUP(Table13[[#This Row],[Track]],$B$1885:$D$1929,2,FALSE)</f>
        <v>Vic</v>
      </c>
      <c r="AJ13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27" s="16" t="str">
        <f>IF(Table13[[#This Row],[Going-Dist]]="G&lt;6-Dist&gt;=1700","B",IF(Table13[[#This Row],[Going-Dist]]="G&lt;6-Dist&lt;1700","A",IF(AJ1327="G&gt;=6-Dist&lt;1700","C",IF(AJ1327="G&gt;=6-Dist&gt;=1700","D","xx"))))</f>
        <v>B</v>
      </c>
      <c r="AL1327" s="69">
        <f>MONTH(Table13[[#This Row],[Date]])</f>
        <v>12</v>
      </c>
      <c r="AM1327" s="69" t="str">
        <f t="shared" si="101"/>
        <v>2024-2025</v>
      </c>
      <c r="AN1327" s="60">
        <v>100</v>
      </c>
      <c r="AO1327" s="128">
        <f>IF(Table13[[#This Row],[Combo 27 Bet]]="","",IF(Table13[[#This Row],[Lev Ret]]="","",AN1327*Table13[[#This Row],[Odds]]))</f>
        <v>600</v>
      </c>
      <c r="AP1327" s="129">
        <f t="shared" si="100"/>
        <v>500</v>
      </c>
      <c r="AQ1327" s="135"/>
      <c r="AR1327" s="151">
        <v>8</v>
      </c>
      <c r="AS1327" s="2" t="str">
        <f>IF(Table13[[#This Row],[Date]]&lt;$AS$3,"","Live")</f>
        <v/>
      </c>
      <c r="AT1327" s="2" t="str">
        <f>IF(Table13[[#This Row],[Date]]&lt;$AT$3,"","Current Algo")</f>
        <v/>
      </c>
    </row>
    <row r="1328" spans="1:46" ht="14.25" customHeight="1" x14ac:dyDescent="0.25">
      <c r="A1328" s="82">
        <v>45647</v>
      </c>
      <c r="B1328" s="2" t="s">
        <v>22</v>
      </c>
      <c r="C1328" s="83">
        <v>0.62847222222222221</v>
      </c>
      <c r="D1328" s="87">
        <v>4</v>
      </c>
      <c r="E1328" s="7">
        <v>0</v>
      </c>
      <c r="F1328" s="60">
        <v>6</v>
      </c>
      <c r="G1328" s="2">
        <v>1400</v>
      </c>
      <c r="H1328" s="2" t="s">
        <v>42</v>
      </c>
      <c r="I1328" s="2" t="s">
        <v>66</v>
      </c>
      <c r="J1328" s="2">
        <v>175</v>
      </c>
      <c r="K1328" s="6">
        <v>6</v>
      </c>
      <c r="L1328" s="6" t="s">
        <v>849</v>
      </c>
      <c r="M1328" s="2" t="s">
        <v>55</v>
      </c>
      <c r="N1328" s="84">
        <v>2.8</v>
      </c>
      <c r="O1328" s="2" t="s">
        <v>515</v>
      </c>
      <c r="P1328" s="2" t="s">
        <v>533</v>
      </c>
      <c r="Q1328" s="85"/>
      <c r="R1328" s="86">
        <v>6</v>
      </c>
      <c r="S1328" s="85">
        <v>56</v>
      </c>
      <c r="T1328" s="85">
        <v>56</v>
      </c>
      <c r="U1328" s="85"/>
      <c r="V1328" s="2">
        <v>1</v>
      </c>
      <c r="W1328" s="2">
        <v>1</v>
      </c>
      <c r="X1328" s="10">
        <v>1</v>
      </c>
      <c r="Y1328" s="84">
        <v>2.6</v>
      </c>
      <c r="Z1328" s="2">
        <v>50</v>
      </c>
      <c r="AA1328" s="6">
        <v>8</v>
      </c>
      <c r="AB1328" s="2"/>
      <c r="AC1328" s="84" t="s">
        <v>15</v>
      </c>
      <c r="AD1328" s="84">
        <v>2.5</v>
      </c>
      <c r="AE1328" s="2">
        <v>1.04</v>
      </c>
      <c r="AF1328" s="2">
        <v>100</v>
      </c>
      <c r="AG1328" s="2" t="str">
        <f t="shared" si="98"/>
        <v/>
      </c>
      <c r="AH1328" s="2">
        <f t="shared" si="99"/>
        <v>-100</v>
      </c>
      <c r="AI1328" s="44" t="str">
        <f>VLOOKUP(Table13[[#This Row],[Track]],$B$1885:$D$1929,2,FALSE)</f>
        <v>Vic</v>
      </c>
      <c r="AJ13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28" s="16" t="str">
        <f>IF(Table13[[#This Row],[Going-Dist]]="G&lt;6-Dist&gt;=1700","B",IF(Table13[[#This Row],[Going-Dist]]="G&lt;6-Dist&lt;1700","A",IF(AJ1328="G&gt;=6-Dist&lt;1700","C",IF(AJ1328="G&gt;=6-Dist&gt;=1700","D","xx"))))</f>
        <v>A</v>
      </c>
      <c r="AL1328" s="69">
        <f>MONTH(Table13[[#This Row],[Date]])</f>
        <v>12</v>
      </c>
      <c r="AM1328" s="69" t="str">
        <f t="shared" si="101"/>
        <v>2024-2025</v>
      </c>
      <c r="AN1328" s="60">
        <v>150</v>
      </c>
      <c r="AO1328" s="128" t="str">
        <f>IF(Table13[[#This Row],[Combo 27 Bet]]="","",IF(Table13[[#This Row],[Lev Ret]]="","",AN1328*Table13[[#This Row],[Odds]]))</f>
        <v/>
      </c>
      <c r="AP1328" s="129">
        <f t="shared" si="100"/>
        <v>-150</v>
      </c>
      <c r="AQ1328" s="135"/>
      <c r="AR1328" s="151">
        <v>9</v>
      </c>
      <c r="AS1328" s="2" t="str">
        <f>IF(Table13[[#This Row],[Date]]&lt;$AS$3,"","Live")</f>
        <v/>
      </c>
      <c r="AT1328" s="2" t="str">
        <f>IF(Table13[[#This Row],[Date]]&lt;$AT$3,"","Current Algo")</f>
        <v/>
      </c>
    </row>
    <row r="1329" spans="1:46" ht="14.25" customHeight="1" x14ac:dyDescent="0.25">
      <c r="A1329" s="82">
        <v>45647</v>
      </c>
      <c r="B1329" s="2" t="s">
        <v>148</v>
      </c>
      <c r="C1329" s="83">
        <v>0.64236111111111116</v>
      </c>
      <c r="D1329" s="87">
        <v>4</v>
      </c>
      <c r="E1329" s="7">
        <v>3</v>
      </c>
      <c r="F1329" s="60">
        <v>6</v>
      </c>
      <c r="G1329" s="2">
        <v>2400</v>
      </c>
      <c r="H1329" s="2" t="s">
        <v>151</v>
      </c>
      <c r="I1329" s="2">
        <v>78</v>
      </c>
      <c r="J1329" s="2">
        <v>160</v>
      </c>
      <c r="K1329" s="6">
        <v>3</v>
      </c>
      <c r="L1329" s="6" t="s">
        <v>1178</v>
      </c>
      <c r="M1329" s="2" t="s">
        <v>50</v>
      </c>
      <c r="N1329" s="84">
        <v>2.2000000000000002</v>
      </c>
      <c r="O1329" s="2" t="s">
        <v>515</v>
      </c>
      <c r="P1329" s="2" t="s">
        <v>1152</v>
      </c>
      <c r="Q1329" s="85"/>
      <c r="R1329" s="86">
        <v>8</v>
      </c>
      <c r="S1329" s="85">
        <v>57</v>
      </c>
      <c r="T1329" s="85">
        <v>57</v>
      </c>
      <c r="U1329" s="85"/>
      <c r="V1329" s="2">
        <v>1</v>
      </c>
      <c r="W1329" s="2"/>
      <c r="X1329" s="10">
        <v>2</v>
      </c>
      <c r="Y1329" s="84">
        <v>4</v>
      </c>
      <c r="Z1329" s="2">
        <v>20</v>
      </c>
      <c r="AA1329" s="6"/>
      <c r="AB1329" s="2"/>
      <c r="AC1329" s="2" t="s">
        <v>150</v>
      </c>
      <c r="AD1329" s="84">
        <v>2.4500000000000002</v>
      </c>
      <c r="AE1329" s="84">
        <v>1.2</v>
      </c>
      <c r="AF1329" s="2">
        <v>100</v>
      </c>
      <c r="AG1329" s="2">
        <f t="shared" si="98"/>
        <v>245.00000000000003</v>
      </c>
      <c r="AH1329" s="2">
        <f t="shared" si="99"/>
        <v>145.00000000000003</v>
      </c>
      <c r="AI1329" s="44" t="str">
        <f>VLOOKUP(Table13[[#This Row],[Track]],$B$1885:$D$1929,2,FALSE)</f>
        <v>NSW</v>
      </c>
      <c r="AJ13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29" s="16" t="str">
        <f>IF(Table13[[#This Row],[Going-Dist]]="G&lt;6-Dist&gt;=1700","B",IF(Table13[[#This Row],[Going-Dist]]="G&lt;6-Dist&lt;1700","A",IF(AJ1329="G&gt;=6-Dist&lt;1700","C",IF(AJ1329="G&gt;=6-Dist&gt;=1700","D","xx"))))</f>
        <v>B</v>
      </c>
      <c r="AL1329" s="69">
        <f>MONTH(Table13[[#This Row],[Date]])</f>
        <v>12</v>
      </c>
      <c r="AM1329" s="69" t="str">
        <f t="shared" si="101"/>
        <v>2024-2025</v>
      </c>
      <c r="AN1329" s="60">
        <v>200</v>
      </c>
      <c r="AO1329" s="128">
        <f>IF(Table13[[#This Row],[Combo 27 Bet]]="","",IF(Table13[[#This Row],[Lev Ret]]="","",AN1329*Table13[[#This Row],[Odds]]))</f>
        <v>490.00000000000006</v>
      </c>
      <c r="AP1329" s="129">
        <f t="shared" si="100"/>
        <v>290.00000000000006</v>
      </c>
      <c r="AQ1329" s="135"/>
      <c r="AR1329" s="151">
        <v>10</v>
      </c>
      <c r="AS1329" s="2" t="str">
        <f>IF(Table13[[#This Row],[Date]]&lt;$AS$3,"","Live")</f>
        <v/>
      </c>
      <c r="AT1329" s="2" t="str">
        <f>IF(Table13[[#This Row],[Date]]&lt;$AT$3,"","Current Algo")</f>
        <v/>
      </c>
    </row>
    <row r="1330" spans="1:46" ht="14.25" customHeight="1" x14ac:dyDescent="0.25">
      <c r="A1330" s="82">
        <v>45647</v>
      </c>
      <c r="B1330" s="2" t="s">
        <v>22</v>
      </c>
      <c r="C1330" s="83">
        <v>0.68055555555555558</v>
      </c>
      <c r="D1330" s="87">
        <v>4</v>
      </c>
      <c r="E1330" s="7">
        <v>0</v>
      </c>
      <c r="F1330" s="60">
        <v>8</v>
      </c>
      <c r="G1330" s="2">
        <v>1400</v>
      </c>
      <c r="H1330" s="2" t="s">
        <v>42</v>
      </c>
      <c r="I1330" s="2" t="s">
        <v>66</v>
      </c>
      <c r="J1330" s="2">
        <v>1000</v>
      </c>
      <c r="K1330" s="6">
        <v>6</v>
      </c>
      <c r="L1330" s="6" t="s">
        <v>941</v>
      </c>
      <c r="M1330" s="2" t="s">
        <v>76</v>
      </c>
      <c r="N1330" s="84">
        <v>2.8</v>
      </c>
      <c r="O1330" s="2" t="s">
        <v>515</v>
      </c>
      <c r="P1330" s="2" t="s">
        <v>212</v>
      </c>
      <c r="Q1330" s="85"/>
      <c r="R1330" s="86">
        <v>11</v>
      </c>
      <c r="S1330" s="85">
        <v>58.5</v>
      </c>
      <c r="T1330" s="85">
        <v>58.5</v>
      </c>
      <c r="U1330" s="85"/>
      <c r="V1330" s="2">
        <v>1</v>
      </c>
      <c r="W1330" s="2"/>
      <c r="X1330" s="10">
        <v>1</v>
      </c>
      <c r="Y1330" s="84">
        <v>2.6</v>
      </c>
      <c r="Z1330" s="2">
        <v>50</v>
      </c>
      <c r="AA1330" s="6">
        <v>13</v>
      </c>
      <c r="AB1330" s="2"/>
      <c r="AC1330" s="84"/>
      <c r="AD1330" s="84">
        <v>2.5</v>
      </c>
      <c r="AE1330" s="2"/>
      <c r="AF1330" s="2">
        <v>100</v>
      </c>
      <c r="AG1330" s="2" t="str">
        <f t="shared" si="98"/>
        <v/>
      </c>
      <c r="AH1330" s="2">
        <f t="shared" si="99"/>
        <v>-100</v>
      </c>
      <c r="AI1330" s="44" t="str">
        <f>VLOOKUP(Table13[[#This Row],[Track]],$B$1885:$D$1929,2,FALSE)</f>
        <v>Vic</v>
      </c>
      <c r="AJ13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0" s="16" t="str">
        <f>IF(Table13[[#This Row],[Going-Dist]]="G&lt;6-Dist&gt;=1700","B",IF(Table13[[#This Row],[Going-Dist]]="G&lt;6-Dist&lt;1700","A",IF(AJ1330="G&gt;=6-Dist&lt;1700","C",IF(AJ1330="G&gt;=6-Dist&gt;=1700","D","xx"))))</f>
        <v>A</v>
      </c>
      <c r="AL1330" s="69">
        <f>MONTH(Table13[[#This Row],[Date]])</f>
        <v>12</v>
      </c>
      <c r="AM1330" s="69" t="str">
        <f t="shared" si="101"/>
        <v>2024-2025</v>
      </c>
      <c r="AN1330" s="60">
        <v>150</v>
      </c>
      <c r="AO1330" s="128" t="str">
        <f>IF(Table13[[#This Row],[Combo 27 Bet]]="","",IF(Table13[[#This Row],[Lev Ret]]="","",AN1330*Table13[[#This Row],[Odds]]))</f>
        <v/>
      </c>
      <c r="AP1330" s="129">
        <f t="shared" si="100"/>
        <v>-150</v>
      </c>
      <c r="AQ1330" s="135">
        <v>2</v>
      </c>
      <c r="AR1330" s="151">
        <v>4</v>
      </c>
      <c r="AS1330" s="2" t="str">
        <f>IF(Table13[[#This Row],[Date]]&lt;$AS$3,"","Live")</f>
        <v/>
      </c>
      <c r="AT1330" s="2" t="str">
        <f>IF(Table13[[#This Row],[Date]]&lt;$AT$3,"","Current Algo")</f>
        <v/>
      </c>
    </row>
    <row r="1331" spans="1:46" ht="14.25" customHeight="1" x14ac:dyDescent="0.25">
      <c r="A1331" s="82">
        <v>45647</v>
      </c>
      <c r="B1331" s="2" t="s">
        <v>22</v>
      </c>
      <c r="C1331" s="83">
        <v>0.68055555555555558</v>
      </c>
      <c r="D1331" s="87">
        <v>4</v>
      </c>
      <c r="E1331" s="7">
        <v>0</v>
      </c>
      <c r="F1331" s="60">
        <v>8</v>
      </c>
      <c r="G1331" s="2">
        <v>1400</v>
      </c>
      <c r="H1331" s="2" t="s">
        <v>42</v>
      </c>
      <c r="I1331" s="2" t="s">
        <v>66</v>
      </c>
      <c r="J1331" s="2">
        <v>1000</v>
      </c>
      <c r="K1331" s="6">
        <v>3</v>
      </c>
      <c r="L1331" s="6" t="s">
        <v>455</v>
      </c>
      <c r="M1331" s="2" t="s">
        <v>55</v>
      </c>
      <c r="N1331" s="84">
        <v>4.5999999999999996</v>
      </c>
      <c r="O1331" s="2" t="s">
        <v>59</v>
      </c>
      <c r="P1331" s="2" t="s">
        <v>103</v>
      </c>
      <c r="Q1331" s="85"/>
      <c r="R1331" s="86">
        <v>8</v>
      </c>
      <c r="S1331" s="85">
        <v>58.5</v>
      </c>
      <c r="T1331" s="85">
        <v>58.5</v>
      </c>
      <c r="U1331" s="85"/>
      <c r="V1331" s="2">
        <v>2</v>
      </c>
      <c r="W1331" s="2">
        <v>1</v>
      </c>
      <c r="X1331" s="10">
        <v>2</v>
      </c>
      <c r="Y1331" s="84">
        <v>4.5999999999999996</v>
      </c>
      <c r="Z1331" s="2">
        <v>40</v>
      </c>
      <c r="AA1331" s="6">
        <v>13</v>
      </c>
      <c r="AB1331" s="2"/>
      <c r="AC1331" s="2" t="s">
        <v>12</v>
      </c>
      <c r="AD1331" s="84">
        <v>5.0999999999999996</v>
      </c>
      <c r="AE1331" s="84">
        <v>1.9</v>
      </c>
      <c r="AF1331" s="2">
        <v>100</v>
      </c>
      <c r="AG1331" s="2">
        <f t="shared" si="98"/>
        <v>509.99999999999994</v>
      </c>
      <c r="AH1331" s="2">
        <f t="shared" si="99"/>
        <v>409.99999999999994</v>
      </c>
      <c r="AI1331" s="44" t="str">
        <f>VLOOKUP(Table13[[#This Row],[Track]],$B$1885:$D$1929,2,FALSE)</f>
        <v>Vic</v>
      </c>
      <c r="AJ13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1" s="16" t="str">
        <f>IF(Table13[[#This Row],[Going-Dist]]="G&lt;6-Dist&gt;=1700","B",IF(Table13[[#This Row],[Going-Dist]]="G&lt;6-Dist&lt;1700","A",IF(AJ1331="G&gt;=6-Dist&lt;1700","C",IF(AJ1331="G&gt;=6-Dist&gt;=1700","D","xx"))))</f>
        <v>A</v>
      </c>
      <c r="AL1331" s="69">
        <f>MONTH(Table13[[#This Row],[Date]])</f>
        <v>12</v>
      </c>
      <c r="AM1331" s="69" t="str">
        <f t="shared" si="101"/>
        <v>2024-2025</v>
      </c>
      <c r="AN1331" s="60">
        <v>150</v>
      </c>
      <c r="AO1331" s="128">
        <f>IF(Table13[[#This Row],[Combo 27 Bet]]="","",IF(Table13[[#This Row],[Lev Ret]]="","",AN1331*Table13[[#This Row],[Odds]]))</f>
        <v>765</v>
      </c>
      <c r="AP1331" s="129">
        <f t="shared" si="100"/>
        <v>615</v>
      </c>
      <c r="AQ1331" s="135">
        <v>2</v>
      </c>
      <c r="AR1331" s="151">
        <v>8</v>
      </c>
      <c r="AS1331" s="2" t="str">
        <f>IF(Table13[[#This Row],[Date]]&lt;$AS$3,"","Live")</f>
        <v/>
      </c>
      <c r="AT1331" s="2" t="str">
        <f>IF(Table13[[#This Row],[Date]]&lt;$AT$3,"","Current Algo")</f>
        <v/>
      </c>
    </row>
    <row r="1332" spans="1:46" ht="14.25" customHeight="1" x14ac:dyDescent="0.25">
      <c r="A1332" s="82">
        <v>45647</v>
      </c>
      <c r="B1332" s="2" t="s">
        <v>22</v>
      </c>
      <c r="C1332" s="83">
        <v>0.70486111111111116</v>
      </c>
      <c r="D1332" s="87">
        <v>4</v>
      </c>
      <c r="E1332" s="7">
        <v>0</v>
      </c>
      <c r="F1332" s="60">
        <v>9</v>
      </c>
      <c r="G1332" s="2">
        <v>2500</v>
      </c>
      <c r="H1332" s="2" t="s">
        <v>42</v>
      </c>
      <c r="I1332" s="2" t="s">
        <v>46</v>
      </c>
      <c r="J1332" s="2">
        <v>300</v>
      </c>
      <c r="K1332" s="6">
        <v>1</v>
      </c>
      <c r="L1332" s="6" t="s">
        <v>655</v>
      </c>
      <c r="M1332" s="2" t="s">
        <v>50</v>
      </c>
      <c r="N1332" s="84">
        <v>4</v>
      </c>
      <c r="O1332" s="2" t="s">
        <v>515</v>
      </c>
      <c r="P1332" s="2" t="s">
        <v>212</v>
      </c>
      <c r="Q1332" s="85"/>
      <c r="R1332" s="86">
        <v>10</v>
      </c>
      <c r="S1332" s="85">
        <v>60</v>
      </c>
      <c r="T1332" s="85">
        <v>60</v>
      </c>
      <c r="U1332" s="85"/>
      <c r="V1332" s="2">
        <v>1</v>
      </c>
      <c r="W1332" s="2">
        <v>1</v>
      </c>
      <c r="X1332" s="10">
        <v>1</v>
      </c>
      <c r="Y1332" s="84">
        <v>4.2</v>
      </c>
      <c r="Z1332" s="2">
        <v>45</v>
      </c>
      <c r="AA1332" s="6">
        <v>10</v>
      </c>
      <c r="AB1332" s="2"/>
      <c r="AC1332" s="84"/>
      <c r="AD1332" s="84">
        <v>4</v>
      </c>
      <c r="AE1332" s="2"/>
      <c r="AF1332" s="2">
        <v>100</v>
      </c>
      <c r="AG1332" s="2" t="str">
        <f t="shared" si="98"/>
        <v/>
      </c>
      <c r="AH1332" s="2">
        <f t="shared" si="99"/>
        <v>-100</v>
      </c>
      <c r="AI1332" s="44" t="str">
        <f>VLOOKUP(Table13[[#This Row],[Track]],$B$1885:$D$1929,2,FALSE)</f>
        <v>Vic</v>
      </c>
      <c r="AJ13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32" s="16" t="str">
        <f>IF(Table13[[#This Row],[Going-Dist]]="G&lt;6-Dist&gt;=1700","B",IF(Table13[[#This Row],[Going-Dist]]="G&lt;6-Dist&lt;1700","A",IF(AJ1332="G&gt;=6-Dist&lt;1700","C",IF(AJ1332="G&gt;=6-Dist&gt;=1700","D","xx"))))</f>
        <v>B</v>
      </c>
      <c r="AL1332" s="69">
        <f>MONTH(Table13[[#This Row],[Date]])</f>
        <v>12</v>
      </c>
      <c r="AM1332" s="69" t="str">
        <f t="shared" si="101"/>
        <v>2024-2025</v>
      </c>
      <c r="AN1332" s="60">
        <v>150</v>
      </c>
      <c r="AO1332" s="128" t="str">
        <f>IF(Table13[[#This Row],[Combo 27 Bet]]="","",IF(Table13[[#This Row],[Lev Ret]]="","",AN1332*Table13[[#This Row],[Odds]]))</f>
        <v/>
      </c>
      <c r="AP1332" s="129">
        <f t="shared" si="100"/>
        <v>-150</v>
      </c>
      <c r="AQ1332" s="135"/>
      <c r="AR1332" s="151">
        <v>9</v>
      </c>
      <c r="AS1332" s="2" t="str">
        <f>IF(Table13[[#This Row],[Date]]&lt;$AS$3,"","Live")</f>
        <v/>
      </c>
      <c r="AT1332" s="2" t="str">
        <f>IF(Table13[[#This Row],[Date]]&lt;$AT$3,"","Current Algo")</f>
        <v/>
      </c>
    </row>
    <row r="1333" spans="1:46" ht="14.25" customHeight="1" x14ac:dyDescent="0.25">
      <c r="A1333" s="82">
        <v>45647</v>
      </c>
      <c r="B1333" s="2" t="s">
        <v>22</v>
      </c>
      <c r="C1333" s="83">
        <v>0.73611111111111116</v>
      </c>
      <c r="D1333" s="87">
        <v>4</v>
      </c>
      <c r="E1333" s="7">
        <v>0</v>
      </c>
      <c r="F1333" s="60">
        <v>10</v>
      </c>
      <c r="G1333" s="2">
        <v>1400</v>
      </c>
      <c r="H1333" s="2" t="s">
        <v>42</v>
      </c>
      <c r="I1333" s="2">
        <v>84</v>
      </c>
      <c r="J1333" s="2">
        <v>100</v>
      </c>
      <c r="K1333" s="6">
        <v>3</v>
      </c>
      <c r="L1333" s="6" t="s">
        <v>914</v>
      </c>
      <c r="M1333" s="2" t="s">
        <v>75</v>
      </c>
      <c r="N1333" s="84">
        <v>6.5</v>
      </c>
      <c r="O1333" s="2" t="s">
        <v>568</v>
      </c>
      <c r="P1333" s="2" t="s">
        <v>540</v>
      </c>
      <c r="Q1333" s="85">
        <v>3</v>
      </c>
      <c r="R1333" s="86">
        <v>11</v>
      </c>
      <c r="S1333" s="85">
        <v>61.5</v>
      </c>
      <c r="T1333" s="85">
        <v>58.5</v>
      </c>
      <c r="U1333" s="85"/>
      <c r="V1333" s="2">
        <v>1</v>
      </c>
      <c r="W1333" s="2">
        <v>1</v>
      </c>
      <c r="X1333" s="10">
        <v>3</v>
      </c>
      <c r="Y1333" s="84">
        <v>5.5</v>
      </c>
      <c r="Z1333" s="2">
        <v>30</v>
      </c>
      <c r="AA1333" s="6">
        <v>11</v>
      </c>
      <c r="AB1333" s="2"/>
      <c r="AC1333" s="2" t="s">
        <v>12</v>
      </c>
      <c r="AD1333" s="84">
        <v>7.4</v>
      </c>
      <c r="AE1333" s="84">
        <v>2.1</v>
      </c>
      <c r="AF1333" s="2">
        <v>100</v>
      </c>
      <c r="AG1333" s="2">
        <f t="shared" ref="AG1333:AG1383" si="102">IF($AC1333&lt;&gt;"WON","",AF1333*$AD1333)</f>
        <v>740</v>
      </c>
      <c r="AH1333" s="2">
        <f t="shared" ref="AH1333:AH1383" si="103">IF(AG1333="",AF1333*-1,AG1333-AF1333)</f>
        <v>640</v>
      </c>
      <c r="AI1333" s="44" t="str">
        <f>VLOOKUP(Table13[[#This Row],[Track]],$B$1885:$D$1929,2,FALSE)</f>
        <v>Vic</v>
      </c>
      <c r="AJ13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3" s="16" t="str">
        <f>IF(Table13[[#This Row],[Going-Dist]]="G&lt;6-Dist&gt;=1700","B",IF(Table13[[#This Row],[Going-Dist]]="G&lt;6-Dist&lt;1700","A",IF(AJ1333="G&gt;=6-Dist&lt;1700","C",IF(AJ1333="G&gt;=6-Dist&gt;=1700","D","xx"))))</f>
        <v>A</v>
      </c>
      <c r="AL1333" s="69">
        <f>MONTH(Table13[[#This Row],[Date]])</f>
        <v>12</v>
      </c>
      <c r="AM1333" s="69" t="str">
        <f t="shared" si="101"/>
        <v>2024-2025</v>
      </c>
      <c r="AN1333" s="60">
        <v>100</v>
      </c>
      <c r="AO1333" s="128">
        <f>IF(Table13[[#This Row],[Combo 27 Bet]]="","",IF(Table13[[#This Row],[Lev Ret]]="","",AN1333*Table13[[#This Row],[Odds]]))</f>
        <v>740</v>
      </c>
      <c r="AP1333" s="129">
        <f t="shared" ref="AP1333:AP1383" si="104">IF(AN1333="","",IF(AO1333="",AN1333*-1,AO1333-AN1333))</f>
        <v>640</v>
      </c>
      <c r="AQ1333" s="135"/>
      <c r="AR1333" s="151">
        <v>6</v>
      </c>
      <c r="AS1333" s="2" t="str">
        <f>IF(Table13[[#This Row],[Date]]&lt;$AS$3,"","Live")</f>
        <v/>
      </c>
      <c r="AT1333" s="2" t="str">
        <f>IF(Table13[[#This Row],[Date]]&lt;$AT$3,"","Current Algo")</f>
        <v/>
      </c>
    </row>
    <row r="1334" spans="1:46" ht="14.25" customHeight="1" x14ac:dyDescent="0.25">
      <c r="A1334" s="82">
        <v>45647</v>
      </c>
      <c r="B1334" s="2" t="s">
        <v>148</v>
      </c>
      <c r="C1334" s="83">
        <v>0.74652777777777779</v>
      </c>
      <c r="D1334" s="87">
        <v>4</v>
      </c>
      <c r="E1334" s="7">
        <v>3</v>
      </c>
      <c r="F1334" s="60">
        <v>10</v>
      </c>
      <c r="G1334" s="2">
        <v>1300</v>
      </c>
      <c r="H1334" s="2" t="s">
        <v>151</v>
      </c>
      <c r="I1334" s="2">
        <v>78</v>
      </c>
      <c r="J1334" s="2">
        <v>160</v>
      </c>
      <c r="K1334" s="6">
        <v>9</v>
      </c>
      <c r="L1334" s="6" t="s">
        <v>564</v>
      </c>
      <c r="M1334" s="2" t="s">
        <v>55</v>
      </c>
      <c r="N1334" s="84">
        <v>2.9</v>
      </c>
      <c r="O1334" s="2" t="s">
        <v>161</v>
      </c>
      <c r="P1334" s="2" t="s">
        <v>206</v>
      </c>
      <c r="Q1334" s="85"/>
      <c r="R1334" s="86">
        <v>10</v>
      </c>
      <c r="S1334" s="85">
        <v>58</v>
      </c>
      <c r="T1334" s="85">
        <v>58</v>
      </c>
      <c r="U1334" s="85"/>
      <c r="V1334" s="2"/>
      <c r="W1334" s="2">
        <v>2</v>
      </c>
      <c r="X1334" s="10">
        <v>2</v>
      </c>
      <c r="Y1334" s="84">
        <v>7.8</v>
      </c>
      <c r="Z1334" s="2">
        <v>20</v>
      </c>
      <c r="AA1334" s="6"/>
      <c r="AB1334" s="2"/>
      <c r="AC1334" s="2" t="s">
        <v>150</v>
      </c>
      <c r="AD1334" s="84">
        <v>3.1</v>
      </c>
      <c r="AE1334" s="84">
        <v>1.5</v>
      </c>
      <c r="AF1334" s="2">
        <v>100</v>
      </c>
      <c r="AG1334" s="2">
        <f t="shared" si="102"/>
        <v>310</v>
      </c>
      <c r="AH1334" s="2">
        <f t="shared" si="103"/>
        <v>210</v>
      </c>
      <c r="AI1334" s="44" t="str">
        <f>VLOOKUP(Table13[[#This Row],[Track]],$B$1885:$D$1929,2,FALSE)</f>
        <v>NSW</v>
      </c>
      <c r="AJ13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4" s="16" t="str">
        <f>IF(Table13[[#This Row],[Going-Dist]]="G&lt;6-Dist&gt;=1700","B",IF(Table13[[#This Row],[Going-Dist]]="G&lt;6-Dist&lt;1700","A",IF(AJ1334="G&gt;=6-Dist&lt;1700","C",IF(AJ1334="G&gt;=6-Dist&gt;=1700","D","xx"))))</f>
        <v>A</v>
      </c>
      <c r="AL1334" s="69">
        <f>MONTH(Table13[[#This Row],[Date]])</f>
        <v>12</v>
      </c>
      <c r="AM1334" s="69" t="str">
        <f t="shared" si="101"/>
        <v>2024-2025</v>
      </c>
      <c r="AN1334" s="60">
        <v>170</v>
      </c>
      <c r="AO1334" s="128">
        <f>IF(Table13[[#This Row],[Combo 27 Bet]]="","",IF(Table13[[#This Row],[Lev Ret]]="","",AN1334*Table13[[#This Row],[Odds]]))</f>
        <v>527</v>
      </c>
      <c r="AP1334" s="129">
        <f t="shared" si="104"/>
        <v>357</v>
      </c>
      <c r="AQ1334" s="135"/>
      <c r="AR1334" s="151">
        <v>8</v>
      </c>
      <c r="AS1334" s="2" t="str">
        <f>IF(Table13[[#This Row],[Date]]&lt;$AS$3,"","Live")</f>
        <v/>
      </c>
      <c r="AT1334" s="2" t="str">
        <f>IF(Table13[[#This Row],[Date]]&lt;$AT$3,"","Current Algo")</f>
        <v/>
      </c>
    </row>
    <row r="1335" spans="1:46" ht="14.25" customHeight="1" x14ac:dyDescent="0.25">
      <c r="A1335" s="82">
        <v>45654</v>
      </c>
      <c r="B1335" s="2" t="s">
        <v>148</v>
      </c>
      <c r="C1335" s="83">
        <v>0.59375</v>
      </c>
      <c r="D1335" s="87">
        <v>4</v>
      </c>
      <c r="E1335" s="7">
        <v>0</v>
      </c>
      <c r="F1335" s="60">
        <v>3</v>
      </c>
      <c r="G1335" s="2">
        <v>1400</v>
      </c>
      <c r="H1335" s="2" t="s">
        <v>151</v>
      </c>
      <c r="I1335" s="2">
        <v>72</v>
      </c>
      <c r="J1335" s="2">
        <v>120</v>
      </c>
      <c r="K1335" s="6">
        <v>2</v>
      </c>
      <c r="L1335" s="6" t="s">
        <v>1766</v>
      </c>
      <c r="M1335" s="2" t="s">
        <v>55</v>
      </c>
      <c r="N1335" s="84">
        <v>2.9</v>
      </c>
      <c r="O1335" s="2" t="s">
        <v>1064</v>
      </c>
      <c r="P1335" s="2" t="s">
        <v>110</v>
      </c>
      <c r="Q1335" s="85"/>
      <c r="R1335" s="86">
        <v>9</v>
      </c>
      <c r="S1335" s="85">
        <v>58</v>
      </c>
      <c r="T1335" s="85">
        <v>58</v>
      </c>
      <c r="U1335" s="85"/>
      <c r="V1335" s="2">
        <v>2</v>
      </c>
      <c r="W1335" s="2">
        <v>3</v>
      </c>
      <c r="X1335" s="10">
        <v>1</v>
      </c>
      <c r="Y1335" s="84">
        <v>2.9</v>
      </c>
      <c r="Z1335" s="2">
        <v>20</v>
      </c>
      <c r="AA1335" s="6"/>
      <c r="AB1335" s="2"/>
      <c r="AC1335" s="2" t="s">
        <v>150</v>
      </c>
      <c r="AD1335" s="84">
        <v>2.5</v>
      </c>
      <c r="AE1335" s="84">
        <v>1.3</v>
      </c>
      <c r="AF1335" s="2">
        <v>100</v>
      </c>
      <c r="AG1335" s="2">
        <f t="shared" si="102"/>
        <v>250</v>
      </c>
      <c r="AH1335" s="2">
        <f t="shared" si="103"/>
        <v>150</v>
      </c>
      <c r="AI1335" s="44" t="str">
        <f>VLOOKUP(Table13[[#This Row],[Track]],$B$1885:$D$1929,2,FALSE)</f>
        <v>NSW</v>
      </c>
      <c r="AJ13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5" s="16" t="str">
        <f>IF(Table13[[#This Row],[Going-Dist]]="G&lt;6-Dist&gt;=1700","B",IF(Table13[[#This Row],[Going-Dist]]="G&lt;6-Dist&lt;1700","A",IF(AJ1335="G&gt;=6-Dist&lt;1700","C",IF(AJ1335="G&gt;=6-Dist&gt;=1700","D","xx"))))</f>
        <v>A</v>
      </c>
      <c r="AL1335" s="69">
        <f>MONTH(Table13[[#This Row],[Date]])</f>
        <v>12</v>
      </c>
      <c r="AM1335" s="69" t="str">
        <f t="shared" si="101"/>
        <v>2024-2025</v>
      </c>
      <c r="AN1335" s="60">
        <v>150</v>
      </c>
      <c r="AO1335" s="128">
        <f>IF(Table13[[#This Row],[Combo 27 Bet]]="","",IF(Table13[[#This Row],[Lev Ret]]="","",AN1335*Table13[[#This Row],[Odds]]))</f>
        <v>375</v>
      </c>
      <c r="AP1335" s="129">
        <f t="shared" si="104"/>
        <v>225</v>
      </c>
      <c r="AQ1335" s="135"/>
      <c r="AR1335" s="151">
        <v>9</v>
      </c>
      <c r="AS1335" s="2" t="str">
        <f>IF(Table13[[#This Row],[Date]]&lt;$AS$3,"","Live")</f>
        <v/>
      </c>
      <c r="AT1335" s="2" t="str">
        <f>IF(Table13[[#This Row],[Date]]&lt;$AT$3,"","Current Algo")</f>
        <v/>
      </c>
    </row>
    <row r="1336" spans="1:46" ht="14.25" customHeight="1" x14ac:dyDescent="0.25">
      <c r="A1336" s="82">
        <v>45654</v>
      </c>
      <c r="B1336" s="2" t="s">
        <v>6</v>
      </c>
      <c r="C1336" s="83">
        <v>0.62847222222222221</v>
      </c>
      <c r="D1336" s="87">
        <v>4</v>
      </c>
      <c r="E1336" s="7">
        <v>2</v>
      </c>
      <c r="F1336" s="60">
        <v>6</v>
      </c>
      <c r="G1336" s="2">
        <v>1000</v>
      </c>
      <c r="H1336" s="2" t="s">
        <v>42</v>
      </c>
      <c r="I1336" s="2">
        <v>70</v>
      </c>
      <c r="J1336" s="2">
        <v>130</v>
      </c>
      <c r="K1336" s="6">
        <v>1</v>
      </c>
      <c r="L1336" s="6" t="s">
        <v>964</v>
      </c>
      <c r="M1336" s="2"/>
      <c r="N1336" s="84">
        <v>2.35</v>
      </c>
      <c r="O1336" s="2" t="s">
        <v>224</v>
      </c>
      <c r="P1336" s="2" t="s">
        <v>82</v>
      </c>
      <c r="Q1336" s="85"/>
      <c r="R1336" s="86">
        <v>1</v>
      </c>
      <c r="S1336" s="85">
        <v>61.5</v>
      </c>
      <c r="T1336" s="85">
        <v>61.5</v>
      </c>
      <c r="U1336" s="85"/>
      <c r="V1336" s="2"/>
      <c r="W1336" s="2"/>
      <c r="X1336" s="10">
        <v>1</v>
      </c>
      <c r="Y1336" s="84"/>
      <c r="Z1336" s="2"/>
      <c r="AA1336" s="6">
        <v>10</v>
      </c>
      <c r="AB1336" s="2"/>
      <c r="AC1336" s="2" t="s">
        <v>12</v>
      </c>
      <c r="AD1336" s="84">
        <v>1.9</v>
      </c>
      <c r="AE1336" s="84">
        <v>1.1000000000000001</v>
      </c>
      <c r="AF1336" s="2">
        <v>100</v>
      </c>
      <c r="AG1336" s="2">
        <f t="shared" si="102"/>
        <v>190</v>
      </c>
      <c r="AH1336" s="2">
        <f t="shared" si="103"/>
        <v>90</v>
      </c>
      <c r="AI1336" s="44" t="str">
        <f>VLOOKUP(Table13[[#This Row],[Track]],$B$1885:$D$1929,2,FALSE)</f>
        <v>Vic</v>
      </c>
      <c r="AJ13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6" s="16" t="str">
        <f>IF(Table13[[#This Row],[Going-Dist]]="G&lt;6-Dist&gt;=1700","B",IF(Table13[[#This Row],[Going-Dist]]="G&lt;6-Dist&lt;1700","A",IF(AJ1336="G&gt;=6-Dist&lt;1700","C",IF(AJ1336="G&gt;=6-Dist&gt;=1700","D","xx"))))</f>
        <v>A</v>
      </c>
      <c r="AL1336" s="69">
        <f>MONTH(Table13[[#This Row],[Date]])</f>
        <v>12</v>
      </c>
      <c r="AM1336" s="69" t="str">
        <f t="shared" si="101"/>
        <v>2024-2025</v>
      </c>
      <c r="AN1336" s="60">
        <v>200</v>
      </c>
      <c r="AO1336" s="128">
        <f>IF(Table13[[#This Row],[Combo 27 Bet]]="","",IF(Table13[[#This Row],[Lev Ret]]="","",AN1336*Table13[[#This Row],[Odds]]))</f>
        <v>380</v>
      </c>
      <c r="AP1336" s="129">
        <f t="shared" si="104"/>
        <v>180</v>
      </c>
      <c r="AQ1336" s="135"/>
      <c r="AR1336" s="151">
        <v>10</v>
      </c>
      <c r="AS1336" s="2" t="str">
        <f>IF(Table13[[#This Row],[Date]]&lt;$AS$3,"","Live")</f>
        <v/>
      </c>
      <c r="AT1336" s="2" t="str">
        <f>IF(Table13[[#This Row],[Date]]&lt;$AT$3,"","Current Algo")</f>
        <v/>
      </c>
    </row>
    <row r="1337" spans="1:46" ht="14.25" customHeight="1" x14ac:dyDescent="0.25">
      <c r="A1337" s="82">
        <v>45654</v>
      </c>
      <c r="B1337" s="2" t="s">
        <v>148</v>
      </c>
      <c r="C1337" s="83">
        <v>0.64236111111111116</v>
      </c>
      <c r="D1337" s="87">
        <v>4</v>
      </c>
      <c r="E1337" s="7">
        <v>0</v>
      </c>
      <c r="F1337" s="60">
        <v>5</v>
      </c>
      <c r="G1337" s="2">
        <v>1200</v>
      </c>
      <c r="H1337" s="2" t="s">
        <v>152</v>
      </c>
      <c r="I1337" s="2">
        <v>78</v>
      </c>
      <c r="J1337" s="2">
        <v>160</v>
      </c>
      <c r="K1337" s="6">
        <v>4</v>
      </c>
      <c r="L1337" s="6" t="s">
        <v>1767</v>
      </c>
      <c r="M1337" s="2" t="s">
        <v>55</v>
      </c>
      <c r="N1337" s="84">
        <v>3.7</v>
      </c>
      <c r="O1337" s="2" t="s">
        <v>380</v>
      </c>
      <c r="P1337" s="2" t="s">
        <v>236</v>
      </c>
      <c r="Q1337" s="85"/>
      <c r="R1337" s="86">
        <v>7</v>
      </c>
      <c r="S1337" s="85">
        <v>58.5</v>
      </c>
      <c r="T1337" s="85">
        <v>58.5</v>
      </c>
      <c r="U1337" s="85"/>
      <c r="V1337" s="2">
        <v>2</v>
      </c>
      <c r="W1337" s="2">
        <v>4</v>
      </c>
      <c r="X1337" s="10">
        <v>1</v>
      </c>
      <c r="Y1337" s="84">
        <v>3.9</v>
      </c>
      <c r="Z1337" s="2">
        <v>20</v>
      </c>
      <c r="AA1337" s="6"/>
      <c r="AB1337" s="2"/>
      <c r="AC1337" s="2" t="s">
        <v>13</v>
      </c>
      <c r="AD1337" s="84">
        <v>4.4000000000000004</v>
      </c>
      <c r="AE1337" s="84">
        <v>1.6</v>
      </c>
      <c r="AF1337" s="2">
        <v>100</v>
      </c>
      <c r="AG1337" s="2" t="str">
        <f t="shared" si="102"/>
        <v/>
      </c>
      <c r="AH1337" s="2">
        <f t="shared" si="103"/>
        <v>-100</v>
      </c>
      <c r="AI1337" s="44" t="str">
        <f>VLOOKUP(Table13[[#This Row],[Track]],$B$1885:$D$1929,2,FALSE)</f>
        <v>NSW</v>
      </c>
      <c r="AJ13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7" s="16" t="str">
        <f>IF(Table13[[#This Row],[Going-Dist]]="G&lt;6-Dist&gt;=1700","B",IF(Table13[[#This Row],[Going-Dist]]="G&lt;6-Dist&lt;1700","A",IF(AJ1337="G&gt;=6-Dist&lt;1700","C",IF(AJ1337="G&gt;=6-Dist&gt;=1700","D","xx"))))</f>
        <v>A</v>
      </c>
      <c r="AL1337" s="69">
        <f>MONTH(Table13[[#This Row],[Date]])</f>
        <v>12</v>
      </c>
      <c r="AM1337" s="69" t="str">
        <f t="shared" si="101"/>
        <v>2024-2025</v>
      </c>
      <c r="AN1337" s="60">
        <v>150</v>
      </c>
      <c r="AO1337" s="128" t="str">
        <f>IF(Table13[[#This Row],[Combo 27 Bet]]="","",IF(Table13[[#This Row],[Lev Ret]]="","",AN1337*Table13[[#This Row],[Odds]]))</f>
        <v/>
      </c>
      <c r="AP1337" s="129">
        <f t="shared" si="104"/>
        <v>-150</v>
      </c>
      <c r="AQ1337" s="135"/>
      <c r="AR1337" s="151">
        <v>9</v>
      </c>
      <c r="AS1337" s="2" t="str">
        <f>IF(Table13[[#This Row],[Date]]&lt;$AS$3,"","Live")</f>
        <v/>
      </c>
      <c r="AT1337" s="2" t="str">
        <f>IF(Table13[[#This Row],[Date]]&lt;$AT$3,"","Current Algo")</f>
        <v/>
      </c>
    </row>
    <row r="1338" spans="1:46" ht="14.25" customHeight="1" x14ac:dyDescent="0.25">
      <c r="A1338" s="82">
        <v>45654</v>
      </c>
      <c r="B1338" s="2" t="s">
        <v>6</v>
      </c>
      <c r="C1338" s="83">
        <v>0.65625</v>
      </c>
      <c r="D1338" s="87">
        <v>4</v>
      </c>
      <c r="E1338" s="7">
        <v>2</v>
      </c>
      <c r="F1338" s="60">
        <v>7</v>
      </c>
      <c r="G1338" s="2">
        <v>1600</v>
      </c>
      <c r="H1338" s="2" t="s">
        <v>42</v>
      </c>
      <c r="I1338" s="2">
        <v>84</v>
      </c>
      <c r="J1338" s="2">
        <v>130</v>
      </c>
      <c r="K1338" s="6">
        <v>7</v>
      </c>
      <c r="L1338" s="6" t="s">
        <v>965</v>
      </c>
      <c r="M1338" s="2" t="s">
        <v>75</v>
      </c>
      <c r="N1338" s="84">
        <v>3.9</v>
      </c>
      <c r="O1338" s="2" t="s">
        <v>44</v>
      </c>
      <c r="P1338" s="2" t="s">
        <v>103</v>
      </c>
      <c r="Q1338" s="85"/>
      <c r="R1338" s="86">
        <v>8</v>
      </c>
      <c r="S1338" s="85">
        <v>57</v>
      </c>
      <c r="T1338" s="85">
        <v>57</v>
      </c>
      <c r="U1338" s="85"/>
      <c r="V1338" s="2">
        <v>2</v>
      </c>
      <c r="W1338" s="2"/>
      <c r="X1338" s="10">
        <v>2</v>
      </c>
      <c r="Y1338" s="84">
        <v>5.5</v>
      </c>
      <c r="Z1338" s="2">
        <v>35</v>
      </c>
      <c r="AA1338" s="6">
        <v>10</v>
      </c>
      <c r="AB1338" s="2"/>
      <c r="AC1338" s="2" t="s">
        <v>13</v>
      </c>
      <c r="AD1338" s="84">
        <v>4.2</v>
      </c>
      <c r="AE1338" s="84">
        <v>1.6</v>
      </c>
      <c r="AF1338" s="2">
        <v>100</v>
      </c>
      <c r="AG1338" s="2" t="str">
        <f t="shared" si="102"/>
        <v/>
      </c>
      <c r="AH1338" s="2">
        <f t="shared" si="103"/>
        <v>-100</v>
      </c>
      <c r="AI1338" s="44" t="str">
        <f>VLOOKUP(Table13[[#This Row],[Track]],$B$1885:$D$1929,2,FALSE)</f>
        <v>Vic</v>
      </c>
      <c r="AJ13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38" s="16" t="str">
        <f>IF(Table13[[#This Row],[Going-Dist]]="G&lt;6-Dist&gt;=1700","B",IF(Table13[[#This Row],[Going-Dist]]="G&lt;6-Dist&lt;1700","A",IF(AJ1338="G&gt;=6-Dist&lt;1700","C",IF(AJ1338="G&gt;=6-Dist&gt;=1700","D","xx"))))</f>
        <v>A</v>
      </c>
      <c r="AL1338" s="2">
        <f>MONTH(Table13[[#This Row],[Date]])</f>
        <v>12</v>
      </c>
      <c r="AM1338" s="2" t="str">
        <f t="shared" si="101"/>
        <v>2024-2025</v>
      </c>
      <c r="AN1338" s="60">
        <v>100</v>
      </c>
      <c r="AO1338" s="128" t="str">
        <f>IF(Table13[[#This Row],[Combo 27 Bet]]="","",IF(Table13[[#This Row],[Lev Ret]]="","",AN1338*Table13[[#This Row],[Odds]]))</f>
        <v/>
      </c>
      <c r="AP1338" s="129">
        <f t="shared" si="104"/>
        <v>-100</v>
      </c>
      <c r="AQ1338" s="135"/>
      <c r="AR1338" s="151">
        <v>7</v>
      </c>
      <c r="AS1338" s="2" t="str">
        <f>IF(Table13[[#This Row],[Date]]&lt;$AS$3,"","Live")</f>
        <v/>
      </c>
      <c r="AT1338" s="2" t="str">
        <f>IF(Table13[[#This Row],[Date]]&lt;$AT$3,"","Current Algo")</f>
        <v/>
      </c>
    </row>
    <row r="1339" spans="1:46" ht="14.25" customHeight="1" x14ac:dyDescent="0.25">
      <c r="A1339" s="82">
        <v>45654</v>
      </c>
      <c r="B1339" s="2" t="s">
        <v>6</v>
      </c>
      <c r="C1339" s="83">
        <v>0.68055555555555558</v>
      </c>
      <c r="D1339" s="87">
        <v>4</v>
      </c>
      <c r="E1339" s="7">
        <v>2</v>
      </c>
      <c r="F1339" s="60">
        <v>8</v>
      </c>
      <c r="G1339" s="2">
        <v>2040</v>
      </c>
      <c r="H1339" s="2" t="s">
        <v>42</v>
      </c>
      <c r="I1339" s="2">
        <v>70</v>
      </c>
      <c r="J1339" s="2">
        <v>130</v>
      </c>
      <c r="K1339" s="6">
        <v>3</v>
      </c>
      <c r="L1339" s="6" t="s">
        <v>966</v>
      </c>
      <c r="M1339" s="2"/>
      <c r="N1339" s="84">
        <v>5.5</v>
      </c>
      <c r="O1339" s="2" t="s">
        <v>385</v>
      </c>
      <c r="P1339" s="2" t="s">
        <v>517</v>
      </c>
      <c r="Q1339" s="85"/>
      <c r="R1339" s="86">
        <v>2</v>
      </c>
      <c r="S1339" s="85">
        <v>58.5</v>
      </c>
      <c r="T1339" s="85">
        <v>58.5</v>
      </c>
      <c r="U1339" s="85"/>
      <c r="V1339" s="2"/>
      <c r="W1339" s="2"/>
      <c r="X1339" s="10">
        <v>1</v>
      </c>
      <c r="Y1339" s="84"/>
      <c r="Z1339" s="2"/>
      <c r="AA1339" s="6">
        <v>10</v>
      </c>
      <c r="AB1339" s="2"/>
      <c r="AC1339" s="2" t="s">
        <v>12</v>
      </c>
      <c r="AD1339" s="84">
        <v>4.2</v>
      </c>
      <c r="AE1339" s="84">
        <v>1.6</v>
      </c>
      <c r="AF1339" s="2">
        <v>100</v>
      </c>
      <c r="AG1339" s="2">
        <f t="shared" si="102"/>
        <v>420</v>
      </c>
      <c r="AH1339" s="2">
        <f t="shared" si="103"/>
        <v>320</v>
      </c>
      <c r="AI1339" s="44" t="str">
        <f>VLOOKUP(Table13[[#This Row],[Track]],$B$1885:$D$1929,2,FALSE)</f>
        <v>Vic</v>
      </c>
      <c r="AJ13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39" s="16" t="str">
        <f>IF(Table13[[#This Row],[Going-Dist]]="G&lt;6-Dist&gt;=1700","B",IF(Table13[[#This Row],[Going-Dist]]="G&lt;6-Dist&lt;1700","A",IF(AJ1339="G&gt;=6-Dist&lt;1700","C",IF(AJ1339="G&gt;=6-Dist&gt;=1700","D","xx"))))</f>
        <v>B</v>
      </c>
      <c r="AL1339" s="2">
        <f>MONTH(Table13[[#This Row],[Date]])</f>
        <v>12</v>
      </c>
      <c r="AM1339" s="2" t="str">
        <f t="shared" si="101"/>
        <v>2024-2025</v>
      </c>
      <c r="AN1339" s="60">
        <v>150</v>
      </c>
      <c r="AO1339" s="128">
        <f>IF(Table13[[#This Row],[Combo 27 Bet]]="","",IF(Table13[[#This Row],[Lev Ret]]="","",AN1339*Table13[[#This Row],[Odds]]))</f>
        <v>630</v>
      </c>
      <c r="AP1339" s="129">
        <f t="shared" si="104"/>
        <v>480</v>
      </c>
      <c r="AQ1339" s="135"/>
      <c r="AR1339" s="151">
        <v>9</v>
      </c>
      <c r="AS1339" s="2" t="str">
        <f>IF(Table13[[#This Row],[Date]]&lt;$AS$3,"","Live")</f>
        <v/>
      </c>
      <c r="AT1339" s="2" t="str">
        <f>IF(Table13[[#This Row],[Date]]&lt;$AT$3,"","Current Algo")</f>
        <v/>
      </c>
    </row>
    <row r="1340" spans="1:46" ht="14.25" customHeight="1" x14ac:dyDescent="0.25">
      <c r="A1340" s="82">
        <v>45654</v>
      </c>
      <c r="B1340" s="2" t="s">
        <v>6</v>
      </c>
      <c r="C1340" s="83">
        <v>0.70833333333333337</v>
      </c>
      <c r="D1340" s="87">
        <v>4</v>
      </c>
      <c r="E1340" s="7">
        <v>2</v>
      </c>
      <c r="F1340" s="60">
        <v>9</v>
      </c>
      <c r="G1340" s="2">
        <v>2040</v>
      </c>
      <c r="H1340" s="2" t="s">
        <v>42</v>
      </c>
      <c r="I1340" s="2">
        <v>100</v>
      </c>
      <c r="J1340" s="2">
        <v>150</v>
      </c>
      <c r="K1340" s="6">
        <v>3</v>
      </c>
      <c r="L1340" s="6" t="s">
        <v>343</v>
      </c>
      <c r="M1340" s="2" t="s">
        <v>75</v>
      </c>
      <c r="N1340" s="84">
        <v>3.8</v>
      </c>
      <c r="O1340" s="2" t="s">
        <v>63</v>
      </c>
      <c r="P1340" s="2" t="s">
        <v>118</v>
      </c>
      <c r="Q1340" s="85"/>
      <c r="R1340" s="86">
        <v>1</v>
      </c>
      <c r="S1340" s="85">
        <v>59.5</v>
      </c>
      <c r="T1340" s="85">
        <v>59.5</v>
      </c>
      <c r="U1340" s="85"/>
      <c r="V1340" s="2">
        <v>1</v>
      </c>
      <c r="W1340" s="2">
        <v>1</v>
      </c>
      <c r="X1340" s="10">
        <v>1</v>
      </c>
      <c r="Y1340" s="84">
        <v>4.8</v>
      </c>
      <c r="Z1340" s="2">
        <v>35</v>
      </c>
      <c r="AA1340" s="6">
        <v>13</v>
      </c>
      <c r="AB1340" s="2"/>
      <c r="AC1340" s="2"/>
      <c r="AD1340" s="84">
        <v>4.5999999999999996</v>
      </c>
      <c r="AE1340" s="84"/>
      <c r="AF1340" s="2">
        <v>100</v>
      </c>
      <c r="AG1340" s="2" t="str">
        <f t="shared" si="102"/>
        <v/>
      </c>
      <c r="AH1340" s="2">
        <f t="shared" si="103"/>
        <v>-100</v>
      </c>
      <c r="AI1340" s="44" t="str">
        <f>VLOOKUP(Table13[[#This Row],[Track]],$B$1885:$D$1929,2,FALSE)</f>
        <v>Vic</v>
      </c>
      <c r="AJ13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40" s="16" t="str">
        <f>IF(Table13[[#This Row],[Going-Dist]]="G&lt;6-Dist&gt;=1700","B",IF(Table13[[#This Row],[Going-Dist]]="G&lt;6-Dist&lt;1700","A",IF(AJ1340="G&gt;=6-Dist&lt;1700","C",IF(AJ1340="G&gt;=6-Dist&gt;=1700","D","xx"))))</f>
        <v>B</v>
      </c>
      <c r="AL1340" s="69">
        <f>MONTH(Table13[[#This Row],[Date]])</f>
        <v>12</v>
      </c>
      <c r="AM1340" s="69" t="str">
        <f t="shared" si="101"/>
        <v>2024-2025</v>
      </c>
      <c r="AN1340" s="60">
        <v>100</v>
      </c>
      <c r="AO1340" s="128" t="str">
        <f>IF(Table13[[#This Row],[Combo 27 Bet]]="","",IF(Table13[[#This Row],[Lev Ret]]="","",AN1340*Table13[[#This Row],[Odds]]))</f>
        <v/>
      </c>
      <c r="AP1340" s="129">
        <f t="shared" si="104"/>
        <v>-100</v>
      </c>
      <c r="AQ1340" s="135">
        <v>2</v>
      </c>
      <c r="AR1340" s="151">
        <v>1</v>
      </c>
      <c r="AS1340" s="2" t="str">
        <f>IF(Table13[[#This Row],[Date]]&lt;$AS$3,"","Live")</f>
        <v/>
      </c>
      <c r="AT1340" s="2" t="str">
        <f>IF(Table13[[#This Row],[Date]]&lt;$AT$3,"","Current Algo")</f>
        <v/>
      </c>
    </row>
    <row r="1341" spans="1:46" ht="14.25" customHeight="1" x14ac:dyDescent="0.25">
      <c r="A1341" s="82">
        <v>45654</v>
      </c>
      <c r="B1341" s="2" t="s">
        <v>6</v>
      </c>
      <c r="C1341" s="83">
        <v>0.70833333333333337</v>
      </c>
      <c r="D1341" s="87">
        <v>4</v>
      </c>
      <c r="E1341" s="7">
        <v>2</v>
      </c>
      <c r="F1341" s="60">
        <v>9</v>
      </c>
      <c r="G1341" s="2">
        <v>2040</v>
      </c>
      <c r="H1341" s="2" t="s">
        <v>42</v>
      </c>
      <c r="I1341" s="2">
        <v>100</v>
      </c>
      <c r="J1341" s="2">
        <v>150</v>
      </c>
      <c r="K1341" s="6">
        <v>11</v>
      </c>
      <c r="L1341" s="6" t="s">
        <v>967</v>
      </c>
      <c r="M1341" s="2" t="s">
        <v>80</v>
      </c>
      <c r="N1341" s="84">
        <v>5.7</v>
      </c>
      <c r="O1341" s="2" t="s">
        <v>515</v>
      </c>
      <c r="P1341" s="2" t="s">
        <v>513</v>
      </c>
      <c r="Q1341" s="85"/>
      <c r="R1341" s="86">
        <v>3</v>
      </c>
      <c r="S1341" s="85">
        <v>54</v>
      </c>
      <c r="T1341" s="85">
        <v>54</v>
      </c>
      <c r="U1341" s="85"/>
      <c r="V1341" s="2">
        <v>3</v>
      </c>
      <c r="W1341" s="2">
        <v>5</v>
      </c>
      <c r="X1341" s="10">
        <v>2</v>
      </c>
      <c r="Y1341" s="84">
        <v>5.4</v>
      </c>
      <c r="Z1341" s="2">
        <v>30</v>
      </c>
      <c r="AA1341" s="6">
        <v>13</v>
      </c>
      <c r="AB1341" s="2"/>
      <c r="AC1341" s="2" t="s">
        <v>15</v>
      </c>
      <c r="AD1341" s="84">
        <v>5</v>
      </c>
      <c r="AE1341" s="84">
        <v>2.1</v>
      </c>
      <c r="AF1341" s="2">
        <v>100</v>
      </c>
      <c r="AG1341" s="2" t="str">
        <f t="shared" si="102"/>
        <v/>
      </c>
      <c r="AH1341" s="2">
        <f t="shared" si="103"/>
        <v>-100</v>
      </c>
      <c r="AI1341" s="44" t="str">
        <f>VLOOKUP(Table13[[#This Row],[Track]],$B$1885:$D$1929,2,FALSE)</f>
        <v>Vic</v>
      </c>
      <c r="AJ13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41" s="16" t="str">
        <f>IF(Table13[[#This Row],[Going-Dist]]="G&lt;6-Dist&gt;=1700","B",IF(Table13[[#This Row],[Going-Dist]]="G&lt;6-Dist&lt;1700","A",IF(AJ1341="G&gt;=6-Dist&lt;1700","C",IF(AJ1341="G&gt;=6-Dist&gt;=1700","D","xx"))))</f>
        <v>B</v>
      </c>
      <c r="AL1341" s="69">
        <f>MONTH(Table13[[#This Row],[Date]])</f>
        <v>12</v>
      </c>
      <c r="AM1341" s="69" t="str">
        <f t="shared" si="101"/>
        <v>2024-2025</v>
      </c>
      <c r="AN1341" s="60">
        <v>100</v>
      </c>
      <c r="AO1341" s="128" t="str">
        <f>IF(Table13[[#This Row],[Combo 27 Bet]]="","",IF(Table13[[#This Row],[Lev Ret]]="","",AN1341*Table13[[#This Row],[Odds]]))</f>
        <v/>
      </c>
      <c r="AP1341" s="129">
        <f t="shared" si="104"/>
        <v>-100</v>
      </c>
      <c r="AQ1341" s="135">
        <v>2</v>
      </c>
      <c r="AR1341" s="151">
        <v>6</v>
      </c>
      <c r="AS1341" s="2" t="str">
        <f>IF(Table13[[#This Row],[Date]]&lt;$AS$3,"","Live")</f>
        <v/>
      </c>
      <c r="AT1341" s="2" t="str">
        <f>IF(Table13[[#This Row],[Date]]&lt;$AT$3,"","Current Algo")</f>
        <v/>
      </c>
    </row>
    <row r="1342" spans="1:46" ht="14.25" customHeight="1" x14ac:dyDescent="0.25">
      <c r="A1342" s="82">
        <v>45654</v>
      </c>
      <c r="B1342" s="2" t="s">
        <v>6</v>
      </c>
      <c r="C1342" s="83">
        <v>0.73611111111111116</v>
      </c>
      <c r="D1342" s="87">
        <v>4</v>
      </c>
      <c r="E1342" s="7">
        <v>2</v>
      </c>
      <c r="F1342" s="60">
        <v>10</v>
      </c>
      <c r="G1342" s="2">
        <v>1200</v>
      </c>
      <c r="H1342" s="2" t="s">
        <v>42</v>
      </c>
      <c r="I1342" s="2">
        <v>78</v>
      </c>
      <c r="J1342" s="2">
        <v>130</v>
      </c>
      <c r="K1342" s="6">
        <v>14</v>
      </c>
      <c r="L1342" s="6" t="s">
        <v>968</v>
      </c>
      <c r="M1342" s="2" t="s">
        <v>50</v>
      </c>
      <c r="N1342" s="84">
        <v>3.6</v>
      </c>
      <c r="O1342" s="2" t="s">
        <v>535</v>
      </c>
      <c r="P1342" s="2" t="s">
        <v>377</v>
      </c>
      <c r="Q1342" s="85"/>
      <c r="R1342" s="86">
        <v>6</v>
      </c>
      <c r="S1342" s="85">
        <v>57</v>
      </c>
      <c r="T1342" s="85">
        <v>57</v>
      </c>
      <c r="U1342" s="85"/>
      <c r="V1342" s="2">
        <v>1</v>
      </c>
      <c r="W1342" s="2">
        <v>1</v>
      </c>
      <c r="X1342" s="10">
        <v>1</v>
      </c>
      <c r="Y1342" s="84">
        <v>3.4</v>
      </c>
      <c r="Z1342" s="2">
        <v>50</v>
      </c>
      <c r="AA1342" s="6">
        <v>13</v>
      </c>
      <c r="AB1342" s="2"/>
      <c r="AC1342" s="2" t="s">
        <v>12</v>
      </c>
      <c r="AD1342" s="84">
        <v>2.7</v>
      </c>
      <c r="AE1342" s="84">
        <v>1.3</v>
      </c>
      <c r="AF1342" s="2">
        <v>100</v>
      </c>
      <c r="AG1342" s="2">
        <f t="shared" si="102"/>
        <v>270</v>
      </c>
      <c r="AH1342" s="2">
        <f t="shared" si="103"/>
        <v>170</v>
      </c>
      <c r="AI1342" s="44" t="str">
        <f>VLOOKUP(Table13[[#This Row],[Track]],$B$1885:$D$1929,2,FALSE)</f>
        <v>Vic</v>
      </c>
      <c r="AJ13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2" s="16" t="str">
        <f>IF(Table13[[#This Row],[Going-Dist]]="G&lt;6-Dist&gt;=1700","B",IF(Table13[[#This Row],[Going-Dist]]="G&lt;6-Dist&lt;1700","A",IF(AJ1342="G&gt;=6-Dist&lt;1700","C",IF(AJ1342="G&gt;=6-Dist&gt;=1700","D","xx"))))</f>
        <v>A</v>
      </c>
      <c r="AL1342" s="69">
        <f>MONTH(Table13[[#This Row],[Date]])</f>
        <v>12</v>
      </c>
      <c r="AM1342" s="69" t="str">
        <f t="shared" si="101"/>
        <v>2024-2025</v>
      </c>
      <c r="AN1342" s="60">
        <v>150</v>
      </c>
      <c r="AO1342" s="128">
        <f>IF(Table13[[#This Row],[Combo 27 Bet]]="","",IF(Table13[[#This Row],[Lev Ret]]="","",AN1342*Table13[[#This Row],[Odds]]))</f>
        <v>405</v>
      </c>
      <c r="AP1342" s="129">
        <f t="shared" si="104"/>
        <v>255</v>
      </c>
      <c r="AQ1342" s="135"/>
      <c r="AR1342" s="151">
        <v>9</v>
      </c>
      <c r="AS1342" s="2" t="str">
        <f>IF(Table13[[#This Row],[Date]]&lt;$AS$3,"","Live")</f>
        <v/>
      </c>
      <c r="AT1342" s="2" t="str">
        <f>IF(Table13[[#This Row],[Date]]&lt;$AT$3,"","Current Algo")</f>
        <v/>
      </c>
    </row>
    <row r="1343" spans="1:46" ht="14.25" customHeight="1" x14ac:dyDescent="0.25">
      <c r="A1343" s="82">
        <v>45661</v>
      </c>
      <c r="B1343" s="2" t="s">
        <v>510</v>
      </c>
      <c r="C1343" s="83">
        <v>0.60763888888888884</v>
      </c>
      <c r="D1343" s="87">
        <v>4</v>
      </c>
      <c r="E1343" s="7">
        <v>0</v>
      </c>
      <c r="F1343" s="60">
        <v>5</v>
      </c>
      <c r="G1343" s="2">
        <v>1100</v>
      </c>
      <c r="H1343" s="2" t="s">
        <v>42</v>
      </c>
      <c r="I1343" s="2">
        <v>84</v>
      </c>
      <c r="J1343" s="2">
        <v>100</v>
      </c>
      <c r="K1343" s="6">
        <v>8</v>
      </c>
      <c r="L1343" s="6" t="s">
        <v>969</v>
      </c>
      <c r="M1343" s="2" t="s">
        <v>67</v>
      </c>
      <c r="N1343" s="84">
        <v>3.7</v>
      </c>
      <c r="O1343" s="2" t="s">
        <v>668</v>
      </c>
      <c r="P1343" s="2" t="s">
        <v>88</v>
      </c>
      <c r="Q1343" s="85"/>
      <c r="R1343" s="86">
        <v>2</v>
      </c>
      <c r="S1343" s="85">
        <v>55</v>
      </c>
      <c r="T1343" s="85">
        <v>55</v>
      </c>
      <c r="U1343" s="85"/>
      <c r="V1343" s="2">
        <v>2</v>
      </c>
      <c r="W1343" s="2">
        <v>1</v>
      </c>
      <c r="X1343" s="10">
        <v>1</v>
      </c>
      <c r="Y1343" s="84">
        <v>3.6</v>
      </c>
      <c r="Z1343" s="2">
        <v>45</v>
      </c>
      <c r="AA1343" s="6">
        <v>6</v>
      </c>
      <c r="AB1343" s="2"/>
      <c r="AC1343" s="2" t="s">
        <v>12</v>
      </c>
      <c r="AD1343" s="84">
        <v>3.2</v>
      </c>
      <c r="AE1343" s="84">
        <v>1.7</v>
      </c>
      <c r="AF1343" s="2">
        <v>100</v>
      </c>
      <c r="AG1343" s="2">
        <f t="shared" si="102"/>
        <v>320</v>
      </c>
      <c r="AH1343" s="2">
        <f t="shared" si="103"/>
        <v>220</v>
      </c>
      <c r="AI1343" s="44" t="str">
        <f>VLOOKUP(Table13[[#This Row],[Track]],$B$1885:$D$1929,2,FALSE)</f>
        <v>Vic</v>
      </c>
      <c r="AJ13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3" s="16" t="str">
        <f>IF(Table13[[#This Row],[Going-Dist]]="G&lt;6-Dist&gt;=1700","B",IF(Table13[[#This Row],[Going-Dist]]="G&lt;6-Dist&lt;1700","A",IF(AJ1343="G&gt;=6-Dist&lt;1700","C",IF(AJ1343="G&gt;=6-Dist&gt;=1700","D","xx"))))</f>
        <v>A</v>
      </c>
      <c r="AL1343" s="69">
        <f>MONTH(Table13[[#This Row],[Date]])</f>
        <v>1</v>
      </c>
      <c r="AM1343" s="69" t="str">
        <f t="shared" si="101"/>
        <v>2024-2025</v>
      </c>
      <c r="AN1343" s="60">
        <v>100</v>
      </c>
      <c r="AO1343" s="128">
        <f>IF(Table13[[#This Row],[Combo 27 Bet]]="","",IF(Table13[[#This Row],[Lev Ret]]="","",AN1343*Table13[[#This Row],[Odds]]))</f>
        <v>320</v>
      </c>
      <c r="AP1343" s="129">
        <f t="shared" si="104"/>
        <v>220</v>
      </c>
      <c r="AQ1343" s="135">
        <v>2</v>
      </c>
      <c r="AR1343" s="151">
        <v>7</v>
      </c>
      <c r="AS1343" s="2" t="str">
        <f>IF(Table13[[#This Row],[Date]]&lt;$AS$3,"","Live")</f>
        <v/>
      </c>
      <c r="AT1343" s="2" t="str">
        <f>IF(Table13[[#This Row],[Date]]&lt;$AT$3,"","Current Algo")</f>
        <v/>
      </c>
    </row>
    <row r="1344" spans="1:46" ht="14.25" customHeight="1" x14ac:dyDescent="0.25">
      <c r="A1344" s="82">
        <v>45661</v>
      </c>
      <c r="B1344" s="2" t="s">
        <v>510</v>
      </c>
      <c r="C1344" s="83">
        <v>0.60763888888888884</v>
      </c>
      <c r="D1344" s="87">
        <v>4</v>
      </c>
      <c r="E1344" s="7">
        <v>0</v>
      </c>
      <c r="F1344" s="60">
        <v>5</v>
      </c>
      <c r="G1344" s="2">
        <v>1100</v>
      </c>
      <c r="H1344" s="2" t="s">
        <v>42</v>
      </c>
      <c r="I1344" s="2">
        <v>84</v>
      </c>
      <c r="J1344" s="2">
        <v>100</v>
      </c>
      <c r="K1344" s="6">
        <v>1</v>
      </c>
      <c r="L1344" s="6" t="s">
        <v>970</v>
      </c>
      <c r="M1344" s="2" t="s">
        <v>75</v>
      </c>
      <c r="N1344" s="84">
        <v>3.7</v>
      </c>
      <c r="O1344" s="2" t="s">
        <v>59</v>
      </c>
      <c r="P1344" s="2" t="s">
        <v>542</v>
      </c>
      <c r="Q1344" s="85">
        <v>2</v>
      </c>
      <c r="R1344" s="86">
        <v>5</v>
      </c>
      <c r="S1344" s="85">
        <v>60.5</v>
      </c>
      <c r="T1344" s="85">
        <v>58.5</v>
      </c>
      <c r="U1344" s="85"/>
      <c r="V1344" s="2">
        <v>1</v>
      </c>
      <c r="W1344" s="2">
        <v>5</v>
      </c>
      <c r="X1344" s="10">
        <v>3</v>
      </c>
      <c r="Y1344" s="84">
        <v>5.2</v>
      </c>
      <c r="Z1344" s="2">
        <v>35</v>
      </c>
      <c r="AA1344" s="6">
        <v>6</v>
      </c>
      <c r="AB1344" s="2"/>
      <c r="AC1344" s="2"/>
      <c r="AD1344" s="84">
        <v>5.5</v>
      </c>
      <c r="AE1344" s="2"/>
      <c r="AF1344" s="2">
        <v>100</v>
      </c>
      <c r="AG1344" s="2" t="str">
        <f t="shared" si="102"/>
        <v/>
      </c>
      <c r="AH1344" s="2">
        <f t="shared" si="103"/>
        <v>-100</v>
      </c>
      <c r="AI1344" s="44" t="str">
        <f>VLOOKUP(Table13[[#This Row],[Track]],$B$1885:$D$1929,2,FALSE)</f>
        <v>Vic</v>
      </c>
      <c r="AJ13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4" s="16" t="str">
        <f>IF(Table13[[#This Row],[Going-Dist]]="G&lt;6-Dist&gt;=1700","B",IF(Table13[[#This Row],[Going-Dist]]="G&lt;6-Dist&lt;1700","A",IF(AJ1344="G&gt;=6-Dist&lt;1700","C",IF(AJ1344="G&gt;=6-Dist&gt;=1700","D","xx"))))</f>
        <v>A</v>
      </c>
      <c r="AL1344" s="69">
        <f>MONTH(Table13[[#This Row],[Date]])</f>
        <v>1</v>
      </c>
      <c r="AM1344" s="69" t="str">
        <f t="shared" si="101"/>
        <v>2024-2025</v>
      </c>
      <c r="AN1344" s="60">
        <v>100</v>
      </c>
      <c r="AO1344" s="128" t="str">
        <f>IF(Table13[[#This Row],[Combo 27 Bet]]="","",IF(Table13[[#This Row],[Lev Ret]]="","",AN1344*Table13[[#This Row],[Odds]]))</f>
        <v/>
      </c>
      <c r="AP1344" s="129">
        <f t="shared" si="104"/>
        <v>-100</v>
      </c>
      <c r="AQ1344" s="135">
        <v>2</v>
      </c>
      <c r="AR1344" s="151">
        <v>7</v>
      </c>
      <c r="AS1344" s="2" t="str">
        <f>IF(Table13[[#This Row],[Date]]&lt;$AS$3,"","Live")</f>
        <v/>
      </c>
      <c r="AT1344" s="2" t="str">
        <f>IF(Table13[[#This Row],[Date]]&lt;$AT$3,"","Current Algo")</f>
        <v/>
      </c>
    </row>
    <row r="1345" spans="1:46" ht="14.25" customHeight="1" x14ac:dyDescent="0.25">
      <c r="A1345" s="82">
        <v>45661</v>
      </c>
      <c r="B1345" s="2" t="s">
        <v>148</v>
      </c>
      <c r="C1345" s="83">
        <v>0.62152777777777779</v>
      </c>
      <c r="D1345" s="87">
        <v>4</v>
      </c>
      <c r="E1345" s="7">
        <v>3</v>
      </c>
      <c r="F1345" s="60">
        <v>5</v>
      </c>
      <c r="G1345" s="2">
        <v>1400</v>
      </c>
      <c r="H1345" s="2" t="s">
        <v>152</v>
      </c>
      <c r="I1345" s="2">
        <v>78</v>
      </c>
      <c r="J1345" s="2">
        <v>160</v>
      </c>
      <c r="K1345" s="6">
        <v>13</v>
      </c>
      <c r="L1345" s="6" t="s">
        <v>1179</v>
      </c>
      <c r="M1345" s="2" t="s">
        <v>75</v>
      </c>
      <c r="N1345" s="84">
        <v>3.2</v>
      </c>
      <c r="O1345" s="2" t="s">
        <v>156</v>
      </c>
      <c r="P1345" s="2" t="s">
        <v>1108</v>
      </c>
      <c r="Q1345" s="85"/>
      <c r="R1345" s="86">
        <v>3</v>
      </c>
      <c r="S1345" s="85">
        <v>52</v>
      </c>
      <c r="T1345" s="85">
        <v>52</v>
      </c>
      <c r="U1345" s="85"/>
      <c r="V1345" s="2"/>
      <c r="W1345" s="2">
        <v>1</v>
      </c>
      <c r="X1345" s="10">
        <v>2</v>
      </c>
      <c r="Y1345" s="84">
        <v>6</v>
      </c>
      <c r="Z1345" s="2">
        <v>20</v>
      </c>
      <c r="AA1345" s="6"/>
      <c r="AB1345" s="2"/>
      <c r="AC1345" s="2" t="s">
        <v>150</v>
      </c>
      <c r="AD1345" s="84">
        <v>3.7</v>
      </c>
      <c r="AE1345" s="84">
        <v>1.6</v>
      </c>
      <c r="AF1345" s="2">
        <v>100</v>
      </c>
      <c r="AG1345" s="2">
        <f t="shared" si="102"/>
        <v>370</v>
      </c>
      <c r="AH1345" s="2">
        <f t="shared" si="103"/>
        <v>270</v>
      </c>
      <c r="AI1345" s="44" t="str">
        <f>VLOOKUP(Table13[[#This Row],[Track]],$B$1885:$D$1929,2,FALSE)</f>
        <v>NSW</v>
      </c>
      <c r="AJ13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5" s="16" t="str">
        <f>IF(Table13[[#This Row],[Going-Dist]]="G&lt;6-Dist&gt;=1700","B",IF(Table13[[#This Row],[Going-Dist]]="G&lt;6-Dist&lt;1700","A",IF(AJ1345="G&gt;=6-Dist&lt;1700","C",IF(AJ1345="G&gt;=6-Dist&gt;=1700","D","xx"))))</f>
        <v>A</v>
      </c>
      <c r="AL1345" s="69">
        <f>MONTH(Table13[[#This Row],[Date]])</f>
        <v>1</v>
      </c>
      <c r="AM1345" s="69" t="str">
        <f t="shared" si="101"/>
        <v>2024-2025</v>
      </c>
      <c r="AN1345" s="60">
        <v>120</v>
      </c>
      <c r="AO1345" s="128">
        <f>IF(Table13[[#This Row],[Combo 27 Bet]]="","",IF(Table13[[#This Row],[Lev Ret]]="","",AN1345*Table13[[#This Row],[Odds]]))</f>
        <v>444</v>
      </c>
      <c r="AP1345" s="129">
        <f t="shared" si="104"/>
        <v>324</v>
      </c>
      <c r="AQ1345" s="135"/>
      <c r="AR1345" s="151">
        <v>7</v>
      </c>
      <c r="AS1345" s="2" t="str">
        <f>IF(Table13[[#This Row],[Date]]&lt;$AS$3,"","Live")</f>
        <v/>
      </c>
      <c r="AT1345" s="2" t="str">
        <f>IF(Table13[[#This Row],[Date]]&lt;$AT$3,"","Current Algo")</f>
        <v/>
      </c>
    </row>
    <row r="1346" spans="1:46" ht="14.25" customHeight="1" x14ac:dyDescent="0.25">
      <c r="A1346" s="82">
        <v>45661</v>
      </c>
      <c r="B1346" s="2" t="s">
        <v>510</v>
      </c>
      <c r="C1346" s="83">
        <v>0.63541666666666663</v>
      </c>
      <c r="D1346" s="87">
        <v>4</v>
      </c>
      <c r="E1346" s="7">
        <v>0</v>
      </c>
      <c r="F1346" s="60">
        <v>6</v>
      </c>
      <c r="G1346" s="2">
        <v>1400</v>
      </c>
      <c r="H1346" s="2" t="s">
        <v>42</v>
      </c>
      <c r="I1346" s="2">
        <v>84</v>
      </c>
      <c r="J1346" s="2">
        <v>100</v>
      </c>
      <c r="K1346" s="6">
        <v>2</v>
      </c>
      <c r="L1346" s="6" t="s">
        <v>971</v>
      </c>
      <c r="M1346" s="2" t="s">
        <v>67</v>
      </c>
      <c r="N1346" s="84">
        <v>4</v>
      </c>
      <c r="O1346" s="2" t="s">
        <v>101</v>
      </c>
      <c r="P1346" s="2" t="s">
        <v>193</v>
      </c>
      <c r="Q1346" s="85"/>
      <c r="R1346" s="86">
        <v>8</v>
      </c>
      <c r="S1346" s="85">
        <v>61</v>
      </c>
      <c r="T1346" s="85">
        <v>61</v>
      </c>
      <c r="U1346" s="85"/>
      <c r="V1346" s="2">
        <v>1</v>
      </c>
      <c r="W1346" s="2">
        <v>2</v>
      </c>
      <c r="X1346" s="10">
        <v>1</v>
      </c>
      <c r="Y1346" s="84">
        <v>4.5</v>
      </c>
      <c r="Z1346" s="2">
        <v>40</v>
      </c>
      <c r="AA1346" s="6">
        <v>10</v>
      </c>
      <c r="AB1346" s="2"/>
      <c r="AC1346" s="2"/>
      <c r="AD1346" s="84">
        <v>5</v>
      </c>
      <c r="AE1346" s="84"/>
      <c r="AF1346" s="2">
        <v>100</v>
      </c>
      <c r="AG1346" s="2" t="str">
        <f t="shared" si="102"/>
        <v/>
      </c>
      <c r="AH1346" s="2">
        <f t="shared" si="103"/>
        <v>-100</v>
      </c>
      <c r="AI1346" s="44" t="str">
        <f>VLOOKUP(Table13[[#This Row],[Track]],$B$1885:$D$1929,2,FALSE)</f>
        <v>Vic</v>
      </c>
      <c r="AJ13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6" s="16" t="str">
        <f>IF(Table13[[#This Row],[Going-Dist]]="G&lt;6-Dist&gt;=1700","B",IF(Table13[[#This Row],[Going-Dist]]="G&lt;6-Dist&lt;1700","A",IF(AJ1346="G&gt;=6-Dist&lt;1700","C",IF(AJ1346="G&gt;=6-Dist&gt;=1700","D","xx"))))</f>
        <v>A</v>
      </c>
      <c r="AL1346" s="69">
        <f>MONTH(Table13[[#This Row],[Date]])</f>
        <v>1</v>
      </c>
      <c r="AM1346" s="69" t="str">
        <f t="shared" si="101"/>
        <v>2024-2025</v>
      </c>
      <c r="AN1346" s="60">
        <v>100</v>
      </c>
      <c r="AO1346" s="128" t="str">
        <f>IF(Table13[[#This Row],[Combo 27 Bet]]="","",IF(Table13[[#This Row],[Lev Ret]]="","",AN1346*Table13[[#This Row],[Odds]]))</f>
        <v/>
      </c>
      <c r="AP1346" s="129">
        <f t="shared" si="104"/>
        <v>-100</v>
      </c>
      <c r="AQ1346" s="135"/>
      <c r="AR1346" s="151">
        <v>7</v>
      </c>
      <c r="AS1346" s="2" t="str">
        <f>IF(Table13[[#This Row],[Date]]&lt;$AS$3,"","Live")</f>
        <v/>
      </c>
      <c r="AT1346" s="2" t="str">
        <f>IF(Table13[[#This Row],[Date]]&lt;$AT$3,"","Current Algo")</f>
        <v/>
      </c>
    </row>
    <row r="1347" spans="1:46" ht="14.25" customHeight="1" x14ac:dyDescent="0.25">
      <c r="A1347" s="82">
        <v>45661</v>
      </c>
      <c r="B1347" s="2" t="s">
        <v>148</v>
      </c>
      <c r="C1347" s="83">
        <v>0.67708333333333337</v>
      </c>
      <c r="D1347" s="87">
        <v>4</v>
      </c>
      <c r="E1347" s="7">
        <v>3</v>
      </c>
      <c r="F1347" s="60">
        <v>7</v>
      </c>
      <c r="G1347" s="2">
        <v>1200</v>
      </c>
      <c r="H1347" s="2" t="s">
        <v>151</v>
      </c>
      <c r="I1347" s="2">
        <v>88</v>
      </c>
      <c r="J1347" s="2">
        <v>160</v>
      </c>
      <c r="K1347" s="6">
        <v>7</v>
      </c>
      <c r="L1347" s="6" t="s">
        <v>1768</v>
      </c>
      <c r="M1347" s="2" t="s">
        <v>75</v>
      </c>
      <c r="N1347" s="84">
        <v>2.6</v>
      </c>
      <c r="O1347" s="2" t="s">
        <v>156</v>
      </c>
      <c r="P1347" s="2" t="s">
        <v>157</v>
      </c>
      <c r="Q1347" s="85"/>
      <c r="R1347" s="86">
        <v>3</v>
      </c>
      <c r="S1347" s="85">
        <v>57</v>
      </c>
      <c r="T1347" s="85">
        <v>57</v>
      </c>
      <c r="U1347" s="85"/>
      <c r="V1347" s="2">
        <v>2</v>
      </c>
      <c r="W1347" s="2">
        <v>4</v>
      </c>
      <c r="X1347" s="10">
        <v>2</v>
      </c>
      <c r="Y1347" s="84">
        <v>5.7</v>
      </c>
      <c r="Z1347" s="2">
        <v>20</v>
      </c>
      <c r="AA1347" s="6"/>
      <c r="AB1347" s="2"/>
      <c r="AC1347" s="2" t="s">
        <v>150</v>
      </c>
      <c r="AD1347" s="84">
        <v>2.2000000000000002</v>
      </c>
      <c r="AE1347" s="84">
        <v>1.3</v>
      </c>
      <c r="AF1347" s="2">
        <v>100</v>
      </c>
      <c r="AG1347" s="2">
        <f t="shared" si="102"/>
        <v>220.00000000000003</v>
      </c>
      <c r="AH1347" s="2">
        <f t="shared" si="103"/>
        <v>120.00000000000003</v>
      </c>
      <c r="AI1347" s="44" t="str">
        <f>VLOOKUP(Table13[[#This Row],[Track]],$B$1885:$D$1929,2,FALSE)</f>
        <v>NSW</v>
      </c>
      <c r="AJ13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7" s="16" t="str">
        <f>IF(Table13[[#This Row],[Going-Dist]]="G&lt;6-Dist&gt;=1700","B",IF(Table13[[#This Row],[Going-Dist]]="G&lt;6-Dist&lt;1700","A",IF(AJ1347="G&gt;=6-Dist&lt;1700","C",IF(AJ1347="G&gt;=6-Dist&gt;=1700","D","xx"))))</f>
        <v>A</v>
      </c>
      <c r="AL1347" s="69">
        <f>MONTH(Table13[[#This Row],[Date]])</f>
        <v>1</v>
      </c>
      <c r="AM1347" s="69" t="str">
        <f t="shared" si="101"/>
        <v>2024-2025</v>
      </c>
      <c r="AN1347" s="60">
        <v>120</v>
      </c>
      <c r="AO1347" s="128">
        <f>IF(Table13[[#This Row],[Combo 27 Bet]]="","",IF(Table13[[#This Row],[Lev Ret]]="","",AN1347*Table13[[#This Row],[Odds]]))</f>
        <v>264</v>
      </c>
      <c r="AP1347" s="129">
        <f t="shared" si="104"/>
        <v>144</v>
      </c>
      <c r="AQ1347" s="135"/>
      <c r="AR1347" s="151">
        <v>5</v>
      </c>
      <c r="AS1347" s="2" t="str">
        <f>IF(Table13[[#This Row],[Date]]&lt;$AS$3,"","Live")</f>
        <v/>
      </c>
      <c r="AT1347" s="2" t="str">
        <f>IF(Table13[[#This Row],[Date]]&lt;$AT$3,"","Current Algo")</f>
        <v/>
      </c>
    </row>
    <row r="1348" spans="1:46" ht="14.25" customHeight="1" x14ac:dyDescent="0.25">
      <c r="A1348" s="82">
        <v>45661</v>
      </c>
      <c r="B1348" s="2" t="s">
        <v>510</v>
      </c>
      <c r="C1348" s="83">
        <v>0.74652777777777779</v>
      </c>
      <c r="D1348" s="87">
        <v>4</v>
      </c>
      <c r="E1348" s="7">
        <v>0</v>
      </c>
      <c r="F1348" s="60">
        <v>10</v>
      </c>
      <c r="G1348" s="2">
        <v>1100</v>
      </c>
      <c r="H1348" s="2" t="s">
        <v>62</v>
      </c>
      <c r="I1348" s="2" t="s">
        <v>62</v>
      </c>
      <c r="J1348" s="2">
        <v>175</v>
      </c>
      <c r="K1348" s="6">
        <v>3</v>
      </c>
      <c r="L1348" s="6" t="s">
        <v>1292</v>
      </c>
      <c r="M1348" s="2"/>
      <c r="N1348" s="84">
        <v>4.8</v>
      </c>
      <c r="O1348" s="2" t="s">
        <v>59</v>
      </c>
      <c r="P1348" s="2" t="s">
        <v>542</v>
      </c>
      <c r="Q1348" s="85">
        <v>2</v>
      </c>
      <c r="R1348" s="86">
        <v>8</v>
      </c>
      <c r="S1348" s="85">
        <v>55</v>
      </c>
      <c r="T1348" s="85">
        <v>53</v>
      </c>
      <c r="U1348" s="85"/>
      <c r="V1348" s="2"/>
      <c r="W1348" s="2"/>
      <c r="X1348" s="10">
        <v>1</v>
      </c>
      <c r="Y1348" s="84"/>
      <c r="Z1348" s="2"/>
      <c r="AA1348" s="6">
        <v>10</v>
      </c>
      <c r="AB1348" s="2"/>
      <c r="AC1348" s="2"/>
      <c r="AD1348" s="84">
        <v>5</v>
      </c>
      <c r="AE1348" s="84"/>
      <c r="AF1348" s="2">
        <v>100</v>
      </c>
      <c r="AG1348" s="2" t="str">
        <f t="shared" si="102"/>
        <v/>
      </c>
      <c r="AH1348" s="2">
        <f t="shared" si="103"/>
        <v>-100</v>
      </c>
      <c r="AI1348" s="44" t="str">
        <f>VLOOKUP(Table13[[#This Row],[Track]],$B$1885:$D$1929,2,FALSE)</f>
        <v>Vic</v>
      </c>
      <c r="AJ13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8" s="16" t="str">
        <f>IF(Table13[[#This Row],[Going-Dist]]="G&lt;6-Dist&gt;=1700","B",IF(Table13[[#This Row],[Going-Dist]]="G&lt;6-Dist&lt;1700","A",IF(AJ1348="G&gt;=6-Dist&lt;1700","C",IF(AJ1348="G&gt;=6-Dist&gt;=1700","D","xx"))))</f>
        <v>A</v>
      </c>
      <c r="AL1348" s="69">
        <f>MONTH(Table13[[#This Row],[Date]])</f>
        <v>1</v>
      </c>
      <c r="AM1348" s="69" t="str">
        <f t="shared" si="101"/>
        <v>2024-2025</v>
      </c>
      <c r="AN1348" s="60">
        <v>100</v>
      </c>
      <c r="AO1348" s="128" t="str">
        <f>IF(Table13[[#This Row],[Combo 27 Bet]]="","",IF(Table13[[#This Row],[Lev Ret]]="","",AN1348*Table13[[#This Row],[Odds]]))</f>
        <v/>
      </c>
      <c r="AP1348" s="129">
        <f t="shared" si="104"/>
        <v>-100</v>
      </c>
      <c r="AQ1348" s="135"/>
      <c r="AR1348" s="151">
        <v>7</v>
      </c>
      <c r="AS1348" s="2" t="str">
        <f>IF(Table13[[#This Row],[Date]]&lt;$AS$3,"","Live")</f>
        <v/>
      </c>
      <c r="AT1348" s="2" t="str">
        <f>IF(Table13[[#This Row],[Date]]&lt;$AT$3,"","Current Algo")</f>
        <v/>
      </c>
    </row>
    <row r="1349" spans="1:46" ht="14.25" customHeight="1" x14ac:dyDescent="0.25">
      <c r="A1349" s="82">
        <v>45668</v>
      </c>
      <c r="B1349" s="2" t="s">
        <v>3</v>
      </c>
      <c r="C1349" s="83">
        <v>0.51388888888888884</v>
      </c>
      <c r="D1349" s="87">
        <v>4</v>
      </c>
      <c r="E1349" s="7">
        <v>4</v>
      </c>
      <c r="F1349" s="60">
        <v>1</v>
      </c>
      <c r="G1349" s="2">
        <v>1400</v>
      </c>
      <c r="H1349" s="2" t="s">
        <v>1254</v>
      </c>
      <c r="I1349" s="2" t="s">
        <v>62</v>
      </c>
      <c r="J1349" s="2">
        <v>150</v>
      </c>
      <c r="K1349" s="6">
        <v>3</v>
      </c>
      <c r="L1349" s="6" t="s">
        <v>1293</v>
      </c>
      <c r="M1349" s="2"/>
      <c r="N1349" s="84">
        <v>2.2999999999999998</v>
      </c>
      <c r="O1349" s="2" t="s">
        <v>218</v>
      </c>
      <c r="P1349" s="2" t="s">
        <v>522</v>
      </c>
      <c r="Q1349" s="85">
        <v>3</v>
      </c>
      <c r="R1349" s="86">
        <v>7</v>
      </c>
      <c r="S1349" s="85">
        <v>59.5</v>
      </c>
      <c r="T1349" s="85">
        <v>56.5</v>
      </c>
      <c r="U1349" s="85"/>
      <c r="V1349" s="2"/>
      <c r="W1349" s="2"/>
      <c r="X1349" s="10">
        <v>1</v>
      </c>
      <c r="Y1349" s="84"/>
      <c r="Z1349" s="2"/>
      <c r="AA1349" s="6">
        <v>8</v>
      </c>
      <c r="AB1349" s="2"/>
      <c r="AC1349" s="2" t="s">
        <v>13</v>
      </c>
      <c r="AD1349" s="84">
        <v>2.5</v>
      </c>
      <c r="AE1349" s="84">
        <v>1.1000000000000001</v>
      </c>
      <c r="AF1349" s="2">
        <v>100</v>
      </c>
      <c r="AG1349" s="2" t="str">
        <f t="shared" si="102"/>
        <v/>
      </c>
      <c r="AH1349" s="2">
        <f t="shared" si="103"/>
        <v>-100</v>
      </c>
      <c r="AI1349" s="44" t="str">
        <f>VLOOKUP(Table13[[#This Row],[Track]],$B$1885:$D$1929,2,FALSE)</f>
        <v>Vic</v>
      </c>
      <c r="AJ13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49" s="16" t="str">
        <f>IF(Table13[[#This Row],[Going-Dist]]="G&lt;6-Dist&gt;=1700","B",IF(Table13[[#This Row],[Going-Dist]]="G&lt;6-Dist&lt;1700","A",IF(AJ1349="G&gt;=6-Dist&lt;1700","C",IF(AJ1349="G&gt;=6-Dist&gt;=1700","D","xx"))))</f>
        <v>A</v>
      </c>
      <c r="AL1349" s="69">
        <f>MONTH(Table13[[#This Row],[Date]])</f>
        <v>1</v>
      </c>
      <c r="AM1349" s="69" t="str">
        <f t="shared" si="101"/>
        <v>2024-2025</v>
      </c>
      <c r="AN1349" s="60">
        <v>100</v>
      </c>
      <c r="AO1349" s="128" t="str">
        <f>IF(Table13[[#This Row],[Combo 27 Bet]]="","",IF(Table13[[#This Row],[Lev Ret]]="","",AN1349*Table13[[#This Row],[Odds]]))</f>
        <v/>
      </c>
      <c r="AP1349" s="129">
        <f t="shared" si="104"/>
        <v>-100</v>
      </c>
      <c r="AQ1349" s="135"/>
      <c r="AR1349" s="151">
        <v>5</v>
      </c>
      <c r="AS1349" s="2" t="str">
        <f>IF(Table13[[#This Row],[Date]]&lt;$AS$3,"","Live")</f>
        <v/>
      </c>
      <c r="AT1349" s="2" t="str">
        <f>IF(Table13[[#This Row],[Date]]&lt;$AT$3,"","Current Algo")</f>
        <v/>
      </c>
    </row>
    <row r="1350" spans="1:46" ht="14.25" customHeight="1" x14ac:dyDescent="0.25">
      <c r="A1350" s="82">
        <v>45668</v>
      </c>
      <c r="B1350" s="2" t="s">
        <v>3</v>
      </c>
      <c r="C1350" s="83">
        <v>0.55763888888888891</v>
      </c>
      <c r="D1350" s="87">
        <v>4</v>
      </c>
      <c r="E1350" s="7">
        <v>4</v>
      </c>
      <c r="F1350" s="60">
        <v>3</v>
      </c>
      <c r="G1350" s="2">
        <v>1600</v>
      </c>
      <c r="H1350" s="2" t="s">
        <v>70</v>
      </c>
      <c r="I1350" s="2">
        <v>78</v>
      </c>
      <c r="J1350" s="2">
        <v>130</v>
      </c>
      <c r="K1350" s="6">
        <v>1</v>
      </c>
      <c r="L1350" s="6" t="s">
        <v>539</v>
      </c>
      <c r="M1350" s="2" t="s">
        <v>76</v>
      </c>
      <c r="N1350" s="84">
        <v>3.8</v>
      </c>
      <c r="O1350" s="2" t="s">
        <v>121</v>
      </c>
      <c r="P1350" s="2" t="s">
        <v>540</v>
      </c>
      <c r="Q1350" s="85">
        <v>3</v>
      </c>
      <c r="R1350" s="86">
        <v>5</v>
      </c>
      <c r="S1350" s="85">
        <v>60.5</v>
      </c>
      <c r="T1350" s="85">
        <v>57.5</v>
      </c>
      <c r="U1350" s="85"/>
      <c r="V1350" s="2">
        <v>1</v>
      </c>
      <c r="W1350" s="2">
        <v>2</v>
      </c>
      <c r="X1350" s="10">
        <v>1</v>
      </c>
      <c r="Y1350" s="84">
        <v>4.4000000000000004</v>
      </c>
      <c r="Z1350" s="2">
        <v>40</v>
      </c>
      <c r="AA1350" s="6">
        <v>9</v>
      </c>
      <c r="AB1350" s="2"/>
      <c r="AC1350" s="2" t="s">
        <v>12</v>
      </c>
      <c r="AD1350" s="84">
        <v>3.2</v>
      </c>
      <c r="AE1350" s="84">
        <v>1.4</v>
      </c>
      <c r="AF1350" s="2">
        <v>100</v>
      </c>
      <c r="AG1350" s="2">
        <f t="shared" si="102"/>
        <v>320</v>
      </c>
      <c r="AH1350" s="2">
        <f t="shared" si="103"/>
        <v>220</v>
      </c>
      <c r="AI1350" s="44" t="str">
        <f>VLOOKUP(Table13[[#This Row],[Track]],$B$1885:$D$1929,2,FALSE)</f>
        <v>Vic</v>
      </c>
      <c r="AJ13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0" s="16" t="str">
        <f>IF(Table13[[#This Row],[Going-Dist]]="G&lt;6-Dist&gt;=1700","B",IF(Table13[[#This Row],[Going-Dist]]="G&lt;6-Dist&lt;1700","A",IF(AJ1350="G&gt;=6-Dist&lt;1700","C",IF(AJ1350="G&gt;=6-Dist&gt;=1700","D","xx"))))</f>
        <v>A</v>
      </c>
      <c r="AL1350" s="69">
        <f>MONTH(Table13[[#This Row],[Date]])</f>
        <v>1</v>
      </c>
      <c r="AM1350" s="69" t="str">
        <f t="shared" si="101"/>
        <v>2024-2025</v>
      </c>
      <c r="AN1350" s="60">
        <v>150</v>
      </c>
      <c r="AO1350" s="128">
        <f>IF(Table13[[#This Row],[Combo 27 Bet]]="","",IF(Table13[[#This Row],[Lev Ret]]="","",AN1350*Table13[[#This Row],[Odds]]))</f>
        <v>480</v>
      </c>
      <c r="AP1350" s="129">
        <f t="shared" si="104"/>
        <v>330</v>
      </c>
      <c r="AQ1350" s="135">
        <v>2</v>
      </c>
      <c r="AR1350" s="151">
        <v>9</v>
      </c>
      <c r="AS1350" s="2" t="str">
        <f>IF(Table13[[#This Row],[Date]]&lt;$AS$3,"","Live")</f>
        <v/>
      </c>
      <c r="AT1350" s="2" t="str">
        <f>IF(Table13[[#This Row],[Date]]&lt;$AT$3,"","Current Algo")</f>
        <v/>
      </c>
    </row>
    <row r="1351" spans="1:46" ht="14.25" customHeight="1" x14ac:dyDescent="0.25">
      <c r="A1351" s="82">
        <v>45668</v>
      </c>
      <c r="B1351" s="2" t="s">
        <v>3</v>
      </c>
      <c r="C1351" s="83">
        <v>0.55763888888888891</v>
      </c>
      <c r="D1351" s="87">
        <v>4</v>
      </c>
      <c r="E1351" s="7">
        <v>4</v>
      </c>
      <c r="F1351" s="60">
        <v>3</v>
      </c>
      <c r="G1351" s="2">
        <v>1600</v>
      </c>
      <c r="H1351" s="2" t="s">
        <v>70</v>
      </c>
      <c r="I1351" s="2">
        <v>78</v>
      </c>
      <c r="J1351" s="2">
        <v>130</v>
      </c>
      <c r="K1351" s="6">
        <v>2</v>
      </c>
      <c r="L1351" s="6" t="s">
        <v>541</v>
      </c>
      <c r="M1351" s="2" t="s">
        <v>71</v>
      </c>
      <c r="N1351" s="84">
        <v>3.5</v>
      </c>
      <c r="O1351" s="2" t="s">
        <v>515</v>
      </c>
      <c r="P1351" s="2" t="s">
        <v>542</v>
      </c>
      <c r="Q1351" s="85">
        <v>2</v>
      </c>
      <c r="R1351" s="86">
        <v>2</v>
      </c>
      <c r="S1351" s="85">
        <v>60</v>
      </c>
      <c r="T1351" s="85">
        <v>58</v>
      </c>
      <c r="U1351" s="85"/>
      <c r="V1351" s="2">
        <v>2</v>
      </c>
      <c r="W1351" s="2">
        <v>1</v>
      </c>
      <c r="X1351" s="10">
        <v>2</v>
      </c>
      <c r="Y1351" s="84">
        <v>4.7</v>
      </c>
      <c r="Z1351" s="2">
        <v>35</v>
      </c>
      <c r="AA1351" s="6">
        <v>9</v>
      </c>
      <c r="AB1351" s="2"/>
      <c r="AC1351" s="2"/>
      <c r="AD1351" s="84">
        <v>3.6</v>
      </c>
      <c r="AE1351" s="84"/>
      <c r="AF1351" s="2">
        <v>100</v>
      </c>
      <c r="AG1351" s="2" t="str">
        <f t="shared" si="102"/>
        <v/>
      </c>
      <c r="AH1351" s="2">
        <f t="shared" si="103"/>
        <v>-100</v>
      </c>
      <c r="AI1351" s="44" t="str">
        <f>VLOOKUP(Table13[[#This Row],[Track]],$B$1885:$D$1929,2,FALSE)</f>
        <v>Vic</v>
      </c>
      <c r="AJ13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1" s="16" t="str">
        <f>IF(Table13[[#This Row],[Going-Dist]]="G&lt;6-Dist&gt;=1700","B",IF(Table13[[#This Row],[Going-Dist]]="G&lt;6-Dist&lt;1700","A",IF(AJ1351="G&gt;=6-Dist&lt;1700","C",IF(AJ1351="G&gt;=6-Dist&gt;=1700","D","xx"))))</f>
        <v>A</v>
      </c>
      <c r="AL1351" s="69">
        <f>MONTH(Table13[[#This Row],[Date]])</f>
        <v>1</v>
      </c>
      <c r="AM1351" s="69" t="str">
        <f t="shared" ref="AM1351:AM1414" si="105">IF(A1351&lt;$AM$1905,"2020-2021",IF(A1351&lt;$AM$1906,"2021-2022",IF(A1351&lt;$AM$1907,"2022-2023",IF(A1351&lt;$AM$1908,"2023-2024",IF(A1351&lt;$AM$1909,"2024-2025",IF(A1351&lt;$AM$1910,"2025-2026",IF(A1351&lt;$AM$1911,"2026-2027",IF(A1351&lt;$AM$1912,"2027-2028"))))))))</f>
        <v>2024-2025</v>
      </c>
      <c r="AN1351" s="60">
        <v>150</v>
      </c>
      <c r="AO1351" s="128" t="str">
        <f>IF(Table13[[#This Row],[Combo 27 Bet]]="","",IF(Table13[[#This Row],[Lev Ret]]="","",AN1351*Table13[[#This Row],[Odds]]))</f>
        <v/>
      </c>
      <c r="AP1351" s="129">
        <f t="shared" si="104"/>
        <v>-150</v>
      </c>
      <c r="AQ1351" s="135">
        <v>2</v>
      </c>
      <c r="AR1351" s="151">
        <v>8</v>
      </c>
      <c r="AS1351" s="2" t="str">
        <f>IF(Table13[[#This Row],[Date]]&lt;$AS$3,"","Live")</f>
        <v/>
      </c>
      <c r="AT1351" s="2" t="str">
        <f>IF(Table13[[#This Row],[Date]]&lt;$AT$3,"","Current Algo")</f>
        <v/>
      </c>
    </row>
    <row r="1352" spans="1:46" ht="14.25" customHeight="1" x14ac:dyDescent="0.25">
      <c r="A1352" s="82">
        <v>45668</v>
      </c>
      <c r="B1352" s="2" t="s">
        <v>3</v>
      </c>
      <c r="C1352" s="83">
        <v>0.58194444444444449</v>
      </c>
      <c r="D1352" s="87">
        <v>4</v>
      </c>
      <c r="E1352" s="7">
        <v>4</v>
      </c>
      <c r="F1352" s="60">
        <v>4</v>
      </c>
      <c r="G1352" s="2">
        <v>2500</v>
      </c>
      <c r="H1352" s="2" t="s">
        <v>42</v>
      </c>
      <c r="I1352" s="2">
        <v>78</v>
      </c>
      <c r="J1352" s="2">
        <v>130</v>
      </c>
      <c r="K1352" s="6">
        <v>1</v>
      </c>
      <c r="L1352" s="6" t="s">
        <v>543</v>
      </c>
      <c r="M1352" s="2" t="s">
        <v>55</v>
      </c>
      <c r="N1352" s="84">
        <v>5.7</v>
      </c>
      <c r="O1352" s="2" t="s">
        <v>104</v>
      </c>
      <c r="P1352" s="2" t="s">
        <v>542</v>
      </c>
      <c r="Q1352" s="85">
        <v>2</v>
      </c>
      <c r="R1352" s="86">
        <v>5</v>
      </c>
      <c r="S1352" s="85">
        <v>62</v>
      </c>
      <c r="T1352" s="85">
        <v>60</v>
      </c>
      <c r="U1352" s="85"/>
      <c r="V1352" s="2">
        <v>3</v>
      </c>
      <c r="W1352" s="2">
        <v>2</v>
      </c>
      <c r="X1352" s="10">
        <v>1</v>
      </c>
      <c r="Y1352" s="84">
        <v>4.8</v>
      </c>
      <c r="Z1352" s="2">
        <v>35</v>
      </c>
      <c r="AA1352" s="6">
        <v>10</v>
      </c>
      <c r="AB1352" s="2"/>
      <c r="AC1352" s="2" t="s">
        <v>12</v>
      </c>
      <c r="AD1352" s="84">
        <v>5.5</v>
      </c>
      <c r="AE1352" s="2">
        <v>1.9</v>
      </c>
      <c r="AF1352" s="2">
        <v>100</v>
      </c>
      <c r="AG1352" s="2">
        <f t="shared" si="102"/>
        <v>550</v>
      </c>
      <c r="AH1352" s="2">
        <f t="shared" si="103"/>
        <v>450</v>
      </c>
      <c r="AI1352" s="44" t="str">
        <f>VLOOKUP(Table13[[#This Row],[Track]],$B$1885:$D$1929,2,FALSE)</f>
        <v>Vic</v>
      </c>
      <c r="AJ13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52" s="16" t="str">
        <f>IF(Table13[[#This Row],[Going-Dist]]="G&lt;6-Dist&gt;=1700","B",IF(Table13[[#This Row],[Going-Dist]]="G&lt;6-Dist&lt;1700","A",IF(AJ1352="G&gt;=6-Dist&lt;1700","C",IF(AJ1352="G&gt;=6-Dist&gt;=1700","D","xx"))))</f>
        <v>B</v>
      </c>
      <c r="AL1352" s="69">
        <f>MONTH(Table13[[#This Row],[Date]])</f>
        <v>1</v>
      </c>
      <c r="AM1352" s="69" t="str">
        <f t="shared" si="105"/>
        <v>2024-2025</v>
      </c>
      <c r="AN1352" s="60">
        <v>150</v>
      </c>
      <c r="AO1352" s="128">
        <f>IF(Table13[[#This Row],[Combo 27 Bet]]="","",IF(Table13[[#This Row],[Lev Ret]]="","",AN1352*Table13[[#This Row],[Odds]]))</f>
        <v>825</v>
      </c>
      <c r="AP1352" s="129">
        <f t="shared" si="104"/>
        <v>675</v>
      </c>
      <c r="AQ1352" s="135">
        <v>2</v>
      </c>
      <c r="AR1352" s="151">
        <v>9</v>
      </c>
      <c r="AS1352" s="2" t="str">
        <f>IF(Table13[[#This Row],[Date]]&lt;$AS$3,"","Live")</f>
        <v/>
      </c>
      <c r="AT1352" s="2" t="str">
        <f>IF(Table13[[#This Row],[Date]]&lt;$AT$3,"","Current Algo")</f>
        <v/>
      </c>
    </row>
    <row r="1353" spans="1:46" ht="14.25" customHeight="1" x14ac:dyDescent="0.25">
      <c r="A1353" s="82">
        <v>45668</v>
      </c>
      <c r="B1353" s="2" t="s">
        <v>3</v>
      </c>
      <c r="C1353" s="83">
        <v>0.58194444444444449</v>
      </c>
      <c r="D1353" s="87">
        <v>4</v>
      </c>
      <c r="E1353" s="7">
        <v>4</v>
      </c>
      <c r="F1353" s="60">
        <v>4</v>
      </c>
      <c r="G1353" s="2">
        <v>2500</v>
      </c>
      <c r="H1353" s="2" t="s">
        <v>42</v>
      </c>
      <c r="I1353" s="2">
        <v>78</v>
      </c>
      <c r="J1353" s="2">
        <v>130</v>
      </c>
      <c r="K1353" s="6">
        <v>5</v>
      </c>
      <c r="L1353" s="6" t="s">
        <v>544</v>
      </c>
      <c r="M1353" s="2" t="s">
        <v>58</v>
      </c>
      <c r="N1353" s="84">
        <v>4</v>
      </c>
      <c r="O1353" s="2" t="s">
        <v>515</v>
      </c>
      <c r="P1353" s="2" t="s">
        <v>72</v>
      </c>
      <c r="Q1353" s="85"/>
      <c r="R1353" s="86">
        <v>7</v>
      </c>
      <c r="S1353" s="85">
        <v>59</v>
      </c>
      <c r="T1353" s="85">
        <v>59</v>
      </c>
      <c r="U1353" s="85"/>
      <c r="V1353" s="2">
        <v>2</v>
      </c>
      <c r="W1353" s="2">
        <v>5</v>
      </c>
      <c r="X1353" s="10">
        <v>3</v>
      </c>
      <c r="Y1353" s="84">
        <v>5.5</v>
      </c>
      <c r="Z1353" s="2">
        <v>30</v>
      </c>
      <c r="AA1353" s="6">
        <v>10</v>
      </c>
      <c r="AB1353" s="2"/>
      <c r="AC1353" s="84"/>
      <c r="AD1353" s="84">
        <v>3.9</v>
      </c>
      <c r="AE1353" s="2"/>
      <c r="AF1353" s="2">
        <v>100</v>
      </c>
      <c r="AG1353" s="2" t="str">
        <f t="shared" si="102"/>
        <v/>
      </c>
      <c r="AH1353" s="2">
        <f t="shared" si="103"/>
        <v>-100</v>
      </c>
      <c r="AI1353" s="44" t="str">
        <f>VLOOKUP(Table13[[#This Row],[Track]],$B$1885:$D$1929,2,FALSE)</f>
        <v>Vic</v>
      </c>
      <c r="AJ13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53" s="16" t="str">
        <f>IF(Table13[[#This Row],[Going-Dist]]="G&lt;6-Dist&gt;=1700","B",IF(Table13[[#This Row],[Going-Dist]]="G&lt;6-Dist&lt;1700","A",IF(AJ1353="G&gt;=6-Dist&lt;1700","C",IF(AJ1353="G&gt;=6-Dist&gt;=1700","D","xx"))))</f>
        <v>B</v>
      </c>
      <c r="AL1353" s="69">
        <f>MONTH(Table13[[#This Row],[Date]])</f>
        <v>1</v>
      </c>
      <c r="AM1353" s="69" t="str">
        <f t="shared" si="105"/>
        <v>2024-2025</v>
      </c>
      <c r="AN1353" s="60">
        <v>140</v>
      </c>
      <c r="AO1353" s="128" t="str">
        <f>IF(Table13[[#This Row],[Combo 27 Bet]]="","",IF(Table13[[#This Row],[Lev Ret]]="","",AN1353*Table13[[#This Row],[Odds]]))</f>
        <v/>
      </c>
      <c r="AP1353" s="129">
        <f t="shared" si="104"/>
        <v>-140</v>
      </c>
      <c r="AQ1353" s="135">
        <v>2</v>
      </c>
      <c r="AR1353" s="151">
        <v>7</v>
      </c>
      <c r="AS1353" s="2" t="str">
        <f>IF(Table13[[#This Row],[Date]]&lt;$AS$3,"","Live")</f>
        <v/>
      </c>
      <c r="AT1353" s="2" t="str">
        <f>IF(Table13[[#This Row],[Date]]&lt;$AT$3,"","Current Algo")</f>
        <v/>
      </c>
    </row>
    <row r="1354" spans="1:46" ht="14.25" customHeight="1" x14ac:dyDescent="0.25">
      <c r="A1354" s="82">
        <v>45668</v>
      </c>
      <c r="B1354" s="2" t="s">
        <v>3</v>
      </c>
      <c r="C1354" s="83">
        <v>0.70694444444444449</v>
      </c>
      <c r="D1354" s="87">
        <v>4</v>
      </c>
      <c r="E1354" s="7">
        <v>4</v>
      </c>
      <c r="F1354" s="60">
        <v>9</v>
      </c>
      <c r="G1354" s="2">
        <v>1600</v>
      </c>
      <c r="H1354" s="2" t="s">
        <v>42</v>
      </c>
      <c r="I1354" s="2">
        <v>84</v>
      </c>
      <c r="J1354" s="2">
        <v>130</v>
      </c>
      <c r="K1354" s="6">
        <v>11</v>
      </c>
      <c r="L1354" s="6" t="s">
        <v>1275</v>
      </c>
      <c r="M1354" s="2" t="s">
        <v>75</v>
      </c>
      <c r="N1354" s="84">
        <v>8</v>
      </c>
      <c r="O1354" s="2" t="s">
        <v>78</v>
      </c>
      <c r="P1354" s="2" t="s">
        <v>193</v>
      </c>
      <c r="Q1354" s="85"/>
      <c r="R1354" s="86">
        <v>11</v>
      </c>
      <c r="S1354" s="85">
        <v>56</v>
      </c>
      <c r="T1354" s="85">
        <v>56</v>
      </c>
      <c r="U1354" s="85"/>
      <c r="V1354" s="2">
        <v>2</v>
      </c>
      <c r="W1354" s="2">
        <v>1</v>
      </c>
      <c r="X1354" s="10">
        <v>2</v>
      </c>
      <c r="Y1354" s="84">
        <v>5.5</v>
      </c>
      <c r="Z1354" s="2">
        <v>30</v>
      </c>
      <c r="AA1354" s="6">
        <v>11</v>
      </c>
      <c r="AB1354" s="2"/>
      <c r="AC1354" s="2" t="s">
        <v>12</v>
      </c>
      <c r="AD1354" s="84">
        <v>5</v>
      </c>
      <c r="AE1354" s="84">
        <v>1.9</v>
      </c>
      <c r="AF1354" s="2">
        <v>100</v>
      </c>
      <c r="AG1354" s="2">
        <f t="shared" si="102"/>
        <v>500</v>
      </c>
      <c r="AH1354" s="2">
        <f t="shared" si="103"/>
        <v>400</v>
      </c>
      <c r="AI1354" s="44" t="str">
        <f>VLOOKUP(Table13[[#This Row],[Track]],$B$1885:$D$1929,2,FALSE)</f>
        <v>Vic</v>
      </c>
      <c r="AJ13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4" s="16" t="str">
        <f>IF(Table13[[#This Row],[Going-Dist]]="G&lt;6-Dist&gt;=1700","B",IF(Table13[[#This Row],[Going-Dist]]="G&lt;6-Dist&lt;1700","A",IF(AJ1354="G&gt;=6-Dist&lt;1700","C",IF(AJ1354="G&gt;=6-Dist&gt;=1700","D","xx"))))</f>
        <v>A</v>
      </c>
      <c r="AL1354" s="69">
        <f>MONTH(Table13[[#This Row],[Date]])</f>
        <v>1</v>
      </c>
      <c r="AM1354" s="69" t="str">
        <f t="shared" si="105"/>
        <v>2024-2025</v>
      </c>
      <c r="AN1354" s="60">
        <v>100</v>
      </c>
      <c r="AO1354" s="128">
        <f>IF(Table13[[#This Row],[Combo 27 Bet]]="","",IF(Table13[[#This Row],[Lev Ret]]="","",AN1354*Table13[[#This Row],[Odds]]))</f>
        <v>500</v>
      </c>
      <c r="AP1354" s="129">
        <f t="shared" si="104"/>
        <v>400</v>
      </c>
      <c r="AQ1354" s="135"/>
      <c r="AR1354" s="151">
        <v>6</v>
      </c>
      <c r="AS1354" s="2" t="str">
        <f>IF(Table13[[#This Row],[Date]]&lt;$AS$3,"","Live")</f>
        <v/>
      </c>
      <c r="AT1354" s="2" t="str">
        <f>IF(Table13[[#This Row],[Date]]&lt;$AT$3,"","Current Algo")</f>
        <v/>
      </c>
    </row>
    <row r="1355" spans="1:46" ht="14.25" customHeight="1" x14ac:dyDescent="0.25">
      <c r="A1355" s="82">
        <v>45668</v>
      </c>
      <c r="B1355" s="2" t="s">
        <v>1154</v>
      </c>
      <c r="C1355" s="83">
        <v>0.72222222222222221</v>
      </c>
      <c r="D1355" s="87">
        <v>7</v>
      </c>
      <c r="E1355" s="7">
        <v>0</v>
      </c>
      <c r="F1355" s="60">
        <v>9</v>
      </c>
      <c r="G1355" s="2">
        <v>1200</v>
      </c>
      <c r="H1355" s="2" t="s">
        <v>151</v>
      </c>
      <c r="I1355" s="2">
        <v>78</v>
      </c>
      <c r="J1355" s="2">
        <v>160</v>
      </c>
      <c r="K1355" s="6">
        <v>13</v>
      </c>
      <c r="L1355" s="6" t="s">
        <v>961</v>
      </c>
      <c r="M1355" s="2" t="s">
        <v>75</v>
      </c>
      <c r="N1355" s="84">
        <v>7.2</v>
      </c>
      <c r="O1355" s="2" t="s">
        <v>515</v>
      </c>
      <c r="P1355" s="2" t="s">
        <v>1121</v>
      </c>
      <c r="Q1355" s="85"/>
      <c r="R1355" s="86">
        <v>3</v>
      </c>
      <c r="S1355" s="85">
        <v>54.5</v>
      </c>
      <c r="T1355" s="85">
        <v>54.5</v>
      </c>
      <c r="U1355" s="85"/>
      <c r="V1355" s="2"/>
      <c r="W1355" s="2"/>
      <c r="X1355" s="10">
        <v>1</v>
      </c>
      <c r="Y1355" s="84">
        <v>3.4</v>
      </c>
      <c r="Z1355" s="2"/>
      <c r="AA1355" s="6"/>
      <c r="AB1355" s="2"/>
      <c r="AC1355" s="2"/>
      <c r="AD1355" s="84">
        <v>7</v>
      </c>
      <c r="AE1355" s="84"/>
      <c r="AF1355" s="2">
        <v>100</v>
      </c>
      <c r="AG1355" s="2" t="str">
        <f t="shared" si="102"/>
        <v/>
      </c>
      <c r="AH1355" s="2">
        <f t="shared" si="103"/>
        <v>-100</v>
      </c>
      <c r="AI1355" s="44" t="str">
        <f>VLOOKUP(Table13[[#This Row],[Track]],$B$1885:$D$1929,2,FALSE)</f>
        <v>NSW</v>
      </c>
      <c r="AJ135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355" s="16" t="str">
        <f>IF(Table13[[#This Row],[Going-Dist]]="G&lt;6-Dist&gt;=1700","B",IF(Table13[[#This Row],[Going-Dist]]="G&lt;6-Dist&lt;1700","A",IF(AJ1355="G&gt;=6-Dist&lt;1700","C",IF(AJ1355="G&gt;=6-Dist&gt;=1700","D","xx"))))</f>
        <v>C</v>
      </c>
      <c r="AL1355" s="69">
        <f>MONTH(Table13[[#This Row],[Date]])</f>
        <v>1</v>
      </c>
      <c r="AM1355" s="69" t="str">
        <f t="shared" si="105"/>
        <v>2024-2025</v>
      </c>
      <c r="AN1355" s="60">
        <v>100</v>
      </c>
      <c r="AO1355" s="128" t="str">
        <f>IF(Table13[[#This Row],[Combo 27 Bet]]="","",IF(Table13[[#This Row],[Lev Ret]]="","",AN1355*Table13[[#This Row],[Odds]]))</f>
        <v/>
      </c>
      <c r="AP1355" s="129">
        <f t="shared" si="104"/>
        <v>-100</v>
      </c>
      <c r="AQ1355" s="135"/>
      <c r="AR1355" s="151">
        <v>8</v>
      </c>
      <c r="AS1355" s="2" t="str">
        <f>IF(Table13[[#This Row],[Date]]&lt;$AS$3,"","Live")</f>
        <v/>
      </c>
      <c r="AT1355" s="2" t="str">
        <f>IF(Table13[[#This Row],[Date]]&lt;$AT$3,"","Current Algo")</f>
        <v/>
      </c>
    </row>
    <row r="1356" spans="1:46" ht="14.25" customHeight="1" x14ac:dyDescent="0.25">
      <c r="A1356" s="82">
        <v>45675</v>
      </c>
      <c r="B1356" s="2" t="s">
        <v>3</v>
      </c>
      <c r="C1356" s="83">
        <v>0.51041666666666663</v>
      </c>
      <c r="D1356" s="87">
        <v>4</v>
      </c>
      <c r="E1356" s="7">
        <v>9</v>
      </c>
      <c r="F1356" s="60">
        <v>1</v>
      </c>
      <c r="G1356" s="2">
        <v>1600</v>
      </c>
      <c r="H1356" s="2" t="s">
        <v>42</v>
      </c>
      <c r="I1356" s="2">
        <v>100</v>
      </c>
      <c r="J1356" s="2">
        <v>150</v>
      </c>
      <c r="K1356" s="6">
        <v>1</v>
      </c>
      <c r="L1356" s="6" t="s">
        <v>744</v>
      </c>
      <c r="M1356" s="2" t="s">
        <v>75</v>
      </c>
      <c r="N1356" s="84">
        <v>6</v>
      </c>
      <c r="O1356" s="2" t="s">
        <v>117</v>
      </c>
      <c r="P1356" s="2" t="s">
        <v>118</v>
      </c>
      <c r="Q1356" s="85"/>
      <c r="R1356" s="86">
        <v>1</v>
      </c>
      <c r="S1356" s="85">
        <v>61.5</v>
      </c>
      <c r="T1356" s="85">
        <v>61.5</v>
      </c>
      <c r="U1356" s="85"/>
      <c r="V1356" s="2">
        <v>2</v>
      </c>
      <c r="W1356" s="2">
        <v>2</v>
      </c>
      <c r="X1356" s="10">
        <v>1</v>
      </c>
      <c r="Y1356" s="84">
        <v>4</v>
      </c>
      <c r="Z1356" s="2">
        <v>45</v>
      </c>
      <c r="AA1356" s="6">
        <v>6</v>
      </c>
      <c r="AB1356" s="2"/>
      <c r="AC1356" s="84" t="s">
        <v>14</v>
      </c>
      <c r="AD1356" s="84">
        <v>7</v>
      </c>
      <c r="AE1356" s="2"/>
      <c r="AF1356" s="2">
        <v>100</v>
      </c>
      <c r="AG1356" s="2" t="str">
        <f t="shared" si="102"/>
        <v/>
      </c>
      <c r="AH1356" s="2">
        <f t="shared" si="103"/>
        <v>-100</v>
      </c>
      <c r="AI1356" s="44" t="str">
        <f>VLOOKUP(Table13[[#This Row],[Track]],$B$1885:$D$1929,2,FALSE)</f>
        <v>Vic</v>
      </c>
      <c r="AJ13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6" s="16" t="str">
        <f>IF(Table13[[#This Row],[Going-Dist]]="G&lt;6-Dist&gt;=1700","B",IF(Table13[[#This Row],[Going-Dist]]="G&lt;6-Dist&lt;1700","A",IF(AJ1356="G&gt;=6-Dist&lt;1700","C",IF(AJ1356="G&gt;=6-Dist&gt;=1700","D","xx"))))</f>
        <v>A</v>
      </c>
      <c r="AL1356" s="69">
        <f>MONTH(Table13[[#This Row],[Date]])</f>
        <v>1</v>
      </c>
      <c r="AM1356" s="69" t="str">
        <f t="shared" si="105"/>
        <v>2024-2025</v>
      </c>
      <c r="AN1356" s="60">
        <v>100</v>
      </c>
      <c r="AO1356" s="128" t="str">
        <f>IF(Table13[[#This Row],[Combo 27 Bet]]="","",IF(Table13[[#This Row],[Lev Ret]]="","",AN1356*Table13[[#This Row],[Odds]]))</f>
        <v/>
      </c>
      <c r="AP1356" s="129">
        <f t="shared" si="104"/>
        <v>-100</v>
      </c>
      <c r="AQ1356" s="135"/>
      <c r="AR1356" s="151">
        <v>1</v>
      </c>
      <c r="AS1356" s="2" t="str">
        <f>IF(Table13[[#This Row],[Date]]&lt;$AS$3,"","Live")</f>
        <v/>
      </c>
      <c r="AT1356" s="2" t="str">
        <f>IF(Table13[[#This Row],[Date]]&lt;$AT$3,"","Current Algo")</f>
        <v/>
      </c>
    </row>
    <row r="1357" spans="1:46" ht="14.25" customHeight="1" x14ac:dyDescent="0.25">
      <c r="A1357" s="82">
        <v>45675</v>
      </c>
      <c r="B1357" s="2" t="s">
        <v>3</v>
      </c>
      <c r="C1357" s="83">
        <v>0.55555555555555558</v>
      </c>
      <c r="D1357" s="87">
        <v>4</v>
      </c>
      <c r="E1357" s="7">
        <v>9</v>
      </c>
      <c r="F1357" s="60">
        <v>3</v>
      </c>
      <c r="G1357" s="2">
        <v>1600</v>
      </c>
      <c r="H1357" s="2" t="s">
        <v>1254</v>
      </c>
      <c r="I1357" s="2" t="s">
        <v>62</v>
      </c>
      <c r="J1357" s="2">
        <v>150</v>
      </c>
      <c r="K1357" s="6">
        <v>1</v>
      </c>
      <c r="L1357" s="6" t="s">
        <v>1294</v>
      </c>
      <c r="M1357" s="2"/>
      <c r="N1357" s="84">
        <v>3.1</v>
      </c>
      <c r="O1357" s="2" t="s">
        <v>78</v>
      </c>
      <c r="P1357" s="2" t="s">
        <v>88</v>
      </c>
      <c r="Q1357" s="85"/>
      <c r="R1357" s="86">
        <v>4</v>
      </c>
      <c r="S1357" s="85">
        <v>60</v>
      </c>
      <c r="T1357" s="85">
        <v>60</v>
      </c>
      <c r="U1357" s="85"/>
      <c r="V1357" s="2"/>
      <c r="W1357" s="2"/>
      <c r="X1357" s="10">
        <v>1</v>
      </c>
      <c r="Y1357" s="84"/>
      <c r="Z1357" s="2"/>
      <c r="AA1357" s="6">
        <v>7</v>
      </c>
      <c r="AB1357" s="2"/>
      <c r="AC1357" s="84"/>
      <c r="AD1357" s="84">
        <v>3.8</v>
      </c>
      <c r="AE1357" s="2"/>
      <c r="AF1357" s="2">
        <v>100</v>
      </c>
      <c r="AG1357" s="2" t="str">
        <f t="shared" si="102"/>
        <v/>
      </c>
      <c r="AH1357" s="2">
        <f t="shared" si="103"/>
        <v>-100</v>
      </c>
      <c r="AI1357" s="44" t="str">
        <f>VLOOKUP(Table13[[#This Row],[Track]],$B$1885:$D$1929,2,FALSE)</f>
        <v>Vic</v>
      </c>
      <c r="AJ13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7" s="16" t="str">
        <f>IF(Table13[[#This Row],[Going-Dist]]="G&lt;6-Dist&gt;=1700","B",IF(Table13[[#This Row],[Going-Dist]]="G&lt;6-Dist&lt;1700","A",IF(AJ1357="G&gt;=6-Dist&lt;1700","C",IF(AJ1357="G&gt;=6-Dist&gt;=1700","D","xx"))))</f>
        <v>A</v>
      </c>
      <c r="AL1357" s="69">
        <f>MONTH(Table13[[#This Row],[Date]])</f>
        <v>1</v>
      </c>
      <c r="AM1357" s="69" t="str">
        <f t="shared" si="105"/>
        <v>2024-2025</v>
      </c>
      <c r="AN1357" s="60">
        <v>100</v>
      </c>
      <c r="AO1357" s="128" t="str">
        <f>IF(Table13[[#This Row],[Combo 27 Bet]]="","",IF(Table13[[#This Row],[Lev Ret]]="","",AN1357*Table13[[#This Row],[Odds]]))</f>
        <v/>
      </c>
      <c r="AP1357" s="129">
        <f t="shared" si="104"/>
        <v>-100</v>
      </c>
      <c r="AQ1357" s="135"/>
      <c r="AR1357" s="151">
        <v>7</v>
      </c>
      <c r="AS1357" s="2" t="str">
        <f>IF(Table13[[#This Row],[Date]]&lt;$AS$3,"","Live")</f>
        <v/>
      </c>
      <c r="AT1357" s="2" t="str">
        <f>IF(Table13[[#This Row],[Date]]&lt;$AT$3,"","Current Algo")</f>
        <v/>
      </c>
    </row>
    <row r="1358" spans="1:46" ht="14.25" customHeight="1" x14ac:dyDescent="0.25">
      <c r="A1358" s="82">
        <v>45675</v>
      </c>
      <c r="B1358" s="2" t="s">
        <v>3</v>
      </c>
      <c r="C1358" s="83">
        <v>0.57986111111111116</v>
      </c>
      <c r="D1358" s="87">
        <v>4</v>
      </c>
      <c r="E1358" s="7">
        <v>9</v>
      </c>
      <c r="F1358" s="60">
        <v>4</v>
      </c>
      <c r="G1358" s="2">
        <v>1100</v>
      </c>
      <c r="H1358" s="2" t="s">
        <v>70</v>
      </c>
      <c r="I1358" s="2">
        <v>78</v>
      </c>
      <c r="J1358" s="2">
        <v>130</v>
      </c>
      <c r="K1358" s="6">
        <v>5</v>
      </c>
      <c r="L1358" s="6" t="s">
        <v>960</v>
      </c>
      <c r="M1358" s="2" t="s">
        <v>80</v>
      </c>
      <c r="N1358" s="84">
        <v>2</v>
      </c>
      <c r="O1358" s="2" t="s">
        <v>91</v>
      </c>
      <c r="P1358" s="2" t="s">
        <v>82</v>
      </c>
      <c r="Q1358" s="85"/>
      <c r="R1358" s="86">
        <v>5</v>
      </c>
      <c r="S1358" s="85">
        <v>58</v>
      </c>
      <c r="T1358" s="85">
        <v>58</v>
      </c>
      <c r="U1358" s="85"/>
      <c r="V1358" s="2">
        <v>1</v>
      </c>
      <c r="W1358" s="2">
        <v>2</v>
      </c>
      <c r="X1358" s="10">
        <v>1</v>
      </c>
      <c r="Y1358" s="84">
        <v>2.2999999999999998</v>
      </c>
      <c r="Z1358" s="2">
        <v>50</v>
      </c>
      <c r="AA1358" s="6">
        <v>9</v>
      </c>
      <c r="AB1358" s="2"/>
      <c r="AC1358" s="2" t="s">
        <v>13</v>
      </c>
      <c r="AD1358" s="84">
        <v>1.9</v>
      </c>
      <c r="AE1358" s="84">
        <v>1.2</v>
      </c>
      <c r="AF1358" s="2">
        <v>100</v>
      </c>
      <c r="AG1358" s="2" t="str">
        <f t="shared" si="102"/>
        <v/>
      </c>
      <c r="AH1358" s="2">
        <f t="shared" si="103"/>
        <v>-100</v>
      </c>
      <c r="AI1358" s="44" t="str">
        <f>VLOOKUP(Table13[[#This Row],[Track]],$B$1885:$D$1929,2,FALSE)</f>
        <v>Vic</v>
      </c>
      <c r="AJ13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8" s="16" t="str">
        <f>IF(Table13[[#This Row],[Going-Dist]]="G&lt;6-Dist&gt;=1700","B",IF(Table13[[#This Row],[Going-Dist]]="G&lt;6-Dist&lt;1700","A",IF(AJ1358="G&gt;=6-Dist&lt;1700","C",IF(AJ1358="G&gt;=6-Dist&gt;=1700","D","xx"))))</f>
        <v>A</v>
      </c>
      <c r="AL1358" s="69">
        <f>MONTH(Table13[[#This Row],[Date]])</f>
        <v>1</v>
      </c>
      <c r="AM1358" s="69" t="str">
        <f t="shared" si="105"/>
        <v>2024-2025</v>
      </c>
      <c r="AN1358" s="60">
        <v>200</v>
      </c>
      <c r="AO1358" s="128" t="str">
        <f>IF(Table13[[#This Row],[Combo 27 Bet]]="","",IF(Table13[[#This Row],[Lev Ret]]="","",AN1358*Table13[[#This Row],[Odds]]))</f>
        <v/>
      </c>
      <c r="AP1358" s="129">
        <f t="shared" si="104"/>
        <v>-200</v>
      </c>
      <c r="AQ1358" s="135"/>
      <c r="AR1358" s="151">
        <v>10</v>
      </c>
      <c r="AS1358" s="2" t="str">
        <f>IF(Table13[[#This Row],[Date]]&lt;$AS$3,"","Live")</f>
        <v/>
      </c>
      <c r="AT1358" s="2" t="str">
        <f>IF(Table13[[#This Row],[Date]]&lt;$AT$3,"","Current Algo")</f>
        <v/>
      </c>
    </row>
    <row r="1359" spans="1:46" ht="14.25" customHeight="1" x14ac:dyDescent="0.25">
      <c r="A1359" s="82">
        <v>45675</v>
      </c>
      <c r="B1359" s="2" t="s">
        <v>3</v>
      </c>
      <c r="C1359" s="83">
        <v>0.70486111111111116</v>
      </c>
      <c r="D1359" s="87">
        <v>4</v>
      </c>
      <c r="E1359" s="7">
        <v>9</v>
      </c>
      <c r="F1359" s="60">
        <v>9</v>
      </c>
      <c r="G1359" s="2">
        <v>1400</v>
      </c>
      <c r="H1359" s="2" t="s">
        <v>42</v>
      </c>
      <c r="I1359" s="2">
        <v>84</v>
      </c>
      <c r="J1359" s="2">
        <v>130</v>
      </c>
      <c r="K1359" s="6">
        <v>7</v>
      </c>
      <c r="L1359" s="6" t="s">
        <v>901</v>
      </c>
      <c r="M1359" s="2" t="s">
        <v>58</v>
      </c>
      <c r="N1359" s="84">
        <v>7.3</v>
      </c>
      <c r="O1359" s="2" t="s">
        <v>554</v>
      </c>
      <c r="P1359" s="2" t="s">
        <v>48</v>
      </c>
      <c r="Q1359" s="85"/>
      <c r="R1359" s="86">
        <v>2</v>
      </c>
      <c r="S1359" s="85">
        <v>58</v>
      </c>
      <c r="T1359" s="85">
        <v>58</v>
      </c>
      <c r="U1359" s="85"/>
      <c r="V1359" s="2">
        <v>2</v>
      </c>
      <c r="W1359" s="2">
        <v>3</v>
      </c>
      <c r="X1359" s="10">
        <v>2</v>
      </c>
      <c r="Y1359" s="84">
        <v>5.5</v>
      </c>
      <c r="Z1359" s="2">
        <v>30</v>
      </c>
      <c r="AA1359" s="6">
        <v>14</v>
      </c>
      <c r="AB1359" s="2"/>
      <c r="AC1359" s="2"/>
      <c r="AD1359" s="84">
        <v>5.5</v>
      </c>
      <c r="AE1359" s="84"/>
      <c r="AF1359" s="2">
        <v>100</v>
      </c>
      <c r="AG1359" s="2" t="str">
        <f t="shared" si="102"/>
        <v/>
      </c>
      <c r="AH1359" s="2">
        <f t="shared" si="103"/>
        <v>-100</v>
      </c>
      <c r="AI1359" s="44" t="str">
        <f>VLOOKUP(Table13[[#This Row],[Track]],$B$1885:$D$1929,2,FALSE)</f>
        <v>Vic</v>
      </c>
      <c r="AJ13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59" s="16" t="str">
        <f>IF(Table13[[#This Row],[Going-Dist]]="G&lt;6-Dist&gt;=1700","B",IF(Table13[[#This Row],[Going-Dist]]="G&lt;6-Dist&lt;1700","A",IF(AJ1359="G&gt;=6-Dist&lt;1700","C",IF(AJ1359="G&gt;=6-Dist&gt;=1700","D","xx"))))</f>
        <v>A</v>
      </c>
      <c r="AL1359" s="69">
        <f>MONTH(Table13[[#This Row],[Date]])</f>
        <v>1</v>
      </c>
      <c r="AM1359" s="69" t="str">
        <f t="shared" si="105"/>
        <v>2024-2025</v>
      </c>
      <c r="AN1359" s="60">
        <v>100</v>
      </c>
      <c r="AO1359" s="128" t="str">
        <f>IF(Table13[[#This Row],[Combo 27 Bet]]="","",IF(Table13[[#This Row],[Lev Ret]]="","",AN1359*Table13[[#This Row],[Odds]]))</f>
        <v/>
      </c>
      <c r="AP1359" s="129">
        <f t="shared" si="104"/>
        <v>-100</v>
      </c>
      <c r="AQ1359" s="135"/>
      <c r="AR1359" s="151">
        <v>6</v>
      </c>
      <c r="AS1359" s="2" t="str">
        <f>IF(Table13[[#This Row],[Date]]&lt;$AS$3,"","Live")</f>
        <v/>
      </c>
      <c r="AT1359" s="2" t="str">
        <f>IF(Table13[[#This Row],[Date]]&lt;$AT$3,"","Current Algo")</f>
        <v/>
      </c>
    </row>
    <row r="1360" spans="1:46" ht="14.25" customHeight="1" x14ac:dyDescent="0.25">
      <c r="A1360" s="82">
        <v>45675</v>
      </c>
      <c r="B1360" s="2" t="s">
        <v>149</v>
      </c>
      <c r="C1360" s="83">
        <v>0.74652777777777779</v>
      </c>
      <c r="D1360" s="87">
        <v>7</v>
      </c>
      <c r="E1360" s="7">
        <v>0</v>
      </c>
      <c r="F1360" s="60">
        <v>10</v>
      </c>
      <c r="G1360" s="2">
        <v>1100</v>
      </c>
      <c r="H1360" s="2" t="s">
        <v>151</v>
      </c>
      <c r="I1360" s="2">
        <v>78</v>
      </c>
      <c r="J1360" s="2">
        <v>160</v>
      </c>
      <c r="K1360" s="6">
        <v>5</v>
      </c>
      <c r="L1360" s="6" t="s">
        <v>1710</v>
      </c>
      <c r="M1360" s="2" t="s">
        <v>75</v>
      </c>
      <c r="N1360" s="84">
        <v>3</v>
      </c>
      <c r="O1360" s="2" t="s">
        <v>156</v>
      </c>
      <c r="P1360" s="2" t="s">
        <v>134</v>
      </c>
      <c r="Q1360" s="85"/>
      <c r="R1360" s="86">
        <v>6</v>
      </c>
      <c r="S1360" s="85">
        <v>59</v>
      </c>
      <c r="T1360" s="85">
        <v>59</v>
      </c>
      <c r="U1360" s="85"/>
      <c r="V1360" s="2">
        <v>2</v>
      </c>
      <c r="W1360" s="2">
        <v>3</v>
      </c>
      <c r="X1360" s="10">
        <v>2</v>
      </c>
      <c r="Y1360" s="84">
        <v>4.5999999999999996</v>
      </c>
      <c r="Z1360" s="2">
        <v>20</v>
      </c>
      <c r="AA1360" s="6"/>
      <c r="AB1360" s="2"/>
      <c r="AC1360" s="2" t="s">
        <v>14</v>
      </c>
      <c r="AD1360" s="84">
        <v>2.6</v>
      </c>
      <c r="AE1360" s="84"/>
      <c r="AF1360" s="2">
        <v>100</v>
      </c>
      <c r="AG1360" s="2" t="str">
        <f t="shared" si="102"/>
        <v/>
      </c>
      <c r="AH1360" s="2">
        <f t="shared" si="103"/>
        <v>-100</v>
      </c>
      <c r="AI1360" s="44" t="str">
        <f>VLOOKUP(Table13[[#This Row],[Track]],$B$1885:$D$1929,2,FALSE)</f>
        <v>NSW</v>
      </c>
      <c r="AJ136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360" s="16" t="str">
        <f>IF(Table13[[#This Row],[Going-Dist]]="G&lt;6-Dist&gt;=1700","B",IF(Table13[[#This Row],[Going-Dist]]="G&lt;6-Dist&lt;1700","A",IF(AJ1360="G&gt;=6-Dist&lt;1700","C",IF(AJ1360="G&gt;=6-Dist&gt;=1700","D","xx"))))</f>
        <v>C</v>
      </c>
      <c r="AL1360" s="69">
        <f>MONTH(Table13[[#This Row],[Date]])</f>
        <v>1</v>
      </c>
      <c r="AM1360" s="69" t="str">
        <f t="shared" si="105"/>
        <v>2024-2025</v>
      </c>
      <c r="AN1360" s="60">
        <v>120</v>
      </c>
      <c r="AO1360" s="128" t="str">
        <f>IF(Table13[[#This Row],[Combo 27 Bet]]="","",IF(Table13[[#This Row],[Lev Ret]]="","",AN1360*Table13[[#This Row],[Odds]]))</f>
        <v/>
      </c>
      <c r="AP1360" s="129">
        <f t="shared" si="104"/>
        <v>-120</v>
      </c>
      <c r="AQ1360" s="135"/>
      <c r="AR1360" s="151">
        <v>5</v>
      </c>
      <c r="AS1360" s="2" t="str">
        <f>IF(Table13[[#This Row],[Date]]&lt;$AS$3,"","Live")</f>
        <v/>
      </c>
      <c r="AT1360" s="2" t="str">
        <f>IF(Table13[[#This Row],[Date]]&lt;$AT$3,"","Current Algo")</f>
        <v/>
      </c>
    </row>
    <row r="1361" spans="1:46" ht="14.25" customHeight="1" x14ac:dyDescent="0.25">
      <c r="A1361" s="82">
        <v>45682</v>
      </c>
      <c r="B1361" s="2" t="s">
        <v>381</v>
      </c>
      <c r="C1361" s="83">
        <v>0.60416666666666663</v>
      </c>
      <c r="D1361" s="87">
        <v>4</v>
      </c>
      <c r="E1361" s="7">
        <v>0</v>
      </c>
      <c r="F1361" s="60">
        <v>5</v>
      </c>
      <c r="G1361" s="2">
        <v>1000</v>
      </c>
      <c r="H1361" s="2" t="s">
        <v>42</v>
      </c>
      <c r="I1361" s="2" t="s">
        <v>46</v>
      </c>
      <c r="J1361" s="2">
        <v>175</v>
      </c>
      <c r="K1361" s="6">
        <v>2</v>
      </c>
      <c r="L1361" s="6" t="s">
        <v>910</v>
      </c>
      <c r="M1361" s="2" t="s">
        <v>75</v>
      </c>
      <c r="N1361" s="84">
        <v>3.8</v>
      </c>
      <c r="O1361" s="2" t="s">
        <v>515</v>
      </c>
      <c r="P1361" s="2" t="s">
        <v>60</v>
      </c>
      <c r="Q1361" s="85"/>
      <c r="R1361" s="86">
        <v>7</v>
      </c>
      <c r="S1361" s="85">
        <v>58</v>
      </c>
      <c r="T1361" s="85">
        <v>58</v>
      </c>
      <c r="U1361" s="85"/>
      <c r="V1361" s="2">
        <v>1</v>
      </c>
      <c r="W1361" s="2">
        <v>3</v>
      </c>
      <c r="X1361" s="10">
        <v>1</v>
      </c>
      <c r="Y1361" s="84">
        <v>2.8</v>
      </c>
      <c r="Z1361" s="2">
        <v>45</v>
      </c>
      <c r="AA1361" s="6">
        <v>7</v>
      </c>
      <c r="AB1361" s="2"/>
      <c r="AC1361" s="84"/>
      <c r="AD1361" s="84">
        <v>3.7</v>
      </c>
      <c r="AE1361" s="2"/>
      <c r="AF1361" s="2">
        <v>100</v>
      </c>
      <c r="AG1361" s="2" t="str">
        <f t="shared" si="102"/>
        <v/>
      </c>
      <c r="AH1361" s="2">
        <f t="shared" si="103"/>
        <v>-100</v>
      </c>
      <c r="AI1361" s="44" t="str">
        <f>VLOOKUP(Table13[[#This Row],[Track]],$B$1885:$D$1929,2,FALSE)</f>
        <v>Vic</v>
      </c>
      <c r="AJ13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1" s="16" t="str">
        <f>IF(Table13[[#This Row],[Going-Dist]]="G&lt;6-Dist&gt;=1700","B",IF(Table13[[#This Row],[Going-Dist]]="G&lt;6-Dist&lt;1700","A",IF(AJ1361="G&gt;=6-Dist&lt;1700","C",IF(AJ1361="G&gt;=6-Dist&gt;=1700","D","xx"))))</f>
        <v>A</v>
      </c>
      <c r="AL1361" s="69">
        <f>MONTH(Table13[[#This Row],[Date]])</f>
        <v>1</v>
      </c>
      <c r="AM1361" s="69" t="str">
        <f t="shared" si="105"/>
        <v>2024-2025</v>
      </c>
      <c r="AN1361" s="60">
        <v>100</v>
      </c>
      <c r="AO1361" s="128" t="str">
        <f>IF(Table13[[#This Row],[Combo 27 Bet]]="","",IF(Table13[[#This Row],[Lev Ret]]="","",AN1361*Table13[[#This Row],[Odds]]))</f>
        <v/>
      </c>
      <c r="AP1361" s="129">
        <f t="shared" si="104"/>
        <v>-100</v>
      </c>
      <c r="AQ1361" s="135">
        <v>2</v>
      </c>
      <c r="AR1361" s="151">
        <v>7</v>
      </c>
      <c r="AS1361" s="2" t="str">
        <f>IF(Table13[[#This Row],[Date]]&lt;$AS$3,"","Live")</f>
        <v/>
      </c>
      <c r="AT1361" s="2" t="str">
        <f>IF(Table13[[#This Row],[Date]]&lt;$AT$3,"","Current Algo")</f>
        <v/>
      </c>
    </row>
    <row r="1362" spans="1:46" ht="14.25" customHeight="1" x14ac:dyDescent="0.25">
      <c r="A1362" s="82">
        <v>45682</v>
      </c>
      <c r="B1362" s="2" t="s">
        <v>381</v>
      </c>
      <c r="C1362" s="83">
        <v>0.60416666666666663</v>
      </c>
      <c r="D1362" s="87">
        <v>4</v>
      </c>
      <c r="E1362" s="7">
        <v>0</v>
      </c>
      <c r="F1362" s="60">
        <v>5</v>
      </c>
      <c r="G1362" s="2">
        <v>1000</v>
      </c>
      <c r="H1362" s="2" t="s">
        <v>42</v>
      </c>
      <c r="I1362" s="2" t="s">
        <v>46</v>
      </c>
      <c r="J1362" s="2">
        <v>175</v>
      </c>
      <c r="K1362" s="6">
        <v>6</v>
      </c>
      <c r="L1362" s="6" t="s">
        <v>964</v>
      </c>
      <c r="M1362" s="2" t="s">
        <v>71</v>
      </c>
      <c r="N1362" s="84">
        <v>2.7</v>
      </c>
      <c r="O1362" s="2" t="s">
        <v>224</v>
      </c>
      <c r="P1362" s="2" t="s">
        <v>545</v>
      </c>
      <c r="Q1362" s="85"/>
      <c r="R1362" s="86">
        <v>2</v>
      </c>
      <c r="S1362" s="85">
        <v>54</v>
      </c>
      <c r="T1362" s="85">
        <v>54</v>
      </c>
      <c r="U1362" s="85"/>
      <c r="V1362" s="2">
        <v>2</v>
      </c>
      <c r="W1362" s="2">
        <v>1</v>
      </c>
      <c r="X1362" s="10">
        <v>2</v>
      </c>
      <c r="Y1362" s="84">
        <v>4.8</v>
      </c>
      <c r="Z1362" s="2">
        <v>40</v>
      </c>
      <c r="AA1362" s="6">
        <v>7</v>
      </c>
      <c r="AB1362" s="2"/>
      <c r="AC1362" s="2"/>
      <c r="AD1362" s="84">
        <v>3.8</v>
      </c>
      <c r="AE1362" s="84"/>
      <c r="AF1362" s="2">
        <v>100</v>
      </c>
      <c r="AG1362" s="2" t="str">
        <f t="shared" si="102"/>
        <v/>
      </c>
      <c r="AH1362" s="2">
        <f t="shared" si="103"/>
        <v>-100</v>
      </c>
      <c r="AI1362" s="44" t="str">
        <f>VLOOKUP(Table13[[#This Row],[Track]],$B$1885:$D$1929,2,FALSE)</f>
        <v>Vic</v>
      </c>
      <c r="AJ13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2" s="16" t="str">
        <f>IF(Table13[[#This Row],[Going-Dist]]="G&lt;6-Dist&gt;=1700","B",IF(Table13[[#This Row],[Going-Dist]]="G&lt;6-Dist&lt;1700","A",IF(AJ1362="G&gt;=6-Dist&lt;1700","C",IF(AJ1362="G&gt;=6-Dist&gt;=1700","D","xx"))))</f>
        <v>A</v>
      </c>
      <c r="AL1362" s="69">
        <f>MONTH(Table13[[#This Row],[Date]])</f>
        <v>1</v>
      </c>
      <c r="AM1362" s="69" t="str">
        <f t="shared" si="105"/>
        <v>2024-2025</v>
      </c>
      <c r="AN1362" s="60">
        <v>140</v>
      </c>
      <c r="AO1362" s="128" t="str">
        <f>IF(Table13[[#This Row],[Combo 27 Bet]]="","",IF(Table13[[#This Row],[Lev Ret]]="","",AN1362*Table13[[#This Row],[Odds]]))</f>
        <v/>
      </c>
      <c r="AP1362" s="129">
        <f t="shared" si="104"/>
        <v>-140</v>
      </c>
      <c r="AQ1362" s="135">
        <v>2</v>
      </c>
      <c r="AR1362" s="151">
        <v>5</v>
      </c>
      <c r="AS1362" s="2" t="str">
        <f>IF(Table13[[#This Row],[Date]]&lt;$AS$3,"","Live")</f>
        <v/>
      </c>
      <c r="AT1362" s="2" t="str">
        <f>IF(Table13[[#This Row],[Date]]&lt;$AT$3,"","Current Algo")</f>
        <v/>
      </c>
    </row>
    <row r="1363" spans="1:46" ht="14.25" customHeight="1" x14ac:dyDescent="0.25">
      <c r="A1363" s="82">
        <v>45682</v>
      </c>
      <c r="B1363" s="2" t="s">
        <v>381</v>
      </c>
      <c r="C1363" s="83">
        <v>0.62847222222222221</v>
      </c>
      <c r="D1363" s="87">
        <v>4</v>
      </c>
      <c r="E1363" s="7">
        <v>0</v>
      </c>
      <c r="F1363" s="60">
        <v>6</v>
      </c>
      <c r="G1363" s="2">
        <v>2100</v>
      </c>
      <c r="H1363" s="2" t="s">
        <v>42</v>
      </c>
      <c r="I1363" s="2">
        <v>78</v>
      </c>
      <c r="J1363" s="2">
        <v>130</v>
      </c>
      <c r="K1363" s="6">
        <v>3</v>
      </c>
      <c r="L1363" s="6" t="s">
        <v>972</v>
      </c>
      <c r="M1363" s="2" t="s">
        <v>55</v>
      </c>
      <c r="N1363" s="84">
        <v>5.7</v>
      </c>
      <c r="O1363" s="2" t="s">
        <v>63</v>
      </c>
      <c r="P1363" s="2" t="s">
        <v>88</v>
      </c>
      <c r="Q1363" s="85"/>
      <c r="R1363" s="86">
        <v>10</v>
      </c>
      <c r="S1363" s="85">
        <v>57</v>
      </c>
      <c r="T1363" s="85">
        <v>57</v>
      </c>
      <c r="U1363" s="85"/>
      <c r="V1363" s="2">
        <v>1</v>
      </c>
      <c r="W1363" s="2">
        <v>2</v>
      </c>
      <c r="X1363" s="10">
        <v>2</v>
      </c>
      <c r="Y1363" s="84">
        <v>5.2</v>
      </c>
      <c r="Z1363" s="2">
        <v>35</v>
      </c>
      <c r="AA1363" s="6">
        <v>10</v>
      </c>
      <c r="AB1363" s="2"/>
      <c r="AC1363" s="84" t="s">
        <v>13</v>
      </c>
      <c r="AD1363" s="84">
        <v>5</v>
      </c>
      <c r="AE1363" s="2">
        <v>1.9</v>
      </c>
      <c r="AF1363" s="2">
        <v>100</v>
      </c>
      <c r="AG1363" s="2" t="str">
        <f t="shared" si="102"/>
        <v/>
      </c>
      <c r="AH1363" s="2">
        <f t="shared" si="103"/>
        <v>-100</v>
      </c>
      <c r="AI1363" s="44" t="str">
        <f>VLOOKUP(Table13[[#This Row],[Track]],$B$1885:$D$1929,2,FALSE)</f>
        <v>Vic</v>
      </c>
      <c r="AJ13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63" s="16" t="str">
        <f>IF(Table13[[#This Row],[Going-Dist]]="G&lt;6-Dist&gt;=1700","B",IF(Table13[[#This Row],[Going-Dist]]="G&lt;6-Dist&lt;1700","A",IF(AJ1363="G&gt;=6-Dist&lt;1700","C",IF(AJ1363="G&gt;=6-Dist&gt;=1700","D","xx"))))</f>
        <v>B</v>
      </c>
      <c r="AL1363" s="69">
        <f>MONTH(Table13[[#This Row],[Date]])</f>
        <v>1</v>
      </c>
      <c r="AM1363" s="69" t="str">
        <f t="shared" si="105"/>
        <v>2024-2025</v>
      </c>
      <c r="AN1363" s="60">
        <v>100</v>
      </c>
      <c r="AO1363" s="128" t="str">
        <f>IF(Table13[[#This Row],[Combo 27 Bet]]="","",IF(Table13[[#This Row],[Lev Ret]]="","",AN1363*Table13[[#This Row],[Odds]]))</f>
        <v/>
      </c>
      <c r="AP1363" s="129">
        <f t="shared" si="104"/>
        <v>-100</v>
      </c>
      <c r="AQ1363" s="135">
        <v>2</v>
      </c>
      <c r="AR1363" s="151">
        <v>6</v>
      </c>
      <c r="AS1363" s="2" t="str">
        <f>IF(Table13[[#This Row],[Date]]&lt;$AS$3,"","Live")</f>
        <v/>
      </c>
      <c r="AT1363" s="2" t="str">
        <f>IF(Table13[[#This Row],[Date]]&lt;$AT$3,"","Current Algo")</f>
        <v/>
      </c>
    </row>
    <row r="1364" spans="1:46" ht="14.25" customHeight="1" x14ac:dyDescent="0.25">
      <c r="A1364" s="82">
        <v>45682</v>
      </c>
      <c r="B1364" s="2" t="s">
        <v>381</v>
      </c>
      <c r="C1364" s="83">
        <v>0.62847222222222221</v>
      </c>
      <c r="D1364" s="87">
        <v>4</v>
      </c>
      <c r="E1364" s="7">
        <v>0</v>
      </c>
      <c r="F1364" s="60">
        <v>6</v>
      </c>
      <c r="G1364" s="2">
        <v>2100</v>
      </c>
      <c r="H1364" s="2" t="s">
        <v>42</v>
      </c>
      <c r="I1364" s="2">
        <v>78</v>
      </c>
      <c r="J1364" s="2">
        <v>130</v>
      </c>
      <c r="K1364" s="6">
        <v>8</v>
      </c>
      <c r="L1364" s="6" t="s">
        <v>973</v>
      </c>
      <c r="M1364" s="2" t="s">
        <v>67</v>
      </c>
      <c r="N1364" s="84">
        <v>4.2</v>
      </c>
      <c r="O1364" s="2" t="s">
        <v>515</v>
      </c>
      <c r="P1364" s="2" t="s">
        <v>212</v>
      </c>
      <c r="Q1364" s="85"/>
      <c r="R1364" s="86">
        <v>7</v>
      </c>
      <c r="S1364" s="85">
        <v>55</v>
      </c>
      <c r="T1364" s="85">
        <v>55</v>
      </c>
      <c r="U1364" s="85"/>
      <c r="V1364" s="2">
        <v>2</v>
      </c>
      <c r="W1364" s="2"/>
      <c r="X1364" s="10">
        <v>3</v>
      </c>
      <c r="Y1364" s="84">
        <v>5.6</v>
      </c>
      <c r="Z1364" s="2">
        <v>30</v>
      </c>
      <c r="AA1364" s="6">
        <v>10</v>
      </c>
      <c r="AB1364" s="2"/>
      <c r="AC1364" s="2" t="s">
        <v>12</v>
      </c>
      <c r="AD1364" s="84">
        <v>4.5999999999999996</v>
      </c>
      <c r="AE1364" s="84">
        <v>1.7</v>
      </c>
      <c r="AF1364" s="2">
        <v>100</v>
      </c>
      <c r="AG1364" s="2">
        <f t="shared" si="102"/>
        <v>459.99999999999994</v>
      </c>
      <c r="AH1364" s="2">
        <f t="shared" si="103"/>
        <v>359.99999999999994</v>
      </c>
      <c r="AI1364" s="44" t="str">
        <f>VLOOKUP(Table13[[#This Row],[Track]],$B$1885:$D$1929,2,FALSE)</f>
        <v>Vic</v>
      </c>
      <c r="AJ13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64" s="16" t="str">
        <f>IF(Table13[[#This Row],[Going-Dist]]="G&lt;6-Dist&gt;=1700","B",IF(Table13[[#This Row],[Going-Dist]]="G&lt;6-Dist&lt;1700","A",IF(AJ1364="G&gt;=6-Dist&lt;1700","C",IF(AJ1364="G&gt;=6-Dist&gt;=1700","D","xx"))))</f>
        <v>B</v>
      </c>
      <c r="AL1364" s="69">
        <f>MONTH(Table13[[#This Row],[Date]])</f>
        <v>1</v>
      </c>
      <c r="AM1364" s="69" t="str">
        <f t="shared" si="105"/>
        <v>2024-2025</v>
      </c>
      <c r="AN1364" s="60">
        <v>100</v>
      </c>
      <c r="AO1364" s="128">
        <f>IF(Table13[[#This Row],[Combo 27 Bet]]="","",IF(Table13[[#This Row],[Lev Ret]]="","",AN1364*Table13[[#This Row],[Odds]]))</f>
        <v>459.99999999999994</v>
      </c>
      <c r="AP1364" s="129">
        <f t="shared" si="104"/>
        <v>359.99999999999994</v>
      </c>
      <c r="AQ1364" s="135">
        <v>2</v>
      </c>
      <c r="AR1364" s="151">
        <v>7</v>
      </c>
      <c r="AS1364" s="2" t="str">
        <f>IF(Table13[[#This Row],[Date]]&lt;$AS$3,"","Live")</f>
        <v/>
      </c>
      <c r="AT1364" s="2" t="str">
        <f>IF(Table13[[#This Row],[Date]]&lt;$AT$3,"","Current Algo")</f>
        <v/>
      </c>
    </row>
    <row r="1365" spans="1:46" ht="14.25" customHeight="1" x14ac:dyDescent="0.25">
      <c r="A1365" s="82">
        <v>45682</v>
      </c>
      <c r="B1365" s="2" t="s">
        <v>381</v>
      </c>
      <c r="C1365" s="83">
        <v>0.65277777777777779</v>
      </c>
      <c r="D1365" s="87">
        <v>4</v>
      </c>
      <c r="E1365" s="7">
        <v>0</v>
      </c>
      <c r="F1365" s="60">
        <v>7</v>
      </c>
      <c r="G1365" s="2">
        <v>1600</v>
      </c>
      <c r="H1365" s="2" t="s">
        <v>42</v>
      </c>
      <c r="I1365" s="2">
        <v>84</v>
      </c>
      <c r="J1365" s="2">
        <v>130</v>
      </c>
      <c r="K1365" s="6">
        <v>4</v>
      </c>
      <c r="L1365" s="6" t="s">
        <v>539</v>
      </c>
      <c r="M1365" s="2" t="s">
        <v>75</v>
      </c>
      <c r="N1365" s="84">
        <v>3.3</v>
      </c>
      <c r="O1365" s="2" t="s">
        <v>568</v>
      </c>
      <c r="P1365" s="2" t="s">
        <v>540</v>
      </c>
      <c r="Q1365" s="85">
        <v>3</v>
      </c>
      <c r="R1365" s="86">
        <v>8</v>
      </c>
      <c r="S1365" s="85">
        <v>58</v>
      </c>
      <c r="T1365" s="85">
        <v>55</v>
      </c>
      <c r="U1365" s="85"/>
      <c r="V1365" s="2">
        <v>1</v>
      </c>
      <c r="W1365" s="2">
        <v>3</v>
      </c>
      <c r="X1365" s="10">
        <v>1</v>
      </c>
      <c r="Y1365" s="84">
        <v>4</v>
      </c>
      <c r="Z1365" s="2">
        <v>40</v>
      </c>
      <c r="AA1365" s="6">
        <v>9</v>
      </c>
      <c r="AB1365" s="2"/>
      <c r="AC1365" s="2" t="s">
        <v>12</v>
      </c>
      <c r="AD1365" s="84">
        <v>3.7</v>
      </c>
      <c r="AE1365" s="84">
        <v>1.4</v>
      </c>
      <c r="AF1365" s="2">
        <v>100</v>
      </c>
      <c r="AG1365" s="2">
        <f t="shared" si="102"/>
        <v>370</v>
      </c>
      <c r="AH1365" s="2">
        <f t="shared" si="103"/>
        <v>270</v>
      </c>
      <c r="AI1365" s="44" t="str">
        <f>VLOOKUP(Table13[[#This Row],[Track]],$B$1885:$D$1929,2,FALSE)</f>
        <v>Vic</v>
      </c>
      <c r="AJ13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5" s="16" t="str">
        <f>IF(Table13[[#This Row],[Going-Dist]]="G&lt;6-Dist&gt;=1700","B",IF(Table13[[#This Row],[Going-Dist]]="G&lt;6-Dist&lt;1700","A",IF(AJ1365="G&gt;=6-Dist&lt;1700","C",IF(AJ1365="G&gt;=6-Dist&gt;=1700","D","xx"))))</f>
        <v>A</v>
      </c>
      <c r="AL1365" s="69">
        <f>MONTH(Table13[[#This Row],[Date]])</f>
        <v>1</v>
      </c>
      <c r="AM1365" s="69" t="str">
        <f t="shared" si="105"/>
        <v>2024-2025</v>
      </c>
      <c r="AN1365" s="60">
        <v>100</v>
      </c>
      <c r="AO1365" s="128">
        <f>IF(Table13[[#This Row],[Combo 27 Bet]]="","",IF(Table13[[#This Row],[Lev Ret]]="","",AN1365*Table13[[#This Row],[Odds]]))</f>
        <v>370</v>
      </c>
      <c r="AP1365" s="129">
        <f t="shared" si="104"/>
        <v>270</v>
      </c>
      <c r="AQ1365" s="135">
        <v>2</v>
      </c>
      <c r="AR1365" s="151">
        <v>7</v>
      </c>
      <c r="AS1365" s="2" t="str">
        <f>IF(Table13[[#This Row],[Date]]&lt;$AS$3,"","Live")</f>
        <v/>
      </c>
      <c r="AT1365" s="2" t="str">
        <f>IF(Table13[[#This Row],[Date]]&lt;$AT$3,"","Current Algo")</f>
        <v/>
      </c>
    </row>
    <row r="1366" spans="1:46" ht="14.25" customHeight="1" x14ac:dyDescent="0.25">
      <c r="A1366" s="82">
        <v>45682</v>
      </c>
      <c r="B1366" s="2" t="s">
        <v>381</v>
      </c>
      <c r="C1366" s="83">
        <v>0.65277777777777779</v>
      </c>
      <c r="D1366" s="87">
        <v>4</v>
      </c>
      <c r="E1366" s="7">
        <v>0</v>
      </c>
      <c r="F1366" s="60">
        <v>7</v>
      </c>
      <c r="G1366" s="2">
        <v>1600</v>
      </c>
      <c r="H1366" s="2" t="s">
        <v>42</v>
      </c>
      <c r="I1366" s="2">
        <v>84</v>
      </c>
      <c r="J1366" s="2">
        <v>130</v>
      </c>
      <c r="K1366" s="6">
        <v>5</v>
      </c>
      <c r="L1366" s="6" t="s">
        <v>917</v>
      </c>
      <c r="M1366" s="2" t="s">
        <v>53</v>
      </c>
      <c r="N1366" s="84">
        <v>3</v>
      </c>
      <c r="O1366" s="2" t="s">
        <v>525</v>
      </c>
      <c r="P1366" s="2" t="s">
        <v>545</v>
      </c>
      <c r="Q1366" s="85"/>
      <c r="R1366" s="86">
        <v>9</v>
      </c>
      <c r="S1366" s="85">
        <v>56.5</v>
      </c>
      <c r="T1366" s="85">
        <v>56.5</v>
      </c>
      <c r="U1366" s="85"/>
      <c r="V1366" s="2">
        <v>2</v>
      </c>
      <c r="W1366" s="2"/>
      <c r="X1366" s="10">
        <v>2</v>
      </c>
      <c r="Y1366" s="84">
        <v>4.9000000000000004</v>
      </c>
      <c r="Z1366" s="2">
        <v>35</v>
      </c>
      <c r="AA1366" s="6">
        <v>9</v>
      </c>
      <c r="AB1366" s="2"/>
      <c r="AC1366" s="84" t="s">
        <v>13</v>
      </c>
      <c r="AD1366" s="84">
        <v>3.5</v>
      </c>
      <c r="AE1366" s="2">
        <v>1.4</v>
      </c>
      <c r="AF1366" s="2">
        <v>100</v>
      </c>
      <c r="AG1366" s="2" t="str">
        <f t="shared" si="102"/>
        <v/>
      </c>
      <c r="AH1366" s="2">
        <f t="shared" si="103"/>
        <v>-100</v>
      </c>
      <c r="AI1366" s="44" t="str">
        <f>VLOOKUP(Table13[[#This Row],[Track]],$B$1885:$D$1929,2,FALSE)</f>
        <v>Vic</v>
      </c>
      <c r="AJ13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6" s="16" t="str">
        <f>IF(Table13[[#This Row],[Going-Dist]]="G&lt;6-Dist&gt;=1700","B",IF(Table13[[#This Row],[Going-Dist]]="G&lt;6-Dist&lt;1700","A",IF(AJ1366="G&gt;=6-Dist&lt;1700","C",IF(AJ1366="G&gt;=6-Dist&gt;=1700","D","xx"))))</f>
        <v>A</v>
      </c>
      <c r="AL1366" s="69">
        <f>MONTH(Table13[[#This Row],[Date]])</f>
        <v>1</v>
      </c>
      <c r="AM1366" s="69" t="str">
        <f t="shared" si="105"/>
        <v>2024-2025</v>
      </c>
      <c r="AN1366" s="60">
        <v>150</v>
      </c>
      <c r="AO1366" s="128" t="str">
        <f>IF(Table13[[#This Row],[Combo 27 Bet]]="","",IF(Table13[[#This Row],[Lev Ret]]="","",AN1366*Table13[[#This Row],[Odds]]))</f>
        <v/>
      </c>
      <c r="AP1366" s="129">
        <f t="shared" si="104"/>
        <v>-150</v>
      </c>
      <c r="AQ1366" s="135">
        <v>2</v>
      </c>
      <c r="AR1366" s="151">
        <v>8</v>
      </c>
      <c r="AS1366" s="2" t="str">
        <f>IF(Table13[[#This Row],[Date]]&lt;$AS$3,"","Live")</f>
        <v/>
      </c>
      <c r="AT1366" s="2" t="str">
        <f>IF(Table13[[#This Row],[Date]]&lt;$AT$3,"","Current Algo")</f>
        <v/>
      </c>
    </row>
    <row r="1367" spans="1:46" ht="14.25" customHeight="1" x14ac:dyDescent="0.25">
      <c r="A1367" s="82">
        <v>45682</v>
      </c>
      <c r="B1367" s="2" t="s">
        <v>381</v>
      </c>
      <c r="C1367" s="83">
        <v>0.67708333333333337</v>
      </c>
      <c r="D1367" s="87">
        <v>4</v>
      </c>
      <c r="E1367" s="7">
        <v>0</v>
      </c>
      <c r="F1367" s="60">
        <v>8</v>
      </c>
      <c r="G1367" s="2">
        <v>1400</v>
      </c>
      <c r="H1367" s="2" t="s">
        <v>42</v>
      </c>
      <c r="I1367" s="2" t="s">
        <v>46</v>
      </c>
      <c r="J1367" s="2">
        <v>175</v>
      </c>
      <c r="K1367" s="6">
        <v>2</v>
      </c>
      <c r="L1367" s="6" t="s">
        <v>974</v>
      </c>
      <c r="M1367" s="2" t="s">
        <v>67</v>
      </c>
      <c r="N1367" s="84">
        <v>3.1</v>
      </c>
      <c r="O1367" s="2" t="s">
        <v>546</v>
      </c>
      <c r="P1367" s="2" t="s">
        <v>64</v>
      </c>
      <c r="Q1367" s="85"/>
      <c r="R1367" s="86">
        <v>4</v>
      </c>
      <c r="S1367" s="85">
        <v>56</v>
      </c>
      <c r="T1367" s="85">
        <v>56</v>
      </c>
      <c r="U1367" s="85"/>
      <c r="V1367" s="2">
        <v>2</v>
      </c>
      <c r="W1367" s="2">
        <v>4</v>
      </c>
      <c r="X1367" s="10">
        <v>1</v>
      </c>
      <c r="Y1367" s="84">
        <v>4</v>
      </c>
      <c r="Z1367" s="2">
        <v>40</v>
      </c>
      <c r="AA1367" s="6">
        <v>6</v>
      </c>
      <c r="AB1367" s="2"/>
      <c r="AC1367" s="2"/>
      <c r="AD1367" s="84">
        <v>3.7</v>
      </c>
      <c r="AE1367" s="84"/>
      <c r="AF1367" s="2">
        <v>100</v>
      </c>
      <c r="AG1367" s="2" t="str">
        <f t="shared" si="102"/>
        <v/>
      </c>
      <c r="AH1367" s="2">
        <f t="shared" si="103"/>
        <v>-100</v>
      </c>
      <c r="AI1367" s="44" t="str">
        <f>VLOOKUP(Table13[[#This Row],[Track]],$B$1885:$D$1929,2,FALSE)</f>
        <v>Vic</v>
      </c>
      <c r="AJ13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7" s="16" t="str">
        <f>IF(Table13[[#This Row],[Going-Dist]]="G&lt;6-Dist&gt;=1700","B",IF(Table13[[#This Row],[Going-Dist]]="G&lt;6-Dist&lt;1700","A",IF(AJ1367="G&gt;=6-Dist&lt;1700","C",IF(AJ1367="G&gt;=6-Dist&gt;=1700","D","xx"))))</f>
        <v>A</v>
      </c>
      <c r="AL1367" s="69">
        <f>MONTH(Table13[[#This Row],[Date]])</f>
        <v>1</v>
      </c>
      <c r="AM1367" s="69" t="str">
        <f t="shared" si="105"/>
        <v>2024-2025</v>
      </c>
      <c r="AN1367" s="60">
        <v>100</v>
      </c>
      <c r="AO1367" s="128" t="str">
        <f>IF(Table13[[#This Row],[Combo 27 Bet]]="","",IF(Table13[[#This Row],[Lev Ret]]="","",AN1367*Table13[[#This Row],[Odds]]))</f>
        <v/>
      </c>
      <c r="AP1367" s="129">
        <f t="shared" si="104"/>
        <v>-100</v>
      </c>
      <c r="AQ1367" s="135"/>
      <c r="AR1367" s="151">
        <v>7</v>
      </c>
      <c r="AS1367" s="2" t="str">
        <f>IF(Table13[[#This Row],[Date]]&lt;$AS$3,"","Live")</f>
        <v/>
      </c>
      <c r="AT1367" s="2" t="str">
        <f>IF(Table13[[#This Row],[Date]]&lt;$AT$3,"","Current Algo")</f>
        <v/>
      </c>
    </row>
    <row r="1368" spans="1:46" ht="14.25" customHeight="1" x14ac:dyDescent="0.25">
      <c r="A1368" s="82">
        <v>45682</v>
      </c>
      <c r="B1368" s="2" t="s">
        <v>148</v>
      </c>
      <c r="C1368" s="83">
        <v>0.71875</v>
      </c>
      <c r="D1368" s="87">
        <v>4</v>
      </c>
      <c r="E1368" s="7">
        <v>7</v>
      </c>
      <c r="F1368" s="60">
        <v>8</v>
      </c>
      <c r="G1368" s="2">
        <v>1400</v>
      </c>
      <c r="H1368" s="2" t="s">
        <v>151</v>
      </c>
      <c r="I1368" s="2">
        <v>78</v>
      </c>
      <c r="J1368" s="2">
        <v>160</v>
      </c>
      <c r="K1368" s="6">
        <v>3</v>
      </c>
      <c r="L1368" s="6" t="s">
        <v>1769</v>
      </c>
      <c r="M1368" s="2" t="s">
        <v>75</v>
      </c>
      <c r="N1368" s="84">
        <v>3.2</v>
      </c>
      <c r="O1368" s="2" t="s">
        <v>161</v>
      </c>
      <c r="P1368" s="2" t="s">
        <v>1126</v>
      </c>
      <c r="Q1368" s="85"/>
      <c r="R1368" s="86">
        <v>2</v>
      </c>
      <c r="S1368" s="85">
        <v>59</v>
      </c>
      <c r="T1368" s="85">
        <v>59</v>
      </c>
      <c r="U1368" s="85"/>
      <c r="V1368" s="2">
        <v>1</v>
      </c>
      <c r="W1368" s="2">
        <v>1</v>
      </c>
      <c r="X1368" s="10">
        <v>1</v>
      </c>
      <c r="Y1368" s="84">
        <v>2.2000000000000002</v>
      </c>
      <c r="Z1368" s="2">
        <v>30</v>
      </c>
      <c r="AA1368" s="6"/>
      <c r="AB1368" s="2"/>
      <c r="AC1368" s="2" t="s">
        <v>150</v>
      </c>
      <c r="AD1368" s="84">
        <v>3</v>
      </c>
      <c r="AE1368" s="84">
        <v>1.36</v>
      </c>
      <c r="AF1368" s="2">
        <v>100</v>
      </c>
      <c r="AG1368" s="2">
        <f t="shared" si="102"/>
        <v>300</v>
      </c>
      <c r="AH1368" s="2">
        <f t="shared" si="103"/>
        <v>200</v>
      </c>
      <c r="AI1368" s="44" t="str">
        <f>VLOOKUP(Table13[[#This Row],[Track]],$B$1885:$D$1929,2,FALSE)</f>
        <v>NSW</v>
      </c>
      <c r="AJ13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8" s="16" t="str">
        <f>IF(Table13[[#This Row],[Going-Dist]]="G&lt;6-Dist&gt;=1700","B",IF(Table13[[#This Row],[Going-Dist]]="G&lt;6-Dist&lt;1700","A",IF(AJ1368="G&gt;=6-Dist&lt;1700","C",IF(AJ1368="G&gt;=6-Dist&gt;=1700","D","xx"))))</f>
        <v>A</v>
      </c>
      <c r="AL1368" s="69">
        <f>MONTH(Table13[[#This Row],[Date]])</f>
        <v>1</v>
      </c>
      <c r="AM1368" s="69" t="str">
        <f t="shared" si="105"/>
        <v>2024-2025</v>
      </c>
      <c r="AN1368" s="60">
        <v>150</v>
      </c>
      <c r="AO1368" s="128">
        <f>IF(Table13[[#This Row],[Combo 27 Bet]]="","",IF(Table13[[#This Row],[Lev Ret]]="","",AN1368*Table13[[#This Row],[Odds]]))</f>
        <v>450</v>
      </c>
      <c r="AP1368" s="129">
        <f t="shared" si="104"/>
        <v>300</v>
      </c>
      <c r="AQ1368" s="135"/>
      <c r="AR1368" s="151">
        <v>9</v>
      </c>
      <c r="AS1368" s="2" t="str">
        <f>IF(Table13[[#This Row],[Date]]&lt;$AS$3,"","Live")</f>
        <v/>
      </c>
      <c r="AT1368" s="2" t="str">
        <f>IF(Table13[[#This Row],[Date]]&lt;$AT$3,"","Current Algo")</f>
        <v/>
      </c>
    </row>
    <row r="1369" spans="1:46" ht="14.25" customHeight="1" x14ac:dyDescent="0.25">
      <c r="A1369" s="82">
        <v>45682</v>
      </c>
      <c r="B1369" s="2" t="s">
        <v>381</v>
      </c>
      <c r="C1369" s="83">
        <v>0.73263888888888884</v>
      </c>
      <c r="D1369" s="87">
        <v>4</v>
      </c>
      <c r="E1369" s="7">
        <v>0</v>
      </c>
      <c r="F1369" s="60">
        <v>10</v>
      </c>
      <c r="G1369" s="2">
        <v>1200</v>
      </c>
      <c r="H1369" s="2" t="s">
        <v>42</v>
      </c>
      <c r="I1369" s="2">
        <v>74</v>
      </c>
      <c r="J1369" s="2">
        <v>130</v>
      </c>
      <c r="K1369" s="6">
        <v>8</v>
      </c>
      <c r="L1369" s="6" t="s">
        <v>975</v>
      </c>
      <c r="M1369" s="2" t="s">
        <v>75</v>
      </c>
      <c r="N1369" s="84">
        <v>4</v>
      </c>
      <c r="O1369" s="2" t="s">
        <v>515</v>
      </c>
      <c r="P1369" s="2" t="s">
        <v>542</v>
      </c>
      <c r="Q1369" s="85">
        <v>2</v>
      </c>
      <c r="R1369" s="86">
        <v>9</v>
      </c>
      <c r="S1369" s="85">
        <v>59.5</v>
      </c>
      <c r="T1369" s="85">
        <v>57.5</v>
      </c>
      <c r="U1369" s="85"/>
      <c r="V1369" s="2"/>
      <c r="W1369" s="2"/>
      <c r="X1369" s="10">
        <v>1</v>
      </c>
      <c r="Y1369" s="84"/>
      <c r="Z1369" s="2"/>
      <c r="AA1369" s="6">
        <v>9</v>
      </c>
      <c r="AB1369" s="2"/>
      <c r="AC1369" s="2" t="s">
        <v>12</v>
      </c>
      <c r="AD1369" s="84">
        <v>3.3</v>
      </c>
      <c r="AE1369" s="84">
        <v>1.4</v>
      </c>
      <c r="AF1369" s="2">
        <v>100</v>
      </c>
      <c r="AG1369" s="2">
        <f t="shared" si="102"/>
        <v>330</v>
      </c>
      <c r="AH1369" s="2">
        <f t="shared" si="103"/>
        <v>230</v>
      </c>
      <c r="AI1369" s="44" t="str">
        <f>VLOOKUP(Table13[[#This Row],[Track]],$B$1885:$D$1929,2,FALSE)</f>
        <v>Vic</v>
      </c>
      <c r="AJ13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69" s="16" t="str">
        <f>IF(Table13[[#This Row],[Going-Dist]]="G&lt;6-Dist&gt;=1700","B",IF(Table13[[#This Row],[Going-Dist]]="G&lt;6-Dist&lt;1700","A",IF(AJ1369="G&gt;=6-Dist&lt;1700","C",IF(AJ1369="G&gt;=6-Dist&gt;=1700","D","xx"))))</f>
        <v>A</v>
      </c>
      <c r="AL1369" s="69">
        <f>MONTH(Table13[[#This Row],[Date]])</f>
        <v>1</v>
      </c>
      <c r="AM1369" s="69" t="str">
        <f t="shared" si="105"/>
        <v>2024-2025</v>
      </c>
      <c r="AN1369" s="60">
        <v>150</v>
      </c>
      <c r="AO1369" s="128">
        <f>IF(Table13[[#This Row],[Combo 27 Bet]]="","",IF(Table13[[#This Row],[Lev Ret]]="","",AN1369*Table13[[#This Row],[Odds]]))</f>
        <v>495</v>
      </c>
      <c r="AP1369" s="129">
        <f t="shared" si="104"/>
        <v>345</v>
      </c>
      <c r="AQ1369" s="135"/>
      <c r="AR1369" s="151">
        <v>9</v>
      </c>
      <c r="AS1369" s="2" t="str">
        <f>IF(Table13[[#This Row],[Date]]&lt;$AS$3,"","Live")</f>
        <v/>
      </c>
      <c r="AT1369" s="2" t="str">
        <f>IF(Table13[[#This Row],[Date]]&lt;$AT$3,"","Current Algo")</f>
        <v/>
      </c>
    </row>
    <row r="1370" spans="1:46" ht="14.25" customHeight="1" x14ac:dyDescent="0.25">
      <c r="A1370" s="82">
        <v>45689</v>
      </c>
      <c r="B1370" s="2" t="s">
        <v>381</v>
      </c>
      <c r="C1370" s="83">
        <v>0.51041666666666663</v>
      </c>
      <c r="D1370" s="87">
        <v>4</v>
      </c>
      <c r="E1370" s="7">
        <v>6</v>
      </c>
      <c r="F1370" s="60">
        <v>1</v>
      </c>
      <c r="G1370" s="2">
        <v>1200</v>
      </c>
      <c r="H1370" s="2" t="s">
        <v>42</v>
      </c>
      <c r="I1370" s="2">
        <v>90</v>
      </c>
      <c r="J1370" s="2">
        <v>150</v>
      </c>
      <c r="K1370" s="6">
        <v>5</v>
      </c>
      <c r="L1370" s="6" t="s">
        <v>976</v>
      </c>
      <c r="M1370" s="2" t="s">
        <v>75</v>
      </c>
      <c r="N1370" s="84">
        <v>5.5</v>
      </c>
      <c r="O1370" s="2" t="s">
        <v>117</v>
      </c>
      <c r="P1370" s="2" t="s">
        <v>118</v>
      </c>
      <c r="Q1370" s="85"/>
      <c r="R1370" s="86">
        <v>5</v>
      </c>
      <c r="S1370" s="85">
        <v>55</v>
      </c>
      <c r="T1370" s="85">
        <v>55</v>
      </c>
      <c r="U1370" s="85"/>
      <c r="V1370" s="2">
        <v>3</v>
      </c>
      <c r="W1370" s="2">
        <v>4</v>
      </c>
      <c r="X1370" s="10">
        <v>2</v>
      </c>
      <c r="Y1370" s="84">
        <v>4.8</v>
      </c>
      <c r="Z1370" s="2">
        <v>35</v>
      </c>
      <c r="AA1370" s="6">
        <v>6</v>
      </c>
      <c r="AB1370" s="2"/>
      <c r="AC1370" s="84"/>
      <c r="AD1370" s="84">
        <v>6.5</v>
      </c>
      <c r="AE1370" s="2"/>
      <c r="AF1370" s="2">
        <v>100</v>
      </c>
      <c r="AG1370" s="2" t="str">
        <f t="shared" si="102"/>
        <v/>
      </c>
      <c r="AH1370" s="2">
        <f t="shared" si="103"/>
        <v>-100</v>
      </c>
      <c r="AI1370" s="44" t="str">
        <f>VLOOKUP(Table13[[#This Row],[Track]],$B$1885:$D$1929,2,FALSE)</f>
        <v>Vic</v>
      </c>
      <c r="AJ13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70" s="16" t="str">
        <f>IF(Table13[[#This Row],[Going-Dist]]="G&lt;6-Dist&gt;=1700","B",IF(Table13[[#This Row],[Going-Dist]]="G&lt;6-Dist&lt;1700","A",IF(AJ1370="G&gt;=6-Dist&lt;1700","C",IF(AJ1370="G&gt;=6-Dist&gt;=1700","D","xx"))))</f>
        <v>A</v>
      </c>
      <c r="AL1370" s="69">
        <f>MONTH(Table13[[#This Row],[Date]])</f>
        <v>2</v>
      </c>
      <c r="AM1370" s="69" t="str">
        <f t="shared" si="105"/>
        <v>2024-2025</v>
      </c>
      <c r="AN1370" s="60">
        <v>100</v>
      </c>
      <c r="AO1370" s="128" t="str">
        <f>IF(Table13[[#This Row],[Combo 27 Bet]]="","",IF(Table13[[#This Row],[Lev Ret]]="","",AN1370*Table13[[#This Row],[Odds]]))</f>
        <v/>
      </c>
      <c r="AP1370" s="129">
        <f t="shared" si="104"/>
        <v>-100</v>
      </c>
      <c r="AQ1370" s="135">
        <v>2</v>
      </c>
      <c r="AR1370" s="151">
        <v>6</v>
      </c>
      <c r="AS1370" s="2" t="str">
        <f>IF(Table13[[#This Row],[Date]]&lt;$AS$3,"","Live")</f>
        <v/>
      </c>
      <c r="AT1370" s="2" t="str">
        <f>IF(Table13[[#This Row],[Date]]&lt;$AT$3,"","Current Algo")</f>
        <v/>
      </c>
    </row>
    <row r="1371" spans="1:46" ht="14.25" customHeight="1" x14ac:dyDescent="0.25">
      <c r="A1371" s="82">
        <v>45689</v>
      </c>
      <c r="B1371" s="2" t="s">
        <v>381</v>
      </c>
      <c r="C1371" s="83">
        <v>0.51041666666666663</v>
      </c>
      <c r="D1371" s="87">
        <v>4</v>
      </c>
      <c r="E1371" s="7">
        <v>6</v>
      </c>
      <c r="F1371" s="60">
        <v>1</v>
      </c>
      <c r="G1371" s="2">
        <v>1200</v>
      </c>
      <c r="H1371" s="2" t="s">
        <v>42</v>
      </c>
      <c r="I1371" s="2">
        <v>90</v>
      </c>
      <c r="J1371" s="2">
        <v>150</v>
      </c>
      <c r="K1371" s="6">
        <v>7</v>
      </c>
      <c r="L1371" s="6" t="s">
        <v>977</v>
      </c>
      <c r="M1371" s="2" t="s">
        <v>50</v>
      </c>
      <c r="N1371" s="84">
        <v>2</v>
      </c>
      <c r="O1371" s="2" t="s">
        <v>178</v>
      </c>
      <c r="P1371" s="2" t="s">
        <v>545</v>
      </c>
      <c r="Q1371" s="85"/>
      <c r="R1371" s="86">
        <v>2</v>
      </c>
      <c r="S1371" s="85">
        <v>54</v>
      </c>
      <c r="T1371" s="85">
        <v>54</v>
      </c>
      <c r="U1371" s="85"/>
      <c r="V1371" s="2">
        <v>1</v>
      </c>
      <c r="W1371" s="2">
        <v>5</v>
      </c>
      <c r="X1371" s="10">
        <v>3</v>
      </c>
      <c r="Y1371" s="84">
        <v>5</v>
      </c>
      <c r="Z1371" s="2">
        <v>35</v>
      </c>
      <c r="AA1371" s="6">
        <v>6</v>
      </c>
      <c r="AB1371" s="2"/>
      <c r="AC1371" s="84" t="s">
        <v>12</v>
      </c>
      <c r="AD1371" s="84">
        <v>2.0499999999999998</v>
      </c>
      <c r="AE1371" s="2">
        <v>1.3</v>
      </c>
      <c r="AF1371" s="2">
        <v>100</v>
      </c>
      <c r="AG1371" s="2">
        <f t="shared" si="102"/>
        <v>204.99999999999997</v>
      </c>
      <c r="AH1371" s="2">
        <f t="shared" si="103"/>
        <v>104.99999999999997</v>
      </c>
      <c r="AI1371" s="44" t="str">
        <f>VLOOKUP(Table13[[#This Row],[Track]],$B$1885:$D$1929,2,FALSE)</f>
        <v>Vic</v>
      </c>
      <c r="AJ13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71" s="16" t="str">
        <f>IF(Table13[[#This Row],[Going-Dist]]="G&lt;6-Dist&gt;=1700","B",IF(Table13[[#This Row],[Going-Dist]]="G&lt;6-Dist&lt;1700","A",IF(AJ1371="G&gt;=6-Dist&lt;1700","C",IF(AJ1371="G&gt;=6-Dist&gt;=1700","D","xx"))))</f>
        <v>A</v>
      </c>
      <c r="AL1371" s="69">
        <f>MONTH(Table13[[#This Row],[Date]])</f>
        <v>2</v>
      </c>
      <c r="AM1371" s="69" t="str">
        <f t="shared" si="105"/>
        <v>2024-2025</v>
      </c>
      <c r="AN1371" s="60">
        <v>140</v>
      </c>
      <c r="AO1371" s="128">
        <f>IF(Table13[[#This Row],[Combo 27 Bet]]="","",IF(Table13[[#This Row],[Lev Ret]]="","",AN1371*Table13[[#This Row],[Odds]]))</f>
        <v>287</v>
      </c>
      <c r="AP1371" s="129">
        <f t="shared" si="104"/>
        <v>147</v>
      </c>
      <c r="AQ1371" s="135">
        <v>2</v>
      </c>
      <c r="AR1371" s="151">
        <v>5</v>
      </c>
      <c r="AS1371" s="2" t="str">
        <f>IF(Table13[[#This Row],[Date]]&lt;$AS$3,"","Live")</f>
        <v/>
      </c>
      <c r="AT1371" s="2" t="str">
        <f>IF(Table13[[#This Row],[Date]]&lt;$AT$3,"","Current Algo")</f>
        <v/>
      </c>
    </row>
    <row r="1372" spans="1:46" ht="14.25" customHeight="1" x14ac:dyDescent="0.25">
      <c r="A1372" s="82">
        <v>45689</v>
      </c>
      <c r="B1372" s="2" t="s">
        <v>381</v>
      </c>
      <c r="C1372" s="83">
        <v>0.53125</v>
      </c>
      <c r="D1372" s="87">
        <v>4</v>
      </c>
      <c r="E1372" s="7">
        <v>6</v>
      </c>
      <c r="F1372" s="60">
        <v>2</v>
      </c>
      <c r="G1372" s="2">
        <v>2400</v>
      </c>
      <c r="H1372" s="2" t="s">
        <v>42</v>
      </c>
      <c r="I1372" s="2">
        <v>100</v>
      </c>
      <c r="J1372" s="2">
        <v>150</v>
      </c>
      <c r="K1372" s="6">
        <v>5</v>
      </c>
      <c r="L1372" s="6" t="s">
        <v>978</v>
      </c>
      <c r="M1372" s="2" t="s">
        <v>75</v>
      </c>
      <c r="N1372" s="84">
        <v>4.4000000000000004</v>
      </c>
      <c r="O1372" s="2" t="s">
        <v>515</v>
      </c>
      <c r="P1372" s="2" t="s">
        <v>54</v>
      </c>
      <c r="Q1372" s="85"/>
      <c r="R1372" s="86">
        <v>2</v>
      </c>
      <c r="S1372" s="85">
        <v>53.5</v>
      </c>
      <c r="T1372" s="85">
        <v>53.5</v>
      </c>
      <c r="U1372" s="85"/>
      <c r="V1372" s="2">
        <v>1</v>
      </c>
      <c r="W1372" s="2">
        <v>4</v>
      </c>
      <c r="X1372" s="10">
        <v>1</v>
      </c>
      <c r="Y1372" s="84">
        <v>2.8</v>
      </c>
      <c r="Z1372" s="2">
        <v>50</v>
      </c>
      <c r="AA1372" s="6">
        <v>6</v>
      </c>
      <c r="AB1372" s="2"/>
      <c r="AC1372" s="84"/>
      <c r="AD1372" s="84">
        <v>3.6</v>
      </c>
      <c r="AE1372" s="2"/>
      <c r="AF1372" s="2">
        <v>100</v>
      </c>
      <c r="AG1372" s="2" t="str">
        <f t="shared" si="102"/>
        <v/>
      </c>
      <c r="AH1372" s="2">
        <f t="shared" si="103"/>
        <v>-100</v>
      </c>
      <c r="AI1372" s="44" t="str">
        <f>VLOOKUP(Table13[[#This Row],[Track]],$B$1885:$D$1929,2,FALSE)</f>
        <v>Vic</v>
      </c>
      <c r="AJ13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72" s="16" t="str">
        <f>IF(Table13[[#This Row],[Going-Dist]]="G&lt;6-Dist&gt;=1700","B",IF(Table13[[#This Row],[Going-Dist]]="G&lt;6-Dist&lt;1700","A",IF(AJ1372="G&gt;=6-Dist&lt;1700","C",IF(AJ1372="G&gt;=6-Dist&gt;=1700","D","xx"))))</f>
        <v>B</v>
      </c>
      <c r="AL1372" s="69">
        <f>MONTH(Table13[[#This Row],[Date]])</f>
        <v>2</v>
      </c>
      <c r="AM1372" s="69" t="str">
        <f t="shared" si="105"/>
        <v>2024-2025</v>
      </c>
      <c r="AN1372" s="60">
        <v>100</v>
      </c>
      <c r="AO1372" s="128" t="str">
        <f>IF(Table13[[#This Row],[Combo 27 Bet]]="","",IF(Table13[[#This Row],[Lev Ret]]="","",AN1372*Table13[[#This Row],[Odds]]))</f>
        <v/>
      </c>
      <c r="AP1372" s="129">
        <f t="shared" si="104"/>
        <v>-100</v>
      </c>
      <c r="AQ1372" s="135">
        <v>2</v>
      </c>
      <c r="AR1372" s="151">
        <v>7</v>
      </c>
      <c r="AS1372" s="2" t="str">
        <f>IF(Table13[[#This Row],[Date]]&lt;$AS$3,"","Live")</f>
        <v/>
      </c>
      <c r="AT1372" s="2" t="str">
        <f>IF(Table13[[#This Row],[Date]]&lt;$AT$3,"","Current Algo")</f>
        <v/>
      </c>
    </row>
    <row r="1373" spans="1:46" ht="14.25" customHeight="1" x14ac:dyDescent="0.25">
      <c r="A1373" s="82">
        <v>45689</v>
      </c>
      <c r="B1373" s="2" t="s">
        <v>381</v>
      </c>
      <c r="C1373" s="83">
        <v>0.53125</v>
      </c>
      <c r="D1373" s="87">
        <v>4</v>
      </c>
      <c r="E1373" s="7">
        <v>6</v>
      </c>
      <c r="F1373" s="60">
        <v>2</v>
      </c>
      <c r="G1373" s="2">
        <v>2400</v>
      </c>
      <c r="H1373" s="2" t="s">
        <v>42</v>
      </c>
      <c r="I1373" s="2">
        <v>100</v>
      </c>
      <c r="J1373" s="2">
        <v>150</v>
      </c>
      <c r="K1373" s="6">
        <v>2</v>
      </c>
      <c r="L1373" s="6" t="s">
        <v>895</v>
      </c>
      <c r="M1373" s="2" t="s">
        <v>58</v>
      </c>
      <c r="N1373" s="84">
        <v>4.5999999999999996</v>
      </c>
      <c r="O1373" s="2" t="s">
        <v>220</v>
      </c>
      <c r="P1373" s="2" t="s">
        <v>377</v>
      </c>
      <c r="Q1373" s="85"/>
      <c r="R1373" s="86">
        <v>3</v>
      </c>
      <c r="S1373" s="85">
        <v>58</v>
      </c>
      <c r="T1373" s="85">
        <v>58</v>
      </c>
      <c r="U1373" s="85"/>
      <c r="V1373" s="2">
        <v>3</v>
      </c>
      <c r="W1373" s="2">
        <v>1</v>
      </c>
      <c r="X1373" s="10">
        <v>2</v>
      </c>
      <c r="Y1373" s="84">
        <v>5.8</v>
      </c>
      <c r="Z1373" s="2">
        <v>25</v>
      </c>
      <c r="AA1373" s="6">
        <v>6</v>
      </c>
      <c r="AB1373" s="2"/>
      <c r="AC1373" s="2" t="s">
        <v>12</v>
      </c>
      <c r="AD1373" s="84">
        <v>4.8</v>
      </c>
      <c r="AE1373" s="84">
        <v>2.4</v>
      </c>
      <c r="AF1373" s="2">
        <v>100</v>
      </c>
      <c r="AG1373" s="2">
        <f t="shared" si="102"/>
        <v>480</v>
      </c>
      <c r="AH1373" s="2">
        <f t="shared" si="103"/>
        <v>380</v>
      </c>
      <c r="AI1373" s="44" t="str">
        <f>VLOOKUP(Table13[[#This Row],[Track]],$B$1885:$D$1929,2,FALSE)</f>
        <v>Vic</v>
      </c>
      <c r="AJ13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73" s="16" t="str">
        <f>IF(Table13[[#This Row],[Going-Dist]]="G&lt;6-Dist&gt;=1700","B",IF(Table13[[#This Row],[Going-Dist]]="G&lt;6-Dist&lt;1700","A",IF(AJ1373="G&gt;=6-Dist&lt;1700","C",IF(AJ1373="G&gt;=6-Dist&gt;=1700","D","xx"))))</f>
        <v>B</v>
      </c>
      <c r="AL1373" s="2">
        <f>MONTH(Table13[[#This Row],[Date]])</f>
        <v>2</v>
      </c>
      <c r="AM1373" s="2" t="str">
        <f t="shared" si="105"/>
        <v>2024-2025</v>
      </c>
      <c r="AN1373" s="60">
        <v>140</v>
      </c>
      <c r="AO1373" s="128">
        <f>IF(Table13[[#This Row],[Combo 27 Bet]]="","",IF(Table13[[#This Row],[Lev Ret]]="","",AN1373*Table13[[#This Row],[Odds]]))</f>
        <v>672</v>
      </c>
      <c r="AP1373" s="129">
        <f t="shared" si="104"/>
        <v>532</v>
      </c>
      <c r="AQ1373" s="135">
        <v>2</v>
      </c>
      <c r="AR1373" s="151">
        <v>7</v>
      </c>
      <c r="AS1373" s="2" t="str">
        <f>IF(Table13[[#This Row],[Date]]&lt;$AS$3,"","Live")</f>
        <v/>
      </c>
      <c r="AT1373" s="2" t="str">
        <f>IF(Table13[[#This Row],[Date]]&lt;$AT$3,"","Current Algo")</f>
        <v/>
      </c>
    </row>
    <row r="1374" spans="1:46" ht="14.25" customHeight="1" x14ac:dyDescent="0.25">
      <c r="A1374" s="82">
        <v>45689</v>
      </c>
      <c r="B1374" s="2" t="s">
        <v>149</v>
      </c>
      <c r="C1374" s="83">
        <v>0.66666666666666663</v>
      </c>
      <c r="D1374" s="87">
        <v>4</v>
      </c>
      <c r="E1374" s="7">
        <v>3</v>
      </c>
      <c r="F1374" s="60">
        <v>7</v>
      </c>
      <c r="G1374" s="2">
        <v>1350</v>
      </c>
      <c r="H1374" s="2" t="s">
        <v>151</v>
      </c>
      <c r="I1374" s="2">
        <v>78</v>
      </c>
      <c r="J1374" s="2">
        <v>160</v>
      </c>
      <c r="K1374" s="6">
        <v>11</v>
      </c>
      <c r="L1374" s="6" t="s">
        <v>1018</v>
      </c>
      <c r="M1374" s="2" t="s">
        <v>75</v>
      </c>
      <c r="N1374" s="84">
        <v>4.7</v>
      </c>
      <c r="O1374" s="2" t="s">
        <v>49</v>
      </c>
      <c r="P1374" s="2" t="s">
        <v>86</v>
      </c>
      <c r="Q1374" s="85"/>
      <c r="R1374" s="86">
        <v>6</v>
      </c>
      <c r="S1374" s="85">
        <v>57</v>
      </c>
      <c r="T1374" s="85">
        <v>57</v>
      </c>
      <c r="U1374" s="85"/>
      <c r="V1374" s="2"/>
      <c r="W1374" s="2">
        <v>4</v>
      </c>
      <c r="X1374" s="10">
        <v>2</v>
      </c>
      <c r="Y1374" s="84">
        <v>6.9</v>
      </c>
      <c r="Z1374" s="2">
        <v>20</v>
      </c>
      <c r="AA1374" s="6"/>
      <c r="AB1374" s="2"/>
      <c r="AC1374" s="2" t="s">
        <v>13</v>
      </c>
      <c r="AD1374" s="84">
        <v>4.4000000000000004</v>
      </c>
      <c r="AE1374" s="84">
        <v>1.8</v>
      </c>
      <c r="AF1374" s="2">
        <v>100</v>
      </c>
      <c r="AG1374" s="2" t="str">
        <f t="shared" si="102"/>
        <v/>
      </c>
      <c r="AH1374" s="2">
        <f t="shared" si="103"/>
        <v>-100</v>
      </c>
      <c r="AI1374" s="44" t="str">
        <f>VLOOKUP(Table13[[#This Row],[Track]],$B$1885:$D$1929,2,FALSE)</f>
        <v>NSW</v>
      </c>
      <c r="AJ13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74" s="16" t="str">
        <f>IF(Table13[[#This Row],[Going-Dist]]="G&lt;6-Dist&gt;=1700","B",IF(Table13[[#This Row],[Going-Dist]]="G&lt;6-Dist&lt;1700","A",IF(AJ1374="G&gt;=6-Dist&lt;1700","C",IF(AJ1374="G&gt;=6-Dist&gt;=1700","D","xx"))))</f>
        <v>A</v>
      </c>
      <c r="AL1374" s="69">
        <f>MONTH(Table13[[#This Row],[Date]])</f>
        <v>2</v>
      </c>
      <c r="AM1374" s="69" t="str">
        <f t="shared" si="105"/>
        <v>2024-2025</v>
      </c>
      <c r="AN1374" s="60">
        <v>100</v>
      </c>
      <c r="AO1374" s="128" t="str">
        <f>IF(Table13[[#This Row],[Combo 27 Bet]]="","",IF(Table13[[#This Row],[Lev Ret]]="","",AN1374*Table13[[#This Row],[Odds]]))</f>
        <v/>
      </c>
      <c r="AP1374" s="129">
        <f t="shared" si="104"/>
        <v>-100</v>
      </c>
      <c r="AQ1374" s="135"/>
      <c r="AR1374" s="151">
        <v>7</v>
      </c>
      <c r="AS1374" s="2" t="str">
        <f>IF(Table13[[#This Row],[Date]]&lt;$AS$3,"","Live")</f>
        <v/>
      </c>
      <c r="AT1374" s="2" t="str">
        <f>IF(Table13[[#This Row],[Date]]&lt;$AT$3,"","Current Algo")</f>
        <v/>
      </c>
    </row>
    <row r="1375" spans="1:46" ht="14.25" customHeight="1" x14ac:dyDescent="0.25">
      <c r="A1375" s="82">
        <v>45689</v>
      </c>
      <c r="B1375" s="2" t="s">
        <v>381</v>
      </c>
      <c r="C1375" s="83">
        <v>0.67708333333333337</v>
      </c>
      <c r="D1375" s="87">
        <v>4</v>
      </c>
      <c r="E1375" s="7">
        <v>6</v>
      </c>
      <c r="F1375" s="60">
        <v>8</v>
      </c>
      <c r="G1375" s="2">
        <v>1800</v>
      </c>
      <c r="H1375" s="2" t="s">
        <v>42</v>
      </c>
      <c r="I1375" s="2">
        <v>78</v>
      </c>
      <c r="J1375" s="2">
        <v>130</v>
      </c>
      <c r="K1375" s="6">
        <v>6</v>
      </c>
      <c r="L1375" s="6" t="s">
        <v>979</v>
      </c>
      <c r="M1375" s="2" t="s">
        <v>55</v>
      </c>
      <c r="N1375" s="84">
        <v>2.5</v>
      </c>
      <c r="O1375" s="2" t="s">
        <v>146</v>
      </c>
      <c r="P1375" s="2" t="s">
        <v>547</v>
      </c>
      <c r="Q1375" s="85"/>
      <c r="R1375" s="86" t="s">
        <v>1405</v>
      </c>
      <c r="S1375" s="85">
        <v>56.5</v>
      </c>
      <c r="T1375" s="85">
        <v>56.5</v>
      </c>
      <c r="U1375" s="85"/>
      <c r="V1375" s="2">
        <v>2</v>
      </c>
      <c r="W1375" s="2">
        <v>1</v>
      </c>
      <c r="X1375" s="10">
        <v>2</v>
      </c>
      <c r="Y1375" s="84">
        <v>4</v>
      </c>
      <c r="Z1375" s="2">
        <v>40</v>
      </c>
      <c r="AA1375" s="6">
        <v>11</v>
      </c>
      <c r="AB1375" s="2"/>
      <c r="AC1375" s="2" t="s">
        <v>12</v>
      </c>
      <c r="AD1375" s="84">
        <v>2.2999999999999998</v>
      </c>
      <c r="AE1375" s="84">
        <v>1.3</v>
      </c>
      <c r="AF1375" s="2">
        <v>100</v>
      </c>
      <c r="AG1375" s="2">
        <f t="shared" si="102"/>
        <v>229.99999999999997</v>
      </c>
      <c r="AH1375" s="2">
        <f t="shared" si="103"/>
        <v>129.99999999999997</v>
      </c>
      <c r="AI1375" s="44" t="str">
        <f>VLOOKUP(Table13[[#This Row],[Track]],$B$1885:$D$1929,2,FALSE)</f>
        <v>Vic</v>
      </c>
      <c r="AJ13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75" s="16" t="str">
        <f>IF(Table13[[#This Row],[Going-Dist]]="G&lt;6-Dist&gt;=1700","B",IF(Table13[[#This Row],[Going-Dist]]="G&lt;6-Dist&lt;1700","A",IF(AJ1375="G&gt;=6-Dist&lt;1700","C",IF(AJ1375="G&gt;=6-Dist&gt;=1700","D","xx"))))</f>
        <v>B</v>
      </c>
      <c r="AL1375" s="2">
        <f>MONTH(Table13[[#This Row],[Date]])</f>
        <v>2</v>
      </c>
      <c r="AM1375" s="2" t="str">
        <f t="shared" si="105"/>
        <v>2024-2025</v>
      </c>
      <c r="AN1375" s="60">
        <v>100</v>
      </c>
      <c r="AO1375" s="128">
        <f>IF(Table13[[#This Row],[Combo 27 Bet]]="","",IF(Table13[[#This Row],[Lev Ret]]="","",AN1375*Table13[[#This Row],[Odds]]))</f>
        <v>229.99999999999997</v>
      </c>
      <c r="AP1375" s="129">
        <f t="shared" si="104"/>
        <v>129.99999999999997</v>
      </c>
      <c r="AQ1375" s="135"/>
      <c r="AR1375" s="151">
        <v>5</v>
      </c>
      <c r="AS1375" s="2" t="str">
        <f>IF(Table13[[#This Row],[Date]]&lt;$AS$3,"","Live")</f>
        <v/>
      </c>
      <c r="AT1375" s="2" t="str">
        <f>IF(Table13[[#This Row],[Date]]&lt;$AT$3,"","Current Algo")</f>
        <v/>
      </c>
    </row>
    <row r="1376" spans="1:46" ht="14.25" customHeight="1" x14ac:dyDescent="0.25">
      <c r="A1376" s="82">
        <v>45689</v>
      </c>
      <c r="B1376" s="2" t="s">
        <v>381</v>
      </c>
      <c r="C1376" s="83">
        <v>0.70486111111111116</v>
      </c>
      <c r="D1376" s="87">
        <v>4</v>
      </c>
      <c r="E1376" s="7">
        <v>6</v>
      </c>
      <c r="F1376" s="60">
        <v>9</v>
      </c>
      <c r="G1376" s="2">
        <v>1200</v>
      </c>
      <c r="H1376" s="2" t="s">
        <v>42</v>
      </c>
      <c r="I1376" s="2" t="s">
        <v>66</v>
      </c>
      <c r="J1376" s="2">
        <v>200</v>
      </c>
      <c r="K1376" s="6">
        <v>9</v>
      </c>
      <c r="L1376" s="6" t="s">
        <v>537</v>
      </c>
      <c r="M1376" s="2" t="s">
        <v>67</v>
      </c>
      <c r="N1376" s="84">
        <v>3.9</v>
      </c>
      <c r="O1376" s="2" t="s">
        <v>538</v>
      </c>
      <c r="P1376" s="2" t="s">
        <v>60</v>
      </c>
      <c r="Q1376" s="85"/>
      <c r="R1376" s="86">
        <v>10</v>
      </c>
      <c r="S1376" s="85">
        <v>56</v>
      </c>
      <c r="T1376" s="85">
        <v>56</v>
      </c>
      <c r="U1376" s="85"/>
      <c r="V1376" s="2">
        <v>2</v>
      </c>
      <c r="W1376" s="2">
        <v>5</v>
      </c>
      <c r="X1376" s="10">
        <v>2</v>
      </c>
      <c r="Y1376" s="84">
        <v>4.8</v>
      </c>
      <c r="Z1376" s="2">
        <v>35</v>
      </c>
      <c r="AA1376" s="6">
        <v>13</v>
      </c>
      <c r="AB1376" s="2"/>
      <c r="AC1376" s="84" t="s">
        <v>12</v>
      </c>
      <c r="AD1376" s="84">
        <v>4.0999999999999996</v>
      </c>
      <c r="AE1376" s="2">
        <v>1.8</v>
      </c>
      <c r="AF1376" s="2">
        <v>100</v>
      </c>
      <c r="AG1376" s="2">
        <f t="shared" si="102"/>
        <v>409.99999999999994</v>
      </c>
      <c r="AH1376" s="2">
        <f t="shared" si="103"/>
        <v>309.99999999999994</v>
      </c>
      <c r="AI1376" s="44" t="str">
        <f>VLOOKUP(Table13[[#This Row],[Track]],$B$1885:$D$1929,2,FALSE)</f>
        <v>Vic</v>
      </c>
      <c r="AJ13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76" s="16" t="str">
        <f>IF(Table13[[#This Row],[Going-Dist]]="G&lt;6-Dist&gt;=1700","B",IF(Table13[[#This Row],[Going-Dist]]="G&lt;6-Dist&lt;1700","A",IF(AJ1376="G&gt;=6-Dist&lt;1700","C",IF(AJ1376="G&gt;=6-Dist&gt;=1700","D","xx"))))</f>
        <v>A</v>
      </c>
      <c r="AL1376" s="69">
        <f>MONTH(Table13[[#This Row],[Date]])</f>
        <v>2</v>
      </c>
      <c r="AM1376" s="69" t="str">
        <f t="shared" si="105"/>
        <v>2024-2025</v>
      </c>
      <c r="AN1376" s="60">
        <v>100</v>
      </c>
      <c r="AO1376" s="128">
        <f>IF(Table13[[#This Row],[Combo 27 Bet]]="","",IF(Table13[[#This Row],[Lev Ret]]="","",AN1376*Table13[[#This Row],[Odds]]))</f>
        <v>409.99999999999994</v>
      </c>
      <c r="AP1376" s="129">
        <f t="shared" si="104"/>
        <v>309.99999999999994</v>
      </c>
      <c r="AQ1376" s="135"/>
      <c r="AR1376" s="151">
        <v>7</v>
      </c>
      <c r="AS1376" s="2" t="str">
        <f>IF(Table13[[#This Row],[Date]]&lt;$AS$3,"","Live")</f>
        <v/>
      </c>
      <c r="AT1376" s="2" t="str">
        <f>IF(Table13[[#This Row],[Date]]&lt;$AT$3,"","Current Algo")</f>
        <v/>
      </c>
    </row>
    <row r="1377" spans="1:46" ht="14.25" customHeight="1" x14ac:dyDescent="0.25">
      <c r="A1377" s="82">
        <v>45689</v>
      </c>
      <c r="B1377" s="2" t="s">
        <v>381</v>
      </c>
      <c r="C1377" s="83">
        <v>0.73263888888888884</v>
      </c>
      <c r="D1377" s="87">
        <v>4</v>
      </c>
      <c r="E1377" s="7">
        <v>6</v>
      </c>
      <c r="F1377" s="60">
        <v>10</v>
      </c>
      <c r="G1377" s="2">
        <v>1000</v>
      </c>
      <c r="H1377" s="2" t="s">
        <v>42</v>
      </c>
      <c r="I1377" s="2">
        <v>84</v>
      </c>
      <c r="J1377" s="2">
        <v>130</v>
      </c>
      <c r="K1377" s="6">
        <v>11</v>
      </c>
      <c r="L1377" s="6" t="s">
        <v>980</v>
      </c>
      <c r="M1377" s="2" t="s">
        <v>71</v>
      </c>
      <c r="N1377" s="84">
        <v>3.6</v>
      </c>
      <c r="O1377" s="2" t="s">
        <v>203</v>
      </c>
      <c r="P1377" s="2" t="s">
        <v>137</v>
      </c>
      <c r="Q1377" s="85"/>
      <c r="R1377" s="86">
        <v>1</v>
      </c>
      <c r="S1377" s="85">
        <v>54.5</v>
      </c>
      <c r="T1377" s="85">
        <v>54.5</v>
      </c>
      <c r="U1377" s="85"/>
      <c r="V1377" s="2">
        <v>1</v>
      </c>
      <c r="W1377" s="2">
        <v>1</v>
      </c>
      <c r="X1377" s="10">
        <v>1</v>
      </c>
      <c r="Y1377" s="84">
        <v>3</v>
      </c>
      <c r="Z1377" s="2">
        <v>50</v>
      </c>
      <c r="AA1377" s="6">
        <v>12</v>
      </c>
      <c r="AB1377" s="2"/>
      <c r="AC1377" s="2" t="s">
        <v>12</v>
      </c>
      <c r="AD1377" s="84">
        <v>3.8</v>
      </c>
      <c r="AE1377" s="84">
        <v>1.8</v>
      </c>
      <c r="AF1377" s="2">
        <v>100</v>
      </c>
      <c r="AG1377" s="2">
        <f t="shared" si="102"/>
        <v>380</v>
      </c>
      <c r="AH1377" s="2">
        <f t="shared" si="103"/>
        <v>280</v>
      </c>
      <c r="AI1377" s="44" t="str">
        <f>VLOOKUP(Table13[[#This Row],[Track]],$B$1885:$D$1929,2,FALSE)</f>
        <v>Vic</v>
      </c>
      <c r="AJ13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77" s="16" t="str">
        <f>IF(Table13[[#This Row],[Going-Dist]]="G&lt;6-Dist&gt;=1700","B",IF(Table13[[#This Row],[Going-Dist]]="G&lt;6-Dist&lt;1700","A",IF(AJ1377="G&gt;=6-Dist&lt;1700","C",IF(AJ1377="G&gt;=6-Dist&gt;=1700","D","xx"))))</f>
        <v>A</v>
      </c>
      <c r="AL1377" s="69">
        <f>MONTH(Table13[[#This Row],[Date]])</f>
        <v>2</v>
      </c>
      <c r="AM1377" s="69" t="str">
        <f t="shared" si="105"/>
        <v>2024-2025</v>
      </c>
      <c r="AN1377" s="60">
        <v>140</v>
      </c>
      <c r="AO1377" s="128">
        <f>IF(Table13[[#This Row],[Combo 27 Bet]]="","",IF(Table13[[#This Row],[Lev Ret]]="","",AN1377*Table13[[#This Row],[Odds]]))</f>
        <v>532</v>
      </c>
      <c r="AP1377" s="129">
        <f t="shared" si="104"/>
        <v>392</v>
      </c>
      <c r="AQ1377" s="135">
        <v>2</v>
      </c>
      <c r="AR1377" s="151">
        <v>7</v>
      </c>
      <c r="AS1377" s="2" t="str">
        <f>IF(Table13[[#This Row],[Date]]&lt;$AS$3,"","Live")</f>
        <v/>
      </c>
      <c r="AT1377" s="2" t="str">
        <f>IF(Table13[[#This Row],[Date]]&lt;$AT$3,"","Current Algo")</f>
        <v/>
      </c>
    </row>
    <row r="1378" spans="1:46" ht="14.25" customHeight="1" x14ac:dyDescent="0.25">
      <c r="A1378" s="82">
        <v>45689</v>
      </c>
      <c r="B1378" s="2" t="s">
        <v>381</v>
      </c>
      <c r="C1378" s="83">
        <v>0.73263888888888884</v>
      </c>
      <c r="D1378" s="87">
        <v>4</v>
      </c>
      <c r="E1378" s="7">
        <v>6</v>
      </c>
      <c r="F1378" s="60">
        <v>10</v>
      </c>
      <c r="G1378" s="2">
        <v>1000</v>
      </c>
      <c r="H1378" s="2" t="s">
        <v>42</v>
      </c>
      <c r="I1378" s="2">
        <v>84</v>
      </c>
      <c r="J1378" s="2">
        <v>130</v>
      </c>
      <c r="K1378" s="6">
        <v>10</v>
      </c>
      <c r="L1378" s="6" t="s">
        <v>1295</v>
      </c>
      <c r="M1378" s="2" t="s">
        <v>58</v>
      </c>
      <c r="N1378" s="84">
        <v>9.5</v>
      </c>
      <c r="O1378" s="2" t="s">
        <v>113</v>
      </c>
      <c r="P1378" s="2" t="s">
        <v>141</v>
      </c>
      <c r="Q1378" s="85"/>
      <c r="R1378" s="86">
        <v>6</v>
      </c>
      <c r="S1378" s="85">
        <v>54.5</v>
      </c>
      <c r="T1378" s="85">
        <v>54.5</v>
      </c>
      <c r="U1378" s="85"/>
      <c r="V1378" s="2">
        <v>2</v>
      </c>
      <c r="W1378" s="2">
        <v>4</v>
      </c>
      <c r="X1378" s="10">
        <v>2</v>
      </c>
      <c r="Y1378" s="84">
        <v>5.2</v>
      </c>
      <c r="Z1378" s="2">
        <v>35</v>
      </c>
      <c r="AA1378" s="6">
        <v>12</v>
      </c>
      <c r="AB1378" s="2"/>
      <c r="AC1378" s="84" t="s">
        <v>15</v>
      </c>
      <c r="AD1378" s="84">
        <v>13</v>
      </c>
      <c r="AE1378" s="2">
        <v>3.2</v>
      </c>
      <c r="AF1378" s="2">
        <v>100</v>
      </c>
      <c r="AG1378" s="2" t="str">
        <f t="shared" si="102"/>
        <v/>
      </c>
      <c r="AH1378" s="2">
        <f t="shared" si="103"/>
        <v>-100</v>
      </c>
      <c r="AI1378" s="44" t="str">
        <f>VLOOKUP(Table13[[#This Row],[Track]],$B$1885:$D$1929,2,FALSE)</f>
        <v>Vic</v>
      </c>
      <c r="AJ13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78" s="16" t="str">
        <f>IF(Table13[[#This Row],[Going-Dist]]="G&lt;6-Dist&gt;=1700","B",IF(Table13[[#This Row],[Going-Dist]]="G&lt;6-Dist&lt;1700","A",IF(AJ1378="G&gt;=6-Dist&lt;1700","C",IF(AJ1378="G&gt;=6-Dist&gt;=1700","D","xx"))))</f>
        <v>A</v>
      </c>
      <c r="AL1378" s="69">
        <f>MONTH(Table13[[#This Row],[Date]])</f>
        <v>2</v>
      </c>
      <c r="AM1378" s="69" t="str">
        <f t="shared" si="105"/>
        <v>2024-2025</v>
      </c>
      <c r="AN1378" s="60">
        <v>100</v>
      </c>
      <c r="AO1378" s="128" t="str">
        <f>IF(Table13[[#This Row],[Combo 27 Bet]]="","",IF(Table13[[#This Row],[Lev Ret]]="","",AN1378*Table13[[#This Row],[Odds]]))</f>
        <v/>
      </c>
      <c r="AP1378" s="129">
        <f t="shared" si="104"/>
        <v>-100</v>
      </c>
      <c r="AQ1378" s="135">
        <v>2</v>
      </c>
      <c r="AR1378" s="151">
        <v>6</v>
      </c>
      <c r="AS1378" s="2" t="str">
        <f>IF(Table13[[#This Row],[Date]]&lt;$AS$3,"","Live")</f>
        <v/>
      </c>
      <c r="AT1378" s="2" t="str">
        <f>IF(Table13[[#This Row],[Date]]&lt;$AT$3,"","Current Algo")</f>
        <v/>
      </c>
    </row>
    <row r="1379" spans="1:46" ht="14.25" customHeight="1" x14ac:dyDescent="0.25">
      <c r="A1379" s="82">
        <v>45696</v>
      </c>
      <c r="B1379" s="2" t="s">
        <v>4</v>
      </c>
      <c r="C1379" s="83">
        <v>0.55555555555555558</v>
      </c>
      <c r="D1379" s="87">
        <v>4</v>
      </c>
      <c r="E1379" s="7">
        <v>0</v>
      </c>
      <c r="F1379" s="60">
        <v>3</v>
      </c>
      <c r="G1379" s="2">
        <v>2000</v>
      </c>
      <c r="H1379" s="2" t="s">
        <v>42</v>
      </c>
      <c r="I1379" s="2">
        <v>100</v>
      </c>
      <c r="J1379" s="2">
        <v>150</v>
      </c>
      <c r="K1379" s="6">
        <v>8</v>
      </c>
      <c r="L1379" s="6" t="s">
        <v>981</v>
      </c>
      <c r="M1379" s="2" t="s">
        <v>67</v>
      </c>
      <c r="N1379" s="84">
        <v>5</v>
      </c>
      <c r="O1379" s="2" t="s">
        <v>97</v>
      </c>
      <c r="P1379" s="2" t="s">
        <v>82</v>
      </c>
      <c r="Q1379" s="85"/>
      <c r="R1379" s="86">
        <v>9</v>
      </c>
      <c r="S1379" s="85">
        <v>55.5</v>
      </c>
      <c r="T1379" s="85">
        <v>55.5</v>
      </c>
      <c r="U1379" s="85"/>
      <c r="V1379" s="2">
        <v>1</v>
      </c>
      <c r="W1379" s="2">
        <v>2</v>
      </c>
      <c r="X1379" s="10">
        <v>2</v>
      </c>
      <c r="Y1379" s="84">
        <v>4.8</v>
      </c>
      <c r="Z1379" s="2">
        <v>40</v>
      </c>
      <c r="AA1379" s="6">
        <v>10</v>
      </c>
      <c r="AB1379" s="2"/>
      <c r="AC1379" s="2" t="s">
        <v>13</v>
      </c>
      <c r="AD1379" s="84">
        <v>4.4000000000000004</v>
      </c>
      <c r="AE1379" s="2">
        <v>1.6</v>
      </c>
      <c r="AF1379" s="2">
        <v>100</v>
      </c>
      <c r="AG1379" s="2" t="str">
        <f t="shared" si="102"/>
        <v/>
      </c>
      <c r="AH1379" s="2">
        <f t="shared" si="103"/>
        <v>-100</v>
      </c>
      <c r="AI1379" s="44" t="str">
        <f>VLOOKUP(Table13[[#This Row],[Track]],$B$1885:$D$1929,2,FALSE)</f>
        <v>Vic</v>
      </c>
      <c r="AJ13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79" s="16" t="str">
        <f>IF(Table13[[#This Row],[Going-Dist]]="G&lt;6-Dist&gt;=1700","B",IF(Table13[[#This Row],[Going-Dist]]="G&lt;6-Dist&lt;1700","A",IF(AJ1379="G&gt;=6-Dist&lt;1700","C",IF(AJ1379="G&gt;=6-Dist&gt;=1700","D","xx"))))</f>
        <v>B</v>
      </c>
      <c r="AL1379" s="69">
        <f>MONTH(Table13[[#This Row],[Date]])</f>
        <v>2</v>
      </c>
      <c r="AM1379" s="69" t="str">
        <f t="shared" si="105"/>
        <v>2024-2025</v>
      </c>
      <c r="AN1379" s="60">
        <v>200</v>
      </c>
      <c r="AO1379" s="128" t="str">
        <f>IF(Table13[[#This Row],[Combo 27 Bet]]="","",IF(Table13[[#This Row],[Lev Ret]]="","",AN1379*Table13[[#This Row],[Odds]]))</f>
        <v/>
      </c>
      <c r="AP1379" s="129">
        <f t="shared" si="104"/>
        <v>-200</v>
      </c>
      <c r="AQ1379" s="135"/>
      <c r="AR1379" s="151">
        <v>10</v>
      </c>
      <c r="AS1379" s="2" t="str">
        <f>IF(Table13[[#This Row],[Date]]&lt;$AS$3,"","Live")</f>
        <v/>
      </c>
      <c r="AT1379" s="2" t="str">
        <f>IF(Table13[[#This Row],[Date]]&lt;$AT$3,"","Current Algo")</f>
        <v/>
      </c>
    </row>
    <row r="1380" spans="1:46" ht="14.25" customHeight="1" x14ac:dyDescent="0.25">
      <c r="A1380" s="82">
        <v>45696</v>
      </c>
      <c r="B1380" s="2" t="s">
        <v>4</v>
      </c>
      <c r="C1380" s="83">
        <v>0.62847222222222221</v>
      </c>
      <c r="D1380" s="87">
        <v>4</v>
      </c>
      <c r="E1380" s="7">
        <v>0</v>
      </c>
      <c r="F1380" s="60">
        <v>6</v>
      </c>
      <c r="G1380" s="2">
        <v>1100</v>
      </c>
      <c r="H1380" s="2" t="s">
        <v>42</v>
      </c>
      <c r="I1380" s="2" t="s">
        <v>66</v>
      </c>
      <c r="J1380" s="2">
        <v>300</v>
      </c>
      <c r="K1380" s="6">
        <v>2</v>
      </c>
      <c r="L1380" s="6" t="s">
        <v>982</v>
      </c>
      <c r="M1380" s="2" t="s">
        <v>75</v>
      </c>
      <c r="N1380" s="84">
        <v>3.5</v>
      </c>
      <c r="O1380" s="2" t="s">
        <v>91</v>
      </c>
      <c r="P1380" s="2" t="s">
        <v>114</v>
      </c>
      <c r="Q1380" s="85"/>
      <c r="R1380" s="86">
        <v>4</v>
      </c>
      <c r="S1380" s="85">
        <v>58.5</v>
      </c>
      <c r="T1380" s="85">
        <v>58.5</v>
      </c>
      <c r="U1380" s="85"/>
      <c r="V1380" s="2">
        <v>1</v>
      </c>
      <c r="W1380" s="2">
        <v>2</v>
      </c>
      <c r="X1380" s="10">
        <v>1</v>
      </c>
      <c r="Y1380" s="84">
        <v>3.8</v>
      </c>
      <c r="Z1380" s="2">
        <v>45</v>
      </c>
      <c r="AA1380" s="6">
        <v>7</v>
      </c>
      <c r="AB1380" s="2"/>
      <c r="AC1380" s="2"/>
      <c r="AD1380" s="84">
        <v>3.8</v>
      </c>
      <c r="AE1380" s="84"/>
      <c r="AF1380" s="2">
        <v>100</v>
      </c>
      <c r="AG1380" s="2" t="str">
        <f t="shared" si="102"/>
        <v/>
      </c>
      <c r="AH1380" s="2">
        <f t="shared" si="103"/>
        <v>-100</v>
      </c>
      <c r="AI1380" s="44" t="str">
        <f>VLOOKUP(Table13[[#This Row],[Track]],$B$1885:$D$1929,2,FALSE)</f>
        <v>Vic</v>
      </c>
      <c r="AJ13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0" s="16" t="str">
        <f>IF(Table13[[#This Row],[Going-Dist]]="G&lt;6-Dist&gt;=1700","B",IF(Table13[[#This Row],[Going-Dist]]="G&lt;6-Dist&lt;1700","A",IF(AJ1380="G&gt;=6-Dist&lt;1700","C",IF(AJ1380="G&gt;=6-Dist&gt;=1700","D","xx"))))</f>
        <v>A</v>
      </c>
      <c r="AL1380" s="69">
        <f>MONTH(Table13[[#This Row],[Date]])</f>
        <v>2</v>
      </c>
      <c r="AM1380" s="69" t="str">
        <f t="shared" si="105"/>
        <v>2024-2025</v>
      </c>
      <c r="AN1380" s="60">
        <v>100</v>
      </c>
      <c r="AO1380" s="128" t="str">
        <f>IF(Table13[[#This Row],[Combo 27 Bet]]="","",IF(Table13[[#This Row],[Lev Ret]]="","",AN1380*Table13[[#This Row],[Odds]]))</f>
        <v/>
      </c>
      <c r="AP1380" s="129">
        <f t="shared" si="104"/>
        <v>-100</v>
      </c>
      <c r="AQ1380" s="135">
        <v>2</v>
      </c>
      <c r="AR1380" s="151">
        <v>7</v>
      </c>
      <c r="AS1380" s="2" t="str">
        <f>IF(Table13[[#This Row],[Date]]&lt;$AS$3,"","Live")</f>
        <v/>
      </c>
      <c r="AT1380" s="2" t="str">
        <f>IF(Table13[[#This Row],[Date]]&lt;$AT$3,"","Current Algo")</f>
        <v/>
      </c>
    </row>
    <row r="1381" spans="1:46" ht="14.25" customHeight="1" x14ac:dyDescent="0.25">
      <c r="A1381" s="82">
        <v>45696</v>
      </c>
      <c r="B1381" s="2" t="s">
        <v>4</v>
      </c>
      <c r="C1381" s="83">
        <v>0.62847222222222221</v>
      </c>
      <c r="D1381" s="87">
        <v>4</v>
      </c>
      <c r="E1381" s="7">
        <v>0</v>
      </c>
      <c r="F1381" s="60">
        <v>6</v>
      </c>
      <c r="G1381" s="2">
        <v>1100</v>
      </c>
      <c r="H1381" s="2" t="s">
        <v>42</v>
      </c>
      <c r="I1381" s="2" t="s">
        <v>66</v>
      </c>
      <c r="J1381" s="2">
        <v>300</v>
      </c>
      <c r="K1381" s="6">
        <v>4</v>
      </c>
      <c r="L1381" s="6" t="s">
        <v>858</v>
      </c>
      <c r="M1381" s="2" t="s">
        <v>75</v>
      </c>
      <c r="N1381" s="84">
        <v>4.4000000000000004</v>
      </c>
      <c r="O1381" s="2" t="s">
        <v>548</v>
      </c>
      <c r="P1381" s="2" t="s">
        <v>64</v>
      </c>
      <c r="Q1381" s="85"/>
      <c r="R1381" s="86">
        <v>7</v>
      </c>
      <c r="S1381" s="85">
        <v>58</v>
      </c>
      <c r="T1381" s="85">
        <v>58</v>
      </c>
      <c r="U1381" s="85"/>
      <c r="V1381" s="2">
        <v>2</v>
      </c>
      <c r="W1381" s="2">
        <v>5</v>
      </c>
      <c r="X1381" s="10">
        <v>2</v>
      </c>
      <c r="Y1381" s="84">
        <v>5</v>
      </c>
      <c r="Z1381" s="2">
        <v>35</v>
      </c>
      <c r="AA1381" s="6">
        <v>7</v>
      </c>
      <c r="AB1381" s="2"/>
      <c r="AC1381" s="84" t="s">
        <v>12</v>
      </c>
      <c r="AD1381" s="84">
        <v>4.5999999999999996</v>
      </c>
      <c r="AE1381" s="2">
        <v>2.1</v>
      </c>
      <c r="AF1381" s="2">
        <v>100</v>
      </c>
      <c r="AG1381" s="2">
        <f t="shared" si="102"/>
        <v>459.99999999999994</v>
      </c>
      <c r="AH1381" s="2">
        <f t="shared" si="103"/>
        <v>359.99999999999994</v>
      </c>
      <c r="AI1381" s="44" t="str">
        <f>VLOOKUP(Table13[[#This Row],[Track]],$B$1885:$D$1929,2,FALSE)</f>
        <v>Vic</v>
      </c>
      <c r="AJ13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1" s="16" t="str">
        <f>IF(Table13[[#This Row],[Going-Dist]]="G&lt;6-Dist&gt;=1700","B",IF(Table13[[#This Row],[Going-Dist]]="G&lt;6-Dist&lt;1700","A",IF(AJ1381="G&gt;=6-Dist&lt;1700","C",IF(AJ1381="G&gt;=6-Dist&gt;=1700","D","xx"))))</f>
        <v>A</v>
      </c>
      <c r="AL1381" s="69">
        <f>MONTH(Table13[[#This Row],[Date]])</f>
        <v>2</v>
      </c>
      <c r="AM1381" s="69" t="str">
        <f t="shared" si="105"/>
        <v>2024-2025</v>
      </c>
      <c r="AN1381" s="60">
        <v>140</v>
      </c>
      <c r="AO1381" s="128">
        <f>IF(Table13[[#This Row],[Combo 27 Bet]]="","",IF(Table13[[#This Row],[Lev Ret]]="","",AN1381*Table13[[#This Row],[Odds]]))</f>
        <v>644</v>
      </c>
      <c r="AP1381" s="129">
        <f t="shared" si="104"/>
        <v>504</v>
      </c>
      <c r="AQ1381" s="135">
        <v>2</v>
      </c>
      <c r="AR1381" s="151">
        <v>7</v>
      </c>
      <c r="AS1381" s="2" t="str">
        <f>IF(Table13[[#This Row],[Date]]&lt;$AS$3,"","Live")</f>
        <v/>
      </c>
      <c r="AT1381" s="2" t="str">
        <f>IF(Table13[[#This Row],[Date]]&lt;$AT$3,"","Current Algo")</f>
        <v/>
      </c>
    </row>
    <row r="1382" spans="1:46" ht="14.25" customHeight="1" x14ac:dyDescent="0.25">
      <c r="A1382" s="82">
        <v>45696</v>
      </c>
      <c r="B1382" s="2" t="s">
        <v>148</v>
      </c>
      <c r="C1382" s="83">
        <v>0.64236111111111116</v>
      </c>
      <c r="D1382" s="87">
        <v>4</v>
      </c>
      <c r="E1382" s="7">
        <v>0</v>
      </c>
      <c r="F1382" s="60">
        <v>6</v>
      </c>
      <c r="G1382" s="2">
        <v>1000</v>
      </c>
      <c r="H1382" s="2" t="s">
        <v>151</v>
      </c>
      <c r="I1382" s="2">
        <v>94</v>
      </c>
      <c r="J1382" s="2">
        <v>160</v>
      </c>
      <c r="K1382" s="6">
        <v>7</v>
      </c>
      <c r="L1382" s="6" t="s">
        <v>909</v>
      </c>
      <c r="M1382" s="2" t="s">
        <v>50</v>
      </c>
      <c r="N1382" s="84">
        <v>3.7</v>
      </c>
      <c r="O1382" s="2" t="s">
        <v>161</v>
      </c>
      <c r="P1382" s="2" t="s">
        <v>160</v>
      </c>
      <c r="Q1382" s="85"/>
      <c r="R1382" s="86">
        <v>3</v>
      </c>
      <c r="S1382" s="85">
        <v>52</v>
      </c>
      <c r="T1382" s="85">
        <v>52</v>
      </c>
      <c r="U1382" s="85"/>
      <c r="V1382" s="2">
        <v>4</v>
      </c>
      <c r="W1382" s="2">
        <v>1</v>
      </c>
      <c r="X1382" s="10">
        <v>1</v>
      </c>
      <c r="Y1382" s="84">
        <v>2.2999999999999998</v>
      </c>
      <c r="Z1382" s="2">
        <v>20</v>
      </c>
      <c r="AA1382" s="6"/>
      <c r="AB1382" s="2"/>
      <c r="AC1382" s="2" t="s">
        <v>15</v>
      </c>
      <c r="AD1382" s="84">
        <v>4.2</v>
      </c>
      <c r="AE1382" s="84">
        <v>1.5</v>
      </c>
      <c r="AF1382" s="2">
        <v>100</v>
      </c>
      <c r="AG1382" s="2" t="str">
        <f t="shared" si="102"/>
        <v/>
      </c>
      <c r="AH1382" s="2">
        <f t="shared" si="103"/>
        <v>-100</v>
      </c>
      <c r="AI1382" s="44" t="str">
        <f>VLOOKUP(Table13[[#This Row],[Track]],$B$1885:$D$1929,2,FALSE)</f>
        <v>NSW</v>
      </c>
      <c r="AJ13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2" s="16" t="str">
        <f>IF(Table13[[#This Row],[Going-Dist]]="G&lt;6-Dist&gt;=1700","B",IF(Table13[[#This Row],[Going-Dist]]="G&lt;6-Dist&lt;1700","A",IF(AJ1382="G&gt;=6-Dist&lt;1700","C",IF(AJ1382="G&gt;=6-Dist&gt;=1700","D","xx"))))</f>
        <v>A</v>
      </c>
      <c r="AL1382" s="69">
        <f>MONTH(Table13[[#This Row],[Date]])</f>
        <v>2</v>
      </c>
      <c r="AM1382" s="69" t="str">
        <f t="shared" si="105"/>
        <v>2024-2025</v>
      </c>
      <c r="AN1382" s="60">
        <v>150</v>
      </c>
      <c r="AO1382" s="128" t="str">
        <f>IF(Table13[[#This Row],[Combo 27 Bet]]="","",IF(Table13[[#This Row],[Lev Ret]]="","",AN1382*Table13[[#This Row],[Odds]]))</f>
        <v/>
      </c>
      <c r="AP1382" s="129">
        <f t="shared" si="104"/>
        <v>-150</v>
      </c>
      <c r="AQ1382" s="135"/>
      <c r="AR1382" s="151">
        <v>9</v>
      </c>
      <c r="AS1382" s="2" t="str">
        <f>IF(Table13[[#This Row],[Date]]&lt;$AS$3,"","Live")</f>
        <v/>
      </c>
      <c r="AT1382" s="2" t="str">
        <f>IF(Table13[[#This Row],[Date]]&lt;$AT$3,"","Current Algo")</f>
        <v/>
      </c>
    </row>
    <row r="1383" spans="1:46" ht="14.25" customHeight="1" x14ac:dyDescent="0.25">
      <c r="A1383" s="82">
        <v>45696</v>
      </c>
      <c r="B1383" s="2" t="s">
        <v>4</v>
      </c>
      <c r="C1383" s="83">
        <v>0.65277777777777779</v>
      </c>
      <c r="D1383" s="87">
        <v>4</v>
      </c>
      <c r="E1383" s="7">
        <v>0</v>
      </c>
      <c r="F1383" s="60">
        <v>7</v>
      </c>
      <c r="G1383" s="2">
        <v>1400</v>
      </c>
      <c r="H1383" s="2" t="s">
        <v>129</v>
      </c>
      <c r="I1383" s="2" t="s">
        <v>62</v>
      </c>
      <c r="J1383" s="2">
        <v>300</v>
      </c>
      <c r="K1383" s="6">
        <v>2</v>
      </c>
      <c r="L1383" s="6" t="s">
        <v>983</v>
      </c>
      <c r="M1383" s="2"/>
      <c r="N1383" s="84">
        <v>3.1</v>
      </c>
      <c r="O1383" s="2" t="s">
        <v>85</v>
      </c>
      <c r="P1383" s="2" t="s">
        <v>52</v>
      </c>
      <c r="Q1383" s="85"/>
      <c r="R1383" s="86">
        <v>6</v>
      </c>
      <c r="S1383" s="85">
        <v>58.5</v>
      </c>
      <c r="T1383" s="85">
        <v>58.5</v>
      </c>
      <c r="U1383" s="85"/>
      <c r="V1383" s="2"/>
      <c r="W1383" s="2"/>
      <c r="X1383" s="10">
        <v>1</v>
      </c>
      <c r="Y1383" s="84"/>
      <c r="Z1383" s="2"/>
      <c r="AA1383" s="6">
        <v>8</v>
      </c>
      <c r="AB1383" s="61"/>
      <c r="AC1383" s="2" t="s">
        <v>12</v>
      </c>
      <c r="AD1383" s="84">
        <v>3</v>
      </c>
      <c r="AE1383" s="84">
        <v>1.4</v>
      </c>
      <c r="AF1383" s="2">
        <v>100</v>
      </c>
      <c r="AG1383" s="2">
        <f t="shared" si="102"/>
        <v>300</v>
      </c>
      <c r="AH1383" s="2">
        <f t="shared" si="103"/>
        <v>200</v>
      </c>
      <c r="AI1383" s="44" t="str">
        <f>VLOOKUP(Table13[[#This Row],[Track]],$B$1885:$D$1929,2,FALSE)</f>
        <v>Vic</v>
      </c>
      <c r="AJ13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3" s="16" t="str">
        <f>IF(Table13[[#This Row],[Going-Dist]]="G&lt;6-Dist&gt;=1700","B",IF(Table13[[#This Row],[Going-Dist]]="G&lt;6-Dist&lt;1700","A",IF(AJ1383="G&gt;=6-Dist&lt;1700","C",IF(AJ1383="G&gt;=6-Dist&gt;=1700","D","xx"))))</f>
        <v>A</v>
      </c>
      <c r="AL1383" s="69">
        <f>MONTH(Table13[[#This Row],[Date]])</f>
        <v>2</v>
      </c>
      <c r="AM1383" s="69" t="str">
        <f t="shared" si="105"/>
        <v>2024-2025</v>
      </c>
      <c r="AN1383" s="60">
        <v>100</v>
      </c>
      <c r="AO1383" s="128">
        <f>IF(Table13[[#This Row],[Combo 27 Bet]]="","",IF(Table13[[#This Row],[Lev Ret]]="","",AN1383*Table13[[#This Row],[Odds]]))</f>
        <v>300</v>
      </c>
      <c r="AP1383" s="129">
        <f t="shared" si="104"/>
        <v>200</v>
      </c>
      <c r="AQ1383" s="135"/>
      <c r="AR1383" s="151">
        <v>7</v>
      </c>
      <c r="AS1383" s="2" t="str">
        <f>IF(Table13[[#This Row],[Date]]&lt;$AS$3,"","Live")</f>
        <v/>
      </c>
      <c r="AT1383" s="2" t="str">
        <f>IF(Table13[[#This Row],[Date]]&lt;$AT$3,"","Current Algo")</f>
        <v/>
      </c>
    </row>
    <row r="1384" spans="1:46" ht="14.25" customHeight="1" x14ac:dyDescent="0.25">
      <c r="A1384" s="82">
        <v>45696</v>
      </c>
      <c r="B1384" s="2" t="s">
        <v>4</v>
      </c>
      <c r="C1384" s="83">
        <v>0.67708333333333337</v>
      </c>
      <c r="D1384" s="87">
        <v>4</v>
      </c>
      <c r="E1384" s="7">
        <v>0</v>
      </c>
      <c r="F1384" s="60">
        <v>8</v>
      </c>
      <c r="G1384" s="2">
        <v>1600</v>
      </c>
      <c r="H1384" s="2" t="s">
        <v>42</v>
      </c>
      <c r="I1384" s="2" t="s">
        <v>66</v>
      </c>
      <c r="J1384" s="2">
        <v>200</v>
      </c>
      <c r="K1384" s="6">
        <v>11</v>
      </c>
      <c r="L1384" s="6" t="s">
        <v>984</v>
      </c>
      <c r="M1384" s="2" t="s">
        <v>58</v>
      </c>
      <c r="N1384" s="84">
        <v>4.5999999999999996</v>
      </c>
      <c r="O1384" s="2" t="s">
        <v>59</v>
      </c>
      <c r="P1384" s="2" t="s">
        <v>545</v>
      </c>
      <c r="Q1384" s="85"/>
      <c r="R1384" s="86">
        <v>8</v>
      </c>
      <c r="S1384" s="85">
        <v>55</v>
      </c>
      <c r="T1384" s="85">
        <v>55</v>
      </c>
      <c r="U1384" s="85"/>
      <c r="V1384" s="2">
        <v>2</v>
      </c>
      <c r="W1384" s="2">
        <v>2</v>
      </c>
      <c r="X1384" s="10">
        <v>2</v>
      </c>
      <c r="Y1384" s="84">
        <v>5.0999999999999996</v>
      </c>
      <c r="Z1384" s="2">
        <v>35</v>
      </c>
      <c r="AA1384" s="6">
        <v>12</v>
      </c>
      <c r="AB1384" s="2"/>
      <c r="AC1384" s="2" t="s">
        <v>15</v>
      </c>
      <c r="AD1384" s="84">
        <v>4.8</v>
      </c>
      <c r="AE1384" s="84">
        <v>2.2000000000000002</v>
      </c>
      <c r="AF1384" s="2">
        <v>100</v>
      </c>
      <c r="AG1384" s="2" t="str">
        <f t="shared" ref="AG1384:AG1432" si="106">IF($AC1384&lt;&gt;"WON","",AF1384*$AD1384)</f>
        <v/>
      </c>
      <c r="AH1384" s="2">
        <f t="shared" ref="AH1384:AH1432" si="107">IF(AG1384="",AF1384*-1,AG1384-AF1384)</f>
        <v>-100</v>
      </c>
      <c r="AI1384" s="44" t="str">
        <f>VLOOKUP(Table13[[#This Row],[Track]],$B$1885:$D$1929,2,FALSE)</f>
        <v>Vic</v>
      </c>
      <c r="AJ13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4" s="16" t="str">
        <f>IF(Table13[[#This Row],[Going-Dist]]="G&lt;6-Dist&gt;=1700","B",IF(Table13[[#This Row],[Going-Dist]]="G&lt;6-Dist&lt;1700","A",IF(AJ1384="G&gt;=6-Dist&lt;1700","C",IF(AJ1384="G&gt;=6-Dist&gt;=1700","D","xx"))))</f>
        <v>A</v>
      </c>
      <c r="AL1384" s="69">
        <f>MONTH(Table13[[#This Row],[Date]])</f>
        <v>2</v>
      </c>
      <c r="AM1384" s="69" t="str">
        <f t="shared" si="105"/>
        <v>2024-2025</v>
      </c>
      <c r="AN1384" s="60">
        <v>200</v>
      </c>
      <c r="AO1384" s="128" t="str">
        <f>IF(Table13[[#This Row],[Combo 27 Bet]]="","",IF(Table13[[#This Row],[Lev Ret]]="","",AN1384*Table13[[#This Row],[Odds]]))</f>
        <v/>
      </c>
      <c r="AP1384" s="129">
        <f t="shared" ref="AP1384:AP1432" si="108">IF(AN1384="","",IF(AO1384="",AN1384*-1,AO1384-AN1384))</f>
        <v>-200</v>
      </c>
      <c r="AQ1384" s="135"/>
      <c r="AR1384" s="151">
        <v>10</v>
      </c>
      <c r="AS1384" s="2" t="str">
        <f>IF(Table13[[#This Row],[Date]]&lt;$AS$3,"","Live")</f>
        <v/>
      </c>
      <c r="AT1384" s="2" t="str">
        <f>IF(Table13[[#This Row],[Date]]&lt;$AT$3,"","Current Algo")</f>
        <v/>
      </c>
    </row>
    <row r="1385" spans="1:46" ht="14.25" customHeight="1" x14ac:dyDescent="0.25">
      <c r="A1385" s="82">
        <v>45696</v>
      </c>
      <c r="B1385" s="2" t="s">
        <v>4</v>
      </c>
      <c r="C1385" s="83">
        <v>0.70486111111111116</v>
      </c>
      <c r="D1385" s="87">
        <v>4</v>
      </c>
      <c r="E1385" s="7">
        <v>0</v>
      </c>
      <c r="F1385" s="60">
        <v>9</v>
      </c>
      <c r="G1385" s="2">
        <v>1400</v>
      </c>
      <c r="H1385" s="2" t="s">
        <v>131</v>
      </c>
      <c r="I1385" s="2" t="s">
        <v>131</v>
      </c>
      <c r="J1385" s="2">
        <v>750</v>
      </c>
      <c r="K1385" s="6">
        <v>5</v>
      </c>
      <c r="L1385" s="6" t="s">
        <v>491</v>
      </c>
      <c r="M1385" s="2" t="s">
        <v>67</v>
      </c>
      <c r="N1385" s="84">
        <v>3.4</v>
      </c>
      <c r="O1385" s="2" t="s">
        <v>515</v>
      </c>
      <c r="P1385" s="2" t="s">
        <v>545</v>
      </c>
      <c r="Q1385" s="85"/>
      <c r="R1385" s="86">
        <v>3</v>
      </c>
      <c r="S1385" s="85">
        <v>59</v>
      </c>
      <c r="T1385" s="85">
        <v>59</v>
      </c>
      <c r="U1385" s="85"/>
      <c r="V1385" s="2">
        <v>2</v>
      </c>
      <c r="W1385" s="2">
        <v>2</v>
      </c>
      <c r="X1385" s="10">
        <v>1</v>
      </c>
      <c r="Y1385" s="84">
        <v>3.8</v>
      </c>
      <c r="Z1385" s="2">
        <v>45</v>
      </c>
      <c r="AA1385" s="6">
        <v>10</v>
      </c>
      <c r="AB1385" s="2"/>
      <c r="AC1385" s="2" t="s">
        <v>12</v>
      </c>
      <c r="AD1385" s="84">
        <v>3.3</v>
      </c>
      <c r="AE1385" s="2">
        <v>1.4</v>
      </c>
      <c r="AF1385" s="2">
        <v>100</v>
      </c>
      <c r="AG1385" s="2">
        <f t="shared" si="106"/>
        <v>330</v>
      </c>
      <c r="AH1385" s="2">
        <f t="shared" si="107"/>
        <v>230</v>
      </c>
      <c r="AI1385" s="44" t="str">
        <f>VLOOKUP(Table13[[#This Row],[Track]],$B$1885:$D$1929,2,FALSE)</f>
        <v>Vic</v>
      </c>
      <c r="AJ13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5" s="16" t="str">
        <f>IF(Table13[[#This Row],[Going-Dist]]="G&lt;6-Dist&gt;=1700","B",IF(Table13[[#This Row],[Going-Dist]]="G&lt;6-Dist&lt;1700","A",IF(AJ1385="G&gt;=6-Dist&lt;1700","C",IF(AJ1385="G&gt;=6-Dist&gt;=1700","D","xx"))))</f>
        <v>A</v>
      </c>
      <c r="AL1385" s="69">
        <f>MONTH(Table13[[#This Row],[Date]])</f>
        <v>2</v>
      </c>
      <c r="AM1385" s="69" t="str">
        <f t="shared" si="105"/>
        <v>2024-2025</v>
      </c>
      <c r="AN1385" s="60">
        <v>100</v>
      </c>
      <c r="AO1385" s="128">
        <f>IF(Table13[[#This Row],[Combo 27 Bet]]="","",IF(Table13[[#This Row],[Lev Ret]]="","",AN1385*Table13[[#This Row],[Odds]]))</f>
        <v>330</v>
      </c>
      <c r="AP1385" s="129">
        <f t="shared" si="108"/>
        <v>230</v>
      </c>
      <c r="AQ1385" s="135"/>
      <c r="AR1385" s="151">
        <v>7</v>
      </c>
      <c r="AS1385" s="2" t="str">
        <f>IF(Table13[[#This Row],[Date]]&lt;$AS$3,"","Live")</f>
        <v/>
      </c>
      <c r="AT1385" s="2" t="str">
        <f>IF(Table13[[#This Row],[Date]]&lt;$AT$3,"","Current Algo")</f>
        <v/>
      </c>
    </row>
    <row r="1386" spans="1:46" ht="14.25" customHeight="1" x14ac:dyDescent="0.25">
      <c r="A1386" s="82">
        <v>45703</v>
      </c>
      <c r="B1386" s="2" t="s">
        <v>3</v>
      </c>
      <c r="C1386" s="83">
        <v>0.55555555555555558</v>
      </c>
      <c r="D1386" s="87">
        <v>4</v>
      </c>
      <c r="E1386" s="7">
        <v>0</v>
      </c>
      <c r="F1386" s="60">
        <v>3</v>
      </c>
      <c r="G1386" s="2">
        <v>1400</v>
      </c>
      <c r="H1386" s="2" t="s">
        <v>70</v>
      </c>
      <c r="I1386" s="2" t="s">
        <v>84</v>
      </c>
      <c r="J1386" s="2">
        <v>200</v>
      </c>
      <c r="K1386" s="6">
        <v>3</v>
      </c>
      <c r="L1386" s="6" t="s">
        <v>549</v>
      </c>
      <c r="M1386" s="2" t="s">
        <v>71</v>
      </c>
      <c r="N1386" s="84">
        <v>3</v>
      </c>
      <c r="O1386" s="2" t="s">
        <v>95</v>
      </c>
      <c r="P1386" s="2" t="s">
        <v>550</v>
      </c>
      <c r="Q1386" s="85"/>
      <c r="R1386" s="86">
        <v>2</v>
      </c>
      <c r="S1386" s="85">
        <v>58</v>
      </c>
      <c r="T1386" s="85">
        <v>58</v>
      </c>
      <c r="U1386" s="85"/>
      <c r="V1386" s="2">
        <v>1</v>
      </c>
      <c r="W1386" s="2">
        <v>3</v>
      </c>
      <c r="X1386" s="10">
        <v>1</v>
      </c>
      <c r="Y1386" s="84">
        <v>3.6</v>
      </c>
      <c r="Z1386" s="2">
        <v>40</v>
      </c>
      <c r="AA1386" s="6">
        <v>8</v>
      </c>
      <c r="AB1386" s="2"/>
      <c r="AC1386" s="84"/>
      <c r="AD1386" s="84">
        <v>2.4500000000000002</v>
      </c>
      <c r="AE1386" s="2"/>
      <c r="AF1386" s="2">
        <v>100</v>
      </c>
      <c r="AG1386" s="2" t="str">
        <f t="shared" si="106"/>
        <v/>
      </c>
      <c r="AH1386" s="2">
        <f t="shared" si="107"/>
        <v>-100</v>
      </c>
      <c r="AI1386" s="44" t="str">
        <f>VLOOKUP(Table13[[#This Row],[Track]],$B$1885:$D$1929,2,FALSE)</f>
        <v>Vic</v>
      </c>
      <c r="AJ13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6" s="16" t="str">
        <f>IF(Table13[[#This Row],[Going-Dist]]="G&lt;6-Dist&gt;=1700","B",IF(Table13[[#This Row],[Going-Dist]]="G&lt;6-Dist&lt;1700","A",IF(AJ1386="G&gt;=6-Dist&lt;1700","C",IF(AJ1386="G&gt;=6-Dist&gt;=1700","D","xx"))))</f>
        <v>A</v>
      </c>
      <c r="AL1386" s="69">
        <f>MONTH(Table13[[#This Row],[Date]])</f>
        <v>2</v>
      </c>
      <c r="AM1386" s="69" t="str">
        <f t="shared" si="105"/>
        <v>2024-2025</v>
      </c>
      <c r="AN1386" s="60">
        <v>150</v>
      </c>
      <c r="AO1386" s="128" t="str">
        <f>IF(Table13[[#This Row],[Combo 27 Bet]]="","",IF(Table13[[#This Row],[Lev Ret]]="","",AN1386*Table13[[#This Row],[Odds]]))</f>
        <v/>
      </c>
      <c r="AP1386" s="129">
        <f t="shared" si="108"/>
        <v>-150</v>
      </c>
      <c r="AQ1386" s="135"/>
      <c r="AR1386" s="151">
        <v>9</v>
      </c>
      <c r="AS1386" s="2" t="str">
        <f>IF(Table13[[#This Row],[Date]]&lt;$AS$3,"","Live")</f>
        <v/>
      </c>
      <c r="AT1386" s="2" t="str">
        <f>IF(Table13[[#This Row],[Date]]&lt;$AT$3,"","Current Algo")</f>
        <v/>
      </c>
    </row>
    <row r="1387" spans="1:46" ht="14.25" customHeight="1" x14ac:dyDescent="0.25">
      <c r="A1387" s="82">
        <v>45703</v>
      </c>
      <c r="B1387" s="2" t="s">
        <v>3</v>
      </c>
      <c r="C1387" s="83">
        <v>0.57986111111111116</v>
      </c>
      <c r="D1387" s="87">
        <v>4</v>
      </c>
      <c r="E1387" s="7">
        <v>0</v>
      </c>
      <c r="F1387" s="60">
        <v>4</v>
      </c>
      <c r="G1387" s="2">
        <v>1600</v>
      </c>
      <c r="H1387" s="2" t="s">
        <v>42</v>
      </c>
      <c r="I1387" s="2">
        <v>84</v>
      </c>
      <c r="J1387" s="2">
        <v>130</v>
      </c>
      <c r="K1387" s="6">
        <v>5</v>
      </c>
      <c r="L1387" s="6" t="s">
        <v>375</v>
      </c>
      <c r="M1387" s="2" t="s">
        <v>75</v>
      </c>
      <c r="N1387" s="84">
        <v>16</v>
      </c>
      <c r="O1387" s="2" t="s">
        <v>534</v>
      </c>
      <c r="P1387" s="2" t="s">
        <v>201</v>
      </c>
      <c r="Q1387" s="85"/>
      <c r="R1387" s="86">
        <v>5</v>
      </c>
      <c r="S1387" s="85">
        <v>59</v>
      </c>
      <c r="T1387" s="85">
        <v>59</v>
      </c>
      <c r="U1387" s="85"/>
      <c r="V1387" s="2">
        <v>2</v>
      </c>
      <c r="W1387" s="2">
        <v>3</v>
      </c>
      <c r="X1387" s="10">
        <v>2</v>
      </c>
      <c r="Y1387" s="84">
        <v>5.5</v>
      </c>
      <c r="Z1387" s="2">
        <v>30</v>
      </c>
      <c r="AA1387" s="6">
        <v>14</v>
      </c>
      <c r="AB1387" s="2"/>
      <c r="AC1387" s="2"/>
      <c r="AD1387" s="84">
        <v>14</v>
      </c>
      <c r="AE1387" s="84"/>
      <c r="AF1387" s="2">
        <v>100</v>
      </c>
      <c r="AG1387" s="2" t="str">
        <f t="shared" si="106"/>
        <v/>
      </c>
      <c r="AH1387" s="2">
        <f t="shared" si="107"/>
        <v>-100</v>
      </c>
      <c r="AI1387" s="44" t="str">
        <f>VLOOKUP(Table13[[#This Row],[Track]],$B$1885:$D$1929,2,FALSE)</f>
        <v>Vic</v>
      </c>
      <c r="AJ13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7" s="16" t="str">
        <f>IF(Table13[[#This Row],[Going-Dist]]="G&lt;6-Dist&gt;=1700","B",IF(Table13[[#This Row],[Going-Dist]]="G&lt;6-Dist&lt;1700","A",IF(AJ1387="G&gt;=6-Dist&lt;1700","C",IF(AJ1387="G&gt;=6-Dist&gt;=1700","D","xx"))))</f>
        <v>A</v>
      </c>
      <c r="AL1387" s="69">
        <f>MONTH(Table13[[#This Row],[Date]])</f>
        <v>2</v>
      </c>
      <c r="AM1387" s="69" t="str">
        <f t="shared" si="105"/>
        <v>2024-2025</v>
      </c>
      <c r="AN1387" s="60">
        <v>100</v>
      </c>
      <c r="AO1387" s="128" t="str">
        <f>IF(Table13[[#This Row],[Combo 27 Bet]]="","",IF(Table13[[#This Row],[Lev Ret]]="","",AN1387*Table13[[#This Row],[Odds]]))</f>
        <v/>
      </c>
      <c r="AP1387" s="129">
        <f t="shared" si="108"/>
        <v>-100</v>
      </c>
      <c r="AQ1387" s="135"/>
      <c r="AR1387" s="151">
        <v>6</v>
      </c>
      <c r="AS1387" s="2" t="str">
        <f>IF(Table13[[#This Row],[Date]]&lt;$AS$3,"","Live")</f>
        <v/>
      </c>
      <c r="AT1387" s="2" t="str">
        <f>IF(Table13[[#This Row],[Date]]&lt;$AT$3,"","Current Algo")</f>
        <v/>
      </c>
    </row>
    <row r="1388" spans="1:46" ht="14.25" customHeight="1" x14ac:dyDescent="0.25">
      <c r="A1388" s="82">
        <v>45703</v>
      </c>
      <c r="B1388" s="2" t="s">
        <v>148</v>
      </c>
      <c r="C1388" s="83">
        <v>0.61805555555555558</v>
      </c>
      <c r="D1388" s="87">
        <v>5</v>
      </c>
      <c r="E1388" s="7">
        <v>4</v>
      </c>
      <c r="F1388" s="60">
        <v>5</v>
      </c>
      <c r="G1388" s="2">
        <v>1200</v>
      </c>
      <c r="H1388" s="2" t="s">
        <v>151</v>
      </c>
      <c r="I1388" s="2" t="s">
        <v>66</v>
      </c>
      <c r="J1388" s="2">
        <v>300</v>
      </c>
      <c r="K1388" s="6">
        <v>5</v>
      </c>
      <c r="L1388" s="6" t="s">
        <v>1742</v>
      </c>
      <c r="M1388" s="2" t="s">
        <v>75</v>
      </c>
      <c r="N1388" s="84">
        <v>2.5</v>
      </c>
      <c r="O1388" s="2" t="s">
        <v>49</v>
      </c>
      <c r="P1388" s="2" t="s">
        <v>134</v>
      </c>
      <c r="Q1388" s="85"/>
      <c r="R1388" s="86">
        <v>6</v>
      </c>
      <c r="S1388" s="85">
        <v>55.5</v>
      </c>
      <c r="T1388" s="85">
        <v>55.5</v>
      </c>
      <c r="U1388" s="85"/>
      <c r="V1388" s="2"/>
      <c r="W1388" s="2">
        <v>1</v>
      </c>
      <c r="X1388" s="10">
        <v>1</v>
      </c>
      <c r="Y1388" s="84">
        <v>2.9</v>
      </c>
      <c r="Z1388" s="2">
        <v>30</v>
      </c>
      <c r="AA1388" s="6"/>
      <c r="AB1388" s="2"/>
      <c r="AC1388" s="2" t="s">
        <v>14</v>
      </c>
      <c r="AD1388" s="84">
        <v>2.35</v>
      </c>
      <c r="AE1388" s="84"/>
      <c r="AF1388" s="2">
        <v>100</v>
      </c>
      <c r="AG1388" s="2" t="str">
        <f t="shared" si="106"/>
        <v/>
      </c>
      <c r="AH1388" s="2">
        <f t="shared" si="107"/>
        <v>-100</v>
      </c>
      <c r="AI1388" s="44" t="str">
        <f>VLOOKUP(Table13[[#This Row],[Track]],$B$1885:$D$1929,2,FALSE)</f>
        <v>NSW</v>
      </c>
      <c r="AJ13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8" s="16" t="str">
        <f>IF(Table13[[#This Row],[Going-Dist]]="G&lt;6-Dist&gt;=1700","B",IF(Table13[[#This Row],[Going-Dist]]="G&lt;6-Dist&lt;1700","A",IF(AJ1388="G&gt;=6-Dist&lt;1700","C",IF(AJ1388="G&gt;=6-Dist&gt;=1700","D","xx"))))</f>
        <v>A</v>
      </c>
      <c r="AL1388" s="69">
        <f>MONTH(Table13[[#This Row],[Date]])</f>
        <v>2</v>
      </c>
      <c r="AM1388" s="69" t="str">
        <f t="shared" si="105"/>
        <v>2024-2025</v>
      </c>
      <c r="AN1388" s="60">
        <v>150</v>
      </c>
      <c r="AO1388" s="128" t="str">
        <f>IF(Table13[[#This Row],[Combo 27 Bet]]="","",IF(Table13[[#This Row],[Lev Ret]]="","",AN1388*Table13[[#This Row],[Odds]]))</f>
        <v/>
      </c>
      <c r="AP1388" s="129">
        <f t="shared" si="108"/>
        <v>-150</v>
      </c>
      <c r="AQ1388" s="135"/>
      <c r="AR1388" s="151">
        <v>3</v>
      </c>
      <c r="AS1388" s="2" t="str">
        <f>IF(Table13[[#This Row],[Date]]&lt;$AS$3,"","Live")</f>
        <v/>
      </c>
      <c r="AT1388" s="2" t="str">
        <f>IF(Table13[[#This Row],[Date]]&lt;$AT$3,"","Current Algo")</f>
        <v/>
      </c>
    </row>
    <row r="1389" spans="1:46" ht="14.25" customHeight="1" x14ac:dyDescent="0.25">
      <c r="A1389" s="82">
        <v>45703</v>
      </c>
      <c r="B1389" s="2" t="s">
        <v>3</v>
      </c>
      <c r="C1389" s="83">
        <v>0.62847222222222221</v>
      </c>
      <c r="D1389" s="87">
        <v>4</v>
      </c>
      <c r="E1389" s="7">
        <v>0</v>
      </c>
      <c r="F1389" s="60">
        <v>6</v>
      </c>
      <c r="G1389" s="2">
        <v>1400</v>
      </c>
      <c r="H1389" s="2" t="s">
        <v>42</v>
      </c>
      <c r="I1389" s="2" t="s">
        <v>46</v>
      </c>
      <c r="J1389" s="2">
        <v>175</v>
      </c>
      <c r="K1389" s="6">
        <v>4</v>
      </c>
      <c r="L1389" s="6" t="s">
        <v>985</v>
      </c>
      <c r="M1389" s="2" t="s">
        <v>75</v>
      </c>
      <c r="N1389" s="84">
        <v>3.2</v>
      </c>
      <c r="O1389" s="2" t="s">
        <v>515</v>
      </c>
      <c r="P1389" s="2" t="s">
        <v>377</v>
      </c>
      <c r="Q1389" s="85"/>
      <c r="R1389" s="86">
        <v>1</v>
      </c>
      <c r="S1389" s="85">
        <v>56.5</v>
      </c>
      <c r="T1389" s="85">
        <v>56.5</v>
      </c>
      <c r="U1389" s="85"/>
      <c r="V1389" s="2">
        <v>1</v>
      </c>
      <c r="W1389" s="2">
        <v>1</v>
      </c>
      <c r="X1389" s="10">
        <v>1</v>
      </c>
      <c r="Y1389" s="84">
        <v>4</v>
      </c>
      <c r="Z1389" s="2">
        <v>45</v>
      </c>
      <c r="AA1389" s="6">
        <v>11</v>
      </c>
      <c r="AB1389" s="2"/>
      <c r="AC1389" s="2"/>
      <c r="AD1389" s="84">
        <v>4.2</v>
      </c>
      <c r="AE1389" s="84"/>
      <c r="AF1389" s="2">
        <v>100</v>
      </c>
      <c r="AG1389" s="2" t="str">
        <f t="shared" si="106"/>
        <v/>
      </c>
      <c r="AH1389" s="2">
        <f t="shared" si="107"/>
        <v>-100</v>
      </c>
      <c r="AI1389" s="44" t="str">
        <f>VLOOKUP(Table13[[#This Row],[Track]],$B$1885:$D$1929,2,FALSE)</f>
        <v>Vic</v>
      </c>
      <c r="AJ13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89" s="16" t="str">
        <f>IF(Table13[[#This Row],[Going-Dist]]="G&lt;6-Dist&gt;=1700","B",IF(Table13[[#This Row],[Going-Dist]]="G&lt;6-Dist&lt;1700","A",IF(AJ1389="G&gt;=6-Dist&lt;1700","C",IF(AJ1389="G&gt;=6-Dist&gt;=1700","D","xx"))))</f>
        <v>A</v>
      </c>
      <c r="AL1389" s="69">
        <f>MONTH(Table13[[#This Row],[Date]])</f>
        <v>2</v>
      </c>
      <c r="AM1389" s="69" t="str">
        <f t="shared" si="105"/>
        <v>2024-2025</v>
      </c>
      <c r="AN1389" s="60">
        <v>100</v>
      </c>
      <c r="AO1389" s="128" t="str">
        <f>IF(Table13[[#This Row],[Combo 27 Bet]]="","",IF(Table13[[#This Row],[Lev Ret]]="","",AN1389*Table13[[#This Row],[Odds]]))</f>
        <v/>
      </c>
      <c r="AP1389" s="129">
        <f t="shared" si="108"/>
        <v>-100</v>
      </c>
      <c r="AQ1389" s="135">
        <v>2</v>
      </c>
      <c r="AR1389" s="151">
        <v>1</v>
      </c>
      <c r="AS1389" s="2" t="str">
        <f>IF(Table13[[#This Row],[Date]]&lt;$AS$3,"","Live")</f>
        <v/>
      </c>
      <c r="AT1389" s="2" t="str">
        <f>IF(Table13[[#This Row],[Date]]&lt;$AT$3,"","Current Algo")</f>
        <v/>
      </c>
    </row>
    <row r="1390" spans="1:46" ht="14.25" customHeight="1" x14ac:dyDescent="0.25">
      <c r="A1390" s="82">
        <v>45703</v>
      </c>
      <c r="B1390" s="2" t="s">
        <v>3</v>
      </c>
      <c r="C1390" s="83">
        <v>0.62847222222222221</v>
      </c>
      <c r="D1390" s="87">
        <v>4</v>
      </c>
      <c r="E1390" s="7">
        <v>0</v>
      </c>
      <c r="F1390" s="60">
        <v>6</v>
      </c>
      <c r="G1390" s="2">
        <v>1400</v>
      </c>
      <c r="H1390" s="2" t="s">
        <v>42</v>
      </c>
      <c r="I1390" s="2" t="s">
        <v>46</v>
      </c>
      <c r="J1390" s="2">
        <v>175</v>
      </c>
      <c r="K1390" s="6">
        <v>6</v>
      </c>
      <c r="L1390" s="6" t="s">
        <v>551</v>
      </c>
      <c r="M1390" s="2" t="s">
        <v>80</v>
      </c>
      <c r="N1390" s="84">
        <v>5</v>
      </c>
      <c r="O1390" s="2" t="s">
        <v>59</v>
      </c>
      <c r="P1390" s="2" t="s">
        <v>54</v>
      </c>
      <c r="Q1390" s="85"/>
      <c r="R1390" s="86">
        <v>6</v>
      </c>
      <c r="S1390" s="85">
        <v>55.5</v>
      </c>
      <c r="T1390" s="85">
        <v>55.5</v>
      </c>
      <c r="U1390" s="85"/>
      <c r="V1390" s="2">
        <v>2</v>
      </c>
      <c r="W1390" s="2"/>
      <c r="X1390" s="10">
        <v>2</v>
      </c>
      <c r="Y1390" s="84">
        <v>4.8</v>
      </c>
      <c r="Z1390" s="2">
        <v>35</v>
      </c>
      <c r="AA1390" s="6">
        <v>11</v>
      </c>
      <c r="AB1390" s="2"/>
      <c r="AC1390" s="84" t="s">
        <v>12</v>
      </c>
      <c r="AD1390" s="84">
        <v>4.7</v>
      </c>
      <c r="AE1390" s="2">
        <v>2</v>
      </c>
      <c r="AF1390" s="2">
        <v>100</v>
      </c>
      <c r="AG1390" s="2">
        <f t="shared" si="106"/>
        <v>470</v>
      </c>
      <c r="AH1390" s="2">
        <f t="shared" si="107"/>
        <v>370</v>
      </c>
      <c r="AI1390" s="44" t="str">
        <f>VLOOKUP(Table13[[#This Row],[Track]],$B$1885:$D$1929,2,FALSE)</f>
        <v>Vic</v>
      </c>
      <c r="AJ13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0" s="16" t="str">
        <f>IF(Table13[[#This Row],[Going-Dist]]="G&lt;6-Dist&gt;=1700","B",IF(Table13[[#This Row],[Going-Dist]]="G&lt;6-Dist&lt;1700","A",IF(AJ1390="G&gt;=6-Dist&lt;1700","C",IF(AJ1390="G&gt;=6-Dist&gt;=1700","D","xx"))))</f>
        <v>A</v>
      </c>
      <c r="AL1390" s="69">
        <f>MONTH(Table13[[#This Row],[Date]])</f>
        <v>2</v>
      </c>
      <c r="AM1390" s="69" t="str">
        <f t="shared" si="105"/>
        <v>2024-2025</v>
      </c>
      <c r="AN1390" s="60">
        <v>150</v>
      </c>
      <c r="AO1390" s="128">
        <f>IF(Table13[[#This Row],[Combo 27 Bet]]="","",IF(Table13[[#This Row],[Lev Ret]]="","",AN1390*Table13[[#This Row],[Odds]]))</f>
        <v>705</v>
      </c>
      <c r="AP1390" s="129">
        <f t="shared" si="108"/>
        <v>555</v>
      </c>
      <c r="AQ1390" s="135">
        <v>2</v>
      </c>
      <c r="AR1390" s="151">
        <v>8</v>
      </c>
      <c r="AS1390" s="2" t="str">
        <f>IF(Table13[[#This Row],[Date]]&lt;$AS$3,"","Live")</f>
        <v/>
      </c>
      <c r="AT1390" s="2" t="str">
        <f>IF(Table13[[#This Row],[Date]]&lt;$AT$3,"","Current Algo")</f>
        <v/>
      </c>
    </row>
    <row r="1391" spans="1:46" ht="14.25" customHeight="1" x14ac:dyDescent="0.25">
      <c r="A1391" s="82">
        <v>45703</v>
      </c>
      <c r="B1391" s="2" t="s">
        <v>148</v>
      </c>
      <c r="C1391" s="83">
        <v>0.64236111111111116</v>
      </c>
      <c r="D1391" s="87">
        <v>5</v>
      </c>
      <c r="E1391" s="7">
        <v>4</v>
      </c>
      <c r="F1391" s="60">
        <v>6</v>
      </c>
      <c r="G1391" s="2">
        <v>1200</v>
      </c>
      <c r="H1391" s="2" t="s">
        <v>152</v>
      </c>
      <c r="I1391" s="2"/>
      <c r="J1391" s="2">
        <v>250</v>
      </c>
      <c r="K1391" s="6">
        <v>10</v>
      </c>
      <c r="L1391" s="6" t="s">
        <v>1180</v>
      </c>
      <c r="M1391" s="2" t="s">
        <v>75</v>
      </c>
      <c r="N1391" s="84">
        <v>3.5</v>
      </c>
      <c r="O1391" s="2" t="s">
        <v>1155</v>
      </c>
      <c r="P1391" s="2" t="s">
        <v>236</v>
      </c>
      <c r="Q1391" s="85"/>
      <c r="R1391" s="86">
        <v>9</v>
      </c>
      <c r="S1391" s="85">
        <v>53</v>
      </c>
      <c r="T1391" s="85">
        <v>53</v>
      </c>
      <c r="U1391" s="85"/>
      <c r="V1391" s="2">
        <v>1</v>
      </c>
      <c r="W1391" s="2">
        <v>1</v>
      </c>
      <c r="X1391" s="10">
        <v>2</v>
      </c>
      <c r="Y1391" s="84">
        <v>4.5999999999999996</v>
      </c>
      <c r="Z1391" s="2">
        <v>20</v>
      </c>
      <c r="AA1391" s="6"/>
      <c r="AB1391" s="2"/>
      <c r="AC1391" s="2" t="s">
        <v>15</v>
      </c>
      <c r="AD1391" s="84">
        <v>4</v>
      </c>
      <c r="AE1391" s="84">
        <v>1.7</v>
      </c>
      <c r="AF1391" s="2">
        <v>100</v>
      </c>
      <c r="AG1391" s="2" t="str">
        <f t="shared" si="106"/>
        <v/>
      </c>
      <c r="AH1391" s="2">
        <f t="shared" si="107"/>
        <v>-100</v>
      </c>
      <c r="AI1391" s="44" t="str">
        <f>VLOOKUP(Table13[[#This Row],[Track]],$B$1885:$D$1929,2,FALSE)</f>
        <v>NSW</v>
      </c>
      <c r="AJ13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1" s="16" t="str">
        <f>IF(Table13[[#This Row],[Going-Dist]]="G&lt;6-Dist&gt;=1700","B",IF(Table13[[#This Row],[Going-Dist]]="G&lt;6-Dist&lt;1700","A",IF(AJ1391="G&gt;=6-Dist&lt;1700","C",IF(AJ1391="G&gt;=6-Dist&gt;=1700","D","xx"))))</f>
        <v>A</v>
      </c>
      <c r="AL1391" s="69">
        <f>MONTH(Table13[[#This Row],[Date]])</f>
        <v>2</v>
      </c>
      <c r="AM1391" s="69" t="str">
        <f t="shared" si="105"/>
        <v>2024-2025</v>
      </c>
      <c r="AN1391" s="60">
        <v>100</v>
      </c>
      <c r="AO1391" s="128" t="str">
        <f>IF(Table13[[#This Row],[Combo 27 Bet]]="","",IF(Table13[[#This Row],[Lev Ret]]="","",AN1391*Table13[[#This Row],[Odds]]))</f>
        <v/>
      </c>
      <c r="AP1391" s="129">
        <f t="shared" si="108"/>
        <v>-100</v>
      </c>
      <c r="AQ1391" s="135"/>
      <c r="AR1391" s="151">
        <v>5</v>
      </c>
      <c r="AS1391" s="2" t="str">
        <f>IF(Table13[[#This Row],[Date]]&lt;$AS$3,"","Live")</f>
        <v/>
      </c>
      <c r="AT1391" s="2" t="str">
        <f>IF(Table13[[#This Row],[Date]]&lt;$AT$3,"","Current Algo")</f>
        <v/>
      </c>
    </row>
    <row r="1392" spans="1:46" ht="14.25" customHeight="1" x14ac:dyDescent="0.25">
      <c r="A1392" s="82">
        <v>45703</v>
      </c>
      <c r="B1392" s="2" t="s">
        <v>3</v>
      </c>
      <c r="C1392" s="83">
        <v>0.67708333333333337</v>
      </c>
      <c r="D1392" s="87">
        <v>4</v>
      </c>
      <c r="E1392" s="7">
        <v>0</v>
      </c>
      <c r="F1392" s="60">
        <v>8</v>
      </c>
      <c r="G1392" s="2">
        <v>1000</v>
      </c>
      <c r="H1392" s="2" t="s">
        <v>131</v>
      </c>
      <c r="I1392" s="2" t="s">
        <v>131</v>
      </c>
      <c r="J1392" s="2">
        <v>1000</v>
      </c>
      <c r="K1392" s="6">
        <v>10</v>
      </c>
      <c r="L1392" s="6" t="s">
        <v>986</v>
      </c>
      <c r="M1392" s="2" t="s">
        <v>55</v>
      </c>
      <c r="N1392" s="84">
        <v>3.8</v>
      </c>
      <c r="O1392" s="2" t="s">
        <v>515</v>
      </c>
      <c r="P1392" s="2" t="s">
        <v>60</v>
      </c>
      <c r="Q1392" s="85"/>
      <c r="R1392" s="86">
        <v>6</v>
      </c>
      <c r="S1392" s="85">
        <v>55.5</v>
      </c>
      <c r="T1392" s="85">
        <v>55.5</v>
      </c>
      <c r="U1392" s="85"/>
      <c r="V1392" s="2">
        <v>2</v>
      </c>
      <c r="W1392" s="2"/>
      <c r="X1392" s="10">
        <v>2</v>
      </c>
      <c r="Y1392" s="84">
        <v>5</v>
      </c>
      <c r="Z1392" s="2">
        <v>35</v>
      </c>
      <c r="AA1392" s="6">
        <v>12</v>
      </c>
      <c r="AB1392" s="2"/>
      <c r="AC1392" s="84"/>
      <c r="AD1392" s="84">
        <v>3.5</v>
      </c>
      <c r="AE1392" s="2"/>
      <c r="AF1392" s="2">
        <v>100</v>
      </c>
      <c r="AG1392" s="2" t="str">
        <f t="shared" si="106"/>
        <v/>
      </c>
      <c r="AH1392" s="2">
        <f t="shared" si="107"/>
        <v>-100</v>
      </c>
      <c r="AI1392" s="44" t="str">
        <f>VLOOKUP(Table13[[#This Row],[Track]],$B$1885:$D$1929,2,FALSE)</f>
        <v>Vic</v>
      </c>
      <c r="AJ13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2" s="16" t="str">
        <f>IF(Table13[[#This Row],[Going-Dist]]="G&lt;6-Dist&gt;=1700","B",IF(Table13[[#This Row],[Going-Dist]]="G&lt;6-Dist&lt;1700","A",IF(AJ1392="G&gt;=6-Dist&lt;1700","C",IF(AJ1392="G&gt;=6-Dist&gt;=1700","D","xx"))))</f>
        <v>A</v>
      </c>
      <c r="AL1392" s="69">
        <f>MONTH(Table13[[#This Row],[Date]])</f>
        <v>2</v>
      </c>
      <c r="AM1392" s="69" t="str">
        <f t="shared" si="105"/>
        <v>2024-2025</v>
      </c>
      <c r="AN1392" s="60">
        <v>150</v>
      </c>
      <c r="AO1392" s="128" t="str">
        <f>IF(Table13[[#This Row],[Combo 27 Bet]]="","",IF(Table13[[#This Row],[Lev Ret]]="","",AN1392*Table13[[#This Row],[Odds]]))</f>
        <v/>
      </c>
      <c r="AP1392" s="129">
        <f t="shared" si="108"/>
        <v>-150</v>
      </c>
      <c r="AQ1392" s="135"/>
      <c r="AR1392" s="151">
        <v>8</v>
      </c>
      <c r="AS1392" s="2" t="str">
        <f>IF(Table13[[#This Row],[Date]]&lt;$AS$3,"","Live")</f>
        <v/>
      </c>
      <c r="AT1392" s="2" t="str">
        <f>IF(Table13[[#This Row],[Date]]&lt;$AT$3,"","Current Algo")</f>
        <v/>
      </c>
    </row>
    <row r="1393" spans="1:46" ht="14.25" customHeight="1" x14ac:dyDescent="0.25">
      <c r="A1393" s="82">
        <v>45703</v>
      </c>
      <c r="B1393" s="2" t="s">
        <v>3</v>
      </c>
      <c r="C1393" s="83">
        <v>0.73263888888888884</v>
      </c>
      <c r="D1393" s="87">
        <v>4</v>
      </c>
      <c r="E1393" s="7">
        <v>0</v>
      </c>
      <c r="F1393" s="60">
        <v>10</v>
      </c>
      <c r="G1393" s="2">
        <v>1400</v>
      </c>
      <c r="H1393" s="2" t="s">
        <v>42</v>
      </c>
      <c r="I1393" s="2">
        <v>84</v>
      </c>
      <c r="J1393" s="2">
        <v>130</v>
      </c>
      <c r="K1393" s="6">
        <v>3</v>
      </c>
      <c r="L1393" s="6" t="s">
        <v>552</v>
      </c>
      <c r="M1393" s="2" t="s">
        <v>76</v>
      </c>
      <c r="N1393" s="84">
        <v>4.2</v>
      </c>
      <c r="O1393" s="2" t="s">
        <v>200</v>
      </c>
      <c r="P1393" s="2" t="s">
        <v>118</v>
      </c>
      <c r="Q1393" s="85"/>
      <c r="R1393" s="86">
        <v>4</v>
      </c>
      <c r="S1393" s="85">
        <v>60</v>
      </c>
      <c r="T1393" s="85">
        <v>60</v>
      </c>
      <c r="U1393" s="85"/>
      <c r="V1393" s="2">
        <v>1</v>
      </c>
      <c r="W1393" s="2">
        <v>4</v>
      </c>
      <c r="X1393" s="10">
        <v>1</v>
      </c>
      <c r="Y1393" s="84">
        <v>4.7</v>
      </c>
      <c r="Z1393" s="2">
        <v>35</v>
      </c>
      <c r="AA1393" s="6">
        <v>12</v>
      </c>
      <c r="AB1393" s="2"/>
      <c r="AC1393" s="2" t="s">
        <v>12</v>
      </c>
      <c r="AD1393" s="84">
        <v>3.8</v>
      </c>
      <c r="AE1393" s="2">
        <v>1.6</v>
      </c>
      <c r="AF1393" s="2">
        <v>100</v>
      </c>
      <c r="AG1393" s="2">
        <f t="shared" si="106"/>
        <v>380</v>
      </c>
      <c r="AH1393" s="2">
        <f t="shared" si="107"/>
        <v>280</v>
      </c>
      <c r="AI1393" s="44" t="str">
        <f>VLOOKUP(Table13[[#This Row],[Track]],$B$1885:$D$1929,2,FALSE)</f>
        <v>Vic</v>
      </c>
      <c r="AJ13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3" s="16" t="str">
        <f>IF(Table13[[#This Row],[Going-Dist]]="G&lt;6-Dist&gt;=1700","B",IF(Table13[[#This Row],[Going-Dist]]="G&lt;6-Dist&lt;1700","A",IF(AJ1393="G&gt;=6-Dist&lt;1700","C",IF(AJ1393="G&gt;=6-Dist&gt;=1700","D","xx"))))</f>
        <v>A</v>
      </c>
      <c r="AL1393" s="69">
        <f>MONTH(Table13[[#This Row],[Date]])</f>
        <v>2</v>
      </c>
      <c r="AM1393" s="69" t="str">
        <f t="shared" si="105"/>
        <v>2024-2025</v>
      </c>
      <c r="AN1393" s="60">
        <v>150</v>
      </c>
      <c r="AO1393" s="128">
        <f>IF(Table13[[#This Row],[Combo 27 Bet]]="","",IF(Table13[[#This Row],[Lev Ret]]="","",AN1393*Table13[[#This Row],[Odds]]))</f>
        <v>570</v>
      </c>
      <c r="AP1393" s="129">
        <f t="shared" si="108"/>
        <v>420</v>
      </c>
      <c r="AQ1393" s="135">
        <v>2</v>
      </c>
      <c r="AR1393" s="151">
        <v>9</v>
      </c>
      <c r="AS1393" s="2" t="str">
        <f>IF(Table13[[#This Row],[Date]]&lt;$AS$3,"","Live")</f>
        <v/>
      </c>
      <c r="AT1393" s="2" t="str">
        <f>IF(Table13[[#This Row],[Date]]&lt;$AT$3,"","Current Algo")</f>
        <v/>
      </c>
    </row>
    <row r="1394" spans="1:46" ht="14.25" customHeight="1" x14ac:dyDescent="0.25">
      <c r="A1394" s="82">
        <v>45703</v>
      </c>
      <c r="B1394" s="2" t="s">
        <v>3</v>
      </c>
      <c r="C1394" s="83">
        <v>0.73263888888888884</v>
      </c>
      <c r="D1394" s="87">
        <v>4</v>
      </c>
      <c r="E1394" s="7">
        <v>0</v>
      </c>
      <c r="F1394" s="60">
        <v>10</v>
      </c>
      <c r="G1394" s="2">
        <v>1400</v>
      </c>
      <c r="H1394" s="2" t="s">
        <v>42</v>
      </c>
      <c r="I1394" s="2">
        <v>84</v>
      </c>
      <c r="J1394" s="2">
        <v>130</v>
      </c>
      <c r="K1394" s="6">
        <v>2</v>
      </c>
      <c r="L1394" s="6" t="s">
        <v>1296</v>
      </c>
      <c r="M1394" s="2" t="s">
        <v>67</v>
      </c>
      <c r="N1394" s="84">
        <v>13</v>
      </c>
      <c r="O1394" s="2" t="s">
        <v>59</v>
      </c>
      <c r="P1394" s="2" t="s">
        <v>90</v>
      </c>
      <c r="Q1394" s="85"/>
      <c r="R1394" s="86">
        <v>9</v>
      </c>
      <c r="S1394" s="85">
        <v>60.5</v>
      </c>
      <c r="T1394" s="85">
        <v>60.5</v>
      </c>
      <c r="U1394" s="85"/>
      <c r="V1394" s="2">
        <v>4</v>
      </c>
      <c r="W1394" s="2"/>
      <c r="X1394" s="10">
        <v>3</v>
      </c>
      <c r="Y1394" s="84">
        <v>5.6</v>
      </c>
      <c r="Z1394" s="2">
        <v>30</v>
      </c>
      <c r="AA1394" s="6">
        <v>12</v>
      </c>
      <c r="AB1394" s="2"/>
      <c r="AC1394" s="2"/>
      <c r="AD1394" s="84">
        <v>14</v>
      </c>
      <c r="AE1394" s="84"/>
      <c r="AF1394" s="2">
        <v>100</v>
      </c>
      <c r="AG1394" s="2" t="str">
        <f t="shared" si="106"/>
        <v/>
      </c>
      <c r="AH1394" s="2">
        <f t="shared" si="107"/>
        <v>-100</v>
      </c>
      <c r="AI1394" s="44" t="str">
        <f>VLOOKUP(Table13[[#This Row],[Track]],$B$1885:$D$1929,2,FALSE)</f>
        <v>Vic</v>
      </c>
      <c r="AJ13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4" s="16" t="str">
        <f>IF(Table13[[#This Row],[Going-Dist]]="G&lt;6-Dist&gt;=1700","B",IF(Table13[[#This Row],[Going-Dist]]="G&lt;6-Dist&lt;1700","A",IF(AJ1394="G&gt;=6-Dist&lt;1700","C",IF(AJ1394="G&gt;=6-Dist&gt;=1700","D","xx"))))</f>
        <v>A</v>
      </c>
      <c r="AL1394" s="69">
        <f>MONTH(Table13[[#This Row],[Date]])</f>
        <v>2</v>
      </c>
      <c r="AM1394" s="69" t="str">
        <f t="shared" si="105"/>
        <v>2024-2025</v>
      </c>
      <c r="AN1394" s="60">
        <v>100</v>
      </c>
      <c r="AO1394" s="128" t="str">
        <f>IF(Table13[[#This Row],[Combo 27 Bet]]="","",IF(Table13[[#This Row],[Lev Ret]]="","",AN1394*Table13[[#This Row],[Odds]]))</f>
        <v/>
      </c>
      <c r="AP1394" s="129">
        <f t="shared" si="108"/>
        <v>-100</v>
      </c>
      <c r="AQ1394" s="135">
        <v>2</v>
      </c>
      <c r="AR1394" s="151">
        <v>6</v>
      </c>
      <c r="AS1394" s="2" t="str">
        <f>IF(Table13[[#This Row],[Date]]&lt;$AS$3,"","Live")</f>
        <v/>
      </c>
      <c r="AT1394" s="2" t="str">
        <f>IF(Table13[[#This Row],[Date]]&lt;$AT$3,"","Current Algo")</f>
        <v/>
      </c>
    </row>
    <row r="1395" spans="1:46" ht="14.25" customHeight="1" x14ac:dyDescent="0.25">
      <c r="A1395" s="82">
        <v>45710</v>
      </c>
      <c r="B1395" s="2" t="s">
        <v>4</v>
      </c>
      <c r="C1395" s="83">
        <v>0.51041666666666663</v>
      </c>
      <c r="D1395" s="87">
        <v>4</v>
      </c>
      <c r="E1395" s="7">
        <v>4</v>
      </c>
      <c r="F1395" s="60">
        <v>1</v>
      </c>
      <c r="G1395" s="2">
        <v>1100</v>
      </c>
      <c r="H1395" s="2" t="s">
        <v>70</v>
      </c>
      <c r="I1395" s="2" t="s">
        <v>46</v>
      </c>
      <c r="J1395" s="2">
        <v>150</v>
      </c>
      <c r="K1395" s="6">
        <v>5</v>
      </c>
      <c r="L1395" s="6" t="s">
        <v>960</v>
      </c>
      <c r="M1395" s="2" t="s">
        <v>80</v>
      </c>
      <c r="N1395" s="84">
        <v>3.1</v>
      </c>
      <c r="O1395" s="2" t="s">
        <v>91</v>
      </c>
      <c r="P1395" s="2" t="s">
        <v>114</v>
      </c>
      <c r="Q1395" s="85"/>
      <c r="R1395" s="86">
        <v>3</v>
      </c>
      <c r="S1395" s="85">
        <v>54</v>
      </c>
      <c r="T1395" s="85">
        <v>54</v>
      </c>
      <c r="U1395" s="85"/>
      <c r="V1395" s="2">
        <v>2</v>
      </c>
      <c r="W1395" s="2">
        <v>2</v>
      </c>
      <c r="X1395" s="10">
        <v>1</v>
      </c>
      <c r="Y1395" s="84">
        <v>3.8</v>
      </c>
      <c r="Z1395" s="2" t="s">
        <v>553</v>
      </c>
      <c r="AA1395" s="6">
        <v>5</v>
      </c>
      <c r="AB1395" s="2"/>
      <c r="AC1395" s="84" t="s">
        <v>12</v>
      </c>
      <c r="AD1395" s="84">
        <v>3.4</v>
      </c>
      <c r="AE1395" s="2">
        <v>1.9</v>
      </c>
      <c r="AF1395" s="2">
        <v>100</v>
      </c>
      <c r="AG1395" s="2">
        <f t="shared" si="106"/>
        <v>340</v>
      </c>
      <c r="AH1395" s="2">
        <f t="shared" si="107"/>
        <v>240</v>
      </c>
      <c r="AI1395" s="44" t="str">
        <f>VLOOKUP(Table13[[#This Row],[Track]],$B$1885:$D$1929,2,FALSE)</f>
        <v>Vic</v>
      </c>
      <c r="AJ13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5" s="16" t="str">
        <f>IF(Table13[[#This Row],[Going-Dist]]="G&lt;6-Dist&gt;=1700","B",IF(Table13[[#This Row],[Going-Dist]]="G&lt;6-Dist&lt;1700","A",IF(AJ1395="G&gt;=6-Dist&lt;1700","C",IF(AJ1395="G&gt;=6-Dist&gt;=1700","D","xx"))))</f>
        <v>A</v>
      </c>
      <c r="AL1395" s="69">
        <f>MONTH(Table13[[#This Row],[Date]])</f>
        <v>2</v>
      </c>
      <c r="AM1395" s="69" t="str">
        <f t="shared" si="105"/>
        <v>2024-2025</v>
      </c>
      <c r="AN1395" s="60">
        <v>150</v>
      </c>
      <c r="AO1395" s="128">
        <f>IF(Table13[[#This Row],[Combo 27 Bet]]="","",IF(Table13[[#This Row],[Lev Ret]]="","",AN1395*Table13[[#This Row],[Odds]]))</f>
        <v>510</v>
      </c>
      <c r="AP1395" s="129">
        <f t="shared" si="108"/>
        <v>360</v>
      </c>
      <c r="AQ1395" s="135"/>
      <c r="AR1395" s="151">
        <v>9</v>
      </c>
      <c r="AS1395" s="2" t="str">
        <f>IF(Table13[[#This Row],[Date]]&lt;$AS$3,"","Live")</f>
        <v/>
      </c>
      <c r="AT1395" s="2" t="str">
        <f>IF(Table13[[#This Row],[Date]]&lt;$AT$3,"","Current Algo")</f>
        <v/>
      </c>
    </row>
    <row r="1396" spans="1:46" ht="14.25" customHeight="1" x14ac:dyDescent="0.25">
      <c r="A1396" s="82">
        <v>45710</v>
      </c>
      <c r="B1396" s="2" t="s">
        <v>149</v>
      </c>
      <c r="C1396" s="83">
        <v>0.52083333333333337</v>
      </c>
      <c r="D1396" s="87">
        <v>4</v>
      </c>
      <c r="E1396" s="7">
        <v>5</v>
      </c>
      <c r="F1396" s="60">
        <v>1</v>
      </c>
      <c r="G1396" s="2">
        <v>1500</v>
      </c>
      <c r="H1396" s="2" t="s">
        <v>151</v>
      </c>
      <c r="I1396" s="2">
        <v>72</v>
      </c>
      <c r="J1396" s="2">
        <v>120</v>
      </c>
      <c r="K1396" s="6">
        <v>10</v>
      </c>
      <c r="L1396" s="6" t="s">
        <v>1770</v>
      </c>
      <c r="M1396" s="2" t="s">
        <v>55</v>
      </c>
      <c r="N1396" s="84">
        <v>6.2</v>
      </c>
      <c r="O1396" s="2" t="s">
        <v>179</v>
      </c>
      <c r="P1396" s="2" t="s">
        <v>236</v>
      </c>
      <c r="Q1396" s="85"/>
      <c r="R1396" s="86">
        <v>4</v>
      </c>
      <c r="S1396" s="85">
        <v>55</v>
      </c>
      <c r="T1396" s="85">
        <v>55</v>
      </c>
      <c r="U1396" s="85"/>
      <c r="V1396" s="2">
        <v>2</v>
      </c>
      <c r="W1396" s="2">
        <v>4</v>
      </c>
      <c r="X1396" s="10">
        <v>1</v>
      </c>
      <c r="Y1396" s="84">
        <v>3.75</v>
      </c>
      <c r="Z1396" s="2">
        <v>20</v>
      </c>
      <c r="AA1396" s="6"/>
      <c r="AB1396" s="2"/>
      <c r="AC1396" s="2" t="s">
        <v>150</v>
      </c>
      <c r="AD1396" s="84">
        <v>6.9</v>
      </c>
      <c r="AE1396" s="84">
        <v>2</v>
      </c>
      <c r="AF1396" s="2">
        <v>100</v>
      </c>
      <c r="AG1396" s="2">
        <f t="shared" si="106"/>
        <v>690</v>
      </c>
      <c r="AH1396" s="2">
        <f t="shared" si="107"/>
        <v>590</v>
      </c>
      <c r="AI1396" s="44" t="str">
        <f>VLOOKUP(Table13[[#This Row],[Track]],$B$1885:$D$1929,2,FALSE)</f>
        <v>NSW</v>
      </c>
      <c r="AJ13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6" s="16" t="str">
        <f>IF(Table13[[#This Row],[Going-Dist]]="G&lt;6-Dist&gt;=1700","B",IF(Table13[[#This Row],[Going-Dist]]="G&lt;6-Dist&lt;1700","A",IF(AJ1396="G&gt;=6-Dist&lt;1700","C",IF(AJ1396="G&gt;=6-Dist&gt;=1700","D","xx"))))</f>
        <v>A</v>
      </c>
      <c r="AL1396" s="69">
        <f>MONTH(Table13[[#This Row],[Date]])</f>
        <v>2</v>
      </c>
      <c r="AM1396" s="69" t="str">
        <f t="shared" si="105"/>
        <v>2024-2025</v>
      </c>
      <c r="AN1396" s="60">
        <v>100</v>
      </c>
      <c r="AO1396" s="128">
        <f>IF(Table13[[#This Row],[Combo 27 Bet]]="","",IF(Table13[[#This Row],[Lev Ret]]="","",AN1396*Table13[[#This Row],[Odds]]))</f>
        <v>690</v>
      </c>
      <c r="AP1396" s="129">
        <f t="shared" si="108"/>
        <v>590</v>
      </c>
      <c r="AQ1396" s="135"/>
      <c r="AR1396" s="151">
        <v>8</v>
      </c>
      <c r="AS1396" s="2" t="str">
        <f>IF(Table13[[#This Row],[Date]]&lt;$AS$3,"","Live")</f>
        <v/>
      </c>
      <c r="AT1396" s="2" t="str">
        <f>IF(Table13[[#This Row],[Date]]&lt;$AT$3,"","Current Algo")</f>
        <v/>
      </c>
    </row>
    <row r="1397" spans="1:46" ht="14.25" customHeight="1" x14ac:dyDescent="0.25">
      <c r="A1397" s="82">
        <v>45710</v>
      </c>
      <c r="B1397" s="2" t="s">
        <v>4</v>
      </c>
      <c r="C1397" s="83">
        <v>0.65277777777777779</v>
      </c>
      <c r="D1397" s="87">
        <v>4</v>
      </c>
      <c r="E1397" s="7">
        <v>4</v>
      </c>
      <c r="F1397" s="60">
        <v>7</v>
      </c>
      <c r="G1397" s="2">
        <v>1400</v>
      </c>
      <c r="H1397" s="2" t="s">
        <v>131</v>
      </c>
      <c r="I1397" s="2" t="s">
        <v>131</v>
      </c>
      <c r="J1397" s="2">
        <v>750</v>
      </c>
      <c r="K1397" s="6">
        <v>1</v>
      </c>
      <c r="L1397" s="6" t="s">
        <v>581</v>
      </c>
      <c r="M1397" s="2" t="s">
        <v>58</v>
      </c>
      <c r="N1397" s="84">
        <v>2</v>
      </c>
      <c r="O1397" s="2" t="s">
        <v>59</v>
      </c>
      <c r="P1397" s="2" t="s">
        <v>82</v>
      </c>
      <c r="Q1397" s="85"/>
      <c r="R1397" s="86">
        <v>11</v>
      </c>
      <c r="S1397" s="85">
        <v>59</v>
      </c>
      <c r="T1397" s="85">
        <v>59</v>
      </c>
      <c r="U1397" s="85"/>
      <c r="V1397" s="2">
        <v>1</v>
      </c>
      <c r="W1397" s="2">
        <v>1</v>
      </c>
      <c r="X1397" s="10">
        <v>1</v>
      </c>
      <c r="Y1397" s="84">
        <v>2</v>
      </c>
      <c r="Z1397" s="2">
        <v>50</v>
      </c>
      <c r="AA1397" s="6">
        <v>11</v>
      </c>
      <c r="AB1397" s="2"/>
      <c r="AC1397" s="2" t="s">
        <v>12</v>
      </c>
      <c r="AD1397" s="84">
        <v>1.8</v>
      </c>
      <c r="AE1397" s="84">
        <v>1.01</v>
      </c>
      <c r="AF1397" s="2">
        <v>100</v>
      </c>
      <c r="AG1397" s="2">
        <f t="shared" si="106"/>
        <v>180</v>
      </c>
      <c r="AH1397" s="2">
        <f t="shared" si="107"/>
        <v>80</v>
      </c>
      <c r="AI1397" s="44" t="str">
        <f>VLOOKUP(Table13[[#This Row],[Track]],$B$1885:$D$1929,2,FALSE)</f>
        <v>Vic</v>
      </c>
      <c r="AJ13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397" s="16" t="str">
        <f>IF(Table13[[#This Row],[Going-Dist]]="G&lt;6-Dist&gt;=1700","B",IF(Table13[[#This Row],[Going-Dist]]="G&lt;6-Dist&lt;1700","A",IF(AJ1397="G&gt;=6-Dist&lt;1700","C",IF(AJ1397="G&gt;=6-Dist&gt;=1700","D","xx"))))</f>
        <v>A</v>
      </c>
      <c r="AL1397" s="69">
        <f>MONTH(Table13[[#This Row],[Date]])</f>
        <v>2</v>
      </c>
      <c r="AM1397" s="69" t="str">
        <f t="shared" si="105"/>
        <v>2024-2025</v>
      </c>
      <c r="AN1397" s="60">
        <v>200</v>
      </c>
      <c r="AO1397" s="128">
        <f>IF(Table13[[#This Row],[Combo 27 Bet]]="","",IF(Table13[[#This Row],[Lev Ret]]="","",AN1397*Table13[[#This Row],[Odds]]))</f>
        <v>360</v>
      </c>
      <c r="AP1397" s="129">
        <f t="shared" si="108"/>
        <v>160</v>
      </c>
      <c r="AQ1397" s="135"/>
      <c r="AR1397" s="151">
        <v>10</v>
      </c>
      <c r="AS1397" s="2" t="str">
        <f>IF(Table13[[#This Row],[Date]]&lt;$AS$3,"","Live")</f>
        <v/>
      </c>
      <c r="AT1397" s="2" t="str">
        <f>IF(Table13[[#This Row],[Date]]&lt;$AT$3,"","Current Algo")</f>
        <v/>
      </c>
    </row>
    <row r="1398" spans="1:46" ht="14.25" customHeight="1" x14ac:dyDescent="0.25">
      <c r="A1398" s="82">
        <v>45710</v>
      </c>
      <c r="B1398" s="2" t="s">
        <v>4</v>
      </c>
      <c r="C1398" s="83">
        <v>0.73263888888888884</v>
      </c>
      <c r="D1398" s="87">
        <v>4</v>
      </c>
      <c r="E1398" s="7">
        <v>4</v>
      </c>
      <c r="F1398" s="60">
        <v>10</v>
      </c>
      <c r="G1398" s="2">
        <v>2000</v>
      </c>
      <c r="H1398" s="2" t="s">
        <v>42</v>
      </c>
      <c r="I1398" s="2" t="s">
        <v>46</v>
      </c>
      <c r="J1398" s="2">
        <v>175</v>
      </c>
      <c r="K1398" s="6">
        <v>10</v>
      </c>
      <c r="L1398" s="6" t="s">
        <v>981</v>
      </c>
      <c r="M1398" s="2" t="s">
        <v>67</v>
      </c>
      <c r="N1398" s="84">
        <v>3.9</v>
      </c>
      <c r="O1398" s="2" t="s">
        <v>97</v>
      </c>
      <c r="P1398" s="2" t="s">
        <v>82</v>
      </c>
      <c r="Q1398" s="85"/>
      <c r="R1398" s="86">
        <v>8</v>
      </c>
      <c r="S1398" s="85">
        <v>54</v>
      </c>
      <c r="T1398" s="85">
        <v>54</v>
      </c>
      <c r="U1398" s="85"/>
      <c r="V1398" s="2">
        <v>2</v>
      </c>
      <c r="W1398" s="2"/>
      <c r="X1398" s="10">
        <v>1</v>
      </c>
      <c r="Y1398" s="84">
        <v>5</v>
      </c>
      <c r="Z1398" s="2">
        <v>35</v>
      </c>
      <c r="AA1398" s="6">
        <v>9</v>
      </c>
      <c r="AB1398" s="2"/>
      <c r="AC1398" s="2" t="s">
        <v>13</v>
      </c>
      <c r="AD1398" s="84">
        <v>4.2</v>
      </c>
      <c r="AE1398" s="2">
        <v>1.6</v>
      </c>
      <c r="AF1398" s="2">
        <v>100</v>
      </c>
      <c r="AG1398" s="2" t="str">
        <f t="shared" si="106"/>
        <v/>
      </c>
      <c r="AH1398" s="2">
        <f t="shared" si="107"/>
        <v>-100</v>
      </c>
      <c r="AI1398" s="44" t="str">
        <f>VLOOKUP(Table13[[#This Row],[Track]],$B$1885:$D$1929,2,FALSE)</f>
        <v>Vic</v>
      </c>
      <c r="AJ13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98" s="16" t="str">
        <f>IF(Table13[[#This Row],[Going-Dist]]="G&lt;6-Dist&gt;=1700","B",IF(Table13[[#This Row],[Going-Dist]]="G&lt;6-Dist&lt;1700","A",IF(AJ1398="G&gt;=6-Dist&lt;1700","C",IF(AJ1398="G&gt;=6-Dist&gt;=1700","D","xx"))))</f>
        <v>B</v>
      </c>
      <c r="AL1398" s="69">
        <f>MONTH(Table13[[#This Row],[Date]])</f>
        <v>2</v>
      </c>
      <c r="AM1398" s="69" t="str">
        <f t="shared" si="105"/>
        <v>2024-2025</v>
      </c>
      <c r="AN1398" s="60">
        <v>100</v>
      </c>
      <c r="AO1398" s="128" t="str">
        <f>IF(Table13[[#This Row],[Combo 27 Bet]]="","",IF(Table13[[#This Row],[Lev Ret]]="","",AN1398*Table13[[#This Row],[Odds]]))</f>
        <v/>
      </c>
      <c r="AP1398" s="129">
        <f t="shared" si="108"/>
        <v>-100</v>
      </c>
      <c r="AQ1398" s="135"/>
      <c r="AR1398" s="151">
        <v>7</v>
      </c>
      <c r="AS1398" s="2" t="str">
        <f>IF(Table13[[#This Row],[Date]]&lt;$AS$3,"","Live")</f>
        <v/>
      </c>
      <c r="AT1398" s="2" t="str">
        <f>IF(Table13[[#This Row],[Date]]&lt;$AT$3,"","Current Algo")</f>
        <v/>
      </c>
    </row>
    <row r="1399" spans="1:46" ht="14.25" customHeight="1" x14ac:dyDescent="0.25">
      <c r="A1399" s="82">
        <v>45717</v>
      </c>
      <c r="B1399" s="2" t="s">
        <v>3</v>
      </c>
      <c r="C1399" s="83">
        <v>0.53125</v>
      </c>
      <c r="D1399" s="87">
        <v>4</v>
      </c>
      <c r="E1399" s="7">
        <v>2</v>
      </c>
      <c r="F1399" s="60">
        <v>2</v>
      </c>
      <c r="G1399" s="2">
        <v>2000</v>
      </c>
      <c r="H1399" s="2" t="s">
        <v>42</v>
      </c>
      <c r="I1399" s="2">
        <v>84</v>
      </c>
      <c r="J1399" s="2">
        <v>130</v>
      </c>
      <c r="K1399" s="6">
        <v>2</v>
      </c>
      <c r="L1399" s="6" t="s">
        <v>979</v>
      </c>
      <c r="M1399" s="2" t="s">
        <v>75</v>
      </c>
      <c r="N1399" s="84">
        <v>1.9</v>
      </c>
      <c r="O1399" s="2" t="s">
        <v>146</v>
      </c>
      <c r="P1399" s="2" t="s">
        <v>547</v>
      </c>
      <c r="Q1399" s="85"/>
      <c r="R1399" s="86">
        <v>9</v>
      </c>
      <c r="S1399" s="85">
        <v>59.5</v>
      </c>
      <c r="T1399" s="85">
        <v>59.5</v>
      </c>
      <c r="U1399" s="85"/>
      <c r="V1399" s="2">
        <v>1</v>
      </c>
      <c r="W1399" s="2">
        <v>1</v>
      </c>
      <c r="X1399" s="10">
        <v>1</v>
      </c>
      <c r="Y1399" s="84">
        <v>2.2000000000000002</v>
      </c>
      <c r="Z1399" s="2">
        <v>50</v>
      </c>
      <c r="AA1399" s="6">
        <v>9</v>
      </c>
      <c r="AB1399" s="2"/>
      <c r="AC1399" s="84" t="s">
        <v>12</v>
      </c>
      <c r="AD1399" s="84">
        <v>1.9</v>
      </c>
      <c r="AE1399" s="2">
        <v>1.2</v>
      </c>
      <c r="AF1399" s="2">
        <v>100</v>
      </c>
      <c r="AG1399" s="2">
        <f t="shared" si="106"/>
        <v>190</v>
      </c>
      <c r="AH1399" s="2">
        <f t="shared" si="107"/>
        <v>90</v>
      </c>
      <c r="AI1399" s="44" t="str">
        <f>VLOOKUP(Table13[[#This Row],[Track]],$B$1885:$D$1929,2,FALSE)</f>
        <v>Vic</v>
      </c>
      <c r="AJ13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399" s="16" t="str">
        <f>IF(Table13[[#This Row],[Going-Dist]]="G&lt;6-Dist&gt;=1700","B",IF(Table13[[#This Row],[Going-Dist]]="G&lt;6-Dist&lt;1700","A",IF(AJ1399="G&gt;=6-Dist&lt;1700","C",IF(AJ1399="G&gt;=6-Dist&gt;=1700","D","xx"))))</f>
        <v>B</v>
      </c>
      <c r="AL1399" s="69">
        <f>MONTH(Table13[[#This Row],[Date]])</f>
        <v>3</v>
      </c>
      <c r="AM1399" s="69" t="str">
        <f t="shared" si="105"/>
        <v>2024-2025</v>
      </c>
      <c r="AN1399" s="60">
        <v>120</v>
      </c>
      <c r="AO1399" s="128">
        <f>IF(Table13[[#This Row],[Combo 27 Bet]]="","",IF(Table13[[#This Row],[Lev Ret]]="","",AN1399*Table13[[#This Row],[Odds]]))</f>
        <v>228</v>
      </c>
      <c r="AP1399" s="129">
        <f t="shared" si="108"/>
        <v>108</v>
      </c>
      <c r="AQ1399" s="135"/>
      <c r="AR1399" s="151">
        <v>5</v>
      </c>
      <c r="AS1399" s="2" t="str">
        <f>IF(Table13[[#This Row],[Date]]&lt;$AS$3,"","Live")</f>
        <v/>
      </c>
      <c r="AT1399" s="2" t="str">
        <f>IF(Table13[[#This Row],[Date]]&lt;$AT$3,"","Current Algo")</f>
        <v/>
      </c>
    </row>
    <row r="1400" spans="1:46" ht="14.25" customHeight="1" x14ac:dyDescent="0.25">
      <c r="A1400" s="82">
        <v>45717</v>
      </c>
      <c r="B1400" s="2" t="s">
        <v>3</v>
      </c>
      <c r="C1400" s="83">
        <v>0.55555555555555558</v>
      </c>
      <c r="D1400" s="87">
        <v>4</v>
      </c>
      <c r="E1400" s="7">
        <v>2</v>
      </c>
      <c r="F1400" s="60">
        <v>3</v>
      </c>
      <c r="G1400" s="2">
        <v>1000</v>
      </c>
      <c r="H1400" s="2" t="s">
        <v>42</v>
      </c>
      <c r="I1400" s="2" t="s">
        <v>46</v>
      </c>
      <c r="J1400" s="2">
        <v>175</v>
      </c>
      <c r="K1400" s="6">
        <v>3</v>
      </c>
      <c r="L1400" s="6" t="s">
        <v>987</v>
      </c>
      <c r="M1400" s="2" t="s">
        <v>53</v>
      </c>
      <c r="N1400" s="84">
        <v>4.4000000000000004</v>
      </c>
      <c r="O1400" s="2" t="s">
        <v>78</v>
      </c>
      <c r="P1400" s="2" t="s">
        <v>193</v>
      </c>
      <c r="Q1400" s="85"/>
      <c r="R1400" s="86">
        <v>8</v>
      </c>
      <c r="S1400" s="85">
        <v>55</v>
      </c>
      <c r="T1400" s="85">
        <v>55</v>
      </c>
      <c r="U1400" s="85"/>
      <c r="V1400" s="2">
        <v>1</v>
      </c>
      <c r="W1400" s="2"/>
      <c r="X1400" s="10">
        <v>1</v>
      </c>
      <c r="Y1400" s="84">
        <v>4</v>
      </c>
      <c r="Z1400" s="2">
        <v>40</v>
      </c>
      <c r="AA1400" s="6">
        <v>9</v>
      </c>
      <c r="AB1400" s="2"/>
      <c r="AC1400" s="2" t="s">
        <v>15</v>
      </c>
      <c r="AD1400" s="84">
        <v>5</v>
      </c>
      <c r="AE1400" s="84">
        <v>1.7</v>
      </c>
      <c r="AF1400" s="2">
        <v>100</v>
      </c>
      <c r="AG1400" s="2" t="str">
        <f t="shared" si="106"/>
        <v/>
      </c>
      <c r="AH1400" s="2">
        <f t="shared" si="107"/>
        <v>-100</v>
      </c>
      <c r="AI1400" s="44" t="str">
        <f>VLOOKUP(Table13[[#This Row],[Track]],$B$1885:$D$1929,2,FALSE)</f>
        <v>Vic</v>
      </c>
      <c r="AJ14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0" s="16" t="str">
        <f>IF(Table13[[#This Row],[Going-Dist]]="G&lt;6-Dist&gt;=1700","B",IF(Table13[[#This Row],[Going-Dist]]="G&lt;6-Dist&lt;1700","A",IF(AJ1400="G&gt;=6-Dist&lt;1700","C",IF(AJ1400="G&gt;=6-Dist&gt;=1700","D","xx"))))</f>
        <v>A</v>
      </c>
      <c r="AL1400" s="69">
        <f>MONTH(Table13[[#This Row],[Date]])</f>
        <v>3</v>
      </c>
      <c r="AM1400" s="69" t="str">
        <f t="shared" si="105"/>
        <v>2024-2025</v>
      </c>
      <c r="AN1400" s="60">
        <v>150</v>
      </c>
      <c r="AO1400" s="128" t="str">
        <f>IF(Table13[[#This Row],[Combo 27 Bet]]="","",IF(Table13[[#This Row],[Lev Ret]]="","",AN1400*Table13[[#This Row],[Odds]]))</f>
        <v/>
      </c>
      <c r="AP1400" s="129">
        <f t="shared" si="108"/>
        <v>-150</v>
      </c>
      <c r="AQ1400" s="135">
        <v>2</v>
      </c>
      <c r="AR1400" s="151">
        <v>9</v>
      </c>
      <c r="AS1400" s="2" t="str">
        <f>IF(Table13[[#This Row],[Date]]&lt;$AS$3,"","Live")</f>
        <v/>
      </c>
      <c r="AT1400" s="2" t="str">
        <f>IF(Table13[[#This Row],[Date]]&lt;$AT$3,"","Current Algo")</f>
        <v/>
      </c>
    </row>
    <row r="1401" spans="1:46" ht="14.25" customHeight="1" x14ac:dyDescent="0.25">
      <c r="A1401" s="82">
        <v>45717</v>
      </c>
      <c r="B1401" s="2" t="s">
        <v>3</v>
      </c>
      <c r="C1401" s="83">
        <v>0.55555555555555558</v>
      </c>
      <c r="D1401" s="87">
        <v>4</v>
      </c>
      <c r="E1401" s="7">
        <v>2</v>
      </c>
      <c r="F1401" s="60">
        <v>3</v>
      </c>
      <c r="G1401" s="2">
        <v>1000</v>
      </c>
      <c r="H1401" s="2" t="s">
        <v>42</v>
      </c>
      <c r="I1401" s="2" t="s">
        <v>46</v>
      </c>
      <c r="J1401" s="2">
        <v>175</v>
      </c>
      <c r="K1401" s="6">
        <v>4</v>
      </c>
      <c r="L1401" s="6" t="s">
        <v>988</v>
      </c>
      <c r="M1401" s="2" t="s">
        <v>55</v>
      </c>
      <c r="N1401" s="84">
        <v>5.5</v>
      </c>
      <c r="O1401" s="2" t="s">
        <v>554</v>
      </c>
      <c r="P1401" s="2" t="s">
        <v>48</v>
      </c>
      <c r="Q1401" s="85"/>
      <c r="R1401" s="86">
        <v>4</v>
      </c>
      <c r="S1401" s="85">
        <v>54</v>
      </c>
      <c r="T1401" s="85">
        <v>54</v>
      </c>
      <c r="U1401" s="85"/>
      <c r="V1401" s="2">
        <v>2</v>
      </c>
      <c r="W1401" s="2">
        <v>1</v>
      </c>
      <c r="X1401" s="10">
        <v>2</v>
      </c>
      <c r="Y1401" s="84">
        <v>4.8</v>
      </c>
      <c r="Z1401" s="2">
        <v>35</v>
      </c>
      <c r="AA1401" s="6">
        <v>9</v>
      </c>
      <c r="AB1401" s="2"/>
      <c r="AC1401" s="2"/>
      <c r="AD1401" s="84">
        <v>7.5</v>
      </c>
      <c r="AE1401" s="84"/>
      <c r="AF1401" s="2">
        <v>100</v>
      </c>
      <c r="AG1401" s="2" t="str">
        <f t="shared" si="106"/>
        <v/>
      </c>
      <c r="AH1401" s="2">
        <f t="shared" si="107"/>
        <v>-100</v>
      </c>
      <c r="AI1401" s="44" t="str">
        <f>VLOOKUP(Table13[[#This Row],[Track]],$B$1885:$D$1929,2,FALSE)</f>
        <v>Vic</v>
      </c>
      <c r="AJ14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1" s="16" t="str">
        <f>IF(Table13[[#This Row],[Going-Dist]]="G&lt;6-Dist&gt;=1700","B",IF(Table13[[#This Row],[Going-Dist]]="G&lt;6-Dist&lt;1700","A",IF(AJ1401="G&gt;=6-Dist&lt;1700","C",IF(AJ1401="G&gt;=6-Dist&gt;=1700","D","xx"))))</f>
        <v>A</v>
      </c>
      <c r="AL1401" s="69">
        <f>MONTH(Table13[[#This Row],[Date]])</f>
        <v>3</v>
      </c>
      <c r="AM1401" s="69" t="str">
        <f t="shared" si="105"/>
        <v>2024-2025</v>
      </c>
      <c r="AN1401" s="60">
        <v>150</v>
      </c>
      <c r="AO1401" s="128" t="str">
        <f>IF(Table13[[#This Row],[Combo 27 Bet]]="","",IF(Table13[[#This Row],[Lev Ret]]="","",AN1401*Table13[[#This Row],[Odds]]))</f>
        <v/>
      </c>
      <c r="AP1401" s="129">
        <f t="shared" si="108"/>
        <v>-150</v>
      </c>
      <c r="AQ1401" s="135">
        <v>2</v>
      </c>
      <c r="AR1401" s="151">
        <v>8</v>
      </c>
      <c r="AS1401" s="2" t="str">
        <f>IF(Table13[[#This Row],[Date]]&lt;$AS$3,"","Live")</f>
        <v/>
      </c>
      <c r="AT1401" s="2" t="str">
        <f>IF(Table13[[#This Row],[Date]]&lt;$AT$3,"","Current Algo")</f>
        <v/>
      </c>
    </row>
    <row r="1402" spans="1:46" ht="14.25" customHeight="1" x14ac:dyDescent="0.25">
      <c r="A1402" s="82">
        <v>45717</v>
      </c>
      <c r="B1402" s="2" t="s">
        <v>148</v>
      </c>
      <c r="C1402" s="83">
        <v>0.56944444444444442</v>
      </c>
      <c r="D1402" s="87">
        <v>4</v>
      </c>
      <c r="E1402" s="7">
        <v>0</v>
      </c>
      <c r="F1402" s="60">
        <v>3</v>
      </c>
      <c r="G1402" s="2">
        <v>1200</v>
      </c>
      <c r="H1402" s="2" t="s">
        <v>151</v>
      </c>
      <c r="I1402" s="2">
        <v>88</v>
      </c>
      <c r="J1402" s="2">
        <v>160</v>
      </c>
      <c r="K1402" s="6">
        <v>6</v>
      </c>
      <c r="L1402" s="6" t="s">
        <v>1710</v>
      </c>
      <c r="M1402" s="2" t="s">
        <v>67</v>
      </c>
      <c r="N1402" s="84">
        <v>2.2999999999999998</v>
      </c>
      <c r="O1402" s="2" t="s">
        <v>156</v>
      </c>
      <c r="P1402" s="2" t="s">
        <v>86</v>
      </c>
      <c r="Q1402" s="85"/>
      <c r="R1402" s="86">
        <v>2</v>
      </c>
      <c r="S1402" s="85">
        <v>55.5</v>
      </c>
      <c r="T1402" s="85">
        <v>55.5</v>
      </c>
      <c r="U1402" s="85"/>
      <c r="V1402" s="2">
        <v>2</v>
      </c>
      <c r="W1402" s="2">
        <v>3</v>
      </c>
      <c r="X1402" s="10">
        <v>1</v>
      </c>
      <c r="Y1402" s="84">
        <v>2</v>
      </c>
      <c r="Z1402" s="2">
        <v>30</v>
      </c>
      <c r="AA1402" s="6"/>
      <c r="AB1402" s="2"/>
      <c r="AC1402" s="2" t="s">
        <v>150</v>
      </c>
      <c r="AD1402" s="84">
        <v>2.6</v>
      </c>
      <c r="AE1402" s="84">
        <v>1.1000000000000001</v>
      </c>
      <c r="AF1402" s="2">
        <v>100</v>
      </c>
      <c r="AG1402" s="2">
        <f t="shared" si="106"/>
        <v>260</v>
      </c>
      <c r="AH1402" s="2">
        <f t="shared" si="107"/>
        <v>160</v>
      </c>
      <c r="AI1402" s="44" t="str">
        <f>VLOOKUP(Table13[[#This Row],[Track]],$B$1885:$D$1929,2,FALSE)</f>
        <v>NSW</v>
      </c>
      <c r="AJ14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2" s="16" t="str">
        <f>IF(Table13[[#This Row],[Going-Dist]]="G&lt;6-Dist&gt;=1700","B",IF(Table13[[#This Row],[Going-Dist]]="G&lt;6-Dist&lt;1700","A",IF(AJ1402="G&gt;=6-Dist&lt;1700","C",IF(AJ1402="G&gt;=6-Dist&gt;=1700","D","xx"))))</f>
        <v>A</v>
      </c>
      <c r="AL1402" s="69">
        <f>MONTH(Table13[[#This Row],[Date]])</f>
        <v>3</v>
      </c>
      <c r="AM1402" s="69" t="str">
        <f t="shared" si="105"/>
        <v>2024-2025</v>
      </c>
      <c r="AN1402" s="60">
        <v>150</v>
      </c>
      <c r="AO1402" s="128">
        <f>IF(Table13[[#This Row],[Combo 27 Bet]]="","",IF(Table13[[#This Row],[Lev Ret]]="","",AN1402*Table13[[#This Row],[Odds]]))</f>
        <v>390</v>
      </c>
      <c r="AP1402" s="129">
        <f t="shared" si="108"/>
        <v>240</v>
      </c>
      <c r="AQ1402" s="135"/>
      <c r="AR1402" s="151">
        <v>9</v>
      </c>
      <c r="AS1402" s="2" t="str">
        <f>IF(Table13[[#This Row],[Date]]&lt;$AS$3,"","Live")</f>
        <v/>
      </c>
      <c r="AT1402" s="2" t="str">
        <f>IF(Table13[[#This Row],[Date]]&lt;$AT$3,"","Current Algo")</f>
        <v/>
      </c>
    </row>
    <row r="1403" spans="1:46" ht="14.25" customHeight="1" x14ac:dyDescent="0.25">
      <c r="A1403" s="82">
        <v>45717</v>
      </c>
      <c r="B1403" s="2" t="s">
        <v>3</v>
      </c>
      <c r="C1403" s="83">
        <v>0.60416666666666663</v>
      </c>
      <c r="D1403" s="87">
        <v>4</v>
      </c>
      <c r="E1403" s="7">
        <v>2</v>
      </c>
      <c r="F1403" s="60">
        <v>5</v>
      </c>
      <c r="G1403" s="2">
        <v>1100</v>
      </c>
      <c r="H1403" s="2" t="s">
        <v>1216</v>
      </c>
      <c r="I1403" s="2" t="s">
        <v>62</v>
      </c>
      <c r="J1403" s="2">
        <v>150</v>
      </c>
      <c r="K1403" s="6">
        <v>7</v>
      </c>
      <c r="L1403" s="6" t="s">
        <v>989</v>
      </c>
      <c r="M1403" s="2"/>
      <c r="N1403" s="84">
        <v>3.8</v>
      </c>
      <c r="O1403" s="2" t="s">
        <v>555</v>
      </c>
      <c r="P1403" s="2" t="s">
        <v>556</v>
      </c>
      <c r="Q1403" s="85"/>
      <c r="R1403" s="86">
        <v>6</v>
      </c>
      <c r="S1403" s="85">
        <v>54.5</v>
      </c>
      <c r="T1403" s="85">
        <v>54.5</v>
      </c>
      <c r="U1403" s="85"/>
      <c r="V1403" s="2"/>
      <c r="W1403" s="2"/>
      <c r="X1403" s="10">
        <v>1</v>
      </c>
      <c r="Y1403" s="84"/>
      <c r="Z1403" s="2"/>
      <c r="AA1403" s="6">
        <v>11</v>
      </c>
      <c r="AB1403" s="2"/>
      <c r="AC1403" s="2" t="s">
        <v>12</v>
      </c>
      <c r="AD1403" s="84">
        <v>3.6</v>
      </c>
      <c r="AE1403" s="84">
        <v>1.5</v>
      </c>
      <c r="AF1403" s="2">
        <v>100</v>
      </c>
      <c r="AG1403" s="2">
        <f t="shared" si="106"/>
        <v>360</v>
      </c>
      <c r="AH1403" s="2">
        <f t="shared" si="107"/>
        <v>260</v>
      </c>
      <c r="AI1403" s="44" t="str">
        <f>VLOOKUP(Table13[[#This Row],[Track]],$B$1885:$D$1929,2,FALSE)</f>
        <v>Vic</v>
      </c>
      <c r="AJ14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3" s="16" t="str">
        <f>IF(Table13[[#This Row],[Going-Dist]]="G&lt;6-Dist&gt;=1700","B",IF(Table13[[#This Row],[Going-Dist]]="G&lt;6-Dist&lt;1700","A",IF(AJ1403="G&gt;=6-Dist&lt;1700","C",IF(AJ1403="G&gt;=6-Dist&gt;=1700","D","xx"))))</f>
        <v>A</v>
      </c>
      <c r="AL1403" s="69">
        <f>MONTH(Table13[[#This Row],[Date]])</f>
        <v>3</v>
      </c>
      <c r="AM1403" s="69" t="str">
        <f t="shared" si="105"/>
        <v>2024-2025</v>
      </c>
      <c r="AN1403" s="60">
        <v>100</v>
      </c>
      <c r="AO1403" s="128">
        <f>IF(Table13[[#This Row],[Combo 27 Bet]]="","",IF(Table13[[#This Row],[Lev Ret]]="","",AN1403*Table13[[#This Row],[Odds]]))</f>
        <v>360</v>
      </c>
      <c r="AP1403" s="129">
        <f t="shared" si="108"/>
        <v>260</v>
      </c>
      <c r="AQ1403" s="135"/>
      <c r="AR1403" s="151">
        <v>7</v>
      </c>
      <c r="AS1403" s="2" t="str">
        <f>IF(Table13[[#This Row],[Date]]&lt;$AS$3,"","Live")</f>
        <v/>
      </c>
      <c r="AT1403" s="2" t="str">
        <f>IF(Table13[[#This Row],[Date]]&lt;$AT$3,"","Current Algo")</f>
        <v/>
      </c>
    </row>
    <row r="1404" spans="1:46" ht="14.25" customHeight="1" x14ac:dyDescent="0.25">
      <c r="A1404" s="82">
        <v>45717</v>
      </c>
      <c r="B1404" s="2" t="s">
        <v>3</v>
      </c>
      <c r="C1404" s="83">
        <v>0.62847222222222221</v>
      </c>
      <c r="D1404" s="87">
        <v>4</v>
      </c>
      <c r="E1404" s="7">
        <v>2</v>
      </c>
      <c r="F1404" s="60">
        <v>6</v>
      </c>
      <c r="G1404" s="2">
        <v>1400</v>
      </c>
      <c r="H1404" s="2" t="s">
        <v>42</v>
      </c>
      <c r="I1404" s="2">
        <v>84</v>
      </c>
      <c r="J1404" s="2">
        <v>130</v>
      </c>
      <c r="K1404" s="6">
        <v>5</v>
      </c>
      <c r="L1404" s="6" t="s">
        <v>980</v>
      </c>
      <c r="M1404" s="2" t="s">
        <v>55</v>
      </c>
      <c r="N1404" s="84">
        <v>6.5</v>
      </c>
      <c r="O1404" s="2" t="s">
        <v>203</v>
      </c>
      <c r="P1404" s="2" t="s">
        <v>137</v>
      </c>
      <c r="Q1404" s="85"/>
      <c r="R1404" s="86">
        <v>14</v>
      </c>
      <c r="S1404" s="85">
        <v>57.5</v>
      </c>
      <c r="T1404" s="85">
        <v>57.5</v>
      </c>
      <c r="U1404" s="85"/>
      <c r="V1404" s="2">
        <v>1</v>
      </c>
      <c r="W1404" s="2">
        <v>1</v>
      </c>
      <c r="X1404" s="10">
        <v>1</v>
      </c>
      <c r="Y1404" s="84">
        <v>3.6</v>
      </c>
      <c r="Z1404" s="2">
        <v>45</v>
      </c>
      <c r="AA1404" s="6">
        <v>14</v>
      </c>
      <c r="AB1404" s="2"/>
      <c r="AC1404" s="2"/>
      <c r="AD1404" s="84">
        <v>7</v>
      </c>
      <c r="AE1404" s="84"/>
      <c r="AF1404" s="2">
        <v>100</v>
      </c>
      <c r="AG1404" s="2" t="str">
        <f t="shared" si="106"/>
        <v/>
      </c>
      <c r="AH1404" s="2">
        <f t="shared" si="107"/>
        <v>-100</v>
      </c>
      <c r="AI1404" s="44" t="str">
        <f>VLOOKUP(Table13[[#This Row],[Track]],$B$1885:$D$1929,2,FALSE)</f>
        <v>Vic</v>
      </c>
      <c r="AJ14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4" s="16" t="str">
        <f>IF(Table13[[#This Row],[Going-Dist]]="G&lt;6-Dist&gt;=1700","B",IF(Table13[[#This Row],[Going-Dist]]="G&lt;6-Dist&lt;1700","A",IF(AJ1404="G&gt;=6-Dist&lt;1700","C",IF(AJ1404="G&gt;=6-Dist&gt;=1700","D","xx"))))</f>
        <v>A</v>
      </c>
      <c r="AL1404" s="69">
        <f>MONTH(Table13[[#This Row],[Date]])</f>
        <v>3</v>
      </c>
      <c r="AM1404" s="69" t="str">
        <f t="shared" si="105"/>
        <v>2024-2025</v>
      </c>
      <c r="AN1404" s="60">
        <v>100</v>
      </c>
      <c r="AO1404" s="128" t="str">
        <f>IF(Table13[[#This Row],[Combo 27 Bet]]="","",IF(Table13[[#This Row],[Lev Ret]]="","",AN1404*Table13[[#This Row],[Odds]]))</f>
        <v/>
      </c>
      <c r="AP1404" s="129">
        <f t="shared" si="108"/>
        <v>-100</v>
      </c>
      <c r="AQ1404" s="135"/>
      <c r="AR1404" s="151">
        <v>8</v>
      </c>
      <c r="AS1404" s="2" t="str">
        <f>IF(Table13[[#This Row],[Date]]&lt;$AS$3,"","Live")</f>
        <v/>
      </c>
      <c r="AT1404" s="2" t="str">
        <f>IF(Table13[[#This Row],[Date]]&lt;$AT$3,"","Current Algo")</f>
        <v/>
      </c>
    </row>
    <row r="1405" spans="1:46" ht="14.25" customHeight="1" x14ac:dyDescent="0.25">
      <c r="A1405" s="82">
        <v>45717</v>
      </c>
      <c r="B1405" s="2" t="s">
        <v>3</v>
      </c>
      <c r="C1405" s="83">
        <v>0.65277777777777779</v>
      </c>
      <c r="D1405" s="87">
        <v>4</v>
      </c>
      <c r="E1405" s="7">
        <v>2</v>
      </c>
      <c r="F1405" s="60">
        <v>7</v>
      </c>
      <c r="G1405" s="2">
        <v>1600</v>
      </c>
      <c r="H1405" s="2" t="s">
        <v>42</v>
      </c>
      <c r="I1405" s="2" t="s">
        <v>66</v>
      </c>
      <c r="J1405" s="2">
        <v>300</v>
      </c>
      <c r="K1405" s="6">
        <v>7</v>
      </c>
      <c r="L1405" s="6" t="s">
        <v>990</v>
      </c>
      <c r="M1405" s="2" t="s">
        <v>75</v>
      </c>
      <c r="N1405" s="84">
        <v>3.8</v>
      </c>
      <c r="O1405" s="2" t="s">
        <v>713</v>
      </c>
      <c r="P1405" s="2" t="s">
        <v>202</v>
      </c>
      <c r="Q1405" s="85"/>
      <c r="R1405" s="86">
        <v>11</v>
      </c>
      <c r="S1405" s="85">
        <v>55</v>
      </c>
      <c r="T1405" s="85">
        <v>55</v>
      </c>
      <c r="U1405" s="85"/>
      <c r="V1405" s="2">
        <v>1</v>
      </c>
      <c r="W1405" s="2">
        <v>1</v>
      </c>
      <c r="X1405" s="10">
        <v>1</v>
      </c>
      <c r="Y1405" s="84">
        <v>2.8</v>
      </c>
      <c r="Z1405" s="2">
        <v>45</v>
      </c>
      <c r="AA1405" s="6">
        <v>11</v>
      </c>
      <c r="AB1405" s="2"/>
      <c r="AC1405" s="84"/>
      <c r="AD1405" s="84">
        <v>5</v>
      </c>
      <c r="AE1405" s="2"/>
      <c r="AF1405" s="2">
        <v>100</v>
      </c>
      <c r="AG1405" s="2" t="str">
        <f t="shared" si="106"/>
        <v/>
      </c>
      <c r="AH1405" s="2">
        <f t="shared" si="107"/>
        <v>-100</v>
      </c>
      <c r="AI1405" s="44" t="str">
        <f>VLOOKUP(Table13[[#This Row],[Track]],$B$1885:$D$1929,2,FALSE)</f>
        <v>Vic</v>
      </c>
      <c r="AJ14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5" s="16" t="str">
        <f>IF(Table13[[#This Row],[Going-Dist]]="G&lt;6-Dist&gt;=1700","B",IF(Table13[[#This Row],[Going-Dist]]="G&lt;6-Dist&lt;1700","A",IF(AJ1405="G&gt;=6-Dist&lt;1700","C",IF(AJ1405="G&gt;=6-Dist&gt;=1700","D","xx"))))</f>
        <v>A</v>
      </c>
      <c r="AL1405" s="69">
        <f>MONTH(Table13[[#This Row],[Date]])</f>
        <v>3</v>
      </c>
      <c r="AM1405" s="69" t="str">
        <f t="shared" si="105"/>
        <v>2024-2025</v>
      </c>
      <c r="AN1405" s="60">
        <v>100</v>
      </c>
      <c r="AO1405" s="128" t="str">
        <f>IF(Table13[[#This Row],[Combo 27 Bet]]="","",IF(Table13[[#This Row],[Lev Ret]]="","",AN1405*Table13[[#This Row],[Odds]]))</f>
        <v/>
      </c>
      <c r="AP1405" s="129">
        <f t="shared" si="108"/>
        <v>-100</v>
      </c>
      <c r="AQ1405" s="135">
        <v>2</v>
      </c>
      <c r="AR1405" s="151">
        <v>7</v>
      </c>
      <c r="AS1405" s="2" t="str">
        <f>IF(Table13[[#This Row],[Date]]&lt;$AS$3,"","Live")</f>
        <v/>
      </c>
      <c r="AT1405" s="2" t="str">
        <f>IF(Table13[[#This Row],[Date]]&lt;$AT$3,"","Current Algo")</f>
        <v/>
      </c>
    </row>
    <row r="1406" spans="1:46" ht="14.25" customHeight="1" x14ac:dyDescent="0.25">
      <c r="A1406" s="82">
        <v>45717</v>
      </c>
      <c r="B1406" s="2" t="s">
        <v>3</v>
      </c>
      <c r="C1406" s="83">
        <v>0.65277777777777779</v>
      </c>
      <c r="D1406" s="87">
        <v>4</v>
      </c>
      <c r="E1406" s="7">
        <v>2</v>
      </c>
      <c r="F1406" s="60">
        <v>7</v>
      </c>
      <c r="G1406" s="2">
        <v>1600</v>
      </c>
      <c r="H1406" s="2" t="s">
        <v>42</v>
      </c>
      <c r="I1406" s="2" t="s">
        <v>66</v>
      </c>
      <c r="J1406" s="2">
        <v>300</v>
      </c>
      <c r="K1406" s="6">
        <v>10</v>
      </c>
      <c r="L1406" s="6" t="s">
        <v>991</v>
      </c>
      <c r="M1406" s="2" t="s">
        <v>58</v>
      </c>
      <c r="N1406" s="84">
        <v>5.5</v>
      </c>
      <c r="O1406" s="2" t="s">
        <v>63</v>
      </c>
      <c r="P1406" s="2" t="s">
        <v>64</v>
      </c>
      <c r="Q1406" s="85"/>
      <c r="R1406" s="86">
        <v>2</v>
      </c>
      <c r="S1406" s="85">
        <v>53</v>
      </c>
      <c r="T1406" s="85">
        <v>53</v>
      </c>
      <c r="U1406" s="85"/>
      <c r="V1406" s="2"/>
      <c r="W1406" s="2"/>
      <c r="X1406" s="10">
        <v>3</v>
      </c>
      <c r="Y1406" s="84">
        <v>5.6</v>
      </c>
      <c r="Z1406" s="2">
        <v>30</v>
      </c>
      <c r="AA1406" s="6">
        <v>11</v>
      </c>
      <c r="AB1406" s="2"/>
      <c r="AC1406" s="2"/>
      <c r="AD1406" s="84">
        <v>4.4000000000000004</v>
      </c>
      <c r="AE1406" s="2"/>
      <c r="AF1406" s="2">
        <v>100</v>
      </c>
      <c r="AG1406" s="2" t="str">
        <f t="shared" si="106"/>
        <v/>
      </c>
      <c r="AH1406" s="2">
        <f t="shared" si="107"/>
        <v>-100</v>
      </c>
      <c r="AI1406" s="44" t="str">
        <f>VLOOKUP(Table13[[#This Row],[Track]],$B$1885:$D$1929,2,FALSE)</f>
        <v>Vic</v>
      </c>
      <c r="AJ14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6" s="16" t="str">
        <f>IF(Table13[[#This Row],[Going-Dist]]="G&lt;6-Dist&gt;=1700","B",IF(Table13[[#This Row],[Going-Dist]]="G&lt;6-Dist&lt;1700","A",IF(AJ1406="G&gt;=6-Dist&lt;1700","C",IF(AJ1406="G&gt;=6-Dist&gt;=1700","D","xx"))))</f>
        <v>A</v>
      </c>
      <c r="AL1406" s="2">
        <f>MONTH(Table13[[#This Row],[Date]])</f>
        <v>3</v>
      </c>
      <c r="AM1406" s="2" t="str">
        <f t="shared" si="105"/>
        <v>2024-2025</v>
      </c>
      <c r="AN1406" s="60">
        <v>140</v>
      </c>
      <c r="AO1406" s="128" t="str">
        <f>IF(Table13[[#This Row],[Combo 27 Bet]]="","",IF(Table13[[#This Row],[Lev Ret]]="","",AN1406*Table13[[#This Row],[Odds]]))</f>
        <v/>
      </c>
      <c r="AP1406" s="129">
        <f t="shared" si="108"/>
        <v>-140</v>
      </c>
      <c r="AQ1406" s="135">
        <v>2</v>
      </c>
      <c r="AR1406" s="151">
        <v>6</v>
      </c>
      <c r="AS1406" s="2" t="str">
        <f>IF(Table13[[#This Row],[Date]]&lt;$AS$3,"","Live")</f>
        <v/>
      </c>
      <c r="AT1406" s="2" t="str">
        <f>IF(Table13[[#This Row],[Date]]&lt;$AT$3,"","Current Algo")</f>
        <v/>
      </c>
    </row>
    <row r="1407" spans="1:46" ht="14.25" customHeight="1" x14ac:dyDescent="0.25">
      <c r="A1407" s="82">
        <v>45717</v>
      </c>
      <c r="B1407" s="2" t="s">
        <v>3</v>
      </c>
      <c r="C1407" s="83">
        <v>0.73263888888888884</v>
      </c>
      <c r="D1407" s="87">
        <v>4</v>
      </c>
      <c r="E1407" s="7">
        <v>2</v>
      </c>
      <c r="F1407" s="60">
        <v>10</v>
      </c>
      <c r="G1407" s="2">
        <v>1600</v>
      </c>
      <c r="H1407" s="2" t="s">
        <v>42</v>
      </c>
      <c r="I1407" s="2">
        <v>84</v>
      </c>
      <c r="J1407" s="2">
        <v>130</v>
      </c>
      <c r="K1407" s="6">
        <v>8</v>
      </c>
      <c r="L1407" s="6" t="s">
        <v>940</v>
      </c>
      <c r="M1407" s="2" t="s">
        <v>55</v>
      </c>
      <c r="N1407" s="84">
        <v>6</v>
      </c>
      <c r="O1407" s="2" t="s">
        <v>548</v>
      </c>
      <c r="P1407" s="2" t="s">
        <v>52</v>
      </c>
      <c r="Q1407" s="85"/>
      <c r="R1407" s="86">
        <v>8</v>
      </c>
      <c r="S1407" s="85">
        <v>58.5</v>
      </c>
      <c r="T1407" s="85">
        <v>58.5</v>
      </c>
      <c r="U1407" s="85"/>
      <c r="V1407" s="2">
        <v>3</v>
      </c>
      <c r="W1407" s="2">
        <v>2</v>
      </c>
      <c r="X1407" s="10">
        <v>2</v>
      </c>
      <c r="Y1407" s="84">
        <v>5.2</v>
      </c>
      <c r="Z1407" s="2">
        <v>35</v>
      </c>
      <c r="AA1407" s="6">
        <v>13</v>
      </c>
      <c r="AB1407" s="2"/>
      <c r="AC1407" s="84" t="s">
        <v>12</v>
      </c>
      <c r="AD1407" s="84">
        <v>5.5</v>
      </c>
      <c r="AE1407" s="2">
        <v>1.9</v>
      </c>
      <c r="AF1407" s="2">
        <v>100</v>
      </c>
      <c r="AG1407" s="2">
        <f t="shared" si="106"/>
        <v>550</v>
      </c>
      <c r="AH1407" s="2">
        <f t="shared" si="107"/>
        <v>450</v>
      </c>
      <c r="AI1407" s="44" t="str">
        <f>VLOOKUP(Table13[[#This Row],[Track]],$B$1885:$D$1929,2,FALSE)</f>
        <v>Vic</v>
      </c>
      <c r="AJ14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7" s="16" t="str">
        <f>IF(Table13[[#This Row],[Going-Dist]]="G&lt;6-Dist&gt;=1700","B",IF(Table13[[#This Row],[Going-Dist]]="G&lt;6-Dist&lt;1700","A",IF(AJ1407="G&gt;=6-Dist&lt;1700","C",IF(AJ1407="G&gt;=6-Dist&gt;=1700","D","xx"))))</f>
        <v>A</v>
      </c>
      <c r="AL1407" s="2">
        <f>MONTH(Table13[[#This Row],[Date]])</f>
        <v>3</v>
      </c>
      <c r="AM1407" s="2" t="str">
        <f t="shared" si="105"/>
        <v>2024-2025</v>
      </c>
      <c r="AN1407" s="60">
        <v>150</v>
      </c>
      <c r="AO1407" s="128">
        <f>IF(Table13[[#This Row],[Combo 27 Bet]]="","",IF(Table13[[#This Row],[Lev Ret]]="","",AN1407*Table13[[#This Row],[Odds]]))</f>
        <v>825</v>
      </c>
      <c r="AP1407" s="129">
        <f t="shared" si="108"/>
        <v>675</v>
      </c>
      <c r="AQ1407" s="135"/>
      <c r="AR1407" s="151">
        <v>8</v>
      </c>
      <c r="AS1407" s="2" t="str">
        <f>IF(Table13[[#This Row],[Date]]&lt;$AS$3,"","Live")</f>
        <v/>
      </c>
      <c r="AT1407" s="2" t="str">
        <f>IF(Table13[[#This Row],[Date]]&lt;$AT$3,"","Current Algo")</f>
        <v/>
      </c>
    </row>
    <row r="1408" spans="1:46" ht="14.25" customHeight="1" x14ac:dyDescent="0.25">
      <c r="A1408" s="82">
        <v>45717</v>
      </c>
      <c r="B1408" s="2" t="s">
        <v>148</v>
      </c>
      <c r="C1408" s="83">
        <v>0.74652777777777779</v>
      </c>
      <c r="D1408" s="87">
        <v>4</v>
      </c>
      <c r="E1408" s="7">
        <v>0</v>
      </c>
      <c r="F1408" s="60">
        <v>10</v>
      </c>
      <c r="G1408" s="2">
        <v>2000</v>
      </c>
      <c r="H1408" s="2" t="s">
        <v>151</v>
      </c>
      <c r="I1408" s="2">
        <v>88</v>
      </c>
      <c r="J1408" s="2">
        <v>160</v>
      </c>
      <c r="K1408" s="6">
        <v>14</v>
      </c>
      <c r="L1408" s="6" t="s">
        <v>973</v>
      </c>
      <c r="M1408" s="2" t="s">
        <v>58</v>
      </c>
      <c r="N1408" s="84">
        <v>3.1</v>
      </c>
      <c r="O1408" s="2" t="s">
        <v>515</v>
      </c>
      <c r="P1408" s="2" t="s">
        <v>1135</v>
      </c>
      <c r="Q1408" s="85"/>
      <c r="R1408" s="86">
        <v>6</v>
      </c>
      <c r="S1408" s="85">
        <v>53.5</v>
      </c>
      <c r="T1408" s="85">
        <v>53.5</v>
      </c>
      <c r="U1408" s="85"/>
      <c r="V1408" s="2"/>
      <c r="W1408" s="2">
        <v>4</v>
      </c>
      <c r="X1408" s="10">
        <v>2</v>
      </c>
      <c r="Y1408" s="84">
        <v>5.7</v>
      </c>
      <c r="Z1408" s="2">
        <v>20</v>
      </c>
      <c r="AA1408" s="6"/>
      <c r="AB1408" s="2"/>
      <c r="AC1408" s="2" t="s">
        <v>150</v>
      </c>
      <c r="AD1408" s="84">
        <v>3.4</v>
      </c>
      <c r="AE1408" s="84">
        <v>1.5</v>
      </c>
      <c r="AF1408" s="2">
        <v>100</v>
      </c>
      <c r="AG1408" s="2">
        <f t="shared" si="106"/>
        <v>340</v>
      </c>
      <c r="AH1408" s="2">
        <f t="shared" si="107"/>
        <v>240</v>
      </c>
      <c r="AI1408" s="44" t="str">
        <f>VLOOKUP(Table13[[#This Row],[Track]],$B$1885:$D$1929,2,FALSE)</f>
        <v>NSW</v>
      </c>
      <c r="AJ14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08" s="16" t="str">
        <f>IF(Table13[[#This Row],[Going-Dist]]="G&lt;6-Dist&gt;=1700","B",IF(Table13[[#This Row],[Going-Dist]]="G&lt;6-Dist&lt;1700","A",IF(AJ1408="G&gt;=6-Dist&lt;1700","C",IF(AJ1408="G&gt;=6-Dist&gt;=1700","D","xx"))))</f>
        <v>B</v>
      </c>
      <c r="AL1408" s="69">
        <f>MONTH(Table13[[#This Row],[Date]])</f>
        <v>3</v>
      </c>
      <c r="AM1408" s="69" t="str">
        <f t="shared" si="105"/>
        <v>2024-2025</v>
      </c>
      <c r="AN1408" s="60">
        <v>200</v>
      </c>
      <c r="AO1408" s="128">
        <f>IF(Table13[[#This Row],[Combo 27 Bet]]="","",IF(Table13[[#This Row],[Lev Ret]]="","",AN1408*Table13[[#This Row],[Odds]]))</f>
        <v>680</v>
      </c>
      <c r="AP1408" s="129">
        <f t="shared" si="108"/>
        <v>480</v>
      </c>
      <c r="AQ1408" s="135"/>
      <c r="AR1408" s="151">
        <v>10</v>
      </c>
      <c r="AS1408" s="2" t="str">
        <f>IF(Table13[[#This Row],[Date]]&lt;$AS$3,"","Live")</f>
        <v/>
      </c>
      <c r="AT1408" s="2" t="str">
        <f>IF(Table13[[#This Row],[Date]]&lt;$AT$3,"","Current Algo")</f>
        <v/>
      </c>
    </row>
    <row r="1409" spans="1:46" ht="14.25" customHeight="1" x14ac:dyDescent="0.25">
      <c r="A1409" s="82">
        <v>45724</v>
      </c>
      <c r="B1409" s="2" t="s">
        <v>3</v>
      </c>
      <c r="C1409" s="83">
        <v>0.57291666666666663</v>
      </c>
      <c r="D1409" s="87">
        <v>4</v>
      </c>
      <c r="E1409" s="7">
        <v>5</v>
      </c>
      <c r="F1409" s="60">
        <v>4</v>
      </c>
      <c r="G1409" s="2">
        <v>1400</v>
      </c>
      <c r="H1409" s="2" t="s">
        <v>42</v>
      </c>
      <c r="I1409" s="2" t="s">
        <v>46</v>
      </c>
      <c r="J1409" s="2">
        <v>200</v>
      </c>
      <c r="K1409" s="6">
        <v>6</v>
      </c>
      <c r="L1409" s="6" t="s">
        <v>549</v>
      </c>
      <c r="M1409" s="2" t="s">
        <v>80</v>
      </c>
      <c r="N1409" s="84">
        <v>4.8</v>
      </c>
      <c r="O1409" s="2" t="s">
        <v>95</v>
      </c>
      <c r="P1409" s="2" t="s">
        <v>214</v>
      </c>
      <c r="Q1409" s="85"/>
      <c r="R1409" s="86">
        <v>10</v>
      </c>
      <c r="S1409" s="85">
        <v>54</v>
      </c>
      <c r="T1409" s="85">
        <v>54</v>
      </c>
      <c r="U1409" s="85"/>
      <c r="V1409" s="2">
        <v>2</v>
      </c>
      <c r="W1409" s="2">
        <v>3</v>
      </c>
      <c r="X1409" s="10">
        <v>1</v>
      </c>
      <c r="Y1409" s="84">
        <v>4.7</v>
      </c>
      <c r="Z1409" s="2">
        <v>40</v>
      </c>
      <c r="AA1409" s="6">
        <v>10</v>
      </c>
      <c r="AB1409" s="2"/>
      <c r="AC1409" s="2"/>
      <c r="AD1409" s="84">
        <v>4</v>
      </c>
      <c r="AE1409" s="2"/>
      <c r="AF1409" s="2">
        <v>100</v>
      </c>
      <c r="AG1409" s="2" t="str">
        <f t="shared" si="106"/>
        <v/>
      </c>
      <c r="AH1409" s="2">
        <f t="shared" si="107"/>
        <v>-100</v>
      </c>
      <c r="AI1409" s="44" t="str">
        <f>VLOOKUP(Table13[[#This Row],[Track]],$B$1885:$D$1929,2,FALSE)</f>
        <v>Vic</v>
      </c>
      <c r="AJ14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09" s="16" t="str">
        <f>IF(Table13[[#This Row],[Going-Dist]]="G&lt;6-Dist&gt;=1700","B",IF(Table13[[#This Row],[Going-Dist]]="G&lt;6-Dist&lt;1700","A",IF(AJ1409="G&gt;=6-Dist&lt;1700","C",IF(AJ1409="G&gt;=6-Dist&gt;=1700","D","xx"))))</f>
        <v>A</v>
      </c>
      <c r="AL1409" s="2">
        <f>MONTH(Table13[[#This Row],[Date]])</f>
        <v>3</v>
      </c>
      <c r="AM1409" s="2" t="str">
        <f t="shared" si="105"/>
        <v>2024-2025</v>
      </c>
      <c r="AN1409" s="60">
        <v>150</v>
      </c>
      <c r="AO1409" s="128" t="str">
        <f>IF(Table13[[#This Row],[Combo 27 Bet]]="","",IF(Table13[[#This Row],[Lev Ret]]="","",AN1409*Table13[[#This Row],[Odds]]))</f>
        <v/>
      </c>
      <c r="AP1409" s="129">
        <f t="shared" si="108"/>
        <v>-150</v>
      </c>
      <c r="AQ1409" s="135">
        <v>2</v>
      </c>
      <c r="AR1409" s="151">
        <v>9</v>
      </c>
      <c r="AS1409" s="2" t="str">
        <f>IF(Table13[[#This Row],[Date]]&lt;$AS$3,"","Live")</f>
        <v/>
      </c>
      <c r="AT1409" s="2" t="str">
        <f>IF(Table13[[#This Row],[Date]]&lt;$AT$3,"","Current Algo")</f>
        <v/>
      </c>
    </row>
    <row r="1410" spans="1:46" ht="14.25" customHeight="1" x14ac:dyDescent="0.25">
      <c r="A1410" s="82">
        <v>45724</v>
      </c>
      <c r="B1410" s="2" t="s">
        <v>3</v>
      </c>
      <c r="C1410" s="83">
        <v>0.57291666666666663</v>
      </c>
      <c r="D1410" s="87">
        <v>4</v>
      </c>
      <c r="E1410" s="7">
        <v>5</v>
      </c>
      <c r="F1410" s="60">
        <v>4</v>
      </c>
      <c r="G1410" s="2">
        <v>1400</v>
      </c>
      <c r="H1410" s="2" t="s">
        <v>42</v>
      </c>
      <c r="I1410" s="2" t="s">
        <v>46</v>
      </c>
      <c r="J1410" s="2">
        <v>200</v>
      </c>
      <c r="K1410" s="6">
        <v>4</v>
      </c>
      <c r="L1410" s="6" t="s">
        <v>974</v>
      </c>
      <c r="M1410" s="2" t="s">
        <v>67</v>
      </c>
      <c r="N1410" s="84">
        <v>9</v>
      </c>
      <c r="O1410" s="2" t="s">
        <v>546</v>
      </c>
      <c r="P1410" s="2" t="s">
        <v>48</v>
      </c>
      <c r="Q1410" s="85"/>
      <c r="R1410" s="86">
        <v>9</v>
      </c>
      <c r="S1410" s="85">
        <v>56.5</v>
      </c>
      <c r="T1410" s="85">
        <v>56.5</v>
      </c>
      <c r="U1410" s="85"/>
      <c r="V1410" s="2">
        <v>1</v>
      </c>
      <c r="W1410" s="2">
        <v>5</v>
      </c>
      <c r="X1410" s="10">
        <v>2</v>
      </c>
      <c r="Y1410" s="84">
        <v>5</v>
      </c>
      <c r="Z1410" s="2">
        <v>35</v>
      </c>
      <c r="AA1410" s="6">
        <v>10</v>
      </c>
      <c r="AB1410" s="2"/>
      <c r="AC1410" s="2"/>
      <c r="AD1410" s="84">
        <v>10</v>
      </c>
      <c r="AE1410" s="84"/>
      <c r="AF1410" s="2">
        <v>100</v>
      </c>
      <c r="AG1410" s="2" t="str">
        <f t="shared" si="106"/>
        <v/>
      </c>
      <c r="AH1410" s="2">
        <f t="shared" si="107"/>
        <v>-100</v>
      </c>
      <c r="AI1410" s="44" t="str">
        <f>VLOOKUP(Table13[[#This Row],[Track]],$B$1885:$D$1929,2,FALSE)</f>
        <v>Vic</v>
      </c>
      <c r="AJ14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0" s="16" t="str">
        <f>IF(Table13[[#This Row],[Going-Dist]]="G&lt;6-Dist&gt;=1700","B",IF(Table13[[#This Row],[Going-Dist]]="G&lt;6-Dist&lt;1700","A",IF(AJ1410="G&gt;=6-Dist&lt;1700","C",IF(AJ1410="G&gt;=6-Dist&gt;=1700","D","xx"))))</f>
        <v>A</v>
      </c>
      <c r="AL1410" s="69">
        <f>MONTH(Table13[[#This Row],[Date]])</f>
        <v>3</v>
      </c>
      <c r="AM1410" s="69" t="str">
        <f t="shared" si="105"/>
        <v>2024-2025</v>
      </c>
      <c r="AN1410" s="60">
        <v>100</v>
      </c>
      <c r="AO1410" s="128" t="str">
        <f>IF(Table13[[#This Row],[Combo 27 Bet]]="","",IF(Table13[[#This Row],[Lev Ret]]="","",AN1410*Table13[[#This Row],[Odds]]))</f>
        <v/>
      </c>
      <c r="AP1410" s="129">
        <f t="shared" si="108"/>
        <v>-100</v>
      </c>
      <c r="AQ1410" s="135">
        <v>2</v>
      </c>
      <c r="AR1410" s="151">
        <v>6</v>
      </c>
      <c r="AS1410" s="2" t="str">
        <f>IF(Table13[[#This Row],[Date]]&lt;$AS$3,"","Live")</f>
        <v/>
      </c>
      <c r="AT1410" s="2" t="str">
        <f>IF(Table13[[#This Row],[Date]]&lt;$AT$3,"","Current Algo")</f>
        <v/>
      </c>
    </row>
    <row r="1411" spans="1:46" ht="14.25" customHeight="1" x14ac:dyDescent="0.25">
      <c r="A1411" s="82">
        <v>45724</v>
      </c>
      <c r="B1411" s="2" t="s">
        <v>3</v>
      </c>
      <c r="C1411" s="83">
        <v>0.64583333333333337</v>
      </c>
      <c r="D1411" s="87">
        <v>4</v>
      </c>
      <c r="E1411" s="7">
        <v>5</v>
      </c>
      <c r="F1411" s="60">
        <v>7</v>
      </c>
      <c r="G1411" s="2">
        <v>1600</v>
      </c>
      <c r="H1411" s="2" t="s">
        <v>131</v>
      </c>
      <c r="I1411" s="2" t="s">
        <v>131</v>
      </c>
      <c r="J1411" s="2">
        <v>2500</v>
      </c>
      <c r="K1411" s="6">
        <v>2</v>
      </c>
      <c r="L1411" s="6" t="s">
        <v>992</v>
      </c>
      <c r="M1411" s="2" t="s">
        <v>75</v>
      </c>
      <c r="N1411" s="84">
        <v>6.5</v>
      </c>
      <c r="O1411" s="2" t="s">
        <v>56</v>
      </c>
      <c r="P1411" s="2" t="s">
        <v>52</v>
      </c>
      <c r="Q1411" s="85"/>
      <c r="R1411" s="86">
        <v>4</v>
      </c>
      <c r="S1411" s="85">
        <v>59</v>
      </c>
      <c r="T1411" s="85">
        <v>59</v>
      </c>
      <c r="U1411" s="85"/>
      <c r="V1411" s="2">
        <v>3</v>
      </c>
      <c r="W1411" s="2">
        <v>3</v>
      </c>
      <c r="X1411" s="10">
        <v>1</v>
      </c>
      <c r="Y1411" s="84">
        <v>4.2</v>
      </c>
      <c r="Z1411" s="2">
        <v>45</v>
      </c>
      <c r="AA1411" s="6">
        <v>7</v>
      </c>
      <c r="AB1411" s="2"/>
      <c r="AC1411" s="2" t="s">
        <v>12</v>
      </c>
      <c r="AD1411" s="84">
        <v>5.5</v>
      </c>
      <c r="AE1411" s="84">
        <v>1.2</v>
      </c>
      <c r="AF1411" s="2">
        <v>100</v>
      </c>
      <c r="AG1411" s="2">
        <f t="shared" si="106"/>
        <v>550</v>
      </c>
      <c r="AH1411" s="2">
        <f t="shared" si="107"/>
        <v>450</v>
      </c>
      <c r="AI1411" s="44" t="str">
        <f>VLOOKUP(Table13[[#This Row],[Track]],$B$1885:$D$1929,2,FALSE)</f>
        <v>Vic</v>
      </c>
      <c r="AJ14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1" s="16" t="str">
        <f>IF(Table13[[#This Row],[Going-Dist]]="G&lt;6-Dist&gt;=1700","B",IF(Table13[[#This Row],[Going-Dist]]="G&lt;6-Dist&lt;1700","A",IF(AJ1411="G&gt;=6-Dist&lt;1700","C",IF(AJ1411="G&gt;=6-Dist&gt;=1700","D","xx"))))</f>
        <v>A</v>
      </c>
      <c r="AL1411" s="69">
        <f>MONTH(Table13[[#This Row],[Date]])</f>
        <v>3</v>
      </c>
      <c r="AM1411" s="69" t="str">
        <f t="shared" si="105"/>
        <v>2024-2025</v>
      </c>
      <c r="AN1411" s="60">
        <v>100</v>
      </c>
      <c r="AO1411" s="128">
        <f>IF(Table13[[#This Row],[Combo 27 Bet]]="","",IF(Table13[[#This Row],[Lev Ret]]="","",AN1411*Table13[[#This Row],[Odds]]))</f>
        <v>550</v>
      </c>
      <c r="AP1411" s="129">
        <f t="shared" si="108"/>
        <v>450</v>
      </c>
      <c r="AQ1411" s="135">
        <v>2</v>
      </c>
      <c r="AR1411" s="151">
        <v>8</v>
      </c>
      <c r="AS1411" s="2" t="str">
        <f>IF(Table13[[#This Row],[Date]]&lt;$AS$3,"","Live")</f>
        <v/>
      </c>
      <c r="AT1411" s="2" t="str">
        <f>IF(Table13[[#This Row],[Date]]&lt;$AT$3,"","Current Algo")</f>
        <v/>
      </c>
    </row>
    <row r="1412" spans="1:46" ht="14.25" customHeight="1" x14ac:dyDescent="0.25">
      <c r="A1412" s="82">
        <v>45724</v>
      </c>
      <c r="B1412" s="2" t="s">
        <v>3</v>
      </c>
      <c r="C1412" s="83">
        <v>0.64583333333333337</v>
      </c>
      <c r="D1412" s="87">
        <v>4</v>
      </c>
      <c r="E1412" s="7">
        <v>5</v>
      </c>
      <c r="F1412" s="60">
        <v>7</v>
      </c>
      <c r="G1412" s="2">
        <v>1600</v>
      </c>
      <c r="H1412" s="2" t="s">
        <v>131</v>
      </c>
      <c r="I1412" s="2" t="s">
        <v>131</v>
      </c>
      <c r="J1412" s="2">
        <v>2500</v>
      </c>
      <c r="K1412" s="6">
        <v>1</v>
      </c>
      <c r="L1412" s="6" t="s">
        <v>581</v>
      </c>
      <c r="M1412" s="2" t="s">
        <v>55</v>
      </c>
      <c r="N1412" s="84">
        <v>2.4500000000000002</v>
      </c>
      <c r="O1412" s="2" t="s">
        <v>59</v>
      </c>
      <c r="P1412" s="2" t="s">
        <v>82</v>
      </c>
      <c r="Q1412" s="85"/>
      <c r="R1412" s="86">
        <v>5</v>
      </c>
      <c r="S1412" s="85">
        <v>59</v>
      </c>
      <c r="T1412" s="85">
        <v>59</v>
      </c>
      <c r="U1412" s="85"/>
      <c r="V1412" s="2">
        <v>1</v>
      </c>
      <c r="W1412" s="2">
        <v>1</v>
      </c>
      <c r="X1412" s="10">
        <v>2</v>
      </c>
      <c r="Y1412" s="84">
        <v>4.5</v>
      </c>
      <c r="Z1412" s="2">
        <v>40</v>
      </c>
      <c r="AA1412" s="6">
        <v>7</v>
      </c>
      <c r="AB1412" s="2"/>
      <c r="AC1412" s="2" t="s">
        <v>15</v>
      </c>
      <c r="AD1412" s="84">
        <v>2.7</v>
      </c>
      <c r="AE1412" s="2">
        <v>1.1000000000000001</v>
      </c>
      <c r="AF1412" s="2">
        <v>100</v>
      </c>
      <c r="AG1412" s="2" t="str">
        <f t="shared" si="106"/>
        <v/>
      </c>
      <c r="AH1412" s="2">
        <f t="shared" si="107"/>
        <v>-100</v>
      </c>
      <c r="AI1412" s="44" t="str">
        <f>VLOOKUP(Table13[[#This Row],[Track]],$B$1885:$D$1929,2,FALSE)</f>
        <v>Vic</v>
      </c>
      <c r="AJ14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2" s="16" t="str">
        <f>IF(Table13[[#This Row],[Going-Dist]]="G&lt;6-Dist&gt;=1700","B",IF(Table13[[#This Row],[Going-Dist]]="G&lt;6-Dist&lt;1700","A",IF(AJ1412="G&gt;=6-Dist&lt;1700","C",IF(AJ1412="G&gt;=6-Dist&gt;=1700","D","xx"))))</f>
        <v>A</v>
      </c>
      <c r="AL1412" s="69">
        <f>MONTH(Table13[[#This Row],[Date]])</f>
        <v>3</v>
      </c>
      <c r="AM1412" s="69" t="str">
        <f t="shared" si="105"/>
        <v>2024-2025</v>
      </c>
      <c r="AN1412" s="60">
        <v>150</v>
      </c>
      <c r="AO1412" s="128" t="str">
        <f>IF(Table13[[#This Row],[Combo 27 Bet]]="","",IF(Table13[[#This Row],[Lev Ret]]="","",AN1412*Table13[[#This Row],[Odds]]))</f>
        <v/>
      </c>
      <c r="AP1412" s="129">
        <f t="shared" si="108"/>
        <v>-150</v>
      </c>
      <c r="AQ1412" s="135">
        <v>2</v>
      </c>
      <c r="AR1412" s="151">
        <v>4</v>
      </c>
      <c r="AS1412" s="2" t="str">
        <f>IF(Table13[[#This Row],[Date]]&lt;$AS$3,"","Live")</f>
        <v/>
      </c>
      <c r="AT1412" s="2" t="str">
        <f>IF(Table13[[#This Row],[Date]]&lt;$AT$3,"","Current Algo")</f>
        <v/>
      </c>
    </row>
    <row r="1413" spans="1:46" ht="14.25" customHeight="1" x14ac:dyDescent="0.25">
      <c r="A1413" s="82">
        <v>45724</v>
      </c>
      <c r="B1413" s="2" t="s">
        <v>3</v>
      </c>
      <c r="C1413" s="83">
        <v>0.67361111111111116</v>
      </c>
      <c r="D1413" s="87">
        <v>4</v>
      </c>
      <c r="E1413" s="7">
        <v>5</v>
      </c>
      <c r="F1413" s="60">
        <v>8</v>
      </c>
      <c r="G1413" s="2">
        <v>1600</v>
      </c>
      <c r="H1413" s="2" t="s">
        <v>77</v>
      </c>
      <c r="I1413" s="2" t="s">
        <v>62</v>
      </c>
      <c r="J1413" s="2">
        <v>300</v>
      </c>
      <c r="K1413" s="6">
        <v>1</v>
      </c>
      <c r="L1413" s="6" t="s">
        <v>993</v>
      </c>
      <c r="M1413" s="2"/>
      <c r="N1413" s="84">
        <v>1.85</v>
      </c>
      <c r="O1413" s="2" t="s">
        <v>133</v>
      </c>
      <c r="P1413" s="2" t="s">
        <v>48</v>
      </c>
      <c r="Q1413" s="85"/>
      <c r="R1413" s="86">
        <v>9</v>
      </c>
      <c r="S1413" s="85">
        <v>56</v>
      </c>
      <c r="T1413" s="85">
        <v>56</v>
      </c>
      <c r="U1413" s="85"/>
      <c r="V1413" s="2"/>
      <c r="W1413" s="2"/>
      <c r="X1413" s="10">
        <v>1</v>
      </c>
      <c r="Y1413" s="84"/>
      <c r="Z1413" s="2"/>
      <c r="AA1413" s="6">
        <v>10</v>
      </c>
      <c r="AB1413" s="2"/>
      <c r="AC1413" s="2" t="s">
        <v>12</v>
      </c>
      <c r="AD1413" s="84">
        <v>1.6</v>
      </c>
      <c r="AE1413" s="2">
        <v>1.05</v>
      </c>
      <c r="AF1413" s="2">
        <v>100</v>
      </c>
      <c r="AG1413" s="2">
        <f t="shared" si="106"/>
        <v>160</v>
      </c>
      <c r="AH1413" s="2">
        <f t="shared" si="107"/>
        <v>60</v>
      </c>
      <c r="AI1413" s="44" t="str">
        <f>VLOOKUP(Table13[[#This Row],[Track]],$B$1885:$D$1929,2,FALSE)</f>
        <v>Vic</v>
      </c>
      <c r="AJ14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3" s="16" t="str">
        <f>IF(Table13[[#This Row],[Going-Dist]]="G&lt;6-Dist&gt;=1700","B",IF(Table13[[#This Row],[Going-Dist]]="G&lt;6-Dist&lt;1700","A",IF(AJ1413="G&gt;=6-Dist&lt;1700","C",IF(AJ1413="G&gt;=6-Dist&gt;=1700","D","xx"))))</f>
        <v>A</v>
      </c>
      <c r="AL1413" s="69">
        <f>MONTH(Table13[[#This Row],[Date]])</f>
        <v>3</v>
      </c>
      <c r="AM1413" s="69" t="str">
        <f t="shared" si="105"/>
        <v>2024-2025</v>
      </c>
      <c r="AN1413" s="60">
        <v>100</v>
      </c>
      <c r="AO1413" s="128">
        <f>IF(Table13[[#This Row],[Combo 27 Bet]]="","",IF(Table13[[#This Row],[Lev Ret]]="","",AN1413*Table13[[#This Row],[Odds]]))</f>
        <v>160</v>
      </c>
      <c r="AP1413" s="129">
        <f t="shared" si="108"/>
        <v>60</v>
      </c>
      <c r="AQ1413" s="135"/>
      <c r="AR1413" s="151">
        <v>5</v>
      </c>
      <c r="AS1413" s="2" t="str">
        <f>IF(Table13[[#This Row],[Date]]&lt;$AS$3,"","Live")</f>
        <v/>
      </c>
      <c r="AT1413" s="2" t="str">
        <f>IF(Table13[[#This Row],[Date]]&lt;$AT$3,"","Current Algo")</f>
        <v/>
      </c>
    </row>
    <row r="1414" spans="1:46" ht="14.25" customHeight="1" x14ac:dyDescent="0.25">
      <c r="A1414" s="82">
        <v>45724</v>
      </c>
      <c r="B1414" s="2" t="s">
        <v>148</v>
      </c>
      <c r="C1414" s="83">
        <v>0.71527777777777779</v>
      </c>
      <c r="D1414" s="87">
        <v>4</v>
      </c>
      <c r="E1414" s="7">
        <v>3</v>
      </c>
      <c r="F1414" s="60">
        <v>9</v>
      </c>
      <c r="G1414" s="2">
        <v>2000</v>
      </c>
      <c r="H1414" s="2" t="s">
        <v>151</v>
      </c>
      <c r="I1414" s="2"/>
      <c r="J1414" s="2">
        <v>200</v>
      </c>
      <c r="K1414" s="6">
        <v>9</v>
      </c>
      <c r="L1414" s="6" t="s">
        <v>1771</v>
      </c>
      <c r="M1414" s="2" t="s">
        <v>50</v>
      </c>
      <c r="N1414" s="84">
        <v>3.3</v>
      </c>
      <c r="O1414" s="2" t="s">
        <v>156</v>
      </c>
      <c r="P1414" s="2" t="s">
        <v>157</v>
      </c>
      <c r="Q1414" s="85"/>
      <c r="R1414" s="86">
        <v>10</v>
      </c>
      <c r="S1414" s="85">
        <v>55.5</v>
      </c>
      <c r="T1414" s="85">
        <v>55.5</v>
      </c>
      <c r="U1414" s="85"/>
      <c r="V1414" s="2">
        <v>1</v>
      </c>
      <c r="W1414" s="2">
        <v>1</v>
      </c>
      <c r="X1414" s="10">
        <v>2</v>
      </c>
      <c r="Y1414" s="84">
        <v>4.2</v>
      </c>
      <c r="Z1414" s="2">
        <v>30</v>
      </c>
      <c r="AA1414" s="6"/>
      <c r="AB1414" s="2"/>
      <c r="AC1414" s="2"/>
      <c r="AD1414" s="84">
        <v>3.8</v>
      </c>
      <c r="AE1414" s="84"/>
      <c r="AF1414" s="2">
        <v>100</v>
      </c>
      <c r="AG1414" s="2" t="str">
        <f t="shared" si="106"/>
        <v/>
      </c>
      <c r="AH1414" s="2">
        <f t="shared" si="107"/>
        <v>-100</v>
      </c>
      <c r="AI1414" s="44" t="str">
        <f>VLOOKUP(Table13[[#This Row],[Track]],$B$1885:$D$1929,2,FALSE)</f>
        <v>NSW</v>
      </c>
      <c r="AJ14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14" s="16" t="str">
        <f>IF(Table13[[#This Row],[Going-Dist]]="G&lt;6-Dist&gt;=1700","B",IF(Table13[[#This Row],[Going-Dist]]="G&lt;6-Dist&lt;1700","A",IF(AJ1414="G&gt;=6-Dist&lt;1700","C",IF(AJ1414="G&gt;=6-Dist&gt;=1700","D","xx"))))</f>
        <v>B</v>
      </c>
      <c r="AL1414" s="69">
        <f>MONTH(Table13[[#This Row],[Date]])</f>
        <v>3</v>
      </c>
      <c r="AM1414" s="69" t="str">
        <f t="shared" si="105"/>
        <v>2024-2025</v>
      </c>
      <c r="AN1414" s="60">
        <v>200</v>
      </c>
      <c r="AO1414" s="128" t="str">
        <f>IF(Table13[[#This Row],[Combo 27 Bet]]="","",IF(Table13[[#This Row],[Lev Ret]]="","",AN1414*Table13[[#This Row],[Odds]]))</f>
        <v/>
      </c>
      <c r="AP1414" s="129">
        <f t="shared" si="108"/>
        <v>-200</v>
      </c>
      <c r="AQ1414" s="135"/>
      <c r="AR1414" s="151">
        <v>10</v>
      </c>
      <c r="AS1414" s="2" t="str">
        <f>IF(Table13[[#This Row],[Date]]&lt;$AS$3,"","Live")</f>
        <v/>
      </c>
      <c r="AT1414" s="2" t="str">
        <f>IF(Table13[[#This Row],[Date]]&lt;$AT$3,"","Current Algo")</f>
        <v/>
      </c>
    </row>
    <row r="1415" spans="1:46" ht="14.25" customHeight="1" x14ac:dyDescent="0.25">
      <c r="A1415" s="82">
        <v>45731</v>
      </c>
      <c r="B1415" s="2" t="s">
        <v>4</v>
      </c>
      <c r="C1415" s="83">
        <v>0.53125</v>
      </c>
      <c r="D1415" s="87">
        <v>4</v>
      </c>
      <c r="E1415" s="7">
        <v>6</v>
      </c>
      <c r="F1415" s="60">
        <v>2</v>
      </c>
      <c r="G1415" s="2">
        <v>1400</v>
      </c>
      <c r="H1415" s="2" t="s">
        <v>70</v>
      </c>
      <c r="I1415" s="2" t="s">
        <v>84</v>
      </c>
      <c r="J1415" s="2">
        <v>175</v>
      </c>
      <c r="K1415" s="6">
        <v>2</v>
      </c>
      <c r="L1415" s="6" t="s">
        <v>901</v>
      </c>
      <c r="M1415" s="2" t="s">
        <v>75</v>
      </c>
      <c r="N1415" s="84">
        <v>3</v>
      </c>
      <c r="O1415" s="2" t="s">
        <v>554</v>
      </c>
      <c r="P1415" s="2" t="s">
        <v>48</v>
      </c>
      <c r="Q1415" s="85"/>
      <c r="R1415" s="86">
        <v>8</v>
      </c>
      <c r="S1415" s="85">
        <v>57.5</v>
      </c>
      <c r="T1415" s="85">
        <v>57.5</v>
      </c>
      <c r="U1415" s="85"/>
      <c r="V1415" s="2">
        <v>1</v>
      </c>
      <c r="W1415" s="2">
        <v>4</v>
      </c>
      <c r="X1415" s="10">
        <v>1</v>
      </c>
      <c r="Y1415" s="84">
        <v>4.2</v>
      </c>
      <c r="Z1415" s="2">
        <v>40</v>
      </c>
      <c r="AA1415" s="6">
        <v>8</v>
      </c>
      <c r="AB1415" s="2"/>
      <c r="AC1415" s="2"/>
      <c r="AD1415" s="84">
        <v>3.3</v>
      </c>
      <c r="AE1415" s="84"/>
      <c r="AF1415" s="2">
        <v>100</v>
      </c>
      <c r="AG1415" s="2" t="str">
        <f t="shared" si="106"/>
        <v/>
      </c>
      <c r="AH1415" s="2">
        <f t="shared" si="107"/>
        <v>-100</v>
      </c>
      <c r="AI1415" s="44" t="str">
        <f>VLOOKUP(Table13[[#This Row],[Track]],$B$1885:$D$1929,2,FALSE)</f>
        <v>Vic</v>
      </c>
      <c r="AJ14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5" s="16" t="str">
        <f>IF(Table13[[#This Row],[Going-Dist]]="G&lt;6-Dist&gt;=1700","B",IF(Table13[[#This Row],[Going-Dist]]="G&lt;6-Dist&lt;1700","A",IF(AJ1415="G&gt;=6-Dist&lt;1700","C",IF(AJ1415="G&gt;=6-Dist&gt;=1700","D","xx"))))</f>
        <v>A</v>
      </c>
      <c r="AL1415" s="69">
        <f>MONTH(Table13[[#This Row],[Date]])</f>
        <v>3</v>
      </c>
      <c r="AM1415" s="69" t="str">
        <f t="shared" ref="AM1415:AM1478" si="109">IF(A1415&lt;$AM$1905,"2020-2021",IF(A1415&lt;$AM$1906,"2021-2022",IF(A1415&lt;$AM$1907,"2022-2023",IF(A1415&lt;$AM$1908,"2023-2024",IF(A1415&lt;$AM$1909,"2024-2025",IF(A1415&lt;$AM$1910,"2025-2026",IF(A1415&lt;$AM$1911,"2026-2027",IF(A1415&lt;$AM$1912,"2027-2028"))))))))</f>
        <v>2024-2025</v>
      </c>
      <c r="AN1415" s="60">
        <v>100</v>
      </c>
      <c r="AO1415" s="128" t="str">
        <f>IF(Table13[[#This Row],[Combo 27 Bet]]="","",IF(Table13[[#This Row],[Lev Ret]]="","",AN1415*Table13[[#This Row],[Odds]]))</f>
        <v/>
      </c>
      <c r="AP1415" s="129">
        <f t="shared" si="108"/>
        <v>-100</v>
      </c>
      <c r="AQ1415" s="135">
        <v>2</v>
      </c>
      <c r="AR1415" s="151">
        <v>5</v>
      </c>
      <c r="AS1415" s="2" t="str">
        <f>IF(Table13[[#This Row],[Date]]&lt;$AS$3,"","Live")</f>
        <v/>
      </c>
      <c r="AT1415" s="2" t="str">
        <f>IF(Table13[[#This Row],[Date]]&lt;$AT$3,"","Current Algo")</f>
        <v/>
      </c>
    </row>
    <row r="1416" spans="1:46" ht="14.25" customHeight="1" x14ac:dyDescent="0.25">
      <c r="A1416" s="82">
        <v>45731</v>
      </c>
      <c r="B1416" s="2" t="s">
        <v>4</v>
      </c>
      <c r="C1416" s="83">
        <v>0.53125</v>
      </c>
      <c r="D1416" s="87">
        <v>4</v>
      </c>
      <c r="E1416" s="7">
        <v>6</v>
      </c>
      <c r="F1416" s="60">
        <v>2</v>
      </c>
      <c r="G1416" s="2">
        <v>1400</v>
      </c>
      <c r="H1416" s="2" t="s">
        <v>70</v>
      </c>
      <c r="I1416" s="2" t="s">
        <v>84</v>
      </c>
      <c r="J1416" s="2">
        <v>175</v>
      </c>
      <c r="K1416" s="6">
        <v>1</v>
      </c>
      <c r="L1416" s="6" t="s">
        <v>949</v>
      </c>
      <c r="M1416" s="2" t="s">
        <v>76</v>
      </c>
      <c r="N1416" s="84">
        <v>2.9</v>
      </c>
      <c r="O1416" s="2" t="s">
        <v>538</v>
      </c>
      <c r="P1416" s="2" t="s">
        <v>82</v>
      </c>
      <c r="Q1416" s="85"/>
      <c r="R1416" s="86">
        <v>2</v>
      </c>
      <c r="S1416" s="85">
        <v>59</v>
      </c>
      <c r="T1416" s="85">
        <v>59</v>
      </c>
      <c r="U1416" s="85"/>
      <c r="V1416" s="2">
        <v>2</v>
      </c>
      <c r="W1416" s="2">
        <v>2</v>
      </c>
      <c r="X1416" s="10">
        <v>2</v>
      </c>
      <c r="Y1416" s="84">
        <v>4.8</v>
      </c>
      <c r="Z1416" s="2">
        <v>35</v>
      </c>
      <c r="AA1416" s="6">
        <v>8</v>
      </c>
      <c r="AB1416" s="2"/>
      <c r="AC1416" s="84" t="s">
        <v>13</v>
      </c>
      <c r="AD1416" s="84">
        <v>2.7</v>
      </c>
      <c r="AE1416" s="2">
        <v>1.2</v>
      </c>
      <c r="AF1416" s="2">
        <v>100</v>
      </c>
      <c r="AG1416" s="2" t="str">
        <f t="shared" si="106"/>
        <v/>
      </c>
      <c r="AH1416" s="2">
        <f t="shared" si="107"/>
        <v>-100</v>
      </c>
      <c r="AI1416" s="44" t="str">
        <f>VLOOKUP(Table13[[#This Row],[Track]],$B$1885:$D$1929,2,FALSE)</f>
        <v>Vic</v>
      </c>
      <c r="AJ14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6" s="16" t="str">
        <f>IF(Table13[[#This Row],[Going-Dist]]="G&lt;6-Dist&gt;=1700","B",IF(Table13[[#This Row],[Going-Dist]]="G&lt;6-Dist&lt;1700","A",IF(AJ1416="G&gt;=6-Dist&lt;1700","C",IF(AJ1416="G&gt;=6-Dist&gt;=1700","D","xx"))))</f>
        <v>A</v>
      </c>
      <c r="AL1416" s="69">
        <f>MONTH(Table13[[#This Row],[Date]])</f>
        <v>3</v>
      </c>
      <c r="AM1416" s="69" t="str">
        <f t="shared" si="109"/>
        <v>2024-2025</v>
      </c>
      <c r="AN1416" s="60">
        <v>100</v>
      </c>
      <c r="AO1416" s="128" t="str">
        <f>IF(Table13[[#This Row],[Combo 27 Bet]]="","",IF(Table13[[#This Row],[Lev Ret]]="","",AN1416*Table13[[#This Row],[Odds]]))</f>
        <v/>
      </c>
      <c r="AP1416" s="129">
        <f t="shared" si="108"/>
        <v>-100</v>
      </c>
      <c r="AQ1416" s="135">
        <v>2</v>
      </c>
      <c r="AR1416" s="151">
        <v>5</v>
      </c>
      <c r="AS1416" s="2" t="str">
        <f>IF(Table13[[#This Row],[Date]]&lt;$AS$3,"","Live")</f>
        <v/>
      </c>
      <c r="AT1416" s="2" t="str">
        <f>IF(Table13[[#This Row],[Date]]&lt;$AT$3,"","Current Algo")</f>
        <v/>
      </c>
    </row>
    <row r="1417" spans="1:46" ht="14.25" customHeight="1" x14ac:dyDescent="0.25">
      <c r="A1417" s="82">
        <v>45731</v>
      </c>
      <c r="B1417" s="2" t="s">
        <v>4</v>
      </c>
      <c r="C1417" s="83">
        <v>0.55555555555555558</v>
      </c>
      <c r="D1417" s="87">
        <v>4</v>
      </c>
      <c r="E1417" s="7">
        <v>6</v>
      </c>
      <c r="F1417" s="60">
        <v>3</v>
      </c>
      <c r="G1417" s="2">
        <v>1100</v>
      </c>
      <c r="H1417" s="2" t="s">
        <v>70</v>
      </c>
      <c r="I1417" s="2" t="s">
        <v>84</v>
      </c>
      <c r="J1417" s="2">
        <v>175</v>
      </c>
      <c r="K1417" s="6">
        <v>2</v>
      </c>
      <c r="L1417" s="6" t="s">
        <v>994</v>
      </c>
      <c r="M1417" s="2" t="s">
        <v>67</v>
      </c>
      <c r="N1417" s="84">
        <v>3.4</v>
      </c>
      <c r="O1417" s="2" t="s">
        <v>47</v>
      </c>
      <c r="P1417" s="2" t="s">
        <v>48</v>
      </c>
      <c r="Q1417" s="85"/>
      <c r="R1417" s="86">
        <v>3</v>
      </c>
      <c r="S1417" s="85">
        <v>56</v>
      </c>
      <c r="T1417" s="85">
        <v>56</v>
      </c>
      <c r="U1417" s="85"/>
      <c r="V1417" s="2">
        <v>2</v>
      </c>
      <c r="W1417" s="2">
        <v>3</v>
      </c>
      <c r="X1417" s="10">
        <v>1</v>
      </c>
      <c r="Y1417" s="84">
        <v>3.4</v>
      </c>
      <c r="Z1417" s="2">
        <v>45</v>
      </c>
      <c r="AA1417" s="6">
        <v>9</v>
      </c>
      <c r="AB1417" s="2"/>
      <c r="AC1417" s="2"/>
      <c r="AD1417" s="84">
        <v>3</v>
      </c>
      <c r="AE1417" s="2"/>
      <c r="AF1417" s="2">
        <v>100</v>
      </c>
      <c r="AG1417" s="2" t="str">
        <f t="shared" si="106"/>
        <v/>
      </c>
      <c r="AH1417" s="2">
        <f t="shared" si="107"/>
        <v>-100</v>
      </c>
      <c r="AI1417" s="44" t="str">
        <f>VLOOKUP(Table13[[#This Row],[Track]],$B$1885:$D$1929,2,FALSE)</f>
        <v>Vic</v>
      </c>
      <c r="AJ14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7" s="16" t="str">
        <f>IF(Table13[[#This Row],[Going-Dist]]="G&lt;6-Dist&gt;=1700","B",IF(Table13[[#This Row],[Going-Dist]]="G&lt;6-Dist&lt;1700","A",IF(AJ1417="G&gt;=6-Dist&lt;1700","C",IF(AJ1417="G&gt;=6-Dist&gt;=1700","D","xx"))))</f>
        <v>A</v>
      </c>
      <c r="AL1417" s="69">
        <f>MONTH(Table13[[#This Row],[Date]])</f>
        <v>3</v>
      </c>
      <c r="AM1417" s="69" t="str">
        <f t="shared" si="109"/>
        <v>2024-2025</v>
      </c>
      <c r="AN1417" s="60">
        <v>140</v>
      </c>
      <c r="AO1417" s="128" t="str">
        <f>IF(Table13[[#This Row],[Combo 27 Bet]]="","",IF(Table13[[#This Row],[Lev Ret]]="","",AN1417*Table13[[#This Row],[Odds]]))</f>
        <v/>
      </c>
      <c r="AP1417" s="129">
        <f t="shared" si="108"/>
        <v>-140</v>
      </c>
      <c r="AQ1417" s="135">
        <v>2</v>
      </c>
      <c r="AR1417" s="151">
        <v>7</v>
      </c>
      <c r="AS1417" s="2" t="str">
        <f>IF(Table13[[#This Row],[Date]]&lt;$AS$3,"","Live")</f>
        <v/>
      </c>
      <c r="AT1417" s="2" t="str">
        <f>IF(Table13[[#This Row],[Date]]&lt;$AT$3,"","Current Algo")</f>
        <v/>
      </c>
    </row>
    <row r="1418" spans="1:46" ht="14.25" customHeight="1" x14ac:dyDescent="0.25">
      <c r="A1418" s="82">
        <v>45731</v>
      </c>
      <c r="B1418" s="2" t="s">
        <v>4</v>
      </c>
      <c r="C1418" s="83">
        <v>0.55555555555555558</v>
      </c>
      <c r="D1418" s="87">
        <v>4</v>
      </c>
      <c r="E1418" s="7">
        <v>6</v>
      </c>
      <c r="F1418" s="60">
        <v>3</v>
      </c>
      <c r="G1418" s="2">
        <v>1100</v>
      </c>
      <c r="H1418" s="2" t="s">
        <v>70</v>
      </c>
      <c r="I1418" s="2" t="s">
        <v>84</v>
      </c>
      <c r="J1418" s="2">
        <v>175</v>
      </c>
      <c r="K1418" s="6">
        <v>5</v>
      </c>
      <c r="L1418" s="6" t="s">
        <v>960</v>
      </c>
      <c r="M1418" s="2" t="s">
        <v>71</v>
      </c>
      <c r="N1418" s="84">
        <v>2.9</v>
      </c>
      <c r="O1418" s="2" t="s">
        <v>91</v>
      </c>
      <c r="P1418" s="2" t="s">
        <v>114</v>
      </c>
      <c r="Q1418" s="85"/>
      <c r="R1418" s="86">
        <v>2</v>
      </c>
      <c r="S1418" s="85">
        <v>56</v>
      </c>
      <c r="T1418" s="85">
        <v>56</v>
      </c>
      <c r="U1418" s="85"/>
      <c r="V1418" s="2">
        <v>1</v>
      </c>
      <c r="W1418" s="2">
        <v>1</v>
      </c>
      <c r="X1418" s="10">
        <v>2</v>
      </c>
      <c r="Y1418" s="84">
        <v>3.8</v>
      </c>
      <c r="Z1418" s="2">
        <v>40</v>
      </c>
      <c r="AA1418" s="6">
        <v>9</v>
      </c>
      <c r="AB1418" s="2"/>
      <c r="AC1418" s="2" t="s">
        <v>12</v>
      </c>
      <c r="AD1418" s="84">
        <v>3</v>
      </c>
      <c r="AE1418" s="84">
        <v>1.3</v>
      </c>
      <c r="AF1418" s="2">
        <v>100</v>
      </c>
      <c r="AG1418" s="2">
        <f t="shared" si="106"/>
        <v>300</v>
      </c>
      <c r="AH1418" s="2">
        <f t="shared" si="107"/>
        <v>200</v>
      </c>
      <c r="AI1418" s="44" t="str">
        <f>VLOOKUP(Table13[[#This Row],[Track]],$B$1885:$D$1929,2,FALSE)</f>
        <v>Vic</v>
      </c>
      <c r="AJ14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18" s="16" t="str">
        <f>IF(Table13[[#This Row],[Going-Dist]]="G&lt;6-Dist&gt;=1700","B",IF(Table13[[#This Row],[Going-Dist]]="G&lt;6-Dist&lt;1700","A",IF(AJ1418="G&gt;=6-Dist&lt;1700","C",IF(AJ1418="G&gt;=6-Dist&gt;=1700","D","xx"))))</f>
        <v>A</v>
      </c>
      <c r="AL1418" s="69">
        <f>MONTH(Table13[[#This Row],[Date]])</f>
        <v>3</v>
      </c>
      <c r="AM1418" s="69" t="str">
        <f t="shared" si="109"/>
        <v>2024-2025</v>
      </c>
      <c r="AN1418" s="60">
        <v>150</v>
      </c>
      <c r="AO1418" s="128">
        <f>IF(Table13[[#This Row],[Combo 27 Bet]]="","",IF(Table13[[#This Row],[Lev Ret]]="","",AN1418*Table13[[#This Row],[Odds]]))</f>
        <v>450</v>
      </c>
      <c r="AP1418" s="129">
        <f t="shared" si="108"/>
        <v>300</v>
      </c>
      <c r="AQ1418" s="135">
        <v>2</v>
      </c>
      <c r="AR1418" s="151">
        <v>4</v>
      </c>
      <c r="AS1418" s="2" t="str">
        <f>IF(Table13[[#This Row],[Date]]&lt;$AS$3,"","Live")</f>
        <v/>
      </c>
      <c r="AT1418" s="2" t="str">
        <f>IF(Table13[[#This Row],[Date]]&lt;$AT$3,"","Current Algo")</f>
        <v/>
      </c>
    </row>
    <row r="1419" spans="1:46" ht="14.25" customHeight="1" x14ac:dyDescent="0.25">
      <c r="A1419" s="82">
        <v>45731</v>
      </c>
      <c r="B1419" s="2" t="s">
        <v>4</v>
      </c>
      <c r="C1419" s="83">
        <v>0.62847222222222221</v>
      </c>
      <c r="D1419" s="87">
        <v>4</v>
      </c>
      <c r="E1419" s="7">
        <v>6</v>
      </c>
      <c r="F1419" s="60">
        <v>6</v>
      </c>
      <c r="G1419" s="2">
        <v>1800</v>
      </c>
      <c r="H1419" s="2" t="s">
        <v>131</v>
      </c>
      <c r="I1419" s="2" t="s">
        <v>131</v>
      </c>
      <c r="J1419" s="2">
        <v>500</v>
      </c>
      <c r="K1419" s="6">
        <v>5</v>
      </c>
      <c r="L1419" s="6" t="s">
        <v>275</v>
      </c>
      <c r="M1419" s="2" t="s">
        <v>71</v>
      </c>
      <c r="N1419" s="84">
        <v>3</v>
      </c>
      <c r="O1419" s="2" t="s">
        <v>515</v>
      </c>
      <c r="P1419" s="2" t="s">
        <v>144</v>
      </c>
      <c r="Q1419" s="85"/>
      <c r="R1419" s="86">
        <v>3</v>
      </c>
      <c r="S1419" s="85">
        <v>57</v>
      </c>
      <c r="T1419" s="85">
        <v>57</v>
      </c>
      <c r="U1419" s="85"/>
      <c r="V1419" s="2">
        <v>2</v>
      </c>
      <c r="W1419" s="2">
        <v>1</v>
      </c>
      <c r="X1419" s="10">
        <v>1</v>
      </c>
      <c r="Y1419" s="84">
        <v>3</v>
      </c>
      <c r="Z1419" s="2">
        <v>45</v>
      </c>
      <c r="AA1419" s="6">
        <v>6</v>
      </c>
      <c r="AB1419" s="2"/>
      <c r="AC1419" s="84" t="s">
        <v>12</v>
      </c>
      <c r="AD1419" s="84">
        <v>3.9</v>
      </c>
      <c r="AE1419" s="2">
        <v>1.7</v>
      </c>
      <c r="AF1419" s="2">
        <v>100</v>
      </c>
      <c r="AG1419" s="2">
        <f t="shared" si="106"/>
        <v>390</v>
      </c>
      <c r="AH1419" s="2">
        <f t="shared" si="107"/>
        <v>290</v>
      </c>
      <c r="AI1419" s="44" t="str">
        <f>VLOOKUP(Table13[[#This Row],[Track]],$B$1885:$D$1929,2,FALSE)</f>
        <v>Vic</v>
      </c>
      <c r="AJ14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19" s="16" t="str">
        <f>IF(Table13[[#This Row],[Going-Dist]]="G&lt;6-Dist&gt;=1700","B",IF(Table13[[#This Row],[Going-Dist]]="G&lt;6-Dist&lt;1700","A",IF(AJ1419="G&gt;=6-Dist&lt;1700","C",IF(AJ1419="G&gt;=6-Dist&gt;=1700","D","xx"))))</f>
        <v>B</v>
      </c>
      <c r="AL1419" s="69">
        <f>MONTH(Table13[[#This Row],[Date]])</f>
        <v>3</v>
      </c>
      <c r="AM1419" s="69" t="str">
        <f t="shared" si="109"/>
        <v>2024-2025</v>
      </c>
      <c r="AN1419" s="60">
        <v>150</v>
      </c>
      <c r="AO1419" s="128">
        <f>IF(Table13[[#This Row],[Combo 27 Bet]]="","",IF(Table13[[#This Row],[Lev Ret]]="","",AN1419*Table13[[#This Row],[Odds]]))</f>
        <v>585</v>
      </c>
      <c r="AP1419" s="129">
        <f t="shared" si="108"/>
        <v>435</v>
      </c>
      <c r="AQ1419" s="135"/>
      <c r="AR1419" s="151">
        <v>9</v>
      </c>
      <c r="AS1419" s="2" t="str">
        <f>IF(Table13[[#This Row],[Date]]&lt;$AS$3,"","Live")</f>
        <v/>
      </c>
      <c r="AT1419" s="2" t="str">
        <f>IF(Table13[[#This Row],[Date]]&lt;$AT$3,"","Current Algo")</f>
        <v/>
      </c>
    </row>
    <row r="1420" spans="1:46" ht="14.25" customHeight="1" x14ac:dyDescent="0.25">
      <c r="A1420" s="82">
        <v>45738</v>
      </c>
      <c r="B1420" s="2" t="s">
        <v>6</v>
      </c>
      <c r="C1420" s="83">
        <v>0.51041666666666663</v>
      </c>
      <c r="D1420" s="87">
        <v>5</v>
      </c>
      <c r="E1420" s="7">
        <v>0</v>
      </c>
      <c r="F1420" s="60">
        <v>1</v>
      </c>
      <c r="G1420" s="2">
        <v>2500</v>
      </c>
      <c r="H1420" s="2" t="s">
        <v>42</v>
      </c>
      <c r="I1420" s="2">
        <v>78</v>
      </c>
      <c r="J1420" s="2">
        <v>130</v>
      </c>
      <c r="K1420" s="6">
        <v>7</v>
      </c>
      <c r="L1420" s="6" t="s">
        <v>995</v>
      </c>
      <c r="M1420" s="2" t="s">
        <v>67</v>
      </c>
      <c r="N1420" s="84">
        <v>3.6</v>
      </c>
      <c r="O1420" s="2" t="s">
        <v>101</v>
      </c>
      <c r="P1420" s="2" t="s">
        <v>193</v>
      </c>
      <c r="Q1420" s="85"/>
      <c r="R1420" s="86">
        <v>9</v>
      </c>
      <c r="S1420" s="85">
        <v>57</v>
      </c>
      <c r="T1420" s="85">
        <v>57</v>
      </c>
      <c r="U1420" s="85"/>
      <c r="V1420" s="2">
        <v>1</v>
      </c>
      <c r="W1420" s="2"/>
      <c r="X1420" s="10">
        <v>1</v>
      </c>
      <c r="Y1420" s="84">
        <v>4.5</v>
      </c>
      <c r="Z1420" s="2">
        <v>40</v>
      </c>
      <c r="AA1420" s="6">
        <v>11</v>
      </c>
      <c r="AB1420" s="2"/>
      <c r="AC1420" s="84" t="s">
        <v>12</v>
      </c>
      <c r="AD1420" s="84">
        <v>3.1</v>
      </c>
      <c r="AE1420" s="2">
        <v>1.5</v>
      </c>
      <c r="AF1420" s="2">
        <v>100</v>
      </c>
      <c r="AG1420" s="2">
        <f t="shared" si="106"/>
        <v>310</v>
      </c>
      <c r="AH1420" s="2">
        <f t="shared" si="107"/>
        <v>210</v>
      </c>
      <c r="AI1420" s="44" t="str">
        <f>VLOOKUP(Table13[[#This Row],[Track]],$B$1885:$D$1929,2,FALSE)</f>
        <v>Vic</v>
      </c>
      <c r="AJ14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20" s="16" t="str">
        <f>IF(Table13[[#This Row],[Going-Dist]]="G&lt;6-Dist&gt;=1700","B",IF(Table13[[#This Row],[Going-Dist]]="G&lt;6-Dist&lt;1700","A",IF(AJ1420="G&gt;=6-Dist&lt;1700","C",IF(AJ1420="G&gt;=6-Dist&gt;=1700","D","xx"))))</f>
        <v>B</v>
      </c>
      <c r="AL1420" s="69">
        <f>MONTH(Table13[[#This Row],[Date]])</f>
        <v>3</v>
      </c>
      <c r="AM1420" s="69" t="str">
        <f t="shared" si="109"/>
        <v>2024-2025</v>
      </c>
      <c r="AN1420" s="60">
        <v>200</v>
      </c>
      <c r="AO1420" s="128">
        <f>IF(Table13[[#This Row],[Combo 27 Bet]]="","",IF(Table13[[#This Row],[Lev Ret]]="","",AN1420*Table13[[#This Row],[Odds]]))</f>
        <v>620</v>
      </c>
      <c r="AP1420" s="129">
        <f t="shared" si="108"/>
        <v>420</v>
      </c>
      <c r="AQ1420" s="135"/>
      <c r="AR1420" s="151">
        <v>10</v>
      </c>
      <c r="AS1420" s="2" t="str">
        <f>IF(Table13[[#This Row],[Date]]&lt;$AS$3,"","Live")</f>
        <v/>
      </c>
      <c r="AT1420" s="2" t="str">
        <f>IF(Table13[[#This Row],[Date]]&lt;$AT$3,"","Current Algo")</f>
        <v/>
      </c>
    </row>
    <row r="1421" spans="1:46" ht="14.25" customHeight="1" x14ac:dyDescent="0.25">
      <c r="A1421" s="82">
        <v>45738</v>
      </c>
      <c r="B1421" s="2" t="s">
        <v>6</v>
      </c>
      <c r="C1421" s="83">
        <v>0.57986111111111116</v>
      </c>
      <c r="D1421" s="87">
        <v>5</v>
      </c>
      <c r="E1421" s="7">
        <v>0</v>
      </c>
      <c r="F1421" s="60">
        <v>4</v>
      </c>
      <c r="G1421" s="2">
        <v>1500</v>
      </c>
      <c r="H1421" s="2" t="s">
        <v>42</v>
      </c>
      <c r="I1421" s="2">
        <v>84</v>
      </c>
      <c r="J1421" s="2">
        <v>130</v>
      </c>
      <c r="K1421" s="6">
        <v>7</v>
      </c>
      <c r="L1421" s="6" t="s">
        <v>1297</v>
      </c>
      <c r="M1421" s="2" t="s">
        <v>67</v>
      </c>
      <c r="N1421" s="84">
        <v>7.5</v>
      </c>
      <c r="O1421" s="2" t="s">
        <v>117</v>
      </c>
      <c r="P1421" s="2" t="s">
        <v>128</v>
      </c>
      <c r="Q1421" s="85"/>
      <c r="R1421" s="86">
        <v>10</v>
      </c>
      <c r="S1421" s="85">
        <v>57.5</v>
      </c>
      <c r="T1421" s="85">
        <v>57.5</v>
      </c>
      <c r="U1421" s="85"/>
      <c r="V1421" s="2">
        <v>2</v>
      </c>
      <c r="W1421" s="2">
        <v>5</v>
      </c>
      <c r="X1421" s="10">
        <v>3</v>
      </c>
      <c r="Y1421" s="84">
        <v>5.7</v>
      </c>
      <c r="Z1421" s="2">
        <v>30</v>
      </c>
      <c r="AA1421" s="6">
        <v>11</v>
      </c>
      <c r="AB1421" s="2"/>
      <c r="AC1421" s="2"/>
      <c r="AD1421" s="84">
        <v>8</v>
      </c>
      <c r="AE1421" s="84"/>
      <c r="AF1421" s="2">
        <v>100</v>
      </c>
      <c r="AG1421" s="2" t="str">
        <f t="shared" si="106"/>
        <v/>
      </c>
      <c r="AH1421" s="2">
        <f t="shared" si="107"/>
        <v>-100</v>
      </c>
      <c r="AI1421" s="44" t="str">
        <f>VLOOKUP(Table13[[#This Row],[Track]],$B$1885:$D$1929,2,FALSE)</f>
        <v>Vic</v>
      </c>
      <c r="AJ14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1" s="16" t="str">
        <f>IF(Table13[[#This Row],[Going-Dist]]="G&lt;6-Dist&gt;=1700","B",IF(Table13[[#This Row],[Going-Dist]]="G&lt;6-Dist&lt;1700","A",IF(AJ1421="G&gt;=6-Dist&lt;1700","C",IF(AJ1421="G&gt;=6-Dist&gt;=1700","D","xx"))))</f>
        <v>A</v>
      </c>
      <c r="AL1421" s="69">
        <f>MONTH(Table13[[#This Row],[Date]])</f>
        <v>3</v>
      </c>
      <c r="AM1421" s="69" t="str">
        <f t="shared" si="109"/>
        <v>2024-2025</v>
      </c>
      <c r="AN1421" s="60">
        <v>100</v>
      </c>
      <c r="AO1421" s="128" t="str">
        <f>IF(Table13[[#This Row],[Combo 27 Bet]]="","",IF(Table13[[#This Row],[Lev Ret]]="","",AN1421*Table13[[#This Row],[Odds]]))</f>
        <v/>
      </c>
      <c r="AP1421" s="129">
        <f t="shared" si="108"/>
        <v>-100</v>
      </c>
      <c r="AQ1421" s="135"/>
      <c r="AR1421" s="151">
        <v>5</v>
      </c>
      <c r="AS1421" s="2" t="str">
        <f>IF(Table13[[#This Row],[Date]]&lt;$AS$3,"","Live")</f>
        <v/>
      </c>
      <c r="AT1421" s="2" t="str">
        <f>IF(Table13[[#This Row],[Date]]&lt;$AT$3,"","Current Algo")</f>
        <v/>
      </c>
    </row>
    <row r="1422" spans="1:46" ht="14.25" customHeight="1" x14ac:dyDescent="0.25">
      <c r="A1422" s="82">
        <v>45738</v>
      </c>
      <c r="B1422" s="2" t="s">
        <v>6</v>
      </c>
      <c r="C1422" s="83">
        <v>0.60416666666666663</v>
      </c>
      <c r="D1422" s="87">
        <v>5</v>
      </c>
      <c r="E1422" s="7">
        <v>0</v>
      </c>
      <c r="F1422" s="60">
        <v>5</v>
      </c>
      <c r="G1422" s="2">
        <v>2040</v>
      </c>
      <c r="H1422" s="2" t="s">
        <v>42</v>
      </c>
      <c r="I1422" s="2">
        <v>100</v>
      </c>
      <c r="J1422" s="2">
        <v>125</v>
      </c>
      <c r="K1422" s="6">
        <v>2</v>
      </c>
      <c r="L1422" s="6" t="s">
        <v>922</v>
      </c>
      <c r="M1422" s="2" t="s">
        <v>58</v>
      </c>
      <c r="N1422" s="84">
        <v>4.4000000000000004</v>
      </c>
      <c r="O1422" s="2" t="s">
        <v>116</v>
      </c>
      <c r="P1422" s="2" t="s">
        <v>79</v>
      </c>
      <c r="Q1422" s="85"/>
      <c r="R1422" s="86">
        <v>8</v>
      </c>
      <c r="S1422" s="85">
        <v>56.5</v>
      </c>
      <c r="T1422" s="85">
        <v>56.5</v>
      </c>
      <c r="U1422" s="85"/>
      <c r="V1422" s="2">
        <v>1</v>
      </c>
      <c r="W1422" s="2">
        <v>5</v>
      </c>
      <c r="X1422" s="10">
        <v>1</v>
      </c>
      <c r="Y1422" s="84">
        <v>5</v>
      </c>
      <c r="Z1422" s="2">
        <v>35</v>
      </c>
      <c r="AA1422" s="6">
        <v>9</v>
      </c>
      <c r="AB1422" s="2"/>
      <c r="AC1422" s="84"/>
      <c r="AD1422" s="84">
        <v>4</v>
      </c>
      <c r="AE1422" s="2"/>
      <c r="AF1422" s="2">
        <v>100</v>
      </c>
      <c r="AG1422" s="2" t="str">
        <f t="shared" si="106"/>
        <v/>
      </c>
      <c r="AH1422" s="2">
        <f t="shared" si="107"/>
        <v>-100</v>
      </c>
      <c r="AI1422" s="44" t="str">
        <f>VLOOKUP(Table13[[#This Row],[Track]],$B$1885:$D$1929,2,FALSE)</f>
        <v>Vic</v>
      </c>
      <c r="AJ14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22" s="16" t="str">
        <f>IF(Table13[[#This Row],[Going-Dist]]="G&lt;6-Dist&gt;=1700","B",IF(Table13[[#This Row],[Going-Dist]]="G&lt;6-Dist&lt;1700","A",IF(AJ1422="G&gt;=6-Dist&lt;1700","C",IF(AJ1422="G&gt;=6-Dist&gt;=1700","D","xx"))))</f>
        <v>B</v>
      </c>
      <c r="AL1422" s="69">
        <f>MONTH(Table13[[#This Row],[Date]])</f>
        <v>3</v>
      </c>
      <c r="AM1422" s="69" t="str">
        <f t="shared" si="109"/>
        <v>2024-2025</v>
      </c>
      <c r="AN1422" s="60">
        <v>200</v>
      </c>
      <c r="AO1422" s="128" t="str">
        <f>IF(Table13[[#This Row],[Combo 27 Bet]]="","",IF(Table13[[#This Row],[Lev Ret]]="","",AN1422*Table13[[#This Row],[Odds]]))</f>
        <v/>
      </c>
      <c r="AP1422" s="129">
        <f t="shared" si="108"/>
        <v>-200</v>
      </c>
      <c r="AQ1422" s="135"/>
      <c r="AR1422" s="151">
        <v>10</v>
      </c>
      <c r="AS1422" s="2" t="str">
        <f>IF(Table13[[#This Row],[Date]]&lt;$AS$3,"","Live")</f>
        <v/>
      </c>
      <c r="AT1422" s="2" t="str">
        <f>IF(Table13[[#This Row],[Date]]&lt;$AT$3,"","Current Algo")</f>
        <v/>
      </c>
    </row>
    <row r="1423" spans="1:46" ht="14.25" customHeight="1" x14ac:dyDescent="0.25">
      <c r="A1423" s="82">
        <v>45738</v>
      </c>
      <c r="B1423" s="2" t="s">
        <v>6</v>
      </c>
      <c r="C1423" s="83">
        <v>0.73263888888888884</v>
      </c>
      <c r="D1423" s="87">
        <v>5</v>
      </c>
      <c r="E1423" s="7">
        <v>0</v>
      </c>
      <c r="F1423" s="60">
        <v>10</v>
      </c>
      <c r="G1423" s="2">
        <v>1200</v>
      </c>
      <c r="H1423" s="2" t="s">
        <v>77</v>
      </c>
      <c r="I1423" s="2" t="s">
        <v>62</v>
      </c>
      <c r="J1423" s="2">
        <v>200</v>
      </c>
      <c r="K1423" s="6">
        <v>8</v>
      </c>
      <c r="L1423" s="6" t="s">
        <v>989</v>
      </c>
      <c r="M1423" s="2"/>
      <c r="N1423" s="84">
        <v>3.4</v>
      </c>
      <c r="O1423" s="2" t="s">
        <v>555</v>
      </c>
      <c r="P1423" s="2" t="s">
        <v>556</v>
      </c>
      <c r="Q1423" s="85"/>
      <c r="R1423" s="86">
        <v>3</v>
      </c>
      <c r="S1423" s="85">
        <v>57</v>
      </c>
      <c r="T1423" s="85">
        <v>57</v>
      </c>
      <c r="U1423" s="85"/>
      <c r="V1423" s="2"/>
      <c r="W1423" s="2"/>
      <c r="X1423" s="10">
        <v>1</v>
      </c>
      <c r="Y1423" s="84"/>
      <c r="Z1423" s="2"/>
      <c r="AA1423" s="6">
        <v>11</v>
      </c>
      <c r="AB1423" s="2"/>
      <c r="AC1423" s="2"/>
      <c r="AD1423" s="84">
        <v>3.4</v>
      </c>
      <c r="AE1423" s="84"/>
      <c r="AF1423" s="2">
        <v>100</v>
      </c>
      <c r="AG1423" s="2" t="str">
        <f t="shared" si="106"/>
        <v/>
      </c>
      <c r="AH1423" s="2">
        <f t="shared" si="107"/>
        <v>-100</v>
      </c>
      <c r="AI1423" s="44" t="str">
        <f>VLOOKUP(Table13[[#This Row],[Track]],$B$1885:$D$1929,2,FALSE)</f>
        <v>Vic</v>
      </c>
      <c r="AJ14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3" s="16" t="str">
        <f>IF(Table13[[#This Row],[Going-Dist]]="G&lt;6-Dist&gt;=1700","B",IF(Table13[[#This Row],[Going-Dist]]="G&lt;6-Dist&lt;1700","A",IF(AJ1423="G&gt;=6-Dist&lt;1700","C",IF(AJ1423="G&gt;=6-Dist&gt;=1700","D","xx"))))</f>
        <v>A</v>
      </c>
      <c r="AL1423" s="69">
        <f>MONTH(Table13[[#This Row],[Date]])</f>
        <v>3</v>
      </c>
      <c r="AM1423" s="69" t="str">
        <f t="shared" si="109"/>
        <v>2024-2025</v>
      </c>
      <c r="AN1423" s="60">
        <v>170</v>
      </c>
      <c r="AO1423" s="128" t="str">
        <f>IF(Table13[[#This Row],[Combo 27 Bet]]="","",IF(Table13[[#This Row],[Lev Ret]]="","",AN1423*Table13[[#This Row],[Odds]]))</f>
        <v/>
      </c>
      <c r="AP1423" s="129">
        <f t="shared" si="108"/>
        <v>-170</v>
      </c>
      <c r="AQ1423" s="135"/>
      <c r="AR1423" s="151">
        <v>8</v>
      </c>
      <c r="AS1423" s="2" t="str">
        <f>IF(Table13[[#This Row],[Date]]&lt;$AS$3,"","Live")</f>
        <v/>
      </c>
      <c r="AT1423" s="2" t="str">
        <f>IF(Table13[[#This Row],[Date]]&lt;$AT$3,"","Current Algo")</f>
        <v/>
      </c>
    </row>
    <row r="1424" spans="1:46" ht="14.25" customHeight="1" x14ac:dyDescent="0.25">
      <c r="A1424" s="82">
        <v>45738</v>
      </c>
      <c r="B1424" s="2" t="s">
        <v>6</v>
      </c>
      <c r="C1424" s="83">
        <v>0.75347222222222221</v>
      </c>
      <c r="D1424" s="87">
        <v>5</v>
      </c>
      <c r="E1424" s="7">
        <v>0</v>
      </c>
      <c r="F1424" s="60">
        <v>11</v>
      </c>
      <c r="G1424" s="2">
        <v>1200</v>
      </c>
      <c r="H1424" s="2" t="s">
        <v>42</v>
      </c>
      <c r="I1424" s="2">
        <v>96</v>
      </c>
      <c r="J1424" s="2">
        <v>150</v>
      </c>
      <c r="K1424" s="6">
        <v>10</v>
      </c>
      <c r="L1424" s="6" t="s">
        <v>996</v>
      </c>
      <c r="M1424" s="2" t="s">
        <v>55</v>
      </c>
      <c r="N1424" s="84">
        <v>2.8</v>
      </c>
      <c r="O1424" s="2" t="s">
        <v>178</v>
      </c>
      <c r="P1424" s="2" t="s">
        <v>82</v>
      </c>
      <c r="Q1424" s="85"/>
      <c r="R1424" s="86">
        <v>6</v>
      </c>
      <c r="S1424" s="85">
        <v>54</v>
      </c>
      <c r="T1424" s="85">
        <v>54</v>
      </c>
      <c r="U1424" s="85"/>
      <c r="V1424" s="2">
        <v>1</v>
      </c>
      <c r="W1424" s="2">
        <v>3</v>
      </c>
      <c r="X1424" s="10">
        <v>3</v>
      </c>
      <c r="Y1424" s="84">
        <v>5.4</v>
      </c>
      <c r="Z1424" s="2">
        <v>30</v>
      </c>
      <c r="AA1424" s="6">
        <v>12</v>
      </c>
      <c r="AB1424" s="2"/>
      <c r="AC1424" s="2"/>
      <c r="AD1424" s="84">
        <v>2.5</v>
      </c>
      <c r="AE1424" s="2"/>
      <c r="AF1424" s="2">
        <v>100</v>
      </c>
      <c r="AG1424" s="2" t="str">
        <f t="shared" si="106"/>
        <v/>
      </c>
      <c r="AH1424" s="2">
        <f t="shared" si="107"/>
        <v>-100</v>
      </c>
      <c r="AI1424" s="44" t="str">
        <f>VLOOKUP(Table13[[#This Row],[Track]],$B$1885:$D$1929,2,FALSE)</f>
        <v>Vic</v>
      </c>
      <c r="AJ14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4" s="16" t="str">
        <f>IF(Table13[[#This Row],[Going-Dist]]="G&lt;6-Dist&gt;=1700","B",IF(Table13[[#This Row],[Going-Dist]]="G&lt;6-Dist&lt;1700","A",IF(AJ1424="G&gt;=6-Dist&lt;1700","C",IF(AJ1424="G&gt;=6-Dist&gt;=1700","D","xx"))))</f>
        <v>A</v>
      </c>
      <c r="AL1424" s="69">
        <f>MONTH(Table13[[#This Row],[Date]])</f>
        <v>3</v>
      </c>
      <c r="AM1424" s="69" t="str">
        <f t="shared" si="109"/>
        <v>2024-2025</v>
      </c>
      <c r="AN1424" s="60">
        <v>100</v>
      </c>
      <c r="AO1424" s="128" t="str">
        <f>IF(Table13[[#This Row],[Combo 27 Bet]]="","",IF(Table13[[#This Row],[Lev Ret]]="","",AN1424*Table13[[#This Row],[Odds]]))</f>
        <v/>
      </c>
      <c r="AP1424" s="129">
        <f t="shared" si="108"/>
        <v>-100</v>
      </c>
      <c r="AQ1424" s="135"/>
      <c r="AR1424" s="151">
        <v>5</v>
      </c>
      <c r="AS1424" s="2" t="str">
        <f>IF(Table13[[#This Row],[Date]]&lt;$AS$3,"","Live")</f>
        <v/>
      </c>
      <c r="AT1424" s="2" t="str">
        <f>IF(Table13[[#This Row],[Date]]&lt;$AT$3,"","Current Algo")</f>
        <v/>
      </c>
    </row>
    <row r="1425" spans="1:46" ht="14.25" customHeight="1" x14ac:dyDescent="0.25">
      <c r="A1425" s="82">
        <v>45745</v>
      </c>
      <c r="B1425" s="2" t="s">
        <v>3</v>
      </c>
      <c r="C1425" s="83">
        <v>0.51041666666666663</v>
      </c>
      <c r="D1425" s="87">
        <v>4</v>
      </c>
      <c r="E1425" s="7">
        <v>0</v>
      </c>
      <c r="F1425" s="60">
        <v>1</v>
      </c>
      <c r="G1425" s="2">
        <v>1100</v>
      </c>
      <c r="H1425" s="2" t="s">
        <v>70</v>
      </c>
      <c r="I1425" s="2" t="s">
        <v>46</v>
      </c>
      <c r="J1425" s="2">
        <v>150</v>
      </c>
      <c r="K1425" s="6">
        <v>1</v>
      </c>
      <c r="L1425" s="6" t="s">
        <v>863</v>
      </c>
      <c r="M1425" s="2" t="s">
        <v>43</v>
      </c>
      <c r="N1425" s="84">
        <v>5</v>
      </c>
      <c r="O1425" s="2" t="s">
        <v>515</v>
      </c>
      <c r="P1425" s="2" t="s">
        <v>545</v>
      </c>
      <c r="Q1425" s="85"/>
      <c r="R1425" s="86">
        <v>7</v>
      </c>
      <c r="S1425" s="85">
        <v>60</v>
      </c>
      <c r="T1425" s="85">
        <v>60</v>
      </c>
      <c r="U1425" s="85"/>
      <c r="V1425" s="2">
        <v>2</v>
      </c>
      <c r="W1425" s="2">
        <v>1</v>
      </c>
      <c r="X1425" s="10">
        <v>1</v>
      </c>
      <c r="Y1425" s="84">
        <v>3.6</v>
      </c>
      <c r="Z1425" s="2">
        <v>45</v>
      </c>
      <c r="AA1425" s="6">
        <v>10</v>
      </c>
      <c r="AB1425" s="2"/>
      <c r="AC1425" s="84" t="s">
        <v>12</v>
      </c>
      <c r="AD1425" s="84">
        <v>5</v>
      </c>
      <c r="AE1425" s="2">
        <v>1.8</v>
      </c>
      <c r="AF1425" s="2">
        <v>100</v>
      </c>
      <c r="AG1425" s="2">
        <f t="shared" si="106"/>
        <v>500</v>
      </c>
      <c r="AH1425" s="2">
        <f t="shared" si="107"/>
        <v>400</v>
      </c>
      <c r="AI1425" s="44" t="str">
        <f>VLOOKUP(Table13[[#This Row],[Track]],$B$1885:$D$1929,2,FALSE)</f>
        <v>Vic</v>
      </c>
      <c r="AJ14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5" s="16" t="str">
        <f>IF(Table13[[#This Row],[Going-Dist]]="G&lt;6-Dist&gt;=1700","B",IF(Table13[[#This Row],[Going-Dist]]="G&lt;6-Dist&lt;1700","A",IF(AJ1425="G&gt;=6-Dist&lt;1700","C",IF(AJ1425="G&gt;=6-Dist&gt;=1700","D","xx"))))</f>
        <v>A</v>
      </c>
      <c r="AL1425" s="69">
        <f>MONTH(Table13[[#This Row],[Date]])</f>
        <v>3</v>
      </c>
      <c r="AM1425" s="69" t="str">
        <f t="shared" si="109"/>
        <v>2024-2025</v>
      </c>
      <c r="AN1425" s="60">
        <v>100</v>
      </c>
      <c r="AO1425" s="128">
        <f>IF(Table13[[#This Row],[Combo 27 Bet]]="","",IF(Table13[[#This Row],[Lev Ret]]="","",AN1425*Table13[[#This Row],[Odds]]))</f>
        <v>500</v>
      </c>
      <c r="AP1425" s="129">
        <f t="shared" si="108"/>
        <v>400</v>
      </c>
      <c r="AQ1425" s="135">
        <v>2</v>
      </c>
      <c r="AR1425" s="151">
        <v>8</v>
      </c>
      <c r="AS1425" s="2" t="str">
        <f>IF(Table13[[#This Row],[Date]]&lt;$AS$3,"","Live")</f>
        <v/>
      </c>
      <c r="AT1425" s="2" t="str">
        <f>IF(Table13[[#This Row],[Date]]&lt;$AT$3,"","Current Algo")</f>
        <v/>
      </c>
    </row>
    <row r="1426" spans="1:46" ht="14.25" customHeight="1" x14ac:dyDescent="0.25">
      <c r="A1426" s="82">
        <v>45745</v>
      </c>
      <c r="B1426" s="2" t="s">
        <v>3</v>
      </c>
      <c r="C1426" s="83">
        <v>0.51041666666666663</v>
      </c>
      <c r="D1426" s="87">
        <v>4</v>
      </c>
      <c r="E1426" s="7">
        <v>0</v>
      </c>
      <c r="F1426" s="60">
        <v>1</v>
      </c>
      <c r="G1426" s="2">
        <v>1100</v>
      </c>
      <c r="H1426" s="2" t="s">
        <v>70</v>
      </c>
      <c r="I1426" s="2" t="s">
        <v>46</v>
      </c>
      <c r="J1426" s="2">
        <v>150</v>
      </c>
      <c r="K1426" s="6">
        <v>2</v>
      </c>
      <c r="L1426" s="6" t="s">
        <v>987</v>
      </c>
      <c r="M1426" s="2" t="s">
        <v>76</v>
      </c>
      <c r="N1426" s="84">
        <v>3.4</v>
      </c>
      <c r="O1426" s="2" t="s">
        <v>78</v>
      </c>
      <c r="P1426" s="2" t="s">
        <v>193</v>
      </c>
      <c r="Q1426" s="85"/>
      <c r="R1426" s="86">
        <v>9</v>
      </c>
      <c r="S1426" s="85">
        <v>55</v>
      </c>
      <c r="T1426" s="85">
        <v>55</v>
      </c>
      <c r="U1426" s="85"/>
      <c r="V1426" s="2">
        <v>1</v>
      </c>
      <c r="W1426" s="2">
        <v>3</v>
      </c>
      <c r="X1426" s="10">
        <v>2</v>
      </c>
      <c r="Y1426" s="84">
        <v>4.8</v>
      </c>
      <c r="Z1426" s="2">
        <v>35</v>
      </c>
      <c r="AA1426" s="6">
        <v>10</v>
      </c>
      <c r="AB1426" s="2"/>
      <c r="AC1426" s="84" t="s">
        <v>13</v>
      </c>
      <c r="AD1426" s="84">
        <v>3.2</v>
      </c>
      <c r="AE1426" s="2"/>
      <c r="AF1426" s="2">
        <v>100</v>
      </c>
      <c r="AG1426" s="2" t="str">
        <f t="shared" si="106"/>
        <v/>
      </c>
      <c r="AH1426" s="2">
        <f t="shared" si="107"/>
        <v>-100</v>
      </c>
      <c r="AI1426" s="44" t="str">
        <f>VLOOKUP(Table13[[#This Row],[Track]],$B$1885:$D$1929,2,FALSE)</f>
        <v>Vic</v>
      </c>
      <c r="AJ14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6" s="16" t="str">
        <f>IF(Table13[[#This Row],[Going-Dist]]="G&lt;6-Dist&gt;=1700","B",IF(Table13[[#This Row],[Going-Dist]]="G&lt;6-Dist&lt;1700","A",IF(AJ1426="G&gt;=6-Dist&lt;1700","C",IF(AJ1426="G&gt;=6-Dist&gt;=1700","D","xx"))))</f>
        <v>A</v>
      </c>
      <c r="AL1426" s="69">
        <f>MONTH(Table13[[#This Row],[Date]])</f>
        <v>3</v>
      </c>
      <c r="AM1426" s="69" t="str">
        <f t="shared" si="109"/>
        <v>2024-2025</v>
      </c>
      <c r="AN1426" s="60">
        <v>150</v>
      </c>
      <c r="AO1426" s="128" t="str">
        <f>IF(Table13[[#This Row],[Combo 27 Bet]]="","",IF(Table13[[#This Row],[Lev Ret]]="","",AN1426*Table13[[#This Row],[Odds]]))</f>
        <v/>
      </c>
      <c r="AP1426" s="129">
        <f t="shared" si="108"/>
        <v>-150</v>
      </c>
      <c r="AQ1426" s="135">
        <v>2</v>
      </c>
      <c r="AR1426" s="151">
        <v>8</v>
      </c>
      <c r="AS1426" s="2" t="str">
        <f>IF(Table13[[#This Row],[Date]]&lt;$AS$3,"","Live")</f>
        <v/>
      </c>
      <c r="AT1426" s="2" t="str">
        <f>IF(Table13[[#This Row],[Date]]&lt;$AT$3,"","Current Algo")</f>
        <v/>
      </c>
    </row>
    <row r="1427" spans="1:46" ht="14.25" customHeight="1" x14ac:dyDescent="0.25">
      <c r="A1427" s="82">
        <v>45745</v>
      </c>
      <c r="B1427" s="2" t="s">
        <v>3</v>
      </c>
      <c r="C1427" s="83">
        <v>0.57986111111111116</v>
      </c>
      <c r="D1427" s="87">
        <v>4</v>
      </c>
      <c r="E1427" s="7">
        <v>0</v>
      </c>
      <c r="F1427" s="60">
        <v>4</v>
      </c>
      <c r="G1427" s="2">
        <v>1600</v>
      </c>
      <c r="H1427" s="2" t="s">
        <v>211</v>
      </c>
      <c r="I1427" s="2" t="s">
        <v>62</v>
      </c>
      <c r="J1427" s="2">
        <v>200</v>
      </c>
      <c r="K1427" s="6">
        <v>1</v>
      </c>
      <c r="L1427" s="6" t="s">
        <v>1298</v>
      </c>
      <c r="M1427" s="2"/>
      <c r="N1427" s="84">
        <v>3.8</v>
      </c>
      <c r="O1427" s="2" t="s">
        <v>59</v>
      </c>
      <c r="P1427" s="2" t="s">
        <v>79</v>
      </c>
      <c r="Q1427" s="85"/>
      <c r="R1427" s="86">
        <v>3</v>
      </c>
      <c r="S1427" s="85">
        <v>57.5</v>
      </c>
      <c r="T1427" s="85">
        <v>57.5</v>
      </c>
      <c r="U1427" s="85"/>
      <c r="V1427" s="2"/>
      <c r="W1427" s="2"/>
      <c r="X1427" s="10">
        <v>1</v>
      </c>
      <c r="Y1427" s="84"/>
      <c r="Z1427" s="2"/>
      <c r="AA1427" s="6">
        <v>7</v>
      </c>
      <c r="AB1427" s="2"/>
      <c r="AC1427" s="2" t="s">
        <v>14</v>
      </c>
      <c r="AD1427" s="84">
        <v>3.6</v>
      </c>
      <c r="AE1427" s="84"/>
      <c r="AF1427" s="2">
        <v>100</v>
      </c>
      <c r="AG1427" s="2" t="str">
        <f t="shared" si="106"/>
        <v/>
      </c>
      <c r="AH1427" s="2">
        <f t="shared" si="107"/>
        <v>-100</v>
      </c>
      <c r="AI1427" s="44" t="str">
        <f>VLOOKUP(Table13[[#This Row],[Track]],$B$1885:$D$1929,2,FALSE)</f>
        <v>Vic</v>
      </c>
      <c r="AJ14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7" s="16" t="str">
        <f>IF(Table13[[#This Row],[Going-Dist]]="G&lt;6-Dist&gt;=1700","B",IF(Table13[[#This Row],[Going-Dist]]="G&lt;6-Dist&lt;1700","A",IF(AJ1427="G&gt;=6-Dist&lt;1700","C",IF(AJ1427="G&gt;=6-Dist&gt;=1700","D","xx"))))</f>
        <v>A</v>
      </c>
      <c r="AL1427" s="69">
        <f>MONTH(Table13[[#This Row],[Date]])</f>
        <v>3</v>
      </c>
      <c r="AM1427" s="69" t="str">
        <f t="shared" si="109"/>
        <v>2024-2025</v>
      </c>
      <c r="AN1427" s="60">
        <v>100</v>
      </c>
      <c r="AO1427" s="128" t="str">
        <f>IF(Table13[[#This Row],[Combo 27 Bet]]="","",IF(Table13[[#This Row],[Lev Ret]]="","",AN1427*Table13[[#This Row],[Odds]]))</f>
        <v/>
      </c>
      <c r="AP1427" s="129">
        <f t="shared" si="108"/>
        <v>-100</v>
      </c>
      <c r="AQ1427" s="135"/>
      <c r="AR1427" s="151">
        <v>7</v>
      </c>
      <c r="AS1427" s="2" t="str">
        <f>IF(Table13[[#This Row],[Date]]&lt;$AS$3,"","Live")</f>
        <v/>
      </c>
      <c r="AT1427" s="2" t="str">
        <f>IF(Table13[[#This Row],[Date]]&lt;$AT$3,"","Current Algo")</f>
        <v/>
      </c>
    </row>
    <row r="1428" spans="1:46" ht="14.25" customHeight="1" x14ac:dyDescent="0.25">
      <c r="A1428" s="82">
        <v>45745</v>
      </c>
      <c r="B1428" s="2" t="s">
        <v>3</v>
      </c>
      <c r="C1428" s="83">
        <v>0.60416666666666663</v>
      </c>
      <c r="D1428" s="87">
        <v>4</v>
      </c>
      <c r="E1428" s="7">
        <v>0</v>
      </c>
      <c r="F1428" s="60">
        <v>5</v>
      </c>
      <c r="G1428" s="2">
        <v>1600</v>
      </c>
      <c r="H1428" s="2" t="s">
        <v>42</v>
      </c>
      <c r="I1428" s="2" t="s">
        <v>46</v>
      </c>
      <c r="J1428" s="2">
        <v>150</v>
      </c>
      <c r="K1428" s="6">
        <v>11</v>
      </c>
      <c r="L1428" s="6" t="s">
        <v>997</v>
      </c>
      <c r="M1428" s="2" t="s">
        <v>53</v>
      </c>
      <c r="N1428" s="84">
        <v>3.8</v>
      </c>
      <c r="O1428" s="2" t="s">
        <v>557</v>
      </c>
      <c r="P1428" s="2" t="s">
        <v>82</v>
      </c>
      <c r="Q1428" s="85"/>
      <c r="R1428" s="86">
        <v>6</v>
      </c>
      <c r="S1428" s="85">
        <v>54</v>
      </c>
      <c r="T1428" s="85">
        <v>54</v>
      </c>
      <c r="U1428" s="85"/>
      <c r="V1428" s="2">
        <v>3</v>
      </c>
      <c r="W1428" s="2"/>
      <c r="X1428" s="10">
        <v>2</v>
      </c>
      <c r="Y1428" s="84">
        <v>4.8</v>
      </c>
      <c r="Z1428" s="2">
        <v>35</v>
      </c>
      <c r="AA1428" s="6">
        <v>13</v>
      </c>
      <c r="AB1428" s="2"/>
      <c r="AC1428" s="84"/>
      <c r="AD1428" s="84">
        <v>3</v>
      </c>
      <c r="AE1428" s="2"/>
      <c r="AF1428" s="2">
        <v>100</v>
      </c>
      <c r="AG1428" s="2" t="str">
        <f t="shared" si="106"/>
        <v/>
      </c>
      <c r="AH1428" s="2">
        <f t="shared" si="107"/>
        <v>-100</v>
      </c>
      <c r="AI1428" s="44" t="str">
        <f>VLOOKUP(Table13[[#This Row],[Track]],$B$1885:$D$1929,2,FALSE)</f>
        <v>Vic</v>
      </c>
      <c r="AJ14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8" s="16" t="str">
        <f>IF(Table13[[#This Row],[Going-Dist]]="G&lt;6-Dist&gt;=1700","B",IF(Table13[[#This Row],[Going-Dist]]="G&lt;6-Dist&lt;1700","A",IF(AJ1428="G&gt;=6-Dist&lt;1700","C",IF(AJ1428="G&gt;=6-Dist&gt;=1700","D","xx"))))</f>
        <v>A</v>
      </c>
      <c r="AL1428" s="69">
        <f>MONTH(Table13[[#This Row],[Date]])</f>
        <v>3</v>
      </c>
      <c r="AM1428" s="69" t="str">
        <f t="shared" si="109"/>
        <v>2024-2025</v>
      </c>
      <c r="AN1428" s="60">
        <v>150</v>
      </c>
      <c r="AO1428" s="128" t="str">
        <f>IF(Table13[[#This Row],[Combo 27 Bet]]="","",IF(Table13[[#This Row],[Lev Ret]]="","",AN1428*Table13[[#This Row],[Odds]]))</f>
        <v/>
      </c>
      <c r="AP1428" s="129">
        <f t="shared" si="108"/>
        <v>-150</v>
      </c>
      <c r="AQ1428" s="135"/>
      <c r="AR1428" s="151">
        <v>8</v>
      </c>
      <c r="AS1428" s="2" t="str">
        <f>IF(Table13[[#This Row],[Date]]&lt;$AS$3,"","Live")</f>
        <v/>
      </c>
      <c r="AT1428" s="2" t="str">
        <f>IF(Table13[[#This Row],[Date]]&lt;$AT$3,"","Current Algo")</f>
        <v/>
      </c>
    </row>
    <row r="1429" spans="1:46" ht="14.25" customHeight="1" x14ac:dyDescent="0.25">
      <c r="A1429" s="82">
        <v>45745</v>
      </c>
      <c r="B1429" s="2" t="s">
        <v>3</v>
      </c>
      <c r="C1429" s="83">
        <v>0.62847222222222221</v>
      </c>
      <c r="D1429" s="87">
        <v>4</v>
      </c>
      <c r="E1429" s="7">
        <v>0</v>
      </c>
      <c r="F1429" s="60">
        <v>6</v>
      </c>
      <c r="G1429" s="2">
        <v>1000</v>
      </c>
      <c r="H1429" s="2" t="s">
        <v>42</v>
      </c>
      <c r="I1429" s="2" t="s">
        <v>46</v>
      </c>
      <c r="J1429" s="2">
        <v>175</v>
      </c>
      <c r="K1429" s="6">
        <v>1</v>
      </c>
      <c r="L1429" s="6" t="s">
        <v>565</v>
      </c>
      <c r="M1429" s="2" t="s">
        <v>55</v>
      </c>
      <c r="N1429" s="84">
        <v>5.5</v>
      </c>
      <c r="O1429" s="2" t="s">
        <v>183</v>
      </c>
      <c r="P1429" s="2" t="s">
        <v>60</v>
      </c>
      <c r="Q1429" s="85"/>
      <c r="R1429" s="86">
        <v>9</v>
      </c>
      <c r="S1429" s="85">
        <v>59.5</v>
      </c>
      <c r="T1429" s="85">
        <v>59.5</v>
      </c>
      <c r="U1429" s="85"/>
      <c r="V1429" s="2">
        <v>2</v>
      </c>
      <c r="W1429" s="2">
        <v>2</v>
      </c>
      <c r="X1429" s="10">
        <v>1</v>
      </c>
      <c r="Y1429" s="84">
        <v>4.5999999999999996</v>
      </c>
      <c r="Z1429" s="2">
        <v>45</v>
      </c>
      <c r="AA1429" s="6">
        <v>12</v>
      </c>
      <c r="AB1429" s="2"/>
      <c r="AC1429" s="2"/>
      <c r="AD1429" s="84">
        <v>7</v>
      </c>
      <c r="AE1429" s="84"/>
      <c r="AF1429" s="2">
        <v>100</v>
      </c>
      <c r="AG1429" s="2" t="str">
        <f t="shared" si="106"/>
        <v/>
      </c>
      <c r="AH1429" s="2">
        <f t="shared" si="107"/>
        <v>-100</v>
      </c>
      <c r="AI1429" s="44" t="str">
        <f>VLOOKUP(Table13[[#This Row],[Track]],$B$1885:$D$1929,2,FALSE)</f>
        <v>Vic</v>
      </c>
      <c r="AJ14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29" s="16" t="str">
        <f>IF(Table13[[#This Row],[Going-Dist]]="G&lt;6-Dist&gt;=1700","B",IF(Table13[[#This Row],[Going-Dist]]="G&lt;6-Dist&lt;1700","A",IF(AJ1429="G&gt;=6-Dist&lt;1700","C",IF(AJ1429="G&gt;=6-Dist&gt;=1700","D","xx"))))</f>
        <v>A</v>
      </c>
      <c r="AL1429" s="69">
        <f>MONTH(Table13[[#This Row],[Date]])</f>
        <v>3</v>
      </c>
      <c r="AM1429" s="69" t="str">
        <f t="shared" si="109"/>
        <v>2024-2025</v>
      </c>
      <c r="AN1429" s="60">
        <v>150</v>
      </c>
      <c r="AO1429" s="128" t="str">
        <f>IF(Table13[[#This Row],[Combo 27 Bet]]="","",IF(Table13[[#This Row],[Lev Ret]]="","",AN1429*Table13[[#This Row],[Odds]]))</f>
        <v/>
      </c>
      <c r="AP1429" s="129">
        <f t="shared" si="108"/>
        <v>-150</v>
      </c>
      <c r="AQ1429" s="135"/>
      <c r="AR1429" s="151">
        <v>9</v>
      </c>
      <c r="AS1429" s="2" t="str">
        <f>IF(Table13[[#This Row],[Date]]&lt;$AS$3,"","Live")</f>
        <v/>
      </c>
      <c r="AT1429" s="2" t="str">
        <f>IF(Table13[[#This Row],[Date]]&lt;$AT$3,"","Current Algo")</f>
        <v/>
      </c>
    </row>
    <row r="1430" spans="1:46" ht="14.25" customHeight="1" x14ac:dyDescent="0.25">
      <c r="A1430" s="82">
        <v>45745</v>
      </c>
      <c r="B1430" s="2" t="s">
        <v>3</v>
      </c>
      <c r="C1430" s="83">
        <v>0.67708333333333337</v>
      </c>
      <c r="D1430" s="87">
        <v>4</v>
      </c>
      <c r="E1430" s="7">
        <v>0</v>
      </c>
      <c r="F1430" s="60">
        <v>8</v>
      </c>
      <c r="G1430" s="2">
        <v>2000</v>
      </c>
      <c r="H1430" s="2" t="s">
        <v>131</v>
      </c>
      <c r="I1430" s="2" t="s">
        <v>131</v>
      </c>
      <c r="J1430" s="2">
        <v>2500</v>
      </c>
      <c r="K1430" s="6">
        <v>6</v>
      </c>
      <c r="L1430" s="6" t="s">
        <v>275</v>
      </c>
      <c r="M1430" s="2" t="s">
        <v>71</v>
      </c>
      <c r="N1430" s="84">
        <v>3.5</v>
      </c>
      <c r="O1430" s="2" t="s">
        <v>515</v>
      </c>
      <c r="P1430" s="2" t="s">
        <v>144</v>
      </c>
      <c r="Q1430" s="85"/>
      <c r="R1430" s="86">
        <v>1</v>
      </c>
      <c r="S1430" s="85">
        <v>57</v>
      </c>
      <c r="T1430" s="85">
        <v>57</v>
      </c>
      <c r="U1430" s="85"/>
      <c r="V1430" s="2">
        <v>1</v>
      </c>
      <c r="W1430" s="2">
        <v>1</v>
      </c>
      <c r="X1430" s="10">
        <v>1</v>
      </c>
      <c r="Y1430" s="84">
        <v>4</v>
      </c>
      <c r="Z1430" s="2">
        <v>45</v>
      </c>
      <c r="AA1430" s="6">
        <v>10</v>
      </c>
      <c r="AB1430" s="2"/>
      <c r="AC1430" s="2"/>
      <c r="AD1430" s="84">
        <v>3.9</v>
      </c>
      <c r="AE1430" s="84"/>
      <c r="AF1430" s="2">
        <v>100</v>
      </c>
      <c r="AG1430" s="2" t="str">
        <f t="shared" si="106"/>
        <v/>
      </c>
      <c r="AH1430" s="2">
        <f t="shared" si="107"/>
        <v>-100</v>
      </c>
      <c r="AI1430" s="44" t="str">
        <f>VLOOKUP(Table13[[#This Row],[Track]],$B$1885:$D$1929,2,FALSE)</f>
        <v>Vic</v>
      </c>
      <c r="AJ14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30" s="16" t="str">
        <f>IF(Table13[[#This Row],[Going-Dist]]="G&lt;6-Dist&gt;=1700","B",IF(Table13[[#This Row],[Going-Dist]]="G&lt;6-Dist&lt;1700","A",IF(AJ1430="G&gt;=6-Dist&lt;1700","C",IF(AJ1430="G&gt;=6-Dist&gt;=1700","D","xx"))))</f>
        <v>B</v>
      </c>
      <c r="AL1430" s="69">
        <f>MONTH(Table13[[#This Row],[Date]])</f>
        <v>3</v>
      </c>
      <c r="AM1430" s="69" t="str">
        <f t="shared" si="109"/>
        <v>2024-2025</v>
      </c>
      <c r="AN1430" s="60">
        <v>150</v>
      </c>
      <c r="AO1430" s="128" t="str">
        <f>IF(Table13[[#This Row],[Combo 27 Bet]]="","",IF(Table13[[#This Row],[Lev Ret]]="","",AN1430*Table13[[#This Row],[Odds]]))</f>
        <v/>
      </c>
      <c r="AP1430" s="129">
        <f t="shared" si="108"/>
        <v>-150</v>
      </c>
      <c r="AQ1430" s="135"/>
      <c r="AR1430" s="151">
        <v>9</v>
      </c>
      <c r="AS1430" s="2" t="str">
        <f>IF(Table13[[#This Row],[Date]]&lt;$AS$3,"","Live")</f>
        <v/>
      </c>
      <c r="AT1430" s="2" t="str">
        <f>IF(Table13[[#This Row],[Date]]&lt;$AT$3,"","Current Algo")</f>
        <v/>
      </c>
    </row>
    <row r="1431" spans="1:46" ht="14.25" customHeight="1" x14ac:dyDescent="0.25">
      <c r="A1431" s="82">
        <v>45745</v>
      </c>
      <c r="B1431" s="2" t="s">
        <v>3</v>
      </c>
      <c r="C1431" s="83">
        <v>0.70486111111111116</v>
      </c>
      <c r="D1431" s="87">
        <v>4</v>
      </c>
      <c r="E1431" s="7">
        <v>0</v>
      </c>
      <c r="F1431" s="60">
        <v>9</v>
      </c>
      <c r="G1431" s="2">
        <v>2600</v>
      </c>
      <c r="H1431" s="2" t="s">
        <v>42</v>
      </c>
      <c r="I1431" s="2" t="s">
        <v>66</v>
      </c>
      <c r="J1431" s="2">
        <v>300</v>
      </c>
      <c r="K1431" s="6">
        <v>3</v>
      </c>
      <c r="L1431" s="6" t="s">
        <v>963</v>
      </c>
      <c r="M1431" s="2" t="s">
        <v>80</v>
      </c>
      <c r="N1431" s="84">
        <v>2.4</v>
      </c>
      <c r="O1431" s="2" t="s">
        <v>104</v>
      </c>
      <c r="P1431" s="2" t="s">
        <v>103</v>
      </c>
      <c r="Q1431" s="85"/>
      <c r="R1431" s="86">
        <v>3</v>
      </c>
      <c r="S1431" s="85">
        <v>57</v>
      </c>
      <c r="T1431" s="85">
        <v>57</v>
      </c>
      <c r="U1431" s="85"/>
      <c r="V1431" s="2">
        <v>1</v>
      </c>
      <c r="W1431" s="2">
        <v>1</v>
      </c>
      <c r="X1431" s="10">
        <v>2</v>
      </c>
      <c r="Y1431" s="84">
        <v>4.4000000000000004</v>
      </c>
      <c r="Z1431" s="2">
        <v>40</v>
      </c>
      <c r="AA1431" s="6">
        <v>11</v>
      </c>
      <c r="AB1431" s="2"/>
      <c r="AC1431" s="2" t="s">
        <v>12</v>
      </c>
      <c r="AD1431" s="84">
        <v>1.9</v>
      </c>
      <c r="AE1431" s="2">
        <v>1.2</v>
      </c>
      <c r="AF1431" s="2">
        <v>100</v>
      </c>
      <c r="AG1431" s="2">
        <f t="shared" si="106"/>
        <v>190</v>
      </c>
      <c r="AH1431" s="2">
        <f t="shared" si="107"/>
        <v>90</v>
      </c>
      <c r="AI1431" s="44" t="str">
        <f>VLOOKUP(Table13[[#This Row],[Track]],$B$1885:$D$1929,2,FALSE)</f>
        <v>Vic</v>
      </c>
      <c r="AJ14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31" s="16" t="str">
        <f>IF(Table13[[#This Row],[Going-Dist]]="G&lt;6-Dist&gt;=1700","B",IF(Table13[[#This Row],[Going-Dist]]="G&lt;6-Dist&lt;1700","A",IF(AJ1431="G&gt;=6-Dist&lt;1700","C",IF(AJ1431="G&gt;=6-Dist&gt;=1700","D","xx"))))</f>
        <v>B</v>
      </c>
      <c r="AL1431" s="69">
        <f>MONTH(Table13[[#This Row],[Date]])</f>
        <v>3</v>
      </c>
      <c r="AM1431" s="69" t="str">
        <f t="shared" si="109"/>
        <v>2024-2025</v>
      </c>
      <c r="AN1431" s="60">
        <v>200</v>
      </c>
      <c r="AO1431" s="128">
        <f>IF(Table13[[#This Row],[Combo 27 Bet]]="","",IF(Table13[[#This Row],[Lev Ret]]="","",AN1431*Table13[[#This Row],[Odds]]))</f>
        <v>380</v>
      </c>
      <c r="AP1431" s="129">
        <f t="shared" si="108"/>
        <v>180</v>
      </c>
      <c r="AQ1431" s="135"/>
      <c r="AR1431" s="151">
        <v>10</v>
      </c>
      <c r="AS1431" s="2" t="str">
        <f>IF(Table13[[#This Row],[Date]]&lt;$AS$3,"","Live")</f>
        <v/>
      </c>
      <c r="AT1431" s="2" t="str">
        <f>IF(Table13[[#This Row],[Date]]&lt;$AT$3,"","Current Algo")</f>
        <v/>
      </c>
    </row>
    <row r="1432" spans="1:46" ht="14.25" customHeight="1" x14ac:dyDescent="0.25">
      <c r="A1432" s="82">
        <v>45752</v>
      </c>
      <c r="B1432" s="2" t="s">
        <v>4</v>
      </c>
      <c r="C1432" s="83">
        <v>0.55208333333333337</v>
      </c>
      <c r="D1432" s="87">
        <v>4</v>
      </c>
      <c r="E1432" s="7">
        <v>9</v>
      </c>
      <c r="F1432" s="60">
        <v>3</v>
      </c>
      <c r="G1432" s="2">
        <v>1600</v>
      </c>
      <c r="H1432" s="2" t="s">
        <v>70</v>
      </c>
      <c r="I1432" s="2">
        <v>78</v>
      </c>
      <c r="J1432" s="2">
        <v>130</v>
      </c>
      <c r="K1432" s="6">
        <v>13</v>
      </c>
      <c r="L1432" s="6" t="s">
        <v>998</v>
      </c>
      <c r="M1432" s="2" t="s">
        <v>50</v>
      </c>
      <c r="N1432" s="84">
        <v>2.2999999999999998</v>
      </c>
      <c r="O1432" s="2" t="s">
        <v>400</v>
      </c>
      <c r="P1432" s="2" t="s">
        <v>504</v>
      </c>
      <c r="Q1432" s="85">
        <v>2</v>
      </c>
      <c r="R1432" s="86">
        <v>11</v>
      </c>
      <c r="S1432" s="85">
        <v>54.5</v>
      </c>
      <c r="T1432" s="85">
        <v>52.5</v>
      </c>
      <c r="U1432" s="85"/>
      <c r="V1432" s="2">
        <v>2</v>
      </c>
      <c r="W1432" s="2"/>
      <c r="X1432" s="10">
        <v>2</v>
      </c>
      <c r="Y1432" s="84">
        <v>4.8</v>
      </c>
      <c r="Z1432" s="2">
        <v>35</v>
      </c>
      <c r="AA1432" s="6">
        <v>12</v>
      </c>
      <c r="AB1432" s="2"/>
      <c r="AC1432" s="84" t="s">
        <v>13</v>
      </c>
      <c r="AD1432" s="84">
        <v>6</v>
      </c>
      <c r="AE1432" s="2">
        <v>1.3</v>
      </c>
      <c r="AF1432" s="2">
        <v>100</v>
      </c>
      <c r="AG1432" s="2" t="str">
        <f t="shared" si="106"/>
        <v/>
      </c>
      <c r="AH1432" s="2">
        <f t="shared" si="107"/>
        <v>-100</v>
      </c>
      <c r="AI1432" s="44" t="str">
        <f>VLOOKUP(Table13[[#This Row],[Track]],$B$1885:$D$1929,2,FALSE)</f>
        <v>Vic</v>
      </c>
      <c r="AJ14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2" s="16" t="str">
        <f>IF(Table13[[#This Row],[Going-Dist]]="G&lt;6-Dist&gt;=1700","B",IF(Table13[[#This Row],[Going-Dist]]="G&lt;6-Dist&lt;1700","A",IF(AJ1432="G&gt;=6-Dist&lt;1700","C",IF(AJ1432="G&gt;=6-Dist&gt;=1700","D","xx"))))</f>
        <v>A</v>
      </c>
      <c r="AL1432" s="69">
        <f>MONTH(Table13[[#This Row],[Date]])</f>
        <v>4</v>
      </c>
      <c r="AM1432" s="69" t="str">
        <f t="shared" si="109"/>
        <v>2024-2025</v>
      </c>
      <c r="AN1432" s="60">
        <v>200</v>
      </c>
      <c r="AO1432" s="128" t="str">
        <f>IF(Table13[[#This Row],[Combo 27 Bet]]="","",IF(Table13[[#This Row],[Lev Ret]]="","",AN1432*Table13[[#This Row],[Odds]]))</f>
        <v/>
      </c>
      <c r="AP1432" s="129">
        <f t="shared" si="108"/>
        <v>-200</v>
      </c>
      <c r="AQ1432" s="135"/>
      <c r="AR1432" s="151">
        <v>10</v>
      </c>
      <c r="AS1432" s="2" t="str">
        <f>IF(Table13[[#This Row],[Date]]&lt;$AS$3,"","Live")</f>
        <v/>
      </c>
      <c r="AT1432" s="2" t="str">
        <f>IF(Table13[[#This Row],[Date]]&lt;$AT$3,"","Current Algo")</f>
        <v/>
      </c>
    </row>
    <row r="1433" spans="1:46" ht="14.25" customHeight="1" x14ac:dyDescent="0.25">
      <c r="A1433" s="82">
        <v>45752</v>
      </c>
      <c r="B1433" s="2" t="s">
        <v>148</v>
      </c>
      <c r="C1433" s="83">
        <v>0.59375</v>
      </c>
      <c r="D1433" s="87">
        <v>4</v>
      </c>
      <c r="E1433" s="7">
        <v>0</v>
      </c>
      <c r="F1433" s="60">
        <v>3</v>
      </c>
      <c r="G1433" s="2">
        <v>2600</v>
      </c>
      <c r="H1433" s="2" t="s">
        <v>151</v>
      </c>
      <c r="I1433" s="2"/>
      <c r="J1433" s="2">
        <v>300</v>
      </c>
      <c r="K1433" s="6">
        <v>3</v>
      </c>
      <c r="L1433" s="6" t="s">
        <v>1764</v>
      </c>
      <c r="M1433" s="2" t="s">
        <v>55</v>
      </c>
      <c r="N1433" s="84">
        <v>2.9</v>
      </c>
      <c r="O1433" s="2" t="s">
        <v>158</v>
      </c>
      <c r="P1433" s="2" t="s">
        <v>159</v>
      </c>
      <c r="Q1433" s="85"/>
      <c r="R1433" s="86">
        <v>4</v>
      </c>
      <c r="S1433" s="85">
        <v>56.5</v>
      </c>
      <c r="T1433" s="85">
        <v>56.5</v>
      </c>
      <c r="U1433" s="85"/>
      <c r="V1433" s="2">
        <v>2</v>
      </c>
      <c r="W1433" s="2">
        <v>2</v>
      </c>
      <c r="X1433" s="10">
        <v>1</v>
      </c>
      <c r="Y1433" s="84">
        <v>4.5999999999999996</v>
      </c>
      <c r="Z1433" s="2">
        <v>30</v>
      </c>
      <c r="AA1433" s="6"/>
      <c r="AB1433" s="2"/>
      <c r="AC1433" s="2" t="s">
        <v>150</v>
      </c>
      <c r="AD1433" s="84">
        <v>3</v>
      </c>
      <c r="AE1433" s="84">
        <v>1.5</v>
      </c>
      <c r="AF1433" s="2">
        <v>100</v>
      </c>
      <c r="AG1433" s="2">
        <f t="shared" ref="AG1433:AG1479" si="110">IF($AC1433&lt;&gt;"WON","",AF1433*$AD1433)</f>
        <v>300</v>
      </c>
      <c r="AH1433" s="2">
        <f t="shared" ref="AH1433:AH1479" si="111">IF(AG1433="",AF1433*-1,AG1433-AF1433)</f>
        <v>200</v>
      </c>
      <c r="AI1433" s="44" t="str">
        <f>VLOOKUP(Table13[[#This Row],[Track]],$B$1885:$D$1929,2,FALSE)</f>
        <v>NSW</v>
      </c>
      <c r="AJ14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33" s="16" t="str">
        <f>IF(Table13[[#This Row],[Going-Dist]]="G&lt;6-Dist&gt;=1700","B",IF(Table13[[#This Row],[Going-Dist]]="G&lt;6-Dist&lt;1700","A",IF(AJ1433="G&gt;=6-Dist&lt;1700","C",IF(AJ1433="G&gt;=6-Dist&gt;=1700","D","xx"))))</f>
        <v>B</v>
      </c>
      <c r="AL1433" s="69">
        <f>MONTH(Table13[[#This Row],[Date]])</f>
        <v>4</v>
      </c>
      <c r="AM1433" s="69" t="str">
        <f t="shared" si="109"/>
        <v>2024-2025</v>
      </c>
      <c r="AN1433" s="60">
        <v>150</v>
      </c>
      <c r="AO1433" s="128">
        <f>IF(Table13[[#This Row],[Combo 27 Bet]]="","",IF(Table13[[#This Row],[Lev Ret]]="","",AN1433*Table13[[#This Row],[Odds]]))</f>
        <v>450</v>
      </c>
      <c r="AP1433" s="129">
        <f t="shared" ref="AP1433:AP1479" si="112">IF(AN1433="","",IF(AO1433="",AN1433*-1,AO1433-AN1433))</f>
        <v>300</v>
      </c>
      <c r="AQ1433" s="135"/>
      <c r="AR1433" s="151">
        <v>9</v>
      </c>
      <c r="AS1433" s="2" t="str">
        <f>IF(Table13[[#This Row],[Date]]&lt;$AS$3,"","Live")</f>
        <v/>
      </c>
      <c r="AT1433" s="2" t="str">
        <f>IF(Table13[[#This Row],[Date]]&lt;$AT$3,"","Current Algo")</f>
        <v/>
      </c>
    </row>
    <row r="1434" spans="1:46" ht="14.25" customHeight="1" x14ac:dyDescent="0.25">
      <c r="A1434" s="82">
        <v>45752</v>
      </c>
      <c r="B1434" s="2" t="s">
        <v>4</v>
      </c>
      <c r="C1434" s="83">
        <v>0.73263888888888884</v>
      </c>
      <c r="D1434" s="87">
        <v>4</v>
      </c>
      <c r="E1434" s="7">
        <v>9</v>
      </c>
      <c r="F1434" s="60">
        <v>10</v>
      </c>
      <c r="G1434" s="2">
        <v>1400</v>
      </c>
      <c r="H1434" s="2" t="s">
        <v>42</v>
      </c>
      <c r="I1434" s="2">
        <v>84</v>
      </c>
      <c r="J1434" s="2">
        <v>130</v>
      </c>
      <c r="K1434" s="6">
        <v>1</v>
      </c>
      <c r="L1434" s="6" t="s">
        <v>999</v>
      </c>
      <c r="M1434" s="2" t="s">
        <v>55</v>
      </c>
      <c r="N1434" s="84">
        <v>4.8</v>
      </c>
      <c r="O1434" s="2" t="s">
        <v>538</v>
      </c>
      <c r="P1434" s="2" t="s">
        <v>504</v>
      </c>
      <c r="Q1434" s="85">
        <v>2</v>
      </c>
      <c r="R1434" s="86">
        <v>3</v>
      </c>
      <c r="S1434" s="85">
        <v>61</v>
      </c>
      <c r="T1434" s="85">
        <v>59</v>
      </c>
      <c r="U1434" s="85"/>
      <c r="V1434" s="2">
        <v>1</v>
      </c>
      <c r="W1434" s="2">
        <v>1</v>
      </c>
      <c r="X1434" s="10">
        <v>1</v>
      </c>
      <c r="Y1434" s="84">
        <v>4.5999999999999996</v>
      </c>
      <c r="Z1434" s="2">
        <v>40</v>
      </c>
      <c r="AA1434" s="6">
        <v>13</v>
      </c>
      <c r="AB1434" s="2"/>
      <c r="AC1434" s="2"/>
      <c r="AD1434" s="84">
        <v>5</v>
      </c>
      <c r="AE1434" s="84"/>
      <c r="AF1434" s="2">
        <v>100</v>
      </c>
      <c r="AG1434" s="2" t="str">
        <f t="shared" si="110"/>
        <v/>
      </c>
      <c r="AH1434" s="2">
        <f t="shared" si="111"/>
        <v>-100</v>
      </c>
      <c r="AI1434" s="44" t="str">
        <f>VLOOKUP(Table13[[#This Row],[Track]],$B$1885:$D$1929,2,FALSE)</f>
        <v>Vic</v>
      </c>
      <c r="AJ14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4" s="16" t="str">
        <f>IF(Table13[[#This Row],[Going-Dist]]="G&lt;6-Dist&gt;=1700","B",IF(Table13[[#This Row],[Going-Dist]]="G&lt;6-Dist&lt;1700","A",IF(AJ1434="G&gt;=6-Dist&lt;1700","C",IF(AJ1434="G&gt;=6-Dist&gt;=1700","D","xx"))))</f>
        <v>A</v>
      </c>
      <c r="AL1434" s="69">
        <f>MONTH(Table13[[#This Row],[Date]])</f>
        <v>4</v>
      </c>
      <c r="AM1434" s="69" t="str">
        <f t="shared" si="109"/>
        <v>2024-2025</v>
      </c>
      <c r="AN1434" s="60">
        <v>150</v>
      </c>
      <c r="AO1434" s="128" t="str">
        <f>IF(Table13[[#This Row],[Combo 27 Bet]]="","",IF(Table13[[#This Row],[Lev Ret]]="","",AN1434*Table13[[#This Row],[Odds]]))</f>
        <v/>
      </c>
      <c r="AP1434" s="129">
        <f t="shared" si="112"/>
        <v>-150</v>
      </c>
      <c r="AQ1434" s="135"/>
      <c r="AR1434" s="151">
        <v>9</v>
      </c>
      <c r="AS1434" s="2" t="str">
        <f>IF(Table13[[#This Row],[Date]]&lt;$AS$3,"","Live")</f>
        <v/>
      </c>
      <c r="AT1434" s="2" t="str">
        <f>IF(Table13[[#This Row],[Date]]&lt;$AT$3,"","Current Algo")</f>
        <v/>
      </c>
    </row>
    <row r="1435" spans="1:46" ht="14.25" customHeight="1" x14ac:dyDescent="0.25">
      <c r="A1435" s="82">
        <v>45759</v>
      </c>
      <c r="B1435" s="2" t="s">
        <v>387</v>
      </c>
      <c r="C1435" s="83">
        <v>0.50347222222222221</v>
      </c>
      <c r="D1435" s="87">
        <v>4</v>
      </c>
      <c r="E1435" s="7">
        <v>0</v>
      </c>
      <c r="F1435" s="60">
        <v>1</v>
      </c>
      <c r="G1435" s="2">
        <v>1400</v>
      </c>
      <c r="H1435" s="2" t="s">
        <v>42</v>
      </c>
      <c r="I1435" s="2">
        <v>78</v>
      </c>
      <c r="J1435" s="2">
        <v>130</v>
      </c>
      <c r="K1435" s="6">
        <v>5</v>
      </c>
      <c r="L1435" s="6" t="s">
        <v>1000</v>
      </c>
      <c r="M1435" s="2" t="s">
        <v>75</v>
      </c>
      <c r="N1435" s="84">
        <v>3.5</v>
      </c>
      <c r="O1435" s="2" t="s">
        <v>116</v>
      </c>
      <c r="P1435" s="2" t="s">
        <v>79</v>
      </c>
      <c r="Q1435" s="85"/>
      <c r="R1435" s="86">
        <v>5</v>
      </c>
      <c r="S1435" s="85">
        <v>55</v>
      </c>
      <c r="T1435" s="85">
        <v>55</v>
      </c>
      <c r="U1435" s="85"/>
      <c r="V1435" s="2">
        <v>3</v>
      </c>
      <c r="W1435" s="2">
        <v>3</v>
      </c>
      <c r="X1435" s="10">
        <v>2</v>
      </c>
      <c r="Y1435" s="84">
        <v>4.5</v>
      </c>
      <c r="Z1435" s="2">
        <v>40</v>
      </c>
      <c r="AA1435" s="6">
        <v>6</v>
      </c>
      <c r="AB1435" s="2"/>
      <c r="AC1435" s="84"/>
      <c r="AD1435" s="84">
        <v>3.9</v>
      </c>
      <c r="AE1435" s="2"/>
      <c r="AF1435" s="2">
        <v>100</v>
      </c>
      <c r="AG1435" s="2" t="str">
        <f t="shared" si="110"/>
        <v/>
      </c>
      <c r="AH1435" s="2">
        <f t="shared" si="111"/>
        <v>-100</v>
      </c>
      <c r="AI1435" s="44" t="str">
        <f>VLOOKUP(Table13[[#This Row],[Track]],$B$1885:$D$1929,2,FALSE)</f>
        <v>Vic</v>
      </c>
      <c r="AJ14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5" s="16" t="str">
        <f>IF(Table13[[#This Row],[Going-Dist]]="G&lt;6-Dist&gt;=1700","B",IF(Table13[[#This Row],[Going-Dist]]="G&lt;6-Dist&lt;1700","A",IF(AJ1435="G&gt;=6-Dist&lt;1700","C",IF(AJ1435="G&gt;=6-Dist&gt;=1700","D","xx"))))</f>
        <v>A</v>
      </c>
      <c r="AL1435" s="69">
        <f>MONTH(Table13[[#This Row],[Date]])</f>
        <v>4</v>
      </c>
      <c r="AM1435" s="69" t="str">
        <f t="shared" si="109"/>
        <v>2024-2025</v>
      </c>
      <c r="AN1435" s="60">
        <v>120</v>
      </c>
      <c r="AO1435" s="128" t="str">
        <f>IF(Table13[[#This Row],[Combo 27 Bet]]="","",IF(Table13[[#This Row],[Lev Ret]]="","",AN1435*Table13[[#This Row],[Odds]]))</f>
        <v/>
      </c>
      <c r="AP1435" s="129">
        <f t="shared" si="112"/>
        <v>-120</v>
      </c>
      <c r="AQ1435" s="135"/>
      <c r="AR1435" s="151">
        <v>7</v>
      </c>
      <c r="AS1435" s="2" t="str">
        <f>IF(Table13[[#This Row],[Date]]&lt;$AS$3,"","Live")</f>
        <v/>
      </c>
      <c r="AT1435" s="2" t="str">
        <f>IF(Table13[[#This Row],[Date]]&lt;$AT$3,"","Current Algo")</f>
        <v/>
      </c>
    </row>
    <row r="1436" spans="1:46" ht="14.25" customHeight="1" x14ac:dyDescent="0.25">
      <c r="A1436" s="82">
        <v>45759</v>
      </c>
      <c r="B1436" s="2" t="s">
        <v>148</v>
      </c>
      <c r="C1436" s="83">
        <v>0.53819444444444442</v>
      </c>
      <c r="D1436" s="87">
        <v>4</v>
      </c>
      <c r="E1436" s="7">
        <v>3</v>
      </c>
      <c r="F1436" s="60">
        <v>3</v>
      </c>
      <c r="G1436" s="2">
        <v>1400</v>
      </c>
      <c r="H1436" s="2" t="s">
        <v>151</v>
      </c>
      <c r="I1436" s="2" t="s">
        <v>66</v>
      </c>
      <c r="J1436" s="2">
        <v>1000</v>
      </c>
      <c r="K1436" s="6">
        <v>1</v>
      </c>
      <c r="L1436" s="6" t="s">
        <v>1181</v>
      </c>
      <c r="M1436" s="2" t="s">
        <v>55</v>
      </c>
      <c r="N1436" s="84">
        <v>4</v>
      </c>
      <c r="O1436" s="2" t="s">
        <v>1116</v>
      </c>
      <c r="P1436" s="2" t="s">
        <v>1135</v>
      </c>
      <c r="Q1436" s="85"/>
      <c r="R1436" s="86">
        <v>2</v>
      </c>
      <c r="S1436" s="85">
        <v>56</v>
      </c>
      <c r="T1436" s="85">
        <v>56</v>
      </c>
      <c r="U1436" s="85"/>
      <c r="V1436" s="2">
        <v>1</v>
      </c>
      <c r="W1436" s="2">
        <v>1</v>
      </c>
      <c r="X1436" s="10">
        <v>1</v>
      </c>
      <c r="Y1436" s="84">
        <v>5.0999999999999996</v>
      </c>
      <c r="Z1436" s="2">
        <v>20</v>
      </c>
      <c r="AA1436" s="6"/>
      <c r="AB1436" s="2"/>
      <c r="AC1436" s="2" t="s">
        <v>150</v>
      </c>
      <c r="AD1436" s="84">
        <v>4.4000000000000004</v>
      </c>
      <c r="AE1436" s="84">
        <v>1.6</v>
      </c>
      <c r="AF1436" s="2">
        <v>100</v>
      </c>
      <c r="AG1436" s="2">
        <f t="shared" si="110"/>
        <v>440.00000000000006</v>
      </c>
      <c r="AH1436" s="2">
        <f t="shared" si="111"/>
        <v>340.00000000000006</v>
      </c>
      <c r="AI1436" s="44" t="str">
        <f>VLOOKUP(Table13[[#This Row],[Track]],$B$1885:$D$1929,2,FALSE)</f>
        <v>NSW</v>
      </c>
      <c r="AJ14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6" s="16" t="str">
        <f>IF(Table13[[#This Row],[Going-Dist]]="G&lt;6-Dist&gt;=1700","B",IF(Table13[[#This Row],[Going-Dist]]="G&lt;6-Dist&lt;1700","A",IF(AJ1436="G&gt;=6-Dist&lt;1700","C",IF(AJ1436="G&gt;=6-Dist&gt;=1700","D","xx"))))</f>
        <v>A</v>
      </c>
      <c r="AL1436" s="69">
        <f>MONTH(Table13[[#This Row],[Date]])</f>
        <v>4</v>
      </c>
      <c r="AM1436" s="69" t="str">
        <f t="shared" si="109"/>
        <v>2024-2025</v>
      </c>
      <c r="AN1436" s="60">
        <v>100</v>
      </c>
      <c r="AO1436" s="128">
        <f>IF(Table13[[#This Row],[Combo 27 Bet]]="","",IF(Table13[[#This Row],[Lev Ret]]="","",AN1436*Table13[[#This Row],[Odds]]))</f>
        <v>440.00000000000006</v>
      </c>
      <c r="AP1436" s="129">
        <f t="shared" si="112"/>
        <v>340.00000000000006</v>
      </c>
      <c r="AQ1436" s="135"/>
      <c r="AR1436" s="151">
        <v>7</v>
      </c>
      <c r="AS1436" s="2" t="str">
        <f>IF(Table13[[#This Row],[Date]]&lt;$AS$3,"","Live")</f>
        <v/>
      </c>
      <c r="AT1436" s="2" t="str">
        <f>IF(Table13[[#This Row],[Date]]&lt;$AT$3,"","Current Algo")</f>
        <v/>
      </c>
    </row>
    <row r="1437" spans="1:46" ht="14.25" customHeight="1" x14ac:dyDescent="0.25">
      <c r="A1437" s="82">
        <v>45759</v>
      </c>
      <c r="B1437" s="2" t="s">
        <v>387</v>
      </c>
      <c r="C1437" s="83">
        <v>0.59722222222222221</v>
      </c>
      <c r="D1437" s="87">
        <v>4</v>
      </c>
      <c r="E1437" s="7">
        <v>0</v>
      </c>
      <c r="F1437" s="60">
        <v>5</v>
      </c>
      <c r="G1437" s="2">
        <v>1100</v>
      </c>
      <c r="H1437" s="2" t="s">
        <v>136</v>
      </c>
      <c r="I1437" s="2" t="s">
        <v>62</v>
      </c>
      <c r="J1437" s="2">
        <v>150</v>
      </c>
      <c r="K1437" s="6">
        <v>3</v>
      </c>
      <c r="L1437" s="6" t="s">
        <v>1299</v>
      </c>
      <c r="M1437" s="2"/>
      <c r="N1437" s="84">
        <v>3.2</v>
      </c>
      <c r="O1437" s="2" t="s">
        <v>104</v>
      </c>
      <c r="P1437" s="2" t="s">
        <v>214</v>
      </c>
      <c r="Q1437" s="85"/>
      <c r="R1437" s="86">
        <v>4</v>
      </c>
      <c r="S1437" s="85">
        <v>55.5</v>
      </c>
      <c r="T1437" s="85">
        <v>55.5</v>
      </c>
      <c r="U1437" s="85"/>
      <c r="V1437" s="2"/>
      <c r="W1437" s="2"/>
      <c r="X1437" s="10">
        <v>1</v>
      </c>
      <c r="Y1437" s="84"/>
      <c r="Z1437" s="2"/>
      <c r="AA1437" s="6">
        <v>11</v>
      </c>
      <c r="AB1437" s="2"/>
      <c r="AC1437" s="2" t="s">
        <v>13</v>
      </c>
      <c r="AD1437" s="84">
        <v>3.7</v>
      </c>
      <c r="AE1437" s="84">
        <v>1.6</v>
      </c>
      <c r="AF1437" s="2">
        <v>100</v>
      </c>
      <c r="AG1437" s="2" t="str">
        <f t="shared" si="110"/>
        <v/>
      </c>
      <c r="AH1437" s="2">
        <f t="shared" si="111"/>
        <v>-100</v>
      </c>
      <c r="AI1437" s="44" t="str">
        <f>VLOOKUP(Table13[[#This Row],[Track]],$B$1885:$D$1929,2,FALSE)</f>
        <v>Vic</v>
      </c>
      <c r="AJ14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7" s="16" t="str">
        <f>IF(Table13[[#This Row],[Going-Dist]]="G&lt;6-Dist&gt;=1700","B",IF(Table13[[#This Row],[Going-Dist]]="G&lt;6-Dist&lt;1700","A",IF(AJ1437="G&gt;=6-Dist&lt;1700","C",IF(AJ1437="G&gt;=6-Dist&gt;=1700","D","xx"))))</f>
        <v>A</v>
      </c>
      <c r="AL1437" s="69">
        <f>MONTH(Table13[[#This Row],[Date]])</f>
        <v>4</v>
      </c>
      <c r="AM1437" s="69" t="str">
        <f t="shared" si="109"/>
        <v>2024-2025</v>
      </c>
      <c r="AN1437" s="60">
        <v>100</v>
      </c>
      <c r="AO1437" s="128" t="str">
        <f>IF(Table13[[#This Row],[Combo 27 Bet]]="","",IF(Table13[[#This Row],[Lev Ret]]="","",AN1437*Table13[[#This Row],[Odds]]))</f>
        <v/>
      </c>
      <c r="AP1437" s="129">
        <f t="shared" si="112"/>
        <v>-100</v>
      </c>
      <c r="AQ1437" s="135"/>
      <c r="AR1437" s="151">
        <v>7</v>
      </c>
      <c r="AS1437" s="2" t="str">
        <f>IF(Table13[[#This Row],[Date]]&lt;$AS$3,"","Live")</f>
        <v/>
      </c>
      <c r="AT1437" s="2" t="str">
        <f>IF(Table13[[#This Row],[Date]]&lt;$AT$3,"","Current Algo")</f>
        <v/>
      </c>
    </row>
    <row r="1438" spans="1:46" ht="14.25" customHeight="1" x14ac:dyDescent="0.25">
      <c r="A1438" s="82">
        <v>45759</v>
      </c>
      <c r="B1438" s="2" t="s">
        <v>148</v>
      </c>
      <c r="C1438" s="83">
        <v>0.71527777777777779</v>
      </c>
      <c r="D1438" s="87">
        <v>4</v>
      </c>
      <c r="E1438" s="7">
        <v>3</v>
      </c>
      <c r="F1438" s="60">
        <v>10</v>
      </c>
      <c r="G1438" s="2">
        <v>1200</v>
      </c>
      <c r="H1438" s="2" t="s">
        <v>152</v>
      </c>
      <c r="I1438" s="2" t="s">
        <v>66</v>
      </c>
      <c r="J1438" s="2">
        <v>300</v>
      </c>
      <c r="K1438" s="6">
        <v>3</v>
      </c>
      <c r="L1438" s="6" t="s">
        <v>1719</v>
      </c>
      <c r="M1438" s="2" t="s">
        <v>75</v>
      </c>
      <c r="N1438" s="84">
        <v>4.5999999999999996</v>
      </c>
      <c r="O1438" s="2" t="s">
        <v>49</v>
      </c>
      <c r="P1438" s="2" t="s">
        <v>155</v>
      </c>
      <c r="Q1438" s="85"/>
      <c r="R1438" s="86">
        <v>1</v>
      </c>
      <c r="S1438" s="85">
        <v>56</v>
      </c>
      <c r="T1438" s="85">
        <v>56</v>
      </c>
      <c r="U1438" s="85"/>
      <c r="V1438" s="2">
        <v>3</v>
      </c>
      <c r="W1438" s="2">
        <v>2</v>
      </c>
      <c r="X1438" s="10">
        <v>2</v>
      </c>
      <c r="Y1438" s="84">
        <v>4.9000000000000004</v>
      </c>
      <c r="Z1438" s="2">
        <v>20</v>
      </c>
      <c r="AA1438" s="6"/>
      <c r="AB1438" s="2"/>
      <c r="AC1438" s="2"/>
      <c r="AD1438" s="84">
        <v>4.2</v>
      </c>
      <c r="AE1438" s="84"/>
      <c r="AF1438" s="2">
        <v>100</v>
      </c>
      <c r="AG1438" s="2" t="str">
        <f t="shared" si="110"/>
        <v/>
      </c>
      <c r="AH1438" s="2">
        <f t="shared" si="111"/>
        <v>-100</v>
      </c>
      <c r="AI1438" s="44" t="str">
        <f>VLOOKUP(Table13[[#This Row],[Track]],$B$1885:$D$1929,2,FALSE)</f>
        <v>NSW</v>
      </c>
      <c r="AJ14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8" s="16" t="str">
        <f>IF(Table13[[#This Row],[Going-Dist]]="G&lt;6-Dist&gt;=1700","B",IF(Table13[[#This Row],[Going-Dist]]="G&lt;6-Dist&lt;1700","A",IF(AJ1438="G&gt;=6-Dist&lt;1700","C",IF(AJ1438="G&gt;=6-Dist&gt;=1700","D","xx"))))</f>
        <v>A</v>
      </c>
      <c r="AL1438" s="69">
        <f>MONTH(Table13[[#This Row],[Date]])</f>
        <v>4</v>
      </c>
      <c r="AM1438" s="69" t="str">
        <f t="shared" si="109"/>
        <v>2024-2025</v>
      </c>
      <c r="AN1438" s="60">
        <v>100</v>
      </c>
      <c r="AO1438" s="128" t="str">
        <f>IF(Table13[[#This Row],[Combo 27 Bet]]="","",IF(Table13[[#This Row],[Lev Ret]]="","",AN1438*Table13[[#This Row],[Odds]]))</f>
        <v/>
      </c>
      <c r="AP1438" s="129">
        <f t="shared" si="112"/>
        <v>-100</v>
      </c>
      <c r="AQ1438" s="135"/>
      <c r="AR1438" s="151">
        <v>1</v>
      </c>
      <c r="AS1438" s="2" t="str">
        <f>IF(Table13[[#This Row],[Date]]&lt;$AS$3,"","Live")</f>
        <v/>
      </c>
      <c r="AT1438" s="2" t="str">
        <f>IF(Table13[[#This Row],[Date]]&lt;$AT$3,"","Current Algo")</f>
        <v/>
      </c>
    </row>
    <row r="1439" spans="1:46" ht="14.25" customHeight="1" x14ac:dyDescent="0.25">
      <c r="A1439" s="82">
        <v>45759</v>
      </c>
      <c r="B1439" s="2" t="s">
        <v>387</v>
      </c>
      <c r="C1439" s="83">
        <v>0.72569444444444442</v>
      </c>
      <c r="D1439" s="87">
        <v>4</v>
      </c>
      <c r="E1439" s="7">
        <v>0</v>
      </c>
      <c r="F1439" s="60">
        <v>10</v>
      </c>
      <c r="G1439" s="2">
        <v>1300</v>
      </c>
      <c r="H1439" s="2" t="s">
        <v>42</v>
      </c>
      <c r="I1439" s="2">
        <v>84</v>
      </c>
      <c r="J1439" s="2">
        <v>130</v>
      </c>
      <c r="K1439" s="6">
        <v>12</v>
      </c>
      <c r="L1439" s="6" t="s">
        <v>1001</v>
      </c>
      <c r="M1439" s="2" t="s">
        <v>55</v>
      </c>
      <c r="N1439" s="84">
        <v>3</v>
      </c>
      <c r="O1439" s="2" t="s">
        <v>101</v>
      </c>
      <c r="P1439" s="2" t="s">
        <v>193</v>
      </c>
      <c r="Q1439" s="85"/>
      <c r="R1439" s="86">
        <v>1</v>
      </c>
      <c r="S1439" s="85">
        <v>57</v>
      </c>
      <c r="T1439" s="85">
        <v>57</v>
      </c>
      <c r="U1439" s="85"/>
      <c r="V1439" s="2">
        <v>2</v>
      </c>
      <c r="W1439" s="2">
        <v>2</v>
      </c>
      <c r="X1439" s="10">
        <v>2</v>
      </c>
      <c r="Y1439" s="84">
        <v>5</v>
      </c>
      <c r="Z1439" s="2">
        <v>35</v>
      </c>
      <c r="AA1439" s="6">
        <v>11</v>
      </c>
      <c r="AB1439" s="2"/>
      <c r="AC1439" s="2" t="s">
        <v>13</v>
      </c>
      <c r="AD1439" s="84">
        <v>2.25</v>
      </c>
      <c r="AE1439" s="84">
        <v>1.2</v>
      </c>
      <c r="AF1439" s="2">
        <v>100</v>
      </c>
      <c r="AG1439" s="2" t="str">
        <f t="shared" si="110"/>
        <v/>
      </c>
      <c r="AH1439" s="2">
        <f t="shared" si="111"/>
        <v>-100</v>
      </c>
      <c r="AI1439" s="44" t="str">
        <f>VLOOKUP(Table13[[#This Row],[Track]],$B$1885:$D$1929,2,FALSE)</f>
        <v>Vic</v>
      </c>
      <c r="AJ14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39" s="16" t="str">
        <f>IF(Table13[[#This Row],[Going-Dist]]="G&lt;6-Dist&gt;=1700","B",IF(Table13[[#This Row],[Going-Dist]]="G&lt;6-Dist&lt;1700","A",IF(AJ1439="G&gt;=6-Dist&lt;1700","C",IF(AJ1439="G&gt;=6-Dist&gt;=1700","D","xx"))))</f>
        <v>A</v>
      </c>
      <c r="AL1439" s="69">
        <f>MONTH(Table13[[#This Row],[Date]])</f>
        <v>4</v>
      </c>
      <c r="AM1439" s="69" t="str">
        <f t="shared" si="109"/>
        <v>2024-2025</v>
      </c>
      <c r="AN1439" s="60">
        <v>100</v>
      </c>
      <c r="AO1439" s="128" t="str">
        <f>IF(Table13[[#This Row],[Combo 27 Bet]]="","",IF(Table13[[#This Row],[Lev Ret]]="","",AN1439*Table13[[#This Row],[Odds]]))</f>
        <v/>
      </c>
      <c r="AP1439" s="129">
        <f t="shared" si="112"/>
        <v>-100</v>
      </c>
      <c r="AQ1439" s="135"/>
      <c r="AR1439" s="151">
        <v>1</v>
      </c>
      <c r="AS1439" s="2" t="str">
        <f>IF(Table13[[#This Row],[Date]]&lt;$AS$3,"","Live")</f>
        <v/>
      </c>
      <c r="AT1439" s="2" t="str">
        <f>IF(Table13[[#This Row],[Date]]&lt;$AT$3,"","Current Algo")</f>
        <v/>
      </c>
    </row>
    <row r="1440" spans="1:46" ht="14.25" customHeight="1" x14ac:dyDescent="0.25">
      <c r="A1440" s="82">
        <v>45766</v>
      </c>
      <c r="B1440" s="2" t="s">
        <v>148</v>
      </c>
      <c r="C1440" s="83">
        <v>0.47569444444444442</v>
      </c>
      <c r="D1440" s="87">
        <v>5</v>
      </c>
      <c r="E1440" s="7">
        <v>6</v>
      </c>
      <c r="F1440" s="60">
        <v>1</v>
      </c>
      <c r="G1440" s="2">
        <v>1400</v>
      </c>
      <c r="H1440" s="2" t="s">
        <v>151</v>
      </c>
      <c r="I1440" s="2">
        <v>72</v>
      </c>
      <c r="J1440" s="2">
        <v>120</v>
      </c>
      <c r="K1440" s="6">
        <v>12</v>
      </c>
      <c r="L1440" s="6" t="s">
        <v>1772</v>
      </c>
      <c r="M1440" s="2" t="s">
        <v>75</v>
      </c>
      <c r="N1440" s="84">
        <v>3.9</v>
      </c>
      <c r="O1440" s="2" t="s">
        <v>1131</v>
      </c>
      <c r="P1440" s="2" t="s">
        <v>159</v>
      </c>
      <c r="Q1440" s="85"/>
      <c r="R1440" s="86">
        <v>2</v>
      </c>
      <c r="S1440" s="85">
        <v>57</v>
      </c>
      <c r="T1440" s="85">
        <v>57</v>
      </c>
      <c r="U1440" s="85"/>
      <c r="V1440" s="2">
        <v>3</v>
      </c>
      <c r="W1440" s="2">
        <v>3</v>
      </c>
      <c r="X1440" s="10">
        <v>1</v>
      </c>
      <c r="Y1440" s="84">
        <v>3.5</v>
      </c>
      <c r="Z1440" s="2">
        <v>30</v>
      </c>
      <c r="AA1440" s="6"/>
      <c r="AB1440" s="2"/>
      <c r="AC1440" s="2"/>
      <c r="AD1440" s="84">
        <v>4.4000000000000004</v>
      </c>
      <c r="AE1440" s="84"/>
      <c r="AF1440" s="2">
        <v>100</v>
      </c>
      <c r="AG1440" s="2" t="str">
        <f t="shared" si="110"/>
        <v/>
      </c>
      <c r="AH1440" s="2">
        <f t="shared" si="111"/>
        <v>-100</v>
      </c>
      <c r="AI1440" s="44" t="str">
        <f>VLOOKUP(Table13[[#This Row],[Track]],$B$1885:$D$1929,2,FALSE)</f>
        <v>NSW</v>
      </c>
      <c r="AJ14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0" s="16" t="str">
        <f>IF(Table13[[#This Row],[Going-Dist]]="G&lt;6-Dist&gt;=1700","B",IF(Table13[[#This Row],[Going-Dist]]="G&lt;6-Dist&lt;1700","A",IF(AJ1440="G&gt;=6-Dist&lt;1700","C",IF(AJ1440="G&gt;=6-Dist&gt;=1700","D","xx"))))</f>
        <v>A</v>
      </c>
      <c r="AL1440" s="69">
        <f>MONTH(Table13[[#This Row],[Date]])</f>
        <v>4</v>
      </c>
      <c r="AM1440" s="69" t="str">
        <f t="shared" si="109"/>
        <v>2024-2025</v>
      </c>
      <c r="AN1440" s="60">
        <v>150</v>
      </c>
      <c r="AO1440" s="128" t="str">
        <f>IF(Table13[[#This Row],[Combo 27 Bet]]="","",IF(Table13[[#This Row],[Lev Ret]]="","",AN1440*Table13[[#This Row],[Odds]]))</f>
        <v/>
      </c>
      <c r="AP1440" s="129">
        <f t="shared" si="112"/>
        <v>-150</v>
      </c>
      <c r="AQ1440" s="135"/>
      <c r="AR1440" s="151">
        <v>3</v>
      </c>
      <c r="AS1440" s="2" t="str">
        <f>IF(Table13[[#This Row],[Date]]&lt;$AS$3,"","Live")</f>
        <v/>
      </c>
      <c r="AT1440" s="2" t="str">
        <f>IF(Table13[[#This Row],[Date]]&lt;$AT$3,"","Current Algo")</f>
        <v/>
      </c>
    </row>
    <row r="1441" spans="1:46" ht="14.25" customHeight="1" x14ac:dyDescent="0.25">
      <c r="A1441" s="82">
        <v>45766</v>
      </c>
      <c r="B1441" s="2" t="s">
        <v>8</v>
      </c>
      <c r="C1441" s="83">
        <v>0.53819444444444442</v>
      </c>
      <c r="D1441" s="87">
        <v>4</v>
      </c>
      <c r="E1441" s="7">
        <v>0</v>
      </c>
      <c r="F1441" s="60">
        <v>3</v>
      </c>
      <c r="G1441" s="2">
        <v>1600</v>
      </c>
      <c r="H1441" s="2" t="s">
        <v>42</v>
      </c>
      <c r="I1441" s="2">
        <v>84</v>
      </c>
      <c r="J1441" s="2">
        <v>130</v>
      </c>
      <c r="K1441" s="6">
        <v>2</v>
      </c>
      <c r="L1441" s="6" t="s">
        <v>940</v>
      </c>
      <c r="M1441" s="2" t="s">
        <v>55</v>
      </c>
      <c r="N1441" s="84">
        <v>2.5</v>
      </c>
      <c r="O1441" s="2" t="s">
        <v>548</v>
      </c>
      <c r="P1441" s="2" t="s">
        <v>52</v>
      </c>
      <c r="Q1441" s="85"/>
      <c r="R1441" s="86">
        <v>5</v>
      </c>
      <c r="S1441" s="85">
        <v>61</v>
      </c>
      <c r="T1441" s="85">
        <v>61</v>
      </c>
      <c r="U1441" s="85"/>
      <c r="V1441" s="2">
        <v>1</v>
      </c>
      <c r="W1441" s="2">
        <v>1</v>
      </c>
      <c r="X1441" s="10">
        <v>1</v>
      </c>
      <c r="Y1441" s="84">
        <v>2.9</v>
      </c>
      <c r="Z1441" s="2">
        <v>45</v>
      </c>
      <c r="AA1441" s="6">
        <v>8</v>
      </c>
      <c r="AB1441" s="2"/>
      <c r="AC1441" s="84" t="s">
        <v>12</v>
      </c>
      <c r="AD1441" s="84">
        <v>2.35</v>
      </c>
      <c r="AE1441" s="2">
        <v>1.1000000000000001</v>
      </c>
      <c r="AF1441" s="2">
        <v>100</v>
      </c>
      <c r="AG1441" s="2">
        <f t="shared" si="110"/>
        <v>235</v>
      </c>
      <c r="AH1441" s="2">
        <f t="shared" si="111"/>
        <v>135</v>
      </c>
      <c r="AI1441" s="44" t="str">
        <f>VLOOKUP(Table13[[#This Row],[Track]],$B$1885:$D$1929,2,FALSE)</f>
        <v>Vic</v>
      </c>
      <c r="AJ14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1" s="16" t="str">
        <f>IF(Table13[[#This Row],[Going-Dist]]="G&lt;6-Dist&gt;=1700","B",IF(Table13[[#This Row],[Going-Dist]]="G&lt;6-Dist&lt;1700","A",IF(AJ1441="G&gt;=6-Dist&lt;1700","C",IF(AJ1441="G&gt;=6-Dist&gt;=1700","D","xx"))))</f>
        <v>A</v>
      </c>
      <c r="AL1441" s="69">
        <f>MONTH(Table13[[#This Row],[Date]])</f>
        <v>4</v>
      </c>
      <c r="AM1441" s="69" t="str">
        <f t="shared" si="109"/>
        <v>2024-2025</v>
      </c>
      <c r="AN1441" s="60">
        <v>100</v>
      </c>
      <c r="AO1441" s="128">
        <f>IF(Table13[[#This Row],[Combo 27 Bet]]="","",IF(Table13[[#This Row],[Lev Ret]]="","",AN1441*Table13[[#This Row],[Odds]]))</f>
        <v>235</v>
      </c>
      <c r="AP1441" s="129">
        <f t="shared" si="112"/>
        <v>135</v>
      </c>
      <c r="AQ1441" s="135">
        <v>2</v>
      </c>
      <c r="AR1441" s="151">
        <v>5</v>
      </c>
      <c r="AS1441" s="2" t="str">
        <f>IF(Table13[[#This Row],[Date]]&lt;$AS$3,"","Live")</f>
        <v/>
      </c>
      <c r="AT1441" s="2" t="str">
        <f>IF(Table13[[#This Row],[Date]]&lt;$AT$3,"","Current Algo")</f>
        <v/>
      </c>
    </row>
    <row r="1442" spans="1:46" ht="14.25" customHeight="1" x14ac:dyDescent="0.25">
      <c r="A1442" s="82">
        <v>45766</v>
      </c>
      <c r="B1442" s="2" t="s">
        <v>8</v>
      </c>
      <c r="C1442" s="83">
        <v>0.53819444444444442</v>
      </c>
      <c r="D1442" s="87">
        <v>4</v>
      </c>
      <c r="E1442" s="7">
        <v>0</v>
      </c>
      <c r="F1442" s="60">
        <v>3</v>
      </c>
      <c r="G1442" s="2">
        <v>1600</v>
      </c>
      <c r="H1442" s="2" t="s">
        <v>42</v>
      </c>
      <c r="I1442" s="2">
        <v>84</v>
      </c>
      <c r="J1442" s="2">
        <v>130</v>
      </c>
      <c r="K1442" s="6">
        <v>8</v>
      </c>
      <c r="L1442" s="6" t="s">
        <v>1002</v>
      </c>
      <c r="M1442" s="2" t="s">
        <v>55</v>
      </c>
      <c r="N1442" s="84">
        <v>4</v>
      </c>
      <c r="O1442" s="2" t="s">
        <v>558</v>
      </c>
      <c r="P1442" s="2" t="s">
        <v>559</v>
      </c>
      <c r="Q1442" s="85"/>
      <c r="R1442" s="86">
        <v>7</v>
      </c>
      <c r="S1442" s="85">
        <v>53</v>
      </c>
      <c r="T1442" s="85">
        <v>53</v>
      </c>
      <c r="U1442" s="85"/>
      <c r="V1442" s="2">
        <v>2</v>
      </c>
      <c r="W1442" s="2"/>
      <c r="X1442" s="10">
        <v>2</v>
      </c>
      <c r="Y1442" s="84">
        <v>5</v>
      </c>
      <c r="Z1442" s="2">
        <v>35</v>
      </c>
      <c r="AA1442" s="6">
        <v>8</v>
      </c>
      <c r="AB1442" s="2"/>
      <c r="AC1442" s="2" t="s">
        <v>13</v>
      </c>
      <c r="AD1442" s="84">
        <v>4</v>
      </c>
      <c r="AE1442" s="2">
        <v>1.3</v>
      </c>
      <c r="AF1442" s="2">
        <v>100</v>
      </c>
      <c r="AG1442" s="2" t="str">
        <f t="shared" si="110"/>
        <v/>
      </c>
      <c r="AH1442" s="2">
        <f t="shared" si="111"/>
        <v>-100</v>
      </c>
      <c r="AI1442" s="44" t="str">
        <f>VLOOKUP(Table13[[#This Row],[Track]],$B$1885:$D$1929,2,FALSE)</f>
        <v>Vic</v>
      </c>
      <c r="AJ14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2" s="16" t="str">
        <f>IF(Table13[[#This Row],[Going-Dist]]="G&lt;6-Dist&gt;=1700","B",IF(Table13[[#This Row],[Going-Dist]]="G&lt;6-Dist&lt;1700","A",IF(AJ1442="G&gt;=6-Dist&lt;1700","C",IF(AJ1442="G&gt;=6-Dist&gt;=1700","D","xx"))))</f>
        <v>A</v>
      </c>
      <c r="AL1442" s="69">
        <f>MONTH(Table13[[#This Row],[Date]])</f>
        <v>4</v>
      </c>
      <c r="AM1442" s="69" t="str">
        <f t="shared" si="109"/>
        <v>2024-2025</v>
      </c>
      <c r="AN1442" s="60">
        <v>150</v>
      </c>
      <c r="AO1442" s="128" t="str">
        <f>IF(Table13[[#This Row],[Combo 27 Bet]]="","",IF(Table13[[#This Row],[Lev Ret]]="","",AN1442*Table13[[#This Row],[Odds]]))</f>
        <v/>
      </c>
      <c r="AP1442" s="129">
        <f t="shared" si="112"/>
        <v>-150</v>
      </c>
      <c r="AQ1442" s="135">
        <v>2</v>
      </c>
      <c r="AR1442" s="151">
        <v>8</v>
      </c>
      <c r="AS1442" s="2" t="str">
        <f>IF(Table13[[#This Row],[Date]]&lt;$AS$3,"","Live")</f>
        <v/>
      </c>
      <c r="AT1442" s="2" t="str">
        <f>IF(Table13[[#This Row],[Date]]&lt;$AT$3,"","Current Algo")</f>
        <v/>
      </c>
    </row>
    <row r="1443" spans="1:46" ht="14.25" customHeight="1" x14ac:dyDescent="0.25">
      <c r="A1443" s="82">
        <v>45766</v>
      </c>
      <c r="B1443" s="2" t="s">
        <v>8</v>
      </c>
      <c r="C1443" s="83">
        <v>0.5625</v>
      </c>
      <c r="D1443" s="87">
        <v>4</v>
      </c>
      <c r="E1443" s="7">
        <v>0</v>
      </c>
      <c r="F1443" s="60">
        <v>4</v>
      </c>
      <c r="G1443" s="2">
        <v>2000</v>
      </c>
      <c r="H1443" s="2" t="s">
        <v>42</v>
      </c>
      <c r="I1443" s="2" t="s">
        <v>46</v>
      </c>
      <c r="J1443" s="2">
        <v>150</v>
      </c>
      <c r="K1443" s="6">
        <v>3</v>
      </c>
      <c r="L1443" s="6" t="s">
        <v>777</v>
      </c>
      <c r="M1443" s="2" t="s">
        <v>58</v>
      </c>
      <c r="N1443" s="84">
        <v>4</v>
      </c>
      <c r="O1443" s="2" t="s">
        <v>69</v>
      </c>
      <c r="P1443" s="2" t="s">
        <v>64</v>
      </c>
      <c r="Q1443" s="85"/>
      <c r="R1443" s="86">
        <v>2</v>
      </c>
      <c r="S1443" s="85">
        <v>56</v>
      </c>
      <c r="T1443" s="85">
        <v>56</v>
      </c>
      <c r="U1443" s="85"/>
      <c r="V1443" s="2">
        <v>1</v>
      </c>
      <c r="W1443" s="2">
        <v>3</v>
      </c>
      <c r="X1443" s="10">
        <v>1</v>
      </c>
      <c r="Y1443" s="84">
        <v>3.6</v>
      </c>
      <c r="Z1443" s="2">
        <v>45</v>
      </c>
      <c r="AA1443" s="6">
        <v>8</v>
      </c>
      <c r="AB1443" s="2"/>
      <c r="AC1443" s="2" t="s">
        <v>15</v>
      </c>
      <c r="AD1443" s="84">
        <v>4</v>
      </c>
      <c r="AE1443" s="2">
        <v>1.5</v>
      </c>
      <c r="AF1443" s="2">
        <v>100</v>
      </c>
      <c r="AG1443" s="2" t="str">
        <f t="shared" si="110"/>
        <v/>
      </c>
      <c r="AH1443" s="2">
        <f t="shared" si="111"/>
        <v>-100</v>
      </c>
      <c r="AI1443" s="44" t="str">
        <f>VLOOKUP(Table13[[#This Row],[Track]],$B$1885:$D$1929,2,FALSE)</f>
        <v>Vic</v>
      </c>
      <c r="AJ14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43" s="16" t="str">
        <f>IF(Table13[[#This Row],[Going-Dist]]="G&lt;6-Dist&gt;=1700","B",IF(Table13[[#This Row],[Going-Dist]]="G&lt;6-Dist&lt;1700","A",IF(AJ1443="G&gt;=6-Dist&lt;1700","C",IF(AJ1443="G&gt;=6-Dist&gt;=1700","D","xx"))))</f>
        <v>B</v>
      </c>
      <c r="AL1443" s="69">
        <f>MONTH(Table13[[#This Row],[Date]])</f>
        <v>4</v>
      </c>
      <c r="AM1443" s="69" t="str">
        <f t="shared" si="109"/>
        <v>2024-2025</v>
      </c>
      <c r="AN1443" s="60">
        <v>100</v>
      </c>
      <c r="AO1443" s="128" t="str">
        <f>IF(Table13[[#This Row],[Combo 27 Bet]]="","",IF(Table13[[#This Row],[Lev Ret]]="","",AN1443*Table13[[#This Row],[Odds]]))</f>
        <v/>
      </c>
      <c r="AP1443" s="129">
        <f t="shared" si="112"/>
        <v>-100</v>
      </c>
      <c r="AQ1443" s="135"/>
      <c r="AR1443" s="151">
        <v>7</v>
      </c>
      <c r="AS1443" s="2" t="str">
        <f>IF(Table13[[#This Row],[Date]]&lt;$AS$3,"","Live")</f>
        <v/>
      </c>
      <c r="AT1443" s="2" t="str">
        <f>IF(Table13[[#This Row],[Date]]&lt;$AT$3,"","Current Algo")</f>
        <v/>
      </c>
    </row>
    <row r="1444" spans="1:46" ht="14.25" customHeight="1" x14ac:dyDescent="0.25">
      <c r="A1444" s="82">
        <v>45766</v>
      </c>
      <c r="B1444" s="2" t="s">
        <v>8</v>
      </c>
      <c r="C1444" s="83">
        <v>0.61111111111111116</v>
      </c>
      <c r="D1444" s="87">
        <v>4</v>
      </c>
      <c r="E1444" s="7">
        <v>0</v>
      </c>
      <c r="F1444" s="60">
        <v>6</v>
      </c>
      <c r="G1444" s="2">
        <v>1200</v>
      </c>
      <c r="H1444" s="2" t="s">
        <v>1216</v>
      </c>
      <c r="I1444" s="2" t="s">
        <v>62</v>
      </c>
      <c r="J1444" s="2">
        <v>150</v>
      </c>
      <c r="K1444" s="6">
        <v>5</v>
      </c>
      <c r="L1444" s="6" t="s">
        <v>1300</v>
      </c>
      <c r="M1444" s="2"/>
      <c r="N1444" s="84">
        <v>4.4000000000000004</v>
      </c>
      <c r="O1444" s="2" t="s">
        <v>56</v>
      </c>
      <c r="P1444" s="2" t="s">
        <v>103</v>
      </c>
      <c r="Q1444" s="85"/>
      <c r="R1444" s="86">
        <v>4</v>
      </c>
      <c r="S1444" s="85">
        <v>57.5</v>
      </c>
      <c r="T1444" s="85">
        <v>57.5</v>
      </c>
      <c r="U1444" s="85"/>
      <c r="V1444" s="2"/>
      <c r="W1444" s="2"/>
      <c r="X1444" s="10">
        <v>1</v>
      </c>
      <c r="Y1444" s="84"/>
      <c r="Z1444" s="2"/>
      <c r="AA1444" s="6">
        <v>7</v>
      </c>
      <c r="AB1444" s="2"/>
      <c r="AC1444" s="2" t="s">
        <v>15</v>
      </c>
      <c r="AD1444" s="84">
        <v>4.2</v>
      </c>
      <c r="AE1444" s="84">
        <v>1.8</v>
      </c>
      <c r="AF1444" s="2">
        <v>100</v>
      </c>
      <c r="AG1444" s="2" t="str">
        <f t="shared" si="110"/>
        <v/>
      </c>
      <c r="AH1444" s="2">
        <f t="shared" si="111"/>
        <v>-100</v>
      </c>
      <c r="AI1444" s="44" t="str">
        <f>VLOOKUP(Table13[[#This Row],[Track]],$B$1885:$D$1929,2,FALSE)</f>
        <v>Vic</v>
      </c>
      <c r="AJ14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4" s="16" t="str">
        <f>IF(Table13[[#This Row],[Going-Dist]]="G&lt;6-Dist&gt;=1700","B",IF(Table13[[#This Row],[Going-Dist]]="G&lt;6-Dist&lt;1700","A",IF(AJ1444="G&gt;=6-Dist&lt;1700","C",IF(AJ1444="G&gt;=6-Dist&gt;=1700","D","xx"))))</f>
        <v>A</v>
      </c>
      <c r="AL1444" s="69">
        <f>MONTH(Table13[[#This Row],[Date]])</f>
        <v>4</v>
      </c>
      <c r="AM1444" s="69" t="str">
        <f t="shared" si="109"/>
        <v>2024-2025</v>
      </c>
      <c r="AN1444" s="60">
        <v>100</v>
      </c>
      <c r="AO1444" s="128" t="str">
        <f>IF(Table13[[#This Row],[Combo 27 Bet]]="","",IF(Table13[[#This Row],[Lev Ret]]="","",AN1444*Table13[[#This Row],[Odds]]))</f>
        <v/>
      </c>
      <c r="AP1444" s="129">
        <f t="shared" si="112"/>
        <v>-100</v>
      </c>
      <c r="AQ1444" s="135"/>
      <c r="AR1444" s="151">
        <v>7</v>
      </c>
      <c r="AS1444" s="2" t="str">
        <f>IF(Table13[[#This Row],[Date]]&lt;$AS$3,"","Live")</f>
        <v/>
      </c>
      <c r="AT1444" s="2" t="str">
        <f>IF(Table13[[#This Row],[Date]]&lt;$AT$3,"","Current Algo")</f>
        <v/>
      </c>
    </row>
    <row r="1445" spans="1:46" ht="14.25" customHeight="1" x14ac:dyDescent="0.25">
      <c r="A1445" s="82">
        <v>45766</v>
      </c>
      <c r="B1445" s="2" t="s">
        <v>8</v>
      </c>
      <c r="C1445" s="83">
        <v>0.63888888888888884</v>
      </c>
      <c r="D1445" s="87">
        <v>4</v>
      </c>
      <c r="E1445" s="7">
        <v>0</v>
      </c>
      <c r="F1445" s="60">
        <v>7</v>
      </c>
      <c r="G1445" s="2">
        <v>1600</v>
      </c>
      <c r="H1445" s="2" t="s">
        <v>129</v>
      </c>
      <c r="I1445" s="2" t="s">
        <v>62</v>
      </c>
      <c r="J1445" s="2">
        <v>150</v>
      </c>
      <c r="K1445" s="6">
        <v>7</v>
      </c>
      <c r="L1445" s="6" t="s">
        <v>1301</v>
      </c>
      <c r="M1445" s="2"/>
      <c r="N1445" s="84">
        <v>4.8</v>
      </c>
      <c r="O1445" s="2" t="s">
        <v>400</v>
      </c>
      <c r="P1445" s="2" t="s">
        <v>1003</v>
      </c>
      <c r="Q1445" s="85"/>
      <c r="R1445" s="86">
        <v>6</v>
      </c>
      <c r="S1445" s="85">
        <v>57</v>
      </c>
      <c r="T1445" s="85">
        <v>57</v>
      </c>
      <c r="U1445" s="85"/>
      <c r="V1445" s="2"/>
      <c r="W1445" s="2"/>
      <c r="X1445" s="10">
        <v>1</v>
      </c>
      <c r="Y1445" s="84"/>
      <c r="Z1445" s="2"/>
      <c r="AA1445" s="6">
        <v>10</v>
      </c>
      <c r="AB1445" s="2"/>
      <c r="AC1445" s="84" t="s">
        <v>13</v>
      </c>
      <c r="AD1445" s="84">
        <v>5.5</v>
      </c>
      <c r="AE1445" s="2">
        <v>1.8</v>
      </c>
      <c r="AF1445" s="2">
        <v>100</v>
      </c>
      <c r="AG1445" s="2" t="str">
        <f t="shared" si="110"/>
        <v/>
      </c>
      <c r="AH1445" s="2">
        <f t="shared" si="111"/>
        <v>-100</v>
      </c>
      <c r="AI1445" s="44" t="str">
        <f>VLOOKUP(Table13[[#This Row],[Track]],$B$1885:$D$1929,2,FALSE)</f>
        <v>Vic</v>
      </c>
      <c r="AJ14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5" s="16" t="str">
        <f>IF(Table13[[#This Row],[Going-Dist]]="G&lt;6-Dist&gt;=1700","B",IF(Table13[[#This Row],[Going-Dist]]="G&lt;6-Dist&lt;1700","A",IF(AJ1445="G&gt;=6-Dist&lt;1700","C",IF(AJ1445="G&gt;=6-Dist&gt;=1700","D","xx"))))</f>
        <v>A</v>
      </c>
      <c r="AL1445" s="69">
        <f>MONTH(Table13[[#This Row],[Date]])</f>
        <v>4</v>
      </c>
      <c r="AM1445" s="69" t="str">
        <f t="shared" si="109"/>
        <v>2024-2025</v>
      </c>
      <c r="AN1445" s="60">
        <v>100</v>
      </c>
      <c r="AO1445" s="128" t="str">
        <f>IF(Table13[[#This Row],[Combo 27 Bet]]="","",IF(Table13[[#This Row],[Lev Ret]]="","",AN1445*Table13[[#This Row],[Odds]]))</f>
        <v/>
      </c>
      <c r="AP1445" s="129">
        <f t="shared" si="112"/>
        <v>-100</v>
      </c>
      <c r="AQ1445" s="135"/>
      <c r="AR1445" s="151">
        <v>7</v>
      </c>
      <c r="AS1445" s="2" t="str">
        <f>IF(Table13[[#This Row],[Date]]&lt;$AS$3,"","Live")</f>
        <v/>
      </c>
      <c r="AT1445" s="2" t="str">
        <f>IF(Table13[[#This Row],[Date]]&lt;$AT$3,"","Current Algo")</f>
        <v/>
      </c>
    </row>
    <row r="1446" spans="1:46" ht="14.25" customHeight="1" x14ac:dyDescent="0.25">
      <c r="A1446" s="82">
        <v>45766</v>
      </c>
      <c r="B1446" s="2" t="s">
        <v>8</v>
      </c>
      <c r="C1446" s="83">
        <v>0.66666666666666663</v>
      </c>
      <c r="D1446" s="87">
        <v>4</v>
      </c>
      <c r="E1446" s="7">
        <v>0</v>
      </c>
      <c r="F1446" s="60">
        <v>8</v>
      </c>
      <c r="G1446" s="2">
        <v>2400</v>
      </c>
      <c r="H1446" s="2" t="s">
        <v>42</v>
      </c>
      <c r="I1446" s="2" t="s">
        <v>46</v>
      </c>
      <c r="J1446" s="2">
        <v>300</v>
      </c>
      <c r="K1446" s="6">
        <v>6</v>
      </c>
      <c r="L1446" s="6" t="s">
        <v>911</v>
      </c>
      <c r="M1446" s="2" t="s">
        <v>43</v>
      </c>
      <c r="N1446" s="84">
        <v>3</v>
      </c>
      <c r="O1446" s="2" t="s">
        <v>515</v>
      </c>
      <c r="P1446" s="2" t="s">
        <v>52</v>
      </c>
      <c r="Q1446" s="85"/>
      <c r="R1446" s="86">
        <v>9</v>
      </c>
      <c r="S1446" s="85">
        <v>56</v>
      </c>
      <c r="T1446" s="85">
        <v>56</v>
      </c>
      <c r="U1446" s="85"/>
      <c r="V1446" s="2">
        <v>1</v>
      </c>
      <c r="W1446" s="2">
        <v>3</v>
      </c>
      <c r="X1446" s="10">
        <v>1</v>
      </c>
      <c r="Y1446" s="84">
        <v>4.5999999999999996</v>
      </c>
      <c r="Z1446" s="2">
        <v>40</v>
      </c>
      <c r="AA1446" s="6">
        <v>9</v>
      </c>
      <c r="AB1446" s="2"/>
      <c r="AC1446" s="2"/>
      <c r="AD1446" s="84">
        <v>2.5</v>
      </c>
      <c r="AE1446" s="84"/>
      <c r="AF1446" s="2">
        <v>100</v>
      </c>
      <c r="AG1446" s="2" t="str">
        <f t="shared" si="110"/>
        <v/>
      </c>
      <c r="AH1446" s="2">
        <f t="shared" si="111"/>
        <v>-100</v>
      </c>
      <c r="AI1446" s="44" t="str">
        <f>VLOOKUP(Table13[[#This Row],[Track]],$B$1885:$D$1929,2,FALSE)</f>
        <v>Vic</v>
      </c>
      <c r="AJ14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46" s="16" t="str">
        <f>IF(Table13[[#This Row],[Going-Dist]]="G&lt;6-Dist&gt;=1700","B",IF(Table13[[#This Row],[Going-Dist]]="G&lt;6-Dist&lt;1700","A",IF(AJ1446="G&gt;=6-Dist&lt;1700","C",IF(AJ1446="G&gt;=6-Dist&gt;=1700","D","xx"))))</f>
        <v>B</v>
      </c>
      <c r="AL1446" s="69">
        <f>MONTH(Table13[[#This Row],[Date]])</f>
        <v>4</v>
      </c>
      <c r="AM1446" s="69" t="str">
        <f t="shared" si="109"/>
        <v>2024-2025</v>
      </c>
      <c r="AN1446" s="60">
        <v>100</v>
      </c>
      <c r="AO1446" s="128" t="str">
        <f>IF(Table13[[#This Row],[Combo 27 Bet]]="","",IF(Table13[[#This Row],[Lev Ret]]="","",AN1446*Table13[[#This Row],[Odds]]))</f>
        <v/>
      </c>
      <c r="AP1446" s="129">
        <f t="shared" si="112"/>
        <v>-100</v>
      </c>
      <c r="AQ1446" s="135"/>
      <c r="AR1446" s="151">
        <v>5</v>
      </c>
      <c r="AS1446" s="2" t="str">
        <f>IF(Table13[[#This Row],[Date]]&lt;$AS$3,"","Live")</f>
        <v/>
      </c>
      <c r="AT1446" s="2" t="str">
        <f>IF(Table13[[#This Row],[Date]]&lt;$AT$3,"","Current Algo")</f>
        <v/>
      </c>
    </row>
    <row r="1447" spans="1:46" ht="14.25" customHeight="1" x14ac:dyDescent="0.25">
      <c r="A1447" s="82">
        <v>45766</v>
      </c>
      <c r="B1447" s="2" t="s">
        <v>148</v>
      </c>
      <c r="C1447" s="83">
        <v>0.68055555555555558</v>
      </c>
      <c r="D1447" s="87">
        <v>5</v>
      </c>
      <c r="E1447" s="7">
        <v>6</v>
      </c>
      <c r="F1447" s="60">
        <v>9</v>
      </c>
      <c r="G1447" s="2">
        <v>1200</v>
      </c>
      <c r="H1447" s="2" t="s">
        <v>151</v>
      </c>
      <c r="I1447" s="2" t="s">
        <v>66</v>
      </c>
      <c r="J1447" s="2">
        <v>250</v>
      </c>
      <c r="K1447" s="6">
        <v>5</v>
      </c>
      <c r="L1447" s="6" t="s">
        <v>1037</v>
      </c>
      <c r="M1447" s="2" t="s">
        <v>55</v>
      </c>
      <c r="N1447" s="84">
        <v>3.2</v>
      </c>
      <c r="O1447" s="2" t="s">
        <v>161</v>
      </c>
      <c r="P1447" s="2" t="s">
        <v>545</v>
      </c>
      <c r="Q1447" s="85"/>
      <c r="R1447" s="86">
        <v>1</v>
      </c>
      <c r="S1447" s="85">
        <v>58</v>
      </c>
      <c r="T1447" s="85">
        <v>58</v>
      </c>
      <c r="U1447" s="85"/>
      <c r="V1447" s="2">
        <v>2</v>
      </c>
      <c r="W1447" s="2">
        <v>1</v>
      </c>
      <c r="X1447" s="10">
        <v>2</v>
      </c>
      <c r="Y1447" s="84">
        <v>5.2</v>
      </c>
      <c r="Z1447" s="2">
        <v>20</v>
      </c>
      <c r="AA1447" s="6"/>
      <c r="AB1447" s="2"/>
      <c r="AC1447" s="2" t="s">
        <v>150</v>
      </c>
      <c r="AD1447" s="84">
        <v>4.4000000000000004</v>
      </c>
      <c r="AE1447" s="84">
        <v>1.5</v>
      </c>
      <c r="AF1447" s="2">
        <v>100</v>
      </c>
      <c r="AG1447" s="2">
        <f t="shared" si="110"/>
        <v>440.00000000000006</v>
      </c>
      <c r="AH1447" s="2">
        <f t="shared" si="111"/>
        <v>340.00000000000006</v>
      </c>
      <c r="AI1447" s="44" t="str">
        <f>VLOOKUP(Table13[[#This Row],[Track]],$B$1885:$D$1929,2,FALSE)</f>
        <v>NSW</v>
      </c>
      <c r="AJ14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7" s="16" t="str">
        <f>IF(Table13[[#This Row],[Going-Dist]]="G&lt;6-Dist&gt;=1700","B",IF(Table13[[#This Row],[Going-Dist]]="G&lt;6-Dist&lt;1700","A",IF(AJ1447="G&gt;=6-Dist&lt;1700","C",IF(AJ1447="G&gt;=6-Dist&gt;=1700","D","xx"))))</f>
        <v>A</v>
      </c>
      <c r="AL1447" s="69">
        <f>MONTH(Table13[[#This Row],[Date]])</f>
        <v>4</v>
      </c>
      <c r="AM1447" s="69" t="str">
        <f t="shared" si="109"/>
        <v>2024-2025</v>
      </c>
      <c r="AN1447" s="60">
        <v>200</v>
      </c>
      <c r="AO1447" s="128">
        <f>IF(Table13[[#This Row],[Combo 27 Bet]]="","",IF(Table13[[#This Row],[Lev Ret]]="","",AN1447*Table13[[#This Row],[Odds]]))</f>
        <v>880.00000000000011</v>
      </c>
      <c r="AP1447" s="129">
        <f t="shared" si="112"/>
        <v>680.00000000000011</v>
      </c>
      <c r="AQ1447" s="135"/>
      <c r="AR1447" s="151">
        <v>10</v>
      </c>
      <c r="AS1447" s="2" t="str">
        <f>IF(Table13[[#This Row],[Date]]&lt;$AS$3,"","Live")</f>
        <v/>
      </c>
      <c r="AT1447" s="2" t="str">
        <f>IF(Table13[[#This Row],[Date]]&lt;$AT$3,"","Current Algo")</f>
        <v/>
      </c>
    </row>
    <row r="1448" spans="1:46" ht="14.25" customHeight="1" x14ac:dyDescent="0.25">
      <c r="A1448" s="82">
        <v>45766</v>
      </c>
      <c r="B1448" s="2" t="s">
        <v>8</v>
      </c>
      <c r="C1448" s="83">
        <v>0.71527777777777779</v>
      </c>
      <c r="D1448" s="87">
        <v>4</v>
      </c>
      <c r="E1448" s="7">
        <v>0</v>
      </c>
      <c r="F1448" s="60">
        <v>10</v>
      </c>
      <c r="G1448" s="2">
        <v>1200</v>
      </c>
      <c r="H1448" s="2" t="s">
        <v>42</v>
      </c>
      <c r="I1448" s="2">
        <v>78</v>
      </c>
      <c r="J1448" s="2">
        <v>130</v>
      </c>
      <c r="K1448" s="6">
        <v>2</v>
      </c>
      <c r="L1448" s="6" t="s">
        <v>1005</v>
      </c>
      <c r="M1448" s="2" t="s">
        <v>50</v>
      </c>
      <c r="N1448" s="84">
        <v>2.7</v>
      </c>
      <c r="O1448" s="2" t="s">
        <v>104</v>
      </c>
      <c r="P1448" s="2" t="s">
        <v>103</v>
      </c>
      <c r="Q1448" s="85"/>
      <c r="R1448" s="86">
        <v>2</v>
      </c>
      <c r="S1448" s="85">
        <v>59</v>
      </c>
      <c r="T1448" s="85">
        <v>59</v>
      </c>
      <c r="U1448" s="85"/>
      <c r="V1448" s="2">
        <v>2</v>
      </c>
      <c r="W1448" s="2">
        <v>3</v>
      </c>
      <c r="X1448" s="10">
        <v>1</v>
      </c>
      <c r="Y1448" s="84">
        <v>3.6</v>
      </c>
      <c r="Z1448" s="2">
        <v>45</v>
      </c>
      <c r="AA1448" s="6">
        <v>7</v>
      </c>
      <c r="AB1448" s="2"/>
      <c r="AC1448" s="2" t="s">
        <v>15</v>
      </c>
      <c r="AD1448" s="84">
        <v>2.2999999999999998</v>
      </c>
      <c r="AE1448" s="84">
        <v>1.5</v>
      </c>
      <c r="AF1448" s="2">
        <v>100</v>
      </c>
      <c r="AG1448" s="2" t="str">
        <f t="shared" si="110"/>
        <v/>
      </c>
      <c r="AH1448" s="2">
        <f t="shared" si="111"/>
        <v>-100</v>
      </c>
      <c r="AI1448" s="44" t="str">
        <f>VLOOKUP(Table13[[#This Row],[Track]],$B$1885:$D$1929,2,FALSE)</f>
        <v>Vic</v>
      </c>
      <c r="AJ14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8" s="16" t="str">
        <f>IF(Table13[[#This Row],[Going-Dist]]="G&lt;6-Dist&gt;=1700","B",IF(Table13[[#This Row],[Going-Dist]]="G&lt;6-Dist&lt;1700","A",IF(AJ1448="G&gt;=6-Dist&lt;1700","C",IF(AJ1448="G&gt;=6-Dist&gt;=1700","D","xx"))))</f>
        <v>A</v>
      </c>
      <c r="AL1448" s="69">
        <f>MONTH(Table13[[#This Row],[Date]])</f>
        <v>4</v>
      </c>
      <c r="AM1448" s="69" t="str">
        <f t="shared" si="109"/>
        <v>2024-2025</v>
      </c>
      <c r="AN1448" s="60">
        <v>150</v>
      </c>
      <c r="AO1448" s="128" t="str">
        <f>IF(Table13[[#This Row],[Combo 27 Bet]]="","",IF(Table13[[#This Row],[Lev Ret]]="","",AN1448*Table13[[#This Row],[Odds]]))</f>
        <v/>
      </c>
      <c r="AP1448" s="129">
        <f t="shared" si="112"/>
        <v>-150</v>
      </c>
      <c r="AQ1448" s="135">
        <v>2</v>
      </c>
      <c r="AR1448" s="151">
        <v>4</v>
      </c>
      <c r="AS1448" s="2" t="str">
        <f>IF(Table13[[#This Row],[Date]]&lt;$AS$3,"","Live")</f>
        <v/>
      </c>
      <c r="AT1448" s="2" t="str">
        <f>IF(Table13[[#This Row],[Date]]&lt;$AT$3,"","Current Algo")</f>
        <v/>
      </c>
    </row>
    <row r="1449" spans="1:46" ht="14.25" customHeight="1" x14ac:dyDescent="0.25">
      <c r="A1449" s="82">
        <v>45766</v>
      </c>
      <c r="B1449" s="2" t="s">
        <v>8</v>
      </c>
      <c r="C1449" s="83">
        <v>0.71527777777777779</v>
      </c>
      <c r="D1449" s="87">
        <v>4</v>
      </c>
      <c r="E1449" s="7">
        <v>0</v>
      </c>
      <c r="F1449" s="60">
        <v>10</v>
      </c>
      <c r="G1449" s="2">
        <v>1200</v>
      </c>
      <c r="H1449" s="2" t="s">
        <v>42</v>
      </c>
      <c r="I1449" s="2">
        <v>78</v>
      </c>
      <c r="J1449" s="2">
        <v>130</v>
      </c>
      <c r="K1449" s="6">
        <v>8</v>
      </c>
      <c r="L1449" s="6" t="s">
        <v>1006</v>
      </c>
      <c r="M1449" s="2" t="s">
        <v>67</v>
      </c>
      <c r="N1449" s="84">
        <v>3.8</v>
      </c>
      <c r="O1449" s="2" t="s">
        <v>515</v>
      </c>
      <c r="P1449" s="2" t="s">
        <v>542</v>
      </c>
      <c r="Q1449" s="85">
        <v>2</v>
      </c>
      <c r="R1449" s="86">
        <v>4</v>
      </c>
      <c r="S1449" s="85">
        <v>56.5</v>
      </c>
      <c r="T1449" s="85">
        <v>54.5</v>
      </c>
      <c r="U1449" s="85"/>
      <c r="V1449" s="2">
        <v>3</v>
      </c>
      <c r="W1449" s="2">
        <v>2</v>
      </c>
      <c r="X1449" s="10">
        <v>3</v>
      </c>
      <c r="Y1449" s="84">
        <v>5</v>
      </c>
      <c r="Z1449" s="2">
        <v>35</v>
      </c>
      <c r="AA1449" s="6">
        <v>7</v>
      </c>
      <c r="AB1449" s="2"/>
      <c r="AC1449" s="2" t="s">
        <v>12</v>
      </c>
      <c r="AD1449" s="84">
        <v>3.7</v>
      </c>
      <c r="AE1449" s="84">
        <v>1.9</v>
      </c>
      <c r="AF1449" s="2">
        <v>100</v>
      </c>
      <c r="AG1449" s="2">
        <f t="shared" si="110"/>
        <v>370</v>
      </c>
      <c r="AH1449" s="2">
        <f t="shared" si="111"/>
        <v>270</v>
      </c>
      <c r="AI1449" s="44" t="str">
        <f>VLOOKUP(Table13[[#This Row],[Track]],$B$1885:$D$1929,2,FALSE)</f>
        <v>Vic</v>
      </c>
      <c r="AJ14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49" s="16" t="str">
        <f>IF(Table13[[#This Row],[Going-Dist]]="G&lt;6-Dist&gt;=1700","B",IF(Table13[[#This Row],[Going-Dist]]="G&lt;6-Dist&lt;1700","A",IF(AJ1449="G&gt;=6-Dist&lt;1700","C",IF(AJ1449="G&gt;=6-Dist&gt;=1700","D","xx"))))</f>
        <v>A</v>
      </c>
      <c r="AL1449" s="69">
        <f>MONTH(Table13[[#This Row],[Date]])</f>
        <v>4</v>
      </c>
      <c r="AM1449" s="69" t="str">
        <f t="shared" si="109"/>
        <v>2024-2025</v>
      </c>
      <c r="AN1449" s="60">
        <v>140</v>
      </c>
      <c r="AO1449" s="128">
        <f>IF(Table13[[#This Row],[Combo 27 Bet]]="","",IF(Table13[[#This Row],[Lev Ret]]="","",AN1449*Table13[[#This Row],[Odds]]))</f>
        <v>518</v>
      </c>
      <c r="AP1449" s="129">
        <f t="shared" si="112"/>
        <v>378</v>
      </c>
      <c r="AQ1449" s="135">
        <v>2</v>
      </c>
      <c r="AR1449" s="151">
        <v>7</v>
      </c>
      <c r="AS1449" s="2" t="str">
        <f>IF(Table13[[#This Row],[Date]]&lt;$AS$3,"","Live")</f>
        <v/>
      </c>
      <c r="AT1449" s="2" t="str">
        <f>IF(Table13[[#This Row],[Date]]&lt;$AT$3,"","Current Algo")</f>
        <v/>
      </c>
    </row>
    <row r="1450" spans="1:46" ht="14.25" customHeight="1" x14ac:dyDescent="0.25">
      <c r="A1450" s="82">
        <v>45773</v>
      </c>
      <c r="B1450" s="2" t="s">
        <v>6</v>
      </c>
      <c r="C1450" s="83">
        <v>0.53819444444444442</v>
      </c>
      <c r="D1450" s="87">
        <v>7</v>
      </c>
      <c r="E1450" s="7">
        <v>4</v>
      </c>
      <c r="F1450" s="60">
        <v>2</v>
      </c>
      <c r="G1450" s="2">
        <v>1200</v>
      </c>
      <c r="H1450" s="2" t="s">
        <v>42</v>
      </c>
      <c r="I1450" s="2">
        <v>84</v>
      </c>
      <c r="J1450" s="2">
        <v>130</v>
      </c>
      <c r="K1450" s="6">
        <v>4</v>
      </c>
      <c r="L1450" s="6" t="s">
        <v>921</v>
      </c>
      <c r="M1450" s="2" t="s">
        <v>80</v>
      </c>
      <c r="N1450" s="84">
        <v>1.9</v>
      </c>
      <c r="O1450" s="2" t="s">
        <v>172</v>
      </c>
      <c r="P1450" s="2" t="s">
        <v>169</v>
      </c>
      <c r="Q1450" s="85"/>
      <c r="R1450" s="86">
        <v>4</v>
      </c>
      <c r="S1450" s="85">
        <v>58.5</v>
      </c>
      <c r="T1450" s="85">
        <v>58.5</v>
      </c>
      <c r="U1450" s="85"/>
      <c r="V1450" s="2">
        <v>1</v>
      </c>
      <c r="W1450" s="2">
        <v>3</v>
      </c>
      <c r="X1450" s="10">
        <v>1</v>
      </c>
      <c r="Y1450" s="84">
        <v>2.7</v>
      </c>
      <c r="Z1450" s="2">
        <v>50</v>
      </c>
      <c r="AA1450" s="6">
        <v>6</v>
      </c>
      <c r="AB1450" s="2"/>
      <c r="AC1450" s="2" t="s">
        <v>12</v>
      </c>
      <c r="AD1450" s="84">
        <v>1.7</v>
      </c>
      <c r="AE1450" s="84">
        <v>1.2</v>
      </c>
      <c r="AF1450" s="2">
        <v>100</v>
      </c>
      <c r="AG1450" s="2">
        <f t="shared" si="110"/>
        <v>170</v>
      </c>
      <c r="AH1450" s="2">
        <f t="shared" si="111"/>
        <v>70</v>
      </c>
      <c r="AI1450" s="44" t="str">
        <f>VLOOKUP(Table13[[#This Row],[Track]],$B$1885:$D$1929,2,FALSE)</f>
        <v>Vic</v>
      </c>
      <c r="AJ145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0" s="16" t="str">
        <f>IF(Table13[[#This Row],[Going-Dist]]="G&lt;6-Dist&gt;=1700","B",IF(Table13[[#This Row],[Going-Dist]]="G&lt;6-Dist&lt;1700","A",IF(AJ1450="G&gt;=6-Dist&lt;1700","C",IF(AJ1450="G&gt;=6-Dist&gt;=1700","D","xx"))))</f>
        <v>C</v>
      </c>
      <c r="AL1450" s="69">
        <f>MONTH(Table13[[#This Row],[Date]])</f>
        <v>4</v>
      </c>
      <c r="AM1450" s="69" t="str">
        <f t="shared" si="109"/>
        <v>2024-2025</v>
      </c>
      <c r="AN1450" s="60">
        <v>100</v>
      </c>
      <c r="AO1450" s="128">
        <f>IF(Table13[[#This Row],[Combo 27 Bet]]="","",IF(Table13[[#This Row],[Lev Ret]]="","",AN1450*Table13[[#This Row],[Odds]]))</f>
        <v>170</v>
      </c>
      <c r="AP1450" s="129">
        <f t="shared" si="112"/>
        <v>70</v>
      </c>
      <c r="AQ1450" s="135"/>
      <c r="AR1450" s="151">
        <v>5</v>
      </c>
      <c r="AS1450" s="2" t="str">
        <f>IF(Table13[[#This Row],[Date]]&lt;$AS$3,"","Live")</f>
        <v/>
      </c>
      <c r="AT1450" s="2" t="str">
        <f>IF(Table13[[#This Row],[Date]]&lt;$AT$3,"","Current Algo")</f>
        <v/>
      </c>
    </row>
    <row r="1451" spans="1:46" ht="14.25" customHeight="1" x14ac:dyDescent="0.25">
      <c r="A1451" s="82">
        <v>45773</v>
      </c>
      <c r="B1451" s="2" t="s">
        <v>6</v>
      </c>
      <c r="C1451" s="83">
        <v>0.58680555555555558</v>
      </c>
      <c r="D1451" s="87">
        <v>7</v>
      </c>
      <c r="E1451" s="7">
        <v>4</v>
      </c>
      <c r="F1451" s="60">
        <v>4</v>
      </c>
      <c r="G1451" s="2">
        <v>1000</v>
      </c>
      <c r="H1451" s="2" t="s">
        <v>42</v>
      </c>
      <c r="I1451" s="2">
        <v>78</v>
      </c>
      <c r="J1451" s="2">
        <v>130</v>
      </c>
      <c r="K1451" s="6">
        <v>3</v>
      </c>
      <c r="L1451" s="6" t="s">
        <v>977</v>
      </c>
      <c r="M1451" s="2" t="s">
        <v>55</v>
      </c>
      <c r="N1451" s="84">
        <v>2.2000000000000002</v>
      </c>
      <c r="O1451" s="2" t="s">
        <v>178</v>
      </c>
      <c r="P1451" s="2" t="s">
        <v>514</v>
      </c>
      <c r="Q1451" s="85"/>
      <c r="R1451" s="86">
        <v>3</v>
      </c>
      <c r="S1451" s="85">
        <v>59.5</v>
      </c>
      <c r="T1451" s="85">
        <v>59.5</v>
      </c>
      <c r="U1451" s="85"/>
      <c r="V1451" s="2">
        <v>1</v>
      </c>
      <c r="W1451" s="2">
        <v>2</v>
      </c>
      <c r="X1451" s="10">
        <v>1</v>
      </c>
      <c r="Y1451" s="84">
        <v>3</v>
      </c>
      <c r="Z1451" s="2">
        <v>50</v>
      </c>
      <c r="AA1451" s="6">
        <v>7</v>
      </c>
      <c r="AB1451" s="2"/>
      <c r="AC1451" s="84" t="s">
        <v>12</v>
      </c>
      <c r="AD1451" s="84">
        <v>2.5</v>
      </c>
      <c r="AE1451" s="2">
        <v>1.6</v>
      </c>
      <c r="AF1451" s="2">
        <v>100</v>
      </c>
      <c r="AG1451" s="2">
        <f t="shared" si="110"/>
        <v>250</v>
      </c>
      <c r="AH1451" s="2">
        <f t="shared" si="111"/>
        <v>150</v>
      </c>
      <c r="AI1451" s="44" t="str">
        <f>VLOOKUP(Table13[[#This Row],[Track]],$B$1885:$D$1929,2,FALSE)</f>
        <v>Vic</v>
      </c>
      <c r="AJ145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1" s="16" t="str">
        <f>IF(Table13[[#This Row],[Going-Dist]]="G&lt;6-Dist&gt;=1700","B",IF(Table13[[#This Row],[Going-Dist]]="G&lt;6-Dist&lt;1700","A",IF(AJ1451="G&gt;=6-Dist&lt;1700","C",IF(AJ1451="G&gt;=6-Dist&gt;=1700","D","xx"))))</f>
        <v>C</v>
      </c>
      <c r="AL1451" s="69">
        <f>MONTH(Table13[[#This Row],[Date]])</f>
        <v>4</v>
      </c>
      <c r="AM1451" s="69" t="str">
        <f t="shared" si="109"/>
        <v>2024-2025</v>
      </c>
      <c r="AN1451" s="60">
        <v>100</v>
      </c>
      <c r="AO1451" s="128">
        <f>IF(Table13[[#This Row],[Combo 27 Bet]]="","",IF(Table13[[#This Row],[Lev Ret]]="","",AN1451*Table13[[#This Row],[Odds]]))</f>
        <v>250</v>
      </c>
      <c r="AP1451" s="129">
        <f t="shared" si="112"/>
        <v>150</v>
      </c>
      <c r="AQ1451" s="135">
        <v>2</v>
      </c>
      <c r="AR1451" s="151">
        <v>5</v>
      </c>
      <c r="AS1451" s="2" t="str">
        <f>IF(Table13[[#This Row],[Date]]&lt;$AS$3,"","Live")</f>
        <v/>
      </c>
      <c r="AT1451" s="2" t="str">
        <f>IF(Table13[[#This Row],[Date]]&lt;$AT$3,"","Current Algo")</f>
        <v/>
      </c>
    </row>
    <row r="1452" spans="1:46" ht="14.25" customHeight="1" x14ac:dyDescent="0.25">
      <c r="A1452" s="82">
        <v>45773</v>
      </c>
      <c r="B1452" s="2" t="s">
        <v>6</v>
      </c>
      <c r="C1452" s="83">
        <v>0.58680555555555558</v>
      </c>
      <c r="D1452" s="87">
        <v>7</v>
      </c>
      <c r="E1452" s="7">
        <v>4</v>
      </c>
      <c r="F1452" s="60">
        <v>4</v>
      </c>
      <c r="G1452" s="2">
        <v>1000</v>
      </c>
      <c r="H1452" s="2" t="s">
        <v>42</v>
      </c>
      <c r="I1452" s="2">
        <v>78</v>
      </c>
      <c r="J1452" s="2">
        <v>130</v>
      </c>
      <c r="K1452" s="6">
        <v>5</v>
      </c>
      <c r="L1452" s="6" t="s">
        <v>1302</v>
      </c>
      <c r="M1452" s="2" t="s">
        <v>67</v>
      </c>
      <c r="N1452" s="84">
        <v>7.6</v>
      </c>
      <c r="O1452" s="2" t="s">
        <v>59</v>
      </c>
      <c r="P1452" s="2" t="s">
        <v>141</v>
      </c>
      <c r="Q1452" s="85"/>
      <c r="R1452" s="86">
        <v>7</v>
      </c>
      <c r="S1452" s="85">
        <v>57.5</v>
      </c>
      <c r="T1452" s="85">
        <v>57.5</v>
      </c>
      <c r="U1452" s="85"/>
      <c r="V1452" s="2">
        <v>4</v>
      </c>
      <c r="W1452" s="2">
        <v>1</v>
      </c>
      <c r="X1452" s="10">
        <v>2</v>
      </c>
      <c r="Y1452" s="84">
        <v>5.4</v>
      </c>
      <c r="Z1452" s="2">
        <v>35</v>
      </c>
      <c r="AA1452" s="6">
        <v>7</v>
      </c>
      <c r="AB1452" s="2"/>
      <c r="AC1452" s="84" t="s">
        <v>15</v>
      </c>
      <c r="AD1452" s="84">
        <v>8</v>
      </c>
      <c r="AE1452" s="2">
        <v>3.5</v>
      </c>
      <c r="AF1452" s="2">
        <v>100</v>
      </c>
      <c r="AG1452" s="2" t="str">
        <f t="shared" si="110"/>
        <v/>
      </c>
      <c r="AH1452" s="2">
        <f t="shared" si="111"/>
        <v>-100</v>
      </c>
      <c r="AI1452" s="44" t="str">
        <f>VLOOKUP(Table13[[#This Row],[Track]],$B$1885:$D$1929,2,FALSE)</f>
        <v>Vic</v>
      </c>
      <c r="AJ145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2" s="16" t="str">
        <f>IF(Table13[[#This Row],[Going-Dist]]="G&lt;6-Dist&gt;=1700","B",IF(Table13[[#This Row],[Going-Dist]]="G&lt;6-Dist&lt;1700","A",IF(AJ1452="G&gt;=6-Dist&lt;1700","C",IF(AJ1452="G&gt;=6-Dist&gt;=1700","D","xx"))))</f>
        <v>C</v>
      </c>
      <c r="AL1452" s="69">
        <f>MONTH(Table13[[#This Row],[Date]])</f>
        <v>4</v>
      </c>
      <c r="AM1452" s="69" t="str">
        <f t="shared" si="109"/>
        <v>2024-2025</v>
      </c>
      <c r="AN1452" s="60">
        <v>100</v>
      </c>
      <c r="AO1452" s="128" t="str">
        <f>IF(Table13[[#This Row],[Combo 27 Bet]]="","",IF(Table13[[#This Row],[Lev Ret]]="","",AN1452*Table13[[#This Row],[Odds]]))</f>
        <v/>
      </c>
      <c r="AP1452" s="129">
        <f t="shared" si="112"/>
        <v>-100</v>
      </c>
      <c r="AQ1452" s="135">
        <v>2</v>
      </c>
      <c r="AR1452" s="151">
        <v>6</v>
      </c>
      <c r="AS1452" s="2" t="str">
        <f>IF(Table13[[#This Row],[Date]]&lt;$AS$3,"","Live")</f>
        <v/>
      </c>
      <c r="AT1452" s="2" t="str">
        <f>IF(Table13[[#This Row],[Date]]&lt;$AT$3,"","Current Algo")</f>
        <v/>
      </c>
    </row>
    <row r="1453" spans="1:46" ht="14.25" customHeight="1" x14ac:dyDescent="0.25">
      <c r="A1453" s="82">
        <v>45773</v>
      </c>
      <c r="B1453" s="2" t="s">
        <v>6</v>
      </c>
      <c r="C1453" s="83">
        <v>0.61111111111111116</v>
      </c>
      <c r="D1453" s="87">
        <v>7</v>
      </c>
      <c r="E1453" s="7">
        <v>4</v>
      </c>
      <c r="F1453" s="60">
        <v>5</v>
      </c>
      <c r="G1453" s="2">
        <v>1519</v>
      </c>
      <c r="H1453" s="2" t="s">
        <v>42</v>
      </c>
      <c r="I1453" s="2">
        <v>100</v>
      </c>
      <c r="J1453" s="2">
        <v>150</v>
      </c>
      <c r="K1453" s="6">
        <v>2</v>
      </c>
      <c r="L1453" s="6" t="s">
        <v>360</v>
      </c>
      <c r="M1453" s="2" t="s">
        <v>43</v>
      </c>
      <c r="N1453" s="84">
        <v>4.2</v>
      </c>
      <c r="O1453" s="2" t="s">
        <v>59</v>
      </c>
      <c r="P1453" s="2" t="s">
        <v>138</v>
      </c>
      <c r="Q1453" s="85"/>
      <c r="R1453" s="86">
        <v>2</v>
      </c>
      <c r="S1453" s="85">
        <v>60</v>
      </c>
      <c r="T1453" s="85">
        <v>60</v>
      </c>
      <c r="U1453" s="85"/>
      <c r="V1453" s="2">
        <v>1</v>
      </c>
      <c r="W1453" s="2">
        <v>3</v>
      </c>
      <c r="X1453" s="10">
        <v>1</v>
      </c>
      <c r="Y1453" s="84">
        <v>4.2</v>
      </c>
      <c r="Z1453" s="2">
        <v>40</v>
      </c>
      <c r="AA1453" s="6">
        <v>8</v>
      </c>
      <c r="AB1453" s="2"/>
      <c r="AC1453" s="2"/>
      <c r="AD1453" s="84">
        <v>5</v>
      </c>
      <c r="AE1453" s="84"/>
      <c r="AF1453" s="2">
        <v>100</v>
      </c>
      <c r="AG1453" s="2" t="str">
        <f t="shared" si="110"/>
        <v/>
      </c>
      <c r="AH1453" s="2">
        <f t="shared" si="111"/>
        <v>-100</v>
      </c>
      <c r="AI1453" s="44" t="str">
        <f>VLOOKUP(Table13[[#This Row],[Track]],$B$1885:$D$1929,2,FALSE)</f>
        <v>Vic</v>
      </c>
      <c r="AJ145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3" s="16" t="str">
        <f>IF(Table13[[#This Row],[Going-Dist]]="G&lt;6-Dist&gt;=1700","B",IF(Table13[[#This Row],[Going-Dist]]="G&lt;6-Dist&lt;1700","A",IF(AJ1453="G&gt;=6-Dist&lt;1700","C",IF(AJ1453="G&gt;=6-Dist&gt;=1700","D","xx"))))</f>
        <v>C</v>
      </c>
      <c r="AL1453" s="69">
        <f>MONTH(Table13[[#This Row],[Date]])</f>
        <v>4</v>
      </c>
      <c r="AM1453" s="69" t="str">
        <f t="shared" si="109"/>
        <v>2024-2025</v>
      </c>
      <c r="AN1453" s="60">
        <v>100</v>
      </c>
      <c r="AO1453" s="128" t="str">
        <f>IF(Table13[[#This Row],[Combo 27 Bet]]="","",IF(Table13[[#This Row],[Lev Ret]]="","",AN1453*Table13[[#This Row],[Odds]]))</f>
        <v/>
      </c>
      <c r="AP1453" s="129">
        <f t="shared" si="112"/>
        <v>-100</v>
      </c>
      <c r="AQ1453" s="135"/>
      <c r="AR1453" s="151">
        <v>7</v>
      </c>
      <c r="AS1453" s="2" t="str">
        <f>IF(Table13[[#This Row],[Date]]&lt;$AS$3,"","Live")</f>
        <v/>
      </c>
      <c r="AT1453" s="2" t="str">
        <f>IF(Table13[[#This Row],[Date]]&lt;$AT$3,"","Current Algo")</f>
        <v/>
      </c>
    </row>
    <row r="1454" spans="1:46" ht="14.25" customHeight="1" x14ac:dyDescent="0.25">
      <c r="A1454" s="82">
        <v>45773</v>
      </c>
      <c r="B1454" s="2" t="s">
        <v>6</v>
      </c>
      <c r="C1454" s="83">
        <v>0.71527777777777779</v>
      </c>
      <c r="D1454" s="87">
        <v>7</v>
      </c>
      <c r="E1454" s="7">
        <v>4</v>
      </c>
      <c r="F1454" s="60">
        <v>9</v>
      </c>
      <c r="G1454" s="2">
        <v>1600</v>
      </c>
      <c r="H1454" s="2" t="s">
        <v>42</v>
      </c>
      <c r="I1454" s="2">
        <v>78</v>
      </c>
      <c r="J1454" s="2">
        <v>130</v>
      </c>
      <c r="K1454" s="6">
        <v>8</v>
      </c>
      <c r="L1454" s="6" t="s">
        <v>526</v>
      </c>
      <c r="M1454" s="2" t="s">
        <v>50</v>
      </c>
      <c r="N1454" s="84">
        <v>3.7</v>
      </c>
      <c r="O1454" s="2" t="s">
        <v>97</v>
      </c>
      <c r="P1454" s="2" t="s">
        <v>141</v>
      </c>
      <c r="Q1454" s="85"/>
      <c r="R1454" s="86">
        <v>6</v>
      </c>
      <c r="S1454" s="85">
        <v>58.5</v>
      </c>
      <c r="T1454" s="85">
        <v>58.5</v>
      </c>
      <c r="U1454" s="85"/>
      <c r="V1454" s="2">
        <v>2</v>
      </c>
      <c r="W1454" s="2">
        <v>1</v>
      </c>
      <c r="X1454" s="10">
        <v>2</v>
      </c>
      <c r="Y1454" s="84">
        <v>4.5</v>
      </c>
      <c r="Z1454" s="2">
        <v>30</v>
      </c>
      <c r="AA1454" s="6">
        <v>7</v>
      </c>
      <c r="AB1454" s="2"/>
      <c r="AC1454" s="84" t="s">
        <v>12</v>
      </c>
      <c r="AD1454" s="84">
        <v>3</v>
      </c>
      <c r="AE1454" s="2">
        <v>1.6</v>
      </c>
      <c r="AF1454" s="2">
        <v>100</v>
      </c>
      <c r="AG1454" s="2">
        <f t="shared" si="110"/>
        <v>300</v>
      </c>
      <c r="AH1454" s="2">
        <f t="shared" si="111"/>
        <v>200</v>
      </c>
      <c r="AI1454" s="44" t="str">
        <f>VLOOKUP(Table13[[#This Row],[Track]],$B$1885:$D$1929,2,FALSE)</f>
        <v>Vic</v>
      </c>
      <c r="AJ145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4" s="16" t="str">
        <f>IF(Table13[[#This Row],[Going-Dist]]="G&lt;6-Dist&gt;=1700","B",IF(Table13[[#This Row],[Going-Dist]]="G&lt;6-Dist&lt;1700","A",IF(AJ1454="G&gt;=6-Dist&lt;1700","C",IF(AJ1454="G&gt;=6-Dist&gt;=1700","D","xx"))))</f>
        <v>C</v>
      </c>
      <c r="AL1454" s="69">
        <f>MONTH(Table13[[#This Row],[Date]])</f>
        <v>4</v>
      </c>
      <c r="AM1454" s="69" t="str">
        <f t="shared" si="109"/>
        <v>2024-2025</v>
      </c>
      <c r="AN1454" s="60">
        <v>100</v>
      </c>
      <c r="AO1454" s="128">
        <f>IF(Table13[[#This Row],[Combo 27 Bet]]="","",IF(Table13[[#This Row],[Lev Ret]]="","",AN1454*Table13[[#This Row],[Odds]]))</f>
        <v>300</v>
      </c>
      <c r="AP1454" s="129">
        <f t="shared" si="112"/>
        <v>200</v>
      </c>
      <c r="AQ1454" s="135"/>
      <c r="AR1454" s="151">
        <v>7</v>
      </c>
      <c r="AS1454" s="2" t="str">
        <f>IF(Table13[[#This Row],[Date]]&lt;$AS$3,"","Live")</f>
        <v/>
      </c>
      <c r="AT1454" s="2" t="str">
        <f>IF(Table13[[#This Row],[Date]]&lt;$AT$3,"","Current Algo")</f>
        <v/>
      </c>
    </row>
    <row r="1455" spans="1:46" ht="14.25" customHeight="1" x14ac:dyDescent="0.25">
      <c r="A1455" s="82">
        <v>45780</v>
      </c>
      <c r="B1455" s="2" t="s">
        <v>4</v>
      </c>
      <c r="C1455" s="83">
        <v>0.53125</v>
      </c>
      <c r="D1455" s="87">
        <v>4</v>
      </c>
      <c r="E1455" s="7">
        <v>0</v>
      </c>
      <c r="F1455" s="60">
        <v>2</v>
      </c>
      <c r="G1455" s="2">
        <v>1100</v>
      </c>
      <c r="H1455" s="2" t="s">
        <v>70</v>
      </c>
      <c r="I1455" s="2">
        <v>78</v>
      </c>
      <c r="J1455" s="2">
        <v>80</v>
      </c>
      <c r="K1455" s="6">
        <v>5</v>
      </c>
      <c r="L1455" s="6" t="s">
        <v>1007</v>
      </c>
      <c r="M1455" s="2" t="s">
        <v>43</v>
      </c>
      <c r="N1455" s="84">
        <v>3.3</v>
      </c>
      <c r="O1455" s="2" t="s">
        <v>238</v>
      </c>
      <c r="P1455" s="2" t="s">
        <v>212</v>
      </c>
      <c r="Q1455" s="85"/>
      <c r="R1455" s="86">
        <v>4</v>
      </c>
      <c r="S1455" s="85">
        <v>57.5</v>
      </c>
      <c r="T1455" s="85">
        <v>57.5</v>
      </c>
      <c r="U1455" s="85"/>
      <c r="V1455" s="2">
        <v>2</v>
      </c>
      <c r="W1455" s="2">
        <v>2</v>
      </c>
      <c r="X1455" s="10">
        <v>1</v>
      </c>
      <c r="Y1455" s="84">
        <v>3.5</v>
      </c>
      <c r="Z1455" s="2">
        <v>45</v>
      </c>
      <c r="AA1455" s="6">
        <v>6</v>
      </c>
      <c r="AB1455" s="2"/>
      <c r="AC1455" s="84" t="s">
        <v>14</v>
      </c>
      <c r="AD1455" s="84">
        <v>3.5</v>
      </c>
      <c r="AE1455" s="2"/>
      <c r="AF1455" s="2">
        <v>100</v>
      </c>
      <c r="AG1455" s="2" t="str">
        <f t="shared" si="110"/>
        <v/>
      </c>
      <c r="AH1455" s="2">
        <f t="shared" si="111"/>
        <v>-100</v>
      </c>
      <c r="AI1455" s="44" t="str">
        <f>VLOOKUP(Table13[[#This Row],[Track]],$B$1885:$D$1929,2,FALSE)</f>
        <v>Vic</v>
      </c>
      <c r="AJ14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55" s="16" t="str">
        <f>IF(Table13[[#This Row],[Going-Dist]]="G&lt;6-Dist&gt;=1700","B",IF(Table13[[#This Row],[Going-Dist]]="G&lt;6-Dist&lt;1700","A",IF(AJ1455="G&gt;=6-Dist&lt;1700","C",IF(AJ1455="G&gt;=6-Dist&gt;=1700","D","xx"))))</f>
        <v>A</v>
      </c>
      <c r="AL1455" s="69">
        <f>MONTH(Table13[[#This Row],[Date]])</f>
        <v>5</v>
      </c>
      <c r="AM1455" s="69" t="str">
        <f t="shared" si="109"/>
        <v>2024-2025</v>
      </c>
      <c r="AN1455" s="60">
        <v>100</v>
      </c>
      <c r="AO1455" s="128" t="str">
        <f>IF(Table13[[#This Row],[Combo 27 Bet]]="","",IF(Table13[[#This Row],[Lev Ret]]="","",AN1455*Table13[[#This Row],[Odds]]))</f>
        <v/>
      </c>
      <c r="AP1455" s="129">
        <f t="shared" si="112"/>
        <v>-100</v>
      </c>
      <c r="AQ1455" s="135"/>
      <c r="AR1455" s="151">
        <v>7</v>
      </c>
      <c r="AS1455" s="2" t="str">
        <f>IF(Table13[[#This Row],[Date]]&lt;$AS$3,"","Live")</f>
        <v/>
      </c>
      <c r="AT1455" s="2" t="str">
        <f>IF(Table13[[#This Row],[Date]]&lt;$AT$3,"","Current Algo")</f>
        <v/>
      </c>
    </row>
    <row r="1456" spans="1:46" ht="14.25" customHeight="1" x14ac:dyDescent="0.25">
      <c r="A1456" s="82">
        <v>45780</v>
      </c>
      <c r="B1456" s="2" t="s">
        <v>4</v>
      </c>
      <c r="C1456" s="83">
        <v>0.55555555555555558</v>
      </c>
      <c r="D1456" s="87">
        <v>4</v>
      </c>
      <c r="E1456" s="7">
        <v>0</v>
      </c>
      <c r="F1456" s="60">
        <v>3</v>
      </c>
      <c r="G1456" s="2">
        <v>1100</v>
      </c>
      <c r="H1456" s="2" t="s">
        <v>136</v>
      </c>
      <c r="I1456" s="2" t="s">
        <v>62</v>
      </c>
      <c r="J1456" s="2">
        <v>150</v>
      </c>
      <c r="K1456" s="6">
        <v>3</v>
      </c>
      <c r="L1456" s="6" t="s">
        <v>1303</v>
      </c>
      <c r="M1456" s="2"/>
      <c r="N1456" s="84">
        <v>2.2999999999999998</v>
      </c>
      <c r="O1456" s="2" t="s">
        <v>515</v>
      </c>
      <c r="P1456" s="2" t="s">
        <v>212</v>
      </c>
      <c r="Q1456" s="85"/>
      <c r="R1456" s="86">
        <v>1</v>
      </c>
      <c r="S1456" s="85">
        <v>54.5</v>
      </c>
      <c r="T1456" s="85">
        <v>54.5</v>
      </c>
      <c r="U1456" s="85"/>
      <c r="V1456" s="2"/>
      <c r="W1456" s="2"/>
      <c r="X1456" s="10">
        <v>1</v>
      </c>
      <c r="Y1456" s="84"/>
      <c r="Z1456" s="2"/>
      <c r="AA1456" s="6">
        <v>8</v>
      </c>
      <c r="AB1456" s="2"/>
      <c r="AC1456" s="84"/>
      <c r="AD1456" s="84">
        <v>1.85</v>
      </c>
      <c r="AE1456" s="2"/>
      <c r="AF1456" s="2">
        <v>100</v>
      </c>
      <c r="AG1456" s="2" t="str">
        <f t="shared" si="110"/>
        <v/>
      </c>
      <c r="AH1456" s="2">
        <f t="shared" si="111"/>
        <v>-100</v>
      </c>
      <c r="AI1456" s="44" t="str">
        <f>VLOOKUP(Table13[[#This Row],[Track]],$B$1885:$D$1929,2,FALSE)</f>
        <v>Vic</v>
      </c>
      <c r="AJ14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56" s="16" t="str">
        <f>IF(Table13[[#This Row],[Going-Dist]]="G&lt;6-Dist&gt;=1700","B",IF(Table13[[#This Row],[Going-Dist]]="G&lt;6-Dist&lt;1700","A",IF(AJ1456="G&gt;=6-Dist&lt;1700","C",IF(AJ1456="G&gt;=6-Dist&gt;=1700","D","xx"))))</f>
        <v>A</v>
      </c>
      <c r="AL1456" s="69">
        <f>MONTH(Table13[[#This Row],[Date]])</f>
        <v>5</v>
      </c>
      <c r="AM1456" s="69" t="str">
        <f t="shared" si="109"/>
        <v>2024-2025</v>
      </c>
      <c r="AN1456" s="60">
        <v>100</v>
      </c>
      <c r="AO1456" s="128" t="str">
        <f>IF(Table13[[#This Row],[Combo 27 Bet]]="","",IF(Table13[[#This Row],[Lev Ret]]="","",AN1456*Table13[[#This Row],[Odds]]))</f>
        <v/>
      </c>
      <c r="AP1456" s="129">
        <f t="shared" si="112"/>
        <v>-100</v>
      </c>
      <c r="AQ1456" s="135"/>
      <c r="AR1456" s="151">
        <v>1</v>
      </c>
      <c r="AS1456" s="2" t="str">
        <f>IF(Table13[[#This Row],[Date]]&lt;$AS$3,"","Live")</f>
        <v/>
      </c>
      <c r="AT1456" s="2" t="str">
        <f>IF(Table13[[#This Row],[Date]]&lt;$AT$3,"","Current Algo")</f>
        <v/>
      </c>
    </row>
    <row r="1457" spans="1:46" ht="14.25" customHeight="1" x14ac:dyDescent="0.25">
      <c r="A1457" s="82">
        <v>45780</v>
      </c>
      <c r="B1457" s="2" t="s">
        <v>4</v>
      </c>
      <c r="C1457" s="83">
        <v>0.62847222222222221</v>
      </c>
      <c r="D1457" s="87">
        <v>4</v>
      </c>
      <c r="E1457" s="7">
        <v>0</v>
      </c>
      <c r="F1457" s="60">
        <v>6</v>
      </c>
      <c r="G1457" s="2">
        <v>2000</v>
      </c>
      <c r="H1457" s="2" t="s">
        <v>42</v>
      </c>
      <c r="I1457" s="2">
        <v>100</v>
      </c>
      <c r="J1457" s="2">
        <v>150</v>
      </c>
      <c r="K1457" s="6">
        <v>3</v>
      </c>
      <c r="L1457" s="6" t="s">
        <v>1008</v>
      </c>
      <c r="M1457" s="2" t="s">
        <v>58</v>
      </c>
      <c r="N1457" s="84">
        <v>2</v>
      </c>
      <c r="O1457" s="2" t="s">
        <v>97</v>
      </c>
      <c r="P1457" s="2" t="s">
        <v>377</v>
      </c>
      <c r="Q1457" s="85"/>
      <c r="R1457" s="86">
        <v>4</v>
      </c>
      <c r="S1457" s="85">
        <v>57.5</v>
      </c>
      <c r="T1457" s="85">
        <v>57.5</v>
      </c>
      <c r="U1457" s="85"/>
      <c r="V1457" s="2">
        <v>1</v>
      </c>
      <c r="W1457" s="2">
        <v>1</v>
      </c>
      <c r="X1457" s="10">
        <v>1</v>
      </c>
      <c r="Y1457" s="84">
        <v>2.6</v>
      </c>
      <c r="Z1457" s="2">
        <v>50</v>
      </c>
      <c r="AA1457" s="6">
        <v>10</v>
      </c>
      <c r="AB1457" s="2"/>
      <c r="AC1457" s="84" t="s">
        <v>12</v>
      </c>
      <c r="AD1457" s="84">
        <v>1.7</v>
      </c>
      <c r="AE1457" s="2">
        <v>1.1000000000000001</v>
      </c>
      <c r="AF1457" s="2">
        <v>100</v>
      </c>
      <c r="AG1457" s="2">
        <f t="shared" si="110"/>
        <v>170</v>
      </c>
      <c r="AH1457" s="2">
        <f t="shared" si="111"/>
        <v>70</v>
      </c>
      <c r="AI1457" s="44" t="str">
        <f>VLOOKUP(Table13[[#This Row],[Track]],$B$1885:$D$1929,2,FALSE)</f>
        <v>Vic</v>
      </c>
      <c r="AJ14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57" s="16" t="str">
        <f>IF(Table13[[#This Row],[Going-Dist]]="G&lt;6-Dist&gt;=1700","B",IF(Table13[[#This Row],[Going-Dist]]="G&lt;6-Dist&lt;1700","A",IF(AJ1457="G&gt;=6-Dist&lt;1700","C",IF(AJ1457="G&gt;=6-Dist&gt;=1700","D","xx"))))</f>
        <v>B</v>
      </c>
      <c r="AL1457" s="69">
        <f>MONTH(Table13[[#This Row],[Date]])</f>
        <v>5</v>
      </c>
      <c r="AM1457" s="69" t="str">
        <f t="shared" si="109"/>
        <v>2024-2025</v>
      </c>
      <c r="AN1457" s="60">
        <v>200</v>
      </c>
      <c r="AO1457" s="128">
        <f>IF(Table13[[#This Row],[Combo 27 Bet]]="","",IF(Table13[[#This Row],[Lev Ret]]="","",AN1457*Table13[[#This Row],[Odds]]))</f>
        <v>340</v>
      </c>
      <c r="AP1457" s="129">
        <f t="shared" si="112"/>
        <v>140</v>
      </c>
      <c r="AQ1457" s="135"/>
      <c r="AR1457" s="151">
        <v>10</v>
      </c>
      <c r="AS1457" s="2" t="str">
        <f>IF(Table13[[#This Row],[Date]]&lt;$AS$3,"","Live")</f>
        <v/>
      </c>
      <c r="AT1457" s="2" t="str">
        <f>IF(Table13[[#This Row],[Date]]&lt;$AT$3,"","Current Algo")</f>
        <v/>
      </c>
    </row>
    <row r="1458" spans="1:46" ht="14.25" customHeight="1" x14ac:dyDescent="0.25">
      <c r="A1458" s="82">
        <v>45780</v>
      </c>
      <c r="B1458" s="2" t="s">
        <v>1063</v>
      </c>
      <c r="C1458" s="83">
        <v>0.64236111111111116</v>
      </c>
      <c r="D1458" s="87">
        <v>8</v>
      </c>
      <c r="E1458" s="7">
        <v>0</v>
      </c>
      <c r="F1458" s="60">
        <v>8</v>
      </c>
      <c r="G1458" s="2">
        <v>1600</v>
      </c>
      <c r="H1458" s="2" t="s">
        <v>151</v>
      </c>
      <c r="I1458" s="2"/>
      <c r="J1458" s="2">
        <v>250</v>
      </c>
      <c r="K1458" s="6">
        <v>12</v>
      </c>
      <c r="L1458" s="6" t="s">
        <v>1181</v>
      </c>
      <c r="M1458" s="2" t="s">
        <v>58</v>
      </c>
      <c r="N1458" s="84">
        <v>4.4000000000000004</v>
      </c>
      <c r="O1458" s="2" t="s">
        <v>1116</v>
      </c>
      <c r="P1458" s="2" t="s">
        <v>1135</v>
      </c>
      <c r="Q1458" s="85"/>
      <c r="R1458" s="86">
        <v>4</v>
      </c>
      <c r="S1458" s="85">
        <v>53.5</v>
      </c>
      <c r="T1458" s="85">
        <v>53.5</v>
      </c>
      <c r="U1458" s="85"/>
      <c r="V1458" s="2">
        <v>1</v>
      </c>
      <c r="W1458" s="2">
        <v>5</v>
      </c>
      <c r="X1458" s="10">
        <v>1</v>
      </c>
      <c r="Y1458" s="84">
        <v>1.9</v>
      </c>
      <c r="Z1458" s="2">
        <v>20</v>
      </c>
      <c r="AA1458" s="6"/>
      <c r="AB1458" s="2"/>
      <c r="AC1458" s="2"/>
      <c r="AD1458" s="84">
        <v>4.8</v>
      </c>
      <c r="AE1458" s="84"/>
      <c r="AF1458" s="2">
        <v>100</v>
      </c>
      <c r="AG1458" s="2" t="str">
        <f t="shared" si="110"/>
        <v/>
      </c>
      <c r="AH1458" s="2">
        <f t="shared" si="111"/>
        <v>-100</v>
      </c>
      <c r="AI1458" s="44" t="str">
        <f>VLOOKUP(Table13[[#This Row],[Track]],$B$1885:$D$1929,2,FALSE)</f>
        <v>NSW</v>
      </c>
      <c r="AJ145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58" s="16" t="str">
        <f>IF(Table13[[#This Row],[Going-Dist]]="G&lt;6-Dist&gt;=1700","B",IF(Table13[[#This Row],[Going-Dist]]="G&lt;6-Dist&lt;1700","A",IF(AJ1458="G&gt;=6-Dist&lt;1700","C",IF(AJ1458="G&gt;=6-Dist&gt;=1700","D","xx"))))</f>
        <v>C</v>
      </c>
      <c r="AL1458" s="2">
        <f>MONTH(Table13[[#This Row],[Date]])</f>
        <v>5</v>
      </c>
      <c r="AM1458" s="2" t="str">
        <f t="shared" si="109"/>
        <v>2024-2025</v>
      </c>
      <c r="AN1458" s="60">
        <v>100</v>
      </c>
      <c r="AO1458" s="128" t="str">
        <f>IF(Table13[[#This Row],[Combo 27 Bet]]="","",IF(Table13[[#This Row],[Lev Ret]]="","",AN1458*Table13[[#This Row],[Odds]]))</f>
        <v/>
      </c>
      <c r="AP1458" s="129">
        <f t="shared" si="112"/>
        <v>-100</v>
      </c>
      <c r="AQ1458" s="135"/>
      <c r="AR1458" s="151">
        <v>7</v>
      </c>
      <c r="AS1458" s="2" t="str">
        <f>IF(Table13[[#This Row],[Date]]&lt;$AS$3,"","Live")</f>
        <v/>
      </c>
      <c r="AT1458" s="2" t="str">
        <f>IF(Table13[[#This Row],[Date]]&lt;$AT$3,"","Current Algo")</f>
        <v/>
      </c>
    </row>
    <row r="1459" spans="1:46" ht="14.25" customHeight="1" x14ac:dyDescent="0.25">
      <c r="A1459" s="82">
        <v>45780</v>
      </c>
      <c r="B1459" s="2" t="s">
        <v>4</v>
      </c>
      <c r="C1459" s="83">
        <v>0.68055555555555558</v>
      </c>
      <c r="D1459" s="87">
        <v>4</v>
      </c>
      <c r="E1459" s="7">
        <v>0</v>
      </c>
      <c r="F1459" s="60">
        <v>8</v>
      </c>
      <c r="G1459" s="2">
        <v>1600</v>
      </c>
      <c r="H1459" s="2" t="s">
        <v>42</v>
      </c>
      <c r="I1459" s="2" t="s">
        <v>46</v>
      </c>
      <c r="J1459" s="2">
        <v>175</v>
      </c>
      <c r="K1459" s="6">
        <v>2</v>
      </c>
      <c r="L1459" s="6" t="s">
        <v>1009</v>
      </c>
      <c r="M1459" s="2" t="s">
        <v>55</v>
      </c>
      <c r="N1459" s="84">
        <v>5.5</v>
      </c>
      <c r="O1459" s="2" t="s">
        <v>87</v>
      </c>
      <c r="P1459" s="2" t="s">
        <v>100</v>
      </c>
      <c r="Q1459" s="85"/>
      <c r="R1459" s="86">
        <v>9</v>
      </c>
      <c r="S1459" s="85">
        <v>55.5</v>
      </c>
      <c r="T1459" s="85">
        <v>55.5</v>
      </c>
      <c r="U1459" s="85"/>
      <c r="V1459" s="2">
        <v>2</v>
      </c>
      <c r="W1459" s="2">
        <v>3</v>
      </c>
      <c r="X1459" s="10">
        <v>2</v>
      </c>
      <c r="Y1459" s="84">
        <v>4.8</v>
      </c>
      <c r="Z1459" s="2">
        <v>40</v>
      </c>
      <c r="AA1459" s="6">
        <v>9</v>
      </c>
      <c r="AB1459" s="2"/>
      <c r="AC1459" s="84"/>
      <c r="AD1459" s="84">
        <v>5</v>
      </c>
      <c r="AE1459" s="2"/>
      <c r="AF1459" s="2">
        <v>100</v>
      </c>
      <c r="AG1459" s="2" t="str">
        <f t="shared" si="110"/>
        <v/>
      </c>
      <c r="AH1459" s="2">
        <f t="shared" si="111"/>
        <v>-100</v>
      </c>
      <c r="AI1459" s="44" t="str">
        <f>VLOOKUP(Table13[[#This Row],[Track]],$B$1885:$D$1929,2,FALSE)</f>
        <v>Vic</v>
      </c>
      <c r="AJ14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59" s="16" t="str">
        <f>IF(Table13[[#This Row],[Going-Dist]]="G&lt;6-Dist&gt;=1700","B",IF(Table13[[#This Row],[Going-Dist]]="G&lt;6-Dist&lt;1700","A",IF(AJ1459="G&gt;=6-Dist&lt;1700","C",IF(AJ1459="G&gt;=6-Dist&gt;=1700","D","xx"))))</f>
        <v>A</v>
      </c>
      <c r="AL1459" s="69">
        <f>MONTH(Table13[[#This Row],[Date]])</f>
        <v>5</v>
      </c>
      <c r="AM1459" s="69" t="str">
        <f t="shared" si="109"/>
        <v>2024-2025</v>
      </c>
      <c r="AN1459" s="60">
        <v>150</v>
      </c>
      <c r="AO1459" s="128" t="str">
        <f>IF(Table13[[#This Row],[Combo 27 Bet]]="","",IF(Table13[[#This Row],[Lev Ret]]="","",AN1459*Table13[[#This Row],[Odds]]))</f>
        <v/>
      </c>
      <c r="AP1459" s="129">
        <f t="shared" si="112"/>
        <v>-150</v>
      </c>
      <c r="AQ1459" s="135"/>
      <c r="AR1459" s="151">
        <v>8</v>
      </c>
      <c r="AS1459" s="2" t="str">
        <f>IF(Table13[[#This Row],[Date]]&lt;$AS$3,"","Live")</f>
        <v/>
      </c>
      <c r="AT1459" s="2" t="str">
        <f>IF(Table13[[#This Row],[Date]]&lt;$AT$3,"","Current Algo")</f>
        <v/>
      </c>
    </row>
    <row r="1460" spans="1:46" ht="14.25" customHeight="1" x14ac:dyDescent="0.25">
      <c r="A1460" s="82">
        <v>45780</v>
      </c>
      <c r="B1460" s="2" t="s">
        <v>1063</v>
      </c>
      <c r="C1460" s="83">
        <v>0.69791666666666663</v>
      </c>
      <c r="D1460" s="87">
        <v>8</v>
      </c>
      <c r="E1460" s="7">
        <v>0</v>
      </c>
      <c r="F1460" s="60">
        <v>10</v>
      </c>
      <c r="G1460" s="2">
        <v>1400</v>
      </c>
      <c r="H1460" s="2" t="s">
        <v>151</v>
      </c>
      <c r="I1460" s="2">
        <v>88</v>
      </c>
      <c r="J1460" s="2">
        <v>160</v>
      </c>
      <c r="K1460" s="6">
        <v>7</v>
      </c>
      <c r="L1460" s="6" t="s">
        <v>1773</v>
      </c>
      <c r="M1460" s="2" t="s">
        <v>55</v>
      </c>
      <c r="N1460" s="84">
        <v>2.2999999999999998</v>
      </c>
      <c r="O1460" s="2" t="s">
        <v>1157</v>
      </c>
      <c r="P1460" s="2" t="s">
        <v>560</v>
      </c>
      <c r="Q1460" s="85"/>
      <c r="R1460" s="86">
        <v>5</v>
      </c>
      <c r="S1460" s="85">
        <v>57</v>
      </c>
      <c r="T1460" s="85">
        <v>57</v>
      </c>
      <c r="U1460" s="85"/>
      <c r="V1460" s="2">
        <v>1</v>
      </c>
      <c r="W1460" s="2">
        <v>1</v>
      </c>
      <c r="X1460" s="10">
        <v>1</v>
      </c>
      <c r="Y1460" s="84">
        <v>1.7</v>
      </c>
      <c r="Z1460" s="2">
        <v>30</v>
      </c>
      <c r="AA1460" s="6"/>
      <c r="AB1460" s="2"/>
      <c r="AC1460" s="2" t="s">
        <v>15</v>
      </c>
      <c r="AD1460" s="84">
        <v>2.4500000000000002</v>
      </c>
      <c r="AE1460" s="84">
        <v>1.3</v>
      </c>
      <c r="AF1460" s="2">
        <v>100</v>
      </c>
      <c r="AG1460" s="2" t="str">
        <f t="shared" si="110"/>
        <v/>
      </c>
      <c r="AH1460" s="2">
        <f t="shared" si="111"/>
        <v>-100</v>
      </c>
      <c r="AI1460" s="44" t="str">
        <f>VLOOKUP(Table13[[#This Row],[Track]],$B$1885:$D$1929,2,FALSE)</f>
        <v>NSW</v>
      </c>
      <c r="AJ146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0" s="16" t="str">
        <f>IF(Table13[[#This Row],[Going-Dist]]="G&lt;6-Dist&gt;=1700","B",IF(Table13[[#This Row],[Going-Dist]]="G&lt;6-Dist&lt;1700","A",IF(AJ1460="G&gt;=6-Dist&lt;1700","C",IF(AJ1460="G&gt;=6-Dist&gt;=1700","D","xx"))))</f>
        <v>C</v>
      </c>
      <c r="AL1460" s="69">
        <f>MONTH(Table13[[#This Row],[Date]])</f>
        <v>5</v>
      </c>
      <c r="AM1460" s="69" t="str">
        <f t="shared" si="109"/>
        <v>2024-2025</v>
      </c>
      <c r="AN1460" s="60">
        <v>150</v>
      </c>
      <c r="AO1460" s="128" t="str">
        <f>IF(Table13[[#This Row],[Combo 27 Bet]]="","",IF(Table13[[#This Row],[Lev Ret]]="","",AN1460*Table13[[#This Row],[Odds]]))</f>
        <v/>
      </c>
      <c r="AP1460" s="129">
        <f t="shared" si="112"/>
        <v>-150</v>
      </c>
      <c r="AQ1460" s="135"/>
      <c r="AR1460" s="151">
        <v>7</v>
      </c>
      <c r="AS1460" s="2" t="str">
        <f>IF(Table13[[#This Row],[Date]]&lt;$AS$3,"","Live")</f>
        <v/>
      </c>
      <c r="AT1460" s="2" t="str">
        <f>IF(Table13[[#This Row],[Date]]&lt;$AT$3,"","Current Algo")</f>
        <v/>
      </c>
    </row>
    <row r="1461" spans="1:46" ht="14.25" customHeight="1" x14ac:dyDescent="0.25">
      <c r="A1461" s="82">
        <v>45780</v>
      </c>
      <c r="B1461" s="2" t="s">
        <v>4</v>
      </c>
      <c r="C1461" s="83">
        <v>0.70486111111111116</v>
      </c>
      <c r="D1461" s="87">
        <v>4</v>
      </c>
      <c r="E1461" s="7">
        <v>0</v>
      </c>
      <c r="F1461" s="60">
        <v>9</v>
      </c>
      <c r="G1461" s="2">
        <v>1400</v>
      </c>
      <c r="H1461" s="2" t="s">
        <v>42</v>
      </c>
      <c r="I1461" s="2">
        <v>78</v>
      </c>
      <c r="J1461" s="2">
        <v>130</v>
      </c>
      <c r="K1461" s="6">
        <v>7</v>
      </c>
      <c r="L1461" s="6" t="s">
        <v>1010</v>
      </c>
      <c r="M1461" s="2" t="s">
        <v>75</v>
      </c>
      <c r="N1461" s="84">
        <v>3.1</v>
      </c>
      <c r="O1461" s="2" t="s">
        <v>183</v>
      </c>
      <c r="P1461" s="2" t="s">
        <v>566</v>
      </c>
      <c r="Q1461" s="85">
        <v>3</v>
      </c>
      <c r="R1461" s="86">
        <v>8</v>
      </c>
      <c r="S1461" s="85">
        <v>58</v>
      </c>
      <c r="T1461" s="85">
        <v>55</v>
      </c>
      <c r="U1461" s="85"/>
      <c r="V1461" s="2">
        <v>1</v>
      </c>
      <c r="W1461" s="2">
        <v>3</v>
      </c>
      <c r="X1461" s="10">
        <v>1</v>
      </c>
      <c r="Y1461" s="84">
        <v>4.5999999999999996</v>
      </c>
      <c r="Z1461" s="2">
        <v>40</v>
      </c>
      <c r="AA1461" s="6">
        <v>13</v>
      </c>
      <c r="AB1461" s="2"/>
      <c r="AC1461" s="84" t="s">
        <v>13</v>
      </c>
      <c r="AD1461" s="84">
        <v>3</v>
      </c>
      <c r="AE1461" s="2">
        <v>1.4</v>
      </c>
      <c r="AF1461" s="2">
        <v>100</v>
      </c>
      <c r="AG1461" s="2" t="str">
        <f t="shared" si="110"/>
        <v/>
      </c>
      <c r="AH1461" s="2">
        <f t="shared" si="111"/>
        <v>-100</v>
      </c>
      <c r="AI1461" s="44" t="str">
        <f>VLOOKUP(Table13[[#This Row],[Track]],$B$1885:$D$1929,2,FALSE)</f>
        <v>Vic</v>
      </c>
      <c r="AJ14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61" s="16" t="str">
        <f>IF(Table13[[#This Row],[Going-Dist]]="G&lt;6-Dist&gt;=1700","B",IF(Table13[[#This Row],[Going-Dist]]="G&lt;6-Dist&lt;1700","A",IF(AJ1461="G&gt;=6-Dist&lt;1700","C",IF(AJ1461="G&gt;=6-Dist&gt;=1700","D","xx"))))</f>
        <v>A</v>
      </c>
      <c r="AL1461" s="69">
        <f>MONTH(Table13[[#This Row],[Date]])</f>
        <v>5</v>
      </c>
      <c r="AM1461" s="69" t="str">
        <f t="shared" si="109"/>
        <v>2024-2025</v>
      </c>
      <c r="AN1461" s="60">
        <v>100</v>
      </c>
      <c r="AO1461" s="128" t="str">
        <f>IF(Table13[[#This Row],[Combo 27 Bet]]="","",IF(Table13[[#This Row],[Lev Ret]]="","",AN1461*Table13[[#This Row],[Odds]]))</f>
        <v/>
      </c>
      <c r="AP1461" s="129">
        <f t="shared" si="112"/>
        <v>-100</v>
      </c>
      <c r="AQ1461" s="135"/>
      <c r="AR1461" s="151">
        <v>7</v>
      </c>
      <c r="AS1461" s="2" t="str">
        <f>IF(Table13[[#This Row],[Date]]&lt;$AS$3,"","Live")</f>
        <v/>
      </c>
      <c r="AT1461" s="2" t="str">
        <f>IF(Table13[[#This Row],[Date]]&lt;$AT$3,"","Current Algo")</f>
        <v/>
      </c>
    </row>
    <row r="1462" spans="1:46" ht="14.25" customHeight="1" x14ac:dyDescent="0.25">
      <c r="A1462" s="82">
        <v>45787</v>
      </c>
      <c r="B1462" s="2" t="s">
        <v>4</v>
      </c>
      <c r="C1462" s="83">
        <v>0.52777777777777779</v>
      </c>
      <c r="D1462" s="87">
        <v>4</v>
      </c>
      <c r="E1462" s="7">
        <v>4</v>
      </c>
      <c r="F1462" s="60">
        <v>2</v>
      </c>
      <c r="G1462" s="2">
        <v>2400</v>
      </c>
      <c r="H1462" s="2" t="s">
        <v>42</v>
      </c>
      <c r="I1462" s="2">
        <v>84</v>
      </c>
      <c r="J1462" s="2">
        <v>130</v>
      </c>
      <c r="K1462" s="6">
        <v>6</v>
      </c>
      <c r="L1462" s="6" t="s">
        <v>1011</v>
      </c>
      <c r="M1462" s="2" t="s">
        <v>75</v>
      </c>
      <c r="N1462" s="84">
        <v>3.1</v>
      </c>
      <c r="O1462" s="2" t="s">
        <v>1012</v>
      </c>
      <c r="P1462" s="2" t="s">
        <v>1013</v>
      </c>
      <c r="Q1462" s="85"/>
      <c r="R1462" s="86">
        <v>8</v>
      </c>
      <c r="S1462" s="85">
        <v>54</v>
      </c>
      <c r="T1462" s="85">
        <v>54</v>
      </c>
      <c r="U1462" s="85"/>
      <c r="V1462" s="2">
        <v>2</v>
      </c>
      <c r="W1462" s="2">
        <v>3</v>
      </c>
      <c r="X1462" s="10">
        <v>1</v>
      </c>
      <c r="Y1462" s="84">
        <v>3.2</v>
      </c>
      <c r="Z1462" s="2">
        <v>45</v>
      </c>
      <c r="AA1462" s="6">
        <v>8</v>
      </c>
      <c r="AB1462" s="2"/>
      <c r="AC1462" s="2" t="s">
        <v>12</v>
      </c>
      <c r="AD1462" s="84">
        <v>3.3</v>
      </c>
      <c r="AE1462" s="2">
        <v>1.4</v>
      </c>
      <c r="AF1462" s="2">
        <v>100</v>
      </c>
      <c r="AG1462" s="2">
        <f t="shared" si="110"/>
        <v>330</v>
      </c>
      <c r="AH1462" s="2">
        <f t="shared" si="111"/>
        <v>230</v>
      </c>
      <c r="AI1462" s="44" t="str">
        <f>VLOOKUP(Table13[[#This Row],[Track]],$B$1885:$D$1929,2,FALSE)</f>
        <v>Vic</v>
      </c>
      <c r="AJ14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62" s="16" t="str">
        <f>IF(Table13[[#This Row],[Going-Dist]]="G&lt;6-Dist&gt;=1700","B",IF(Table13[[#This Row],[Going-Dist]]="G&lt;6-Dist&lt;1700","A",IF(AJ1462="G&gt;=6-Dist&lt;1700","C",IF(AJ1462="G&gt;=6-Dist&gt;=1700","D","xx"))))</f>
        <v>B</v>
      </c>
      <c r="AL1462" s="69">
        <f>MONTH(Table13[[#This Row],[Date]])</f>
        <v>5</v>
      </c>
      <c r="AM1462" s="69" t="str">
        <f t="shared" si="109"/>
        <v>2024-2025</v>
      </c>
      <c r="AN1462" s="60">
        <v>100</v>
      </c>
      <c r="AO1462" s="128">
        <f>IF(Table13[[#This Row],[Combo 27 Bet]]="","",IF(Table13[[#This Row],[Lev Ret]]="","",AN1462*Table13[[#This Row],[Odds]]))</f>
        <v>330</v>
      </c>
      <c r="AP1462" s="129">
        <f t="shared" si="112"/>
        <v>230</v>
      </c>
      <c r="AQ1462" s="135"/>
      <c r="AR1462" s="151">
        <v>7</v>
      </c>
      <c r="AS1462" s="2" t="str">
        <f>IF(Table13[[#This Row],[Date]]&lt;$AS$3,"","Live")</f>
        <v/>
      </c>
      <c r="AT1462" s="2" t="str">
        <f>IF(Table13[[#This Row],[Date]]&lt;$AT$3,"","Current Algo")</f>
        <v/>
      </c>
    </row>
    <row r="1463" spans="1:46" ht="14.25" customHeight="1" x14ac:dyDescent="0.25">
      <c r="A1463" s="82">
        <v>45787</v>
      </c>
      <c r="B1463" s="2" t="s">
        <v>1067</v>
      </c>
      <c r="C1463" s="83">
        <v>0.54166666666666663</v>
      </c>
      <c r="D1463" s="87">
        <v>7</v>
      </c>
      <c r="E1463" s="7">
        <v>0</v>
      </c>
      <c r="F1463" s="60">
        <v>4</v>
      </c>
      <c r="G1463" s="2">
        <v>1600</v>
      </c>
      <c r="H1463" s="2" t="s">
        <v>151</v>
      </c>
      <c r="I1463" s="2">
        <v>72</v>
      </c>
      <c r="J1463" s="2">
        <v>160</v>
      </c>
      <c r="K1463" s="6">
        <v>2</v>
      </c>
      <c r="L1463" s="6" t="s">
        <v>1160</v>
      </c>
      <c r="M1463" s="2" t="s">
        <v>55</v>
      </c>
      <c r="N1463" s="84">
        <v>7.2</v>
      </c>
      <c r="O1463" s="2" t="s">
        <v>158</v>
      </c>
      <c r="P1463" s="2" t="s">
        <v>1153</v>
      </c>
      <c r="Q1463" s="85">
        <v>2</v>
      </c>
      <c r="R1463" s="86">
        <v>10</v>
      </c>
      <c r="S1463" s="85">
        <v>60</v>
      </c>
      <c r="T1463" s="85">
        <v>58</v>
      </c>
      <c r="U1463" s="85"/>
      <c r="V1463" s="2">
        <v>4</v>
      </c>
      <c r="W1463" s="2">
        <v>1</v>
      </c>
      <c r="X1463" s="10">
        <v>1</v>
      </c>
      <c r="Y1463" s="84">
        <v>4.3</v>
      </c>
      <c r="Z1463" s="2">
        <v>20</v>
      </c>
      <c r="AA1463" s="6"/>
      <c r="AB1463" s="2"/>
      <c r="AC1463" s="2" t="s">
        <v>150</v>
      </c>
      <c r="AD1463" s="84">
        <v>11</v>
      </c>
      <c r="AE1463" s="84">
        <v>2.7</v>
      </c>
      <c r="AF1463" s="2">
        <v>100</v>
      </c>
      <c r="AG1463" s="2">
        <f t="shared" si="110"/>
        <v>1100</v>
      </c>
      <c r="AH1463" s="2">
        <f t="shared" si="111"/>
        <v>1000</v>
      </c>
      <c r="AI1463" s="44" t="str">
        <f>VLOOKUP(Table13[[#This Row],[Track]],$B$1885:$D$1929,2,FALSE)</f>
        <v>NSW</v>
      </c>
      <c r="AJ146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3" s="16" t="str">
        <f>IF(Table13[[#This Row],[Going-Dist]]="G&lt;6-Dist&gt;=1700","B",IF(Table13[[#This Row],[Going-Dist]]="G&lt;6-Dist&lt;1700","A",IF(AJ1463="G&gt;=6-Dist&lt;1700","C",IF(AJ1463="G&gt;=6-Dist&gt;=1700","D","xx"))))</f>
        <v>C</v>
      </c>
      <c r="AL1463" s="69">
        <f>MONTH(Table13[[#This Row],[Date]])</f>
        <v>5</v>
      </c>
      <c r="AM1463" s="69" t="str">
        <f t="shared" si="109"/>
        <v>2024-2025</v>
      </c>
      <c r="AN1463" s="60">
        <v>100</v>
      </c>
      <c r="AO1463" s="128">
        <f>IF(Table13[[#This Row],[Combo 27 Bet]]="","",IF(Table13[[#This Row],[Lev Ret]]="","",AN1463*Table13[[#This Row],[Odds]]))</f>
        <v>1100</v>
      </c>
      <c r="AP1463" s="129">
        <f t="shared" si="112"/>
        <v>1000</v>
      </c>
      <c r="AQ1463" s="135"/>
      <c r="AR1463" s="151">
        <v>8</v>
      </c>
      <c r="AS1463" s="2" t="str">
        <f>IF(Table13[[#This Row],[Date]]&lt;$AS$3,"","Live")</f>
        <v/>
      </c>
      <c r="AT1463" s="2" t="str">
        <f>IF(Table13[[#This Row],[Date]]&lt;$AT$3,"","Current Algo")</f>
        <v/>
      </c>
    </row>
    <row r="1464" spans="1:46" ht="14.25" customHeight="1" x14ac:dyDescent="0.25">
      <c r="A1464" s="82">
        <v>45787</v>
      </c>
      <c r="B1464" s="2" t="s">
        <v>4</v>
      </c>
      <c r="C1464" s="83">
        <v>0.57638888888888884</v>
      </c>
      <c r="D1464" s="87">
        <v>4</v>
      </c>
      <c r="E1464" s="7">
        <v>4</v>
      </c>
      <c r="F1464" s="60">
        <v>4</v>
      </c>
      <c r="G1464" s="2">
        <v>1400</v>
      </c>
      <c r="H1464" s="2" t="s">
        <v>1014</v>
      </c>
      <c r="I1464" s="2" t="s">
        <v>136</v>
      </c>
      <c r="J1464" s="2">
        <v>150</v>
      </c>
      <c r="K1464" s="6">
        <v>6</v>
      </c>
      <c r="L1464" s="6" t="s">
        <v>1015</v>
      </c>
      <c r="M1464" s="2"/>
      <c r="N1464" s="84">
        <v>3</v>
      </c>
      <c r="O1464" s="2" t="s">
        <v>59</v>
      </c>
      <c r="P1464" s="2" t="s">
        <v>79</v>
      </c>
      <c r="Q1464" s="85"/>
      <c r="R1464" s="86">
        <v>3</v>
      </c>
      <c r="S1464" s="85">
        <v>57</v>
      </c>
      <c r="T1464" s="85">
        <v>57</v>
      </c>
      <c r="U1464" s="85"/>
      <c r="V1464" s="2"/>
      <c r="W1464" s="2"/>
      <c r="X1464" s="10">
        <v>1</v>
      </c>
      <c r="Y1464" s="84"/>
      <c r="Z1464" s="2"/>
      <c r="AA1464" s="6">
        <v>13</v>
      </c>
      <c r="AB1464" s="2"/>
      <c r="AC1464" s="84" t="s">
        <v>12</v>
      </c>
      <c r="AD1464" s="84">
        <v>2.1</v>
      </c>
      <c r="AE1464" s="2">
        <v>1.3</v>
      </c>
      <c r="AF1464" s="2">
        <v>100</v>
      </c>
      <c r="AG1464" s="2">
        <f t="shared" si="110"/>
        <v>210</v>
      </c>
      <c r="AH1464" s="2">
        <f t="shared" si="111"/>
        <v>110</v>
      </c>
      <c r="AI1464" s="44" t="str">
        <f>VLOOKUP(Table13[[#This Row],[Track]],$B$1885:$D$1929,2,FALSE)</f>
        <v>Vic</v>
      </c>
      <c r="AJ14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64" s="16" t="str">
        <f>IF(Table13[[#This Row],[Going-Dist]]="G&lt;6-Dist&gt;=1700","B",IF(Table13[[#This Row],[Going-Dist]]="G&lt;6-Dist&lt;1700","A",IF(AJ1464="G&gt;=6-Dist&lt;1700","C",IF(AJ1464="G&gt;=6-Dist&gt;=1700","D","xx"))))</f>
        <v>A</v>
      </c>
      <c r="AL1464" s="69">
        <f>MONTH(Table13[[#This Row],[Date]])</f>
        <v>5</v>
      </c>
      <c r="AM1464" s="69" t="str">
        <f t="shared" si="109"/>
        <v>2024-2025</v>
      </c>
      <c r="AN1464" s="60">
        <v>100</v>
      </c>
      <c r="AO1464" s="128">
        <f>IF(Table13[[#This Row],[Combo 27 Bet]]="","",IF(Table13[[#This Row],[Lev Ret]]="","",AN1464*Table13[[#This Row],[Odds]]))</f>
        <v>210</v>
      </c>
      <c r="AP1464" s="129">
        <f t="shared" si="112"/>
        <v>110</v>
      </c>
      <c r="AQ1464" s="135"/>
      <c r="AR1464" s="151">
        <v>5</v>
      </c>
      <c r="AS1464" s="2" t="str">
        <f>IF(Table13[[#This Row],[Date]]&lt;$AS$3,"","Live")</f>
        <v/>
      </c>
      <c r="AT1464" s="2" t="str">
        <f>IF(Table13[[#This Row],[Date]]&lt;$AT$3,"","Current Algo")</f>
        <v/>
      </c>
    </row>
    <row r="1465" spans="1:46" ht="14.25" customHeight="1" x14ac:dyDescent="0.25">
      <c r="A1465" s="82">
        <v>45787</v>
      </c>
      <c r="B1465" s="2" t="s">
        <v>1067</v>
      </c>
      <c r="C1465" s="83">
        <v>0.63888888888888884</v>
      </c>
      <c r="D1465" s="87">
        <v>7</v>
      </c>
      <c r="E1465" s="7">
        <v>0</v>
      </c>
      <c r="F1465" s="60">
        <v>8</v>
      </c>
      <c r="G1465" s="2">
        <v>1600</v>
      </c>
      <c r="H1465" s="2" t="s">
        <v>151</v>
      </c>
      <c r="I1465" s="2"/>
      <c r="J1465" s="2">
        <v>500</v>
      </c>
      <c r="K1465" s="6">
        <v>10</v>
      </c>
      <c r="L1465" s="6" t="s">
        <v>1182</v>
      </c>
      <c r="M1465" s="2" t="s">
        <v>67</v>
      </c>
      <c r="N1465" s="84">
        <v>2.8</v>
      </c>
      <c r="O1465" s="2" t="s">
        <v>1155</v>
      </c>
      <c r="P1465" s="2" t="s">
        <v>1135</v>
      </c>
      <c r="Q1465" s="85"/>
      <c r="R1465" s="86">
        <v>10</v>
      </c>
      <c r="S1465" s="85">
        <v>53</v>
      </c>
      <c r="T1465" s="85">
        <v>53</v>
      </c>
      <c r="U1465" s="85"/>
      <c r="V1465" s="2">
        <v>1</v>
      </c>
      <c r="W1465" s="2">
        <v>1</v>
      </c>
      <c r="X1465" s="10">
        <v>1</v>
      </c>
      <c r="Y1465" s="84">
        <v>1.75</v>
      </c>
      <c r="Z1465" s="2">
        <v>30</v>
      </c>
      <c r="AA1465" s="6"/>
      <c r="AB1465" s="2"/>
      <c r="AC1465" s="2" t="s">
        <v>150</v>
      </c>
      <c r="AD1465" s="84">
        <v>3</v>
      </c>
      <c r="AE1465" s="84">
        <v>1.5</v>
      </c>
      <c r="AF1465" s="2">
        <v>100</v>
      </c>
      <c r="AG1465" s="2">
        <f t="shared" si="110"/>
        <v>300</v>
      </c>
      <c r="AH1465" s="2">
        <f t="shared" si="111"/>
        <v>200</v>
      </c>
      <c r="AI1465" s="44" t="str">
        <f>VLOOKUP(Table13[[#This Row],[Track]],$B$1885:$D$1929,2,FALSE)</f>
        <v>NSW</v>
      </c>
      <c r="AJ14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5" s="16" t="str">
        <f>IF(Table13[[#This Row],[Going-Dist]]="G&lt;6-Dist&gt;=1700","B",IF(Table13[[#This Row],[Going-Dist]]="G&lt;6-Dist&lt;1700","A",IF(AJ1465="G&gt;=6-Dist&lt;1700","C",IF(AJ1465="G&gt;=6-Dist&gt;=1700","D","xx"))))</f>
        <v>C</v>
      </c>
      <c r="AL1465" s="69">
        <f>MONTH(Table13[[#This Row],[Date]])</f>
        <v>5</v>
      </c>
      <c r="AM1465" s="69" t="str">
        <f t="shared" si="109"/>
        <v>2024-2025</v>
      </c>
      <c r="AN1465" s="60">
        <v>150</v>
      </c>
      <c r="AO1465" s="128">
        <f>IF(Table13[[#This Row],[Combo 27 Bet]]="","",IF(Table13[[#This Row],[Lev Ret]]="","",AN1465*Table13[[#This Row],[Odds]]))</f>
        <v>450</v>
      </c>
      <c r="AP1465" s="129">
        <f t="shared" si="112"/>
        <v>300</v>
      </c>
      <c r="AQ1465" s="135"/>
      <c r="AR1465" s="151">
        <v>7</v>
      </c>
      <c r="AS1465" s="2" t="str">
        <f>IF(Table13[[#This Row],[Date]]&lt;$AS$3,"","Live")</f>
        <v/>
      </c>
      <c r="AT1465" s="2" t="str">
        <f>IF(Table13[[#This Row],[Date]]&lt;$AT$3,"","Current Algo")</f>
        <v/>
      </c>
    </row>
    <row r="1466" spans="1:46" ht="14.25" customHeight="1" x14ac:dyDescent="0.25">
      <c r="A1466" s="82">
        <v>45787</v>
      </c>
      <c r="B1466" s="2" t="s">
        <v>1067</v>
      </c>
      <c r="C1466" s="83">
        <v>0.66666666666666663</v>
      </c>
      <c r="D1466" s="87">
        <v>7</v>
      </c>
      <c r="E1466" s="7">
        <v>0</v>
      </c>
      <c r="F1466" s="60">
        <v>9</v>
      </c>
      <c r="G1466" s="2">
        <v>1200</v>
      </c>
      <c r="H1466" s="2" t="s">
        <v>151</v>
      </c>
      <c r="I1466" s="2"/>
      <c r="J1466" s="2">
        <v>250</v>
      </c>
      <c r="K1466" s="6">
        <v>15</v>
      </c>
      <c r="L1466" s="6" t="s">
        <v>564</v>
      </c>
      <c r="M1466" s="2" t="s">
        <v>67</v>
      </c>
      <c r="N1466" s="84">
        <v>5.5</v>
      </c>
      <c r="O1466" s="2" t="s">
        <v>161</v>
      </c>
      <c r="P1466" s="2" t="s">
        <v>1085</v>
      </c>
      <c r="Q1466" s="85"/>
      <c r="R1466" s="86">
        <v>4</v>
      </c>
      <c r="S1466" s="85">
        <v>53</v>
      </c>
      <c r="T1466" s="85">
        <v>53</v>
      </c>
      <c r="U1466" s="85"/>
      <c r="V1466" s="2">
        <v>4</v>
      </c>
      <c r="W1466" s="2"/>
      <c r="X1466" s="10">
        <v>1</v>
      </c>
      <c r="Y1466" s="84">
        <v>5.7</v>
      </c>
      <c r="Z1466" s="2">
        <v>20</v>
      </c>
      <c r="AA1466" s="6"/>
      <c r="AB1466" s="2"/>
      <c r="AC1466" s="2"/>
      <c r="AD1466" s="84">
        <v>6.5</v>
      </c>
      <c r="AE1466" s="84"/>
      <c r="AF1466" s="2">
        <v>100</v>
      </c>
      <c r="AG1466" s="2" t="str">
        <f t="shared" si="110"/>
        <v/>
      </c>
      <c r="AH1466" s="2">
        <f t="shared" si="111"/>
        <v>-100</v>
      </c>
      <c r="AI1466" s="44" t="str">
        <f>VLOOKUP(Table13[[#This Row],[Track]],$B$1885:$D$1929,2,FALSE)</f>
        <v>NSW</v>
      </c>
      <c r="AJ14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6" s="16" t="str">
        <f>IF(Table13[[#This Row],[Going-Dist]]="G&lt;6-Dist&gt;=1700","B",IF(Table13[[#This Row],[Going-Dist]]="G&lt;6-Dist&lt;1700","A",IF(AJ1466="G&gt;=6-Dist&lt;1700","C",IF(AJ1466="G&gt;=6-Dist&gt;=1700","D","xx"))))</f>
        <v>C</v>
      </c>
      <c r="AL1466" s="69">
        <f>MONTH(Table13[[#This Row],[Date]])</f>
        <v>5</v>
      </c>
      <c r="AM1466" s="69" t="str">
        <f t="shared" si="109"/>
        <v>2024-2025</v>
      </c>
      <c r="AN1466" s="60">
        <v>100</v>
      </c>
      <c r="AO1466" s="128" t="str">
        <f>IF(Table13[[#This Row],[Combo 27 Bet]]="","",IF(Table13[[#This Row],[Lev Ret]]="","",AN1466*Table13[[#This Row],[Odds]]))</f>
        <v/>
      </c>
      <c r="AP1466" s="129">
        <f t="shared" si="112"/>
        <v>-100</v>
      </c>
      <c r="AQ1466" s="135"/>
      <c r="AR1466" s="151">
        <v>8</v>
      </c>
      <c r="AS1466" s="2" t="str">
        <f>IF(Table13[[#This Row],[Date]]&lt;$AS$3,"","Live")</f>
        <v/>
      </c>
      <c r="AT1466" s="2" t="str">
        <f>IF(Table13[[#This Row],[Date]]&lt;$AT$3,"","Current Algo")</f>
        <v/>
      </c>
    </row>
    <row r="1467" spans="1:46" ht="14.25" customHeight="1" x14ac:dyDescent="0.25">
      <c r="A1467" s="82">
        <v>45787</v>
      </c>
      <c r="B1467" s="2" t="s">
        <v>4</v>
      </c>
      <c r="C1467" s="83">
        <v>0.67708333333333337</v>
      </c>
      <c r="D1467" s="87">
        <v>4</v>
      </c>
      <c r="E1467" s="7">
        <v>4</v>
      </c>
      <c r="F1467" s="60">
        <v>8</v>
      </c>
      <c r="G1467" s="2">
        <v>1400</v>
      </c>
      <c r="H1467" s="2" t="s">
        <v>42</v>
      </c>
      <c r="I1467" s="2">
        <v>100</v>
      </c>
      <c r="J1467" s="2">
        <v>150</v>
      </c>
      <c r="K1467" s="6">
        <v>8</v>
      </c>
      <c r="L1467" s="6" t="s">
        <v>1016</v>
      </c>
      <c r="M1467" s="2" t="s">
        <v>67</v>
      </c>
      <c r="N1467" s="84">
        <v>2.4</v>
      </c>
      <c r="O1467" s="2" t="s">
        <v>59</v>
      </c>
      <c r="P1467" s="2" t="s">
        <v>88</v>
      </c>
      <c r="Q1467" s="85"/>
      <c r="R1467" s="86">
        <v>10</v>
      </c>
      <c r="S1467" s="85">
        <v>58</v>
      </c>
      <c r="T1467" s="85">
        <v>58</v>
      </c>
      <c r="U1467" s="85"/>
      <c r="V1467" s="2">
        <v>1</v>
      </c>
      <c r="W1467" s="2">
        <v>1</v>
      </c>
      <c r="X1467" s="10">
        <v>2</v>
      </c>
      <c r="Y1467" s="84">
        <v>5.2</v>
      </c>
      <c r="Z1467" s="2">
        <v>35</v>
      </c>
      <c r="AA1467" s="6">
        <v>11</v>
      </c>
      <c r="AB1467" s="2"/>
      <c r="AC1467" s="2" t="s">
        <v>12</v>
      </c>
      <c r="AD1467" s="84">
        <v>2.2999999999999998</v>
      </c>
      <c r="AE1467" s="84">
        <v>1.2</v>
      </c>
      <c r="AF1467" s="2">
        <v>100</v>
      </c>
      <c r="AG1467" s="2">
        <f t="shared" si="110"/>
        <v>229.99999999999997</v>
      </c>
      <c r="AH1467" s="2">
        <f t="shared" si="111"/>
        <v>129.99999999999997</v>
      </c>
      <c r="AI1467" s="44" t="str">
        <f>VLOOKUP(Table13[[#This Row],[Track]],$B$1885:$D$1929,2,FALSE)</f>
        <v>Vic</v>
      </c>
      <c r="AJ14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67" s="16" t="str">
        <f>IF(Table13[[#This Row],[Going-Dist]]="G&lt;6-Dist&gt;=1700","B",IF(Table13[[#This Row],[Going-Dist]]="G&lt;6-Dist&lt;1700","A",IF(AJ1467="G&gt;=6-Dist&lt;1700","C",IF(AJ1467="G&gt;=6-Dist&gt;=1700","D","xx"))))</f>
        <v>A</v>
      </c>
      <c r="AL1467" s="69">
        <f>MONTH(Table13[[#This Row],[Date]])</f>
        <v>5</v>
      </c>
      <c r="AM1467" s="69" t="str">
        <f t="shared" si="109"/>
        <v>2024-2025</v>
      </c>
      <c r="AN1467" s="60">
        <v>100</v>
      </c>
      <c r="AO1467" s="128">
        <f>IF(Table13[[#This Row],[Combo 27 Bet]]="","",IF(Table13[[#This Row],[Lev Ret]]="","",AN1467*Table13[[#This Row],[Odds]]))</f>
        <v>229.99999999999997</v>
      </c>
      <c r="AP1467" s="129">
        <f t="shared" si="112"/>
        <v>129.99999999999997</v>
      </c>
      <c r="AQ1467" s="135"/>
      <c r="AR1467" s="151">
        <v>5</v>
      </c>
      <c r="AS1467" s="2" t="str">
        <f>IF(Table13[[#This Row],[Date]]&lt;$AS$3,"","Live")</f>
        <v/>
      </c>
      <c r="AT1467" s="2" t="str">
        <f>IF(Table13[[#This Row],[Date]]&lt;$AT$3,"","Current Algo")</f>
        <v/>
      </c>
    </row>
    <row r="1468" spans="1:46" ht="14.25" customHeight="1" x14ac:dyDescent="0.25">
      <c r="A1468" s="82">
        <v>45787</v>
      </c>
      <c r="B1468" s="2" t="s">
        <v>1067</v>
      </c>
      <c r="C1468" s="83">
        <v>0.69444444444444442</v>
      </c>
      <c r="D1468" s="87">
        <v>7</v>
      </c>
      <c r="E1468" s="7">
        <v>0</v>
      </c>
      <c r="F1468" s="60">
        <v>10</v>
      </c>
      <c r="G1468" s="2">
        <v>1200</v>
      </c>
      <c r="H1468" s="2" t="s">
        <v>151</v>
      </c>
      <c r="I1468" s="2">
        <v>78</v>
      </c>
      <c r="J1468" s="2">
        <v>160</v>
      </c>
      <c r="K1468" s="6">
        <v>10</v>
      </c>
      <c r="L1468" s="6" t="s">
        <v>1774</v>
      </c>
      <c r="M1468" s="2" t="s">
        <v>55</v>
      </c>
      <c r="N1468" s="84">
        <v>2.7</v>
      </c>
      <c r="O1468" s="2" t="s">
        <v>156</v>
      </c>
      <c r="P1468" s="2" t="s">
        <v>206</v>
      </c>
      <c r="Q1468" s="85"/>
      <c r="R1468" s="86">
        <v>4</v>
      </c>
      <c r="S1468" s="85">
        <v>56.5</v>
      </c>
      <c r="T1468" s="85">
        <v>56.5</v>
      </c>
      <c r="U1468" s="85"/>
      <c r="V1468" s="2">
        <v>3</v>
      </c>
      <c r="W1468" s="2">
        <v>3</v>
      </c>
      <c r="X1468" s="10">
        <v>1</v>
      </c>
      <c r="Y1468" s="84">
        <v>2.8</v>
      </c>
      <c r="Z1468" s="2">
        <v>30</v>
      </c>
      <c r="AA1468" s="6"/>
      <c r="AB1468" s="2"/>
      <c r="AC1468" s="2" t="s">
        <v>150</v>
      </c>
      <c r="AD1468" s="84">
        <v>2.8</v>
      </c>
      <c r="AE1468" s="84">
        <v>1.6</v>
      </c>
      <c r="AF1468" s="2">
        <v>100</v>
      </c>
      <c r="AG1468" s="2">
        <f t="shared" si="110"/>
        <v>280</v>
      </c>
      <c r="AH1468" s="2">
        <f t="shared" si="111"/>
        <v>180</v>
      </c>
      <c r="AI1468" s="44" t="str">
        <f>VLOOKUP(Table13[[#This Row],[Track]],$B$1885:$D$1929,2,FALSE)</f>
        <v>NSW</v>
      </c>
      <c r="AJ14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8" s="16" t="str">
        <f>IF(Table13[[#This Row],[Going-Dist]]="G&lt;6-Dist&gt;=1700","B",IF(Table13[[#This Row],[Going-Dist]]="G&lt;6-Dist&lt;1700","A",IF(AJ1468="G&gt;=6-Dist&lt;1700","C",IF(AJ1468="G&gt;=6-Dist&gt;=1700","D","xx"))))</f>
        <v>C</v>
      </c>
      <c r="AL1468" s="69">
        <f>MONTH(Table13[[#This Row],[Date]])</f>
        <v>5</v>
      </c>
      <c r="AM1468" s="69" t="str">
        <f t="shared" si="109"/>
        <v>2024-2025</v>
      </c>
      <c r="AN1468" s="60">
        <v>150</v>
      </c>
      <c r="AO1468" s="128">
        <f>IF(Table13[[#This Row],[Combo 27 Bet]]="","",IF(Table13[[#This Row],[Lev Ret]]="","",AN1468*Table13[[#This Row],[Odds]]))</f>
        <v>420</v>
      </c>
      <c r="AP1468" s="129">
        <f t="shared" si="112"/>
        <v>270</v>
      </c>
      <c r="AQ1468" s="135"/>
      <c r="AR1468" s="151">
        <v>7</v>
      </c>
      <c r="AS1468" s="2" t="str">
        <f>IF(Table13[[#This Row],[Date]]&lt;$AS$3,"","Live")</f>
        <v/>
      </c>
      <c r="AT1468" s="2" t="str">
        <f>IF(Table13[[#This Row],[Date]]&lt;$AT$3,"","Current Algo")</f>
        <v/>
      </c>
    </row>
    <row r="1469" spans="1:46" ht="14.25" customHeight="1" x14ac:dyDescent="0.25">
      <c r="A1469" s="82">
        <v>45794</v>
      </c>
      <c r="B1469" s="2" t="s">
        <v>1097</v>
      </c>
      <c r="C1469" s="83">
        <v>0.53472222222222221</v>
      </c>
      <c r="D1469" s="87">
        <v>6</v>
      </c>
      <c r="E1469" s="7">
        <v>0</v>
      </c>
      <c r="F1469" s="60">
        <v>4</v>
      </c>
      <c r="G1469" s="2">
        <v>1300</v>
      </c>
      <c r="H1469" s="2" t="s">
        <v>151</v>
      </c>
      <c r="I1469" s="2">
        <v>72</v>
      </c>
      <c r="J1469" s="2">
        <v>160</v>
      </c>
      <c r="K1469" s="6">
        <v>5</v>
      </c>
      <c r="L1469" s="6" t="s">
        <v>1775</v>
      </c>
      <c r="M1469" s="2" t="s">
        <v>55</v>
      </c>
      <c r="N1469" s="84">
        <v>3</v>
      </c>
      <c r="O1469" s="2" t="s">
        <v>1118</v>
      </c>
      <c r="P1469" s="2" t="s">
        <v>134</v>
      </c>
      <c r="Q1469" s="85"/>
      <c r="R1469" s="86">
        <v>1</v>
      </c>
      <c r="S1469" s="85">
        <v>59</v>
      </c>
      <c r="T1469" s="85">
        <v>59</v>
      </c>
      <c r="U1469" s="85"/>
      <c r="V1469" s="2">
        <v>2</v>
      </c>
      <c r="W1469" s="2">
        <v>5</v>
      </c>
      <c r="X1469" s="10">
        <v>2</v>
      </c>
      <c r="Y1469" s="84">
        <v>5.9</v>
      </c>
      <c r="Z1469" s="2">
        <v>20</v>
      </c>
      <c r="AA1469" s="6"/>
      <c r="AB1469" s="2"/>
      <c r="AC1469" s="2" t="s">
        <v>150</v>
      </c>
      <c r="AD1469" s="84">
        <v>2.9</v>
      </c>
      <c r="AE1469" s="84">
        <v>1.5</v>
      </c>
      <c r="AF1469" s="2">
        <v>100</v>
      </c>
      <c r="AG1469" s="2">
        <f t="shared" si="110"/>
        <v>290</v>
      </c>
      <c r="AH1469" s="2">
        <f t="shared" si="111"/>
        <v>190</v>
      </c>
      <c r="AI1469" s="44" t="str">
        <f>VLOOKUP(Table13[[#This Row],[Track]],$B$1885:$D$1929,2,FALSE)</f>
        <v>NSW</v>
      </c>
      <c r="AJ14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69" s="16" t="str">
        <f>IF(Table13[[#This Row],[Going-Dist]]="G&lt;6-Dist&gt;=1700","B",IF(Table13[[#This Row],[Going-Dist]]="G&lt;6-Dist&lt;1700","A",IF(AJ1469="G&gt;=6-Dist&lt;1700","C",IF(AJ1469="G&gt;=6-Dist&gt;=1700","D","xx"))))</f>
        <v>C</v>
      </c>
      <c r="AL1469" s="69">
        <f>MONTH(Table13[[#This Row],[Date]])</f>
        <v>5</v>
      </c>
      <c r="AM1469" s="69" t="str">
        <f t="shared" si="109"/>
        <v>2024-2025</v>
      </c>
      <c r="AN1469" s="60">
        <v>200</v>
      </c>
      <c r="AO1469" s="128">
        <f>IF(Table13[[#This Row],[Combo 27 Bet]]="","",IF(Table13[[#This Row],[Lev Ret]]="","",AN1469*Table13[[#This Row],[Odds]]))</f>
        <v>580</v>
      </c>
      <c r="AP1469" s="129">
        <f t="shared" si="112"/>
        <v>380</v>
      </c>
      <c r="AQ1469" s="135"/>
      <c r="AR1469" s="151">
        <v>10</v>
      </c>
      <c r="AS1469" s="2" t="str">
        <f>IF(Table13[[#This Row],[Date]]&lt;$AS$3,"","Live")</f>
        <v/>
      </c>
      <c r="AT1469" s="2" t="str">
        <f>IF(Table13[[#This Row],[Date]]&lt;$AT$3,"","Current Algo")</f>
        <v/>
      </c>
    </row>
    <row r="1470" spans="1:46" ht="14.25" customHeight="1" x14ac:dyDescent="0.25">
      <c r="A1470" s="82">
        <v>45794</v>
      </c>
      <c r="B1470" s="2" t="s">
        <v>1097</v>
      </c>
      <c r="C1470" s="83">
        <v>0.58333333333333337</v>
      </c>
      <c r="D1470" s="87">
        <v>6</v>
      </c>
      <c r="E1470" s="7">
        <v>0</v>
      </c>
      <c r="F1470" s="60">
        <v>6</v>
      </c>
      <c r="G1470" s="2">
        <v>1100</v>
      </c>
      <c r="H1470" s="2" t="s">
        <v>151</v>
      </c>
      <c r="I1470" s="2">
        <v>78</v>
      </c>
      <c r="J1470" s="2">
        <v>160</v>
      </c>
      <c r="K1470" s="6">
        <v>6</v>
      </c>
      <c r="L1470" s="6" t="s">
        <v>1776</v>
      </c>
      <c r="M1470" s="2" t="s">
        <v>55</v>
      </c>
      <c r="N1470" s="84">
        <v>3.7</v>
      </c>
      <c r="O1470" s="2" t="s">
        <v>1145</v>
      </c>
      <c r="P1470" s="2" t="s">
        <v>562</v>
      </c>
      <c r="Q1470" s="85">
        <v>2</v>
      </c>
      <c r="R1470" s="86">
        <v>5</v>
      </c>
      <c r="S1470" s="85">
        <v>59.5</v>
      </c>
      <c r="T1470" s="85">
        <v>57.5</v>
      </c>
      <c r="U1470" s="85"/>
      <c r="V1470" s="2">
        <v>1</v>
      </c>
      <c r="W1470" s="2">
        <v>1</v>
      </c>
      <c r="X1470" s="10">
        <v>1</v>
      </c>
      <c r="Y1470" s="84">
        <v>2.8</v>
      </c>
      <c r="Z1470" s="2">
        <v>40</v>
      </c>
      <c r="AA1470" s="6"/>
      <c r="AB1470" s="2"/>
      <c r="AC1470" s="2" t="s">
        <v>150</v>
      </c>
      <c r="AD1470" s="84">
        <v>3.9</v>
      </c>
      <c r="AE1470" s="84">
        <v>1.7</v>
      </c>
      <c r="AF1470" s="2">
        <v>100</v>
      </c>
      <c r="AG1470" s="2">
        <f t="shared" si="110"/>
        <v>390</v>
      </c>
      <c r="AH1470" s="2">
        <f t="shared" si="111"/>
        <v>290</v>
      </c>
      <c r="AI1470" s="44" t="str">
        <f>VLOOKUP(Table13[[#This Row],[Track]],$B$1885:$D$1929,2,FALSE)</f>
        <v>NSW</v>
      </c>
      <c r="AJ14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0" s="16" t="str">
        <f>IF(Table13[[#This Row],[Going-Dist]]="G&lt;6-Dist&gt;=1700","B",IF(Table13[[#This Row],[Going-Dist]]="G&lt;6-Dist&lt;1700","A",IF(AJ1470="G&gt;=6-Dist&lt;1700","C",IF(AJ1470="G&gt;=6-Dist&gt;=1700","D","xx"))))</f>
        <v>C</v>
      </c>
      <c r="AL1470" s="69">
        <f>MONTH(Table13[[#This Row],[Date]])</f>
        <v>5</v>
      </c>
      <c r="AM1470" s="69" t="str">
        <f t="shared" si="109"/>
        <v>2024-2025</v>
      </c>
      <c r="AN1470" s="60">
        <v>150</v>
      </c>
      <c r="AO1470" s="128">
        <f>IF(Table13[[#This Row],[Combo 27 Bet]]="","",IF(Table13[[#This Row],[Lev Ret]]="","",AN1470*Table13[[#This Row],[Odds]]))</f>
        <v>585</v>
      </c>
      <c r="AP1470" s="129">
        <f t="shared" si="112"/>
        <v>435</v>
      </c>
      <c r="AQ1470" s="135"/>
      <c r="AR1470" s="151">
        <v>9</v>
      </c>
      <c r="AS1470" s="2" t="str">
        <f>IF(Table13[[#This Row],[Date]]&lt;$AS$3,"","Live")</f>
        <v/>
      </c>
      <c r="AT1470" s="2" t="str">
        <f>IF(Table13[[#This Row],[Date]]&lt;$AT$3,"","Current Algo")</f>
        <v/>
      </c>
    </row>
    <row r="1471" spans="1:46" ht="14.25" customHeight="1" x14ac:dyDescent="0.25">
      <c r="A1471" s="82">
        <v>45794</v>
      </c>
      <c r="B1471" s="2" t="s">
        <v>1097</v>
      </c>
      <c r="C1471" s="83">
        <v>0.63194444444444442</v>
      </c>
      <c r="D1471" s="87">
        <v>6</v>
      </c>
      <c r="E1471" s="7">
        <v>0</v>
      </c>
      <c r="F1471" s="60">
        <v>8</v>
      </c>
      <c r="G1471" s="2">
        <v>1100</v>
      </c>
      <c r="H1471" s="2" t="s">
        <v>151</v>
      </c>
      <c r="I1471" s="2"/>
      <c r="J1471" s="2">
        <v>200</v>
      </c>
      <c r="K1471" s="6">
        <v>10</v>
      </c>
      <c r="L1471" s="6" t="s">
        <v>1777</v>
      </c>
      <c r="M1471" s="2" t="s">
        <v>50</v>
      </c>
      <c r="N1471" s="84">
        <v>7.3</v>
      </c>
      <c r="O1471" s="2" t="s">
        <v>158</v>
      </c>
      <c r="P1471" s="2" t="s">
        <v>1108</v>
      </c>
      <c r="Q1471" s="85"/>
      <c r="R1471" s="86">
        <v>10</v>
      </c>
      <c r="S1471" s="85">
        <v>53</v>
      </c>
      <c r="T1471" s="85">
        <v>53</v>
      </c>
      <c r="U1471" s="85"/>
      <c r="V1471" s="2">
        <v>2</v>
      </c>
      <c r="W1471" s="2">
        <v>4</v>
      </c>
      <c r="X1471" s="10">
        <v>1</v>
      </c>
      <c r="Y1471" s="84">
        <v>3.7</v>
      </c>
      <c r="Z1471" s="2">
        <v>20</v>
      </c>
      <c r="AA1471" s="6"/>
      <c r="AB1471" s="2"/>
      <c r="AC1471" s="2" t="s">
        <v>15</v>
      </c>
      <c r="AD1471" s="84">
        <v>14</v>
      </c>
      <c r="AE1471" s="84">
        <v>4.0999999999999996</v>
      </c>
      <c r="AF1471" s="2">
        <v>100</v>
      </c>
      <c r="AG1471" s="2" t="str">
        <f t="shared" si="110"/>
        <v/>
      </c>
      <c r="AH1471" s="2">
        <f t="shared" si="111"/>
        <v>-100</v>
      </c>
      <c r="AI1471" s="44" t="str">
        <f>VLOOKUP(Table13[[#This Row],[Track]],$B$1885:$D$1929,2,FALSE)</f>
        <v>NSW</v>
      </c>
      <c r="AJ147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1" s="16" t="str">
        <f>IF(Table13[[#This Row],[Going-Dist]]="G&lt;6-Dist&gt;=1700","B",IF(Table13[[#This Row],[Going-Dist]]="G&lt;6-Dist&lt;1700","A",IF(AJ1471="G&gt;=6-Dist&lt;1700","C",IF(AJ1471="G&gt;=6-Dist&gt;=1700","D","xx"))))</f>
        <v>C</v>
      </c>
      <c r="AL1471" s="2">
        <f>MONTH(Table13[[#This Row],[Date]])</f>
        <v>5</v>
      </c>
      <c r="AM1471" s="2" t="str">
        <f t="shared" si="109"/>
        <v>2024-2025</v>
      </c>
      <c r="AN1471" s="60">
        <v>100</v>
      </c>
      <c r="AO1471" s="128" t="str">
        <f>IF(Table13[[#This Row],[Combo 27 Bet]]="","",IF(Table13[[#This Row],[Lev Ret]]="","",AN1471*Table13[[#This Row],[Odds]]))</f>
        <v/>
      </c>
      <c r="AP1471" s="129">
        <f t="shared" si="112"/>
        <v>-100</v>
      </c>
      <c r="AQ1471" s="135"/>
      <c r="AR1471" s="151">
        <v>8</v>
      </c>
      <c r="AS1471" s="2" t="str">
        <f>IF(Table13[[#This Row],[Date]]&lt;$AS$3,"","Live")</f>
        <v/>
      </c>
      <c r="AT1471" s="2" t="str">
        <f>IF(Table13[[#This Row],[Date]]&lt;$AT$3,"","Current Algo")</f>
        <v/>
      </c>
    </row>
    <row r="1472" spans="1:46" ht="14.25" customHeight="1" x14ac:dyDescent="0.25">
      <c r="A1472" s="82">
        <v>45794</v>
      </c>
      <c r="B1472" s="2" t="s">
        <v>1097</v>
      </c>
      <c r="C1472" s="83">
        <v>0.6875</v>
      </c>
      <c r="D1472" s="87">
        <v>6</v>
      </c>
      <c r="E1472" s="7">
        <v>0</v>
      </c>
      <c r="F1472" s="60">
        <v>10</v>
      </c>
      <c r="G1472" s="2">
        <v>1300</v>
      </c>
      <c r="H1472" s="2" t="s">
        <v>151</v>
      </c>
      <c r="I1472" s="2"/>
      <c r="J1472" s="2">
        <v>200</v>
      </c>
      <c r="K1472" s="6">
        <v>16</v>
      </c>
      <c r="L1472" s="6" t="s">
        <v>1773</v>
      </c>
      <c r="M1472" s="2" t="s">
        <v>55</v>
      </c>
      <c r="N1472" s="84">
        <v>3.9</v>
      </c>
      <c r="O1472" s="2" t="s">
        <v>1157</v>
      </c>
      <c r="P1472" s="2" t="s">
        <v>1158</v>
      </c>
      <c r="Q1472" s="85"/>
      <c r="R1472" s="86">
        <v>5</v>
      </c>
      <c r="S1472" s="85">
        <v>53</v>
      </c>
      <c r="T1472" s="85">
        <v>53</v>
      </c>
      <c r="U1472" s="85"/>
      <c r="V1472" s="2"/>
      <c r="W1472" s="2">
        <v>3</v>
      </c>
      <c r="X1472" s="10">
        <v>1</v>
      </c>
      <c r="Y1472" s="84">
        <v>2.2999999999999998</v>
      </c>
      <c r="Z1472" s="2">
        <v>30</v>
      </c>
      <c r="AA1472" s="6"/>
      <c r="AB1472" s="2"/>
      <c r="AC1472" s="2"/>
      <c r="AD1472" s="84">
        <v>3.7</v>
      </c>
      <c r="AE1472" s="84"/>
      <c r="AF1472" s="2">
        <v>100</v>
      </c>
      <c r="AG1472" s="2" t="str">
        <f t="shared" si="110"/>
        <v/>
      </c>
      <c r="AH1472" s="2">
        <f t="shared" si="111"/>
        <v>-100</v>
      </c>
      <c r="AI1472" s="44" t="str">
        <f>VLOOKUP(Table13[[#This Row],[Track]],$B$1885:$D$1929,2,FALSE)</f>
        <v>NSW</v>
      </c>
      <c r="AJ147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2" s="16" t="str">
        <f>IF(Table13[[#This Row],[Going-Dist]]="G&lt;6-Dist&gt;=1700","B",IF(Table13[[#This Row],[Going-Dist]]="G&lt;6-Dist&lt;1700","A",IF(AJ1472="G&gt;=6-Dist&lt;1700","C",IF(AJ1472="G&gt;=6-Dist&gt;=1700","D","xx"))))</f>
        <v>C</v>
      </c>
      <c r="AL1472" s="69">
        <f>MONTH(Table13[[#This Row],[Date]])</f>
        <v>5</v>
      </c>
      <c r="AM1472" s="69" t="str">
        <f t="shared" si="109"/>
        <v>2024-2025</v>
      </c>
      <c r="AN1472" s="60">
        <v>150</v>
      </c>
      <c r="AO1472" s="128" t="str">
        <f>IF(Table13[[#This Row],[Combo 27 Bet]]="","",IF(Table13[[#This Row],[Lev Ret]]="","",AN1472*Table13[[#This Row],[Odds]]))</f>
        <v/>
      </c>
      <c r="AP1472" s="129">
        <f t="shared" si="112"/>
        <v>-150</v>
      </c>
      <c r="AQ1472" s="135"/>
      <c r="AR1472" s="151">
        <v>9</v>
      </c>
      <c r="AS1472" s="2" t="str">
        <f>IF(Table13[[#This Row],[Date]]&lt;$AS$3,"","Live")</f>
        <v/>
      </c>
      <c r="AT1472" s="2" t="str">
        <f>IF(Table13[[#This Row],[Date]]&lt;$AT$3,"","Current Algo")</f>
        <v/>
      </c>
    </row>
    <row r="1473" spans="1:46" ht="14.25" customHeight="1" x14ac:dyDescent="0.25">
      <c r="A1473" s="82">
        <v>45801</v>
      </c>
      <c r="B1473" s="2" t="s">
        <v>5</v>
      </c>
      <c r="C1473" s="83">
        <v>0.59027777777777779</v>
      </c>
      <c r="D1473" s="87">
        <v>5</v>
      </c>
      <c r="E1473" s="7">
        <v>3</v>
      </c>
      <c r="F1473" s="60">
        <v>5</v>
      </c>
      <c r="G1473" s="2">
        <v>1600</v>
      </c>
      <c r="H1473" s="2" t="s">
        <v>70</v>
      </c>
      <c r="I1473" s="2">
        <v>78</v>
      </c>
      <c r="J1473" s="2">
        <v>130</v>
      </c>
      <c r="K1473" s="6">
        <v>11</v>
      </c>
      <c r="L1473" s="6" t="s">
        <v>1017</v>
      </c>
      <c r="M1473" s="2" t="s">
        <v>67</v>
      </c>
      <c r="N1473" s="84">
        <v>2.9</v>
      </c>
      <c r="O1473" s="2" t="s">
        <v>49</v>
      </c>
      <c r="P1473" s="2" t="s">
        <v>52</v>
      </c>
      <c r="Q1473" s="85"/>
      <c r="R1473" s="86">
        <v>9</v>
      </c>
      <c r="S1473" s="85">
        <v>55.5</v>
      </c>
      <c r="T1473" s="85">
        <v>55.5</v>
      </c>
      <c r="U1473" s="85"/>
      <c r="V1473" s="2">
        <v>2</v>
      </c>
      <c r="W1473" s="2">
        <v>1</v>
      </c>
      <c r="X1473" s="10">
        <v>2</v>
      </c>
      <c r="Y1473" s="84">
        <v>4.8</v>
      </c>
      <c r="Z1473" s="2">
        <v>35</v>
      </c>
      <c r="AA1473" s="6">
        <v>12</v>
      </c>
      <c r="AB1473" s="2"/>
      <c r="AC1473" s="2" t="s">
        <v>15</v>
      </c>
      <c r="AD1473" s="84">
        <v>2.35</v>
      </c>
      <c r="AE1473" s="84">
        <v>1.3</v>
      </c>
      <c r="AF1473" s="2">
        <v>100</v>
      </c>
      <c r="AG1473" s="2" t="str">
        <f t="shared" si="110"/>
        <v/>
      </c>
      <c r="AH1473" s="2">
        <f t="shared" si="111"/>
        <v>-100</v>
      </c>
      <c r="AI1473" s="44" t="str">
        <f>VLOOKUP(Table13[[#This Row],[Track]],$B$1885:$D$1929,2,FALSE)</f>
        <v>Vic</v>
      </c>
      <c r="AJ14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73" s="16" t="str">
        <f>IF(Table13[[#This Row],[Going-Dist]]="G&lt;6-Dist&gt;=1700","B",IF(Table13[[#This Row],[Going-Dist]]="G&lt;6-Dist&lt;1700","A",IF(AJ1473="G&gt;=6-Dist&lt;1700","C",IF(AJ1473="G&gt;=6-Dist&gt;=1700","D","xx"))))</f>
        <v>A</v>
      </c>
      <c r="AL1473" s="69">
        <f>MONTH(Table13[[#This Row],[Date]])</f>
        <v>5</v>
      </c>
      <c r="AM1473" s="69" t="str">
        <f t="shared" si="109"/>
        <v>2024-2025</v>
      </c>
      <c r="AN1473" s="60">
        <v>100</v>
      </c>
      <c r="AO1473" s="128" t="str">
        <f>IF(Table13[[#This Row],[Combo 27 Bet]]="","",IF(Table13[[#This Row],[Lev Ret]]="","",AN1473*Table13[[#This Row],[Odds]]))</f>
        <v/>
      </c>
      <c r="AP1473" s="129">
        <f t="shared" si="112"/>
        <v>-100</v>
      </c>
      <c r="AQ1473" s="135"/>
      <c r="AR1473" s="151">
        <v>5</v>
      </c>
      <c r="AS1473" s="2" t="str">
        <f>IF(Table13[[#This Row],[Date]]&lt;$AS$3,"","Live")</f>
        <v/>
      </c>
      <c r="AT1473" s="2" t="str">
        <f>IF(Table13[[#This Row],[Date]]&lt;$AT$3,"","Current Algo")</f>
        <v/>
      </c>
    </row>
    <row r="1474" spans="1:46" ht="14.25" customHeight="1" x14ac:dyDescent="0.25">
      <c r="A1474" s="82">
        <v>45801</v>
      </c>
      <c r="B1474" s="2" t="s">
        <v>148</v>
      </c>
      <c r="C1474" s="83">
        <v>0.65625</v>
      </c>
      <c r="D1474" s="87">
        <v>9</v>
      </c>
      <c r="E1474" s="7">
        <v>10</v>
      </c>
      <c r="F1474" s="60">
        <v>9</v>
      </c>
      <c r="G1474" s="2">
        <v>1400</v>
      </c>
      <c r="H1474" s="2" t="s">
        <v>151</v>
      </c>
      <c r="I1474" s="2">
        <v>78</v>
      </c>
      <c r="J1474" s="2">
        <v>160</v>
      </c>
      <c r="K1474" s="6">
        <v>4</v>
      </c>
      <c r="L1474" s="6" t="s">
        <v>1174</v>
      </c>
      <c r="M1474" s="2" t="s">
        <v>80</v>
      </c>
      <c r="N1474" s="84">
        <v>4.0999999999999996</v>
      </c>
      <c r="O1474" s="2" t="s">
        <v>156</v>
      </c>
      <c r="P1474" s="2" t="s">
        <v>560</v>
      </c>
      <c r="Q1474" s="85">
        <v>2</v>
      </c>
      <c r="R1474" s="86">
        <v>1</v>
      </c>
      <c r="S1474" s="85">
        <v>61</v>
      </c>
      <c r="T1474" s="85">
        <v>59</v>
      </c>
      <c r="U1474" s="85"/>
      <c r="V1474" s="2">
        <v>4</v>
      </c>
      <c r="W1474" s="2">
        <v>3</v>
      </c>
      <c r="X1474" s="10">
        <v>1</v>
      </c>
      <c r="Y1474" s="84">
        <v>3.2</v>
      </c>
      <c r="Z1474" s="2">
        <v>20</v>
      </c>
      <c r="AA1474" s="6"/>
      <c r="AB1474" s="2"/>
      <c r="AC1474" s="2" t="s">
        <v>15</v>
      </c>
      <c r="AD1474" s="84">
        <v>4</v>
      </c>
      <c r="AE1474" s="84">
        <v>1.9</v>
      </c>
      <c r="AF1474" s="2">
        <v>100</v>
      </c>
      <c r="AG1474" s="2" t="str">
        <f t="shared" si="110"/>
        <v/>
      </c>
      <c r="AH1474" s="2">
        <f t="shared" si="111"/>
        <v>-100</v>
      </c>
      <c r="AI1474" s="44" t="str">
        <f>VLOOKUP(Table13[[#This Row],[Track]],$B$1885:$D$1929,2,FALSE)</f>
        <v>NSW</v>
      </c>
      <c r="AJ147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4" s="16" t="str">
        <f>IF(Table13[[#This Row],[Going-Dist]]="G&lt;6-Dist&gt;=1700","B",IF(Table13[[#This Row],[Going-Dist]]="G&lt;6-Dist&lt;1700","A",IF(AJ1474="G&gt;=6-Dist&lt;1700","C",IF(AJ1474="G&gt;=6-Dist&gt;=1700","D","xx"))))</f>
        <v>C</v>
      </c>
      <c r="AL1474" s="69">
        <f>MONTH(Table13[[#This Row],[Date]])</f>
        <v>5</v>
      </c>
      <c r="AM1474" s="69" t="str">
        <f t="shared" si="109"/>
        <v>2024-2025</v>
      </c>
      <c r="AN1474" s="60">
        <v>100</v>
      </c>
      <c r="AO1474" s="128" t="str">
        <f>IF(Table13[[#This Row],[Combo 27 Bet]]="","",IF(Table13[[#This Row],[Lev Ret]]="","",AN1474*Table13[[#This Row],[Odds]]))</f>
        <v/>
      </c>
      <c r="AP1474" s="129">
        <f t="shared" si="112"/>
        <v>-100</v>
      </c>
      <c r="AQ1474" s="135"/>
      <c r="AR1474" s="151">
        <v>1</v>
      </c>
      <c r="AS1474" s="2" t="str">
        <f>IF(Table13[[#This Row],[Date]]&lt;$AS$3,"","Live")</f>
        <v/>
      </c>
      <c r="AT1474" s="2" t="str">
        <f>IF(Table13[[#This Row],[Date]]&lt;$AT$3,"","Current Algo")</f>
        <v/>
      </c>
    </row>
    <row r="1475" spans="1:46" ht="14.25" customHeight="1" x14ac:dyDescent="0.25">
      <c r="A1475" s="82">
        <v>45801</v>
      </c>
      <c r="B1475" s="2" t="s">
        <v>5</v>
      </c>
      <c r="C1475" s="83">
        <v>0.67013888888888884</v>
      </c>
      <c r="D1475" s="87">
        <v>5</v>
      </c>
      <c r="E1475" s="7">
        <v>3</v>
      </c>
      <c r="F1475" s="60">
        <v>8</v>
      </c>
      <c r="G1475" s="2">
        <v>1400</v>
      </c>
      <c r="H1475" s="2" t="s">
        <v>42</v>
      </c>
      <c r="I1475" s="2">
        <v>100</v>
      </c>
      <c r="J1475" s="2">
        <v>150</v>
      </c>
      <c r="K1475" s="6">
        <v>10</v>
      </c>
      <c r="L1475" s="6" t="s">
        <v>564</v>
      </c>
      <c r="M1475" s="2" t="s">
        <v>50</v>
      </c>
      <c r="N1475" s="84">
        <v>4.2</v>
      </c>
      <c r="O1475" s="2" t="s">
        <v>161</v>
      </c>
      <c r="P1475" s="2" t="s">
        <v>545</v>
      </c>
      <c r="Q1475" s="85"/>
      <c r="R1475" s="86">
        <v>11</v>
      </c>
      <c r="S1475" s="85">
        <v>55</v>
      </c>
      <c r="T1475" s="85">
        <v>55</v>
      </c>
      <c r="U1475" s="85"/>
      <c r="V1475" s="2">
        <v>1</v>
      </c>
      <c r="W1475" s="2">
        <v>3</v>
      </c>
      <c r="X1475" s="10">
        <v>1</v>
      </c>
      <c r="Y1475" s="84">
        <v>3.8</v>
      </c>
      <c r="Z1475" s="2">
        <v>45</v>
      </c>
      <c r="AA1475" s="6">
        <v>12</v>
      </c>
      <c r="AB1475" s="2"/>
      <c r="AC1475" s="2"/>
      <c r="AD1475" s="84">
        <v>3.6</v>
      </c>
      <c r="AE1475" s="84"/>
      <c r="AF1475" s="2">
        <v>100</v>
      </c>
      <c r="AG1475" s="2" t="str">
        <f t="shared" si="110"/>
        <v/>
      </c>
      <c r="AH1475" s="2">
        <f t="shared" si="111"/>
        <v>-100</v>
      </c>
      <c r="AI1475" s="44" t="str">
        <f>VLOOKUP(Table13[[#This Row],[Track]],$B$1885:$D$1929,2,FALSE)</f>
        <v>Vic</v>
      </c>
      <c r="AJ14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75" s="16" t="str">
        <f>IF(Table13[[#This Row],[Going-Dist]]="G&lt;6-Dist&gt;=1700","B",IF(Table13[[#This Row],[Going-Dist]]="G&lt;6-Dist&lt;1700","A",IF(AJ1475="G&gt;=6-Dist&lt;1700","C",IF(AJ1475="G&gt;=6-Dist&gt;=1700","D","xx"))))</f>
        <v>A</v>
      </c>
      <c r="AL1475" s="69">
        <f>MONTH(Table13[[#This Row],[Date]])</f>
        <v>5</v>
      </c>
      <c r="AM1475" s="69" t="str">
        <f t="shared" si="109"/>
        <v>2024-2025</v>
      </c>
      <c r="AN1475" s="60">
        <v>150</v>
      </c>
      <c r="AO1475" s="128" t="str">
        <f>IF(Table13[[#This Row],[Combo 27 Bet]]="","",IF(Table13[[#This Row],[Lev Ret]]="","",AN1475*Table13[[#This Row],[Odds]]))</f>
        <v/>
      </c>
      <c r="AP1475" s="129">
        <f t="shared" si="112"/>
        <v>-150</v>
      </c>
      <c r="AQ1475" s="135"/>
      <c r="AR1475" s="151">
        <v>3</v>
      </c>
      <c r="AS1475" s="2" t="str">
        <f>IF(Table13[[#This Row],[Date]]&lt;$AS$3,"","Live")</f>
        <v/>
      </c>
      <c r="AT1475" s="2" t="str">
        <f>IF(Table13[[#This Row],[Date]]&lt;$AT$3,"","Current Algo")</f>
        <v/>
      </c>
    </row>
    <row r="1476" spans="1:46" ht="14.25" customHeight="1" x14ac:dyDescent="0.25">
      <c r="A1476" s="82">
        <v>45801</v>
      </c>
      <c r="B1476" s="2" t="s">
        <v>148</v>
      </c>
      <c r="C1476" s="83">
        <v>0.68402777777777779</v>
      </c>
      <c r="D1476" s="87">
        <v>9</v>
      </c>
      <c r="E1476" s="7">
        <v>10</v>
      </c>
      <c r="F1476" s="60">
        <v>10</v>
      </c>
      <c r="G1476" s="2">
        <v>1400</v>
      </c>
      <c r="H1476" s="2" t="s">
        <v>152</v>
      </c>
      <c r="I1476" s="2">
        <v>78</v>
      </c>
      <c r="J1476" s="2">
        <v>160</v>
      </c>
      <c r="K1476" s="6">
        <v>10</v>
      </c>
      <c r="L1476" s="6" t="s">
        <v>1778</v>
      </c>
      <c r="M1476" s="2" t="s">
        <v>75</v>
      </c>
      <c r="N1476" s="84">
        <v>4.0999999999999996</v>
      </c>
      <c r="O1476" s="2" t="s">
        <v>1141</v>
      </c>
      <c r="P1476" s="2" t="s">
        <v>236</v>
      </c>
      <c r="Q1476" s="85"/>
      <c r="R1476" s="86">
        <v>9</v>
      </c>
      <c r="S1476" s="85">
        <v>56.5</v>
      </c>
      <c r="T1476" s="85">
        <v>56.5</v>
      </c>
      <c r="U1476" s="85"/>
      <c r="V1476" s="2">
        <v>5</v>
      </c>
      <c r="W1476" s="2">
        <v>3</v>
      </c>
      <c r="X1476" s="10">
        <v>1</v>
      </c>
      <c r="Y1476" s="84">
        <v>2.7</v>
      </c>
      <c r="Z1476" s="2">
        <v>20</v>
      </c>
      <c r="AA1476" s="6"/>
      <c r="AB1476" s="2"/>
      <c r="AC1476" s="2" t="s">
        <v>13</v>
      </c>
      <c r="AD1476" s="84">
        <v>4.8</v>
      </c>
      <c r="AE1476" s="84">
        <v>1.5</v>
      </c>
      <c r="AF1476" s="2">
        <v>100</v>
      </c>
      <c r="AG1476" s="2" t="str">
        <f t="shared" si="110"/>
        <v/>
      </c>
      <c r="AH1476" s="2">
        <f t="shared" si="111"/>
        <v>-100</v>
      </c>
      <c r="AI1476" s="44" t="str">
        <f>VLOOKUP(Table13[[#This Row],[Track]],$B$1885:$D$1929,2,FALSE)</f>
        <v>NSW</v>
      </c>
      <c r="AJ14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6" s="16" t="str">
        <f>IF(Table13[[#This Row],[Going-Dist]]="G&lt;6-Dist&gt;=1700","B",IF(Table13[[#This Row],[Going-Dist]]="G&lt;6-Dist&lt;1700","A",IF(AJ1476="G&gt;=6-Dist&lt;1700","C",IF(AJ1476="G&gt;=6-Dist&gt;=1700","D","xx"))))</f>
        <v>C</v>
      </c>
      <c r="AL1476" s="69">
        <f>MONTH(Table13[[#This Row],[Date]])</f>
        <v>5</v>
      </c>
      <c r="AM1476" s="69" t="str">
        <f t="shared" si="109"/>
        <v>2024-2025</v>
      </c>
      <c r="AN1476" s="60">
        <v>100</v>
      </c>
      <c r="AO1476" s="128" t="str">
        <f>IF(Table13[[#This Row],[Combo 27 Bet]]="","",IF(Table13[[#This Row],[Lev Ret]]="","",AN1476*Table13[[#This Row],[Odds]]))</f>
        <v/>
      </c>
      <c r="AP1476" s="129">
        <f t="shared" si="112"/>
        <v>-100</v>
      </c>
      <c r="AQ1476" s="135"/>
      <c r="AR1476" s="151">
        <v>7</v>
      </c>
      <c r="AS1476" s="2" t="str">
        <f>IF(Table13[[#This Row],[Date]]&lt;$AS$3,"","Live")</f>
        <v/>
      </c>
      <c r="AT1476" s="2" t="str">
        <f>IF(Table13[[#This Row],[Date]]&lt;$AT$3,"","Current Algo")</f>
        <v/>
      </c>
    </row>
    <row r="1477" spans="1:46" ht="14.25" customHeight="1" x14ac:dyDescent="0.25">
      <c r="A1477" s="82">
        <v>45801</v>
      </c>
      <c r="B1477" s="2" t="s">
        <v>5</v>
      </c>
      <c r="C1477" s="83">
        <v>0.69097222222222221</v>
      </c>
      <c r="D1477" s="87">
        <v>5</v>
      </c>
      <c r="E1477" s="7">
        <v>3</v>
      </c>
      <c r="F1477" s="60">
        <v>9</v>
      </c>
      <c r="G1477" s="2">
        <v>1400</v>
      </c>
      <c r="H1477" s="2" t="s">
        <v>42</v>
      </c>
      <c r="I1477" s="2">
        <v>84</v>
      </c>
      <c r="J1477" s="2">
        <v>130</v>
      </c>
      <c r="K1477" s="6">
        <v>8</v>
      </c>
      <c r="L1477" s="6" t="s">
        <v>1018</v>
      </c>
      <c r="M1477" s="2" t="s">
        <v>75</v>
      </c>
      <c r="N1477" s="84">
        <v>6</v>
      </c>
      <c r="O1477" s="2" t="s">
        <v>49</v>
      </c>
      <c r="P1477" s="2" t="s">
        <v>52</v>
      </c>
      <c r="Q1477" s="85"/>
      <c r="R1477" s="86">
        <v>6</v>
      </c>
      <c r="S1477" s="85">
        <v>59.5</v>
      </c>
      <c r="T1477" s="85">
        <v>59.5</v>
      </c>
      <c r="U1477" s="85"/>
      <c r="V1477" s="2">
        <v>3</v>
      </c>
      <c r="W1477" s="2">
        <v>5</v>
      </c>
      <c r="X1477" s="10">
        <v>3</v>
      </c>
      <c r="Y1477" s="84">
        <v>5.5</v>
      </c>
      <c r="Z1477" s="2">
        <v>30</v>
      </c>
      <c r="AA1477" s="6">
        <v>15</v>
      </c>
      <c r="AB1477" s="2"/>
      <c r="AC1477" s="84" t="s">
        <v>13</v>
      </c>
      <c r="AD1477" s="84">
        <v>7</v>
      </c>
      <c r="AE1477" s="2">
        <v>2.2999999999999998</v>
      </c>
      <c r="AF1477" s="2">
        <v>100</v>
      </c>
      <c r="AG1477" s="2" t="str">
        <f t="shared" si="110"/>
        <v/>
      </c>
      <c r="AH1477" s="2">
        <f t="shared" si="111"/>
        <v>-100</v>
      </c>
      <c r="AI1477" s="44" t="str">
        <f>VLOOKUP(Table13[[#This Row],[Track]],$B$1885:$D$1929,2,FALSE)</f>
        <v>Vic</v>
      </c>
      <c r="AJ14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77" s="16" t="str">
        <f>IF(Table13[[#This Row],[Going-Dist]]="G&lt;6-Dist&gt;=1700","B",IF(Table13[[#This Row],[Going-Dist]]="G&lt;6-Dist&lt;1700","A",IF(AJ1477="G&gt;=6-Dist&lt;1700","C",IF(AJ1477="G&gt;=6-Dist&gt;=1700","D","xx"))))</f>
        <v>A</v>
      </c>
      <c r="AL1477" s="69">
        <f>MONTH(Table13[[#This Row],[Date]])</f>
        <v>5</v>
      </c>
      <c r="AM1477" s="69" t="str">
        <f t="shared" si="109"/>
        <v>2024-2025</v>
      </c>
      <c r="AN1477" s="60">
        <v>100</v>
      </c>
      <c r="AO1477" s="128" t="str">
        <f>IF(Table13[[#This Row],[Combo 27 Bet]]="","",IF(Table13[[#This Row],[Lev Ret]]="","",AN1477*Table13[[#This Row],[Odds]]))</f>
        <v/>
      </c>
      <c r="AP1477" s="129">
        <f t="shared" si="112"/>
        <v>-100</v>
      </c>
      <c r="AQ1477" s="135"/>
      <c r="AR1477" s="151">
        <v>5</v>
      </c>
      <c r="AS1477" s="2" t="str">
        <f>IF(Table13[[#This Row],[Date]]&lt;$AS$3,"","Live")</f>
        <v/>
      </c>
      <c r="AT1477" s="2" t="str">
        <f>IF(Table13[[#This Row],[Date]]&lt;$AT$3,"","Current Algo")</f>
        <v/>
      </c>
    </row>
    <row r="1478" spans="1:46" ht="14.25" customHeight="1" x14ac:dyDescent="0.25">
      <c r="A1478" s="82">
        <v>45808</v>
      </c>
      <c r="B1478" s="2" t="s">
        <v>149</v>
      </c>
      <c r="C1478" s="83">
        <v>0.57986111111111116</v>
      </c>
      <c r="D1478" s="87">
        <v>8</v>
      </c>
      <c r="E1478" s="7">
        <v>0</v>
      </c>
      <c r="F1478" s="60">
        <v>6</v>
      </c>
      <c r="G1478" s="2">
        <v>1500</v>
      </c>
      <c r="H1478" s="2" t="s">
        <v>151</v>
      </c>
      <c r="I1478" s="2">
        <v>78</v>
      </c>
      <c r="J1478" s="2">
        <v>160</v>
      </c>
      <c r="K1478" s="6">
        <v>4</v>
      </c>
      <c r="L1478" s="6" t="s">
        <v>1160</v>
      </c>
      <c r="M1478" s="2" t="s">
        <v>55</v>
      </c>
      <c r="N1478" s="84">
        <v>4.7</v>
      </c>
      <c r="O1478" s="2" t="s">
        <v>158</v>
      </c>
      <c r="P1478" s="2" t="s">
        <v>1153</v>
      </c>
      <c r="Q1478" s="85">
        <v>2</v>
      </c>
      <c r="R1478" s="86">
        <v>4</v>
      </c>
      <c r="S1478" s="85">
        <v>60</v>
      </c>
      <c r="T1478" s="85">
        <v>58</v>
      </c>
      <c r="U1478" s="85"/>
      <c r="V1478" s="2">
        <v>1</v>
      </c>
      <c r="W1478" s="2">
        <v>1</v>
      </c>
      <c r="X1478" s="10">
        <v>1</v>
      </c>
      <c r="Y1478" s="84">
        <v>2.2999999999999998</v>
      </c>
      <c r="Z1478" s="2">
        <v>20</v>
      </c>
      <c r="AA1478" s="6"/>
      <c r="AB1478" s="2"/>
      <c r="AC1478" s="2"/>
      <c r="AD1478" s="84">
        <v>4.5999999999999996</v>
      </c>
      <c r="AE1478" s="84"/>
      <c r="AF1478" s="2">
        <v>100</v>
      </c>
      <c r="AG1478" s="2" t="str">
        <f t="shared" si="110"/>
        <v/>
      </c>
      <c r="AH1478" s="2">
        <f t="shared" si="111"/>
        <v>-100</v>
      </c>
      <c r="AI1478" s="44" t="str">
        <f>VLOOKUP(Table13[[#This Row],[Track]],$B$1885:$D$1929,2,FALSE)</f>
        <v>NSW</v>
      </c>
      <c r="AJ147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78" s="16" t="str">
        <f>IF(Table13[[#This Row],[Going-Dist]]="G&lt;6-Dist&gt;=1700","B",IF(Table13[[#This Row],[Going-Dist]]="G&lt;6-Dist&lt;1700","A",IF(AJ1478="G&gt;=6-Dist&lt;1700","C",IF(AJ1478="G&gt;=6-Dist&gt;=1700","D","xx"))))</f>
        <v>C</v>
      </c>
      <c r="AL1478" s="69">
        <f>MONTH(Table13[[#This Row],[Date]])</f>
        <v>5</v>
      </c>
      <c r="AM1478" s="69" t="str">
        <f t="shared" si="109"/>
        <v>2024-2025</v>
      </c>
      <c r="AN1478" s="60">
        <v>100</v>
      </c>
      <c r="AO1478" s="128" t="str">
        <f>IF(Table13[[#This Row],[Combo 27 Bet]]="","",IF(Table13[[#This Row],[Lev Ret]]="","",AN1478*Table13[[#This Row],[Odds]]))</f>
        <v/>
      </c>
      <c r="AP1478" s="129">
        <f t="shared" si="112"/>
        <v>-100</v>
      </c>
      <c r="AQ1478" s="135"/>
      <c r="AR1478" s="151">
        <v>7</v>
      </c>
      <c r="AS1478" s="2" t="str">
        <f>IF(Table13[[#This Row],[Date]]&lt;$AS$3,"","Live")</f>
        <v/>
      </c>
      <c r="AT1478" s="2" t="str">
        <f>IF(Table13[[#This Row],[Date]]&lt;$AT$3,"","Current Algo")</f>
        <v/>
      </c>
    </row>
    <row r="1479" spans="1:46" ht="14.25" customHeight="1" x14ac:dyDescent="0.25">
      <c r="A1479" s="82">
        <v>45808</v>
      </c>
      <c r="B1479" s="2" t="s">
        <v>4</v>
      </c>
      <c r="C1479" s="83">
        <v>0.59027777777777779</v>
      </c>
      <c r="D1479" s="87">
        <v>4</v>
      </c>
      <c r="E1479" s="7">
        <v>8</v>
      </c>
      <c r="F1479" s="60">
        <v>5</v>
      </c>
      <c r="G1479" s="2">
        <v>1600</v>
      </c>
      <c r="H1479" s="2" t="s">
        <v>1277</v>
      </c>
      <c r="I1479" s="2" t="s">
        <v>62</v>
      </c>
      <c r="J1479" s="2">
        <v>150</v>
      </c>
      <c r="K1479" s="6">
        <v>2</v>
      </c>
      <c r="L1479" s="6" t="s">
        <v>1015</v>
      </c>
      <c r="M1479" s="2"/>
      <c r="N1479" s="84">
        <v>2.1</v>
      </c>
      <c r="O1479" s="2" t="s">
        <v>59</v>
      </c>
      <c r="P1479" s="2" t="s">
        <v>79</v>
      </c>
      <c r="Q1479" s="85"/>
      <c r="R1479" s="86">
        <v>10</v>
      </c>
      <c r="S1479" s="85">
        <v>56.5</v>
      </c>
      <c r="T1479" s="85">
        <v>56.5</v>
      </c>
      <c r="U1479" s="85"/>
      <c r="V1479" s="2"/>
      <c r="W1479" s="2"/>
      <c r="X1479" s="10">
        <v>1</v>
      </c>
      <c r="Y1479" s="84"/>
      <c r="Z1479" s="2"/>
      <c r="AA1479" s="6">
        <v>10</v>
      </c>
      <c r="AB1479" s="2"/>
      <c r="AC1479" s="84" t="s">
        <v>12</v>
      </c>
      <c r="AD1479" s="84">
        <v>1.85</v>
      </c>
      <c r="AE1479" s="2">
        <v>1.1000000000000001</v>
      </c>
      <c r="AF1479" s="2">
        <v>100</v>
      </c>
      <c r="AG1479" s="2">
        <f t="shared" si="110"/>
        <v>185</v>
      </c>
      <c r="AH1479" s="2">
        <f t="shared" si="111"/>
        <v>85</v>
      </c>
      <c r="AI1479" s="44" t="str">
        <f>VLOOKUP(Table13[[#This Row],[Track]],$B$1885:$D$1929,2,FALSE)</f>
        <v>Vic</v>
      </c>
      <c r="AJ14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79" s="16" t="str">
        <f>IF(Table13[[#This Row],[Going-Dist]]="G&lt;6-Dist&gt;=1700","B",IF(Table13[[#This Row],[Going-Dist]]="G&lt;6-Dist&lt;1700","A",IF(AJ1479="G&gt;=6-Dist&lt;1700","C",IF(AJ1479="G&gt;=6-Dist&gt;=1700","D","xx"))))</f>
        <v>A</v>
      </c>
      <c r="AL1479" s="69">
        <f>MONTH(Table13[[#This Row],[Date]])</f>
        <v>5</v>
      </c>
      <c r="AM1479" s="69" t="str">
        <f t="shared" ref="AM1479:AM1542" si="113">IF(A1479&lt;$AM$1905,"2020-2021",IF(A1479&lt;$AM$1906,"2021-2022",IF(A1479&lt;$AM$1907,"2022-2023",IF(A1479&lt;$AM$1908,"2023-2024",IF(A1479&lt;$AM$1909,"2024-2025",IF(A1479&lt;$AM$1910,"2025-2026",IF(A1479&lt;$AM$1911,"2026-2027",IF(A1479&lt;$AM$1912,"2027-2028"))))))))</f>
        <v>2024-2025</v>
      </c>
      <c r="AN1479" s="60">
        <v>100</v>
      </c>
      <c r="AO1479" s="128">
        <f>IF(Table13[[#This Row],[Combo 27 Bet]]="","",IF(Table13[[#This Row],[Lev Ret]]="","",AN1479*Table13[[#This Row],[Odds]]))</f>
        <v>185</v>
      </c>
      <c r="AP1479" s="129">
        <f t="shared" si="112"/>
        <v>85</v>
      </c>
      <c r="AQ1479" s="135"/>
      <c r="AR1479" s="151">
        <v>5</v>
      </c>
      <c r="AS1479" s="2" t="str">
        <f>IF(Table13[[#This Row],[Date]]&lt;$AS$3,"","Live")</f>
        <v/>
      </c>
      <c r="AT1479" s="2" t="str">
        <f>IF(Table13[[#This Row],[Date]]&lt;$AT$3,"","Current Algo")</f>
        <v/>
      </c>
    </row>
    <row r="1480" spans="1:46" ht="14.25" customHeight="1" x14ac:dyDescent="0.25">
      <c r="A1480" s="82">
        <v>45808</v>
      </c>
      <c r="B1480" s="2" t="s">
        <v>4</v>
      </c>
      <c r="C1480" s="83">
        <v>0.61458333333333337</v>
      </c>
      <c r="D1480" s="87">
        <v>4</v>
      </c>
      <c r="E1480" s="7">
        <v>8</v>
      </c>
      <c r="F1480" s="60">
        <v>6</v>
      </c>
      <c r="G1480" s="2">
        <v>1600</v>
      </c>
      <c r="H1480" s="2" t="s">
        <v>42</v>
      </c>
      <c r="I1480" s="2" t="s">
        <v>46</v>
      </c>
      <c r="J1480" s="2">
        <v>150</v>
      </c>
      <c r="K1480" s="6">
        <v>3</v>
      </c>
      <c r="L1480" s="6" t="s">
        <v>362</v>
      </c>
      <c r="M1480" s="2" t="s">
        <v>43</v>
      </c>
      <c r="N1480" s="84">
        <v>5</v>
      </c>
      <c r="O1480" s="2" t="s">
        <v>568</v>
      </c>
      <c r="P1480" s="2" t="s">
        <v>569</v>
      </c>
      <c r="Q1480" s="85">
        <v>2</v>
      </c>
      <c r="R1480" s="86">
        <v>6</v>
      </c>
      <c r="S1480" s="85">
        <v>59</v>
      </c>
      <c r="T1480" s="85">
        <v>57</v>
      </c>
      <c r="U1480" s="85"/>
      <c r="V1480" s="2">
        <v>2</v>
      </c>
      <c r="W1480" s="2">
        <v>5</v>
      </c>
      <c r="X1480" s="10">
        <v>1</v>
      </c>
      <c r="Y1480" s="84">
        <v>4</v>
      </c>
      <c r="Z1480" s="2">
        <v>45</v>
      </c>
      <c r="AA1480" s="6">
        <v>10</v>
      </c>
      <c r="AB1480" s="2"/>
      <c r="AC1480" s="2" t="s">
        <v>12</v>
      </c>
      <c r="AD1480" s="84">
        <v>3.4</v>
      </c>
      <c r="AE1480" s="84">
        <v>1.4</v>
      </c>
      <c r="AF1480" s="2">
        <v>100</v>
      </c>
      <c r="AG1480" s="2">
        <f t="shared" ref="AG1480:AG1524" si="114">IF($AC1480&lt;&gt;"WON","",AF1480*$AD1480)</f>
        <v>340</v>
      </c>
      <c r="AH1480" s="2">
        <f t="shared" ref="AH1480:AH1524" si="115">IF(AG1480="",AF1480*-1,AG1480-AF1480)</f>
        <v>240</v>
      </c>
      <c r="AI1480" s="44" t="str">
        <f>VLOOKUP(Table13[[#This Row],[Track]],$B$1885:$D$1929,2,FALSE)</f>
        <v>Vic</v>
      </c>
      <c r="AJ14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80" s="16" t="str">
        <f>IF(Table13[[#This Row],[Going-Dist]]="G&lt;6-Dist&gt;=1700","B",IF(Table13[[#This Row],[Going-Dist]]="G&lt;6-Dist&lt;1700","A",IF(AJ1480="G&gt;=6-Dist&lt;1700","C",IF(AJ1480="G&gt;=6-Dist&gt;=1700","D","xx"))))</f>
        <v>A</v>
      </c>
      <c r="AL1480" s="69">
        <f>MONTH(Table13[[#This Row],[Date]])</f>
        <v>5</v>
      </c>
      <c r="AM1480" s="69" t="str">
        <f t="shared" si="113"/>
        <v>2024-2025</v>
      </c>
      <c r="AN1480" s="60">
        <v>100</v>
      </c>
      <c r="AO1480" s="128">
        <f>IF(Table13[[#This Row],[Combo 27 Bet]]="","",IF(Table13[[#This Row],[Lev Ret]]="","",AN1480*Table13[[#This Row],[Odds]]))</f>
        <v>340</v>
      </c>
      <c r="AP1480" s="129">
        <f t="shared" ref="AP1480:AP1524" si="116">IF(AN1480="","",IF(AO1480="",AN1480*-1,AO1480-AN1480))</f>
        <v>240</v>
      </c>
      <c r="AQ1480" s="135">
        <v>2</v>
      </c>
      <c r="AR1480" s="151">
        <v>8</v>
      </c>
      <c r="AS1480" s="2" t="str">
        <f>IF(Table13[[#This Row],[Date]]&lt;$AS$3,"","Live")</f>
        <v/>
      </c>
      <c r="AT1480" s="2" t="str">
        <f>IF(Table13[[#This Row],[Date]]&lt;$AT$3,"","Current Algo")</f>
        <v/>
      </c>
    </row>
    <row r="1481" spans="1:46" ht="14.25" customHeight="1" x14ac:dyDescent="0.25">
      <c r="A1481" s="82">
        <v>45808</v>
      </c>
      <c r="B1481" s="2" t="s">
        <v>4</v>
      </c>
      <c r="C1481" s="83">
        <v>0.61458333333333337</v>
      </c>
      <c r="D1481" s="87">
        <v>4</v>
      </c>
      <c r="E1481" s="7">
        <v>8</v>
      </c>
      <c r="F1481" s="60">
        <v>6</v>
      </c>
      <c r="G1481" s="2">
        <v>1600</v>
      </c>
      <c r="H1481" s="2" t="s">
        <v>42</v>
      </c>
      <c r="I1481" s="2" t="s">
        <v>46</v>
      </c>
      <c r="J1481" s="2">
        <v>150</v>
      </c>
      <c r="K1481" s="6">
        <v>1</v>
      </c>
      <c r="L1481" s="6" t="s">
        <v>565</v>
      </c>
      <c r="M1481" s="2" t="s">
        <v>71</v>
      </c>
      <c r="N1481" s="84">
        <v>4.5</v>
      </c>
      <c r="O1481" s="2" t="s">
        <v>183</v>
      </c>
      <c r="P1481" s="2" t="s">
        <v>566</v>
      </c>
      <c r="Q1481" s="85">
        <v>3</v>
      </c>
      <c r="R1481" s="86">
        <v>2</v>
      </c>
      <c r="S1481" s="85">
        <v>60</v>
      </c>
      <c r="T1481" s="85">
        <v>57</v>
      </c>
      <c r="U1481" s="85"/>
      <c r="V1481" s="2">
        <v>3</v>
      </c>
      <c r="W1481" s="2"/>
      <c r="X1481" s="10">
        <v>2</v>
      </c>
      <c r="Y1481" s="84">
        <v>5</v>
      </c>
      <c r="Z1481" s="2">
        <v>35</v>
      </c>
      <c r="AA1481" s="6">
        <v>10</v>
      </c>
      <c r="AB1481" s="2"/>
      <c r="AC1481" s="2"/>
      <c r="AD1481" s="84">
        <v>7.5</v>
      </c>
      <c r="AE1481" s="84"/>
      <c r="AF1481" s="2">
        <v>100</v>
      </c>
      <c r="AG1481" s="2" t="str">
        <f t="shared" si="114"/>
        <v/>
      </c>
      <c r="AH1481" s="2">
        <f t="shared" si="115"/>
        <v>-100</v>
      </c>
      <c r="AI1481" s="44" t="str">
        <f>VLOOKUP(Table13[[#This Row],[Track]],$B$1885:$D$1929,2,FALSE)</f>
        <v>Vic</v>
      </c>
      <c r="AJ14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81" s="16" t="str">
        <f>IF(Table13[[#This Row],[Going-Dist]]="G&lt;6-Dist&gt;=1700","B",IF(Table13[[#This Row],[Going-Dist]]="G&lt;6-Dist&lt;1700","A",IF(AJ1481="G&gt;=6-Dist&lt;1700","C",IF(AJ1481="G&gt;=6-Dist&gt;=1700","D","xx"))))</f>
        <v>A</v>
      </c>
      <c r="AL1481" s="69">
        <f>MONTH(Table13[[#This Row],[Date]])</f>
        <v>5</v>
      </c>
      <c r="AM1481" s="69" t="str">
        <f t="shared" si="113"/>
        <v>2024-2025</v>
      </c>
      <c r="AN1481" s="60">
        <v>150</v>
      </c>
      <c r="AO1481" s="128" t="str">
        <f>IF(Table13[[#This Row],[Combo 27 Bet]]="","",IF(Table13[[#This Row],[Lev Ret]]="","",AN1481*Table13[[#This Row],[Odds]]))</f>
        <v/>
      </c>
      <c r="AP1481" s="129">
        <f t="shared" si="116"/>
        <v>-150</v>
      </c>
      <c r="AQ1481" s="135">
        <v>2</v>
      </c>
      <c r="AR1481" s="151">
        <v>8</v>
      </c>
      <c r="AS1481" s="2" t="str">
        <f>IF(Table13[[#This Row],[Date]]&lt;$AS$3,"","Live")</f>
        <v/>
      </c>
      <c r="AT1481" s="2" t="str">
        <f>IF(Table13[[#This Row],[Date]]&lt;$AT$3,"","Current Algo")</f>
        <v/>
      </c>
    </row>
    <row r="1482" spans="1:46" ht="14.25" customHeight="1" x14ac:dyDescent="0.25">
      <c r="A1482" s="82">
        <v>45808</v>
      </c>
      <c r="B1482" s="2" t="s">
        <v>4</v>
      </c>
      <c r="C1482" s="83">
        <v>0.66666666666666663</v>
      </c>
      <c r="D1482" s="87">
        <v>4</v>
      </c>
      <c r="E1482" s="7">
        <v>8</v>
      </c>
      <c r="F1482" s="60">
        <v>8</v>
      </c>
      <c r="G1482" s="2">
        <v>1100</v>
      </c>
      <c r="H1482" s="2" t="s">
        <v>42</v>
      </c>
      <c r="I1482" s="2" t="s">
        <v>46</v>
      </c>
      <c r="J1482" s="2">
        <v>175</v>
      </c>
      <c r="K1482" s="6">
        <v>7</v>
      </c>
      <c r="L1482" s="6" t="s">
        <v>567</v>
      </c>
      <c r="M1482" s="2" t="s">
        <v>58</v>
      </c>
      <c r="N1482" s="84">
        <v>2.6</v>
      </c>
      <c r="O1482" s="2" t="s">
        <v>91</v>
      </c>
      <c r="P1482" s="2" t="s">
        <v>141</v>
      </c>
      <c r="Q1482" s="85"/>
      <c r="R1482" s="86">
        <v>8</v>
      </c>
      <c r="S1482" s="85">
        <v>55.5</v>
      </c>
      <c r="T1482" s="85">
        <v>55.5</v>
      </c>
      <c r="U1482" s="85"/>
      <c r="V1482" s="2">
        <v>1</v>
      </c>
      <c r="W1482" s="2">
        <v>3</v>
      </c>
      <c r="X1482" s="10">
        <v>2</v>
      </c>
      <c r="Y1482" s="84">
        <v>4.5999999999999996</v>
      </c>
      <c r="Z1482" s="2">
        <v>40</v>
      </c>
      <c r="AA1482" s="6">
        <v>13</v>
      </c>
      <c r="AB1482" s="2"/>
      <c r="AC1482" s="2" t="s">
        <v>12</v>
      </c>
      <c r="AD1482" s="84">
        <v>2.4500000000000002</v>
      </c>
      <c r="AE1482" s="84">
        <v>1.4</v>
      </c>
      <c r="AF1482" s="2">
        <v>100</v>
      </c>
      <c r="AG1482" s="2">
        <f t="shared" si="114"/>
        <v>245.00000000000003</v>
      </c>
      <c r="AH1482" s="2">
        <f t="shared" si="115"/>
        <v>145.00000000000003</v>
      </c>
      <c r="AI1482" s="44" t="str">
        <f>VLOOKUP(Table13[[#This Row],[Track]],$B$1885:$D$1929,2,FALSE)</f>
        <v>Vic</v>
      </c>
      <c r="AJ14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82" s="16" t="str">
        <f>IF(Table13[[#This Row],[Going-Dist]]="G&lt;6-Dist&gt;=1700","B",IF(Table13[[#This Row],[Going-Dist]]="G&lt;6-Dist&lt;1700","A",IF(AJ1482="G&gt;=6-Dist&lt;1700","C",IF(AJ1482="G&gt;=6-Dist&gt;=1700","D","xx"))))</f>
        <v>A</v>
      </c>
      <c r="AL1482" s="2">
        <f>MONTH(Table13[[#This Row],[Date]])</f>
        <v>5</v>
      </c>
      <c r="AM1482" s="2" t="str">
        <f t="shared" si="113"/>
        <v>2024-2025</v>
      </c>
      <c r="AN1482" s="60">
        <v>200</v>
      </c>
      <c r="AO1482" s="128">
        <f>IF(Table13[[#This Row],[Combo 27 Bet]]="","",IF(Table13[[#This Row],[Lev Ret]]="","",AN1482*Table13[[#This Row],[Odds]]))</f>
        <v>490.00000000000006</v>
      </c>
      <c r="AP1482" s="129">
        <f t="shared" si="116"/>
        <v>290.00000000000006</v>
      </c>
      <c r="AQ1482" s="135"/>
      <c r="AR1482" s="151">
        <v>10</v>
      </c>
      <c r="AS1482" s="2" t="str">
        <f>IF(Table13[[#This Row],[Date]]&lt;$AS$3,"","Live")</f>
        <v/>
      </c>
      <c r="AT1482" s="2" t="str">
        <f>IF(Table13[[#This Row],[Date]]&lt;$AT$3,"","Current Algo")</f>
        <v/>
      </c>
    </row>
    <row r="1483" spans="1:46" ht="14.25" customHeight="1" x14ac:dyDescent="0.25">
      <c r="A1483" s="82">
        <v>45815</v>
      </c>
      <c r="B1483" s="2" t="s">
        <v>148</v>
      </c>
      <c r="C1483" s="83">
        <v>0.50694444444444442</v>
      </c>
      <c r="D1483" s="87">
        <v>8</v>
      </c>
      <c r="E1483" s="7">
        <v>0</v>
      </c>
      <c r="F1483" s="60">
        <v>3</v>
      </c>
      <c r="G1483" s="2">
        <v>1600</v>
      </c>
      <c r="H1483" s="2" t="s">
        <v>152</v>
      </c>
      <c r="I1483" s="2">
        <v>78</v>
      </c>
      <c r="J1483" s="2">
        <v>160</v>
      </c>
      <c r="K1483" s="6">
        <v>4</v>
      </c>
      <c r="L1483" s="6" t="s">
        <v>1780</v>
      </c>
      <c r="M1483" s="2" t="s">
        <v>58</v>
      </c>
      <c r="N1483" s="84">
        <v>2.7</v>
      </c>
      <c r="O1483" s="2" t="s">
        <v>156</v>
      </c>
      <c r="P1483" s="2" t="s">
        <v>563</v>
      </c>
      <c r="Q1483" s="85"/>
      <c r="R1483" s="86">
        <v>5</v>
      </c>
      <c r="S1483" s="85">
        <v>57.5</v>
      </c>
      <c r="T1483" s="85">
        <v>57.5</v>
      </c>
      <c r="U1483" s="85"/>
      <c r="V1483" s="2"/>
      <c r="W1483" s="2">
        <v>4</v>
      </c>
      <c r="X1483" s="10">
        <v>2</v>
      </c>
      <c r="Y1483" s="84">
        <v>6.1</v>
      </c>
      <c r="Z1483" s="2">
        <v>20</v>
      </c>
      <c r="AA1483" s="6"/>
      <c r="AB1483" s="2"/>
      <c r="AC1483" s="2"/>
      <c r="AD1483" s="84">
        <v>2.6</v>
      </c>
      <c r="AE1483" s="84"/>
      <c r="AF1483" s="2">
        <v>100</v>
      </c>
      <c r="AG1483" s="2" t="str">
        <f t="shared" si="114"/>
        <v/>
      </c>
      <c r="AH1483" s="2">
        <f t="shared" si="115"/>
        <v>-100</v>
      </c>
      <c r="AI1483" s="44" t="str">
        <f>VLOOKUP(Table13[[#This Row],[Track]],$B$1885:$D$1929,2,FALSE)</f>
        <v>NSW</v>
      </c>
      <c r="AJ148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83" s="16" t="str">
        <f>IF(Table13[[#This Row],[Going-Dist]]="G&lt;6-Dist&gt;=1700","B",IF(Table13[[#This Row],[Going-Dist]]="G&lt;6-Dist&lt;1700","A",IF(AJ1483="G&gt;=6-Dist&lt;1700","C",IF(AJ1483="G&gt;=6-Dist&gt;=1700","D","xx"))))</f>
        <v>C</v>
      </c>
      <c r="AL1483" s="69">
        <f>MONTH(Table13[[#This Row],[Date]])</f>
        <v>6</v>
      </c>
      <c r="AM1483" s="69" t="str">
        <f t="shared" si="113"/>
        <v>2024-2025</v>
      </c>
      <c r="AN1483" s="60">
        <v>100</v>
      </c>
      <c r="AO1483" s="128" t="str">
        <f>IF(Table13[[#This Row],[Combo 27 Bet]]="","",IF(Table13[[#This Row],[Lev Ret]]="","",AN1483*Table13[[#This Row],[Odds]]))</f>
        <v/>
      </c>
      <c r="AP1483" s="129">
        <f t="shared" si="116"/>
        <v>-100</v>
      </c>
      <c r="AQ1483" s="135"/>
      <c r="AR1483" s="151">
        <v>5</v>
      </c>
      <c r="AS1483" s="2" t="str">
        <f>IF(Table13[[#This Row],[Date]]&lt;$AS$3,"","Live")</f>
        <v/>
      </c>
      <c r="AT1483" s="2" t="str">
        <f>IF(Table13[[#This Row],[Date]]&lt;$AT$3,"","Current Algo")</f>
        <v/>
      </c>
    </row>
    <row r="1484" spans="1:46" ht="14.25" customHeight="1" x14ac:dyDescent="0.25">
      <c r="A1484" s="82">
        <v>45815</v>
      </c>
      <c r="B1484" s="2" t="s">
        <v>148</v>
      </c>
      <c r="C1484" s="83">
        <v>0.62847222222222221</v>
      </c>
      <c r="D1484" s="87">
        <v>8</v>
      </c>
      <c r="E1484" s="7">
        <v>0</v>
      </c>
      <c r="F1484" s="60">
        <v>8</v>
      </c>
      <c r="G1484" s="2">
        <v>1100</v>
      </c>
      <c r="H1484" s="2" t="s">
        <v>151</v>
      </c>
      <c r="I1484" s="2"/>
      <c r="J1484" s="2">
        <v>200</v>
      </c>
      <c r="K1484" s="6">
        <v>4</v>
      </c>
      <c r="L1484" s="6" t="s">
        <v>1737</v>
      </c>
      <c r="M1484" s="2" t="s">
        <v>75</v>
      </c>
      <c r="N1484" s="84">
        <v>3.1</v>
      </c>
      <c r="O1484" s="2" t="s">
        <v>161</v>
      </c>
      <c r="P1484" s="2" t="s">
        <v>160</v>
      </c>
      <c r="Q1484" s="85"/>
      <c r="R1484" s="86">
        <v>6</v>
      </c>
      <c r="S1484" s="85">
        <v>55</v>
      </c>
      <c r="T1484" s="85">
        <v>55</v>
      </c>
      <c r="U1484" s="85"/>
      <c r="V1484" s="2">
        <v>4</v>
      </c>
      <c r="W1484" s="2">
        <v>5</v>
      </c>
      <c r="X1484" s="10">
        <v>2</v>
      </c>
      <c r="Y1484" s="84">
        <v>4.5999999999999996</v>
      </c>
      <c r="Z1484" s="2">
        <v>20</v>
      </c>
      <c r="AA1484" s="6"/>
      <c r="AB1484" s="2"/>
      <c r="AC1484" s="2" t="s">
        <v>150</v>
      </c>
      <c r="AD1484" s="84">
        <v>2.6</v>
      </c>
      <c r="AE1484" s="84">
        <v>1.4</v>
      </c>
      <c r="AF1484" s="2">
        <v>100</v>
      </c>
      <c r="AG1484" s="2">
        <f t="shared" si="114"/>
        <v>260</v>
      </c>
      <c r="AH1484" s="2">
        <f t="shared" si="115"/>
        <v>160</v>
      </c>
      <c r="AI1484" s="44" t="str">
        <f>VLOOKUP(Table13[[#This Row],[Track]],$B$1885:$D$1929,2,FALSE)</f>
        <v>NSW</v>
      </c>
      <c r="AJ148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84" s="16" t="str">
        <f>IF(Table13[[#This Row],[Going-Dist]]="G&lt;6-Dist&gt;=1700","B",IF(Table13[[#This Row],[Going-Dist]]="G&lt;6-Dist&lt;1700","A",IF(AJ1484="G&gt;=6-Dist&lt;1700","C",IF(AJ1484="G&gt;=6-Dist&gt;=1700","D","xx"))))</f>
        <v>C</v>
      </c>
      <c r="AL1484" s="2">
        <f>MONTH(Table13[[#This Row],[Date]])</f>
        <v>6</v>
      </c>
      <c r="AM1484" s="2" t="str">
        <f t="shared" si="113"/>
        <v>2024-2025</v>
      </c>
      <c r="AN1484" s="60">
        <v>120</v>
      </c>
      <c r="AO1484" s="128">
        <f>IF(Table13[[#This Row],[Combo 27 Bet]]="","",IF(Table13[[#This Row],[Lev Ret]]="","",AN1484*Table13[[#This Row],[Odds]]))</f>
        <v>312</v>
      </c>
      <c r="AP1484" s="129">
        <f t="shared" si="116"/>
        <v>192</v>
      </c>
      <c r="AQ1484" s="135"/>
      <c r="AR1484" s="151">
        <v>7</v>
      </c>
      <c r="AS1484" s="2" t="str">
        <f>IF(Table13[[#This Row],[Date]]&lt;$AS$3,"","Live")</f>
        <v/>
      </c>
      <c r="AT1484" s="2" t="str">
        <f>IF(Table13[[#This Row],[Date]]&lt;$AT$3,"","Current Algo")</f>
        <v/>
      </c>
    </row>
    <row r="1485" spans="1:46" ht="14.25" customHeight="1" x14ac:dyDescent="0.25">
      <c r="A1485" s="82">
        <v>45815</v>
      </c>
      <c r="B1485" s="2" t="s">
        <v>3</v>
      </c>
      <c r="C1485" s="83">
        <v>0.63888888888888884</v>
      </c>
      <c r="D1485" s="87">
        <v>5</v>
      </c>
      <c r="E1485" s="7">
        <v>8</v>
      </c>
      <c r="F1485" s="60">
        <v>7</v>
      </c>
      <c r="G1485" s="2">
        <v>2000</v>
      </c>
      <c r="H1485" s="2" t="s">
        <v>42</v>
      </c>
      <c r="I1485" s="2">
        <v>100</v>
      </c>
      <c r="J1485" s="2">
        <v>150</v>
      </c>
      <c r="K1485" s="6">
        <v>13</v>
      </c>
      <c r="L1485" s="6" t="s">
        <v>1019</v>
      </c>
      <c r="M1485" s="2" t="s">
        <v>76</v>
      </c>
      <c r="N1485" s="84">
        <v>3.6</v>
      </c>
      <c r="O1485" s="2" t="s">
        <v>548</v>
      </c>
      <c r="P1485" s="2" t="s">
        <v>64</v>
      </c>
      <c r="Q1485" s="85"/>
      <c r="R1485" s="86">
        <v>11</v>
      </c>
      <c r="S1485" s="85">
        <v>53</v>
      </c>
      <c r="T1485" s="85">
        <v>53</v>
      </c>
      <c r="U1485" s="85"/>
      <c r="V1485" s="2">
        <v>1</v>
      </c>
      <c r="W1485" s="2">
        <v>1</v>
      </c>
      <c r="X1485" s="10">
        <v>1</v>
      </c>
      <c r="Y1485" s="84">
        <v>4.2</v>
      </c>
      <c r="Z1485" s="2">
        <v>45</v>
      </c>
      <c r="AA1485" s="6">
        <v>15</v>
      </c>
      <c r="AB1485" s="2"/>
      <c r="AC1485" s="84" t="s">
        <v>15</v>
      </c>
      <c r="AD1485" s="84">
        <v>3.1</v>
      </c>
      <c r="AE1485" s="2">
        <v>1.5</v>
      </c>
      <c r="AF1485" s="2">
        <v>100</v>
      </c>
      <c r="AG1485" s="2" t="str">
        <f t="shared" si="114"/>
        <v/>
      </c>
      <c r="AH1485" s="2">
        <f t="shared" si="115"/>
        <v>-100</v>
      </c>
      <c r="AI1485" s="44" t="str">
        <f>VLOOKUP(Table13[[#This Row],[Track]],$B$1885:$D$1929,2,FALSE)</f>
        <v>Vic</v>
      </c>
      <c r="AJ14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85" s="16" t="str">
        <f>IF(Table13[[#This Row],[Going-Dist]]="G&lt;6-Dist&gt;=1700","B",IF(Table13[[#This Row],[Going-Dist]]="G&lt;6-Dist&lt;1700","A",IF(AJ1485="G&gt;=6-Dist&lt;1700","C",IF(AJ1485="G&gt;=6-Dist&gt;=1700","D","xx"))))</f>
        <v>B</v>
      </c>
      <c r="AL1485" s="2">
        <f>MONTH(Table13[[#This Row],[Date]])</f>
        <v>6</v>
      </c>
      <c r="AM1485" s="2" t="str">
        <f t="shared" si="113"/>
        <v>2024-2025</v>
      </c>
      <c r="AN1485" s="60">
        <v>150</v>
      </c>
      <c r="AO1485" s="128" t="str">
        <f>IF(Table13[[#This Row],[Combo 27 Bet]]="","",IF(Table13[[#This Row],[Lev Ret]]="","",AN1485*Table13[[#This Row],[Odds]]))</f>
        <v/>
      </c>
      <c r="AP1485" s="129">
        <f t="shared" si="116"/>
        <v>-150</v>
      </c>
      <c r="AQ1485" s="135"/>
      <c r="AR1485" s="151">
        <v>3</v>
      </c>
      <c r="AS1485" s="2" t="str">
        <f>IF(Table13[[#This Row],[Date]]&lt;$AS$3,"","Live")</f>
        <v/>
      </c>
      <c r="AT1485" s="2" t="str">
        <f>IF(Table13[[#This Row],[Date]]&lt;$AT$3,"","Current Algo")</f>
        <v/>
      </c>
    </row>
    <row r="1486" spans="1:46" ht="14.25" customHeight="1" x14ac:dyDescent="0.25">
      <c r="A1486" s="82">
        <v>45815</v>
      </c>
      <c r="B1486" s="2" t="s">
        <v>148</v>
      </c>
      <c r="C1486" s="83">
        <v>0.68055555555555558</v>
      </c>
      <c r="D1486" s="87">
        <v>8</v>
      </c>
      <c r="E1486" s="7">
        <v>0</v>
      </c>
      <c r="F1486" s="60">
        <v>10</v>
      </c>
      <c r="G1486" s="2">
        <v>1000</v>
      </c>
      <c r="H1486" s="2" t="s">
        <v>151</v>
      </c>
      <c r="I1486" s="2">
        <v>78</v>
      </c>
      <c r="J1486" s="2">
        <v>160</v>
      </c>
      <c r="K1486" s="6">
        <v>4</v>
      </c>
      <c r="L1486" s="6" t="s">
        <v>1781</v>
      </c>
      <c r="M1486" s="2" t="s">
        <v>55</v>
      </c>
      <c r="N1486" s="84">
        <v>3.2</v>
      </c>
      <c r="O1486" s="2" t="s">
        <v>161</v>
      </c>
      <c r="P1486" s="2" t="s">
        <v>1126</v>
      </c>
      <c r="Q1486" s="85"/>
      <c r="R1486" s="86">
        <v>1</v>
      </c>
      <c r="S1486" s="85">
        <v>58.5</v>
      </c>
      <c r="T1486" s="85">
        <v>58.5</v>
      </c>
      <c r="U1486" s="85"/>
      <c r="V1486" s="2">
        <v>1</v>
      </c>
      <c r="W1486" s="2">
        <v>1</v>
      </c>
      <c r="X1486" s="10">
        <v>1</v>
      </c>
      <c r="Y1486" s="84">
        <v>2.8</v>
      </c>
      <c r="Z1486" s="2">
        <v>30</v>
      </c>
      <c r="AA1486" s="6"/>
      <c r="AB1486" s="2"/>
      <c r="AC1486" s="2" t="s">
        <v>150</v>
      </c>
      <c r="AD1486" s="84">
        <v>3.7</v>
      </c>
      <c r="AE1486" s="84">
        <v>1.6</v>
      </c>
      <c r="AF1486" s="2">
        <v>100</v>
      </c>
      <c r="AG1486" s="2">
        <f t="shared" si="114"/>
        <v>370</v>
      </c>
      <c r="AH1486" s="2">
        <f t="shared" si="115"/>
        <v>270</v>
      </c>
      <c r="AI1486" s="44" t="str">
        <f>VLOOKUP(Table13[[#This Row],[Track]],$B$1885:$D$1929,2,FALSE)</f>
        <v>NSW</v>
      </c>
      <c r="AJ148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86" s="16" t="str">
        <f>IF(Table13[[#This Row],[Going-Dist]]="G&lt;6-Dist&gt;=1700","B",IF(Table13[[#This Row],[Going-Dist]]="G&lt;6-Dist&lt;1700","A",IF(AJ1486="G&gt;=6-Dist&lt;1700","C",IF(AJ1486="G&gt;=6-Dist&gt;=1700","D","xx"))))</f>
        <v>C</v>
      </c>
      <c r="AL1486" s="69">
        <f>MONTH(Table13[[#This Row],[Date]])</f>
        <v>6</v>
      </c>
      <c r="AM1486" s="69" t="str">
        <f t="shared" si="113"/>
        <v>2024-2025</v>
      </c>
      <c r="AN1486" s="60">
        <v>150</v>
      </c>
      <c r="AO1486" s="128">
        <f>IF(Table13[[#This Row],[Combo 27 Bet]]="","",IF(Table13[[#This Row],[Lev Ret]]="","",AN1486*Table13[[#This Row],[Odds]]))</f>
        <v>555</v>
      </c>
      <c r="AP1486" s="129">
        <f t="shared" si="116"/>
        <v>405</v>
      </c>
      <c r="AQ1486" s="135"/>
      <c r="AR1486" s="151">
        <v>9</v>
      </c>
      <c r="AS1486" s="2" t="str">
        <f>IF(Table13[[#This Row],[Date]]&lt;$AS$3,"","Live")</f>
        <v/>
      </c>
      <c r="AT1486" s="2" t="str">
        <f>IF(Table13[[#This Row],[Date]]&lt;$AT$3,"","Current Algo")</f>
        <v/>
      </c>
    </row>
    <row r="1487" spans="1:46" ht="14.25" customHeight="1" x14ac:dyDescent="0.25">
      <c r="A1487" s="82">
        <v>45822</v>
      </c>
      <c r="B1487" s="2" t="s">
        <v>149</v>
      </c>
      <c r="C1487" s="83">
        <v>0.60416666666666663</v>
      </c>
      <c r="D1487" s="87">
        <v>6</v>
      </c>
      <c r="E1487" s="7">
        <v>3</v>
      </c>
      <c r="F1487" s="60">
        <v>7</v>
      </c>
      <c r="G1487" s="2">
        <v>1300</v>
      </c>
      <c r="H1487" s="2" t="s">
        <v>151</v>
      </c>
      <c r="I1487" s="2">
        <v>78</v>
      </c>
      <c r="J1487" s="2">
        <v>160</v>
      </c>
      <c r="K1487" s="6">
        <v>11</v>
      </c>
      <c r="L1487" s="6" t="s">
        <v>1184</v>
      </c>
      <c r="M1487" s="2" t="s">
        <v>55</v>
      </c>
      <c r="N1487" s="84">
        <v>3.2</v>
      </c>
      <c r="O1487" s="2" t="s">
        <v>56</v>
      </c>
      <c r="P1487" s="2" t="s">
        <v>562</v>
      </c>
      <c r="Q1487" s="85">
        <v>2</v>
      </c>
      <c r="R1487" s="86">
        <v>4</v>
      </c>
      <c r="S1487" s="85">
        <v>56.5</v>
      </c>
      <c r="T1487" s="85">
        <v>54.5</v>
      </c>
      <c r="U1487" s="85"/>
      <c r="V1487" s="2"/>
      <c r="W1487" s="2">
        <v>3</v>
      </c>
      <c r="X1487" s="10">
        <v>1</v>
      </c>
      <c r="Y1487" s="84">
        <v>4.0999999999999996</v>
      </c>
      <c r="Z1487" s="2">
        <v>20</v>
      </c>
      <c r="AA1487" s="6"/>
      <c r="AB1487" s="2"/>
      <c r="AC1487" s="2" t="s">
        <v>15</v>
      </c>
      <c r="AD1487" s="84">
        <v>3.6</v>
      </c>
      <c r="AE1487" s="84">
        <v>1.2</v>
      </c>
      <c r="AF1487" s="2">
        <v>100</v>
      </c>
      <c r="AG1487" s="2" t="str">
        <f t="shared" si="114"/>
        <v/>
      </c>
      <c r="AH1487" s="2">
        <f t="shared" si="115"/>
        <v>-100</v>
      </c>
      <c r="AI1487" s="44" t="str">
        <f>VLOOKUP(Table13[[#This Row],[Track]],$B$1885:$D$1929,2,FALSE)</f>
        <v>NSW</v>
      </c>
      <c r="AJ148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487" s="16" t="str">
        <f>IF(Table13[[#This Row],[Going-Dist]]="G&lt;6-Dist&gt;=1700","B",IF(Table13[[#This Row],[Going-Dist]]="G&lt;6-Dist&lt;1700","A",IF(AJ1487="G&gt;=6-Dist&lt;1700","C",IF(AJ1487="G&gt;=6-Dist&gt;=1700","D","xx"))))</f>
        <v>C</v>
      </c>
      <c r="AL1487" s="2">
        <f>MONTH(Table13[[#This Row],[Date]])</f>
        <v>6</v>
      </c>
      <c r="AM1487" s="2" t="str">
        <f t="shared" si="113"/>
        <v>2024-2025</v>
      </c>
      <c r="AN1487" s="60">
        <v>150</v>
      </c>
      <c r="AO1487" s="128" t="str">
        <f>IF(Table13[[#This Row],[Combo 27 Bet]]="","",IF(Table13[[#This Row],[Lev Ret]]="","",AN1487*Table13[[#This Row],[Odds]]))</f>
        <v/>
      </c>
      <c r="AP1487" s="129">
        <f t="shared" si="116"/>
        <v>-150</v>
      </c>
      <c r="AQ1487" s="135"/>
      <c r="AR1487" s="151">
        <v>9</v>
      </c>
      <c r="AS1487" s="2" t="str">
        <f>IF(Table13[[#This Row],[Date]]&lt;$AS$3,"","Live")</f>
        <v/>
      </c>
      <c r="AT1487" s="2" t="str">
        <f>IF(Table13[[#This Row],[Date]]&lt;$AT$3,"","Current Algo")</f>
        <v/>
      </c>
    </row>
    <row r="1488" spans="1:46" ht="14.25" customHeight="1" x14ac:dyDescent="0.25">
      <c r="A1488" s="82">
        <v>45822</v>
      </c>
      <c r="B1488" s="2" t="s">
        <v>5</v>
      </c>
      <c r="C1488" s="83">
        <v>0.64236111111111116</v>
      </c>
      <c r="D1488" s="87">
        <v>5</v>
      </c>
      <c r="E1488" s="7">
        <v>6</v>
      </c>
      <c r="F1488" s="60">
        <v>7</v>
      </c>
      <c r="G1488" s="2">
        <v>1800</v>
      </c>
      <c r="H1488" s="2" t="s">
        <v>42</v>
      </c>
      <c r="I1488" s="2" t="s">
        <v>46</v>
      </c>
      <c r="J1488" s="2">
        <v>150</v>
      </c>
      <c r="K1488" s="6">
        <v>10</v>
      </c>
      <c r="L1488" s="6" t="s">
        <v>1020</v>
      </c>
      <c r="M1488" s="2" t="s">
        <v>75</v>
      </c>
      <c r="N1488" s="84">
        <v>5.2</v>
      </c>
      <c r="O1488" s="2" t="s">
        <v>515</v>
      </c>
      <c r="P1488" s="2" t="s">
        <v>566</v>
      </c>
      <c r="Q1488" s="85">
        <v>3</v>
      </c>
      <c r="R1488" s="86">
        <v>13</v>
      </c>
      <c r="S1488" s="85">
        <v>54</v>
      </c>
      <c r="T1488" s="85">
        <v>51</v>
      </c>
      <c r="U1488" s="85"/>
      <c r="V1488" s="2">
        <v>4</v>
      </c>
      <c r="W1488" s="2"/>
      <c r="X1488" s="10">
        <v>3</v>
      </c>
      <c r="Y1488" s="84">
        <v>5.6</v>
      </c>
      <c r="Z1488" s="2">
        <v>30</v>
      </c>
      <c r="AA1488" s="6">
        <v>13</v>
      </c>
      <c r="AB1488" s="2"/>
      <c r="AC1488" s="84" t="s">
        <v>13</v>
      </c>
      <c r="AD1488" s="84">
        <v>5</v>
      </c>
      <c r="AE1488" s="2">
        <v>2.2000000000000002</v>
      </c>
      <c r="AF1488" s="2">
        <v>100</v>
      </c>
      <c r="AG1488" s="2" t="str">
        <f t="shared" si="114"/>
        <v/>
      </c>
      <c r="AH1488" s="2">
        <f t="shared" si="115"/>
        <v>-100</v>
      </c>
      <c r="AI1488" s="44" t="str">
        <f>VLOOKUP(Table13[[#This Row],[Track]],$B$1885:$D$1929,2,FALSE)</f>
        <v>Vic</v>
      </c>
      <c r="AJ14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88" s="16" t="str">
        <f>IF(Table13[[#This Row],[Going-Dist]]="G&lt;6-Dist&gt;=1700","B",IF(Table13[[#This Row],[Going-Dist]]="G&lt;6-Dist&lt;1700","A",IF(AJ1488="G&gt;=6-Dist&lt;1700","C",IF(AJ1488="G&gt;=6-Dist&gt;=1700","D","xx"))))</f>
        <v>B</v>
      </c>
      <c r="AL1488" s="2">
        <f>MONTH(Table13[[#This Row],[Date]])</f>
        <v>6</v>
      </c>
      <c r="AM1488" s="2" t="str">
        <f t="shared" si="113"/>
        <v>2024-2025</v>
      </c>
      <c r="AN1488" s="60">
        <v>100</v>
      </c>
      <c r="AO1488" s="128" t="str">
        <f>IF(Table13[[#This Row],[Combo 27 Bet]]="","",IF(Table13[[#This Row],[Lev Ret]]="","",AN1488*Table13[[#This Row],[Odds]]))</f>
        <v/>
      </c>
      <c r="AP1488" s="129">
        <f t="shared" si="116"/>
        <v>-100</v>
      </c>
      <c r="AQ1488" s="135"/>
      <c r="AR1488" s="151">
        <v>5</v>
      </c>
      <c r="AS1488" s="2" t="str">
        <f>IF(Table13[[#This Row],[Date]]&lt;$AS$3,"","Live")</f>
        <v/>
      </c>
      <c r="AT1488" s="2" t="str">
        <f>IF(Table13[[#This Row],[Date]]&lt;$AT$3,"","Current Algo")</f>
        <v/>
      </c>
    </row>
    <row r="1489" spans="1:46" ht="14.25" customHeight="1" x14ac:dyDescent="0.25">
      <c r="A1489" s="82">
        <v>45822</v>
      </c>
      <c r="B1489" s="2" t="s">
        <v>5</v>
      </c>
      <c r="C1489" s="83">
        <v>0.69097222222222221</v>
      </c>
      <c r="D1489" s="87">
        <v>5</v>
      </c>
      <c r="E1489" s="7">
        <v>6</v>
      </c>
      <c r="F1489" s="60">
        <v>9</v>
      </c>
      <c r="G1489" s="2">
        <v>1400</v>
      </c>
      <c r="H1489" s="2" t="s">
        <v>42</v>
      </c>
      <c r="I1489" s="2" t="s">
        <v>46</v>
      </c>
      <c r="J1489" s="2">
        <v>150</v>
      </c>
      <c r="K1489" s="6">
        <v>15</v>
      </c>
      <c r="L1489" s="6" t="s">
        <v>914</v>
      </c>
      <c r="M1489" s="2" t="s">
        <v>67</v>
      </c>
      <c r="N1489" s="84">
        <v>5</v>
      </c>
      <c r="O1489" s="2" t="s">
        <v>568</v>
      </c>
      <c r="P1489" s="2" t="s">
        <v>137</v>
      </c>
      <c r="Q1489" s="85"/>
      <c r="R1489" s="86">
        <v>5</v>
      </c>
      <c r="S1489" s="85">
        <v>54</v>
      </c>
      <c r="T1489" s="85">
        <v>54</v>
      </c>
      <c r="U1489" s="85"/>
      <c r="V1489" s="2">
        <v>2</v>
      </c>
      <c r="W1489" s="2">
        <v>5</v>
      </c>
      <c r="X1489" s="10">
        <v>2</v>
      </c>
      <c r="Y1489" s="84">
        <v>4.8</v>
      </c>
      <c r="Z1489" s="2">
        <v>35</v>
      </c>
      <c r="AA1489" s="6">
        <v>13</v>
      </c>
      <c r="AB1489" s="2"/>
      <c r="AC1489" s="2"/>
      <c r="AD1489" s="84">
        <v>4.2</v>
      </c>
      <c r="AE1489" s="2"/>
      <c r="AF1489" s="2">
        <v>100</v>
      </c>
      <c r="AG1489" s="2" t="str">
        <f t="shared" si="114"/>
        <v/>
      </c>
      <c r="AH1489" s="2">
        <f t="shared" si="115"/>
        <v>-100</v>
      </c>
      <c r="AI1489" s="44" t="str">
        <f>VLOOKUP(Table13[[#This Row],[Track]],$B$1885:$D$1929,2,FALSE)</f>
        <v>Vic</v>
      </c>
      <c r="AJ14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89" s="16" t="str">
        <f>IF(Table13[[#This Row],[Going-Dist]]="G&lt;6-Dist&gt;=1700","B",IF(Table13[[#This Row],[Going-Dist]]="G&lt;6-Dist&lt;1700","A",IF(AJ1489="G&gt;=6-Dist&lt;1700","C",IF(AJ1489="G&gt;=6-Dist&gt;=1700","D","xx"))))</f>
        <v>A</v>
      </c>
      <c r="AL1489" s="69">
        <f>MONTH(Table13[[#This Row],[Date]])</f>
        <v>6</v>
      </c>
      <c r="AM1489" s="69" t="str">
        <f t="shared" si="113"/>
        <v>2024-2025</v>
      </c>
      <c r="AN1489" s="60">
        <v>100</v>
      </c>
      <c r="AO1489" s="128" t="str">
        <f>IF(Table13[[#This Row],[Combo 27 Bet]]="","",IF(Table13[[#This Row],[Lev Ret]]="","",AN1489*Table13[[#This Row],[Odds]]))</f>
        <v/>
      </c>
      <c r="AP1489" s="129">
        <f t="shared" si="116"/>
        <v>-100</v>
      </c>
      <c r="AQ1489" s="135"/>
      <c r="AR1489" s="151">
        <v>5</v>
      </c>
      <c r="AS1489" s="2" t="str">
        <f>IF(Table13[[#This Row],[Date]]&lt;$AS$3,"","Live")</f>
        <v/>
      </c>
      <c r="AT1489" s="2" t="str">
        <f>IF(Table13[[#This Row],[Date]]&lt;$AT$3,"","Current Algo")</f>
        <v/>
      </c>
    </row>
    <row r="1490" spans="1:46" ht="14.25" customHeight="1" x14ac:dyDescent="0.25">
      <c r="A1490" s="82">
        <v>45829</v>
      </c>
      <c r="B1490" s="2" t="s">
        <v>3</v>
      </c>
      <c r="C1490" s="83">
        <v>0.54166666666666663</v>
      </c>
      <c r="D1490" s="87">
        <v>4</v>
      </c>
      <c r="E1490" s="7">
        <v>11</v>
      </c>
      <c r="F1490" s="60">
        <v>3</v>
      </c>
      <c r="G1490" s="2">
        <v>1100</v>
      </c>
      <c r="H1490" s="2" t="s">
        <v>42</v>
      </c>
      <c r="I1490" s="2" t="s">
        <v>46</v>
      </c>
      <c r="J1490" s="2">
        <v>150</v>
      </c>
      <c r="K1490" s="6">
        <v>4</v>
      </c>
      <c r="L1490" s="6" t="s">
        <v>1021</v>
      </c>
      <c r="M1490" s="2" t="s">
        <v>55</v>
      </c>
      <c r="N1490" s="84">
        <v>6</v>
      </c>
      <c r="O1490" s="2" t="s">
        <v>534</v>
      </c>
      <c r="P1490" s="2" t="s">
        <v>1022</v>
      </c>
      <c r="Q1490" s="85"/>
      <c r="R1490" s="86">
        <v>4</v>
      </c>
      <c r="S1490" s="85">
        <v>55</v>
      </c>
      <c r="T1490" s="85">
        <v>55</v>
      </c>
      <c r="U1490" s="85"/>
      <c r="V1490" s="2">
        <v>2</v>
      </c>
      <c r="W1490" s="2"/>
      <c r="X1490" s="10">
        <v>1</v>
      </c>
      <c r="Y1490" s="84">
        <v>4.4000000000000004</v>
      </c>
      <c r="Z1490" s="2">
        <v>40</v>
      </c>
      <c r="AA1490" s="6">
        <v>8</v>
      </c>
      <c r="AB1490" s="2"/>
      <c r="AC1490" s="84" t="s">
        <v>12</v>
      </c>
      <c r="AD1490" s="84">
        <v>8</v>
      </c>
      <c r="AE1490" s="2">
        <v>2.2000000000000002</v>
      </c>
      <c r="AF1490" s="2">
        <v>100</v>
      </c>
      <c r="AG1490" s="2">
        <f t="shared" si="114"/>
        <v>800</v>
      </c>
      <c r="AH1490" s="2">
        <f t="shared" si="115"/>
        <v>700</v>
      </c>
      <c r="AI1490" s="44" t="str">
        <f>VLOOKUP(Table13[[#This Row],[Track]],$B$1885:$D$1929,2,FALSE)</f>
        <v>Vic</v>
      </c>
      <c r="AJ14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0" s="16" t="str">
        <f>IF(Table13[[#This Row],[Going-Dist]]="G&lt;6-Dist&gt;=1700","B",IF(Table13[[#This Row],[Going-Dist]]="G&lt;6-Dist&lt;1700","A",IF(AJ1490="G&gt;=6-Dist&lt;1700","C",IF(AJ1490="G&gt;=6-Dist&gt;=1700","D","xx"))))</f>
        <v>A</v>
      </c>
      <c r="AL1490" s="69">
        <f>MONTH(Table13[[#This Row],[Date]])</f>
        <v>6</v>
      </c>
      <c r="AM1490" s="69" t="str">
        <f t="shared" si="113"/>
        <v>2024-2025</v>
      </c>
      <c r="AN1490" s="60">
        <v>100</v>
      </c>
      <c r="AO1490" s="128">
        <f>IF(Table13[[#This Row],[Combo 27 Bet]]="","",IF(Table13[[#This Row],[Lev Ret]]="","",AN1490*Table13[[#This Row],[Odds]]))</f>
        <v>800</v>
      </c>
      <c r="AP1490" s="129">
        <f t="shared" si="116"/>
        <v>700</v>
      </c>
      <c r="AQ1490" s="135">
        <v>2</v>
      </c>
      <c r="AR1490" s="151">
        <v>8</v>
      </c>
      <c r="AS1490" s="2" t="str">
        <f>IF(Table13[[#This Row],[Date]]&lt;$AS$3,"","Live")</f>
        <v/>
      </c>
      <c r="AT1490" s="2" t="str">
        <f>IF(Table13[[#This Row],[Date]]&lt;$AT$3,"","Current Algo")</f>
        <v/>
      </c>
    </row>
    <row r="1491" spans="1:46" ht="14.25" customHeight="1" x14ac:dyDescent="0.25">
      <c r="A1491" s="82">
        <v>45829</v>
      </c>
      <c r="B1491" s="2" t="s">
        <v>3</v>
      </c>
      <c r="C1491" s="83">
        <v>0.54166666666666663</v>
      </c>
      <c r="D1491" s="87">
        <v>4</v>
      </c>
      <c r="E1491" s="7">
        <v>11</v>
      </c>
      <c r="F1491" s="60">
        <v>3</v>
      </c>
      <c r="G1491" s="2">
        <v>1100</v>
      </c>
      <c r="H1491" s="2" t="s">
        <v>42</v>
      </c>
      <c r="I1491" s="2" t="s">
        <v>46</v>
      </c>
      <c r="J1491" s="2">
        <v>150</v>
      </c>
      <c r="K1491" s="6">
        <v>5</v>
      </c>
      <c r="L1491" s="6" t="s">
        <v>529</v>
      </c>
      <c r="M1491" s="2" t="s">
        <v>50</v>
      </c>
      <c r="N1491" s="84">
        <v>2.2000000000000002</v>
      </c>
      <c r="O1491" s="2" t="s">
        <v>224</v>
      </c>
      <c r="P1491" s="2" t="s">
        <v>82</v>
      </c>
      <c r="Q1491" s="85"/>
      <c r="R1491" s="86">
        <v>2</v>
      </c>
      <c r="S1491" s="85">
        <v>54</v>
      </c>
      <c r="T1491" s="85">
        <v>54</v>
      </c>
      <c r="U1491" s="85"/>
      <c r="V1491" s="2">
        <v>1</v>
      </c>
      <c r="W1491" s="2"/>
      <c r="X1491" s="10">
        <v>2</v>
      </c>
      <c r="Y1491" s="84">
        <v>4.8</v>
      </c>
      <c r="Z1491" s="2">
        <v>35</v>
      </c>
      <c r="AA1491" s="6">
        <v>8</v>
      </c>
      <c r="AB1491" s="2"/>
      <c r="AC1491" s="2" t="s">
        <v>15</v>
      </c>
      <c r="AD1491" s="84">
        <v>2.25</v>
      </c>
      <c r="AE1491" s="84">
        <v>1.2</v>
      </c>
      <c r="AF1491" s="2">
        <v>100</v>
      </c>
      <c r="AG1491" s="2" t="str">
        <f t="shared" si="114"/>
        <v/>
      </c>
      <c r="AH1491" s="2">
        <f t="shared" si="115"/>
        <v>-100</v>
      </c>
      <c r="AI1491" s="44" t="str">
        <f>VLOOKUP(Table13[[#This Row],[Track]],$B$1885:$D$1929,2,FALSE)</f>
        <v>Vic</v>
      </c>
      <c r="AJ14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1" s="16" t="str">
        <f>IF(Table13[[#This Row],[Going-Dist]]="G&lt;6-Dist&gt;=1700","B",IF(Table13[[#This Row],[Going-Dist]]="G&lt;6-Dist&lt;1700","A",IF(AJ1491="G&gt;=6-Dist&lt;1700","C",IF(AJ1491="G&gt;=6-Dist&gt;=1700","D","xx"))))</f>
        <v>A</v>
      </c>
      <c r="AL1491" s="69">
        <f>MONTH(Table13[[#This Row],[Date]])</f>
        <v>6</v>
      </c>
      <c r="AM1491" s="69" t="str">
        <f t="shared" si="113"/>
        <v>2024-2025</v>
      </c>
      <c r="AN1491" s="60">
        <v>150</v>
      </c>
      <c r="AO1491" s="128" t="str">
        <f>IF(Table13[[#This Row],[Combo 27 Bet]]="","",IF(Table13[[#This Row],[Lev Ret]]="","",AN1491*Table13[[#This Row],[Odds]]))</f>
        <v/>
      </c>
      <c r="AP1491" s="129">
        <f t="shared" si="116"/>
        <v>-150</v>
      </c>
      <c r="AQ1491" s="135">
        <v>2</v>
      </c>
      <c r="AR1491" s="151">
        <v>4</v>
      </c>
      <c r="AS1491" s="2" t="str">
        <f>IF(Table13[[#This Row],[Date]]&lt;$AS$3,"","Live")</f>
        <v/>
      </c>
      <c r="AT1491" s="2" t="str">
        <f>IF(Table13[[#This Row],[Date]]&lt;$AT$3,"","Current Algo")</f>
        <v/>
      </c>
    </row>
    <row r="1492" spans="1:46" ht="14.25" customHeight="1" x14ac:dyDescent="0.25">
      <c r="A1492" s="82">
        <v>45829</v>
      </c>
      <c r="B1492" s="2" t="s">
        <v>3</v>
      </c>
      <c r="C1492" s="83">
        <v>0.61458333333333337</v>
      </c>
      <c r="D1492" s="87">
        <v>4</v>
      </c>
      <c r="E1492" s="7">
        <v>11</v>
      </c>
      <c r="F1492" s="60">
        <v>6</v>
      </c>
      <c r="G1492" s="2">
        <v>2540</v>
      </c>
      <c r="H1492" s="2" t="s">
        <v>42</v>
      </c>
      <c r="I1492" s="2" t="s">
        <v>46</v>
      </c>
      <c r="J1492" s="2">
        <v>150</v>
      </c>
      <c r="K1492" s="6">
        <v>5</v>
      </c>
      <c r="L1492" s="6" t="s">
        <v>573</v>
      </c>
      <c r="M1492" s="2" t="s">
        <v>75</v>
      </c>
      <c r="N1492" s="84">
        <v>5</v>
      </c>
      <c r="O1492" s="2" t="s">
        <v>568</v>
      </c>
      <c r="P1492" s="2" t="s">
        <v>1023</v>
      </c>
      <c r="Q1492" s="85"/>
      <c r="R1492" s="86">
        <v>11</v>
      </c>
      <c r="S1492" s="85">
        <v>54</v>
      </c>
      <c r="T1492" s="85">
        <v>54</v>
      </c>
      <c r="U1492" s="85"/>
      <c r="V1492" s="2">
        <v>4</v>
      </c>
      <c r="W1492" s="2">
        <v>2</v>
      </c>
      <c r="X1492" s="10">
        <v>1</v>
      </c>
      <c r="Y1492" s="84">
        <v>5</v>
      </c>
      <c r="Z1492" s="2">
        <v>35</v>
      </c>
      <c r="AA1492" s="6">
        <v>12</v>
      </c>
      <c r="AB1492" s="2"/>
      <c r="AC1492" s="2" t="s">
        <v>12</v>
      </c>
      <c r="AD1492" s="84">
        <v>5</v>
      </c>
      <c r="AE1492" s="84">
        <v>2.6</v>
      </c>
      <c r="AF1492" s="2">
        <v>100</v>
      </c>
      <c r="AG1492" s="2">
        <f t="shared" si="114"/>
        <v>500</v>
      </c>
      <c r="AH1492" s="2">
        <f t="shared" si="115"/>
        <v>400</v>
      </c>
      <c r="AI1492" s="44" t="str">
        <f>VLOOKUP(Table13[[#This Row],[Track]],$B$1885:$D$1929,2,FALSE)</f>
        <v>Vic</v>
      </c>
      <c r="AJ14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92" s="16" t="str">
        <f>IF(Table13[[#This Row],[Going-Dist]]="G&lt;6-Dist&gt;=1700","B",IF(Table13[[#This Row],[Going-Dist]]="G&lt;6-Dist&lt;1700","A",IF(AJ1492="G&gt;=6-Dist&lt;1700","C",IF(AJ1492="G&gt;=6-Dist&gt;=1700","D","xx"))))</f>
        <v>B</v>
      </c>
      <c r="AL1492" s="69">
        <f>MONTH(Table13[[#This Row],[Date]])</f>
        <v>6</v>
      </c>
      <c r="AM1492" s="69" t="str">
        <f t="shared" si="113"/>
        <v>2024-2025</v>
      </c>
      <c r="AN1492" s="60">
        <v>100</v>
      </c>
      <c r="AO1492" s="128">
        <f>IF(Table13[[#This Row],[Combo 27 Bet]]="","",IF(Table13[[#This Row],[Lev Ret]]="","",AN1492*Table13[[#This Row],[Odds]]))</f>
        <v>500</v>
      </c>
      <c r="AP1492" s="129">
        <f t="shared" si="116"/>
        <v>400</v>
      </c>
      <c r="AQ1492" s="135"/>
      <c r="AR1492" s="151">
        <v>8</v>
      </c>
      <c r="AS1492" s="2" t="str">
        <f>IF(Table13[[#This Row],[Date]]&lt;$AS$3,"","Live")</f>
        <v/>
      </c>
      <c r="AT1492" s="2" t="str">
        <f>IF(Table13[[#This Row],[Date]]&lt;$AT$3,"","Current Algo")</f>
        <v/>
      </c>
    </row>
    <row r="1493" spans="1:46" ht="14.25" customHeight="1" x14ac:dyDescent="0.25">
      <c r="A1493" s="82">
        <v>45829</v>
      </c>
      <c r="B1493" s="2" t="s">
        <v>148</v>
      </c>
      <c r="C1493" s="83">
        <v>0.62847222222222221</v>
      </c>
      <c r="D1493" s="87">
        <v>5</v>
      </c>
      <c r="E1493" s="7">
        <v>3</v>
      </c>
      <c r="F1493" s="60">
        <v>8</v>
      </c>
      <c r="G1493" s="2">
        <v>1400</v>
      </c>
      <c r="H1493" s="2" t="s">
        <v>151</v>
      </c>
      <c r="I1493" s="2">
        <v>78</v>
      </c>
      <c r="J1493" s="2">
        <v>160</v>
      </c>
      <c r="K1493" s="6">
        <v>6</v>
      </c>
      <c r="L1493" s="6" t="s">
        <v>1775</v>
      </c>
      <c r="M1493" s="2" t="s">
        <v>67</v>
      </c>
      <c r="N1493" s="84">
        <v>5</v>
      </c>
      <c r="O1493" s="2" t="s">
        <v>1118</v>
      </c>
      <c r="P1493" s="2" t="s">
        <v>134</v>
      </c>
      <c r="Q1493" s="85"/>
      <c r="R1493" s="86">
        <v>10</v>
      </c>
      <c r="S1493" s="85">
        <v>59</v>
      </c>
      <c r="T1493" s="85">
        <v>59</v>
      </c>
      <c r="U1493" s="85"/>
      <c r="V1493" s="2">
        <v>2</v>
      </c>
      <c r="W1493" s="2">
        <v>3</v>
      </c>
      <c r="X1493" s="10">
        <v>2</v>
      </c>
      <c r="Y1493" s="84">
        <v>8.6999999999999993</v>
      </c>
      <c r="Z1493" s="2">
        <v>20</v>
      </c>
      <c r="AA1493" s="6"/>
      <c r="AB1493" s="2"/>
      <c r="AC1493" s="2" t="s">
        <v>15</v>
      </c>
      <c r="AD1493" s="84">
        <v>4.8</v>
      </c>
      <c r="AE1493" s="84">
        <v>1.8</v>
      </c>
      <c r="AF1493" s="2">
        <v>100</v>
      </c>
      <c r="AG1493" s="2" t="str">
        <f t="shared" si="114"/>
        <v/>
      </c>
      <c r="AH1493" s="2">
        <f t="shared" si="115"/>
        <v>-100</v>
      </c>
      <c r="AI1493" s="44" t="str">
        <f>VLOOKUP(Table13[[#This Row],[Track]],$B$1885:$D$1929,2,FALSE)</f>
        <v>NSW</v>
      </c>
      <c r="AJ14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3" s="16" t="str">
        <f>IF(Table13[[#This Row],[Going-Dist]]="G&lt;6-Dist&gt;=1700","B",IF(Table13[[#This Row],[Going-Dist]]="G&lt;6-Dist&lt;1700","A",IF(AJ1493="G&gt;=6-Dist&lt;1700","C",IF(AJ1493="G&gt;=6-Dist&gt;=1700","D","xx"))))</f>
        <v>A</v>
      </c>
      <c r="AL1493" s="69">
        <f>MONTH(Table13[[#This Row],[Date]])</f>
        <v>6</v>
      </c>
      <c r="AM1493" s="69" t="str">
        <f t="shared" si="113"/>
        <v>2024-2025</v>
      </c>
      <c r="AN1493" s="60">
        <v>100</v>
      </c>
      <c r="AO1493" s="128" t="str">
        <f>IF(Table13[[#This Row],[Combo 27 Bet]]="","",IF(Table13[[#This Row],[Lev Ret]]="","",AN1493*Table13[[#This Row],[Odds]]))</f>
        <v/>
      </c>
      <c r="AP1493" s="129">
        <f t="shared" si="116"/>
        <v>-100</v>
      </c>
      <c r="AQ1493" s="135"/>
      <c r="AR1493" s="151">
        <v>5</v>
      </c>
      <c r="AS1493" s="2" t="str">
        <f>IF(Table13[[#This Row],[Date]]&lt;$AS$3,"","Live")</f>
        <v/>
      </c>
      <c r="AT1493" s="2" t="str">
        <f>IF(Table13[[#This Row],[Date]]&lt;$AT$3,"","Current Algo")</f>
        <v/>
      </c>
    </row>
    <row r="1494" spans="1:46" ht="14.25" customHeight="1" x14ac:dyDescent="0.25">
      <c r="A1494" s="82">
        <v>45829</v>
      </c>
      <c r="B1494" s="2" t="s">
        <v>3</v>
      </c>
      <c r="C1494" s="83">
        <v>0.64236111111111116</v>
      </c>
      <c r="D1494" s="87">
        <v>4</v>
      </c>
      <c r="E1494" s="7">
        <v>11</v>
      </c>
      <c r="F1494" s="60">
        <v>7</v>
      </c>
      <c r="G1494" s="2">
        <v>1420</v>
      </c>
      <c r="H1494" s="2" t="s">
        <v>70</v>
      </c>
      <c r="I1494" s="2">
        <v>90</v>
      </c>
      <c r="J1494" s="2">
        <v>150</v>
      </c>
      <c r="K1494" s="6">
        <v>6</v>
      </c>
      <c r="L1494" s="6" t="s">
        <v>1024</v>
      </c>
      <c r="M1494" s="2" t="s">
        <v>43</v>
      </c>
      <c r="N1494" s="84">
        <v>1.9</v>
      </c>
      <c r="O1494" s="2" t="s">
        <v>91</v>
      </c>
      <c r="P1494" s="2" t="s">
        <v>569</v>
      </c>
      <c r="Q1494" s="85">
        <v>2</v>
      </c>
      <c r="R1494" s="86">
        <v>4</v>
      </c>
      <c r="S1494" s="85">
        <v>55.5</v>
      </c>
      <c r="T1494" s="85">
        <v>53.5</v>
      </c>
      <c r="U1494" s="85"/>
      <c r="V1494" s="2">
        <v>1</v>
      </c>
      <c r="W1494" s="2"/>
      <c r="X1494" s="10">
        <v>1</v>
      </c>
      <c r="Y1494" s="84">
        <v>2.2000000000000002</v>
      </c>
      <c r="Z1494" s="2">
        <v>50</v>
      </c>
      <c r="AA1494" s="6">
        <v>12</v>
      </c>
      <c r="AB1494" s="2"/>
      <c r="AC1494" s="2" t="s">
        <v>12</v>
      </c>
      <c r="AD1494" s="84">
        <v>1.9</v>
      </c>
      <c r="AE1494" s="84">
        <v>1.1000000000000001</v>
      </c>
      <c r="AF1494" s="2">
        <v>100</v>
      </c>
      <c r="AG1494" s="2">
        <f t="shared" si="114"/>
        <v>190</v>
      </c>
      <c r="AH1494" s="2">
        <f t="shared" si="115"/>
        <v>90</v>
      </c>
      <c r="AI1494" s="44" t="str">
        <f>VLOOKUP(Table13[[#This Row],[Track]],$B$1885:$D$1929,2,FALSE)</f>
        <v>Vic</v>
      </c>
      <c r="AJ14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4" s="16" t="str">
        <f>IF(Table13[[#This Row],[Going-Dist]]="G&lt;6-Dist&gt;=1700","B",IF(Table13[[#This Row],[Going-Dist]]="G&lt;6-Dist&lt;1700","A",IF(AJ1494="G&gt;=6-Dist&lt;1700","C",IF(AJ1494="G&gt;=6-Dist&gt;=1700","D","xx"))))</f>
        <v>A</v>
      </c>
      <c r="AL1494" s="69">
        <f>MONTH(Table13[[#This Row],[Date]])</f>
        <v>6</v>
      </c>
      <c r="AM1494" s="69" t="str">
        <f t="shared" si="113"/>
        <v>2024-2025</v>
      </c>
      <c r="AN1494" s="60">
        <v>100</v>
      </c>
      <c r="AO1494" s="128">
        <f>IF(Table13[[#This Row],[Combo 27 Bet]]="","",IF(Table13[[#This Row],[Lev Ret]]="","",AN1494*Table13[[#This Row],[Odds]]))</f>
        <v>190</v>
      </c>
      <c r="AP1494" s="129">
        <f t="shared" si="116"/>
        <v>90</v>
      </c>
      <c r="AQ1494" s="135"/>
      <c r="AR1494" s="151">
        <v>5</v>
      </c>
      <c r="AS1494" s="2" t="str">
        <f>IF(Table13[[#This Row],[Date]]&lt;$AS$3,"","Live")</f>
        <v/>
      </c>
      <c r="AT1494" s="2" t="str">
        <f>IF(Table13[[#This Row],[Date]]&lt;$AT$3,"","Current Algo")</f>
        <v/>
      </c>
    </row>
    <row r="1495" spans="1:46" ht="14.25" customHeight="1" x14ac:dyDescent="0.25">
      <c r="A1495" s="82">
        <v>45829</v>
      </c>
      <c r="B1495" s="2" t="s">
        <v>148</v>
      </c>
      <c r="C1495" s="83">
        <v>0.65625</v>
      </c>
      <c r="D1495" s="87">
        <v>5</v>
      </c>
      <c r="E1495" s="7">
        <v>3</v>
      </c>
      <c r="F1495" s="60">
        <v>9</v>
      </c>
      <c r="G1495" s="2">
        <v>1400</v>
      </c>
      <c r="H1495" s="2" t="s">
        <v>151</v>
      </c>
      <c r="I1495" s="2"/>
      <c r="J1495" s="2">
        <v>200</v>
      </c>
      <c r="K1495" s="6">
        <v>13</v>
      </c>
      <c r="L1495" s="6" t="s">
        <v>1769</v>
      </c>
      <c r="M1495" s="2" t="s">
        <v>75</v>
      </c>
      <c r="N1495" s="84">
        <v>2.8</v>
      </c>
      <c r="O1495" s="2" t="s">
        <v>161</v>
      </c>
      <c r="P1495" s="2" t="s">
        <v>154</v>
      </c>
      <c r="Q1495" s="85"/>
      <c r="R1495" s="86">
        <v>3</v>
      </c>
      <c r="S1495" s="85">
        <v>54</v>
      </c>
      <c r="T1495" s="85">
        <v>54</v>
      </c>
      <c r="U1495" s="85"/>
      <c r="V1495" s="2">
        <v>1</v>
      </c>
      <c r="W1495" s="2"/>
      <c r="X1495" s="10">
        <v>1</v>
      </c>
      <c r="Y1495" s="84">
        <v>4.7</v>
      </c>
      <c r="Z1495" s="2">
        <v>20</v>
      </c>
      <c r="AA1495" s="6"/>
      <c r="AB1495" s="2"/>
      <c r="AC1495" s="2" t="s">
        <v>150</v>
      </c>
      <c r="AD1495" s="84">
        <v>2.8</v>
      </c>
      <c r="AE1495" s="84">
        <v>1.3</v>
      </c>
      <c r="AF1495" s="2">
        <v>100</v>
      </c>
      <c r="AG1495" s="2">
        <f t="shared" si="114"/>
        <v>280</v>
      </c>
      <c r="AH1495" s="2">
        <f t="shared" si="115"/>
        <v>180</v>
      </c>
      <c r="AI1495" s="44" t="str">
        <f>VLOOKUP(Table13[[#This Row],[Track]],$B$1885:$D$1929,2,FALSE)</f>
        <v>NSW</v>
      </c>
      <c r="AJ14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5" s="16" t="str">
        <f>IF(Table13[[#This Row],[Going-Dist]]="G&lt;6-Dist&gt;=1700","B",IF(Table13[[#This Row],[Going-Dist]]="G&lt;6-Dist&lt;1700","A",IF(AJ1495="G&gt;=6-Dist&lt;1700","C",IF(AJ1495="G&gt;=6-Dist&gt;=1700","D","xx"))))</f>
        <v>A</v>
      </c>
      <c r="AL1495" s="69">
        <f>MONTH(Table13[[#This Row],[Date]])</f>
        <v>6</v>
      </c>
      <c r="AM1495" s="69" t="str">
        <f t="shared" si="113"/>
        <v>2024-2025</v>
      </c>
      <c r="AN1495" s="60">
        <v>120</v>
      </c>
      <c r="AO1495" s="128">
        <f>IF(Table13[[#This Row],[Combo 27 Bet]]="","",IF(Table13[[#This Row],[Lev Ret]]="","",AN1495*Table13[[#This Row],[Odds]]))</f>
        <v>336</v>
      </c>
      <c r="AP1495" s="129">
        <f t="shared" si="116"/>
        <v>216</v>
      </c>
      <c r="AQ1495" s="135"/>
      <c r="AR1495" s="151">
        <v>5</v>
      </c>
      <c r="AS1495" s="2" t="str">
        <f>IF(Table13[[#This Row],[Date]]&lt;$AS$3,"","Live")</f>
        <v/>
      </c>
      <c r="AT1495" s="2" t="str">
        <f>IF(Table13[[#This Row],[Date]]&lt;$AT$3,"","Current Algo")</f>
        <v/>
      </c>
    </row>
    <row r="1496" spans="1:46" x14ac:dyDescent="0.25">
      <c r="A1496" s="82">
        <v>45829</v>
      </c>
      <c r="B1496" s="2" t="s">
        <v>3</v>
      </c>
      <c r="C1496" s="83">
        <v>0.66666666666666663</v>
      </c>
      <c r="D1496" s="87">
        <v>4</v>
      </c>
      <c r="E1496" s="7">
        <v>11</v>
      </c>
      <c r="F1496" s="60">
        <v>8</v>
      </c>
      <c r="G1496" s="2">
        <v>1620</v>
      </c>
      <c r="H1496" s="2" t="s">
        <v>42</v>
      </c>
      <c r="I1496" s="2" t="s">
        <v>46</v>
      </c>
      <c r="J1496" s="2">
        <v>150</v>
      </c>
      <c r="K1496" s="6">
        <v>3</v>
      </c>
      <c r="L1496" s="6" t="s">
        <v>362</v>
      </c>
      <c r="M1496" s="2" t="s">
        <v>58</v>
      </c>
      <c r="N1496" s="84">
        <v>3.4</v>
      </c>
      <c r="O1496" s="2" t="s">
        <v>568</v>
      </c>
      <c r="P1496" s="2" t="s">
        <v>569</v>
      </c>
      <c r="Q1496" s="85">
        <v>2</v>
      </c>
      <c r="R1496" s="86">
        <v>2</v>
      </c>
      <c r="S1496" s="85">
        <v>59.5</v>
      </c>
      <c r="T1496" s="85">
        <v>57.5</v>
      </c>
      <c r="U1496" s="85"/>
      <c r="V1496" s="2">
        <v>2</v>
      </c>
      <c r="W1496" s="92">
        <v>4</v>
      </c>
      <c r="X1496" s="10">
        <v>2</v>
      </c>
      <c r="Y1496" s="95">
        <v>5.5</v>
      </c>
      <c r="Z1496" s="2">
        <v>30</v>
      </c>
      <c r="AA1496" s="6">
        <v>12</v>
      </c>
      <c r="AB1496" s="2"/>
      <c r="AC1496" s="2" t="s">
        <v>12</v>
      </c>
      <c r="AD1496" s="84">
        <v>2.9</v>
      </c>
      <c r="AE1496" s="84">
        <v>1.3</v>
      </c>
      <c r="AF1496" s="2">
        <v>100</v>
      </c>
      <c r="AG1496" s="2">
        <f t="shared" si="114"/>
        <v>290</v>
      </c>
      <c r="AH1496" s="2">
        <f t="shared" si="115"/>
        <v>190</v>
      </c>
      <c r="AI1496" s="44" t="str">
        <f>VLOOKUP(Table13[[#This Row],[Track]],$B$1885:$D$1929,2,FALSE)</f>
        <v>Vic</v>
      </c>
      <c r="AJ14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6" s="16" t="str">
        <f>IF(Table13[[#This Row],[Going-Dist]]="G&lt;6-Dist&gt;=1700","B",IF(Table13[[#This Row],[Going-Dist]]="G&lt;6-Dist&lt;1700","A",IF(AJ1496="G&gt;=6-Dist&lt;1700","C",IF(AJ1496="G&gt;=6-Dist&gt;=1700","D","xx"))))</f>
        <v>A</v>
      </c>
      <c r="AL1496" s="69">
        <f>MONTH(Table13[[#This Row],[Date]])</f>
        <v>6</v>
      </c>
      <c r="AM1496" s="69" t="str">
        <f t="shared" si="113"/>
        <v>2024-2025</v>
      </c>
      <c r="AN1496" s="60">
        <v>140</v>
      </c>
      <c r="AO1496" s="128">
        <f>IF(Table13[[#This Row],[Combo 27 Bet]]="","",IF(Table13[[#This Row],[Lev Ret]]="","",AN1496*Table13[[#This Row],[Odds]]))</f>
        <v>406</v>
      </c>
      <c r="AP1496" s="129">
        <f t="shared" si="116"/>
        <v>266</v>
      </c>
      <c r="AQ1496" s="135">
        <v>2</v>
      </c>
      <c r="AR1496" s="151">
        <v>7</v>
      </c>
      <c r="AS1496" s="2" t="str">
        <f>IF(Table13[[#This Row],[Date]]&lt;$AS$3,"","Live")</f>
        <v/>
      </c>
      <c r="AT1496" s="2" t="str">
        <f>IF(Table13[[#This Row],[Date]]&lt;$AT$3,"","Current Algo")</f>
        <v/>
      </c>
    </row>
    <row r="1497" spans="1:46" x14ac:dyDescent="0.25">
      <c r="A1497" s="82">
        <v>45829</v>
      </c>
      <c r="B1497" s="2" t="s">
        <v>3</v>
      </c>
      <c r="C1497" s="83">
        <v>0.66666666666666663</v>
      </c>
      <c r="D1497" s="87">
        <v>4</v>
      </c>
      <c r="E1497" s="7">
        <v>11</v>
      </c>
      <c r="F1497" s="60">
        <v>8</v>
      </c>
      <c r="G1497" s="2">
        <v>1620</v>
      </c>
      <c r="H1497" s="2" t="s">
        <v>42</v>
      </c>
      <c r="I1497" s="2" t="s">
        <v>46</v>
      </c>
      <c r="J1497" s="2">
        <v>150</v>
      </c>
      <c r="K1497" s="6">
        <v>5</v>
      </c>
      <c r="L1497" s="6" t="s">
        <v>859</v>
      </c>
      <c r="M1497" s="2" t="s">
        <v>58</v>
      </c>
      <c r="N1497" s="84">
        <v>5.5</v>
      </c>
      <c r="O1497" s="2" t="s">
        <v>515</v>
      </c>
      <c r="P1497" s="2" t="s">
        <v>82</v>
      </c>
      <c r="Q1497" s="85"/>
      <c r="R1497" s="86">
        <v>8</v>
      </c>
      <c r="S1497" s="85">
        <v>58.5</v>
      </c>
      <c r="T1497" s="85">
        <v>58.5</v>
      </c>
      <c r="U1497" s="85"/>
      <c r="V1497" s="2">
        <v>4</v>
      </c>
      <c r="W1497" s="92">
        <v>2</v>
      </c>
      <c r="X1497" s="10">
        <v>3</v>
      </c>
      <c r="Y1497" s="95">
        <v>5.7</v>
      </c>
      <c r="Z1497" s="2">
        <v>30</v>
      </c>
      <c r="AA1497" s="6">
        <v>12</v>
      </c>
      <c r="AB1497" s="2"/>
      <c r="AC1497" s="2" t="s">
        <v>13</v>
      </c>
      <c r="AD1497" s="84">
        <v>6.5</v>
      </c>
      <c r="AE1497" s="84">
        <v>2.1</v>
      </c>
      <c r="AF1497" s="2">
        <v>100</v>
      </c>
      <c r="AG1497" s="2" t="str">
        <f t="shared" si="114"/>
        <v/>
      </c>
      <c r="AH1497" s="2">
        <f t="shared" si="115"/>
        <v>-100</v>
      </c>
      <c r="AI1497" s="44" t="str">
        <f>VLOOKUP(Table13[[#This Row],[Track]],$B$1885:$D$1929,2,FALSE)</f>
        <v>Vic</v>
      </c>
      <c r="AJ14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7" s="16" t="str">
        <f>IF(Table13[[#This Row],[Going-Dist]]="G&lt;6-Dist&gt;=1700","B",IF(Table13[[#This Row],[Going-Dist]]="G&lt;6-Dist&lt;1700","A",IF(AJ1497="G&gt;=6-Dist&lt;1700","C",IF(AJ1497="G&gt;=6-Dist&gt;=1700","D","xx"))))</f>
        <v>A</v>
      </c>
      <c r="AL1497" s="69">
        <f>MONTH(Table13[[#This Row],[Date]])</f>
        <v>6</v>
      </c>
      <c r="AM1497" s="69" t="str">
        <f t="shared" si="113"/>
        <v>2024-2025</v>
      </c>
      <c r="AN1497" s="60">
        <v>100</v>
      </c>
      <c r="AO1497" s="128" t="str">
        <f>IF(Table13[[#This Row],[Combo 27 Bet]]="","",IF(Table13[[#This Row],[Lev Ret]]="","",AN1497*Table13[[#This Row],[Odds]]))</f>
        <v/>
      </c>
      <c r="AP1497" s="129">
        <f t="shared" si="116"/>
        <v>-100</v>
      </c>
      <c r="AQ1497" s="135">
        <v>2</v>
      </c>
      <c r="AR1497" s="151">
        <v>6</v>
      </c>
      <c r="AS1497" s="2" t="str">
        <f>IF(Table13[[#This Row],[Date]]&lt;$AS$3,"","Live")</f>
        <v/>
      </c>
      <c r="AT1497" s="2" t="str">
        <f>IF(Table13[[#This Row],[Date]]&lt;$AT$3,"","Current Algo")</f>
        <v/>
      </c>
    </row>
    <row r="1498" spans="1:46" x14ac:dyDescent="0.25">
      <c r="A1498" s="82">
        <v>45836</v>
      </c>
      <c r="B1498" s="2" t="s">
        <v>4</v>
      </c>
      <c r="C1498" s="83">
        <v>0.62152777777777779</v>
      </c>
      <c r="D1498" s="87">
        <v>5</v>
      </c>
      <c r="E1498" s="7">
        <v>12</v>
      </c>
      <c r="F1498" s="60">
        <v>6</v>
      </c>
      <c r="G1498" s="2">
        <v>1100</v>
      </c>
      <c r="H1498" s="2" t="s">
        <v>42</v>
      </c>
      <c r="I1498" s="2">
        <v>84</v>
      </c>
      <c r="J1498" s="2">
        <v>130</v>
      </c>
      <c r="K1498" s="6">
        <v>3</v>
      </c>
      <c r="L1498" s="6" t="s">
        <v>909</v>
      </c>
      <c r="M1498" s="2" t="s">
        <v>55</v>
      </c>
      <c r="N1498" s="84">
        <v>3.6</v>
      </c>
      <c r="O1498" s="2" t="s">
        <v>161</v>
      </c>
      <c r="P1498" s="2" t="s">
        <v>569</v>
      </c>
      <c r="Q1498" s="85">
        <v>2</v>
      </c>
      <c r="R1498" s="86">
        <v>8</v>
      </c>
      <c r="S1498" s="85">
        <v>60</v>
      </c>
      <c r="T1498" s="85">
        <v>58</v>
      </c>
      <c r="U1498" s="85"/>
      <c r="V1498" s="2">
        <v>1</v>
      </c>
      <c r="W1498" s="92">
        <v>1</v>
      </c>
      <c r="X1498" s="10">
        <v>1</v>
      </c>
      <c r="Y1498" s="95">
        <v>4.8</v>
      </c>
      <c r="Z1498" s="2">
        <v>35</v>
      </c>
      <c r="AA1498" s="6">
        <v>12</v>
      </c>
      <c r="AB1498" s="2"/>
      <c r="AC1498" s="84" t="s">
        <v>15</v>
      </c>
      <c r="AD1498" s="84">
        <v>3.1</v>
      </c>
      <c r="AE1498" s="2">
        <v>1.5</v>
      </c>
      <c r="AF1498" s="2">
        <v>100</v>
      </c>
      <c r="AG1498" s="2" t="str">
        <f t="shared" si="114"/>
        <v/>
      </c>
      <c r="AH1498" s="2">
        <f t="shared" si="115"/>
        <v>-100</v>
      </c>
      <c r="AI1498" s="44" t="str">
        <f>VLOOKUP(Table13[[#This Row],[Track]],$B$1885:$D$1929,2,FALSE)</f>
        <v>Vic</v>
      </c>
      <c r="AJ14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498" s="16" t="str">
        <f>IF(Table13[[#This Row],[Going-Dist]]="G&lt;6-Dist&gt;=1700","B",IF(Table13[[#This Row],[Going-Dist]]="G&lt;6-Dist&lt;1700","A",IF(AJ1498="G&gt;=6-Dist&lt;1700","C",IF(AJ1498="G&gt;=6-Dist&gt;=1700","D","xx"))))</f>
        <v>A</v>
      </c>
      <c r="AL1498" s="69">
        <f>MONTH(Table13[[#This Row],[Date]])</f>
        <v>6</v>
      </c>
      <c r="AM1498" s="69" t="str">
        <f t="shared" si="113"/>
        <v>2024-2025</v>
      </c>
      <c r="AN1498" s="60">
        <v>150</v>
      </c>
      <c r="AO1498" s="128" t="str">
        <f>IF(Table13[[#This Row],[Combo 27 Bet]]="","",IF(Table13[[#This Row],[Lev Ret]]="","",AN1498*Table13[[#This Row],[Odds]]))</f>
        <v/>
      </c>
      <c r="AP1498" s="129">
        <f t="shared" si="116"/>
        <v>-150</v>
      </c>
      <c r="AQ1498" s="135"/>
      <c r="AR1498" s="151">
        <v>3</v>
      </c>
      <c r="AS1498" s="2" t="str">
        <f>IF(Table13[[#This Row],[Date]]&lt;$AS$3,"","Live")</f>
        <v/>
      </c>
      <c r="AT1498" s="2" t="str">
        <f>IF(Table13[[#This Row],[Date]]&lt;$AT$3,"","Current Algo")</f>
        <v/>
      </c>
    </row>
    <row r="1499" spans="1:46" x14ac:dyDescent="0.25">
      <c r="A1499" s="82">
        <v>45836</v>
      </c>
      <c r="B1499" s="2" t="s">
        <v>4</v>
      </c>
      <c r="C1499" s="83">
        <v>0.67013888888888884</v>
      </c>
      <c r="D1499" s="87">
        <v>5</v>
      </c>
      <c r="E1499" s="7">
        <v>12</v>
      </c>
      <c r="F1499" s="60">
        <v>8</v>
      </c>
      <c r="G1499" s="2">
        <v>2000</v>
      </c>
      <c r="H1499" s="2" t="s">
        <v>42</v>
      </c>
      <c r="I1499" s="2" t="s">
        <v>46</v>
      </c>
      <c r="J1499" s="2">
        <v>150</v>
      </c>
      <c r="K1499" s="6">
        <v>4</v>
      </c>
      <c r="L1499" s="6" t="s">
        <v>1025</v>
      </c>
      <c r="M1499" s="2" t="s">
        <v>67</v>
      </c>
      <c r="N1499" s="84">
        <v>5.6</v>
      </c>
      <c r="O1499" s="2" t="s">
        <v>183</v>
      </c>
      <c r="P1499" s="2" t="s">
        <v>72</v>
      </c>
      <c r="Q1499" s="85"/>
      <c r="R1499" s="86">
        <v>10</v>
      </c>
      <c r="S1499" s="85">
        <v>57</v>
      </c>
      <c r="T1499" s="85">
        <v>57</v>
      </c>
      <c r="U1499" s="85"/>
      <c r="V1499" s="2">
        <v>1</v>
      </c>
      <c r="W1499" s="92"/>
      <c r="X1499" s="10">
        <v>3</v>
      </c>
      <c r="Y1499" s="95">
        <v>5.5</v>
      </c>
      <c r="Z1499" s="2">
        <v>30</v>
      </c>
      <c r="AA1499" s="6">
        <v>13</v>
      </c>
      <c r="AB1499" s="2"/>
      <c r="AC1499" s="2" t="s">
        <v>15</v>
      </c>
      <c r="AD1499" s="84">
        <v>4.2</v>
      </c>
      <c r="AE1499" s="84">
        <v>1.8</v>
      </c>
      <c r="AF1499" s="2">
        <v>100</v>
      </c>
      <c r="AG1499" s="2" t="str">
        <f t="shared" si="114"/>
        <v/>
      </c>
      <c r="AH1499" s="2">
        <f t="shared" si="115"/>
        <v>-100</v>
      </c>
      <c r="AI1499" s="44" t="str">
        <f>VLOOKUP(Table13[[#This Row],[Track]],$B$1885:$D$1929,2,FALSE)</f>
        <v>Vic</v>
      </c>
      <c r="AJ14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499" s="16" t="str">
        <f>IF(Table13[[#This Row],[Going-Dist]]="G&lt;6-Dist&gt;=1700","B",IF(Table13[[#This Row],[Going-Dist]]="G&lt;6-Dist&lt;1700","A",IF(AJ1499="G&gt;=6-Dist&lt;1700","C",IF(AJ1499="G&gt;=6-Dist&gt;=1700","D","xx"))))</f>
        <v>B</v>
      </c>
      <c r="AL1499" s="69">
        <f>MONTH(Table13[[#This Row],[Date]])</f>
        <v>6</v>
      </c>
      <c r="AM1499" s="69" t="str">
        <f t="shared" si="113"/>
        <v>2024-2025</v>
      </c>
      <c r="AN1499" s="60">
        <v>100</v>
      </c>
      <c r="AO1499" s="128" t="str">
        <f>IF(Table13[[#This Row],[Combo 27 Bet]]="","",IF(Table13[[#This Row],[Lev Ret]]="","",AN1499*Table13[[#This Row],[Odds]]))</f>
        <v/>
      </c>
      <c r="AP1499" s="129">
        <f t="shared" si="116"/>
        <v>-100</v>
      </c>
      <c r="AQ1499" s="135"/>
      <c r="AR1499" s="151">
        <v>5</v>
      </c>
      <c r="AS1499" s="2" t="str">
        <f>IF(Table13[[#This Row],[Date]]&lt;$AS$3,"","Live")</f>
        <v/>
      </c>
      <c r="AT1499" s="2" t="str">
        <f>IF(Table13[[#This Row],[Date]]&lt;$AT$3,"","Current Algo")</f>
        <v/>
      </c>
    </row>
    <row r="1500" spans="1:46" x14ac:dyDescent="0.25">
      <c r="A1500" s="82">
        <v>45836</v>
      </c>
      <c r="B1500" s="2" t="s">
        <v>149</v>
      </c>
      <c r="C1500" s="83">
        <v>0.6875</v>
      </c>
      <c r="D1500" s="87">
        <v>5</v>
      </c>
      <c r="E1500" s="7">
        <v>6</v>
      </c>
      <c r="F1500" s="60">
        <v>10</v>
      </c>
      <c r="G1500" s="2">
        <v>1200</v>
      </c>
      <c r="H1500" s="2" t="s">
        <v>151</v>
      </c>
      <c r="I1500" s="2">
        <v>78</v>
      </c>
      <c r="J1500" s="2">
        <v>160</v>
      </c>
      <c r="K1500" s="6">
        <v>12</v>
      </c>
      <c r="L1500" s="6" t="s">
        <v>1184</v>
      </c>
      <c r="M1500" s="2" t="s">
        <v>58</v>
      </c>
      <c r="N1500" s="84">
        <v>3.6</v>
      </c>
      <c r="O1500" s="2" t="s">
        <v>56</v>
      </c>
      <c r="P1500" s="2" t="s">
        <v>157</v>
      </c>
      <c r="Q1500" s="85"/>
      <c r="R1500" s="86">
        <v>5</v>
      </c>
      <c r="S1500" s="85">
        <v>56.5</v>
      </c>
      <c r="T1500" s="85">
        <v>56.5</v>
      </c>
      <c r="U1500" s="85"/>
      <c r="V1500" s="2">
        <v>5</v>
      </c>
      <c r="W1500" s="92">
        <v>4</v>
      </c>
      <c r="X1500" s="10">
        <v>1</v>
      </c>
      <c r="Y1500" s="95">
        <v>3.7</v>
      </c>
      <c r="Z1500" s="2">
        <v>20</v>
      </c>
      <c r="AA1500" s="6"/>
      <c r="AB1500" s="2"/>
      <c r="AC1500" s="2" t="s">
        <v>13</v>
      </c>
      <c r="AD1500" s="84">
        <v>6</v>
      </c>
      <c r="AE1500" s="84">
        <v>1.6</v>
      </c>
      <c r="AF1500" s="2">
        <v>100</v>
      </c>
      <c r="AG1500" s="2" t="str">
        <f t="shared" si="114"/>
        <v/>
      </c>
      <c r="AH1500" s="2">
        <f t="shared" si="115"/>
        <v>-100</v>
      </c>
      <c r="AI1500" s="44" t="str">
        <f>VLOOKUP(Table13[[#This Row],[Track]],$B$1885:$D$1929,2,FALSE)</f>
        <v>NSW</v>
      </c>
      <c r="AJ15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00" s="16" t="str">
        <f>IF(Table13[[#This Row],[Going-Dist]]="G&lt;6-Dist&gt;=1700","B",IF(Table13[[#This Row],[Going-Dist]]="G&lt;6-Dist&lt;1700","A",IF(AJ1500="G&gt;=6-Dist&lt;1700","C",IF(AJ1500="G&gt;=6-Dist&gt;=1700","D","xx"))))</f>
        <v>A</v>
      </c>
      <c r="AL1500" s="2">
        <f>MONTH(Table13[[#This Row],[Date]])</f>
        <v>6</v>
      </c>
      <c r="AM1500" s="2" t="str">
        <f t="shared" si="113"/>
        <v>2024-2025</v>
      </c>
      <c r="AN1500" s="60">
        <v>150</v>
      </c>
      <c r="AO1500" s="128" t="str">
        <f>IF(Table13[[#This Row],[Combo 27 Bet]]="","",IF(Table13[[#This Row],[Lev Ret]]="","",AN1500*Table13[[#This Row],[Odds]]))</f>
        <v/>
      </c>
      <c r="AP1500" s="129">
        <f t="shared" si="116"/>
        <v>-150</v>
      </c>
      <c r="AQ1500" s="135"/>
      <c r="AR1500" s="151">
        <v>3</v>
      </c>
      <c r="AS1500" s="2" t="str">
        <f>IF(Table13[[#This Row],[Date]]&lt;$AS$3,"","Live")</f>
        <v/>
      </c>
      <c r="AT1500" s="2" t="str">
        <f>IF(Table13[[#This Row],[Date]]&lt;$AT$3,"","Current Algo")</f>
        <v/>
      </c>
    </row>
    <row r="1501" spans="1:46" x14ac:dyDescent="0.25">
      <c r="A1501" s="82">
        <v>45843</v>
      </c>
      <c r="B1501" s="2" t="s">
        <v>149</v>
      </c>
      <c r="C1501" s="83">
        <v>0.58333333333333337</v>
      </c>
      <c r="D1501" s="87">
        <v>8</v>
      </c>
      <c r="E1501" s="7">
        <v>8</v>
      </c>
      <c r="F1501" s="60">
        <v>6</v>
      </c>
      <c r="G1501" s="2">
        <v>1100</v>
      </c>
      <c r="H1501" s="2" t="s">
        <v>152</v>
      </c>
      <c r="I1501" s="2">
        <v>78</v>
      </c>
      <c r="J1501" s="2">
        <v>160</v>
      </c>
      <c r="K1501" s="6">
        <v>1</v>
      </c>
      <c r="L1501" s="6" t="s">
        <v>1782</v>
      </c>
      <c r="M1501" s="2" t="s">
        <v>50</v>
      </c>
      <c r="N1501" s="84">
        <v>3.4</v>
      </c>
      <c r="O1501" s="2" t="s">
        <v>515</v>
      </c>
      <c r="P1501" s="2" t="s">
        <v>562</v>
      </c>
      <c r="Q1501" s="85">
        <v>2</v>
      </c>
      <c r="R1501" s="86">
        <v>3</v>
      </c>
      <c r="S1501" s="85">
        <v>61</v>
      </c>
      <c r="T1501" s="85">
        <v>59</v>
      </c>
      <c r="U1501" s="85"/>
      <c r="V1501" s="2">
        <v>2</v>
      </c>
      <c r="W1501" s="92">
        <v>1</v>
      </c>
      <c r="X1501" s="10">
        <v>1</v>
      </c>
      <c r="Y1501" s="95">
        <v>3.9</v>
      </c>
      <c r="Z1501" s="2">
        <v>20</v>
      </c>
      <c r="AA1501" s="6"/>
      <c r="AB1501" s="2"/>
      <c r="AC1501" s="2" t="s">
        <v>150</v>
      </c>
      <c r="AD1501" s="84">
        <v>3.6</v>
      </c>
      <c r="AE1501" s="84">
        <v>1.4</v>
      </c>
      <c r="AF1501" s="2">
        <v>100</v>
      </c>
      <c r="AG1501" s="2">
        <f t="shared" si="114"/>
        <v>360</v>
      </c>
      <c r="AH1501" s="2">
        <f t="shared" si="115"/>
        <v>260</v>
      </c>
      <c r="AI1501" s="44" t="str">
        <f>VLOOKUP(Table13[[#This Row],[Track]],$B$1885:$D$1929,2,FALSE)</f>
        <v>NSW</v>
      </c>
      <c r="AJ150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01" s="16" t="str">
        <f>IF(Table13[[#This Row],[Going-Dist]]="G&lt;6-Dist&gt;=1700","B",IF(Table13[[#This Row],[Going-Dist]]="G&lt;6-Dist&lt;1700","A",IF(AJ1501="G&gt;=6-Dist&lt;1700","C",IF(AJ1501="G&gt;=6-Dist&gt;=1700","D","xx"))))</f>
        <v>C</v>
      </c>
      <c r="AL1501" s="2">
        <f>MONTH(Table13[[#This Row],[Date]])</f>
        <v>7</v>
      </c>
      <c r="AM1501" s="2" t="str">
        <f t="shared" si="113"/>
        <v>2024-2025</v>
      </c>
      <c r="AN1501" s="60">
        <v>150</v>
      </c>
      <c r="AO1501" s="128">
        <f>IF(Table13[[#This Row],[Combo 27 Bet]]="","",IF(Table13[[#This Row],[Lev Ret]]="","",AN1501*Table13[[#This Row],[Odds]]))</f>
        <v>540</v>
      </c>
      <c r="AP1501" s="129">
        <f t="shared" si="116"/>
        <v>390</v>
      </c>
      <c r="AQ1501" s="135"/>
      <c r="AR1501" s="151">
        <v>9</v>
      </c>
      <c r="AS1501" s="2" t="str">
        <f>IF(Table13[[#This Row],[Date]]&lt;$AS$3,"","Live")</f>
        <v/>
      </c>
      <c r="AT1501" s="2" t="str">
        <f>IF(Table13[[#This Row],[Date]]&lt;$AT$3,"","Current Algo")</f>
        <v/>
      </c>
    </row>
    <row r="1502" spans="1:46" x14ac:dyDescent="0.25">
      <c r="A1502" s="82">
        <v>45843</v>
      </c>
      <c r="B1502" s="2" t="s">
        <v>3</v>
      </c>
      <c r="C1502" s="83">
        <v>0.59375</v>
      </c>
      <c r="D1502" s="87">
        <v>5</v>
      </c>
      <c r="E1502" s="7">
        <v>0</v>
      </c>
      <c r="F1502" s="60">
        <v>5</v>
      </c>
      <c r="G1502" s="2">
        <v>2600</v>
      </c>
      <c r="H1502" s="2" t="s">
        <v>42</v>
      </c>
      <c r="I1502" s="2" t="s">
        <v>46</v>
      </c>
      <c r="J1502" s="2">
        <v>150</v>
      </c>
      <c r="K1502" s="6">
        <v>8</v>
      </c>
      <c r="L1502" s="6" t="s">
        <v>1026</v>
      </c>
      <c r="M1502" s="2" t="s">
        <v>67</v>
      </c>
      <c r="N1502" s="84">
        <v>4.5</v>
      </c>
      <c r="O1502" s="2" t="s">
        <v>515</v>
      </c>
      <c r="P1502" s="2" t="s">
        <v>45</v>
      </c>
      <c r="Q1502" s="85"/>
      <c r="R1502" s="86">
        <v>10</v>
      </c>
      <c r="S1502" s="85">
        <v>54</v>
      </c>
      <c r="T1502" s="85">
        <v>54</v>
      </c>
      <c r="U1502" s="85"/>
      <c r="V1502" s="2">
        <v>2</v>
      </c>
      <c r="W1502" s="92"/>
      <c r="X1502" s="10">
        <v>1</v>
      </c>
      <c r="Y1502" s="95">
        <v>4</v>
      </c>
      <c r="Z1502" s="2">
        <v>40</v>
      </c>
      <c r="AA1502" s="6">
        <v>10</v>
      </c>
      <c r="AB1502" s="2"/>
      <c r="AC1502" s="2" t="s">
        <v>12</v>
      </c>
      <c r="AD1502" s="84">
        <v>4.4000000000000004</v>
      </c>
      <c r="AE1502" s="84">
        <v>1.5</v>
      </c>
      <c r="AF1502" s="2">
        <v>100</v>
      </c>
      <c r="AG1502" s="2">
        <f t="shared" si="114"/>
        <v>440.00000000000006</v>
      </c>
      <c r="AH1502" s="2">
        <f t="shared" si="115"/>
        <v>340.00000000000006</v>
      </c>
      <c r="AI1502" s="44" t="str">
        <f>VLOOKUP(Table13[[#This Row],[Track]],$B$1885:$D$1929,2,FALSE)</f>
        <v>Vic</v>
      </c>
      <c r="AJ15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02" s="16" t="str">
        <f>IF(Table13[[#This Row],[Going-Dist]]="G&lt;6-Dist&gt;=1700","B",IF(Table13[[#This Row],[Going-Dist]]="G&lt;6-Dist&lt;1700","A",IF(AJ1502="G&gt;=6-Dist&lt;1700","C",IF(AJ1502="G&gt;=6-Dist&gt;=1700","D","xx"))))</f>
        <v>B</v>
      </c>
      <c r="AL1502" s="69">
        <f>MONTH(Table13[[#This Row],[Date]])</f>
        <v>7</v>
      </c>
      <c r="AM1502" s="69" t="str">
        <f t="shared" si="113"/>
        <v>2024-2025</v>
      </c>
      <c r="AN1502" s="60">
        <v>140</v>
      </c>
      <c r="AO1502" s="128">
        <f>IF(Table13[[#This Row],[Combo 27 Bet]]="","",IF(Table13[[#This Row],[Lev Ret]]="","",AN1502*Table13[[#This Row],[Odds]]))</f>
        <v>616</v>
      </c>
      <c r="AP1502" s="129">
        <f t="shared" si="116"/>
        <v>476</v>
      </c>
      <c r="AQ1502" s="135">
        <v>2</v>
      </c>
      <c r="AR1502" s="151">
        <v>7</v>
      </c>
      <c r="AS1502" s="2" t="str">
        <f>IF(Table13[[#This Row],[Date]]&lt;$AS$3,"","Live")</f>
        <v/>
      </c>
      <c r="AT1502" s="2" t="str">
        <f>IF(Table13[[#This Row],[Date]]&lt;$AT$3,"","Current Algo")</f>
        <v/>
      </c>
    </row>
    <row r="1503" spans="1:46" x14ac:dyDescent="0.25">
      <c r="A1503" s="82">
        <v>45843</v>
      </c>
      <c r="B1503" s="2" t="s">
        <v>3</v>
      </c>
      <c r="C1503" s="83">
        <v>0.59375</v>
      </c>
      <c r="D1503" s="87">
        <v>5</v>
      </c>
      <c r="E1503" s="7">
        <v>0</v>
      </c>
      <c r="F1503" s="60">
        <v>5</v>
      </c>
      <c r="G1503" s="2">
        <v>2600</v>
      </c>
      <c r="H1503" s="2" t="s">
        <v>42</v>
      </c>
      <c r="I1503" s="2" t="s">
        <v>46</v>
      </c>
      <c r="J1503" s="2">
        <v>150</v>
      </c>
      <c r="K1503" s="6">
        <v>4</v>
      </c>
      <c r="L1503" s="6" t="s">
        <v>573</v>
      </c>
      <c r="M1503" s="2" t="s">
        <v>75</v>
      </c>
      <c r="N1503" s="84">
        <v>4</v>
      </c>
      <c r="O1503" s="2" t="s">
        <v>568</v>
      </c>
      <c r="P1503" s="2" t="s">
        <v>574</v>
      </c>
      <c r="Q1503" s="85"/>
      <c r="R1503" s="86">
        <v>6</v>
      </c>
      <c r="S1503" s="85">
        <v>57</v>
      </c>
      <c r="T1503" s="85">
        <v>57</v>
      </c>
      <c r="U1503" s="85"/>
      <c r="V1503" s="2">
        <v>1</v>
      </c>
      <c r="W1503" s="92">
        <v>2</v>
      </c>
      <c r="X1503" s="10">
        <v>2</v>
      </c>
      <c r="Y1503" s="95">
        <v>4.8</v>
      </c>
      <c r="Z1503" s="2">
        <v>35</v>
      </c>
      <c r="AA1503" s="6">
        <v>10</v>
      </c>
      <c r="AB1503" s="2"/>
      <c r="AC1503" s="2" t="s">
        <v>15</v>
      </c>
      <c r="AD1503" s="84">
        <v>4.2</v>
      </c>
      <c r="AE1503" s="84">
        <v>1.6</v>
      </c>
      <c r="AF1503" s="2">
        <v>100</v>
      </c>
      <c r="AG1503" s="2" t="str">
        <f t="shared" si="114"/>
        <v/>
      </c>
      <c r="AH1503" s="2">
        <f t="shared" si="115"/>
        <v>-100</v>
      </c>
      <c r="AI1503" s="44" t="str">
        <f>VLOOKUP(Table13[[#This Row],[Track]],$B$1885:$D$1929,2,FALSE)</f>
        <v>Vic</v>
      </c>
      <c r="AJ15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03" s="16" t="str">
        <f>IF(Table13[[#This Row],[Going-Dist]]="G&lt;6-Dist&gt;=1700","B",IF(Table13[[#This Row],[Going-Dist]]="G&lt;6-Dist&lt;1700","A",IF(AJ1503="G&gt;=6-Dist&lt;1700","C",IF(AJ1503="G&gt;=6-Dist&gt;=1700","D","xx"))))</f>
        <v>B</v>
      </c>
      <c r="AL1503" s="69">
        <f>MONTH(Table13[[#This Row],[Date]])</f>
        <v>7</v>
      </c>
      <c r="AM1503" s="69" t="str">
        <f t="shared" si="113"/>
        <v>2024-2025</v>
      </c>
      <c r="AN1503" s="60">
        <v>100</v>
      </c>
      <c r="AO1503" s="128" t="str">
        <f>IF(Table13[[#This Row],[Combo 27 Bet]]="","",IF(Table13[[#This Row],[Lev Ret]]="","",AN1503*Table13[[#This Row],[Odds]]))</f>
        <v/>
      </c>
      <c r="AP1503" s="129">
        <f t="shared" si="116"/>
        <v>-100</v>
      </c>
      <c r="AQ1503" s="135">
        <v>2</v>
      </c>
      <c r="AR1503" s="151">
        <v>5</v>
      </c>
      <c r="AS1503" s="2" t="str">
        <f>IF(Table13[[#This Row],[Date]]&lt;$AS$3,"","Live")</f>
        <v/>
      </c>
      <c r="AT1503" s="2" t="str">
        <f>IF(Table13[[#This Row],[Date]]&lt;$AT$3,"","Current Algo")</f>
        <v/>
      </c>
    </row>
    <row r="1504" spans="1:46" x14ac:dyDescent="0.25">
      <c r="A1504" s="82">
        <v>45843</v>
      </c>
      <c r="B1504" s="2" t="s">
        <v>3</v>
      </c>
      <c r="C1504" s="83">
        <v>0.67361111111111116</v>
      </c>
      <c r="D1504" s="87">
        <v>5</v>
      </c>
      <c r="E1504" s="7">
        <v>0</v>
      </c>
      <c r="F1504" s="60">
        <v>8</v>
      </c>
      <c r="G1504" s="2">
        <v>1600</v>
      </c>
      <c r="H1504" s="2" t="s">
        <v>42</v>
      </c>
      <c r="I1504" s="2" t="s">
        <v>46</v>
      </c>
      <c r="J1504" s="2">
        <v>200</v>
      </c>
      <c r="K1504" s="6">
        <v>3</v>
      </c>
      <c r="L1504" s="6" t="s">
        <v>362</v>
      </c>
      <c r="M1504" s="2" t="s">
        <v>75</v>
      </c>
      <c r="N1504" s="84">
        <v>5.5</v>
      </c>
      <c r="O1504" s="2" t="s">
        <v>568</v>
      </c>
      <c r="P1504" s="2" t="s">
        <v>118</v>
      </c>
      <c r="Q1504" s="85"/>
      <c r="R1504" s="86">
        <v>13</v>
      </c>
      <c r="S1504" s="85">
        <v>59</v>
      </c>
      <c r="T1504" s="85">
        <v>59</v>
      </c>
      <c r="U1504" s="85"/>
      <c r="V1504" s="2">
        <v>2</v>
      </c>
      <c r="W1504" s="92">
        <v>4</v>
      </c>
      <c r="X1504" s="10">
        <v>2</v>
      </c>
      <c r="Y1504" s="95">
        <v>4.8</v>
      </c>
      <c r="Z1504" s="2">
        <v>35</v>
      </c>
      <c r="AA1504" s="6">
        <v>14</v>
      </c>
      <c r="AB1504" s="2"/>
      <c r="AC1504" s="2" t="s">
        <v>12</v>
      </c>
      <c r="AD1504" s="84">
        <v>5</v>
      </c>
      <c r="AE1504" s="84">
        <v>1.9</v>
      </c>
      <c r="AF1504" s="2">
        <v>100</v>
      </c>
      <c r="AG1504" s="2">
        <f t="shared" si="114"/>
        <v>500</v>
      </c>
      <c r="AH1504" s="2">
        <f t="shared" si="115"/>
        <v>400</v>
      </c>
      <c r="AI1504" s="44" t="str">
        <f>VLOOKUP(Table13[[#This Row],[Track]],$B$1885:$D$1929,2,FALSE)</f>
        <v>Vic</v>
      </c>
      <c r="AJ15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04" s="16" t="str">
        <f>IF(Table13[[#This Row],[Going-Dist]]="G&lt;6-Dist&gt;=1700","B",IF(Table13[[#This Row],[Going-Dist]]="G&lt;6-Dist&lt;1700","A",IF(AJ1504="G&gt;=6-Dist&lt;1700","C",IF(AJ1504="G&gt;=6-Dist&gt;=1700","D","xx"))))</f>
        <v>A</v>
      </c>
      <c r="AL1504" s="69">
        <f>MONTH(Table13[[#This Row],[Date]])</f>
        <v>7</v>
      </c>
      <c r="AM1504" s="69" t="str">
        <f t="shared" si="113"/>
        <v>2024-2025</v>
      </c>
      <c r="AN1504" s="60">
        <v>100</v>
      </c>
      <c r="AO1504" s="128">
        <f>IF(Table13[[#This Row],[Combo 27 Bet]]="","",IF(Table13[[#This Row],[Lev Ret]]="","",AN1504*Table13[[#This Row],[Odds]]))</f>
        <v>500</v>
      </c>
      <c r="AP1504" s="129">
        <f t="shared" si="116"/>
        <v>400</v>
      </c>
      <c r="AQ1504" s="135"/>
      <c r="AR1504" s="151">
        <v>5</v>
      </c>
      <c r="AS1504" s="2" t="str">
        <f>IF(Table13[[#This Row],[Date]]&lt;$AS$3,"","Live")</f>
        <v/>
      </c>
      <c r="AT1504" s="2" t="str">
        <f>IF(Table13[[#This Row],[Date]]&lt;$AT$3,"","Current Algo")</f>
        <v/>
      </c>
    </row>
    <row r="1505" spans="1:46" x14ac:dyDescent="0.25">
      <c r="A1505" s="82">
        <v>45843</v>
      </c>
      <c r="B1505" s="2" t="s">
        <v>3</v>
      </c>
      <c r="C1505" s="83">
        <v>0.69444444444444442</v>
      </c>
      <c r="D1505" s="87">
        <v>5</v>
      </c>
      <c r="E1505" s="7">
        <v>0</v>
      </c>
      <c r="F1505" s="60">
        <v>9</v>
      </c>
      <c r="G1505" s="2">
        <v>1400</v>
      </c>
      <c r="H1505" s="2" t="s">
        <v>70</v>
      </c>
      <c r="I1505" s="2" t="s">
        <v>46</v>
      </c>
      <c r="J1505" s="2">
        <v>150</v>
      </c>
      <c r="K1505" s="6">
        <v>3</v>
      </c>
      <c r="L1505" s="6" t="s">
        <v>889</v>
      </c>
      <c r="M1505" s="2" t="s">
        <v>43</v>
      </c>
      <c r="N1505" s="84">
        <v>6.5</v>
      </c>
      <c r="O1505" s="2" t="s">
        <v>397</v>
      </c>
      <c r="P1505" s="2" t="s">
        <v>570</v>
      </c>
      <c r="Q1505" s="85"/>
      <c r="R1505" s="86">
        <v>3</v>
      </c>
      <c r="S1505" s="85">
        <v>54</v>
      </c>
      <c r="T1505" s="85">
        <v>54</v>
      </c>
      <c r="U1505" s="85"/>
      <c r="V1505" s="2">
        <v>1</v>
      </c>
      <c r="W1505" s="92">
        <v>4</v>
      </c>
      <c r="X1505" s="10">
        <v>1</v>
      </c>
      <c r="Y1505" s="95">
        <v>4.4000000000000004</v>
      </c>
      <c r="Z1505" s="2">
        <v>40</v>
      </c>
      <c r="AA1505" s="6">
        <v>11</v>
      </c>
      <c r="AB1505" s="2"/>
      <c r="AC1505" s="2"/>
      <c r="AD1505" s="84">
        <v>6</v>
      </c>
      <c r="AE1505" s="84"/>
      <c r="AF1505" s="2">
        <v>100</v>
      </c>
      <c r="AG1505" s="2" t="str">
        <f t="shared" si="114"/>
        <v/>
      </c>
      <c r="AH1505" s="2">
        <f t="shared" si="115"/>
        <v>-100</v>
      </c>
      <c r="AI1505" s="44" t="str">
        <f>VLOOKUP(Table13[[#This Row],[Track]],$B$1885:$D$1929,2,FALSE)</f>
        <v>Vic</v>
      </c>
      <c r="AJ15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05" s="16" t="str">
        <f>IF(Table13[[#This Row],[Going-Dist]]="G&lt;6-Dist&gt;=1700","B",IF(Table13[[#This Row],[Going-Dist]]="G&lt;6-Dist&lt;1700","A",IF(AJ1505="G&gt;=6-Dist&lt;1700","C",IF(AJ1505="G&gt;=6-Dist&gt;=1700","D","xx"))))</f>
        <v>A</v>
      </c>
      <c r="AL1505" s="69">
        <f>MONTH(Table13[[#This Row],[Date]])</f>
        <v>7</v>
      </c>
      <c r="AM1505" s="69" t="str">
        <f t="shared" si="113"/>
        <v>2024-2025</v>
      </c>
      <c r="AN1505" s="60">
        <v>140</v>
      </c>
      <c r="AO1505" s="128" t="str">
        <f>IF(Table13[[#This Row],[Combo 27 Bet]]="","",IF(Table13[[#This Row],[Lev Ret]]="","",AN1505*Table13[[#This Row],[Odds]]))</f>
        <v/>
      </c>
      <c r="AP1505" s="129">
        <f t="shared" si="116"/>
        <v>-140</v>
      </c>
      <c r="AQ1505" s="135">
        <v>2</v>
      </c>
      <c r="AR1505" s="151">
        <v>8</v>
      </c>
      <c r="AS1505" s="2" t="str">
        <f>IF(Table13[[#This Row],[Date]]&lt;$AS$3,"","Live")</f>
        <v/>
      </c>
      <c r="AT1505" s="2" t="str">
        <f>IF(Table13[[#This Row],[Date]]&lt;$AT$3,"","Current Algo")</f>
        <v/>
      </c>
    </row>
    <row r="1506" spans="1:46" x14ac:dyDescent="0.25">
      <c r="A1506" s="82">
        <v>45843</v>
      </c>
      <c r="B1506" s="2" t="s">
        <v>3</v>
      </c>
      <c r="C1506" s="83">
        <v>0.69444444444444442</v>
      </c>
      <c r="D1506" s="87">
        <v>5</v>
      </c>
      <c r="E1506" s="7">
        <v>0</v>
      </c>
      <c r="F1506" s="60">
        <v>9</v>
      </c>
      <c r="G1506" s="2">
        <v>1400</v>
      </c>
      <c r="H1506" s="2" t="s">
        <v>70</v>
      </c>
      <c r="I1506" s="2" t="s">
        <v>46</v>
      </c>
      <c r="J1506" s="2">
        <v>150</v>
      </c>
      <c r="K1506" s="6">
        <v>5</v>
      </c>
      <c r="L1506" s="6" t="s">
        <v>578</v>
      </c>
      <c r="M1506" s="2" t="s">
        <v>76</v>
      </c>
      <c r="N1506" s="84">
        <v>3.4</v>
      </c>
      <c r="O1506" s="2" t="s">
        <v>59</v>
      </c>
      <c r="P1506" s="2" t="s">
        <v>45</v>
      </c>
      <c r="Q1506" s="85"/>
      <c r="R1506" s="86">
        <v>5</v>
      </c>
      <c r="S1506" s="85">
        <v>54</v>
      </c>
      <c r="T1506" s="85">
        <v>54</v>
      </c>
      <c r="U1506" s="85"/>
      <c r="V1506" s="2">
        <v>2</v>
      </c>
      <c r="W1506" s="92"/>
      <c r="X1506" s="10">
        <v>2</v>
      </c>
      <c r="Y1506" s="95">
        <v>4.8</v>
      </c>
      <c r="Z1506" s="2">
        <v>35</v>
      </c>
      <c r="AA1506" s="6">
        <v>11</v>
      </c>
      <c r="AB1506" s="2"/>
      <c r="AC1506" s="2" t="s">
        <v>13</v>
      </c>
      <c r="AD1506" s="84">
        <v>3.1</v>
      </c>
      <c r="AE1506" s="84">
        <v>1.8</v>
      </c>
      <c r="AF1506" s="2">
        <v>100</v>
      </c>
      <c r="AG1506" s="2" t="str">
        <f t="shared" si="114"/>
        <v/>
      </c>
      <c r="AH1506" s="2">
        <f t="shared" si="115"/>
        <v>-100</v>
      </c>
      <c r="AI1506" s="44" t="str">
        <f>VLOOKUP(Table13[[#This Row],[Track]],$B$1885:$D$1929,2,FALSE)</f>
        <v>Vic</v>
      </c>
      <c r="AJ15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06" s="16" t="str">
        <f>IF(Table13[[#This Row],[Going-Dist]]="G&lt;6-Dist&gt;=1700","B",IF(Table13[[#This Row],[Going-Dist]]="G&lt;6-Dist&lt;1700","A",IF(AJ1506="G&gt;=6-Dist&lt;1700","C",IF(AJ1506="G&gt;=6-Dist&gt;=1700","D","xx"))))</f>
        <v>A</v>
      </c>
      <c r="AL1506" s="69">
        <f>MONTH(Table13[[#This Row],[Date]])</f>
        <v>7</v>
      </c>
      <c r="AM1506" s="69" t="str">
        <f t="shared" si="113"/>
        <v>2024-2025</v>
      </c>
      <c r="AN1506" s="60">
        <v>150</v>
      </c>
      <c r="AO1506" s="128" t="str">
        <f>IF(Table13[[#This Row],[Combo 27 Bet]]="","",IF(Table13[[#This Row],[Lev Ret]]="","",AN1506*Table13[[#This Row],[Odds]]))</f>
        <v/>
      </c>
      <c r="AP1506" s="129">
        <f t="shared" si="116"/>
        <v>-150</v>
      </c>
      <c r="AQ1506" s="135">
        <v>2</v>
      </c>
      <c r="AR1506" s="151">
        <v>3</v>
      </c>
      <c r="AS1506" s="2" t="str">
        <f>IF(Table13[[#This Row],[Date]]&lt;$AS$3,"","Live")</f>
        <v/>
      </c>
      <c r="AT1506" s="2" t="str">
        <f>IF(Table13[[#This Row],[Date]]&lt;$AT$3,"","Current Algo")</f>
        <v/>
      </c>
    </row>
    <row r="1507" spans="1:46" x14ac:dyDescent="0.25">
      <c r="A1507" s="82">
        <v>45850</v>
      </c>
      <c r="B1507" s="2" t="s">
        <v>148</v>
      </c>
      <c r="C1507" s="83">
        <v>0.51388888888888884</v>
      </c>
      <c r="D1507" s="87">
        <v>5</v>
      </c>
      <c r="E1507" s="7">
        <v>6</v>
      </c>
      <c r="F1507" s="60">
        <v>3</v>
      </c>
      <c r="G1507" s="2">
        <v>1600</v>
      </c>
      <c r="H1507" s="2" t="s">
        <v>151</v>
      </c>
      <c r="I1507" s="2">
        <v>72</v>
      </c>
      <c r="J1507" s="2">
        <v>120</v>
      </c>
      <c r="K1507" s="6">
        <v>10</v>
      </c>
      <c r="L1507" s="6" t="s">
        <v>1765</v>
      </c>
      <c r="M1507" s="2" t="s">
        <v>75</v>
      </c>
      <c r="N1507" s="84">
        <v>2.5</v>
      </c>
      <c r="O1507" s="2" t="s">
        <v>187</v>
      </c>
      <c r="P1507" s="2" t="s">
        <v>154</v>
      </c>
      <c r="Q1507" s="85"/>
      <c r="R1507" s="86">
        <v>4</v>
      </c>
      <c r="S1507" s="85">
        <v>56</v>
      </c>
      <c r="T1507" s="85">
        <v>56</v>
      </c>
      <c r="U1507" s="85"/>
      <c r="V1507" s="2">
        <v>1</v>
      </c>
      <c r="W1507" s="92">
        <v>4</v>
      </c>
      <c r="X1507" s="10">
        <v>1</v>
      </c>
      <c r="Y1507" s="95">
        <v>3.4</v>
      </c>
      <c r="Z1507" s="2">
        <v>20</v>
      </c>
      <c r="AA1507" s="6"/>
      <c r="AB1507" s="2"/>
      <c r="AC1507" s="2"/>
      <c r="AD1507" s="84">
        <v>2.6</v>
      </c>
      <c r="AE1507" s="84"/>
      <c r="AF1507" s="2">
        <v>100</v>
      </c>
      <c r="AG1507" s="2" t="str">
        <f t="shared" si="114"/>
        <v/>
      </c>
      <c r="AH1507" s="2">
        <f t="shared" si="115"/>
        <v>-100</v>
      </c>
      <c r="AI1507" s="44" t="str">
        <f>VLOOKUP(Table13[[#This Row],[Track]],$B$1885:$D$1929,2,FALSE)</f>
        <v>NSW</v>
      </c>
      <c r="AJ15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07" s="16" t="str">
        <f>IF(Table13[[#This Row],[Going-Dist]]="G&lt;6-Dist&gt;=1700","B",IF(Table13[[#This Row],[Going-Dist]]="G&lt;6-Dist&lt;1700","A",IF(AJ1507="G&gt;=6-Dist&lt;1700","C",IF(AJ1507="G&gt;=6-Dist&gt;=1700","D","xx"))))</f>
        <v>A</v>
      </c>
      <c r="AL1507" s="69">
        <f>MONTH(Table13[[#This Row],[Date]])</f>
        <v>7</v>
      </c>
      <c r="AM1507" s="69" t="str">
        <f t="shared" si="113"/>
        <v>2024-2025</v>
      </c>
      <c r="AN1507" s="60">
        <v>100</v>
      </c>
      <c r="AO1507" s="128" t="str">
        <f>IF(Table13[[#This Row],[Combo 27 Bet]]="","",IF(Table13[[#This Row],[Lev Ret]]="","",AN1507*Table13[[#This Row],[Odds]]))</f>
        <v/>
      </c>
      <c r="AP1507" s="129">
        <f t="shared" si="116"/>
        <v>-100</v>
      </c>
      <c r="AQ1507" s="135"/>
      <c r="AR1507" s="151">
        <v>5</v>
      </c>
      <c r="AS1507" s="2" t="str">
        <f>IF(Table13[[#This Row],[Date]]&lt;$AS$3,"","Live")</f>
        <v/>
      </c>
      <c r="AT1507" s="2" t="str">
        <f>IF(Table13[[#This Row],[Date]]&lt;$AT$3,"","Current Algo")</f>
        <v/>
      </c>
    </row>
    <row r="1508" spans="1:46" x14ac:dyDescent="0.25">
      <c r="A1508" s="82">
        <v>45850</v>
      </c>
      <c r="B1508" s="2" t="s">
        <v>148</v>
      </c>
      <c r="C1508" s="83">
        <v>0.5625</v>
      </c>
      <c r="D1508" s="87">
        <v>5</v>
      </c>
      <c r="E1508" s="7">
        <v>6</v>
      </c>
      <c r="F1508" s="60">
        <v>5</v>
      </c>
      <c r="G1508" s="2">
        <v>1800</v>
      </c>
      <c r="H1508" s="2" t="s">
        <v>151</v>
      </c>
      <c r="I1508" s="2">
        <v>78</v>
      </c>
      <c r="J1508" s="2">
        <v>160</v>
      </c>
      <c r="K1508" s="6">
        <v>2</v>
      </c>
      <c r="L1508" s="6" t="s">
        <v>1186</v>
      </c>
      <c r="M1508" s="2" t="s">
        <v>75</v>
      </c>
      <c r="N1508" s="84">
        <v>3.2</v>
      </c>
      <c r="O1508" s="2" t="s">
        <v>515</v>
      </c>
      <c r="P1508" s="2" t="s">
        <v>562</v>
      </c>
      <c r="Q1508" s="85">
        <v>2</v>
      </c>
      <c r="R1508" s="86">
        <v>8</v>
      </c>
      <c r="S1508" s="85">
        <v>57.5</v>
      </c>
      <c r="T1508" s="85">
        <v>55.5</v>
      </c>
      <c r="U1508" s="85"/>
      <c r="V1508" s="2">
        <v>2</v>
      </c>
      <c r="W1508" s="92">
        <v>4</v>
      </c>
      <c r="X1508" s="10">
        <v>2</v>
      </c>
      <c r="Y1508" s="95">
        <v>4.7</v>
      </c>
      <c r="Z1508" s="2">
        <v>20</v>
      </c>
      <c r="AA1508" s="6"/>
      <c r="AB1508" s="2"/>
      <c r="AC1508" s="2"/>
      <c r="AD1508" s="84">
        <v>3.6</v>
      </c>
      <c r="AE1508" s="84"/>
      <c r="AF1508" s="2">
        <v>100</v>
      </c>
      <c r="AG1508" s="2" t="str">
        <f t="shared" si="114"/>
        <v/>
      </c>
      <c r="AH1508" s="2">
        <f t="shared" si="115"/>
        <v>-100</v>
      </c>
      <c r="AI1508" s="44" t="str">
        <f>VLOOKUP(Table13[[#This Row],[Track]],$B$1885:$D$1929,2,FALSE)</f>
        <v>NSW</v>
      </c>
      <c r="AJ15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08" s="16" t="str">
        <f>IF(Table13[[#This Row],[Going-Dist]]="G&lt;6-Dist&gt;=1700","B",IF(Table13[[#This Row],[Going-Dist]]="G&lt;6-Dist&lt;1700","A",IF(AJ1508="G&gt;=6-Dist&lt;1700","C",IF(AJ1508="G&gt;=6-Dist&gt;=1700","D","xx"))))</f>
        <v>B</v>
      </c>
      <c r="AL1508" s="69">
        <f>MONTH(Table13[[#This Row],[Date]])</f>
        <v>7</v>
      </c>
      <c r="AM1508" s="69" t="str">
        <f t="shared" si="113"/>
        <v>2024-2025</v>
      </c>
      <c r="AN1508" s="60">
        <v>100</v>
      </c>
      <c r="AO1508" s="128" t="str">
        <f>IF(Table13[[#This Row],[Combo 27 Bet]]="","",IF(Table13[[#This Row],[Lev Ret]]="","",AN1508*Table13[[#This Row],[Odds]]))</f>
        <v/>
      </c>
      <c r="AP1508" s="129">
        <f t="shared" si="116"/>
        <v>-100</v>
      </c>
      <c r="AQ1508" s="135"/>
      <c r="AR1508" s="151">
        <v>7</v>
      </c>
      <c r="AS1508" s="2" t="str">
        <f>IF(Table13[[#This Row],[Date]]&lt;$AS$3,"","Live")</f>
        <v/>
      </c>
      <c r="AT1508" s="2" t="str">
        <f>IF(Table13[[#This Row],[Date]]&lt;$AT$3,"","Current Algo")</f>
        <v/>
      </c>
    </row>
    <row r="1509" spans="1:46" x14ac:dyDescent="0.25">
      <c r="A1509" s="82">
        <v>45850</v>
      </c>
      <c r="B1509" s="2" t="s">
        <v>148</v>
      </c>
      <c r="C1509" s="83">
        <v>0.58680555555555558</v>
      </c>
      <c r="D1509" s="87">
        <v>5</v>
      </c>
      <c r="E1509" s="7">
        <v>6</v>
      </c>
      <c r="F1509" s="60">
        <v>6</v>
      </c>
      <c r="G1509" s="2">
        <v>1800</v>
      </c>
      <c r="H1509" s="2" t="s">
        <v>151</v>
      </c>
      <c r="I1509" s="2">
        <v>88</v>
      </c>
      <c r="J1509" s="2">
        <v>160</v>
      </c>
      <c r="K1509" s="6">
        <v>4</v>
      </c>
      <c r="L1509" s="6" t="s">
        <v>1187</v>
      </c>
      <c r="M1509" s="2" t="s">
        <v>55</v>
      </c>
      <c r="N1509" s="84">
        <v>3.2</v>
      </c>
      <c r="O1509" s="2" t="s">
        <v>106</v>
      </c>
      <c r="P1509" s="2" t="s">
        <v>157</v>
      </c>
      <c r="Q1509" s="85"/>
      <c r="R1509" s="86">
        <v>5</v>
      </c>
      <c r="S1509" s="85">
        <v>57.5</v>
      </c>
      <c r="T1509" s="85">
        <v>57.5</v>
      </c>
      <c r="U1509" s="85"/>
      <c r="V1509" s="2">
        <v>3</v>
      </c>
      <c r="W1509" s="92">
        <v>1</v>
      </c>
      <c r="X1509" s="10">
        <v>1</v>
      </c>
      <c r="Y1509" s="95">
        <v>3.6</v>
      </c>
      <c r="Z1509" s="2">
        <v>20</v>
      </c>
      <c r="AA1509" s="6"/>
      <c r="AB1509" s="2"/>
      <c r="AC1509" s="2" t="s">
        <v>13</v>
      </c>
      <c r="AD1509" s="84">
        <v>3.6</v>
      </c>
      <c r="AE1509" s="84">
        <v>1.5</v>
      </c>
      <c r="AF1509" s="2">
        <v>100</v>
      </c>
      <c r="AG1509" s="2" t="str">
        <f t="shared" si="114"/>
        <v/>
      </c>
      <c r="AH1509" s="2">
        <f t="shared" si="115"/>
        <v>-100</v>
      </c>
      <c r="AI1509" s="44" t="str">
        <f>VLOOKUP(Table13[[#This Row],[Track]],$B$1885:$D$1929,2,FALSE)</f>
        <v>NSW</v>
      </c>
      <c r="AJ15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09" s="16" t="str">
        <f>IF(Table13[[#This Row],[Going-Dist]]="G&lt;6-Dist&gt;=1700","B",IF(Table13[[#This Row],[Going-Dist]]="G&lt;6-Dist&lt;1700","A",IF(AJ1509="G&gt;=6-Dist&lt;1700","C",IF(AJ1509="G&gt;=6-Dist&gt;=1700","D","xx"))))</f>
        <v>B</v>
      </c>
      <c r="AL1509" s="2">
        <f>MONTH(Table13[[#This Row],[Date]])</f>
        <v>7</v>
      </c>
      <c r="AM1509" s="2" t="str">
        <f t="shared" si="113"/>
        <v>2024-2025</v>
      </c>
      <c r="AN1509" s="60">
        <v>100</v>
      </c>
      <c r="AO1509" s="128" t="str">
        <f>IF(Table13[[#This Row],[Combo 27 Bet]]="","",IF(Table13[[#This Row],[Lev Ret]]="","",AN1509*Table13[[#This Row],[Odds]]))</f>
        <v/>
      </c>
      <c r="AP1509" s="129">
        <f t="shared" si="116"/>
        <v>-100</v>
      </c>
      <c r="AQ1509" s="135"/>
      <c r="AR1509" s="151">
        <v>5</v>
      </c>
      <c r="AS1509" s="2" t="str">
        <f>IF(Table13[[#This Row],[Date]]&lt;$AS$3,"","Live")</f>
        <v/>
      </c>
      <c r="AT1509" s="2" t="str">
        <f>IF(Table13[[#This Row],[Date]]&lt;$AT$3,"","Current Algo")</f>
        <v/>
      </c>
    </row>
    <row r="1510" spans="1:46" x14ac:dyDescent="0.25">
      <c r="A1510" s="82">
        <v>45850</v>
      </c>
      <c r="B1510" s="2" t="s">
        <v>4</v>
      </c>
      <c r="C1510" s="83">
        <v>0.65277777777777779</v>
      </c>
      <c r="D1510" s="87">
        <v>6</v>
      </c>
      <c r="E1510" s="7">
        <v>0</v>
      </c>
      <c r="F1510" s="60">
        <v>7</v>
      </c>
      <c r="G1510" s="2">
        <v>1400</v>
      </c>
      <c r="H1510" s="2" t="s">
        <v>42</v>
      </c>
      <c r="I1510" s="2">
        <v>100</v>
      </c>
      <c r="J1510" s="2">
        <v>150</v>
      </c>
      <c r="K1510" s="6">
        <v>1</v>
      </c>
      <c r="L1510" s="6" t="s">
        <v>1027</v>
      </c>
      <c r="M1510" s="2" t="s">
        <v>50</v>
      </c>
      <c r="N1510" s="84">
        <v>6.5</v>
      </c>
      <c r="O1510" s="2" t="s">
        <v>571</v>
      </c>
      <c r="P1510" s="2" t="s">
        <v>572</v>
      </c>
      <c r="Q1510" s="85"/>
      <c r="R1510" s="86">
        <v>10</v>
      </c>
      <c r="S1510" s="85">
        <v>60</v>
      </c>
      <c r="T1510" s="85">
        <v>60</v>
      </c>
      <c r="U1510" s="85"/>
      <c r="V1510" s="2">
        <v>3</v>
      </c>
      <c r="W1510" s="92">
        <v>4</v>
      </c>
      <c r="X1510" s="10">
        <v>2</v>
      </c>
      <c r="Y1510" s="95">
        <v>5</v>
      </c>
      <c r="Z1510" s="2">
        <v>35</v>
      </c>
      <c r="AA1510" s="6">
        <v>12</v>
      </c>
      <c r="AB1510" s="2"/>
      <c r="AC1510" s="2"/>
      <c r="AD1510" s="84">
        <v>7</v>
      </c>
      <c r="AE1510" s="84"/>
      <c r="AF1510" s="2">
        <v>100</v>
      </c>
      <c r="AG1510" s="2" t="str">
        <f t="shared" si="114"/>
        <v/>
      </c>
      <c r="AH1510" s="2">
        <f t="shared" si="115"/>
        <v>-100</v>
      </c>
      <c r="AI1510" s="44" t="str">
        <f>VLOOKUP(Table13[[#This Row],[Track]],$B$1885:$D$1929,2,FALSE)</f>
        <v>Vic</v>
      </c>
      <c r="AJ151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10" s="16" t="str">
        <f>IF(Table13[[#This Row],[Going-Dist]]="G&lt;6-Dist&gt;=1700","B",IF(Table13[[#This Row],[Going-Dist]]="G&lt;6-Dist&lt;1700","A",IF(AJ1510="G&gt;=6-Dist&lt;1700","C",IF(AJ1510="G&gt;=6-Dist&gt;=1700","D","xx"))))</f>
        <v>C</v>
      </c>
      <c r="AL1510" s="69">
        <f>MONTH(Table13[[#This Row],[Date]])</f>
        <v>7</v>
      </c>
      <c r="AM1510" s="69" t="str">
        <f t="shared" si="113"/>
        <v>2024-2025</v>
      </c>
      <c r="AN1510" s="60">
        <v>100</v>
      </c>
      <c r="AO1510" s="128" t="str">
        <f>IF(Table13[[#This Row],[Combo 27 Bet]]="","",IF(Table13[[#This Row],[Lev Ret]]="","",AN1510*Table13[[#This Row],[Odds]]))</f>
        <v/>
      </c>
      <c r="AP1510" s="129">
        <f t="shared" si="116"/>
        <v>-100</v>
      </c>
      <c r="AQ1510" s="135">
        <v>2</v>
      </c>
      <c r="AR1510" s="151">
        <v>6</v>
      </c>
      <c r="AS1510" s="2" t="str">
        <f>IF(Table13[[#This Row],[Date]]&lt;$AS$3,"","Live")</f>
        <v/>
      </c>
      <c r="AT1510" s="2" t="str">
        <f>IF(Table13[[#This Row],[Date]]&lt;$AT$3,"","Current Algo")</f>
        <v/>
      </c>
    </row>
    <row r="1511" spans="1:46" x14ac:dyDescent="0.25">
      <c r="A1511" s="82">
        <v>45850</v>
      </c>
      <c r="B1511" s="2" t="s">
        <v>4</v>
      </c>
      <c r="C1511" s="83">
        <v>0.65277777777777779</v>
      </c>
      <c r="D1511" s="87">
        <v>6</v>
      </c>
      <c r="E1511" s="7">
        <v>0</v>
      </c>
      <c r="F1511" s="60">
        <v>7</v>
      </c>
      <c r="G1511" s="2">
        <v>1400</v>
      </c>
      <c r="H1511" s="2" t="s">
        <v>42</v>
      </c>
      <c r="I1511" s="2">
        <v>100</v>
      </c>
      <c r="J1511" s="2">
        <v>150</v>
      </c>
      <c r="K1511" s="6">
        <v>9</v>
      </c>
      <c r="L1511" s="6" t="s">
        <v>914</v>
      </c>
      <c r="M1511" s="2" t="s">
        <v>75</v>
      </c>
      <c r="N1511" s="84">
        <v>5.2</v>
      </c>
      <c r="O1511" s="2" t="s">
        <v>568</v>
      </c>
      <c r="P1511" s="2" t="s">
        <v>82</v>
      </c>
      <c r="Q1511" s="85"/>
      <c r="R1511" s="86">
        <v>7</v>
      </c>
      <c r="S1511" s="85">
        <v>56</v>
      </c>
      <c r="T1511" s="85">
        <v>56</v>
      </c>
      <c r="U1511" s="85"/>
      <c r="V1511" s="2">
        <v>2</v>
      </c>
      <c r="W1511" s="92"/>
      <c r="X1511" s="10">
        <v>3</v>
      </c>
      <c r="Y1511" s="95">
        <v>5.2</v>
      </c>
      <c r="Z1511" s="2">
        <v>35</v>
      </c>
      <c r="AA1511" s="6">
        <v>12</v>
      </c>
      <c r="AB1511" s="2"/>
      <c r="AC1511" s="2"/>
      <c r="AD1511" s="84">
        <v>5.5</v>
      </c>
      <c r="AE1511" s="84"/>
      <c r="AF1511" s="2">
        <v>100</v>
      </c>
      <c r="AG1511" s="2" t="str">
        <f t="shared" si="114"/>
        <v/>
      </c>
      <c r="AH1511" s="2">
        <f t="shared" si="115"/>
        <v>-100</v>
      </c>
      <c r="AI1511" s="44" t="str">
        <f>VLOOKUP(Table13[[#This Row],[Track]],$B$1885:$D$1929,2,FALSE)</f>
        <v>Vic</v>
      </c>
      <c r="AJ151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11" s="16" t="str">
        <f>IF(Table13[[#This Row],[Going-Dist]]="G&lt;6-Dist&gt;=1700","B",IF(Table13[[#This Row],[Going-Dist]]="G&lt;6-Dist&lt;1700","A",IF(AJ1511="G&gt;=6-Dist&lt;1700","C",IF(AJ1511="G&gt;=6-Dist&gt;=1700","D","xx"))))</f>
        <v>C</v>
      </c>
      <c r="AL1511" s="69">
        <f>MONTH(Table13[[#This Row],[Date]])</f>
        <v>7</v>
      </c>
      <c r="AM1511" s="69" t="str">
        <f t="shared" si="113"/>
        <v>2024-2025</v>
      </c>
      <c r="AN1511" s="60">
        <v>100</v>
      </c>
      <c r="AO1511" s="128" t="str">
        <f>IF(Table13[[#This Row],[Combo 27 Bet]]="","",IF(Table13[[#This Row],[Lev Ret]]="","",AN1511*Table13[[#This Row],[Odds]]))</f>
        <v/>
      </c>
      <c r="AP1511" s="129">
        <f t="shared" si="116"/>
        <v>-100</v>
      </c>
      <c r="AQ1511" s="135">
        <v>2</v>
      </c>
      <c r="AR1511" s="151">
        <v>6</v>
      </c>
      <c r="AS1511" s="2" t="str">
        <f>IF(Table13[[#This Row],[Date]]&lt;$AS$3,"","Live")</f>
        <v/>
      </c>
      <c r="AT1511" s="2" t="str">
        <f>IF(Table13[[#This Row],[Date]]&lt;$AT$3,"","Current Algo")</f>
        <v/>
      </c>
    </row>
    <row r="1512" spans="1:46" x14ac:dyDescent="0.25">
      <c r="A1512" s="82">
        <v>45850</v>
      </c>
      <c r="B1512" s="2" t="s">
        <v>148</v>
      </c>
      <c r="C1512" s="83">
        <v>0.69097222222222221</v>
      </c>
      <c r="D1512" s="87">
        <v>5</v>
      </c>
      <c r="E1512" s="7">
        <v>6</v>
      </c>
      <c r="F1512" s="60">
        <v>10</v>
      </c>
      <c r="G1512" s="2">
        <v>1400</v>
      </c>
      <c r="H1512" s="2" t="s">
        <v>152</v>
      </c>
      <c r="I1512" s="2">
        <v>78</v>
      </c>
      <c r="J1512" s="2">
        <v>160</v>
      </c>
      <c r="K1512" s="6">
        <v>5</v>
      </c>
      <c r="L1512" s="6" t="s">
        <v>1017</v>
      </c>
      <c r="M1512" s="2" t="s">
        <v>75</v>
      </c>
      <c r="N1512" s="84">
        <v>2.8</v>
      </c>
      <c r="O1512" s="2" t="s">
        <v>49</v>
      </c>
      <c r="P1512" s="2" t="s">
        <v>154</v>
      </c>
      <c r="Q1512" s="85"/>
      <c r="R1512" s="86">
        <v>4</v>
      </c>
      <c r="S1512" s="85">
        <v>58.5</v>
      </c>
      <c r="T1512" s="85">
        <v>58.5</v>
      </c>
      <c r="U1512" s="85"/>
      <c r="V1512" s="2">
        <v>2</v>
      </c>
      <c r="W1512" s="92">
        <v>3</v>
      </c>
      <c r="X1512" s="10">
        <v>1</v>
      </c>
      <c r="Y1512" s="95">
        <v>3.1</v>
      </c>
      <c r="Z1512" s="2">
        <v>30</v>
      </c>
      <c r="AA1512" s="6"/>
      <c r="AB1512" s="2"/>
      <c r="AC1512" s="2"/>
      <c r="AD1512" s="84">
        <v>3.1</v>
      </c>
      <c r="AE1512" s="84"/>
      <c r="AF1512" s="2">
        <v>100</v>
      </c>
      <c r="AG1512" s="2" t="str">
        <f t="shared" si="114"/>
        <v/>
      </c>
      <c r="AH1512" s="2">
        <f t="shared" si="115"/>
        <v>-100</v>
      </c>
      <c r="AI1512" s="44" t="str">
        <f>VLOOKUP(Table13[[#This Row],[Track]],$B$1885:$D$1929,2,FALSE)</f>
        <v>NSW</v>
      </c>
      <c r="AJ15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12" s="16" t="str">
        <f>IF(Table13[[#This Row],[Going-Dist]]="G&lt;6-Dist&gt;=1700","B",IF(Table13[[#This Row],[Going-Dist]]="G&lt;6-Dist&lt;1700","A",IF(AJ1512="G&gt;=6-Dist&lt;1700","C",IF(AJ1512="G&gt;=6-Dist&gt;=1700","D","xx"))))</f>
        <v>A</v>
      </c>
      <c r="AL1512" s="69">
        <f>MONTH(Table13[[#This Row],[Date]])</f>
        <v>7</v>
      </c>
      <c r="AM1512" s="69" t="str">
        <f t="shared" si="113"/>
        <v>2024-2025</v>
      </c>
      <c r="AN1512" s="60">
        <v>150</v>
      </c>
      <c r="AO1512" s="128" t="str">
        <f>IF(Table13[[#This Row],[Combo 27 Bet]]="","",IF(Table13[[#This Row],[Lev Ret]]="","",AN1512*Table13[[#This Row],[Odds]]))</f>
        <v/>
      </c>
      <c r="AP1512" s="129">
        <f t="shared" si="116"/>
        <v>-150</v>
      </c>
      <c r="AQ1512" s="135"/>
      <c r="AR1512" s="151">
        <v>3</v>
      </c>
      <c r="AS1512" s="2" t="str">
        <f>IF(Table13[[#This Row],[Date]]&lt;$AS$3,"","Live")</f>
        <v/>
      </c>
      <c r="AT1512" s="2" t="str">
        <f>IF(Table13[[#This Row],[Date]]&lt;$AT$3,"","Current Algo")</f>
        <v/>
      </c>
    </row>
    <row r="1513" spans="1:46" x14ac:dyDescent="0.25">
      <c r="A1513" s="82">
        <v>45857</v>
      </c>
      <c r="B1513" s="2" t="s">
        <v>149</v>
      </c>
      <c r="C1513" s="83">
        <v>0.49305555555555558</v>
      </c>
      <c r="D1513" s="87">
        <v>5</v>
      </c>
      <c r="E1513" s="7">
        <v>0</v>
      </c>
      <c r="F1513" s="60">
        <v>2</v>
      </c>
      <c r="G1513" s="2">
        <v>1300</v>
      </c>
      <c r="H1513" s="2" t="s">
        <v>151</v>
      </c>
      <c r="I1513" s="2">
        <v>72</v>
      </c>
      <c r="J1513" s="2">
        <v>120</v>
      </c>
      <c r="K1513" s="6">
        <v>6</v>
      </c>
      <c r="L1513" s="6" t="s">
        <v>1779</v>
      </c>
      <c r="M1513" s="2" t="s">
        <v>55</v>
      </c>
      <c r="N1513" s="84">
        <v>3.1</v>
      </c>
      <c r="O1513" s="2" t="s">
        <v>1159</v>
      </c>
      <c r="P1513" s="2" t="s">
        <v>1082</v>
      </c>
      <c r="Q1513" s="85"/>
      <c r="R1513" s="86">
        <v>5</v>
      </c>
      <c r="S1513" s="85">
        <v>56</v>
      </c>
      <c r="T1513" s="85">
        <v>56</v>
      </c>
      <c r="U1513" s="85"/>
      <c r="V1513" s="2">
        <v>4</v>
      </c>
      <c r="W1513" s="92">
        <v>1</v>
      </c>
      <c r="X1513" s="10">
        <v>2</v>
      </c>
      <c r="Y1513" s="95">
        <v>6.2</v>
      </c>
      <c r="Z1513" s="2">
        <v>20</v>
      </c>
      <c r="AA1513" s="6"/>
      <c r="AB1513" s="2"/>
      <c r="AC1513" s="2" t="s">
        <v>150</v>
      </c>
      <c r="AD1513" s="84">
        <v>3.6</v>
      </c>
      <c r="AE1513" s="84">
        <v>1.7</v>
      </c>
      <c r="AF1513" s="2">
        <v>100</v>
      </c>
      <c r="AG1513" s="2">
        <f t="shared" si="114"/>
        <v>360</v>
      </c>
      <c r="AH1513" s="2">
        <f t="shared" si="115"/>
        <v>260</v>
      </c>
      <c r="AI1513" s="44" t="str">
        <f>VLOOKUP(Table13[[#This Row],[Track]],$B$1885:$D$1929,2,FALSE)</f>
        <v>NSW</v>
      </c>
      <c r="AJ15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13" s="16" t="str">
        <f>IF(Table13[[#This Row],[Going-Dist]]="G&lt;6-Dist&gt;=1700","B",IF(Table13[[#This Row],[Going-Dist]]="G&lt;6-Dist&lt;1700","A",IF(AJ1513="G&gt;=6-Dist&lt;1700","C",IF(AJ1513="G&gt;=6-Dist&gt;=1700","D","xx"))))</f>
        <v>A</v>
      </c>
      <c r="AL1513" s="69">
        <f>MONTH(Table13[[#This Row],[Date]])</f>
        <v>7</v>
      </c>
      <c r="AM1513" s="69" t="str">
        <f t="shared" si="113"/>
        <v>2024-2025</v>
      </c>
      <c r="AN1513" s="60">
        <v>170</v>
      </c>
      <c r="AO1513" s="128">
        <f>IF(Table13[[#This Row],[Combo 27 Bet]]="","",IF(Table13[[#This Row],[Lev Ret]]="","",AN1513*Table13[[#This Row],[Odds]]))</f>
        <v>612</v>
      </c>
      <c r="AP1513" s="129">
        <f t="shared" si="116"/>
        <v>442</v>
      </c>
      <c r="AQ1513" s="135"/>
      <c r="AR1513" s="151">
        <v>10</v>
      </c>
      <c r="AS1513" s="2" t="str">
        <f>IF(Table13[[#This Row],[Date]]&lt;$AS$3,"","Live")</f>
        <v/>
      </c>
      <c r="AT1513" s="2" t="str">
        <f>IF(Table13[[#This Row],[Date]]&lt;$AT$3,"","Current Algo")</f>
        <v/>
      </c>
    </row>
    <row r="1514" spans="1:46" x14ac:dyDescent="0.25">
      <c r="A1514" s="82">
        <v>45857</v>
      </c>
      <c r="B1514" s="2" t="s">
        <v>149</v>
      </c>
      <c r="C1514" s="83">
        <v>0.61458333333333337</v>
      </c>
      <c r="D1514" s="87">
        <v>5</v>
      </c>
      <c r="E1514" s="7">
        <v>0</v>
      </c>
      <c r="F1514" s="60">
        <v>7</v>
      </c>
      <c r="G1514" s="2">
        <v>2400</v>
      </c>
      <c r="H1514" s="2" t="s">
        <v>151</v>
      </c>
      <c r="I1514" s="2">
        <v>78</v>
      </c>
      <c r="J1514" s="2">
        <v>160</v>
      </c>
      <c r="K1514" s="6">
        <v>10</v>
      </c>
      <c r="L1514" s="6" t="s">
        <v>1783</v>
      </c>
      <c r="M1514" s="2" t="s">
        <v>43</v>
      </c>
      <c r="N1514" s="84">
        <v>8.8000000000000007</v>
      </c>
      <c r="O1514" s="2" t="s">
        <v>105</v>
      </c>
      <c r="P1514" s="2" t="s">
        <v>1135</v>
      </c>
      <c r="Q1514" s="85"/>
      <c r="R1514" s="86">
        <v>7</v>
      </c>
      <c r="S1514" s="85">
        <v>55.5</v>
      </c>
      <c r="T1514" s="85">
        <v>55.5</v>
      </c>
      <c r="U1514" s="85"/>
      <c r="V1514" s="2">
        <v>4</v>
      </c>
      <c r="W1514" s="92"/>
      <c r="X1514" s="10">
        <v>1</v>
      </c>
      <c r="Y1514" s="95">
        <v>3.1</v>
      </c>
      <c r="Z1514" s="2">
        <v>20</v>
      </c>
      <c r="AA1514" s="6"/>
      <c r="AB1514" s="2"/>
      <c r="AC1514" s="2" t="s">
        <v>13</v>
      </c>
      <c r="AD1514" s="84">
        <v>9</v>
      </c>
      <c r="AE1514" s="84">
        <v>2.2000000000000002</v>
      </c>
      <c r="AF1514" s="2">
        <v>100</v>
      </c>
      <c r="AG1514" s="2" t="str">
        <f t="shared" si="114"/>
        <v/>
      </c>
      <c r="AH1514" s="2">
        <f t="shared" si="115"/>
        <v>-100</v>
      </c>
      <c r="AI1514" s="44" t="str">
        <f>VLOOKUP(Table13[[#This Row],[Track]],$B$1885:$D$1929,2,FALSE)</f>
        <v>NSW</v>
      </c>
      <c r="AJ15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14" s="16" t="str">
        <f>IF(Table13[[#This Row],[Going-Dist]]="G&lt;6-Dist&gt;=1700","B",IF(Table13[[#This Row],[Going-Dist]]="G&lt;6-Dist&lt;1700","A",IF(AJ1514="G&gt;=6-Dist&lt;1700","C",IF(AJ1514="G&gt;=6-Dist&gt;=1700","D","xx"))))</f>
        <v>B</v>
      </c>
      <c r="AL1514" s="2">
        <f>MONTH(Table13[[#This Row],[Date]])</f>
        <v>7</v>
      </c>
      <c r="AM1514" s="2" t="str">
        <f t="shared" si="113"/>
        <v>2024-2025</v>
      </c>
      <c r="AN1514" s="60">
        <v>100</v>
      </c>
      <c r="AO1514" s="128" t="str">
        <f>IF(Table13[[#This Row],[Combo 27 Bet]]="","",IF(Table13[[#This Row],[Lev Ret]]="","",AN1514*Table13[[#This Row],[Odds]]))</f>
        <v/>
      </c>
      <c r="AP1514" s="129">
        <f t="shared" si="116"/>
        <v>-100</v>
      </c>
      <c r="AQ1514" s="135"/>
      <c r="AR1514" s="151">
        <v>5</v>
      </c>
      <c r="AS1514" s="2" t="str">
        <f>IF(Table13[[#This Row],[Date]]&lt;$AS$3,"","Live")</f>
        <v/>
      </c>
      <c r="AT1514" s="2" t="str">
        <f>IF(Table13[[#This Row],[Date]]&lt;$AT$3,"","Current Algo")</f>
        <v/>
      </c>
    </row>
    <row r="1515" spans="1:46" x14ac:dyDescent="0.25">
      <c r="A1515" s="82">
        <v>45857</v>
      </c>
      <c r="B1515" s="2" t="s">
        <v>149</v>
      </c>
      <c r="C1515" s="83">
        <v>0.64236111111111116</v>
      </c>
      <c r="D1515" s="87">
        <v>5</v>
      </c>
      <c r="E1515" s="7">
        <v>0</v>
      </c>
      <c r="F1515" s="60">
        <v>8</v>
      </c>
      <c r="G1515" s="2">
        <v>1100</v>
      </c>
      <c r="H1515" s="2" t="s">
        <v>151</v>
      </c>
      <c r="I1515" s="2"/>
      <c r="J1515" s="2">
        <v>160</v>
      </c>
      <c r="K1515" s="6">
        <v>8</v>
      </c>
      <c r="L1515" s="6" t="s">
        <v>1781</v>
      </c>
      <c r="M1515" s="2" t="s">
        <v>58</v>
      </c>
      <c r="N1515" s="84">
        <v>5.2</v>
      </c>
      <c r="O1515" s="2" t="s">
        <v>161</v>
      </c>
      <c r="P1515" s="2" t="s">
        <v>1132</v>
      </c>
      <c r="Q1515" s="85"/>
      <c r="R1515" s="86">
        <v>5</v>
      </c>
      <c r="S1515" s="85">
        <v>54</v>
      </c>
      <c r="T1515" s="85">
        <v>54</v>
      </c>
      <c r="U1515" s="85"/>
      <c r="V1515" s="2">
        <v>2</v>
      </c>
      <c r="W1515" s="92"/>
      <c r="X1515" s="10">
        <v>2</v>
      </c>
      <c r="Y1515" s="95">
        <v>6.1</v>
      </c>
      <c r="Z1515" s="2">
        <v>20</v>
      </c>
      <c r="AA1515" s="6"/>
      <c r="AB1515" s="2"/>
      <c r="AC1515" s="2" t="s">
        <v>15</v>
      </c>
      <c r="AD1515" s="84">
        <v>4</v>
      </c>
      <c r="AE1515" s="84">
        <v>1.5</v>
      </c>
      <c r="AF1515" s="2">
        <v>100</v>
      </c>
      <c r="AG1515" s="2" t="str">
        <f t="shared" si="114"/>
        <v/>
      </c>
      <c r="AH1515" s="2">
        <f t="shared" si="115"/>
        <v>-100</v>
      </c>
      <c r="AI1515" s="44" t="str">
        <f>VLOOKUP(Table13[[#This Row],[Track]],$B$1885:$D$1929,2,FALSE)</f>
        <v>NSW</v>
      </c>
      <c r="AJ15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15" s="16" t="str">
        <f>IF(Table13[[#This Row],[Going-Dist]]="G&lt;6-Dist&gt;=1700","B",IF(Table13[[#This Row],[Going-Dist]]="G&lt;6-Dist&lt;1700","A",IF(AJ1515="G&gt;=6-Dist&lt;1700","C",IF(AJ1515="G&gt;=6-Dist&gt;=1700","D","xx"))))</f>
        <v>A</v>
      </c>
      <c r="AL1515" s="2">
        <f>MONTH(Table13[[#This Row],[Date]])</f>
        <v>7</v>
      </c>
      <c r="AM1515" s="2" t="str">
        <f t="shared" si="113"/>
        <v>2024-2025</v>
      </c>
      <c r="AN1515" s="60">
        <v>100</v>
      </c>
      <c r="AO1515" s="128" t="str">
        <f>IF(Table13[[#This Row],[Combo 27 Bet]]="","",IF(Table13[[#This Row],[Lev Ret]]="","",AN1515*Table13[[#This Row],[Odds]]))</f>
        <v/>
      </c>
      <c r="AP1515" s="129">
        <f t="shared" si="116"/>
        <v>-100</v>
      </c>
      <c r="AQ1515" s="135"/>
      <c r="AR1515" s="151">
        <v>5</v>
      </c>
      <c r="AS1515" s="2" t="str">
        <f>IF(Table13[[#This Row],[Date]]&lt;$AS$3,"","Live")</f>
        <v/>
      </c>
      <c r="AT1515" s="2" t="str">
        <f>IF(Table13[[#This Row],[Date]]&lt;$AT$3,"","Current Algo")</f>
        <v/>
      </c>
    </row>
    <row r="1516" spans="1:46" x14ac:dyDescent="0.25">
      <c r="A1516" s="82">
        <v>45857</v>
      </c>
      <c r="B1516" s="2" t="s">
        <v>3</v>
      </c>
      <c r="C1516" s="83">
        <v>0.65625</v>
      </c>
      <c r="D1516" s="87">
        <v>5</v>
      </c>
      <c r="E1516" s="7">
        <v>3</v>
      </c>
      <c r="F1516" s="60">
        <v>7</v>
      </c>
      <c r="G1516" s="2">
        <v>2800</v>
      </c>
      <c r="H1516" s="2" t="s">
        <v>42</v>
      </c>
      <c r="I1516" s="2" t="s">
        <v>46</v>
      </c>
      <c r="J1516" s="2">
        <v>150</v>
      </c>
      <c r="K1516" s="6">
        <v>4</v>
      </c>
      <c r="L1516" s="6" t="s">
        <v>573</v>
      </c>
      <c r="M1516" s="2" t="s">
        <v>58</v>
      </c>
      <c r="N1516" s="84">
        <v>5</v>
      </c>
      <c r="O1516" s="2" t="s">
        <v>568</v>
      </c>
      <c r="P1516" s="2" t="s">
        <v>574</v>
      </c>
      <c r="Q1516" s="85"/>
      <c r="R1516" s="86">
        <v>5</v>
      </c>
      <c r="S1516" s="85">
        <v>58.5</v>
      </c>
      <c r="T1516" s="85">
        <v>58.5</v>
      </c>
      <c r="U1516" s="85"/>
      <c r="V1516" s="2">
        <v>1</v>
      </c>
      <c r="W1516" s="92">
        <v>1</v>
      </c>
      <c r="X1516" s="10">
        <v>2</v>
      </c>
      <c r="Y1516" s="95">
        <v>4.8</v>
      </c>
      <c r="Z1516" s="2">
        <v>35</v>
      </c>
      <c r="AA1516" s="6">
        <v>11</v>
      </c>
      <c r="AB1516" s="2"/>
      <c r="AC1516" s="2"/>
      <c r="AD1516" s="84">
        <v>6</v>
      </c>
      <c r="AE1516" s="84"/>
      <c r="AF1516" s="2">
        <v>100</v>
      </c>
      <c r="AG1516" s="2" t="str">
        <f t="shared" si="114"/>
        <v/>
      </c>
      <c r="AH1516" s="2">
        <f t="shared" si="115"/>
        <v>-100</v>
      </c>
      <c r="AI1516" s="44" t="str">
        <f>VLOOKUP(Table13[[#This Row],[Track]],$B$1885:$D$1929,2,FALSE)</f>
        <v>Vic</v>
      </c>
      <c r="AJ15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16" s="16" t="str">
        <f>IF(Table13[[#This Row],[Going-Dist]]="G&lt;6-Dist&gt;=1700","B",IF(Table13[[#This Row],[Going-Dist]]="G&lt;6-Dist&lt;1700","A",IF(AJ1516="G&gt;=6-Dist&lt;1700","C",IF(AJ1516="G&gt;=6-Dist&gt;=1700","D","xx"))))</f>
        <v>B</v>
      </c>
      <c r="AL1516" s="69">
        <f>MONTH(Table13[[#This Row],[Date]])</f>
        <v>7</v>
      </c>
      <c r="AM1516" s="69" t="str">
        <f t="shared" si="113"/>
        <v>2024-2025</v>
      </c>
      <c r="AN1516" s="60">
        <v>200</v>
      </c>
      <c r="AO1516" s="128" t="str">
        <f>IF(Table13[[#This Row],[Combo 27 Bet]]="","",IF(Table13[[#This Row],[Lev Ret]]="","",AN1516*Table13[[#This Row],[Odds]]))</f>
        <v/>
      </c>
      <c r="AP1516" s="129">
        <f t="shared" si="116"/>
        <v>-200</v>
      </c>
      <c r="AQ1516" s="135"/>
      <c r="AR1516" s="151">
        <v>10</v>
      </c>
      <c r="AS1516" s="2" t="str">
        <f>IF(Table13[[#This Row],[Date]]&lt;$AS$3,"","Live")</f>
        <v/>
      </c>
      <c r="AT1516" s="2" t="str">
        <f>IF(Table13[[#This Row],[Date]]&lt;$AT$3,"","Current Algo")</f>
        <v/>
      </c>
    </row>
    <row r="1517" spans="1:46" x14ac:dyDescent="0.25">
      <c r="A1517" s="82">
        <v>45857</v>
      </c>
      <c r="B1517" s="2" t="s">
        <v>149</v>
      </c>
      <c r="C1517" s="83">
        <v>0.67013888888888884</v>
      </c>
      <c r="D1517" s="87">
        <v>5</v>
      </c>
      <c r="E1517" s="7">
        <v>0</v>
      </c>
      <c r="F1517" s="60">
        <v>9</v>
      </c>
      <c r="G1517" s="2">
        <v>1500</v>
      </c>
      <c r="H1517" s="2" t="s">
        <v>151</v>
      </c>
      <c r="I1517" s="2"/>
      <c r="J1517" s="2">
        <v>200</v>
      </c>
      <c r="K1517" s="6">
        <v>10</v>
      </c>
      <c r="L1517" s="6" t="s">
        <v>1174</v>
      </c>
      <c r="M1517" s="2" t="s">
        <v>75</v>
      </c>
      <c r="N1517" s="84">
        <v>5.0999999999999996</v>
      </c>
      <c r="O1517" s="2" t="s">
        <v>156</v>
      </c>
      <c r="P1517" s="2" t="s">
        <v>1135</v>
      </c>
      <c r="Q1517" s="85"/>
      <c r="R1517" s="86">
        <v>7</v>
      </c>
      <c r="S1517" s="85">
        <v>53.5</v>
      </c>
      <c r="T1517" s="85">
        <v>53.5</v>
      </c>
      <c r="U1517" s="85"/>
      <c r="V1517" s="2">
        <v>3</v>
      </c>
      <c r="W1517" s="92"/>
      <c r="X1517" s="10">
        <v>2</v>
      </c>
      <c r="Y1517" s="95">
        <v>5</v>
      </c>
      <c r="Z1517" s="2">
        <v>20</v>
      </c>
      <c r="AA1517" s="6"/>
      <c r="AB1517" s="2"/>
      <c r="AC1517" s="2"/>
      <c r="AD1517" s="84">
        <v>6</v>
      </c>
      <c r="AE1517" s="84"/>
      <c r="AF1517" s="2">
        <v>100</v>
      </c>
      <c r="AG1517" s="2" t="str">
        <f t="shared" si="114"/>
        <v/>
      </c>
      <c r="AH1517" s="2">
        <f t="shared" si="115"/>
        <v>-100</v>
      </c>
      <c r="AI1517" s="44" t="str">
        <f>VLOOKUP(Table13[[#This Row],[Track]],$B$1885:$D$1929,2,FALSE)</f>
        <v>NSW</v>
      </c>
      <c r="AJ15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17" s="16" t="str">
        <f>IF(Table13[[#This Row],[Going-Dist]]="G&lt;6-Dist&gt;=1700","B",IF(Table13[[#This Row],[Going-Dist]]="G&lt;6-Dist&lt;1700","A",IF(AJ1517="G&gt;=6-Dist&lt;1700","C",IF(AJ1517="G&gt;=6-Dist&gt;=1700","D","xx"))))</f>
        <v>A</v>
      </c>
      <c r="AL1517" s="69">
        <f>MONTH(Table13[[#This Row],[Date]])</f>
        <v>7</v>
      </c>
      <c r="AM1517" s="69" t="str">
        <f t="shared" si="113"/>
        <v>2024-2025</v>
      </c>
      <c r="AN1517" s="60">
        <v>100</v>
      </c>
      <c r="AO1517" s="128" t="str">
        <f>IF(Table13[[#This Row],[Combo 27 Bet]]="","",IF(Table13[[#This Row],[Lev Ret]]="","",AN1517*Table13[[#This Row],[Odds]]))</f>
        <v/>
      </c>
      <c r="AP1517" s="129">
        <f t="shared" si="116"/>
        <v>-100</v>
      </c>
      <c r="AQ1517" s="135"/>
      <c r="AR1517" s="151">
        <v>5</v>
      </c>
      <c r="AS1517" s="2" t="str">
        <f>IF(Table13[[#This Row],[Date]]&lt;$AS$3,"","Live")</f>
        <v/>
      </c>
      <c r="AT1517" s="2" t="str">
        <f>IF(Table13[[#This Row],[Date]]&lt;$AT$3,"","Current Algo")</f>
        <v/>
      </c>
    </row>
    <row r="1518" spans="1:46" x14ac:dyDescent="0.25">
      <c r="A1518" s="82">
        <v>45857</v>
      </c>
      <c r="B1518" s="2" t="s">
        <v>3</v>
      </c>
      <c r="C1518" s="83">
        <v>0.70277777777777772</v>
      </c>
      <c r="D1518" s="87">
        <v>5</v>
      </c>
      <c r="E1518" s="7">
        <v>3</v>
      </c>
      <c r="F1518" s="60">
        <v>9</v>
      </c>
      <c r="G1518" s="2">
        <v>1000</v>
      </c>
      <c r="H1518" s="2" t="s">
        <v>42</v>
      </c>
      <c r="I1518" s="2">
        <v>78</v>
      </c>
      <c r="J1518" s="2">
        <v>130</v>
      </c>
      <c r="K1518" s="6">
        <v>9</v>
      </c>
      <c r="L1518" s="6" t="s">
        <v>1305</v>
      </c>
      <c r="M1518" s="2" t="s">
        <v>58</v>
      </c>
      <c r="N1518" s="84">
        <v>13.3</v>
      </c>
      <c r="O1518" s="2" t="s">
        <v>386</v>
      </c>
      <c r="P1518" s="2" t="s">
        <v>64</v>
      </c>
      <c r="Q1518" s="85"/>
      <c r="R1518" s="86">
        <v>1</v>
      </c>
      <c r="S1518" s="85">
        <v>58</v>
      </c>
      <c r="T1518" s="85">
        <v>58</v>
      </c>
      <c r="U1518" s="85"/>
      <c r="V1518" s="2">
        <v>4</v>
      </c>
      <c r="W1518" s="92">
        <v>4</v>
      </c>
      <c r="X1518" s="10">
        <v>2</v>
      </c>
      <c r="Y1518" s="95">
        <v>5.5</v>
      </c>
      <c r="Z1518" s="2">
        <v>30</v>
      </c>
      <c r="AA1518" s="6">
        <v>12</v>
      </c>
      <c r="AB1518" s="2"/>
      <c r="AC1518" s="2"/>
      <c r="AD1518" s="84">
        <v>16</v>
      </c>
      <c r="AE1518" s="84"/>
      <c r="AF1518" s="2">
        <v>100</v>
      </c>
      <c r="AG1518" s="2" t="str">
        <f t="shared" si="114"/>
        <v/>
      </c>
      <c r="AH1518" s="2">
        <f t="shared" si="115"/>
        <v>-100</v>
      </c>
      <c r="AI1518" s="44" t="str">
        <f>VLOOKUP(Table13[[#This Row],[Track]],$B$1885:$D$1929,2,FALSE)</f>
        <v>Vic</v>
      </c>
      <c r="AJ15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18" s="16" t="str">
        <f>IF(Table13[[#This Row],[Going-Dist]]="G&lt;6-Dist&gt;=1700","B",IF(Table13[[#This Row],[Going-Dist]]="G&lt;6-Dist&lt;1700","A",IF(AJ1518="G&gt;=6-Dist&lt;1700","C",IF(AJ1518="G&gt;=6-Dist&gt;=1700","D","xx"))))</f>
        <v>A</v>
      </c>
      <c r="AL1518" s="69">
        <f>MONTH(Table13[[#This Row],[Date]])</f>
        <v>7</v>
      </c>
      <c r="AM1518" s="69" t="str">
        <f t="shared" si="113"/>
        <v>2024-2025</v>
      </c>
      <c r="AN1518" s="60">
        <v>100</v>
      </c>
      <c r="AO1518" s="128" t="str">
        <f>IF(Table13[[#This Row],[Combo 27 Bet]]="","",IF(Table13[[#This Row],[Lev Ret]]="","",AN1518*Table13[[#This Row],[Odds]]))</f>
        <v/>
      </c>
      <c r="AP1518" s="129">
        <f t="shared" si="116"/>
        <v>-100</v>
      </c>
      <c r="AQ1518" s="135"/>
      <c r="AR1518" s="151">
        <v>1</v>
      </c>
      <c r="AS1518" s="2" t="str">
        <f>IF(Table13[[#This Row],[Date]]&lt;$AS$3,"","Live")</f>
        <v/>
      </c>
      <c r="AT1518" s="2" t="str">
        <f>IF(Table13[[#This Row],[Date]]&lt;$AT$3,"","Current Algo")</f>
        <v/>
      </c>
    </row>
    <row r="1519" spans="1:46" x14ac:dyDescent="0.25">
      <c r="A1519" s="82">
        <v>45864</v>
      </c>
      <c r="B1519" s="2" t="s">
        <v>4</v>
      </c>
      <c r="C1519" s="83">
        <v>0.65972222222222221</v>
      </c>
      <c r="D1519" s="87">
        <v>5</v>
      </c>
      <c r="E1519" s="7">
        <v>4</v>
      </c>
      <c r="F1519" s="60">
        <v>7</v>
      </c>
      <c r="G1519" s="2">
        <v>1600</v>
      </c>
      <c r="H1519" s="2" t="s">
        <v>42</v>
      </c>
      <c r="I1519" s="2">
        <v>100</v>
      </c>
      <c r="J1519" s="2">
        <v>150</v>
      </c>
      <c r="K1519" s="6">
        <v>10</v>
      </c>
      <c r="L1519" s="6" t="s">
        <v>949</v>
      </c>
      <c r="M1519" s="2" t="s">
        <v>75</v>
      </c>
      <c r="N1519" s="84">
        <v>7.5</v>
      </c>
      <c r="O1519" s="2" t="s">
        <v>538</v>
      </c>
      <c r="P1519" s="2" t="s">
        <v>82</v>
      </c>
      <c r="Q1519" s="85"/>
      <c r="R1519" s="86">
        <v>8</v>
      </c>
      <c r="S1519" s="85">
        <v>53.5</v>
      </c>
      <c r="T1519" s="85">
        <v>53.5</v>
      </c>
      <c r="U1519" s="85"/>
      <c r="V1519" s="2">
        <v>3</v>
      </c>
      <c r="W1519" s="92">
        <v>5</v>
      </c>
      <c r="X1519" s="10">
        <v>2</v>
      </c>
      <c r="Y1519" s="95">
        <v>5.4</v>
      </c>
      <c r="Z1519" s="2">
        <v>30</v>
      </c>
      <c r="AA1519" s="6">
        <v>11</v>
      </c>
      <c r="AB1519" s="2"/>
      <c r="AC1519" s="2"/>
      <c r="AD1519" s="84">
        <v>9</v>
      </c>
      <c r="AE1519" s="84"/>
      <c r="AF1519" s="2">
        <v>100</v>
      </c>
      <c r="AG1519" s="2" t="str">
        <f t="shared" si="114"/>
        <v/>
      </c>
      <c r="AH1519" s="2">
        <f t="shared" si="115"/>
        <v>-100</v>
      </c>
      <c r="AI1519" s="44" t="str">
        <f>VLOOKUP(Table13[[#This Row],[Track]],$B$1885:$D$1929,2,FALSE)</f>
        <v>Vic</v>
      </c>
      <c r="AJ15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19" s="16" t="str">
        <f>IF(Table13[[#This Row],[Going-Dist]]="G&lt;6-Dist&gt;=1700","B",IF(Table13[[#This Row],[Going-Dist]]="G&lt;6-Dist&lt;1700","A",IF(AJ1519="G&gt;=6-Dist&lt;1700","C",IF(AJ1519="G&gt;=6-Dist&gt;=1700","D","xx"))))</f>
        <v>A</v>
      </c>
      <c r="AL1519" s="69">
        <f>MONTH(Table13[[#This Row],[Date]])</f>
        <v>7</v>
      </c>
      <c r="AM1519" s="69" t="str">
        <f t="shared" si="113"/>
        <v>2024-2025</v>
      </c>
      <c r="AN1519" s="60">
        <v>100</v>
      </c>
      <c r="AO1519" s="128" t="str">
        <f>IF(Table13[[#This Row],[Combo 27 Bet]]="","",IF(Table13[[#This Row],[Lev Ret]]="","",AN1519*Table13[[#This Row],[Odds]]))</f>
        <v/>
      </c>
      <c r="AP1519" s="129">
        <f t="shared" si="116"/>
        <v>-100</v>
      </c>
      <c r="AQ1519" s="135"/>
      <c r="AR1519" s="151">
        <v>5</v>
      </c>
      <c r="AS1519" s="2" t="str">
        <f>IF(Table13[[#This Row],[Date]]&lt;$AS$3,"","Live")</f>
        <v/>
      </c>
      <c r="AT1519" s="2" t="str">
        <f>IF(Table13[[#This Row],[Date]]&lt;$AT$3,"","Current Algo")</f>
        <v/>
      </c>
    </row>
    <row r="1520" spans="1:46" x14ac:dyDescent="0.25">
      <c r="A1520" s="82">
        <v>45871</v>
      </c>
      <c r="B1520" s="2" t="s">
        <v>3</v>
      </c>
      <c r="C1520" s="83">
        <v>0.53472222222222221</v>
      </c>
      <c r="D1520" s="87">
        <v>4</v>
      </c>
      <c r="E1520" s="7">
        <v>10</v>
      </c>
      <c r="F1520" s="60">
        <v>2</v>
      </c>
      <c r="G1520" s="2">
        <v>2530</v>
      </c>
      <c r="H1520" s="2" t="s">
        <v>42</v>
      </c>
      <c r="I1520" s="2" t="s">
        <v>46</v>
      </c>
      <c r="J1520" s="2">
        <v>150</v>
      </c>
      <c r="K1520" s="6">
        <v>6</v>
      </c>
      <c r="L1520" s="6" t="s">
        <v>573</v>
      </c>
      <c r="M1520" s="2" t="s">
        <v>58</v>
      </c>
      <c r="N1520" s="84">
        <v>3.3</v>
      </c>
      <c r="O1520" s="2" t="s">
        <v>568</v>
      </c>
      <c r="P1520" s="2" t="s">
        <v>54</v>
      </c>
      <c r="Q1520" s="85"/>
      <c r="R1520" s="86">
        <v>7</v>
      </c>
      <c r="S1520" s="85">
        <v>54.5</v>
      </c>
      <c r="T1520" s="85">
        <v>54.5</v>
      </c>
      <c r="U1520" s="85"/>
      <c r="V1520" s="2">
        <v>1</v>
      </c>
      <c r="W1520" s="92">
        <v>2</v>
      </c>
      <c r="X1520" s="10">
        <v>1</v>
      </c>
      <c r="Y1520" s="95">
        <v>4.4000000000000004</v>
      </c>
      <c r="Z1520" s="2">
        <v>40</v>
      </c>
      <c r="AA1520" s="6">
        <v>8</v>
      </c>
      <c r="AB1520" s="2"/>
      <c r="AC1520" s="2" t="s">
        <v>12</v>
      </c>
      <c r="AD1520" s="84">
        <v>3</v>
      </c>
      <c r="AE1520" s="84">
        <v>1.3</v>
      </c>
      <c r="AF1520" s="2">
        <v>100</v>
      </c>
      <c r="AG1520" s="2">
        <f t="shared" si="114"/>
        <v>300</v>
      </c>
      <c r="AH1520" s="2">
        <f t="shared" si="115"/>
        <v>200</v>
      </c>
      <c r="AI1520" s="44" t="str">
        <f>VLOOKUP(Table13[[#This Row],[Track]],$B$1885:$D$1929,2,FALSE)</f>
        <v>Vic</v>
      </c>
      <c r="AJ15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20" s="16" t="str">
        <f>IF(Table13[[#This Row],[Going-Dist]]="G&lt;6-Dist&gt;=1700","B",IF(Table13[[#This Row],[Going-Dist]]="G&lt;6-Dist&lt;1700","A",IF(AJ1520="G&gt;=6-Dist&lt;1700","C",IF(AJ1520="G&gt;=6-Dist&gt;=1700","D","xx"))))</f>
        <v>B</v>
      </c>
      <c r="AL1520" s="69">
        <f>MONTH(Table13[[#This Row],[Date]])</f>
        <v>8</v>
      </c>
      <c r="AM1520" s="69" t="str">
        <f t="shared" si="113"/>
        <v>2025-2026</v>
      </c>
      <c r="AN1520" s="60">
        <v>200</v>
      </c>
      <c r="AO1520" s="128">
        <f>IF(Table13[[#This Row],[Combo 27 Bet]]="","",IF(Table13[[#This Row],[Lev Ret]]="","",AN1520*Table13[[#This Row],[Odds]]))</f>
        <v>600</v>
      </c>
      <c r="AP1520" s="129">
        <f t="shared" si="116"/>
        <v>400</v>
      </c>
      <c r="AQ1520" s="135"/>
      <c r="AR1520" s="151">
        <v>10</v>
      </c>
      <c r="AS1520" s="2" t="str">
        <f>IF(Table13[[#This Row],[Date]]&lt;$AS$3,"","Live")</f>
        <v/>
      </c>
      <c r="AT1520" s="2" t="str">
        <f>IF(Table13[[#This Row],[Date]]&lt;$AT$3,"","Current Algo")</f>
        <v/>
      </c>
    </row>
    <row r="1521" spans="1:46" x14ac:dyDescent="0.25">
      <c r="A1521" s="82">
        <v>45871</v>
      </c>
      <c r="B1521" s="2" t="s">
        <v>3</v>
      </c>
      <c r="C1521" s="83">
        <v>0.58333333333333337</v>
      </c>
      <c r="D1521" s="87">
        <v>4</v>
      </c>
      <c r="E1521" s="7">
        <v>10</v>
      </c>
      <c r="F1521" s="60">
        <v>4</v>
      </c>
      <c r="G1521" s="2">
        <v>1100</v>
      </c>
      <c r="H1521" s="2" t="s">
        <v>42</v>
      </c>
      <c r="I1521" s="2">
        <v>84</v>
      </c>
      <c r="J1521" s="2">
        <v>130</v>
      </c>
      <c r="K1521" s="6">
        <v>9</v>
      </c>
      <c r="L1521" s="6" t="s">
        <v>1028</v>
      </c>
      <c r="M1521" s="2" t="s">
        <v>75</v>
      </c>
      <c r="N1521" s="84">
        <v>3.3</v>
      </c>
      <c r="O1521" s="2" t="s">
        <v>117</v>
      </c>
      <c r="P1521" s="2" t="s">
        <v>545</v>
      </c>
      <c r="Q1521" s="85"/>
      <c r="R1521" s="86">
        <v>7</v>
      </c>
      <c r="S1521" s="85">
        <v>54</v>
      </c>
      <c r="T1521" s="85">
        <v>54</v>
      </c>
      <c r="U1521" s="85"/>
      <c r="V1521" s="2">
        <v>2</v>
      </c>
      <c r="W1521" s="92">
        <v>4</v>
      </c>
      <c r="X1521" s="10">
        <v>1</v>
      </c>
      <c r="Y1521" s="95">
        <v>3.5</v>
      </c>
      <c r="Z1521" s="2">
        <v>45</v>
      </c>
      <c r="AA1521" s="6">
        <v>10</v>
      </c>
      <c r="AB1521" s="2"/>
      <c r="AC1521" s="2"/>
      <c r="AD1521" s="84">
        <v>2.5</v>
      </c>
      <c r="AE1521" s="84"/>
      <c r="AF1521" s="2">
        <v>100</v>
      </c>
      <c r="AG1521" s="2" t="str">
        <f t="shared" si="114"/>
        <v/>
      </c>
      <c r="AH1521" s="2">
        <f t="shared" si="115"/>
        <v>-100</v>
      </c>
      <c r="AI1521" s="44" t="str">
        <f>VLOOKUP(Table13[[#This Row],[Track]],$B$1885:$D$1929,2,FALSE)</f>
        <v>Vic</v>
      </c>
      <c r="AJ15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1" s="16" t="str">
        <f>IF(Table13[[#This Row],[Going-Dist]]="G&lt;6-Dist&gt;=1700","B",IF(Table13[[#This Row],[Going-Dist]]="G&lt;6-Dist&lt;1700","A",IF(AJ1521="G&gt;=6-Dist&lt;1700","C",IF(AJ1521="G&gt;=6-Dist&gt;=1700","D","xx"))))</f>
        <v>A</v>
      </c>
      <c r="AL1521" s="69">
        <f>MONTH(Table13[[#This Row],[Date]])</f>
        <v>8</v>
      </c>
      <c r="AM1521" s="69" t="str">
        <f t="shared" si="113"/>
        <v>2025-2026</v>
      </c>
      <c r="AN1521" s="60">
        <v>100</v>
      </c>
      <c r="AO1521" s="128" t="str">
        <f>IF(Table13[[#This Row],[Combo 27 Bet]]="","",IF(Table13[[#This Row],[Lev Ret]]="","",AN1521*Table13[[#This Row],[Odds]]))</f>
        <v/>
      </c>
      <c r="AP1521" s="129">
        <f t="shared" si="116"/>
        <v>-100</v>
      </c>
      <c r="AQ1521" s="135"/>
      <c r="AR1521" s="151">
        <v>7</v>
      </c>
      <c r="AS1521" s="2" t="str">
        <f>IF(Table13[[#This Row],[Date]]&lt;$AS$3,"","Live")</f>
        <v/>
      </c>
      <c r="AT1521" s="2" t="str">
        <f>IF(Table13[[#This Row],[Date]]&lt;$AT$3,"","Current Algo")</f>
        <v/>
      </c>
    </row>
    <row r="1522" spans="1:46" x14ac:dyDescent="0.25">
      <c r="A1522" s="82">
        <v>45871</v>
      </c>
      <c r="B1522" s="2" t="s">
        <v>3</v>
      </c>
      <c r="C1522" s="83">
        <v>0.60763888888888884</v>
      </c>
      <c r="D1522" s="87">
        <v>4</v>
      </c>
      <c r="E1522" s="7">
        <v>10</v>
      </c>
      <c r="F1522" s="60">
        <v>5</v>
      </c>
      <c r="G1522" s="2">
        <v>2000</v>
      </c>
      <c r="H1522" s="2" t="s">
        <v>42</v>
      </c>
      <c r="I1522" s="2">
        <v>78</v>
      </c>
      <c r="J1522" s="2">
        <v>130</v>
      </c>
      <c r="K1522" s="6">
        <v>1</v>
      </c>
      <c r="L1522" s="6" t="s">
        <v>575</v>
      </c>
      <c r="M1522" s="2" t="s">
        <v>53</v>
      </c>
      <c r="N1522" s="84">
        <v>3.6</v>
      </c>
      <c r="O1522" s="2" t="s">
        <v>59</v>
      </c>
      <c r="P1522" s="2" t="s">
        <v>576</v>
      </c>
      <c r="Q1522" s="85">
        <v>3</v>
      </c>
      <c r="R1522" s="86">
        <v>9</v>
      </c>
      <c r="S1522" s="85">
        <v>63</v>
      </c>
      <c r="T1522" s="85">
        <v>60</v>
      </c>
      <c r="U1522" s="85"/>
      <c r="V1522" s="2">
        <v>1</v>
      </c>
      <c r="W1522" s="92">
        <v>1</v>
      </c>
      <c r="X1522" s="10">
        <v>1</v>
      </c>
      <c r="Y1522" s="95">
        <v>3.4</v>
      </c>
      <c r="Z1522" s="2">
        <v>40</v>
      </c>
      <c r="AA1522" s="6">
        <v>12</v>
      </c>
      <c r="AB1522" s="2"/>
      <c r="AC1522" s="2"/>
      <c r="AD1522" s="84">
        <v>3.9</v>
      </c>
      <c r="AE1522" s="84"/>
      <c r="AF1522" s="2">
        <v>100</v>
      </c>
      <c r="AG1522" s="2" t="str">
        <f t="shared" si="114"/>
        <v/>
      </c>
      <c r="AH1522" s="2">
        <f t="shared" si="115"/>
        <v>-100</v>
      </c>
      <c r="AI1522" s="44" t="str">
        <f>VLOOKUP(Table13[[#This Row],[Track]],$B$1885:$D$1929,2,FALSE)</f>
        <v>Vic</v>
      </c>
      <c r="AJ15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22" s="16" t="str">
        <f>IF(Table13[[#This Row],[Going-Dist]]="G&lt;6-Dist&gt;=1700","B",IF(Table13[[#This Row],[Going-Dist]]="G&lt;6-Dist&lt;1700","A",IF(AJ1522="G&gt;=6-Dist&lt;1700","C",IF(AJ1522="G&gt;=6-Dist&gt;=1700","D","xx"))))</f>
        <v>B</v>
      </c>
      <c r="AL1522" s="69">
        <f>MONTH(Table13[[#This Row],[Date]])</f>
        <v>8</v>
      </c>
      <c r="AM1522" s="69" t="str">
        <f t="shared" si="113"/>
        <v>2025-2026</v>
      </c>
      <c r="AN1522" s="60">
        <v>150</v>
      </c>
      <c r="AO1522" s="128" t="str">
        <f>IF(Table13[[#This Row],[Combo 27 Bet]]="","",IF(Table13[[#This Row],[Lev Ret]]="","",AN1522*Table13[[#This Row],[Odds]]))</f>
        <v/>
      </c>
      <c r="AP1522" s="129">
        <f t="shared" si="116"/>
        <v>-150</v>
      </c>
      <c r="AQ1522" s="135"/>
      <c r="AR1522" s="151">
        <v>9</v>
      </c>
      <c r="AS1522" s="2" t="str">
        <f>IF(Table13[[#This Row],[Date]]&lt;$AS$3,"","Live")</f>
        <v/>
      </c>
      <c r="AT1522" s="2" t="str">
        <f>IF(Table13[[#This Row],[Date]]&lt;$AT$3,"","Current Algo")</f>
        <v/>
      </c>
    </row>
    <row r="1523" spans="1:46" x14ac:dyDescent="0.25">
      <c r="A1523" s="82">
        <v>45871</v>
      </c>
      <c r="B1523" s="2" t="s">
        <v>3</v>
      </c>
      <c r="C1523" s="83">
        <v>0.63194444444444442</v>
      </c>
      <c r="D1523" s="87">
        <v>4</v>
      </c>
      <c r="E1523" s="7">
        <v>10</v>
      </c>
      <c r="F1523" s="60">
        <v>6</v>
      </c>
      <c r="G1523" s="2">
        <v>1410</v>
      </c>
      <c r="H1523" s="2" t="s">
        <v>42</v>
      </c>
      <c r="I1523" s="2">
        <v>100</v>
      </c>
      <c r="J1523" s="2">
        <v>140</v>
      </c>
      <c r="K1523" s="6">
        <v>8</v>
      </c>
      <c r="L1523" s="6" t="s">
        <v>577</v>
      </c>
      <c r="M1523" s="2" t="s">
        <v>67</v>
      </c>
      <c r="N1523" s="84">
        <v>3.1</v>
      </c>
      <c r="O1523" s="2" t="s">
        <v>534</v>
      </c>
      <c r="P1523" s="2" t="s">
        <v>545</v>
      </c>
      <c r="Q1523" s="85"/>
      <c r="R1523" s="86">
        <v>10</v>
      </c>
      <c r="S1523" s="85">
        <v>56</v>
      </c>
      <c r="T1523" s="85">
        <v>56</v>
      </c>
      <c r="U1523" s="85"/>
      <c r="V1523" s="2">
        <v>1</v>
      </c>
      <c r="W1523" s="92">
        <v>5</v>
      </c>
      <c r="X1523" s="10">
        <v>2</v>
      </c>
      <c r="Y1523" s="95">
        <v>4.5</v>
      </c>
      <c r="Z1523" s="2">
        <v>45</v>
      </c>
      <c r="AA1523" s="6">
        <v>10</v>
      </c>
      <c r="AB1523" s="2"/>
      <c r="AC1523" s="2" t="s">
        <v>12</v>
      </c>
      <c r="AD1523" s="84">
        <v>2.6</v>
      </c>
      <c r="AE1523" s="84">
        <v>1.3</v>
      </c>
      <c r="AF1523" s="2">
        <v>100</v>
      </c>
      <c r="AG1523" s="2">
        <f t="shared" si="114"/>
        <v>260</v>
      </c>
      <c r="AH1523" s="2">
        <f t="shared" si="115"/>
        <v>160</v>
      </c>
      <c r="AI1523" s="44" t="str">
        <f>VLOOKUP(Table13[[#This Row],[Track]],$B$1885:$D$1929,2,FALSE)</f>
        <v>Vic</v>
      </c>
      <c r="AJ15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3" s="16" t="str">
        <f>IF(Table13[[#This Row],[Going-Dist]]="G&lt;6-Dist&gt;=1700","B",IF(Table13[[#This Row],[Going-Dist]]="G&lt;6-Dist&lt;1700","A",IF(AJ1523="G&gt;=6-Dist&lt;1700","C",IF(AJ1523="G&gt;=6-Dist&gt;=1700","D","xx"))))</f>
        <v>A</v>
      </c>
      <c r="AL1523" s="69">
        <f>MONTH(Table13[[#This Row],[Date]])</f>
        <v>8</v>
      </c>
      <c r="AM1523" s="69" t="str">
        <f t="shared" si="113"/>
        <v>2025-2026</v>
      </c>
      <c r="AN1523" s="60">
        <v>200</v>
      </c>
      <c r="AO1523" s="128">
        <f>IF(Table13[[#This Row],[Combo 27 Bet]]="","",IF(Table13[[#This Row],[Lev Ret]]="","",AN1523*Table13[[#This Row],[Odds]]))</f>
        <v>520</v>
      </c>
      <c r="AP1523" s="129">
        <f t="shared" si="116"/>
        <v>320</v>
      </c>
      <c r="AQ1523" s="135"/>
      <c r="AR1523" s="151">
        <v>10</v>
      </c>
      <c r="AS1523" s="2" t="str">
        <f>IF(Table13[[#This Row],[Date]]&lt;$AS$3,"","Live")</f>
        <v/>
      </c>
      <c r="AT1523" s="2" t="str">
        <f>IF(Table13[[#This Row],[Date]]&lt;$AT$3,"","Current Algo")</f>
        <v/>
      </c>
    </row>
    <row r="1524" spans="1:46" x14ac:dyDescent="0.25">
      <c r="A1524" s="82">
        <v>45871</v>
      </c>
      <c r="B1524" s="2" t="s">
        <v>3</v>
      </c>
      <c r="C1524" s="83">
        <v>0.68402777777777779</v>
      </c>
      <c r="D1524" s="87">
        <v>4</v>
      </c>
      <c r="E1524" s="7">
        <v>10</v>
      </c>
      <c r="F1524" s="60">
        <v>8</v>
      </c>
      <c r="G1524" s="2">
        <v>1620</v>
      </c>
      <c r="H1524" s="2" t="s">
        <v>42</v>
      </c>
      <c r="I1524" s="2">
        <v>84</v>
      </c>
      <c r="J1524" s="2">
        <v>130</v>
      </c>
      <c r="K1524" s="6">
        <v>11</v>
      </c>
      <c r="L1524" s="6" t="s">
        <v>1029</v>
      </c>
      <c r="M1524" s="2" t="s">
        <v>67</v>
      </c>
      <c r="N1524" s="84">
        <v>5.4</v>
      </c>
      <c r="O1524" s="2" t="s">
        <v>1030</v>
      </c>
      <c r="P1524" s="2" t="s">
        <v>72</v>
      </c>
      <c r="Q1524" s="85"/>
      <c r="R1524" s="86">
        <v>2</v>
      </c>
      <c r="S1524" s="85">
        <v>56.5</v>
      </c>
      <c r="T1524" s="85">
        <v>56.5</v>
      </c>
      <c r="U1524" s="85"/>
      <c r="V1524" s="2">
        <v>2</v>
      </c>
      <c r="W1524" s="92">
        <v>3</v>
      </c>
      <c r="X1524" s="10">
        <v>3</v>
      </c>
      <c r="Y1524" s="95">
        <v>5.7</v>
      </c>
      <c r="Z1524" s="2">
        <v>30</v>
      </c>
      <c r="AA1524" s="6">
        <v>15</v>
      </c>
      <c r="AB1524" s="2"/>
      <c r="AC1524" s="2"/>
      <c r="AD1524" s="84">
        <v>4.8</v>
      </c>
      <c r="AE1524" s="84"/>
      <c r="AF1524" s="2">
        <v>100</v>
      </c>
      <c r="AG1524" s="2" t="str">
        <f t="shared" si="114"/>
        <v/>
      </c>
      <c r="AH1524" s="2">
        <f t="shared" si="115"/>
        <v>-100</v>
      </c>
      <c r="AI1524" s="44" t="str">
        <f>VLOOKUP(Table13[[#This Row],[Track]],$B$1885:$D$1929,2,FALSE)</f>
        <v>Vic</v>
      </c>
      <c r="AJ15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4" s="16" t="str">
        <f>IF(Table13[[#This Row],[Going-Dist]]="G&lt;6-Dist&gt;=1700","B",IF(Table13[[#This Row],[Going-Dist]]="G&lt;6-Dist&lt;1700","A",IF(AJ1524="G&gt;=6-Dist&lt;1700","C",IF(AJ1524="G&gt;=6-Dist&gt;=1700","D","xx"))))</f>
        <v>A</v>
      </c>
      <c r="AL1524" s="69">
        <f>MONTH(Table13[[#This Row],[Date]])</f>
        <v>8</v>
      </c>
      <c r="AM1524" s="69" t="str">
        <f t="shared" si="113"/>
        <v>2025-2026</v>
      </c>
      <c r="AN1524" s="60">
        <v>100</v>
      </c>
      <c r="AO1524" s="128" t="str">
        <f>IF(Table13[[#This Row],[Combo 27 Bet]]="","",IF(Table13[[#This Row],[Lev Ret]]="","",AN1524*Table13[[#This Row],[Odds]]))</f>
        <v/>
      </c>
      <c r="AP1524" s="129">
        <f t="shared" si="116"/>
        <v>-100</v>
      </c>
      <c r="AQ1524" s="135"/>
      <c r="AR1524" s="151">
        <v>6</v>
      </c>
      <c r="AS1524" s="2" t="str">
        <f>IF(Table13[[#This Row],[Date]]&lt;$AS$3,"","Live")</f>
        <v/>
      </c>
      <c r="AT1524" s="2" t="str">
        <f>IF(Table13[[#This Row],[Date]]&lt;$AT$3,"","Current Algo")</f>
        <v/>
      </c>
    </row>
    <row r="1525" spans="1:46" x14ac:dyDescent="0.25">
      <c r="A1525" s="82">
        <v>45871</v>
      </c>
      <c r="B1525" s="2" t="s">
        <v>3</v>
      </c>
      <c r="C1525" s="83">
        <v>0.70486111111111116</v>
      </c>
      <c r="D1525" s="87">
        <v>4</v>
      </c>
      <c r="E1525" s="7">
        <v>10</v>
      </c>
      <c r="F1525" s="60">
        <v>9</v>
      </c>
      <c r="G1525" s="2">
        <v>1410</v>
      </c>
      <c r="H1525" s="2" t="s">
        <v>42</v>
      </c>
      <c r="I1525" s="2">
        <v>78</v>
      </c>
      <c r="J1525" s="2">
        <v>130</v>
      </c>
      <c r="K1525" s="6">
        <v>9</v>
      </c>
      <c r="L1525" s="6" t="s">
        <v>1031</v>
      </c>
      <c r="M1525" s="2" t="s">
        <v>75</v>
      </c>
      <c r="N1525" s="84">
        <v>6</v>
      </c>
      <c r="O1525" s="2" t="s">
        <v>1032</v>
      </c>
      <c r="P1525" s="2" t="s">
        <v>579</v>
      </c>
      <c r="Q1525" s="85">
        <v>2</v>
      </c>
      <c r="R1525" s="86">
        <v>5</v>
      </c>
      <c r="S1525" s="85">
        <v>57.5</v>
      </c>
      <c r="T1525" s="85">
        <v>55.5</v>
      </c>
      <c r="U1525" s="85"/>
      <c r="V1525" s="2">
        <v>1</v>
      </c>
      <c r="W1525" s="92">
        <v>1</v>
      </c>
      <c r="X1525" s="10">
        <v>1</v>
      </c>
      <c r="Y1525" s="95">
        <v>4</v>
      </c>
      <c r="Z1525" s="2">
        <v>45</v>
      </c>
      <c r="AA1525" s="6">
        <v>13</v>
      </c>
      <c r="AB1525" s="2"/>
      <c r="AC1525" s="2"/>
      <c r="AD1525" s="84">
        <v>9</v>
      </c>
      <c r="AE1525" s="84"/>
      <c r="AF1525" s="2">
        <v>100</v>
      </c>
      <c r="AG1525" s="2" t="str">
        <f t="shared" ref="AG1525:AG1567" si="117">IF($AC1525&lt;&gt;"WON","",AF1525*$AD1525)</f>
        <v/>
      </c>
      <c r="AH1525" s="2">
        <f t="shared" ref="AH1525:AH1567" si="118">IF(AG1525="",AF1525*-1,AG1525-AF1525)</f>
        <v>-100</v>
      </c>
      <c r="AI1525" s="44" t="str">
        <f>VLOOKUP(Table13[[#This Row],[Track]],$B$1885:$D$1929,2,FALSE)</f>
        <v>Vic</v>
      </c>
      <c r="AJ15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5" s="16" t="str">
        <f>IF(Table13[[#This Row],[Going-Dist]]="G&lt;6-Dist&gt;=1700","B",IF(Table13[[#This Row],[Going-Dist]]="G&lt;6-Dist&lt;1700","A",IF(AJ1525="G&gt;=6-Dist&lt;1700","C",IF(AJ1525="G&gt;=6-Dist&gt;=1700","D","xx"))))</f>
        <v>A</v>
      </c>
      <c r="AL1525" s="69">
        <f>MONTH(Table13[[#This Row],[Date]])</f>
        <v>8</v>
      </c>
      <c r="AM1525" s="69" t="str">
        <f t="shared" si="113"/>
        <v>2025-2026</v>
      </c>
      <c r="AN1525" s="60">
        <v>100</v>
      </c>
      <c r="AO1525" s="128" t="str">
        <f>IF(Table13[[#This Row],[Combo 27 Bet]]="","",IF(Table13[[#This Row],[Lev Ret]]="","",AN1525*Table13[[#This Row],[Odds]]))</f>
        <v/>
      </c>
      <c r="AP1525" s="129">
        <f t="shared" ref="AP1525:AP1567" si="119">IF(AN1525="","",IF(AO1525="",AN1525*-1,AO1525-AN1525))</f>
        <v>-100</v>
      </c>
      <c r="AQ1525" s="135">
        <v>2</v>
      </c>
      <c r="AR1525" s="151">
        <v>8</v>
      </c>
      <c r="AS1525" s="2" t="str">
        <f>IF(Table13[[#This Row],[Date]]&lt;$AS$3,"","Live")</f>
        <v/>
      </c>
      <c r="AT1525" s="2" t="str">
        <f>IF(Table13[[#This Row],[Date]]&lt;$AT$3,"","Current Algo")</f>
        <v/>
      </c>
    </row>
    <row r="1526" spans="1:46" x14ac:dyDescent="0.25">
      <c r="A1526" s="82">
        <v>45871</v>
      </c>
      <c r="B1526" s="2" t="s">
        <v>3</v>
      </c>
      <c r="C1526" s="83">
        <v>0.70486111111111116</v>
      </c>
      <c r="D1526" s="87">
        <v>4</v>
      </c>
      <c r="E1526" s="7">
        <v>10</v>
      </c>
      <c r="F1526" s="60">
        <v>9</v>
      </c>
      <c r="G1526" s="2">
        <v>1410</v>
      </c>
      <c r="H1526" s="2" t="s">
        <v>42</v>
      </c>
      <c r="I1526" s="2">
        <v>78</v>
      </c>
      <c r="J1526" s="2">
        <v>130</v>
      </c>
      <c r="K1526" s="6">
        <v>1</v>
      </c>
      <c r="L1526" s="6" t="s">
        <v>578</v>
      </c>
      <c r="M1526" s="2" t="s">
        <v>76</v>
      </c>
      <c r="N1526" s="84">
        <v>4</v>
      </c>
      <c r="O1526" s="2" t="s">
        <v>59</v>
      </c>
      <c r="P1526" s="2" t="s">
        <v>377</v>
      </c>
      <c r="Q1526" s="85"/>
      <c r="R1526" s="86">
        <v>10</v>
      </c>
      <c r="S1526" s="85">
        <v>60</v>
      </c>
      <c r="T1526" s="85">
        <v>60</v>
      </c>
      <c r="U1526" s="85"/>
      <c r="V1526" s="2">
        <v>2</v>
      </c>
      <c r="W1526" s="92">
        <v>4</v>
      </c>
      <c r="X1526" s="10">
        <v>2</v>
      </c>
      <c r="Y1526" s="95">
        <v>5</v>
      </c>
      <c r="Z1526" s="2">
        <v>35</v>
      </c>
      <c r="AA1526" s="6">
        <v>13</v>
      </c>
      <c r="AB1526" s="2"/>
      <c r="AC1526" s="2" t="s">
        <v>12</v>
      </c>
      <c r="AD1526" s="84">
        <v>4</v>
      </c>
      <c r="AE1526" s="84">
        <v>1.8</v>
      </c>
      <c r="AF1526" s="2">
        <v>100</v>
      </c>
      <c r="AG1526" s="2">
        <f t="shared" si="117"/>
        <v>400</v>
      </c>
      <c r="AH1526" s="2">
        <f t="shared" si="118"/>
        <v>300</v>
      </c>
      <c r="AI1526" s="44" t="str">
        <f>VLOOKUP(Table13[[#This Row],[Track]],$B$1885:$D$1929,2,FALSE)</f>
        <v>Vic</v>
      </c>
      <c r="AJ15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6" s="16" t="str">
        <f>IF(Table13[[#This Row],[Going-Dist]]="G&lt;6-Dist&gt;=1700","B",IF(Table13[[#This Row],[Going-Dist]]="G&lt;6-Dist&lt;1700","A",IF(AJ1526="G&gt;=6-Dist&lt;1700","C",IF(AJ1526="G&gt;=6-Dist&gt;=1700","D","xx"))))</f>
        <v>A</v>
      </c>
      <c r="AL1526" s="69">
        <f>MONTH(Table13[[#This Row],[Date]])</f>
        <v>8</v>
      </c>
      <c r="AM1526" s="69" t="str">
        <f t="shared" si="113"/>
        <v>2025-2026</v>
      </c>
      <c r="AN1526" s="60">
        <v>150</v>
      </c>
      <c r="AO1526" s="128">
        <f>IF(Table13[[#This Row],[Combo 27 Bet]]="","",IF(Table13[[#This Row],[Lev Ret]]="","",AN1526*Table13[[#This Row],[Odds]]))</f>
        <v>600</v>
      </c>
      <c r="AP1526" s="129">
        <f t="shared" si="119"/>
        <v>450</v>
      </c>
      <c r="AQ1526" s="135">
        <v>2</v>
      </c>
      <c r="AR1526" s="151">
        <v>8</v>
      </c>
      <c r="AS1526" s="2" t="str">
        <f>IF(Table13[[#This Row],[Date]]&lt;$AS$3,"","Live")</f>
        <v/>
      </c>
      <c r="AT1526" s="2" t="str">
        <f>IF(Table13[[#This Row],[Date]]&lt;$AT$3,"","Current Algo")</f>
        <v/>
      </c>
    </row>
    <row r="1527" spans="1:46" x14ac:dyDescent="0.25">
      <c r="A1527" s="82">
        <v>45878</v>
      </c>
      <c r="B1527" s="2" t="s">
        <v>6</v>
      </c>
      <c r="C1527" s="83">
        <v>0.5625</v>
      </c>
      <c r="D1527" s="87">
        <v>6</v>
      </c>
      <c r="E1527" s="7">
        <v>0</v>
      </c>
      <c r="F1527" s="60">
        <v>3</v>
      </c>
      <c r="G1527" s="2">
        <v>1200</v>
      </c>
      <c r="H1527" s="2" t="s">
        <v>70</v>
      </c>
      <c r="I1527" s="2">
        <v>74</v>
      </c>
      <c r="J1527" s="2">
        <v>130</v>
      </c>
      <c r="K1527" s="6">
        <v>6</v>
      </c>
      <c r="L1527" s="6" t="s">
        <v>1033</v>
      </c>
      <c r="M1527" s="2" t="s">
        <v>71</v>
      </c>
      <c r="N1527" s="84">
        <v>5.2</v>
      </c>
      <c r="O1527" s="2" t="s">
        <v>91</v>
      </c>
      <c r="P1527" s="2" t="s">
        <v>114</v>
      </c>
      <c r="Q1527" s="85"/>
      <c r="R1527" s="86">
        <v>1</v>
      </c>
      <c r="S1527" s="85">
        <v>59</v>
      </c>
      <c r="T1527" s="85">
        <v>59</v>
      </c>
      <c r="U1527" s="85"/>
      <c r="V1527" s="2">
        <v>2</v>
      </c>
      <c r="W1527" s="92">
        <v>2</v>
      </c>
      <c r="X1527" s="10">
        <v>2</v>
      </c>
      <c r="Y1527" s="95">
        <v>5.2</v>
      </c>
      <c r="Z1527" s="2">
        <v>35</v>
      </c>
      <c r="AA1527" s="6">
        <v>11</v>
      </c>
      <c r="AB1527" s="2"/>
      <c r="AC1527" s="2" t="s">
        <v>12</v>
      </c>
      <c r="AD1527" s="84">
        <v>4.8</v>
      </c>
      <c r="AE1527" s="84">
        <v>1.8</v>
      </c>
      <c r="AF1527" s="2">
        <v>100</v>
      </c>
      <c r="AG1527" s="2">
        <f t="shared" si="117"/>
        <v>480</v>
      </c>
      <c r="AH1527" s="2">
        <f t="shared" si="118"/>
        <v>380</v>
      </c>
      <c r="AI1527" s="44" t="str">
        <f>VLOOKUP(Table13[[#This Row],[Track]],$B$1885:$D$1929,2,FALSE)</f>
        <v>Vic</v>
      </c>
      <c r="AJ152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27" s="16" t="str">
        <f>IF(Table13[[#This Row],[Going-Dist]]="G&lt;6-Dist&gt;=1700","B",IF(Table13[[#This Row],[Going-Dist]]="G&lt;6-Dist&lt;1700","A",IF(AJ1527="G&gt;=6-Dist&lt;1700","C",IF(AJ1527="G&gt;=6-Dist&gt;=1700","D","xx"))))</f>
        <v>C</v>
      </c>
      <c r="AL1527" s="69">
        <f>MONTH(Table13[[#This Row],[Date]])</f>
        <v>8</v>
      </c>
      <c r="AM1527" s="69" t="str">
        <f t="shared" si="113"/>
        <v>2025-2026</v>
      </c>
      <c r="AN1527" s="60">
        <v>100</v>
      </c>
      <c r="AO1527" s="128">
        <f>IF(Table13[[#This Row],[Combo 27 Bet]]="","",IF(Table13[[#This Row],[Lev Ret]]="","",AN1527*Table13[[#This Row],[Odds]]))</f>
        <v>480</v>
      </c>
      <c r="AP1527" s="129">
        <f t="shared" si="119"/>
        <v>380</v>
      </c>
      <c r="AQ1527" s="135"/>
      <c r="AR1527" s="151">
        <v>6</v>
      </c>
      <c r="AS1527" s="2" t="str">
        <f>IF(Table13[[#This Row],[Date]]&lt;$AS$3,"","Live")</f>
        <v/>
      </c>
      <c r="AT1527" s="2" t="str">
        <f>IF(Table13[[#This Row],[Date]]&lt;$AT$3,"","Current Algo")</f>
        <v/>
      </c>
    </row>
    <row r="1528" spans="1:46" x14ac:dyDescent="0.25">
      <c r="A1528" s="82">
        <v>45885</v>
      </c>
      <c r="B1528" s="2" t="s">
        <v>4</v>
      </c>
      <c r="C1528" s="83">
        <v>0.69097222222222221</v>
      </c>
      <c r="D1528" s="87">
        <v>5</v>
      </c>
      <c r="E1528" s="7">
        <v>9</v>
      </c>
      <c r="F1528" s="60">
        <v>8</v>
      </c>
      <c r="G1528" s="2">
        <v>1400</v>
      </c>
      <c r="H1528" s="2" t="s">
        <v>131</v>
      </c>
      <c r="I1528" s="2" t="s">
        <v>131</v>
      </c>
      <c r="J1528" s="2">
        <v>300</v>
      </c>
      <c r="K1528" s="6">
        <v>6</v>
      </c>
      <c r="L1528" s="6" t="s">
        <v>1034</v>
      </c>
      <c r="M1528" s="2" t="s">
        <v>55</v>
      </c>
      <c r="N1528" s="84">
        <v>4</v>
      </c>
      <c r="O1528" s="2" t="s">
        <v>59</v>
      </c>
      <c r="P1528" s="2" t="s">
        <v>377</v>
      </c>
      <c r="Q1528" s="85"/>
      <c r="R1528" s="86">
        <v>3</v>
      </c>
      <c r="S1528" s="85">
        <v>58.5</v>
      </c>
      <c r="T1528" s="85">
        <v>58.5</v>
      </c>
      <c r="U1528" s="85"/>
      <c r="V1528" s="2">
        <v>3</v>
      </c>
      <c r="W1528" s="92">
        <v>3</v>
      </c>
      <c r="X1528" s="10">
        <v>1</v>
      </c>
      <c r="Y1528" s="95">
        <v>4</v>
      </c>
      <c r="Z1528" s="2">
        <v>45</v>
      </c>
      <c r="AA1528" s="6">
        <v>10</v>
      </c>
      <c r="AB1528" s="2"/>
      <c r="AC1528" s="2"/>
      <c r="AD1528" s="84">
        <v>3.7</v>
      </c>
      <c r="AE1528" s="84"/>
      <c r="AF1528" s="2">
        <v>100</v>
      </c>
      <c r="AG1528" s="2" t="str">
        <f t="shared" si="117"/>
        <v/>
      </c>
      <c r="AH1528" s="2">
        <f t="shared" si="118"/>
        <v>-100</v>
      </c>
      <c r="AI1528" s="44" t="str">
        <f>VLOOKUP(Table13[[#This Row],[Track]],$B$1885:$D$1929,2,FALSE)</f>
        <v>Vic</v>
      </c>
      <c r="AJ15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8" s="16" t="str">
        <f>IF(Table13[[#This Row],[Going-Dist]]="G&lt;6-Dist&gt;=1700","B",IF(Table13[[#This Row],[Going-Dist]]="G&lt;6-Dist&lt;1700","A",IF(AJ1528="G&gt;=6-Dist&lt;1700","C",IF(AJ1528="G&gt;=6-Dist&gt;=1700","D","xx"))))</f>
        <v>A</v>
      </c>
      <c r="AL1528" s="2">
        <f>MONTH(Table13[[#This Row],[Date]])</f>
        <v>8</v>
      </c>
      <c r="AM1528" s="2" t="str">
        <f t="shared" si="113"/>
        <v>2025-2026</v>
      </c>
      <c r="AN1528" s="60">
        <v>150</v>
      </c>
      <c r="AO1528" s="128" t="str">
        <f>IF(Table13[[#This Row],[Combo 27 Bet]]="","",IF(Table13[[#This Row],[Lev Ret]]="","",AN1528*Table13[[#This Row],[Odds]]))</f>
        <v/>
      </c>
      <c r="AP1528" s="129">
        <f t="shared" si="119"/>
        <v>-150</v>
      </c>
      <c r="AQ1528" s="135">
        <v>2</v>
      </c>
      <c r="AR1528" s="151">
        <v>3</v>
      </c>
      <c r="AS1528" s="2" t="str">
        <f>IF(Table13[[#This Row],[Date]]&lt;$AS$3,"","Live")</f>
        <v/>
      </c>
      <c r="AT1528" s="2" t="str">
        <f>IF(Table13[[#This Row],[Date]]&lt;$AT$3,"","Current Algo")</f>
        <v/>
      </c>
    </row>
    <row r="1529" spans="1:46" x14ac:dyDescent="0.25">
      <c r="A1529" s="82">
        <v>45885</v>
      </c>
      <c r="B1529" s="2" t="s">
        <v>4</v>
      </c>
      <c r="C1529" s="83">
        <v>0.69097222222222221</v>
      </c>
      <c r="D1529" s="87">
        <v>5</v>
      </c>
      <c r="E1529" s="7">
        <v>9</v>
      </c>
      <c r="F1529" s="60">
        <v>8</v>
      </c>
      <c r="G1529" s="2">
        <v>1400</v>
      </c>
      <c r="H1529" s="2" t="s">
        <v>131</v>
      </c>
      <c r="I1529" s="2" t="s">
        <v>131</v>
      </c>
      <c r="J1529" s="2">
        <v>300</v>
      </c>
      <c r="K1529" s="6">
        <v>1</v>
      </c>
      <c r="L1529" s="6" t="s">
        <v>1035</v>
      </c>
      <c r="M1529" s="2" t="s">
        <v>58</v>
      </c>
      <c r="N1529" s="84">
        <v>2.9</v>
      </c>
      <c r="O1529" s="2" t="s">
        <v>161</v>
      </c>
      <c r="P1529" s="2" t="s">
        <v>110</v>
      </c>
      <c r="Q1529" s="85"/>
      <c r="R1529" s="86">
        <v>8</v>
      </c>
      <c r="S1529" s="85">
        <v>59</v>
      </c>
      <c r="T1529" s="85">
        <v>59</v>
      </c>
      <c r="U1529" s="85"/>
      <c r="V1529" s="2">
        <v>2</v>
      </c>
      <c r="W1529" s="92">
        <v>2</v>
      </c>
      <c r="X1529" s="10">
        <v>2</v>
      </c>
      <c r="Y1529" s="95">
        <v>4.4000000000000004</v>
      </c>
      <c r="Z1529" s="2">
        <v>40</v>
      </c>
      <c r="AA1529" s="6">
        <v>10</v>
      </c>
      <c r="AB1529" s="2"/>
      <c r="AC1529" s="2" t="s">
        <v>12</v>
      </c>
      <c r="AD1529" s="84">
        <v>3.4</v>
      </c>
      <c r="AE1529" s="84">
        <v>1.3</v>
      </c>
      <c r="AF1529" s="2">
        <v>100</v>
      </c>
      <c r="AG1529" s="2">
        <f t="shared" si="117"/>
        <v>340</v>
      </c>
      <c r="AH1529" s="2">
        <f t="shared" si="118"/>
        <v>240</v>
      </c>
      <c r="AI1529" s="44" t="str">
        <f>VLOOKUP(Table13[[#This Row],[Track]],$B$1885:$D$1929,2,FALSE)</f>
        <v>Vic</v>
      </c>
      <c r="AJ15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29" s="16" t="str">
        <f>IF(Table13[[#This Row],[Going-Dist]]="G&lt;6-Dist&gt;=1700","B",IF(Table13[[#This Row],[Going-Dist]]="G&lt;6-Dist&lt;1700","A",IF(AJ1529="G&gt;=6-Dist&lt;1700","C",IF(AJ1529="G&gt;=6-Dist&gt;=1700","D","xx"))))</f>
        <v>A</v>
      </c>
      <c r="AL1529" s="2">
        <f>MONTH(Table13[[#This Row],[Date]])</f>
        <v>8</v>
      </c>
      <c r="AM1529" s="2" t="str">
        <f t="shared" si="113"/>
        <v>2025-2026</v>
      </c>
      <c r="AN1529" s="60">
        <v>140</v>
      </c>
      <c r="AO1529" s="128">
        <f>IF(Table13[[#This Row],[Combo 27 Bet]]="","",IF(Table13[[#This Row],[Lev Ret]]="","",AN1529*Table13[[#This Row],[Odds]]))</f>
        <v>476</v>
      </c>
      <c r="AP1529" s="129">
        <f t="shared" si="119"/>
        <v>336</v>
      </c>
      <c r="AQ1529" s="135">
        <v>2</v>
      </c>
      <c r="AR1529" s="151">
        <v>5</v>
      </c>
      <c r="AS1529" s="2" t="str">
        <f>IF(Table13[[#This Row],[Date]]&lt;$AS$3,"","Live")</f>
        <v/>
      </c>
      <c r="AT1529" s="2" t="str">
        <f>IF(Table13[[#This Row],[Date]]&lt;$AT$3,"","Current Algo")</f>
        <v/>
      </c>
    </row>
    <row r="1530" spans="1:46" x14ac:dyDescent="0.25">
      <c r="A1530" s="82">
        <v>45885</v>
      </c>
      <c r="B1530" s="2" t="s">
        <v>4</v>
      </c>
      <c r="C1530" s="83">
        <v>0.71875</v>
      </c>
      <c r="D1530" s="87">
        <v>5</v>
      </c>
      <c r="E1530" s="7">
        <v>9</v>
      </c>
      <c r="F1530" s="60">
        <v>9</v>
      </c>
      <c r="G1530" s="2">
        <v>1600</v>
      </c>
      <c r="H1530" s="2" t="s">
        <v>42</v>
      </c>
      <c r="I1530" s="2">
        <v>100</v>
      </c>
      <c r="J1530" s="2">
        <v>150</v>
      </c>
      <c r="K1530" s="6">
        <v>12</v>
      </c>
      <c r="L1530" s="6" t="s">
        <v>1036</v>
      </c>
      <c r="M1530" s="2" t="s">
        <v>76</v>
      </c>
      <c r="N1530" s="84">
        <v>6</v>
      </c>
      <c r="O1530" s="2" t="s">
        <v>398</v>
      </c>
      <c r="P1530" s="2" t="s">
        <v>45</v>
      </c>
      <c r="Q1530" s="85"/>
      <c r="R1530" s="86">
        <v>10</v>
      </c>
      <c r="S1530" s="85">
        <v>53</v>
      </c>
      <c r="T1530" s="85">
        <v>53</v>
      </c>
      <c r="U1530" s="85"/>
      <c r="V1530" s="2">
        <v>3</v>
      </c>
      <c r="W1530" s="92">
        <v>1</v>
      </c>
      <c r="X1530" s="10">
        <v>1</v>
      </c>
      <c r="Y1530" s="95">
        <v>5</v>
      </c>
      <c r="Z1530" s="2">
        <v>35</v>
      </c>
      <c r="AA1530" s="6">
        <v>11</v>
      </c>
      <c r="AB1530" s="2"/>
      <c r="AC1530" s="2" t="s">
        <v>15</v>
      </c>
      <c r="AD1530" s="84">
        <v>5</v>
      </c>
      <c r="AE1530" s="84">
        <v>2</v>
      </c>
      <c r="AF1530" s="2">
        <v>100</v>
      </c>
      <c r="AG1530" s="2" t="str">
        <f t="shared" si="117"/>
        <v/>
      </c>
      <c r="AH1530" s="2">
        <f t="shared" si="118"/>
        <v>-100</v>
      </c>
      <c r="AI1530" s="44" t="str">
        <f>VLOOKUP(Table13[[#This Row],[Track]],$B$1885:$D$1929,2,FALSE)</f>
        <v>Vic</v>
      </c>
      <c r="AJ15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0" s="16" t="str">
        <f>IF(Table13[[#This Row],[Going-Dist]]="G&lt;6-Dist&gt;=1700","B",IF(Table13[[#This Row],[Going-Dist]]="G&lt;6-Dist&lt;1700","A",IF(AJ1530="G&gt;=6-Dist&lt;1700","C",IF(AJ1530="G&gt;=6-Dist&gt;=1700","D","xx"))))</f>
        <v>A</v>
      </c>
      <c r="AL1530" s="69">
        <f>MONTH(Table13[[#This Row],[Date]])</f>
        <v>8</v>
      </c>
      <c r="AM1530" s="69" t="str">
        <f t="shared" si="113"/>
        <v>2025-2026</v>
      </c>
      <c r="AN1530" s="60">
        <v>150</v>
      </c>
      <c r="AO1530" s="128" t="str">
        <f>IF(Table13[[#This Row],[Combo 27 Bet]]="","",IF(Table13[[#This Row],[Lev Ret]]="","",AN1530*Table13[[#This Row],[Odds]]))</f>
        <v/>
      </c>
      <c r="AP1530" s="129">
        <f t="shared" si="119"/>
        <v>-150</v>
      </c>
      <c r="AQ1530" s="135"/>
      <c r="AR1530" s="151">
        <v>3</v>
      </c>
      <c r="AS1530" s="2" t="str">
        <f>IF(Table13[[#This Row],[Date]]&lt;$AS$3,"","Live")</f>
        <v/>
      </c>
      <c r="AT1530" s="2" t="str">
        <f>IF(Table13[[#This Row],[Date]]&lt;$AT$3,"","Current Algo")</f>
        <v/>
      </c>
    </row>
    <row r="1531" spans="1:46" x14ac:dyDescent="0.25">
      <c r="A1531" s="82">
        <v>45892</v>
      </c>
      <c r="B1531" s="2" t="s">
        <v>6</v>
      </c>
      <c r="C1531" s="83">
        <v>0.71875</v>
      </c>
      <c r="D1531" s="87">
        <v>5</v>
      </c>
      <c r="E1531" s="7">
        <v>5</v>
      </c>
      <c r="F1531" s="60">
        <v>8</v>
      </c>
      <c r="G1531" s="2">
        <v>1523</v>
      </c>
      <c r="H1531" s="2" t="s">
        <v>42</v>
      </c>
      <c r="I1531" s="2" t="s">
        <v>46</v>
      </c>
      <c r="J1531" s="2">
        <v>150</v>
      </c>
      <c r="K1531" s="6">
        <v>3</v>
      </c>
      <c r="L1531" s="6" t="s">
        <v>580</v>
      </c>
      <c r="M1531" s="2" t="s">
        <v>50</v>
      </c>
      <c r="N1531" s="84">
        <v>6</v>
      </c>
      <c r="O1531" s="2" t="s">
        <v>101</v>
      </c>
      <c r="P1531" s="2" t="s">
        <v>60</v>
      </c>
      <c r="Q1531" s="85"/>
      <c r="R1531" s="86">
        <v>5</v>
      </c>
      <c r="S1531" s="85">
        <v>59</v>
      </c>
      <c r="T1531" s="85">
        <v>59</v>
      </c>
      <c r="U1531" s="85"/>
      <c r="V1531" s="2">
        <v>1</v>
      </c>
      <c r="W1531" s="92">
        <v>1</v>
      </c>
      <c r="X1531" s="10">
        <v>2</v>
      </c>
      <c r="Y1531" s="95">
        <v>5.6</v>
      </c>
      <c r="Z1531" s="2">
        <v>30</v>
      </c>
      <c r="AA1531" s="6">
        <v>11</v>
      </c>
      <c r="AB1531" s="2"/>
      <c r="AC1531" s="2" t="s">
        <v>15</v>
      </c>
      <c r="AD1531" s="84">
        <v>5.5</v>
      </c>
      <c r="AE1531" s="84">
        <v>2.2000000000000002</v>
      </c>
      <c r="AF1531" s="2">
        <v>100</v>
      </c>
      <c r="AG1531" s="2" t="str">
        <f t="shared" si="117"/>
        <v/>
      </c>
      <c r="AH1531" s="2">
        <f t="shared" si="118"/>
        <v>-100</v>
      </c>
      <c r="AI1531" s="44" t="str">
        <f>VLOOKUP(Table13[[#This Row],[Track]],$B$1885:$D$1929,2,FALSE)</f>
        <v>Vic</v>
      </c>
      <c r="AJ15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1" s="16" t="str">
        <f>IF(Table13[[#This Row],[Going-Dist]]="G&lt;6-Dist&gt;=1700","B",IF(Table13[[#This Row],[Going-Dist]]="G&lt;6-Dist&lt;1700","A",IF(AJ1531="G&gt;=6-Dist&lt;1700","C",IF(AJ1531="G&gt;=6-Dist&gt;=1700","D","xx"))))</f>
        <v>A</v>
      </c>
      <c r="AL1531" s="69">
        <f>MONTH(Table13[[#This Row],[Date]])</f>
        <v>8</v>
      </c>
      <c r="AM1531" s="69" t="str">
        <f t="shared" si="113"/>
        <v>2025-2026</v>
      </c>
      <c r="AN1531" s="60">
        <v>150</v>
      </c>
      <c r="AO1531" s="128" t="str">
        <f>IF(Table13[[#This Row],[Combo 27 Bet]]="","",IF(Table13[[#This Row],[Lev Ret]]="","",AN1531*Table13[[#This Row],[Odds]]))</f>
        <v/>
      </c>
      <c r="AP1531" s="129">
        <f t="shared" si="119"/>
        <v>-150</v>
      </c>
      <c r="AQ1531" s="135"/>
      <c r="AR1531" s="151">
        <v>3</v>
      </c>
      <c r="AS1531" s="2" t="str">
        <f>IF(Table13[[#This Row],[Date]]&lt;$AS$3,"","Live")</f>
        <v/>
      </c>
      <c r="AT1531" s="2" t="str">
        <f>IF(Table13[[#This Row],[Date]]&lt;$AT$3,"","Current Algo")</f>
        <v/>
      </c>
    </row>
    <row r="1532" spans="1:46" x14ac:dyDescent="0.25">
      <c r="A1532" s="82">
        <v>45899</v>
      </c>
      <c r="B1532" s="2" t="s">
        <v>149</v>
      </c>
      <c r="C1532" s="83">
        <v>0.53819444444444442</v>
      </c>
      <c r="D1532" s="87">
        <v>5</v>
      </c>
      <c r="E1532" s="7">
        <v>3</v>
      </c>
      <c r="F1532" s="60">
        <v>3</v>
      </c>
      <c r="G1532" s="2">
        <v>1500</v>
      </c>
      <c r="H1532" s="2" t="s">
        <v>152</v>
      </c>
      <c r="I1532" s="2">
        <v>78</v>
      </c>
      <c r="J1532" s="2">
        <v>160</v>
      </c>
      <c r="K1532" s="6">
        <v>8</v>
      </c>
      <c r="L1532" s="6" t="s">
        <v>1784</v>
      </c>
      <c r="M1532" s="2" t="s">
        <v>75</v>
      </c>
      <c r="N1532" s="84">
        <v>3.2</v>
      </c>
      <c r="O1532" s="2" t="s">
        <v>49</v>
      </c>
      <c r="P1532" s="2" t="s">
        <v>86</v>
      </c>
      <c r="Q1532" s="85"/>
      <c r="R1532" s="86">
        <v>3</v>
      </c>
      <c r="S1532" s="85">
        <v>55.5</v>
      </c>
      <c r="T1532" s="85">
        <v>55.5</v>
      </c>
      <c r="U1532" s="85"/>
      <c r="V1532" s="2">
        <v>3</v>
      </c>
      <c r="W1532" s="92">
        <v>1</v>
      </c>
      <c r="X1532" s="10">
        <v>2</v>
      </c>
      <c r="Y1532" s="95">
        <v>4.2</v>
      </c>
      <c r="Z1532" s="2">
        <v>20</v>
      </c>
      <c r="AA1532" s="6"/>
      <c r="AB1532" s="2"/>
      <c r="AC1532" s="2"/>
      <c r="AD1532" s="84">
        <v>3.3</v>
      </c>
      <c r="AE1532" s="84"/>
      <c r="AF1532" s="2">
        <v>100</v>
      </c>
      <c r="AG1532" s="2" t="str">
        <f t="shared" si="117"/>
        <v/>
      </c>
      <c r="AH1532" s="2">
        <f t="shared" si="118"/>
        <v>-100</v>
      </c>
      <c r="AI1532" s="44" t="str">
        <f>VLOOKUP(Table13[[#This Row],[Track]],$B$1885:$D$1929,2,FALSE)</f>
        <v>NSW</v>
      </c>
      <c r="AJ15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2" s="16" t="str">
        <f>IF(Table13[[#This Row],[Going-Dist]]="G&lt;6-Dist&gt;=1700","B",IF(Table13[[#This Row],[Going-Dist]]="G&lt;6-Dist&lt;1700","A",IF(AJ1532="G&gt;=6-Dist&lt;1700","C",IF(AJ1532="G&gt;=6-Dist&gt;=1700","D","xx"))))</f>
        <v>A</v>
      </c>
      <c r="AL1532" s="69">
        <f>MONTH(Table13[[#This Row],[Date]])</f>
        <v>8</v>
      </c>
      <c r="AM1532" s="69" t="str">
        <f t="shared" si="113"/>
        <v>2025-2026</v>
      </c>
      <c r="AN1532" s="60">
        <v>120</v>
      </c>
      <c r="AO1532" s="128" t="str">
        <f>IF(Table13[[#This Row],[Combo 27 Bet]]="","",IF(Table13[[#This Row],[Lev Ret]]="","",AN1532*Table13[[#This Row],[Odds]]))</f>
        <v/>
      </c>
      <c r="AP1532" s="129">
        <f t="shared" si="119"/>
        <v>-120</v>
      </c>
      <c r="AQ1532" s="135"/>
      <c r="AR1532" s="151">
        <v>7</v>
      </c>
      <c r="AS1532" s="2" t="str">
        <f>IF(Table13[[#This Row],[Date]]&lt;$AS$3,"","Live")</f>
        <v/>
      </c>
      <c r="AT1532" s="2" t="str">
        <f>IF(Table13[[#This Row],[Date]]&lt;$AT$3,"","Current Algo")</f>
        <v/>
      </c>
    </row>
    <row r="1533" spans="1:46" x14ac:dyDescent="0.25">
      <c r="A1533" s="82">
        <v>45899</v>
      </c>
      <c r="B1533" s="2" t="s">
        <v>4</v>
      </c>
      <c r="C1533" s="83">
        <v>0.54861111111111116</v>
      </c>
      <c r="D1533" s="87">
        <v>5</v>
      </c>
      <c r="E1533" s="7">
        <v>0</v>
      </c>
      <c r="F1533" s="60">
        <v>3</v>
      </c>
      <c r="G1533" s="2">
        <v>1400</v>
      </c>
      <c r="H1533" s="2" t="s">
        <v>42</v>
      </c>
      <c r="I1533" s="2">
        <v>84</v>
      </c>
      <c r="J1533" s="2">
        <v>130</v>
      </c>
      <c r="K1533" s="6">
        <v>6</v>
      </c>
      <c r="L1533" s="6" t="s">
        <v>1306</v>
      </c>
      <c r="M1533" s="2" t="s">
        <v>55</v>
      </c>
      <c r="N1533" s="84">
        <v>8.5</v>
      </c>
      <c r="O1533" s="2" t="s">
        <v>1304</v>
      </c>
      <c r="P1533" s="2" t="s">
        <v>88</v>
      </c>
      <c r="Q1533" s="85"/>
      <c r="R1533" s="86">
        <v>5</v>
      </c>
      <c r="S1533" s="85">
        <v>58.5</v>
      </c>
      <c r="T1533" s="85">
        <v>58.5</v>
      </c>
      <c r="U1533" s="85"/>
      <c r="V1533" s="2">
        <v>5</v>
      </c>
      <c r="W1533" s="92"/>
      <c r="X1533" s="10">
        <v>2</v>
      </c>
      <c r="Y1533" s="95">
        <v>5</v>
      </c>
      <c r="Z1533" s="2">
        <v>35</v>
      </c>
      <c r="AA1533" s="6">
        <v>12</v>
      </c>
      <c r="AB1533" s="2"/>
      <c r="AC1533" s="2"/>
      <c r="AD1533" s="84">
        <v>7.5</v>
      </c>
      <c r="AE1533" s="84"/>
      <c r="AF1533" s="2">
        <v>100</v>
      </c>
      <c r="AG1533" s="2" t="str">
        <f t="shared" si="117"/>
        <v/>
      </c>
      <c r="AH1533" s="2">
        <f t="shared" si="118"/>
        <v>-100</v>
      </c>
      <c r="AI1533" s="44" t="str">
        <f>VLOOKUP(Table13[[#This Row],[Track]],$B$1885:$D$1929,2,FALSE)</f>
        <v>Vic</v>
      </c>
      <c r="AJ15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3" s="16" t="str">
        <f>IF(Table13[[#This Row],[Going-Dist]]="G&lt;6-Dist&gt;=1700","B",IF(Table13[[#This Row],[Going-Dist]]="G&lt;6-Dist&lt;1700","A",IF(AJ1533="G&gt;=6-Dist&lt;1700","C",IF(AJ1533="G&gt;=6-Dist&gt;=1700","D","xx"))))</f>
        <v>A</v>
      </c>
      <c r="AL1533" s="69">
        <f>MONTH(Table13[[#This Row],[Date]])</f>
        <v>8</v>
      </c>
      <c r="AM1533" s="69" t="str">
        <f t="shared" si="113"/>
        <v>2025-2026</v>
      </c>
      <c r="AN1533" s="60">
        <v>100</v>
      </c>
      <c r="AO1533" s="128" t="str">
        <f>IF(Table13[[#This Row],[Combo 27 Bet]]="","",IF(Table13[[#This Row],[Lev Ret]]="","",AN1533*Table13[[#This Row],[Odds]]))</f>
        <v/>
      </c>
      <c r="AP1533" s="129">
        <f t="shared" si="119"/>
        <v>-100</v>
      </c>
      <c r="AQ1533" s="135">
        <v>2</v>
      </c>
      <c r="AR1533" s="151">
        <v>5</v>
      </c>
      <c r="AS1533" s="2" t="str">
        <f>IF(Table13[[#This Row],[Date]]&lt;$AS$3,"","Live")</f>
        <v/>
      </c>
      <c r="AT1533" s="2" t="str">
        <f>IF(Table13[[#This Row],[Date]]&lt;$AT$3,"","Current Algo")</f>
        <v/>
      </c>
    </row>
    <row r="1534" spans="1:46" x14ac:dyDescent="0.25">
      <c r="A1534" s="82">
        <v>45899</v>
      </c>
      <c r="B1534" s="2" t="s">
        <v>4</v>
      </c>
      <c r="C1534" s="83">
        <v>0.54861111111111116</v>
      </c>
      <c r="D1534" s="87">
        <v>5</v>
      </c>
      <c r="E1534" s="7">
        <v>0</v>
      </c>
      <c r="F1534" s="60">
        <v>3</v>
      </c>
      <c r="G1534" s="2">
        <v>1400</v>
      </c>
      <c r="H1534" s="2" t="s">
        <v>42</v>
      </c>
      <c r="I1534" s="2">
        <v>84</v>
      </c>
      <c r="J1534" s="2">
        <v>130</v>
      </c>
      <c r="K1534" s="6">
        <v>9</v>
      </c>
      <c r="L1534" s="6" t="s">
        <v>578</v>
      </c>
      <c r="M1534" s="2" t="s">
        <v>75</v>
      </c>
      <c r="N1534" s="84">
        <v>6</v>
      </c>
      <c r="O1534" s="2" t="s">
        <v>59</v>
      </c>
      <c r="P1534" s="2" t="s">
        <v>377</v>
      </c>
      <c r="Q1534" s="85"/>
      <c r="R1534" s="86">
        <v>12</v>
      </c>
      <c r="S1534" s="85">
        <v>58</v>
      </c>
      <c r="T1534" s="85">
        <v>58</v>
      </c>
      <c r="U1534" s="85"/>
      <c r="V1534" s="2">
        <v>1</v>
      </c>
      <c r="W1534" s="92">
        <v>3</v>
      </c>
      <c r="X1534" s="10">
        <v>3</v>
      </c>
      <c r="Y1534" s="95">
        <v>5.6</v>
      </c>
      <c r="Z1534" s="2">
        <v>30</v>
      </c>
      <c r="AA1534" s="6">
        <v>12</v>
      </c>
      <c r="AB1534" s="2"/>
      <c r="AC1534" s="2"/>
      <c r="AD1534" s="84">
        <v>8</v>
      </c>
      <c r="AE1534" s="84"/>
      <c r="AF1534" s="2">
        <v>100</v>
      </c>
      <c r="AG1534" s="2" t="str">
        <f t="shared" si="117"/>
        <v/>
      </c>
      <c r="AH1534" s="2">
        <f t="shared" si="118"/>
        <v>-100</v>
      </c>
      <c r="AI1534" s="44" t="str">
        <f>VLOOKUP(Table13[[#This Row],[Track]],$B$1885:$D$1929,2,FALSE)</f>
        <v>Vic</v>
      </c>
      <c r="AJ15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4" s="16" t="str">
        <f>IF(Table13[[#This Row],[Going-Dist]]="G&lt;6-Dist&gt;=1700","B",IF(Table13[[#This Row],[Going-Dist]]="G&lt;6-Dist&lt;1700","A",IF(AJ1534="G&gt;=6-Dist&lt;1700","C",IF(AJ1534="G&gt;=6-Dist&gt;=1700","D","xx"))))</f>
        <v>A</v>
      </c>
      <c r="AL1534" s="69">
        <f>MONTH(Table13[[#This Row],[Date]])</f>
        <v>8</v>
      </c>
      <c r="AM1534" s="69" t="str">
        <f t="shared" si="113"/>
        <v>2025-2026</v>
      </c>
      <c r="AN1534" s="60">
        <v>100</v>
      </c>
      <c r="AO1534" s="128" t="str">
        <f>IF(Table13[[#This Row],[Combo 27 Bet]]="","",IF(Table13[[#This Row],[Lev Ret]]="","",AN1534*Table13[[#This Row],[Odds]]))</f>
        <v/>
      </c>
      <c r="AP1534" s="129">
        <f t="shared" si="119"/>
        <v>-100</v>
      </c>
      <c r="AQ1534" s="135">
        <v>2</v>
      </c>
      <c r="AR1534" s="151">
        <v>5</v>
      </c>
      <c r="AS1534" s="2" t="str">
        <f>IF(Table13[[#This Row],[Date]]&lt;$AS$3,"","Live")</f>
        <v/>
      </c>
      <c r="AT1534" s="2" t="str">
        <f>IF(Table13[[#This Row],[Date]]&lt;$AT$3,"","Current Algo")</f>
        <v/>
      </c>
    </row>
    <row r="1535" spans="1:46" x14ac:dyDescent="0.25">
      <c r="A1535" s="82">
        <v>45899</v>
      </c>
      <c r="B1535" s="2" t="s">
        <v>149</v>
      </c>
      <c r="C1535" s="83">
        <v>0.5625</v>
      </c>
      <c r="D1535" s="87">
        <v>5</v>
      </c>
      <c r="E1535" s="7">
        <v>3</v>
      </c>
      <c r="F1535" s="60">
        <v>4</v>
      </c>
      <c r="G1535" s="2">
        <v>1500</v>
      </c>
      <c r="H1535" s="2" t="s">
        <v>151</v>
      </c>
      <c r="I1535" s="2">
        <v>78</v>
      </c>
      <c r="J1535" s="2">
        <v>160</v>
      </c>
      <c r="K1535" s="6">
        <v>4</v>
      </c>
      <c r="L1535" s="6" t="s">
        <v>1188</v>
      </c>
      <c r="M1535" s="2" t="s">
        <v>55</v>
      </c>
      <c r="N1535" s="84">
        <v>3.4</v>
      </c>
      <c r="O1535" s="2" t="s">
        <v>49</v>
      </c>
      <c r="P1535" s="2" t="s">
        <v>86</v>
      </c>
      <c r="Q1535" s="85"/>
      <c r="R1535" s="86">
        <v>5</v>
      </c>
      <c r="S1535" s="85">
        <v>58</v>
      </c>
      <c r="T1535" s="85">
        <v>58</v>
      </c>
      <c r="U1535" s="85"/>
      <c r="V1535" s="2">
        <v>1</v>
      </c>
      <c r="W1535" s="92"/>
      <c r="X1535" s="10">
        <v>2</v>
      </c>
      <c r="Y1535" s="95">
        <v>4.5999999999999996</v>
      </c>
      <c r="Z1535" s="2">
        <v>20</v>
      </c>
      <c r="AA1535" s="6"/>
      <c r="AB1535" s="2"/>
      <c r="AC1535" s="2" t="s">
        <v>13</v>
      </c>
      <c r="AD1535" s="84">
        <v>3.5</v>
      </c>
      <c r="AE1535" s="84">
        <v>1.4</v>
      </c>
      <c r="AF1535" s="2">
        <v>100</v>
      </c>
      <c r="AG1535" s="2" t="str">
        <f t="shared" si="117"/>
        <v/>
      </c>
      <c r="AH1535" s="2">
        <f t="shared" si="118"/>
        <v>-100</v>
      </c>
      <c r="AI1535" s="44" t="str">
        <f>VLOOKUP(Table13[[#This Row],[Track]],$B$1885:$D$1929,2,FALSE)</f>
        <v>NSW</v>
      </c>
      <c r="AJ15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5" s="16" t="str">
        <f>IF(Table13[[#This Row],[Going-Dist]]="G&lt;6-Dist&gt;=1700","B",IF(Table13[[#This Row],[Going-Dist]]="G&lt;6-Dist&lt;1700","A",IF(AJ1535="G&gt;=6-Dist&lt;1700","C",IF(AJ1535="G&gt;=6-Dist&gt;=1700","D","xx"))))</f>
        <v>A</v>
      </c>
      <c r="AL1535" s="2">
        <f>MONTH(Table13[[#This Row],[Date]])</f>
        <v>8</v>
      </c>
      <c r="AM1535" s="2" t="str">
        <f t="shared" si="113"/>
        <v>2025-2026</v>
      </c>
      <c r="AN1535" s="60">
        <v>100</v>
      </c>
      <c r="AO1535" s="128" t="str">
        <f>IF(Table13[[#This Row],[Combo 27 Bet]]="","",IF(Table13[[#This Row],[Lev Ret]]="","",AN1535*Table13[[#This Row],[Odds]]))</f>
        <v/>
      </c>
      <c r="AP1535" s="129">
        <f t="shared" si="119"/>
        <v>-100</v>
      </c>
      <c r="AQ1535" s="135"/>
      <c r="AR1535" s="151">
        <v>5</v>
      </c>
      <c r="AS1535" s="2" t="str">
        <f>IF(Table13[[#This Row],[Date]]&lt;$AS$3,"","Live")</f>
        <v/>
      </c>
      <c r="AT1535" s="2" t="str">
        <f>IF(Table13[[#This Row],[Date]]&lt;$AT$3,"","Current Algo")</f>
        <v/>
      </c>
    </row>
    <row r="1536" spans="1:46" x14ac:dyDescent="0.25">
      <c r="A1536" s="82">
        <v>45899</v>
      </c>
      <c r="B1536" s="2" t="s">
        <v>4</v>
      </c>
      <c r="C1536" s="83">
        <v>0.57291666666666663</v>
      </c>
      <c r="D1536" s="87">
        <v>5</v>
      </c>
      <c r="E1536" s="7">
        <v>0</v>
      </c>
      <c r="F1536" s="60">
        <v>4</v>
      </c>
      <c r="G1536" s="2">
        <v>2000</v>
      </c>
      <c r="H1536" s="2" t="s">
        <v>42</v>
      </c>
      <c r="I1536" s="2" t="s">
        <v>46</v>
      </c>
      <c r="J1536" s="2">
        <v>150</v>
      </c>
      <c r="K1536" s="6">
        <v>14</v>
      </c>
      <c r="L1536" s="6" t="s">
        <v>979</v>
      </c>
      <c r="M1536" s="2" t="s">
        <v>58</v>
      </c>
      <c r="N1536" s="84">
        <v>3.7</v>
      </c>
      <c r="O1536" s="2" t="s">
        <v>146</v>
      </c>
      <c r="P1536" s="2" t="s">
        <v>547</v>
      </c>
      <c r="Q1536" s="85"/>
      <c r="R1536" s="86">
        <v>7</v>
      </c>
      <c r="S1536" s="85">
        <v>54</v>
      </c>
      <c r="T1536" s="85">
        <v>54</v>
      </c>
      <c r="U1536" s="85"/>
      <c r="V1536" s="2">
        <v>1</v>
      </c>
      <c r="W1536" s="92">
        <v>2</v>
      </c>
      <c r="X1536" s="10">
        <v>1</v>
      </c>
      <c r="Y1536" s="95">
        <v>3</v>
      </c>
      <c r="Z1536" s="2">
        <v>50</v>
      </c>
      <c r="AA1536" s="6">
        <v>14</v>
      </c>
      <c r="AB1536" s="2"/>
      <c r="AC1536" s="2" t="s">
        <v>12</v>
      </c>
      <c r="AD1536" s="84">
        <v>3.6</v>
      </c>
      <c r="AE1536" s="84">
        <v>1.7</v>
      </c>
      <c r="AF1536" s="2">
        <v>100</v>
      </c>
      <c r="AG1536" s="2">
        <f t="shared" si="117"/>
        <v>360</v>
      </c>
      <c r="AH1536" s="2">
        <f t="shared" si="118"/>
        <v>260</v>
      </c>
      <c r="AI1536" s="44" t="str">
        <f>VLOOKUP(Table13[[#This Row],[Track]],$B$1885:$D$1929,2,FALSE)</f>
        <v>Vic</v>
      </c>
      <c r="AJ15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36" s="16" t="str">
        <f>IF(Table13[[#This Row],[Going-Dist]]="G&lt;6-Dist&gt;=1700","B",IF(Table13[[#This Row],[Going-Dist]]="G&lt;6-Dist&lt;1700","A",IF(AJ1536="G&gt;=6-Dist&lt;1700","C",IF(AJ1536="G&gt;=6-Dist&gt;=1700","D","xx"))))</f>
        <v>B</v>
      </c>
      <c r="AL1536" s="69">
        <f>MONTH(Table13[[#This Row],[Date]])</f>
        <v>8</v>
      </c>
      <c r="AM1536" s="69" t="str">
        <f t="shared" si="113"/>
        <v>2025-2026</v>
      </c>
      <c r="AN1536" s="60">
        <v>150</v>
      </c>
      <c r="AO1536" s="128">
        <f>IF(Table13[[#This Row],[Combo 27 Bet]]="","",IF(Table13[[#This Row],[Lev Ret]]="","",AN1536*Table13[[#This Row],[Odds]]))</f>
        <v>540</v>
      </c>
      <c r="AP1536" s="129">
        <f t="shared" si="119"/>
        <v>390</v>
      </c>
      <c r="AQ1536" s="135"/>
      <c r="AR1536" s="151">
        <v>9</v>
      </c>
      <c r="AS1536" s="2" t="str">
        <f>IF(Table13[[#This Row],[Date]]&lt;$AS$3,"","Live")</f>
        <v/>
      </c>
      <c r="AT1536" s="2" t="str">
        <f>IF(Table13[[#This Row],[Date]]&lt;$AT$3,"","Current Algo")</f>
        <v/>
      </c>
    </row>
    <row r="1537" spans="1:46" x14ac:dyDescent="0.25">
      <c r="A1537" s="82">
        <v>45899</v>
      </c>
      <c r="B1537" s="2" t="s">
        <v>149</v>
      </c>
      <c r="C1537" s="83">
        <v>0.58680555555555558</v>
      </c>
      <c r="D1537" s="87">
        <v>5</v>
      </c>
      <c r="E1537" s="7">
        <v>3</v>
      </c>
      <c r="F1537" s="60">
        <v>5</v>
      </c>
      <c r="G1537" s="2">
        <v>2000</v>
      </c>
      <c r="H1537" s="2" t="s">
        <v>151</v>
      </c>
      <c r="I1537" s="2">
        <v>78</v>
      </c>
      <c r="J1537" s="2">
        <v>160</v>
      </c>
      <c r="K1537" s="6">
        <v>11</v>
      </c>
      <c r="L1537" s="6" t="s">
        <v>1190</v>
      </c>
      <c r="M1537" s="2" t="s">
        <v>67</v>
      </c>
      <c r="N1537" s="84">
        <v>2.9</v>
      </c>
      <c r="O1537" s="2" t="s">
        <v>49</v>
      </c>
      <c r="P1537" s="2" t="s">
        <v>155</v>
      </c>
      <c r="Q1537" s="85"/>
      <c r="R1537" s="86">
        <v>2</v>
      </c>
      <c r="S1537" s="85">
        <v>57</v>
      </c>
      <c r="T1537" s="85">
        <v>57</v>
      </c>
      <c r="U1537" s="85"/>
      <c r="V1537" s="2">
        <v>4</v>
      </c>
      <c r="W1537" s="92"/>
      <c r="X1537" s="10">
        <v>2</v>
      </c>
      <c r="Y1537" s="95">
        <v>4.3</v>
      </c>
      <c r="Z1537" s="2">
        <v>20</v>
      </c>
      <c r="AA1537" s="6"/>
      <c r="AB1537" s="2"/>
      <c r="AC1537" s="2" t="s">
        <v>13</v>
      </c>
      <c r="AD1537" s="84">
        <v>2.7</v>
      </c>
      <c r="AE1537" s="84">
        <v>1.3</v>
      </c>
      <c r="AF1537" s="2">
        <v>100</v>
      </c>
      <c r="AG1537" s="2" t="str">
        <f t="shared" si="117"/>
        <v/>
      </c>
      <c r="AH1537" s="2">
        <f t="shared" si="118"/>
        <v>-100</v>
      </c>
      <c r="AI1537" s="44" t="str">
        <f>VLOOKUP(Table13[[#This Row],[Track]],$B$1885:$D$1929,2,FALSE)</f>
        <v>NSW</v>
      </c>
      <c r="AJ15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37" s="16" t="str">
        <f>IF(Table13[[#This Row],[Going-Dist]]="G&lt;6-Dist&gt;=1700","B",IF(Table13[[#This Row],[Going-Dist]]="G&lt;6-Dist&lt;1700","A",IF(AJ1537="G&gt;=6-Dist&lt;1700","C",IF(AJ1537="G&gt;=6-Dist&gt;=1700","D","xx"))))</f>
        <v>B</v>
      </c>
      <c r="AL1537" s="69">
        <f>MONTH(Table13[[#This Row],[Date]])</f>
        <v>8</v>
      </c>
      <c r="AM1537" s="69" t="str">
        <f t="shared" si="113"/>
        <v>2025-2026</v>
      </c>
      <c r="AN1537" s="60">
        <v>200</v>
      </c>
      <c r="AO1537" s="128" t="str">
        <f>IF(Table13[[#This Row],[Combo 27 Bet]]="","",IF(Table13[[#This Row],[Lev Ret]]="","",AN1537*Table13[[#This Row],[Odds]]))</f>
        <v/>
      </c>
      <c r="AP1537" s="129">
        <f t="shared" si="119"/>
        <v>-200</v>
      </c>
      <c r="AQ1537" s="135"/>
      <c r="AR1537" s="151">
        <v>10</v>
      </c>
      <c r="AS1537" s="2" t="str">
        <f>IF(Table13[[#This Row],[Date]]&lt;$AS$3,"","Live")</f>
        <v/>
      </c>
      <c r="AT1537" s="2" t="str">
        <f>IF(Table13[[#This Row],[Date]]&lt;$AT$3,"","Current Algo")</f>
        <v/>
      </c>
    </row>
    <row r="1538" spans="1:46" x14ac:dyDescent="0.25">
      <c r="A1538" s="82">
        <v>45899</v>
      </c>
      <c r="B1538" s="2" t="s">
        <v>4</v>
      </c>
      <c r="C1538" s="83">
        <v>0.64583333333333337</v>
      </c>
      <c r="D1538" s="87">
        <v>5</v>
      </c>
      <c r="E1538" s="7">
        <v>0</v>
      </c>
      <c r="F1538" s="60">
        <v>7</v>
      </c>
      <c r="G1538" s="2">
        <v>1100</v>
      </c>
      <c r="H1538" s="2" t="s">
        <v>42</v>
      </c>
      <c r="I1538" s="2" t="s">
        <v>66</v>
      </c>
      <c r="J1538" s="2">
        <v>200</v>
      </c>
      <c r="K1538" s="6">
        <v>4</v>
      </c>
      <c r="L1538" s="6" t="s">
        <v>1037</v>
      </c>
      <c r="M1538" s="2" t="s">
        <v>55</v>
      </c>
      <c r="N1538" s="84">
        <v>4.4000000000000004</v>
      </c>
      <c r="O1538" s="2" t="s">
        <v>161</v>
      </c>
      <c r="P1538" s="2" t="s">
        <v>545</v>
      </c>
      <c r="Q1538" s="85"/>
      <c r="R1538" s="86">
        <v>6</v>
      </c>
      <c r="S1538" s="85">
        <v>58.5</v>
      </c>
      <c r="T1538" s="85">
        <v>58.5</v>
      </c>
      <c r="U1538" s="85"/>
      <c r="V1538" s="2">
        <v>2</v>
      </c>
      <c r="W1538" s="92">
        <v>1</v>
      </c>
      <c r="X1538" s="10">
        <v>1</v>
      </c>
      <c r="Y1538" s="95">
        <v>4.5</v>
      </c>
      <c r="Z1538" s="2">
        <v>40</v>
      </c>
      <c r="AA1538" s="6">
        <v>11</v>
      </c>
      <c r="AB1538" s="2"/>
      <c r="AC1538" s="2"/>
      <c r="AD1538" s="84">
        <v>5</v>
      </c>
      <c r="AE1538" s="84"/>
      <c r="AF1538" s="2">
        <v>100</v>
      </c>
      <c r="AG1538" s="2" t="str">
        <f t="shared" si="117"/>
        <v/>
      </c>
      <c r="AH1538" s="2">
        <f t="shared" si="118"/>
        <v>-100</v>
      </c>
      <c r="AI1538" s="44" t="str">
        <f>VLOOKUP(Table13[[#This Row],[Track]],$B$1885:$D$1929,2,FALSE)</f>
        <v>Vic</v>
      </c>
      <c r="AJ15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8" s="16" t="str">
        <f>IF(Table13[[#This Row],[Going-Dist]]="G&lt;6-Dist&gt;=1700","B",IF(Table13[[#This Row],[Going-Dist]]="G&lt;6-Dist&lt;1700","A",IF(AJ1538="G&gt;=6-Dist&lt;1700","C",IF(AJ1538="G&gt;=6-Dist&gt;=1700","D","xx"))))</f>
        <v>A</v>
      </c>
      <c r="AL1538" s="69">
        <f>MONTH(Table13[[#This Row],[Date]])</f>
        <v>8</v>
      </c>
      <c r="AM1538" s="69" t="str">
        <f t="shared" si="113"/>
        <v>2025-2026</v>
      </c>
      <c r="AN1538" s="60">
        <v>150</v>
      </c>
      <c r="AO1538" s="128" t="str">
        <f>IF(Table13[[#This Row],[Combo 27 Bet]]="","",IF(Table13[[#This Row],[Lev Ret]]="","",AN1538*Table13[[#This Row],[Odds]]))</f>
        <v/>
      </c>
      <c r="AP1538" s="129">
        <f t="shared" si="119"/>
        <v>-150</v>
      </c>
      <c r="AQ1538" s="135">
        <v>2</v>
      </c>
      <c r="AR1538" s="151">
        <v>3</v>
      </c>
      <c r="AS1538" s="2" t="str">
        <f>IF(Table13[[#This Row],[Date]]&lt;$AS$3,"","Live")</f>
        <v/>
      </c>
      <c r="AT1538" s="2" t="str">
        <f>IF(Table13[[#This Row],[Date]]&lt;$AT$3,"","Current Algo")</f>
        <v/>
      </c>
    </row>
    <row r="1539" spans="1:46" x14ac:dyDescent="0.25">
      <c r="A1539" s="82">
        <v>45899</v>
      </c>
      <c r="B1539" s="2" t="s">
        <v>4</v>
      </c>
      <c r="C1539" s="83">
        <v>0.64583333333333337</v>
      </c>
      <c r="D1539" s="87">
        <v>5</v>
      </c>
      <c r="E1539" s="7">
        <v>0</v>
      </c>
      <c r="F1539" s="60">
        <v>7</v>
      </c>
      <c r="G1539" s="2">
        <v>1100</v>
      </c>
      <c r="H1539" s="2" t="s">
        <v>42</v>
      </c>
      <c r="I1539" s="2" t="s">
        <v>66</v>
      </c>
      <c r="J1539" s="2">
        <v>200</v>
      </c>
      <c r="K1539" s="6">
        <v>6</v>
      </c>
      <c r="L1539" s="6" t="s">
        <v>336</v>
      </c>
      <c r="M1539" s="2" t="s">
        <v>67</v>
      </c>
      <c r="N1539" s="84">
        <v>4</v>
      </c>
      <c r="O1539" s="2" t="s">
        <v>584</v>
      </c>
      <c r="P1539" s="2" t="s">
        <v>1038</v>
      </c>
      <c r="Q1539" s="85"/>
      <c r="R1539" s="86">
        <v>9</v>
      </c>
      <c r="S1539" s="85">
        <v>57</v>
      </c>
      <c r="T1539" s="85">
        <v>57</v>
      </c>
      <c r="U1539" s="85"/>
      <c r="V1539" s="2">
        <v>1</v>
      </c>
      <c r="W1539" s="92">
        <v>2</v>
      </c>
      <c r="X1539" s="10">
        <v>2</v>
      </c>
      <c r="Y1539" s="95">
        <v>5.4</v>
      </c>
      <c r="Z1539" s="2">
        <v>30</v>
      </c>
      <c r="AA1539" s="6">
        <v>11</v>
      </c>
      <c r="AB1539" s="2"/>
      <c r="AC1539" s="2"/>
      <c r="AD1539" s="84">
        <v>3.3</v>
      </c>
      <c r="AE1539" s="84"/>
      <c r="AF1539" s="2">
        <v>100</v>
      </c>
      <c r="AG1539" s="2" t="str">
        <f t="shared" si="117"/>
        <v/>
      </c>
      <c r="AH1539" s="2">
        <f t="shared" si="118"/>
        <v>-100</v>
      </c>
      <c r="AI1539" s="44" t="str">
        <f>VLOOKUP(Table13[[#This Row],[Track]],$B$1885:$D$1929,2,FALSE)</f>
        <v>Vic</v>
      </c>
      <c r="AJ15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39" s="16" t="str">
        <f>IF(Table13[[#This Row],[Going-Dist]]="G&lt;6-Dist&gt;=1700","B",IF(Table13[[#This Row],[Going-Dist]]="G&lt;6-Dist&lt;1700","A",IF(AJ1539="G&gt;=6-Dist&lt;1700","C",IF(AJ1539="G&gt;=6-Dist&gt;=1700","D","xx"))))</f>
        <v>A</v>
      </c>
      <c r="AL1539" s="69">
        <f>MONTH(Table13[[#This Row],[Date]])</f>
        <v>8</v>
      </c>
      <c r="AM1539" s="69" t="str">
        <f t="shared" si="113"/>
        <v>2025-2026</v>
      </c>
      <c r="AN1539" s="60">
        <v>100</v>
      </c>
      <c r="AO1539" s="128" t="str">
        <f>IF(Table13[[#This Row],[Combo 27 Bet]]="","",IF(Table13[[#This Row],[Lev Ret]]="","",AN1539*Table13[[#This Row],[Odds]]))</f>
        <v/>
      </c>
      <c r="AP1539" s="129">
        <f t="shared" si="119"/>
        <v>-100</v>
      </c>
      <c r="AQ1539" s="135">
        <v>2</v>
      </c>
      <c r="AR1539" s="151">
        <v>5</v>
      </c>
      <c r="AS1539" s="2" t="str">
        <f>IF(Table13[[#This Row],[Date]]&lt;$AS$3,"","Live")</f>
        <v/>
      </c>
      <c r="AT1539" s="2" t="str">
        <f>IF(Table13[[#This Row],[Date]]&lt;$AT$3,"","Current Algo")</f>
        <v/>
      </c>
    </row>
    <row r="1540" spans="1:46" x14ac:dyDescent="0.25">
      <c r="A1540" s="82">
        <v>45906</v>
      </c>
      <c r="B1540" s="2" t="s">
        <v>148</v>
      </c>
      <c r="C1540" s="83">
        <v>0.49305555555555558</v>
      </c>
      <c r="D1540" s="87">
        <v>4</v>
      </c>
      <c r="E1540" s="7">
        <v>4</v>
      </c>
      <c r="F1540" s="60">
        <v>1</v>
      </c>
      <c r="G1540" s="2">
        <v>1400</v>
      </c>
      <c r="H1540" s="2" t="s">
        <v>151</v>
      </c>
      <c r="I1540" s="2">
        <v>72</v>
      </c>
      <c r="J1540" s="2">
        <v>120</v>
      </c>
      <c r="K1540" s="6">
        <v>1</v>
      </c>
      <c r="L1540" s="6" t="s">
        <v>1785</v>
      </c>
      <c r="M1540" s="2" t="s">
        <v>55</v>
      </c>
      <c r="N1540" s="84">
        <v>3.3</v>
      </c>
      <c r="O1540" s="2" t="s">
        <v>509</v>
      </c>
      <c r="P1540" s="2" t="s">
        <v>86</v>
      </c>
      <c r="Q1540" s="85"/>
      <c r="R1540" s="86">
        <v>1</v>
      </c>
      <c r="S1540" s="85">
        <v>60.5</v>
      </c>
      <c r="T1540" s="85">
        <v>60.5</v>
      </c>
      <c r="U1540" s="85"/>
      <c r="V1540" s="2">
        <v>1</v>
      </c>
      <c r="W1540" s="92">
        <v>4</v>
      </c>
      <c r="X1540" s="10">
        <v>2</v>
      </c>
      <c r="Y1540" s="95">
        <v>7.6</v>
      </c>
      <c r="Z1540" s="2">
        <v>20</v>
      </c>
      <c r="AA1540" s="6"/>
      <c r="AB1540" s="2"/>
      <c r="AC1540" s="2" t="s">
        <v>150</v>
      </c>
      <c r="AD1540" s="84">
        <v>2.9</v>
      </c>
      <c r="AE1540" s="84">
        <v>1.3</v>
      </c>
      <c r="AF1540" s="2">
        <v>100</v>
      </c>
      <c r="AG1540" s="2">
        <f t="shared" si="117"/>
        <v>290</v>
      </c>
      <c r="AH1540" s="2">
        <f t="shared" si="118"/>
        <v>190</v>
      </c>
      <c r="AI1540" s="44" t="str">
        <f>VLOOKUP(Table13[[#This Row],[Track]],$B$1885:$D$1929,2,FALSE)</f>
        <v>NSW</v>
      </c>
      <c r="AJ15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0" s="16" t="str">
        <f>IF(Table13[[#This Row],[Going-Dist]]="G&lt;6-Dist&gt;=1700","B",IF(Table13[[#This Row],[Going-Dist]]="G&lt;6-Dist&lt;1700","A",IF(AJ1540="G&gt;=6-Dist&lt;1700","C",IF(AJ1540="G&gt;=6-Dist&gt;=1700","D","xx"))))</f>
        <v>A</v>
      </c>
      <c r="AL1540" s="69">
        <f>MONTH(Table13[[#This Row],[Date]])</f>
        <v>9</v>
      </c>
      <c r="AM1540" s="69" t="str">
        <f t="shared" si="113"/>
        <v>2025-2026</v>
      </c>
      <c r="AN1540" s="60">
        <v>170</v>
      </c>
      <c r="AO1540" s="128">
        <f>IF(Table13[[#This Row],[Combo 27 Bet]]="","",IF(Table13[[#This Row],[Lev Ret]]="","",AN1540*Table13[[#This Row],[Odds]]))</f>
        <v>493</v>
      </c>
      <c r="AP1540" s="129">
        <f t="shared" si="119"/>
        <v>323</v>
      </c>
      <c r="AQ1540" s="135"/>
      <c r="AR1540" s="151">
        <v>10</v>
      </c>
      <c r="AS1540" s="2" t="str">
        <f>IF(Table13[[#This Row],[Date]]&lt;$AS$3,"","Live")</f>
        <v/>
      </c>
      <c r="AT1540" s="2" t="str">
        <f>IF(Table13[[#This Row],[Date]]&lt;$AT$3,"","Current Algo")</f>
        <v/>
      </c>
    </row>
    <row r="1541" spans="1:46" x14ac:dyDescent="0.25">
      <c r="A1541" s="82">
        <v>45906</v>
      </c>
      <c r="B1541" s="2" t="s">
        <v>6</v>
      </c>
      <c r="C1541" s="83">
        <v>0.55208333333333337</v>
      </c>
      <c r="D1541" s="87">
        <v>4</v>
      </c>
      <c r="E1541" s="7">
        <v>5</v>
      </c>
      <c r="F1541" s="60">
        <v>3</v>
      </c>
      <c r="G1541" s="2">
        <v>1600</v>
      </c>
      <c r="H1541" s="2" t="s">
        <v>42</v>
      </c>
      <c r="I1541" s="2">
        <v>84</v>
      </c>
      <c r="J1541" s="2">
        <v>130</v>
      </c>
      <c r="K1541" s="6">
        <v>4</v>
      </c>
      <c r="L1541" s="6" t="s">
        <v>1039</v>
      </c>
      <c r="M1541" s="2" t="s">
        <v>50</v>
      </c>
      <c r="N1541" s="84">
        <v>6.5</v>
      </c>
      <c r="O1541" s="2" t="s">
        <v>101</v>
      </c>
      <c r="P1541" s="2" t="s">
        <v>579</v>
      </c>
      <c r="Q1541" s="85">
        <v>2</v>
      </c>
      <c r="R1541" s="86">
        <v>5</v>
      </c>
      <c r="S1541" s="85">
        <v>57.5</v>
      </c>
      <c r="T1541" s="85">
        <v>55.5</v>
      </c>
      <c r="U1541" s="85"/>
      <c r="V1541" s="2">
        <v>3</v>
      </c>
      <c r="W1541" s="92">
        <v>1</v>
      </c>
      <c r="X1541" s="10">
        <v>2</v>
      </c>
      <c r="Y1541" s="95">
        <v>5.2</v>
      </c>
      <c r="Z1541" s="2">
        <v>35</v>
      </c>
      <c r="AA1541" s="6">
        <v>8</v>
      </c>
      <c r="AB1541" s="2"/>
      <c r="AC1541" s="2" t="s">
        <v>13</v>
      </c>
      <c r="AD1541" s="84">
        <v>7</v>
      </c>
      <c r="AE1541" s="84">
        <v>2.2999999999999998</v>
      </c>
      <c r="AF1541" s="2">
        <v>100</v>
      </c>
      <c r="AG1541" s="2" t="str">
        <f t="shared" si="117"/>
        <v/>
      </c>
      <c r="AH1541" s="2">
        <f t="shared" si="118"/>
        <v>-100</v>
      </c>
      <c r="AI1541" s="44" t="str">
        <f>VLOOKUP(Table13[[#This Row],[Track]],$B$1885:$D$1929,2,FALSE)</f>
        <v>Vic</v>
      </c>
      <c r="AJ15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1" s="16" t="str">
        <f>IF(Table13[[#This Row],[Going-Dist]]="G&lt;6-Dist&gt;=1700","B",IF(Table13[[#This Row],[Going-Dist]]="G&lt;6-Dist&lt;1700","A",IF(AJ1541="G&gt;=6-Dist&lt;1700","C",IF(AJ1541="G&gt;=6-Dist&gt;=1700","D","xx"))))</f>
        <v>A</v>
      </c>
      <c r="AL1541" s="69">
        <f>MONTH(Table13[[#This Row],[Date]])</f>
        <v>9</v>
      </c>
      <c r="AM1541" s="69" t="str">
        <f t="shared" si="113"/>
        <v>2025-2026</v>
      </c>
      <c r="AN1541" s="60">
        <v>150</v>
      </c>
      <c r="AO1541" s="128" t="str">
        <f>IF(Table13[[#This Row],[Combo 27 Bet]]="","",IF(Table13[[#This Row],[Lev Ret]]="","",AN1541*Table13[[#This Row],[Odds]]))</f>
        <v/>
      </c>
      <c r="AP1541" s="129">
        <f t="shared" si="119"/>
        <v>-150</v>
      </c>
      <c r="AQ1541" s="135"/>
      <c r="AR1541" s="151">
        <v>8</v>
      </c>
      <c r="AS1541" s="2" t="str">
        <f>IF(Table13[[#This Row],[Date]]&lt;$AS$3,"","Live")</f>
        <v/>
      </c>
      <c r="AT1541" s="2" t="str">
        <f>IF(Table13[[#This Row],[Date]]&lt;$AT$3,"","Current Algo")</f>
        <v/>
      </c>
    </row>
    <row r="1542" spans="1:46" x14ac:dyDescent="0.25">
      <c r="A1542" s="82">
        <v>45906</v>
      </c>
      <c r="B1542" s="2" t="s">
        <v>6</v>
      </c>
      <c r="C1542" s="83">
        <v>0.67708333333333337</v>
      </c>
      <c r="D1542" s="87">
        <v>4</v>
      </c>
      <c r="E1542" s="7">
        <v>5</v>
      </c>
      <c r="F1542" s="60">
        <v>8</v>
      </c>
      <c r="G1542" s="2">
        <v>1500</v>
      </c>
      <c r="H1542" s="2" t="s">
        <v>42</v>
      </c>
      <c r="I1542" s="2" t="s">
        <v>66</v>
      </c>
      <c r="J1542" s="2">
        <v>200</v>
      </c>
      <c r="K1542" s="6">
        <v>4</v>
      </c>
      <c r="L1542" s="6" t="s">
        <v>1040</v>
      </c>
      <c r="M1542" s="2" t="s">
        <v>58</v>
      </c>
      <c r="N1542" s="84">
        <v>2.2000000000000002</v>
      </c>
      <c r="O1542" s="2" t="s">
        <v>397</v>
      </c>
      <c r="P1542" s="2" t="s">
        <v>94</v>
      </c>
      <c r="Q1542" s="85"/>
      <c r="R1542" s="86">
        <v>9</v>
      </c>
      <c r="S1542" s="85">
        <v>58.5</v>
      </c>
      <c r="T1542" s="85">
        <v>58.5</v>
      </c>
      <c r="U1542" s="85"/>
      <c r="V1542" s="2">
        <v>1</v>
      </c>
      <c r="W1542" s="92">
        <v>1</v>
      </c>
      <c r="X1542" s="10">
        <v>1</v>
      </c>
      <c r="Y1542" s="95">
        <v>3</v>
      </c>
      <c r="Z1542" s="2">
        <v>50</v>
      </c>
      <c r="AA1542" s="6">
        <v>11</v>
      </c>
      <c r="AB1542" s="2"/>
      <c r="AC1542" s="2" t="s">
        <v>12</v>
      </c>
      <c r="AD1542" s="84">
        <v>2.4</v>
      </c>
      <c r="AE1542" s="84">
        <v>1.2</v>
      </c>
      <c r="AF1542" s="2">
        <v>100</v>
      </c>
      <c r="AG1542" s="2">
        <f t="shared" si="117"/>
        <v>240</v>
      </c>
      <c r="AH1542" s="2">
        <f t="shared" si="118"/>
        <v>140</v>
      </c>
      <c r="AI1542" s="44" t="str">
        <f>VLOOKUP(Table13[[#This Row],[Track]],$B$1885:$D$1929,2,FALSE)</f>
        <v>Vic</v>
      </c>
      <c r="AJ15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2" s="16" t="str">
        <f>IF(Table13[[#This Row],[Going-Dist]]="G&lt;6-Dist&gt;=1700","B",IF(Table13[[#This Row],[Going-Dist]]="G&lt;6-Dist&lt;1700","A",IF(AJ1542="G&gt;=6-Dist&lt;1700","C",IF(AJ1542="G&gt;=6-Dist&gt;=1700","D","xx"))))</f>
        <v>A</v>
      </c>
      <c r="AL1542" s="69">
        <f>MONTH(Table13[[#This Row],[Date]])</f>
        <v>9</v>
      </c>
      <c r="AM1542" s="69" t="str">
        <f t="shared" si="113"/>
        <v>2025-2026</v>
      </c>
      <c r="AN1542" s="60">
        <v>200</v>
      </c>
      <c r="AO1542" s="128">
        <f>IF(Table13[[#This Row],[Combo 27 Bet]]="","",IF(Table13[[#This Row],[Lev Ret]]="","",AN1542*Table13[[#This Row],[Odds]]))</f>
        <v>480</v>
      </c>
      <c r="AP1542" s="129">
        <f t="shared" si="119"/>
        <v>280</v>
      </c>
      <c r="AQ1542" s="135"/>
      <c r="AR1542" s="151">
        <v>10</v>
      </c>
      <c r="AS1542" s="2" t="str">
        <f>IF(Table13[[#This Row],[Date]]&lt;$AS$3,"","Live")</f>
        <v/>
      </c>
      <c r="AT1542" s="2" t="str">
        <f>IF(Table13[[#This Row],[Date]]&lt;$AT$3,"","Current Algo")</f>
        <v/>
      </c>
    </row>
    <row r="1543" spans="1:46" x14ac:dyDescent="0.25">
      <c r="A1543" s="82">
        <v>45906</v>
      </c>
      <c r="B1543" s="2" t="s">
        <v>6</v>
      </c>
      <c r="C1543" s="83">
        <v>0.70138888888888884</v>
      </c>
      <c r="D1543" s="87">
        <v>4</v>
      </c>
      <c r="E1543" s="7">
        <v>5</v>
      </c>
      <c r="F1543" s="60">
        <v>9</v>
      </c>
      <c r="G1543" s="2">
        <v>1000</v>
      </c>
      <c r="H1543" s="2" t="s">
        <v>131</v>
      </c>
      <c r="I1543" s="2" t="s">
        <v>131</v>
      </c>
      <c r="J1543" s="2">
        <v>750</v>
      </c>
      <c r="K1543" s="6">
        <v>7</v>
      </c>
      <c r="L1543" s="6" t="s">
        <v>930</v>
      </c>
      <c r="M1543" s="2" t="s">
        <v>58</v>
      </c>
      <c r="N1543" s="84">
        <v>5.5</v>
      </c>
      <c r="O1543" s="2" t="s">
        <v>534</v>
      </c>
      <c r="P1543" s="2" t="s">
        <v>90</v>
      </c>
      <c r="Q1543" s="85"/>
      <c r="R1543" s="86">
        <v>8</v>
      </c>
      <c r="S1543" s="85">
        <v>58.5</v>
      </c>
      <c r="T1543" s="85">
        <v>58.5</v>
      </c>
      <c r="U1543" s="85"/>
      <c r="V1543" s="2">
        <v>1</v>
      </c>
      <c r="W1543" s="92">
        <v>4</v>
      </c>
      <c r="X1543" s="10">
        <v>1</v>
      </c>
      <c r="Y1543" s="95">
        <v>5</v>
      </c>
      <c r="Z1543" s="2">
        <v>35</v>
      </c>
      <c r="AA1543" s="6">
        <v>13</v>
      </c>
      <c r="AB1543" s="2"/>
      <c r="AC1543" s="2" t="s">
        <v>12</v>
      </c>
      <c r="AD1543" s="84">
        <v>6.5</v>
      </c>
      <c r="AE1543" s="84">
        <v>2.4</v>
      </c>
      <c r="AF1543" s="2">
        <v>100</v>
      </c>
      <c r="AG1543" s="2">
        <f t="shared" si="117"/>
        <v>650</v>
      </c>
      <c r="AH1543" s="2">
        <f t="shared" si="118"/>
        <v>550</v>
      </c>
      <c r="AI1543" s="44" t="str">
        <f>VLOOKUP(Table13[[#This Row],[Track]],$B$1885:$D$1929,2,FALSE)</f>
        <v>Vic</v>
      </c>
      <c r="AJ15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3" s="16" t="str">
        <f>IF(Table13[[#This Row],[Going-Dist]]="G&lt;6-Dist&gt;=1700","B",IF(Table13[[#This Row],[Going-Dist]]="G&lt;6-Dist&lt;1700","A",IF(AJ1543="G&gt;=6-Dist&lt;1700","C",IF(AJ1543="G&gt;=6-Dist&gt;=1700","D","xx"))))</f>
        <v>A</v>
      </c>
      <c r="AL1543" s="69">
        <f>MONTH(Table13[[#This Row],[Date]])</f>
        <v>9</v>
      </c>
      <c r="AM1543" s="69" t="str">
        <f t="shared" ref="AM1543:AM1606" si="120">IF(A1543&lt;$AM$1905,"2020-2021",IF(A1543&lt;$AM$1906,"2021-2022",IF(A1543&lt;$AM$1907,"2022-2023",IF(A1543&lt;$AM$1908,"2023-2024",IF(A1543&lt;$AM$1909,"2024-2025",IF(A1543&lt;$AM$1910,"2025-2026",IF(A1543&lt;$AM$1911,"2026-2027",IF(A1543&lt;$AM$1912,"2027-2028"))))))))</f>
        <v>2025-2026</v>
      </c>
      <c r="AN1543" s="60">
        <v>140</v>
      </c>
      <c r="AO1543" s="128">
        <f>IF(Table13[[#This Row],[Combo 27 Bet]]="","",IF(Table13[[#This Row],[Lev Ret]]="","",AN1543*Table13[[#This Row],[Odds]]))</f>
        <v>910</v>
      </c>
      <c r="AP1543" s="129">
        <f t="shared" si="119"/>
        <v>770</v>
      </c>
      <c r="AQ1543" s="135">
        <v>2</v>
      </c>
      <c r="AR1543" s="151">
        <v>8</v>
      </c>
      <c r="AS1543" s="2" t="str">
        <f>IF(Table13[[#This Row],[Date]]&lt;$AS$3,"","Live")</f>
        <v/>
      </c>
      <c r="AT1543" s="2" t="str">
        <f>IF(Table13[[#This Row],[Date]]&lt;$AT$3,"","Current Algo")</f>
        <v/>
      </c>
    </row>
    <row r="1544" spans="1:46" x14ac:dyDescent="0.25">
      <c r="A1544" s="82">
        <v>45906</v>
      </c>
      <c r="B1544" s="2" t="s">
        <v>6</v>
      </c>
      <c r="C1544" s="83">
        <v>0.70138888888888884</v>
      </c>
      <c r="D1544" s="87">
        <v>4</v>
      </c>
      <c r="E1544" s="7">
        <v>5</v>
      </c>
      <c r="F1544" s="60">
        <v>9</v>
      </c>
      <c r="G1544" s="2">
        <v>1000</v>
      </c>
      <c r="H1544" s="2" t="s">
        <v>131</v>
      </c>
      <c r="I1544" s="2" t="s">
        <v>131</v>
      </c>
      <c r="J1544" s="2">
        <v>750</v>
      </c>
      <c r="K1544" s="6">
        <v>16</v>
      </c>
      <c r="L1544" s="6" t="s">
        <v>1041</v>
      </c>
      <c r="M1544" s="2" t="s">
        <v>80</v>
      </c>
      <c r="N1544" s="84">
        <v>6.5</v>
      </c>
      <c r="O1544" s="2" t="s">
        <v>132</v>
      </c>
      <c r="P1544" s="2" t="s">
        <v>545</v>
      </c>
      <c r="Q1544" s="85"/>
      <c r="R1544" s="86">
        <v>4</v>
      </c>
      <c r="S1544" s="85">
        <v>50</v>
      </c>
      <c r="T1544" s="85">
        <v>50</v>
      </c>
      <c r="U1544" s="85"/>
      <c r="V1544" s="2">
        <v>3</v>
      </c>
      <c r="W1544" s="92"/>
      <c r="X1544" s="10">
        <v>2</v>
      </c>
      <c r="Y1544" s="95">
        <v>5.2</v>
      </c>
      <c r="Z1544" s="2">
        <v>35</v>
      </c>
      <c r="AA1544" s="6">
        <v>13</v>
      </c>
      <c r="AB1544" s="2"/>
      <c r="AC1544" s="2"/>
      <c r="AD1544" s="84">
        <v>7.5</v>
      </c>
      <c r="AE1544" s="84"/>
      <c r="AF1544" s="2">
        <v>100</v>
      </c>
      <c r="AG1544" s="2" t="str">
        <f t="shared" si="117"/>
        <v/>
      </c>
      <c r="AH1544" s="2">
        <f t="shared" si="118"/>
        <v>-100</v>
      </c>
      <c r="AI1544" s="44" t="str">
        <f>VLOOKUP(Table13[[#This Row],[Track]],$B$1885:$D$1929,2,FALSE)</f>
        <v>Vic</v>
      </c>
      <c r="AJ15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4" s="16" t="str">
        <f>IF(Table13[[#This Row],[Going-Dist]]="G&lt;6-Dist&gt;=1700","B",IF(Table13[[#This Row],[Going-Dist]]="G&lt;6-Dist&lt;1700","A",IF(AJ1544="G&gt;=6-Dist&lt;1700","C",IF(AJ1544="G&gt;=6-Dist&gt;=1700","D","xx"))))</f>
        <v>A</v>
      </c>
      <c r="AL1544" s="69">
        <f>MONTH(Table13[[#This Row],[Date]])</f>
        <v>9</v>
      </c>
      <c r="AM1544" s="69" t="str">
        <f t="shared" si="120"/>
        <v>2025-2026</v>
      </c>
      <c r="AN1544" s="60">
        <v>150</v>
      </c>
      <c r="AO1544" s="128" t="str">
        <f>IF(Table13[[#This Row],[Combo 27 Bet]]="","",IF(Table13[[#This Row],[Lev Ret]]="","",AN1544*Table13[[#This Row],[Odds]]))</f>
        <v/>
      </c>
      <c r="AP1544" s="129">
        <f t="shared" si="119"/>
        <v>-150</v>
      </c>
      <c r="AQ1544" s="135">
        <v>2</v>
      </c>
      <c r="AR1544" s="151">
        <v>8</v>
      </c>
      <c r="AS1544" s="2" t="str">
        <f>IF(Table13[[#This Row],[Date]]&lt;$AS$3,"","Live")</f>
        <v/>
      </c>
      <c r="AT1544" s="2" t="str">
        <f>IF(Table13[[#This Row],[Date]]&lt;$AT$3,"","Current Algo")</f>
        <v/>
      </c>
    </row>
    <row r="1545" spans="1:46" x14ac:dyDescent="0.25">
      <c r="A1545" s="82">
        <v>45906</v>
      </c>
      <c r="B1545" s="2" t="s">
        <v>148</v>
      </c>
      <c r="C1545" s="83">
        <v>0.71527777777777779</v>
      </c>
      <c r="D1545" s="87">
        <v>4</v>
      </c>
      <c r="E1545" s="7">
        <v>4</v>
      </c>
      <c r="F1545" s="60">
        <v>10</v>
      </c>
      <c r="G1545" s="2">
        <v>1200</v>
      </c>
      <c r="H1545" s="2" t="s">
        <v>151</v>
      </c>
      <c r="I1545" s="2">
        <v>78</v>
      </c>
      <c r="J1545" s="2">
        <v>160</v>
      </c>
      <c r="K1545" s="6">
        <v>10</v>
      </c>
      <c r="L1545" s="6" t="s">
        <v>1786</v>
      </c>
      <c r="M1545" s="2" t="s">
        <v>75</v>
      </c>
      <c r="N1545" s="84">
        <v>3.2</v>
      </c>
      <c r="O1545" s="2" t="s">
        <v>158</v>
      </c>
      <c r="P1545" s="2" t="s">
        <v>153</v>
      </c>
      <c r="Q1545" s="85"/>
      <c r="R1545" s="86">
        <v>1</v>
      </c>
      <c r="S1545" s="85">
        <v>55.5</v>
      </c>
      <c r="T1545" s="85">
        <v>55.5</v>
      </c>
      <c r="U1545" s="85"/>
      <c r="V1545" s="2">
        <v>3</v>
      </c>
      <c r="W1545" s="92">
        <v>1</v>
      </c>
      <c r="X1545" s="10">
        <v>1</v>
      </c>
      <c r="Y1545" s="95">
        <v>3.8</v>
      </c>
      <c r="Z1545" s="2">
        <v>20</v>
      </c>
      <c r="AA1545" s="6"/>
      <c r="AB1545" s="2"/>
      <c r="AC1545" s="2" t="s">
        <v>13</v>
      </c>
      <c r="AD1545" s="84">
        <v>3.5</v>
      </c>
      <c r="AE1545" s="84">
        <v>1.6</v>
      </c>
      <c r="AF1545" s="2">
        <v>100</v>
      </c>
      <c r="AG1545" s="2" t="str">
        <f t="shared" si="117"/>
        <v/>
      </c>
      <c r="AH1545" s="2">
        <f t="shared" si="118"/>
        <v>-100</v>
      </c>
      <c r="AI1545" s="44" t="str">
        <f>VLOOKUP(Table13[[#This Row],[Track]],$B$1885:$D$1929,2,FALSE)</f>
        <v>NSW</v>
      </c>
      <c r="AJ15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5" s="16" t="str">
        <f>IF(Table13[[#This Row],[Going-Dist]]="G&lt;6-Dist&gt;=1700","B",IF(Table13[[#This Row],[Going-Dist]]="G&lt;6-Dist&lt;1700","A",IF(AJ1545="G&gt;=6-Dist&lt;1700","C",IF(AJ1545="G&gt;=6-Dist&gt;=1700","D","xx"))))</f>
        <v>A</v>
      </c>
      <c r="AL1545" s="69">
        <f>MONTH(Table13[[#This Row],[Date]])</f>
        <v>9</v>
      </c>
      <c r="AM1545" s="69" t="str">
        <f t="shared" si="120"/>
        <v>2025-2026</v>
      </c>
      <c r="AN1545" s="60">
        <v>150</v>
      </c>
      <c r="AO1545" s="128" t="str">
        <f>IF(Table13[[#This Row],[Combo 27 Bet]]="","",IF(Table13[[#This Row],[Lev Ret]]="","",AN1545*Table13[[#This Row],[Odds]]))</f>
        <v/>
      </c>
      <c r="AP1545" s="129">
        <f t="shared" si="119"/>
        <v>-150</v>
      </c>
      <c r="AQ1545" s="135"/>
      <c r="AR1545" s="151">
        <v>3</v>
      </c>
      <c r="AS1545" s="2" t="str">
        <f>IF(Table13[[#This Row],[Date]]&lt;$AS$3,"","Live")</f>
        <v/>
      </c>
      <c r="AT1545" s="2" t="str">
        <f>IF(Table13[[#This Row],[Date]]&lt;$AT$3,"","Current Algo")</f>
        <v/>
      </c>
    </row>
    <row r="1546" spans="1:46" x14ac:dyDescent="0.25">
      <c r="A1546" s="82">
        <v>45913</v>
      </c>
      <c r="B1546" s="2" t="s">
        <v>3</v>
      </c>
      <c r="C1546" s="83">
        <v>0.60416666666666663</v>
      </c>
      <c r="D1546" s="87">
        <v>4</v>
      </c>
      <c r="E1546" s="7">
        <v>0</v>
      </c>
      <c r="F1546" s="60">
        <v>5</v>
      </c>
      <c r="G1546" s="2">
        <v>1400</v>
      </c>
      <c r="H1546" s="2" t="s">
        <v>42</v>
      </c>
      <c r="I1546" s="2" t="s">
        <v>46</v>
      </c>
      <c r="J1546" s="2">
        <v>175</v>
      </c>
      <c r="K1546" s="6">
        <v>12</v>
      </c>
      <c r="L1546" s="6" t="s">
        <v>1307</v>
      </c>
      <c r="M1546" s="2" t="s">
        <v>58</v>
      </c>
      <c r="N1546" s="84">
        <v>9</v>
      </c>
      <c r="O1546" s="2" t="s">
        <v>208</v>
      </c>
      <c r="P1546" s="2" t="s">
        <v>82</v>
      </c>
      <c r="Q1546" s="85"/>
      <c r="R1546" s="86">
        <v>3</v>
      </c>
      <c r="S1546" s="85">
        <v>54</v>
      </c>
      <c r="T1546" s="85">
        <v>54</v>
      </c>
      <c r="U1546" s="85"/>
      <c r="V1546" s="2">
        <v>4</v>
      </c>
      <c r="W1546" s="92">
        <v>1</v>
      </c>
      <c r="X1546" s="10">
        <v>2</v>
      </c>
      <c r="Y1546" s="95">
        <v>5.5</v>
      </c>
      <c r="Z1546" s="2">
        <v>30</v>
      </c>
      <c r="AA1546" s="6">
        <v>13</v>
      </c>
      <c r="AB1546" s="2"/>
      <c r="AC1546" s="2"/>
      <c r="AD1546" s="84">
        <v>8</v>
      </c>
      <c r="AE1546" s="84"/>
      <c r="AF1546" s="2">
        <v>100</v>
      </c>
      <c r="AG1546" s="2" t="str">
        <f t="shared" si="117"/>
        <v/>
      </c>
      <c r="AH1546" s="2">
        <f t="shared" si="118"/>
        <v>-100</v>
      </c>
      <c r="AI1546" s="44" t="str">
        <f>VLOOKUP(Table13[[#This Row],[Track]],$B$1885:$D$1929,2,FALSE)</f>
        <v>Vic</v>
      </c>
      <c r="AJ15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6" s="16" t="str">
        <f>IF(Table13[[#This Row],[Going-Dist]]="G&lt;6-Dist&gt;=1700","B",IF(Table13[[#This Row],[Going-Dist]]="G&lt;6-Dist&lt;1700","A",IF(AJ1546="G&gt;=6-Dist&lt;1700","C",IF(AJ1546="G&gt;=6-Dist&gt;=1700","D","xx"))))</f>
        <v>A</v>
      </c>
      <c r="AL1546" s="69">
        <f>MONTH(Table13[[#This Row],[Date]])</f>
        <v>9</v>
      </c>
      <c r="AM1546" s="69" t="str">
        <f t="shared" si="120"/>
        <v>2025-2026</v>
      </c>
      <c r="AN1546" s="60">
        <v>100</v>
      </c>
      <c r="AO1546" s="128" t="str">
        <f>IF(Table13[[#This Row],[Combo 27 Bet]]="","",IF(Table13[[#This Row],[Lev Ret]]="","",AN1546*Table13[[#This Row],[Odds]]))</f>
        <v/>
      </c>
      <c r="AP1546" s="129">
        <f t="shared" si="119"/>
        <v>-100</v>
      </c>
      <c r="AQ1546" s="135"/>
      <c r="AR1546" s="151">
        <v>6</v>
      </c>
      <c r="AS1546" s="2" t="str">
        <f>IF(Table13[[#This Row],[Date]]&lt;$AS$3,"","Live")</f>
        <v/>
      </c>
      <c r="AT1546" s="2" t="str">
        <f>IF(Table13[[#This Row],[Date]]&lt;$AT$3,"","Current Algo")</f>
        <v/>
      </c>
    </row>
    <row r="1547" spans="1:46" x14ac:dyDescent="0.25">
      <c r="A1547" s="82">
        <v>45913</v>
      </c>
      <c r="B1547" s="2" t="s">
        <v>3</v>
      </c>
      <c r="C1547" s="83">
        <v>0.65277777777777779</v>
      </c>
      <c r="D1547" s="87">
        <v>4</v>
      </c>
      <c r="E1547" s="7">
        <v>0</v>
      </c>
      <c r="F1547" s="60">
        <v>7</v>
      </c>
      <c r="G1547" s="2">
        <v>2500</v>
      </c>
      <c r="H1547" s="2" t="s">
        <v>42</v>
      </c>
      <c r="I1547" s="2" t="s">
        <v>46</v>
      </c>
      <c r="J1547" s="2">
        <v>300</v>
      </c>
      <c r="K1547" s="6">
        <v>4</v>
      </c>
      <c r="L1547" s="6" t="s">
        <v>979</v>
      </c>
      <c r="M1547" s="2" t="s">
        <v>67</v>
      </c>
      <c r="N1547" s="84">
        <v>3.4</v>
      </c>
      <c r="O1547" s="2" t="s">
        <v>146</v>
      </c>
      <c r="P1547" s="2" t="s">
        <v>45</v>
      </c>
      <c r="Q1547" s="85"/>
      <c r="R1547" s="86">
        <v>10</v>
      </c>
      <c r="S1547" s="85">
        <v>55.5</v>
      </c>
      <c r="T1547" s="85">
        <v>55.5</v>
      </c>
      <c r="U1547" s="85"/>
      <c r="V1547" s="2">
        <v>1</v>
      </c>
      <c r="W1547" s="92"/>
      <c r="X1547" s="10">
        <v>1</v>
      </c>
      <c r="Y1547" s="95">
        <v>4.5999999999999996</v>
      </c>
      <c r="Z1547" s="2">
        <v>40</v>
      </c>
      <c r="AA1547" s="6">
        <v>12</v>
      </c>
      <c r="AB1547" s="2"/>
      <c r="AC1547" s="2" t="s">
        <v>12</v>
      </c>
      <c r="AD1547" s="84">
        <v>3.2</v>
      </c>
      <c r="AE1547" s="84">
        <v>1.55</v>
      </c>
      <c r="AF1547" s="2">
        <v>100</v>
      </c>
      <c r="AG1547" s="2">
        <f t="shared" si="117"/>
        <v>320</v>
      </c>
      <c r="AH1547" s="2">
        <f t="shared" si="118"/>
        <v>220</v>
      </c>
      <c r="AI1547" s="44" t="str">
        <f>VLOOKUP(Table13[[#This Row],[Track]],$B$1885:$D$1929,2,FALSE)</f>
        <v>Vic</v>
      </c>
      <c r="AJ15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47" s="16" t="str">
        <f>IF(Table13[[#This Row],[Going-Dist]]="G&lt;6-Dist&gt;=1700","B",IF(Table13[[#This Row],[Going-Dist]]="G&lt;6-Dist&lt;1700","A",IF(AJ1547="G&gt;=6-Dist&lt;1700","C",IF(AJ1547="G&gt;=6-Dist&gt;=1700","D","xx"))))</f>
        <v>B</v>
      </c>
      <c r="AL1547" s="69">
        <f>MONTH(Table13[[#This Row],[Date]])</f>
        <v>9</v>
      </c>
      <c r="AM1547" s="69" t="str">
        <f t="shared" si="120"/>
        <v>2025-2026</v>
      </c>
      <c r="AN1547" s="60">
        <v>100</v>
      </c>
      <c r="AO1547" s="128">
        <f>IF(Table13[[#This Row],[Combo 27 Bet]]="","",IF(Table13[[#This Row],[Lev Ret]]="","",AN1547*Table13[[#This Row],[Odds]]))</f>
        <v>320</v>
      </c>
      <c r="AP1547" s="129">
        <f t="shared" si="119"/>
        <v>220</v>
      </c>
      <c r="AQ1547" s="135"/>
      <c r="AR1547" s="151">
        <v>7</v>
      </c>
      <c r="AS1547" s="2" t="str">
        <f>IF(Table13[[#This Row],[Date]]&lt;$AS$3,"","Live")</f>
        <v/>
      </c>
      <c r="AT1547" s="2" t="str">
        <f>IF(Table13[[#This Row],[Date]]&lt;$AT$3,"","Current Algo")</f>
        <v/>
      </c>
    </row>
    <row r="1548" spans="1:46" x14ac:dyDescent="0.25">
      <c r="A1548" s="82">
        <v>45913</v>
      </c>
      <c r="B1548" s="2" t="s">
        <v>3</v>
      </c>
      <c r="C1548" s="83">
        <v>0.68055555555555558</v>
      </c>
      <c r="D1548" s="87">
        <v>4</v>
      </c>
      <c r="E1548" s="7">
        <v>0</v>
      </c>
      <c r="F1548" s="60">
        <v>8</v>
      </c>
      <c r="G1548" s="2">
        <v>1600</v>
      </c>
      <c r="H1548" s="2" t="s">
        <v>131</v>
      </c>
      <c r="I1548" s="2" t="s">
        <v>131</v>
      </c>
      <c r="J1548" s="2">
        <v>750</v>
      </c>
      <c r="K1548" s="6">
        <v>1</v>
      </c>
      <c r="L1548" s="6" t="s">
        <v>581</v>
      </c>
      <c r="M1548" s="2" t="s">
        <v>80</v>
      </c>
      <c r="N1548" s="84">
        <v>5</v>
      </c>
      <c r="O1548" s="2" t="s">
        <v>59</v>
      </c>
      <c r="P1548" s="2" t="s">
        <v>82</v>
      </c>
      <c r="Q1548" s="85"/>
      <c r="R1548" s="86">
        <v>1</v>
      </c>
      <c r="S1548" s="85">
        <v>59</v>
      </c>
      <c r="T1548" s="85">
        <v>59</v>
      </c>
      <c r="U1548" s="85"/>
      <c r="V1548" s="2">
        <v>2</v>
      </c>
      <c r="W1548" s="92">
        <v>1</v>
      </c>
      <c r="X1548" s="10">
        <v>2</v>
      </c>
      <c r="Y1548" s="95">
        <v>4.5999999999999996</v>
      </c>
      <c r="Z1548" s="2">
        <v>40</v>
      </c>
      <c r="AA1548" s="6">
        <v>6</v>
      </c>
      <c r="AB1548" s="2"/>
      <c r="AC1548" s="2" t="s">
        <v>12</v>
      </c>
      <c r="AD1548" s="84">
        <v>5</v>
      </c>
      <c r="AE1548" s="84">
        <v>2.2000000000000002</v>
      </c>
      <c r="AF1548" s="2">
        <v>100</v>
      </c>
      <c r="AG1548" s="2">
        <f t="shared" si="117"/>
        <v>500</v>
      </c>
      <c r="AH1548" s="2">
        <f t="shared" si="118"/>
        <v>400</v>
      </c>
      <c r="AI1548" s="44" t="str">
        <f>VLOOKUP(Table13[[#This Row],[Track]],$B$1885:$D$1929,2,FALSE)</f>
        <v>Vic</v>
      </c>
      <c r="AJ15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8" s="16" t="str">
        <f>IF(Table13[[#This Row],[Going-Dist]]="G&lt;6-Dist&gt;=1700","B",IF(Table13[[#This Row],[Going-Dist]]="G&lt;6-Dist&lt;1700","A",IF(AJ1548="G&gt;=6-Dist&lt;1700","C",IF(AJ1548="G&gt;=6-Dist&gt;=1700","D","xx"))))</f>
        <v>A</v>
      </c>
      <c r="AL1548" s="69">
        <f>MONTH(Table13[[#This Row],[Date]])</f>
        <v>9</v>
      </c>
      <c r="AM1548" s="69" t="str">
        <f t="shared" si="120"/>
        <v>2025-2026</v>
      </c>
      <c r="AN1548" s="60">
        <v>150</v>
      </c>
      <c r="AO1548" s="128">
        <f>IF(Table13[[#This Row],[Combo 27 Bet]]="","",IF(Table13[[#This Row],[Lev Ret]]="","",AN1548*Table13[[#This Row],[Odds]]))</f>
        <v>750</v>
      </c>
      <c r="AP1548" s="129">
        <f t="shared" si="119"/>
        <v>600</v>
      </c>
      <c r="AQ1548" s="135"/>
      <c r="AR1548" s="151">
        <v>8</v>
      </c>
      <c r="AS1548" s="2" t="str">
        <f>IF(Table13[[#This Row],[Date]]&lt;$AS$3,"","Live")</f>
        <v/>
      </c>
      <c r="AT1548" s="2" t="str">
        <f>IF(Table13[[#This Row],[Date]]&lt;$AT$3,"","Current Algo")</f>
        <v/>
      </c>
    </row>
    <row r="1549" spans="1:46" x14ac:dyDescent="0.25">
      <c r="A1549" s="82">
        <v>45913</v>
      </c>
      <c r="B1549" s="2" t="s">
        <v>3</v>
      </c>
      <c r="C1549" s="83">
        <v>0.70486111111111116</v>
      </c>
      <c r="D1549" s="87">
        <v>4</v>
      </c>
      <c r="E1549" s="7">
        <v>0</v>
      </c>
      <c r="F1549" s="60">
        <v>9</v>
      </c>
      <c r="G1549" s="2">
        <v>1400</v>
      </c>
      <c r="H1549" s="2" t="s">
        <v>70</v>
      </c>
      <c r="I1549" s="2" t="s">
        <v>84</v>
      </c>
      <c r="J1549" s="2">
        <v>300</v>
      </c>
      <c r="K1549" s="6">
        <v>3</v>
      </c>
      <c r="L1549" s="6" t="s">
        <v>582</v>
      </c>
      <c r="M1549" s="2" t="s">
        <v>67</v>
      </c>
      <c r="N1549" s="84">
        <v>2.7</v>
      </c>
      <c r="O1549" s="2" t="s">
        <v>49</v>
      </c>
      <c r="P1549" s="2" t="s">
        <v>86</v>
      </c>
      <c r="Q1549" s="85"/>
      <c r="R1549" s="86">
        <v>6</v>
      </c>
      <c r="S1549" s="85">
        <v>57.5</v>
      </c>
      <c r="T1549" s="85">
        <v>57.5</v>
      </c>
      <c r="U1549" s="85"/>
      <c r="V1549" s="2">
        <v>1</v>
      </c>
      <c r="W1549" s="92">
        <v>2</v>
      </c>
      <c r="X1549" s="10">
        <v>1</v>
      </c>
      <c r="Y1549" s="95">
        <v>4.5</v>
      </c>
      <c r="Z1549" s="2">
        <v>40</v>
      </c>
      <c r="AA1549" s="6">
        <v>13</v>
      </c>
      <c r="AB1549" s="2"/>
      <c r="AC1549" s="2" t="s">
        <v>12</v>
      </c>
      <c r="AD1549" s="84">
        <v>2.5</v>
      </c>
      <c r="AE1549" s="84">
        <v>1.3</v>
      </c>
      <c r="AF1549" s="2">
        <v>100</v>
      </c>
      <c r="AG1549" s="2">
        <f t="shared" si="117"/>
        <v>250</v>
      </c>
      <c r="AH1549" s="2">
        <f t="shared" si="118"/>
        <v>150</v>
      </c>
      <c r="AI1549" s="44" t="str">
        <f>VLOOKUP(Table13[[#This Row],[Track]],$B$1885:$D$1929,2,FALSE)</f>
        <v>Vic</v>
      </c>
      <c r="AJ15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49" s="16" t="str">
        <f>IF(Table13[[#This Row],[Going-Dist]]="G&lt;6-Dist&gt;=1700","B",IF(Table13[[#This Row],[Going-Dist]]="G&lt;6-Dist&lt;1700","A",IF(AJ1549="G&gt;=6-Dist&lt;1700","C",IF(AJ1549="G&gt;=6-Dist&gt;=1700","D","xx"))))</f>
        <v>A</v>
      </c>
      <c r="AL1549" s="69">
        <f>MONTH(Table13[[#This Row],[Date]])</f>
        <v>9</v>
      </c>
      <c r="AM1549" s="69" t="str">
        <f t="shared" si="120"/>
        <v>2025-2026</v>
      </c>
      <c r="AN1549" s="60">
        <v>200</v>
      </c>
      <c r="AO1549" s="128">
        <f>IF(Table13[[#This Row],[Combo 27 Bet]]="","",IF(Table13[[#This Row],[Lev Ret]]="","",AN1549*Table13[[#This Row],[Odds]]))</f>
        <v>500</v>
      </c>
      <c r="AP1549" s="129">
        <f t="shared" si="119"/>
        <v>300</v>
      </c>
      <c r="AQ1549" s="135"/>
      <c r="AR1549" s="151">
        <v>10</v>
      </c>
      <c r="AS1549" s="2" t="str">
        <f>IF(Table13[[#This Row],[Date]]&lt;$AS$3,"","Live")</f>
        <v/>
      </c>
      <c r="AT1549" s="2" t="str">
        <f>IF(Table13[[#This Row],[Date]]&lt;$AT$3,"","Current Algo")</f>
        <v/>
      </c>
    </row>
    <row r="1550" spans="1:46" x14ac:dyDescent="0.25">
      <c r="A1550" s="82">
        <v>45920</v>
      </c>
      <c r="B1550" s="2" t="s">
        <v>148</v>
      </c>
      <c r="C1550" s="83">
        <v>0.54166666666666663</v>
      </c>
      <c r="D1550" s="87">
        <v>4</v>
      </c>
      <c r="E1550" s="7">
        <v>7</v>
      </c>
      <c r="F1550" s="60">
        <v>3</v>
      </c>
      <c r="G1550" s="2">
        <v>1200</v>
      </c>
      <c r="H1550" s="2" t="s">
        <v>151</v>
      </c>
      <c r="I1550" s="2">
        <v>88</v>
      </c>
      <c r="J1550" s="2">
        <v>160</v>
      </c>
      <c r="K1550" s="6">
        <v>6</v>
      </c>
      <c r="L1550" s="6" t="s">
        <v>1176</v>
      </c>
      <c r="M1550" s="2" t="s">
        <v>55</v>
      </c>
      <c r="N1550" s="84">
        <v>9.8000000000000007</v>
      </c>
      <c r="O1550" s="2" t="s">
        <v>179</v>
      </c>
      <c r="P1550" s="2" t="s">
        <v>134</v>
      </c>
      <c r="Q1550" s="85"/>
      <c r="R1550" s="86">
        <v>3</v>
      </c>
      <c r="S1550" s="85">
        <v>57</v>
      </c>
      <c r="T1550" s="85">
        <v>57</v>
      </c>
      <c r="U1550" s="85"/>
      <c r="V1550" s="2"/>
      <c r="W1550" s="92"/>
      <c r="X1550" s="10">
        <v>1</v>
      </c>
      <c r="Y1550" s="95">
        <v>2.6</v>
      </c>
      <c r="Z1550" s="2">
        <v>20</v>
      </c>
      <c r="AA1550" s="6"/>
      <c r="AB1550" s="2"/>
      <c r="AC1550" s="2"/>
      <c r="AD1550" s="84">
        <v>11</v>
      </c>
      <c r="AE1550" s="84"/>
      <c r="AF1550" s="2">
        <v>100</v>
      </c>
      <c r="AG1550" s="2" t="str">
        <f t="shared" si="117"/>
        <v/>
      </c>
      <c r="AH1550" s="2">
        <f t="shared" si="118"/>
        <v>-100</v>
      </c>
      <c r="AI1550" s="44" t="str">
        <f>VLOOKUP(Table13[[#This Row],[Track]],$B$1885:$D$1929,2,FALSE)</f>
        <v>NSW</v>
      </c>
      <c r="AJ15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0" s="16" t="str">
        <f>IF(Table13[[#This Row],[Going-Dist]]="G&lt;6-Dist&gt;=1700","B",IF(Table13[[#This Row],[Going-Dist]]="G&lt;6-Dist&lt;1700","A",IF(AJ1550="G&gt;=6-Dist&lt;1700","C",IF(AJ1550="G&gt;=6-Dist&gt;=1700","D","xx"))))</f>
        <v>A</v>
      </c>
      <c r="AL1550" s="69">
        <f>MONTH(Table13[[#This Row],[Date]])</f>
        <v>9</v>
      </c>
      <c r="AM1550" s="69" t="str">
        <f t="shared" si="120"/>
        <v>2025-2026</v>
      </c>
      <c r="AN1550" s="60">
        <v>100</v>
      </c>
      <c r="AO1550" s="128" t="str">
        <f>IF(Table13[[#This Row],[Combo 27 Bet]]="","",IF(Table13[[#This Row],[Lev Ret]]="","",AN1550*Table13[[#This Row],[Odds]]))</f>
        <v/>
      </c>
      <c r="AP1550" s="129">
        <f t="shared" si="119"/>
        <v>-100</v>
      </c>
      <c r="AQ1550" s="135"/>
      <c r="AR1550" s="151">
        <v>8</v>
      </c>
      <c r="AS1550" s="2" t="str">
        <f>IF(Table13[[#This Row],[Date]]&lt;$AS$3,"","Live")</f>
        <v/>
      </c>
      <c r="AT1550" s="2" t="str">
        <f>IF(Table13[[#This Row],[Date]]&lt;$AT$3,"","Current Algo")</f>
        <v/>
      </c>
    </row>
    <row r="1551" spans="1:46" x14ac:dyDescent="0.25">
      <c r="A1551" s="82">
        <v>45920</v>
      </c>
      <c r="B1551" s="2" t="s">
        <v>4</v>
      </c>
      <c r="C1551" s="83">
        <v>0.55208333333333337</v>
      </c>
      <c r="D1551" s="87">
        <v>4</v>
      </c>
      <c r="E1551" s="7">
        <v>6</v>
      </c>
      <c r="F1551" s="60">
        <v>3</v>
      </c>
      <c r="G1551" s="2">
        <v>1200</v>
      </c>
      <c r="H1551" s="2" t="s">
        <v>70</v>
      </c>
      <c r="I1551" s="2" t="s">
        <v>84</v>
      </c>
      <c r="J1551" s="2">
        <v>150</v>
      </c>
      <c r="K1551" s="6">
        <v>10</v>
      </c>
      <c r="L1551" s="6" t="s">
        <v>1192</v>
      </c>
      <c r="M1551" s="2" t="s">
        <v>67</v>
      </c>
      <c r="N1551" s="84">
        <v>6.5</v>
      </c>
      <c r="O1551" s="2" t="s">
        <v>1042</v>
      </c>
      <c r="P1551" s="2" t="s">
        <v>48</v>
      </c>
      <c r="Q1551" s="85"/>
      <c r="R1551" s="86">
        <v>7</v>
      </c>
      <c r="S1551" s="85">
        <v>55</v>
      </c>
      <c r="T1551" s="85">
        <v>55</v>
      </c>
      <c r="U1551" s="85"/>
      <c r="V1551" s="2">
        <v>1</v>
      </c>
      <c r="W1551" s="92"/>
      <c r="X1551" s="10">
        <v>2</v>
      </c>
      <c r="Y1551" s="95">
        <v>4.8</v>
      </c>
      <c r="Z1551" s="2">
        <v>35</v>
      </c>
      <c r="AA1551" s="6">
        <v>9</v>
      </c>
      <c r="AB1551" s="2"/>
      <c r="AC1551" s="2"/>
      <c r="AD1551" s="84">
        <v>8</v>
      </c>
      <c r="AE1551" s="84"/>
      <c r="AF1551" s="2">
        <v>100</v>
      </c>
      <c r="AG1551" s="2" t="str">
        <f t="shared" si="117"/>
        <v/>
      </c>
      <c r="AH1551" s="2">
        <f t="shared" si="118"/>
        <v>-100</v>
      </c>
      <c r="AI1551" s="44" t="str">
        <f>VLOOKUP(Table13[[#This Row],[Track]],$B$1885:$D$1929,2,FALSE)</f>
        <v>Vic</v>
      </c>
      <c r="AJ15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1" s="16" t="str">
        <f>IF(Table13[[#This Row],[Going-Dist]]="G&lt;6-Dist&gt;=1700","B",IF(Table13[[#This Row],[Going-Dist]]="G&lt;6-Dist&lt;1700","A",IF(AJ1551="G&gt;=6-Dist&lt;1700","C",IF(AJ1551="G&gt;=6-Dist&gt;=1700","D","xx"))))</f>
        <v>A</v>
      </c>
      <c r="AL1551" s="69">
        <f>MONTH(Table13[[#This Row],[Date]])</f>
        <v>9</v>
      </c>
      <c r="AM1551" s="69" t="str">
        <f t="shared" si="120"/>
        <v>2025-2026</v>
      </c>
      <c r="AN1551" s="60">
        <v>100</v>
      </c>
      <c r="AO1551" s="128" t="str">
        <f>IF(Table13[[#This Row],[Combo 27 Bet]]="","",IF(Table13[[#This Row],[Lev Ret]]="","",AN1551*Table13[[#This Row],[Odds]]))</f>
        <v/>
      </c>
      <c r="AP1551" s="129">
        <f t="shared" si="119"/>
        <v>-100</v>
      </c>
      <c r="AQ1551" s="135">
        <v>2</v>
      </c>
      <c r="AR1551" s="151">
        <v>6</v>
      </c>
      <c r="AS1551" s="2" t="str">
        <f>IF(Table13[[#This Row],[Date]]&lt;$AS$3,"","Live")</f>
        <v/>
      </c>
      <c r="AT1551" s="2" t="str">
        <f>IF(Table13[[#This Row],[Date]]&lt;$AT$3,"","Current Algo")</f>
        <v/>
      </c>
    </row>
    <row r="1552" spans="1:46" x14ac:dyDescent="0.25">
      <c r="A1552" s="82">
        <v>45920</v>
      </c>
      <c r="B1552" s="2" t="s">
        <v>4</v>
      </c>
      <c r="C1552" s="83">
        <v>0.55208333333333337</v>
      </c>
      <c r="D1552" s="87">
        <v>4</v>
      </c>
      <c r="E1552" s="7">
        <v>6</v>
      </c>
      <c r="F1552" s="60">
        <v>3</v>
      </c>
      <c r="G1552" s="2">
        <v>1200</v>
      </c>
      <c r="H1552" s="2" t="s">
        <v>70</v>
      </c>
      <c r="I1552" s="2" t="s">
        <v>84</v>
      </c>
      <c r="J1552" s="2">
        <v>150</v>
      </c>
      <c r="K1552" s="6">
        <v>3</v>
      </c>
      <c r="L1552" s="6" t="s">
        <v>1308</v>
      </c>
      <c r="M1552" s="2" t="s">
        <v>75</v>
      </c>
      <c r="N1552" s="84">
        <v>8</v>
      </c>
      <c r="O1552" s="2" t="s">
        <v>397</v>
      </c>
      <c r="P1552" s="2" t="s">
        <v>377</v>
      </c>
      <c r="Q1552" s="85"/>
      <c r="R1552" s="86">
        <v>5</v>
      </c>
      <c r="S1552" s="85">
        <v>58</v>
      </c>
      <c r="T1552" s="85">
        <v>58</v>
      </c>
      <c r="U1552" s="85"/>
      <c r="V1552" s="2">
        <v>4</v>
      </c>
      <c r="W1552" s="92">
        <v>3</v>
      </c>
      <c r="X1552" s="10">
        <v>3</v>
      </c>
      <c r="Y1552" s="95">
        <v>5.6</v>
      </c>
      <c r="Z1552" s="2">
        <v>30</v>
      </c>
      <c r="AA1552" s="6">
        <v>9</v>
      </c>
      <c r="AB1552" s="2"/>
      <c r="AC1552" s="2"/>
      <c r="AD1552" s="84">
        <v>9</v>
      </c>
      <c r="AE1552" s="84"/>
      <c r="AF1552" s="2">
        <v>100</v>
      </c>
      <c r="AG1552" s="2" t="str">
        <f t="shared" si="117"/>
        <v/>
      </c>
      <c r="AH1552" s="2">
        <f t="shared" si="118"/>
        <v>-100</v>
      </c>
      <c r="AI1552" s="44" t="str">
        <f>VLOOKUP(Table13[[#This Row],[Track]],$B$1885:$D$1929,2,FALSE)</f>
        <v>Vic</v>
      </c>
      <c r="AJ15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2" s="16" t="str">
        <f>IF(Table13[[#This Row],[Going-Dist]]="G&lt;6-Dist&gt;=1700","B",IF(Table13[[#This Row],[Going-Dist]]="G&lt;6-Dist&lt;1700","A",IF(AJ1552="G&gt;=6-Dist&lt;1700","C",IF(AJ1552="G&gt;=6-Dist&gt;=1700","D","xx"))))</f>
        <v>A</v>
      </c>
      <c r="AL1552" s="69">
        <f>MONTH(Table13[[#This Row],[Date]])</f>
        <v>9</v>
      </c>
      <c r="AM1552" s="69" t="str">
        <f t="shared" si="120"/>
        <v>2025-2026</v>
      </c>
      <c r="AN1552" s="60">
        <v>100</v>
      </c>
      <c r="AO1552" s="128" t="str">
        <f>IF(Table13[[#This Row],[Combo 27 Bet]]="","",IF(Table13[[#This Row],[Lev Ret]]="","",AN1552*Table13[[#This Row],[Odds]]))</f>
        <v/>
      </c>
      <c r="AP1552" s="129">
        <f t="shared" si="119"/>
        <v>-100</v>
      </c>
      <c r="AQ1552" s="135">
        <v>2</v>
      </c>
      <c r="AR1552" s="151">
        <v>6</v>
      </c>
      <c r="AS1552" s="2" t="str">
        <f>IF(Table13[[#This Row],[Date]]&lt;$AS$3,"","Live")</f>
        <v/>
      </c>
      <c r="AT1552" s="2" t="str">
        <f>IF(Table13[[#This Row],[Date]]&lt;$AT$3,"","Current Algo")</f>
        <v/>
      </c>
    </row>
    <row r="1553" spans="1:46" x14ac:dyDescent="0.25">
      <c r="A1553" s="82">
        <v>45920</v>
      </c>
      <c r="B1553" s="2" t="s">
        <v>148</v>
      </c>
      <c r="C1553" s="83">
        <v>0.56597222222222221</v>
      </c>
      <c r="D1553" s="87">
        <v>4</v>
      </c>
      <c r="E1553" s="7">
        <v>7</v>
      </c>
      <c r="F1553" s="60">
        <v>4</v>
      </c>
      <c r="G1553" s="2">
        <v>1400</v>
      </c>
      <c r="H1553" s="2" t="s">
        <v>151</v>
      </c>
      <c r="I1553" s="2">
        <v>78</v>
      </c>
      <c r="J1553" s="2">
        <v>160</v>
      </c>
      <c r="K1553" s="6">
        <v>12</v>
      </c>
      <c r="L1553" s="6" t="s">
        <v>1787</v>
      </c>
      <c r="M1553" s="2" t="s">
        <v>75</v>
      </c>
      <c r="N1553" s="84">
        <v>3.8</v>
      </c>
      <c r="O1553" s="2" t="s">
        <v>105</v>
      </c>
      <c r="P1553" s="2" t="s">
        <v>236</v>
      </c>
      <c r="Q1553" s="85"/>
      <c r="R1553" s="86">
        <v>9</v>
      </c>
      <c r="S1553" s="85">
        <v>56.5</v>
      </c>
      <c r="T1553" s="85">
        <v>56.5</v>
      </c>
      <c r="U1553" s="85"/>
      <c r="V1553" s="2">
        <v>3</v>
      </c>
      <c r="W1553" s="92">
        <v>3</v>
      </c>
      <c r="X1553" s="10">
        <v>1</v>
      </c>
      <c r="Y1553" s="95">
        <v>3.7</v>
      </c>
      <c r="Z1553" s="2">
        <v>20</v>
      </c>
      <c r="AA1553" s="6"/>
      <c r="AB1553" s="2"/>
      <c r="AC1553" s="2" t="s">
        <v>150</v>
      </c>
      <c r="AD1553" s="84">
        <v>4.5999999999999996</v>
      </c>
      <c r="AE1553" s="84">
        <v>1.9</v>
      </c>
      <c r="AF1553" s="2">
        <v>100</v>
      </c>
      <c r="AG1553" s="2">
        <f t="shared" si="117"/>
        <v>459.99999999999994</v>
      </c>
      <c r="AH1553" s="2">
        <f t="shared" si="118"/>
        <v>359.99999999999994</v>
      </c>
      <c r="AI1553" s="44" t="str">
        <f>VLOOKUP(Table13[[#This Row],[Track]],$B$1885:$D$1929,2,FALSE)</f>
        <v>NSW</v>
      </c>
      <c r="AJ15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3" s="16" t="str">
        <f>IF(Table13[[#This Row],[Going-Dist]]="G&lt;6-Dist&gt;=1700","B",IF(Table13[[#This Row],[Going-Dist]]="G&lt;6-Dist&lt;1700","A",IF(AJ1553="G&gt;=6-Dist&lt;1700","C",IF(AJ1553="G&gt;=6-Dist&gt;=1700","D","xx"))))</f>
        <v>A</v>
      </c>
      <c r="AL1553" s="69">
        <f>MONTH(Table13[[#This Row],[Date]])</f>
        <v>9</v>
      </c>
      <c r="AM1553" s="69" t="str">
        <f t="shared" si="120"/>
        <v>2025-2026</v>
      </c>
      <c r="AN1553" s="60">
        <v>150</v>
      </c>
      <c r="AO1553" s="128">
        <f>IF(Table13[[#This Row],[Combo 27 Bet]]="","",IF(Table13[[#This Row],[Lev Ret]]="","",AN1553*Table13[[#This Row],[Odds]]))</f>
        <v>690</v>
      </c>
      <c r="AP1553" s="129">
        <f t="shared" si="119"/>
        <v>540</v>
      </c>
      <c r="AQ1553" s="135"/>
      <c r="AR1553" s="151">
        <v>9</v>
      </c>
      <c r="AS1553" s="2" t="str">
        <f>IF(Table13[[#This Row],[Date]]&lt;$AS$3,"","Live")</f>
        <v/>
      </c>
      <c r="AT1553" s="2" t="str">
        <f>IF(Table13[[#This Row],[Date]]&lt;$AT$3,"","Current Algo")</f>
        <v/>
      </c>
    </row>
    <row r="1554" spans="1:46" x14ac:dyDescent="0.25">
      <c r="A1554" s="82">
        <v>45920</v>
      </c>
      <c r="B1554" s="2" t="s">
        <v>148</v>
      </c>
      <c r="C1554" s="83">
        <v>0.59375</v>
      </c>
      <c r="D1554" s="87">
        <v>4</v>
      </c>
      <c r="E1554" s="7">
        <v>7</v>
      </c>
      <c r="F1554" s="60">
        <v>5</v>
      </c>
      <c r="G1554" s="2">
        <v>2000</v>
      </c>
      <c r="H1554" s="2" t="s">
        <v>151</v>
      </c>
      <c r="I1554" s="2" t="s">
        <v>66</v>
      </c>
      <c r="J1554" s="2">
        <v>250</v>
      </c>
      <c r="K1554" s="6">
        <v>3</v>
      </c>
      <c r="L1554" s="6" t="s">
        <v>1788</v>
      </c>
      <c r="M1554" s="2" t="s">
        <v>55</v>
      </c>
      <c r="N1554" s="84">
        <v>2.2999999999999998</v>
      </c>
      <c r="O1554" s="2" t="s">
        <v>158</v>
      </c>
      <c r="P1554" s="2" t="s">
        <v>159</v>
      </c>
      <c r="Q1554" s="85"/>
      <c r="R1554" s="86">
        <v>5</v>
      </c>
      <c r="S1554" s="85">
        <v>57</v>
      </c>
      <c r="T1554" s="85">
        <v>57</v>
      </c>
      <c r="U1554" s="85"/>
      <c r="V1554" s="2">
        <v>3</v>
      </c>
      <c r="W1554" s="92">
        <v>2</v>
      </c>
      <c r="X1554" s="10">
        <v>1</v>
      </c>
      <c r="Y1554" s="95">
        <v>3.3</v>
      </c>
      <c r="Z1554" s="2">
        <v>20</v>
      </c>
      <c r="AA1554" s="6"/>
      <c r="AB1554" s="2"/>
      <c r="AC1554" s="2"/>
      <c r="AD1554" s="84">
        <v>2.2999999999999998</v>
      </c>
      <c r="AE1554" s="84"/>
      <c r="AF1554" s="2">
        <v>100</v>
      </c>
      <c r="AG1554" s="2" t="str">
        <f t="shared" si="117"/>
        <v/>
      </c>
      <c r="AH1554" s="2">
        <f t="shared" si="118"/>
        <v>-100</v>
      </c>
      <c r="AI1554" s="44" t="str">
        <f>VLOOKUP(Table13[[#This Row],[Track]],$B$1885:$D$1929,2,FALSE)</f>
        <v>NSW</v>
      </c>
      <c r="AJ15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54" s="16" t="str">
        <f>IF(Table13[[#This Row],[Going-Dist]]="G&lt;6-Dist&gt;=1700","B",IF(Table13[[#This Row],[Going-Dist]]="G&lt;6-Dist&lt;1700","A",IF(AJ1554="G&gt;=6-Dist&lt;1700","C",IF(AJ1554="G&gt;=6-Dist&gt;=1700","D","xx"))))</f>
        <v>B</v>
      </c>
      <c r="AL1554" s="69">
        <f>MONTH(Table13[[#This Row],[Date]])</f>
        <v>9</v>
      </c>
      <c r="AM1554" s="69" t="str">
        <f t="shared" si="120"/>
        <v>2025-2026</v>
      </c>
      <c r="AN1554" s="60">
        <v>150</v>
      </c>
      <c r="AO1554" s="128" t="str">
        <f>IF(Table13[[#This Row],[Combo 27 Bet]]="","",IF(Table13[[#This Row],[Lev Ret]]="","",AN1554*Table13[[#This Row],[Odds]]))</f>
        <v/>
      </c>
      <c r="AP1554" s="129">
        <f t="shared" si="119"/>
        <v>-150</v>
      </c>
      <c r="AQ1554" s="135"/>
      <c r="AR1554" s="151">
        <v>9</v>
      </c>
      <c r="AS1554" s="2" t="str">
        <f>IF(Table13[[#This Row],[Date]]&lt;$AS$3,"","Live")</f>
        <v/>
      </c>
      <c r="AT1554" s="2" t="str">
        <f>IF(Table13[[#This Row],[Date]]&lt;$AT$3,"","Current Algo")</f>
        <v/>
      </c>
    </row>
    <row r="1555" spans="1:46" x14ac:dyDescent="0.25">
      <c r="A1555" s="82">
        <v>45920</v>
      </c>
      <c r="B1555" s="2" t="s">
        <v>4</v>
      </c>
      <c r="C1555" s="83">
        <v>0.65277777777777779</v>
      </c>
      <c r="D1555" s="87">
        <v>4</v>
      </c>
      <c r="E1555" s="7">
        <v>6</v>
      </c>
      <c r="F1555" s="60">
        <v>7</v>
      </c>
      <c r="G1555" s="2">
        <v>1800</v>
      </c>
      <c r="H1555" s="2" t="s">
        <v>131</v>
      </c>
      <c r="I1555" s="2" t="s">
        <v>131</v>
      </c>
      <c r="J1555" s="2">
        <v>1000</v>
      </c>
      <c r="K1555" s="6">
        <v>9</v>
      </c>
      <c r="L1555" s="6" t="s">
        <v>1193</v>
      </c>
      <c r="M1555" s="2" t="s">
        <v>75</v>
      </c>
      <c r="N1555" s="84">
        <v>2.1</v>
      </c>
      <c r="O1555" s="2" t="s">
        <v>400</v>
      </c>
      <c r="P1555" s="2" t="s">
        <v>82</v>
      </c>
      <c r="Q1555" s="85"/>
      <c r="R1555" s="86">
        <v>10</v>
      </c>
      <c r="S1555" s="85">
        <v>59</v>
      </c>
      <c r="T1555" s="85">
        <v>59</v>
      </c>
      <c r="U1555" s="85"/>
      <c r="V1555" s="2">
        <v>1</v>
      </c>
      <c r="W1555" s="92">
        <v>4</v>
      </c>
      <c r="X1555" s="10">
        <v>1</v>
      </c>
      <c r="Y1555" s="95">
        <v>2.8</v>
      </c>
      <c r="Z1555" s="2">
        <v>50</v>
      </c>
      <c r="AA1555" s="6">
        <v>11</v>
      </c>
      <c r="AB1555" s="2"/>
      <c r="AC1555" s="2" t="s">
        <v>12</v>
      </c>
      <c r="AD1555" s="84">
        <v>2.2000000000000002</v>
      </c>
      <c r="AE1555" s="84">
        <v>1.3</v>
      </c>
      <c r="AF1555" s="2">
        <v>100</v>
      </c>
      <c r="AG1555" s="2">
        <f t="shared" si="117"/>
        <v>220.00000000000003</v>
      </c>
      <c r="AH1555" s="2">
        <f t="shared" si="118"/>
        <v>120.00000000000003</v>
      </c>
      <c r="AI1555" s="44" t="str">
        <f>VLOOKUP(Table13[[#This Row],[Track]],$B$1885:$D$1929,2,FALSE)</f>
        <v>Vic</v>
      </c>
      <c r="AJ15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55" s="16" t="str">
        <f>IF(Table13[[#This Row],[Going-Dist]]="G&lt;6-Dist&gt;=1700","B",IF(Table13[[#This Row],[Going-Dist]]="G&lt;6-Dist&lt;1700","A",IF(AJ1555="G&gt;=6-Dist&lt;1700","C",IF(AJ1555="G&gt;=6-Dist&gt;=1700","D","xx"))))</f>
        <v>B</v>
      </c>
      <c r="AL1555" s="69">
        <f>MONTH(Table13[[#This Row],[Date]])</f>
        <v>9</v>
      </c>
      <c r="AM1555" s="69" t="str">
        <f t="shared" si="120"/>
        <v>2025-2026</v>
      </c>
      <c r="AN1555" s="60">
        <v>170</v>
      </c>
      <c r="AO1555" s="128">
        <f>IF(Table13[[#This Row],[Combo 27 Bet]]="","",IF(Table13[[#This Row],[Lev Ret]]="","",AN1555*Table13[[#This Row],[Odds]]))</f>
        <v>374.00000000000006</v>
      </c>
      <c r="AP1555" s="129">
        <f t="shared" si="119"/>
        <v>204.00000000000006</v>
      </c>
      <c r="AQ1555" s="135">
        <v>2</v>
      </c>
      <c r="AR1555" s="151">
        <v>8</v>
      </c>
      <c r="AS1555" s="2" t="str">
        <f>IF(Table13[[#This Row],[Date]]&lt;$AS$3,"","Live")</f>
        <v/>
      </c>
      <c r="AT1555" s="2" t="str">
        <f>IF(Table13[[#This Row],[Date]]&lt;$AT$3,"","Current Algo")</f>
        <v/>
      </c>
    </row>
    <row r="1556" spans="1:46" x14ac:dyDescent="0.25">
      <c r="A1556" s="82">
        <v>45920</v>
      </c>
      <c r="B1556" s="2" t="s">
        <v>4</v>
      </c>
      <c r="C1556" s="83">
        <v>0.65277777777777779</v>
      </c>
      <c r="D1556" s="87">
        <v>4</v>
      </c>
      <c r="E1556" s="7">
        <v>6</v>
      </c>
      <c r="F1556" s="60">
        <v>7</v>
      </c>
      <c r="G1556" s="2">
        <v>1800</v>
      </c>
      <c r="H1556" s="2" t="s">
        <v>131</v>
      </c>
      <c r="I1556" s="2" t="s">
        <v>131</v>
      </c>
      <c r="J1556" s="2">
        <v>1000</v>
      </c>
      <c r="K1556" s="6">
        <v>2</v>
      </c>
      <c r="L1556" s="6" t="s">
        <v>934</v>
      </c>
      <c r="M1556" s="2" t="s">
        <v>76</v>
      </c>
      <c r="N1556" s="84">
        <v>5.5</v>
      </c>
      <c r="O1556" s="2" t="s">
        <v>49</v>
      </c>
      <c r="P1556" s="2" t="s">
        <v>377</v>
      </c>
      <c r="Q1556" s="85"/>
      <c r="R1556" s="86">
        <v>7</v>
      </c>
      <c r="S1556" s="85">
        <v>59</v>
      </c>
      <c r="T1556" s="85">
        <v>59</v>
      </c>
      <c r="U1556" s="85"/>
      <c r="V1556" s="2">
        <v>2</v>
      </c>
      <c r="W1556" s="92">
        <v>2</v>
      </c>
      <c r="X1556" s="10">
        <v>2</v>
      </c>
      <c r="Y1556" s="95">
        <v>4.5999999999999996</v>
      </c>
      <c r="Z1556" s="2">
        <v>40</v>
      </c>
      <c r="AA1556" s="6">
        <v>11</v>
      </c>
      <c r="AB1556" s="2"/>
      <c r="AC1556" s="2" t="s">
        <v>15</v>
      </c>
      <c r="AD1556" s="84">
        <v>5</v>
      </c>
      <c r="AE1556" s="84">
        <v>1.6</v>
      </c>
      <c r="AF1556" s="2">
        <v>100</v>
      </c>
      <c r="AG1556" s="2" t="str">
        <f t="shared" si="117"/>
        <v/>
      </c>
      <c r="AH1556" s="2">
        <f t="shared" si="118"/>
        <v>-100</v>
      </c>
      <c r="AI1556" s="44" t="str">
        <f>VLOOKUP(Table13[[#This Row],[Track]],$B$1885:$D$1929,2,FALSE)</f>
        <v>Vic</v>
      </c>
      <c r="AJ15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56" s="16" t="str">
        <f>IF(Table13[[#This Row],[Going-Dist]]="G&lt;6-Dist&gt;=1700","B",IF(Table13[[#This Row],[Going-Dist]]="G&lt;6-Dist&lt;1700","A",IF(AJ1556="G&gt;=6-Dist&lt;1700","C",IF(AJ1556="G&gt;=6-Dist&gt;=1700","D","xx"))))</f>
        <v>B</v>
      </c>
      <c r="AL1556" s="69">
        <f>MONTH(Table13[[#This Row],[Date]])</f>
        <v>9</v>
      </c>
      <c r="AM1556" s="69" t="str">
        <f t="shared" si="120"/>
        <v>2025-2026</v>
      </c>
      <c r="AN1556" s="60">
        <v>100</v>
      </c>
      <c r="AO1556" s="128" t="str">
        <f>IF(Table13[[#This Row],[Combo 27 Bet]]="","",IF(Table13[[#This Row],[Lev Ret]]="","",AN1556*Table13[[#This Row],[Odds]]))</f>
        <v/>
      </c>
      <c r="AP1556" s="129">
        <f t="shared" si="119"/>
        <v>-100</v>
      </c>
      <c r="AQ1556" s="135">
        <v>2</v>
      </c>
      <c r="AR1556" s="151">
        <v>6</v>
      </c>
      <c r="AS1556" s="2" t="str">
        <f>IF(Table13[[#This Row],[Date]]&lt;$AS$3,"","Live")</f>
        <v/>
      </c>
      <c r="AT1556" s="2" t="str">
        <f>IF(Table13[[#This Row],[Date]]&lt;$AT$3,"","Current Algo")</f>
        <v/>
      </c>
    </row>
    <row r="1557" spans="1:46" x14ac:dyDescent="0.25">
      <c r="A1557" s="82">
        <v>45920</v>
      </c>
      <c r="B1557" s="2" t="s">
        <v>148</v>
      </c>
      <c r="C1557" s="83">
        <v>0.66666666666666663</v>
      </c>
      <c r="D1557" s="87">
        <v>4</v>
      </c>
      <c r="E1557" s="7">
        <v>7</v>
      </c>
      <c r="F1557" s="60">
        <v>8</v>
      </c>
      <c r="G1557" s="2">
        <v>1600</v>
      </c>
      <c r="H1557" s="2" t="s">
        <v>102</v>
      </c>
      <c r="I1557" s="2" t="s">
        <v>102</v>
      </c>
      <c r="J1557" s="2">
        <v>1000</v>
      </c>
      <c r="K1557" s="6">
        <v>11</v>
      </c>
      <c r="L1557" s="6" t="s">
        <v>1789</v>
      </c>
      <c r="M1557" s="2" t="s">
        <v>75</v>
      </c>
      <c r="N1557" s="84">
        <v>2.2000000000000002</v>
      </c>
      <c r="O1557" s="2" t="s">
        <v>49</v>
      </c>
      <c r="P1557" s="2" t="s">
        <v>86</v>
      </c>
      <c r="Q1557" s="85"/>
      <c r="R1557" s="86">
        <v>3</v>
      </c>
      <c r="S1557" s="85">
        <v>57</v>
      </c>
      <c r="T1557" s="85">
        <v>57</v>
      </c>
      <c r="U1557" s="85"/>
      <c r="V1557" s="2">
        <v>2</v>
      </c>
      <c r="W1557" s="92">
        <v>2</v>
      </c>
      <c r="X1557" s="10">
        <v>1</v>
      </c>
      <c r="Y1557" s="95">
        <v>2.6</v>
      </c>
      <c r="Z1557" s="2">
        <v>20</v>
      </c>
      <c r="AA1557" s="6"/>
      <c r="AB1557" s="2"/>
      <c r="AC1557" s="2" t="s">
        <v>150</v>
      </c>
      <c r="AD1557" s="84">
        <v>2.0499999999999998</v>
      </c>
      <c r="AE1557" s="84">
        <v>1.2</v>
      </c>
      <c r="AF1557" s="2">
        <v>100</v>
      </c>
      <c r="AG1557" s="2">
        <f t="shared" si="117"/>
        <v>204.99999999999997</v>
      </c>
      <c r="AH1557" s="2">
        <f t="shared" si="118"/>
        <v>104.99999999999997</v>
      </c>
      <c r="AI1557" s="44" t="str">
        <f>VLOOKUP(Table13[[#This Row],[Track]],$B$1885:$D$1929,2,FALSE)</f>
        <v>NSW</v>
      </c>
      <c r="AJ15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7" s="16" t="str">
        <f>IF(Table13[[#This Row],[Going-Dist]]="G&lt;6-Dist&gt;=1700","B",IF(Table13[[#This Row],[Going-Dist]]="G&lt;6-Dist&lt;1700","A",IF(AJ1557="G&gt;=6-Dist&lt;1700","C",IF(AJ1557="G&gt;=6-Dist&gt;=1700","D","xx"))))</f>
        <v>A</v>
      </c>
      <c r="AL1557" s="69">
        <f>MONTH(Table13[[#This Row],[Date]])</f>
        <v>9</v>
      </c>
      <c r="AM1557" s="69" t="str">
        <f t="shared" si="120"/>
        <v>2025-2026</v>
      </c>
      <c r="AN1557" s="60">
        <v>100</v>
      </c>
      <c r="AO1557" s="128">
        <f>IF(Table13[[#This Row],[Combo 27 Bet]]="","",IF(Table13[[#This Row],[Lev Ret]]="","",AN1557*Table13[[#This Row],[Odds]]))</f>
        <v>204.99999999999997</v>
      </c>
      <c r="AP1557" s="129">
        <f t="shared" si="119"/>
        <v>104.99999999999997</v>
      </c>
      <c r="AQ1557" s="135"/>
      <c r="AR1557" s="151">
        <v>5</v>
      </c>
      <c r="AS1557" s="2" t="str">
        <f>IF(Table13[[#This Row],[Date]]&lt;$AS$3,"","Live")</f>
        <v/>
      </c>
      <c r="AT1557" s="2" t="str">
        <f>IF(Table13[[#This Row],[Date]]&lt;$AT$3,"","Current Algo")</f>
        <v/>
      </c>
    </row>
    <row r="1558" spans="1:46" x14ac:dyDescent="0.25">
      <c r="A1558" s="82">
        <v>45920</v>
      </c>
      <c r="B1558" s="2" t="s">
        <v>4</v>
      </c>
      <c r="C1558" s="83">
        <v>0.68055555555555558</v>
      </c>
      <c r="D1558" s="87">
        <v>4</v>
      </c>
      <c r="E1558" s="7">
        <v>6</v>
      </c>
      <c r="F1558" s="60">
        <v>8</v>
      </c>
      <c r="G1558" s="2">
        <v>1400</v>
      </c>
      <c r="H1558" s="2" t="s">
        <v>42</v>
      </c>
      <c r="I1558" s="2" t="s">
        <v>46</v>
      </c>
      <c r="J1558" s="2">
        <v>1000</v>
      </c>
      <c r="K1558" s="6">
        <v>9</v>
      </c>
      <c r="L1558" s="6" t="s">
        <v>983</v>
      </c>
      <c r="M1558" s="2" t="s">
        <v>53</v>
      </c>
      <c r="N1558" s="84">
        <v>3</v>
      </c>
      <c r="O1558" s="2" t="s">
        <v>49</v>
      </c>
      <c r="P1558" s="2" t="s">
        <v>48</v>
      </c>
      <c r="Q1558" s="85"/>
      <c r="R1558" s="86">
        <v>12</v>
      </c>
      <c r="S1558" s="85">
        <v>53.5</v>
      </c>
      <c r="T1558" s="85">
        <v>53.5</v>
      </c>
      <c r="U1558" s="85"/>
      <c r="V1558" s="2">
        <v>1</v>
      </c>
      <c r="W1558" s="92">
        <v>4</v>
      </c>
      <c r="X1558" s="10">
        <v>2</v>
      </c>
      <c r="Y1558" s="95">
        <v>4.9000000000000004</v>
      </c>
      <c r="Z1558" s="2">
        <v>35</v>
      </c>
      <c r="AA1558" s="6">
        <v>15</v>
      </c>
      <c r="AB1558" s="2"/>
      <c r="AC1558" s="2"/>
      <c r="AD1558" s="84">
        <v>2.9</v>
      </c>
      <c r="AE1558" s="84"/>
      <c r="AF1558" s="2">
        <v>100</v>
      </c>
      <c r="AG1558" s="2" t="str">
        <f t="shared" si="117"/>
        <v/>
      </c>
      <c r="AH1558" s="2">
        <f t="shared" si="118"/>
        <v>-100</v>
      </c>
      <c r="AI1558" s="44" t="str">
        <f>VLOOKUP(Table13[[#This Row],[Track]],$B$1885:$D$1929,2,FALSE)</f>
        <v>Vic</v>
      </c>
      <c r="AJ15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58" s="16" t="str">
        <f>IF(Table13[[#This Row],[Going-Dist]]="G&lt;6-Dist&gt;=1700","B",IF(Table13[[#This Row],[Going-Dist]]="G&lt;6-Dist&lt;1700","A",IF(AJ1558="G&gt;=6-Dist&lt;1700","C",IF(AJ1558="G&gt;=6-Dist&gt;=1700","D","xx"))))</f>
        <v>A</v>
      </c>
      <c r="AL1558" s="69">
        <f>MONTH(Table13[[#This Row],[Date]])</f>
        <v>9</v>
      </c>
      <c r="AM1558" s="69" t="str">
        <f t="shared" si="120"/>
        <v>2025-2026</v>
      </c>
      <c r="AN1558" s="60">
        <v>150</v>
      </c>
      <c r="AO1558" s="128" t="str">
        <f>IF(Table13[[#This Row],[Combo 27 Bet]]="","",IF(Table13[[#This Row],[Lev Ret]]="","",AN1558*Table13[[#This Row],[Odds]]))</f>
        <v/>
      </c>
      <c r="AP1558" s="129">
        <f t="shared" si="119"/>
        <v>-150</v>
      </c>
      <c r="AQ1558" s="135"/>
      <c r="AR1558" s="151">
        <v>8</v>
      </c>
      <c r="AS1558" s="2" t="str">
        <f>IF(Table13[[#This Row],[Date]]&lt;$AS$3,"","Live")</f>
        <v/>
      </c>
      <c r="AT1558" s="2" t="str">
        <f>IF(Table13[[#This Row],[Date]]&lt;$AT$3,"","Current Algo")</f>
        <v/>
      </c>
    </row>
    <row r="1559" spans="1:46" x14ac:dyDescent="0.25">
      <c r="A1559" s="82">
        <v>45920</v>
      </c>
      <c r="B1559" s="2" t="s">
        <v>4</v>
      </c>
      <c r="C1559" s="83">
        <v>0.72569444444444442</v>
      </c>
      <c r="D1559" s="87">
        <v>4</v>
      </c>
      <c r="E1559" s="7">
        <v>6</v>
      </c>
      <c r="F1559" s="60">
        <v>10</v>
      </c>
      <c r="G1559" s="2">
        <v>2000</v>
      </c>
      <c r="H1559" s="2" t="s">
        <v>42</v>
      </c>
      <c r="I1559" s="2">
        <v>84</v>
      </c>
      <c r="J1559" s="2">
        <v>130</v>
      </c>
      <c r="K1559" s="6">
        <v>10</v>
      </c>
      <c r="L1559" s="6" t="s">
        <v>1194</v>
      </c>
      <c r="M1559" s="2" t="s">
        <v>53</v>
      </c>
      <c r="N1559" s="84">
        <v>5.5</v>
      </c>
      <c r="O1559" s="2" t="s">
        <v>78</v>
      </c>
      <c r="P1559" s="2" t="s">
        <v>377</v>
      </c>
      <c r="Q1559" s="85"/>
      <c r="R1559" s="86">
        <v>11</v>
      </c>
      <c r="S1559" s="85">
        <v>57.5</v>
      </c>
      <c r="T1559" s="85">
        <v>57.5</v>
      </c>
      <c r="U1559" s="85"/>
      <c r="V1559" s="2">
        <v>3</v>
      </c>
      <c r="W1559" s="92"/>
      <c r="X1559" s="10">
        <v>1</v>
      </c>
      <c r="Y1559" s="95">
        <v>5.0999999999999996</v>
      </c>
      <c r="Z1559" s="2">
        <v>35</v>
      </c>
      <c r="AA1559" s="6">
        <v>14</v>
      </c>
      <c r="AB1559" s="2"/>
      <c r="AC1559" s="2"/>
      <c r="AD1559" s="84">
        <v>6</v>
      </c>
      <c r="AE1559" s="84"/>
      <c r="AF1559" s="2">
        <v>100</v>
      </c>
      <c r="AG1559" s="2" t="str">
        <f t="shared" si="117"/>
        <v/>
      </c>
      <c r="AH1559" s="2">
        <f t="shared" si="118"/>
        <v>-100</v>
      </c>
      <c r="AI1559" s="44" t="str">
        <f>VLOOKUP(Table13[[#This Row],[Track]],$B$1885:$D$1929,2,FALSE)</f>
        <v>Vic</v>
      </c>
      <c r="AJ15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59" s="16" t="str">
        <f>IF(Table13[[#This Row],[Going-Dist]]="G&lt;6-Dist&gt;=1700","B",IF(Table13[[#This Row],[Going-Dist]]="G&lt;6-Dist&lt;1700","A",IF(AJ1559="G&gt;=6-Dist&lt;1700","C",IF(AJ1559="G&gt;=6-Dist&gt;=1700","D","xx"))))</f>
        <v>B</v>
      </c>
      <c r="AL1559" s="69">
        <f>MONTH(Table13[[#This Row],[Date]])</f>
        <v>9</v>
      </c>
      <c r="AM1559" s="69" t="str">
        <f t="shared" si="120"/>
        <v>2025-2026</v>
      </c>
      <c r="AN1559" s="60">
        <v>150</v>
      </c>
      <c r="AO1559" s="128" t="str">
        <f>IF(Table13[[#This Row],[Combo 27 Bet]]="","",IF(Table13[[#This Row],[Lev Ret]]="","",AN1559*Table13[[#This Row],[Odds]]))</f>
        <v/>
      </c>
      <c r="AP1559" s="129">
        <f t="shared" si="119"/>
        <v>-150</v>
      </c>
      <c r="AQ1559" s="135"/>
      <c r="AR1559" s="151">
        <v>9</v>
      </c>
      <c r="AS1559" s="2" t="str">
        <f>IF(Table13[[#This Row],[Date]]&lt;$AS$3,"","Live")</f>
        <v/>
      </c>
      <c r="AT1559" s="2" t="str">
        <f>IF(Table13[[#This Row],[Date]]&lt;$AT$3,"","Current Algo")</f>
        <v/>
      </c>
    </row>
    <row r="1560" spans="1:46" x14ac:dyDescent="0.25">
      <c r="A1560" s="82">
        <v>45926</v>
      </c>
      <c r="B1560" s="2" t="s">
        <v>6</v>
      </c>
      <c r="C1560" s="83">
        <v>0.76041666666666663</v>
      </c>
      <c r="D1560" s="87">
        <v>4</v>
      </c>
      <c r="E1560" s="7">
        <v>3</v>
      </c>
      <c r="F1560" s="60">
        <v>1</v>
      </c>
      <c r="G1560" s="2">
        <v>1200</v>
      </c>
      <c r="H1560" s="2" t="s">
        <v>42</v>
      </c>
      <c r="I1560" s="2">
        <v>84</v>
      </c>
      <c r="J1560" s="2">
        <v>130</v>
      </c>
      <c r="K1560" s="6">
        <v>8</v>
      </c>
      <c r="L1560" s="6" t="s">
        <v>1195</v>
      </c>
      <c r="M1560" s="2" t="s">
        <v>75</v>
      </c>
      <c r="N1560" s="84">
        <v>6.5</v>
      </c>
      <c r="O1560" s="2" t="s">
        <v>63</v>
      </c>
      <c r="P1560" s="2" t="s">
        <v>88</v>
      </c>
      <c r="Q1560" s="85"/>
      <c r="R1560" s="86">
        <v>11</v>
      </c>
      <c r="S1560" s="85">
        <v>57.5</v>
      </c>
      <c r="T1560" s="85">
        <v>57.5</v>
      </c>
      <c r="U1560" s="85"/>
      <c r="V1560" s="2">
        <v>2</v>
      </c>
      <c r="W1560" s="92">
        <v>3</v>
      </c>
      <c r="X1560" s="10">
        <v>3</v>
      </c>
      <c r="Y1560" s="95">
        <v>5.6</v>
      </c>
      <c r="Z1560" s="2">
        <v>30</v>
      </c>
      <c r="AA1560" s="6">
        <v>11</v>
      </c>
      <c r="AB1560" s="2"/>
      <c r="AC1560" s="2" t="s">
        <v>12</v>
      </c>
      <c r="AD1560" s="84">
        <v>11</v>
      </c>
      <c r="AE1560" s="84">
        <v>2.8</v>
      </c>
      <c r="AF1560" s="2">
        <v>100</v>
      </c>
      <c r="AG1560" s="2">
        <f t="shared" si="117"/>
        <v>1100</v>
      </c>
      <c r="AH1560" s="2">
        <f t="shared" si="118"/>
        <v>1000</v>
      </c>
      <c r="AI1560" s="44" t="str">
        <f>VLOOKUP(Table13[[#This Row],[Track]],$B$1885:$D$1929,2,FALSE)</f>
        <v>Vic</v>
      </c>
      <c r="AJ15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0" s="16" t="str">
        <f>IF(Table13[[#This Row],[Going-Dist]]="G&lt;6-Dist&gt;=1700","B",IF(Table13[[#This Row],[Going-Dist]]="G&lt;6-Dist&lt;1700","A",IF(AJ1560="G&gt;=6-Dist&lt;1700","C",IF(AJ1560="G&gt;=6-Dist&gt;=1700","D","xx"))))</f>
        <v>A</v>
      </c>
      <c r="AL1560" s="69">
        <f>MONTH(Table13[[#This Row],[Date]])</f>
        <v>9</v>
      </c>
      <c r="AM1560" s="69" t="str">
        <f t="shared" si="120"/>
        <v>2025-2026</v>
      </c>
      <c r="AN1560" s="60">
        <v>100</v>
      </c>
      <c r="AO1560" s="128">
        <f>IF(Table13[[#This Row],[Combo 27 Bet]]="","",IF(Table13[[#This Row],[Lev Ret]]="","",AN1560*Table13[[#This Row],[Odds]]))</f>
        <v>1100</v>
      </c>
      <c r="AP1560" s="129">
        <f t="shared" si="119"/>
        <v>1000</v>
      </c>
      <c r="AQ1560" s="135"/>
      <c r="AR1560" s="151">
        <v>6</v>
      </c>
      <c r="AS1560" s="2" t="str">
        <f>IF(Table13[[#This Row],[Date]]&lt;$AS$3,"","Live")</f>
        <v/>
      </c>
      <c r="AT1560" s="2" t="str">
        <f>IF(Table13[[#This Row],[Date]]&lt;$AT$3,"","Current Algo")</f>
        <v/>
      </c>
    </row>
    <row r="1561" spans="1:46" x14ac:dyDescent="0.25">
      <c r="A1561" s="82">
        <v>45926</v>
      </c>
      <c r="B1561" s="2" t="s">
        <v>6</v>
      </c>
      <c r="C1561" s="83">
        <v>0.86458333333333337</v>
      </c>
      <c r="D1561" s="87">
        <v>4</v>
      </c>
      <c r="E1561" s="7">
        <v>3</v>
      </c>
      <c r="F1561" s="60">
        <v>6</v>
      </c>
      <c r="G1561" s="2">
        <v>1600</v>
      </c>
      <c r="H1561" s="2" t="s">
        <v>131</v>
      </c>
      <c r="I1561" s="2" t="s">
        <v>131</v>
      </c>
      <c r="J1561" s="2">
        <v>500</v>
      </c>
      <c r="K1561" s="6">
        <v>6</v>
      </c>
      <c r="L1561" s="6" t="s">
        <v>993</v>
      </c>
      <c r="M1561" s="2" t="s">
        <v>55</v>
      </c>
      <c r="N1561" s="84">
        <v>1.4</v>
      </c>
      <c r="O1561" s="2" t="s">
        <v>133</v>
      </c>
      <c r="P1561" s="2" t="s">
        <v>60</v>
      </c>
      <c r="Q1561" s="85"/>
      <c r="R1561" s="86">
        <v>1</v>
      </c>
      <c r="S1561" s="85">
        <v>56.5</v>
      </c>
      <c r="T1561" s="85">
        <v>56.5</v>
      </c>
      <c r="U1561" s="85"/>
      <c r="V1561" s="2">
        <v>1</v>
      </c>
      <c r="W1561" s="92">
        <v>4</v>
      </c>
      <c r="X1561" s="10">
        <v>1</v>
      </c>
      <c r="Y1561" s="95">
        <v>2</v>
      </c>
      <c r="Z1561" s="2">
        <v>50</v>
      </c>
      <c r="AA1561" s="6">
        <v>6</v>
      </c>
      <c r="AB1561" s="2"/>
      <c r="AC1561" s="2" t="s">
        <v>15</v>
      </c>
      <c r="AD1561" s="84">
        <v>1.5</v>
      </c>
      <c r="AE1561" s="84">
        <v>1.1000000000000001</v>
      </c>
      <c r="AF1561" s="2">
        <v>100</v>
      </c>
      <c r="AG1561" s="2" t="str">
        <f t="shared" si="117"/>
        <v/>
      </c>
      <c r="AH1561" s="2">
        <f t="shared" si="118"/>
        <v>-100</v>
      </c>
      <c r="AI1561" s="44" t="str">
        <f>VLOOKUP(Table13[[#This Row],[Track]],$B$1885:$D$1929,2,FALSE)</f>
        <v>Vic</v>
      </c>
      <c r="AJ15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1" s="16" t="str">
        <f>IF(Table13[[#This Row],[Going-Dist]]="G&lt;6-Dist&gt;=1700","B",IF(Table13[[#This Row],[Going-Dist]]="G&lt;6-Dist&lt;1700","A",IF(AJ1561="G&gt;=6-Dist&lt;1700","C",IF(AJ1561="G&gt;=6-Dist&gt;=1700","D","xx"))))</f>
        <v>A</v>
      </c>
      <c r="AL1561" s="69">
        <f>MONTH(Table13[[#This Row],[Date]])</f>
        <v>9</v>
      </c>
      <c r="AM1561" s="69" t="str">
        <f t="shared" si="120"/>
        <v>2025-2026</v>
      </c>
      <c r="AN1561" s="60">
        <v>100</v>
      </c>
      <c r="AO1561" s="128" t="str">
        <f>IF(Table13[[#This Row],[Combo 27 Bet]]="","",IF(Table13[[#This Row],[Lev Ret]]="","",AN1561*Table13[[#This Row],[Odds]]))</f>
        <v/>
      </c>
      <c r="AP1561" s="129">
        <f t="shared" si="119"/>
        <v>-100</v>
      </c>
      <c r="AQ1561" s="135"/>
      <c r="AR1561" s="151">
        <v>1</v>
      </c>
      <c r="AS1561" s="2" t="str">
        <f>IF(Table13[[#This Row],[Date]]&lt;$AS$3,"","Live")</f>
        <v/>
      </c>
      <c r="AT1561" s="2" t="str">
        <f>IF(Table13[[#This Row],[Date]]&lt;$AT$3,"","Current Algo")</f>
        <v/>
      </c>
    </row>
    <row r="1562" spans="1:46" x14ac:dyDescent="0.25">
      <c r="A1562" s="82">
        <v>45926</v>
      </c>
      <c r="B1562" s="2" t="s">
        <v>6</v>
      </c>
      <c r="C1562" s="83">
        <v>0.90625</v>
      </c>
      <c r="D1562" s="87">
        <v>4</v>
      </c>
      <c r="E1562" s="7">
        <v>3</v>
      </c>
      <c r="F1562" s="60">
        <v>8</v>
      </c>
      <c r="G1562" s="2">
        <v>1500</v>
      </c>
      <c r="H1562" s="2" t="s">
        <v>70</v>
      </c>
      <c r="I1562" s="2" t="s">
        <v>84</v>
      </c>
      <c r="J1562" s="2">
        <v>300</v>
      </c>
      <c r="K1562" s="6">
        <v>7</v>
      </c>
      <c r="L1562" s="6" t="s">
        <v>1196</v>
      </c>
      <c r="M1562" s="2" t="s">
        <v>50</v>
      </c>
      <c r="N1562" s="84">
        <v>3.5</v>
      </c>
      <c r="O1562" s="2" t="s">
        <v>583</v>
      </c>
      <c r="P1562" s="2" t="s">
        <v>82</v>
      </c>
      <c r="Q1562" s="85"/>
      <c r="R1562" s="86">
        <v>9</v>
      </c>
      <c r="S1562" s="85">
        <v>55</v>
      </c>
      <c r="T1562" s="85">
        <v>55</v>
      </c>
      <c r="U1562" s="85"/>
      <c r="V1562" s="2">
        <v>1</v>
      </c>
      <c r="W1562" s="92">
        <v>5</v>
      </c>
      <c r="X1562" s="10">
        <v>1</v>
      </c>
      <c r="Y1562" s="95">
        <v>4.2</v>
      </c>
      <c r="Z1562" s="2">
        <v>40</v>
      </c>
      <c r="AA1562" s="6">
        <v>10</v>
      </c>
      <c r="AB1562" s="2"/>
      <c r="AC1562" s="2"/>
      <c r="AD1562" s="84">
        <v>3.7</v>
      </c>
      <c r="AE1562" s="84"/>
      <c r="AF1562" s="2">
        <v>100</v>
      </c>
      <c r="AG1562" s="2" t="str">
        <f t="shared" si="117"/>
        <v/>
      </c>
      <c r="AH1562" s="2">
        <f t="shared" si="118"/>
        <v>-100</v>
      </c>
      <c r="AI1562" s="44" t="str">
        <f>VLOOKUP(Table13[[#This Row],[Track]],$B$1885:$D$1929,2,FALSE)</f>
        <v>Vic</v>
      </c>
      <c r="AJ15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2" s="16" t="str">
        <f>IF(Table13[[#This Row],[Going-Dist]]="G&lt;6-Dist&gt;=1700","B",IF(Table13[[#This Row],[Going-Dist]]="G&lt;6-Dist&lt;1700","A",IF(AJ1562="G&gt;=6-Dist&lt;1700","C",IF(AJ1562="G&gt;=6-Dist&gt;=1700","D","xx"))))</f>
        <v>A</v>
      </c>
      <c r="AL1562" s="69">
        <f>MONTH(Table13[[#This Row],[Date]])</f>
        <v>9</v>
      </c>
      <c r="AM1562" s="69" t="str">
        <f t="shared" si="120"/>
        <v>2025-2026</v>
      </c>
      <c r="AN1562" s="60">
        <v>200</v>
      </c>
      <c r="AO1562" s="128" t="str">
        <f>IF(Table13[[#This Row],[Combo 27 Bet]]="","",IF(Table13[[#This Row],[Lev Ret]]="","",AN1562*Table13[[#This Row],[Odds]]))</f>
        <v/>
      </c>
      <c r="AP1562" s="129">
        <f t="shared" si="119"/>
        <v>-200</v>
      </c>
      <c r="AQ1562" s="135"/>
      <c r="AR1562" s="151">
        <v>10</v>
      </c>
      <c r="AS1562" s="2" t="str">
        <f>IF(Table13[[#This Row],[Date]]&lt;$AS$3,"","Live")</f>
        <v/>
      </c>
      <c r="AT1562" s="2" t="str">
        <f>IF(Table13[[#This Row],[Date]]&lt;$AT$3,"","Current Algo")</f>
        <v/>
      </c>
    </row>
    <row r="1563" spans="1:46" x14ac:dyDescent="0.25">
      <c r="A1563" s="82">
        <v>45927</v>
      </c>
      <c r="B1563" s="2" t="s">
        <v>149</v>
      </c>
      <c r="C1563" s="83">
        <v>0.49652777777777779</v>
      </c>
      <c r="D1563" s="87">
        <v>4</v>
      </c>
      <c r="E1563" s="7">
        <v>0</v>
      </c>
      <c r="F1563" s="60">
        <v>1</v>
      </c>
      <c r="G1563" s="2">
        <v>1300</v>
      </c>
      <c r="H1563" s="2" t="s">
        <v>151</v>
      </c>
      <c r="I1563" s="2">
        <v>72</v>
      </c>
      <c r="J1563" s="2">
        <v>120</v>
      </c>
      <c r="K1563" s="6">
        <v>1</v>
      </c>
      <c r="L1563" s="6" t="s">
        <v>1197</v>
      </c>
      <c r="M1563" s="2" t="s">
        <v>58</v>
      </c>
      <c r="N1563" s="84">
        <v>4</v>
      </c>
      <c r="O1563" s="2" t="s">
        <v>586</v>
      </c>
      <c r="P1563" s="2" t="s">
        <v>154</v>
      </c>
      <c r="Q1563" s="85"/>
      <c r="R1563" s="86">
        <v>2</v>
      </c>
      <c r="S1563" s="85">
        <v>59.5</v>
      </c>
      <c r="T1563" s="85">
        <v>59.5</v>
      </c>
      <c r="U1563" s="85"/>
      <c r="V1563" s="2"/>
      <c r="W1563" s="92">
        <v>3</v>
      </c>
      <c r="X1563" s="10">
        <v>2</v>
      </c>
      <c r="Y1563" s="95">
        <v>6.9</v>
      </c>
      <c r="Z1563" s="2">
        <v>20</v>
      </c>
      <c r="AA1563" s="6"/>
      <c r="AB1563" s="2"/>
      <c r="AC1563" s="2" t="s">
        <v>15</v>
      </c>
      <c r="AD1563" s="84">
        <v>2.9</v>
      </c>
      <c r="AE1563" s="84">
        <v>1.3</v>
      </c>
      <c r="AF1563" s="2">
        <v>100</v>
      </c>
      <c r="AG1563" s="2" t="str">
        <f t="shared" si="117"/>
        <v/>
      </c>
      <c r="AH1563" s="2">
        <f t="shared" si="118"/>
        <v>-100</v>
      </c>
      <c r="AI1563" s="44" t="str">
        <f>VLOOKUP(Table13[[#This Row],[Track]],$B$1885:$D$1929,2,FALSE)</f>
        <v>NSW</v>
      </c>
      <c r="AJ15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3" s="16" t="str">
        <f>IF(Table13[[#This Row],[Going-Dist]]="G&lt;6-Dist&gt;=1700","B",IF(Table13[[#This Row],[Going-Dist]]="G&lt;6-Dist&lt;1700","A",IF(AJ1563="G&gt;=6-Dist&lt;1700","C",IF(AJ1563="G&gt;=6-Dist&gt;=1700","D","xx"))))</f>
        <v>A</v>
      </c>
      <c r="AL1563" s="69">
        <f>MONTH(Table13[[#This Row],[Date]])</f>
        <v>9</v>
      </c>
      <c r="AM1563" s="69" t="str">
        <f t="shared" si="120"/>
        <v>2025-2026</v>
      </c>
      <c r="AN1563" s="60">
        <v>100</v>
      </c>
      <c r="AO1563" s="128" t="str">
        <f>IF(Table13[[#This Row],[Combo 27 Bet]]="","",IF(Table13[[#This Row],[Lev Ret]]="","",AN1563*Table13[[#This Row],[Odds]]))</f>
        <v/>
      </c>
      <c r="AP1563" s="129">
        <f t="shared" si="119"/>
        <v>-100</v>
      </c>
      <c r="AQ1563" s="135"/>
      <c r="AR1563" s="151">
        <v>7</v>
      </c>
      <c r="AS1563" s="2" t="str">
        <f>IF(Table13[[#This Row],[Date]]&lt;$AS$3,"","Live")</f>
        <v/>
      </c>
      <c r="AT1563" s="2" t="str">
        <f>IF(Table13[[#This Row],[Date]]&lt;$AT$3,"","Current Algo")</f>
        <v/>
      </c>
    </row>
    <row r="1564" spans="1:46" x14ac:dyDescent="0.25">
      <c r="A1564" s="82">
        <v>45927</v>
      </c>
      <c r="B1564" s="2" t="s">
        <v>5</v>
      </c>
      <c r="C1564" s="83">
        <v>0.53125</v>
      </c>
      <c r="D1564" s="87">
        <v>4</v>
      </c>
      <c r="E1564" s="7">
        <v>3</v>
      </c>
      <c r="F1564" s="60">
        <v>2</v>
      </c>
      <c r="G1564" s="2">
        <v>1800</v>
      </c>
      <c r="H1564" s="2" t="s">
        <v>42</v>
      </c>
      <c r="I1564" s="2">
        <v>78</v>
      </c>
      <c r="J1564" s="2">
        <v>130</v>
      </c>
      <c r="K1564" s="6">
        <v>8</v>
      </c>
      <c r="L1564" s="6" t="s">
        <v>1198</v>
      </c>
      <c r="M1564" s="2" t="s">
        <v>50</v>
      </c>
      <c r="N1564" s="84">
        <v>6</v>
      </c>
      <c r="O1564" s="2" t="s">
        <v>401</v>
      </c>
      <c r="P1564" s="2" t="s">
        <v>114</v>
      </c>
      <c r="Q1564" s="85"/>
      <c r="R1564" s="86">
        <v>3</v>
      </c>
      <c r="S1564" s="85">
        <v>59</v>
      </c>
      <c r="T1564" s="85">
        <v>59</v>
      </c>
      <c r="U1564" s="85"/>
      <c r="V1564" s="2">
        <v>1</v>
      </c>
      <c r="W1564" s="92"/>
      <c r="X1564" s="10">
        <v>1</v>
      </c>
      <c r="Y1564" s="95">
        <v>4.5999999999999996</v>
      </c>
      <c r="Z1564" s="2">
        <v>40</v>
      </c>
      <c r="AA1564" s="6">
        <v>9</v>
      </c>
      <c r="AB1564" s="2"/>
      <c r="AC1564" s="2" t="s">
        <v>13</v>
      </c>
      <c r="AD1564" s="84">
        <v>5</v>
      </c>
      <c r="AE1564" s="84">
        <v>2</v>
      </c>
      <c r="AF1564" s="2">
        <v>100</v>
      </c>
      <c r="AG1564" s="2" t="str">
        <f t="shared" si="117"/>
        <v/>
      </c>
      <c r="AH1564" s="2">
        <f t="shared" si="118"/>
        <v>-100</v>
      </c>
      <c r="AI1564" s="44" t="str">
        <f>VLOOKUP(Table13[[#This Row],[Track]],$B$1885:$D$1929,2,FALSE)</f>
        <v>Vic</v>
      </c>
      <c r="AJ15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64" s="16" t="str">
        <f>IF(Table13[[#This Row],[Going-Dist]]="G&lt;6-Dist&gt;=1700","B",IF(Table13[[#This Row],[Going-Dist]]="G&lt;6-Dist&lt;1700","A",IF(AJ1564="G&gt;=6-Dist&lt;1700","C",IF(AJ1564="G&gt;=6-Dist&gt;=1700","D","xx"))))</f>
        <v>B</v>
      </c>
      <c r="AL1564" s="69">
        <f>MONTH(Table13[[#This Row],[Date]])</f>
        <v>9</v>
      </c>
      <c r="AM1564" s="69" t="str">
        <f t="shared" si="120"/>
        <v>2025-2026</v>
      </c>
      <c r="AN1564" s="60">
        <v>150</v>
      </c>
      <c r="AO1564" s="128" t="str">
        <f>IF(Table13[[#This Row],[Combo 27 Bet]]="","",IF(Table13[[#This Row],[Lev Ret]]="","",AN1564*Table13[[#This Row],[Odds]]))</f>
        <v/>
      </c>
      <c r="AP1564" s="129">
        <f t="shared" si="119"/>
        <v>-150</v>
      </c>
      <c r="AQ1564" s="135"/>
      <c r="AR1564" s="151">
        <v>9</v>
      </c>
      <c r="AS1564" s="2" t="str">
        <f>IF(Table13[[#This Row],[Date]]&lt;$AS$3,"","Live")</f>
        <v/>
      </c>
      <c r="AT1564" s="2" t="str">
        <f>IF(Table13[[#This Row],[Date]]&lt;$AT$3,"","Current Algo")</f>
        <v/>
      </c>
    </row>
    <row r="1565" spans="1:46" x14ac:dyDescent="0.25">
      <c r="A1565" s="82">
        <v>45927</v>
      </c>
      <c r="B1565" s="2" t="s">
        <v>5</v>
      </c>
      <c r="C1565" s="83">
        <v>0.57986111111111116</v>
      </c>
      <c r="D1565" s="87">
        <v>4</v>
      </c>
      <c r="E1565" s="7">
        <v>3</v>
      </c>
      <c r="F1565" s="60">
        <v>4</v>
      </c>
      <c r="G1565" s="2">
        <v>1400</v>
      </c>
      <c r="H1565" s="2" t="s">
        <v>42</v>
      </c>
      <c r="I1565" s="2">
        <v>84</v>
      </c>
      <c r="J1565" s="2">
        <v>130</v>
      </c>
      <c r="K1565" s="6">
        <v>1</v>
      </c>
      <c r="L1565" s="6" t="s">
        <v>1199</v>
      </c>
      <c r="M1565" s="2" t="s">
        <v>67</v>
      </c>
      <c r="N1565" s="84">
        <v>2.5</v>
      </c>
      <c r="O1565" s="2" t="s">
        <v>91</v>
      </c>
      <c r="P1565" s="2" t="s">
        <v>114</v>
      </c>
      <c r="Q1565" s="85"/>
      <c r="R1565" s="86">
        <v>4</v>
      </c>
      <c r="S1565" s="85">
        <v>59</v>
      </c>
      <c r="T1565" s="85">
        <v>59</v>
      </c>
      <c r="U1565" s="85"/>
      <c r="V1565" s="2">
        <v>1</v>
      </c>
      <c r="W1565" s="92">
        <v>4</v>
      </c>
      <c r="X1565" s="10">
        <v>2</v>
      </c>
      <c r="Y1565" s="95">
        <v>4.5999999999999996</v>
      </c>
      <c r="Z1565" s="2">
        <v>40</v>
      </c>
      <c r="AA1565" s="6">
        <v>9</v>
      </c>
      <c r="AB1565" s="2"/>
      <c r="AC1565" s="2" t="s">
        <v>12</v>
      </c>
      <c r="AD1565" s="84">
        <v>2.0499999999999998</v>
      </c>
      <c r="AE1565" s="84">
        <v>1.2</v>
      </c>
      <c r="AF1565" s="2">
        <v>100</v>
      </c>
      <c r="AG1565" s="2">
        <f t="shared" si="117"/>
        <v>204.99999999999997</v>
      </c>
      <c r="AH1565" s="2">
        <f t="shared" si="118"/>
        <v>104.99999999999997</v>
      </c>
      <c r="AI1565" s="44" t="str">
        <f>VLOOKUP(Table13[[#This Row],[Track]],$B$1885:$D$1929,2,FALSE)</f>
        <v>Vic</v>
      </c>
      <c r="AJ15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5" s="16" t="str">
        <f>IF(Table13[[#This Row],[Going-Dist]]="G&lt;6-Dist&gt;=1700","B",IF(Table13[[#This Row],[Going-Dist]]="G&lt;6-Dist&lt;1700","A",IF(AJ1565="G&gt;=6-Dist&lt;1700","C",IF(AJ1565="G&gt;=6-Dist&gt;=1700","D","xx"))))</f>
        <v>A</v>
      </c>
      <c r="AL1565" s="69">
        <f>MONTH(Table13[[#This Row],[Date]])</f>
        <v>9</v>
      </c>
      <c r="AM1565" s="69" t="str">
        <f t="shared" si="120"/>
        <v>2025-2026</v>
      </c>
      <c r="AN1565" s="60">
        <v>200</v>
      </c>
      <c r="AO1565" s="128">
        <f>IF(Table13[[#This Row],[Combo 27 Bet]]="","",IF(Table13[[#This Row],[Lev Ret]]="","",AN1565*Table13[[#This Row],[Odds]]))</f>
        <v>409.99999999999994</v>
      </c>
      <c r="AP1565" s="129">
        <f t="shared" si="119"/>
        <v>209.99999999999994</v>
      </c>
      <c r="AQ1565" s="135"/>
      <c r="AR1565" s="151">
        <v>10</v>
      </c>
      <c r="AS1565" s="2" t="str">
        <f>IF(Table13[[#This Row],[Date]]&lt;$AS$3,"","Live")</f>
        <v/>
      </c>
      <c r="AT1565" s="2" t="str">
        <f>IF(Table13[[#This Row],[Date]]&lt;$AT$3,"","Current Algo")</f>
        <v/>
      </c>
    </row>
    <row r="1566" spans="1:46" x14ac:dyDescent="0.25">
      <c r="A1566" s="82">
        <v>45927</v>
      </c>
      <c r="B1566" s="2" t="s">
        <v>149</v>
      </c>
      <c r="C1566" s="83">
        <v>0.59375</v>
      </c>
      <c r="D1566" s="87">
        <v>4</v>
      </c>
      <c r="E1566" s="7">
        <v>0</v>
      </c>
      <c r="F1566" s="60">
        <v>5</v>
      </c>
      <c r="G1566" s="2">
        <v>1400</v>
      </c>
      <c r="H1566" s="2" t="s">
        <v>151</v>
      </c>
      <c r="I1566" s="2">
        <v>88</v>
      </c>
      <c r="J1566" s="2">
        <v>160</v>
      </c>
      <c r="K1566" s="6">
        <v>3</v>
      </c>
      <c r="L1566" s="6" t="s">
        <v>1200</v>
      </c>
      <c r="M1566" s="2" t="s">
        <v>67</v>
      </c>
      <c r="N1566" s="84">
        <v>3</v>
      </c>
      <c r="O1566" s="2" t="s">
        <v>106</v>
      </c>
      <c r="P1566" s="2" t="s">
        <v>86</v>
      </c>
      <c r="Q1566" s="85"/>
      <c r="R1566" s="86">
        <v>1</v>
      </c>
      <c r="S1566" s="85">
        <v>60</v>
      </c>
      <c r="T1566" s="85">
        <v>60</v>
      </c>
      <c r="U1566" s="85"/>
      <c r="V1566" s="2">
        <v>1</v>
      </c>
      <c r="W1566" s="92">
        <v>1</v>
      </c>
      <c r="X1566" s="10">
        <v>1</v>
      </c>
      <c r="Y1566" s="95">
        <v>2</v>
      </c>
      <c r="Z1566" s="2">
        <v>20</v>
      </c>
      <c r="AA1566" s="6"/>
      <c r="AB1566" s="2"/>
      <c r="AC1566" s="2"/>
      <c r="AD1566" s="84">
        <v>2.7</v>
      </c>
      <c r="AE1566" s="84"/>
      <c r="AF1566" s="2">
        <v>100</v>
      </c>
      <c r="AG1566" s="2" t="str">
        <f t="shared" si="117"/>
        <v/>
      </c>
      <c r="AH1566" s="2">
        <f t="shared" si="118"/>
        <v>-100</v>
      </c>
      <c r="AI1566" s="44" t="str">
        <f>VLOOKUP(Table13[[#This Row],[Track]],$B$1885:$D$1929,2,FALSE)</f>
        <v>NSW</v>
      </c>
      <c r="AJ15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6" s="16" t="str">
        <f>IF(Table13[[#This Row],[Going-Dist]]="G&lt;6-Dist&gt;=1700","B",IF(Table13[[#This Row],[Going-Dist]]="G&lt;6-Dist&lt;1700","A",IF(AJ1566="G&gt;=6-Dist&lt;1700","C",IF(AJ1566="G&gt;=6-Dist&gt;=1700","D","xx"))))</f>
        <v>A</v>
      </c>
      <c r="AL1566" s="69">
        <f>MONTH(Table13[[#This Row],[Date]])</f>
        <v>9</v>
      </c>
      <c r="AM1566" s="69" t="str">
        <f t="shared" si="120"/>
        <v>2025-2026</v>
      </c>
      <c r="AN1566" s="60">
        <v>150</v>
      </c>
      <c r="AO1566" s="128" t="str">
        <f>IF(Table13[[#This Row],[Combo 27 Bet]]="","",IF(Table13[[#This Row],[Lev Ret]]="","",AN1566*Table13[[#This Row],[Odds]]))</f>
        <v/>
      </c>
      <c r="AP1566" s="129">
        <f t="shared" si="119"/>
        <v>-150</v>
      </c>
      <c r="AQ1566" s="135"/>
      <c r="AR1566" s="151">
        <v>9</v>
      </c>
      <c r="AS1566" s="2" t="str">
        <f>IF(Table13[[#This Row],[Date]]&lt;$AS$3,"","Live")</f>
        <v/>
      </c>
      <c r="AT1566" s="2" t="str">
        <f>IF(Table13[[#This Row],[Date]]&lt;$AT$3,"","Current Algo")</f>
        <v/>
      </c>
    </row>
    <row r="1567" spans="1:46" x14ac:dyDescent="0.25">
      <c r="A1567" s="82">
        <v>45927</v>
      </c>
      <c r="B1567" s="2" t="s">
        <v>5</v>
      </c>
      <c r="C1567" s="83">
        <v>0.65625</v>
      </c>
      <c r="D1567" s="87">
        <v>4</v>
      </c>
      <c r="E1567" s="7">
        <v>3</v>
      </c>
      <c r="F1567" s="60">
        <v>7</v>
      </c>
      <c r="G1567" s="2">
        <v>1500</v>
      </c>
      <c r="H1567" s="2" t="s">
        <v>42</v>
      </c>
      <c r="I1567" s="2" t="s">
        <v>46</v>
      </c>
      <c r="J1567" s="2">
        <v>200</v>
      </c>
      <c r="K1567" s="6">
        <v>1</v>
      </c>
      <c r="L1567" s="6" t="s">
        <v>1034</v>
      </c>
      <c r="M1567" s="2" t="s">
        <v>67</v>
      </c>
      <c r="N1567" s="84">
        <v>4</v>
      </c>
      <c r="O1567" s="2" t="s">
        <v>59</v>
      </c>
      <c r="P1567" s="2" t="s">
        <v>377</v>
      </c>
      <c r="Q1567" s="85"/>
      <c r="R1567" s="86">
        <v>8</v>
      </c>
      <c r="S1567" s="85">
        <v>59</v>
      </c>
      <c r="T1567" s="85">
        <v>59</v>
      </c>
      <c r="U1567" s="85"/>
      <c r="V1567" s="2">
        <v>1</v>
      </c>
      <c r="W1567" s="92">
        <v>1</v>
      </c>
      <c r="X1567" s="10">
        <v>1</v>
      </c>
      <c r="Y1567" s="95">
        <v>4.2</v>
      </c>
      <c r="Z1567" s="2">
        <v>45</v>
      </c>
      <c r="AA1567" s="6">
        <v>12</v>
      </c>
      <c r="AB1567" s="2"/>
      <c r="AC1567" s="2" t="s">
        <v>12</v>
      </c>
      <c r="AD1567" s="84">
        <v>3.9</v>
      </c>
      <c r="AE1567" s="84">
        <v>1.6</v>
      </c>
      <c r="AF1567" s="2">
        <v>100</v>
      </c>
      <c r="AG1567" s="2">
        <f t="shared" si="117"/>
        <v>390</v>
      </c>
      <c r="AH1567" s="2">
        <f t="shared" si="118"/>
        <v>290</v>
      </c>
      <c r="AI1567" s="44" t="str">
        <f>VLOOKUP(Table13[[#This Row],[Track]],$B$1885:$D$1929,2,FALSE)</f>
        <v>Vic</v>
      </c>
      <c r="AJ15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7" s="16" t="str">
        <f>IF(Table13[[#This Row],[Going-Dist]]="G&lt;6-Dist&gt;=1700","B",IF(Table13[[#This Row],[Going-Dist]]="G&lt;6-Dist&lt;1700","A",IF(AJ1567="G&gt;=6-Dist&lt;1700","C",IF(AJ1567="G&gt;=6-Dist&gt;=1700","D","xx"))))</f>
        <v>A</v>
      </c>
      <c r="AL1567" s="2">
        <f>MONTH(Table13[[#This Row],[Date]])</f>
        <v>9</v>
      </c>
      <c r="AM1567" s="2" t="str">
        <f t="shared" si="120"/>
        <v>2025-2026</v>
      </c>
      <c r="AN1567" s="60">
        <v>140</v>
      </c>
      <c r="AO1567" s="128">
        <f>IF(Table13[[#This Row],[Combo 27 Bet]]="","",IF(Table13[[#This Row],[Lev Ret]]="","",AN1567*Table13[[#This Row],[Odds]]))</f>
        <v>546</v>
      </c>
      <c r="AP1567" s="129">
        <f t="shared" si="119"/>
        <v>406</v>
      </c>
      <c r="AQ1567" s="135">
        <v>2</v>
      </c>
      <c r="AR1567" s="151">
        <v>7</v>
      </c>
      <c r="AS1567" s="2" t="str">
        <f>IF(Table13[[#This Row],[Date]]&lt;$AS$3,"","Live")</f>
        <v/>
      </c>
      <c r="AT1567" s="2" t="str">
        <f>IF(Table13[[#This Row],[Date]]&lt;$AT$3,"","Current Algo")</f>
        <v/>
      </c>
    </row>
    <row r="1568" spans="1:46" x14ac:dyDescent="0.25">
      <c r="A1568" s="82">
        <v>45927</v>
      </c>
      <c r="B1568" s="2" t="s">
        <v>5</v>
      </c>
      <c r="C1568" s="83">
        <v>0.65625</v>
      </c>
      <c r="D1568" s="87">
        <v>4</v>
      </c>
      <c r="E1568" s="7">
        <v>3</v>
      </c>
      <c r="F1568" s="60">
        <v>7</v>
      </c>
      <c r="G1568" s="2">
        <v>1500</v>
      </c>
      <c r="H1568" s="2" t="s">
        <v>42</v>
      </c>
      <c r="I1568" s="2" t="s">
        <v>46</v>
      </c>
      <c r="J1568" s="2">
        <v>200</v>
      </c>
      <c r="K1568" s="6">
        <v>3</v>
      </c>
      <c r="L1568" s="6" t="s">
        <v>1201</v>
      </c>
      <c r="M1568" s="2" t="s">
        <v>67</v>
      </c>
      <c r="N1568" s="84">
        <v>2.7</v>
      </c>
      <c r="O1568" s="2" t="s">
        <v>584</v>
      </c>
      <c r="P1568" s="2" t="s">
        <v>60</v>
      </c>
      <c r="Q1568" s="85"/>
      <c r="R1568" s="86">
        <v>11</v>
      </c>
      <c r="S1568" s="85">
        <v>58.5</v>
      </c>
      <c r="T1568" s="85">
        <v>58.5</v>
      </c>
      <c r="U1568" s="85"/>
      <c r="V1568" s="2">
        <v>2</v>
      </c>
      <c r="W1568" s="92">
        <v>3</v>
      </c>
      <c r="X1568" s="10">
        <v>2</v>
      </c>
      <c r="Y1568" s="95">
        <v>4.5</v>
      </c>
      <c r="Z1568" s="2">
        <v>45</v>
      </c>
      <c r="AA1568" s="6">
        <v>12</v>
      </c>
      <c r="AB1568" s="2"/>
      <c r="AC1568" s="2" t="s">
        <v>15</v>
      </c>
      <c r="AD1568" s="84">
        <v>2.7</v>
      </c>
      <c r="AE1568" s="84">
        <v>1.3</v>
      </c>
      <c r="AF1568" s="2">
        <v>100</v>
      </c>
      <c r="AG1568" s="2" t="str">
        <f t="shared" ref="AG1568:AG1613" si="121">IF($AC1568&lt;&gt;"WON","",AF1568*$AD1568)</f>
        <v/>
      </c>
      <c r="AH1568" s="2">
        <f t="shared" ref="AH1568:AH1613" si="122">IF(AG1568="",AF1568*-1,AG1568-AF1568)</f>
        <v>-100</v>
      </c>
      <c r="AI1568" s="44" t="str">
        <f>VLOOKUP(Table13[[#This Row],[Track]],$B$1885:$D$1929,2,FALSE)</f>
        <v>Vic</v>
      </c>
      <c r="AJ15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68" s="16" t="str">
        <f>IF(Table13[[#This Row],[Going-Dist]]="G&lt;6-Dist&gt;=1700","B",IF(Table13[[#This Row],[Going-Dist]]="G&lt;6-Dist&lt;1700","A",IF(AJ1568="G&gt;=6-Dist&lt;1700","C",IF(AJ1568="G&gt;=6-Dist&gt;=1700","D","xx"))))</f>
        <v>A</v>
      </c>
      <c r="AL1568" s="2">
        <f>MONTH(Table13[[#This Row],[Date]])</f>
        <v>9</v>
      </c>
      <c r="AM1568" s="2" t="str">
        <f t="shared" si="120"/>
        <v>2025-2026</v>
      </c>
      <c r="AN1568" s="60">
        <v>150</v>
      </c>
      <c r="AO1568" s="128" t="str">
        <f>IF(Table13[[#This Row],[Combo 27 Bet]]="","",IF(Table13[[#This Row],[Lev Ret]]="","",AN1568*Table13[[#This Row],[Odds]]))</f>
        <v/>
      </c>
      <c r="AP1568" s="129">
        <f t="shared" ref="AP1568:AP1613" si="123">IF(AN1568="","",IF(AO1568="",AN1568*-1,AO1568-AN1568))</f>
        <v>-150</v>
      </c>
      <c r="AQ1568" s="135">
        <v>2</v>
      </c>
      <c r="AR1568" s="151">
        <v>4</v>
      </c>
      <c r="AS1568" s="2" t="str">
        <f>IF(Table13[[#This Row],[Date]]&lt;$AS$3,"","Live")</f>
        <v/>
      </c>
      <c r="AT1568" s="2" t="str">
        <f>IF(Table13[[#This Row],[Date]]&lt;$AT$3,"","Current Algo")</f>
        <v/>
      </c>
    </row>
    <row r="1569" spans="1:46" x14ac:dyDescent="0.25">
      <c r="A1569" s="82">
        <v>45927</v>
      </c>
      <c r="B1569" s="2" t="s">
        <v>5</v>
      </c>
      <c r="C1569" s="83">
        <v>0.68402777777777779</v>
      </c>
      <c r="D1569" s="87">
        <v>4</v>
      </c>
      <c r="E1569" s="7">
        <v>3</v>
      </c>
      <c r="F1569" s="60">
        <v>8</v>
      </c>
      <c r="G1569" s="2">
        <v>1800</v>
      </c>
      <c r="H1569" s="2" t="s">
        <v>42</v>
      </c>
      <c r="I1569" s="2" t="s">
        <v>46</v>
      </c>
      <c r="J1569" s="2">
        <v>150</v>
      </c>
      <c r="K1569" s="6">
        <v>11</v>
      </c>
      <c r="L1569" s="6" t="s">
        <v>1202</v>
      </c>
      <c r="M1569" s="2" t="s">
        <v>58</v>
      </c>
      <c r="N1569" s="84">
        <v>6</v>
      </c>
      <c r="O1569" s="2" t="s">
        <v>568</v>
      </c>
      <c r="P1569" s="2" t="s">
        <v>585</v>
      </c>
      <c r="Q1569" s="85">
        <v>3</v>
      </c>
      <c r="R1569" s="86">
        <v>10</v>
      </c>
      <c r="S1569" s="85">
        <v>55</v>
      </c>
      <c r="T1569" s="85">
        <v>52</v>
      </c>
      <c r="U1569" s="85"/>
      <c r="V1569" s="2">
        <v>1</v>
      </c>
      <c r="W1569" s="92">
        <v>5</v>
      </c>
      <c r="X1569" s="10">
        <v>2</v>
      </c>
      <c r="Y1569" s="95">
        <v>5.2</v>
      </c>
      <c r="Z1569" s="2">
        <v>35</v>
      </c>
      <c r="AA1569" s="6">
        <v>13</v>
      </c>
      <c r="AB1569" s="2"/>
      <c r="AC1569" s="2"/>
      <c r="AD1569" s="84">
        <v>5</v>
      </c>
      <c r="AE1569" s="84"/>
      <c r="AF1569" s="2">
        <v>100</v>
      </c>
      <c r="AG1569" s="2" t="str">
        <f t="shared" si="121"/>
        <v/>
      </c>
      <c r="AH1569" s="2">
        <f t="shared" si="122"/>
        <v>-100</v>
      </c>
      <c r="AI1569" s="44" t="str">
        <f>VLOOKUP(Table13[[#This Row],[Track]],$B$1885:$D$1929,2,FALSE)</f>
        <v>Vic</v>
      </c>
      <c r="AJ15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69" s="16" t="str">
        <f>IF(Table13[[#This Row],[Going-Dist]]="G&lt;6-Dist&gt;=1700","B",IF(Table13[[#This Row],[Going-Dist]]="G&lt;6-Dist&lt;1700","A",IF(AJ1569="G&gt;=6-Dist&lt;1700","C",IF(AJ1569="G&gt;=6-Dist&gt;=1700","D","xx"))))</f>
        <v>B</v>
      </c>
      <c r="AL1569" s="69">
        <f>MONTH(Table13[[#This Row],[Date]])</f>
        <v>9</v>
      </c>
      <c r="AM1569" s="69" t="str">
        <f t="shared" si="120"/>
        <v>2025-2026</v>
      </c>
      <c r="AN1569" s="60">
        <v>200</v>
      </c>
      <c r="AO1569" s="128" t="str">
        <f>IF(Table13[[#This Row],[Combo 27 Bet]]="","",IF(Table13[[#This Row],[Lev Ret]]="","",AN1569*Table13[[#This Row],[Odds]]))</f>
        <v/>
      </c>
      <c r="AP1569" s="129">
        <f t="shared" si="123"/>
        <v>-200</v>
      </c>
      <c r="AQ1569" s="135"/>
      <c r="AR1569" s="151">
        <v>10</v>
      </c>
      <c r="AS1569" s="2" t="str">
        <f>IF(Table13[[#This Row],[Date]]&lt;$AS$3,"","Live")</f>
        <v/>
      </c>
      <c r="AT1569" s="2" t="str">
        <f>IF(Table13[[#This Row],[Date]]&lt;$AT$3,"","Current Algo")</f>
        <v/>
      </c>
    </row>
    <row r="1570" spans="1:46" x14ac:dyDescent="0.25">
      <c r="A1570" s="82">
        <v>45927</v>
      </c>
      <c r="B1570" s="2" t="s">
        <v>149</v>
      </c>
      <c r="C1570" s="83">
        <v>0.72569444444444442</v>
      </c>
      <c r="D1570" s="87">
        <v>4</v>
      </c>
      <c r="E1570" s="7">
        <v>0</v>
      </c>
      <c r="F1570" s="60">
        <v>10</v>
      </c>
      <c r="G1570" s="2">
        <v>1100</v>
      </c>
      <c r="H1570" s="2" t="s">
        <v>151</v>
      </c>
      <c r="I1570" s="2">
        <v>78</v>
      </c>
      <c r="J1570" s="2">
        <v>160</v>
      </c>
      <c r="K1570" s="6">
        <v>14</v>
      </c>
      <c r="L1570" s="6" t="s">
        <v>1191</v>
      </c>
      <c r="M1570" s="2" t="s">
        <v>75</v>
      </c>
      <c r="N1570" s="84">
        <v>5.2</v>
      </c>
      <c r="O1570" s="2" t="s">
        <v>587</v>
      </c>
      <c r="P1570" s="2" t="s">
        <v>560</v>
      </c>
      <c r="Q1570" s="85">
        <v>2</v>
      </c>
      <c r="R1570" s="86">
        <v>1</v>
      </c>
      <c r="S1570" s="85">
        <v>53</v>
      </c>
      <c r="T1570" s="85">
        <v>51</v>
      </c>
      <c r="U1570" s="85"/>
      <c r="V1570" s="2">
        <v>5</v>
      </c>
      <c r="W1570" s="92"/>
      <c r="X1570" s="10">
        <v>1</v>
      </c>
      <c r="Y1570" s="95">
        <v>2.6</v>
      </c>
      <c r="Z1570" s="2">
        <v>20</v>
      </c>
      <c r="AA1570" s="6"/>
      <c r="AB1570" s="2"/>
      <c r="AC1570" s="2"/>
      <c r="AD1570" s="84">
        <v>4.8</v>
      </c>
      <c r="AE1570" s="84"/>
      <c r="AF1570" s="2">
        <v>100</v>
      </c>
      <c r="AG1570" s="2" t="str">
        <f t="shared" si="121"/>
        <v/>
      </c>
      <c r="AH1570" s="2">
        <f t="shared" si="122"/>
        <v>-100</v>
      </c>
      <c r="AI1570" s="44" t="str">
        <f>VLOOKUP(Table13[[#This Row],[Track]],$B$1885:$D$1929,2,FALSE)</f>
        <v>NSW</v>
      </c>
      <c r="AJ15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0" s="16" t="str">
        <f>IF(Table13[[#This Row],[Going-Dist]]="G&lt;6-Dist&gt;=1700","B",IF(Table13[[#This Row],[Going-Dist]]="G&lt;6-Dist&lt;1700","A",IF(AJ1570="G&gt;=6-Dist&lt;1700","C",IF(AJ1570="G&gt;=6-Dist&gt;=1700","D","xx"))))</f>
        <v>A</v>
      </c>
      <c r="AL1570" s="69">
        <f>MONTH(Table13[[#This Row],[Date]])</f>
        <v>9</v>
      </c>
      <c r="AM1570" s="69" t="str">
        <f t="shared" si="120"/>
        <v>2025-2026</v>
      </c>
      <c r="AN1570" s="60">
        <v>150</v>
      </c>
      <c r="AO1570" s="128" t="str">
        <f>IF(Table13[[#This Row],[Combo 27 Bet]]="","",IF(Table13[[#This Row],[Lev Ret]]="","",AN1570*Table13[[#This Row],[Odds]]))</f>
        <v/>
      </c>
      <c r="AP1570" s="129">
        <f t="shared" si="123"/>
        <v>-150</v>
      </c>
      <c r="AQ1570" s="135"/>
      <c r="AR1570" s="151">
        <v>3</v>
      </c>
      <c r="AS1570" s="2" t="str">
        <f>IF(Table13[[#This Row],[Date]]&lt;$AS$3,"","Live")</f>
        <v/>
      </c>
      <c r="AT1570" s="2" t="str">
        <f>IF(Table13[[#This Row],[Date]]&lt;$AT$3,"","Current Algo")</f>
        <v/>
      </c>
    </row>
    <row r="1571" spans="1:46" x14ac:dyDescent="0.25">
      <c r="A1571" s="82">
        <v>45934</v>
      </c>
      <c r="B1571" s="2" t="s">
        <v>3</v>
      </c>
      <c r="C1571" s="83">
        <v>0.65972222222222221</v>
      </c>
      <c r="D1571" s="87">
        <v>4</v>
      </c>
      <c r="E1571" s="7">
        <v>9</v>
      </c>
      <c r="F1571" s="60">
        <v>7</v>
      </c>
      <c r="G1571" s="2">
        <v>2500</v>
      </c>
      <c r="H1571" s="2" t="s">
        <v>42</v>
      </c>
      <c r="I1571" s="2" t="s">
        <v>46</v>
      </c>
      <c r="J1571" s="2">
        <v>350</v>
      </c>
      <c r="K1571" s="6">
        <v>2</v>
      </c>
      <c r="L1571" s="6" t="s">
        <v>979</v>
      </c>
      <c r="M1571" s="2" t="s">
        <v>58</v>
      </c>
      <c r="N1571" s="84">
        <v>4</v>
      </c>
      <c r="O1571" s="2" t="s">
        <v>146</v>
      </c>
      <c r="P1571" s="2" t="s">
        <v>45</v>
      </c>
      <c r="Q1571" s="85"/>
      <c r="R1571" s="86">
        <v>4</v>
      </c>
      <c r="S1571" s="85">
        <v>59</v>
      </c>
      <c r="T1571" s="85">
        <v>59</v>
      </c>
      <c r="U1571" s="85"/>
      <c r="V1571" s="2"/>
      <c r="W1571" s="92"/>
      <c r="X1571" s="10">
        <v>2</v>
      </c>
      <c r="Y1571" s="95">
        <v>5.0999999999999996</v>
      </c>
      <c r="Z1571" s="2">
        <v>35</v>
      </c>
      <c r="AA1571" s="6">
        <v>16</v>
      </c>
      <c r="AB1571" s="2"/>
      <c r="AC1571" s="2"/>
      <c r="AD1571" s="84">
        <v>5</v>
      </c>
      <c r="AE1571" s="84"/>
      <c r="AF1571" s="2">
        <v>100</v>
      </c>
      <c r="AG1571" s="2" t="str">
        <f t="shared" si="121"/>
        <v/>
      </c>
      <c r="AH1571" s="2">
        <f t="shared" si="122"/>
        <v>-100</v>
      </c>
      <c r="AI1571" s="44" t="str">
        <f>VLOOKUP(Table13[[#This Row],[Track]],$B$1885:$D$1929,2,FALSE)</f>
        <v>Vic</v>
      </c>
      <c r="AJ15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71" s="16" t="str">
        <f>IF(Table13[[#This Row],[Going-Dist]]="G&lt;6-Dist&gt;=1700","B",IF(Table13[[#This Row],[Going-Dist]]="G&lt;6-Dist&lt;1700","A",IF(AJ1571="G&gt;=6-Dist&lt;1700","C",IF(AJ1571="G&gt;=6-Dist&gt;=1700","D","xx"))))</f>
        <v>B</v>
      </c>
      <c r="AL1571" s="69">
        <f>MONTH(Table13[[#This Row],[Date]])</f>
        <v>10</v>
      </c>
      <c r="AM1571" s="69" t="str">
        <f t="shared" si="120"/>
        <v>2025-2026</v>
      </c>
      <c r="AN1571" s="60">
        <v>100</v>
      </c>
      <c r="AO1571" s="128" t="str">
        <f>IF(Table13[[#This Row],[Combo 27 Bet]]="","",IF(Table13[[#This Row],[Lev Ret]]="","",AN1571*Table13[[#This Row],[Odds]]))</f>
        <v/>
      </c>
      <c r="AP1571" s="129">
        <f t="shared" si="123"/>
        <v>-100</v>
      </c>
      <c r="AQ1571" s="135"/>
      <c r="AR1571" s="151">
        <v>7</v>
      </c>
      <c r="AS1571" s="2" t="str">
        <f>IF(Table13[[#This Row],[Date]]&lt;$AS$3,"","Live")</f>
        <v/>
      </c>
      <c r="AT1571" s="2" t="str">
        <f>IF(Table13[[#This Row],[Date]]&lt;$AT$3,"","Current Algo")</f>
        <v/>
      </c>
    </row>
    <row r="1572" spans="1:46" x14ac:dyDescent="0.25">
      <c r="A1572" s="82">
        <v>45934</v>
      </c>
      <c r="B1572" s="2" t="s">
        <v>3</v>
      </c>
      <c r="C1572" s="83">
        <v>0.73611111111111116</v>
      </c>
      <c r="D1572" s="87">
        <v>4</v>
      </c>
      <c r="E1572" s="7">
        <v>9</v>
      </c>
      <c r="F1572" s="60">
        <v>10</v>
      </c>
      <c r="G1572" s="2">
        <v>1400</v>
      </c>
      <c r="H1572" s="2" t="s">
        <v>42</v>
      </c>
      <c r="I1572" s="2" t="s">
        <v>46</v>
      </c>
      <c r="J1572" s="2">
        <v>175</v>
      </c>
      <c r="K1572" s="6">
        <v>7</v>
      </c>
      <c r="L1572" s="6" t="s">
        <v>958</v>
      </c>
      <c r="M1572" s="2" t="s">
        <v>58</v>
      </c>
      <c r="N1572" s="84">
        <v>6</v>
      </c>
      <c r="O1572" s="2" t="s">
        <v>515</v>
      </c>
      <c r="P1572" s="2" t="s">
        <v>52</v>
      </c>
      <c r="Q1572" s="85"/>
      <c r="R1572" s="86">
        <v>1</v>
      </c>
      <c r="S1572" s="85">
        <v>56.5</v>
      </c>
      <c r="T1572" s="85">
        <v>56.5</v>
      </c>
      <c r="U1572" s="85"/>
      <c r="V1572" s="2"/>
      <c r="W1572" s="92"/>
      <c r="X1572" s="10">
        <v>1</v>
      </c>
      <c r="Y1572" s="95">
        <v>4.8</v>
      </c>
      <c r="Z1572" s="2">
        <v>40</v>
      </c>
      <c r="AA1572" s="6">
        <v>11</v>
      </c>
      <c r="AB1572" s="2"/>
      <c r="AC1572" s="2"/>
      <c r="AD1572" s="84">
        <v>7</v>
      </c>
      <c r="AE1572" s="84"/>
      <c r="AF1572" s="2">
        <v>100</v>
      </c>
      <c r="AG1572" s="2" t="str">
        <f t="shared" si="121"/>
        <v/>
      </c>
      <c r="AH1572" s="2">
        <f t="shared" si="122"/>
        <v>-100</v>
      </c>
      <c r="AI1572" s="44" t="str">
        <f>VLOOKUP(Table13[[#This Row],[Track]],$B$1885:$D$1929,2,FALSE)</f>
        <v>Vic</v>
      </c>
      <c r="AJ15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2" s="16" t="str">
        <f>IF(Table13[[#This Row],[Going-Dist]]="G&lt;6-Dist&gt;=1700","B",IF(Table13[[#This Row],[Going-Dist]]="G&lt;6-Dist&lt;1700","A",IF(AJ1572="G&gt;=6-Dist&lt;1700","C",IF(AJ1572="G&gt;=6-Dist&gt;=1700","D","xx"))))</f>
        <v>A</v>
      </c>
      <c r="AL1572" s="2">
        <f>MONTH(Table13[[#This Row],[Date]])</f>
        <v>10</v>
      </c>
      <c r="AM1572" s="2" t="str">
        <f t="shared" si="120"/>
        <v>2025-2026</v>
      </c>
      <c r="AN1572" s="60">
        <v>100</v>
      </c>
      <c r="AO1572" s="128" t="str">
        <f>IF(Table13[[#This Row],[Combo 27 Bet]]="","",IF(Table13[[#This Row],[Lev Ret]]="","",AN1572*Table13[[#This Row],[Odds]]))</f>
        <v/>
      </c>
      <c r="AP1572" s="129">
        <f t="shared" si="123"/>
        <v>-100</v>
      </c>
      <c r="AQ1572" s="135">
        <v>2</v>
      </c>
      <c r="AR1572" s="151">
        <v>1</v>
      </c>
      <c r="AS1572" s="2" t="str">
        <f>IF(Table13[[#This Row],[Date]]&lt;$AS$3,"","Live")</f>
        <v/>
      </c>
      <c r="AT1572" s="2" t="str">
        <f>IF(Table13[[#This Row],[Date]]&lt;$AT$3,"","Current Algo")</f>
        <v/>
      </c>
    </row>
    <row r="1573" spans="1:46" x14ac:dyDescent="0.25">
      <c r="A1573" s="82">
        <v>45934</v>
      </c>
      <c r="B1573" s="2" t="s">
        <v>3</v>
      </c>
      <c r="C1573" s="83">
        <v>0.73611111111111116</v>
      </c>
      <c r="D1573" s="87">
        <v>4</v>
      </c>
      <c r="E1573" s="7">
        <v>9</v>
      </c>
      <c r="F1573" s="60">
        <v>10</v>
      </c>
      <c r="G1573" s="2">
        <v>1400</v>
      </c>
      <c r="H1573" s="2" t="s">
        <v>42</v>
      </c>
      <c r="I1573" s="2" t="s">
        <v>46</v>
      </c>
      <c r="J1573" s="2">
        <v>175</v>
      </c>
      <c r="K1573" s="6">
        <v>9</v>
      </c>
      <c r="L1573" s="6" t="s">
        <v>1213</v>
      </c>
      <c r="M1573" s="2" t="s">
        <v>55</v>
      </c>
      <c r="N1573" s="84">
        <v>3.2</v>
      </c>
      <c r="O1573" s="2" t="s">
        <v>1145</v>
      </c>
      <c r="P1573" s="2" t="s">
        <v>54</v>
      </c>
      <c r="Q1573" s="85"/>
      <c r="R1573" s="86">
        <v>11</v>
      </c>
      <c r="S1573" s="85">
        <v>55.5</v>
      </c>
      <c r="T1573" s="85">
        <v>55.5</v>
      </c>
      <c r="U1573" s="85"/>
      <c r="V1573" s="2"/>
      <c r="W1573" s="92"/>
      <c r="X1573" s="10">
        <v>3</v>
      </c>
      <c r="Y1573" s="95">
        <v>5.2</v>
      </c>
      <c r="Z1573" s="2">
        <v>35</v>
      </c>
      <c r="AA1573" s="6">
        <v>11</v>
      </c>
      <c r="AB1573" s="2"/>
      <c r="AC1573" s="2" t="s">
        <v>12</v>
      </c>
      <c r="AD1573" s="84">
        <v>3.4</v>
      </c>
      <c r="AE1573" s="84">
        <v>1.7</v>
      </c>
      <c r="AF1573" s="2">
        <v>100</v>
      </c>
      <c r="AG1573" s="2">
        <f t="shared" si="121"/>
        <v>340</v>
      </c>
      <c r="AH1573" s="2">
        <f t="shared" si="122"/>
        <v>240</v>
      </c>
      <c r="AI1573" s="44" t="str">
        <f>VLOOKUP(Table13[[#This Row],[Track]],$B$1885:$D$1929,2,FALSE)</f>
        <v>Vic</v>
      </c>
      <c r="AJ15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3" s="16" t="str">
        <f>IF(Table13[[#This Row],[Going-Dist]]="G&lt;6-Dist&gt;=1700","B",IF(Table13[[#This Row],[Going-Dist]]="G&lt;6-Dist&lt;1700","A",IF(AJ1573="G&gt;=6-Dist&lt;1700","C",IF(AJ1573="G&gt;=6-Dist&gt;=1700","D","xx"))))</f>
        <v>A</v>
      </c>
      <c r="AL1573" s="2">
        <f>MONTH(Table13[[#This Row],[Date]])</f>
        <v>10</v>
      </c>
      <c r="AM1573" s="2" t="str">
        <f t="shared" si="120"/>
        <v>2025-2026</v>
      </c>
      <c r="AN1573" s="60">
        <v>100</v>
      </c>
      <c r="AO1573" s="128">
        <f>IF(Table13[[#This Row],[Combo 27 Bet]]="","",IF(Table13[[#This Row],[Lev Ret]]="","",AN1573*Table13[[#This Row],[Odds]]))</f>
        <v>340</v>
      </c>
      <c r="AP1573" s="129">
        <f t="shared" si="123"/>
        <v>240</v>
      </c>
      <c r="AQ1573" s="135">
        <v>2</v>
      </c>
      <c r="AR1573" s="151">
        <v>7</v>
      </c>
      <c r="AS1573" s="2" t="str">
        <f>IF(Table13[[#This Row],[Date]]&lt;$AS$3,"","Live")</f>
        <v/>
      </c>
      <c r="AT1573" s="2" t="str">
        <f>IF(Table13[[#This Row],[Date]]&lt;$AT$3,"","Current Algo")</f>
        <v/>
      </c>
    </row>
    <row r="1574" spans="1:46" x14ac:dyDescent="0.25">
      <c r="A1574" s="82">
        <v>45941</v>
      </c>
      <c r="B1574" s="2" t="s">
        <v>4</v>
      </c>
      <c r="C1574" s="83">
        <v>0.58333333333333337</v>
      </c>
      <c r="D1574" s="87">
        <v>4</v>
      </c>
      <c r="E1574" s="7">
        <v>0</v>
      </c>
      <c r="F1574" s="60">
        <v>4</v>
      </c>
      <c r="G1574" s="2">
        <v>1600</v>
      </c>
      <c r="H1574" s="2" t="s">
        <v>70</v>
      </c>
      <c r="I1574" s="2" t="s">
        <v>84</v>
      </c>
      <c r="J1574" s="2">
        <v>240</v>
      </c>
      <c r="K1574" s="6">
        <v>6</v>
      </c>
      <c r="L1574" s="6" t="s">
        <v>893</v>
      </c>
      <c r="M1574" s="2" t="s">
        <v>58</v>
      </c>
      <c r="N1574" s="84">
        <v>6.5</v>
      </c>
      <c r="O1574" s="2" t="s">
        <v>47</v>
      </c>
      <c r="P1574" s="2" t="s">
        <v>82</v>
      </c>
      <c r="Q1574" s="85"/>
      <c r="R1574" s="86">
        <v>10</v>
      </c>
      <c r="S1574" s="85">
        <v>56</v>
      </c>
      <c r="T1574" s="85">
        <v>56</v>
      </c>
      <c r="U1574" s="85"/>
      <c r="V1574" s="2"/>
      <c r="W1574" s="92"/>
      <c r="X1574" s="10">
        <v>1</v>
      </c>
      <c r="Y1574" s="95">
        <v>4.4000000000000004</v>
      </c>
      <c r="Z1574" s="2">
        <v>40</v>
      </c>
      <c r="AA1574" s="6">
        <v>12</v>
      </c>
      <c r="AB1574" s="2"/>
      <c r="AC1574" s="2"/>
      <c r="AD1574" s="84">
        <v>5.5</v>
      </c>
      <c r="AE1574" s="84"/>
      <c r="AF1574" s="2">
        <v>100</v>
      </c>
      <c r="AG1574" s="2" t="str">
        <f t="shared" si="121"/>
        <v/>
      </c>
      <c r="AH1574" s="2">
        <f t="shared" si="122"/>
        <v>-100</v>
      </c>
      <c r="AI1574" s="44" t="str">
        <f>VLOOKUP(Table13[[#This Row],[Track]],$B$1885:$D$1929,2,FALSE)</f>
        <v>Vic</v>
      </c>
      <c r="AJ15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4" s="16" t="str">
        <f>IF(Table13[[#This Row],[Going-Dist]]="G&lt;6-Dist&gt;=1700","B",IF(Table13[[#This Row],[Going-Dist]]="G&lt;6-Dist&lt;1700","A",IF(AJ1574="G&gt;=6-Dist&lt;1700","C",IF(AJ1574="G&gt;=6-Dist&gt;=1700","D","xx"))))</f>
        <v>A</v>
      </c>
      <c r="AL1574" s="69">
        <f>MONTH(Table13[[#This Row],[Date]])</f>
        <v>10</v>
      </c>
      <c r="AM1574" s="69" t="str">
        <f t="shared" si="120"/>
        <v>2025-2026</v>
      </c>
      <c r="AN1574" s="60">
        <v>100</v>
      </c>
      <c r="AO1574" s="128" t="str">
        <f>IF(Table13[[#This Row],[Combo 27 Bet]]="","",IF(Table13[[#This Row],[Lev Ret]]="","",AN1574*Table13[[#This Row],[Odds]]))</f>
        <v/>
      </c>
      <c r="AP1574" s="129">
        <f t="shared" si="123"/>
        <v>-100</v>
      </c>
      <c r="AQ1574" s="135">
        <v>2</v>
      </c>
      <c r="AR1574" s="151">
        <v>8</v>
      </c>
      <c r="AS1574" s="2" t="str">
        <f>IF(Table13[[#This Row],[Date]]&lt;$AS$3,"","Live")</f>
        <v/>
      </c>
      <c r="AT1574" s="2" t="str">
        <f>IF(Table13[[#This Row],[Date]]&lt;$AT$3,"","Current Algo")</f>
        <v/>
      </c>
    </row>
    <row r="1575" spans="1:46" x14ac:dyDescent="0.25">
      <c r="A1575" s="82">
        <v>45941</v>
      </c>
      <c r="B1575" s="2" t="s">
        <v>4</v>
      </c>
      <c r="C1575" s="83">
        <v>0.58333333333333337</v>
      </c>
      <c r="D1575" s="87">
        <v>4</v>
      </c>
      <c r="E1575" s="7">
        <v>0</v>
      </c>
      <c r="F1575" s="60">
        <v>4</v>
      </c>
      <c r="G1575" s="2">
        <v>1600</v>
      </c>
      <c r="H1575" s="2" t="s">
        <v>70</v>
      </c>
      <c r="I1575" s="2" t="s">
        <v>84</v>
      </c>
      <c r="J1575" s="2">
        <v>240</v>
      </c>
      <c r="K1575" s="6">
        <v>2</v>
      </c>
      <c r="L1575" s="6" t="s">
        <v>933</v>
      </c>
      <c r="M1575" s="2" t="s">
        <v>75</v>
      </c>
      <c r="N1575" s="84">
        <v>4.4000000000000004</v>
      </c>
      <c r="O1575" s="2" t="s">
        <v>183</v>
      </c>
      <c r="P1575" s="2" t="s">
        <v>377</v>
      </c>
      <c r="Q1575" s="85"/>
      <c r="R1575" s="86">
        <v>11</v>
      </c>
      <c r="S1575" s="85">
        <v>58</v>
      </c>
      <c r="T1575" s="85">
        <v>58</v>
      </c>
      <c r="U1575" s="85"/>
      <c r="V1575" s="2"/>
      <c r="W1575" s="92"/>
      <c r="X1575" s="10">
        <v>3</v>
      </c>
      <c r="Y1575" s="95">
        <v>5.5</v>
      </c>
      <c r="Z1575" s="2">
        <v>30</v>
      </c>
      <c r="AA1575" s="6">
        <v>12</v>
      </c>
      <c r="AB1575" s="2"/>
      <c r="AC1575" s="2" t="s">
        <v>15</v>
      </c>
      <c r="AD1575" s="84">
        <v>4.5999999999999996</v>
      </c>
      <c r="AE1575" s="84">
        <v>1.75</v>
      </c>
      <c r="AF1575" s="2">
        <v>100</v>
      </c>
      <c r="AG1575" s="2" t="str">
        <f t="shared" si="121"/>
        <v/>
      </c>
      <c r="AH1575" s="2">
        <f t="shared" si="122"/>
        <v>-100</v>
      </c>
      <c r="AI1575" s="44" t="str">
        <f>VLOOKUP(Table13[[#This Row],[Track]],$B$1885:$D$1929,2,FALSE)</f>
        <v>Vic</v>
      </c>
      <c r="AJ15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5" s="16" t="str">
        <f>IF(Table13[[#This Row],[Going-Dist]]="G&lt;6-Dist&gt;=1700","B",IF(Table13[[#This Row],[Going-Dist]]="G&lt;6-Dist&lt;1700","A",IF(AJ1575="G&gt;=6-Dist&lt;1700","C",IF(AJ1575="G&gt;=6-Dist&gt;=1700","D","xx"))))</f>
        <v>A</v>
      </c>
      <c r="AL1575" s="69">
        <f>MONTH(Table13[[#This Row],[Date]])</f>
        <v>10</v>
      </c>
      <c r="AM1575" s="69" t="str">
        <f t="shared" si="120"/>
        <v>2025-2026</v>
      </c>
      <c r="AN1575" s="60">
        <v>100</v>
      </c>
      <c r="AO1575" s="128" t="str">
        <f>IF(Table13[[#This Row],[Combo 27 Bet]]="","",IF(Table13[[#This Row],[Lev Ret]]="","",AN1575*Table13[[#This Row],[Odds]]))</f>
        <v/>
      </c>
      <c r="AP1575" s="129">
        <f t="shared" si="123"/>
        <v>-100</v>
      </c>
      <c r="AQ1575" s="135">
        <v>2</v>
      </c>
      <c r="AR1575" s="151">
        <v>7</v>
      </c>
      <c r="AS1575" s="2" t="str">
        <f>IF(Table13[[#This Row],[Date]]&lt;$AS$3,"","Live")</f>
        <v/>
      </c>
      <c r="AT1575" s="2" t="str">
        <f>IF(Table13[[#This Row],[Date]]&lt;$AT$3,"","Current Algo")</f>
        <v/>
      </c>
    </row>
    <row r="1576" spans="1:46" x14ac:dyDescent="0.25">
      <c r="A1576" s="82">
        <v>45941</v>
      </c>
      <c r="B1576" s="2" t="s">
        <v>4</v>
      </c>
      <c r="C1576" s="83">
        <v>0.60763888888888884</v>
      </c>
      <c r="D1576" s="87">
        <v>4</v>
      </c>
      <c r="E1576" s="7">
        <v>0</v>
      </c>
      <c r="F1576" s="60">
        <v>5</v>
      </c>
      <c r="G1576" s="2">
        <v>1400</v>
      </c>
      <c r="H1576" s="2" t="s">
        <v>42</v>
      </c>
      <c r="I1576" s="2" t="s">
        <v>46</v>
      </c>
      <c r="J1576" s="2">
        <v>200</v>
      </c>
      <c r="K1576" s="6">
        <v>8</v>
      </c>
      <c r="L1576" s="6" t="s">
        <v>1199</v>
      </c>
      <c r="M1576" s="2" t="s">
        <v>67</v>
      </c>
      <c r="N1576" s="84">
        <v>1.7</v>
      </c>
      <c r="O1576" s="2" t="s">
        <v>91</v>
      </c>
      <c r="P1576" s="2" t="s">
        <v>114</v>
      </c>
      <c r="Q1576" s="85"/>
      <c r="R1576" s="86">
        <v>6</v>
      </c>
      <c r="S1576" s="85">
        <v>54</v>
      </c>
      <c r="T1576" s="85">
        <v>54</v>
      </c>
      <c r="U1576" s="85"/>
      <c r="V1576" s="2"/>
      <c r="W1576" s="92"/>
      <c r="X1576" s="10">
        <v>1</v>
      </c>
      <c r="Y1576" s="95">
        <v>2.4</v>
      </c>
      <c r="Z1576" s="2">
        <v>50</v>
      </c>
      <c r="AA1576" s="6">
        <v>9</v>
      </c>
      <c r="AB1576" s="2"/>
      <c r="AC1576" s="2" t="s">
        <v>15</v>
      </c>
      <c r="AD1576" s="84">
        <v>1.65</v>
      </c>
      <c r="AE1576" s="84">
        <v>1.1000000000000001</v>
      </c>
      <c r="AF1576" s="2">
        <v>100</v>
      </c>
      <c r="AG1576" s="2" t="str">
        <f t="shared" si="121"/>
        <v/>
      </c>
      <c r="AH1576" s="2">
        <f t="shared" si="122"/>
        <v>-100</v>
      </c>
      <c r="AI1576" s="44" t="str">
        <f>VLOOKUP(Table13[[#This Row],[Track]],$B$1885:$D$1929,2,FALSE)</f>
        <v>Vic</v>
      </c>
      <c r="AJ15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6" s="16" t="str">
        <f>IF(Table13[[#This Row],[Going-Dist]]="G&lt;6-Dist&gt;=1700","B",IF(Table13[[#This Row],[Going-Dist]]="G&lt;6-Dist&lt;1700","A",IF(AJ1576="G&gt;=6-Dist&lt;1700","C",IF(AJ1576="G&gt;=6-Dist&gt;=1700","D","xx"))))</f>
        <v>A</v>
      </c>
      <c r="AL1576" s="69">
        <f>MONTH(Table13[[#This Row],[Date]])</f>
        <v>10</v>
      </c>
      <c r="AM1576" s="69" t="str">
        <f t="shared" si="120"/>
        <v>2025-2026</v>
      </c>
      <c r="AN1576" s="60">
        <v>100</v>
      </c>
      <c r="AO1576" s="128" t="str">
        <f>IF(Table13[[#This Row],[Combo 27 Bet]]="","",IF(Table13[[#This Row],[Lev Ret]]="","",AN1576*Table13[[#This Row],[Odds]]))</f>
        <v/>
      </c>
      <c r="AP1576" s="129">
        <f t="shared" si="123"/>
        <v>-100</v>
      </c>
      <c r="AQ1576" s="135"/>
      <c r="AR1576" s="151">
        <v>5</v>
      </c>
      <c r="AS1576" s="2" t="str">
        <f>IF(Table13[[#This Row],[Date]]&lt;$AS$3,"","Live")</f>
        <v/>
      </c>
      <c r="AT1576" s="2" t="str">
        <f>IF(Table13[[#This Row],[Date]]&lt;$AT$3,"","Current Algo")</f>
        <v/>
      </c>
    </row>
    <row r="1577" spans="1:46" x14ac:dyDescent="0.25">
      <c r="A1577" s="82">
        <v>45941</v>
      </c>
      <c r="B1577" s="2" t="s">
        <v>4</v>
      </c>
      <c r="C1577" s="83">
        <v>0.65972222222222221</v>
      </c>
      <c r="D1577" s="87">
        <v>4</v>
      </c>
      <c r="E1577" s="7">
        <v>0</v>
      </c>
      <c r="F1577" s="60">
        <v>7</v>
      </c>
      <c r="G1577" s="2">
        <v>1600</v>
      </c>
      <c r="H1577" s="2" t="s">
        <v>42</v>
      </c>
      <c r="I1577" s="2" t="s">
        <v>46</v>
      </c>
      <c r="J1577" s="2">
        <v>1000</v>
      </c>
      <c r="K1577" s="6">
        <v>6</v>
      </c>
      <c r="L1577" s="6" t="s">
        <v>1201</v>
      </c>
      <c r="M1577" s="2" t="s">
        <v>58</v>
      </c>
      <c r="N1577" s="84">
        <v>8</v>
      </c>
      <c r="O1577" s="2" t="s">
        <v>584</v>
      </c>
      <c r="P1577" s="2" t="s">
        <v>60</v>
      </c>
      <c r="Q1577" s="85"/>
      <c r="R1577" s="86">
        <v>9</v>
      </c>
      <c r="S1577" s="85">
        <v>56.5</v>
      </c>
      <c r="T1577" s="85">
        <v>56.5</v>
      </c>
      <c r="U1577" s="85"/>
      <c r="V1577" s="2"/>
      <c r="W1577" s="92"/>
      <c r="X1577" s="10">
        <v>2</v>
      </c>
      <c r="Y1577" s="95">
        <v>4.5</v>
      </c>
      <c r="Z1577" s="2">
        <v>40</v>
      </c>
      <c r="AA1577" s="6">
        <v>10</v>
      </c>
      <c r="AB1577" s="2"/>
      <c r="AC1577" s="2" t="s">
        <v>12</v>
      </c>
      <c r="AD1577" s="84">
        <v>12</v>
      </c>
      <c r="AE1577" s="84">
        <v>2.4500000000000002</v>
      </c>
      <c r="AF1577" s="2">
        <v>100</v>
      </c>
      <c r="AG1577" s="2">
        <f t="shared" si="121"/>
        <v>1200</v>
      </c>
      <c r="AH1577" s="2">
        <f t="shared" si="122"/>
        <v>1100</v>
      </c>
      <c r="AI1577" s="44" t="str">
        <f>VLOOKUP(Table13[[#This Row],[Track]],$B$1885:$D$1929,2,FALSE)</f>
        <v>Vic</v>
      </c>
      <c r="AJ15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7" s="16" t="str">
        <f>IF(Table13[[#This Row],[Going-Dist]]="G&lt;6-Dist&gt;=1700","B",IF(Table13[[#This Row],[Going-Dist]]="G&lt;6-Dist&lt;1700","A",IF(AJ1577="G&gt;=6-Dist&lt;1700","C",IF(AJ1577="G&gt;=6-Dist&gt;=1700","D","xx"))))</f>
        <v>A</v>
      </c>
      <c r="AL1577" s="69">
        <f>MONTH(Table13[[#This Row],[Date]])</f>
        <v>10</v>
      </c>
      <c r="AM1577" s="69" t="str">
        <f t="shared" si="120"/>
        <v>2025-2026</v>
      </c>
      <c r="AN1577" s="60">
        <v>100</v>
      </c>
      <c r="AO1577" s="128">
        <f>IF(Table13[[#This Row],[Combo 27 Bet]]="","",IF(Table13[[#This Row],[Lev Ret]]="","",AN1577*Table13[[#This Row],[Odds]]))</f>
        <v>1200</v>
      </c>
      <c r="AP1577" s="129">
        <f t="shared" si="123"/>
        <v>1100</v>
      </c>
      <c r="AQ1577" s="135"/>
      <c r="AR1577" s="151">
        <v>6</v>
      </c>
      <c r="AS1577" s="2" t="str">
        <f>IF(Table13[[#This Row],[Date]]&lt;$AS$3,"","Live")</f>
        <v/>
      </c>
      <c r="AT1577" s="2" t="str">
        <f>IF(Table13[[#This Row],[Date]]&lt;$AT$3,"","Current Algo")</f>
        <v/>
      </c>
    </row>
    <row r="1578" spans="1:46" x14ac:dyDescent="0.25">
      <c r="A1578" s="82">
        <v>45941</v>
      </c>
      <c r="B1578" s="2" t="s">
        <v>149</v>
      </c>
      <c r="C1578" s="83">
        <v>0.67361111111111116</v>
      </c>
      <c r="D1578" s="87">
        <v>4</v>
      </c>
      <c r="E1578" s="7">
        <v>2</v>
      </c>
      <c r="F1578" s="60">
        <v>7</v>
      </c>
      <c r="G1578" s="2">
        <v>1200</v>
      </c>
      <c r="H1578" s="2" t="s">
        <v>152</v>
      </c>
      <c r="I1578" s="2" t="s">
        <v>66</v>
      </c>
      <c r="J1578" s="2">
        <v>250</v>
      </c>
      <c r="K1578" s="6">
        <v>6</v>
      </c>
      <c r="L1578" s="6" t="s">
        <v>1790</v>
      </c>
      <c r="M1578" s="2" t="s">
        <v>50</v>
      </c>
      <c r="N1578" s="84">
        <v>2.7</v>
      </c>
      <c r="O1578" s="2" t="s">
        <v>69</v>
      </c>
      <c r="P1578" s="2" t="s">
        <v>236</v>
      </c>
      <c r="Q1578" s="85"/>
      <c r="R1578" s="86">
        <v>5</v>
      </c>
      <c r="S1578" s="85">
        <v>54</v>
      </c>
      <c r="T1578" s="85">
        <v>54</v>
      </c>
      <c r="U1578" s="85"/>
      <c r="V1578" s="2">
        <v>4</v>
      </c>
      <c r="W1578" s="92"/>
      <c r="X1578" s="10">
        <v>1</v>
      </c>
      <c r="Y1578" s="95">
        <v>4</v>
      </c>
      <c r="Z1578" s="2">
        <v>30</v>
      </c>
      <c r="AA1578" s="6"/>
      <c r="AB1578" s="2"/>
      <c r="AC1578" s="2" t="s">
        <v>150</v>
      </c>
      <c r="AD1578" s="84">
        <v>2.4500000000000002</v>
      </c>
      <c r="AE1578" s="84">
        <v>1.2</v>
      </c>
      <c r="AF1578" s="2">
        <v>100</v>
      </c>
      <c r="AG1578" s="2">
        <f t="shared" si="121"/>
        <v>245.00000000000003</v>
      </c>
      <c r="AH1578" s="2">
        <f t="shared" si="122"/>
        <v>145.00000000000003</v>
      </c>
      <c r="AI1578" s="44" t="str">
        <f>VLOOKUP(Table13[[#This Row],[Track]],$B$1885:$D$1929,2,FALSE)</f>
        <v>NSW</v>
      </c>
      <c r="AJ15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8" s="16" t="str">
        <f>IF(Table13[[#This Row],[Going-Dist]]="G&lt;6-Dist&gt;=1700","B",IF(Table13[[#This Row],[Going-Dist]]="G&lt;6-Dist&lt;1700","A",IF(AJ1578="G&gt;=6-Dist&lt;1700","C",IF(AJ1578="G&gt;=6-Dist&gt;=1700","D","xx"))))</f>
        <v>A</v>
      </c>
      <c r="AL1578" s="69">
        <f>MONTH(Table13[[#This Row],[Date]])</f>
        <v>10</v>
      </c>
      <c r="AM1578" s="69" t="str">
        <f t="shared" si="120"/>
        <v>2025-2026</v>
      </c>
      <c r="AN1578" s="60">
        <v>200</v>
      </c>
      <c r="AO1578" s="128">
        <f>IF(Table13[[#This Row],[Combo 27 Bet]]="","",IF(Table13[[#This Row],[Lev Ret]]="","",AN1578*Table13[[#This Row],[Odds]]))</f>
        <v>490.00000000000006</v>
      </c>
      <c r="AP1578" s="129">
        <f t="shared" si="123"/>
        <v>290.00000000000006</v>
      </c>
      <c r="AQ1578" s="135"/>
      <c r="AR1578" s="151">
        <v>10</v>
      </c>
      <c r="AS1578" s="2" t="str">
        <f>IF(Table13[[#This Row],[Date]]&lt;$AS$3,"","Live")</f>
        <v/>
      </c>
      <c r="AT1578" s="2" t="str">
        <f>IF(Table13[[#This Row],[Date]]&lt;$AT$3,"","Current Algo")</f>
        <v/>
      </c>
    </row>
    <row r="1579" spans="1:46" x14ac:dyDescent="0.25">
      <c r="A1579" s="82">
        <v>45941</v>
      </c>
      <c r="B1579" s="2" t="s">
        <v>149</v>
      </c>
      <c r="C1579" s="83">
        <v>0.75347222222222221</v>
      </c>
      <c r="D1579" s="87">
        <v>4</v>
      </c>
      <c r="E1579" s="7">
        <v>2</v>
      </c>
      <c r="F1579" s="60">
        <v>10</v>
      </c>
      <c r="G1579" s="2">
        <v>1100</v>
      </c>
      <c r="H1579" s="2" t="s">
        <v>151</v>
      </c>
      <c r="I1579" s="2">
        <v>78</v>
      </c>
      <c r="J1579" s="2">
        <v>160</v>
      </c>
      <c r="K1579" s="6">
        <v>3</v>
      </c>
      <c r="L1579" s="6" t="s">
        <v>1335</v>
      </c>
      <c r="M1579" s="2" t="s">
        <v>50</v>
      </c>
      <c r="N1579" s="84">
        <v>2.5</v>
      </c>
      <c r="O1579" s="2" t="s">
        <v>1141</v>
      </c>
      <c r="P1579" s="2" t="s">
        <v>236</v>
      </c>
      <c r="Q1579" s="85"/>
      <c r="R1579" s="86">
        <v>6</v>
      </c>
      <c r="S1579" s="85">
        <v>58.5</v>
      </c>
      <c r="T1579" s="85">
        <v>58.5</v>
      </c>
      <c r="U1579" s="85"/>
      <c r="V1579" s="2">
        <v>3</v>
      </c>
      <c r="W1579" s="92">
        <v>5</v>
      </c>
      <c r="X1579" s="10">
        <v>1</v>
      </c>
      <c r="Y1579" s="95">
        <v>3</v>
      </c>
      <c r="Z1579" s="2">
        <v>20</v>
      </c>
      <c r="AA1579" s="6"/>
      <c r="AB1579" s="2"/>
      <c r="AC1579" s="2" t="s">
        <v>150</v>
      </c>
      <c r="AD1579" s="84">
        <v>2.5</v>
      </c>
      <c r="AE1579" s="84">
        <v>1.1000000000000001</v>
      </c>
      <c r="AF1579" s="2">
        <v>100</v>
      </c>
      <c r="AG1579" s="2">
        <f t="shared" si="121"/>
        <v>250</v>
      </c>
      <c r="AH1579" s="2">
        <f t="shared" si="122"/>
        <v>150</v>
      </c>
      <c r="AI1579" s="44" t="str">
        <f>VLOOKUP(Table13[[#This Row],[Track]],$B$1885:$D$1929,2,FALSE)</f>
        <v>NSW</v>
      </c>
      <c r="AJ15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79" s="16" t="str">
        <f>IF(Table13[[#This Row],[Going-Dist]]="G&lt;6-Dist&gt;=1700","B",IF(Table13[[#This Row],[Going-Dist]]="G&lt;6-Dist&lt;1700","A",IF(AJ1579="G&gt;=6-Dist&lt;1700","C",IF(AJ1579="G&gt;=6-Dist&gt;=1700","D","xx"))))</f>
        <v>A</v>
      </c>
      <c r="AL1579" s="69">
        <f>MONTH(Table13[[#This Row],[Date]])</f>
        <v>10</v>
      </c>
      <c r="AM1579" s="69" t="str">
        <f t="shared" si="120"/>
        <v>2025-2026</v>
      </c>
      <c r="AN1579" s="60">
        <v>170</v>
      </c>
      <c r="AO1579" s="128">
        <f>IF(Table13[[#This Row],[Combo 27 Bet]]="","",IF(Table13[[#This Row],[Lev Ret]]="","",AN1579*Table13[[#This Row],[Odds]]))</f>
        <v>425</v>
      </c>
      <c r="AP1579" s="129">
        <f t="shared" si="123"/>
        <v>255</v>
      </c>
      <c r="AQ1579" s="135"/>
      <c r="AR1579" s="151">
        <v>8</v>
      </c>
      <c r="AS1579" s="2" t="str">
        <f>IF(Table13[[#This Row],[Date]]&lt;$AS$3,"","Live")</f>
        <v/>
      </c>
      <c r="AT1579" s="2" t="str">
        <f>IF(Table13[[#This Row],[Date]]&lt;$AT$3,"","Current Algo")</f>
        <v/>
      </c>
    </row>
    <row r="1580" spans="1:46" x14ac:dyDescent="0.25">
      <c r="A1580" s="82">
        <v>45948</v>
      </c>
      <c r="B1580" s="2" t="s">
        <v>148</v>
      </c>
      <c r="C1580" s="83">
        <v>0.54513888888888884</v>
      </c>
      <c r="D1580" s="87">
        <v>4</v>
      </c>
      <c r="E1580" s="7">
        <v>3</v>
      </c>
      <c r="F1580" s="60">
        <v>2</v>
      </c>
      <c r="G1580" s="2">
        <v>2600</v>
      </c>
      <c r="H1580" s="2" t="s">
        <v>151</v>
      </c>
      <c r="I1580" s="2" t="s">
        <v>66</v>
      </c>
      <c r="J1580" s="2">
        <v>500</v>
      </c>
      <c r="K1580" s="6">
        <v>7</v>
      </c>
      <c r="L1580" s="6" t="s">
        <v>1337</v>
      </c>
      <c r="M1580" s="2" t="s">
        <v>80</v>
      </c>
      <c r="N1580" s="84">
        <v>5.2</v>
      </c>
      <c r="O1580" s="2" t="s">
        <v>49</v>
      </c>
      <c r="P1580" s="2" t="s">
        <v>236</v>
      </c>
      <c r="Q1580" s="85"/>
      <c r="R1580" s="86">
        <v>4</v>
      </c>
      <c r="S1580" s="85">
        <v>55.5</v>
      </c>
      <c r="T1580" s="85">
        <v>55.5</v>
      </c>
      <c r="U1580" s="85"/>
      <c r="V1580" s="2">
        <v>2</v>
      </c>
      <c r="W1580" s="92">
        <v>4</v>
      </c>
      <c r="X1580" s="10">
        <v>1</v>
      </c>
      <c r="Y1580" s="95">
        <v>3.7</v>
      </c>
      <c r="Z1580" s="2">
        <v>20</v>
      </c>
      <c r="AA1580" s="6"/>
      <c r="AB1580" s="2"/>
      <c r="AC1580" s="2" t="s">
        <v>150</v>
      </c>
      <c r="AD1580" s="84">
        <v>6.5</v>
      </c>
      <c r="AE1580" s="84">
        <v>1.6</v>
      </c>
      <c r="AF1580" s="2">
        <v>100</v>
      </c>
      <c r="AG1580" s="2">
        <f t="shared" si="121"/>
        <v>650</v>
      </c>
      <c r="AH1580" s="2">
        <f t="shared" si="122"/>
        <v>550</v>
      </c>
      <c r="AI1580" s="44" t="str">
        <f>VLOOKUP(Table13[[#This Row],[Track]],$B$1885:$D$1929,2,FALSE)</f>
        <v>NSW</v>
      </c>
      <c r="AJ15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80" s="16" t="str">
        <f>IF(Table13[[#This Row],[Going-Dist]]="G&lt;6-Dist&gt;=1700","B",IF(Table13[[#This Row],[Going-Dist]]="G&lt;6-Dist&lt;1700","A",IF(AJ1580="G&gt;=6-Dist&lt;1700","C",IF(AJ1580="G&gt;=6-Dist&gt;=1700","D","xx"))))</f>
        <v>B</v>
      </c>
      <c r="AL1580" s="69">
        <f>MONTH(Table13[[#This Row],[Date]])</f>
        <v>10</v>
      </c>
      <c r="AM1580" s="69" t="str">
        <f t="shared" si="120"/>
        <v>2025-2026</v>
      </c>
      <c r="AN1580" s="60">
        <v>100</v>
      </c>
      <c r="AO1580" s="128">
        <f>IF(Table13[[#This Row],[Combo 27 Bet]]="","",IF(Table13[[#This Row],[Lev Ret]]="","",AN1580*Table13[[#This Row],[Odds]]))</f>
        <v>650</v>
      </c>
      <c r="AP1580" s="129">
        <f t="shared" si="123"/>
        <v>550</v>
      </c>
      <c r="AQ1580" s="135"/>
      <c r="AR1580" s="151">
        <v>8</v>
      </c>
      <c r="AS1580" s="2" t="str">
        <f>IF(Table13[[#This Row],[Date]]&lt;$AS$3,"","Live")</f>
        <v/>
      </c>
      <c r="AT1580" s="2" t="str">
        <f>IF(Table13[[#This Row],[Date]]&lt;$AT$3,"","Current Algo")</f>
        <v/>
      </c>
    </row>
    <row r="1581" spans="1:46" x14ac:dyDescent="0.25">
      <c r="A1581" s="82">
        <v>45948</v>
      </c>
      <c r="B1581" s="2" t="s">
        <v>148</v>
      </c>
      <c r="C1581" s="83">
        <v>0.59375</v>
      </c>
      <c r="D1581" s="87">
        <v>4</v>
      </c>
      <c r="E1581" s="7">
        <v>3</v>
      </c>
      <c r="F1581" s="60">
        <v>4</v>
      </c>
      <c r="G1581" s="2">
        <v>1600</v>
      </c>
      <c r="H1581" s="2" t="s">
        <v>152</v>
      </c>
      <c r="I1581" s="2" t="s">
        <v>66</v>
      </c>
      <c r="J1581" s="2">
        <v>250</v>
      </c>
      <c r="K1581" s="6">
        <v>7</v>
      </c>
      <c r="L1581" s="6" t="s">
        <v>1179</v>
      </c>
      <c r="M1581" s="2" t="s">
        <v>55</v>
      </c>
      <c r="N1581" s="84">
        <v>2.9</v>
      </c>
      <c r="O1581" s="2" t="s">
        <v>156</v>
      </c>
      <c r="P1581" s="2" t="s">
        <v>1046</v>
      </c>
      <c r="Q1581" s="85"/>
      <c r="R1581" s="86">
        <v>8</v>
      </c>
      <c r="S1581" s="85">
        <v>54</v>
      </c>
      <c r="T1581" s="85">
        <v>54</v>
      </c>
      <c r="U1581" s="85"/>
      <c r="V1581" s="2">
        <v>4</v>
      </c>
      <c r="W1581" s="92">
        <v>2</v>
      </c>
      <c r="X1581" s="10">
        <v>2</v>
      </c>
      <c r="Y1581" s="95">
        <v>4.4000000000000004</v>
      </c>
      <c r="Z1581" s="2">
        <v>20</v>
      </c>
      <c r="AA1581" s="6"/>
      <c r="AB1581" s="2"/>
      <c r="AC1581" s="2" t="s">
        <v>15</v>
      </c>
      <c r="AD1581" s="84">
        <v>2.9</v>
      </c>
      <c r="AE1581" s="84">
        <v>1.4</v>
      </c>
      <c r="AF1581" s="2">
        <v>100</v>
      </c>
      <c r="AG1581" s="2" t="str">
        <f t="shared" si="121"/>
        <v/>
      </c>
      <c r="AH1581" s="2">
        <f t="shared" si="122"/>
        <v>-100</v>
      </c>
      <c r="AI1581" s="44" t="str">
        <f>VLOOKUP(Table13[[#This Row],[Track]],$B$1885:$D$1929,2,FALSE)</f>
        <v>NSW</v>
      </c>
      <c r="AJ15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1" s="16" t="str">
        <f>IF(Table13[[#This Row],[Going-Dist]]="G&lt;6-Dist&gt;=1700","B",IF(Table13[[#This Row],[Going-Dist]]="G&lt;6-Dist&lt;1700","A",IF(AJ1581="G&gt;=6-Dist&lt;1700","C",IF(AJ1581="G&gt;=6-Dist&gt;=1700","D","xx"))))</f>
        <v>A</v>
      </c>
      <c r="AL1581" s="69">
        <f>MONTH(Table13[[#This Row],[Date]])</f>
        <v>10</v>
      </c>
      <c r="AM1581" s="69" t="str">
        <f t="shared" si="120"/>
        <v>2025-2026</v>
      </c>
      <c r="AN1581" s="60">
        <v>100</v>
      </c>
      <c r="AO1581" s="128" t="str">
        <f>IF(Table13[[#This Row],[Combo 27 Bet]]="","",IF(Table13[[#This Row],[Lev Ret]]="","",AN1581*Table13[[#This Row],[Odds]]))</f>
        <v/>
      </c>
      <c r="AP1581" s="129">
        <f t="shared" si="123"/>
        <v>-100</v>
      </c>
      <c r="AQ1581" s="135"/>
      <c r="AR1581" s="151">
        <v>5</v>
      </c>
      <c r="AS1581" s="2" t="str">
        <f>IF(Table13[[#This Row],[Date]]&lt;$AS$3,"","Live")</f>
        <v/>
      </c>
      <c r="AT1581" s="2" t="str">
        <f>IF(Table13[[#This Row],[Date]]&lt;$AT$3,"","Current Algo")</f>
        <v/>
      </c>
    </row>
    <row r="1582" spans="1:46" x14ac:dyDescent="0.25">
      <c r="A1582" s="82">
        <v>45948</v>
      </c>
      <c r="B1582" s="2" t="s">
        <v>4</v>
      </c>
      <c r="C1582" s="83">
        <v>0.60763888888888884</v>
      </c>
      <c r="D1582" s="87">
        <v>4</v>
      </c>
      <c r="E1582" s="7">
        <v>3</v>
      </c>
      <c r="F1582" s="60">
        <v>5</v>
      </c>
      <c r="G1582" s="2">
        <v>1100</v>
      </c>
      <c r="H1582" s="2" t="s">
        <v>70</v>
      </c>
      <c r="I1582" s="2" t="s">
        <v>84</v>
      </c>
      <c r="J1582" s="2">
        <v>200</v>
      </c>
      <c r="K1582" s="6">
        <v>5</v>
      </c>
      <c r="L1582" s="6" t="s">
        <v>977</v>
      </c>
      <c r="M1582" s="2" t="s">
        <v>58</v>
      </c>
      <c r="N1582" s="84">
        <v>8</v>
      </c>
      <c r="O1582" s="2" t="s">
        <v>178</v>
      </c>
      <c r="P1582" s="2" t="s">
        <v>514</v>
      </c>
      <c r="Q1582" s="85"/>
      <c r="R1582" s="86">
        <v>9</v>
      </c>
      <c r="S1582" s="85">
        <v>57</v>
      </c>
      <c r="T1582" s="85">
        <v>57</v>
      </c>
      <c r="U1582" s="85"/>
      <c r="V1582" s="2"/>
      <c r="W1582" s="92"/>
      <c r="X1582" s="10">
        <v>2</v>
      </c>
      <c r="Y1582" s="95">
        <v>5.5</v>
      </c>
      <c r="Z1582" s="2">
        <v>30</v>
      </c>
      <c r="AA1582" s="6">
        <v>11</v>
      </c>
      <c r="AB1582" s="2"/>
      <c r="AC1582" s="2" t="s">
        <v>15</v>
      </c>
      <c r="AD1582" s="84">
        <v>8.5</v>
      </c>
      <c r="AE1582" s="84">
        <v>2.9</v>
      </c>
      <c r="AF1582" s="2">
        <v>100</v>
      </c>
      <c r="AG1582" s="2" t="str">
        <f t="shared" si="121"/>
        <v/>
      </c>
      <c r="AH1582" s="2">
        <f t="shared" si="122"/>
        <v>-100</v>
      </c>
      <c r="AI1582" s="44" t="str">
        <f>VLOOKUP(Table13[[#This Row],[Track]],$B$1885:$D$1929,2,FALSE)</f>
        <v>Vic</v>
      </c>
      <c r="AJ15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2" s="16" t="str">
        <f>IF(Table13[[#This Row],[Going-Dist]]="G&lt;6-Dist&gt;=1700","B",IF(Table13[[#This Row],[Going-Dist]]="G&lt;6-Dist&lt;1700","A",IF(AJ1582="G&gt;=6-Dist&lt;1700","C",IF(AJ1582="G&gt;=6-Dist&gt;=1700","D","xx"))))</f>
        <v>A</v>
      </c>
      <c r="AL1582" s="69">
        <f>MONTH(Table13[[#This Row],[Date]])</f>
        <v>10</v>
      </c>
      <c r="AM1582" s="69" t="str">
        <f t="shared" si="120"/>
        <v>2025-2026</v>
      </c>
      <c r="AN1582" s="60">
        <v>100</v>
      </c>
      <c r="AO1582" s="128" t="str">
        <f>IF(Table13[[#This Row],[Combo 27 Bet]]="","",IF(Table13[[#This Row],[Lev Ret]]="","",AN1582*Table13[[#This Row],[Odds]]))</f>
        <v/>
      </c>
      <c r="AP1582" s="129">
        <f t="shared" si="123"/>
        <v>-100</v>
      </c>
      <c r="AQ1582" s="135"/>
      <c r="AR1582" s="151">
        <v>6</v>
      </c>
      <c r="AS1582" s="2" t="str">
        <f>IF(Table13[[#This Row],[Date]]&lt;$AS$3,"","Live")</f>
        <v/>
      </c>
      <c r="AT1582" s="2" t="str">
        <f>IF(Table13[[#This Row],[Date]]&lt;$AT$3,"","Current Algo")</f>
        <v/>
      </c>
    </row>
    <row r="1583" spans="1:46" x14ac:dyDescent="0.25">
      <c r="A1583" s="82">
        <v>45955</v>
      </c>
      <c r="B1583" s="2" t="s">
        <v>6</v>
      </c>
      <c r="C1583" s="83">
        <v>0.625</v>
      </c>
      <c r="D1583" s="87">
        <v>4</v>
      </c>
      <c r="E1583" s="7">
        <v>0</v>
      </c>
      <c r="F1583" s="60">
        <v>6</v>
      </c>
      <c r="G1583" s="2">
        <v>2040</v>
      </c>
      <c r="H1583" s="2" t="s">
        <v>70</v>
      </c>
      <c r="I1583" s="2" t="s">
        <v>84</v>
      </c>
      <c r="J1583" s="2">
        <v>300</v>
      </c>
      <c r="K1583" s="6">
        <v>8</v>
      </c>
      <c r="L1583" s="6" t="s">
        <v>1338</v>
      </c>
      <c r="M1583" s="2" t="s">
        <v>58</v>
      </c>
      <c r="N1583" s="84">
        <v>2.8</v>
      </c>
      <c r="O1583" s="2" t="s">
        <v>91</v>
      </c>
      <c r="P1583" s="2" t="s">
        <v>114</v>
      </c>
      <c r="Q1583" s="85"/>
      <c r="R1583" s="86">
        <v>9</v>
      </c>
      <c r="S1583" s="85">
        <v>54</v>
      </c>
      <c r="T1583" s="85">
        <v>54</v>
      </c>
      <c r="U1583" s="85"/>
      <c r="V1583" s="2"/>
      <c r="W1583" s="92"/>
      <c r="X1583" s="10">
        <v>1</v>
      </c>
      <c r="Y1583" s="95">
        <v>3.8</v>
      </c>
      <c r="Z1583" s="2">
        <v>45</v>
      </c>
      <c r="AA1583" s="6">
        <v>11</v>
      </c>
      <c r="AB1583" s="2"/>
      <c r="AC1583" s="2" t="s">
        <v>12</v>
      </c>
      <c r="AD1583" s="84">
        <v>3.8</v>
      </c>
      <c r="AE1583" s="84">
        <v>1.55</v>
      </c>
      <c r="AF1583" s="2">
        <v>100</v>
      </c>
      <c r="AG1583" s="2">
        <f t="shared" si="121"/>
        <v>380</v>
      </c>
      <c r="AH1583" s="2">
        <f t="shared" si="122"/>
        <v>280</v>
      </c>
      <c r="AI1583" s="44" t="str">
        <f>VLOOKUP(Table13[[#This Row],[Track]],$B$1885:$D$1929,2,FALSE)</f>
        <v>Vic</v>
      </c>
      <c r="AJ15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83" s="16" t="str">
        <f>IF(Table13[[#This Row],[Going-Dist]]="G&lt;6-Dist&gt;=1700","B",IF(Table13[[#This Row],[Going-Dist]]="G&lt;6-Dist&lt;1700","A",IF(AJ1583="G&gt;=6-Dist&lt;1700","C",IF(AJ1583="G&gt;=6-Dist&gt;=1700","D","xx"))))</f>
        <v>B</v>
      </c>
      <c r="AL1583" s="69">
        <f>MONTH(Table13[[#This Row],[Date]])</f>
        <v>10</v>
      </c>
      <c r="AM1583" s="69" t="str">
        <f t="shared" si="120"/>
        <v>2025-2026</v>
      </c>
      <c r="AN1583" s="60">
        <v>100</v>
      </c>
      <c r="AO1583" s="128">
        <f>IF(Table13[[#This Row],[Combo 27 Bet]]="","",IF(Table13[[#This Row],[Lev Ret]]="","",AN1583*Table13[[#This Row],[Odds]]))</f>
        <v>380</v>
      </c>
      <c r="AP1583" s="129">
        <f t="shared" si="123"/>
        <v>280</v>
      </c>
      <c r="AQ1583" s="135"/>
      <c r="AR1583" s="151">
        <v>5</v>
      </c>
      <c r="AS1583" s="2" t="str">
        <f>IF(Table13[[#This Row],[Date]]&lt;$AS$3,"","Live")</f>
        <v/>
      </c>
      <c r="AT1583" s="2" t="str">
        <f>IF(Table13[[#This Row],[Date]]&lt;$AT$3,"","Current Algo")</f>
        <v/>
      </c>
    </row>
    <row r="1584" spans="1:46" x14ac:dyDescent="0.25">
      <c r="A1584" s="82">
        <v>45955</v>
      </c>
      <c r="B1584" s="2" t="s">
        <v>148</v>
      </c>
      <c r="C1584" s="83">
        <v>0.71875</v>
      </c>
      <c r="D1584" s="87">
        <v>4</v>
      </c>
      <c r="E1584" s="7">
        <v>7</v>
      </c>
      <c r="F1584" s="60">
        <v>9</v>
      </c>
      <c r="G1584" s="2">
        <v>1400</v>
      </c>
      <c r="H1584" s="2" t="s">
        <v>152</v>
      </c>
      <c r="I1584" s="2" t="s">
        <v>66</v>
      </c>
      <c r="J1584" s="2">
        <v>2000</v>
      </c>
      <c r="K1584" s="6">
        <v>3</v>
      </c>
      <c r="L1584" s="6" t="s">
        <v>1281</v>
      </c>
      <c r="M1584" s="2" t="s">
        <v>67</v>
      </c>
      <c r="N1584" s="84">
        <v>4.2</v>
      </c>
      <c r="O1584" s="2" t="s">
        <v>1094</v>
      </c>
      <c r="P1584" s="2" t="s">
        <v>1126</v>
      </c>
      <c r="Q1584" s="85"/>
      <c r="R1584" s="86">
        <v>6</v>
      </c>
      <c r="S1584" s="85">
        <v>58.5</v>
      </c>
      <c r="T1584" s="85">
        <v>58.5</v>
      </c>
      <c r="U1584" s="85"/>
      <c r="V1584" s="2">
        <v>2</v>
      </c>
      <c r="W1584" s="92">
        <v>2</v>
      </c>
      <c r="X1584" s="10">
        <v>1</v>
      </c>
      <c r="Y1584" s="95">
        <v>2.1</v>
      </c>
      <c r="Z1584" s="2">
        <v>20</v>
      </c>
      <c r="AA1584" s="6"/>
      <c r="AB1584" s="2"/>
      <c r="AC1584" s="2"/>
      <c r="AD1584" s="84">
        <v>3.8</v>
      </c>
      <c r="AE1584" s="84"/>
      <c r="AF1584" s="2">
        <v>100</v>
      </c>
      <c r="AG1584" s="2" t="str">
        <f t="shared" si="121"/>
        <v/>
      </c>
      <c r="AH1584" s="2">
        <f t="shared" si="122"/>
        <v>-100</v>
      </c>
      <c r="AI1584" s="44" t="str">
        <f>VLOOKUP(Table13[[#This Row],[Track]],$B$1885:$D$1929,2,FALSE)</f>
        <v>NSW</v>
      </c>
      <c r="AJ15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4" s="16" t="str">
        <f>IF(Table13[[#This Row],[Going-Dist]]="G&lt;6-Dist&gt;=1700","B",IF(Table13[[#This Row],[Going-Dist]]="G&lt;6-Dist&lt;1700","A",IF(AJ1584="G&gt;=6-Dist&lt;1700","C",IF(AJ1584="G&gt;=6-Dist&gt;=1700","D","xx"))))</f>
        <v>A</v>
      </c>
      <c r="AL1584" s="69">
        <f>MONTH(Table13[[#This Row],[Date]])</f>
        <v>10</v>
      </c>
      <c r="AM1584" s="69" t="str">
        <f t="shared" si="120"/>
        <v>2025-2026</v>
      </c>
      <c r="AN1584" s="60">
        <v>150</v>
      </c>
      <c r="AO1584" s="128" t="str">
        <f>IF(Table13[[#This Row],[Combo 27 Bet]]="","",IF(Table13[[#This Row],[Lev Ret]]="","",AN1584*Table13[[#This Row],[Odds]]))</f>
        <v/>
      </c>
      <c r="AP1584" s="129">
        <f t="shared" si="123"/>
        <v>-150</v>
      </c>
      <c r="AQ1584" s="135"/>
      <c r="AR1584" s="151">
        <v>9</v>
      </c>
      <c r="AS1584" s="2" t="str">
        <f>IF(Table13[[#This Row],[Date]]&lt;$AS$3,"","Live")</f>
        <v/>
      </c>
      <c r="AT1584" s="2" t="str">
        <f>IF(Table13[[#This Row],[Date]]&lt;$AT$3,"","Current Algo")</f>
        <v/>
      </c>
    </row>
    <row r="1585" spans="1:46" x14ac:dyDescent="0.25">
      <c r="A1585" s="82">
        <v>45962</v>
      </c>
      <c r="B1585" s="2" t="s">
        <v>21</v>
      </c>
      <c r="C1585" s="83">
        <v>0.625</v>
      </c>
      <c r="D1585" s="87">
        <v>4</v>
      </c>
      <c r="E1585" s="7">
        <v>0</v>
      </c>
      <c r="F1585" s="60">
        <v>5</v>
      </c>
      <c r="G1585" s="2">
        <v>1400</v>
      </c>
      <c r="H1585" s="2" t="s">
        <v>42</v>
      </c>
      <c r="I1585" s="2" t="s">
        <v>46</v>
      </c>
      <c r="J1585" s="2">
        <v>500</v>
      </c>
      <c r="K1585" s="6">
        <v>6</v>
      </c>
      <c r="L1585" s="6" t="s">
        <v>958</v>
      </c>
      <c r="M1585" s="2" t="s">
        <v>75</v>
      </c>
      <c r="N1585" s="84">
        <v>4.8</v>
      </c>
      <c r="O1585" s="2" t="s">
        <v>515</v>
      </c>
      <c r="P1585" s="2" t="s">
        <v>60</v>
      </c>
      <c r="Q1585" s="85"/>
      <c r="R1585" s="86">
        <v>7</v>
      </c>
      <c r="S1585" s="85">
        <v>56.5</v>
      </c>
      <c r="T1585" s="85">
        <v>56.5</v>
      </c>
      <c r="U1585" s="85"/>
      <c r="V1585" s="2"/>
      <c r="W1585" s="92"/>
      <c r="X1585" s="10">
        <v>2</v>
      </c>
      <c r="Y1585" s="95">
        <v>4.5999999999999996</v>
      </c>
      <c r="Z1585" s="2">
        <v>40</v>
      </c>
      <c r="AA1585" s="6">
        <v>11</v>
      </c>
      <c r="AB1585" s="2"/>
      <c r="AC1585" s="2" t="s">
        <v>12</v>
      </c>
      <c r="AD1585" s="84">
        <v>5.5</v>
      </c>
      <c r="AE1585" s="84">
        <v>1.8</v>
      </c>
      <c r="AF1585" s="2">
        <v>100</v>
      </c>
      <c r="AG1585" s="2">
        <f t="shared" si="121"/>
        <v>550</v>
      </c>
      <c r="AH1585" s="2">
        <f t="shared" si="122"/>
        <v>450</v>
      </c>
      <c r="AI1585" s="44" t="str">
        <f>VLOOKUP(Table13[[#This Row],[Track]],$B$1885:$D$1929,2,FALSE)</f>
        <v>Vic</v>
      </c>
      <c r="AJ15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5" s="16" t="str">
        <f>IF(Table13[[#This Row],[Going-Dist]]="G&lt;6-Dist&gt;=1700","B",IF(Table13[[#This Row],[Going-Dist]]="G&lt;6-Dist&lt;1700","A",IF(AJ1585="G&gt;=6-Dist&lt;1700","C",IF(AJ1585="G&gt;=6-Dist&gt;=1700","D","xx"))))</f>
        <v>A</v>
      </c>
      <c r="AL1585" s="69">
        <f>MONTH(Table13[[#This Row],[Date]])</f>
        <v>11</v>
      </c>
      <c r="AM1585" s="69" t="str">
        <f t="shared" si="120"/>
        <v>2025-2026</v>
      </c>
      <c r="AN1585" s="60">
        <v>100</v>
      </c>
      <c r="AO1585" s="128">
        <f>IF(Table13[[#This Row],[Combo 27 Bet]]="","",IF(Table13[[#This Row],[Lev Ret]]="","",AN1585*Table13[[#This Row],[Odds]]))</f>
        <v>550</v>
      </c>
      <c r="AP1585" s="129">
        <f t="shared" si="123"/>
        <v>450</v>
      </c>
      <c r="AQ1585" s="135"/>
      <c r="AR1585" s="151">
        <v>7</v>
      </c>
      <c r="AS1585" s="2" t="str">
        <f>IF(Table13[[#This Row],[Date]]&lt;$AS$3,"","Live")</f>
        <v/>
      </c>
      <c r="AT1585" s="2" t="str">
        <f>IF(Table13[[#This Row],[Date]]&lt;$AT$3,"","Current Algo")</f>
        <v/>
      </c>
    </row>
    <row r="1586" spans="1:46" x14ac:dyDescent="0.25">
      <c r="A1586" s="82">
        <v>45962</v>
      </c>
      <c r="B1586" s="2" t="s">
        <v>148</v>
      </c>
      <c r="C1586" s="83">
        <v>0.63888888888888884</v>
      </c>
      <c r="D1586" s="87">
        <v>5</v>
      </c>
      <c r="E1586" s="7">
        <v>0</v>
      </c>
      <c r="F1586" s="60">
        <v>6</v>
      </c>
      <c r="G1586" s="2">
        <v>1100</v>
      </c>
      <c r="H1586" s="2" t="s">
        <v>151</v>
      </c>
      <c r="I1586" s="2">
        <v>78</v>
      </c>
      <c r="J1586" s="2">
        <v>160</v>
      </c>
      <c r="K1586" s="6">
        <v>8</v>
      </c>
      <c r="L1586" s="6" t="s">
        <v>1342</v>
      </c>
      <c r="M1586" s="2" t="s">
        <v>75</v>
      </c>
      <c r="N1586" s="84">
        <v>2.2000000000000002</v>
      </c>
      <c r="O1586" s="2" t="s">
        <v>156</v>
      </c>
      <c r="P1586" s="2" t="s">
        <v>86</v>
      </c>
      <c r="Q1586" s="85"/>
      <c r="R1586" s="86">
        <v>6</v>
      </c>
      <c r="S1586" s="85">
        <v>58</v>
      </c>
      <c r="T1586" s="85">
        <v>58</v>
      </c>
      <c r="U1586" s="85"/>
      <c r="V1586" s="2">
        <v>2</v>
      </c>
      <c r="W1586" s="92">
        <v>4</v>
      </c>
      <c r="X1586" s="10">
        <v>1</v>
      </c>
      <c r="Y1586" s="95">
        <v>3.2</v>
      </c>
      <c r="Z1586" s="2">
        <v>20</v>
      </c>
      <c r="AA1586" s="6"/>
      <c r="AB1586" s="2"/>
      <c r="AC1586" s="2"/>
      <c r="AD1586" s="84">
        <v>2.6</v>
      </c>
      <c r="AE1586" s="84"/>
      <c r="AF1586" s="2">
        <v>100</v>
      </c>
      <c r="AG1586" s="2" t="str">
        <f t="shared" si="121"/>
        <v/>
      </c>
      <c r="AH1586" s="2">
        <f t="shared" si="122"/>
        <v>-100</v>
      </c>
      <c r="AI1586" s="44" t="str">
        <f>VLOOKUP(Table13[[#This Row],[Track]],$B$1885:$D$1929,2,FALSE)</f>
        <v>NSW</v>
      </c>
      <c r="AJ15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6" s="16" t="str">
        <f>IF(Table13[[#This Row],[Going-Dist]]="G&lt;6-Dist&gt;=1700","B",IF(Table13[[#This Row],[Going-Dist]]="G&lt;6-Dist&lt;1700","A",IF(AJ1586="G&gt;=6-Dist&lt;1700","C",IF(AJ1586="G&gt;=6-Dist&gt;=1700","D","xx"))))</f>
        <v>A</v>
      </c>
      <c r="AL1586" s="69">
        <f>MONTH(Table13[[#This Row],[Date]])</f>
        <v>11</v>
      </c>
      <c r="AM1586" s="69" t="str">
        <f t="shared" si="120"/>
        <v>2025-2026</v>
      </c>
      <c r="AN1586" s="60">
        <v>120</v>
      </c>
      <c r="AO1586" s="128" t="str">
        <f>IF(Table13[[#This Row],[Combo 27 Bet]]="","",IF(Table13[[#This Row],[Lev Ret]]="","",AN1586*Table13[[#This Row],[Odds]]))</f>
        <v/>
      </c>
      <c r="AP1586" s="129">
        <f t="shared" si="123"/>
        <v>-120</v>
      </c>
      <c r="AQ1586" s="135"/>
      <c r="AR1586" s="151">
        <v>5</v>
      </c>
      <c r="AS1586" s="2" t="str">
        <f>IF(Table13[[#This Row],[Date]]&lt;$AS$3,"","Live")</f>
        <v/>
      </c>
      <c r="AT1586" s="2" t="str">
        <f>IF(Table13[[#This Row],[Date]]&lt;$AT$3,"","Current Algo")</f>
        <v/>
      </c>
    </row>
    <row r="1587" spans="1:46" x14ac:dyDescent="0.25">
      <c r="A1587" s="82">
        <v>45962</v>
      </c>
      <c r="B1587" s="2" t="s">
        <v>148</v>
      </c>
      <c r="C1587" s="83">
        <v>0.69791666666666663</v>
      </c>
      <c r="D1587" s="87">
        <v>5</v>
      </c>
      <c r="E1587" s="7">
        <v>0</v>
      </c>
      <c r="F1587" s="60">
        <v>8</v>
      </c>
      <c r="G1587" s="2">
        <v>1500</v>
      </c>
      <c r="H1587" s="2" t="s">
        <v>151</v>
      </c>
      <c r="I1587" s="2" t="s">
        <v>66</v>
      </c>
      <c r="J1587" s="2">
        <v>10000</v>
      </c>
      <c r="K1587" s="6">
        <v>14</v>
      </c>
      <c r="L1587" s="6" t="s">
        <v>1343</v>
      </c>
      <c r="M1587" s="2" t="s">
        <v>67</v>
      </c>
      <c r="N1587" s="84">
        <v>2.1</v>
      </c>
      <c r="O1587" s="2" t="s">
        <v>49</v>
      </c>
      <c r="P1587" s="2" t="s">
        <v>86</v>
      </c>
      <c r="Q1587" s="85"/>
      <c r="R1587" s="86">
        <v>8</v>
      </c>
      <c r="S1587" s="85">
        <v>55.5</v>
      </c>
      <c r="T1587" s="85">
        <v>55.5</v>
      </c>
      <c r="U1587" s="85"/>
      <c r="V1587" s="2">
        <v>1</v>
      </c>
      <c r="W1587" s="92"/>
      <c r="X1587" s="10">
        <v>1</v>
      </c>
      <c r="Y1587" s="95">
        <v>2.1</v>
      </c>
      <c r="Z1587" s="2">
        <v>20</v>
      </c>
      <c r="AA1587" s="6"/>
      <c r="AB1587" s="2"/>
      <c r="AC1587" s="2" t="s">
        <v>150</v>
      </c>
      <c r="AD1587" s="84">
        <v>1.85</v>
      </c>
      <c r="AE1587" s="84">
        <v>1.2</v>
      </c>
      <c r="AF1587" s="2">
        <v>100</v>
      </c>
      <c r="AG1587" s="2">
        <f t="shared" si="121"/>
        <v>185</v>
      </c>
      <c r="AH1587" s="2">
        <f t="shared" si="122"/>
        <v>85</v>
      </c>
      <c r="AI1587" s="44" t="str">
        <f>VLOOKUP(Table13[[#This Row],[Track]],$B$1885:$D$1929,2,FALSE)</f>
        <v>NSW</v>
      </c>
      <c r="AJ15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7" s="16" t="str">
        <f>IF(Table13[[#This Row],[Going-Dist]]="G&lt;6-Dist&gt;=1700","B",IF(Table13[[#This Row],[Going-Dist]]="G&lt;6-Dist&lt;1700","A",IF(AJ1587="G&gt;=6-Dist&lt;1700","C",IF(AJ1587="G&gt;=6-Dist&gt;=1700","D","xx"))))</f>
        <v>A</v>
      </c>
      <c r="AL1587" s="69">
        <f>MONTH(Table13[[#This Row],[Date]])</f>
        <v>11</v>
      </c>
      <c r="AM1587" s="69" t="str">
        <f t="shared" si="120"/>
        <v>2025-2026</v>
      </c>
      <c r="AN1587" s="60">
        <v>100</v>
      </c>
      <c r="AO1587" s="128">
        <f>IF(Table13[[#This Row],[Combo 27 Bet]]="","",IF(Table13[[#This Row],[Lev Ret]]="","",AN1587*Table13[[#This Row],[Odds]]))</f>
        <v>185</v>
      </c>
      <c r="AP1587" s="129">
        <f t="shared" si="123"/>
        <v>85</v>
      </c>
      <c r="AQ1587" s="135"/>
      <c r="AR1587" s="151">
        <v>5</v>
      </c>
      <c r="AS1587" s="2" t="str">
        <f>IF(Table13[[#This Row],[Date]]&lt;$AS$3,"","Live")</f>
        <v/>
      </c>
      <c r="AT1587" s="2" t="str">
        <f>IF(Table13[[#This Row],[Date]]&lt;$AT$3,"","Current Algo")</f>
        <v/>
      </c>
    </row>
    <row r="1588" spans="1:46" x14ac:dyDescent="0.25">
      <c r="A1588" s="82">
        <v>45962</v>
      </c>
      <c r="B1588" s="2" t="s">
        <v>148</v>
      </c>
      <c r="C1588" s="83">
        <v>0.72222222222222221</v>
      </c>
      <c r="D1588" s="87">
        <v>5</v>
      </c>
      <c r="E1588" s="7">
        <v>0</v>
      </c>
      <c r="F1588" s="60">
        <v>9</v>
      </c>
      <c r="G1588" s="2">
        <v>2000</v>
      </c>
      <c r="H1588" s="2" t="s">
        <v>151</v>
      </c>
      <c r="I1588" s="2"/>
      <c r="J1588" s="2">
        <v>750</v>
      </c>
      <c r="K1588" s="6">
        <v>6</v>
      </c>
      <c r="L1588" s="6" t="s">
        <v>1344</v>
      </c>
      <c r="M1588" s="2" t="s">
        <v>55</v>
      </c>
      <c r="N1588" s="84">
        <v>2.6</v>
      </c>
      <c r="O1588" s="2" t="s">
        <v>49</v>
      </c>
      <c r="P1588" s="2" t="s">
        <v>86</v>
      </c>
      <c r="Q1588" s="85"/>
      <c r="R1588" s="86">
        <v>4</v>
      </c>
      <c r="S1588" s="85">
        <v>54.5</v>
      </c>
      <c r="T1588" s="85">
        <v>54.5</v>
      </c>
      <c r="U1588" s="85"/>
      <c r="V1588" s="2">
        <v>4</v>
      </c>
      <c r="W1588" s="92"/>
      <c r="X1588" s="10">
        <v>1</v>
      </c>
      <c r="Y1588" s="95">
        <v>2.5</v>
      </c>
      <c r="Z1588" s="2">
        <v>20</v>
      </c>
      <c r="AA1588" s="6"/>
      <c r="AB1588" s="2"/>
      <c r="AC1588" s="2" t="s">
        <v>150</v>
      </c>
      <c r="AD1588" s="84">
        <v>2.9</v>
      </c>
      <c r="AE1588" s="84">
        <v>1.5</v>
      </c>
      <c r="AF1588" s="2">
        <v>100</v>
      </c>
      <c r="AG1588" s="2">
        <f t="shared" si="121"/>
        <v>290</v>
      </c>
      <c r="AH1588" s="2">
        <f t="shared" si="122"/>
        <v>190</v>
      </c>
      <c r="AI1588" s="44" t="str">
        <f>VLOOKUP(Table13[[#This Row],[Track]],$B$1885:$D$1929,2,FALSE)</f>
        <v>NSW</v>
      </c>
      <c r="AJ15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88" s="16" t="str">
        <f>IF(Table13[[#This Row],[Going-Dist]]="G&lt;6-Dist&gt;=1700","B",IF(Table13[[#This Row],[Going-Dist]]="G&lt;6-Dist&lt;1700","A",IF(AJ1588="G&gt;=6-Dist&lt;1700","C",IF(AJ1588="G&gt;=6-Dist&gt;=1700","D","xx"))))</f>
        <v>B</v>
      </c>
      <c r="AL1588" s="69">
        <f>MONTH(Table13[[#This Row],[Date]])</f>
        <v>11</v>
      </c>
      <c r="AM1588" s="69" t="str">
        <f t="shared" si="120"/>
        <v>2025-2026</v>
      </c>
      <c r="AN1588" s="60">
        <v>200</v>
      </c>
      <c r="AO1588" s="128">
        <f>IF(Table13[[#This Row],[Combo 27 Bet]]="","",IF(Table13[[#This Row],[Lev Ret]]="","",AN1588*Table13[[#This Row],[Odds]]))</f>
        <v>580</v>
      </c>
      <c r="AP1588" s="129">
        <f t="shared" si="123"/>
        <v>380</v>
      </c>
      <c r="AQ1588" s="135"/>
      <c r="AR1588" s="151">
        <v>10</v>
      </c>
      <c r="AS1588" s="2" t="str">
        <f>IF(Table13[[#This Row],[Date]]&lt;$AS$3,"","Live")</f>
        <v/>
      </c>
      <c r="AT1588" s="2" t="str">
        <f>IF(Table13[[#This Row],[Date]]&lt;$AT$3,"","Current Algo")</f>
        <v/>
      </c>
    </row>
    <row r="1589" spans="1:46" x14ac:dyDescent="0.25">
      <c r="A1589" s="82">
        <v>45962</v>
      </c>
      <c r="B1589" s="2" t="s">
        <v>21</v>
      </c>
      <c r="C1589" s="83">
        <v>0.73611111111111116</v>
      </c>
      <c r="D1589" s="87">
        <v>4</v>
      </c>
      <c r="E1589" s="7">
        <v>0</v>
      </c>
      <c r="F1589" s="60">
        <v>9</v>
      </c>
      <c r="G1589" s="2">
        <v>1100</v>
      </c>
      <c r="H1589" s="2" t="s">
        <v>70</v>
      </c>
      <c r="I1589" s="2" t="s">
        <v>84</v>
      </c>
      <c r="J1589" s="2">
        <v>240</v>
      </c>
      <c r="K1589" s="6">
        <v>2</v>
      </c>
      <c r="L1589" s="6" t="s">
        <v>1336</v>
      </c>
      <c r="M1589" s="2" t="s">
        <v>75</v>
      </c>
      <c r="N1589" s="84">
        <v>4.4000000000000004</v>
      </c>
      <c r="O1589" s="2" t="s">
        <v>78</v>
      </c>
      <c r="P1589" s="2" t="s">
        <v>377</v>
      </c>
      <c r="Q1589" s="85"/>
      <c r="R1589" s="86">
        <v>5</v>
      </c>
      <c r="S1589" s="85">
        <v>57</v>
      </c>
      <c r="T1589" s="85">
        <v>57</v>
      </c>
      <c r="U1589" s="85"/>
      <c r="V1589" s="2"/>
      <c r="W1589" s="92"/>
      <c r="X1589" s="10">
        <v>3</v>
      </c>
      <c r="Y1589" s="95">
        <v>5.2</v>
      </c>
      <c r="Z1589" s="2">
        <v>35</v>
      </c>
      <c r="AA1589" s="6">
        <v>12</v>
      </c>
      <c r="AB1589" s="2"/>
      <c r="AC1589" s="2" t="s">
        <v>13</v>
      </c>
      <c r="AD1589" s="84">
        <v>4.4000000000000004</v>
      </c>
      <c r="AE1589" s="84">
        <v>1.75</v>
      </c>
      <c r="AF1589" s="2">
        <v>100</v>
      </c>
      <c r="AG1589" s="2" t="str">
        <f t="shared" si="121"/>
        <v/>
      </c>
      <c r="AH1589" s="2">
        <f t="shared" si="122"/>
        <v>-100</v>
      </c>
      <c r="AI1589" s="44" t="str">
        <f>VLOOKUP(Table13[[#This Row],[Track]],$B$1885:$D$1929,2,FALSE)</f>
        <v>Vic</v>
      </c>
      <c r="AJ15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89" s="16" t="str">
        <f>IF(Table13[[#This Row],[Going-Dist]]="G&lt;6-Dist&gt;=1700","B",IF(Table13[[#This Row],[Going-Dist]]="G&lt;6-Dist&lt;1700","A",IF(AJ1589="G&gt;=6-Dist&lt;1700","C",IF(AJ1589="G&gt;=6-Dist&gt;=1700","D","xx"))))</f>
        <v>A</v>
      </c>
      <c r="AL1589" s="69">
        <f>MONTH(Table13[[#This Row],[Date]])</f>
        <v>11</v>
      </c>
      <c r="AM1589" s="69" t="str">
        <f t="shared" si="120"/>
        <v>2025-2026</v>
      </c>
      <c r="AN1589" s="60">
        <v>100</v>
      </c>
      <c r="AO1589" s="128" t="str">
        <f>IF(Table13[[#This Row],[Combo 27 Bet]]="","",IF(Table13[[#This Row],[Lev Ret]]="","",AN1589*Table13[[#This Row],[Odds]]))</f>
        <v/>
      </c>
      <c r="AP1589" s="129">
        <f t="shared" si="123"/>
        <v>-100</v>
      </c>
      <c r="AQ1589" s="135"/>
      <c r="AR1589" s="151">
        <v>7</v>
      </c>
      <c r="AS1589" s="2" t="str">
        <f>IF(Table13[[#This Row],[Date]]&lt;$AS$3,"","Live")</f>
        <v/>
      </c>
      <c r="AT1589" s="2" t="str">
        <f>IF(Table13[[#This Row],[Date]]&lt;$AT$3,"","Current Algo")</f>
        <v/>
      </c>
    </row>
    <row r="1590" spans="1:46" x14ac:dyDescent="0.25">
      <c r="A1590" s="82">
        <v>45965</v>
      </c>
      <c r="B1590" s="2" t="s">
        <v>21</v>
      </c>
      <c r="C1590" s="83">
        <v>0.72569444444444442</v>
      </c>
      <c r="D1590" s="87">
        <v>6</v>
      </c>
      <c r="E1590" s="7">
        <v>0</v>
      </c>
      <c r="F1590" s="60">
        <v>10</v>
      </c>
      <c r="G1590" s="2">
        <v>1400</v>
      </c>
      <c r="H1590" s="2" t="s">
        <v>42</v>
      </c>
      <c r="I1590" s="2">
        <v>90</v>
      </c>
      <c r="J1590" s="2">
        <v>150</v>
      </c>
      <c r="K1590" s="6">
        <v>12</v>
      </c>
      <c r="L1590" s="6" t="s">
        <v>1351</v>
      </c>
      <c r="M1590" s="2" t="s">
        <v>67</v>
      </c>
      <c r="N1590" s="84">
        <v>7.5</v>
      </c>
      <c r="O1590" s="2" t="s">
        <v>116</v>
      </c>
      <c r="P1590" s="2" t="s">
        <v>201</v>
      </c>
      <c r="Q1590" s="85"/>
      <c r="R1590" s="86">
        <v>12</v>
      </c>
      <c r="S1590" s="85">
        <v>54</v>
      </c>
      <c r="T1590" s="85">
        <v>54</v>
      </c>
      <c r="U1590" s="85"/>
      <c r="V1590" s="2"/>
      <c r="W1590" s="92"/>
      <c r="X1590" s="10">
        <v>2</v>
      </c>
      <c r="Y1590" s="95">
        <v>5.5</v>
      </c>
      <c r="Z1590" s="2">
        <v>30</v>
      </c>
      <c r="AA1590" s="6">
        <v>13</v>
      </c>
      <c r="AB1590" s="2"/>
      <c r="AC1590" s="2" t="s">
        <v>12</v>
      </c>
      <c r="AD1590" s="84">
        <v>5</v>
      </c>
      <c r="AE1590" s="84">
        <v>1.7</v>
      </c>
      <c r="AF1590" s="2">
        <v>100</v>
      </c>
      <c r="AG1590" s="2">
        <f t="shared" si="121"/>
        <v>500</v>
      </c>
      <c r="AH1590" s="2">
        <f t="shared" si="122"/>
        <v>400</v>
      </c>
      <c r="AI1590" s="44" t="str">
        <f>VLOOKUP(Table13[[#This Row],[Track]],$B$1885:$D$1929,2,FALSE)</f>
        <v>Vic</v>
      </c>
      <c r="AJ159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90" s="16" t="str">
        <f>IF(Table13[[#This Row],[Going-Dist]]="G&lt;6-Dist&gt;=1700","B",IF(Table13[[#This Row],[Going-Dist]]="G&lt;6-Dist&lt;1700","A",IF(AJ1590="G&gt;=6-Dist&lt;1700","C",IF(AJ1590="G&gt;=6-Dist&gt;=1700","D","xx"))))</f>
        <v>C</v>
      </c>
      <c r="AL1590" s="69">
        <f>MONTH(Table13[[#This Row],[Date]])</f>
        <v>11</v>
      </c>
      <c r="AM1590" s="69" t="str">
        <f t="shared" si="120"/>
        <v>2025-2026</v>
      </c>
      <c r="AN1590" s="60">
        <v>100</v>
      </c>
      <c r="AO1590" s="128">
        <f>IF(Table13[[#This Row],[Combo 27 Bet]]="","",IF(Table13[[#This Row],[Lev Ret]]="","",AN1590*Table13[[#This Row],[Odds]]))</f>
        <v>500</v>
      </c>
      <c r="AP1590" s="129">
        <f t="shared" si="123"/>
        <v>400</v>
      </c>
      <c r="AQ1590" s="135">
        <v>2</v>
      </c>
      <c r="AR1590" s="151">
        <v>6</v>
      </c>
      <c r="AS1590" s="2" t="str">
        <f>IF(Table13[[#This Row],[Date]]&lt;$AS$3,"","Live")</f>
        <v/>
      </c>
      <c r="AT1590" s="2" t="str">
        <f>IF(Table13[[#This Row],[Date]]&lt;$AT$3,"","Current Algo")</f>
        <v/>
      </c>
    </row>
    <row r="1591" spans="1:46" x14ac:dyDescent="0.25">
      <c r="A1591" s="82">
        <v>45965</v>
      </c>
      <c r="B1591" s="2" t="s">
        <v>21</v>
      </c>
      <c r="C1591" s="83">
        <v>0.72569444444444442</v>
      </c>
      <c r="D1591" s="87">
        <v>6</v>
      </c>
      <c r="E1591" s="7">
        <v>0</v>
      </c>
      <c r="F1591" s="60">
        <v>10</v>
      </c>
      <c r="G1591" s="2">
        <v>1400</v>
      </c>
      <c r="H1591" s="2" t="s">
        <v>42</v>
      </c>
      <c r="I1591" s="2">
        <v>90</v>
      </c>
      <c r="J1591" s="2">
        <v>150</v>
      </c>
      <c r="K1591" s="6">
        <v>3</v>
      </c>
      <c r="L1591" s="6" t="s">
        <v>1298</v>
      </c>
      <c r="M1591" s="2" t="s">
        <v>75</v>
      </c>
      <c r="N1591" s="84">
        <v>6.5</v>
      </c>
      <c r="O1591" s="2" t="s">
        <v>59</v>
      </c>
      <c r="P1591" s="2" t="s">
        <v>79</v>
      </c>
      <c r="Q1591" s="85"/>
      <c r="R1591" s="86">
        <v>8</v>
      </c>
      <c r="S1591" s="85">
        <v>59.5</v>
      </c>
      <c r="T1591" s="85">
        <v>59.5</v>
      </c>
      <c r="U1591" s="85"/>
      <c r="V1591" s="2"/>
      <c r="W1591" s="92"/>
      <c r="X1591" s="10">
        <v>3</v>
      </c>
      <c r="Y1591" s="95">
        <v>5.6</v>
      </c>
      <c r="Z1591" s="2">
        <v>30</v>
      </c>
      <c r="AA1591" s="6">
        <v>13</v>
      </c>
      <c r="AB1591" s="2"/>
      <c r="AC1591" s="2" t="s">
        <v>13</v>
      </c>
      <c r="AD1591" s="84">
        <v>4.8</v>
      </c>
      <c r="AE1591" s="84">
        <v>2</v>
      </c>
      <c r="AF1591" s="2">
        <v>100</v>
      </c>
      <c r="AG1591" s="2" t="str">
        <f t="shared" si="121"/>
        <v/>
      </c>
      <c r="AH1591" s="2">
        <f t="shared" si="122"/>
        <v>-100</v>
      </c>
      <c r="AI1591" s="44" t="str">
        <f>VLOOKUP(Table13[[#This Row],[Track]],$B$1885:$D$1929,2,FALSE)</f>
        <v>Vic</v>
      </c>
      <c r="AJ159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591" s="16" t="str">
        <f>IF(Table13[[#This Row],[Going-Dist]]="G&lt;6-Dist&gt;=1700","B",IF(Table13[[#This Row],[Going-Dist]]="G&lt;6-Dist&lt;1700","A",IF(AJ1591="G&gt;=6-Dist&lt;1700","C",IF(AJ1591="G&gt;=6-Dist&gt;=1700","D","xx"))))</f>
        <v>C</v>
      </c>
      <c r="AL1591" s="69">
        <f>MONTH(Table13[[#This Row],[Date]])</f>
        <v>11</v>
      </c>
      <c r="AM1591" s="69" t="str">
        <f t="shared" si="120"/>
        <v>2025-2026</v>
      </c>
      <c r="AN1591" s="60">
        <v>100</v>
      </c>
      <c r="AO1591" s="128" t="str">
        <f>IF(Table13[[#This Row],[Combo 27 Bet]]="","",IF(Table13[[#This Row],[Lev Ret]]="","",AN1591*Table13[[#This Row],[Odds]]))</f>
        <v/>
      </c>
      <c r="AP1591" s="129">
        <f t="shared" si="123"/>
        <v>-100</v>
      </c>
      <c r="AQ1591" s="135">
        <v>2</v>
      </c>
      <c r="AR1591" s="151">
        <v>6</v>
      </c>
      <c r="AS1591" s="2" t="str">
        <f>IF(Table13[[#This Row],[Date]]&lt;$AS$3,"","Live")</f>
        <v/>
      </c>
      <c r="AT1591" s="2" t="str">
        <f>IF(Table13[[#This Row],[Date]]&lt;$AT$3,"","Current Algo")</f>
        <v/>
      </c>
    </row>
    <row r="1592" spans="1:46" x14ac:dyDescent="0.25">
      <c r="A1592" s="82">
        <v>45967</v>
      </c>
      <c r="B1592" s="2" t="s">
        <v>21</v>
      </c>
      <c r="C1592" s="83">
        <v>0.63888888888888884</v>
      </c>
      <c r="D1592" s="87">
        <v>4</v>
      </c>
      <c r="E1592" s="7">
        <v>6</v>
      </c>
      <c r="F1592" s="60">
        <v>5</v>
      </c>
      <c r="G1592" s="2">
        <v>1600</v>
      </c>
      <c r="H1592" s="2" t="s">
        <v>42</v>
      </c>
      <c r="I1592" s="2" t="s">
        <v>46</v>
      </c>
      <c r="J1592" s="2">
        <v>200</v>
      </c>
      <c r="K1592" s="6">
        <v>8</v>
      </c>
      <c r="L1592" s="6" t="s">
        <v>1352</v>
      </c>
      <c r="M1592" s="2" t="s">
        <v>75</v>
      </c>
      <c r="N1592" s="84">
        <v>5</v>
      </c>
      <c r="O1592" s="2" t="s">
        <v>713</v>
      </c>
      <c r="P1592" s="2" t="s">
        <v>86</v>
      </c>
      <c r="Q1592" s="85"/>
      <c r="R1592" s="86">
        <v>6</v>
      </c>
      <c r="S1592" s="85">
        <v>54</v>
      </c>
      <c r="T1592" s="85">
        <v>54</v>
      </c>
      <c r="U1592" s="85"/>
      <c r="V1592" s="2"/>
      <c r="W1592" s="92"/>
      <c r="X1592" s="10">
        <v>2</v>
      </c>
      <c r="Y1592" s="95">
        <v>5.0999999999999996</v>
      </c>
      <c r="Z1592" s="2">
        <v>35</v>
      </c>
      <c r="AA1592" s="6">
        <v>11</v>
      </c>
      <c r="AB1592" s="2"/>
      <c r="AC1592" s="2" t="s">
        <v>13</v>
      </c>
      <c r="AD1592" s="84">
        <v>5</v>
      </c>
      <c r="AE1592" s="84">
        <v>2</v>
      </c>
      <c r="AF1592" s="2">
        <v>100</v>
      </c>
      <c r="AG1592" s="2" t="str">
        <f t="shared" si="121"/>
        <v/>
      </c>
      <c r="AH1592" s="2">
        <f t="shared" si="122"/>
        <v>-100</v>
      </c>
      <c r="AI1592" s="44" t="str">
        <f>VLOOKUP(Table13[[#This Row],[Track]],$B$1885:$D$1929,2,FALSE)</f>
        <v>Vic</v>
      </c>
      <c r="AJ15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2" s="16" t="str">
        <f>IF(Table13[[#This Row],[Going-Dist]]="G&lt;6-Dist&gt;=1700","B",IF(Table13[[#This Row],[Going-Dist]]="G&lt;6-Dist&lt;1700","A",IF(AJ1592="G&gt;=6-Dist&lt;1700","C",IF(AJ1592="G&gt;=6-Dist&gt;=1700","D","xx"))))</f>
        <v>A</v>
      </c>
      <c r="AL1592" s="69">
        <f>MONTH(Table13[[#This Row],[Date]])</f>
        <v>11</v>
      </c>
      <c r="AM1592" s="69" t="str">
        <f t="shared" si="120"/>
        <v>2025-2026</v>
      </c>
      <c r="AN1592" s="60">
        <v>100</v>
      </c>
      <c r="AO1592" s="128" t="str">
        <f>IF(Table13[[#This Row],[Combo 27 Bet]]="","",IF(Table13[[#This Row],[Lev Ret]]="","",AN1592*Table13[[#This Row],[Odds]]))</f>
        <v/>
      </c>
      <c r="AP1592" s="129">
        <f t="shared" si="123"/>
        <v>-100</v>
      </c>
      <c r="AQ1592" s="135">
        <v>2</v>
      </c>
      <c r="AR1592" s="151">
        <v>6</v>
      </c>
      <c r="AS1592" s="2" t="str">
        <f>IF(Table13[[#This Row],[Date]]&lt;$AS$3,"","Live")</f>
        <v/>
      </c>
      <c r="AT1592" s="2" t="str">
        <f>IF(Table13[[#This Row],[Date]]&lt;$AT$3,"","Current Algo")</f>
        <v/>
      </c>
    </row>
    <row r="1593" spans="1:46" x14ac:dyDescent="0.25">
      <c r="A1593" s="82">
        <v>45967</v>
      </c>
      <c r="B1593" s="2" t="s">
        <v>21</v>
      </c>
      <c r="C1593" s="83">
        <v>0.63888888888888884</v>
      </c>
      <c r="D1593" s="87">
        <v>4</v>
      </c>
      <c r="E1593" s="7">
        <v>6</v>
      </c>
      <c r="F1593" s="60">
        <v>5</v>
      </c>
      <c r="G1593" s="2">
        <v>1600</v>
      </c>
      <c r="H1593" s="2" t="s">
        <v>42</v>
      </c>
      <c r="I1593" s="2" t="s">
        <v>46</v>
      </c>
      <c r="J1593" s="2">
        <v>200</v>
      </c>
      <c r="K1593" s="6">
        <v>6</v>
      </c>
      <c r="L1593" s="6" t="s">
        <v>1196</v>
      </c>
      <c r="M1593" s="2" t="s">
        <v>55</v>
      </c>
      <c r="N1593" s="84">
        <v>6</v>
      </c>
      <c r="O1593" s="2" t="s">
        <v>583</v>
      </c>
      <c r="P1593" s="2" t="s">
        <v>48</v>
      </c>
      <c r="Q1593" s="85"/>
      <c r="R1593" s="86">
        <v>3</v>
      </c>
      <c r="S1593" s="85">
        <v>55.5</v>
      </c>
      <c r="T1593" s="85">
        <v>55.5</v>
      </c>
      <c r="U1593" s="85"/>
      <c r="V1593" s="2"/>
      <c r="W1593" s="92"/>
      <c r="X1593" s="10">
        <v>3</v>
      </c>
      <c r="Y1593" s="95">
        <v>5.7</v>
      </c>
      <c r="Z1593" s="2">
        <v>30</v>
      </c>
      <c r="AA1593" s="6">
        <v>11</v>
      </c>
      <c r="AB1593" s="2"/>
      <c r="AC1593" s="2"/>
      <c r="AD1593" s="84">
        <v>6.5</v>
      </c>
      <c r="AE1593" s="84"/>
      <c r="AF1593" s="2">
        <v>100</v>
      </c>
      <c r="AG1593" s="2" t="str">
        <f t="shared" si="121"/>
        <v/>
      </c>
      <c r="AH1593" s="2">
        <f t="shared" si="122"/>
        <v>-100</v>
      </c>
      <c r="AI1593" s="44" t="str">
        <f>VLOOKUP(Table13[[#This Row],[Track]],$B$1885:$D$1929,2,FALSE)</f>
        <v>Vic</v>
      </c>
      <c r="AJ15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3" s="16" t="str">
        <f>IF(Table13[[#This Row],[Going-Dist]]="G&lt;6-Dist&gt;=1700","B",IF(Table13[[#This Row],[Going-Dist]]="G&lt;6-Dist&lt;1700","A",IF(AJ1593="G&gt;=6-Dist&lt;1700","C",IF(AJ1593="G&gt;=6-Dist&gt;=1700","D","xx"))))</f>
        <v>A</v>
      </c>
      <c r="AL1593" s="69">
        <f>MONTH(Table13[[#This Row],[Date]])</f>
        <v>11</v>
      </c>
      <c r="AM1593" s="69" t="str">
        <f t="shared" si="120"/>
        <v>2025-2026</v>
      </c>
      <c r="AN1593" s="60">
        <v>100</v>
      </c>
      <c r="AO1593" s="128" t="str">
        <f>IF(Table13[[#This Row],[Combo 27 Bet]]="","",IF(Table13[[#This Row],[Lev Ret]]="","",AN1593*Table13[[#This Row],[Odds]]))</f>
        <v/>
      </c>
      <c r="AP1593" s="129">
        <f t="shared" si="123"/>
        <v>-100</v>
      </c>
      <c r="AQ1593" s="135">
        <v>2</v>
      </c>
      <c r="AR1593" s="151">
        <v>6</v>
      </c>
      <c r="AS1593" s="2" t="str">
        <f>IF(Table13[[#This Row],[Date]]&lt;$AS$3,"","Live")</f>
        <v/>
      </c>
      <c r="AT1593" s="2" t="str">
        <f>IF(Table13[[#This Row],[Date]]&lt;$AT$3,"","Current Algo")</f>
        <v/>
      </c>
    </row>
    <row r="1594" spans="1:46" x14ac:dyDescent="0.25">
      <c r="A1594" s="82">
        <v>45967</v>
      </c>
      <c r="B1594" s="2" t="s">
        <v>21</v>
      </c>
      <c r="C1594" s="83">
        <v>0.78472222222222199</v>
      </c>
      <c r="D1594" s="87">
        <v>4</v>
      </c>
      <c r="E1594" s="7">
        <v>6</v>
      </c>
      <c r="F1594" s="60">
        <v>9</v>
      </c>
      <c r="G1594" s="2">
        <v>1000</v>
      </c>
      <c r="H1594" s="2" t="s">
        <v>42</v>
      </c>
      <c r="I1594" s="2" t="s">
        <v>66</v>
      </c>
      <c r="J1594" s="2">
        <v>201</v>
      </c>
      <c r="K1594" s="6">
        <v>8</v>
      </c>
      <c r="L1594" s="6" t="s">
        <v>1353</v>
      </c>
      <c r="M1594" s="2" t="s">
        <v>55</v>
      </c>
      <c r="N1594" s="84">
        <v>8</v>
      </c>
      <c r="O1594" s="2" t="s">
        <v>1345</v>
      </c>
      <c r="P1594" s="2" t="s">
        <v>1346</v>
      </c>
      <c r="Q1594" s="85"/>
      <c r="R1594" s="86">
        <v>7</v>
      </c>
      <c r="S1594" s="85">
        <v>57</v>
      </c>
      <c r="T1594" s="85">
        <v>57</v>
      </c>
      <c r="U1594" s="85"/>
      <c r="V1594" s="2"/>
      <c r="W1594" s="92"/>
      <c r="X1594" s="10">
        <v>2</v>
      </c>
      <c r="Y1594" s="95">
        <v>4.8</v>
      </c>
      <c r="Z1594" s="2">
        <v>35</v>
      </c>
      <c r="AA1594" s="6">
        <v>11</v>
      </c>
      <c r="AB1594" s="2"/>
      <c r="AC1594" s="2" t="s">
        <v>15</v>
      </c>
      <c r="AD1594" s="84">
        <v>11</v>
      </c>
      <c r="AE1594" s="84">
        <v>2.8</v>
      </c>
      <c r="AF1594" s="2">
        <v>100</v>
      </c>
      <c r="AG1594" s="2" t="str">
        <f t="shared" si="121"/>
        <v/>
      </c>
      <c r="AH1594" s="2">
        <f t="shared" si="122"/>
        <v>-100</v>
      </c>
      <c r="AI1594" s="44" t="str">
        <f>VLOOKUP(Table13[[#This Row],[Track]],$B$1885:$D$1929,2,FALSE)</f>
        <v>Vic</v>
      </c>
      <c r="AJ15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4" s="16" t="str">
        <f>IF(Table13[[#This Row],[Going-Dist]]="G&lt;6-Dist&gt;=1700","B",IF(Table13[[#This Row],[Going-Dist]]="G&lt;6-Dist&lt;1700","A",IF(AJ1594="G&gt;=6-Dist&lt;1700","C",IF(AJ1594="G&gt;=6-Dist&gt;=1700","D","xx"))))</f>
        <v>A</v>
      </c>
      <c r="AL1594" s="69">
        <f>MONTH(Table13[[#This Row],[Date]])</f>
        <v>11</v>
      </c>
      <c r="AM1594" s="69" t="str">
        <f t="shared" si="120"/>
        <v>2025-2026</v>
      </c>
      <c r="AN1594" s="60">
        <v>100</v>
      </c>
      <c r="AO1594" s="128" t="str">
        <f>IF(Table13[[#This Row],[Combo 27 Bet]]="","",IF(Table13[[#This Row],[Lev Ret]]="","",AN1594*Table13[[#This Row],[Odds]]))</f>
        <v/>
      </c>
      <c r="AP1594" s="129">
        <f t="shared" si="123"/>
        <v>-100</v>
      </c>
      <c r="AQ1594" s="135"/>
      <c r="AR1594" s="151">
        <v>6</v>
      </c>
      <c r="AS1594" s="2" t="str">
        <f>IF(Table13[[#This Row],[Date]]&lt;$AS$3,"","Live")</f>
        <v/>
      </c>
      <c r="AT1594" s="2" t="str">
        <f>IF(Table13[[#This Row],[Date]]&lt;$AT$3,"","Current Algo")</f>
        <v/>
      </c>
    </row>
    <row r="1595" spans="1:46" x14ac:dyDescent="0.25">
      <c r="A1595" s="82">
        <v>45969</v>
      </c>
      <c r="B1595" s="2" t="s">
        <v>149</v>
      </c>
      <c r="C1595" s="83">
        <v>0.56597222222222221</v>
      </c>
      <c r="D1595" s="87">
        <v>4</v>
      </c>
      <c r="E1595" s="7">
        <v>0</v>
      </c>
      <c r="F1595" s="60">
        <v>3</v>
      </c>
      <c r="G1595" s="2">
        <v>2400</v>
      </c>
      <c r="H1595" s="2" t="s">
        <v>151</v>
      </c>
      <c r="I1595" s="2">
        <v>78</v>
      </c>
      <c r="J1595" s="2">
        <v>160</v>
      </c>
      <c r="K1595" s="6">
        <v>10</v>
      </c>
      <c r="L1595" s="6" t="s">
        <v>1354</v>
      </c>
      <c r="M1595" s="2" t="s">
        <v>75</v>
      </c>
      <c r="N1595" s="84">
        <v>9.1999999999999993</v>
      </c>
      <c r="O1595" s="2" t="s">
        <v>1156</v>
      </c>
      <c r="P1595" s="2" t="s">
        <v>1085</v>
      </c>
      <c r="Q1595" s="85"/>
      <c r="R1595" s="86">
        <v>2</v>
      </c>
      <c r="S1595" s="85">
        <v>54</v>
      </c>
      <c r="T1595" s="85">
        <v>54</v>
      </c>
      <c r="U1595" s="85"/>
      <c r="V1595" s="2"/>
      <c r="W1595" s="92"/>
      <c r="X1595" s="10">
        <v>1</v>
      </c>
      <c r="Y1595" s="95">
        <v>3.9</v>
      </c>
      <c r="Z1595" s="2">
        <v>20</v>
      </c>
      <c r="AA1595" s="6"/>
      <c r="AB1595" s="2"/>
      <c r="AC1595" s="2"/>
      <c r="AD1595" s="84">
        <v>7.5</v>
      </c>
      <c r="AE1595" s="84"/>
      <c r="AF1595" s="2">
        <v>100</v>
      </c>
      <c r="AG1595" s="2" t="str">
        <f t="shared" si="121"/>
        <v/>
      </c>
      <c r="AH1595" s="2">
        <f t="shared" si="122"/>
        <v>-100</v>
      </c>
      <c r="AI1595" s="44" t="str">
        <f>VLOOKUP(Table13[[#This Row],[Track]],$B$1885:$D$1929,2,FALSE)</f>
        <v>NSW</v>
      </c>
      <c r="AJ15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595" s="16" t="str">
        <f>IF(Table13[[#This Row],[Going-Dist]]="G&lt;6-Dist&gt;=1700","B",IF(Table13[[#This Row],[Going-Dist]]="G&lt;6-Dist&lt;1700","A",IF(AJ1595="G&gt;=6-Dist&lt;1700","C",IF(AJ1595="G&gt;=6-Dist&gt;=1700","D","xx"))))</f>
        <v>B</v>
      </c>
      <c r="AL1595" s="69">
        <f>MONTH(Table13[[#This Row],[Date]])</f>
        <v>11</v>
      </c>
      <c r="AM1595" s="69" t="str">
        <f t="shared" si="120"/>
        <v>2025-2026</v>
      </c>
      <c r="AN1595" s="60">
        <v>100</v>
      </c>
      <c r="AO1595" s="128" t="str">
        <f>IF(Table13[[#This Row],[Combo 27 Bet]]="","",IF(Table13[[#This Row],[Lev Ret]]="","",AN1595*Table13[[#This Row],[Odds]]))</f>
        <v/>
      </c>
      <c r="AP1595" s="129">
        <f t="shared" si="123"/>
        <v>-100</v>
      </c>
      <c r="AQ1595" s="135"/>
      <c r="AR1595" s="151">
        <v>8</v>
      </c>
      <c r="AS1595" s="2" t="str">
        <f>IF(Table13[[#This Row],[Date]]&lt;$AS$3,"","Live")</f>
        <v/>
      </c>
      <c r="AT1595" s="2" t="str">
        <f>IF(Table13[[#This Row],[Date]]&lt;$AT$3,"","Current Algo")</f>
        <v/>
      </c>
    </row>
    <row r="1596" spans="1:46" x14ac:dyDescent="0.25">
      <c r="A1596" s="82">
        <v>45969</v>
      </c>
      <c r="B1596" s="2" t="s">
        <v>149</v>
      </c>
      <c r="C1596" s="83">
        <v>0.59027777777777779</v>
      </c>
      <c r="D1596" s="87">
        <v>4</v>
      </c>
      <c r="E1596" s="7">
        <v>0</v>
      </c>
      <c r="F1596" s="60">
        <v>4</v>
      </c>
      <c r="G1596" s="2">
        <v>1200</v>
      </c>
      <c r="H1596" s="2" t="s">
        <v>151</v>
      </c>
      <c r="I1596" s="2">
        <v>78</v>
      </c>
      <c r="J1596" s="2">
        <v>160</v>
      </c>
      <c r="K1596" s="6">
        <v>1</v>
      </c>
      <c r="L1596" s="6" t="s">
        <v>1356</v>
      </c>
      <c r="M1596" s="2" t="s">
        <v>50</v>
      </c>
      <c r="N1596" s="84">
        <v>3.8</v>
      </c>
      <c r="O1596" s="2" t="s">
        <v>156</v>
      </c>
      <c r="P1596" s="2" t="s">
        <v>157</v>
      </c>
      <c r="Q1596" s="85"/>
      <c r="R1596" s="86">
        <v>7</v>
      </c>
      <c r="S1596" s="85">
        <v>58.5</v>
      </c>
      <c r="T1596" s="85">
        <v>58.5</v>
      </c>
      <c r="U1596" s="85"/>
      <c r="V1596" s="2">
        <v>2</v>
      </c>
      <c r="W1596" s="92">
        <v>4</v>
      </c>
      <c r="X1596" s="10">
        <v>1</v>
      </c>
      <c r="Y1596" s="95">
        <v>4</v>
      </c>
      <c r="Z1596" s="2">
        <v>20</v>
      </c>
      <c r="AA1596" s="6"/>
      <c r="AB1596" s="2"/>
      <c r="AC1596" s="2"/>
      <c r="AD1596" s="84">
        <v>3.4</v>
      </c>
      <c r="AE1596" s="84"/>
      <c r="AF1596" s="2">
        <v>100</v>
      </c>
      <c r="AG1596" s="2" t="str">
        <f t="shared" si="121"/>
        <v/>
      </c>
      <c r="AH1596" s="2">
        <f t="shared" si="122"/>
        <v>-100</v>
      </c>
      <c r="AI1596" s="44" t="str">
        <f>VLOOKUP(Table13[[#This Row],[Track]],$B$1885:$D$1929,2,FALSE)</f>
        <v>NSW</v>
      </c>
      <c r="AJ15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6" s="16" t="str">
        <f>IF(Table13[[#This Row],[Going-Dist]]="G&lt;6-Dist&gt;=1700","B",IF(Table13[[#This Row],[Going-Dist]]="G&lt;6-Dist&lt;1700","A",IF(AJ1596="G&gt;=6-Dist&lt;1700","C",IF(AJ1596="G&gt;=6-Dist&gt;=1700","D","xx"))))</f>
        <v>A</v>
      </c>
      <c r="AL1596" s="69">
        <f>MONTH(Table13[[#This Row],[Date]])</f>
        <v>11</v>
      </c>
      <c r="AM1596" s="69" t="str">
        <f t="shared" si="120"/>
        <v>2025-2026</v>
      </c>
      <c r="AN1596" s="60">
        <v>150</v>
      </c>
      <c r="AO1596" s="128" t="str">
        <f>IF(Table13[[#This Row],[Combo 27 Bet]]="","",IF(Table13[[#This Row],[Lev Ret]]="","",AN1596*Table13[[#This Row],[Odds]]))</f>
        <v/>
      </c>
      <c r="AP1596" s="129">
        <f t="shared" si="123"/>
        <v>-150</v>
      </c>
      <c r="AQ1596" s="135"/>
      <c r="AR1596" s="151">
        <v>9</v>
      </c>
      <c r="AS1596" s="2" t="str">
        <f>IF(Table13[[#This Row],[Date]]&lt;$AS$3,"","Live")</f>
        <v/>
      </c>
      <c r="AT1596" s="2" t="str">
        <f>IF(Table13[[#This Row],[Date]]&lt;$AT$3,"","Current Algo")</f>
        <v/>
      </c>
    </row>
    <row r="1597" spans="1:46" x14ac:dyDescent="0.25">
      <c r="A1597" s="82">
        <v>45969</v>
      </c>
      <c r="B1597" s="2" t="s">
        <v>149</v>
      </c>
      <c r="C1597" s="83">
        <v>0.67361111111111116</v>
      </c>
      <c r="D1597" s="87">
        <v>4</v>
      </c>
      <c r="E1597" s="7">
        <v>0</v>
      </c>
      <c r="F1597" s="60">
        <v>7</v>
      </c>
      <c r="G1597" s="2">
        <v>1400</v>
      </c>
      <c r="H1597" s="2" t="s">
        <v>152</v>
      </c>
      <c r="I1597" s="2" t="s">
        <v>66</v>
      </c>
      <c r="J1597" s="2">
        <v>500</v>
      </c>
      <c r="K1597" s="6">
        <v>2</v>
      </c>
      <c r="L1597" s="6" t="s">
        <v>1281</v>
      </c>
      <c r="M1597" s="2" t="s">
        <v>75</v>
      </c>
      <c r="N1597" s="84">
        <v>2.9</v>
      </c>
      <c r="O1597" s="2" t="s">
        <v>1094</v>
      </c>
      <c r="P1597" s="2" t="s">
        <v>155</v>
      </c>
      <c r="Q1597" s="85"/>
      <c r="R1597" s="86">
        <v>6</v>
      </c>
      <c r="S1597" s="85">
        <v>57</v>
      </c>
      <c r="T1597" s="85">
        <v>57</v>
      </c>
      <c r="U1597" s="85"/>
      <c r="V1597" s="2">
        <v>1</v>
      </c>
      <c r="W1597" s="92">
        <v>1</v>
      </c>
      <c r="X1597" s="10">
        <v>1</v>
      </c>
      <c r="Y1597" s="95">
        <v>1.6</v>
      </c>
      <c r="Z1597" s="2">
        <v>30</v>
      </c>
      <c r="AA1597" s="6"/>
      <c r="AB1597" s="2"/>
      <c r="AC1597" s="2"/>
      <c r="AD1597" s="84">
        <v>2.9</v>
      </c>
      <c r="AE1597" s="84"/>
      <c r="AF1597" s="2">
        <v>100</v>
      </c>
      <c r="AG1597" s="2" t="str">
        <f t="shared" si="121"/>
        <v/>
      </c>
      <c r="AH1597" s="2">
        <f t="shared" si="122"/>
        <v>-100</v>
      </c>
      <c r="AI1597" s="44" t="str">
        <f>VLOOKUP(Table13[[#This Row],[Track]],$B$1885:$D$1929,2,FALSE)</f>
        <v>NSW</v>
      </c>
      <c r="AJ15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7" s="16" t="str">
        <f>IF(Table13[[#This Row],[Going-Dist]]="G&lt;6-Dist&gt;=1700","B",IF(Table13[[#This Row],[Going-Dist]]="G&lt;6-Dist&lt;1700","A",IF(AJ1597="G&gt;=6-Dist&lt;1700","C",IF(AJ1597="G&gt;=6-Dist&gt;=1700","D","xx"))))</f>
        <v>A</v>
      </c>
      <c r="AL1597" s="69">
        <f>MONTH(Table13[[#This Row],[Date]])</f>
        <v>11</v>
      </c>
      <c r="AM1597" s="69" t="str">
        <f t="shared" si="120"/>
        <v>2025-2026</v>
      </c>
      <c r="AN1597" s="60">
        <v>120</v>
      </c>
      <c r="AO1597" s="128" t="str">
        <f>IF(Table13[[#This Row],[Combo 27 Bet]]="","",IF(Table13[[#This Row],[Lev Ret]]="","",AN1597*Table13[[#This Row],[Odds]]))</f>
        <v/>
      </c>
      <c r="AP1597" s="129">
        <f t="shared" si="123"/>
        <v>-120</v>
      </c>
      <c r="AQ1597" s="135"/>
      <c r="AR1597" s="151">
        <v>5</v>
      </c>
      <c r="AS1597" s="2" t="str">
        <f>IF(Table13[[#This Row],[Date]]&lt;$AS$3,"","Live")</f>
        <v/>
      </c>
      <c r="AT1597" s="2" t="str">
        <f>IF(Table13[[#This Row],[Date]]&lt;$AT$3,"","Current Algo")</f>
        <v/>
      </c>
    </row>
    <row r="1598" spans="1:46" x14ac:dyDescent="0.25">
      <c r="A1598" s="82">
        <v>45969</v>
      </c>
      <c r="B1598" s="2" t="s">
        <v>149</v>
      </c>
      <c r="C1598" s="83">
        <v>0.75347222222222221</v>
      </c>
      <c r="D1598" s="87">
        <v>4</v>
      </c>
      <c r="E1598" s="7">
        <v>0</v>
      </c>
      <c r="F1598" s="60">
        <v>10</v>
      </c>
      <c r="G1598" s="2">
        <v>1400</v>
      </c>
      <c r="H1598" s="2" t="s">
        <v>151</v>
      </c>
      <c r="I1598" s="2">
        <v>78</v>
      </c>
      <c r="J1598" s="2">
        <v>160</v>
      </c>
      <c r="K1598" s="6">
        <v>9</v>
      </c>
      <c r="L1598" s="6" t="s">
        <v>1358</v>
      </c>
      <c r="M1598" s="2" t="s">
        <v>75</v>
      </c>
      <c r="N1598" s="84">
        <v>2.15</v>
      </c>
      <c r="O1598" s="2" t="s">
        <v>49</v>
      </c>
      <c r="P1598" s="2" t="s">
        <v>935</v>
      </c>
      <c r="Q1598" s="85"/>
      <c r="R1598" s="86">
        <v>1</v>
      </c>
      <c r="S1598" s="85">
        <v>57</v>
      </c>
      <c r="T1598" s="85">
        <v>57</v>
      </c>
      <c r="U1598" s="85"/>
      <c r="V1598" s="2">
        <v>1</v>
      </c>
      <c r="W1598" s="92">
        <v>1</v>
      </c>
      <c r="X1598" s="10">
        <v>1</v>
      </c>
      <c r="Y1598" s="95">
        <v>3.3</v>
      </c>
      <c r="Z1598" s="2">
        <v>20</v>
      </c>
      <c r="AA1598" s="6"/>
      <c r="AB1598" s="2"/>
      <c r="AC1598" s="2" t="s">
        <v>13</v>
      </c>
      <c r="AD1598" s="84">
        <v>2.1</v>
      </c>
      <c r="AE1598" s="84">
        <v>1.2</v>
      </c>
      <c r="AF1598" s="2">
        <v>100</v>
      </c>
      <c r="AG1598" s="2" t="str">
        <f t="shared" si="121"/>
        <v/>
      </c>
      <c r="AH1598" s="2">
        <f t="shared" si="122"/>
        <v>-100</v>
      </c>
      <c r="AI1598" s="44" t="str">
        <f>VLOOKUP(Table13[[#This Row],[Track]],$B$1885:$D$1929,2,FALSE)</f>
        <v>NSW</v>
      </c>
      <c r="AJ15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8" s="16" t="str">
        <f>IF(Table13[[#This Row],[Going-Dist]]="G&lt;6-Dist&gt;=1700","B",IF(Table13[[#This Row],[Going-Dist]]="G&lt;6-Dist&lt;1700","A",IF(AJ1598="G&gt;=6-Dist&lt;1700","C",IF(AJ1598="G&gt;=6-Dist&gt;=1700","D","xx"))))</f>
        <v>A</v>
      </c>
      <c r="AL1598" s="69">
        <f>MONTH(Table13[[#This Row],[Date]])</f>
        <v>11</v>
      </c>
      <c r="AM1598" s="69" t="str">
        <f t="shared" si="120"/>
        <v>2025-2026</v>
      </c>
      <c r="AN1598" s="60">
        <v>120</v>
      </c>
      <c r="AO1598" s="128" t="str">
        <f>IF(Table13[[#This Row],[Combo 27 Bet]]="","",IF(Table13[[#This Row],[Lev Ret]]="","",AN1598*Table13[[#This Row],[Odds]]))</f>
        <v/>
      </c>
      <c r="AP1598" s="129">
        <f t="shared" si="123"/>
        <v>-120</v>
      </c>
      <c r="AQ1598" s="135"/>
      <c r="AR1598" s="151">
        <v>3</v>
      </c>
      <c r="AS1598" s="2" t="str">
        <f>IF(Table13[[#This Row],[Date]]&lt;$AS$3,"","Live")</f>
        <v/>
      </c>
      <c r="AT1598" s="2" t="str">
        <f>IF(Table13[[#This Row],[Date]]&lt;$AT$3,"","Current Algo")</f>
        <v/>
      </c>
    </row>
    <row r="1599" spans="1:46" ht="14.25" customHeight="1" x14ac:dyDescent="0.25">
      <c r="A1599" s="82">
        <v>45976</v>
      </c>
      <c r="B1599" s="2" t="s">
        <v>1079</v>
      </c>
      <c r="C1599" s="83">
        <v>0.54861111111111116</v>
      </c>
      <c r="D1599" s="87">
        <v>4</v>
      </c>
      <c r="E1599" s="7">
        <v>0</v>
      </c>
      <c r="F1599" s="60">
        <v>2</v>
      </c>
      <c r="G1599" s="2">
        <v>1600</v>
      </c>
      <c r="H1599" s="2" t="s">
        <v>151</v>
      </c>
      <c r="I1599" s="2">
        <v>72</v>
      </c>
      <c r="J1599" s="2">
        <v>120</v>
      </c>
      <c r="K1599" s="6">
        <v>9</v>
      </c>
      <c r="L1599" s="6" t="s">
        <v>1339</v>
      </c>
      <c r="M1599" s="2" t="s">
        <v>75</v>
      </c>
      <c r="N1599" s="84">
        <v>2.1</v>
      </c>
      <c r="O1599" s="2" t="s">
        <v>1340</v>
      </c>
      <c r="P1599" s="2" t="s">
        <v>155</v>
      </c>
      <c r="Q1599" s="85"/>
      <c r="R1599" s="86">
        <v>8</v>
      </c>
      <c r="S1599" s="85">
        <v>55.5</v>
      </c>
      <c r="T1599" s="85">
        <v>55.5</v>
      </c>
      <c r="U1599" s="85"/>
      <c r="V1599" s="2">
        <v>2</v>
      </c>
      <c r="W1599" s="2">
        <v>2</v>
      </c>
      <c r="X1599" s="10">
        <v>1</v>
      </c>
      <c r="Y1599" s="84">
        <v>2.7</v>
      </c>
      <c r="Z1599" s="2">
        <v>30</v>
      </c>
      <c r="AA1599" s="6"/>
      <c r="AB1599" s="2"/>
      <c r="AC1599" s="2" t="s">
        <v>13</v>
      </c>
      <c r="AD1599" s="84">
        <v>2.0499999999999998</v>
      </c>
      <c r="AE1599" s="84"/>
      <c r="AF1599" s="2">
        <v>100</v>
      </c>
      <c r="AG1599" s="2" t="str">
        <f t="shared" si="121"/>
        <v/>
      </c>
      <c r="AH1599" s="2">
        <f t="shared" si="122"/>
        <v>-100</v>
      </c>
      <c r="AI1599" s="44" t="str">
        <f>VLOOKUP(Table13[[#This Row],[Track]],$B$1885:$D$1929,2,FALSE)</f>
        <v>NSW</v>
      </c>
      <c r="AJ15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599" s="16" t="str">
        <f>IF(Table13[[#This Row],[Going-Dist]]="G&lt;6-Dist&gt;=1700","B",IF(Table13[[#This Row],[Going-Dist]]="G&lt;6-Dist&lt;1700","A",IF(AJ1599="G&gt;=6-Dist&lt;1700","C",IF(AJ1599="G&gt;=6-Dist&gt;=1700","D","xx"))))</f>
        <v>A</v>
      </c>
      <c r="AL1599" s="69">
        <f>MONTH(Table13[[#This Row],[Date]])</f>
        <v>11</v>
      </c>
      <c r="AM1599" s="69" t="str">
        <f t="shared" si="120"/>
        <v>2025-2026</v>
      </c>
      <c r="AN1599" s="60">
        <v>120</v>
      </c>
      <c r="AO1599" s="128" t="str">
        <f>IF(Table13[[#This Row],[Combo 27 Bet]]="","",IF(Table13[[#This Row],[Lev Ret]]="","",AN1599*Table13[[#This Row],[Odds]]))</f>
        <v/>
      </c>
      <c r="AP1599" s="129">
        <f t="shared" si="123"/>
        <v>-120</v>
      </c>
      <c r="AQ1599" s="135"/>
      <c r="AR1599" s="151">
        <v>5</v>
      </c>
      <c r="AS1599" s="2" t="str">
        <f>IF(Table13[[#This Row],[Date]]&lt;$AS$3,"","Live")</f>
        <v/>
      </c>
      <c r="AT1599" s="2" t="str">
        <f>IF(Table13[[#This Row],[Date]]&lt;$AT$3,"","Current Algo")</f>
        <v/>
      </c>
    </row>
    <row r="1600" spans="1:46" ht="14.25" customHeight="1" x14ac:dyDescent="0.25">
      <c r="A1600" s="82">
        <v>45976</v>
      </c>
      <c r="B1600" s="2" t="s">
        <v>4</v>
      </c>
      <c r="C1600" s="83">
        <v>0.58333333333333337</v>
      </c>
      <c r="D1600" s="87">
        <v>5</v>
      </c>
      <c r="E1600" s="7">
        <v>6</v>
      </c>
      <c r="F1600" s="60">
        <v>4</v>
      </c>
      <c r="G1600" s="2">
        <v>1100</v>
      </c>
      <c r="H1600" s="2" t="s">
        <v>42</v>
      </c>
      <c r="I1600" s="2" t="s">
        <v>46</v>
      </c>
      <c r="J1600" s="2">
        <v>175</v>
      </c>
      <c r="K1600" s="6">
        <v>4</v>
      </c>
      <c r="L1600" s="6" t="s">
        <v>1004</v>
      </c>
      <c r="M1600" s="2" t="s">
        <v>55</v>
      </c>
      <c r="N1600" s="84">
        <v>3.4</v>
      </c>
      <c r="O1600" s="2" t="s">
        <v>183</v>
      </c>
      <c r="P1600" s="2" t="s">
        <v>193</v>
      </c>
      <c r="Q1600" s="85"/>
      <c r="R1600" s="86">
        <v>2</v>
      </c>
      <c r="S1600" s="85">
        <v>57</v>
      </c>
      <c r="T1600" s="85">
        <v>57</v>
      </c>
      <c r="U1600" s="85"/>
      <c r="V1600" s="2">
        <v>2</v>
      </c>
      <c r="W1600" s="2">
        <v>2</v>
      </c>
      <c r="X1600" s="10">
        <v>1</v>
      </c>
      <c r="Y1600" s="84">
        <v>4</v>
      </c>
      <c r="Z1600" s="2">
        <v>45</v>
      </c>
      <c r="AA1600" s="6">
        <v>11</v>
      </c>
      <c r="AB1600" s="2"/>
      <c r="AC1600" s="2" t="s">
        <v>15</v>
      </c>
      <c r="AD1600" s="84">
        <v>2.9</v>
      </c>
      <c r="AE1600" s="84">
        <v>1.4</v>
      </c>
      <c r="AF1600" s="2">
        <v>100</v>
      </c>
      <c r="AG1600" s="2" t="str">
        <f t="shared" si="121"/>
        <v/>
      </c>
      <c r="AH1600" s="2">
        <f t="shared" si="122"/>
        <v>-100</v>
      </c>
      <c r="AI1600" s="44" t="str">
        <f>VLOOKUP(Table13[[#This Row],[Track]],$B$1885:$D$1929,2,FALSE)</f>
        <v>Vic</v>
      </c>
      <c r="AJ16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0" s="16" t="str">
        <f>IF(Table13[[#This Row],[Going-Dist]]="G&lt;6-Dist&gt;=1700","B",IF(Table13[[#This Row],[Going-Dist]]="G&lt;6-Dist&lt;1700","A",IF(AJ1600="G&gt;=6-Dist&lt;1700","C",IF(AJ1600="G&gt;=6-Dist&gt;=1700","D","xx"))))</f>
        <v>A</v>
      </c>
      <c r="AL1600" s="69">
        <f>MONTH(Table13[[#This Row],[Date]])</f>
        <v>11</v>
      </c>
      <c r="AM1600" s="69" t="str">
        <f t="shared" si="120"/>
        <v>2025-2026</v>
      </c>
      <c r="AN1600" s="60">
        <v>150</v>
      </c>
      <c r="AO1600" s="128" t="str">
        <f>IF(Table13[[#This Row],[Combo 27 Bet]]="","",IF(Table13[[#This Row],[Lev Ret]]="","",AN1600*Table13[[#This Row],[Odds]]))</f>
        <v/>
      </c>
      <c r="AP1600" s="129">
        <f t="shared" si="123"/>
        <v>-150</v>
      </c>
      <c r="AQ1600" s="135"/>
      <c r="AR1600" s="151">
        <v>3</v>
      </c>
      <c r="AS1600" s="2" t="str">
        <f>IF(Table13[[#This Row],[Date]]&lt;$AS$3,"","Live")</f>
        <v/>
      </c>
      <c r="AT1600" s="2" t="str">
        <f>IF(Table13[[#This Row],[Date]]&lt;$AT$3,"","Current Algo")</f>
        <v/>
      </c>
    </row>
    <row r="1601" spans="1:46" ht="14.25" customHeight="1" x14ac:dyDescent="0.25">
      <c r="A1601" s="82">
        <v>45976</v>
      </c>
      <c r="B1601" s="2" t="s">
        <v>1079</v>
      </c>
      <c r="C1601" s="83">
        <v>0.59722222222222221</v>
      </c>
      <c r="D1601" s="87">
        <v>4</v>
      </c>
      <c r="E1601" s="7">
        <v>0</v>
      </c>
      <c r="F1601" s="60">
        <v>4</v>
      </c>
      <c r="G1601" s="2">
        <v>1400</v>
      </c>
      <c r="H1601" s="2" t="s">
        <v>152</v>
      </c>
      <c r="I1601" s="2">
        <v>78</v>
      </c>
      <c r="J1601" s="2">
        <v>160</v>
      </c>
      <c r="K1601" s="6">
        <v>10</v>
      </c>
      <c r="L1601" s="6" t="s">
        <v>1359</v>
      </c>
      <c r="M1601" s="2" t="s">
        <v>58</v>
      </c>
      <c r="N1601" s="84">
        <v>2.7</v>
      </c>
      <c r="O1601" s="2" t="s">
        <v>1145</v>
      </c>
      <c r="P1601" s="2" t="s">
        <v>1121</v>
      </c>
      <c r="Q1601" s="85"/>
      <c r="R1601" s="86">
        <v>4</v>
      </c>
      <c r="S1601" s="85">
        <v>54</v>
      </c>
      <c r="T1601" s="85">
        <v>54</v>
      </c>
      <c r="U1601" s="85"/>
      <c r="V1601" s="2">
        <v>1</v>
      </c>
      <c r="W1601" s="2">
        <v>1</v>
      </c>
      <c r="X1601" s="10">
        <v>1</v>
      </c>
      <c r="Y1601" s="84">
        <v>3.2</v>
      </c>
      <c r="Z1601" s="2">
        <v>30</v>
      </c>
      <c r="AA1601" s="6"/>
      <c r="AB1601" s="2"/>
      <c r="AC1601" s="2" t="s">
        <v>150</v>
      </c>
      <c r="AD1601" s="84">
        <v>3.2</v>
      </c>
      <c r="AE1601" s="84">
        <v>1.5</v>
      </c>
      <c r="AF1601" s="2">
        <v>100</v>
      </c>
      <c r="AG1601" s="2">
        <f t="shared" si="121"/>
        <v>320</v>
      </c>
      <c r="AH1601" s="2">
        <f t="shared" si="122"/>
        <v>220</v>
      </c>
      <c r="AI1601" s="44" t="str">
        <f>VLOOKUP(Table13[[#This Row],[Track]],$B$1885:$D$1929,2,FALSE)</f>
        <v>NSW</v>
      </c>
      <c r="AJ16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1" s="16" t="str">
        <f>IF(Table13[[#This Row],[Going-Dist]]="G&lt;6-Dist&gt;=1700","B",IF(Table13[[#This Row],[Going-Dist]]="G&lt;6-Dist&lt;1700","A",IF(AJ1601="G&gt;=6-Dist&lt;1700","C",IF(AJ1601="G&gt;=6-Dist&gt;=1700","D","xx"))))</f>
        <v>A</v>
      </c>
      <c r="AL1601" s="69">
        <f>MONTH(Table13[[#This Row],[Date]])</f>
        <v>11</v>
      </c>
      <c r="AM1601" s="69" t="str">
        <f t="shared" si="120"/>
        <v>2025-2026</v>
      </c>
      <c r="AN1601" s="60">
        <v>200</v>
      </c>
      <c r="AO1601" s="128">
        <f>IF(Table13[[#This Row],[Combo 27 Bet]]="","",IF(Table13[[#This Row],[Lev Ret]]="","",AN1601*Table13[[#This Row],[Odds]]))</f>
        <v>640</v>
      </c>
      <c r="AP1601" s="129">
        <f t="shared" si="123"/>
        <v>440</v>
      </c>
      <c r="AQ1601" s="135"/>
      <c r="AR1601" s="151">
        <v>10</v>
      </c>
      <c r="AS1601" s="2" t="str">
        <f>IF(Table13[[#This Row],[Date]]&lt;$AS$3,"","Live")</f>
        <v/>
      </c>
      <c r="AT1601" s="2" t="str">
        <f>IF(Table13[[#This Row],[Date]]&lt;$AT$3,"","Current Algo")</f>
        <v/>
      </c>
    </row>
    <row r="1602" spans="1:46" ht="14.25" customHeight="1" x14ac:dyDescent="0.25">
      <c r="A1602" s="82">
        <v>45976</v>
      </c>
      <c r="B1602" s="2" t="s">
        <v>4</v>
      </c>
      <c r="C1602" s="83">
        <v>0.60763888888888884</v>
      </c>
      <c r="D1602" s="87">
        <v>5</v>
      </c>
      <c r="E1602" s="7">
        <v>6</v>
      </c>
      <c r="F1602" s="60">
        <v>5</v>
      </c>
      <c r="G1602" s="2">
        <v>1600</v>
      </c>
      <c r="H1602" s="2" t="s">
        <v>70</v>
      </c>
      <c r="I1602" s="2" t="s">
        <v>84</v>
      </c>
      <c r="J1602" s="2">
        <v>200</v>
      </c>
      <c r="K1602" s="6">
        <v>7</v>
      </c>
      <c r="L1602" s="6" t="s">
        <v>1360</v>
      </c>
      <c r="M1602" s="2" t="s">
        <v>55</v>
      </c>
      <c r="N1602" s="84">
        <v>9</v>
      </c>
      <c r="O1602" s="2" t="s">
        <v>63</v>
      </c>
      <c r="P1602" s="2" t="s">
        <v>545</v>
      </c>
      <c r="Q1602" s="85"/>
      <c r="R1602" s="86">
        <v>4</v>
      </c>
      <c r="S1602" s="85">
        <v>56</v>
      </c>
      <c r="T1602" s="85">
        <v>56</v>
      </c>
      <c r="U1602" s="85"/>
      <c r="V1602" s="2">
        <v>1</v>
      </c>
      <c r="W1602" s="2">
        <v>5</v>
      </c>
      <c r="X1602" s="10">
        <v>1</v>
      </c>
      <c r="Y1602" s="84">
        <v>4</v>
      </c>
      <c r="Z1602" s="2">
        <v>45</v>
      </c>
      <c r="AA1602" s="6">
        <v>9</v>
      </c>
      <c r="AB1602" s="2"/>
      <c r="AC1602" s="2"/>
      <c r="AD1602" s="84">
        <v>8</v>
      </c>
      <c r="AE1602" s="84"/>
      <c r="AF1602" s="2">
        <v>100</v>
      </c>
      <c r="AG1602" s="2" t="str">
        <f t="shared" si="121"/>
        <v/>
      </c>
      <c r="AH1602" s="2">
        <f t="shared" si="122"/>
        <v>-100</v>
      </c>
      <c r="AI1602" s="44" t="str">
        <f>VLOOKUP(Table13[[#This Row],[Track]],$B$1885:$D$1929,2,FALSE)</f>
        <v>Vic</v>
      </c>
      <c r="AJ16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2" s="16" t="str">
        <f>IF(Table13[[#This Row],[Going-Dist]]="G&lt;6-Dist&gt;=1700","B",IF(Table13[[#This Row],[Going-Dist]]="G&lt;6-Dist&lt;1700","A",IF(AJ1602="G&gt;=6-Dist&lt;1700","C",IF(AJ1602="G&gt;=6-Dist&gt;=1700","D","xx"))))</f>
        <v>A</v>
      </c>
      <c r="AL1602" s="69">
        <f>MONTH(Table13[[#This Row],[Date]])</f>
        <v>11</v>
      </c>
      <c r="AM1602" s="69" t="str">
        <f t="shared" si="120"/>
        <v>2025-2026</v>
      </c>
      <c r="AN1602" s="60">
        <v>100</v>
      </c>
      <c r="AO1602" s="128" t="str">
        <f>IF(Table13[[#This Row],[Combo 27 Bet]]="","",IF(Table13[[#This Row],[Lev Ret]]="","",AN1602*Table13[[#This Row],[Odds]]))</f>
        <v/>
      </c>
      <c r="AP1602" s="129">
        <f t="shared" si="123"/>
        <v>-100</v>
      </c>
      <c r="AQ1602" s="135"/>
      <c r="AR1602" s="151">
        <v>5</v>
      </c>
      <c r="AS1602" s="2" t="str">
        <f>IF(Table13[[#This Row],[Date]]&lt;$AS$3,"","Live")</f>
        <v/>
      </c>
      <c r="AT1602" s="2" t="str">
        <f>IF(Table13[[#This Row],[Date]]&lt;$AT$3,"","Current Algo")</f>
        <v/>
      </c>
    </row>
    <row r="1603" spans="1:46" ht="14.25" customHeight="1" x14ac:dyDescent="0.25">
      <c r="A1603" s="82">
        <v>45976</v>
      </c>
      <c r="B1603" s="2" t="s">
        <v>1079</v>
      </c>
      <c r="C1603" s="83">
        <v>0.62152777777777779</v>
      </c>
      <c r="D1603" s="87">
        <v>4</v>
      </c>
      <c r="E1603" s="7">
        <v>0</v>
      </c>
      <c r="F1603" s="60">
        <v>5</v>
      </c>
      <c r="G1603" s="2">
        <v>1600</v>
      </c>
      <c r="H1603" s="2" t="s">
        <v>151</v>
      </c>
      <c r="I1603" s="2">
        <v>78</v>
      </c>
      <c r="J1603" s="2">
        <v>160</v>
      </c>
      <c r="K1603" s="6">
        <v>4</v>
      </c>
      <c r="L1603" s="6" t="s">
        <v>1362</v>
      </c>
      <c r="M1603" s="2" t="s">
        <v>55</v>
      </c>
      <c r="N1603" s="84">
        <v>2.2999999999999998</v>
      </c>
      <c r="O1603" s="2" t="s">
        <v>145</v>
      </c>
      <c r="P1603" s="2" t="s">
        <v>154</v>
      </c>
      <c r="Q1603" s="85"/>
      <c r="R1603" s="86">
        <v>5</v>
      </c>
      <c r="S1603" s="85">
        <v>58.5</v>
      </c>
      <c r="T1603" s="85">
        <v>58.5</v>
      </c>
      <c r="U1603" s="85"/>
      <c r="V1603" s="2">
        <v>1</v>
      </c>
      <c r="W1603" s="2"/>
      <c r="X1603" s="10">
        <v>2</v>
      </c>
      <c r="Y1603" s="84">
        <v>5.0999999999999996</v>
      </c>
      <c r="Z1603" s="2">
        <v>20</v>
      </c>
      <c r="AA1603" s="6"/>
      <c r="AB1603" s="2"/>
      <c r="AC1603" s="2" t="s">
        <v>150</v>
      </c>
      <c r="AD1603" s="84">
        <v>2.4500000000000002</v>
      </c>
      <c r="AE1603" s="84">
        <v>1.2</v>
      </c>
      <c r="AF1603" s="2">
        <v>100</v>
      </c>
      <c r="AG1603" s="2">
        <f t="shared" si="121"/>
        <v>245.00000000000003</v>
      </c>
      <c r="AH1603" s="2">
        <f t="shared" si="122"/>
        <v>145.00000000000003</v>
      </c>
      <c r="AI1603" s="44" t="str">
        <f>VLOOKUP(Table13[[#This Row],[Track]],$B$1885:$D$1929,2,FALSE)</f>
        <v>NSW</v>
      </c>
      <c r="AJ16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3" s="16" t="str">
        <f>IF(Table13[[#This Row],[Going-Dist]]="G&lt;6-Dist&gt;=1700","B",IF(Table13[[#This Row],[Going-Dist]]="G&lt;6-Dist&lt;1700","A",IF(AJ1603="G&gt;=6-Dist&lt;1700","C",IF(AJ1603="G&gt;=6-Dist&gt;=1700","D","xx"))))</f>
        <v>A</v>
      </c>
      <c r="AL1603" s="69">
        <f>MONTH(Table13[[#This Row],[Date]])</f>
        <v>11</v>
      </c>
      <c r="AM1603" s="69" t="str">
        <f t="shared" si="120"/>
        <v>2025-2026</v>
      </c>
      <c r="AN1603" s="60">
        <v>170</v>
      </c>
      <c r="AO1603" s="128">
        <f>IF(Table13[[#This Row],[Combo 27 Bet]]="","",IF(Table13[[#This Row],[Lev Ret]]="","",AN1603*Table13[[#This Row],[Odds]]))</f>
        <v>416.50000000000006</v>
      </c>
      <c r="AP1603" s="129">
        <f t="shared" si="123"/>
        <v>246.50000000000006</v>
      </c>
      <c r="AQ1603" s="135"/>
      <c r="AR1603" s="151">
        <v>8</v>
      </c>
      <c r="AS1603" s="2" t="str">
        <f>IF(Table13[[#This Row],[Date]]&lt;$AS$3,"","Live")</f>
        <v/>
      </c>
      <c r="AT1603" s="2" t="str">
        <f>IF(Table13[[#This Row],[Date]]&lt;$AT$3,"","Current Algo")</f>
        <v/>
      </c>
    </row>
    <row r="1604" spans="1:46" ht="14.25" customHeight="1" x14ac:dyDescent="0.25">
      <c r="A1604" s="82">
        <v>45976</v>
      </c>
      <c r="B1604" s="2" t="s">
        <v>4</v>
      </c>
      <c r="C1604" s="83">
        <v>0.63194444444444442</v>
      </c>
      <c r="D1604" s="87">
        <v>5</v>
      </c>
      <c r="E1604" s="7">
        <v>6</v>
      </c>
      <c r="F1604" s="60">
        <v>6</v>
      </c>
      <c r="G1604" s="2">
        <v>1200</v>
      </c>
      <c r="H1604" s="2" t="s">
        <v>70</v>
      </c>
      <c r="I1604" s="2" t="s">
        <v>84</v>
      </c>
      <c r="J1604" s="2">
        <v>200</v>
      </c>
      <c r="K1604" s="6">
        <v>8</v>
      </c>
      <c r="L1604" s="6" t="s">
        <v>1363</v>
      </c>
      <c r="M1604" s="2" t="s">
        <v>75</v>
      </c>
      <c r="N1604" s="84">
        <v>3.7</v>
      </c>
      <c r="O1604" s="2" t="s">
        <v>85</v>
      </c>
      <c r="P1604" s="2" t="s">
        <v>52</v>
      </c>
      <c r="Q1604" s="85"/>
      <c r="R1604" s="86">
        <v>6</v>
      </c>
      <c r="S1604" s="85">
        <v>55</v>
      </c>
      <c r="T1604" s="85">
        <v>55</v>
      </c>
      <c r="U1604" s="85"/>
      <c r="V1604" s="2">
        <v>4</v>
      </c>
      <c r="W1604" s="2">
        <v>2</v>
      </c>
      <c r="X1604" s="10">
        <v>2</v>
      </c>
      <c r="Y1604" s="84">
        <v>5.5</v>
      </c>
      <c r="Z1604" s="2">
        <v>30</v>
      </c>
      <c r="AA1604" s="6">
        <v>12</v>
      </c>
      <c r="AB1604" s="2"/>
      <c r="AC1604" s="2"/>
      <c r="AD1604" s="84">
        <v>3.7</v>
      </c>
      <c r="AE1604" s="84"/>
      <c r="AF1604" s="2">
        <v>100</v>
      </c>
      <c r="AG1604" s="2" t="str">
        <f t="shared" si="121"/>
        <v/>
      </c>
      <c r="AH1604" s="2">
        <f t="shared" si="122"/>
        <v>-100</v>
      </c>
      <c r="AI1604" s="44" t="str">
        <f>VLOOKUP(Table13[[#This Row],[Track]],$B$1885:$D$1929,2,FALSE)</f>
        <v>Vic</v>
      </c>
      <c r="AJ16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4" s="16" t="str">
        <f>IF(Table13[[#This Row],[Going-Dist]]="G&lt;6-Dist&gt;=1700","B",IF(Table13[[#This Row],[Going-Dist]]="G&lt;6-Dist&lt;1700","A",IF(AJ1604="G&gt;=6-Dist&lt;1700","C",IF(AJ1604="G&gt;=6-Dist&gt;=1700","D","xx"))))</f>
        <v>A</v>
      </c>
      <c r="AL1604" s="69">
        <f>MONTH(Table13[[#This Row],[Date]])</f>
        <v>11</v>
      </c>
      <c r="AM1604" s="69" t="str">
        <f t="shared" si="120"/>
        <v>2025-2026</v>
      </c>
      <c r="AN1604" s="60">
        <v>100</v>
      </c>
      <c r="AO1604" s="128" t="str">
        <f>IF(Table13[[#This Row],[Combo 27 Bet]]="","",IF(Table13[[#This Row],[Lev Ret]]="","",AN1604*Table13[[#This Row],[Odds]]))</f>
        <v/>
      </c>
      <c r="AP1604" s="129">
        <f t="shared" si="123"/>
        <v>-100</v>
      </c>
      <c r="AQ1604" s="135"/>
      <c r="AR1604" s="151">
        <v>5</v>
      </c>
      <c r="AS1604" s="2" t="str">
        <f>IF(Table13[[#This Row],[Date]]&lt;$AS$3,"","Live")</f>
        <v/>
      </c>
      <c r="AT1604" s="2" t="str">
        <f>IF(Table13[[#This Row],[Date]]&lt;$AT$3,"","Current Algo")</f>
        <v/>
      </c>
    </row>
    <row r="1605" spans="1:46" ht="14.25" customHeight="1" x14ac:dyDescent="0.25">
      <c r="A1605" s="82">
        <v>45976</v>
      </c>
      <c r="B1605" s="2" t="s">
        <v>1079</v>
      </c>
      <c r="C1605" s="83">
        <v>0.69791666666666663</v>
      </c>
      <c r="D1605" s="87">
        <v>4</v>
      </c>
      <c r="E1605" s="7">
        <v>0</v>
      </c>
      <c r="F1605" s="60">
        <v>8</v>
      </c>
      <c r="G1605" s="2">
        <v>1300</v>
      </c>
      <c r="H1605" s="2" t="s">
        <v>151</v>
      </c>
      <c r="I1605" s="2"/>
      <c r="J1605" s="2">
        <v>1000</v>
      </c>
      <c r="K1605" s="6">
        <v>16</v>
      </c>
      <c r="L1605" s="6" t="s">
        <v>1180</v>
      </c>
      <c r="M1605" s="2" t="s">
        <v>53</v>
      </c>
      <c r="N1605" s="84">
        <v>8.4</v>
      </c>
      <c r="O1605" s="2" t="s">
        <v>1155</v>
      </c>
      <c r="P1605" s="2" t="s">
        <v>1130</v>
      </c>
      <c r="Q1605" s="85"/>
      <c r="R1605" s="86">
        <v>9</v>
      </c>
      <c r="S1605" s="85">
        <v>53</v>
      </c>
      <c r="T1605" s="85">
        <v>53</v>
      </c>
      <c r="U1605" s="85"/>
      <c r="V1605" s="2"/>
      <c r="W1605" s="2">
        <v>1</v>
      </c>
      <c r="X1605" s="10">
        <v>1</v>
      </c>
      <c r="Y1605" s="84">
        <v>2.4</v>
      </c>
      <c r="Z1605" s="2">
        <v>20</v>
      </c>
      <c r="AA1605" s="6"/>
      <c r="AB1605" s="2"/>
      <c r="AC1605" s="2"/>
      <c r="AD1605" s="84">
        <v>4.5999999999999996</v>
      </c>
      <c r="AE1605" s="84"/>
      <c r="AF1605" s="2">
        <v>100</v>
      </c>
      <c r="AG1605" s="2" t="str">
        <f t="shared" si="121"/>
        <v/>
      </c>
      <c r="AH1605" s="2">
        <f t="shared" si="122"/>
        <v>-100</v>
      </c>
      <c r="AI1605" s="44" t="str">
        <f>VLOOKUP(Table13[[#This Row],[Track]],$B$1885:$D$1929,2,FALSE)</f>
        <v>NSW</v>
      </c>
      <c r="AJ16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5" s="16" t="str">
        <f>IF(Table13[[#This Row],[Going-Dist]]="G&lt;6-Dist&gt;=1700","B",IF(Table13[[#This Row],[Going-Dist]]="G&lt;6-Dist&lt;1700","A",IF(AJ1605="G&gt;=6-Dist&lt;1700","C",IF(AJ1605="G&gt;=6-Dist&gt;=1700","D","xx"))))</f>
        <v>A</v>
      </c>
      <c r="AL1605" s="69">
        <f>MONTH(Table13[[#This Row],[Date]])</f>
        <v>11</v>
      </c>
      <c r="AM1605" s="69" t="str">
        <f t="shared" si="120"/>
        <v>2025-2026</v>
      </c>
      <c r="AN1605" s="60">
        <v>100</v>
      </c>
      <c r="AO1605" s="128" t="str">
        <f>IF(Table13[[#This Row],[Combo 27 Bet]]="","",IF(Table13[[#This Row],[Lev Ret]]="","",AN1605*Table13[[#This Row],[Odds]]))</f>
        <v/>
      </c>
      <c r="AP1605" s="129">
        <f t="shared" si="123"/>
        <v>-100</v>
      </c>
      <c r="AQ1605" s="135"/>
      <c r="AR1605" s="151">
        <v>8</v>
      </c>
      <c r="AS1605" s="2" t="str">
        <f>IF(Table13[[#This Row],[Date]]&lt;$AS$3,"","Live")</f>
        <v/>
      </c>
      <c r="AT1605" s="2" t="str">
        <f>IF(Table13[[#This Row],[Date]]&lt;$AT$3,"","Current Algo")</f>
        <v/>
      </c>
    </row>
    <row r="1606" spans="1:46" ht="14.25" customHeight="1" x14ac:dyDescent="0.25">
      <c r="A1606" s="82">
        <v>45976</v>
      </c>
      <c r="B1606" s="2" t="s">
        <v>4</v>
      </c>
      <c r="C1606" s="83">
        <v>0.73611111111111116</v>
      </c>
      <c r="D1606" s="87">
        <v>5</v>
      </c>
      <c r="E1606" s="7">
        <v>6</v>
      </c>
      <c r="F1606" s="60">
        <v>10</v>
      </c>
      <c r="G1606" s="2">
        <v>1400</v>
      </c>
      <c r="H1606" s="2" t="s">
        <v>42</v>
      </c>
      <c r="I1606" s="2">
        <v>84</v>
      </c>
      <c r="J1606" s="2">
        <v>130</v>
      </c>
      <c r="K1606" s="6">
        <v>7</v>
      </c>
      <c r="L1606" s="6" t="s">
        <v>1364</v>
      </c>
      <c r="M1606" s="2" t="s">
        <v>55</v>
      </c>
      <c r="N1606" s="84">
        <v>5</v>
      </c>
      <c r="O1606" s="2" t="s">
        <v>101</v>
      </c>
      <c r="P1606" s="2" t="s">
        <v>212</v>
      </c>
      <c r="Q1606" s="85"/>
      <c r="R1606" s="86">
        <v>3</v>
      </c>
      <c r="S1606" s="85">
        <v>58</v>
      </c>
      <c r="T1606" s="85">
        <v>58</v>
      </c>
      <c r="U1606" s="85"/>
      <c r="V1606" s="2">
        <v>1</v>
      </c>
      <c r="W1606" s="2">
        <v>4</v>
      </c>
      <c r="X1606" s="10">
        <v>3</v>
      </c>
      <c r="Y1606" s="84">
        <v>5.6</v>
      </c>
      <c r="Z1606" s="2">
        <v>30</v>
      </c>
      <c r="AA1606" s="6">
        <v>13</v>
      </c>
      <c r="AB1606" s="2"/>
      <c r="AC1606" s="2" t="s">
        <v>12</v>
      </c>
      <c r="AD1606" s="84">
        <v>4.4000000000000004</v>
      </c>
      <c r="AE1606" s="84">
        <v>1.9</v>
      </c>
      <c r="AF1606" s="2">
        <v>100</v>
      </c>
      <c r="AG1606" s="2">
        <f t="shared" si="121"/>
        <v>440.00000000000006</v>
      </c>
      <c r="AH1606" s="2">
        <f t="shared" si="122"/>
        <v>340.00000000000006</v>
      </c>
      <c r="AI1606" s="44" t="str">
        <f>VLOOKUP(Table13[[#This Row],[Track]],$B$1885:$D$1929,2,FALSE)</f>
        <v>Vic</v>
      </c>
      <c r="AJ16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6" s="16" t="str">
        <f>IF(Table13[[#This Row],[Going-Dist]]="G&lt;6-Dist&gt;=1700","B",IF(Table13[[#This Row],[Going-Dist]]="G&lt;6-Dist&lt;1700","A",IF(AJ1606="G&gt;=6-Dist&lt;1700","C",IF(AJ1606="G&gt;=6-Dist&gt;=1700","D","xx"))))</f>
        <v>A</v>
      </c>
      <c r="AL1606" s="69">
        <f>MONTH(Table13[[#This Row],[Date]])</f>
        <v>11</v>
      </c>
      <c r="AM1606" s="69" t="str">
        <f t="shared" si="120"/>
        <v>2025-2026</v>
      </c>
      <c r="AN1606" s="60">
        <v>100</v>
      </c>
      <c r="AO1606" s="128">
        <f>IF(Table13[[#This Row],[Combo 27 Bet]]="","",IF(Table13[[#This Row],[Lev Ret]]="","",AN1606*Table13[[#This Row],[Odds]]))</f>
        <v>440.00000000000006</v>
      </c>
      <c r="AP1606" s="129">
        <f t="shared" si="123"/>
        <v>340.00000000000006</v>
      </c>
      <c r="AQ1606" s="135"/>
      <c r="AR1606" s="151">
        <v>5</v>
      </c>
      <c r="AS1606" s="2" t="str">
        <f>IF(Table13[[#This Row],[Date]]&lt;$AS$3,"","Live")</f>
        <v/>
      </c>
      <c r="AT1606" s="2" t="str">
        <f>IF(Table13[[#This Row],[Date]]&lt;$AT$3,"","Current Algo")</f>
        <v/>
      </c>
    </row>
    <row r="1607" spans="1:46" ht="14.25" customHeight="1" x14ac:dyDescent="0.25">
      <c r="A1607" s="82">
        <v>45976</v>
      </c>
      <c r="B1607" s="2" t="s">
        <v>1079</v>
      </c>
      <c r="C1607" s="83">
        <v>0.74652777777777779</v>
      </c>
      <c r="D1607" s="87">
        <v>4</v>
      </c>
      <c r="E1607" s="7">
        <v>0</v>
      </c>
      <c r="F1607" s="60">
        <v>10</v>
      </c>
      <c r="G1607" s="2">
        <v>1300</v>
      </c>
      <c r="H1607" s="2" t="s">
        <v>151</v>
      </c>
      <c r="I1607" s="2">
        <v>94</v>
      </c>
      <c r="J1607" s="2">
        <v>160</v>
      </c>
      <c r="K1607" s="6">
        <v>14</v>
      </c>
      <c r="L1607" s="6" t="s">
        <v>1161</v>
      </c>
      <c r="M1607" s="2" t="s">
        <v>75</v>
      </c>
      <c r="N1607" s="84">
        <v>2.5</v>
      </c>
      <c r="O1607" s="2" t="s">
        <v>69</v>
      </c>
      <c r="P1607" s="2" t="s">
        <v>563</v>
      </c>
      <c r="Q1607" s="85"/>
      <c r="R1607" s="86">
        <v>2</v>
      </c>
      <c r="S1607" s="85">
        <v>54</v>
      </c>
      <c r="T1607" s="85">
        <v>54</v>
      </c>
      <c r="U1607" s="85"/>
      <c r="V1607" s="2">
        <v>1</v>
      </c>
      <c r="W1607" s="2">
        <v>1</v>
      </c>
      <c r="X1607" s="10">
        <v>1</v>
      </c>
      <c r="Y1607" s="84">
        <v>2.8</v>
      </c>
      <c r="Z1607" s="2">
        <v>30</v>
      </c>
      <c r="AA1607" s="6"/>
      <c r="AB1607" s="2"/>
      <c r="AC1607" s="2" t="s">
        <v>150</v>
      </c>
      <c r="AD1607" s="84">
        <v>2.5</v>
      </c>
      <c r="AE1607" s="84">
        <v>1.4</v>
      </c>
      <c r="AF1607" s="2">
        <v>100</v>
      </c>
      <c r="AG1607" s="2">
        <f t="shared" si="121"/>
        <v>250</v>
      </c>
      <c r="AH1607" s="2">
        <f t="shared" si="122"/>
        <v>150</v>
      </c>
      <c r="AI1607" s="44" t="str">
        <f>VLOOKUP(Table13[[#This Row],[Track]],$B$1885:$D$1929,2,FALSE)</f>
        <v>NSW</v>
      </c>
      <c r="AJ16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7" s="16" t="str">
        <f>IF(Table13[[#This Row],[Going-Dist]]="G&lt;6-Dist&gt;=1700","B",IF(Table13[[#This Row],[Going-Dist]]="G&lt;6-Dist&lt;1700","A",IF(AJ1607="G&gt;=6-Dist&lt;1700","C",IF(AJ1607="G&gt;=6-Dist&gt;=1700","D","xx"))))</f>
        <v>A</v>
      </c>
      <c r="AL1607" s="69">
        <f>MONTH(Table13[[#This Row],[Date]])</f>
        <v>11</v>
      </c>
      <c r="AM1607" s="69" t="str">
        <f t="shared" ref="AM1607:AM1670" si="124">IF(A1607&lt;$AM$1905,"2020-2021",IF(A1607&lt;$AM$1906,"2021-2022",IF(A1607&lt;$AM$1907,"2022-2023",IF(A1607&lt;$AM$1908,"2023-2024",IF(A1607&lt;$AM$1909,"2024-2025",IF(A1607&lt;$AM$1910,"2025-2026",IF(A1607&lt;$AM$1911,"2026-2027",IF(A1607&lt;$AM$1912,"2027-2028"))))))))</f>
        <v>2025-2026</v>
      </c>
      <c r="AN1607" s="60">
        <v>150</v>
      </c>
      <c r="AO1607" s="128">
        <f>IF(Table13[[#This Row],[Combo 27 Bet]]="","",IF(Table13[[#This Row],[Lev Ret]]="","",AN1607*Table13[[#This Row],[Odds]]))</f>
        <v>375</v>
      </c>
      <c r="AP1607" s="129">
        <f t="shared" si="123"/>
        <v>225</v>
      </c>
      <c r="AQ1607" s="135"/>
      <c r="AR1607" s="151">
        <v>9</v>
      </c>
      <c r="AS1607" s="2" t="str">
        <f>IF(Table13[[#This Row],[Date]]&lt;$AS$3,"","Live")</f>
        <v/>
      </c>
      <c r="AT1607" s="2" t="str">
        <f>IF(Table13[[#This Row],[Date]]&lt;$AT$3,"","Current Algo")</f>
        <v/>
      </c>
    </row>
    <row r="1608" spans="1:46" ht="14.25" customHeight="1" x14ac:dyDescent="0.25">
      <c r="A1608" s="82">
        <v>45983</v>
      </c>
      <c r="B1608" s="2" t="s">
        <v>226</v>
      </c>
      <c r="C1608" s="83">
        <v>0.58333333333333337</v>
      </c>
      <c r="D1608" s="87">
        <v>4</v>
      </c>
      <c r="E1608" s="7">
        <v>3</v>
      </c>
      <c r="F1608" s="60">
        <v>4</v>
      </c>
      <c r="G1608" s="2">
        <v>1400</v>
      </c>
      <c r="H1608" s="2" t="s">
        <v>70</v>
      </c>
      <c r="I1608" s="2" t="s">
        <v>84</v>
      </c>
      <c r="J1608" s="2">
        <v>150</v>
      </c>
      <c r="K1608" s="6">
        <v>7</v>
      </c>
      <c r="L1608" s="6" t="s">
        <v>1365</v>
      </c>
      <c r="M1608" s="2" t="s">
        <v>67</v>
      </c>
      <c r="N1608" s="84">
        <v>4.2</v>
      </c>
      <c r="O1608" s="2" t="s">
        <v>59</v>
      </c>
      <c r="P1608" s="2" t="s">
        <v>54</v>
      </c>
      <c r="Q1608" s="85"/>
      <c r="R1608" s="86">
        <v>6</v>
      </c>
      <c r="S1608" s="85">
        <v>56</v>
      </c>
      <c r="T1608" s="85">
        <v>56</v>
      </c>
      <c r="U1608" s="85"/>
      <c r="V1608" s="2">
        <v>3</v>
      </c>
      <c r="W1608" s="2">
        <v>5</v>
      </c>
      <c r="X1608" s="10">
        <v>1</v>
      </c>
      <c r="Y1608" s="84">
        <v>5</v>
      </c>
      <c r="Z1608" s="2">
        <v>35</v>
      </c>
      <c r="AA1608" s="6">
        <v>8</v>
      </c>
      <c r="AB1608" s="2"/>
      <c r="AC1608" s="2" t="s">
        <v>12</v>
      </c>
      <c r="AD1608" s="84">
        <v>4.8</v>
      </c>
      <c r="AE1608" s="84">
        <v>1.8</v>
      </c>
      <c r="AF1608" s="2">
        <v>100</v>
      </c>
      <c r="AG1608" s="2">
        <f t="shared" si="121"/>
        <v>480</v>
      </c>
      <c r="AH1608" s="2">
        <f t="shared" si="122"/>
        <v>380</v>
      </c>
      <c r="AI1608" s="44" t="str">
        <f>VLOOKUP(Table13[[#This Row],[Track]],$B$1885:$D$1929,2,FALSE)</f>
        <v>Vic</v>
      </c>
      <c r="AJ16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08" s="16" t="str">
        <f>IF(Table13[[#This Row],[Going-Dist]]="G&lt;6-Dist&gt;=1700","B",IF(Table13[[#This Row],[Going-Dist]]="G&lt;6-Dist&lt;1700","A",IF(AJ1608="G&gt;=6-Dist&lt;1700","C",IF(AJ1608="G&gt;=6-Dist&gt;=1700","D","xx"))))</f>
        <v>A</v>
      </c>
      <c r="AL1608" s="2">
        <f>MONTH(Table13[[#This Row],[Date]])</f>
        <v>11</v>
      </c>
      <c r="AM1608" s="2" t="str">
        <f t="shared" si="124"/>
        <v>2025-2026</v>
      </c>
      <c r="AN1608" s="60">
        <v>100</v>
      </c>
      <c r="AO1608" s="128">
        <f>IF(Table13[[#This Row],[Combo 27 Bet]]="","",IF(Table13[[#This Row],[Lev Ret]]="","",AN1608*Table13[[#This Row],[Odds]]))</f>
        <v>480</v>
      </c>
      <c r="AP1608" s="129">
        <f t="shared" si="123"/>
        <v>380</v>
      </c>
      <c r="AQ1608" s="135"/>
      <c r="AR1608" s="151">
        <v>7</v>
      </c>
      <c r="AS1608" s="2" t="str">
        <f>IF(Table13[[#This Row],[Date]]&lt;$AS$3,"","Live")</f>
        <v/>
      </c>
      <c r="AT1608" s="2" t="str">
        <f>IF(Table13[[#This Row],[Date]]&lt;$AT$3,"","Current Algo")</f>
        <v/>
      </c>
    </row>
    <row r="1609" spans="1:46" ht="14.25" customHeight="1" x14ac:dyDescent="0.25">
      <c r="A1609" s="82">
        <v>45983</v>
      </c>
      <c r="B1609" s="2" t="s">
        <v>1072</v>
      </c>
      <c r="C1609" s="83">
        <v>0.62152777777777779</v>
      </c>
      <c r="D1609" s="87">
        <v>4</v>
      </c>
      <c r="E1609" s="7">
        <v>0</v>
      </c>
      <c r="F1609" s="60">
        <v>5</v>
      </c>
      <c r="G1609" s="2">
        <v>2000</v>
      </c>
      <c r="H1609" s="2" t="s">
        <v>151</v>
      </c>
      <c r="I1609" s="2">
        <v>78</v>
      </c>
      <c r="J1609" s="2">
        <v>160</v>
      </c>
      <c r="K1609" s="6">
        <v>1</v>
      </c>
      <c r="L1609" s="6" t="s">
        <v>1357</v>
      </c>
      <c r="M1609" s="2" t="s">
        <v>71</v>
      </c>
      <c r="N1609" s="84">
        <v>3.3</v>
      </c>
      <c r="O1609" s="2" t="s">
        <v>1141</v>
      </c>
      <c r="P1609" s="2" t="s">
        <v>236</v>
      </c>
      <c r="Q1609" s="85"/>
      <c r="R1609" s="86">
        <v>1</v>
      </c>
      <c r="S1609" s="85">
        <v>58.5</v>
      </c>
      <c r="T1609" s="85">
        <v>58.5</v>
      </c>
      <c r="U1609" s="85"/>
      <c r="V1609" s="2">
        <v>1</v>
      </c>
      <c r="W1609" s="2">
        <v>3</v>
      </c>
      <c r="X1609" s="10">
        <v>1</v>
      </c>
      <c r="Y1609" s="84">
        <v>4.4000000000000004</v>
      </c>
      <c r="Z1609" s="2">
        <v>20</v>
      </c>
      <c r="AA1609" s="6"/>
      <c r="AB1609" s="2"/>
      <c r="AC1609" s="2"/>
      <c r="AD1609" s="84">
        <v>3</v>
      </c>
      <c r="AE1609" s="84"/>
      <c r="AF1609" s="2">
        <v>100</v>
      </c>
      <c r="AG1609" s="2" t="str">
        <f t="shared" si="121"/>
        <v/>
      </c>
      <c r="AH1609" s="2">
        <f t="shared" si="122"/>
        <v>-100</v>
      </c>
      <c r="AI1609" s="44" t="str">
        <f>VLOOKUP(Table13[[#This Row],[Track]],$B$1885:$D$1929,2,FALSE)</f>
        <v>NSW</v>
      </c>
      <c r="AJ16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09" s="16" t="str">
        <f>IF(Table13[[#This Row],[Going-Dist]]="G&lt;6-Dist&gt;=1700","B",IF(Table13[[#This Row],[Going-Dist]]="G&lt;6-Dist&lt;1700","A",IF(AJ1609="G&gt;=6-Dist&lt;1700","C",IF(AJ1609="G&gt;=6-Dist&gt;=1700","D","xx"))))</f>
        <v>B</v>
      </c>
      <c r="AL1609" s="69">
        <f>MONTH(Table13[[#This Row],[Date]])</f>
        <v>11</v>
      </c>
      <c r="AM1609" s="69" t="str">
        <f t="shared" si="124"/>
        <v>2025-2026</v>
      </c>
      <c r="AN1609" s="60">
        <v>120</v>
      </c>
      <c r="AO1609" s="128" t="str">
        <f>IF(Table13[[#This Row],[Combo 27 Bet]]="","",IF(Table13[[#This Row],[Lev Ret]]="","",AN1609*Table13[[#This Row],[Odds]]))</f>
        <v/>
      </c>
      <c r="AP1609" s="129">
        <f t="shared" si="123"/>
        <v>-120</v>
      </c>
      <c r="AQ1609" s="135"/>
      <c r="AR1609" s="151">
        <v>7</v>
      </c>
      <c r="AS1609" s="2" t="str">
        <f>IF(Table13[[#This Row],[Date]]&lt;$AS$3,"","Live")</f>
        <v/>
      </c>
      <c r="AT1609" s="2" t="str">
        <f>IF(Table13[[#This Row],[Date]]&lt;$AT$3,"","Current Algo")</f>
        <v/>
      </c>
    </row>
    <row r="1610" spans="1:46" ht="14.25" customHeight="1" x14ac:dyDescent="0.25">
      <c r="A1610" s="82">
        <v>45983</v>
      </c>
      <c r="B1610" s="2" t="s">
        <v>226</v>
      </c>
      <c r="C1610" s="83">
        <v>0.63194444444444442</v>
      </c>
      <c r="D1610" s="87">
        <v>4</v>
      </c>
      <c r="E1610" s="7">
        <v>3</v>
      </c>
      <c r="F1610" s="60">
        <v>6</v>
      </c>
      <c r="G1610" s="2">
        <v>2025</v>
      </c>
      <c r="H1610" s="2" t="s">
        <v>42</v>
      </c>
      <c r="I1610" s="2">
        <v>84</v>
      </c>
      <c r="J1610" s="2">
        <v>130</v>
      </c>
      <c r="K1610" s="6">
        <v>5</v>
      </c>
      <c r="L1610" s="6" t="s">
        <v>1366</v>
      </c>
      <c r="M1610" s="2" t="s">
        <v>75</v>
      </c>
      <c r="N1610" s="84">
        <v>2.6</v>
      </c>
      <c r="O1610" s="2" t="s">
        <v>515</v>
      </c>
      <c r="P1610" s="2" t="s">
        <v>212</v>
      </c>
      <c r="Q1610" s="85"/>
      <c r="R1610" s="86">
        <v>6</v>
      </c>
      <c r="S1610" s="85">
        <v>57.5</v>
      </c>
      <c r="T1610" s="85">
        <v>57.5</v>
      </c>
      <c r="U1610" s="85"/>
      <c r="V1610" s="2">
        <v>1</v>
      </c>
      <c r="W1610" s="2">
        <v>2</v>
      </c>
      <c r="X1610" s="10">
        <v>1</v>
      </c>
      <c r="Y1610" s="84">
        <v>4.2</v>
      </c>
      <c r="Z1610" s="2">
        <v>40</v>
      </c>
      <c r="AA1610" s="6">
        <v>9</v>
      </c>
      <c r="AB1610" s="2"/>
      <c r="AC1610" s="2"/>
      <c r="AD1610" s="84">
        <v>2.5</v>
      </c>
      <c r="AE1610" s="84"/>
      <c r="AF1610" s="2">
        <v>100</v>
      </c>
      <c r="AG1610" s="2" t="str">
        <f t="shared" si="121"/>
        <v/>
      </c>
      <c r="AH1610" s="2">
        <f t="shared" si="122"/>
        <v>-100</v>
      </c>
      <c r="AI1610" s="44" t="str">
        <f>VLOOKUP(Table13[[#This Row],[Track]],$B$1885:$D$1929,2,FALSE)</f>
        <v>Vic</v>
      </c>
      <c r="AJ16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10" s="16" t="str">
        <f>IF(Table13[[#This Row],[Going-Dist]]="G&lt;6-Dist&gt;=1700","B",IF(Table13[[#This Row],[Going-Dist]]="G&lt;6-Dist&lt;1700","A",IF(AJ1610="G&gt;=6-Dist&lt;1700","C",IF(AJ1610="G&gt;=6-Dist&gt;=1700","D","xx"))))</f>
        <v>B</v>
      </c>
      <c r="AL1610" s="69">
        <f>MONTH(Table13[[#This Row],[Date]])</f>
        <v>11</v>
      </c>
      <c r="AM1610" s="69" t="str">
        <f t="shared" si="124"/>
        <v>2025-2026</v>
      </c>
      <c r="AN1610" s="60">
        <v>100</v>
      </c>
      <c r="AO1610" s="128" t="str">
        <f>IF(Table13[[#This Row],[Combo 27 Bet]]="","",IF(Table13[[#This Row],[Lev Ret]]="","",AN1610*Table13[[#This Row],[Odds]]))</f>
        <v/>
      </c>
      <c r="AP1610" s="129">
        <f t="shared" si="123"/>
        <v>-100</v>
      </c>
      <c r="AQ1610" s="135">
        <v>2</v>
      </c>
      <c r="AR1610" s="151">
        <v>5</v>
      </c>
      <c r="AS1610" s="2" t="str">
        <f>IF(Table13[[#This Row],[Date]]&lt;$AS$3,"","Live")</f>
        <v/>
      </c>
      <c r="AT1610" s="2" t="str">
        <f>IF(Table13[[#This Row],[Date]]&lt;$AT$3,"","Current Algo")</f>
        <v/>
      </c>
    </row>
    <row r="1611" spans="1:46" ht="14.25" customHeight="1" x14ac:dyDescent="0.25">
      <c r="A1611" s="82">
        <v>45983</v>
      </c>
      <c r="B1611" s="2" t="s">
        <v>226</v>
      </c>
      <c r="C1611" s="83">
        <v>0.63194444444444442</v>
      </c>
      <c r="D1611" s="87">
        <v>4</v>
      </c>
      <c r="E1611" s="7">
        <v>3</v>
      </c>
      <c r="F1611" s="60">
        <v>6</v>
      </c>
      <c r="G1611" s="2">
        <v>2025</v>
      </c>
      <c r="H1611" s="2" t="s">
        <v>42</v>
      </c>
      <c r="I1611" s="2">
        <v>84</v>
      </c>
      <c r="J1611" s="2">
        <v>130</v>
      </c>
      <c r="K1611" s="6">
        <v>8</v>
      </c>
      <c r="L1611" s="6" t="s">
        <v>1367</v>
      </c>
      <c r="M1611" s="2" t="s">
        <v>67</v>
      </c>
      <c r="N1611" s="84">
        <v>5</v>
      </c>
      <c r="O1611" s="2" t="s">
        <v>47</v>
      </c>
      <c r="P1611" s="2" t="s">
        <v>82</v>
      </c>
      <c r="Q1611" s="85"/>
      <c r="R1611" s="86">
        <v>1</v>
      </c>
      <c r="S1611" s="85">
        <v>54</v>
      </c>
      <c r="T1611" s="85">
        <v>54</v>
      </c>
      <c r="U1611" s="85"/>
      <c r="V1611" s="2">
        <v>3</v>
      </c>
      <c r="W1611" s="2">
        <v>3</v>
      </c>
      <c r="X1611" s="10">
        <v>2</v>
      </c>
      <c r="Y1611" s="84">
        <v>5.6</v>
      </c>
      <c r="Z1611" s="2">
        <v>30</v>
      </c>
      <c r="AA1611" s="6">
        <v>9</v>
      </c>
      <c r="AB1611" s="2"/>
      <c r="AC1611" s="2"/>
      <c r="AD1611" s="84">
        <v>4.8</v>
      </c>
      <c r="AE1611" s="84"/>
      <c r="AF1611" s="2">
        <v>100</v>
      </c>
      <c r="AG1611" s="2" t="str">
        <f t="shared" si="121"/>
        <v/>
      </c>
      <c r="AH1611" s="2">
        <f t="shared" si="122"/>
        <v>-100</v>
      </c>
      <c r="AI1611" s="44" t="str">
        <f>VLOOKUP(Table13[[#This Row],[Track]],$B$1885:$D$1929,2,FALSE)</f>
        <v>Vic</v>
      </c>
      <c r="AJ16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11" s="16" t="str">
        <f>IF(Table13[[#This Row],[Going-Dist]]="G&lt;6-Dist&gt;=1700","B",IF(Table13[[#This Row],[Going-Dist]]="G&lt;6-Dist&lt;1700","A",IF(AJ1611="G&gt;=6-Dist&lt;1700","C",IF(AJ1611="G&gt;=6-Dist&gt;=1700","D","xx"))))</f>
        <v>B</v>
      </c>
      <c r="AL1611" s="2">
        <f>MONTH(Table13[[#This Row],[Date]])</f>
        <v>11</v>
      </c>
      <c r="AM1611" s="2" t="str">
        <f t="shared" si="124"/>
        <v>2025-2026</v>
      </c>
      <c r="AN1611" s="60">
        <v>100</v>
      </c>
      <c r="AO1611" s="128" t="str">
        <f>IF(Table13[[#This Row],[Combo 27 Bet]]="","",IF(Table13[[#This Row],[Lev Ret]]="","",AN1611*Table13[[#This Row],[Odds]]))</f>
        <v/>
      </c>
      <c r="AP1611" s="129">
        <f t="shared" si="123"/>
        <v>-100</v>
      </c>
      <c r="AQ1611" s="135">
        <v>2</v>
      </c>
      <c r="AR1611" s="151">
        <v>1</v>
      </c>
      <c r="AS1611" s="2" t="str">
        <f>IF(Table13[[#This Row],[Date]]&lt;$AS$3,"","Live")</f>
        <v/>
      </c>
      <c r="AT1611" s="2" t="str">
        <f>IF(Table13[[#This Row],[Date]]&lt;$AT$3,"","Current Algo")</f>
        <v/>
      </c>
    </row>
    <row r="1612" spans="1:46" ht="14.25" customHeight="1" x14ac:dyDescent="0.25">
      <c r="A1612" s="82">
        <v>45983</v>
      </c>
      <c r="B1612" s="2" t="s">
        <v>226</v>
      </c>
      <c r="C1612" s="83">
        <v>0.65625</v>
      </c>
      <c r="D1612" s="87">
        <v>4</v>
      </c>
      <c r="E1612" s="7">
        <v>3</v>
      </c>
      <c r="F1612" s="60">
        <v>7</v>
      </c>
      <c r="G1612" s="2">
        <v>1200</v>
      </c>
      <c r="H1612" s="2" t="s">
        <v>42</v>
      </c>
      <c r="I1612" s="2">
        <v>80</v>
      </c>
      <c r="J1612" s="2">
        <v>130</v>
      </c>
      <c r="K1612" s="6">
        <v>1</v>
      </c>
      <c r="L1612" s="6" t="s">
        <v>996</v>
      </c>
      <c r="M1612" s="2" t="s">
        <v>55</v>
      </c>
      <c r="N1612" s="84">
        <v>3.5</v>
      </c>
      <c r="O1612" s="2" t="s">
        <v>178</v>
      </c>
      <c r="P1612" s="2" t="s">
        <v>82</v>
      </c>
      <c r="Q1612" s="85"/>
      <c r="R1612" s="86">
        <v>9</v>
      </c>
      <c r="S1612" s="85">
        <v>60</v>
      </c>
      <c r="T1612" s="85">
        <v>60</v>
      </c>
      <c r="U1612" s="85"/>
      <c r="V1612" s="2">
        <v>2</v>
      </c>
      <c r="W1612" s="2">
        <v>3</v>
      </c>
      <c r="X1612" s="10">
        <v>2</v>
      </c>
      <c r="Y1612" s="84">
        <v>5.7</v>
      </c>
      <c r="Z1612" s="2">
        <v>30</v>
      </c>
      <c r="AA1612" s="6">
        <v>9</v>
      </c>
      <c r="AB1612" s="2"/>
      <c r="AC1612" s="2"/>
      <c r="AD1612" s="84">
        <v>3.2</v>
      </c>
      <c r="AE1612" s="84"/>
      <c r="AF1612" s="2">
        <v>100</v>
      </c>
      <c r="AG1612" s="2" t="str">
        <f t="shared" si="121"/>
        <v/>
      </c>
      <c r="AH1612" s="2">
        <f t="shared" si="122"/>
        <v>-100</v>
      </c>
      <c r="AI1612" s="44" t="str">
        <f>VLOOKUP(Table13[[#This Row],[Track]],$B$1885:$D$1929,2,FALSE)</f>
        <v>Vic</v>
      </c>
      <c r="AJ16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12" s="16" t="str">
        <f>IF(Table13[[#This Row],[Going-Dist]]="G&lt;6-Dist&gt;=1700","B",IF(Table13[[#This Row],[Going-Dist]]="G&lt;6-Dist&lt;1700","A",IF(AJ1612="G&gt;=6-Dist&lt;1700","C",IF(AJ1612="G&gt;=6-Dist&gt;=1700","D","xx"))))</f>
        <v>A</v>
      </c>
      <c r="AL1612" s="2">
        <f>MONTH(Table13[[#This Row],[Date]])</f>
        <v>11</v>
      </c>
      <c r="AM1612" s="2" t="str">
        <f t="shared" si="124"/>
        <v>2025-2026</v>
      </c>
      <c r="AN1612" s="60">
        <v>150</v>
      </c>
      <c r="AO1612" s="128" t="str">
        <f>IF(Table13[[#This Row],[Combo 27 Bet]]="","",IF(Table13[[#This Row],[Lev Ret]]="","",AN1612*Table13[[#This Row],[Odds]]))</f>
        <v/>
      </c>
      <c r="AP1612" s="129">
        <f t="shared" si="123"/>
        <v>-150</v>
      </c>
      <c r="AQ1612" s="135"/>
      <c r="AR1612" s="151">
        <v>8</v>
      </c>
      <c r="AS1612" s="2" t="str">
        <f>IF(Table13[[#This Row],[Date]]&lt;$AS$3,"","Live")</f>
        <v/>
      </c>
      <c r="AT1612" s="2" t="str">
        <f>IF(Table13[[#This Row],[Date]]&lt;$AT$3,"","Current Algo")</f>
        <v/>
      </c>
    </row>
    <row r="1613" spans="1:46" ht="14.25" customHeight="1" x14ac:dyDescent="0.25">
      <c r="A1613" s="82">
        <v>45983</v>
      </c>
      <c r="B1613" s="2" t="s">
        <v>226</v>
      </c>
      <c r="C1613" s="83">
        <v>0.68402777777777779</v>
      </c>
      <c r="D1613" s="87">
        <v>4</v>
      </c>
      <c r="E1613" s="7">
        <v>3</v>
      </c>
      <c r="F1613" s="60">
        <v>8</v>
      </c>
      <c r="G1613" s="2">
        <v>1600</v>
      </c>
      <c r="H1613" s="2" t="s">
        <v>42</v>
      </c>
      <c r="I1613" s="2" t="s">
        <v>46</v>
      </c>
      <c r="J1613" s="2">
        <v>500</v>
      </c>
      <c r="K1613" s="6">
        <v>15</v>
      </c>
      <c r="L1613" s="6" t="s">
        <v>1368</v>
      </c>
      <c r="M1613" s="2" t="s">
        <v>53</v>
      </c>
      <c r="N1613" s="84">
        <v>3.4</v>
      </c>
      <c r="O1613" s="2" t="s">
        <v>101</v>
      </c>
      <c r="P1613" s="2" t="s">
        <v>193</v>
      </c>
      <c r="Q1613" s="85"/>
      <c r="R1613" s="86">
        <v>12</v>
      </c>
      <c r="S1613" s="85">
        <v>54</v>
      </c>
      <c r="T1613" s="85">
        <v>54</v>
      </c>
      <c r="U1613" s="85"/>
      <c r="V1613" s="2">
        <v>3</v>
      </c>
      <c r="W1613" s="2"/>
      <c r="X1613" s="10">
        <v>1</v>
      </c>
      <c r="Y1613" s="84">
        <v>4.4000000000000004</v>
      </c>
      <c r="Z1613" s="2">
        <v>45</v>
      </c>
      <c r="AA1613" s="6">
        <v>13</v>
      </c>
      <c r="AB1613" s="2"/>
      <c r="AC1613" s="2" t="s">
        <v>12</v>
      </c>
      <c r="AD1613" s="84">
        <v>3.4</v>
      </c>
      <c r="AE1613" s="84">
        <v>1.8</v>
      </c>
      <c r="AF1613" s="2">
        <v>100</v>
      </c>
      <c r="AG1613" s="2">
        <f t="shared" si="121"/>
        <v>340</v>
      </c>
      <c r="AH1613" s="2">
        <f t="shared" si="122"/>
        <v>240</v>
      </c>
      <c r="AI1613" s="44" t="str">
        <f>VLOOKUP(Table13[[#This Row],[Track]],$B$1885:$D$1929,2,FALSE)</f>
        <v>Vic</v>
      </c>
      <c r="AJ16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13" s="16" t="str">
        <f>IF(Table13[[#This Row],[Going-Dist]]="G&lt;6-Dist&gt;=1700","B",IF(Table13[[#This Row],[Going-Dist]]="G&lt;6-Dist&lt;1700","A",IF(AJ1613="G&gt;=6-Dist&lt;1700","C",IF(AJ1613="G&gt;=6-Dist&gt;=1700","D","xx"))))</f>
        <v>A</v>
      </c>
      <c r="AL1613" s="2">
        <f>MONTH(Table13[[#This Row],[Date]])</f>
        <v>11</v>
      </c>
      <c r="AM1613" s="2" t="str">
        <f t="shared" si="124"/>
        <v>2025-2026</v>
      </c>
      <c r="AN1613" s="60">
        <v>150</v>
      </c>
      <c r="AO1613" s="128">
        <f>IF(Table13[[#This Row],[Combo 27 Bet]]="","",IF(Table13[[#This Row],[Lev Ret]]="","",AN1613*Table13[[#This Row],[Odds]]))</f>
        <v>510</v>
      </c>
      <c r="AP1613" s="129">
        <f t="shared" si="123"/>
        <v>360</v>
      </c>
      <c r="AQ1613" s="135"/>
      <c r="AR1613" s="151">
        <v>9</v>
      </c>
      <c r="AS1613" s="2" t="str">
        <f>IF(Table13[[#This Row],[Date]]&lt;$AS$3,"","Live")</f>
        <v/>
      </c>
      <c r="AT1613" s="2" t="str">
        <f>IF(Table13[[#This Row],[Date]]&lt;$AT$3,"","Current Algo")</f>
        <v/>
      </c>
    </row>
    <row r="1614" spans="1:46" ht="14.25" customHeight="1" x14ac:dyDescent="0.25">
      <c r="A1614" s="82">
        <v>45983</v>
      </c>
      <c r="B1614" s="2" t="s">
        <v>226</v>
      </c>
      <c r="C1614" s="83">
        <v>0.73611111111111116</v>
      </c>
      <c r="D1614" s="87">
        <v>4</v>
      </c>
      <c r="E1614" s="7">
        <v>3</v>
      </c>
      <c r="F1614" s="60">
        <v>10</v>
      </c>
      <c r="G1614" s="2">
        <v>1000</v>
      </c>
      <c r="H1614" s="2" t="s">
        <v>42</v>
      </c>
      <c r="I1614" s="2">
        <v>74</v>
      </c>
      <c r="J1614" s="2">
        <v>130</v>
      </c>
      <c r="K1614" s="6">
        <v>5</v>
      </c>
      <c r="L1614" s="6" t="s">
        <v>1369</v>
      </c>
      <c r="M1614" s="2" t="s">
        <v>58</v>
      </c>
      <c r="N1614" s="84">
        <v>7</v>
      </c>
      <c r="O1614" s="2" t="s">
        <v>1348</v>
      </c>
      <c r="P1614" s="2" t="s">
        <v>1349</v>
      </c>
      <c r="Q1614" s="85"/>
      <c r="R1614" s="86">
        <v>5</v>
      </c>
      <c r="S1614" s="85">
        <v>60.5</v>
      </c>
      <c r="T1614" s="85">
        <v>60.5</v>
      </c>
      <c r="U1614" s="85"/>
      <c r="V1614" s="2">
        <v>4</v>
      </c>
      <c r="W1614" s="2"/>
      <c r="X1614" s="10">
        <v>2</v>
      </c>
      <c r="Y1614" s="84">
        <v>4.9000000000000004</v>
      </c>
      <c r="Z1614" s="2">
        <v>35</v>
      </c>
      <c r="AA1614" s="6">
        <v>9</v>
      </c>
      <c r="AB1614" s="2"/>
      <c r="AC1614" s="2"/>
      <c r="AD1614" s="84">
        <v>12</v>
      </c>
      <c r="AE1614" s="84"/>
      <c r="AF1614" s="2">
        <v>100</v>
      </c>
      <c r="AG1614" s="2" t="str">
        <f t="shared" ref="AG1614:AG1662" si="125">IF($AC1614&lt;&gt;"WON","",AF1614*$AD1614)</f>
        <v/>
      </c>
      <c r="AH1614" s="2">
        <f t="shared" ref="AH1614:AH1662" si="126">IF(AG1614="",AF1614*-1,AG1614-AF1614)</f>
        <v>-100</v>
      </c>
      <c r="AI1614" s="44" t="str">
        <f>VLOOKUP(Table13[[#This Row],[Track]],$B$1885:$D$1929,2,FALSE)</f>
        <v>Vic</v>
      </c>
      <c r="AJ16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14" s="16" t="str">
        <f>IF(Table13[[#This Row],[Going-Dist]]="G&lt;6-Dist&gt;=1700","B",IF(Table13[[#This Row],[Going-Dist]]="G&lt;6-Dist&lt;1700","A",IF(AJ1614="G&gt;=6-Dist&lt;1700","C",IF(AJ1614="G&gt;=6-Dist&gt;=1700","D","xx"))))</f>
        <v>A</v>
      </c>
      <c r="AL1614" s="2">
        <f>MONTH(Table13[[#This Row],[Date]])</f>
        <v>11</v>
      </c>
      <c r="AM1614" s="2" t="str">
        <f t="shared" si="124"/>
        <v>2025-2026</v>
      </c>
      <c r="AN1614" s="60">
        <v>100</v>
      </c>
      <c r="AO1614" s="128" t="str">
        <f>IF(Table13[[#This Row],[Combo 27 Bet]]="","",IF(Table13[[#This Row],[Lev Ret]]="","",AN1614*Table13[[#This Row],[Odds]]))</f>
        <v/>
      </c>
      <c r="AP1614" s="129">
        <f t="shared" ref="AP1614:AP1662" si="127">IF(AN1614="","",IF(AO1614="",AN1614*-1,AO1614-AN1614))</f>
        <v>-100</v>
      </c>
      <c r="AQ1614" s="135"/>
      <c r="AR1614" s="151">
        <v>6</v>
      </c>
      <c r="AS1614" s="2" t="str">
        <f>IF(Table13[[#This Row],[Date]]&lt;$AS$3,"","Live")</f>
        <v/>
      </c>
      <c r="AT1614" s="2" t="str">
        <f>IF(Table13[[#This Row],[Date]]&lt;$AT$3,"","Current Algo")</f>
        <v/>
      </c>
    </row>
    <row r="1615" spans="1:46" ht="14.25" customHeight="1" x14ac:dyDescent="0.25">
      <c r="A1615" s="82">
        <v>45983</v>
      </c>
      <c r="B1615" s="2" t="s">
        <v>1072</v>
      </c>
      <c r="C1615" s="83">
        <v>0.74652777777777779</v>
      </c>
      <c r="D1615" s="87">
        <v>4</v>
      </c>
      <c r="E1615" s="7">
        <v>0</v>
      </c>
      <c r="F1615" s="60">
        <v>10</v>
      </c>
      <c r="G1615" s="2">
        <v>1400</v>
      </c>
      <c r="H1615" s="2" t="s">
        <v>151</v>
      </c>
      <c r="I1615" s="2">
        <v>78</v>
      </c>
      <c r="J1615" s="2">
        <v>160</v>
      </c>
      <c r="K1615" s="6">
        <v>6</v>
      </c>
      <c r="L1615" s="6" t="s">
        <v>1356</v>
      </c>
      <c r="M1615" s="2" t="s">
        <v>50</v>
      </c>
      <c r="N1615" s="84">
        <v>5.0999999999999996</v>
      </c>
      <c r="O1615" s="2" t="s">
        <v>156</v>
      </c>
      <c r="P1615" s="2" t="s">
        <v>157</v>
      </c>
      <c r="Q1615" s="85"/>
      <c r="R1615" s="86">
        <v>8</v>
      </c>
      <c r="S1615" s="85">
        <v>58.5</v>
      </c>
      <c r="T1615" s="85">
        <v>58.5</v>
      </c>
      <c r="U1615" s="85"/>
      <c r="V1615" s="2">
        <v>2</v>
      </c>
      <c r="W1615" s="2">
        <v>5</v>
      </c>
      <c r="X1615" s="10">
        <v>1</v>
      </c>
      <c r="Y1615" s="84">
        <v>4.9000000000000004</v>
      </c>
      <c r="Z1615" s="2">
        <v>20</v>
      </c>
      <c r="AA1615" s="6"/>
      <c r="AB1615" s="2"/>
      <c r="AC1615" s="2" t="s">
        <v>150</v>
      </c>
      <c r="AD1615" s="84">
        <v>3.7</v>
      </c>
      <c r="AE1615" s="84">
        <v>1.5</v>
      </c>
      <c r="AF1615" s="2">
        <v>100</v>
      </c>
      <c r="AG1615" s="2">
        <f t="shared" si="125"/>
        <v>370</v>
      </c>
      <c r="AH1615" s="2">
        <f t="shared" si="126"/>
        <v>270</v>
      </c>
      <c r="AI1615" s="44" t="str">
        <f>VLOOKUP(Table13[[#This Row],[Track]],$B$1885:$D$1929,2,FALSE)</f>
        <v>NSW</v>
      </c>
      <c r="AJ16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15" s="16" t="str">
        <f>IF(Table13[[#This Row],[Going-Dist]]="G&lt;6-Dist&gt;=1700","B",IF(Table13[[#This Row],[Going-Dist]]="G&lt;6-Dist&lt;1700","A",IF(AJ1615="G&gt;=6-Dist&lt;1700","C",IF(AJ1615="G&gt;=6-Dist&gt;=1700","D","xx"))))</f>
        <v>A</v>
      </c>
      <c r="AL1615" s="69">
        <f>MONTH(Table13[[#This Row],[Date]])</f>
        <v>11</v>
      </c>
      <c r="AM1615" s="69" t="str">
        <f t="shared" si="124"/>
        <v>2025-2026</v>
      </c>
      <c r="AN1615" s="60">
        <v>100</v>
      </c>
      <c r="AO1615" s="128">
        <f>IF(Table13[[#This Row],[Combo 27 Bet]]="","",IF(Table13[[#This Row],[Lev Ret]]="","",AN1615*Table13[[#This Row],[Odds]]))</f>
        <v>370</v>
      </c>
      <c r="AP1615" s="129">
        <f t="shared" si="127"/>
        <v>270</v>
      </c>
      <c r="AQ1615" s="135"/>
      <c r="AR1615" s="151">
        <v>8</v>
      </c>
      <c r="AS1615" s="2" t="str">
        <f>IF(Table13[[#This Row],[Date]]&lt;$AS$3,"","Live")</f>
        <v/>
      </c>
      <c r="AT1615" s="2" t="str">
        <f>IF(Table13[[#This Row],[Date]]&lt;$AT$3,"","Current Algo")</f>
        <v/>
      </c>
    </row>
    <row r="1616" spans="1:46" ht="14.25" customHeight="1" x14ac:dyDescent="0.25">
      <c r="A1616" s="82">
        <v>45990</v>
      </c>
      <c r="B1616" s="2" t="s">
        <v>4</v>
      </c>
      <c r="C1616" s="83">
        <v>0.71180555555555558</v>
      </c>
      <c r="D1616" s="87">
        <v>7</v>
      </c>
      <c r="E1616" s="7">
        <v>9</v>
      </c>
      <c r="F1616" s="60">
        <v>9</v>
      </c>
      <c r="G1616" s="2">
        <v>1100</v>
      </c>
      <c r="H1616" s="2" t="s">
        <v>42</v>
      </c>
      <c r="I1616" s="2" t="s">
        <v>46</v>
      </c>
      <c r="J1616" s="2">
        <v>175</v>
      </c>
      <c r="K1616" s="6">
        <v>10</v>
      </c>
      <c r="L1616" s="6" t="s">
        <v>1372</v>
      </c>
      <c r="M1616" s="2" t="s">
        <v>55</v>
      </c>
      <c r="N1616" s="84">
        <v>4.8</v>
      </c>
      <c r="O1616" s="2" t="s">
        <v>69</v>
      </c>
      <c r="P1616" s="2" t="s">
        <v>193</v>
      </c>
      <c r="Q1616" s="85"/>
      <c r="R1616" s="86">
        <v>4</v>
      </c>
      <c r="S1616" s="85">
        <v>54</v>
      </c>
      <c r="T1616" s="85">
        <v>54</v>
      </c>
      <c r="U1616" s="85"/>
      <c r="V1616" s="2">
        <v>2</v>
      </c>
      <c r="W1616" s="2">
        <v>3</v>
      </c>
      <c r="X1616" s="10">
        <v>1</v>
      </c>
      <c r="Y1616" s="84">
        <v>3.9</v>
      </c>
      <c r="Z1616" s="2">
        <v>45</v>
      </c>
      <c r="AA1616" s="6">
        <v>9</v>
      </c>
      <c r="AB1616" s="2"/>
      <c r="AC1616" s="2"/>
      <c r="AD1616" s="84">
        <v>5</v>
      </c>
      <c r="AE1616" s="84"/>
      <c r="AF1616" s="2">
        <v>100</v>
      </c>
      <c r="AG1616" s="2" t="str">
        <f t="shared" si="125"/>
        <v/>
      </c>
      <c r="AH1616" s="2">
        <f t="shared" si="126"/>
        <v>-100</v>
      </c>
      <c r="AI1616" s="44" t="str">
        <f>VLOOKUP(Table13[[#This Row],[Track]],$B$1885:$D$1929,2,FALSE)</f>
        <v>Vic</v>
      </c>
      <c r="AJ161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616" s="16" t="str">
        <f>IF(Table13[[#This Row],[Going-Dist]]="G&lt;6-Dist&gt;=1700","B",IF(Table13[[#This Row],[Going-Dist]]="G&lt;6-Dist&lt;1700","A",IF(AJ1616="G&gt;=6-Dist&lt;1700","C",IF(AJ1616="G&gt;=6-Dist&gt;=1700","D","xx"))))</f>
        <v>C</v>
      </c>
      <c r="AL1616" s="2">
        <f>MONTH(Table13[[#This Row],[Date]])</f>
        <v>11</v>
      </c>
      <c r="AM1616" s="2" t="str">
        <f t="shared" si="124"/>
        <v>2025-2026</v>
      </c>
      <c r="AN1616" s="60">
        <v>140</v>
      </c>
      <c r="AO1616" s="128" t="str">
        <f>IF(Table13[[#This Row],[Combo 27 Bet]]="","",IF(Table13[[#This Row],[Lev Ret]]="","",AN1616*Table13[[#This Row],[Odds]]))</f>
        <v/>
      </c>
      <c r="AP1616" s="129">
        <f t="shared" si="127"/>
        <v>-140</v>
      </c>
      <c r="AQ1616" s="135">
        <v>2</v>
      </c>
      <c r="AR1616" s="151">
        <v>7</v>
      </c>
      <c r="AS1616" s="2" t="str">
        <f>IF(Table13[[#This Row],[Date]]&lt;$AS$3,"","Live")</f>
        <v/>
      </c>
      <c r="AT1616" s="2" t="str">
        <f>IF(Table13[[#This Row],[Date]]&lt;$AT$3,"","Current Algo")</f>
        <v/>
      </c>
    </row>
    <row r="1617" spans="1:46" ht="14.25" customHeight="1" x14ac:dyDescent="0.25">
      <c r="A1617" s="82">
        <v>45990</v>
      </c>
      <c r="B1617" s="2" t="s">
        <v>4</v>
      </c>
      <c r="C1617" s="83">
        <v>0.71180555555555558</v>
      </c>
      <c r="D1617" s="87">
        <v>7</v>
      </c>
      <c r="E1617" s="7">
        <v>9</v>
      </c>
      <c r="F1617" s="60">
        <v>9</v>
      </c>
      <c r="G1617" s="2">
        <v>1100</v>
      </c>
      <c r="H1617" s="2" t="s">
        <v>42</v>
      </c>
      <c r="I1617" s="2" t="s">
        <v>46</v>
      </c>
      <c r="J1617" s="2">
        <v>175</v>
      </c>
      <c r="K1617" s="6">
        <v>6</v>
      </c>
      <c r="L1617" s="6" t="s">
        <v>1173</v>
      </c>
      <c r="M1617" s="2" t="s">
        <v>58</v>
      </c>
      <c r="N1617" s="84">
        <v>3.5</v>
      </c>
      <c r="O1617" s="2" t="s">
        <v>1075</v>
      </c>
      <c r="P1617" s="2" t="s">
        <v>54</v>
      </c>
      <c r="Q1617" s="85"/>
      <c r="R1617" s="86">
        <v>2</v>
      </c>
      <c r="S1617" s="85">
        <v>55.5</v>
      </c>
      <c r="T1617" s="85">
        <v>55.5</v>
      </c>
      <c r="U1617" s="85"/>
      <c r="V1617" s="2">
        <v>3</v>
      </c>
      <c r="W1617" s="2">
        <v>2</v>
      </c>
      <c r="X1617" s="10">
        <v>2</v>
      </c>
      <c r="Y1617" s="84">
        <v>4.7</v>
      </c>
      <c r="Z1617" s="2">
        <v>35</v>
      </c>
      <c r="AA1617" s="6">
        <v>9</v>
      </c>
      <c r="AB1617" s="2"/>
      <c r="AC1617" s="2" t="s">
        <v>15</v>
      </c>
      <c r="AD1617" s="84">
        <v>4.4000000000000004</v>
      </c>
      <c r="AE1617" s="84">
        <v>1.6</v>
      </c>
      <c r="AF1617" s="2">
        <v>100</v>
      </c>
      <c r="AG1617" s="2" t="str">
        <f t="shared" si="125"/>
        <v/>
      </c>
      <c r="AH1617" s="2">
        <f t="shared" si="126"/>
        <v>-100</v>
      </c>
      <c r="AI1617" s="44" t="str">
        <f>VLOOKUP(Table13[[#This Row],[Track]],$B$1885:$D$1929,2,FALSE)</f>
        <v>Vic</v>
      </c>
      <c r="AJ161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617" s="16" t="str">
        <f>IF(Table13[[#This Row],[Going-Dist]]="G&lt;6-Dist&gt;=1700","B",IF(Table13[[#This Row],[Going-Dist]]="G&lt;6-Dist&lt;1700","A",IF(AJ1617="G&gt;=6-Dist&lt;1700","C",IF(AJ1617="G&gt;=6-Dist&gt;=1700","D","xx"))))</f>
        <v>C</v>
      </c>
      <c r="AL1617" s="69">
        <f>MONTH(Table13[[#This Row],[Date]])</f>
        <v>11</v>
      </c>
      <c r="AM1617" s="69" t="str">
        <f t="shared" si="124"/>
        <v>2025-2026</v>
      </c>
      <c r="AN1617" s="60">
        <v>140</v>
      </c>
      <c r="AO1617" s="128" t="str">
        <f>IF(Table13[[#This Row],[Combo 27 Bet]]="","",IF(Table13[[#This Row],[Lev Ret]]="","",AN1617*Table13[[#This Row],[Odds]]))</f>
        <v/>
      </c>
      <c r="AP1617" s="129">
        <f t="shared" si="127"/>
        <v>-140</v>
      </c>
      <c r="AQ1617" s="135">
        <v>2</v>
      </c>
      <c r="AR1617" s="151">
        <v>7</v>
      </c>
      <c r="AS1617" s="2" t="str">
        <f>IF(Table13[[#This Row],[Date]]&lt;$AS$3,"","Live")</f>
        <v/>
      </c>
      <c r="AT1617" s="2" t="str">
        <f>IF(Table13[[#This Row],[Date]]&lt;$AT$3,"","Current Algo")</f>
        <v/>
      </c>
    </row>
    <row r="1618" spans="1:46" ht="14.25" customHeight="1" x14ac:dyDescent="0.25">
      <c r="A1618" s="82">
        <v>45997</v>
      </c>
      <c r="B1618" s="2" t="s">
        <v>198</v>
      </c>
      <c r="C1618" s="83">
        <v>0.55902777777777779</v>
      </c>
      <c r="D1618" s="87">
        <v>4</v>
      </c>
      <c r="E1618" s="7">
        <v>0</v>
      </c>
      <c r="F1618" s="60">
        <v>3</v>
      </c>
      <c r="G1618" s="2">
        <v>1200</v>
      </c>
      <c r="H1618" s="2" t="s">
        <v>42</v>
      </c>
      <c r="I1618" s="2" t="s">
        <v>66</v>
      </c>
      <c r="J1618" s="2">
        <v>175</v>
      </c>
      <c r="K1618" s="6">
        <v>1</v>
      </c>
      <c r="L1618" s="6" t="s">
        <v>1373</v>
      </c>
      <c r="M1618" s="2" t="s">
        <v>55</v>
      </c>
      <c r="N1618" s="84">
        <v>2.4</v>
      </c>
      <c r="O1618" s="2" t="s">
        <v>534</v>
      </c>
      <c r="P1618" s="2" t="s">
        <v>90</v>
      </c>
      <c r="Q1618" s="85"/>
      <c r="R1618" s="86">
        <v>3</v>
      </c>
      <c r="S1618" s="85">
        <v>59</v>
      </c>
      <c r="T1618" s="85">
        <v>59</v>
      </c>
      <c r="U1618" s="85"/>
      <c r="V1618" s="2">
        <v>1</v>
      </c>
      <c r="W1618" s="2">
        <v>5</v>
      </c>
      <c r="X1618" s="10">
        <v>1</v>
      </c>
      <c r="Y1618" s="84">
        <v>4.4000000000000004</v>
      </c>
      <c r="Z1618" s="2">
        <v>40</v>
      </c>
      <c r="AA1618" s="6">
        <v>10</v>
      </c>
      <c r="AB1618" s="2"/>
      <c r="AC1618" s="2" t="s">
        <v>15</v>
      </c>
      <c r="AD1618" s="84">
        <v>2.1</v>
      </c>
      <c r="AE1618" s="84">
        <v>1.2</v>
      </c>
      <c r="AF1618" s="2">
        <v>100</v>
      </c>
      <c r="AG1618" s="2" t="str">
        <f t="shared" si="125"/>
        <v/>
      </c>
      <c r="AH1618" s="2">
        <f t="shared" si="126"/>
        <v>-100</v>
      </c>
      <c r="AI1618" s="44" t="str">
        <f>VLOOKUP(Table13[[#This Row],[Track]],$B$1885:$D$1929,2,FALSE)</f>
        <v>Vic</v>
      </c>
      <c r="AJ16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18" s="16" t="str">
        <f>IF(Table13[[#This Row],[Going-Dist]]="G&lt;6-Dist&gt;=1700","B",IF(Table13[[#This Row],[Going-Dist]]="G&lt;6-Dist&lt;1700","A",IF(AJ1618="G&gt;=6-Dist&lt;1700","C",IF(AJ1618="G&gt;=6-Dist&gt;=1700","D","xx"))))</f>
        <v>A</v>
      </c>
      <c r="AL1618" s="69">
        <f>MONTH(Table13[[#This Row],[Date]])</f>
        <v>12</v>
      </c>
      <c r="AM1618" s="69" t="str">
        <f t="shared" si="124"/>
        <v>2025-2026</v>
      </c>
      <c r="AN1618" s="60">
        <v>150</v>
      </c>
      <c r="AO1618" s="128" t="str">
        <f>IF(Table13[[#This Row],[Combo 27 Bet]]="","",IF(Table13[[#This Row],[Lev Ret]]="","",AN1618*Table13[[#This Row],[Odds]]))</f>
        <v/>
      </c>
      <c r="AP1618" s="129">
        <f t="shared" si="127"/>
        <v>-150</v>
      </c>
      <c r="AQ1618" s="135"/>
      <c r="AR1618" s="151">
        <v>9</v>
      </c>
      <c r="AS1618" s="2" t="str">
        <f>IF(Table13[[#This Row],[Date]]&lt;$AS$3,"","Live")</f>
        <v/>
      </c>
      <c r="AT1618" s="2" t="str">
        <f>IF(Table13[[#This Row],[Date]]&lt;$AT$3,"","Current Algo")</f>
        <v/>
      </c>
    </row>
    <row r="1619" spans="1:46" ht="14.25" customHeight="1" x14ac:dyDescent="0.25">
      <c r="A1619" s="82">
        <v>45997</v>
      </c>
      <c r="B1619" s="2" t="s">
        <v>198</v>
      </c>
      <c r="C1619" s="83">
        <v>0.65625</v>
      </c>
      <c r="D1619" s="87">
        <v>4</v>
      </c>
      <c r="E1619" s="7">
        <v>0</v>
      </c>
      <c r="F1619" s="60">
        <v>7</v>
      </c>
      <c r="G1619" s="2">
        <v>1100</v>
      </c>
      <c r="H1619" s="2" t="s">
        <v>42</v>
      </c>
      <c r="I1619" s="2">
        <v>100</v>
      </c>
      <c r="J1619" s="2">
        <v>150</v>
      </c>
      <c r="K1619" s="6">
        <v>10</v>
      </c>
      <c r="L1619" s="6" t="s">
        <v>1374</v>
      </c>
      <c r="M1619" s="2" t="s">
        <v>71</v>
      </c>
      <c r="N1619" s="84">
        <v>3</v>
      </c>
      <c r="O1619" s="2" t="s">
        <v>554</v>
      </c>
      <c r="P1619" s="2" t="s">
        <v>1347</v>
      </c>
      <c r="Q1619" s="85">
        <v>2</v>
      </c>
      <c r="R1619" s="86">
        <v>2</v>
      </c>
      <c r="S1619" s="85">
        <v>53.5</v>
      </c>
      <c r="T1619" s="85">
        <v>51.5</v>
      </c>
      <c r="U1619" s="85"/>
      <c r="V1619" s="2">
        <v>4</v>
      </c>
      <c r="W1619" s="2"/>
      <c r="X1619" s="10">
        <v>1</v>
      </c>
      <c r="Y1619" s="84">
        <v>3.6</v>
      </c>
      <c r="Z1619" s="2">
        <v>45</v>
      </c>
      <c r="AA1619" s="6">
        <v>11</v>
      </c>
      <c r="AB1619" s="2"/>
      <c r="AC1619" s="2" t="s">
        <v>12</v>
      </c>
      <c r="AD1619" s="84">
        <v>3.6</v>
      </c>
      <c r="AE1619" s="84">
        <v>1.6</v>
      </c>
      <c r="AF1619" s="2">
        <v>100</v>
      </c>
      <c r="AG1619" s="2">
        <f t="shared" si="125"/>
        <v>360</v>
      </c>
      <c r="AH1619" s="2">
        <f t="shared" si="126"/>
        <v>260</v>
      </c>
      <c r="AI1619" s="44" t="str">
        <f>VLOOKUP(Table13[[#This Row],[Track]],$B$1885:$D$1929,2,FALSE)</f>
        <v>Vic</v>
      </c>
      <c r="AJ16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19" s="16" t="str">
        <f>IF(Table13[[#This Row],[Going-Dist]]="G&lt;6-Dist&gt;=1700","B",IF(Table13[[#This Row],[Going-Dist]]="G&lt;6-Dist&lt;1700","A",IF(AJ1619="G&gt;=6-Dist&lt;1700","C",IF(AJ1619="G&gt;=6-Dist&gt;=1700","D","xx"))))</f>
        <v>A</v>
      </c>
      <c r="AL1619" s="69">
        <f>MONTH(Table13[[#This Row],[Date]])</f>
        <v>12</v>
      </c>
      <c r="AM1619" s="69" t="str">
        <f t="shared" si="124"/>
        <v>2025-2026</v>
      </c>
      <c r="AN1619" s="60">
        <v>100</v>
      </c>
      <c r="AO1619" s="128">
        <f>IF(Table13[[#This Row],[Combo 27 Bet]]="","",IF(Table13[[#This Row],[Lev Ret]]="","",AN1619*Table13[[#This Row],[Odds]]))</f>
        <v>360</v>
      </c>
      <c r="AP1619" s="129">
        <f t="shared" si="127"/>
        <v>260</v>
      </c>
      <c r="AQ1619" s="135">
        <v>2</v>
      </c>
      <c r="AR1619" s="151">
        <v>5</v>
      </c>
      <c r="AS1619" s="2" t="str">
        <f>IF(Table13[[#This Row],[Date]]&lt;$AS$3,"","Live")</f>
        <v/>
      </c>
      <c r="AT1619" s="2" t="str">
        <f>IF(Table13[[#This Row],[Date]]&lt;$AT$3,"","Current Algo")</f>
        <v/>
      </c>
    </row>
    <row r="1620" spans="1:46" ht="14.25" customHeight="1" x14ac:dyDescent="0.25">
      <c r="A1620" s="82">
        <v>45997</v>
      </c>
      <c r="B1620" s="2" t="s">
        <v>198</v>
      </c>
      <c r="C1620" s="83">
        <v>0.65625</v>
      </c>
      <c r="D1620" s="87">
        <v>4</v>
      </c>
      <c r="E1620" s="7">
        <v>0</v>
      </c>
      <c r="F1620" s="60">
        <v>7</v>
      </c>
      <c r="G1620" s="2">
        <v>1100</v>
      </c>
      <c r="H1620" s="2" t="s">
        <v>42</v>
      </c>
      <c r="I1620" s="2">
        <v>100</v>
      </c>
      <c r="J1620" s="2">
        <v>150</v>
      </c>
      <c r="K1620" s="6">
        <v>3</v>
      </c>
      <c r="L1620" s="6" t="s">
        <v>1353</v>
      </c>
      <c r="M1620" s="2" t="s">
        <v>58</v>
      </c>
      <c r="N1620" s="84">
        <v>4.2</v>
      </c>
      <c r="O1620" s="2" t="s">
        <v>1345</v>
      </c>
      <c r="P1620" s="2" t="s">
        <v>1346</v>
      </c>
      <c r="Q1620" s="85"/>
      <c r="R1620" s="86">
        <v>7</v>
      </c>
      <c r="S1620" s="85">
        <v>58</v>
      </c>
      <c r="T1620" s="85">
        <v>58</v>
      </c>
      <c r="U1620" s="85"/>
      <c r="V1620" s="2">
        <v>1</v>
      </c>
      <c r="W1620" s="2">
        <v>2</v>
      </c>
      <c r="X1620" s="10">
        <v>2</v>
      </c>
      <c r="Y1620" s="84">
        <v>4.5999999999999996</v>
      </c>
      <c r="Z1620" s="2">
        <v>40</v>
      </c>
      <c r="AA1620" s="6">
        <v>11</v>
      </c>
      <c r="AB1620" s="2"/>
      <c r="AC1620" s="2"/>
      <c r="AD1620" s="84">
        <v>3.6</v>
      </c>
      <c r="AE1620" s="84"/>
      <c r="AF1620" s="2">
        <v>100</v>
      </c>
      <c r="AG1620" s="2" t="str">
        <f t="shared" si="125"/>
        <v/>
      </c>
      <c r="AH1620" s="2">
        <f t="shared" si="126"/>
        <v>-100</v>
      </c>
      <c r="AI1620" s="44" t="str">
        <f>VLOOKUP(Table13[[#This Row],[Track]],$B$1885:$D$1929,2,FALSE)</f>
        <v>Vic</v>
      </c>
      <c r="AJ16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0" s="16" t="str">
        <f>IF(Table13[[#This Row],[Going-Dist]]="G&lt;6-Dist&gt;=1700","B",IF(Table13[[#This Row],[Going-Dist]]="G&lt;6-Dist&lt;1700","A",IF(AJ1620="G&gt;=6-Dist&lt;1700","C",IF(AJ1620="G&gt;=6-Dist&gt;=1700","D","xx"))))</f>
        <v>A</v>
      </c>
      <c r="AL1620" s="69">
        <f>MONTH(Table13[[#This Row],[Date]])</f>
        <v>12</v>
      </c>
      <c r="AM1620" s="69" t="str">
        <f t="shared" si="124"/>
        <v>2025-2026</v>
      </c>
      <c r="AN1620" s="60">
        <v>140</v>
      </c>
      <c r="AO1620" s="128" t="str">
        <f>IF(Table13[[#This Row],[Combo 27 Bet]]="","",IF(Table13[[#This Row],[Lev Ret]]="","",AN1620*Table13[[#This Row],[Odds]]))</f>
        <v/>
      </c>
      <c r="AP1620" s="129">
        <f t="shared" si="127"/>
        <v>-140</v>
      </c>
      <c r="AQ1620" s="135">
        <v>2</v>
      </c>
      <c r="AR1620" s="151">
        <v>7</v>
      </c>
      <c r="AS1620" s="2" t="str">
        <f>IF(Table13[[#This Row],[Date]]&lt;$AS$3,"","Live")</f>
        <v/>
      </c>
      <c r="AT1620" s="2" t="str">
        <f>IF(Table13[[#This Row],[Date]]&lt;$AT$3,"","Current Algo")</f>
        <v/>
      </c>
    </row>
    <row r="1621" spans="1:46" ht="14.25" customHeight="1" x14ac:dyDescent="0.25">
      <c r="A1621" s="82">
        <v>45997</v>
      </c>
      <c r="B1621" s="2" t="s">
        <v>198</v>
      </c>
      <c r="C1621" s="83">
        <v>0.73611111111111116</v>
      </c>
      <c r="D1621" s="87">
        <v>4</v>
      </c>
      <c r="E1621" s="7">
        <v>0</v>
      </c>
      <c r="F1621" s="60">
        <v>10</v>
      </c>
      <c r="G1621" s="2">
        <v>1400</v>
      </c>
      <c r="H1621" s="2" t="s">
        <v>42</v>
      </c>
      <c r="I1621" s="2">
        <v>84</v>
      </c>
      <c r="J1621" s="2">
        <v>130</v>
      </c>
      <c r="K1621" s="6">
        <v>13</v>
      </c>
      <c r="L1621" s="6" t="s">
        <v>887</v>
      </c>
      <c r="M1621" s="2" t="s">
        <v>67</v>
      </c>
      <c r="N1621" s="84">
        <v>9.5</v>
      </c>
      <c r="O1621" s="2" t="s">
        <v>534</v>
      </c>
      <c r="P1621" s="2" t="s">
        <v>79</v>
      </c>
      <c r="Q1621" s="85"/>
      <c r="R1621" s="86">
        <v>14</v>
      </c>
      <c r="S1621" s="85">
        <v>56.5</v>
      </c>
      <c r="T1621" s="85">
        <v>56.5</v>
      </c>
      <c r="U1621" s="85"/>
      <c r="V1621" s="2"/>
      <c r="W1621" s="2"/>
      <c r="X1621" s="10">
        <v>3</v>
      </c>
      <c r="Y1621" s="84">
        <v>5.5</v>
      </c>
      <c r="Z1621" s="2">
        <v>30</v>
      </c>
      <c r="AA1621" s="6">
        <v>15</v>
      </c>
      <c r="AB1621" s="2"/>
      <c r="AC1621" s="2"/>
      <c r="AD1621" s="84">
        <v>6.5</v>
      </c>
      <c r="AE1621" s="84"/>
      <c r="AF1621" s="2">
        <v>100</v>
      </c>
      <c r="AG1621" s="2" t="str">
        <f t="shared" si="125"/>
        <v/>
      </c>
      <c r="AH1621" s="2">
        <f t="shared" si="126"/>
        <v>-100</v>
      </c>
      <c r="AI1621" s="44" t="str">
        <f>VLOOKUP(Table13[[#This Row],[Track]],$B$1885:$D$1929,2,FALSE)</f>
        <v>Vic</v>
      </c>
      <c r="AJ16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1" s="16" t="str">
        <f>IF(Table13[[#This Row],[Going-Dist]]="G&lt;6-Dist&gt;=1700","B",IF(Table13[[#This Row],[Going-Dist]]="G&lt;6-Dist&lt;1700","A",IF(AJ1621="G&gt;=6-Dist&lt;1700","C",IF(AJ1621="G&gt;=6-Dist&gt;=1700","D","xx"))))</f>
        <v>A</v>
      </c>
      <c r="AL1621" s="69">
        <f>MONTH(Table13[[#This Row],[Date]])</f>
        <v>12</v>
      </c>
      <c r="AM1621" s="69" t="str">
        <f t="shared" si="124"/>
        <v>2025-2026</v>
      </c>
      <c r="AN1621" s="60">
        <v>100</v>
      </c>
      <c r="AO1621" s="128" t="str">
        <f>IF(Table13[[#This Row],[Combo 27 Bet]]="","",IF(Table13[[#This Row],[Lev Ret]]="","",AN1621*Table13[[#This Row],[Odds]]))</f>
        <v/>
      </c>
      <c r="AP1621" s="129">
        <f t="shared" si="127"/>
        <v>-100</v>
      </c>
      <c r="AQ1621" s="135"/>
      <c r="AR1621" s="151">
        <v>6</v>
      </c>
      <c r="AS1621" s="2" t="str">
        <f>IF(Table13[[#This Row],[Date]]&lt;$AS$3,"","Live")</f>
        <v/>
      </c>
      <c r="AT1621" s="2" t="str">
        <f>IF(Table13[[#This Row],[Date]]&lt;$AT$3,"","Current Algo")</f>
        <v/>
      </c>
    </row>
    <row r="1622" spans="1:46" ht="14.25" customHeight="1" x14ac:dyDescent="0.25">
      <c r="A1622" s="82">
        <v>45998</v>
      </c>
      <c r="B1622" s="2" t="s">
        <v>149</v>
      </c>
      <c r="C1622" s="83">
        <v>0.63194444444444442</v>
      </c>
      <c r="D1622" s="87">
        <v>4</v>
      </c>
      <c r="E1622" s="7">
        <v>4</v>
      </c>
      <c r="F1622" s="60">
        <v>6</v>
      </c>
      <c r="G1622" s="2">
        <v>1100</v>
      </c>
      <c r="H1622" s="2" t="s">
        <v>151</v>
      </c>
      <c r="I1622" s="2">
        <v>88</v>
      </c>
      <c r="J1622" s="2">
        <v>160</v>
      </c>
      <c r="K1622" s="6">
        <v>6</v>
      </c>
      <c r="L1622" s="6" t="s">
        <v>1375</v>
      </c>
      <c r="M1622" s="2" t="s">
        <v>80</v>
      </c>
      <c r="N1622" s="84">
        <v>2.6</v>
      </c>
      <c r="O1622" s="2" t="s">
        <v>106</v>
      </c>
      <c r="P1622" s="2" t="s">
        <v>134</v>
      </c>
      <c r="Q1622" s="85"/>
      <c r="R1622" s="86">
        <v>5</v>
      </c>
      <c r="S1622" s="85">
        <v>53</v>
      </c>
      <c r="T1622" s="85">
        <v>53</v>
      </c>
      <c r="U1622" s="85"/>
      <c r="V1622" s="2">
        <v>2</v>
      </c>
      <c r="W1622" s="2">
        <v>2</v>
      </c>
      <c r="X1622" s="10">
        <v>1</v>
      </c>
      <c r="Y1622" s="84">
        <v>1.9</v>
      </c>
      <c r="Z1622" s="2">
        <v>30</v>
      </c>
      <c r="AA1622" s="6"/>
      <c r="AB1622" s="2"/>
      <c r="AC1622" s="2" t="s">
        <v>150</v>
      </c>
      <c r="AD1622" s="84">
        <v>2.4500000000000002</v>
      </c>
      <c r="AE1622" s="84">
        <v>1.5</v>
      </c>
      <c r="AF1622" s="2">
        <v>100</v>
      </c>
      <c r="AG1622" s="2">
        <f t="shared" si="125"/>
        <v>245.00000000000003</v>
      </c>
      <c r="AH1622" s="2">
        <f t="shared" si="126"/>
        <v>145.00000000000003</v>
      </c>
      <c r="AI1622" s="44" t="str">
        <f>VLOOKUP(Table13[[#This Row],[Track]],$B$1885:$D$1929,2,FALSE)</f>
        <v>NSW</v>
      </c>
      <c r="AJ16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2" s="16" t="str">
        <f>IF(Table13[[#This Row],[Going-Dist]]="G&lt;6-Dist&gt;=1700","B",IF(Table13[[#This Row],[Going-Dist]]="G&lt;6-Dist&lt;1700","A",IF(AJ1622="G&gt;=6-Dist&lt;1700","C",IF(AJ1622="G&gt;=6-Dist&gt;=1700","D","xx"))))</f>
        <v>A</v>
      </c>
      <c r="AL1622" s="69">
        <f>MONTH(Table13[[#This Row],[Date]])</f>
        <v>12</v>
      </c>
      <c r="AM1622" s="69" t="str">
        <f t="shared" si="124"/>
        <v>2025-2026</v>
      </c>
      <c r="AN1622" s="60">
        <v>150</v>
      </c>
      <c r="AO1622" s="128">
        <f>IF(Table13[[#This Row],[Combo 27 Bet]]="","",IF(Table13[[#This Row],[Lev Ret]]="","",AN1622*Table13[[#This Row],[Odds]]))</f>
        <v>367.5</v>
      </c>
      <c r="AP1622" s="129">
        <f t="shared" si="127"/>
        <v>217.5</v>
      </c>
      <c r="AQ1622" s="135"/>
      <c r="AR1622" s="151">
        <v>9</v>
      </c>
      <c r="AS1622" s="2" t="str">
        <f>IF(Table13[[#This Row],[Date]]&lt;$AS$3,"","Live")</f>
        <v/>
      </c>
      <c r="AT1622" s="2" t="str">
        <f>IF(Table13[[#This Row],[Date]]&lt;$AT$3,"","Current Algo")</f>
        <v/>
      </c>
    </row>
    <row r="1623" spans="1:46" ht="14.25" customHeight="1" x14ac:dyDescent="0.25">
      <c r="A1623" s="82">
        <v>45998</v>
      </c>
      <c r="B1623" s="2" t="s">
        <v>149</v>
      </c>
      <c r="C1623" s="83">
        <v>0.70833333333333337</v>
      </c>
      <c r="D1623" s="87">
        <v>4</v>
      </c>
      <c r="E1623" s="7">
        <v>4</v>
      </c>
      <c r="F1623" s="60">
        <v>9</v>
      </c>
      <c r="G1623" s="2">
        <v>2000</v>
      </c>
      <c r="H1623" s="2" t="s">
        <v>151</v>
      </c>
      <c r="I1623" s="2">
        <v>78</v>
      </c>
      <c r="J1623" s="2">
        <v>160</v>
      </c>
      <c r="K1623" s="6">
        <v>4</v>
      </c>
      <c r="L1623" s="6" t="s">
        <v>1357</v>
      </c>
      <c r="M1623" s="2" t="s">
        <v>55</v>
      </c>
      <c r="N1623" s="84">
        <v>2.7</v>
      </c>
      <c r="O1623" s="2" t="s">
        <v>1141</v>
      </c>
      <c r="P1623" s="2" t="s">
        <v>1126</v>
      </c>
      <c r="Q1623" s="85"/>
      <c r="R1623" s="86">
        <v>7</v>
      </c>
      <c r="S1623" s="85">
        <v>58</v>
      </c>
      <c r="T1623" s="85">
        <v>58</v>
      </c>
      <c r="U1623" s="85"/>
      <c r="V1623" s="2">
        <v>1</v>
      </c>
      <c r="W1623" s="2">
        <v>2</v>
      </c>
      <c r="X1623" s="10">
        <v>1</v>
      </c>
      <c r="Y1623" s="84">
        <v>3</v>
      </c>
      <c r="Z1623" s="2">
        <v>20</v>
      </c>
      <c r="AA1623" s="6"/>
      <c r="AB1623" s="2"/>
      <c r="AC1623" s="2"/>
      <c r="AD1623" s="84">
        <v>3.3</v>
      </c>
      <c r="AE1623" s="84"/>
      <c r="AF1623" s="2">
        <v>100</v>
      </c>
      <c r="AG1623" s="2" t="str">
        <f t="shared" si="125"/>
        <v/>
      </c>
      <c r="AH1623" s="2">
        <f t="shared" si="126"/>
        <v>-100</v>
      </c>
      <c r="AI1623" s="44" t="str">
        <f>VLOOKUP(Table13[[#This Row],[Track]],$B$1885:$D$1929,2,FALSE)</f>
        <v>NSW</v>
      </c>
      <c r="AJ16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23" s="16" t="str">
        <f>IF(Table13[[#This Row],[Going-Dist]]="G&lt;6-Dist&gt;=1700","B",IF(Table13[[#This Row],[Going-Dist]]="G&lt;6-Dist&lt;1700","A",IF(AJ1623="G&gt;=6-Dist&lt;1700","C",IF(AJ1623="G&gt;=6-Dist&gt;=1700","D","xx"))))</f>
        <v>B</v>
      </c>
      <c r="AL1623" s="69">
        <f>MONTH(Table13[[#This Row],[Date]])</f>
        <v>12</v>
      </c>
      <c r="AM1623" s="69" t="str">
        <f t="shared" si="124"/>
        <v>2025-2026</v>
      </c>
      <c r="AN1623" s="60">
        <v>150</v>
      </c>
      <c r="AO1623" s="128" t="str">
        <f>IF(Table13[[#This Row],[Combo 27 Bet]]="","",IF(Table13[[#This Row],[Lev Ret]]="","",AN1623*Table13[[#This Row],[Odds]]))</f>
        <v/>
      </c>
      <c r="AP1623" s="129">
        <f t="shared" si="127"/>
        <v>-150</v>
      </c>
      <c r="AQ1623" s="135"/>
      <c r="AR1623" s="151">
        <v>9</v>
      </c>
      <c r="AS1623" s="2" t="str">
        <f>IF(Table13[[#This Row],[Date]]&lt;$AS$3,"","Live")</f>
        <v/>
      </c>
      <c r="AT1623" s="2" t="str">
        <f>IF(Table13[[#This Row],[Date]]&lt;$AT$3,"","Current Algo")</f>
        <v/>
      </c>
    </row>
    <row r="1624" spans="1:46" ht="14.25" customHeight="1" x14ac:dyDescent="0.25">
      <c r="A1624" s="82">
        <v>46004</v>
      </c>
      <c r="B1624" s="2" t="s">
        <v>22</v>
      </c>
      <c r="C1624" s="83">
        <v>0.55555555555555558</v>
      </c>
      <c r="D1624" s="87">
        <v>4</v>
      </c>
      <c r="E1624" s="7">
        <v>2</v>
      </c>
      <c r="F1624" s="60">
        <v>3</v>
      </c>
      <c r="G1624" s="2">
        <v>1600</v>
      </c>
      <c r="H1624" s="2" t="s">
        <v>70</v>
      </c>
      <c r="I1624" s="2">
        <v>78</v>
      </c>
      <c r="J1624" s="2">
        <v>100</v>
      </c>
      <c r="K1624" s="6">
        <v>8</v>
      </c>
      <c r="L1624" s="6" t="s">
        <v>1398</v>
      </c>
      <c r="M1624" s="2" t="s">
        <v>43</v>
      </c>
      <c r="N1624" s="84">
        <v>4.8</v>
      </c>
      <c r="O1624" s="2" t="s">
        <v>548</v>
      </c>
      <c r="P1624" s="2" t="s">
        <v>64</v>
      </c>
      <c r="Q1624" s="85"/>
      <c r="R1624" s="86">
        <v>2</v>
      </c>
      <c r="S1624" s="85">
        <v>55</v>
      </c>
      <c r="T1624" s="85">
        <v>55</v>
      </c>
      <c r="U1624" s="85"/>
      <c r="V1624" s="2"/>
      <c r="W1624" s="2">
        <v>3</v>
      </c>
      <c r="X1624" s="10">
        <v>1</v>
      </c>
      <c r="Y1624" s="84">
        <v>4.4000000000000004</v>
      </c>
      <c r="Z1624" s="2">
        <v>40</v>
      </c>
      <c r="AA1624" s="6">
        <v>11</v>
      </c>
      <c r="AB1624" s="2"/>
      <c r="AC1624" s="2" t="s">
        <v>15</v>
      </c>
      <c r="AD1624" s="84">
        <v>4.8</v>
      </c>
      <c r="AE1624" s="84">
        <v>1.6</v>
      </c>
      <c r="AF1624" s="2">
        <v>100</v>
      </c>
      <c r="AG1624" s="2" t="str">
        <f t="shared" si="125"/>
        <v/>
      </c>
      <c r="AH1624" s="2">
        <f t="shared" si="126"/>
        <v>-100</v>
      </c>
      <c r="AI1624" s="44" t="str">
        <f>VLOOKUP(Table13[[#This Row],[Track]],$B$1885:$D$1929,2,FALSE)</f>
        <v>Vic</v>
      </c>
      <c r="AJ16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4" s="16" t="str">
        <f>IF(Table13[[#This Row],[Going-Dist]]="G&lt;6-Dist&gt;=1700","B",IF(Table13[[#This Row],[Going-Dist]]="G&lt;6-Dist&lt;1700","A",IF(AJ1624="G&gt;=6-Dist&lt;1700","C",IF(AJ1624="G&gt;=6-Dist&gt;=1700","D","xx"))))</f>
        <v>A</v>
      </c>
      <c r="AL1624" s="69">
        <f>MONTH(Table13[[#This Row],[Date]])</f>
        <v>12</v>
      </c>
      <c r="AM1624" s="69" t="str">
        <f t="shared" si="124"/>
        <v>2025-2026</v>
      </c>
      <c r="AN1624" s="60">
        <v>100</v>
      </c>
      <c r="AO1624" s="128" t="str">
        <f>IF(Table13[[#This Row],[Combo 27 Bet]]="","",IF(Table13[[#This Row],[Lev Ret]]="","",AN1624*Table13[[#This Row],[Odds]]))</f>
        <v/>
      </c>
      <c r="AP1624" s="129">
        <f t="shared" si="127"/>
        <v>-100</v>
      </c>
      <c r="AQ1624" s="135">
        <v>2</v>
      </c>
      <c r="AR1624" s="151">
        <v>7</v>
      </c>
      <c r="AS1624" s="2" t="str">
        <f>IF(Table13[[#This Row],[Date]]&lt;$AS$3,"","Live")</f>
        <v/>
      </c>
      <c r="AT1624" s="2" t="str">
        <f>IF(Table13[[#This Row],[Date]]&lt;$AT$3,"","Current Algo")</f>
        <v/>
      </c>
    </row>
    <row r="1625" spans="1:46" ht="14.25" customHeight="1" x14ac:dyDescent="0.25">
      <c r="A1625" s="82">
        <v>46004</v>
      </c>
      <c r="B1625" s="2" t="s">
        <v>22</v>
      </c>
      <c r="C1625" s="83">
        <v>0.55555555555555558</v>
      </c>
      <c r="D1625" s="87">
        <v>4</v>
      </c>
      <c r="E1625" s="7">
        <v>2</v>
      </c>
      <c r="F1625" s="60">
        <v>3</v>
      </c>
      <c r="G1625" s="2">
        <v>1600</v>
      </c>
      <c r="H1625" s="2" t="s">
        <v>70</v>
      </c>
      <c r="I1625" s="2">
        <v>78</v>
      </c>
      <c r="J1625" s="2">
        <v>100</v>
      </c>
      <c r="K1625" s="6">
        <v>9</v>
      </c>
      <c r="L1625" s="6" t="s">
        <v>1399</v>
      </c>
      <c r="M1625" s="2" t="s">
        <v>75</v>
      </c>
      <c r="N1625" s="84">
        <v>2.6</v>
      </c>
      <c r="O1625" s="2" t="s">
        <v>515</v>
      </c>
      <c r="P1625" s="2" t="s">
        <v>1013</v>
      </c>
      <c r="Q1625" s="85"/>
      <c r="R1625" s="86">
        <v>11</v>
      </c>
      <c r="S1625" s="85">
        <v>54</v>
      </c>
      <c r="T1625" s="85">
        <v>54</v>
      </c>
      <c r="U1625" s="85"/>
      <c r="V1625" s="2">
        <v>1</v>
      </c>
      <c r="W1625" s="2">
        <v>1</v>
      </c>
      <c r="X1625" s="10">
        <v>2</v>
      </c>
      <c r="Y1625" s="84">
        <v>5.3</v>
      </c>
      <c r="Z1625" s="2">
        <v>30</v>
      </c>
      <c r="AA1625" s="6">
        <v>11</v>
      </c>
      <c r="AB1625" s="2"/>
      <c r="AC1625" s="2" t="s">
        <v>12</v>
      </c>
      <c r="AD1625" s="84">
        <v>2.6</v>
      </c>
      <c r="AE1625" s="84">
        <v>1.4</v>
      </c>
      <c r="AF1625" s="2">
        <v>100</v>
      </c>
      <c r="AG1625" s="2">
        <f t="shared" si="125"/>
        <v>260</v>
      </c>
      <c r="AH1625" s="2">
        <f t="shared" si="126"/>
        <v>160</v>
      </c>
      <c r="AI1625" s="44" t="str">
        <f>VLOOKUP(Table13[[#This Row],[Track]],$B$1885:$D$1929,2,FALSE)</f>
        <v>Vic</v>
      </c>
      <c r="AJ16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5" s="16" t="str">
        <f>IF(Table13[[#This Row],[Going-Dist]]="G&lt;6-Dist&gt;=1700","B",IF(Table13[[#This Row],[Going-Dist]]="G&lt;6-Dist&lt;1700","A",IF(AJ1625="G&gt;=6-Dist&lt;1700","C",IF(AJ1625="G&gt;=6-Dist&gt;=1700","D","xx"))))</f>
        <v>A</v>
      </c>
      <c r="AL1625" s="69">
        <f>MONTH(Table13[[#This Row],[Date]])</f>
        <v>12</v>
      </c>
      <c r="AM1625" s="69" t="str">
        <f t="shared" si="124"/>
        <v>2025-2026</v>
      </c>
      <c r="AN1625" s="60">
        <v>100</v>
      </c>
      <c r="AO1625" s="128">
        <f>IF(Table13[[#This Row],[Combo 27 Bet]]="","",IF(Table13[[#This Row],[Lev Ret]]="","",AN1625*Table13[[#This Row],[Odds]]))</f>
        <v>260</v>
      </c>
      <c r="AP1625" s="129">
        <f t="shared" si="127"/>
        <v>160</v>
      </c>
      <c r="AQ1625" s="135">
        <v>2</v>
      </c>
      <c r="AR1625" s="151">
        <v>5</v>
      </c>
      <c r="AS1625" s="2" t="str">
        <f>IF(Table13[[#This Row],[Date]]&lt;$AS$3,"","Live")</f>
        <v/>
      </c>
      <c r="AT1625" s="2" t="str">
        <f>IF(Table13[[#This Row],[Date]]&lt;$AT$3,"","Current Algo")</f>
        <v/>
      </c>
    </row>
    <row r="1626" spans="1:46" ht="14.25" customHeight="1" x14ac:dyDescent="0.25">
      <c r="A1626" s="82">
        <v>46004</v>
      </c>
      <c r="B1626" s="2" t="s">
        <v>22</v>
      </c>
      <c r="C1626" s="83">
        <v>0.62847222222222221</v>
      </c>
      <c r="D1626" s="87">
        <v>4</v>
      </c>
      <c r="E1626" s="7">
        <v>2</v>
      </c>
      <c r="F1626" s="60">
        <v>6</v>
      </c>
      <c r="G1626" s="2">
        <v>1600</v>
      </c>
      <c r="H1626" s="2" t="s">
        <v>42</v>
      </c>
      <c r="I1626" s="2">
        <v>84</v>
      </c>
      <c r="J1626" s="2">
        <v>100</v>
      </c>
      <c r="K1626" s="6">
        <v>11</v>
      </c>
      <c r="L1626" s="6" t="s">
        <v>1400</v>
      </c>
      <c r="M1626" s="2" t="s">
        <v>75</v>
      </c>
      <c r="N1626" s="84">
        <v>11</v>
      </c>
      <c r="O1626" s="2" t="s">
        <v>133</v>
      </c>
      <c r="P1626" s="2" t="s">
        <v>505</v>
      </c>
      <c r="Q1626" s="85"/>
      <c r="R1626" s="86">
        <v>11</v>
      </c>
      <c r="S1626" s="85">
        <v>55.5</v>
      </c>
      <c r="T1626" s="85">
        <v>55.5</v>
      </c>
      <c r="U1626" s="85"/>
      <c r="V1626" s="2"/>
      <c r="W1626" s="2"/>
      <c r="X1626" s="10">
        <v>3</v>
      </c>
      <c r="Y1626" s="84">
        <v>5.7</v>
      </c>
      <c r="Z1626" s="2">
        <v>30</v>
      </c>
      <c r="AA1626" s="6">
        <v>11</v>
      </c>
      <c r="AB1626" s="2"/>
      <c r="AC1626" s="2" t="s">
        <v>15</v>
      </c>
      <c r="AD1626" s="84">
        <v>10</v>
      </c>
      <c r="AE1626" s="84">
        <v>2.2999999999999998</v>
      </c>
      <c r="AF1626" s="2">
        <v>100</v>
      </c>
      <c r="AG1626" s="2" t="str">
        <f t="shared" si="125"/>
        <v/>
      </c>
      <c r="AH1626" s="2">
        <f t="shared" si="126"/>
        <v>-100</v>
      </c>
      <c r="AI1626" s="44" t="str">
        <f>VLOOKUP(Table13[[#This Row],[Track]],$B$1885:$D$1929,2,FALSE)</f>
        <v>Vic</v>
      </c>
      <c r="AJ16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6" s="16" t="str">
        <f>IF(Table13[[#This Row],[Going-Dist]]="G&lt;6-Dist&gt;=1700","B",IF(Table13[[#This Row],[Going-Dist]]="G&lt;6-Dist&lt;1700","A",IF(AJ1626="G&gt;=6-Dist&lt;1700","C",IF(AJ1626="G&gt;=6-Dist&gt;=1700","D","xx"))))</f>
        <v>A</v>
      </c>
      <c r="AL1626" s="69">
        <f>MONTH(Table13[[#This Row],[Date]])</f>
        <v>12</v>
      </c>
      <c r="AM1626" s="69" t="str">
        <f t="shared" si="124"/>
        <v>2025-2026</v>
      </c>
      <c r="AN1626" s="60">
        <v>100</v>
      </c>
      <c r="AO1626" s="128" t="str">
        <f>IF(Table13[[#This Row],[Combo 27 Bet]]="","",IF(Table13[[#This Row],[Lev Ret]]="","",AN1626*Table13[[#This Row],[Odds]]))</f>
        <v/>
      </c>
      <c r="AP1626" s="129">
        <f t="shared" si="127"/>
        <v>-100</v>
      </c>
      <c r="AQ1626" s="135"/>
      <c r="AR1626" s="151">
        <v>6</v>
      </c>
      <c r="AS1626" s="2" t="str">
        <f>IF(Table13[[#This Row],[Date]]&lt;$AS$3,"","Live")</f>
        <v/>
      </c>
      <c r="AT1626" s="2" t="str">
        <f>IF(Table13[[#This Row],[Date]]&lt;$AT$3,"","Current Algo")</f>
        <v/>
      </c>
    </row>
    <row r="1627" spans="1:46" ht="14.25" customHeight="1" x14ac:dyDescent="0.25">
      <c r="A1627" s="82">
        <v>46004</v>
      </c>
      <c r="B1627" s="2" t="s">
        <v>22</v>
      </c>
      <c r="C1627" s="83">
        <v>0.65625</v>
      </c>
      <c r="D1627" s="87">
        <v>4</v>
      </c>
      <c r="E1627" s="7">
        <v>2</v>
      </c>
      <c r="F1627" s="60">
        <v>7</v>
      </c>
      <c r="G1627" s="2">
        <v>2500</v>
      </c>
      <c r="H1627" s="2" t="s">
        <v>42</v>
      </c>
      <c r="I1627" s="2" t="s">
        <v>46</v>
      </c>
      <c r="J1627" s="2">
        <v>300</v>
      </c>
      <c r="K1627" s="6">
        <v>16</v>
      </c>
      <c r="L1627" s="6" t="s">
        <v>1401</v>
      </c>
      <c r="M1627" s="2" t="s">
        <v>53</v>
      </c>
      <c r="N1627" s="84">
        <v>4</v>
      </c>
      <c r="O1627" s="2" t="s">
        <v>104</v>
      </c>
      <c r="P1627" s="2" t="s">
        <v>1376</v>
      </c>
      <c r="Q1627" s="85"/>
      <c r="R1627" s="86">
        <v>5</v>
      </c>
      <c r="S1627" s="85">
        <v>54</v>
      </c>
      <c r="T1627" s="85">
        <v>54</v>
      </c>
      <c r="U1627" s="85"/>
      <c r="V1627" s="2">
        <v>3</v>
      </c>
      <c r="W1627" s="2"/>
      <c r="X1627" s="10">
        <v>2</v>
      </c>
      <c r="Y1627" s="84">
        <v>6.5</v>
      </c>
      <c r="Z1627" s="2">
        <v>20</v>
      </c>
      <c r="AA1627" s="6">
        <v>16</v>
      </c>
      <c r="AB1627" s="2"/>
      <c r="AC1627" s="2"/>
      <c r="AD1627" s="84">
        <v>3.3</v>
      </c>
      <c r="AE1627" s="84"/>
      <c r="AF1627" s="2">
        <v>100</v>
      </c>
      <c r="AG1627" s="2" t="str">
        <f t="shared" si="125"/>
        <v/>
      </c>
      <c r="AH1627" s="2">
        <f t="shared" si="126"/>
        <v>-100</v>
      </c>
      <c r="AI1627" s="44" t="str">
        <f>VLOOKUP(Table13[[#This Row],[Track]],$B$1885:$D$1929,2,FALSE)</f>
        <v>Vic</v>
      </c>
      <c r="AJ16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27" s="16" t="str">
        <f>IF(Table13[[#This Row],[Going-Dist]]="G&lt;6-Dist&gt;=1700","B",IF(Table13[[#This Row],[Going-Dist]]="G&lt;6-Dist&lt;1700","A",IF(AJ1627="G&gt;=6-Dist&lt;1700","C",IF(AJ1627="G&gt;=6-Dist&gt;=1700","D","xx"))))</f>
        <v>B</v>
      </c>
      <c r="AL1627" s="2">
        <f>MONTH(Table13[[#This Row],[Date]])</f>
        <v>12</v>
      </c>
      <c r="AM1627" s="2" t="str">
        <f t="shared" si="124"/>
        <v>2025-2026</v>
      </c>
      <c r="AN1627" s="60">
        <v>100</v>
      </c>
      <c r="AO1627" s="128" t="str">
        <f>IF(Table13[[#This Row],[Combo 27 Bet]]="","",IF(Table13[[#This Row],[Lev Ret]]="","",AN1627*Table13[[#This Row],[Odds]]))</f>
        <v/>
      </c>
      <c r="AP1627" s="129">
        <f t="shared" si="127"/>
        <v>-100</v>
      </c>
      <c r="AQ1627" s="135"/>
      <c r="AR1627" s="151">
        <v>7</v>
      </c>
      <c r="AS1627" s="2" t="str">
        <f>IF(Table13[[#This Row],[Date]]&lt;$AS$3,"","Live")</f>
        <v/>
      </c>
      <c r="AT1627" s="2" t="str">
        <f>IF(Table13[[#This Row],[Date]]&lt;$AT$3,"","Current Algo")</f>
        <v/>
      </c>
    </row>
    <row r="1628" spans="1:46" ht="14.25" customHeight="1" x14ac:dyDescent="0.25">
      <c r="A1628" s="82">
        <v>46004</v>
      </c>
      <c r="B1628" s="2" t="s">
        <v>22</v>
      </c>
      <c r="C1628" s="83">
        <v>0.68402777777777779</v>
      </c>
      <c r="D1628" s="87">
        <v>4</v>
      </c>
      <c r="E1628" s="7">
        <v>2</v>
      </c>
      <c r="F1628" s="60">
        <v>8</v>
      </c>
      <c r="G1628" s="2">
        <v>1400</v>
      </c>
      <c r="H1628" s="2" t="s">
        <v>42</v>
      </c>
      <c r="I1628" s="2" t="s">
        <v>66</v>
      </c>
      <c r="J1628" s="2">
        <v>1000</v>
      </c>
      <c r="K1628" s="6">
        <v>5</v>
      </c>
      <c r="L1628" s="6" t="s">
        <v>958</v>
      </c>
      <c r="M1628" s="2" t="s">
        <v>75</v>
      </c>
      <c r="N1628" s="84">
        <v>13</v>
      </c>
      <c r="O1628" s="2" t="s">
        <v>515</v>
      </c>
      <c r="P1628" s="2" t="s">
        <v>517</v>
      </c>
      <c r="Q1628" s="85"/>
      <c r="R1628" s="86">
        <v>7</v>
      </c>
      <c r="S1628" s="85">
        <v>59</v>
      </c>
      <c r="T1628" s="85">
        <v>59</v>
      </c>
      <c r="U1628" s="85"/>
      <c r="V1628" s="2"/>
      <c r="W1628" s="2">
        <v>5</v>
      </c>
      <c r="X1628" s="10">
        <v>2</v>
      </c>
      <c r="Y1628" s="84">
        <v>5.2</v>
      </c>
      <c r="Z1628" s="2">
        <v>35</v>
      </c>
      <c r="AA1628" s="6">
        <v>14</v>
      </c>
      <c r="AB1628" s="2"/>
      <c r="AC1628" s="2" t="s">
        <v>12</v>
      </c>
      <c r="AD1628" s="84">
        <v>13</v>
      </c>
      <c r="AE1628" s="84">
        <v>3.3</v>
      </c>
      <c r="AF1628" s="2">
        <v>100</v>
      </c>
      <c r="AG1628" s="2">
        <f t="shared" si="125"/>
        <v>1300</v>
      </c>
      <c r="AH1628" s="2">
        <f t="shared" si="126"/>
        <v>1200</v>
      </c>
      <c r="AI1628" s="44" t="str">
        <f>VLOOKUP(Table13[[#This Row],[Track]],$B$1885:$D$1929,2,FALSE)</f>
        <v>Vic</v>
      </c>
      <c r="AJ16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8" s="16" t="str">
        <f>IF(Table13[[#This Row],[Going-Dist]]="G&lt;6-Dist&gt;=1700","B",IF(Table13[[#This Row],[Going-Dist]]="G&lt;6-Dist&lt;1700","A",IF(AJ1628="G&gt;=6-Dist&lt;1700","C",IF(AJ1628="G&gt;=6-Dist&gt;=1700","D","xx"))))</f>
        <v>A</v>
      </c>
      <c r="AL1628" s="2">
        <f>MONTH(Table13[[#This Row],[Date]])</f>
        <v>12</v>
      </c>
      <c r="AM1628" s="2" t="str">
        <f t="shared" si="124"/>
        <v>2025-2026</v>
      </c>
      <c r="AN1628" s="60">
        <v>100</v>
      </c>
      <c r="AO1628" s="128">
        <f>IF(Table13[[#This Row],[Combo 27 Bet]]="","",IF(Table13[[#This Row],[Lev Ret]]="","",AN1628*Table13[[#This Row],[Odds]]))</f>
        <v>1300</v>
      </c>
      <c r="AP1628" s="129">
        <f t="shared" si="127"/>
        <v>1200</v>
      </c>
      <c r="AQ1628" s="135"/>
      <c r="AR1628" s="151">
        <v>6</v>
      </c>
      <c r="AS1628" s="2" t="str">
        <f>IF(Table13[[#This Row],[Date]]&lt;$AS$3,"","Live")</f>
        <v/>
      </c>
      <c r="AT1628" s="2" t="str">
        <f>IF(Table13[[#This Row],[Date]]&lt;$AT$3,"","Current Algo")</f>
        <v/>
      </c>
    </row>
    <row r="1629" spans="1:46" ht="14.25" customHeight="1" x14ac:dyDescent="0.25">
      <c r="A1629" s="82">
        <v>46004</v>
      </c>
      <c r="B1629" s="2" t="s">
        <v>22</v>
      </c>
      <c r="C1629" s="83">
        <v>0.71180555555555558</v>
      </c>
      <c r="D1629" s="87">
        <v>4</v>
      </c>
      <c r="E1629" s="7">
        <v>2</v>
      </c>
      <c r="F1629" s="60">
        <v>9</v>
      </c>
      <c r="G1629" s="2">
        <v>1400</v>
      </c>
      <c r="H1629" s="2" t="s">
        <v>42</v>
      </c>
      <c r="I1629" s="2" t="s">
        <v>46</v>
      </c>
      <c r="J1629" s="2">
        <v>175</v>
      </c>
      <c r="K1629" s="6">
        <v>7</v>
      </c>
      <c r="L1629" s="6" t="s">
        <v>1351</v>
      </c>
      <c r="M1629" s="2" t="s">
        <v>76</v>
      </c>
      <c r="N1629" s="84">
        <v>2.2000000000000002</v>
      </c>
      <c r="O1629" s="2" t="s">
        <v>116</v>
      </c>
      <c r="P1629" s="2" t="s">
        <v>201</v>
      </c>
      <c r="Q1629" s="85"/>
      <c r="R1629" s="86">
        <v>10</v>
      </c>
      <c r="S1629" s="85">
        <v>55.5</v>
      </c>
      <c r="T1629" s="85">
        <v>55.5</v>
      </c>
      <c r="U1629" s="85"/>
      <c r="V1629" s="2">
        <v>3</v>
      </c>
      <c r="W1629" s="2">
        <v>4</v>
      </c>
      <c r="X1629" s="10">
        <v>1</v>
      </c>
      <c r="Y1629" s="84">
        <v>3</v>
      </c>
      <c r="Z1629" s="2">
        <v>45</v>
      </c>
      <c r="AA1629" s="6">
        <v>11</v>
      </c>
      <c r="AB1629" s="2"/>
      <c r="AC1629" s="2" t="s">
        <v>12</v>
      </c>
      <c r="AD1629" s="84">
        <v>1.9</v>
      </c>
      <c r="AE1629" s="84">
        <v>1.2</v>
      </c>
      <c r="AF1629" s="2">
        <v>100</v>
      </c>
      <c r="AG1629" s="2">
        <f t="shared" si="125"/>
        <v>190</v>
      </c>
      <c r="AH1629" s="2">
        <f t="shared" si="126"/>
        <v>90</v>
      </c>
      <c r="AI1629" s="44" t="str">
        <f>VLOOKUP(Table13[[#This Row],[Track]],$B$1885:$D$1929,2,FALSE)</f>
        <v>Vic</v>
      </c>
      <c r="AJ16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29" s="16" t="str">
        <f>IF(Table13[[#This Row],[Going-Dist]]="G&lt;6-Dist&gt;=1700","B",IF(Table13[[#This Row],[Going-Dist]]="G&lt;6-Dist&lt;1700","A",IF(AJ1629="G&gt;=6-Dist&lt;1700","C",IF(AJ1629="G&gt;=6-Dist&gt;=1700","D","xx"))))</f>
        <v>A</v>
      </c>
      <c r="AL1629" s="2">
        <f>MONTH(Table13[[#This Row],[Date]])</f>
        <v>12</v>
      </c>
      <c r="AM1629" s="2" t="str">
        <f t="shared" si="124"/>
        <v>2025-2026</v>
      </c>
      <c r="AN1629" s="60">
        <v>150</v>
      </c>
      <c r="AO1629" s="128">
        <f>IF(Table13[[#This Row],[Combo 27 Bet]]="","",IF(Table13[[#This Row],[Lev Ret]]="","",AN1629*Table13[[#This Row],[Odds]]))</f>
        <v>285</v>
      </c>
      <c r="AP1629" s="129">
        <f t="shared" si="127"/>
        <v>135</v>
      </c>
      <c r="AQ1629" s="135">
        <v>2</v>
      </c>
      <c r="AR1629" s="151">
        <v>4</v>
      </c>
      <c r="AS1629" s="2" t="str">
        <f>IF(Table13[[#This Row],[Date]]&lt;$AS$3,"","Live")</f>
        <v/>
      </c>
      <c r="AT1629" s="2" t="str">
        <f>IF(Table13[[#This Row],[Date]]&lt;$AT$3,"","Current Algo")</f>
        <v/>
      </c>
    </row>
    <row r="1630" spans="1:46" ht="14.25" customHeight="1" x14ac:dyDescent="0.25">
      <c r="A1630" s="82">
        <v>46004</v>
      </c>
      <c r="B1630" s="2" t="s">
        <v>22</v>
      </c>
      <c r="C1630" s="83">
        <v>0.71180555555555558</v>
      </c>
      <c r="D1630" s="87">
        <v>4</v>
      </c>
      <c r="E1630" s="7">
        <v>2</v>
      </c>
      <c r="F1630" s="60">
        <v>9</v>
      </c>
      <c r="G1630" s="2">
        <v>1400</v>
      </c>
      <c r="H1630" s="2" t="s">
        <v>42</v>
      </c>
      <c r="I1630" s="2" t="s">
        <v>46</v>
      </c>
      <c r="J1630" s="2">
        <v>175</v>
      </c>
      <c r="K1630" s="6">
        <v>10</v>
      </c>
      <c r="L1630" s="6" t="s">
        <v>1298</v>
      </c>
      <c r="M1630" s="2" t="s">
        <v>75</v>
      </c>
      <c r="N1630" s="84">
        <v>4.8</v>
      </c>
      <c r="O1630" s="2" t="s">
        <v>59</v>
      </c>
      <c r="P1630" s="2" t="s">
        <v>79</v>
      </c>
      <c r="Q1630" s="85"/>
      <c r="R1630" s="86">
        <v>7</v>
      </c>
      <c r="S1630" s="85">
        <v>54</v>
      </c>
      <c r="T1630" s="85">
        <v>54</v>
      </c>
      <c r="U1630" s="85"/>
      <c r="V1630" s="2">
        <v>1</v>
      </c>
      <c r="W1630" s="2">
        <v>1</v>
      </c>
      <c r="X1630" s="10">
        <v>2</v>
      </c>
      <c r="Y1630" s="84">
        <v>5.5</v>
      </c>
      <c r="Z1630" s="2">
        <v>30</v>
      </c>
      <c r="AA1630" s="6">
        <v>11</v>
      </c>
      <c r="AB1630" s="2"/>
      <c r="AC1630" s="2"/>
      <c r="AD1630" s="84">
        <v>6</v>
      </c>
      <c r="AE1630" s="84"/>
      <c r="AF1630" s="2">
        <v>100</v>
      </c>
      <c r="AG1630" s="2" t="str">
        <f t="shared" si="125"/>
        <v/>
      </c>
      <c r="AH1630" s="2">
        <f t="shared" si="126"/>
        <v>-100</v>
      </c>
      <c r="AI1630" s="44" t="str">
        <f>VLOOKUP(Table13[[#This Row],[Track]],$B$1885:$D$1929,2,FALSE)</f>
        <v>Vic</v>
      </c>
      <c r="AJ16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0" s="16" t="str">
        <f>IF(Table13[[#This Row],[Going-Dist]]="G&lt;6-Dist&gt;=1700","B",IF(Table13[[#This Row],[Going-Dist]]="G&lt;6-Dist&lt;1700","A",IF(AJ1630="G&gt;=6-Dist&lt;1700","C",IF(AJ1630="G&gt;=6-Dist&gt;=1700","D","xx"))))</f>
        <v>A</v>
      </c>
      <c r="AL1630" s="69">
        <f>MONTH(Table13[[#This Row],[Date]])</f>
        <v>12</v>
      </c>
      <c r="AM1630" s="69" t="str">
        <f t="shared" si="124"/>
        <v>2025-2026</v>
      </c>
      <c r="AN1630" s="60">
        <v>100</v>
      </c>
      <c r="AO1630" s="128" t="str">
        <f>IF(Table13[[#This Row],[Combo 27 Bet]]="","",IF(Table13[[#This Row],[Lev Ret]]="","",AN1630*Table13[[#This Row],[Odds]]))</f>
        <v/>
      </c>
      <c r="AP1630" s="129">
        <f t="shared" si="127"/>
        <v>-100</v>
      </c>
      <c r="AQ1630" s="135">
        <v>2</v>
      </c>
      <c r="AR1630" s="151">
        <v>7</v>
      </c>
      <c r="AS1630" s="2" t="str">
        <f>IF(Table13[[#This Row],[Date]]&lt;$AS$3,"","Live")</f>
        <v/>
      </c>
      <c r="AT1630" s="2" t="str">
        <f>IF(Table13[[#This Row],[Date]]&lt;$AT$3,"","Current Algo")</f>
        <v/>
      </c>
    </row>
    <row r="1631" spans="1:46" ht="14.25" customHeight="1" x14ac:dyDescent="0.25">
      <c r="A1631" s="82">
        <v>46004</v>
      </c>
      <c r="B1631" s="2" t="s">
        <v>148</v>
      </c>
      <c r="C1631" s="83">
        <v>0.72222222222222221</v>
      </c>
      <c r="D1631" s="87">
        <v>4</v>
      </c>
      <c r="E1631" s="7">
        <v>0</v>
      </c>
      <c r="F1631" s="60">
        <v>9</v>
      </c>
      <c r="G1631" s="2">
        <v>1200</v>
      </c>
      <c r="H1631" s="2" t="s">
        <v>151</v>
      </c>
      <c r="I1631" s="2"/>
      <c r="J1631" s="2">
        <v>200</v>
      </c>
      <c r="K1631" s="6">
        <v>12</v>
      </c>
      <c r="L1631" s="6" t="s">
        <v>1185</v>
      </c>
      <c r="M1631" s="2" t="s">
        <v>55</v>
      </c>
      <c r="N1631" s="84">
        <v>3.2</v>
      </c>
      <c r="O1631" s="2" t="s">
        <v>161</v>
      </c>
      <c r="P1631" s="2" t="s">
        <v>236</v>
      </c>
      <c r="Q1631" s="85"/>
      <c r="R1631" s="86">
        <v>4</v>
      </c>
      <c r="S1631" s="85">
        <v>53</v>
      </c>
      <c r="T1631" s="85">
        <v>53</v>
      </c>
      <c r="U1631" s="85"/>
      <c r="V1631" s="2">
        <v>4</v>
      </c>
      <c r="W1631" s="2"/>
      <c r="X1631" s="10">
        <v>2</v>
      </c>
      <c r="Y1631" s="84">
        <v>4.5</v>
      </c>
      <c r="Z1631" s="2">
        <v>20</v>
      </c>
      <c r="AA1631" s="6"/>
      <c r="AB1631" s="2"/>
      <c r="AC1631" s="2" t="s">
        <v>150</v>
      </c>
      <c r="AD1631" s="84">
        <v>2.9</v>
      </c>
      <c r="AE1631" s="84">
        <v>1.4</v>
      </c>
      <c r="AF1631" s="2">
        <v>100</v>
      </c>
      <c r="AG1631" s="2">
        <f t="shared" si="125"/>
        <v>290</v>
      </c>
      <c r="AH1631" s="2">
        <f t="shared" si="126"/>
        <v>190</v>
      </c>
      <c r="AI1631" s="44" t="str">
        <f>VLOOKUP(Table13[[#This Row],[Track]],$B$1885:$D$1929,2,FALSE)</f>
        <v>NSW</v>
      </c>
      <c r="AJ16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1" s="16" t="str">
        <f>IF(Table13[[#This Row],[Going-Dist]]="G&lt;6-Dist&gt;=1700","B",IF(Table13[[#This Row],[Going-Dist]]="G&lt;6-Dist&lt;1700","A",IF(AJ1631="G&gt;=6-Dist&lt;1700","C",IF(AJ1631="G&gt;=6-Dist&gt;=1700","D","xx"))))</f>
        <v>A</v>
      </c>
      <c r="AL1631" s="69">
        <f>MONTH(Table13[[#This Row],[Date]])</f>
        <v>12</v>
      </c>
      <c r="AM1631" s="69" t="str">
        <f t="shared" si="124"/>
        <v>2025-2026</v>
      </c>
      <c r="AN1631" s="60">
        <v>170</v>
      </c>
      <c r="AO1631" s="128">
        <f>IF(Table13[[#This Row],[Combo 27 Bet]]="","",IF(Table13[[#This Row],[Lev Ret]]="","",AN1631*Table13[[#This Row],[Odds]]))</f>
        <v>493</v>
      </c>
      <c r="AP1631" s="129">
        <f t="shared" si="127"/>
        <v>323</v>
      </c>
      <c r="AQ1631" s="135"/>
      <c r="AR1631" s="151">
        <v>10</v>
      </c>
      <c r="AS1631" s="2" t="str">
        <f>IF(Table13[[#This Row],[Date]]&lt;$AS$3,"","Live")</f>
        <v/>
      </c>
      <c r="AT1631" s="2" t="str">
        <f>IF(Table13[[#This Row],[Date]]&lt;$AT$3,"","Current Algo")</f>
        <v/>
      </c>
    </row>
    <row r="1632" spans="1:46" ht="14.25" customHeight="1" x14ac:dyDescent="0.25">
      <c r="A1632" s="82">
        <v>46004</v>
      </c>
      <c r="B1632" s="2" t="s">
        <v>148</v>
      </c>
      <c r="C1632" s="83">
        <v>0.74652777777777779</v>
      </c>
      <c r="D1632" s="87">
        <v>4</v>
      </c>
      <c r="E1632" s="7">
        <v>0</v>
      </c>
      <c r="F1632" s="60">
        <v>10</v>
      </c>
      <c r="G1632" s="2">
        <v>1400</v>
      </c>
      <c r="H1632" s="2" t="s">
        <v>151</v>
      </c>
      <c r="I1632" s="2">
        <v>78</v>
      </c>
      <c r="J1632" s="2">
        <v>160</v>
      </c>
      <c r="K1632" s="6">
        <v>12</v>
      </c>
      <c r="L1632" s="6" t="s">
        <v>1402</v>
      </c>
      <c r="M1632" s="2" t="s">
        <v>55</v>
      </c>
      <c r="N1632" s="84">
        <v>3.3</v>
      </c>
      <c r="O1632" s="2" t="s">
        <v>69</v>
      </c>
      <c r="P1632" s="2" t="s">
        <v>236</v>
      </c>
      <c r="Q1632" s="85"/>
      <c r="R1632" s="86">
        <v>10</v>
      </c>
      <c r="S1632" s="85">
        <v>56</v>
      </c>
      <c r="T1632" s="85">
        <v>56</v>
      </c>
      <c r="U1632" s="85"/>
      <c r="V1632" s="2">
        <v>5</v>
      </c>
      <c r="W1632" s="2">
        <v>2</v>
      </c>
      <c r="X1632" s="10">
        <v>1</v>
      </c>
      <c r="Y1632" s="84">
        <v>3.1</v>
      </c>
      <c r="Z1632" s="2">
        <v>20</v>
      </c>
      <c r="AA1632" s="6"/>
      <c r="AB1632" s="2"/>
      <c r="AC1632" s="2" t="s">
        <v>150</v>
      </c>
      <c r="AD1632" s="84">
        <v>3</v>
      </c>
      <c r="AE1632" s="84">
        <v>1.4</v>
      </c>
      <c r="AF1632" s="2">
        <v>100</v>
      </c>
      <c r="AG1632" s="2">
        <f t="shared" si="125"/>
        <v>300</v>
      </c>
      <c r="AH1632" s="2">
        <f t="shared" si="126"/>
        <v>200</v>
      </c>
      <c r="AI1632" s="44" t="str">
        <f>VLOOKUP(Table13[[#This Row],[Track]],$B$1885:$D$1929,2,FALSE)</f>
        <v>NSW</v>
      </c>
      <c r="AJ16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2" s="16" t="str">
        <f>IF(Table13[[#This Row],[Going-Dist]]="G&lt;6-Dist&gt;=1700","B",IF(Table13[[#This Row],[Going-Dist]]="G&lt;6-Dist&lt;1700","A",IF(AJ1632="G&gt;=6-Dist&lt;1700","C",IF(AJ1632="G&gt;=6-Dist&gt;=1700","D","xx"))))</f>
        <v>A</v>
      </c>
      <c r="AL1632" s="69">
        <f>MONTH(Table13[[#This Row],[Date]])</f>
        <v>12</v>
      </c>
      <c r="AM1632" s="69" t="str">
        <f t="shared" si="124"/>
        <v>2025-2026</v>
      </c>
      <c r="AN1632" s="60">
        <v>150</v>
      </c>
      <c r="AO1632" s="128">
        <f>IF(Table13[[#This Row],[Combo 27 Bet]]="","",IF(Table13[[#This Row],[Lev Ret]]="","",AN1632*Table13[[#This Row],[Odds]]))</f>
        <v>450</v>
      </c>
      <c r="AP1632" s="129">
        <f t="shared" si="127"/>
        <v>300</v>
      </c>
      <c r="AQ1632" s="135"/>
      <c r="AR1632" s="151">
        <v>9</v>
      </c>
      <c r="AS1632" s="2" t="str">
        <f>IF(Table13[[#This Row],[Date]]&lt;$AS$3,"","Live")</f>
        <v/>
      </c>
      <c r="AT1632" s="2" t="str">
        <f>IF(Table13[[#This Row],[Date]]&lt;$AT$3,"","Current Algo")</f>
        <v/>
      </c>
    </row>
    <row r="1633" spans="1:46" ht="14.25" customHeight="1" x14ac:dyDescent="0.25">
      <c r="A1633" s="82">
        <v>46011</v>
      </c>
      <c r="B1633" s="2" t="s">
        <v>532</v>
      </c>
      <c r="C1633" s="83">
        <v>0.53472222222222221</v>
      </c>
      <c r="D1633" s="87">
        <v>4</v>
      </c>
      <c r="E1633" s="7">
        <v>6</v>
      </c>
      <c r="F1633" s="60">
        <v>2</v>
      </c>
      <c r="G1633" s="2">
        <v>1800</v>
      </c>
      <c r="H1633" s="2" t="s">
        <v>42</v>
      </c>
      <c r="I1633" s="2">
        <v>84</v>
      </c>
      <c r="J1633" s="2">
        <v>130</v>
      </c>
      <c r="K1633" s="6">
        <v>8</v>
      </c>
      <c r="L1633" s="6" t="s">
        <v>1377</v>
      </c>
      <c r="M1633" s="2" t="s">
        <v>43</v>
      </c>
      <c r="N1633" s="84">
        <v>5</v>
      </c>
      <c r="O1633" s="2" t="s">
        <v>238</v>
      </c>
      <c r="P1633" s="2" t="s">
        <v>82</v>
      </c>
      <c r="Q1633" s="85"/>
      <c r="R1633" s="86">
        <v>6</v>
      </c>
      <c r="S1633" s="85">
        <v>53</v>
      </c>
      <c r="T1633" s="85">
        <v>53</v>
      </c>
      <c r="U1633" s="85"/>
      <c r="V1633" s="2">
        <v>5</v>
      </c>
      <c r="W1633" s="2"/>
      <c r="X1633" s="10">
        <v>1</v>
      </c>
      <c r="Y1633" s="84">
        <v>3.5</v>
      </c>
      <c r="Z1633" s="2">
        <v>45</v>
      </c>
      <c r="AA1633" s="6">
        <v>8</v>
      </c>
      <c r="AB1633" s="2"/>
      <c r="AC1633" s="2" t="s">
        <v>1519</v>
      </c>
      <c r="AD1633" s="84">
        <v>4.2</v>
      </c>
      <c r="AE1633" s="84"/>
      <c r="AF1633" s="2">
        <v>100</v>
      </c>
      <c r="AG1633" s="2" t="str">
        <f t="shared" si="125"/>
        <v/>
      </c>
      <c r="AH1633" s="2">
        <f t="shared" si="126"/>
        <v>-100</v>
      </c>
      <c r="AI1633" s="44" t="str">
        <f>VLOOKUP(Table13[[#This Row],[Track]],$B$1885:$D$1929,2,FALSE)</f>
        <v>Vic</v>
      </c>
      <c r="AJ16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33" s="16" t="str">
        <f>IF(Table13[[#This Row],[Going-Dist]]="G&lt;6-Dist&gt;=1700","B",IF(Table13[[#This Row],[Going-Dist]]="G&lt;6-Dist&lt;1700","A",IF(AJ1633="G&gt;=6-Dist&lt;1700","C",IF(AJ1633="G&gt;=6-Dist&gt;=1700","D","xx"))))</f>
        <v>B</v>
      </c>
      <c r="AL1633" s="69">
        <f>MONTH(Table13[[#This Row],[Date]])</f>
        <v>12</v>
      </c>
      <c r="AM1633" s="69" t="str">
        <f t="shared" si="124"/>
        <v>2025-2026</v>
      </c>
      <c r="AN1633" s="60">
        <v>120</v>
      </c>
      <c r="AO1633" s="128" t="str">
        <f>IF(Table13[[#This Row],[Combo 27 Bet]]="","",IF(Table13[[#This Row],[Lev Ret]]="","",AN1633*Table13[[#This Row],[Odds]]))</f>
        <v/>
      </c>
      <c r="AP1633" s="129">
        <f t="shared" si="127"/>
        <v>-120</v>
      </c>
      <c r="AQ1633" s="135"/>
      <c r="AR1633" s="151">
        <v>8</v>
      </c>
      <c r="AS1633" s="2" t="str">
        <f>IF(Table13[[#This Row],[Date]]&lt;$AS$3,"","Live")</f>
        <v/>
      </c>
      <c r="AT1633" s="2" t="str">
        <f>IF(Table13[[#This Row],[Date]]&lt;$AT$3,"","Current Algo")</f>
        <v/>
      </c>
    </row>
    <row r="1634" spans="1:46" ht="14.25" customHeight="1" x14ac:dyDescent="0.25">
      <c r="A1634" s="82">
        <v>46011</v>
      </c>
      <c r="B1634" s="2" t="s">
        <v>532</v>
      </c>
      <c r="C1634" s="83">
        <v>0.58333333333333337</v>
      </c>
      <c r="D1634" s="87">
        <v>4</v>
      </c>
      <c r="E1634" s="7">
        <v>6</v>
      </c>
      <c r="F1634" s="60">
        <v>4</v>
      </c>
      <c r="G1634" s="2">
        <v>1500</v>
      </c>
      <c r="H1634" s="2" t="s">
        <v>42</v>
      </c>
      <c r="I1634" s="2">
        <v>78</v>
      </c>
      <c r="J1634" s="2">
        <v>130</v>
      </c>
      <c r="K1634" s="6">
        <v>9</v>
      </c>
      <c r="L1634" s="6" t="s">
        <v>1378</v>
      </c>
      <c r="M1634" s="2" t="s">
        <v>71</v>
      </c>
      <c r="N1634" s="84">
        <v>1.8</v>
      </c>
      <c r="O1634" s="2" t="s">
        <v>101</v>
      </c>
      <c r="P1634" s="2" t="s">
        <v>193</v>
      </c>
      <c r="Q1634" s="85"/>
      <c r="R1634" s="86">
        <v>1</v>
      </c>
      <c r="S1634" s="85">
        <v>56</v>
      </c>
      <c r="T1634" s="85">
        <v>56</v>
      </c>
      <c r="U1634" s="85"/>
      <c r="V1634" s="2">
        <v>1</v>
      </c>
      <c r="W1634" s="2">
        <v>3</v>
      </c>
      <c r="X1634" s="10">
        <v>1</v>
      </c>
      <c r="Y1634" s="84">
        <v>2.6</v>
      </c>
      <c r="Z1634" s="2">
        <v>45</v>
      </c>
      <c r="AA1634" s="6">
        <v>8</v>
      </c>
      <c r="AB1634" s="2"/>
      <c r="AC1634" s="2" t="s">
        <v>15</v>
      </c>
      <c r="AD1634" s="84">
        <v>1.75</v>
      </c>
      <c r="AE1634" s="84">
        <v>1.04</v>
      </c>
      <c r="AF1634" s="2">
        <v>100</v>
      </c>
      <c r="AG1634" s="2" t="str">
        <f t="shared" si="125"/>
        <v/>
      </c>
      <c r="AH1634" s="2">
        <f t="shared" si="126"/>
        <v>-100</v>
      </c>
      <c r="AI1634" s="44" t="str">
        <f>VLOOKUP(Table13[[#This Row],[Track]],$B$1885:$D$1929,2,FALSE)</f>
        <v>Vic</v>
      </c>
      <c r="AJ163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4" s="16" t="str">
        <f>IF(Table13[[#This Row],[Going-Dist]]="G&lt;6-Dist&gt;=1700","B",IF(Table13[[#This Row],[Going-Dist]]="G&lt;6-Dist&lt;1700","A",IF(AJ1634="G&gt;=6-Dist&lt;1700","C",IF(AJ1634="G&gt;=6-Dist&gt;=1700","D","xx"))))</f>
        <v>A</v>
      </c>
      <c r="AL1634" s="69">
        <f>MONTH(Table13[[#This Row],[Date]])</f>
        <v>12</v>
      </c>
      <c r="AM1634" s="69" t="str">
        <f t="shared" si="124"/>
        <v>2025-2026</v>
      </c>
      <c r="AN1634" s="60">
        <v>100</v>
      </c>
      <c r="AO1634" s="128" t="str">
        <f>IF(Table13[[#This Row],[Combo 27 Bet]]="","",IF(Table13[[#This Row],[Lev Ret]]="","",AN1634*Table13[[#This Row],[Odds]]))</f>
        <v/>
      </c>
      <c r="AP1634" s="129">
        <f t="shared" si="127"/>
        <v>-100</v>
      </c>
      <c r="AQ1634" s="135">
        <v>2</v>
      </c>
      <c r="AR1634" s="151">
        <v>1</v>
      </c>
      <c r="AS1634" s="2" t="str">
        <f>IF(Table13[[#This Row],[Date]]&lt;$AS$3,"","Live")</f>
        <v/>
      </c>
      <c r="AT1634" s="2" t="str">
        <f>IF(Table13[[#This Row],[Date]]&lt;$AT$3,"","Current Algo")</f>
        <v/>
      </c>
    </row>
    <row r="1635" spans="1:46" ht="14.25" customHeight="1" x14ac:dyDescent="0.25">
      <c r="A1635" s="82">
        <v>46011</v>
      </c>
      <c r="B1635" s="2" t="s">
        <v>532</v>
      </c>
      <c r="C1635" s="83">
        <v>0.58333333333333337</v>
      </c>
      <c r="D1635" s="87">
        <v>4</v>
      </c>
      <c r="E1635" s="7">
        <v>6</v>
      </c>
      <c r="F1635" s="60">
        <v>4</v>
      </c>
      <c r="G1635" s="2">
        <v>1500</v>
      </c>
      <c r="H1635" s="2" t="s">
        <v>42</v>
      </c>
      <c r="I1635" s="2">
        <v>78</v>
      </c>
      <c r="J1635" s="2">
        <v>130</v>
      </c>
      <c r="K1635" s="6">
        <v>6</v>
      </c>
      <c r="L1635" s="6" t="s">
        <v>1379</v>
      </c>
      <c r="M1635" s="2" t="s">
        <v>50</v>
      </c>
      <c r="N1635" s="84">
        <v>4.2</v>
      </c>
      <c r="O1635" s="2" t="s">
        <v>192</v>
      </c>
      <c r="P1635" s="2" t="s">
        <v>88</v>
      </c>
      <c r="Q1635" s="85"/>
      <c r="R1635" s="86">
        <v>8</v>
      </c>
      <c r="S1635" s="85">
        <v>57.5</v>
      </c>
      <c r="T1635" s="85">
        <v>57.5</v>
      </c>
      <c r="U1635" s="85"/>
      <c r="V1635" s="2">
        <v>2</v>
      </c>
      <c r="W1635" s="2">
        <v>2</v>
      </c>
      <c r="X1635" s="10">
        <v>2</v>
      </c>
      <c r="Y1635" s="84">
        <v>4.8</v>
      </c>
      <c r="Z1635" s="2">
        <v>35</v>
      </c>
      <c r="AA1635" s="6">
        <v>8</v>
      </c>
      <c r="AB1635" s="2"/>
      <c r="AC1635" s="2"/>
      <c r="AD1635" s="84">
        <v>4.2</v>
      </c>
      <c r="AE1635" s="84"/>
      <c r="AF1635" s="2">
        <v>100</v>
      </c>
      <c r="AG1635" s="2" t="str">
        <f t="shared" si="125"/>
        <v/>
      </c>
      <c r="AH1635" s="2">
        <f t="shared" si="126"/>
        <v>-100</v>
      </c>
      <c r="AI1635" s="44" t="str">
        <f>VLOOKUP(Table13[[#This Row],[Track]],$B$1885:$D$1929,2,FALSE)</f>
        <v>Vic</v>
      </c>
      <c r="AJ163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5" s="16" t="str">
        <f>IF(Table13[[#This Row],[Going-Dist]]="G&lt;6-Dist&gt;=1700","B",IF(Table13[[#This Row],[Going-Dist]]="G&lt;6-Dist&lt;1700","A",IF(AJ1635="G&gt;=6-Dist&lt;1700","C",IF(AJ1635="G&gt;=6-Dist&gt;=1700","D","xx"))))</f>
        <v>A</v>
      </c>
      <c r="AL1635" s="2">
        <f>MONTH(Table13[[#This Row],[Date]])</f>
        <v>12</v>
      </c>
      <c r="AM1635" s="2" t="str">
        <f t="shared" si="124"/>
        <v>2025-2026</v>
      </c>
      <c r="AN1635" s="60">
        <v>150</v>
      </c>
      <c r="AO1635" s="128" t="str">
        <f>IF(Table13[[#This Row],[Combo 27 Bet]]="","",IF(Table13[[#This Row],[Lev Ret]]="","",AN1635*Table13[[#This Row],[Odds]]))</f>
        <v/>
      </c>
      <c r="AP1635" s="129">
        <f t="shared" si="127"/>
        <v>-150</v>
      </c>
      <c r="AQ1635" s="135">
        <v>2</v>
      </c>
      <c r="AR1635" s="151">
        <v>8</v>
      </c>
      <c r="AS1635" s="2" t="str">
        <f>IF(Table13[[#This Row],[Date]]&lt;$AS$3,"","Live")</f>
        <v/>
      </c>
      <c r="AT1635" s="2" t="str">
        <f>IF(Table13[[#This Row],[Date]]&lt;$AT$3,"","Current Algo")</f>
        <v/>
      </c>
    </row>
    <row r="1636" spans="1:46" ht="14.25" customHeight="1" x14ac:dyDescent="0.25">
      <c r="A1636" s="82">
        <v>46011</v>
      </c>
      <c r="B1636" s="2" t="s">
        <v>532</v>
      </c>
      <c r="C1636" s="83">
        <v>0.68402777777777779</v>
      </c>
      <c r="D1636" s="87">
        <v>4</v>
      </c>
      <c r="E1636" s="7">
        <v>6</v>
      </c>
      <c r="F1636" s="60">
        <v>8</v>
      </c>
      <c r="G1636" s="2">
        <v>1200</v>
      </c>
      <c r="H1636" s="2" t="s">
        <v>42</v>
      </c>
      <c r="I1636" s="2" t="s">
        <v>66</v>
      </c>
      <c r="J1636" s="2">
        <v>175</v>
      </c>
      <c r="K1636" s="6">
        <v>2</v>
      </c>
      <c r="L1636" s="6" t="s">
        <v>1380</v>
      </c>
      <c r="M1636" s="2" t="s">
        <v>80</v>
      </c>
      <c r="N1636" s="84">
        <v>4.5999999999999996</v>
      </c>
      <c r="O1636" s="2" t="s">
        <v>1381</v>
      </c>
      <c r="P1636" s="2" t="s">
        <v>1382</v>
      </c>
      <c r="Q1636" s="85"/>
      <c r="R1636" s="86">
        <v>1</v>
      </c>
      <c r="S1636" s="85">
        <v>59</v>
      </c>
      <c r="T1636" s="85">
        <v>59</v>
      </c>
      <c r="U1636" s="85"/>
      <c r="V1636" s="2">
        <v>1</v>
      </c>
      <c r="W1636" s="2"/>
      <c r="X1636" s="10">
        <v>1</v>
      </c>
      <c r="Y1636" s="84">
        <v>4.5</v>
      </c>
      <c r="Z1636" s="2">
        <v>40</v>
      </c>
      <c r="AA1636" s="6">
        <v>8</v>
      </c>
      <c r="AB1636" s="2"/>
      <c r="AC1636" s="2" t="s">
        <v>12</v>
      </c>
      <c r="AD1636" s="84">
        <v>3.9</v>
      </c>
      <c r="AE1636" s="84">
        <v>1.6</v>
      </c>
      <c r="AF1636" s="2">
        <v>100</v>
      </c>
      <c r="AG1636" s="2">
        <f t="shared" si="125"/>
        <v>390</v>
      </c>
      <c r="AH1636" s="2">
        <f t="shared" si="126"/>
        <v>290</v>
      </c>
      <c r="AI1636" s="44" t="str">
        <f>VLOOKUP(Table13[[#This Row],[Track]],$B$1885:$D$1929,2,FALSE)</f>
        <v>Vic</v>
      </c>
      <c r="AJ163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6" s="16" t="str">
        <f>IF(Table13[[#This Row],[Going-Dist]]="G&lt;6-Dist&gt;=1700","B",IF(Table13[[#This Row],[Going-Dist]]="G&lt;6-Dist&lt;1700","A",IF(AJ1636="G&gt;=6-Dist&lt;1700","C",IF(AJ1636="G&gt;=6-Dist&gt;=1700","D","xx"))))</f>
        <v>A</v>
      </c>
      <c r="AL1636" s="2">
        <f>MONTH(Table13[[#This Row],[Date]])</f>
        <v>12</v>
      </c>
      <c r="AM1636" s="2" t="str">
        <f t="shared" si="124"/>
        <v>2025-2026</v>
      </c>
      <c r="AN1636" s="60">
        <v>150</v>
      </c>
      <c r="AO1636" s="128">
        <f>IF(Table13[[#This Row],[Combo 27 Bet]]="","",IF(Table13[[#This Row],[Lev Ret]]="","",AN1636*Table13[[#This Row],[Odds]]))</f>
        <v>585</v>
      </c>
      <c r="AP1636" s="129">
        <f t="shared" si="127"/>
        <v>435</v>
      </c>
      <c r="AQ1636" s="135"/>
      <c r="AR1636" s="151">
        <v>9</v>
      </c>
      <c r="AS1636" s="2" t="str">
        <f>IF(Table13[[#This Row],[Date]]&lt;$AS$3,"","Live")</f>
        <v/>
      </c>
      <c r="AT1636" s="2" t="str">
        <f>IF(Table13[[#This Row],[Date]]&lt;$AT$3,"","Current Algo")</f>
        <v/>
      </c>
    </row>
    <row r="1637" spans="1:46" ht="14.25" customHeight="1" x14ac:dyDescent="0.25">
      <c r="A1637" s="82">
        <v>46011</v>
      </c>
      <c r="B1637" s="2" t="s">
        <v>148</v>
      </c>
      <c r="C1637" s="83">
        <v>0.69791666666666663</v>
      </c>
      <c r="D1637" s="87">
        <v>4</v>
      </c>
      <c r="E1637" s="7">
        <v>4</v>
      </c>
      <c r="F1637" s="60">
        <v>8</v>
      </c>
      <c r="G1637" s="2">
        <v>1400</v>
      </c>
      <c r="H1637" s="2" t="s">
        <v>151</v>
      </c>
      <c r="I1637" s="2">
        <v>100</v>
      </c>
      <c r="J1637" s="2">
        <v>160</v>
      </c>
      <c r="K1637" s="6">
        <v>14</v>
      </c>
      <c r="L1637" s="6" t="s">
        <v>1383</v>
      </c>
      <c r="M1637" s="2" t="s">
        <v>75</v>
      </c>
      <c r="N1637" s="84">
        <v>3.9</v>
      </c>
      <c r="O1637" s="2" t="s">
        <v>1051</v>
      </c>
      <c r="P1637" s="2" t="s">
        <v>1130</v>
      </c>
      <c r="Q1637" s="85"/>
      <c r="R1637" s="86">
        <v>6</v>
      </c>
      <c r="S1637" s="85">
        <v>52.5</v>
      </c>
      <c r="T1637" s="85">
        <v>52.5</v>
      </c>
      <c r="U1637" s="85"/>
      <c r="V1637" s="2">
        <v>4</v>
      </c>
      <c r="W1637" s="2"/>
      <c r="X1637" s="10">
        <v>2</v>
      </c>
      <c r="Y1637" s="84">
        <v>5.4</v>
      </c>
      <c r="Z1637" s="2">
        <v>20</v>
      </c>
      <c r="AA1637" s="6"/>
      <c r="AB1637" s="2"/>
      <c r="AC1637" s="2"/>
      <c r="AD1637" s="84">
        <v>3.9</v>
      </c>
      <c r="AE1637" s="84"/>
      <c r="AF1637" s="2">
        <v>100</v>
      </c>
      <c r="AG1637" s="2" t="str">
        <f t="shared" si="125"/>
        <v/>
      </c>
      <c r="AH1637" s="2">
        <f t="shared" si="126"/>
        <v>-100</v>
      </c>
      <c r="AI1637" s="44" t="str">
        <f>VLOOKUP(Table13[[#This Row],[Track]],$B$1885:$D$1929,2,FALSE)</f>
        <v>NSW</v>
      </c>
      <c r="AJ16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7" s="16" t="str">
        <f>IF(Table13[[#This Row],[Going-Dist]]="G&lt;6-Dist&gt;=1700","B",IF(Table13[[#This Row],[Going-Dist]]="G&lt;6-Dist&lt;1700","A",IF(AJ1637="G&gt;=6-Dist&lt;1700","C",IF(AJ1637="G&gt;=6-Dist&gt;=1700","D","xx"))))</f>
        <v>A</v>
      </c>
      <c r="AL1637" s="69">
        <f>MONTH(Table13[[#This Row],[Date]])</f>
        <v>12</v>
      </c>
      <c r="AM1637" s="69" t="str">
        <f t="shared" si="124"/>
        <v>2025-2026</v>
      </c>
      <c r="AN1637" s="60">
        <v>100</v>
      </c>
      <c r="AO1637" s="128" t="str">
        <f>IF(Table13[[#This Row],[Combo 27 Bet]]="","",IF(Table13[[#This Row],[Lev Ret]]="","",AN1637*Table13[[#This Row],[Odds]]))</f>
        <v/>
      </c>
      <c r="AP1637" s="129">
        <f t="shared" si="127"/>
        <v>-100</v>
      </c>
      <c r="AQ1637" s="135"/>
      <c r="AR1637" s="151">
        <v>7</v>
      </c>
      <c r="AS1637" s="2" t="str">
        <f>IF(Table13[[#This Row],[Date]]&lt;$AS$3,"","Live")</f>
        <v/>
      </c>
      <c r="AT1637" s="2" t="str">
        <f>IF(Table13[[#This Row],[Date]]&lt;$AT$3,"","Current Algo")</f>
        <v/>
      </c>
    </row>
    <row r="1638" spans="1:46" ht="14.25" customHeight="1" x14ac:dyDescent="0.25">
      <c r="A1638" s="82">
        <v>46011</v>
      </c>
      <c r="B1638" s="2" t="s">
        <v>148</v>
      </c>
      <c r="C1638" s="83">
        <v>0.72222222222222221</v>
      </c>
      <c r="D1638" s="87">
        <v>4</v>
      </c>
      <c r="E1638" s="7">
        <v>4</v>
      </c>
      <c r="F1638" s="60">
        <v>9</v>
      </c>
      <c r="G1638" s="2">
        <v>1400</v>
      </c>
      <c r="H1638" s="2" t="s">
        <v>152</v>
      </c>
      <c r="I1638" s="2">
        <v>78</v>
      </c>
      <c r="J1638" s="2">
        <v>160</v>
      </c>
      <c r="K1638" s="6">
        <v>11</v>
      </c>
      <c r="L1638" s="6" t="s">
        <v>1384</v>
      </c>
      <c r="M1638" s="2" t="s">
        <v>75</v>
      </c>
      <c r="N1638" s="84">
        <v>3</v>
      </c>
      <c r="O1638" s="2" t="s">
        <v>1156</v>
      </c>
      <c r="P1638" s="2" t="s">
        <v>236</v>
      </c>
      <c r="Q1638" s="85"/>
      <c r="R1638" s="86">
        <v>5</v>
      </c>
      <c r="S1638" s="85">
        <v>54</v>
      </c>
      <c r="T1638" s="85">
        <v>54</v>
      </c>
      <c r="U1638" s="85"/>
      <c r="V1638" s="2"/>
      <c r="W1638" s="2"/>
      <c r="X1638" s="10">
        <v>2</v>
      </c>
      <c r="Y1638" s="84">
        <v>3.8</v>
      </c>
      <c r="Z1638" s="2">
        <v>20</v>
      </c>
      <c r="AA1638" s="6"/>
      <c r="AB1638" s="2"/>
      <c r="AC1638" s="2" t="s">
        <v>15</v>
      </c>
      <c r="AD1638" s="84">
        <v>2.8</v>
      </c>
      <c r="AE1638" s="84">
        <v>1.3</v>
      </c>
      <c r="AF1638" s="2">
        <v>100</v>
      </c>
      <c r="AG1638" s="2" t="str">
        <f t="shared" si="125"/>
        <v/>
      </c>
      <c r="AH1638" s="2">
        <f t="shared" si="126"/>
        <v>-100</v>
      </c>
      <c r="AI1638" s="44" t="str">
        <f>VLOOKUP(Table13[[#This Row],[Track]],$B$1885:$D$1929,2,FALSE)</f>
        <v>NSW</v>
      </c>
      <c r="AJ16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8" s="16" t="str">
        <f>IF(Table13[[#This Row],[Going-Dist]]="G&lt;6-Dist&gt;=1700","B",IF(Table13[[#This Row],[Going-Dist]]="G&lt;6-Dist&lt;1700","A",IF(AJ1638="G&gt;=6-Dist&lt;1700","C",IF(AJ1638="G&gt;=6-Dist&gt;=1700","D","xx"))))</f>
        <v>A</v>
      </c>
      <c r="AL1638" s="69">
        <f>MONTH(Table13[[#This Row],[Date]])</f>
        <v>12</v>
      </c>
      <c r="AM1638" s="69" t="str">
        <f t="shared" si="124"/>
        <v>2025-2026</v>
      </c>
      <c r="AN1638" s="60">
        <v>170</v>
      </c>
      <c r="AO1638" s="128" t="str">
        <f>IF(Table13[[#This Row],[Combo 27 Bet]]="","",IF(Table13[[#This Row],[Lev Ret]]="","",AN1638*Table13[[#This Row],[Odds]]))</f>
        <v/>
      </c>
      <c r="AP1638" s="129">
        <f t="shared" si="127"/>
        <v>-170</v>
      </c>
      <c r="AQ1638" s="135"/>
      <c r="AR1638" s="151">
        <v>10</v>
      </c>
      <c r="AS1638" s="2" t="str">
        <f>IF(Table13[[#This Row],[Date]]&lt;$AS$3,"","Live")</f>
        <v/>
      </c>
      <c r="AT1638" s="2" t="str">
        <f>IF(Table13[[#This Row],[Date]]&lt;$AT$3,"","Current Algo")</f>
        <v/>
      </c>
    </row>
    <row r="1639" spans="1:46" ht="14.25" customHeight="1" x14ac:dyDescent="0.25">
      <c r="A1639" s="82">
        <v>46011</v>
      </c>
      <c r="B1639" s="2" t="s">
        <v>148</v>
      </c>
      <c r="C1639" s="83">
        <v>0.74652777777777779</v>
      </c>
      <c r="D1639" s="87">
        <v>4</v>
      </c>
      <c r="E1639" s="7">
        <v>4</v>
      </c>
      <c r="F1639" s="60">
        <v>10</v>
      </c>
      <c r="G1639" s="2">
        <v>1300</v>
      </c>
      <c r="H1639" s="2" t="s">
        <v>151</v>
      </c>
      <c r="I1639" s="2">
        <v>80</v>
      </c>
      <c r="J1639" s="2">
        <v>160</v>
      </c>
      <c r="K1639" s="6">
        <v>4</v>
      </c>
      <c r="L1639" s="6" t="s">
        <v>1385</v>
      </c>
      <c r="M1639" s="2" t="s">
        <v>50</v>
      </c>
      <c r="N1639" s="84">
        <v>2.7</v>
      </c>
      <c r="O1639" s="2" t="s">
        <v>158</v>
      </c>
      <c r="P1639" s="2" t="s">
        <v>157</v>
      </c>
      <c r="Q1639" s="85"/>
      <c r="R1639" s="86">
        <v>6</v>
      </c>
      <c r="S1639" s="85">
        <v>60</v>
      </c>
      <c r="T1639" s="85">
        <v>60</v>
      </c>
      <c r="U1639" s="85"/>
      <c r="V1639" s="2">
        <v>4</v>
      </c>
      <c r="W1639" s="2">
        <v>1</v>
      </c>
      <c r="X1639" s="10">
        <v>2</v>
      </c>
      <c r="Y1639" s="84">
        <v>5.3</v>
      </c>
      <c r="Z1639" s="2">
        <v>20</v>
      </c>
      <c r="AA1639" s="6"/>
      <c r="AB1639" s="2"/>
      <c r="AC1639" s="2"/>
      <c r="AD1639" s="84">
        <v>3.8</v>
      </c>
      <c r="AE1639" s="84"/>
      <c r="AF1639" s="2">
        <v>100</v>
      </c>
      <c r="AG1639" s="2" t="str">
        <f t="shared" si="125"/>
        <v/>
      </c>
      <c r="AH1639" s="2">
        <f t="shared" si="126"/>
        <v>-100</v>
      </c>
      <c r="AI1639" s="44" t="str">
        <f>VLOOKUP(Table13[[#This Row],[Track]],$B$1885:$D$1929,2,FALSE)</f>
        <v>NSW</v>
      </c>
      <c r="AJ16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39" s="16" t="str">
        <f>IF(Table13[[#This Row],[Going-Dist]]="G&lt;6-Dist&gt;=1700","B",IF(Table13[[#This Row],[Going-Dist]]="G&lt;6-Dist&lt;1700","A",IF(AJ1639="G&gt;=6-Dist&lt;1700","C",IF(AJ1639="G&gt;=6-Dist&gt;=1700","D","xx"))))</f>
        <v>A</v>
      </c>
      <c r="AL1639" s="69">
        <f>MONTH(Table13[[#This Row],[Date]])</f>
        <v>12</v>
      </c>
      <c r="AM1639" s="69" t="str">
        <f t="shared" si="124"/>
        <v>2025-2026</v>
      </c>
      <c r="AN1639" s="60">
        <v>170</v>
      </c>
      <c r="AO1639" s="128" t="str">
        <f>IF(Table13[[#This Row],[Combo 27 Bet]]="","",IF(Table13[[#This Row],[Lev Ret]]="","",AN1639*Table13[[#This Row],[Odds]]))</f>
        <v/>
      </c>
      <c r="AP1639" s="129">
        <f t="shared" si="127"/>
        <v>-170</v>
      </c>
      <c r="AQ1639" s="135"/>
      <c r="AR1639" s="151">
        <v>8</v>
      </c>
      <c r="AS1639" s="2" t="str">
        <f>IF(Table13[[#This Row],[Date]]&lt;$AS$3,"","Live")</f>
        <v/>
      </c>
      <c r="AT1639" s="2" t="str">
        <f>IF(Table13[[#This Row],[Date]]&lt;$AT$3,"","Current Algo")</f>
        <v/>
      </c>
    </row>
    <row r="1640" spans="1:46" ht="14.25" customHeight="1" x14ac:dyDescent="0.25">
      <c r="A1640" s="82">
        <v>46018</v>
      </c>
      <c r="B1640" s="2" t="s">
        <v>148</v>
      </c>
      <c r="C1640" s="83">
        <v>0.52430555555555558</v>
      </c>
      <c r="D1640" s="87">
        <v>4</v>
      </c>
      <c r="E1640" s="7">
        <v>10</v>
      </c>
      <c r="F1640" s="60">
        <v>1</v>
      </c>
      <c r="G1640" s="2">
        <v>1400</v>
      </c>
      <c r="H1640" s="2" t="s">
        <v>151</v>
      </c>
      <c r="I1640" s="2">
        <v>72</v>
      </c>
      <c r="J1640" s="2">
        <v>120</v>
      </c>
      <c r="K1640" s="6">
        <v>3</v>
      </c>
      <c r="L1640" s="6" t="s">
        <v>1386</v>
      </c>
      <c r="M1640" s="2" t="s">
        <v>75</v>
      </c>
      <c r="N1640" s="84">
        <v>2.6</v>
      </c>
      <c r="O1640" s="2" t="s">
        <v>1387</v>
      </c>
      <c r="P1640" s="2" t="s">
        <v>1121</v>
      </c>
      <c r="Q1640" s="85"/>
      <c r="R1640" s="86">
        <v>4</v>
      </c>
      <c r="S1640" s="85">
        <v>58</v>
      </c>
      <c r="T1640" s="85">
        <v>58</v>
      </c>
      <c r="U1640" s="85"/>
      <c r="V1640" s="2">
        <v>1</v>
      </c>
      <c r="W1640" s="2">
        <v>3</v>
      </c>
      <c r="X1640" s="10">
        <v>1</v>
      </c>
      <c r="Y1640" s="84">
        <v>4.5999999999999996</v>
      </c>
      <c r="Z1640" s="2">
        <v>30</v>
      </c>
      <c r="AA1640" s="6"/>
      <c r="AB1640" s="2"/>
      <c r="AC1640" s="2" t="s">
        <v>150</v>
      </c>
      <c r="AD1640" s="84">
        <v>2.2999999999999998</v>
      </c>
      <c r="AE1640" s="84">
        <v>1.3</v>
      </c>
      <c r="AF1640" s="2">
        <v>100</v>
      </c>
      <c r="AG1640" s="2">
        <f t="shared" si="125"/>
        <v>229.99999999999997</v>
      </c>
      <c r="AH1640" s="2">
        <f t="shared" si="126"/>
        <v>129.99999999999997</v>
      </c>
      <c r="AI1640" s="44" t="str">
        <f>VLOOKUP(Table13[[#This Row],[Track]],$B$1885:$D$1929,2,FALSE)</f>
        <v>NSW</v>
      </c>
      <c r="AJ16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0" s="16" t="str">
        <f>IF(Table13[[#This Row],[Going-Dist]]="G&lt;6-Dist&gt;=1700","B",IF(Table13[[#This Row],[Going-Dist]]="G&lt;6-Dist&lt;1700","A",IF(AJ1640="G&gt;=6-Dist&lt;1700","C",IF(AJ1640="G&gt;=6-Dist&gt;=1700","D","xx"))))</f>
        <v>A</v>
      </c>
      <c r="AL1640" s="69">
        <f>MONTH(Table13[[#This Row],[Date]])</f>
        <v>12</v>
      </c>
      <c r="AM1640" s="69" t="str">
        <f t="shared" si="124"/>
        <v>2025-2026</v>
      </c>
      <c r="AN1640" s="60">
        <v>150</v>
      </c>
      <c r="AO1640" s="128">
        <f>IF(Table13[[#This Row],[Combo 27 Bet]]="","",IF(Table13[[#This Row],[Lev Ret]]="","",AN1640*Table13[[#This Row],[Odds]]))</f>
        <v>345</v>
      </c>
      <c r="AP1640" s="129">
        <f t="shared" si="127"/>
        <v>195</v>
      </c>
      <c r="AQ1640" s="135"/>
      <c r="AR1640" s="151">
        <v>9</v>
      </c>
      <c r="AS1640" s="2" t="str">
        <f>IF(Table13[[#This Row],[Date]]&lt;$AS$3,"","Live")</f>
        <v/>
      </c>
      <c r="AT1640" s="2" t="str">
        <f>IF(Table13[[#This Row],[Date]]&lt;$AT$3,"","Current Algo")</f>
        <v/>
      </c>
    </row>
    <row r="1641" spans="1:46" ht="14.25" customHeight="1" x14ac:dyDescent="0.25">
      <c r="A1641" s="82">
        <v>46018</v>
      </c>
      <c r="B1641" s="2" t="s">
        <v>226</v>
      </c>
      <c r="C1641" s="83">
        <v>0.60763888888888884</v>
      </c>
      <c r="D1641" s="87">
        <v>4</v>
      </c>
      <c r="E1641" s="7">
        <v>0</v>
      </c>
      <c r="F1641" s="60">
        <v>5</v>
      </c>
      <c r="G1641" s="2">
        <v>1200</v>
      </c>
      <c r="H1641" s="2" t="s">
        <v>42</v>
      </c>
      <c r="I1641" s="2" t="s">
        <v>66</v>
      </c>
      <c r="J1641" s="2">
        <v>175</v>
      </c>
      <c r="K1641" s="6">
        <v>2</v>
      </c>
      <c r="L1641" s="6" t="s">
        <v>1373</v>
      </c>
      <c r="M1641" s="2" t="s">
        <v>67</v>
      </c>
      <c r="N1641" s="84">
        <v>2.9</v>
      </c>
      <c r="O1641" s="2" t="s">
        <v>534</v>
      </c>
      <c r="P1641" s="2" t="s">
        <v>64</v>
      </c>
      <c r="Q1641" s="85"/>
      <c r="R1641" s="86">
        <v>6</v>
      </c>
      <c r="S1641" s="85">
        <v>59</v>
      </c>
      <c r="T1641" s="85">
        <v>59</v>
      </c>
      <c r="U1641" s="85"/>
      <c r="V1641" s="2">
        <v>1</v>
      </c>
      <c r="W1641" s="2">
        <v>4</v>
      </c>
      <c r="X1641" s="10">
        <v>1</v>
      </c>
      <c r="Y1641" s="84">
        <v>4</v>
      </c>
      <c r="Z1641" s="2">
        <v>45</v>
      </c>
      <c r="AA1641" s="6">
        <v>8</v>
      </c>
      <c r="AB1641" s="2"/>
      <c r="AC1641" s="2" t="s">
        <v>13</v>
      </c>
      <c r="AD1641" s="84">
        <v>2.4</v>
      </c>
      <c r="AE1641" s="84">
        <v>1.2</v>
      </c>
      <c r="AF1641" s="2">
        <v>100</v>
      </c>
      <c r="AG1641" s="2" t="str">
        <f t="shared" si="125"/>
        <v/>
      </c>
      <c r="AH1641" s="2">
        <f t="shared" si="126"/>
        <v>-100</v>
      </c>
      <c r="AI1641" s="44" t="str">
        <f>VLOOKUP(Table13[[#This Row],[Track]],$B$1885:$D$1929,2,FALSE)</f>
        <v>Vic</v>
      </c>
      <c r="AJ16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1" s="16" t="str">
        <f>IF(Table13[[#This Row],[Going-Dist]]="G&lt;6-Dist&gt;=1700","B",IF(Table13[[#This Row],[Going-Dist]]="G&lt;6-Dist&lt;1700","A",IF(AJ1641="G&gt;=6-Dist&lt;1700","C",IF(AJ1641="G&gt;=6-Dist&gt;=1700","D","xx"))))</f>
        <v>A</v>
      </c>
      <c r="AL1641" s="69">
        <f>MONTH(Table13[[#This Row],[Date]])</f>
        <v>12</v>
      </c>
      <c r="AM1641" s="69" t="str">
        <f t="shared" si="124"/>
        <v>2025-2026</v>
      </c>
      <c r="AN1641" s="60">
        <v>200</v>
      </c>
      <c r="AO1641" s="128" t="str">
        <f>IF(Table13[[#This Row],[Combo 27 Bet]]="","",IF(Table13[[#This Row],[Lev Ret]]="","",AN1641*Table13[[#This Row],[Odds]]))</f>
        <v/>
      </c>
      <c r="AP1641" s="129">
        <f t="shared" si="127"/>
        <v>-200</v>
      </c>
      <c r="AQ1641" s="135"/>
      <c r="AR1641" s="151">
        <v>10</v>
      </c>
      <c r="AS1641" s="2" t="str">
        <f>IF(Table13[[#This Row],[Date]]&lt;$AS$3,"","Live")</f>
        <v/>
      </c>
      <c r="AT1641" s="2" t="str">
        <f>IF(Table13[[#This Row],[Date]]&lt;$AT$3,"","Current Algo")</f>
        <v/>
      </c>
    </row>
    <row r="1642" spans="1:46" ht="14.25" customHeight="1" x14ac:dyDescent="0.25">
      <c r="A1642" s="82">
        <v>46018</v>
      </c>
      <c r="B1642" s="2" t="s">
        <v>226</v>
      </c>
      <c r="C1642" s="83">
        <v>0.68402777777777779</v>
      </c>
      <c r="D1642" s="87">
        <v>4</v>
      </c>
      <c r="E1642" s="7">
        <v>0</v>
      </c>
      <c r="F1642" s="60">
        <v>8</v>
      </c>
      <c r="G1642" s="2">
        <v>2025</v>
      </c>
      <c r="H1642" s="2" t="s">
        <v>42</v>
      </c>
      <c r="I1642" s="2">
        <v>74</v>
      </c>
      <c r="J1642" s="2">
        <v>130</v>
      </c>
      <c r="K1642" s="6">
        <v>12</v>
      </c>
      <c r="L1642" s="6" t="s">
        <v>1388</v>
      </c>
      <c r="M1642" s="2" t="s">
        <v>76</v>
      </c>
      <c r="N1642" s="84">
        <v>5</v>
      </c>
      <c r="O1642" s="2" t="s">
        <v>47</v>
      </c>
      <c r="P1642" s="2" t="s">
        <v>82</v>
      </c>
      <c r="Q1642" s="85"/>
      <c r="R1642" s="86">
        <v>2</v>
      </c>
      <c r="S1642" s="85">
        <v>54</v>
      </c>
      <c r="T1642" s="85">
        <v>54</v>
      </c>
      <c r="U1642" s="85"/>
      <c r="V1642" s="2"/>
      <c r="W1642" s="2"/>
      <c r="X1642" s="10">
        <v>1</v>
      </c>
      <c r="Y1642" s="84">
        <v>4.5</v>
      </c>
      <c r="Z1642" s="2">
        <v>40</v>
      </c>
      <c r="AA1642" s="6">
        <v>9</v>
      </c>
      <c r="AB1642" s="2"/>
      <c r="AC1642" s="2" t="s">
        <v>12</v>
      </c>
      <c r="AD1642" s="84">
        <v>4.4000000000000004</v>
      </c>
      <c r="AE1642" s="84">
        <v>1.3</v>
      </c>
      <c r="AF1642" s="2">
        <v>100</v>
      </c>
      <c r="AG1642" s="2">
        <f t="shared" si="125"/>
        <v>440.00000000000006</v>
      </c>
      <c r="AH1642" s="2">
        <f t="shared" si="126"/>
        <v>340.00000000000006</v>
      </c>
      <c r="AI1642" s="44" t="str">
        <f>VLOOKUP(Table13[[#This Row],[Track]],$B$1885:$D$1929,2,FALSE)</f>
        <v>Vic</v>
      </c>
      <c r="AJ16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42" s="16" t="str">
        <f>IF(Table13[[#This Row],[Going-Dist]]="G&lt;6-Dist&gt;=1700","B",IF(Table13[[#This Row],[Going-Dist]]="G&lt;6-Dist&lt;1700","A",IF(AJ1642="G&gt;=6-Dist&lt;1700","C",IF(AJ1642="G&gt;=6-Dist&gt;=1700","D","xx"))))</f>
        <v>B</v>
      </c>
      <c r="AL1642" s="2">
        <f>MONTH(Table13[[#This Row],[Date]])</f>
        <v>12</v>
      </c>
      <c r="AM1642" s="2" t="str">
        <f t="shared" si="124"/>
        <v>2025-2026</v>
      </c>
      <c r="AN1642" s="60">
        <v>150</v>
      </c>
      <c r="AO1642" s="128">
        <f>IF(Table13[[#This Row],[Combo 27 Bet]]="","",IF(Table13[[#This Row],[Lev Ret]]="","",AN1642*Table13[[#This Row],[Odds]]))</f>
        <v>660</v>
      </c>
      <c r="AP1642" s="129">
        <f t="shared" si="127"/>
        <v>510</v>
      </c>
      <c r="AQ1642" s="135"/>
      <c r="AR1642" s="151">
        <v>9</v>
      </c>
      <c r="AS1642" s="2" t="str">
        <f>IF(Table13[[#This Row],[Date]]&lt;$AS$3,"","Live")</f>
        <v/>
      </c>
      <c r="AT1642" s="2" t="str">
        <f>IF(Table13[[#This Row],[Date]]&lt;$AT$3,"","Current Algo")</f>
        <v/>
      </c>
    </row>
    <row r="1643" spans="1:46" ht="14.25" customHeight="1" x14ac:dyDescent="0.25">
      <c r="A1643" s="82">
        <v>46018</v>
      </c>
      <c r="B1643" s="2" t="s">
        <v>226</v>
      </c>
      <c r="C1643" s="83">
        <v>0.71180555555555558</v>
      </c>
      <c r="D1643" s="87">
        <v>4</v>
      </c>
      <c r="E1643" s="7">
        <v>0</v>
      </c>
      <c r="F1643" s="60">
        <v>9</v>
      </c>
      <c r="G1643" s="2">
        <v>1200</v>
      </c>
      <c r="H1643" s="2" t="s">
        <v>42</v>
      </c>
      <c r="I1643" s="2">
        <v>84</v>
      </c>
      <c r="J1643" s="2">
        <v>130</v>
      </c>
      <c r="K1643" s="6">
        <v>5</v>
      </c>
      <c r="L1643" s="6" t="s">
        <v>1389</v>
      </c>
      <c r="M1643" s="2" t="s">
        <v>50</v>
      </c>
      <c r="N1643" s="84">
        <v>2.2999999999999998</v>
      </c>
      <c r="O1643" s="2" t="s">
        <v>1267</v>
      </c>
      <c r="P1643" s="2" t="s">
        <v>138</v>
      </c>
      <c r="Q1643" s="85"/>
      <c r="R1643" s="86">
        <v>2</v>
      </c>
      <c r="S1643" s="85">
        <v>58.5</v>
      </c>
      <c r="T1643" s="85">
        <v>58.5</v>
      </c>
      <c r="U1643" s="85"/>
      <c r="V1643" s="2">
        <v>3</v>
      </c>
      <c r="W1643" s="2">
        <v>3</v>
      </c>
      <c r="X1643" s="10">
        <v>1</v>
      </c>
      <c r="Y1643" s="84">
        <v>3.3</v>
      </c>
      <c r="Z1643" s="2">
        <v>45</v>
      </c>
      <c r="AA1643" s="6">
        <v>8</v>
      </c>
      <c r="AB1643" s="2"/>
      <c r="AC1643" s="2"/>
      <c r="AD1643" s="84">
        <v>2.15</v>
      </c>
      <c r="AE1643" s="84"/>
      <c r="AF1643" s="2">
        <v>100</v>
      </c>
      <c r="AG1643" s="2" t="str">
        <f t="shared" si="125"/>
        <v/>
      </c>
      <c r="AH1643" s="2">
        <f t="shared" si="126"/>
        <v>-100</v>
      </c>
      <c r="AI1643" s="44" t="str">
        <f>VLOOKUP(Table13[[#This Row],[Track]],$B$1885:$D$1929,2,FALSE)</f>
        <v>Vic</v>
      </c>
      <c r="AJ16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3" s="16" t="str">
        <f>IF(Table13[[#This Row],[Going-Dist]]="G&lt;6-Dist&gt;=1700","B",IF(Table13[[#This Row],[Going-Dist]]="G&lt;6-Dist&lt;1700","A",IF(AJ1643="G&gt;=6-Dist&lt;1700","C",IF(AJ1643="G&gt;=6-Dist&gt;=1700","D","xx"))))</f>
        <v>A</v>
      </c>
      <c r="AL1643" s="2">
        <f>MONTH(Table13[[#This Row],[Date]])</f>
        <v>12</v>
      </c>
      <c r="AM1643" s="2" t="str">
        <f t="shared" si="124"/>
        <v>2025-2026</v>
      </c>
      <c r="AN1643" s="60">
        <v>140</v>
      </c>
      <c r="AO1643" s="128" t="str">
        <f>IF(Table13[[#This Row],[Combo 27 Bet]]="","",IF(Table13[[#This Row],[Lev Ret]]="","",AN1643*Table13[[#This Row],[Odds]]))</f>
        <v/>
      </c>
      <c r="AP1643" s="129">
        <f t="shared" si="127"/>
        <v>-140</v>
      </c>
      <c r="AQ1643" s="135">
        <v>2</v>
      </c>
      <c r="AR1643" s="151">
        <v>5</v>
      </c>
      <c r="AS1643" s="2" t="str">
        <f>IF(Table13[[#This Row],[Date]]&lt;$AS$3,"","Live")</f>
        <v/>
      </c>
      <c r="AT1643" s="2" t="str">
        <f>IF(Table13[[#This Row],[Date]]&lt;$AT$3,"","Current Algo")</f>
        <v/>
      </c>
    </row>
    <row r="1644" spans="1:46" ht="14.25" customHeight="1" x14ac:dyDescent="0.25">
      <c r="A1644" s="82">
        <v>46018</v>
      </c>
      <c r="B1644" s="2" t="s">
        <v>226</v>
      </c>
      <c r="C1644" s="83">
        <v>0.71180555555555558</v>
      </c>
      <c r="D1644" s="87">
        <v>4</v>
      </c>
      <c r="E1644" s="7">
        <v>0</v>
      </c>
      <c r="F1644" s="60">
        <v>9</v>
      </c>
      <c r="G1644" s="2">
        <v>1200</v>
      </c>
      <c r="H1644" s="2" t="s">
        <v>42</v>
      </c>
      <c r="I1644" s="2">
        <v>84</v>
      </c>
      <c r="J1644" s="2">
        <v>130</v>
      </c>
      <c r="K1644" s="6">
        <v>9</v>
      </c>
      <c r="L1644" s="6" t="s">
        <v>1390</v>
      </c>
      <c r="M1644" s="2" t="s">
        <v>67</v>
      </c>
      <c r="N1644" s="84">
        <v>3.3</v>
      </c>
      <c r="O1644" s="2" t="s">
        <v>515</v>
      </c>
      <c r="P1644" s="2" t="s">
        <v>1391</v>
      </c>
      <c r="Q1644" s="85">
        <v>2</v>
      </c>
      <c r="R1644" s="86">
        <v>3</v>
      </c>
      <c r="S1644" s="85">
        <v>58</v>
      </c>
      <c r="T1644" s="85">
        <v>56</v>
      </c>
      <c r="U1644" s="85"/>
      <c r="V1644" s="2">
        <v>2</v>
      </c>
      <c r="W1644" s="2">
        <v>1</v>
      </c>
      <c r="X1644" s="10">
        <v>2</v>
      </c>
      <c r="Y1644" s="84">
        <v>4.2</v>
      </c>
      <c r="Z1644" s="2">
        <v>40</v>
      </c>
      <c r="AA1644" s="6">
        <v>8</v>
      </c>
      <c r="AB1644" s="2"/>
      <c r="AC1644" s="2" t="s">
        <v>13</v>
      </c>
      <c r="AD1644" s="84">
        <v>2.9</v>
      </c>
      <c r="AE1644" s="84">
        <v>1.3</v>
      </c>
      <c r="AF1644" s="2">
        <v>100</v>
      </c>
      <c r="AG1644" s="2" t="str">
        <f t="shared" si="125"/>
        <v/>
      </c>
      <c r="AH1644" s="2">
        <f t="shared" si="126"/>
        <v>-100</v>
      </c>
      <c r="AI1644" s="44" t="str">
        <f>VLOOKUP(Table13[[#This Row],[Track]],$B$1885:$D$1929,2,FALSE)</f>
        <v>Vic</v>
      </c>
      <c r="AJ16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4" s="16" t="str">
        <f>IF(Table13[[#This Row],[Going-Dist]]="G&lt;6-Dist&gt;=1700","B",IF(Table13[[#This Row],[Going-Dist]]="G&lt;6-Dist&lt;1700","A",IF(AJ1644="G&gt;=6-Dist&lt;1700","C",IF(AJ1644="G&gt;=6-Dist&gt;=1700","D","xx"))))</f>
        <v>A</v>
      </c>
      <c r="AL1644" s="69">
        <f>MONTH(Table13[[#This Row],[Date]])</f>
        <v>12</v>
      </c>
      <c r="AM1644" s="69" t="str">
        <f t="shared" si="124"/>
        <v>2025-2026</v>
      </c>
      <c r="AN1644" s="60">
        <v>100</v>
      </c>
      <c r="AO1644" s="128" t="str">
        <f>IF(Table13[[#This Row],[Combo 27 Bet]]="","",IF(Table13[[#This Row],[Lev Ret]]="","",AN1644*Table13[[#This Row],[Odds]]))</f>
        <v/>
      </c>
      <c r="AP1644" s="129">
        <f t="shared" si="127"/>
        <v>-100</v>
      </c>
      <c r="AQ1644" s="135">
        <v>2</v>
      </c>
      <c r="AR1644" s="151">
        <v>7</v>
      </c>
      <c r="AS1644" s="2" t="str">
        <f>IF(Table13[[#This Row],[Date]]&lt;$AS$3,"","Live")</f>
        <v/>
      </c>
      <c r="AT1644" s="2" t="str">
        <f>IF(Table13[[#This Row],[Date]]&lt;$AT$3,"","Current Algo")</f>
        <v/>
      </c>
    </row>
    <row r="1645" spans="1:46" ht="14.25" customHeight="1" x14ac:dyDescent="0.25">
      <c r="A1645" s="82">
        <v>46018</v>
      </c>
      <c r="B1645" s="2" t="s">
        <v>148</v>
      </c>
      <c r="C1645" s="83">
        <v>0.72222222222222221</v>
      </c>
      <c r="D1645" s="87">
        <v>4</v>
      </c>
      <c r="E1645" s="7">
        <v>10</v>
      </c>
      <c r="F1645" s="60">
        <v>9</v>
      </c>
      <c r="G1645" s="2">
        <v>2000</v>
      </c>
      <c r="H1645" s="2" t="s">
        <v>151</v>
      </c>
      <c r="I1645" s="2">
        <v>88</v>
      </c>
      <c r="J1645" s="2">
        <v>160</v>
      </c>
      <c r="K1645" s="6">
        <v>14</v>
      </c>
      <c r="L1645" s="6" t="s">
        <v>1361</v>
      </c>
      <c r="M1645" s="2" t="s">
        <v>55</v>
      </c>
      <c r="N1645" s="84">
        <v>2.2999999999999998</v>
      </c>
      <c r="O1645" s="2" t="s">
        <v>49</v>
      </c>
      <c r="P1645" s="2" t="s">
        <v>236</v>
      </c>
      <c r="Q1645" s="85"/>
      <c r="R1645" s="86">
        <v>1</v>
      </c>
      <c r="S1645" s="85">
        <v>56.5</v>
      </c>
      <c r="T1645" s="85">
        <v>56.5</v>
      </c>
      <c r="U1645" s="85"/>
      <c r="V1645" s="2">
        <v>1</v>
      </c>
      <c r="W1645" s="2">
        <v>1</v>
      </c>
      <c r="X1645" s="10">
        <v>1</v>
      </c>
      <c r="Y1645" s="84">
        <v>1.9</v>
      </c>
      <c r="Z1645" s="2">
        <v>30</v>
      </c>
      <c r="AA1645" s="6"/>
      <c r="AB1645" s="2"/>
      <c r="AC1645" s="2"/>
      <c r="AD1645" s="84">
        <v>2.15</v>
      </c>
      <c r="AE1645" s="84"/>
      <c r="AF1645" s="2">
        <v>100</v>
      </c>
      <c r="AG1645" s="2" t="str">
        <f t="shared" si="125"/>
        <v/>
      </c>
      <c r="AH1645" s="2">
        <f t="shared" si="126"/>
        <v>-100</v>
      </c>
      <c r="AI1645" s="44" t="str">
        <f>VLOOKUP(Table13[[#This Row],[Track]],$B$1885:$D$1929,2,FALSE)</f>
        <v>NSW</v>
      </c>
      <c r="AJ16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45" s="16" t="str">
        <f>IF(Table13[[#This Row],[Going-Dist]]="G&lt;6-Dist&gt;=1700","B",IF(Table13[[#This Row],[Going-Dist]]="G&lt;6-Dist&lt;1700","A",IF(AJ1645="G&gt;=6-Dist&lt;1700","C",IF(AJ1645="G&gt;=6-Dist&gt;=1700","D","xx"))))</f>
        <v>B</v>
      </c>
      <c r="AL1645" s="69">
        <f>MONTH(Table13[[#This Row],[Date]])</f>
        <v>12</v>
      </c>
      <c r="AM1645" s="69" t="str">
        <f t="shared" si="124"/>
        <v>2025-2026</v>
      </c>
      <c r="AN1645" s="60">
        <v>150</v>
      </c>
      <c r="AO1645" s="128" t="str">
        <f>IF(Table13[[#This Row],[Combo 27 Bet]]="","",IF(Table13[[#This Row],[Lev Ret]]="","",AN1645*Table13[[#This Row],[Odds]]))</f>
        <v/>
      </c>
      <c r="AP1645" s="129">
        <f t="shared" si="127"/>
        <v>-150</v>
      </c>
      <c r="AQ1645" s="135"/>
      <c r="AR1645" s="151">
        <v>9</v>
      </c>
      <c r="AS1645" s="2" t="str">
        <f>IF(Table13[[#This Row],[Date]]&lt;$AS$3,"","Live")</f>
        <v/>
      </c>
      <c r="AT1645" s="2" t="str">
        <f>IF(Table13[[#This Row],[Date]]&lt;$AT$3,"","Current Algo")</f>
        <v/>
      </c>
    </row>
    <row r="1646" spans="1:46" ht="14.25" customHeight="1" x14ac:dyDescent="0.25">
      <c r="A1646" s="82">
        <v>46025</v>
      </c>
      <c r="B1646" s="2" t="s">
        <v>510</v>
      </c>
      <c r="C1646" s="83">
        <v>0.58333333333333337</v>
      </c>
      <c r="D1646" s="87">
        <v>4</v>
      </c>
      <c r="E1646" s="7">
        <v>0</v>
      </c>
      <c r="F1646" s="60">
        <v>4</v>
      </c>
      <c r="G1646" s="2">
        <v>1100</v>
      </c>
      <c r="H1646" s="2" t="s">
        <v>62</v>
      </c>
      <c r="I1646" s="2" t="s">
        <v>62</v>
      </c>
      <c r="J1646" s="2">
        <v>150</v>
      </c>
      <c r="K1646" s="6">
        <v>1</v>
      </c>
      <c r="L1646" s="6" t="s">
        <v>1392</v>
      </c>
      <c r="M1646" s="2"/>
      <c r="N1646" s="84">
        <v>3</v>
      </c>
      <c r="O1646" s="2" t="s">
        <v>101</v>
      </c>
      <c r="P1646" s="2" t="s">
        <v>579</v>
      </c>
      <c r="Q1646" s="85">
        <v>2</v>
      </c>
      <c r="R1646" s="86">
        <v>9</v>
      </c>
      <c r="S1646" s="85">
        <v>59.5</v>
      </c>
      <c r="T1646" s="85">
        <v>57.5</v>
      </c>
      <c r="U1646" s="85"/>
      <c r="V1646" s="2"/>
      <c r="W1646" s="2"/>
      <c r="X1646" s="10">
        <v>1</v>
      </c>
      <c r="Y1646" s="84"/>
      <c r="Z1646" s="2"/>
      <c r="AA1646" s="6">
        <v>9</v>
      </c>
      <c r="AB1646" s="2"/>
      <c r="AC1646" s="2" t="s">
        <v>13</v>
      </c>
      <c r="AD1646" s="84">
        <v>4.4000000000000004</v>
      </c>
      <c r="AE1646" s="84">
        <v>1.6</v>
      </c>
      <c r="AF1646" s="2">
        <v>100</v>
      </c>
      <c r="AG1646" s="2" t="str">
        <f t="shared" si="125"/>
        <v/>
      </c>
      <c r="AH1646" s="2">
        <f t="shared" si="126"/>
        <v>-100</v>
      </c>
      <c r="AI1646" s="44" t="str">
        <f>VLOOKUP(Table13[[#This Row],[Track]],$B$1885:$D$1929,2,FALSE)</f>
        <v>Vic</v>
      </c>
      <c r="AJ16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6" s="16" t="str">
        <f>IF(Table13[[#This Row],[Going-Dist]]="G&lt;6-Dist&gt;=1700","B",IF(Table13[[#This Row],[Going-Dist]]="G&lt;6-Dist&lt;1700","A",IF(AJ1646="G&gt;=6-Dist&lt;1700","C",IF(AJ1646="G&gt;=6-Dist&gt;=1700","D","xx"))))</f>
        <v>A</v>
      </c>
      <c r="AL1646" s="2">
        <f>MONTH(Table13[[#This Row],[Date]])</f>
        <v>1</v>
      </c>
      <c r="AM1646" s="2" t="str">
        <f t="shared" si="124"/>
        <v>2025-2026</v>
      </c>
      <c r="AN1646" s="60">
        <v>100</v>
      </c>
      <c r="AO1646" s="128" t="str">
        <f>IF(Table13[[#This Row],[Combo 27 Bet]]="","",IF(Table13[[#This Row],[Lev Ret]]="","",AN1646*Table13[[#This Row],[Odds]]))</f>
        <v/>
      </c>
      <c r="AP1646" s="129">
        <f t="shared" si="127"/>
        <v>-100</v>
      </c>
      <c r="AQ1646" s="135"/>
      <c r="AR1646" s="151">
        <v>5</v>
      </c>
      <c r="AS1646" s="2" t="str">
        <f>IF(Table13[[#This Row],[Date]]&lt;$AS$3,"","Live")</f>
        <v/>
      </c>
      <c r="AT1646" s="2" t="str">
        <f>IF(Table13[[#This Row],[Date]]&lt;$AT$3,"","Current Algo")</f>
        <v/>
      </c>
    </row>
    <row r="1647" spans="1:46" ht="14.25" customHeight="1" x14ac:dyDescent="0.25">
      <c r="A1647" s="82">
        <v>46025</v>
      </c>
      <c r="B1647" s="2" t="s">
        <v>510</v>
      </c>
      <c r="C1647" s="83">
        <v>0.60763888888888884</v>
      </c>
      <c r="D1647" s="87">
        <v>4</v>
      </c>
      <c r="E1647" s="7">
        <v>0</v>
      </c>
      <c r="F1647" s="60">
        <v>5</v>
      </c>
      <c r="G1647" s="2">
        <v>1400</v>
      </c>
      <c r="H1647" s="2" t="s">
        <v>70</v>
      </c>
      <c r="I1647" s="2">
        <v>74</v>
      </c>
      <c r="J1647" s="2">
        <v>130</v>
      </c>
      <c r="K1647" s="6">
        <v>11</v>
      </c>
      <c r="L1647" s="6" t="s">
        <v>1393</v>
      </c>
      <c r="M1647" s="2" t="s">
        <v>50</v>
      </c>
      <c r="N1647" s="84">
        <v>3.2</v>
      </c>
      <c r="O1647" s="2" t="s">
        <v>47</v>
      </c>
      <c r="P1647" s="2" t="s">
        <v>576</v>
      </c>
      <c r="Q1647" s="85">
        <v>3</v>
      </c>
      <c r="R1647" s="86">
        <v>8</v>
      </c>
      <c r="S1647" s="85">
        <v>55</v>
      </c>
      <c r="T1647" s="85">
        <v>52</v>
      </c>
      <c r="U1647" s="85"/>
      <c r="V1647" s="2">
        <v>3</v>
      </c>
      <c r="W1647" s="2">
        <v>1</v>
      </c>
      <c r="X1647" s="10">
        <v>1</v>
      </c>
      <c r="Y1647" s="84">
        <v>5</v>
      </c>
      <c r="Z1647" s="2">
        <v>35</v>
      </c>
      <c r="AA1647" s="6">
        <v>12</v>
      </c>
      <c r="AB1647" s="2"/>
      <c r="AC1647" s="2" t="s">
        <v>12</v>
      </c>
      <c r="AD1647" s="84">
        <v>3.2</v>
      </c>
      <c r="AE1647" s="84">
        <v>1.4</v>
      </c>
      <c r="AF1647" s="2">
        <v>100</v>
      </c>
      <c r="AG1647" s="2">
        <f t="shared" si="125"/>
        <v>320</v>
      </c>
      <c r="AH1647" s="2">
        <f t="shared" si="126"/>
        <v>220</v>
      </c>
      <c r="AI1647" s="44" t="str">
        <f>VLOOKUP(Table13[[#This Row],[Track]],$B$1885:$D$1929,2,FALSE)</f>
        <v>Vic</v>
      </c>
      <c r="AJ16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7" s="16" t="str">
        <f>IF(Table13[[#This Row],[Going-Dist]]="G&lt;6-Dist&gt;=1700","B",IF(Table13[[#This Row],[Going-Dist]]="G&lt;6-Dist&lt;1700","A",IF(AJ1647="G&gt;=6-Dist&lt;1700","C",IF(AJ1647="G&gt;=6-Dist&gt;=1700","D","xx"))))</f>
        <v>A</v>
      </c>
      <c r="AL1647" s="2">
        <f>MONTH(Table13[[#This Row],[Date]])</f>
        <v>1</v>
      </c>
      <c r="AM1647" s="2" t="str">
        <f t="shared" si="124"/>
        <v>2025-2026</v>
      </c>
      <c r="AN1647" s="60">
        <v>150</v>
      </c>
      <c r="AO1647" s="128">
        <f>IF(Table13[[#This Row],[Combo 27 Bet]]="","",IF(Table13[[#This Row],[Lev Ret]]="","",AN1647*Table13[[#This Row],[Odds]]))</f>
        <v>480</v>
      </c>
      <c r="AP1647" s="129">
        <f t="shared" si="127"/>
        <v>330</v>
      </c>
      <c r="AQ1647" s="135">
        <v>2</v>
      </c>
      <c r="AR1647" s="151">
        <v>9</v>
      </c>
      <c r="AS1647" s="2" t="str">
        <f>IF(Table13[[#This Row],[Date]]&lt;$AS$3,"","Live")</f>
        <v/>
      </c>
      <c r="AT1647" s="2" t="str">
        <f>IF(Table13[[#This Row],[Date]]&lt;$AT$3,"","Current Algo")</f>
        <v/>
      </c>
    </row>
    <row r="1648" spans="1:46" ht="14.25" customHeight="1" x14ac:dyDescent="0.25">
      <c r="A1648" s="82">
        <v>46025</v>
      </c>
      <c r="B1648" s="2" t="s">
        <v>510</v>
      </c>
      <c r="C1648" s="83">
        <v>0.60763888888888884</v>
      </c>
      <c r="D1648" s="87">
        <v>4</v>
      </c>
      <c r="E1648" s="7">
        <v>0</v>
      </c>
      <c r="F1648" s="60">
        <v>5</v>
      </c>
      <c r="G1648" s="2">
        <v>1400</v>
      </c>
      <c r="H1648" s="2" t="s">
        <v>70</v>
      </c>
      <c r="I1648" s="2">
        <v>74</v>
      </c>
      <c r="J1648" s="2">
        <v>130</v>
      </c>
      <c r="K1648" s="6">
        <v>5</v>
      </c>
      <c r="L1648" s="6" t="s">
        <v>1394</v>
      </c>
      <c r="M1648" s="2" t="s">
        <v>67</v>
      </c>
      <c r="N1648" s="84">
        <v>3.6</v>
      </c>
      <c r="O1648" s="2" t="s">
        <v>85</v>
      </c>
      <c r="P1648" s="2" t="s">
        <v>545</v>
      </c>
      <c r="Q1648" s="85"/>
      <c r="R1648" s="86">
        <v>1</v>
      </c>
      <c r="S1648" s="85">
        <v>59</v>
      </c>
      <c r="T1648" s="85">
        <v>59</v>
      </c>
      <c r="U1648" s="85"/>
      <c r="V1648" s="2"/>
      <c r="W1648" s="2">
        <v>4</v>
      </c>
      <c r="X1648" s="10">
        <v>2</v>
      </c>
      <c r="Y1648" s="84">
        <v>5.5</v>
      </c>
      <c r="Z1648" s="2">
        <v>30</v>
      </c>
      <c r="AA1648" s="6">
        <v>12</v>
      </c>
      <c r="AB1648" s="2"/>
      <c r="AC1648" s="2" t="s">
        <v>15</v>
      </c>
      <c r="AD1648" s="84">
        <v>3</v>
      </c>
      <c r="AE1648" s="84">
        <v>1.4</v>
      </c>
      <c r="AF1648" s="2">
        <v>100</v>
      </c>
      <c r="AG1648" s="2" t="str">
        <f t="shared" si="125"/>
        <v/>
      </c>
      <c r="AH1648" s="2">
        <f t="shared" si="126"/>
        <v>-100</v>
      </c>
      <c r="AI1648" s="44" t="str">
        <f>VLOOKUP(Table13[[#This Row],[Track]],$B$1885:$D$1929,2,FALSE)</f>
        <v>Vic</v>
      </c>
      <c r="AJ16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8" s="16" t="str">
        <f>IF(Table13[[#This Row],[Going-Dist]]="G&lt;6-Dist&gt;=1700","B",IF(Table13[[#This Row],[Going-Dist]]="G&lt;6-Dist&lt;1700","A",IF(AJ1648="G&gt;=6-Dist&lt;1700","C",IF(AJ1648="G&gt;=6-Dist&gt;=1700","D","xx"))))</f>
        <v>A</v>
      </c>
      <c r="AL1648" s="69">
        <f>MONTH(Table13[[#This Row],[Date]])</f>
        <v>1</v>
      </c>
      <c r="AM1648" s="69" t="str">
        <f t="shared" si="124"/>
        <v>2025-2026</v>
      </c>
      <c r="AN1648" s="60">
        <v>100</v>
      </c>
      <c r="AO1648" s="128" t="str">
        <f>IF(Table13[[#This Row],[Combo 27 Bet]]="","",IF(Table13[[#This Row],[Lev Ret]]="","",AN1648*Table13[[#This Row],[Odds]]))</f>
        <v/>
      </c>
      <c r="AP1648" s="129">
        <f t="shared" si="127"/>
        <v>-100</v>
      </c>
      <c r="AQ1648" s="135">
        <v>2</v>
      </c>
      <c r="AR1648" s="151">
        <v>1</v>
      </c>
      <c r="AS1648" s="2" t="str">
        <f>IF(Table13[[#This Row],[Date]]&lt;$AS$3,"","Live")</f>
        <v/>
      </c>
      <c r="AT1648" s="2" t="str">
        <f>IF(Table13[[#This Row],[Date]]&lt;$AT$3,"","Current Algo")</f>
        <v/>
      </c>
    </row>
    <row r="1649" spans="1:46" ht="14.25" customHeight="1" x14ac:dyDescent="0.25">
      <c r="A1649" s="82">
        <v>46025</v>
      </c>
      <c r="B1649" s="2" t="s">
        <v>510</v>
      </c>
      <c r="C1649" s="83">
        <v>0.63194444444444442</v>
      </c>
      <c r="D1649" s="87">
        <v>4</v>
      </c>
      <c r="E1649" s="7">
        <v>0</v>
      </c>
      <c r="F1649" s="60">
        <v>6</v>
      </c>
      <c r="G1649" s="2">
        <v>1400</v>
      </c>
      <c r="H1649" s="2" t="s">
        <v>42</v>
      </c>
      <c r="I1649" s="2">
        <v>84</v>
      </c>
      <c r="J1649" s="2">
        <v>130</v>
      </c>
      <c r="K1649" s="6">
        <v>5</v>
      </c>
      <c r="L1649" s="6" t="s">
        <v>1373</v>
      </c>
      <c r="M1649" s="2" t="s">
        <v>67</v>
      </c>
      <c r="N1649" s="84">
        <v>2.35</v>
      </c>
      <c r="O1649" s="2" t="s">
        <v>534</v>
      </c>
      <c r="P1649" s="2" t="s">
        <v>545</v>
      </c>
      <c r="Q1649" s="85"/>
      <c r="R1649" s="86">
        <v>8</v>
      </c>
      <c r="S1649" s="85">
        <v>58</v>
      </c>
      <c r="T1649" s="85">
        <v>58</v>
      </c>
      <c r="U1649" s="85"/>
      <c r="V1649" s="2">
        <v>3</v>
      </c>
      <c r="W1649" s="2"/>
      <c r="X1649" s="10">
        <v>2</v>
      </c>
      <c r="Y1649" s="84">
        <v>5.2</v>
      </c>
      <c r="Z1649" s="2">
        <v>35</v>
      </c>
      <c r="AA1649" s="6">
        <v>8</v>
      </c>
      <c r="AB1649" s="2"/>
      <c r="AC1649" s="2" t="s">
        <v>12</v>
      </c>
      <c r="AD1649" s="84">
        <v>2.6</v>
      </c>
      <c r="AE1649" s="84">
        <v>1.3</v>
      </c>
      <c r="AF1649" s="2">
        <v>100</v>
      </c>
      <c r="AG1649" s="2">
        <f t="shared" si="125"/>
        <v>260</v>
      </c>
      <c r="AH1649" s="2">
        <f t="shared" si="126"/>
        <v>160</v>
      </c>
      <c r="AI1649" s="44" t="str">
        <f>VLOOKUP(Table13[[#This Row],[Track]],$B$1885:$D$1929,2,FALSE)</f>
        <v>Vic</v>
      </c>
      <c r="AJ16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49" s="16" t="str">
        <f>IF(Table13[[#This Row],[Going-Dist]]="G&lt;6-Dist&gt;=1700","B",IF(Table13[[#This Row],[Going-Dist]]="G&lt;6-Dist&lt;1700","A",IF(AJ1649="G&gt;=6-Dist&lt;1700","C",IF(AJ1649="G&gt;=6-Dist&gt;=1700","D","xx"))))</f>
        <v>A</v>
      </c>
      <c r="AL1649" s="69">
        <f>MONTH(Table13[[#This Row],[Date]])</f>
        <v>1</v>
      </c>
      <c r="AM1649" s="69" t="str">
        <f t="shared" si="124"/>
        <v>2025-2026</v>
      </c>
      <c r="AN1649" s="60">
        <v>100</v>
      </c>
      <c r="AO1649" s="128">
        <f>IF(Table13[[#This Row],[Combo 27 Bet]]="","",IF(Table13[[#This Row],[Lev Ret]]="","",AN1649*Table13[[#This Row],[Odds]]))</f>
        <v>260</v>
      </c>
      <c r="AP1649" s="129">
        <f t="shared" si="127"/>
        <v>160</v>
      </c>
      <c r="AQ1649" s="135"/>
      <c r="AR1649" s="151">
        <v>5</v>
      </c>
      <c r="AS1649" s="2" t="str">
        <f>IF(Table13[[#This Row],[Date]]&lt;$AS$3,"","Live")</f>
        <v/>
      </c>
      <c r="AT1649" s="2" t="str">
        <f>IF(Table13[[#This Row],[Date]]&lt;$AT$3,"","Current Algo")</f>
        <v/>
      </c>
    </row>
    <row r="1650" spans="1:46" ht="14.25" customHeight="1" x14ac:dyDescent="0.25">
      <c r="A1650" s="82">
        <v>46025</v>
      </c>
      <c r="B1650" s="2" t="s">
        <v>510</v>
      </c>
      <c r="C1650" s="83">
        <v>0.65625</v>
      </c>
      <c r="D1650" s="87">
        <v>4</v>
      </c>
      <c r="E1650" s="7">
        <v>0</v>
      </c>
      <c r="F1650" s="60">
        <v>7</v>
      </c>
      <c r="G1650" s="2">
        <v>1200</v>
      </c>
      <c r="H1650" s="2" t="s">
        <v>42</v>
      </c>
      <c r="I1650" s="2">
        <v>84</v>
      </c>
      <c r="J1650" s="2">
        <v>130</v>
      </c>
      <c r="K1650" s="6">
        <v>4</v>
      </c>
      <c r="L1650" s="6" t="s">
        <v>1395</v>
      </c>
      <c r="M1650" s="2" t="s">
        <v>50</v>
      </c>
      <c r="N1650" s="84">
        <v>5.5</v>
      </c>
      <c r="O1650" s="2" t="s">
        <v>515</v>
      </c>
      <c r="P1650" s="2" t="s">
        <v>1391</v>
      </c>
      <c r="Q1650" s="85">
        <v>2</v>
      </c>
      <c r="R1650" s="86">
        <v>4</v>
      </c>
      <c r="S1650" s="85">
        <v>58.5</v>
      </c>
      <c r="T1650" s="85">
        <v>56.5</v>
      </c>
      <c r="U1650" s="85"/>
      <c r="V1650" s="2">
        <v>5</v>
      </c>
      <c r="W1650" s="2"/>
      <c r="X1650" s="10">
        <v>1</v>
      </c>
      <c r="Y1650" s="84">
        <v>4.5999999999999996</v>
      </c>
      <c r="Z1650" s="2">
        <v>40</v>
      </c>
      <c r="AA1650" s="6">
        <v>8</v>
      </c>
      <c r="AB1650" s="2"/>
      <c r="AC1650" s="2"/>
      <c r="AD1650" s="84">
        <v>4.8</v>
      </c>
      <c r="AE1650" s="84"/>
      <c r="AF1650" s="2">
        <v>100</v>
      </c>
      <c r="AG1650" s="2" t="str">
        <f t="shared" si="125"/>
        <v/>
      </c>
      <c r="AH1650" s="2">
        <f t="shared" si="126"/>
        <v>-100</v>
      </c>
      <c r="AI1650" s="44" t="str">
        <f>VLOOKUP(Table13[[#This Row],[Track]],$B$1885:$D$1929,2,FALSE)</f>
        <v>Vic</v>
      </c>
      <c r="AJ16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0" s="16" t="str">
        <f>IF(Table13[[#This Row],[Going-Dist]]="G&lt;6-Dist&gt;=1700","B",IF(Table13[[#This Row],[Going-Dist]]="G&lt;6-Dist&lt;1700","A",IF(AJ1650="G&gt;=6-Dist&lt;1700","C",IF(AJ1650="G&gt;=6-Dist&gt;=1700","D","xx"))))</f>
        <v>A</v>
      </c>
      <c r="AL1650" s="69">
        <f>MONTH(Table13[[#This Row],[Date]])</f>
        <v>1</v>
      </c>
      <c r="AM1650" s="69" t="str">
        <f t="shared" si="124"/>
        <v>2025-2026</v>
      </c>
      <c r="AN1650" s="60">
        <v>100</v>
      </c>
      <c r="AO1650" s="128" t="str">
        <f>IF(Table13[[#This Row],[Combo 27 Bet]]="","",IF(Table13[[#This Row],[Lev Ret]]="","",AN1650*Table13[[#This Row],[Odds]]))</f>
        <v/>
      </c>
      <c r="AP1650" s="129">
        <f t="shared" si="127"/>
        <v>-100</v>
      </c>
      <c r="AQ1650" s="135"/>
      <c r="AR1650" s="151">
        <v>8</v>
      </c>
      <c r="AS1650" s="2" t="str">
        <f>IF(Table13[[#This Row],[Date]]&lt;$AS$3,"","Live")</f>
        <v/>
      </c>
      <c r="AT1650" s="2" t="str">
        <f>IF(Table13[[#This Row],[Date]]&lt;$AT$3,"","Current Algo")</f>
        <v/>
      </c>
    </row>
    <row r="1651" spans="1:46" ht="14.25" customHeight="1" x14ac:dyDescent="0.25">
      <c r="A1651" s="82">
        <v>46025</v>
      </c>
      <c r="B1651" s="2" t="s">
        <v>148</v>
      </c>
      <c r="C1651" s="83">
        <v>0.67013888888888884</v>
      </c>
      <c r="D1651" s="87">
        <v>4</v>
      </c>
      <c r="E1651" s="7">
        <v>1</v>
      </c>
      <c r="F1651" s="60">
        <v>7</v>
      </c>
      <c r="G1651" s="2">
        <v>1200</v>
      </c>
      <c r="H1651" s="2" t="s">
        <v>151</v>
      </c>
      <c r="I1651" s="2">
        <v>88</v>
      </c>
      <c r="J1651" s="2">
        <v>160</v>
      </c>
      <c r="K1651" s="6">
        <v>9</v>
      </c>
      <c r="L1651" s="6" t="s">
        <v>1791</v>
      </c>
      <c r="M1651" s="2" t="s">
        <v>55</v>
      </c>
      <c r="N1651" s="84">
        <v>3.7</v>
      </c>
      <c r="O1651" s="2" t="s">
        <v>1521</v>
      </c>
      <c r="P1651" s="2" t="s">
        <v>1132</v>
      </c>
      <c r="Q1651" s="85"/>
      <c r="R1651" s="86">
        <v>5</v>
      </c>
      <c r="S1651" s="85">
        <v>55</v>
      </c>
      <c r="T1651" s="85">
        <v>55</v>
      </c>
      <c r="U1651" s="85"/>
      <c r="V1651" s="2">
        <v>4</v>
      </c>
      <c r="W1651" s="2">
        <v>1</v>
      </c>
      <c r="X1651" s="10">
        <v>1</v>
      </c>
      <c r="Y1651" s="84">
        <v>4.4000000000000004</v>
      </c>
      <c r="Z1651" s="2">
        <v>20</v>
      </c>
      <c r="AA1651" s="6"/>
      <c r="AB1651" s="2"/>
      <c r="AC1651" s="2" t="s">
        <v>13</v>
      </c>
      <c r="AD1651" s="84">
        <v>4.2</v>
      </c>
      <c r="AE1651" s="84">
        <v>1.3</v>
      </c>
      <c r="AF1651" s="2">
        <v>100</v>
      </c>
      <c r="AG1651" s="2" t="str">
        <f t="shared" si="125"/>
        <v/>
      </c>
      <c r="AH1651" s="2">
        <f t="shared" si="126"/>
        <v>-100</v>
      </c>
      <c r="AI1651" s="44" t="str">
        <f>VLOOKUP(Table13[[#This Row],[Track]],$B$1885:$D$1929,2,FALSE)</f>
        <v>NSW</v>
      </c>
      <c r="AJ16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1" s="16" t="str">
        <f>IF(Table13[[#This Row],[Going-Dist]]="G&lt;6-Dist&gt;=1700","B",IF(Table13[[#This Row],[Going-Dist]]="G&lt;6-Dist&lt;1700","A",IF(AJ1651="G&gt;=6-Dist&lt;1700","C",IF(AJ1651="G&gt;=6-Dist&gt;=1700","D","xx"))))</f>
        <v>A</v>
      </c>
      <c r="AL1651" s="69">
        <f>MONTH(Table13[[#This Row],[Date]])</f>
        <v>1</v>
      </c>
      <c r="AM1651" s="69" t="str">
        <f t="shared" si="124"/>
        <v>2025-2026</v>
      </c>
      <c r="AN1651" s="60">
        <v>150</v>
      </c>
      <c r="AO1651" s="128" t="str">
        <f>IF(Table13[[#This Row],[Combo 27 Bet]]="","",IF(Table13[[#This Row],[Lev Ret]]="","",AN1651*Table13[[#This Row],[Odds]]))</f>
        <v/>
      </c>
      <c r="AP1651" s="129">
        <f t="shared" si="127"/>
        <v>-150</v>
      </c>
      <c r="AQ1651" s="135"/>
      <c r="AR1651" s="151">
        <v>9</v>
      </c>
      <c r="AS1651" s="2" t="str">
        <f>IF(Table13[[#This Row],[Date]]&lt;$AS$3,"","Live")</f>
        <v/>
      </c>
      <c r="AT1651" s="2" t="str">
        <f>IF(Table13[[#This Row],[Date]]&lt;$AT$3,"","Current Algo")</f>
        <v/>
      </c>
    </row>
    <row r="1652" spans="1:46" x14ac:dyDescent="0.25">
      <c r="A1652" s="82">
        <v>46025</v>
      </c>
      <c r="B1652" s="2" t="s">
        <v>510</v>
      </c>
      <c r="C1652" s="83">
        <v>0.68402777777777779</v>
      </c>
      <c r="D1652" s="87">
        <v>4</v>
      </c>
      <c r="E1652" s="7">
        <v>0</v>
      </c>
      <c r="F1652" s="60">
        <v>8</v>
      </c>
      <c r="G1652" s="2">
        <v>1700</v>
      </c>
      <c r="H1652" s="2" t="s">
        <v>42</v>
      </c>
      <c r="I1652" s="2" t="s">
        <v>46</v>
      </c>
      <c r="J1652" s="2">
        <v>200</v>
      </c>
      <c r="K1652" s="6">
        <v>3</v>
      </c>
      <c r="L1652" s="6" t="s">
        <v>1396</v>
      </c>
      <c r="M1652" s="2" t="s">
        <v>55</v>
      </c>
      <c r="N1652" s="84">
        <v>6</v>
      </c>
      <c r="O1652" s="2" t="s">
        <v>116</v>
      </c>
      <c r="P1652" s="2" t="s">
        <v>201</v>
      </c>
      <c r="Q1652" s="85"/>
      <c r="R1652" s="86">
        <v>5</v>
      </c>
      <c r="S1652" s="85">
        <v>55</v>
      </c>
      <c r="T1652" s="85">
        <v>55</v>
      </c>
      <c r="U1652" s="85"/>
      <c r="V1652" s="2">
        <v>2</v>
      </c>
      <c r="W1652" s="92">
        <v>3</v>
      </c>
      <c r="X1652" s="10">
        <v>2</v>
      </c>
      <c r="Y1652" s="95">
        <v>6</v>
      </c>
      <c r="Z1652" s="2">
        <v>25</v>
      </c>
      <c r="AA1652" s="6">
        <v>8</v>
      </c>
      <c r="AB1652" s="2"/>
      <c r="AC1652" s="2" t="s">
        <v>12</v>
      </c>
      <c r="AD1652" s="84">
        <v>4.8</v>
      </c>
      <c r="AE1652" s="84">
        <v>1.5</v>
      </c>
      <c r="AF1652" s="2">
        <v>100</v>
      </c>
      <c r="AG1652" s="2">
        <f t="shared" si="125"/>
        <v>480</v>
      </c>
      <c r="AH1652" s="2">
        <f t="shared" si="126"/>
        <v>380</v>
      </c>
      <c r="AI1652" s="44" t="str">
        <f>VLOOKUP(Table13[[#This Row],[Track]],$B$1885:$D$1929,2,FALSE)</f>
        <v>Vic</v>
      </c>
      <c r="AJ16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52" s="16" t="str">
        <f>IF(Table13[[#This Row],[Going-Dist]]="G&lt;6-Dist&gt;=1700","B",IF(Table13[[#This Row],[Going-Dist]]="G&lt;6-Dist&lt;1700","A",IF(AJ1652="G&gt;=6-Dist&lt;1700","C",IF(AJ1652="G&gt;=6-Dist&gt;=1700","D","xx"))))</f>
        <v>B</v>
      </c>
      <c r="AL1652" s="69">
        <f>MONTH(Table13[[#This Row],[Date]])</f>
        <v>1</v>
      </c>
      <c r="AM1652" s="69" t="str">
        <f t="shared" si="124"/>
        <v>2025-2026</v>
      </c>
      <c r="AN1652" s="60">
        <v>100</v>
      </c>
      <c r="AO1652" s="128">
        <f>IF(Table13[[#This Row],[Combo 27 Bet]]="","",IF(Table13[[#This Row],[Lev Ret]]="","",AN1652*Table13[[#This Row],[Odds]]))</f>
        <v>480</v>
      </c>
      <c r="AP1652" s="129">
        <f t="shared" si="127"/>
        <v>380</v>
      </c>
      <c r="AQ1652" s="135"/>
      <c r="AR1652" s="151">
        <v>6</v>
      </c>
      <c r="AS1652" s="2" t="str">
        <f>IF(Table13[[#This Row],[Date]]&lt;$AS$3,"","Live")</f>
        <v/>
      </c>
      <c r="AT1652" s="2" t="str">
        <f>IF(Table13[[#This Row],[Date]]&lt;$AT$3,"","Current Algo")</f>
        <v/>
      </c>
    </row>
    <row r="1653" spans="1:46" x14ac:dyDescent="0.25">
      <c r="A1653" s="82">
        <v>46025</v>
      </c>
      <c r="B1653" s="2" t="s">
        <v>148</v>
      </c>
      <c r="C1653" s="83">
        <v>0.69791666666666663</v>
      </c>
      <c r="D1653" s="87">
        <v>4</v>
      </c>
      <c r="E1653" s="7">
        <v>1</v>
      </c>
      <c r="F1653" s="60">
        <v>8</v>
      </c>
      <c r="G1653" s="2">
        <v>1400</v>
      </c>
      <c r="H1653" s="2" t="s">
        <v>151</v>
      </c>
      <c r="I1653" s="2">
        <v>88</v>
      </c>
      <c r="J1653" s="2">
        <v>160</v>
      </c>
      <c r="K1653" s="6">
        <v>10</v>
      </c>
      <c r="L1653" s="6" t="s">
        <v>1176</v>
      </c>
      <c r="M1653" s="2" t="s">
        <v>50</v>
      </c>
      <c r="N1653" s="84">
        <v>8.6999999999999993</v>
      </c>
      <c r="O1653" s="2" t="s">
        <v>179</v>
      </c>
      <c r="P1653" s="2" t="s">
        <v>563</v>
      </c>
      <c r="Q1653" s="85"/>
      <c r="R1653" s="86">
        <v>1</v>
      </c>
      <c r="S1653" s="85">
        <v>56.5</v>
      </c>
      <c r="T1653" s="85">
        <v>56.5</v>
      </c>
      <c r="U1653" s="85"/>
      <c r="V1653" s="2"/>
      <c r="W1653" s="92"/>
      <c r="X1653" s="10">
        <v>1</v>
      </c>
      <c r="Y1653" s="95">
        <v>2.2999999999999998</v>
      </c>
      <c r="Z1653" s="2">
        <v>20</v>
      </c>
      <c r="AA1653" s="6"/>
      <c r="AB1653" s="2"/>
      <c r="AC1653" s="2" t="s">
        <v>15</v>
      </c>
      <c r="AD1653" s="84">
        <v>10</v>
      </c>
      <c r="AE1653" s="84">
        <v>2.6</v>
      </c>
      <c r="AF1653" s="2">
        <v>100</v>
      </c>
      <c r="AG1653" s="2" t="str">
        <f t="shared" si="125"/>
        <v/>
      </c>
      <c r="AH1653" s="2">
        <f t="shared" si="126"/>
        <v>-100</v>
      </c>
      <c r="AI1653" s="44" t="str">
        <f>VLOOKUP(Table13[[#This Row],[Track]],$B$1885:$D$1929,2,FALSE)</f>
        <v>NSW</v>
      </c>
      <c r="AJ16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3" s="16" t="str">
        <f>IF(Table13[[#This Row],[Going-Dist]]="G&lt;6-Dist&gt;=1700","B",IF(Table13[[#This Row],[Going-Dist]]="G&lt;6-Dist&lt;1700","A",IF(AJ1653="G&gt;=6-Dist&lt;1700","C",IF(AJ1653="G&gt;=6-Dist&gt;=1700","D","xx"))))</f>
        <v>A</v>
      </c>
      <c r="AL1653" s="69">
        <f>MONTH(Table13[[#This Row],[Date]])</f>
        <v>1</v>
      </c>
      <c r="AM1653" s="69" t="str">
        <f t="shared" si="124"/>
        <v>2025-2026</v>
      </c>
      <c r="AN1653" s="60">
        <v>100</v>
      </c>
      <c r="AO1653" s="128" t="str">
        <f>IF(Table13[[#This Row],[Combo 27 Bet]]="","",IF(Table13[[#This Row],[Lev Ret]]="","",AN1653*Table13[[#This Row],[Odds]]))</f>
        <v/>
      </c>
      <c r="AP1653" s="129">
        <f t="shared" si="127"/>
        <v>-100</v>
      </c>
      <c r="AQ1653" s="135"/>
      <c r="AR1653" s="151">
        <v>1</v>
      </c>
      <c r="AS1653" s="2" t="str">
        <f>IF(Table13[[#This Row],[Date]]&lt;$AS$3,"","Live")</f>
        <v/>
      </c>
      <c r="AT1653" s="2" t="str">
        <f>IF(Table13[[#This Row],[Date]]&lt;$AT$3,"","Current Algo")</f>
        <v/>
      </c>
    </row>
    <row r="1654" spans="1:46" x14ac:dyDescent="0.25">
      <c r="A1654" s="82">
        <v>46025</v>
      </c>
      <c r="B1654" s="2" t="s">
        <v>510</v>
      </c>
      <c r="C1654" s="83">
        <v>0.71180555555555558</v>
      </c>
      <c r="D1654" s="87">
        <v>4</v>
      </c>
      <c r="E1654" s="7">
        <v>0</v>
      </c>
      <c r="F1654" s="60">
        <v>9</v>
      </c>
      <c r="G1654" s="2">
        <v>1200</v>
      </c>
      <c r="H1654" s="2" t="s">
        <v>70</v>
      </c>
      <c r="I1654" s="2" t="s">
        <v>84</v>
      </c>
      <c r="J1654" s="2">
        <v>200</v>
      </c>
      <c r="K1654" s="6">
        <v>15</v>
      </c>
      <c r="L1654" s="6" t="s">
        <v>1397</v>
      </c>
      <c r="M1654" s="2" t="s">
        <v>55</v>
      </c>
      <c r="N1654" s="84">
        <v>4.5999999999999996</v>
      </c>
      <c r="O1654" s="2" t="s">
        <v>101</v>
      </c>
      <c r="P1654" s="2" t="s">
        <v>212</v>
      </c>
      <c r="Q1654" s="85"/>
      <c r="R1654" s="86">
        <v>10</v>
      </c>
      <c r="S1654" s="85">
        <v>56</v>
      </c>
      <c r="T1654" s="85">
        <v>56</v>
      </c>
      <c r="U1654" s="85"/>
      <c r="V1654" s="2">
        <v>3</v>
      </c>
      <c r="W1654" s="92"/>
      <c r="X1654" s="10">
        <v>2</v>
      </c>
      <c r="Y1654" s="95">
        <v>5.6</v>
      </c>
      <c r="Z1654" s="2">
        <v>30</v>
      </c>
      <c r="AA1654" s="6">
        <v>12</v>
      </c>
      <c r="AB1654" s="2"/>
      <c r="AC1654" s="2"/>
      <c r="AD1654" s="84">
        <v>5</v>
      </c>
      <c r="AE1654" s="84"/>
      <c r="AF1654" s="2">
        <v>100</v>
      </c>
      <c r="AG1654" s="2" t="str">
        <f t="shared" si="125"/>
        <v/>
      </c>
      <c r="AH1654" s="2">
        <f t="shared" si="126"/>
        <v>-100</v>
      </c>
      <c r="AI1654" s="44" t="str">
        <f>VLOOKUP(Table13[[#This Row],[Track]],$B$1885:$D$1929,2,FALSE)</f>
        <v>Vic</v>
      </c>
      <c r="AJ16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4" s="16" t="str">
        <f>IF(Table13[[#This Row],[Going-Dist]]="G&lt;6-Dist&gt;=1700","B",IF(Table13[[#This Row],[Going-Dist]]="G&lt;6-Dist&lt;1700","A",IF(AJ1654="G&gt;=6-Dist&lt;1700","C",IF(AJ1654="G&gt;=6-Dist&gt;=1700","D","xx"))))</f>
        <v>A</v>
      </c>
      <c r="AL1654" s="69">
        <f>MONTH(Table13[[#This Row],[Date]])</f>
        <v>1</v>
      </c>
      <c r="AM1654" s="69" t="str">
        <f t="shared" si="124"/>
        <v>2025-2026</v>
      </c>
      <c r="AN1654" s="60">
        <v>150</v>
      </c>
      <c r="AO1654" s="128" t="str">
        <f>IF(Table13[[#This Row],[Combo 27 Bet]]="","",IF(Table13[[#This Row],[Lev Ret]]="","",AN1654*Table13[[#This Row],[Odds]]))</f>
        <v/>
      </c>
      <c r="AP1654" s="129">
        <f t="shared" si="127"/>
        <v>-150</v>
      </c>
      <c r="AQ1654" s="135"/>
      <c r="AR1654" s="151">
        <v>8</v>
      </c>
      <c r="AS1654" s="2" t="str">
        <f>IF(Table13[[#This Row],[Date]]&lt;$AS$3,"","Live")</f>
        <v/>
      </c>
      <c r="AT1654" s="2" t="str">
        <f>IF(Table13[[#This Row],[Date]]&lt;$AT$3,"","Current Algo")</f>
        <v/>
      </c>
    </row>
    <row r="1655" spans="1:46" x14ac:dyDescent="0.25">
      <c r="A1655" s="82">
        <v>46025</v>
      </c>
      <c r="B1655" s="2" t="s">
        <v>148</v>
      </c>
      <c r="C1655" s="83">
        <v>0.72222222222222221</v>
      </c>
      <c r="D1655" s="87">
        <v>4</v>
      </c>
      <c r="E1655" s="7">
        <v>1</v>
      </c>
      <c r="F1655" s="60">
        <v>9</v>
      </c>
      <c r="G1655" s="2">
        <v>1100</v>
      </c>
      <c r="H1655" s="2" t="s">
        <v>151</v>
      </c>
      <c r="I1655" s="2">
        <v>78</v>
      </c>
      <c r="J1655" s="2">
        <v>160</v>
      </c>
      <c r="K1655" s="6">
        <v>2</v>
      </c>
      <c r="L1655" s="6" t="s">
        <v>1375</v>
      </c>
      <c r="M1655" s="2" t="s">
        <v>80</v>
      </c>
      <c r="N1655" s="84">
        <v>3.3</v>
      </c>
      <c r="O1655" s="2" t="s">
        <v>106</v>
      </c>
      <c r="P1655" s="2" t="s">
        <v>1126</v>
      </c>
      <c r="Q1655" s="85"/>
      <c r="R1655" s="86">
        <v>4</v>
      </c>
      <c r="S1655" s="85">
        <v>60</v>
      </c>
      <c r="T1655" s="85">
        <v>60</v>
      </c>
      <c r="U1655" s="85"/>
      <c r="V1655" s="2">
        <v>1</v>
      </c>
      <c r="W1655" s="92">
        <v>1</v>
      </c>
      <c r="X1655" s="10">
        <v>1</v>
      </c>
      <c r="Y1655" s="95">
        <v>2.5</v>
      </c>
      <c r="Z1655" s="2">
        <v>20</v>
      </c>
      <c r="AA1655" s="6"/>
      <c r="AB1655" s="2"/>
      <c r="AC1655" s="2"/>
      <c r="AD1655" s="84">
        <v>2.6</v>
      </c>
      <c r="AE1655" s="84"/>
      <c r="AF1655" s="2">
        <v>100</v>
      </c>
      <c r="AG1655" s="2" t="str">
        <f t="shared" si="125"/>
        <v/>
      </c>
      <c r="AH1655" s="2">
        <f t="shared" si="126"/>
        <v>-100</v>
      </c>
      <c r="AI1655" s="44" t="str">
        <f>VLOOKUP(Table13[[#This Row],[Track]],$B$1885:$D$1929,2,FALSE)</f>
        <v>NSW</v>
      </c>
      <c r="AJ16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5" s="16" t="str">
        <f>IF(Table13[[#This Row],[Going-Dist]]="G&lt;6-Dist&gt;=1700","B",IF(Table13[[#This Row],[Going-Dist]]="G&lt;6-Dist&lt;1700","A",IF(AJ1655="G&gt;=6-Dist&lt;1700","C",IF(AJ1655="G&gt;=6-Dist&gt;=1700","D","xx"))))</f>
        <v>A</v>
      </c>
      <c r="AL1655" s="69">
        <f>MONTH(Table13[[#This Row],[Date]])</f>
        <v>1</v>
      </c>
      <c r="AM1655" s="69" t="str">
        <f t="shared" si="124"/>
        <v>2025-2026</v>
      </c>
      <c r="AN1655" s="60">
        <v>150</v>
      </c>
      <c r="AO1655" s="128" t="str">
        <f>IF(Table13[[#This Row],[Combo 27 Bet]]="","",IF(Table13[[#This Row],[Lev Ret]]="","",AN1655*Table13[[#This Row],[Odds]]))</f>
        <v/>
      </c>
      <c r="AP1655" s="129">
        <f t="shared" si="127"/>
        <v>-150</v>
      </c>
      <c r="AQ1655" s="135"/>
      <c r="AR1655" s="151">
        <v>9</v>
      </c>
      <c r="AS1655" s="2" t="str">
        <f>IF(Table13[[#This Row],[Date]]&lt;$AS$3,"","Live")</f>
        <v/>
      </c>
      <c r="AT1655" s="2" t="str">
        <f>IF(Table13[[#This Row],[Date]]&lt;$AT$3,"","Current Algo")</f>
        <v/>
      </c>
    </row>
    <row r="1656" spans="1:46" x14ac:dyDescent="0.25">
      <c r="A1656" s="82">
        <v>46032</v>
      </c>
      <c r="B1656" s="2" t="s">
        <v>1154</v>
      </c>
      <c r="C1656" s="83">
        <v>0.50347222222222221</v>
      </c>
      <c r="D1656" s="87">
        <v>4</v>
      </c>
      <c r="E1656" s="7">
        <v>0</v>
      </c>
      <c r="F1656" s="60">
        <v>3</v>
      </c>
      <c r="G1656" s="2">
        <v>1600</v>
      </c>
      <c r="H1656" s="2" t="s">
        <v>151</v>
      </c>
      <c r="I1656" s="2">
        <v>72</v>
      </c>
      <c r="J1656" s="2">
        <v>120</v>
      </c>
      <c r="K1656" s="6">
        <v>4</v>
      </c>
      <c r="L1656" s="6" t="s">
        <v>1407</v>
      </c>
      <c r="M1656" s="2" t="s">
        <v>58</v>
      </c>
      <c r="N1656" s="84">
        <v>2.9</v>
      </c>
      <c r="O1656" s="2" t="s">
        <v>1403</v>
      </c>
      <c r="P1656" s="2" t="s">
        <v>134</v>
      </c>
      <c r="Q1656" s="85"/>
      <c r="R1656" s="86">
        <v>4</v>
      </c>
      <c r="S1656" s="85">
        <v>57</v>
      </c>
      <c r="T1656" s="85">
        <v>57</v>
      </c>
      <c r="U1656" s="85"/>
      <c r="V1656" s="2"/>
      <c r="W1656" s="92">
        <v>4</v>
      </c>
      <c r="X1656" s="10">
        <v>2</v>
      </c>
      <c r="Y1656" s="95">
        <v>4.7</v>
      </c>
      <c r="Z1656" s="2">
        <v>20</v>
      </c>
      <c r="AA1656" s="6"/>
      <c r="AB1656" s="2"/>
      <c r="AC1656" s="2"/>
      <c r="AD1656" s="84">
        <v>2.6</v>
      </c>
      <c r="AE1656" s="84"/>
      <c r="AF1656" s="2">
        <v>100</v>
      </c>
      <c r="AG1656" s="2" t="str">
        <f t="shared" si="125"/>
        <v/>
      </c>
      <c r="AH1656" s="2">
        <f t="shared" si="126"/>
        <v>-100</v>
      </c>
      <c r="AI1656" s="44" t="str">
        <f>VLOOKUP(Table13[[#This Row],[Track]],$B$1885:$D$1929,2,FALSE)</f>
        <v>NSW</v>
      </c>
      <c r="AJ16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6" s="16" t="str">
        <f>IF(Table13[[#This Row],[Going-Dist]]="G&lt;6-Dist&gt;=1700","B",IF(Table13[[#This Row],[Going-Dist]]="G&lt;6-Dist&lt;1700","A",IF(AJ1656="G&gt;=6-Dist&lt;1700","C",IF(AJ1656="G&gt;=6-Dist&gt;=1700","D","xx"))))</f>
        <v>A</v>
      </c>
      <c r="AL1656" s="2">
        <f>MONTH(Table13[[#This Row],[Date]])</f>
        <v>1</v>
      </c>
      <c r="AM1656" s="2" t="str">
        <f t="shared" si="124"/>
        <v>2025-2026</v>
      </c>
      <c r="AN1656" s="60">
        <v>200</v>
      </c>
      <c r="AO1656" s="128" t="str">
        <f>IF(Table13[[#This Row],[Combo 27 Bet]]="","",IF(Table13[[#This Row],[Lev Ret]]="","",AN1656*Table13[[#This Row],[Odds]]))</f>
        <v/>
      </c>
      <c r="AP1656" s="129">
        <f t="shared" si="127"/>
        <v>-200</v>
      </c>
      <c r="AQ1656" s="135"/>
      <c r="AR1656" s="151">
        <v>10</v>
      </c>
      <c r="AS1656" s="2" t="str">
        <f>IF(Table13[[#This Row],[Date]]&lt;$AS$3,"","Live")</f>
        <v/>
      </c>
      <c r="AT1656" s="2" t="str">
        <f>IF(Table13[[#This Row],[Date]]&lt;$AT$3,"","Current Algo")</f>
        <v/>
      </c>
    </row>
    <row r="1657" spans="1:46" x14ac:dyDescent="0.25">
      <c r="A1657" s="82">
        <v>46032</v>
      </c>
      <c r="B1657" s="2" t="s">
        <v>3</v>
      </c>
      <c r="C1657" s="83">
        <v>0.53472222222222221</v>
      </c>
      <c r="D1657" s="87">
        <v>4</v>
      </c>
      <c r="E1657" s="7">
        <v>6</v>
      </c>
      <c r="F1657" s="60">
        <v>2</v>
      </c>
      <c r="G1657" s="2">
        <v>2000</v>
      </c>
      <c r="H1657" s="2" t="s">
        <v>42</v>
      </c>
      <c r="I1657" s="2">
        <v>78</v>
      </c>
      <c r="J1657" s="2">
        <v>130</v>
      </c>
      <c r="K1657" s="6">
        <v>8</v>
      </c>
      <c r="L1657" s="6" t="s">
        <v>1408</v>
      </c>
      <c r="M1657" s="2" t="s">
        <v>55</v>
      </c>
      <c r="N1657" s="84">
        <v>2.9</v>
      </c>
      <c r="O1657" s="2" t="s">
        <v>1304</v>
      </c>
      <c r="P1657" s="2" t="s">
        <v>1347</v>
      </c>
      <c r="Q1657" s="85">
        <v>2</v>
      </c>
      <c r="R1657" s="86">
        <v>5</v>
      </c>
      <c r="S1657" s="85">
        <v>57</v>
      </c>
      <c r="T1657" s="85">
        <v>55</v>
      </c>
      <c r="U1657" s="85"/>
      <c r="V1657" s="2">
        <v>5</v>
      </c>
      <c r="W1657" s="92"/>
      <c r="X1657" s="10">
        <v>1</v>
      </c>
      <c r="Y1657" s="95">
        <v>2.8</v>
      </c>
      <c r="Z1657" s="2">
        <v>50</v>
      </c>
      <c r="AA1657" s="6">
        <v>9</v>
      </c>
      <c r="AB1657" s="2"/>
      <c r="AC1657" s="2" t="s">
        <v>15</v>
      </c>
      <c r="AD1657" s="84">
        <v>2.4500000000000002</v>
      </c>
      <c r="AE1657" s="84">
        <v>1.3</v>
      </c>
      <c r="AF1657" s="2">
        <v>100</v>
      </c>
      <c r="AG1657" s="2" t="str">
        <f t="shared" si="125"/>
        <v/>
      </c>
      <c r="AH1657" s="2">
        <f t="shared" si="126"/>
        <v>-100</v>
      </c>
      <c r="AI1657" s="44" t="str">
        <f>VLOOKUP(Table13[[#This Row],[Track]],$B$1885:$D$1929,2,FALSE)</f>
        <v>Vic</v>
      </c>
      <c r="AJ16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57" s="16" t="str">
        <f>IF(Table13[[#This Row],[Going-Dist]]="G&lt;6-Dist&gt;=1700","B",IF(Table13[[#This Row],[Going-Dist]]="G&lt;6-Dist&lt;1700","A",IF(AJ1657="G&gt;=6-Dist&lt;1700","C",IF(AJ1657="G&gt;=6-Dist&gt;=1700","D","xx"))))</f>
        <v>B</v>
      </c>
      <c r="AL1657" s="69">
        <f>MONTH(Table13[[#This Row],[Date]])</f>
        <v>1</v>
      </c>
      <c r="AM1657" s="69" t="str">
        <f t="shared" si="124"/>
        <v>2025-2026</v>
      </c>
      <c r="AN1657" s="60">
        <v>100</v>
      </c>
      <c r="AO1657" s="128" t="str">
        <f>IF(Table13[[#This Row],[Combo 27 Bet]]="","",IF(Table13[[#This Row],[Lev Ret]]="","",AN1657*Table13[[#This Row],[Odds]]))</f>
        <v/>
      </c>
      <c r="AP1657" s="129">
        <f t="shared" si="127"/>
        <v>-100</v>
      </c>
      <c r="AQ1657" s="135"/>
      <c r="AR1657" s="151">
        <v>5</v>
      </c>
      <c r="AS1657" s="2" t="str">
        <f>IF(Table13[[#This Row],[Date]]&lt;$AS$3,"","Live")</f>
        <v/>
      </c>
      <c r="AT1657" s="2" t="str">
        <f>IF(Table13[[#This Row],[Date]]&lt;$AT$3,"","Current Algo")</f>
        <v/>
      </c>
    </row>
    <row r="1658" spans="1:46" x14ac:dyDescent="0.25">
      <c r="A1658" s="82">
        <v>46032</v>
      </c>
      <c r="B1658" s="2" t="s">
        <v>1154</v>
      </c>
      <c r="C1658" s="83">
        <v>0.54861111111111116</v>
      </c>
      <c r="D1658" s="87">
        <v>4</v>
      </c>
      <c r="E1658" s="7">
        <v>0</v>
      </c>
      <c r="F1658" s="60">
        <v>5</v>
      </c>
      <c r="G1658" s="2">
        <v>1200</v>
      </c>
      <c r="H1658" s="2" t="s">
        <v>151</v>
      </c>
      <c r="I1658" s="2">
        <v>78</v>
      </c>
      <c r="J1658" s="2">
        <v>160</v>
      </c>
      <c r="K1658" s="6">
        <v>4</v>
      </c>
      <c r="L1658" s="6" t="s">
        <v>1409</v>
      </c>
      <c r="M1658" s="2" t="s">
        <v>53</v>
      </c>
      <c r="N1658" s="84">
        <v>8.6999999999999993</v>
      </c>
      <c r="O1658" s="2" t="s">
        <v>1341</v>
      </c>
      <c r="P1658" s="2" t="s">
        <v>1111</v>
      </c>
      <c r="Q1658" s="85"/>
      <c r="R1658" s="86">
        <v>2</v>
      </c>
      <c r="S1658" s="85">
        <v>58.5</v>
      </c>
      <c r="T1658" s="85">
        <v>58.5</v>
      </c>
      <c r="U1658" s="85"/>
      <c r="V1658" s="2"/>
      <c r="W1658" s="92">
        <v>1</v>
      </c>
      <c r="X1658" s="10">
        <v>1</v>
      </c>
      <c r="Y1658" s="95">
        <v>4.5</v>
      </c>
      <c r="Z1658" s="2">
        <v>20</v>
      </c>
      <c r="AA1658" s="6"/>
      <c r="AB1658" s="2"/>
      <c r="AC1658" s="2"/>
      <c r="AD1658" s="84">
        <v>8.5</v>
      </c>
      <c r="AE1658" s="84"/>
      <c r="AF1658" s="2">
        <v>100</v>
      </c>
      <c r="AG1658" s="2" t="str">
        <f t="shared" si="125"/>
        <v/>
      </c>
      <c r="AH1658" s="2">
        <f t="shared" si="126"/>
        <v>-100</v>
      </c>
      <c r="AI1658" s="44" t="str">
        <f>VLOOKUP(Table13[[#This Row],[Track]],$B$1885:$D$1929,2,FALSE)</f>
        <v>NSW</v>
      </c>
      <c r="AJ16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58" s="16" t="str">
        <f>IF(Table13[[#This Row],[Going-Dist]]="G&lt;6-Dist&gt;=1700","B",IF(Table13[[#This Row],[Going-Dist]]="G&lt;6-Dist&lt;1700","A",IF(AJ1658="G&gt;=6-Dist&lt;1700","C",IF(AJ1658="G&gt;=6-Dist&gt;=1700","D","xx"))))</f>
        <v>A</v>
      </c>
      <c r="AL1658" s="69">
        <f>MONTH(Table13[[#This Row],[Date]])</f>
        <v>1</v>
      </c>
      <c r="AM1658" s="69" t="str">
        <f t="shared" si="124"/>
        <v>2025-2026</v>
      </c>
      <c r="AN1658" s="60">
        <v>100</v>
      </c>
      <c r="AO1658" s="128" t="str">
        <f>IF(Table13[[#This Row],[Combo 27 Bet]]="","",IF(Table13[[#This Row],[Lev Ret]]="","",AN1658*Table13[[#This Row],[Odds]]))</f>
        <v/>
      </c>
      <c r="AP1658" s="129">
        <f t="shared" si="127"/>
        <v>-100</v>
      </c>
      <c r="AQ1658" s="135"/>
      <c r="AR1658" s="151">
        <v>8</v>
      </c>
      <c r="AS1658" s="2" t="str">
        <f>IF(Table13[[#This Row],[Date]]&lt;$AS$3,"","Live")</f>
        <v/>
      </c>
      <c r="AT1658" s="2" t="str">
        <f>IF(Table13[[#This Row],[Date]]&lt;$AT$3,"","Current Algo")</f>
        <v/>
      </c>
    </row>
    <row r="1659" spans="1:46" x14ac:dyDescent="0.25">
      <c r="A1659" s="82">
        <v>46032</v>
      </c>
      <c r="B1659" s="2" t="s">
        <v>3</v>
      </c>
      <c r="C1659" s="83">
        <v>0.58333333333333337</v>
      </c>
      <c r="D1659" s="87">
        <v>4</v>
      </c>
      <c r="E1659" s="7">
        <v>6</v>
      </c>
      <c r="F1659" s="60">
        <v>4</v>
      </c>
      <c r="G1659" s="2">
        <v>1800</v>
      </c>
      <c r="H1659" s="2" t="s">
        <v>70</v>
      </c>
      <c r="I1659" s="2">
        <v>78</v>
      </c>
      <c r="J1659" s="2">
        <v>130</v>
      </c>
      <c r="K1659" s="6">
        <v>2</v>
      </c>
      <c r="L1659" s="6" t="s">
        <v>1410</v>
      </c>
      <c r="M1659" s="2" t="s">
        <v>75</v>
      </c>
      <c r="N1659" s="84">
        <v>3.4</v>
      </c>
      <c r="O1659" s="2" t="s">
        <v>117</v>
      </c>
      <c r="P1659" s="2" t="s">
        <v>60</v>
      </c>
      <c r="Q1659" s="85"/>
      <c r="R1659" s="86">
        <v>1</v>
      </c>
      <c r="S1659" s="85">
        <v>59.5</v>
      </c>
      <c r="T1659" s="85">
        <v>59.5</v>
      </c>
      <c r="U1659" s="85"/>
      <c r="V1659" s="2">
        <v>2</v>
      </c>
      <c r="W1659" s="92">
        <v>3</v>
      </c>
      <c r="X1659" s="10">
        <v>1</v>
      </c>
      <c r="Y1659" s="95">
        <v>5</v>
      </c>
      <c r="Z1659" s="2">
        <v>35</v>
      </c>
      <c r="AA1659" s="6">
        <v>9</v>
      </c>
      <c r="AB1659" s="2"/>
      <c r="AC1659" s="2" t="s">
        <v>13</v>
      </c>
      <c r="AD1659" s="84">
        <v>4.4000000000000004</v>
      </c>
      <c r="AE1659" s="84">
        <v>1.8</v>
      </c>
      <c r="AF1659" s="2">
        <v>100</v>
      </c>
      <c r="AG1659" s="2" t="str">
        <f t="shared" si="125"/>
        <v/>
      </c>
      <c r="AH1659" s="2">
        <f t="shared" si="126"/>
        <v>-100</v>
      </c>
      <c r="AI1659" s="44" t="str">
        <f>VLOOKUP(Table13[[#This Row],[Track]],$B$1885:$D$1929,2,FALSE)</f>
        <v>Vic</v>
      </c>
      <c r="AJ16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59" s="16" t="str">
        <f>IF(Table13[[#This Row],[Going-Dist]]="G&lt;6-Dist&gt;=1700","B",IF(Table13[[#This Row],[Going-Dist]]="G&lt;6-Dist&lt;1700","A",IF(AJ1659="G&gt;=6-Dist&lt;1700","C",IF(AJ1659="G&gt;=6-Dist&gt;=1700","D","xx"))))</f>
        <v>B</v>
      </c>
      <c r="AL1659" s="69">
        <f>MONTH(Table13[[#This Row],[Date]])</f>
        <v>1</v>
      </c>
      <c r="AM1659" s="69" t="str">
        <f t="shared" si="124"/>
        <v>2025-2026</v>
      </c>
      <c r="AN1659" s="60">
        <v>100</v>
      </c>
      <c r="AO1659" s="128" t="str">
        <f>IF(Table13[[#This Row],[Combo 27 Bet]]="","",IF(Table13[[#This Row],[Lev Ret]]="","",AN1659*Table13[[#This Row],[Odds]]))</f>
        <v/>
      </c>
      <c r="AP1659" s="129">
        <f t="shared" si="127"/>
        <v>-100</v>
      </c>
      <c r="AQ1659" s="135"/>
      <c r="AR1659" s="151">
        <v>1</v>
      </c>
      <c r="AS1659" s="2" t="str">
        <f>IF(Table13[[#This Row],[Date]]&lt;$AS$3,"","Live")</f>
        <v/>
      </c>
      <c r="AT1659" s="2" t="str">
        <f>IF(Table13[[#This Row],[Date]]&lt;$AT$3,"","Current Algo")</f>
        <v/>
      </c>
    </row>
    <row r="1660" spans="1:46" x14ac:dyDescent="0.25">
      <c r="A1660" s="82">
        <v>46032</v>
      </c>
      <c r="B1660" s="2" t="s">
        <v>1154</v>
      </c>
      <c r="C1660" s="83">
        <v>0.62152777777777779</v>
      </c>
      <c r="D1660" s="87">
        <v>4</v>
      </c>
      <c r="E1660" s="7">
        <v>0</v>
      </c>
      <c r="F1660" s="60">
        <v>8</v>
      </c>
      <c r="G1660" s="2">
        <v>1350</v>
      </c>
      <c r="H1660" s="2" t="s">
        <v>151</v>
      </c>
      <c r="I1660" s="2">
        <v>100</v>
      </c>
      <c r="J1660" s="2">
        <v>160</v>
      </c>
      <c r="K1660" s="6">
        <v>4</v>
      </c>
      <c r="L1660" s="6" t="s">
        <v>1183</v>
      </c>
      <c r="M1660" s="2" t="s">
        <v>50</v>
      </c>
      <c r="N1660" s="84">
        <v>3.6</v>
      </c>
      <c r="O1660" s="2" t="s">
        <v>1118</v>
      </c>
      <c r="P1660" s="2" t="s">
        <v>160</v>
      </c>
      <c r="Q1660" s="85"/>
      <c r="R1660" s="86">
        <v>4</v>
      </c>
      <c r="S1660" s="85">
        <v>56</v>
      </c>
      <c r="T1660" s="85">
        <v>56</v>
      </c>
      <c r="U1660" s="85"/>
      <c r="V1660" s="2">
        <v>5</v>
      </c>
      <c r="W1660" s="92">
        <v>3</v>
      </c>
      <c r="X1660" s="10">
        <v>1</v>
      </c>
      <c r="Y1660" s="95">
        <v>2.1</v>
      </c>
      <c r="Z1660" s="2">
        <v>30</v>
      </c>
      <c r="AA1660" s="6"/>
      <c r="AB1660" s="2"/>
      <c r="AC1660" s="2" t="s">
        <v>150</v>
      </c>
      <c r="AD1660" s="84">
        <v>2.9</v>
      </c>
      <c r="AE1660" s="84">
        <v>1.5</v>
      </c>
      <c r="AF1660" s="2">
        <v>100</v>
      </c>
      <c r="AG1660" s="2">
        <f t="shared" si="125"/>
        <v>290</v>
      </c>
      <c r="AH1660" s="2">
        <f t="shared" si="126"/>
        <v>190</v>
      </c>
      <c r="AI1660" s="44" t="str">
        <f>VLOOKUP(Table13[[#This Row],[Track]],$B$1885:$D$1929,2,FALSE)</f>
        <v>NSW</v>
      </c>
      <c r="AJ16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60" s="16" t="str">
        <f>IF(Table13[[#This Row],[Going-Dist]]="G&lt;6-Dist&gt;=1700","B",IF(Table13[[#This Row],[Going-Dist]]="G&lt;6-Dist&lt;1700","A",IF(AJ1660="G&gt;=6-Dist&lt;1700","C",IF(AJ1660="G&gt;=6-Dist&gt;=1700","D","xx"))))</f>
        <v>A</v>
      </c>
      <c r="AL1660" s="69">
        <f>MONTH(Table13[[#This Row],[Date]])</f>
        <v>1</v>
      </c>
      <c r="AM1660" s="69" t="str">
        <f t="shared" si="124"/>
        <v>2025-2026</v>
      </c>
      <c r="AN1660" s="60">
        <v>150</v>
      </c>
      <c r="AO1660" s="128">
        <f>IF(Table13[[#This Row],[Combo 27 Bet]]="","",IF(Table13[[#This Row],[Lev Ret]]="","",AN1660*Table13[[#This Row],[Odds]]))</f>
        <v>435</v>
      </c>
      <c r="AP1660" s="129">
        <f t="shared" si="127"/>
        <v>285</v>
      </c>
      <c r="AQ1660" s="135"/>
      <c r="AR1660" s="151">
        <v>9</v>
      </c>
      <c r="AS1660" s="2" t="str">
        <f>IF(Table13[[#This Row],[Date]]&lt;$AS$3,"","Live")</f>
        <v/>
      </c>
      <c r="AT1660" s="2" t="str">
        <f>IF(Table13[[#This Row],[Date]]&lt;$AT$3,"","Current Algo")</f>
        <v/>
      </c>
    </row>
    <row r="1661" spans="1:46" x14ac:dyDescent="0.25">
      <c r="A1661" s="82">
        <v>46032</v>
      </c>
      <c r="B1661" s="2" t="s">
        <v>1154</v>
      </c>
      <c r="C1661" s="83">
        <v>0.64930555555555558</v>
      </c>
      <c r="D1661" s="87">
        <v>4</v>
      </c>
      <c r="E1661" s="7">
        <v>0</v>
      </c>
      <c r="F1661" s="60">
        <v>9</v>
      </c>
      <c r="G1661" s="2">
        <v>1600</v>
      </c>
      <c r="H1661" s="2" t="s">
        <v>151</v>
      </c>
      <c r="I1661" s="2"/>
      <c r="J1661" s="2">
        <v>500</v>
      </c>
      <c r="K1661" s="6">
        <v>3</v>
      </c>
      <c r="L1661" s="6" t="s">
        <v>1182</v>
      </c>
      <c r="M1661" s="2" t="s">
        <v>75</v>
      </c>
      <c r="N1661" s="84">
        <v>3</v>
      </c>
      <c r="O1661" s="2" t="s">
        <v>1155</v>
      </c>
      <c r="P1661" s="2" t="s">
        <v>1111</v>
      </c>
      <c r="Q1661" s="85"/>
      <c r="R1661" s="86">
        <v>4</v>
      </c>
      <c r="S1661" s="85">
        <v>56.5</v>
      </c>
      <c r="T1661" s="85">
        <v>56.5</v>
      </c>
      <c r="U1661" s="85"/>
      <c r="V1661" s="2">
        <v>2</v>
      </c>
      <c r="W1661" s="92"/>
      <c r="X1661" s="10">
        <v>1</v>
      </c>
      <c r="Y1661" s="95">
        <v>3.7</v>
      </c>
      <c r="Z1661" s="2">
        <v>20</v>
      </c>
      <c r="AA1661" s="6"/>
      <c r="AB1661" s="2"/>
      <c r="AC1661" s="2"/>
      <c r="AD1661" s="84">
        <v>2.35</v>
      </c>
      <c r="AE1661" s="84"/>
      <c r="AF1661" s="2">
        <v>100</v>
      </c>
      <c r="AG1661" s="2" t="str">
        <f t="shared" si="125"/>
        <v/>
      </c>
      <c r="AH1661" s="2">
        <f t="shared" si="126"/>
        <v>-100</v>
      </c>
      <c r="AI1661" s="44" t="str">
        <f>VLOOKUP(Table13[[#This Row],[Track]],$B$1885:$D$1929,2,FALSE)</f>
        <v>NSW</v>
      </c>
      <c r="AJ16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61" s="16" t="str">
        <f>IF(Table13[[#This Row],[Going-Dist]]="G&lt;6-Dist&gt;=1700","B",IF(Table13[[#This Row],[Going-Dist]]="G&lt;6-Dist&lt;1700","A",IF(AJ1661="G&gt;=6-Dist&lt;1700","C",IF(AJ1661="G&gt;=6-Dist&gt;=1700","D","xx"))))</f>
        <v>A</v>
      </c>
      <c r="AL1661" s="69">
        <f>MONTH(Table13[[#This Row],[Date]])</f>
        <v>1</v>
      </c>
      <c r="AM1661" s="69" t="str">
        <f t="shared" si="124"/>
        <v>2025-2026</v>
      </c>
      <c r="AN1661" s="60">
        <v>150</v>
      </c>
      <c r="AO1661" s="128" t="str">
        <f>IF(Table13[[#This Row],[Combo 27 Bet]]="","",IF(Table13[[#This Row],[Lev Ret]]="","",AN1661*Table13[[#This Row],[Odds]]))</f>
        <v/>
      </c>
      <c r="AP1661" s="129">
        <f t="shared" si="127"/>
        <v>-150</v>
      </c>
      <c r="AQ1661" s="135"/>
      <c r="AR1661" s="151">
        <v>9</v>
      </c>
      <c r="AS1661" s="2" t="str">
        <f>IF(Table13[[#This Row],[Date]]&lt;$AS$3,"","Live")</f>
        <v/>
      </c>
      <c r="AT1661" s="2" t="str">
        <f>IF(Table13[[#This Row],[Date]]&lt;$AT$3,"","Current Algo")</f>
        <v/>
      </c>
    </row>
    <row r="1662" spans="1:46" x14ac:dyDescent="0.25">
      <c r="A1662" s="82">
        <v>46032</v>
      </c>
      <c r="B1662" s="2" t="s">
        <v>1154</v>
      </c>
      <c r="C1662" s="83">
        <v>0.67708333333333337</v>
      </c>
      <c r="D1662" s="87">
        <v>4</v>
      </c>
      <c r="E1662" s="7">
        <v>0</v>
      </c>
      <c r="F1662" s="60">
        <v>10</v>
      </c>
      <c r="G1662" s="2">
        <v>1350</v>
      </c>
      <c r="H1662" s="2" t="s">
        <v>151</v>
      </c>
      <c r="I1662" s="2">
        <v>78</v>
      </c>
      <c r="J1662" s="2">
        <v>160</v>
      </c>
      <c r="K1662" s="6">
        <v>7</v>
      </c>
      <c r="L1662" s="6" t="s">
        <v>1411</v>
      </c>
      <c r="M1662" s="2" t="s">
        <v>75</v>
      </c>
      <c r="N1662" s="84">
        <v>3.4</v>
      </c>
      <c r="O1662" s="2" t="s">
        <v>49</v>
      </c>
      <c r="P1662" s="2" t="s">
        <v>1126</v>
      </c>
      <c r="Q1662" s="85"/>
      <c r="R1662" s="86">
        <v>8</v>
      </c>
      <c r="S1662" s="85">
        <v>58</v>
      </c>
      <c r="T1662" s="85">
        <v>58</v>
      </c>
      <c r="U1662" s="85"/>
      <c r="V1662" s="2">
        <v>4</v>
      </c>
      <c r="W1662" s="92"/>
      <c r="X1662" s="10">
        <v>2</v>
      </c>
      <c r="Y1662" s="95">
        <v>6.4</v>
      </c>
      <c r="Z1662" s="2">
        <v>20</v>
      </c>
      <c r="AA1662" s="6"/>
      <c r="AB1662" s="2"/>
      <c r="AC1662" s="2" t="s">
        <v>150</v>
      </c>
      <c r="AD1662" s="84">
        <v>3.2</v>
      </c>
      <c r="AE1662" s="84">
        <v>1.4</v>
      </c>
      <c r="AF1662" s="2">
        <v>100</v>
      </c>
      <c r="AG1662" s="2">
        <f t="shared" si="125"/>
        <v>320</v>
      </c>
      <c r="AH1662" s="2">
        <f t="shared" si="126"/>
        <v>220</v>
      </c>
      <c r="AI1662" s="44" t="str">
        <f>VLOOKUP(Table13[[#This Row],[Track]],$B$1885:$D$1929,2,FALSE)</f>
        <v>NSW</v>
      </c>
      <c r="AJ16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62" s="16" t="str">
        <f>IF(Table13[[#This Row],[Going-Dist]]="G&lt;6-Dist&gt;=1700","B",IF(Table13[[#This Row],[Going-Dist]]="G&lt;6-Dist&lt;1700","A",IF(AJ1662="G&gt;=6-Dist&lt;1700","C",IF(AJ1662="G&gt;=6-Dist&gt;=1700","D","xx"))))</f>
        <v>A</v>
      </c>
      <c r="AL1662" s="69">
        <f>MONTH(Table13[[#This Row],[Date]])</f>
        <v>1</v>
      </c>
      <c r="AM1662" s="69" t="str">
        <f t="shared" si="124"/>
        <v>2025-2026</v>
      </c>
      <c r="AN1662" s="60">
        <v>100</v>
      </c>
      <c r="AO1662" s="128">
        <f>IF(Table13[[#This Row],[Combo 27 Bet]]="","",IF(Table13[[#This Row],[Lev Ret]]="","",AN1662*Table13[[#This Row],[Odds]]))</f>
        <v>320</v>
      </c>
      <c r="AP1662" s="129">
        <f t="shared" si="127"/>
        <v>220</v>
      </c>
      <c r="AQ1662" s="135"/>
      <c r="AR1662" s="151">
        <v>7</v>
      </c>
      <c r="AS1662" s="2" t="str">
        <f>IF(Table13[[#This Row],[Date]]&lt;$AS$3,"","Live")</f>
        <v/>
      </c>
      <c r="AT1662" s="2" t="str">
        <f>IF(Table13[[#This Row],[Date]]&lt;$AT$3,"","Current Algo")</f>
        <v/>
      </c>
    </row>
    <row r="1663" spans="1:46" x14ac:dyDescent="0.25">
      <c r="A1663" s="82">
        <v>46039</v>
      </c>
      <c r="B1663" s="2" t="s">
        <v>3</v>
      </c>
      <c r="C1663" s="83">
        <v>0.53472222222222221</v>
      </c>
      <c r="D1663" s="87">
        <v>4</v>
      </c>
      <c r="E1663" s="7">
        <v>9</v>
      </c>
      <c r="F1663" s="60">
        <v>2</v>
      </c>
      <c r="G1663" s="2">
        <v>2520</v>
      </c>
      <c r="H1663" s="2" t="s">
        <v>42</v>
      </c>
      <c r="I1663" s="2">
        <v>78</v>
      </c>
      <c r="J1663" s="2">
        <v>130</v>
      </c>
      <c r="K1663" s="6">
        <v>6</v>
      </c>
      <c r="L1663" s="6" t="s">
        <v>1412</v>
      </c>
      <c r="M1663" s="2" t="s">
        <v>55</v>
      </c>
      <c r="N1663" s="84">
        <v>5.5</v>
      </c>
      <c r="O1663" s="2" t="s">
        <v>112</v>
      </c>
      <c r="P1663" s="2" t="s">
        <v>1391</v>
      </c>
      <c r="Q1663" s="85">
        <v>2</v>
      </c>
      <c r="R1663" s="86">
        <v>9</v>
      </c>
      <c r="S1663" s="85">
        <v>56</v>
      </c>
      <c r="T1663" s="85">
        <v>54</v>
      </c>
      <c r="U1663" s="85"/>
      <c r="V1663" s="2">
        <v>1</v>
      </c>
      <c r="W1663" s="92">
        <v>4</v>
      </c>
      <c r="X1663" s="10">
        <v>1</v>
      </c>
      <c r="Y1663" s="95">
        <v>5.0999999999999996</v>
      </c>
      <c r="Z1663" s="2">
        <v>35</v>
      </c>
      <c r="AA1663" s="6">
        <v>10</v>
      </c>
      <c r="AB1663" s="2"/>
      <c r="AC1663" s="2" t="s">
        <v>15</v>
      </c>
      <c r="AD1663" s="84">
        <v>5.5</v>
      </c>
      <c r="AE1663" s="84">
        <v>1.9</v>
      </c>
      <c r="AF1663" s="2">
        <v>100</v>
      </c>
      <c r="AG1663" s="2" t="str">
        <f t="shared" ref="AG1663:AG1708" si="128">IF($AC1663&lt;&gt;"WON","",AF1663*$AD1663)</f>
        <v/>
      </c>
      <c r="AH1663" s="2">
        <f t="shared" ref="AH1663:AH1708" si="129">IF(AG1663="",AF1663*-1,AG1663-AF1663)</f>
        <v>-100</v>
      </c>
      <c r="AI1663" s="44" t="str">
        <f>VLOOKUP(Table13[[#This Row],[Track]],$B$1885:$D$1929,2,FALSE)</f>
        <v>Vic</v>
      </c>
      <c r="AJ16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63" s="16" t="str">
        <f>IF(Table13[[#This Row],[Going-Dist]]="G&lt;6-Dist&gt;=1700","B",IF(Table13[[#This Row],[Going-Dist]]="G&lt;6-Dist&lt;1700","A",IF(AJ1663="G&gt;=6-Dist&lt;1700","C",IF(AJ1663="G&gt;=6-Dist&gt;=1700","D","xx"))))</f>
        <v>B</v>
      </c>
      <c r="AL1663" s="69">
        <f>MONTH(Table13[[#This Row],[Date]])</f>
        <v>1</v>
      </c>
      <c r="AM1663" s="69" t="str">
        <f t="shared" si="124"/>
        <v>2025-2026</v>
      </c>
      <c r="AN1663" s="60">
        <v>150</v>
      </c>
      <c r="AO1663" s="128" t="str">
        <f>IF(Table13[[#This Row],[Combo 27 Bet]]="","",IF(Table13[[#This Row],[Lev Ret]]="","",AN1663*Table13[[#This Row],[Odds]]))</f>
        <v/>
      </c>
      <c r="AP1663" s="129">
        <f t="shared" ref="AP1663:AP1708" si="130">IF(AN1663="","",IF(AO1663="",AN1663*-1,AO1663-AN1663))</f>
        <v>-150</v>
      </c>
      <c r="AQ1663" s="135"/>
      <c r="AR1663" s="151">
        <v>9</v>
      </c>
      <c r="AS1663" s="2" t="str">
        <f>IF(Table13[[#This Row],[Date]]&lt;$AS$3,"","Live")</f>
        <v/>
      </c>
      <c r="AT1663" s="2" t="str">
        <f>IF(Table13[[#This Row],[Date]]&lt;$AT$3,"","Current Algo")</f>
        <v/>
      </c>
    </row>
    <row r="1664" spans="1:46" x14ac:dyDescent="0.25">
      <c r="A1664" s="82">
        <v>46039</v>
      </c>
      <c r="B1664" s="2" t="s">
        <v>3</v>
      </c>
      <c r="C1664" s="83">
        <v>0.63055555555555554</v>
      </c>
      <c r="D1664" s="87">
        <v>4</v>
      </c>
      <c r="E1664" s="7">
        <v>9</v>
      </c>
      <c r="F1664" s="60">
        <v>6</v>
      </c>
      <c r="G1664" s="2">
        <v>1600</v>
      </c>
      <c r="H1664" s="2" t="s">
        <v>42</v>
      </c>
      <c r="I1664" s="2" t="s">
        <v>46</v>
      </c>
      <c r="J1664" s="2">
        <v>175</v>
      </c>
      <c r="K1664" s="6">
        <v>2</v>
      </c>
      <c r="L1664" s="6" t="s">
        <v>1373</v>
      </c>
      <c r="M1664" s="2" t="s">
        <v>50</v>
      </c>
      <c r="N1664" s="84">
        <v>3</v>
      </c>
      <c r="O1664" s="2" t="s">
        <v>534</v>
      </c>
      <c r="P1664" s="2" t="s">
        <v>79</v>
      </c>
      <c r="Q1664" s="85"/>
      <c r="R1664" s="86">
        <v>5</v>
      </c>
      <c r="S1664" s="85">
        <v>54</v>
      </c>
      <c r="T1664" s="85">
        <v>54</v>
      </c>
      <c r="U1664" s="85"/>
      <c r="V1664" s="2">
        <v>1</v>
      </c>
      <c r="W1664" s="92"/>
      <c r="X1664" s="10">
        <v>2</v>
      </c>
      <c r="Y1664" s="95">
        <v>4.8</v>
      </c>
      <c r="Z1664" s="2">
        <v>35</v>
      </c>
      <c r="AA1664" s="6">
        <v>7</v>
      </c>
      <c r="AB1664" s="2"/>
      <c r="AC1664" s="2"/>
      <c r="AD1664" s="84">
        <v>3.5</v>
      </c>
      <c r="AE1664" s="84"/>
      <c r="AF1664" s="2">
        <v>100</v>
      </c>
      <c r="AG1664" s="2" t="str">
        <f t="shared" si="128"/>
        <v/>
      </c>
      <c r="AH1664" s="2">
        <f t="shared" si="129"/>
        <v>-100</v>
      </c>
      <c r="AI1664" s="44" t="str">
        <f>VLOOKUP(Table13[[#This Row],[Track]],$B$1885:$D$1929,2,FALSE)</f>
        <v>Vic</v>
      </c>
      <c r="AJ16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64" s="16" t="str">
        <f>IF(Table13[[#This Row],[Going-Dist]]="G&lt;6-Dist&gt;=1700","B",IF(Table13[[#This Row],[Going-Dist]]="G&lt;6-Dist&lt;1700","A",IF(AJ1664="G&gt;=6-Dist&lt;1700","C",IF(AJ1664="G&gt;=6-Dist&gt;=1700","D","xx"))))</f>
        <v>A</v>
      </c>
      <c r="AL1664" s="69">
        <f>MONTH(Table13[[#This Row],[Date]])</f>
        <v>1</v>
      </c>
      <c r="AM1664" s="69" t="str">
        <f t="shared" si="124"/>
        <v>2025-2026</v>
      </c>
      <c r="AN1664" s="60">
        <v>150</v>
      </c>
      <c r="AO1664" s="128" t="str">
        <f>IF(Table13[[#This Row],[Combo 27 Bet]]="","",IF(Table13[[#This Row],[Lev Ret]]="","",AN1664*Table13[[#This Row],[Odds]]))</f>
        <v/>
      </c>
      <c r="AP1664" s="129">
        <f t="shared" si="130"/>
        <v>-150</v>
      </c>
      <c r="AQ1664" s="135"/>
      <c r="AR1664" s="151">
        <v>8</v>
      </c>
      <c r="AS1664" s="2" t="str">
        <f>IF(Table13[[#This Row],[Date]]&lt;$AS$3,"","Live")</f>
        <v/>
      </c>
      <c r="AT1664" s="2" t="str">
        <f>IF(Table13[[#This Row],[Date]]&lt;$AT$3,"","Current Algo")</f>
        <v/>
      </c>
    </row>
    <row r="1665" spans="1:46" x14ac:dyDescent="0.25">
      <c r="A1665" s="82">
        <v>46039</v>
      </c>
      <c r="B1665" s="2" t="s">
        <v>3</v>
      </c>
      <c r="C1665" s="83">
        <v>0.6791666666666667</v>
      </c>
      <c r="D1665" s="87">
        <v>4</v>
      </c>
      <c r="E1665" s="7">
        <v>9</v>
      </c>
      <c r="F1665" s="60">
        <v>8</v>
      </c>
      <c r="G1665" s="2">
        <v>2000</v>
      </c>
      <c r="H1665" s="2" t="s">
        <v>42</v>
      </c>
      <c r="I1665" s="2">
        <v>100</v>
      </c>
      <c r="J1665" s="2">
        <v>150</v>
      </c>
      <c r="K1665" s="6">
        <v>12</v>
      </c>
      <c r="L1665" s="6" t="s">
        <v>1413</v>
      </c>
      <c r="M1665" s="2" t="s">
        <v>67</v>
      </c>
      <c r="N1665" s="84">
        <v>2.6</v>
      </c>
      <c r="O1665" s="2" t="s">
        <v>116</v>
      </c>
      <c r="P1665" s="2" t="s">
        <v>54</v>
      </c>
      <c r="Q1665" s="85"/>
      <c r="R1665" s="86">
        <v>11</v>
      </c>
      <c r="S1665" s="85">
        <v>53</v>
      </c>
      <c r="T1665" s="85">
        <v>53</v>
      </c>
      <c r="U1665" s="85"/>
      <c r="V1665" s="2">
        <v>4</v>
      </c>
      <c r="W1665" s="92">
        <v>2</v>
      </c>
      <c r="X1665" s="10">
        <v>2</v>
      </c>
      <c r="Y1665" s="95">
        <v>5.6</v>
      </c>
      <c r="Z1665" s="2">
        <v>30</v>
      </c>
      <c r="AA1665" s="6">
        <v>12</v>
      </c>
      <c r="AB1665" s="2"/>
      <c r="AC1665" s="2" t="s">
        <v>13</v>
      </c>
      <c r="AD1665" s="84">
        <v>3.5</v>
      </c>
      <c r="AE1665" s="84">
        <v>1.7</v>
      </c>
      <c r="AF1665" s="2">
        <v>100</v>
      </c>
      <c r="AG1665" s="2" t="str">
        <f t="shared" si="128"/>
        <v/>
      </c>
      <c r="AH1665" s="2">
        <f t="shared" si="129"/>
        <v>-100</v>
      </c>
      <c r="AI1665" s="44" t="str">
        <f>VLOOKUP(Table13[[#This Row],[Track]],$B$1885:$D$1929,2,FALSE)</f>
        <v>Vic</v>
      </c>
      <c r="AJ166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65" s="16" t="str">
        <f>IF(Table13[[#This Row],[Going-Dist]]="G&lt;6-Dist&gt;=1700","B",IF(Table13[[#This Row],[Going-Dist]]="G&lt;6-Dist&lt;1700","A",IF(AJ1665="G&gt;=6-Dist&lt;1700","C",IF(AJ1665="G&gt;=6-Dist&gt;=1700","D","xx"))))</f>
        <v>B</v>
      </c>
      <c r="AL1665" s="69">
        <f>MONTH(Table13[[#This Row],[Date]])</f>
        <v>1</v>
      </c>
      <c r="AM1665" s="69" t="str">
        <f t="shared" si="124"/>
        <v>2025-2026</v>
      </c>
      <c r="AN1665" s="60">
        <v>100</v>
      </c>
      <c r="AO1665" s="128" t="str">
        <f>IF(Table13[[#This Row],[Combo 27 Bet]]="","",IF(Table13[[#This Row],[Lev Ret]]="","",AN1665*Table13[[#This Row],[Odds]]))</f>
        <v/>
      </c>
      <c r="AP1665" s="129">
        <f t="shared" si="130"/>
        <v>-100</v>
      </c>
      <c r="AQ1665" s="135">
        <v>2</v>
      </c>
      <c r="AR1665" s="151">
        <v>5</v>
      </c>
      <c r="AS1665" s="2" t="str">
        <f>IF(Table13[[#This Row],[Date]]&lt;$AS$3,"","Live")</f>
        <v/>
      </c>
      <c r="AT1665" s="2" t="str">
        <f>IF(Table13[[#This Row],[Date]]&lt;$AT$3,"","Current Algo")</f>
        <v/>
      </c>
    </row>
    <row r="1666" spans="1:46" x14ac:dyDescent="0.25">
      <c r="A1666" s="82">
        <v>46039</v>
      </c>
      <c r="B1666" s="2" t="s">
        <v>3</v>
      </c>
      <c r="C1666" s="83">
        <v>0.6791666666666667</v>
      </c>
      <c r="D1666" s="87">
        <v>4</v>
      </c>
      <c r="E1666" s="7">
        <v>9</v>
      </c>
      <c r="F1666" s="60">
        <v>8</v>
      </c>
      <c r="G1666" s="2">
        <v>2000</v>
      </c>
      <c r="H1666" s="2" t="s">
        <v>42</v>
      </c>
      <c r="I1666" s="2">
        <v>100</v>
      </c>
      <c r="J1666" s="2">
        <v>150</v>
      </c>
      <c r="K1666" s="6">
        <v>2</v>
      </c>
      <c r="L1666" s="6" t="s">
        <v>1414</v>
      </c>
      <c r="M1666" s="2" t="s">
        <v>55</v>
      </c>
      <c r="N1666" s="84">
        <v>3</v>
      </c>
      <c r="O1666" s="2" t="s">
        <v>515</v>
      </c>
      <c r="P1666" s="2" t="s">
        <v>1404</v>
      </c>
      <c r="Q1666" s="85"/>
      <c r="R1666" s="86">
        <v>6</v>
      </c>
      <c r="S1666" s="85">
        <v>60</v>
      </c>
      <c r="T1666" s="85">
        <v>60</v>
      </c>
      <c r="U1666" s="85"/>
      <c r="V1666" s="2">
        <v>3</v>
      </c>
      <c r="W1666" s="92">
        <v>3</v>
      </c>
      <c r="X1666" s="10">
        <v>3</v>
      </c>
      <c r="Y1666" s="95">
        <v>5.7</v>
      </c>
      <c r="Z1666" s="2">
        <v>30</v>
      </c>
      <c r="AA1666" s="6">
        <v>12</v>
      </c>
      <c r="AB1666" s="2"/>
      <c r="AC1666" s="2" t="s">
        <v>12</v>
      </c>
      <c r="AD1666" s="84">
        <v>2.5</v>
      </c>
      <c r="AE1666" s="84">
        <v>1.4</v>
      </c>
      <c r="AF1666" s="2">
        <v>100</v>
      </c>
      <c r="AG1666" s="2">
        <f t="shared" si="128"/>
        <v>250</v>
      </c>
      <c r="AH1666" s="2">
        <f t="shared" si="129"/>
        <v>150</v>
      </c>
      <c r="AI1666" s="44" t="str">
        <f>VLOOKUP(Table13[[#This Row],[Track]],$B$1885:$D$1929,2,FALSE)</f>
        <v>Vic</v>
      </c>
      <c r="AJ16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66" s="16" t="str">
        <f>IF(Table13[[#This Row],[Going-Dist]]="G&lt;6-Dist&gt;=1700","B",IF(Table13[[#This Row],[Going-Dist]]="G&lt;6-Dist&lt;1700","A",IF(AJ1666="G&gt;=6-Dist&lt;1700","C",IF(AJ1666="G&gt;=6-Dist&gt;=1700","D","xx"))))</f>
        <v>B</v>
      </c>
      <c r="AL1666" s="69">
        <f>MONTH(Table13[[#This Row],[Date]])</f>
        <v>1</v>
      </c>
      <c r="AM1666" s="69" t="str">
        <f t="shared" si="124"/>
        <v>2025-2026</v>
      </c>
      <c r="AN1666" s="60">
        <v>100</v>
      </c>
      <c r="AO1666" s="128">
        <f>IF(Table13[[#This Row],[Combo 27 Bet]]="","",IF(Table13[[#This Row],[Lev Ret]]="","",AN1666*Table13[[#This Row],[Odds]]))</f>
        <v>250</v>
      </c>
      <c r="AP1666" s="129">
        <f t="shared" si="130"/>
        <v>150</v>
      </c>
      <c r="AQ1666" s="135">
        <v>2</v>
      </c>
      <c r="AR1666" s="151">
        <v>5</v>
      </c>
      <c r="AS1666" s="2" t="str">
        <f>IF(Table13[[#This Row],[Date]]&lt;$AS$3,"","Live")</f>
        <v/>
      </c>
      <c r="AT1666" s="2" t="str">
        <f>IF(Table13[[#This Row],[Date]]&lt;$AT$3,"","Current Algo")</f>
        <v/>
      </c>
    </row>
    <row r="1667" spans="1:46" x14ac:dyDescent="0.25">
      <c r="A1667" s="82">
        <v>46039</v>
      </c>
      <c r="B1667" s="2" t="s">
        <v>3</v>
      </c>
      <c r="C1667" s="83">
        <v>0.70694444444444449</v>
      </c>
      <c r="D1667" s="87">
        <v>4</v>
      </c>
      <c r="E1667" s="7">
        <v>9</v>
      </c>
      <c r="F1667" s="60">
        <v>9</v>
      </c>
      <c r="G1667" s="2">
        <v>1400</v>
      </c>
      <c r="H1667" s="2" t="s">
        <v>42</v>
      </c>
      <c r="I1667" s="2">
        <v>84</v>
      </c>
      <c r="J1667" s="2">
        <v>130</v>
      </c>
      <c r="K1667" s="6">
        <v>14</v>
      </c>
      <c r="L1667" s="6" t="s">
        <v>1415</v>
      </c>
      <c r="M1667" s="2" t="s">
        <v>75</v>
      </c>
      <c r="N1667" s="84">
        <v>4</v>
      </c>
      <c r="O1667" s="2" t="s">
        <v>63</v>
      </c>
      <c r="P1667" s="2" t="s">
        <v>79</v>
      </c>
      <c r="Q1667" s="85"/>
      <c r="R1667" s="86">
        <v>5</v>
      </c>
      <c r="S1667" s="85">
        <v>54</v>
      </c>
      <c r="T1667" s="85">
        <v>54</v>
      </c>
      <c r="U1667" s="85"/>
      <c r="V1667" s="2"/>
      <c r="W1667" s="92">
        <v>2</v>
      </c>
      <c r="X1667" s="10">
        <v>1</v>
      </c>
      <c r="Y1667" s="95">
        <v>4.4000000000000004</v>
      </c>
      <c r="Z1667" s="2">
        <v>40</v>
      </c>
      <c r="AA1667" s="6">
        <v>11</v>
      </c>
      <c r="AB1667" s="2"/>
      <c r="AC1667" s="2"/>
      <c r="AD1667" s="84">
        <v>2.6</v>
      </c>
      <c r="AE1667" s="84"/>
      <c r="AF1667" s="2">
        <v>100</v>
      </c>
      <c r="AG1667" s="2" t="str">
        <f t="shared" si="128"/>
        <v/>
      </c>
      <c r="AH1667" s="2">
        <f t="shared" si="129"/>
        <v>-100</v>
      </c>
      <c r="AI1667" s="44" t="str">
        <f>VLOOKUP(Table13[[#This Row],[Track]],$B$1885:$D$1929,2,FALSE)</f>
        <v>Vic</v>
      </c>
      <c r="AJ16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67" s="16" t="str">
        <f>IF(Table13[[#This Row],[Going-Dist]]="G&lt;6-Dist&gt;=1700","B",IF(Table13[[#This Row],[Going-Dist]]="G&lt;6-Dist&lt;1700","A",IF(AJ1667="G&gt;=6-Dist&lt;1700","C",IF(AJ1667="G&gt;=6-Dist&gt;=1700","D","xx"))))</f>
        <v>A</v>
      </c>
      <c r="AL1667" s="69">
        <f>MONTH(Table13[[#This Row],[Date]])</f>
        <v>1</v>
      </c>
      <c r="AM1667" s="69" t="str">
        <f t="shared" si="124"/>
        <v>2025-2026</v>
      </c>
      <c r="AN1667" s="60">
        <v>100</v>
      </c>
      <c r="AO1667" s="128" t="str">
        <f>IF(Table13[[#This Row],[Combo 27 Bet]]="","",IF(Table13[[#This Row],[Lev Ret]]="","",AN1667*Table13[[#This Row],[Odds]]))</f>
        <v/>
      </c>
      <c r="AP1667" s="129">
        <f t="shared" si="130"/>
        <v>-100</v>
      </c>
      <c r="AQ1667" s="135"/>
      <c r="AR1667" s="151">
        <v>7</v>
      </c>
      <c r="AS1667" s="2" t="str">
        <f>IF(Table13[[#This Row],[Date]]&lt;$AS$3,"","Live")</f>
        <v/>
      </c>
      <c r="AT1667" s="2" t="str">
        <f>IF(Table13[[#This Row],[Date]]&lt;$AT$3,"","Current Algo")</f>
        <v/>
      </c>
    </row>
    <row r="1668" spans="1:46" x14ac:dyDescent="0.25">
      <c r="A1668" s="82">
        <v>46039</v>
      </c>
      <c r="B1668" s="2" t="s">
        <v>3</v>
      </c>
      <c r="C1668" s="83">
        <v>0.73472222222222228</v>
      </c>
      <c r="D1668" s="87">
        <v>4</v>
      </c>
      <c r="E1668" s="7">
        <v>9</v>
      </c>
      <c r="F1668" s="60">
        <v>10</v>
      </c>
      <c r="G1668" s="2">
        <v>1400</v>
      </c>
      <c r="H1668" s="2" t="s">
        <v>1254</v>
      </c>
      <c r="I1668" s="2" t="s">
        <v>62</v>
      </c>
      <c r="J1668" s="2">
        <v>150</v>
      </c>
      <c r="K1668" s="6">
        <v>8</v>
      </c>
      <c r="L1668" s="6" t="s">
        <v>1416</v>
      </c>
      <c r="M1668" s="2"/>
      <c r="N1668" s="84">
        <v>2.5</v>
      </c>
      <c r="O1668" s="2" t="s">
        <v>47</v>
      </c>
      <c r="P1668" s="2" t="s">
        <v>579</v>
      </c>
      <c r="Q1668" s="85">
        <v>2</v>
      </c>
      <c r="R1668" s="86">
        <v>9</v>
      </c>
      <c r="S1668" s="85">
        <v>54.5</v>
      </c>
      <c r="T1668" s="85">
        <v>52.5</v>
      </c>
      <c r="U1668" s="85"/>
      <c r="V1668" s="2"/>
      <c r="W1668" s="92"/>
      <c r="X1668" s="10">
        <v>1</v>
      </c>
      <c r="Y1668" s="95"/>
      <c r="Z1668" s="2"/>
      <c r="AA1668" s="6">
        <v>10</v>
      </c>
      <c r="AB1668" s="2"/>
      <c r="AC1668" s="2" t="s">
        <v>12</v>
      </c>
      <c r="AD1668" s="84">
        <v>2.25</v>
      </c>
      <c r="AE1668" s="84">
        <v>1.4</v>
      </c>
      <c r="AF1668" s="2">
        <v>100</v>
      </c>
      <c r="AG1668" s="2">
        <f t="shared" si="128"/>
        <v>225</v>
      </c>
      <c r="AH1668" s="2">
        <f t="shared" si="129"/>
        <v>125</v>
      </c>
      <c r="AI1668" s="44" t="str">
        <f>VLOOKUP(Table13[[#This Row],[Track]],$B$1885:$D$1929,2,FALSE)</f>
        <v>Vic</v>
      </c>
      <c r="AJ16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68" s="16" t="str">
        <f>IF(Table13[[#This Row],[Going-Dist]]="G&lt;6-Dist&gt;=1700","B",IF(Table13[[#This Row],[Going-Dist]]="G&lt;6-Dist&lt;1700","A",IF(AJ1668="G&gt;=6-Dist&lt;1700","C",IF(AJ1668="G&gt;=6-Dist&gt;=1700","D","xx"))))</f>
        <v>A</v>
      </c>
      <c r="AL1668" s="69">
        <f>MONTH(Table13[[#This Row],[Date]])</f>
        <v>1</v>
      </c>
      <c r="AM1668" s="69" t="str">
        <f t="shared" si="124"/>
        <v>2025-2026</v>
      </c>
      <c r="AN1668" s="60">
        <v>100</v>
      </c>
      <c r="AO1668" s="128">
        <f>IF(Table13[[#This Row],[Combo 27 Bet]]="","",IF(Table13[[#This Row],[Lev Ret]]="","",AN1668*Table13[[#This Row],[Odds]]))</f>
        <v>225</v>
      </c>
      <c r="AP1668" s="129">
        <f t="shared" si="130"/>
        <v>125</v>
      </c>
      <c r="AQ1668" s="135"/>
      <c r="AR1668" s="151">
        <v>5</v>
      </c>
      <c r="AS1668" s="2" t="str">
        <f>IF(Table13[[#This Row],[Date]]&lt;$AS$3,"","Live")</f>
        <v/>
      </c>
      <c r="AT1668" s="2" t="str">
        <f>IF(Table13[[#This Row],[Date]]&lt;$AT$3,"","Current Algo")</f>
        <v/>
      </c>
    </row>
    <row r="1669" spans="1:46" x14ac:dyDescent="0.25">
      <c r="A1669" s="82">
        <v>46046</v>
      </c>
      <c r="B1669" s="2" t="s">
        <v>4</v>
      </c>
      <c r="C1669" s="83">
        <v>0.51388888888888884</v>
      </c>
      <c r="D1669" s="87">
        <v>4</v>
      </c>
      <c r="E1669" s="7">
        <v>0</v>
      </c>
      <c r="F1669" s="60">
        <v>1</v>
      </c>
      <c r="G1669" s="2">
        <v>1700</v>
      </c>
      <c r="H1669" s="2" t="s">
        <v>42</v>
      </c>
      <c r="I1669" s="2">
        <v>100</v>
      </c>
      <c r="J1669" s="2">
        <v>150</v>
      </c>
      <c r="K1669" s="6">
        <v>6</v>
      </c>
      <c r="L1669" s="6" t="s">
        <v>1417</v>
      </c>
      <c r="M1669" s="2" t="s">
        <v>58</v>
      </c>
      <c r="N1669" s="84">
        <v>3.2</v>
      </c>
      <c r="O1669" s="2" t="s">
        <v>112</v>
      </c>
      <c r="P1669" s="2" t="s">
        <v>64</v>
      </c>
      <c r="Q1669" s="85"/>
      <c r="R1669" s="86">
        <v>4</v>
      </c>
      <c r="S1669" s="85">
        <v>53</v>
      </c>
      <c r="T1669" s="85">
        <v>53</v>
      </c>
      <c r="U1669" s="85"/>
      <c r="V1669" s="2">
        <v>1</v>
      </c>
      <c r="W1669" s="92">
        <v>1</v>
      </c>
      <c r="X1669" s="10">
        <v>1</v>
      </c>
      <c r="Y1669" s="95">
        <v>4</v>
      </c>
      <c r="Z1669" s="2">
        <v>45</v>
      </c>
      <c r="AA1669" s="6">
        <v>7</v>
      </c>
      <c r="AB1669" s="2"/>
      <c r="AC1669" s="2" t="s">
        <v>15</v>
      </c>
      <c r="AD1669" s="84">
        <v>2.7</v>
      </c>
      <c r="AE1669" s="84">
        <v>1.6</v>
      </c>
      <c r="AF1669" s="2">
        <v>100</v>
      </c>
      <c r="AG1669" s="2" t="str">
        <f t="shared" si="128"/>
        <v/>
      </c>
      <c r="AH1669" s="2">
        <f t="shared" si="129"/>
        <v>-100</v>
      </c>
      <c r="AI1669" s="44" t="str">
        <f>VLOOKUP(Table13[[#This Row],[Track]],$B$1885:$D$1929,2,FALSE)</f>
        <v>Vic</v>
      </c>
      <c r="AJ16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69" s="16" t="str">
        <f>IF(Table13[[#This Row],[Going-Dist]]="G&lt;6-Dist&gt;=1700","B",IF(Table13[[#This Row],[Going-Dist]]="G&lt;6-Dist&lt;1700","A",IF(AJ1669="G&gt;=6-Dist&lt;1700","C",IF(AJ1669="G&gt;=6-Dist&gt;=1700","D","xx"))))</f>
        <v>B</v>
      </c>
      <c r="AL1669" s="69">
        <f>MONTH(Table13[[#This Row],[Date]])</f>
        <v>1</v>
      </c>
      <c r="AM1669" s="69" t="str">
        <f t="shared" si="124"/>
        <v>2025-2026</v>
      </c>
      <c r="AN1669" s="60">
        <v>200</v>
      </c>
      <c r="AO1669" s="128" t="str">
        <f>IF(Table13[[#This Row],[Combo 27 Bet]]="","",IF(Table13[[#This Row],[Lev Ret]]="","",AN1669*Table13[[#This Row],[Odds]]))</f>
        <v/>
      </c>
      <c r="AP1669" s="129">
        <f t="shared" si="130"/>
        <v>-200</v>
      </c>
      <c r="AQ1669" s="135"/>
      <c r="AR1669" s="151">
        <v>10</v>
      </c>
      <c r="AS1669" s="2" t="str">
        <f>IF(Table13[[#This Row],[Date]]&lt;$AS$3,"","Live")</f>
        <v/>
      </c>
      <c r="AT1669" s="2" t="str">
        <f>IF(Table13[[#This Row],[Date]]&lt;$AT$3,"","Current Algo")</f>
        <v/>
      </c>
    </row>
    <row r="1670" spans="1:46" x14ac:dyDescent="0.25">
      <c r="A1670" s="82">
        <v>46046</v>
      </c>
      <c r="B1670" s="2" t="s">
        <v>148</v>
      </c>
      <c r="C1670" s="83">
        <v>0.60069444444444442</v>
      </c>
      <c r="D1670" s="87">
        <v>4</v>
      </c>
      <c r="E1670" s="7">
        <v>6</v>
      </c>
      <c r="F1670" s="60">
        <v>5</v>
      </c>
      <c r="G1670" s="2">
        <v>2000</v>
      </c>
      <c r="H1670" s="2" t="s">
        <v>151</v>
      </c>
      <c r="I1670" s="2">
        <v>88</v>
      </c>
      <c r="J1670" s="2">
        <v>160</v>
      </c>
      <c r="K1670" s="6">
        <v>6</v>
      </c>
      <c r="L1670" s="6" t="s">
        <v>1418</v>
      </c>
      <c r="M1670" s="2" t="s">
        <v>75</v>
      </c>
      <c r="N1670" s="84">
        <v>2.8</v>
      </c>
      <c r="O1670" s="2" t="s">
        <v>49</v>
      </c>
      <c r="P1670" s="2" t="s">
        <v>236</v>
      </c>
      <c r="Q1670" s="85"/>
      <c r="R1670" s="86">
        <v>6</v>
      </c>
      <c r="S1670" s="85">
        <v>54</v>
      </c>
      <c r="T1670" s="85">
        <v>54</v>
      </c>
      <c r="U1670" s="85"/>
      <c r="V1670" s="2">
        <v>2</v>
      </c>
      <c r="W1670" s="92">
        <v>2</v>
      </c>
      <c r="X1670" s="10">
        <v>2</v>
      </c>
      <c r="Y1670" s="95">
        <v>4.9000000000000004</v>
      </c>
      <c r="Z1670" s="2">
        <v>20</v>
      </c>
      <c r="AA1670" s="6"/>
      <c r="AB1670" s="2"/>
      <c r="AC1670" s="2" t="s">
        <v>14</v>
      </c>
      <c r="AD1670" s="84">
        <v>2.6</v>
      </c>
      <c r="AE1670" s="84"/>
      <c r="AF1670" s="2">
        <v>100</v>
      </c>
      <c r="AG1670" s="2" t="str">
        <f t="shared" si="128"/>
        <v/>
      </c>
      <c r="AH1670" s="2">
        <f t="shared" si="129"/>
        <v>-100</v>
      </c>
      <c r="AI1670" s="44" t="str">
        <f>VLOOKUP(Table13[[#This Row],[Track]],$B$1885:$D$1929,2,FALSE)</f>
        <v>NSW</v>
      </c>
      <c r="AJ167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70" s="16" t="str">
        <f>IF(Table13[[#This Row],[Going-Dist]]="G&lt;6-Dist&gt;=1700","B",IF(Table13[[#This Row],[Going-Dist]]="G&lt;6-Dist&lt;1700","A",IF(AJ1670="G&gt;=6-Dist&lt;1700","C",IF(AJ1670="G&gt;=6-Dist&gt;=1700","D","xx"))))</f>
        <v>B</v>
      </c>
      <c r="AL1670" s="69">
        <f>MONTH(Table13[[#This Row],[Date]])</f>
        <v>1</v>
      </c>
      <c r="AM1670" s="69" t="str">
        <f t="shared" si="124"/>
        <v>2025-2026</v>
      </c>
      <c r="AN1670" s="60">
        <v>120</v>
      </c>
      <c r="AO1670" s="128" t="str">
        <f>IF(Table13[[#This Row],[Combo 27 Bet]]="","",IF(Table13[[#This Row],[Lev Ret]]="","",AN1670*Table13[[#This Row],[Odds]]))</f>
        <v/>
      </c>
      <c r="AP1670" s="129">
        <f t="shared" si="130"/>
        <v>-120</v>
      </c>
      <c r="AQ1670" s="135"/>
      <c r="AR1670" s="151">
        <v>5</v>
      </c>
      <c r="AS1670" s="2" t="str">
        <f>IF(Table13[[#This Row],[Date]]&lt;$AS$3,"","Live")</f>
        <v/>
      </c>
      <c r="AT1670" s="2" t="str">
        <f>IF(Table13[[#This Row],[Date]]&lt;$AT$3,"","Current Algo")</f>
        <v/>
      </c>
    </row>
    <row r="1671" spans="1:46" x14ac:dyDescent="0.25">
      <c r="A1671" s="82">
        <v>46046</v>
      </c>
      <c r="B1671" s="2" t="s">
        <v>4</v>
      </c>
      <c r="C1671" s="83">
        <v>0.63194444444444442</v>
      </c>
      <c r="D1671" s="87">
        <v>4</v>
      </c>
      <c r="E1671" s="7">
        <v>0</v>
      </c>
      <c r="F1671" s="60">
        <v>6</v>
      </c>
      <c r="G1671" s="2">
        <v>2000</v>
      </c>
      <c r="H1671" s="2" t="s">
        <v>42</v>
      </c>
      <c r="I1671" s="2">
        <v>78</v>
      </c>
      <c r="J1671" s="2">
        <v>130</v>
      </c>
      <c r="K1671" s="6">
        <v>6</v>
      </c>
      <c r="L1671" s="6" t="s">
        <v>1410</v>
      </c>
      <c r="M1671" s="2" t="s">
        <v>75</v>
      </c>
      <c r="N1671" s="84">
        <v>3.2</v>
      </c>
      <c r="O1671" s="2" t="s">
        <v>117</v>
      </c>
      <c r="P1671" s="2" t="s">
        <v>576</v>
      </c>
      <c r="Q1671" s="85">
        <v>3</v>
      </c>
      <c r="R1671" s="86">
        <v>6</v>
      </c>
      <c r="S1671" s="85">
        <v>57.5</v>
      </c>
      <c r="T1671" s="85">
        <v>54.5</v>
      </c>
      <c r="U1671" s="85"/>
      <c r="V1671" s="2">
        <v>1</v>
      </c>
      <c r="W1671" s="92">
        <v>2</v>
      </c>
      <c r="X1671" s="10">
        <v>1</v>
      </c>
      <c r="Y1671" s="95">
        <v>3.1</v>
      </c>
      <c r="Z1671" s="2">
        <v>50</v>
      </c>
      <c r="AA1671" s="6">
        <v>8</v>
      </c>
      <c r="AB1671" s="2"/>
      <c r="AC1671" s="2" t="s">
        <v>12</v>
      </c>
      <c r="AD1671" s="84">
        <v>4.4000000000000004</v>
      </c>
      <c r="AE1671" s="84">
        <v>1.9</v>
      </c>
      <c r="AF1671" s="2">
        <v>100</v>
      </c>
      <c r="AG1671" s="2">
        <f t="shared" si="128"/>
        <v>440.00000000000006</v>
      </c>
      <c r="AH1671" s="2">
        <f t="shared" si="129"/>
        <v>340.00000000000006</v>
      </c>
      <c r="AI1671" s="44" t="str">
        <f>VLOOKUP(Table13[[#This Row],[Track]],$B$1885:$D$1929,2,FALSE)</f>
        <v>Vic</v>
      </c>
      <c r="AJ167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71" s="16" t="str">
        <f>IF(Table13[[#This Row],[Going-Dist]]="G&lt;6-Dist&gt;=1700","B",IF(Table13[[#This Row],[Going-Dist]]="G&lt;6-Dist&lt;1700","A",IF(AJ1671="G&gt;=6-Dist&lt;1700","C",IF(AJ1671="G&gt;=6-Dist&gt;=1700","D","xx"))))</f>
        <v>B</v>
      </c>
      <c r="AL1671" s="69">
        <f>MONTH(Table13[[#This Row],[Date]])</f>
        <v>1</v>
      </c>
      <c r="AM1671" s="69" t="str">
        <f t="shared" ref="AM1671:AM1734" si="131">IF(A1671&lt;$AM$1905,"2020-2021",IF(A1671&lt;$AM$1906,"2021-2022",IF(A1671&lt;$AM$1907,"2022-2023",IF(A1671&lt;$AM$1908,"2023-2024",IF(A1671&lt;$AM$1909,"2024-2025",IF(A1671&lt;$AM$1910,"2025-2026",IF(A1671&lt;$AM$1911,"2026-2027",IF(A1671&lt;$AM$1912,"2027-2028"))))))))</f>
        <v>2025-2026</v>
      </c>
      <c r="AN1671" s="60">
        <v>100</v>
      </c>
      <c r="AO1671" s="128">
        <f>IF(Table13[[#This Row],[Combo 27 Bet]]="","",IF(Table13[[#This Row],[Lev Ret]]="","",AN1671*Table13[[#This Row],[Odds]]))</f>
        <v>440.00000000000006</v>
      </c>
      <c r="AP1671" s="129">
        <f t="shared" si="130"/>
        <v>340.00000000000006</v>
      </c>
      <c r="AQ1671" s="135">
        <v>2</v>
      </c>
      <c r="AR1671" s="151">
        <v>7</v>
      </c>
      <c r="AS1671" s="2" t="str">
        <f>IF(Table13[[#This Row],[Date]]&lt;$AS$3,"","Live")</f>
        <v/>
      </c>
      <c r="AT1671" s="2" t="str">
        <f>IF(Table13[[#This Row],[Date]]&lt;$AT$3,"","Current Algo")</f>
        <v/>
      </c>
    </row>
    <row r="1672" spans="1:46" x14ac:dyDescent="0.25">
      <c r="A1672" s="82">
        <v>46046</v>
      </c>
      <c r="B1672" s="2" t="s">
        <v>148</v>
      </c>
      <c r="C1672" s="83">
        <v>0.64583333333333337</v>
      </c>
      <c r="D1672" s="87">
        <v>4</v>
      </c>
      <c r="E1672" s="7">
        <v>6</v>
      </c>
      <c r="F1672" s="60">
        <v>6</v>
      </c>
      <c r="G1672" s="2">
        <v>1200</v>
      </c>
      <c r="H1672" s="2" t="s">
        <v>151</v>
      </c>
      <c r="I1672" s="2">
        <v>78</v>
      </c>
      <c r="J1672" s="2">
        <v>160</v>
      </c>
      <c r="K1672" s="6">
        <v>11</v>
      </c>
      <c r="L1672" s="6" t="s">
        <v>1420</v>
      </c>
      <c r="M1672" s="2" t="s">
        <v>75</v>
      </c>
      <c r="N1672" s="84">
        <v>4.5999999999999996</v>
      </c>
      <c r="O1672" s="2" t="s">
        <v>1138</v>
      </c>
      <c r="P1672" s="2" t="s">
        <v>236</v>
      </c>
      <c r="Q1672" s="85"/>
      <c r="R1672" s="86">
        <v>8</v>
      </c>
      <c r="S1672" s="85">
        <v>53</v>
      </c>
      <c r="T1672" s="85">
        <v>53</v>
      </c>
      <c r="U1672" s="85"/>
      <c r="V1672" s="2">
        <v>3</v>
      </c>
      <c r="W1672" s="92">
        <v>4</v>
      </c>
      <c r="X1672" s="10">
        <v>1</v>
      </c>
      <c r="Y1672" s="95">
        <v>3.8</v>
      </c>
      <c r="Z1672" s="2">
        <v>20</v>
      </c>
      <c r="AA1672" s="6"/>
      <c r="AB1672" s="2"/>
      <c r="AC1672" s="2"/>
      <c r="AD1672" s="84">
        <v>5</v>
      </c>
      <c r="AE1672" s="84"/>
      <c r="AF1672" s="2">
        <v>100</v>
      </c>
      <c r="AG1672" s="2" t="str">
        <f t="shared" si="128"/>
        <v/>
      </c>
      <c r="AH1672" s="2">
        <f t="shared" si="129"/>
        <v>-100</v>
      </c>
      <c r="AI1672" s="44" t="str">
        <f>VLOOKUP(Table13[[#This Row],[Track]],$B$1885:$D$1929,2,FALSE)</f>
        <v>NSW</v>
      </c>
      <c r="AJ167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2" s="16" t="str">
        <f>IF(Table13[[#This Row],[Going-Dist]]="G&lt;6-Dist&gt;=1700","B",IF(Table13[[#This Row],[Going-Dist]]="G&lt;6-Dist&lt;1700","A",IF(AJ1672="G&gt;=6-Dist&lt;1700","C",IF(AJ1672="G&gt;=6-Dist&gt;=1700","D","xx"))))</f>
        <v>A</v>
      </c>
      <c r="AL1672" s="69">
        <f>MONTH(Table13[[#This Row],[Date]])</f>
        <v>1</v>
      </c>
      <c r="AM1672" s="69" t="str">
        <f t="shared" si="131"/>
        <v>2025-2026</v>
      </c>
      <c r="AN1672" s="60">
        <v>150</v>
      </c>
      <c r="AO1672" s="128" t="str">
        <f>IF(Table13[[#This Row],[Combo 27 Bet]]="","",IF(Table13[[#This Row],[Lev Ret]]="","",AN1672*Table13[[#This Row],[Odds]]))</f>
        <v/>
      </c>
      <c r="AP1672" s="129">
        <f t="shared" si="130"/>
        <v>-150</v>
      </c>
      <c r="AQ1672" s="135"/>
      <c r="AR1672" s="151">
        <v>9</v>
      </c>
      <c r="AS1672" s="2" t="str">
        <f>IF(Table13[[#This Row],[Date]]&lt;$AS$3,"","Live")</f>
        <v/>
      </c>
      <c r="AT1672" s="2" t="str">
        <f>IF(Table13[[#This Row],[Date]]&lt;$AT$3,"","Current Algo")</f>
        <v/>
      </c>
    </row>
    <row r="1673" spans="1:46" x14ac:dyDescent="0.25">
      <c r="A1673" s="82">
        <v>46046</v>
      </c>
      <c r="B1673" s="2" t="s">
        <v>4</v>
      </c>
      <c r="C1673" s="83">
        <v>0.71180555555555558</v>
      </c>
      <c r="D1673" s="87">
        <v>4</v>
      </c>
      <c r="E1673" s="7">
        <v>0</v>
      </c>
      <c r="F1673" s="60">
        <v>9</v>
      </c>
      <c r="G1673" s="2">
        <v>1400</v>
      </c>
      <c r="H1673" s="2" t="s">
        <v>42</v>
      </c>
      <c r="I1673" s="2" t="s">
        <v>46</v>
      </c>
      <c r="J1673" s="2">
        <v>175</v>
      </c>
      <c r="K1673" s="6">
        <v>3</v>
      </c>
      <c r="L1673" s="6" t="s">
        <v>1009</v>
      </c>
      <c r="M1673" s="2" t="s">
        <v>71</v>
      </c>
      <c r="N1673" s="84">
        <v>5</v>
      </c>
      <c r="O1673" s="2" t="s">
        <v>87</v>
      </c>
      <c r="P1673" s="2" t="s">
        <v>88</v>
      </c>
      <c r="Q1673" s="85"/>
      <c r="R1673" s="86">
        <v>1</v>
      </c>
      <c r="S1673" s="85">
        <v>58.5</v>
      </c>
      <c r="T1673" s="85">
        <v>58.5</v>
      </c>
      <c r="U1673" s="85"/>
      <c r="V1673" s="2">
        <v>1</v>
      </c>
      <c r="W1673" s="92">
        <v>5</v>
      </c>
      <c r="X1673" s="10">
        <v>1</v>
      </c>
      <c r="Y1673" s="95">
        <v>4.5999999999999996</v>
      </c>
      <c r="Z1673" s="2">
        <v>40</v>
      </c>
      <c r="AA1673" s="6">
        <v>8</v>
      </c>
      <c r="AB1673" s="2"/>
      <c r="AC1673" s="2" t="s">
        <v>12</v>
      </c>
      <c r="AD1673" s="84">
        <v>3.6</v>
      </c>
      <c r="AE1673" s="84">
        <v>1.5</v>
      </c>
      <c r="AF1673" s="2">
        <v>100</v>
      </c>
      <c r="AG1673" s="2">
        <f t="shared" si="128"/>
        <v>360</v>
      </c>
      <c r="AH1673" s="2">
        <f t="shared" si="129"/>
        <v>260</v>
      </c>
      <c r="AI1673" s="44" t="str">
        <f>VLOOKUP(Table13[[#This Row],[Track]],$B$1885:$D$1929,2,FALSE)</f>
        <v>Vic</v>
      </c>
      <c r="AJ167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3" s="16" t="str">
        <f>IF(Table13[[#This Row],[Going-Dist]]="G&lt;6-Dist&gt;=1700","B",IF(Table13[[#This Row],[Going-Dist]]="G&lt;6-Dist&lt;1700","A",IF(AJ1673="G&gt;=6-Dist&lt;1700","C",IF(AJ1673="G&gt;=6-Dist&gt;=1700","D","xx"))))</f>
        <v>A</v>
      </c>
      <c r="AL1673" s="69">
        <f>MONTH(Table13[[#This Row],[Date]])</f>
        <v>1</v>
      </c>
      <c r="AM1673" s="69" t="str">
        <f t="shared" si="131"/>
        <v>2025-2026</v>
      </c>
      <c r="AN1673" s="60">
        <v>150</v>
      </c>
      <c r="AO1673" s="128">
        <f>IF(Table13[[#This Row],[Combo 27 Bet]]="","",IF(Table13[[#This Row],[Lev Ret]]="","",AN1673*Table13[[#This Row],[Odds]]))</f>
        <v>540</v>
      </c>
      <c r="AP1673" s="129">
        <f t="shared" si="130"/>
        <v>390</v>
      </c>
      <c r="AQ1673" s="135">
        <v>2</v>
      </c>
      <c r="AR1673" s="151">
        <v>9</v>
      </c>
      <c r="AS1673" s="2" t="str">
        <f>IF(Table13[[#This Row],[Date]]&lt;$AS$3,"","Live")</f>
        <v/>
      </c>
      <c r="AT1673" s="2" t="str">
        <f>IF(Table13[[#This Row],[Date]]&lt;$AT$3,"","Current Algo")</f>
        <v/>
      </c>
    </row>
    <row r="1674" spans="1:46" x14ac:dyDescent="0.25">
      <c r="A1674" s="82">
        <v>46046</v>
      </c>
      <c r="B1674" s="2" t="s">
        <v>4</v>
      </c>
      <c r="C1674" s="83">
        <v>0.71180555555555558</v>
      </c>
      <c r="D1674" s="87">
        <v>4</v>
      </c>
      <c r="E1674" s="7">
        <v>0</v>
      </c>
      <c r="F1674" s="60">
        <v>9</v>
      </c>
      <c r="G1674" s="2">
        <v>1400</v>
      </c>
      <c r="H1674" s="2" t="s">
        <v>42</v>
      </c>
      <c r="I1674" s="2" t="s">
        <v>46</v>
      </c>
      <c r="J1674" s="2">
        <v>175</v>
      </c>
      <c r="K1674" s="6">
        <v>11</v>
      </c>
      <c r="L1674" s="6" t="s">
        <v>1421</v>
      </c>
      <c r="M1674" s="2" t="s">
        <v>67</v>
      </c>
      <c r="N1674" s="84">
        <v>4.2</v>
      </c>
      <c r="O1674" s="2" t="s">
        <v>59</v>
      </c>
      <c r="P1674" s="2" t="s">
        <v>193</v>
      </c>
      <c r="Q1674" s="85"/>
      <c r="R1674" s="86">
        <v>6</v>
      </c>
      <c r="S1674" s="85">
        <v>54</v>
      </c>
      <c r="T1674" s="85">
        <v>54</v>
      </c>
      <c r="U1674" s="85"/>
      <c r="V1674" s="2">
        <v>2</v>
      </c>
      <c r="W1674" s="92"/>
      <c r="X1674" s="10">
        <v>2</v>
      </c>
      <c r="Y1674" s="95">
        <v>5</v>
      </c>
      <c r="Z1674" s="2">
        <v>35</v>
      </c>
      <c r="AA1674" s="6">
        <v>8</v>
      </c>
      <c r="AB1674" s="2"/>
      <c r="AC1674" s="2" t="s">
        <v>13</v>
      </c>
      <c r="AD1674" s="84">
        <v>4.2</v>
      </c>
      <c r="AE1674" s="84">
        <v>1.6</v>
      </c>
      <c r="AF1674" s="2">
        <v>100</v>
      </c>
      <c r="AG1674" s="2" t="str">
        <f t="shared" si="128"/>
        <v/>
      </c>
      <c r="AH1674" s="2">
        <f t="shared" si="129"/>
        <v>-100</v>
      </c>
      <c r="AI1674" s="44" t="str">
        <f>VLOOKUP(Table13[[#This Row],[Track]],$B$1885:$D$1929,2,FALSE)</f>
        <v>Vic</v>
      </c>
      <c r="AJ167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4" s="16" t="str">
        <f>IF(Table13[[#This Row],[Going-Dist]]="G&lt;6-Dist&gt;=1700","B",IF(Table13[[#This Row],[Going-Dist]]="G&lt;6-Dist&lt;1700","A",IF(AJ1674="G&gt;=6-Dist&lt;1700","C",IF(AJ1674="G&gt;=6-Dist&gt;=1700","D","xx"))))</f>
        <v>A</v>
      </c>
      <c r="AL1674" s="69">
        <f>MONTH(Table13[[#This Row],[Date]])</f>
        <v>1</v>
      </c>
      <c r="AM1674" s="69" t="str">
        <f t="shared" si="131"/>
        <v>2025-2026</v>
      </c>
      <c r="AN1674" s="60">
        <v>100</v>
      </c>
      <c r="AO1674" s="128" t="str">
        <f>IF(Table13[[#This Row],[Combo 27 Bet]]="","",IF(Table13[[#This Row],[Lev Ret]]="","",AN1674*Table13[[#This Row],[Odds]]))</f>
        <v/>
      </c>
      <c r="AP1674" s="129">
        <f t="shared" si="130"/>
        <v>-100</v>
      </c>
      <c r="AQ1674" s="135">
        <v>2</v>
      </c>
      <c r="AR1674" s="151">
        <v>7</v>
      </c>
      <c r="AS1674" s="2" t="str">
        <f>IF(Table13[[#This Row],[Date]]&lt;$AS$3,"","Live")</f>
        <v/>
      </c>
      <c r="AT1674" s="2" t="str">
        <f>IF(Table13[[#This Row],[Date]]&lt;$AT$3,"","Current Algo")</f>
        <v/>
      </c>
    </row>
    <row r="1675" spans="1:46" x14ac:dyDescent="0.25">
      <c r="A1675" s="82">
        <v>46046</v>
      </c>
      <c r="B1675" s="2" t="s">
        <v>4</v>
      </c>
      <c r="C1675" s="83">
        <v>0.73611111111111116</v>
      </c>
      <c r="D1675" s="87">
        <v>4</v>
      </c>
      <c r="E1675" s="7">
        <v>0</v>
      </c>
      <c r="F1675" s="60">
        <v>10</v>
      </c>
      <c r="G1675" s="2">
        <v>1600</v>
      </c>
      <c r="H1675" s="2" t="s">
        <v>42</v>
      </c>
      <c r="I1675" s="2">
        <v>78</v>
      </c>
      <c r="J1675" s="2">
        <v>130</v>
      </c>
      <c r="K1675" s="6">
        <v>12</v>
      </c>
      <c r="L1675" s="6" t="s">
        <v>1422</v>
      </c>
      <c r="M1675" s="2" t="s">
        <v>67</v>
      </c>
      <c r="N1675" s="84">
        <v>2.5</v>
      </c>
      <c r="O1675" s="2" t="s">
        <v>63</v>
      </c>
      <c r="P1675" s="2" t="s">
        <v>54</v>
      </c>
      <c r="Q1675" s="85"/>
      <c r="R1675" s="86">
        <v>6</v>
      </c>
      <c r="S1675" s="85">
        <v>54</v>
      </c>
      <c r="T1675" s="85">
        <v>54</v>
      </c>
      <c r="U1675" s="85"/>
      <c r="V1675" s="2">
        <v>2</v>
      </c>
      <c r="W1675" s="92">
        <v>4</v>
      </c>
      <c r="X1675" s="10">
        <v>2</v>
      </c>
      <c r="Y1675" s="95">
        <v>3.8</v>
      </c>
      <c r="Z1675" s="2">
        <v>45</v>
      </c>
      <c r="AA1675" s="6">
        <v>7</v>
      </c>
      <c r="AB1675" s="2"/>
      <c r="AC1675" s="2"/>
      <c r="AD1675" s="84">
        <v>2.6</v>
      </c>
      <c r="AE1675" s="84"/>
      <c r="AF1675" s="2">
        <v>100</v>
      </c>
      <c r="AG1675" s="2" t="str">
        <f t="shared" si="128"/>
        <v/>
      </c>
      <c r="AH1675" s="2">
        <f t="shared" si="129"/>
        <v>-100</v>
      </c>
      <c r="AI1675" s="44" t="str">
        <f>VLOOKUP(Table13[[#This Row],[Track]],$B$1885:$D$1929,2,FALSE)</f>
        <v>Vic</v>
      </c>
      <c r="AJ167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5" s="16" t="str">
        <f>IF(Table13[[#This Row],[Going-Dist]]="G&lt;6-Dist&gt;=1700","B",IF(Table13[[#This Row],[Going-Dist]]="G&lt;6-Dist&lt;1700","A",IF(AJ1675="G&gt;=6-Dist&lt;1700","C",IF(AJ1675="G&gt;=6-Dist&gt;=1700","D","xx"))))</f>
        <v>A</v>
      </c>
      <c r="AL1675" s="69">
        <f>MONTH(Table13[[#This Row],[Date]])</f>
        <v>1</v>
      </c>
      <c r="AM1675" s="69" t="str">
        <f t="shared" si="131"/>
        <v>2025-2026</v>
      </c>
      <c r="AN1675" s="60">
        <v>200</v>
      </c>
      <c r="AO1675" s="128" t="str">
        <f>IF(Table13[[#This Row],[Combo 27 Bet]]="","",IF(Table13[[#This Row],[Lev Ret]]="","",AN1675*Table13[[#This Row],[Odds]]))</f>
        <v/>
      </c>
      <c r="AP1675" s="129">
        <f t="shared" si="130"/>
        <v>-200</v>
      </c>
      <c r="AQ1675" s="135"/>
      <c r="AR1675" s="151">
        <v>10</v>
      </c>
      <c r="AS1675" s="2" t="str">
        <f>IF(Table13[[#This Row],[Date]]&lt;$AS$3,"","Live")</f>
        <v/>
      </c>
      <c r="AT1675" s="2" t="str">
        <f>IF(Table13[[#This Row],[Date]]&lt;$AT$3,"","Current Algo")</f>
        <v/>
      </c>
    </row>
    <row r="1676" spans="1:46" x14ac:dyDescent="0.25">
      <c r="A1676" s="82">
        <v>46053</v>
      </c>
      <c r="B1676" s="2" t="s">
        <v>4</v>
      </c>
      <c r="C1676" s="83">
        <v>0.51388888888888884</v>
      </c>
      <c r="D1676" s="87">
        <v>4</v>
      </c>
      <c r="E1676" s="7">
        <v>4</v>
      </c>
      <c r="F1676" s="60">
        <v>1</v>
      </c>
      <c r="G1676" s="2">
        <v>2000</v>
      </c>
      <c r="H1676" s="2" t="s">
        <v>42</v>
      </c>
      <c r="I1676" s="2">
        <v>100</v>
      </c>
      <c r="J1676" s="2">
        <v>150</v>
      </c>
      <c r="K1676" s="6">
        <v>6</v>
      </c>
      <c r="L1676" s="6" t="s">
        <v>1423</v>
      </c>
      <c r="M1676" s="2" t="s">
        <v>43</v>
      </c>
      <c r="N1676" s="84">
        <v>3.3</v>
      </c>
      <c r="O1676" s="2" t="s">
        <v>785</v>
      </c>
      <c r="P1676" s="2" t="s">
        <v>138</v>
      </c>
      <c r="Q1676" s="85"/>
      <c r="R1676" s="86">
        <v>3</v>
      </c>
      <c r="S1676" s="85">
        <v>53.5</v>
      </c>
      <c r="T1676" s="85">
        <v>53.5</v>
      </c>
      <c r="U1676" s="85"/>
      <c r="V1676" s="2">
        <v>1</v>
      </c>
      <c r="W1676" s="92">
        <v>3</v>
      </c>
      <c r="X1676" s="10">
        <v>1</v>
      </c>
      <c r="Y1676" s="95">
        <v>4</v>
      </c>
      <c r="Z1676" s="2">
        <v>40</v>
      </c>
      <c r="AA1676" s="6">
        <v>7</v>
      </c>
      <c r="AB1676" s="2"/>
      <c r="AC1676" s="2" t="s">
        <v>15</v>
      </c>
      <c r="AD1676" s="84">
        <v>2.8</v>
      </c>
      <c r="AE1676" s="84">
        <v>1.7</v>
      </c>
      <c r="AF1676" s="2">
        <v>100</v>
      </c>
      <c r="AG1676" s="2" t="str">
        <f t="shared" si="128"/>
        <v/>
      </c>
      <c r="AH1676" s="2">
        <f t="shared" si="129"/>
        <v>-100</v>
      </c>
      <c r="AI1676" s="44" t="str">
        <f>VLOOKUP(Table13[[#This Row],[Track]],$B$1885:$D$1929,2,FALSE)</f>
        <v>Vic</v>
      </c>
      <c r="AJ167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76" s="16" t="str">
        <f>IF(Table13[[#This Row],[Going-Dist]]="G&lt;6-Dist&gt;=1700","B",IF(Table13[[#This Row],[Going-Dist]]="G&lt;6-Dist&lt;1700","A",IF(AJ1676="G&gt;=6-Dist&lt;1700","C",IF(AJ1676="G&gt;=6-Dist&gt;=1700","D","xx"))))</f>
        <v>B</v>
      </c>
      <c r="AL1676" s="2">
        <f>MONTH(Table13[[#This Row],[Date]])</f>
        <v>1</v>
      </c>
      <c r="AM1676" s="2" t="str">
        <f t="shared" si="131"/>
        <v>2025-2026</v>
      </c>
      <c r="AN1676" s="60">
        <v>100</v>
      </c>
      <c r="AO1676" s="128" t="str">
        <f>IF(Table13[[#This Row],[Combo 27 Bet]]="","",IF(Table13[[#This Row],[Lev Ret]]="","",AN1676*Table13[[#This Row],[Odds]]))</f>
        <v/>
      </c>
      <c r="AP1676" s="129">
        <f t="shared" si="130"/>
        <v>-100</v>
      </c>
      <c r="AQ1676" s="135"/>
      <c r="AR1676" s="151">
        <v>7</v>
      </c>
      <c r="AS1676" s="2" t="str">
        <f>IF(Table13[[#This Row],[Date]]&lt;$AS$3,"","Live")</f>
        <v/>
      </c>
      <c r="AT1676" s="2" t="str">
        <f>IF(Table13[[#This Row],[Date]]&lt;$AT$3,"","Current Algo")</f>
        <v/>
      </c>
    </row>
    <row r="1677" spans="1:46" x14ac:dyDescent="0.25">
      <c r="A1677" s="82">
        <v>46053</v>
      </c>
      <c r="B1677" s="2" t="s">
        <v>4</v>
      </c>
      <c r="C1677" s="83">
        <v>0.58333333333333337</v>
      </c>
      <c r="D1677" s="87">
        <v>4</v>
      </c>
      <c r="E1677" s="7">
        <v>4</v>
      </c>
      <c r="F1677" s="60">
        <v>4</v>
      </c>
      <c r="G1677" s="2">
        <v>2400</v>
      </c>
      <c r="H1677" s="2" t="s">
        <v>42</v>
      </c>
      <c r="I1677" s="2">
        <v>84</v>
      </c>
      <c r="J1677" s="2">
        <v>130</v>
      </c>
      <c r="K1677" s="6">
        <v>6</v>
      </c>
      <c r="L1677" s="6" t="s">
        <v>1388</v>
      </c>
      <c r="M1677" s="2" t="s">
        <v>58</v>
      </c>
      <c r="N1677" s="84">
        <v>2.8</v>
      </c>
      <c r="O1677" s="2" t="s">
        <v>47</v>
      </c>
      <c r="P1677" s="2" t="s">
        <v>545</v>
      </c>
      <c r="Q1677" s="85"/>
      <c r="R1677" s="86">
        <v>7</v>
      </c>
      <c r="S1677" s="85">
        <v>55</v>
      </c>
      <c r="T1677" s="85">
        <v>55</v>
      </c>
      <c r="U1677" s="85"/>
      <c r="V1677" s="2">
        <v>1</v>
      </c>
      <c r="W1677" s="92">
        <v>4</v>
      </c>
      <c r="X1677" s="10">
        <v>1</v>
      </c>
      <c r="Y1677" s="95">
        <v>3.5</v>
      </c>
      <c r="Z1677" s="2">
        <v>45</v>
      </c>
      <c r="AA1677" s="6">
        <v>8</v>
      </c>
      <c r="AB1677" s="2"/>
      <c r="AC1677" s="2" t="s">
        <v>15</v>
      </c>
      <c r="AD1677" s="84">
        <v>3.2</v>
      </c>
      <c r="AE1677" s="84">
        <v>1.2</v>
      </c>
      <c r="AF1677" s="2">
        <v>100</v>
      </c>
      <c r="AG1677" s="2" t="str">
        <f t="shared" si="128"/>
        <v/>
      </c>
      <c r="AH1677" s="2">
        <f t="shared" si="129"/>
        <v>-100</v>
      </c>
      <c r="AI1677" s="44" t="str">
        <f>VLOOKUP(Table13[[#This Row],[Track]],$B$1885:$D$1929,2,FALSE)</f>
        <v>Vic</v>
      </c>
      <c r="AJ167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77" s="16" t="str">
        <f>IF(Table13[[#This Row],[Going-Dist]]="G&lt;6-Dist&gt;=1700","B",IF(Table13[[#This Row],[Going-Dist]]="G&lt;6-Dist&lt;1700","A",IF(AJ1677="G&gt;=6-Dist&lt;1700","C",IF(AJ1677="G&gt;=6-Dist&gt;=1700","D","xx"))))</f>
        <v>B</v>
      </c>
      <c r="AL1677" s="2">
        <f>MONTH(Table13[[#This Row],[Date]])</f>
        <v>1</v>
      </c>
      <c r="AM1677" s="2" t="str">
        <f t="shared" si="131"/>
        <v>2025-2026</v>
      </c>
      <c r="AN1677" s="60">
        <v>140</v>
      </c>
      <c r="AO1677" s="128" t="str">
        <f>IF(Table13[[#This Row],[Combo 27 Bet]]="","",IF(Table13[[#This Row],[Lev Ret]]="","",AN1677*Table13[[#This Row],[Odds]]))</f>
        <v/>
      </c>
      <c r="AP1677" s="129">
        <f t="shared" si="130"/>
        <v>-140</v>
      </c>
      <c r="AQ1677" s="135"/>
      <c r="AR1677" s="151">
        <v>5</v>
      </c>
      <c r="AS1677" s="2" t="str">
        <f>IF(Table13[[#This Row],[Date]]&lt;$AS$3,"","Live")</f>
        <v/>
      </c>
      <c r="AT1677" s="2" t="str">
        <f>IF(Table13[[#This Row],[Date]]&lt;$AT$3,"","Current Algo")</f>
        <v/>
      </c>
    </row>
    <row r="1678" spans="1:46" x14ac:dyDescent="0.25">
      <c r="A1678" s="82">
        <v>46053</v>
      </c>
      <c r="B1678" s="2" t="s">
        <v>149</v>
      </c>
      <c r="C1678" s="83">
        <v>0.62152777777777779</v>
      </c>
      <c r="D1678" s="87">
        <v>4</v>
      </c>
      <c r="E1678" s="7">
        <v>3</v>
      </c>
      <c r="F1678" s="60">
        <v>5</v>
      </c>
      <c r="G1678" s="2">
        <v>1350</v>
      </c>
      <c r="H1678" s="2" t="s">
        <v>151</v>
      </c>
      <c r="I1678" s="2">
        <v>78</v>
      </c>
      <c r="J1678" s="2">
        <v>160</v>
      </c>
      <c r="K1678" s="6">
        <v>10</v>
      </c>
      <c r="L1678" s="6" t="s">
        <v>1425</v>
      </c>
      <c r="M1678" s="2" t="s">
        <v>50</v>
      </c>
      <c r="N1678" s="84">
        <v>2.5</v>
      </c>
      <c r="O1678" s="2" t="s">
        <v>158</v>
      </c>
      <c r="P1678" s="2" t="s">
        <v>159</v>
      </c>
      <c r="Q1678" s="85"/>
      <c r="R1678" s="86">
        <v>8</v>
      </c>
      <c r="S1678" s="85">
        <v>56.5</v>
      </c>
      <c r="T1678" s="85">
        <v>56.5</v>
      </c>
      <c r="U1678" s="85"/>
      <c r="V1678" s="2">
        <v>2</v>
      </c>
      <c r="W1678" s="92">
        <v>1</v>
      </c>
      <c r="X1678" s="10">
        <v>1</v>
      </c>
      <c r="Y1678" s="95">
        <v>2.8</v>
      </c>
      <c r="Z1678" s="2">
        <v>20</v>
      </c>
      <c r="AA1678" s="6"/>
      <c r="AB1678" s="2"/>
      <c r="AC1678" s="2" t="s">
        <v>150</v>
      </c>
      <c r="AD1678" s="84">
        <v>2.4</v>
      </c>
      <c r="AE1678" s="84">
        <v>1.3</v>
      </c>
      <c r="AF1678" s="2">
        <v>100</v>
      </c>
      <c r="AG1678" s="2">
        <f t="shared" si="128"/>
        <v>240</v>
      </c>
      <c r="AH1678" s="2">
        <f t="shared" si="129"/>
        <v>140</v>
      </c>
      <c r="AI1678" s="44" t="str">
        <f>VLOOKUP(Table13[[#This Row],[Track]],$B$1885:$D$1929,2,FALSE)</f>
        <v>NSW</v>
      </c>
      <c r="AJ16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8" s="16" t="str">
        <f>IF(Table13[[#This Row],[Going-Dist]]="G&lt;6-Dist&gt;=1700","B",IF(Table13[[#This Row],[Going-Dist]]="G&lt;6-Dist&lt;1700","A",IF(AJ1678="G&gt;=6-Dist&lt;1700","C",IF(AJ1678="G&gt;=6-Dist&gt;=1700","D","xx"))))</f>
        <v>A</v>
      </c>
      <c r="AL1678" s="69">
        <f>MONTH(Table13[[#This Row],[Date]])</f>
        <v>1</v>
      </c>
      <c r="AM1678" s="69" t="str">
        <f t="shared" si="131"/>
        <v>2025-2026</v>
      </c>
      <c r="AN1678" s="60">
        <v>150</v>
      </c>
      <c r="AO1678" s="128">
        <f>IF(Table13[[#This Row],[Combo 27 Bet]]="","",IF(Table13[[#This Row],[Lev Ret]]="","",AN1678*Table13[[#This Row],[Odds]]))</f>
        <v>360</v>
      </c>
      <c r="AP1678" s="129">
        <f t="shared" si="130"/>
        <v>210</v>
      </c>
      <c r="AQ1678" s="135"/>
      <c r="AR1678" s="151">
        <v>9</v>
      </c>
      <c r="AS1678" s="2" t="str">
        <f>IF(Table13[[#This Row],[Date]]&lt;$AS$3,"","Live")</f>
        <v/>
      </c>
      <c r="AT1678" s="2" t="str">
        <f>IF(Table13[[#This Row],[Date]]&lt;$AT$3,"","Current Algo")</f>
        <v/>
      </c>
    </row>
    <row r="1679" spans="1:46" x14ac:dyDescent="0.25">
      <c r="A1679" s="82">
        <v>46053</v>
      </c>
      <c r="B1679" s="2" t="s">
        <v>149</v>
      </c>
      <c r="C1679" s="83">
        <v>0.67013888888888884</v>
      </c>
      <c r="D1679" s="87">
        <v>4</v>
      </c>
      <c r="E1679" s="7">
        <v>3</v>
      </c>
      <c r="F1679" s="60">
        <v>7</v>
      </c>
      <c r="G1679" s="2">
        <v>1200</v>
      </c>
      <c r="H1679" s="2" t="s">
        <v>151</v>
      </c>
      <c r="I1679" s="2">
        <v>88</v>
      </c>
      <c r="J1679" s="2">
        <v>160</v>
      </c>
      <c r="K1679" s="6">
        <v>9</v>
      </c>
      <c r="L1679" s="6" t="s">
        <v>1426</v>
      </c>
      <c r="M1679" s="2" t="s">
        <v>75</v>
      </c>
      <c r="N1679" s="84">
        <v>3</v>
      </c>
      <c r="O1679" s="2" t="s">
        <v>49</v>
      </c>
      <c r="P1679" s="2" t="s">
        <v>236</v>
      </c>
      <c r="Q1679" s="85"/>
      <c r="R1679" s="86">
        <v>6</v>
      </c>
      <c r="S1679" s="85">
        <v>52.5</v>
      </c>
      <c r="T1679" s="85">
        <v>52.5</v>
      </c>
      <c r="U1679" s="85"/>
      <c r="V1679" s="2">
        <v>1</v>
      </c>
      <c r="W1679" s="92"/>
      <c r="X1679" s="10">
        <v>2</v>
      </c>
      <c r="Y1679" s="95">
        <v>4.8</v>
      </c>
      <c r="Z1679" s="2">
        <v>20</v>
      </c>
      <c r="AA1679" s="6"/>
      <c r="AB1679" s="2"/>
      <c r="AC1679" s="2" t="s">
        <v>150</v>
      </c>
      <c r="AD1679" s="84">
        <v>4.2</v>
      </c>
      <c r="AE1679" s="84">
        <v>1.6</v>
      </c>
      <c r="AF1679" s="2">
        <v>100</v>
      </c>
      <c r="AG1679" s="2">
        <f t="shared" si="128"/>
        <v>420</v>
      </c>
      <c r="AH1679" s="2">
        <f t="shared" si="129"/>
        <v>320</v>
      </c>
      <c r="AI1679" s="44" t="str">
        <f>VLOOKUP(Table13[[#This Row],[Track]],$B$1885:$D$1929,2,FALSE)</f>
        <v>NSW</v>
      </c>
      <c r="AJ167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79" s="16" t="str">
        <f>IF(Table13[[#This Row],[Going-Dist]]="G&lt;6-Dist&gt;=1700","B",IF(Table13[[#This Row],[Going-Dist]]="G&lt;6-Dist&lt;1700","A",IF(AJ1679="G&gt;=6-Dist&lt;1700","C",IF(AJ1679="G&gt;=6-Dist&gt;=1700","D","xx"))))</f>
        <v>A</v>
      </c>
      <c r="AL1679" s="69">
        <f>MONTH(Table13[[#This Row],[Date]])</f>
        <v>1</v>
      </c>
      <c r="AM1679" s="69" t="str">
        <f t="shared" si="131"/>
        <v>2025-2026</v>
      </c>
      <c r="AN1679" s="60">
        <v>170</v>
      </c>
      <c r="AO1679" s="128">
        <f>IF(Table13[[#This Row],[Combo 27 Bet]]="","",IF(Table13[[#This Row],[Lev Ret]]="","",AN1679*Table13[[#This Row],[Odds]]))</f>
        <v>714</v>
      </c>
      <c r="AP1679" s="129">
        <f t="shared" si="130"/>
        <v>544</v>
      </c>
      <c r="AQ1679" s="135"/>
      <c r="AR1679" s="151">
        <v>10</v>
      </c>
      <c r="AS1679" s="2" t="str">
        <f>IF(Table13[[#This Row],[Date]]&lt;$AS$3,"","Live")</f>
        <v/>
      </c>
      <c r="AT1679" s="2" t="str">
        <f>IF(Table13[[#This Row],[Date]]&lt;$AT$3,"","Current Algo")</f>
        <v/>
      </c>
    </row>
    <row r="1680" spans="1:46" x14ac:dyDescent="0.25">
      <c r="A1680" s="82">
        <v>46053</v>
      </c>
      <c r="B1680" s="2" t="s">
        <v>4</v>
      </c>
      <c r="C1680" s="83">
        <v>0.68402777777777779</v>
      </c>
      <c r="D1680" s="87">
        <v>4</v>
      </c>
      <c r="E1680" s="7">
        <v>4</v>
      </c>
      <c r="F1680" s="60">
        <v>8</v>
      </c>
      <c r="G1680" s="2">
        <v>1100</v>
      </c>
      <c r="H1680" s="2" t="s">
        <v>42</v>
      </c>
      <c r="I1680" s="2">
        <v>84</v>
      </c>
      <c r="J1680" s="2">
        <v>130</v>
      </c>
      <c r="K1680" s="6">
        <v>4</v>
      </c>
      <c r="L1680" s="6" t="s">
        <v>1424</v>
      </c>
      <c r="M1680" s="2" t="s">
        <v>55</v>
      </c>
      <c r="N1680" s="84">
        <v>4.5999999999999996</v>
      </c>
      <c r="O1680" s="2" t="s">
        <v>78</v>
      </c>
      <c r="P1680" s="2" t="s">
        <v>1347</v>
      </c>
      <c r="Q1680" s="85">
        <v>2</v>
      </c>
      <c r="R1680" s="86" t="s">
        <v>1405</v>
      </c>
      <c r="S1680" s="85">
        <v>58.5</v>
      </c>
      <c r="T1680" s="85">
        <v>56.5</v>
      </c>
      <c r="U1680" s="85"/>
      <c r="V1680" s="2">
        <v>1</v>
      </c>
      <c r="W1680" s="92">
        <v>1</v>
      </c>
      <c r="X1680" s="10">
        <v>1</v>
      </c>
      <c r="Y1680" s="95">
        <v>3.6</v>
      </c>
      <c r="Z1680" s="2">
        <v>45</v>
      </c>
      <c r="AA1680" s="6">
        <v>10</v>
      </c>
      <c r="AB1680" s="2"/>
      <c r="AC1680" s="2"/>
      <c r="AD1680" s="84">
        <v>4.2</v>
      </c>
      <c r="AE1680" s="84"/>
      <c r="AF1680" s="2">
        <v>100</v>
      </c>
      <c r="AG1680" s="2" t="str">
        <f t="shared" si="128"/>
        <v/>
      </c>
      <c r="AH1680" s="2">
        <f t="shared" si="129"/>
        <v>-100</v>
      </c>
      <c r="AI1680" s="44" t="str">
        <f>VLOOKUP(Table13[[#This Row],[Track]],$B$1885:$D$1929,2,FALSE)</f>
        <v>Vic</v>
      </c>
      <c r="AJ168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0" s="16" t="str">
        <f>IF(Table13[[#This Row],[Going-Dist]]="G&lt;6-Dist&gt;=1700","B",IF(Table13[[#This Row],[Going-Dist]]="G&lt;6-Dist&lt;1700","A",IF(AJ1680="G&gt;=6-Dist&lt;1700","C",IF(AJ1680="G&gt;=6-Dist&gt;=1700","D","xx"))))</f>
        <v>A</v>
      </c>
      <c r="AL1680" s="69">
        <f>MONTH(Table13[[#This Row],[Date]])</f>
        <v>1</v>
      </c>
      <c r="AM1680" s="69" t="str">
        <f t="shared" si="131"/>
        <v>2025-2026</v>
      </c>
      <c r="AN1680" s="60">
        <v>150</v>
      </c>
      <c r="AO1680" s="128" t="str">
        <f>IF(Table13[[#This Row],[Combo 27 Bet]]="","",IF(Table13[[#This Row],[Lev Ret]]="","",AN1680*Table13[[#This Row],[Odds]]))</f>
        <v/>
      </c>
      <c r="AP1680" s="129">
        <f t="shared" si="130"/>
        <v>-150</v>
      </c>
      <c r="AQ1680" s="135"/>
      <c r="AR1680" s="151">
        <v>9</v>
      </c>
      <c r="AS1680" s="2" t="str">
        <f>IF(Table13[[#This Row],[Date]]&lt;$AS$3,"","Live")</f>
        <v/>
      </c>
      <c r="AT1680" s="2" t="str">
        <f>IF(Table13[[#This Row],[Date]]&lt;$AT$3,"","Current Algo")</f>
        <v/>
      </c>
    </row>
    <row r="1681" spans="1:46" x14ac:dyDescent="0.25">
      <c r="A1681" s="82">
        <v>46053</v>
      </c>
      <c r="B1681" s="2" t="s">
        <v>4</v>
      </c>
      <c r="C1681" s="83">
        <v>0.73611111111111116</v>
      </c>
      <c r="D1681" s="87">
        <v>4</v>
      </c>
      <c r="E1681" s="7">
        <v>4</v>
      </c>
      <c r="F1681" s="60">
        <v>10</v>
      </c>
      <c r="G1681" s="2">
        <v>1400</v>
      </c>
      <c r="H1681" s="2" t="s">
        <v>42</v>
      </c>
      <c r="I1681" s="2">
        <v>84</v>
      </c>
      <c r="J1681" s="2">
        <v>130</v>
      </c>
      <c r="K1681" s="6">
        <v>9</v>
      </c>
      <c r="L1681" s="6" t="s">
        <v>1427</v>
      </c>
      <c r="M1681" s="2" t="s">
        <v>50</v>
      </c>
      <c r="N1681" s="84">
        <v>6.5</v>
      </c>
      <c r="O1681" s="2" t="s">
        <v>47</v>
      </c>
      <c r="P1681" s="2" t="s">
        <v>579</v>
      </c>
      <c r="Q1681" s="85">
        <v>2</v>
      </c>
      <c r="R1681" s="86">
        <v>11</v>
      </c>
      <c r="S1681" s="85">
        <v>57.5</v>
      </c>
      <c r="T1681" s="85">
        <v>55.5</v>
      </c>
      <c r="U1681" s="85"/>
      <c r="V1681" s="2">
        <v>3</v>
      </c>
      <c r="W1681" s="92">
        <v>3</v>
      </c>
      <c r="X1681" s="10">
        <v>2</v>
      </c>
      <c r="Y1681" s="95">
        <v>5.4</v>
      </c>
      <c r="Z1681" s="2">
        <v>30</v>
      </c>
      <c r="AA1681" s="6">
        <v>12</v>
      </c>
      <c r="AB1681" s="2"/>
      <c r="AC1681" s="2"/>
      <c r="AD1681" s="84">
        <v>5.5</v>
      </c>
      <c r="AE1681" s="84"/>
      <c r="AF1681" s="2">
        <v>100</v>
      </c>
      <c r="AG1681" s="2" t="str">
        <f t="shared" si="128"/>
        <v/>
      </c>
      <c r="AH1681" s="2">
        <f t="shared" si="129"/>
        <v>-100</v>
      </c>
      <c r="AI1681" s="44" t="str">
        <f>VLOOKUP(Table13[[#This Row],[Track]],$B$1885:$D$1929,2,FALSE)</f>
        <v>Vic</v>
      </c>
      <c r="AJ168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1" s="16" t="str">
        <f>IF(Table13[[#This Row],[Going-Dist]]="G&lt;6-Dist&gt;=1700","B",IF(Table13[[#This Row],[Going-Dist]]="G&lt;6-Dist&lt;1700","A",IF(AJ1681="G&gt;=6-Dist&lt;1700","C",IF(AJ1681="G&gt;=6-Dist&gt;=1700","D","xx"))))</f>
        <v>A</v>
      </c>
      <c r="AL1681" s="2">
        <f>MONTH(Table13[[#This Row],[Date]])</f>
        <v>1</v>
      </c>
      <c r="AM1681" s="2" t="str">
        <f t="shared" si="131"/>
        <v>2025-2026</v>
      </c>
      <c r="AN1681" s="60">
        <v>150</v>
      </c>
      <c r="AO1681" s="128" t="str">
        <f>IF(Table13[[#This Row],[Combo 27 Bet]]="","",IF(Table13[[#This Row],[Lev Ret]]="","",AN1681*Table13[[#This Row],[Odds]]))</f>
        <v/>
      </c>
      <c r="AP1681" s="129">
        <f t="shared" si="130"/>
        <v>-150</v>
      </c>
      <c r="AQ1681" s="135"/>
      <c r="AR1681" s="151">
        <v>8</v>
      </c>
      <c r="AS1681" s="2" t="str">
        <f>IF(Table13[[#This Row],[Date]]&lt;$AS$3,"","Live")</f>
        <v/>
      </c>
      <c r="AT1681" s="2" t="str">
        <f>IF(Table13[[#This Row],[Date]]&lt;$AT$3,"","Current Algo")</f>
        <v/>
      </c>
    </row>
    <row r="1682" spans="1:46" x14ac:dyDescent="0.25">
      <c r="A1682" s="82">
        <v>46053</v>
      </c>
      <c r="B1682" s="2" t="s">
        <v>149</v>
      </c>
      <c r="C1682" s="83">
        <v>0.74652777777777779</v>
      </c>
      <c r="D1682" s="87">
        <v>4</v>
      </c>
      <c r="E1682" s="7">
        <v>3</v>
      </c>
      <c r="F1682" s="60">
        <v>10</v>
      </c>
      <c r="G1682" s="2">
        <v>1200</v>
      </c>
      <c r="H1682" s="2" t="s">
        <v>151</v>
      </c>
      <c r="I1682" s="2">
        <v>72</v>
      </c>
      <c r="J1682" s="2">
        <v>160</v>
      </c>
      <c r="K1682" s="6">
        <v>13</v>
      </c>
      <c r="L1682" s="6" t="s">
        <v>1428</v>
      </c>
      <c r="M1682" s="2" t="s">
        <v>55</v>
      </c>
      <c r="N1682" s="84">
        <v>4.3</v>
      </c>
      <c r="O1682" s="2" t="s">
        <v>1156</v>
      </c>
      <c r="P1682" s="2" t="s">
        <v>1406</v>
      </c>
      <c r="Q1682" s="85">
        <v>1.5</v>
      </c>
      <c r="R1682" s="86">
        <v>3</v>
      </c>
      <c r="S1682" s="85">
        <v>52</v>
      </c>
      <c r="T1682" s="85">
        <v>50.5</v>
      </c>
      <c r="U1682" s="85"/>
      <c r="V1682" s="2">
        <v>4</v>
      </c>
      <c r="W1682" s="92">
        <v>4</v>
      </c>
      <c r="X1682" s="10">
        <v>2</v>
      </c>
      <c r="Y1682" s="95">
        <v>5.4</v>
      </c>
      <c r="Z1682" s="2">
        <v>20</v>
      </c>
      <c r="AA1682" s="6"/>
      <c r="AB1682" s="2"/>
      <c r="AC1682" s="2" t="s">
        <v>13</v>
      </c>
      <c r="AD1682" s="84">
        <v>3.8</v>
      </c>
      <c r="AE1682" s="84">
        <v>1.6</v>
      </c>
      <c r="AF1682" s="2">
        <v>100</v>
      </c>
      <c r="AG1682" s="2" t="str">
        <f t="shared" si="128"/>
        <v/>
      </c>
      <c r="AH1682" s="2">
        <f t="shared" si="129"/>
        <v>-100</v>
      </c>
      <c r="AI1682" s="44" t="str">
        <f>VLOOKUP(Table13[[#This Row],[Track]],$B$1885:$D$1929,2,FALSE)</f>
        <v>NSW</v>
      </c>
      <c r="AJ168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2" s="16" t="str">
        <f>IF(Table13[[#This Row],[Going-Dist]]="G&lt;6-Dist&gt;=1700","B",IF(Table13[[#This Row],[Going-Dist]]="G&lt;6-Dist&lt;1700","A",IF(AJ1682="G&gt;=6-Dist&lt;1700","C",IF(AJ1682="G&gt;=6-Dist&gt;=1700","D","xx"))))</f>
        <v>A</v>
      </c>
      <c r="AL1682" s="69">
        <f>MONTH(Table13[[#This Row],[Date]])</f>
        <v>1</v>
      </c>
      <c r="AM1682" s="69" t="str">
        <f t="shared" si="131"/>
        <v>2025-2026</v>
      </c>
      <c r="AN1682" s="60">
        <v>100</v>
      </c>
      <c r="AO1682" s="128" t="str">
        <f>IF(Table13[[#This Row],[Combo 27 Bet]]="","",IF(Table13[[#This Row],[Lev Ret]]="","",AN1682*Table13[[#This Row],[Odds]]))</f>
        <v/>
      </c>
      <c r="AP1682" s="129">
        <f t="shared" si="130"/>
        <v>-100</v>
      </c>
      <c r="AQ1682" s="135"/>
      <c r="AR1682" s="151">
        <v>7</v>
      </c>
      <c r="AS1682" s="2" t="str">
        <f>IF(Table13[[#This Row],[Date]]&lt;$AS$3,"","Live")</f>
        <v/>
      </c>
      <c r="AT1682" s="2" t="str">
        <f>IF(Table13[[#This Row],[Date]]&lt;$AT$3,"","Current Algo")</f>
        <v/>
      </c>
    </row>
    <row r="1683" spans="1:46" x14ac:dyDescent="0.25">
      <c r="A1683" s="82">
        <v>46060</v>
      </c>
      <c r="B1683" s="2" t="s">
        <v>148</v>
      </c>
      <c r="C1683" s="83">
        <v>0.61805555555555558</v>
      </c>
      <c r="D1683" s="87">
        <v>4</v>
      </c>
      <c r="E1683" s="7">
        <v>0</v>
      </c>
      <c r="F1683" s="60">
        <v>5</v>
      </c>
      <c r="G1683" s="2">
        <v>1200</v>
      </c>
      <c r="H1683" s="2" t="s">
        <v>151</v>
      </c>
      <c r="I1683" s="2">
        <v>78</v>
      </c>
      <c r="J1683" s="2">
        <v>160</v>
      </c>
      <c r="K1683" s="6">
        <v>7</v>
      </c>
      <c r="L1683" s="6" t="s">
        <v>1431</v>
      </c>
      <c r="M1683" s="2" t="s">
        <v>75</v>
      </c>
      <c r="N1683" s="84">
        <v>2.6</v>
      </c>
      <c r="O1683" s="2" t="s">
        <v>156</v>
      </c>
      <c r="P1683" s="2" t="s">
        <v>154</v>
      </c>
      <c r="Q1683" s="85"/>
      <c r="R1683" s="86">
        <v>4</v>
      </c>
      <c r="S1683" s="85">
        <v>55</v>
      </c>
      <c r="T1683" s="85">
        <v>55</v>
      </c>
      <c r="U1683" s="85"/>
      <c r="V1683" s="2">
        <v>4</v>
      </c>
      <c r="W1683" s="92"/>
      <c r="X1683" s="10">
        <v>2</v>
      </c>
      <c r="Y1683" s="95">
        <v>5.0999999999999996</v>
      </c>
      <c r="Z1683" s="2">
        <v>20</v>
      </c>
      <c r="AA1683" s="6"/>
      <c r="AB1683" s="2"/>
      <c r="AC1683" s="2" t="s">
        <v>13</v>
      </c>
      <c r="AD1683" s="84">
        <v>1.75</v>
      </c>
      <c r="AE1683" s="84">
        <v>1.1000000000000001</v>
      </c>
      <c r="AF1683" s="2">
        <v>100</v>
      </c>
      <c r="AG1683" s="2" t="str">
        <f t="shared" si="128"/>
        <v/>
      </c>
      <c r="AH1683" s="2">
        <f t="shared" si="129"/>
        <v>-100</v>
      </c>
      <c r="AI1683" s="44" t="str">
        <f>VLOOKUP(Table13[[#This Row],[Track]],$B$1885:$D$1929,2,FALSE)</f>
        <v>NSW</v>
      </c>
      <c r="AJ168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3" s="16" t="str">
        <f>IF(Table13[[#This Row],[Going-Dist]]="G&lt;6-Dist&gt;=1700","B",IF(Table13[[#This Row],[Going-Dist]]="G&lt;6-Dist&lt;1700","A",IF(AJ1683="G&gt;=6-Dist&lt;1700","C",IF(AJ1683="G&gt;=6-Dist&gt;=1700","D","xx"))))</f>
        <v>A</v>
      </c>
      <c r="AL1683" s="69">
        <f>MONTH(Table13[[#This Row],[Date]])</f>
        <v>2</v>
      </c>
      <c r="AM1683" s="69" t="str">
        <f t="shared" si="131"/>
        <v>2025-2026</v>
      </c>
      <c r="AN1683" s="60">
        <v>120</v>
      </c>
      <c r="AO1683" s="128" t="str">
        <f>IF(Table13[[#This Row],[Combo 27 Bet]]="","",IF(Table13[[#This Row],[Lev Ret]]="","",AN1683*Table13[[#This Row],[Odds]]))</f>
        <v/>
      </c>
      <c r="AP1683" s="129">
        <f t="shared" si="130"/>
        <v>-120</v>
      </c>
      <c r="AQ1683" s="135"/>
      <c r="AR1683" s="151">
        <v>5</v>
      </c>
      <c r="AS1683" s="2" t="str">
        <f>IF(Table13[[#This Row],[Date]]&lt;$AS$3,"","Live")</f>
        <v/>
      </c>
      <c r="AT1683" s="2" t="str">
        <f>IF(Table13[[#This Row],[Date]]&lt;$AT$3,"","Current Algo")</f>
        <v/>
      </c>
    </row>
    <row r="1684" spans="1:46" x14ac:dyDescent="0.25">
      <c r="A1684" s="82">
        <v>46060</v>
      </c>
      <c r="B1684" s="2" t="s">
        <v>4</v>
      </c>
      <c r="C1684" s="83">
        <v>0.62847222222222221</v>
      </c>
      <c r="D1684" s="87">
        <v>4</v>
      </c>
      <c r="E1684" s="7">
        <v>8</v>
      </c>
      <c r="F1684" s="60">
        <v>6</v>
      </c>
      <c r="G1684" s="2">
        <v>1100</v>
      </c>
      <c r="H1684" s="2" t="s">
        <v>42</v>
      </c>
      <c r="I1684" s="2" t="s">
        <v>66</v>
      </c>
      <c r="J1684" s="2">
        <v>300</v>
      </c>
      <c r="K1684" s="6">
        <v>5</v>
      </c>
      <c r="L1684" s="6" t="s">
        <v>1419</v>
      </c>
      <c r="M1684" s="2" t="s">
        <v>75</v>
      </c>
      <c r="N1684" s="84">
        <v>3.6</v>
      </c>
      <c r="O1684" s="2" t="s">
        <v>59</v>
      </c>
      <c r="P1684" s="2" t="s">
        <v>48</v>
      </c>
      <c r="Q1684" s="85"/>
      <c r="R1684" s="86">
        <v>2</v>
      </c>
      <c r="S1684" s="85">
        <v>57</v>
      </c>
      <c r="T1684" s="85">
        <v>57</v>
      </c>
      <c r="U1684" s="85"/>
      <c r="V1684" s="2">
        <v>1</v>
      </c>
      <c r="W1684" s="92">
        <v>5</v>
      </c>
      <c r="X1684" s="10">
        <v>1</v>
      </c>
      <c r="Y1684" s="95">
        <v>2.9</v>
      </c>
      <c r="Z1684" s="2">
        <v>50</v>
      </c>
      <c r="AA1684" s="6">
        <v>6</v>
      </c>
      <c r="AB1684" s="2"/>
      <c r="AC1684" s="2" t="s">
        <v>12</v>
      </c>
      <c r="AD1684" s="84">
        <v>4.8</v>
      </c>
      <c r="AE1684" s="84">
        <v>2.4</v>
      </c>
      <c r="AF1684" s="2">
        <v>100</v>
      </c>
      <c r="AG1684" s="2">
        <f t="shared" si="128"/>
        <v>480</v>
      </c>
      <c r="AH1684" s="2">
        <f t="shared" si="129"/>
        <v>380</v>
      </c>
      <c r="AI1684" s="44" t="str">
        <f>VLOOKUP(Table13[[#This Row],[Track]],$B$1885:$D$1929,2,FALSE)</f>
        <v>Vic</v>
      </c>
      <c r="AJ16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4" s="16" t="str">
        <f>IF(Table13[[#This Row],[Going-Dist]]="G&lt;6-Dist&gt;=1700","B",IF(Table13[[#This Row],[Going-Dist]]="G&lt;6-Dist&lt;1700","A",IF(AJ1684="G&gt;=6-Dist&lt;1700","C",IF(AJ1684="G&gt;=6-Dist&gt;=1700","D","xx"))))</f>
        <v>A</v>
      </c>
      <c r="AL1684" s="2">
        <f>MONTH(Table13[[#This Row],[Date]])</f>
        <v>2</v>
      </c>
      <c r="AM1684" s="2" t="str">
        <f t="shared" si="131"/>
        <v>2025-2026</v>
      </c>
      <c r="AN1684" s="60">
        <v>100</v>
      </c>
      <c r="AO1684" s="128">
        <f>IF(Table13[[#This Row],[Combo 27 Bet]]="","",IF(Table13[[#This Row],[Lev Ret]]="","",AN1684*Table13[[#This Row],[Odds]]))</f>
        <v>480</v>
      </c>
      <c r="AP1684" s="129">
        <f t="shared" si="130"/>
        <v>380</v>
      </c>
      <c r="AQ1684" s="135">
        <v>2</v>
      </c>
      <c r="AR1684" s="151">
        <v>7</v>
      </c>
      <c r="AS1684" s="2" t="str">
        <f>IF(Table13[[#This Row],[Date]]&lt;$AS$3,"","Live")</f>
        <v/>
      </c>
      <c r="AT1684" s="2" t="str">
        <f>IF(Table13[[#This Row],[Date]]&lt;$AT$3,"","Current Algo")</f>
        <v/>
      </c>
    </row>
    <row r="1685" spans="1:46" x14ac:dyDescent="0.25">
      <c r="A1685" s="82">
        <v>46060</v>
      </c>
      <c r="B1685" s="2" t="s">
        <v>4</v>
      </c>
      <c r="C1685" s="83">
        <v>0.62847222222222221</v>
      </c>
      <c r="D1685" s="87">
        <v>4</v>
      </c>
      <c r="E1685" s="7">
        <v>8</v>
      </c>
      <c r="F1685" s="60">
        <v>6</v>
      </c>
      <c r="G1685" s="2">
        <v>1100</v>
      </c>
      <c r="H1685" s="2" t="s">
        <v>42</v>
      </c>
      <c r="I1685" s="2" t="s">
        <v>66</v>
      </c>
      <c r="J1685" s="2">
        <v>300</v>
      </c>
      <c r="K1685" s="6">
        <v>1</v>
      </c>
      <c r="L1685" s="6" t="s">
        <v>1004</v>
      </c>
      <c r="M1685" s="2" t="s">
        <v>55</v>
      </c>
      <c r="N1685" s="84">
        <v>3.1</v>
      </c>
      <c r="O1685" s="2" t="s">
        <v>183</v>
      </c>
      <c r="P1685" s="2" t="s">
        <v>201</v>
      </c>
      <c r="Q1685" s="85"/>
      <c r="R1685" s="86">
        <v>1</v>
      </c>
      <c r="S1685" s="85">
        <v>59</v>
      </c>
      <c r="T1685" s="85">
        <v>59</v>
      </c>
      <c r="U1685" s="85"/>
      <c r="V1685" s="2">
        <v>2</v>
      </c>
      <c r="W1685" s="92">
        <v>2</v>
      </c>
      <c r="X1685" s="10">
        <v>2</v>
      </c>
      <c r="Y1685" s="95">
        <v>4.8</v>
      </c>
      <c r="Z1685" s="2">
        <v>35</v>
      </c>
      <c r="AA1685" s="6">
        <v>6</v>
      </c>
      <c r="AB1685" s="2"/>
      <c r="AC1685" s="2" t="s">
        <v>14</v>
      </c>
      <c r="AD1685" s="84">
        <v>2.9</v>
      </c>
      <c r="AE1685" s="84"/>
      <c r="AF1685" s="2">
        <v>100</v>
      </c>
      <c r="AG1685" s="2" t="str">
        <f t="shared" si="128"/>
        <v/>
      </c>
      <c r="AH1685" s="2">
        <f t="shared" si="129"/>
        <v>-100</v>
      </c>
      <c r="AI1685" s="44" t="str">
        <f>VLOOKUP(Table13[[#This Row],[Track]],$B$1885:$D$1929,2,FALSE)</f>
        <v>Vic</v>
      </c>
      <c r="AJ16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5" s="16" t="str">
        <f>IF(Table13[[#This Row],[Going-Dist]]="G&lt;6-Dist&gt;=1700","B",IF(Table13[[#This Row],[Going-Dist]]="G&lt;6-Dist&lt;1700","A",IF(AJ1685="G&gt;=6-Dist&lt;1700","C",IF(AJ1685="G&gt;=6-Dist&gt;=1700","D","xx"))))</f>
        <v>A</v>
      </c>
      <c r="AL1685" s="2">
        <f>MONTH(Table13[[#This Row],[Date]])</f>
        <v>2</v>
      </c>
      <c r="AM1685" s="2" t="str">
        <f t="shared" si="131"/>
        <v>2025-2026</v>
      </c>
      <c r="AN1685" s="60">
        <v>100</v>
      </c>
      <c r="AO1685" s="128" t="str">
        <f>IF(Table13[[#This Row],[Combo 27 Bet]]="","",IF(Table13[[#This Row],[Lev Ret]]="","",AN1685*Table13[[#This Row],[Odds]]))</f>
        <v/>
      </c>
      <c r="AP1685" s="129">
        <f t="shared" si="130"/>
        <v>-100</v>
      </c>
      <c r="AQ1685" s="135">
        <v>2</v>
      </c>
      <c r="AR1685" s="151">
        <v>1</v>
      </c>
      <c r="AS1685" s="2" t="str">
        <f>IF(Table13[[#This Row],[Date]]&lt;$AS$3,"","Live")</f>
        <v/>
      </c>
      <c r="AT1685" s="2" t="str">
        <f>IF(Table13[[#This Row],[Date]]&lt;$AT$3,"","Current Algo")</f>
        <v/>
      </c>
    </row>
    <row r="1686" spans="1:46" x14ac:dyDescent="0.25">
      <c r="A1686" s="82">
        <v>46060</v>
      </c>
      <c r="B1686" s="2" t="s">
        <v>148</v>
      </c>
      <c r="C1686" s="83">
        <v>0.64236111111111116</v>
      </c>
      <c r="D1686" s="87">
        <v>4</v>
      </c>
      <c r="E1686" s="7">
        <v>0</v>
      </c>
      <c r="F1686" s="60">
        <v>6</v>
      </c>
      <c r="G1686" s="2">
        <v>1300</v>
      </c>
      <c r="H1686" s="2" t="s">
        <v>152</v>
      </c>
      <c r="I1686" s="2">
        <v>78</v>
      </c>
      <c r="J1686" s="2">
        <v>160</v>
      </c>
      <c r="K1686" s="6">
        <v>6</v>
      </c>
      <c r="L1686" s="6" t="s">
        <v>1432</v>
      </c>
      <c r="M1686" s="2" t="s">
        <v>58</v>
      </c>
      <c r="N1686" s="84">
        <v>2.6</v>
      </c>
      <c r="O1686" s="2" t="s">
        <v>380</v>
      </c>
      <c r="P1686" s="2" t="s">
        <v>155</v>
      </c>
      <c r="Q1686" s="85"/>
      <c r="R1686" s="86">
        <v>9</v>
      </c>
      <c r="S1686" s="85">
        <v>57.5</v>
      </c>
      <c r="T1686" s="85">
        <v>57.5</v>
      </c>
      <c r="U1686" s="85"/>
      <c r="V1686" s="2">
        <v>1</v>
      </c>
      <c r="W1686" s="92">
        <v>2</v>
      </c>
      <c r="X1686" s="10">
        <v>1</v>
      </c>
      <c r="Y1686" s="95">
        <v>2.9</v>
      </c>
      <c r="Z1686" s="2">
        <v>20</v>
      </c>
      <c r="AA1686" s="6"/>
      <c r="AB1686" s="2"/>
      <c r="AC1686" s="2" t="s">
        <v>150</v>
      </c>
      <c r="AD1686" s="84">
        <v>2.35</v>
      </c>
      <c r="AE1686" s="84">
        <v>1.2</v>
      </c>
      <c r="AF1686" s="2">
        <v>100</v>
      </c>
      <c r="AG1686" s="2">
        <f t="shared" si="128"/>
        <v>235</v>
      </c>
      <c r="AH1686" s="2">
        <f t="shared" si="129"/>
        <v>135</v>
      </c>
      <c r="AI1686" s="44" t="str">
        <f>VLOOKUP(Table13[[#This Row],[Track]],$B$1885:$D$1929,2,FALSE)</f>
        <v>NSW</v>
      </c>
      <c r="AJ168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6" s="16" t="str">
        <f>IF(Table13[[#This Row],[Going-Dist]]="G&lt;6-Dist&gt;=1700","B",IF(Table13[[#This Row],[Going-Dist]]="G&lt;6-Dist&lt;1700","A",IF(AJ1686="G&gt;=6-Dist&lt;1700","C",IF(AJ1686="G&gt;=6-Dist&gt;=1700","D","xx"))))</f>
        <v>A</v>
      </c>
      <c r="AL1686" s="69">
        <f>MONTH(Table13[[#This Row],[Date]])</f>
        <v>2</v>
      </c>
      <c r="AM1686" s="69" t="str">
        <f t="shared" si="131"/>
        <v>2025-2026</v>
      </c>
      <c r="AN1686" s="60">
        <v>150</v>
      </c>
      <c r="AO1686" s="128">
        <f>IF(Table13[[#This Row],[Combo 27 Bet]]="","",IF(Table13[[#This Row],[Lev Ret]]="","",AN1686*Table13[[#This Row],[Odds]]))</f>
        <v>352.5</v>
      </c>
      <c r="AP1686" s="129">
        <f t="shared" si="130"/>
        <v>202.5</v>
      </c>
      <c r="AQ1686" s="135"/>
      <c r="AR1686" s="151">
        <v>9</v>
      </c>
      <c r="AS1686" s="2" t="str">
        <f>IF(Table13[[#This Row],[Date]]&lt;$AS$3,"","Live")</f>
        <v/>
      </c>
      <c r="AT1686" s="2" t="str">
        <f>IF(Table13[[#This Row],[Date]]&lt;$AT$3,"","Current Algo")</f>
        <v/>
      </c>
    </row>
    <row r="1687" spans="1:46" x14ac:dyDescent="0.25">
      <c r="A1687" s="82">
        <v>46060</v>
      </c>
      <c r="B1687" s="2" t="s">
        <v>4</v>
      </c>
      <c r="C1687" s="83">
        <v>0.65277777777777779</v>
      </c>
      <c r="D1687" s="87">
        <v>4</v>
      </c>
      <c r="E1687" s="7">
        <v>8</v>
      </c>
      <c r="F1687" s="60">
        <v>7</v>
      </c>
      <c r="G1687" s="2">
        <v>1400</v>
      </c>
      <c r="H1687" s="2" t="s">
        <v>131</v>
      </c>
      <c r="I1687" s="2" t="s">
        <v>131</v>
      </c>
      <c r="J1687" s="2">
        <v>200</v>
      </c>
      <c r="K1687" s="6">
        <v>1</v>
      </c>
      <c r="L1687" s="6" t="s">
        <v>992</v>
      </c>
      <c r="M1687" s="2" t="s">
        <v>43</v>
      </c>
      <c r="N1687" s="84">
        <v>3.1</v>
      </c>
      <c r="O1687" s="2" t="s">
        <v>63</v>
      </c>
      <c r="P1687" s="2" t="s">
        <v>82</v>
      </c>
      <c r="Q1687" s="85"/>
      <c r="R1687" s="86">
        <v>8</v>
      </c>
      <c r="S1687" s="85">
        <v>59</v>
      </c>
      <c r="T1687" s="85">
        <v>59</v>
      </c>
      <c r="U1687" s="85"/>
      <c r="V1687" s="2">
        <v>1</v>
      </c>
      <c r="W1687" s="92">
        <v>1</v>
      </c>
      <c r="X1687" s="10">
        <v>1</v>
      </c>
      <c r="Y1687" s="95">
        <v>3</v>
      </c>
      <c r="Z1687" s="2">
        <v>45</v>
      </c>
      <c r="AA1687" s="6">
        <v>8</v>
      </c>
      <c r="AB1687" s="2"/>
      <c r="AC1687" s="2" t="s">
        <v>12</v>
      </c>
      <c r="AD1687" s="84">
        <v>3</v>
      </c>
      <c r="AE1687" s="84">
        <v>1.4</v>
      </c>
      <c r="AF1687" s="2">
        <v>100</v>
      </c>
      <c r="AG1687" s="2">
        <f t="shared" si="128"/>
        <v>300</v>
      </c>
      <c r="AH1687" s="2">
        <f t="shared" si="129"/>
        <v>200</v>
      </c>
      <c r="AI1687" s="44" t="str">
        <f>VLOOKUP(Table13[[#This Row],[Track]],$B$1885:$D$1929,2,FALSE)</f>
        <v>Vic</v>
      </c>
      <c r="AJ168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7" s="16" t="str">
        <f>IF(Table13[[#This Row],[Going-Dist]]="G&lt;6-Dist&gt;=1700","B",IF(Table13[[#This Row],[Going-Dist]]="G&lt;6-Dist&lt;1700","A",IF(AJ1687="G&gt;=6-Dist&lt;1700","C",IF(AJ1687="G&gt;=6-Dist&gt;=1700","D","xx"))))</f>
        <v>A</v>
      </c>
      <c r="AL1687" s="69">
        <f>MONTH(Table13[[#This Row],[Date]])</f>
        <v>2</v>
      </c>
      <c r="AM1687" s="69" t="str">
        <f t="shared" si="131"/>
        <v>2025-2026</v>
      </c>
      <c r="AN1687" s="60">
        <v>100</v>
      </c>
      <c r="AO1687" s="128">
        <f>IF(Table13[[#This Row],[Combo 27 Bet]]="","",IF(Table13[[#This Row],[Lev Ret]]="","",AN1687*Table13[[#This Row],[Odds]]))</f>
        <v>300</v>
      </c>
      <c r="AP1687" s="129">
        <f t="shared" si="130"/>
        <v>200</v>
      </c>
      <c r="AQ1687" s="135"/>
      <c r="AR1687" s="151">
        <v>7</v>
      </c>
      <c r="AS1687" s="2" t="str">
        <f>IF(Table13[[#This Row],[Date]]&lt;$AS$3,"","Live")</f>
        <v/>
      </c>
      <c r="AT1687" s="2" t="str">
        <f>IF(Table13[[#This Row],[Date]]&lt;$AT$3,"","Current Algo")</f>
        <v/>
      </c>
    </row>
    <row r="1688" spans="1:46" x14ac:dyDescent="0.25">
      <c r="A1688" s="82">
        <v>46060</v>
      </c>
      <c r="B1688" s="2" t="s">
        <v>4</v>
      </c>
      <c r="C1688" s="83">
        <v>0.67708333333333337</v>
      </c>
      <c r="D1688" s="87">
        <v>4</v>
      </c>
      <c r="E1688" s="7">
        <v>8</v>
      </c>
      <c r="F1688" s="60">
        <v>8</v>
      </c>
      <c r="G1688" s="2">
        <v>1100</v>
      </c>
      <c r="H1688" s="2" t="s">
        <v>77</v>
      </c>
      <c r="I1688" s="2" t="s">
        <v>62</v>
      </c>
      <c r="J1688" s="2">
        <v>200</v>
      </c>
      <c r="K1688" s="6">
        <v>2</v>
      </c>
      <c r="L1688" s="6" t="s">
        <v>1429</v>
      </c>
      <c r="M1688" s="2"/>
      <c r="N1688" s="84">
        <v>3.1</v>
      </c>
      <c r="O1688" s="2" t="s">
        <v>397</v>
      </c>
      <c r="P1688" s="2" t="s">
        <v>100</v>
      </c>
      <c r="Q1688" s="85"/>
      <c r="R1688" s="86">
        <v>4</v>
      </c>
      <c r="S1688" s="85">
        <v>57.5</v>
      </c>
      <c r="T1688" s="85">
        <v>57.5</v>
      </c>
      <c r="U1688" s="85"/>
      <c r="V1688" s="2"/>
      <c r="W1688" s="92"/>
      <c r="X1688" s="10">
        <v>1</v>
      </c>
      <c r="Y1688" s="95"/>
      <c r="Z1688" s="2"/>
      <c r="AA1688" s="6">
        <v>12</v>
      </c>
      <c r="AB1688" s="2"/>
      <c r="AC1688" s="2" t="s">
        <v>12</v>
      </c>
      <c r="AD1688" s="84">
        <v>3.8</v>
      </c>
      <c r="AE1688" s="84">
        <v>1.7</v>
      </c>
      <c r="AF1688" s="2">
        <v>100</v>
      </c>
      <c r="AG1688" s="2">
        <f t="shared" si="128"/>
        <v>380</v>
      </c>
      <c r="AH1688" s="2">
        <f t="shared" si="129"/>
        <v>280</v>
      </c>
      <c r="AI1688" s="44" t="str">
        <f>VLOOKUP(Table13[[#This Row],[Track]],$B$1885:$D$1929,2,FALSE)</f>
        <v>Vic</v>
      </c>
      <c r="AJ16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8" s="16" t="str">
        <f>IF(Table13[[#This Row],[Going-Dist]]="G&lt;6-Dist&gt;=1700","B",IF(Table13[[#This Row],[Going-Dist]]="G&lt;6-Dist&lt;1700","A",IF(AJ1688="G&gt;=6-Dist&lt;1700","C",IF(AJ1688="G&gt;=6-Dist&gt;=1700","D","xx"))))</f>
        <v>A</v>
      </c>
      <c r="AL1688" s="69">
        <f>MONTH(Table13[[#This Row],[Date]])</f>
        <v>2</v>
      </c>
      <c r="AM1688" s="69" t="str">
        <f t="shared" si="131"/>
        <v>2025-2026</v>
      </c>
      <c r="AN1688" s="60">
        <v>100</v>
      </c>
      <c r="AO1688" s="128">
        <f>IF(Table13[[#This Row],[Combo 27 Bet]]="","",IF(Table13[[#This Row],[Lev Ret]]="","",AN1688*Table13[[#This Row],[Odds]]))</f>
        <v>380</v>
      </c>
      <c r="AP1688" s="129">
        <f t="shared" si="130"/>
        <v>280</v>
      </c>
      <c r="AQ1688" s="135"/>
      <c r="AR1688" s="151">
        <v>7</v>
      </c>
      <c r="AS1688" s="2" t="str">
        <f>IF(Table13[[#This Row],[Date]]&lt;$AS$3,"","Live")</f>
        <v/>
      </c>
      <c r="AT1688" s="2" t="str">
        <f>IF(Table13[[#This Row],[Date]]&lt;$AT$3,"","Current Algo")</f>
        <v/>
      </c>
    </row>
    <row r="1689" spans="1:46" x14ac:dyDescent="0.25">
      <c r="A1689" s="82">
        <v>46060</v>
      </c>
      <c r="B1689" s="2" t="s">
        <v>4</v>
      </c>
      <c r="C1689" s="83">
        <v>0.70486111111111116</v>
      </c>
      <c r="D1689" s="87">
        <v>4</v>
      </c>
      <c r="E1689" s="7">
        <v>8</v>
      </c>
      <c r="F1689" s="60">
        <v>9</v>
      </c>
      <c r="G1689" s="2">
        <v>1600</v>
      </c>
      <c r="H1689" s="2" t="s">
        <v>42</v>
      </c>
      <c r="I1689" s="2" t="s">
        <v>66</v>
      </c>
      <c r="J1689" s="2">
        <v>200</v>
      </c>
      <c r="K1689" s="6">
        <v>1</v>
      </c>
      <c r="L1689" s="6" t="s">
        <v>1430</v>
      </c>
      <c r="M1689" s="2" t="s">
        <v>76</v>
      </c>
      <c r="N1689" s="84">
        <v>6</v>
      </c>
      <c r="O1689" s="2" t="s">
        <v>515</v>
      </c>
      <c r="P1689" s="2" t="s">
        <v>212</v>
      </c>
      <c r="Q1689" s="85"/>
      <c r="R1689" s="86">
        <v>10</v>
      </c>
      <c r="S1689" s="85">
        <v>60</v>
      </c>
      <c r="T1689" s="85">
        <v>60</v>
      </c>
      <c r="U1689" s="85"/>
      <c r="V1689" s="2">
        <v>2</v>
      </c>
      <c r="W1689" s="92">
        <v>2</v>
      </c>
      <c r="X1689" s="10">
        <v>1</v>
      </c>
      <c r="Y1689" s="95">
        <v>4</v>
      </c>
      <c r="Z1689" s="2">
        <v>45</v>
      </c>
      <c r="AA1689" s="6">
        <v>14</v>
      </c>
      <c r="AB1689" s="2"/>
      <c r="AC1689" s="2" t="s">
        <v>12</v>
      </c>
      <c r="AD1689" s="84">
        <v>5</v>
      </c>
      <c r="AE1689" s="84">
        <v>1.9</v>
      </c>
      <c r="AF1689" s="2">
        <v>100</v>
      </c>
      <c r="AG1689" s="2">
        <f t="shared" si="128"/>
        <v>500</v>
      </c>
      <c r="AH1689" s="2">
        <f t="shared" si="129"/>
        <v>400</v>
      </c>
      <c r="AI1689" s="44" t="str">
        <f>VLOOKUP(Table13[[#This Row],[Track]],$B$1885:$D$1929,2,FALSE)</f>
        <v>Vic</v>
      </c>
      <c r="AJ168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89" s="16" t="str">
        <f>IF(Table13[[#This Row],[Going-Dist]]="G&lt;6-Dist&gt;=1700","B",IF(Table13[[#This Row],[Going-Dist]]="G&lt;6-Dist&lt;1700","A",IF(AJ1689="G&gt;=6-Dist&lt;1700","C",IF(AJ1689="G&gt;=6-Dist&gt;=1700","D","xx"))))</f>
        <v>A</v>
      </c>
      <c r="AL1689" s="69">
        <f>MONTH(Table13[[#This Row],[Date]])</f>
        <v>2</v>
      </c>
      <c r="AM1689" s="69" t="str">
        <f t="shared" si="131"/>
        <v>2025-2026</v>
      </c>
      <c r="AN1689" s="60">
        <v>150</v>
      </c>
      <c r="AO1689" s="128">
        <f>IF(Table13[[#This Row],[Combo 27 Bet]]="","",IF(Table13[[#This Row],[Lev Ret]]="","",AN1689*Table13[[#This Row],[Odds]]))</f>
        <v>750</v>
      </c>
      <c r="AP1689" s="129">
        <f t="shared" si="130"/>
        <v>600</v>
      </c>
      <c r="AQ1689" s="135"/>
      <c r="AR1689" s="151">
        <v>9</v>
      </c>
      <c r="AS1689" s="2" t="str">
        <f>IF(Table13[[#This Row],[Date]]&lt;$AS$3,"","Live")</f>
        <v/>
      </c>
      <c r="AT1689" s="2" t="str">
        <f>IF(Table13[[#This Row],[Date]]&lt;$AT$3,"","Current Algo")</f>
        <v/>
      </c>
    </row>
    <row r="1690" spans="1:46" x14ac:dyDescent="0.25">
      <c r="A1690" s="82">
        <v>46060</v>
      </c>
      <c r="B1690" s="2" t="s">
        <v>4</v>
      </c>
      <c r="C1690" s="83">
        <v>0.73263888888888884</v>
      </c>
      <c r="D1690" s="87">
        <v>4</v>
      </c>
      <c r="E1690" s="7">
        <v>8</v>
      </c>
      <c r="F1690" s="60">
        <v>10</v>
      </c>
      <c r="G1690" s="2">
        <v>1600</v>
      </c>
      <c r="H1690" s="2" t="s">
        <v>42</v>
      </c>
      <c r="I1690" s="2">
        <v>84</v>
      </c>
      <c r="J1690" s="2">
        <v>130</v>
      </c>
      <c r="K1690" s="6">
        <v>8</v>
      </c>
      <c r="L1690" s="6" t="s">
        <v>1394</v>
      </c>
      <c r="M1690" s="2" t="s">
        <v>67</v>
      </c>
      <c r="N1690" s="84">
        <v>2.8</v>
      </c>
      <c r="O1690" s="2" t="s">
        <v>85</v>
      </c>
      <c r="P1690" s="2" t="s">
        <v>545</v>
      </c>
      <c r="Q1690" s="85"/>
      <c r="R1690" s="86">
        <v>3</v>
      </c>
      <c r="S1690" s="85">
        <v>54</v>
      </c>
      <c r="T1690" s="85">
        <v>54</v>
      </c>
      <c r="U1690" s="85"/>
      <c r="V1690" s="2">
        <v>3</v>
      </c>
      <c r="W1690" s="92">
        <v>4</v>
      </c>
      <c r="X1690" s="10">
        <v>3</v>
      </c>
      <c r="Y1690" s="95">
        <v>5.6</v>
      </c>
      <c r="Z1690" s="2">
        <v>30</v>
      </c>
      <c r="AA1690" s="6">
        <v>8</v>
      </c>
      <c r="AB1690" s="2"/>
      <c r="AC1690" s="2" t="s">
        <v>15</v>
      </c>
      <c r="AD1690" s="84">
        <v>2.6</v>
      </c>
      <c r="AE1690" s="84">
        <v>1.5</v>
      </c>
      <c r="AF1690" s="2">
        <v>100</v>
      </c>
      <c r="AG1690" s="2" t="str">
        <f t="shared" si="128"/>
        <v/>
      </c>
      <c r="AH1690" s="2">
        <f t="shared" si="129"/>
        <v>-100</v>
      </c>
      <c r="AI1690" s="44" t="str">
        <f>VLOOKUP(Table13[[#This Row],[Track]],$B$1885:$D$1929,2,FALSE)</f>
        <v>Vic</v>
      </c>
      <c r="AJ169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0" s="16" t="str">
        <f>IF(Table13[[#This Row],[Going-Dist]]="G&lt;6-Dist&gt;=1700","B",IF(Table13[[#This Row],[Going-Dist]]="G&lt;6-Dist&lt;1700","A",IF(AJ1690="G&gt;=6-Dist&lt;1700","C",IF(AJ1690="G&gt;=6-Dist&gt;=1700","D","xx"))))</f>
        <v>A</v>
      </c>
      <c r="AL1690" s="69">
        <f>MONTH(Table13[[#This Row],[Date]])</f>
        <v>2</v>
      </c>
      <c r="AM1690" s="69" t="str">
        <f t="shared" si="131"/>
        <v>2025-2026</v>
      </c>
      <c r="AN1690" s="60">
        <v>100</v>
      </c>
      <c r="AO1690" s="128" t="str">
        <f>IF(Table13[[#This Row],[Combo 27 Bet]]="","",IF(Table13[[#This Row],[Lev Ret]]="","",AN1690*Table13[[#This Row],[Odds]]))</f>
        <v/>
      </c>
      <c r="AP1690" s="129">
        <f t="shared" si="130"/>
        <v>-100</v>
      </c>
      <c r="AQ1690" s="135"/>
      <c r="AR1690" s="151">
        <v>5</v>
      </c>
      <c r="AS1690" s="2" t="str">
        <f>IF(Table13[[#This Row],[Date]]&lt;$AS$3,"","Live")</f>
        <v/>
      </c>
      <c r="AT1690" s="2" t="str">
        <f>IF(Table13[[#This Row],[Date]]&lt;$AT$3,"","Current Algo")</f>
        <v/>
      </c>
    </row>
    <row r="1691" spans="1:46" x14ac:dyDescent="0.25">
      <c r="A1691" s="82">
        <v>46067</v>
      </c>
      <c r="B1691" s="2" t="s">
        <v>3</v>
      </c>
      <c r="C1691" s="83">
        <v>0.54861111111111116</v>
      </c>
      <c r="D1691" s="87">
        <v>4</v>
      </c>
      <c r="E1691" s="7">
        <v>0</v>
      </c>
      <c r="F1691" s="60">
        <v>3</v>
      </c>
      <c r="G1691" s="2">
        <v>1400</v>
      </c>
      <c r="H1691" s="2" t="s">
        <v>77</v>
      </c>
      <c r="I1691" s="2" t="s">
        <v>62</v>
      </c>
      <c r="J1691" s="2">
        <v>175</v>
      </c>
      <c r="K1691" s="6">
        <v>2</v>
      </c>
      <c r="L1691" s="6" t="s">
        <v>1416</v>
      </c>
      <c r="M1691" s="2"/>
      <c r="N1691" s="84">
        <v>2.1</v>
      </c>
      <c r="O1691" s="2" t="s">
        <v>47</v>
      </c>
      <c r="P1691" s="2" t="s">
        <v>48</v>
      </c>
      <c r="Q1691" s="85"/>
      <c r="R1691" s="86">
        <v>1</v>
      </c>
      <c r="S1691" s="85">
        <v>56</v>
      </c>
      <c r="T1691" s="85">
        <v>56</v>
      </c>
      <c r="U1691" s="85"/>
      <c r="V1691" s="2"/>
      <c r="W1691" s="92"/>
      <c r="X1691" s="10">
        <v>1</v>
      </c>
      <c r="Y1691" s="95"/>
      <c r="Z1691" s="2"/>
      <c r="AA1691" s="6">
        <v>6</v>
      </c>
      <c r="AB1691" s="2"/>
      <c r="AC1691" s="2" t="s">
        <v>12</v>
      </c>
      <c r="AD1691" s="84">
        <v>2.2000000000000002</v>
      </c>
      <c r="AE1691" s="84">
        <v>1.4</v>
      </c>
      <c r="AF1691" s="2">
        <v>100</v>
      </c>
      <c r="AG1691" s="2">
        <f t="shared" si="128"/>
        <v>220.00000000000003</v>
      </c>
      <c r="AH1691" s="2">
        <f t="shared" si="129"/>
        <v>120.00000000000003</v>
      </c>
      <c r="AI1691" s="44" t="str">
        <f>VLOOKUP(Table13[[#This Row],[Track]],$B$1885:$D$1929,2,FALSE)</f>
        <v>Vic</v>
      </c>
      <c r="AJ169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1" s="16" t="str">
        <f>IF(Table13[[#This Row],[Going-Dist]]="G&lt;6-Dist&gt;=1700","B",IF(Table13[[#This Row],[Going-Dist]]="G&lt;6-Dist&lt;1700","A",IF(AJ1691="G&gt;=6-Dist&lt;1700","C",IF(AJ1691="G&gt;=6-Dist&gt;=1700","D","xx"))))</f>
        <v>A</v>
      </c>
      <c r="AL1691" s="69">
        <f>MONTH(Table13[[#This Row],[Date]])</f>
        <v>2</v>
      </c>
      <c r="AM1691" s="69" t="str">
        <f t="shared" si="131"/>
        <v>2025-2026</v>
      </c>
      <c r="AN1691" s="60">
        <v>100</v>
      </c>
      <c r="AO1691" s="128">
        <f>IF(Table13[[#This Row],[Combo 27 Bet]]="","",IF(Table13[[#This Row],[Lev Ret]]="","",AN1691*Table13[[#This Row],[Odds]]))</f>
        <v>220.00000000000003</v>
      </c>
      <c r="AP1691" s="129">
        <f t="shared" si="130"/>
        <v>120.00000000000003</v>
      </c>
      <c r="AQ1691" s="135"/>
      <c r="AR1691" s="151">
        <v>1</v>
      </c>
      <c r="AS1691" s="2" t="str">
        <f>IF(Table13[[#This Row],[Date]]&lt;$AS$3,"","Live")</f>
        <v/>
      </c>
      <c r="AT1691" s="2" t="str">
        <f>IF(Table13[[#This Row],[Date]]&lt;$AT$3,"","Current Algo")</f>
        <v/>
      </c>
    </row>
    <row r="1692" spans="1:46" x14ac:dyDescent="0.25">
      <c r="A1692" s="82">
        <v>46067</v>
      </c>
      <c r="B1692" s="2" t="s">
        <v>3</v>
      </c>
      <c r="C1692" s="83">
        <v>0.57291666666666663</v>
      </c>
      <c r="D1692" s="87">
        <v>4</v>
      </c>
      <c r="E1692" s="7">
        <v>0</v>
      </c>
      <c r="F1692" s="60">
        <v>4</v>
      </c>
      <c r="G1692" s="2">
        <v>1100</v>
      </c>
      <c r="H1692" s="2" t="s">
        <v>42</v>
      </c>
      <c r="I1692" s="2" t="s">
        <v>46</v>
      </c>
      <c r="J1692" s="2">
        <v>200</v>
      </c>
      <c r="K1692" s="6">
        <v>2</v>
      </c>
      <c r="L1692" s="6" t="s">
        <v>1434</v>
      </c>
      <c r="M1692" s="2" t="s">
        <v>55</v>
      </c>
      <c r="N1692" s="84">
        <v>2.2999999999999998</v>
      </c>
      <c r="O1692" s="2" t="s">
        <v>515</v>
      </c>
      <c r="P1692" s="2" t="s">
        <v>579</v>
      </c>
      <c r="Q1692" s="85">
        <v>2</v>
      </c>
      <c r="R1692" s="86">
        <v>1</v>
      </c>
      <c r="S1692" s="85">
        <v>58.5</v>
      </c>
      <c r="T1692" s="85">
        <v>56.5</v>
      </c>
      <c r="U1692" s="85"/>
      <c r="V1692" s="2">
        <v>1</v>
      </c>
      <c r="W1692" s="92">
        <v>2</v>
      </c>
      <c r="X1692" s="10">
        <v>1</v>
      </c>
      <c r="Y1692" s="95">
        <v>3.2</v>
      </c>
      <c r="Z1692" s="2">
        <v>45</v>
      </c>
      <c r="AA1692" s="6">
        <v>8</v>
      </c>
      <c r="AB1692" s="2"/>
      <c r="AC1692" s="2" t="s">
        <v>13</v>
      </c>
      <c r="AD1692" s="84">
        <v>2</v>
      </c>
      <c r="AE1692" s="84">
        <v>1.1000000000000001</v>
      </c>
      <c r="AF1692" s="2">
        <v>100</v>
      </c>
      <c r="AG1692" s="2" t="str">
        <f t="shared" si="128"/>
        <v/>
      </c>
      <c r="AH1692" s="2">
        <f t="shared" si="129"/>
        <v>-100</v>
      </c>
      <c r="AI1692" s="44" t="str">
        <f>VLOOKUP(Table13[[#This Row],[Track]],$B$1885:$D$1929,2,FALSE)</f>
        <v>Vic</v>
      </c>
      <c r="AJ169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2" s="16" t="str">
        <f>IF(Table13[[#This Row],[Going-Dist]]="G&lt;6-Dist&gt;=1700","B",IF(Table13[[#This Row],[Going-Dist]]="G&lt;6-Dist&lt;1700","A",IF(AJ1692="G&gt;=6-Dist&lt;1700","C",IF(AJ1692="G&gt;=6-Dist&gt;=1700","D","xx"))))</f>
        <v>A</v>
      </c>
      <c r="AL1692" s="69">
        <f>MONTH(Table13[[#This Row],[Date]])</f>
        <v>2</v>
      </c>
      <c r="AM1692" s="69" t="str">
        <f t="shared" si="131"/>
        <v>2025-2026</v>
      </c>
      <c r="AN1692" s="60">
        <v>100</v>
      </c>
      <c r="AO1692" s="128" t="str">
        <f>IF(Table13[[#This Row],[Combo 27 Bet]]="","",IF(Table13[[#This Row],[Lev Ret]]="","",AN1692*Table13[[#This Row],[Odds]]))</f>
        <v/>
      </c>
      <c r="AP1692" s="129">
        <f t="shared" si="130"/>
        <v>-100</v>
      </c>
      <c r="AQ1692" s="135">
        <v>2</v>
      </c>
      <c r="AR1692" s="151">
        <v>1</v>
      </c>
      <c r="AS1692" s="2" t="str">
        <f>IF(Table13[[#This Row],[Date]]&lt;$AS$3,"","Live")</f>
        <v/>
      </c>
      <c r="AT1692" s="2" t="str">
        <f>IF(Table13[[#This Row],[Date]]&lt;$AT$3,"","Current Algo")</f>
        <v/>
      </c>
    </row>
    <row r="1693" spans="1:46" x14ac:dyDescent="0.25">
      <c r="A1693" s="82">
        <v>46067</v>
      </c>
      <c r="B1693" s="2" t="s">
        <v>3</v>
      </c>
      <c r="C1693" s="83">
        <v>0.57291666666666663</v>
      </c>
      <c r="D1693" s="87">
        <v>4</v>
      </c>
      <c r="E1693" s="7">
        <v>0</v>
      </c>
      <c r="F1693" s="60">
        <v>4</v>
      </c>
      <c r="G1693" s="2">
        <v>1100</v>
      </c>
      <c r="H1693" s="2" t="s">
        <v>42</v>
      </c>
      <c r="I1693" s="2" t="s">
        <v>46</v>
      </c>
      <c r="J1693" s="2">
        <v>200</v>
      </c>
      <c r="K1693" s="6">
        <v>5</v>
      </c>
      <c r="L1693" s="6" t="s">
        <v>1438</v>
      </c>
      <c r="M1693" s="2" t="s">
        <v>80</v>
      </c>
      <c r="N1693" s="84">
        <v>5</v>
      </c>
      <c r="O1693" s="2" t="s">
        <v>379</v>
      </c>
      <c r="P1693" s="2" t="s">
        <v>576</v>
      </c>
      <c r="Q1693" s="85">
        <v>3</v>
      </c>
      <c r="R1693" s="86">
        <v>4</v>
      </c>
      <c r="S1693" s="85">
        <v>54</v>
      </c>
      <c r="T1693" s="85">
        <v>51</v>
      </c>
      <c r="U1693" s="85"/>
      <c r="V1693" s="2">
        <v>3</v>
      </c>
      <c r="W1693" s="92">
        <v>3</v>
      </c>
      <c r="X1693" s="10">
        <v>2</v>
      </c>
      <c r="Y1693" s="95">
        <v>5</v>
      </c>
      <c r="Z1693" s="2">
        <v>35</v>
      </c>
      <c r="AA1693" s="6">
        <v>8</v>
      </c>
      <c r="AB1693" s="2"/>
      <c r="AC1693" s="2"/>
      <c r="AD1693" s="84">
        <v>4.2</v>
      </c>
      <c r="AE1693" s="84"/>
      <c r="AF1693" s="2">
        <v>100</v>
      </c>
      <c r="AG1693" s="2" t="str">
        <f t="shared" si="128"/>
        <v/>
      </c>
      <c r="AH1693" s="2">
        <f t="shared" si="129"/>
        <v>-100</v>
      </c>
      <c r="AI1693" s="44" t="str">
        <f>VLOOKUP(Table13[[#This Row],[Track]],$B$1885:$D$1929,2,FALSE)</f>
        <v>Vic</v>
      </c>
      <c r="AJ169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3" s="16" t="str">
        <f>IF(Table13[[#This Row],[Going-Dist]]="G&lt;6-Dist&gt;=1700","B",IF(Table13[[#This Row],[Going-Dist]]="G&lt;6-Dist&lt;1700","A",IF(AJ1693="G&gt;=6-Dist&lt;1700","C",IF(AJ1693="G&gt;=6-Dist&gt;=1700","D","xx"))))</f>
        <v>A</v>
      </c>
      <c r="AL1693" s="69">
        <f>MONTH(Table13[[#This Row],[Date]])</f>
        <v>2</v>
      </c>
      <c r="AM1693" s="69" t="str">
        <f t="shared" si="131"/>
        <v>2025-2026</v>
      </c>
      <c r="AN1693" s="60">
        <v>140</v>
      </c>
      <c r="AO1693" s="128" t="str">
        <f>IF(Table13[[#This Row],[Combo 27 Bet]]="","",IF(Table13[[#This Row],[Lev Ret]]="","",AN1693*Table13[[#This Row],[Odds]]))</f>
        <v/>
      </c>
      <c r="AP1693" s="129">
        <f t="shared" si="130"/>
        <v>-140</v>
      </c>
      <c r="AQ1693" s="135">
        <v>2</v>
      </c>
      <c r="AR1693" s="151">
        <v>6</v>
      </c>
      <c r="AS1693" s="2" t="str">
        <f>IF(Table13[[#This Row],[Date]]&lt;$AS$3,"","Live")</f>
        <v/>
      </c>
      <c r="AT1693" s="2" t="str">
        <f>IF(Table13[[#This Row],[Date]]&lt;$AT$3,"","Current Algo")</f>
        <v/>
      </c>
    </row>
    <row r="1694" spans="1:46" x14ac:dyDescent="0.25">
      <c r="A1694" s="82">
        <v>46067</v>
      </c>
      <c r="B1694" s="2" t="s">
        <v>148</v>
      </c>
      <c r="C1694" s="83">
        <v>0.58680555555555558</v>
      </c>
      <c r="D1694" s="87">
        <v>4</v>
      </c>
      <c r="E1694" s="7">
        <v>4</v>
      </c>
      <c r="F1694" s="60">
        <v>4</v>
      </c>
      <c r="G1694" s="2">
        <v>1400</v>
      </c>
      <c r="H1694" s="2" t="s">
        <v>151</v>
      </c>
      <c r="I1694" s="2">
        <v>78</v>
      </c>
      <c r="J1694" s="2">
        <v>160</v>
      </c>
      <c r="K1694" s="6">
        <v>4</v>
      </c>
      <c r="L1694" s="6" t="s">
        <v>1425</v>
      </c>
      <c r="M1694" s="2" t="s">
        <v>71</v>
      </c>
      <c r="N1694" s="84">
        <v>2.1</v>
      </c>
      <c r="O1694" s="2" t="s">
        <v>158</v>
      </c>
      <c r="P1694" s="2" t="s">
        <v>1126</v>
      </c>
      <c r="Q1694" s="85"/>
      <c r="R1694" s="86">
        <v>7</v>
      </c>
      <c r="S1694" s="85">
        <v>59.5</v>
      </c>
      <c r="T1694" s="85">
        <v>59.5</v>
      </c>
      <c r="U1694" s="85"/>
      <c r="V1694" s="2">
        <v>1</v>
      </c>
      <c r="W1694" s="92">
        <v>1</v>
      </c>
      <c r="X1694" s="10">
        <v>1</v>
      </c>
      <c r="Y1694" s="95">
        <v>3.6</v>
      </c>
      <c r="Z1694" s="2">
        <v>20</v>
      </c>
      <c r="AA1694" s="6"/>
      <c r="AB1694" s="2"/>
      <c r="AC1694" s="2" t="s">
        <v>15</v>
      </c>
      <c r="AD1694" s="84">
        <v>2</v>
      </c>
      <c r="AE1694" s="84">
        <v>1.3</v>
      </c>
      <c r="AF1694" s="2">
        <v>100</v>
      </c>
      <c r="AG1694" s="2" t="str">
        <f t="shared" si="128"/>
        <v/>
      </c>
      <c r="AH1694" s="2">
        <f t="shared" si="129"/>
        <v>-100</v>
      </c>
      <c r="AI1694" s="44" t="str">
        <f>VLOOKUP(Table13[[#This Row],[Track]],$B$1885:$D$1929,2,FALSE)</f>
        <v>NSW</v>
      </c>
      <c r="AJ169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4" s="16" t="str">
        <f>IF(Table13[[#This Row],[Going-Dist]]="G&lt;6-Dist&gt;=1700","B",IF(Table13[[#This Row],[Going-Dist]]="G&lt;6-Dist&lt;1700","A",IF(AJ1694="G&gt;=6-Dist&lt;1700","C",IF(AJ1694="G&gt;=6-Dist&gt;=1700","D","xx"))))</f>
        <v>A</v>
      </c>
      <c r="AL1694" s="69">
        <f>MONTH(Table13[[#This Row],[Date]])</f>
        <v>2</v>
      </c>
      <c r="AM1694" s="69" t="str">
        <f t="shared" si="131"/>
        <v>2025-2026</v>
      </c>
      <c r="AN1694" s="60">
        <v>120</v>
      </c>
      <c r="AO1694" s="128" t="str">
        <f>IF(Table13[[#This Row],[Combo 27 Bet]]="","",IF(Table13[[#This Row],[Lev Ret]]="","",AN1694*Table13[[#This Row],[Odds]]))</f>
        <v/>
      </c>
      <c r="AP1694" s="129">
        <f t="shared" si="130"/>
        <v>-120</v>
      </c>
      <c r="AQ1694" s="135"/>
      <c r="AR1694" s="151">
        <v>5</v>
      </c>
      <c r="AS1694" s="2" t="str">
        <f>IF(Table13[[#This Row],[Date]]&lt;$AS$3,"","Live")</f>
        <v/>
      </c>
      <c r="AT1694" s="2" t="str">
        <f>IF(Table13[[#This Row],[Date]]&lt;$AT$3,"","Current Algo")</f>
        <v/>
      </c>
    </row>
    <row r="1695" spans="1:46" x14ac:dyDescent="0.25">
      <c r="A1695" s="82">
        <v>46067</v>
      </c>
      <c r="B1695" s="2" t="s">
        <v>3</v>
      </c>
      <c r="C1695" s="83">
        <v>0.62152777777777779</v>
      </c>
      <c r="D1695" s="87">
        <v>4</v>
      </c>
      <c r="E1695" s="7">
        <v>0</v>
      </c>
      <c r="F1695" s="60">
        <v>6</v>
      </c>
      <c r="G1695" s="2">
        <v>2500</v>
      </c>
      <c r="H1695" s="2" t="s">
        <v>42</v>
      </c>
      <c r="I1695" s="2" t="s">
        <v>46</v>
      </c>
      <c r="J1695" s="2">
        <v>175</v>
      </c>
      <c r="K1695" s="6">
        <v>9</v>
      </c>
      <c r="L1695" s="6" t="s">
        <v>1439</v>
      </c>
      <c r="M1695" s="2" t="s">
        <v>50</v>
      </c>
      <c r="N1695" s="84">
        <v>6.5</v>
      </c>
      <c r="O1695" s="2" t="s">
        <v>1437</v>
      </c>
      <c r="P1695" s="2" t="s">
        <v>1347</v>
      </c>
      <c r="Q1695" s="85">
        <v>2</v>
      </c>
      <c r="R1695" s="86">
        <v>9</v>
      </c>
      <c r="S1695" s="85">
        <v>54</v>
      </c>
      <c r="T1695" s="85">
        <v>52</v>
      </c>
      <c r="U1695" s="85"/>
      <c r="V1695" s="2">
        <v>3</v>
      </c>
      <c r="W1695" s="92">
        <v>2</v>
      </c>
      <c r="X1695" s="10">
        <v>1</v>
      </c>
      <c r="Y1695" s="95">
        <v>5.0999999999999996</v>
      </c>
      <c r="Z1695" s="2">
        <v>35</v>
      </c>
      <c r="AA1695" s="6">
        <v>10</v>
      </c>
      <c r="AB1695" s="2"/>
      <c r="AC1695" s="2"/>
      <c r="AD1695" s="84">
        <v>7.5</v>
      </c>
      <c r="AE1695" s="84"/>
      <c r="AF1695" s="2">
        <v>100</v>
      </c>
      <c r="AG1695" s="2" t="str">
        <f t="shared" si="128"/>
        <v/>
      </c>
      <c r="AH1695" s="2">
        <f t="shared" si="129"/>
        <v>-100</v>
      </c>
      <c r="AI1695" s="44" t="str">
        <f>VLOOKUP(Table13[[#This Row],[Track]],$B$1885:$D$1929,2,FALSE)</f>
        <v>Vic</v>
      </c>
      <c r="AJ169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695" s="16" t="str">
        <f>IF(Table13[[#This Row],[Going-Dist]]="G&lt;6-Dist&gt;=1700","B",IF(Table13[[#This Row],[Going-Dist]]="G&lt;6-Dist&lt;1700","A",IF(AJ1695="G&gt;=6-Dist&lt;1700","C",IF(AJ1695="G&gt;=6-Dist&gt;=1700","D","xx"))))</f>
        <v>B</v>
      </c>
      <c r="AL1695" s="69">
        <f>MONTH(Table13[[#This Row],[Date]])</f>
        <v>2</v>
      </c>
      <c r="AM1695" s="69" t="str">
        <f t="shared" si="131"/>
        <v>2025-2026</v>
      </c>
      <c r="AN1695" s="60">
        <v>150</v>
      </c>
      <c r="AO1695" s="128" t="str">
        <f>IF(Table13[[#This Row],[Combo 27 Bet]]="","",IF(Table13[[#This Row],[Lev Ret]]="","",AN1695*Table13[[#This Row],[Odds]]))</f>
        <v/>
      </c>
      <c r="AP1695" s="129">
        <f t="shared" si="130"/>
        <v>-150</v>
      </c>
      <c r="AQ1695" s="135"/>
      <c r="AR1695" s="151">
        <v>9</v>
      </c>
      <c r="AS1695" s="2" t="str">
        <f>IF(Table13[[#This Row],[Date]]&lt;$AS$3,"","Live")</f>
        <v/>
      </c>
      <c r="AT1695" s="2" t="str">
        <f>IF(Table13[[#This Row],[Date]]&lt;$AT$3,"","Current Algo")</f>
        <v/>
      </c>
    </row>
    <row r="1696" spans="1:46" x14ac:dyDescent="0.25">
      <c r="A1696" s="82">
        <v>46067</v>
      </c>
      <c r="B1696" s="2" t="s">
        <v>3</v>
      </c>
      <c r="C1696" s="83">
        <v>0.64583333333333337</v>
      </c>
      <c r="D1696" s="87">
        <v>4</v>
      </c>
      <c r="E1696" s="7">
        <v>0</v>
      </c>
      <c r="F1696" s="60">
        <v>7</v>
      </c>
      <c r="G1696" s="2">
        <v>1400</v>
      </c>
      <c r="H1696" s="2" t="s">
        <v>42</v>
      </c>
      <c r="I1696" s="2" t="s">
        <v>46</v>
      </c>
      <c r="J1696" s="2">
        <v>175</v>
      </c>
      <c r="K1696" s="6">
        <v>2</v>
      </c>
      <c r="L1696" s="6" t="s">
        <v>1435</v>
      </c>
      <c r="M1696" s="2" t="s">
        <v>76</v>
      </c>
      <c r="N1696" s="84">
        <v>5.5</v>
      </c>
      <c r="O1696" s="2" t="s">
        <v>59</v>
      </c>
      <c r="P1696" s="2" t="s">
        <v>1433</v>
      </c>
      <c r="Q1696" s="85"/>
      <c r="R1696" s="86">
        <v>6</v>
      </c>
      <c r="S1696" s="85">
        <v>59.5</v>
      </c>
      <c r="T1696" s="85">
        <v>59.5</v>
      </c>
      <c r="U1696" s="85"/>
      <c r="V1696" s="2">
        <v>1</v>
      </c>
      <c r="W1696" s="92">
        <v>2</v>
      </c>
      <c r="X1696" s="10">
        <v>1</v>
      </c>
      <c r="Y1696" s="95">
        <v>3.9</v>
      </c>
      <c r="Z1696" s="2">
        <v>45</v>
      </c>
      <c r="AA1696" s="6">
        <v>8</v>
      </c>
      <c r="AB1696" s="2"/>
      <c r="AC1696" s="2" t="s">
        <v>12</v>
      </c>
      <c r="AD1696" s="84">
        <v>4.8</v>
      </c>
      <c r="AE1696" s="84">
        <v>1.6</v>
      </c>
      <c r="AF1696" s="2">
        <v>100</v>
      </c>
      <c r="AG1696" s="2">
        <f t="shared" si="128"/>
        <v>480</v>
      </c>
      <c r="AH1696" s="2">
        <f t="shared" si="129"/>
        <v>380</v>
      </c>
      <c r="AI1696" s="44" t="str">
        <f>VLOOKUP(Table13[[#This Row],[Track]],$B$1885:$D$1929,2,FALSE)</f>
        <v>Vic</v>
      </c>
      <c r="AJ169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6" s="16" t="str">
        <f>IF(Table13[[#This Row],[Going-Dist]]="G&lt;6-Dist&gt;=1700","B",IF(Table13[[#This Row],[Going-Dist]]="G&lt;6-Dist&lt;1700","A",IF(AJ1696="G&gt;=6-Dist&lt;1700","C",IF(AJ1696="G&gt;=6-Dist&gt;=1700","D","xx"))))</f>
        <v>A</v>
      </c>
      <c r="AL1696" s="69">
        <f>MONTH(Table13[[#This Row],[Date]])</f>
        <v>2</v>
      </c>
      <c r="AM1696" s="69" t="str">
        <f t="shared" si="131"/>
        <v>2025-2026</v>
      </c>
      <c r="AN1696" s="60">
        <v>150</v>
      </c>
      <c r="AO1696" s="128">
        <f>IF(Table13[[#This Row],[Combo 27 Bet]]="","",IF(Table13[[#This Row],[Lev Ret]]="","",AN1696*Table13[[#This Row],[Odds]]))</f>
        <v>720</v>
      </c>
      <c r="AP1696" s="129">
        <f t="shared" si="130"/>
        <v>570</v>
      </c>
      <c r="AQ1696" s="135">
        <v>2</v>
      </c>
      <c r="AR1696" s="151">
        <v>9</v>
      </c>
      <c r="AS1696" s="2" t="str">
        <f>IF(Table13[[#This Row],[Date]]&lt;$AS$3,"","Live")</f>
        <v/>
      </c>
      <c r="AT1696" s="2" t="str">
        <f>IF(Table13[[#This Row],[Date]]&lt;$AT$3,"","Current Algo")</f>
        <v/>
      </c>
    </row>
    <row r="1697" spans="1:46" x14ac:dyDescent="0.25">
      <c r="A1697" s="82">
        <v>46067</v>
      </c>
      <c r="B1697" s="2" t="s">
        <v>3</v>
      </c>
      <c r="C1697" s="83">
        <v>0.64583333333333337</v>
      </c>
      <c r="D1697" s="87">
        <v>4</v>
      </c>
      <c r="E1697" s="7">
        <v>0</v>
      </c>
      <c r="F1697" s="60">
        <v>7</v>
      </c>
      <c r="G1697" s="2">
        <v>1400</v>
      </c>
      <c r="H1697" s="2" t="s">
        <v>42</v>
      </c>
      <c r="I1697" s="2" t="s">
        <v>46</v>
      </c>
      <c r="J1697" s="2">
        <v>175</v>
      </c>
      <c r="K1697" s="6">
        <v>6</v>
      </c>
      <c r="L1697" s="6" t="s">
        <v>1181</v>
      </c>
      <c r="M1697" s="2" t="s">
        <v>55</v>
      </c>
      <c r="N1697" s="84">
        <v>4</v>
      </c>
      <c r="O1697" s="2" t="s">
        <v>1403</v>
      </c>
      <c r="P1697" s="2" t="s">
        <v>48</v>
      </c>
      <c r="Q1697" s="85"/>
      <c r="R1697" s="86">
        <v>8</v>
      </c>
      <c r="S1697" s="85">
        <v>56.5</v>
      </c>
      <c r="T1697" s="85">
        <v>56.5</v>
      </c>
      <c r="U1697" s="85"/>
      <c r="V1697" s="2">
        <v>3</v>
      </c>
      <c r="W1697" s="92">
        <v>1</v>
      </c>
      <c r="X1697" s="10">
        <v>3</v>
      </c>
      <c r="Y1697" s="95">
        <v>5.5</v>
      </c>
      <c r="Z1697" s="2">
        <v>30</v>
      </c>
      <c r="AA1697" s="6">
        <v>8</v>
      </c>
      <c r="AB1697" s="2"/>
      <c r="AC1697" s="2"/>
      <c r="AD1697" s="84">
        <v>4.2</v>
      </c>
      <c r="AE1697" s="84"/>
      <c r="AF1697" s="2">
        <v>100</v>
      </c>
      <c r="AG1697" s="2" t="str">
        <f t="shared" si="128"/>
        <v/>
      </c>
      <c r="AH1697" s="2">
        <f t="shared" si="129"/>
        <v>-100</v>
      </c>
      <c r="AI1697" s="44" t="str">
        <f>VLOOKUP(Table13[[#This Row],[Track]],$B$1885:$D$1929,2,FALSE)</f>
        <v>Vic</v>
      </c>
      <c r="AJ169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7" s="16" t="str">
        <f>IF(Table13[[#This Row],[Going-Dist]]="G&lt;6-Dist&gt;=1700","B",IF(Table13[[#This Row],[Going-Dist]]="G&lt;6-Dist&lt;1700","A",IF(AJ1697="G&gt;=6-Dist&lt;1700","C",IF(AJ1697="G&gt;=6-Dist&gt;=1700","D","xx"))))</f>
        <v>A</v>
      </c>
      <c r="AL1697" s="69">
        <f>MONTH(Table13[[#This Row],[Date]])</f>
        <v>2</v>
      </c>
      <c r="AM1697" s="69" t="str">
        <f t="shared" si="131"/>
        <v>2025-2026</v>
      </c>
      <c r="AN1697" s="60">
        <v>140</v>
      </c>
      <c r="AO1697" s="128" t="str">
        <f>IF(Table13[[#This Row],[Combo 27 Bet]]="","",IF(Table13[[#This Row],[Lev Ret]]="","",AN1697*Table13[[#This Row],[Odds]]))</f>
        <v/>
      </c>
      <c r="AP1697" s="129">
        <f t="shared" si="130"/>
        <v>-140</v>
      </c>
      <c r="AQ1697" s="135">
        <v>2</v>
      </c>
      <c r="AR1697" s="151">
        <v>7</v>
      </c>
      <c r="AS1697" s="2" t="str">
        <f>IF(Table13[[#This Row],[Date]]&lt;$AS$3,"","Live")</f>
        <v/>
      </c>
      <c r="AT1697" s="2" t="str">
        <f>IF(Table13[[#This Row],[Date]]&lt;$AT$3,"","Current Algo")</f>
        <v/>
      </c>
    </row>
    <row r="1698" spans="1:46" x14ac:dyDescent="0.25">
      <c r="A1698" s="82">
        <v>46067</v>
      </c>
      <c r="B1698" s="2" t="s">
        <v>3</v>
      </c>
      <c r="C1698" s="83">
        <v>0.67361111111111116</v>
      </c>
      <c r="D1698" s="87">
        <v>4</v>
      </c>
      <c r="E1698" s="7">
        <v>0</v>
      </c>
      <c r="F1698" s="60">
        <v>8</v>
      </c>
      <c r="G1698" s="2">
        <v>1000</v>
      </c>
      <c r="H1698" s="2" t="s">
        <v>131</v>
      </c>
      <c r="I1698" s="2" t="s">
        <v>131</v>
      </c>
      <c r="J1698" s="2">
        <v>1000</v>
      </c>
      <c r="K1698" s="6">
        <v>4</v>
      </c>
      <c r="L1698" s="6" t="s">
        <v>1436</v>
      </c>
      <c r="M1698" s="2" t="s">
        <v>76</v>
      </c>
      <c r="N1698" s="84">
        <v>2.6</v>
      </c>
      <c r="O1698" s="2" t="s">
        <v>63</v>
      </c>
      <c r="P1698" s="2" t="s">
        <v>48</v>
      </c>
      <c r="Q1698" s="85"/>
      <c r="R1698" s="86">
        <v>7</v>
      </c>
      <c r="S1698" s="85">
        <v>55.5</v>
      </c>
      <c r="T1698" s="85">
        <v>55.5</v>
      </c>
      <c r="U1698" s="85"/>
      <c r="V1698" s="2">
        <v>1</v>
      </c>
      <c r="W1698" s="92"/>
      <c r="X1698" s="10">
        <v>2</v>
      </c>
      <c r="Y1698" s="95">
        <v>5</v>
      </c>
      <c r="Z1698" s="2">
        <v>35</v>
      </c>
      <c r="AA1698" s="6">
        <v>8</v>
      </c>
      <c r="AB1698" s="2"/>
      <c r="AC1698" s="2" t="s">
        <v>12</v>
      </c>
      <c r="AD1698" s="84">
        <v>2.8</v>
      </c>
      <c r="AE1698" s="84">
        <v>2.8</v>
      </c>
      <c r="AF1698" s="2">
        <v>100</v>
      </c>
      <c r="AG1698" s="2">
        <f t="shared" si="128"/>
        <v>280</v>
      </c>
      <c r="AH1698" s="2">
        <f t="shared" si="129"/>
        <v>180</v>
      </c>
      <c r="AI1698" s="44" t="str">
        <f>VLOOKUP(Table13[[#This Row],[Track]],$B$1885:$D$1929,2,FALSE)</f>
        <v>Vic</v>
      </c>
      <c r="AJ169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8" s="16" t="str">
        <f>IF(Table13[[#This Row],[Going-Dist]]="G&lt;6-Dist&gt;=1700","B",IF(Table13[[#This Row],[Going-Dist]]="G&lt;6-Dist&lt;1700","A",IF(AJ1698="G&gt;=6-Dist&lt;1700","C",IF(AJ1698="G&gt;=6-Dist&gt;=1700","D","xx"))))</f>
        <v>A</v>
      </c>
      <c r="AL1698" s="69">
        <f>MONTH(Table13[[#This Row],[Date]])</f>
        <v>2</v>
      </c>
      <c r="AM1698" s="69" t="str">
        <f t="shared" si="131"/>
        <v>2025-2026</v>
      </c>
      <c r="AN1698" s="60">
        <v>150</v>
      </c>
      <c r="AO1698" s="128">
        <f>IF(Table13[[#This Row],[Combo 27 Bet]]="","",IF(Table13[[#This Row],[Lev Ret]]="","",AN1698*Table13[[#This Row],[Odds]]))</f>
        <v>420</v>
      </c>
      <c r="AP1698" s="129">
        <f t="shared" si="130"/>
        <v>270</v>
      </c>
      <c r="AQ1698" s="135"/>
      <c r="AR1698" s="151">
        <v>8</v>
      </c>
      <c r="AS1698" s="2" t="str">
        <f>IF(Table13[[#This Row],[Date]]&lt;$AS$3,"","Live")</f>
        <v/>
      </c>
      <c r="AT1698" s="2" t="str">
        <f>IF(Table13[[#This Row],[Date]]&lt;$AT$3,"","Current Algo")</f>
        <v/>
      </c>
    </row>
    <row r="1699" spans="1:46" x14ac:dyDescent="0.25">
      <c r="A1699" s="82">
        <v>46067</v>
      </c>
      <c r="B1699" s="2" t="s">
        <v>3</v>
      </c>
      <c r="C1699" s="83">
        <v>0.70138888888888884</v>
      </c>
      <c r="D1699" s="87">
        <v>4</v>
      </c>
      <c r="E1699" s="7">
        <v>0</v>
      </c>
      <c r="F1699" s="60">
        <v>9</v>
      </c>
      <c r="G1699" s="2">
        <v>1400</v>
      </c>
      <c r="H1699" s="2" t="s">
        <v>61</v>
      </c>
      <c r="I1699" s="2" t="s">
        <v>62</v>
      </c>
      <c r="J1699" s="2">
        <v>200</v>
      </c>
      <c r="K1699" s="6">
        <v>2</v>
      </c>
      <c r="L1699" s="6" t="s">
        <v>1426</v>
      </c>
      <c r="M1699" s="2"/>
      <c r="N1699" s="84">
        <v>1.9</v>
      </c>
      <c r="O1699" s="2" t="s">
        <v>49</v>
      </c>
      <c r="P1699" s="2" t="s">
        <v>48</v>
      </c>
      <c r="Q1699" s="85"/>
      <c r="R1699" s="86">
        <v>9</v>
      </c>
      <c r="S1699" s="85">
        <v>58.5</v>
      </c>
      <c r="T1699" s="85">
        <v>58.5</v>
      </c>
      <c r="U1699" s="85"/>
      <c r="V1699" s="2"/>
      <c r="W1699" s="92"/>
      <c r="X1699" s="10">
        <v>1</v>
      </c>
      <c r="Y1699" s="95"/>
      <c r="Z1699" s="2"/>
      <c r="AA1699" s="6">
        <v>11</v>
      </c>
      <c r="AB1699" s="2"/>
      <c r="AC1699" s="2" t="s">
        <v>12</v>
      </c>
      <c r="AD1699" s="84">
        <v>1.75</v>
      </c>
      <c r="AE1699" s="84">
        <v>1.1000000000000001</v>
      </c>
      <c r="AF1699" s="2">
        <v>100</v>
      </c>
      <c r="AG1699" s="2">
        <f t="shared" si="128"/>
        <v>175</v>
      </c>
      <c r="AH1699" s="2">
        <f t="shared" si="129"/>
        <v>75</v>
      </c>
      <c r="AI1699" s="44" t="str">
        <f>VLOOKUP(Table13[[#This Row],[Track]],$B$1885:$D$1929,2,FALSE)</f>
        <v>Vic</v>
      </c>
      <c r="AJ169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699" s="16" t="str">
        <f>IF(Table13[[#This Row],[Going-Dist]]="G&lt;6-Dist&gt;=1700","B",IF(Table13[[#This Row],[Going-Dist]]="G&lt;6-Dist&lt;1700","A",IF(AJ1699="G&gt;=6-Dist&lt;1700","C",IF(AJ1699="G&gt;=6-Dist&gt;=1700","D","xx"))))</f>
        <v>A</v>
      </c>
      <c r="AL1699" s="69">
        <f>MONTH(Table13[[#This Row],[Date]])</f>
        <v>2</v>
      </c>
      <c r="AM1699" s="69" t="str">
        <f t="shared" si="131"/>
        <v>2025-2026</v>
      </c>
      <c r="AN1699" s="60">
        <v>100</v>
      </c>
      <c r="AO1699" s="128">
        <f>IF(Table13[[#This Row],[Combo 27 Bet]]="","",IF(Table13[[#This Row],[Lev Ret]]="","",AN1699*Table13[[#This Row],[Odds]]))</f>
        <v>175</v>
      </c>
      <c r="AP1699" s="129">
        <f t="shared" si="130"/>
        <v>75</v>
      </c>
      <c r="AQ1699" s="135"/>
      <c r="AR1699" s="151">
        <v>5</v>
      </c>
      <c r="AS1699" s="2" t="str">
        <f>IF(Table13[[#This Row],[Date]]&lt;$AS$3,"","Live")</f>
        <v/>
      </c>
      <c r="AT1699" s="2" t="str">
        <f>IF(Table13[[#This Row],[Date]]&lt;$AT$3,"","Current Algo")</f>
        <v/>
      </c>
    </row>
    <row r="1700" spans="1:46" x14ac:dyDescent="0.25">
      <c r="A1700" s="82">
        <v>46067</v>
      </c>
      <c r="B1700" s="2" t="s">
        <v>3</v>
      </c>
      <c r="C1700" s="83">
        <v>0.72916666666666663</v>
      </c>
      <c r="D1700" s="87">
        <v>4</v>
      </c>
      <c r="E1700" s="7">
        <v>0</v>
      </c>
      <c r="F1700" s="60">
        <v>10</v>
      </c>
      <c r="G1700" s="2">
        <v>1400</v>
      </c>
      <c r="H1700" s="2" t="s">
        <v>70</v>
      </c>
      <c r="I1700" s="2" t="s">
        <v>84</v>
      </c>
      <c r="J1700" s="2">
        <v>200</v>
      </c>
      <c r="K1700" s="6">
        <v>3</v>
      </c>
      <c r="L1700" s="6" t="s">
        <v>458</v>
      </c>
      <c r="M1700" s="2" t="s">
        <v>80</v>
      </c>
      <c r="N1700" s="84">
        <v>3</v>
      </c>
      <c r="O1700" s="2" t="s">
        <v>227</v>
      </c>
      <c r="P1700" s="2" t="s">
        <v>137</v>
      </c>
      <c r="Q1700" s="85"/>
      <c r="R1700" s="86">
        <v>2</v>
      </c>
      <c r="S1700" s="85">
        <v>58</v>
      </c>
      <c r="T1700" s="85">
        <v>58</v>
      </c>
      <c r="U1700" s="85"/>
      <c r="V1700" s="2">
        <v>1</v>
      </c>
      <c r="W1700" s="92">
        <v>1</v>
      </c>
      <c r="X1700" s="10">
        <v>1</v>
      </c>
      <c r="Y1700" s="95">
        <v>2.8</v>
      </c>
      <c r="Z1700" s="2">
        <v>50</v>
      </c>
      <c r="AA1700" s="6">
        <v>10</v>
      </c>
      <c r="AB1700" s="2"/>
      <c r="AC1700" s="2" t="s">
        <v>13</v>
      </c>
      <c r="AD1700" s="84">
        <v>3.7</v>
      </c>
      <c r="AE1700" s="84">
        <v>1.4</v>
      </c>
      <c r="AF1700" s="2">
        <v>100</v>
      </c>
      <c r="AG1700" s="2" t="str">
        <f t="shared" si="128"/>
        <v/>
      </c>
      <c r="AH1700" s="2">
        <f t="shared" si="129"/>
        <v>-100</v>
      </c>
      <c r="AI1700" s="44" t="str">
        <f>VLOOKUP(Table13[[#This Row],[Track]],$B$1885:$D$1929,2,FALSE)</f>
        <v>Vic</v>
      </c>
      <c r="AJ170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0" s="16" t="str">
        <f>IF(Table13[[#This Row],[Going-Dist]]="G&lt;6-Dist&gt;=1700","B",IF(Table13[[#This Row],[Going-Dist]]="G&lt;6-Dist&lt;1700","A",IF(AJ1700="G&gt;=6-Dist&lt;1700","C",IF(AJ1700="G&gt;=6-Dist&gt;=1700","D","xx"))))</f>
        <v>A</v>
      </c>
      <c r="AL1700" s="69">
        <f>MONTH(Table13[[#This Row],[Date]])</f>
        <v>2</v>
      </c>
      <c r="AM1700" s="69" t="str">
        <f t="shared" si="131"/>
        <v>2025-2026</v>
      </c>
      <c r="AN1700" s="60">
        <v>150</v>
      </c>
      <c r="AO1700" s="128" t="str">
        <f>IF(Table13[[#This Row],[Combo 27 Bet]]="","",IF(Table13[[#This Row],[Lev Ret]]="","",AN1700*Table13[[#This Row],[Odds]]))</f>
        <v/>
      </c>
      <c r="AP1700" s="129">
        <f t="shared" si="130"/>
        <v>-150</v>
      </c>
      <c r="AQ1700" s="135"/>
      <c r="AR1700" s="151">
        <v>9</v>
      </c>
      <c r="AS1700" s="2" t="str">
        <f>IF(Table13[[#This Row],[Date]]&lt;$AS$3,"","Live")</f>
        <v/>
      </c>
      <c r="AT1700" s="2" t="str">
        <f>IF(Table13[[#This Row],[Date]]&lt;$AT$3,"","Current Algo")</f>
        <v/>
      </c>
    </row>
    <row r="1701" spans="1:46" x14ac:dyDescent="0.25">
      <c r="A1701" s="82">
        <v>46074</v>
      </c>
      <c r="B1701" s="2" t="s">
        <v>149</v>
      </c>
      <c r="C1701" s="83">
        <v>0.52083333333333337</v>
      </c>
      <c r="D1701" s="87">
        <v>4</v>
      </c>
      <c r="E1701" s="7">
        <v>5</v>
      </c>
      <c r="F1701" s="60">
        <v>1</v>
      </c>
      <c r="G1701" s="2">
        <v>1500</v>
      </c>
      <c r="H1701" s="2" t="s">
        <v>151</v>
      </c>
      <c r="I1701" s="2">
        <v>72</v>
      </c>
      <c r="J1701" s="2">
        <v>120</v>
      </c>
      <c r="K1701" s="6">
        <v>10</v>
      </c>
      <c r="L1701" s="6" t="s">
        <v>1443</v>
      </c>
      <c r="M1701" s="2" t="s">
        <v>75</v>
      </c>
      <c r="N1701" s="84">
        <v>8.1999999999999993</v>
      </c>
      <c r="O1701" s="2" t="s">
        <v>1131</v>
      </c>
      <c r="P1701" s="2" t="s">
        <v>1081</v>
      </c>
      <c r="Q1701" s="85"/>
      <c r="R1701" s="86">
        <v>1</v>
      </c>
      <c r="S1701" s="85">
        <v>54</v>
      </c>
      <c r="T1701" s="85">
        <v>54</v>
      </c>
      <c r="U1701" s="85"/>
      <c r="V1701" s="2"/>
      <c r="W1701" s="92">
        <v>3</v>
      </c>
      <c r="X1701" s="10">
        <v>1</v>
      </c>
      <c r="Y1701" s="95">
        <v>4.5999999999999996</v>
      </c>
      <c r="Z1701" s="2">
        <v>20</v>
      </c>
      <c r="AA1701" s="6"/>
      <c r="AB1701" s="2"/>
      <c r="AC1701" s="2"/>
      <c r="AD1701" s="84">
        <v>6.5</v>
      </c>
      <c r="AE1701" s="84"/>
      <c r="AF1701" s="2">
        <v>100</v>
      </c>
      <c r="AG1701" s="2" t="str">
        <f t="shared" si="128"/>
        <v/>
      </c>
      <c r="AH1701" s="2">
        <f t="shared" si="129"/>
        <v>-100</v>
      </c>
      <c r="AI1701" s="44" t="str">
        <f>VLOOKUP(Table13[[#This Row],[Track]],$B$1885:$D$1929,2,FALSE)</f>
        <v>NSW</v>
      </c>
      <c r="AJ170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1" s="16" t="str">
        <f>IF(Table13[[#This Row],[Going-Dist]]="G&lt;6-Dist&gt;=1700","B",IF(Table13[[#This Row],[Going-Dist]]="G&lt;6-Dist&lt;1700","A",IF(AJ1701="G&gt;=6-Dist&lt;1700","C",IF(AJ1701="G&gt;=6-Dist&gt;=1700","D","xx"))))</f>
        <v>A</v>
      </c>
      <c r="AL1701" s="2">
        <f>MONTH(Table13[[#This Row],[Date]])</f>
        <v>2</v>
      </c>
      <c r="AM1701" s="2" t="str">
        <f t="shared" si="131"/>
        <v>2025-2026</v>
      </c>
      <c r="AN1701" s="60">
        <v>100</v>
      </c>
      <c r="AO1701" s="128" t="str">
        <f>IF(Table13[[#This Row],[Combo 27 Bet]]="","",IF(Table13[[#This Row],[Lev Ret]]="","",AN1701*Table13[[#This Row],[Odds]]))</f>
        <v/>
      </c>
      <c r="AP1701" s="129">
        <f t="shared" si="130"/>
        <v>-100</v>
      </c>
      <c r="AQ1701" s="135"/>
      <c r="AR1701" s="151">
        <v>1</v>
      </c>
      <c r="AS1701" s="2" t="str">
        <f>IF(Table13[[#This Row],[Date]]&lt;$AS$3,"","Live")</f>
        <v/>
      </c>
      <c r="AT1701" s="2" t="str">
        <f>IF(Table13[[#This Row],[Date]]&lt;$AT$3,"","Current Algo")</f>
        <v/>
      </c>
    </row>
    <row r="1702" spans="1:46" x14ac:dyDescent="0.25">
      <c r="A1702" s="82">
        <v>46074</v>
      </c>
      <c r="B1702" s="2" t="s">
        <v>4</v>
      </c>
      <c r="C1702" s="83">
        <v>0.55555555555555558</v>
      </c>
      <c r="D1702" s="87">
        <v>4</v>
      </c>
      <c r="E1702" s="7">
        <v>0</v>
      </c>
      <c r="F1702" s="60">
        <v>3</v>
      </c>
      <c r="G1702" s="2">
        <v>2000</v>
      </c>
      <c r="H1702" s="2" t="s">
        <v>42</v>
      </c>
      <c r="I1702" s="2" t="s">
        <v>46</v>
      </c>
      <c r="J1702" s="2">
        <v>175</v>
      </c>
      <c r="K1702" s="6">
        <v>2</v>
      </c>
      <c r="L1702" s="6" t="s">
        <v>1008</v>
      </c>
      <c r="M1702" s="2" t="s">
        <v>75</v>
      </c>
      <c r="N1702" s="84">
        <v>4.5</v>
      </c>
      <c r="O1702" s="2" t="s">
        <v>97</v>
      </c>
      <c r="P1702" s="2" t="s">
        <v>72</v>
      </c>
      <c r="Q1702" s="85"/>
      <c r="R1702" s="86">
        <v>4</v>
      </c>
      <c r="S1702" s="85">
        <v>59.5</v>
      </c>
      <c r="T1702" s="85">
        <v>59.5</v>
      </c>
      <c r="U1702" s="85"/>
      <c r="V1702" s="2">
        <v>1</v>
      </c>
      <c r="W1702" s="92">
        <v>2</v>
      </c>
      <c r="X1702" s="10">
        <v>1</v>
      </c>
      <c r="Y1702" s="95">
        <v>3.8</v>
      </c>
      <c r="Z1702" s="2">
        <v>45</v>
      </c>
      <c r="AA1702" s="6">
        <v>7</v>
      </c>
      <c r="AB1702" s="2"/>
      <c r="AC1702" s="2"/>
      <c r="AD1702" s="84">
        <v>3.2</v>
      </c>
      <c r="AE1702" s="84"/>
      <c r="AF1702" s="2">
        <v>100</v>
      </c>
      <c r="AG1702" s="2" t="str">
        <f t="shared" si="128"/>
        <v/>
      </c>
      <c r="AH1702" s="2">
        <f t="shared" si="129"/>
        <v>-100</v>
      </c>
      <c r="AI1702" s="44" t="str">
        <f>VLOOKUP(Table13[[#This Row],[Track]],$B$1885:$D$1929,2,FALSE)</f>
        <v>Vic</v>
      </c>
      <c r="AJ170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02" s="16" t="str">
        <f>IF(Table13[[#This Row],[Going-Dist]]="G&lt;6-Dist&gt;=1700","B",IF(Table13[[#This Row],[Going-Dist]]="G&lt;6-Dist&lt;1700","A",IF(AJ1702="G&gt;=6-Dist&lt;1700","C",IF(AJ1702="G&gt;=6-Dist&gt;=1700","D","xx"))))</f>
        <v>B</v>
      </c>
      <c r="AL1702" s="69">
        <f>MONTH(Table13[[#This Row],[Date]])</f>
        <v>2</v>
      </c>
      <c r="AM1702" s="69" t="str">
        <f t="shared" si="131"/>
        <v>2025-2026</v>
      </c>
      <c r="AN1702" s="60">
        <v>100</v>
      </c>
      <c r="AO1702" s="128" t="str">
        <f>IF(Table13[[#This Row],[Combo 27 Bet]]="","",IF(Table13[[#This Row],[Lev Ret]]="","",AN1702*Table13[[#This Row],[Odds]]))</f>
        <v/>
      </c>
      <c r="AP1702" s="129">
        <f t="shared" si="130"/>
        <v>-100</v>
      </c>
      <c r="AQ1702" s="135"/>
      <c r="AR1702" s="151">
        <v>7</v>
      </c>
      <c r="AS1702" s="2" t="str">
        <f>IF(Table13[[#This Row],[Date]]&lt;$AS$3,"","Live")</f>
        <v/>
      </c>
      <c r="AT1702" s="2" t="str">
        <f>IF(Table13[[#This Row],[Date]]&lt;$AT$3,"","Current Algo")</f>
        <v/>
      </c>
    </row>
    <row r="1703" spans="1:46" x14ac:dyDescent="0.25">
      <c r="A1703" s="82">
        <v>46074</v>
      </c>
      <c r="B1703" s="2" t="s">
        <v>149</v>
      </c>
      <c r="C1703" s="83">
        <v>0.59375</v>
      </c>
      <c r="D1703" s="87">
        <v>4</v>
      </c>
      <c r="E1703" s="7">
        <v>5</v>
      </c>
      <c r="F1703" s="60">
        <v>4</v>
      </c>
      <c r="G1703" s="2">
        <v>1300</v>
      </c>
      <c r="H1703" s="2" t="s">
        <v>151</v>
      </c>
      <c r="I1703" s="2">
        <v>78</v>
      </c>
      <c r="J1703" s="2">
        <v>160</v>
      </c>
      <c r="K1703" s="6">
        <v>14</v>
      </c>
      <c r="L1703" s="6" t="s">
        <v>1431</v>
      </c>
      <c r="M1703" s="2" t="s">
        <v>50</v>
      </c>
      <c r="N1703" s="84">
        <v>2.6</v>
      </c>
      <c r="O1703" s="2" t="s">
        <v>156</v>
      </c>
      <c r="P1703" s="2" t="s">
        <v>154</v>
      </c>
      <c r="Q1703" s="85"/>
      <c r="R1703" s="86">
        <v>6</v>
      </c>
      <c r="S1703" s="85">
        <v>55.5</v>
      </c>
      <c r="T1703" s="85">
        <v>55.5</v>
      </c>
      <c r="U1703" s="85"/>
      <c r="V1703" s="2">
        <v>5</v>
      </c>
      <c r="W1703" s="92"/>
      <c r="X1703" s="10">
        <v>1</v>
      </c>
      <c r="Y1703" s="95">
        <v>3.4</v>
      </c>
      <c r="Z1703" s="2">
        <v>30</v>
      </c>
      <c r="AA1703" s="6"/>
      <c r="AB1703" s="2"/>
      <c r="AC1703" s="2" t="s">
        <v>13</v>
      </c>
      <c r="AD1703" s="84">
        <v>3.6</v>
      </c>
      <c r="AE1703" s="84">
        <v>1.3</v>
      </c>
      <c r="AF1703" s="2">
        <v>100</v>
      </c>
      <c r="AG1703" s="2" t="str">
        <f t="shared" si="128"/>
        <v/>
      </c>
      <c r="AH1703" s="2">
        <f t="shared" si="129"/>
        <v>-100</v>
      </c>
      <c r="AI1703" s="44" t="str">
        <f>VLOOKUP(Table13[[#This Row],[Track]],$B$1885:$D$1929,2,FALSE)</f>
        <v>NSW</v>
      </c>
      <c r="AJ170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3" s="16" t="str">
        <f>IF(Table13[[#This Row],[Going-Dist]]="G&lt;6-Dist&gt;=1700","B",IF(Table13[[#This Row],[Going-Dist]]="G&lt;6-Dist&lt;1700","A",IF(AJ1703="G&gt;=6-Dist&lt;1700","C",IF(AJ1703="G&gt;=6-Dist&gt;=1700","D","xx"))))</f>
        <v>A</v>
      </c>
      <c r="AL1703" s="69">
        <f>MONTH(Table13[[#This Row],[Date]])</f>
        <v>2</v>
      </c>
      <c r="AM1703" s="69" t="str">
        <f t="shared" si="131"/>
        <v>2025-2026</v>
      </c>
      <c r="AN1703" s="60">
        <v>200</v>
      </c>
      <c r="AO1703" s="128" t="str">
        <f>IF(Table13[[#This Row],[Combo 27 Bet]]="","",IF(Table13[[#This Row],[Lev Ret]]="","",AN1703*Table13[[#This Row],[Odds]]))</f>
        <v/>
      </c>
      <c r="AP1703" s="129">
        <f t="shared" si="130"/>
        <v>-200</v>
      </c>
      <c r="AQ1703" s="135"/>
      <c r="AR1703" s="151">
        <v>10</v>
      </c>
      <c r="AS1703" s="2" t="str">
        <f>IF(Table13[[#This Row],[Date]]&lt;$AS$3,"","Live")</f>
        <v/>
      </c>
      <c r="AT1703" s="2" t="str">
        <f>IF(Table13[[#This Row],[Date]]&lt;$AT$3,"","Current Algo")</f>
        <v/>
      </c>
    </row>
    <row r="1704" spans="1:46" x14ac:dyDescent="0.25">
      <c r="A1704" s="82">
        <v>46074</v>
      </c>
      <c r="B1704" s="2" t="s">
        <v>4</v>
      </c>
      <c r="C1704" s="83">
        <v>0.60416666666666663</v>
      </c>
      <c r="D1704" s="87">
        <v>4</v>
      </c>
      <c r="E1704" s="7">
        <v>0</v>
      </c>
      <c r="F1704" s="60">
        <v>5</v>
      </c>
      <c r="G1704" s="2">
        <v>1400</v>
      </c>
      <c r="H1704" s="2" t="s">
        <v>77</v>
      </c>
      <c r="I1704" s="2" t="s">
        <v>62</v>
      </c>
      <c r="J1704" s="2">
        <v>300</v>
      </c>
      <c r="K1704" s="6">
        <v>1</v>
      </c>
      <c r="L1704" s="6" t="s">
        <v>1440</v>
      </c>
      <c r="M1704" s="2"/>
      <c r="N1704" s="84">
        <v>1.45</v>
      </c>
      <c r="O1704" s="2" t="s">
        <v>397</v>
      </c>
      <c r="P1704" s="2" t="s">
        <v>100</v>
      </c>
      <c r="Q1704" s="85"/>
      <c r="R1704" s="86">
        <v>1</v>
      </c>
      <c r="S1704" s="85">
        <v>58.5</v>
      </c>
      <c r="T1704" s="85">
        <v>58.5</v>
      </c>
      <c r="U1704" s="85"/>
      <c r="V1704" s="2"/>
      <c r="W1704" s="92"/>
      <c r="X1704" s="10">
        <v>1</v>
      </c>
      <c r="Y1704" s="95"/>
      <c r="Z1704" s="2"/>
      <c r="AA1704" s="6">
        <v>9</v>
      </c>
      <c r="AB1704" s="2"/>
      <c r="AC1704" s="2" t="s">
        <v>12</v>
      </c>
      <c r="AD1704" s="84">
        <v>1.5</v>
      </c>
      <c r="AE1704" s="84">
        <v>1.04</v>
      </c>
      <c r="AF1704" s="2">
        <v>100</v>
      </c>
      <c r="AG1704" s="2">
        <f t="shared" si="128"/>
        <v>150</v>
      </c>
      <c r="AH1704" s="2">
        <f t="shared" si="129"/>
        <v>50</v>
      </c>
      <c r="AI1704" s="44" t="str">
        <f>VLOOKUP(Table13[[#This Row],[Track]],$B$1885:$D$1929,2,FALSE)</f>
        <v>Vic</v>
      </c>
      <c r="AJ170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4" s="16" t="str">
        <f>IF(Table13[[#This Row],[Going-Dist]]="G&lt;6-Dist&gt;=1700","B",IF(Table13[[#This Row],[Going-Dist]]="G&lt;6-Dist&lt;1700","A",IF(AJ1704="G&gt;=6-Dist&lt;1700","C",IF(AJ1704="G&gt;=6-Dist&gt;=1700","D","xx"))))</f>
        <v>A</v>
      </c>
      <c r="AL1704" s="69">
        <f>MONTH(Table13[[#This Row],[Date]])</f>
        <v>2</v>
      </c>
      <c r="AM1704" s="69" t="str">
        <f t="shared" si="131"/>
        <v>2025-2026</v>
      </c>
      <c r="AN1704" s="60">
        <v>100</v>
      </c>
      <c r="AO1704" s="128">
        <f>IF(Table13[[#This Row],[Combo 27 Bet]]="","",IF(Table13[[#This Row],[Lev Ret]]="","",AN1704*Table13[[#This Row],[Odds]]))</f>
        <v>150</v>
      </c>
      <c r="AP1704" s="129">
        <f t="shared" si="130"/>
        <v>50</v>
      </c>
      <c r="AQ1704" s="135"/>
      <c r="AR1704" s="151">
        <v>1</v>
      </c>
      <c r="AS1704" s="2" t="str">
        <f>IF(Table13[[#This Row],[Date]]&lt;$AS$3,"","Live")</f>
        <v/>
      </c>
      <c r="AT1704" s="2" t="str">
        <f>IF(Table13[[#This Row],[Date]]&lt;$AT$3,"","Current Algo")</f>
        <v/>
      </c>
    </row>
    <row r="1705" spans="1:46" x14ac:dyDescent="0.25">
      <c r="A1705" s="82">
        <v>46074</v>
      </c>
      <c r="B1705" s="2" t="s">
        <v>4</v>
      </c>
      <c r="C1705" s="83">
        <v>0.62847222222222221</v>
      </c>
      <c r="D1705" s="87">
        <v>4</v>
      </c>
      <c r="E1705" s="7">
        <v>0</v>
      </c>
      <c r="F1705" s="60">
        <v>6</v>
      </c>
      <c r="G1705" s="2">
        <v>1400</v>
      </c>
      <c r="H1705" s="2" t="s">
        <v>70</v>
      </c>
      <c r="I1705" s="2" t="s">
        <v>84</v>
      </c>
      <c r="J1705" s="2">
        <v>200</v>
      </c>
      <c r="K1705" s="6">
        <v>4</v>
      </c>
      <c r="L1705" s="6" t="s">
        <v>1441</v>
      </c>
      <c r="M1705" s="2" t="s">
        <v>75</v>
      </c>
      <c r="N1705" s="84">
        <v>6.5</v>
      </c>
      <c r="O1705" s="2" t="s">
        <v>397</v>
      </c>
      <c r="P1705" s="2" t="s">
        <v>100</v>
      </c>
      <c r="Q1705" s="85"/>
      <c r="R1705" s="86">
        <v>5</v>
      </c>
      <c r="S1705" s="85">
        <v>58</v>
      </c>
      <c r="T1705" s="85">
        <v>58</v>
      </c>
      <c r="U1705" s="85"/>
      <c r="V1705" s="2">
        <v>1</v>
      </c>
      <c r="W1705" s="92">
        <v>2</v>
      </c>
      <c r="X1705" s="10">
        <v>1</v>
      </c>
      <c r="Y1705" s="95">
        <v>3.8</v>
      </c>
      <c r="Z1705" s="2">
        <v>45</v>
      </c>
      <c r="AA1705" s="6">
        <v>9</v>
      </c>
      <c r="AB1705" s="2"/>
      <c r="AC1705" s="2"/>
      <c r="AD1705" s="84">
        <v>5.5</v>
      </c>
      <c r="AE1705" s="84"/>
      <c r="AF1705" s="2">
        <v>100</v>
      </c>
      <c r="AG1705" s="2" t="str">
        <f t="shared" si="128"/>
        <v/>
      </c>
      <c r="AH1705" s="2">
        <f t="shared" si="129"/>
        <v>-100</v>
      </c>
      <c r="AI1705" s="44" t="str">
        <f>VLOOKUP(Table13[[#This Row],[Track]],$B$1885:$D$1929,2,FALSE)</f>
        <v>Vic</v>
      </c>
      <c r="AJ170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5" s="16" t="str">
        <f>IF(Table13[[#This Row],[Going-Dist]]="G&lt;6-Dist&gt;=1700","B",IF(Table13[[#This Row],[Going-Dist]]="G&lt;6-Dist&lt;1700","A",IF(AJ1705="G&gt;=6-Dist&lt;1700","C",IF(AJ1705="G&gt;=6-Dist&gt;=1700","D","xx"))))</f>
        <v>A</v>
      </c>
      <c r="AL1705" s="69">
        <f>MONTH(Table13[[#This Row],[Date]])</f>
        <v>2</v>
      </c>
      <c r="AM1705" s="69" t="str">
        <f t="shared" si="131"/>
        <v>2025-2026</v>
      </c>
      <c r="AN1705" s="60">
        <v>100</v>
      </c>
      <c r="AO1705" s="128" t="str">
        <f>IF(Table13[[#This Row],[Combo 27 Bet]]="","",IF(Table13[[#This Row],[Lev Ret]]="","",AN1705*Table13[[#This Row],[Odds]]))</f>
        <v/>
      </c>
      <c r="AP1705" s="129">
        <f t="shared" si="130"/>
        <v>-100</v>
      </c>
      <c r="AQ1705" s="135"/>
      <c r="AR1705" s="151">
        <v>8</v>
      </c>
      <c r="AS1705" s="2" t="str">
        <f>IF(Table13[[#This Row],[Date]]&lt;$AS$3,"","Live")</f>
        <v/>
      </c>
      <c r="AT1705" s="2" t="str">
        <f>IF(Table13[[#This Row],[Date]]&lt;$AT$3,"","Current Algo")</f>
        <v/>
      </c>
    </row>
    <row r="1706" spans="1:46" x14ac:dyDescent="0.25">
      <c r="A1706" s="82">
        <v>46074</v>
      </c>
      <c r="B1706" s="2" t="s">
        <v>4</v>
      </c>
      <c r="C1706" s="83">
        <v>0.65277777777777779</v>
      </c>
      <c r="D1706" s="87">
        <v>4</v>
      </c>
      <c r="E1706" s="7">
        <v>0</v>
      </c>
      <c r="F1706" s="60">
        <v>7</v>
      </c>
      <c r="G1706" s="2">
        <v>1400</v>
      </c>
      <c r="H1706" s="2" t="s">
        <v>131</v>
      </c>
      <c r="I1706" s="2" t="s">
        <v>131</v>
      </c>
      <c r="J1706" s="2">
        <v>750</v>
      </c>
      <c r="K1706" s="6">
        <v>1</v>
      </c>
      <c r="L1706" s="6" t="s">
        <v>920</v>
      </c>
      <c r="M1706" s="2" t="s">
        <v>55</v>
      </c>
      <c r="N1706" s="84">
        <v>6</v>
      </c>
      <c r="O1706" s="2" t="s">
        <v>156</v>
      </c>
      <c r="P1706" s="2" t="s">
        <v>82</v>
      </c>
      <c r="Q1706" s="85"/>
      <c r="R1706" s="86">
        <v>3</v>
      </c>
      <c r="S1706" s="85">
        <v>59</v>
      </c>
      <c r="T1706" s="85">
        <v>59</v>
      </c>
      <c r="U1706" s="85"/>
      <c r="V1706" s="2">
        <v>2</v>
      </c>
      <c r="W1706" s="92">
        <v>4</v>
      </c>
      <c r="X1706" s="10">
        <v>2</v>
      </c>
      <c r="Y1706" s="95">
        <v>5</v>
      </c>
      <c r="Z1706" s="2">
        <v>35</v>
      </c>
      <c r="AA1706" s="6">
        <v>8</v>
      </c>
      <c r="AB1706" s="2"/>
      <c r="AC1706" s="2" t="s">
        <v>12</v>
      </c>
      <c r="AD1706" s="84">
        <v>5.5</v>
      </c>
      <c r="AE1706" s="84">
        <v>1.7</v>
      </c>
      <c r="AF1706" s="2">
        <v>100</v>
      </c>
      <c r="AG1706" s="2">
        <f t="shared" si="128"/>
        <v>550</v>
      </c>
      <c r="AH1706" s="2">
        <f t="shared" si="129"/>
        <v>450</v>
      </c>
      <c r="AI1706" s="44" t="str">
        <f>VLOOKUP(Table13[[#This Row],[Track]],$B$1885:$D$1929,2,FALSE)</f>
        <v>Vic</v>
      </c>
      <c r="AJ170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6" s="16" t="str">
        <f>IF(Table13[[#This Row],[Going-Dist]]="G&lt;6-Dist&gt;=1700","B",IF(Table13[[#This Row],[Going-Dist]]="G&lt;6-Dist&lt;1700","A",IF(AJ1706="G&gt;=6-Dist&lt;1700","C",IF(AJ1706="G&gt;=6-Dist&gt;=1700","D","xx"))))</f>
        <v>A</v>
      </c>
      <c r="AL1706" s="69">
        <f>MONTH(Table13[[#This Row],[Date]])</f>
        <v>2</v>
      </c>
      <c r="AM1706" s="69" t="str">
        <f t="shared" si="131"/>
        <v>2025-2026</v>
      </c>
      <c r="AN1706" s="60">
        <v>150</v>
      </c>
      <c r="AO1706" s="128">
        <f>IF(Table13[[#This Row],[Combo 27 Bet]]="","",IF(Table13[[#This Row],[Lev Ret]]="","",AN1706*Table13[[#This Row],[Odds]]))</f>
        <v>825</v>
      </c>
      <c r="AP1706" s="129">
        <f t="shared" si="130"/>
        <v>675</v>
      </c>
      <c r="AQ1706" s="135"/>
      <c r="AR1706" s="151">
        <v>8</v>
      </c>
      <c r="AS1706" s="2" t="str">
        <f>IF(Table13[[#This Row],[Date]]&lt;$AS$3,"","Live")</f>
        <v/>
      </c>
      <c r="AT1706" s="2" t="str">
        <f>IF(Table13[[#This Row],[Date]]&lt;$AT$3,"","Current Algo")</f>
        <v/>
      </c>
    </row>
    <row r="1707" spans="1:46" x14ac:dyDescent="0.25">
      <c r="A1707" s="82">
        <v>46074</v>
      </c>
      <c r="B1707" s="2" t="s">
        <v>149</v>
      </c>
      <c r="C1707" s="83">
        <v>0.71875</v>
      </c>
      <c r="D1707" s="87">
        <v>4</v>
      </c>
      <c r="E1707" s="7">
        <v>5</v>
      </c>
      <c r="F1707" s="60">
        <v>9</v>
      </c>
      <c r="G1707" s="2">
        <v>1300</v>
      </c>
      <c r="H1707" s="2" t="s">
        <v>152</v>
      </c>
      <c r="I1707" s="2" t="s">
        <v>66</v>
      </c>
      <c r="J1707" s="2">
        <v>300</v>
      </c>
      <c r="K1707" s="6">
        <v>1</v>
      </c>
      <c r="L1707" s="6" t="s">
        <v>582</v>
      </c>
      <c r="M1707" s="2" t="s">
        <v>55</v>
      </c>
      <c r="N1707" s="84">
        <v>2.4</v>
      </c>
      <c r="O1707" s="2" t="s">
        <v>49</v>
      </c>
      <c r="P1707" s="2" t="s">
        <v>86</v>
      </c>
      <c r="Q1707" s="85"/>
      <c r="R1707" s="86">
        <v>7</v>
      </c>
      <c r="S1707" s="85">
        <v>58</v>
      </c>
      <c r="T1707" s="85">
        <v>58</v>
      </c>
      <c r="U1707" s="85"/>
      <c r="V1707" s="2">
        <v>1</v>
      </c>
      <c r="W1707" s="92">
        <v>1</v>
      </c>
      <c r="X1707" s="10">
        <v>1</v>
      </c>
      <c r="Y1707" s="95">
        <v>2.9</v>
      </c>
      <c r="Z1707" s="2">
        <v>30</v>
      </c>
      <c r="AA1707" s="6"/>
      <c r="AB1707" s="2"/>
      <c r="AC1707" s="2" t="s">
        <v>15</v>
      </c>
      <c r="AD1707" s="84">
        <v>2.0499999999999998</v>
      </c>
      <c r="AE1707" s="84">
        <v>1.3</v>
      </c>
      <c r="AF1707" s="2">
        <v>100</v>
      </c>
      <c r="AG1707" s="2" t="str">
        <f t="shared" si="128"/>
        <v/>
      </c>
      <c r="AH1707" s="2">
        <f t="shared" si="129"/>
        <v>-100</v>
      </c>
      <c r="AI1707" s="44" t="str">
        <f>VLOOKUP(Table13[[#This Row],[Track]],$B$1885:$D$1929,2,FALSE)</f>
        <v>NSW</v>
      </c>
      <c r="AJ170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7" s="16" t="str">
        <f>IF(Table13[[#This Row],[Going-Dist]]="G&lt;6-Dist&gt;=1700","B",IF(Table13[[#This Row],[Going-Dist]]="G&lt;6-Dist&lt;1700","A",IF(AJ1707="G&gt;=6-Dist&lt;1700","C",IF(AJ1707="G&gt;=6-Dist&gt;=1700","D","xx"))))</f>
        <v>A</v>
      </c>
      <c r="AL1707" s="69">
        <f>MONTH(Table13[[#This Row],[Date]])</f>
        <v>2</v>
      </c>
      <c r="AM1707" s="69" t="str">
        <f t="shared" si="131"/>
        <v>2025-2026</v>
      </c>
      <c r="AN1707" s="60">
        <v>150</v>
      </c>
      <c r="AO1707" s="128" t="str">
        <f>IF(Table13[[#This Row],[Combo 27 Bet]]="","",IF(Table13[[#This Row],[Lev Ret]]="","",AN1707*Table13[[#This Row],[Odds]]))</f>
        <v/>
      </c>
      <c r="AP1707" s="129">
        <f t="shared" si="130"/>
        <v>-150</v>
      </c>
      <c r="AQ1707" s="135"/>
      <c r="AR1707" s="151">
        <v>9</v>
      </c>
      <c r="AS1707" s="2" t="str">
        <f>IF(Table13[[#This Row],[Date]]&lt;$AS$3,"","Live")</f>
        <v/>
      </c>
      <c r="AT1707" s="2" t="str">
        <f>IF(Table13[[#This Row],[Date]]&lt;$AT$3,"","Current Algo")</f>
        <v/>
      </c>
    </row>
    <row r="1708" spans="1:46" x14ac:dyDescent="0.25">
      <c r="A1708" s="82">
        <v>46074</v>
      </c>
      <c r="B1708" s="2" t="s">
        <v>4</v>
      </c>
      <c r="C1708" s="83">
        <v>0.73263888888888884</v>
      </c>
      <c r="D1708" s="87">
        <v>4</v>
      </c>
      <c r="E1708" s="7">
        <v>0</v>
      </c>
      <c r="F1708" s="60">
        <v>10</v>
      </c>
      <c r="G1708" s="2">
        <v>1400</v>
      </c>
      <c r="H1708" s="2" t="s">
        <v>42</v>
      </c>
      <c r="I1708" s="2">
        <v>84</v>
      </c>
      <c r="J1708" s="2">
        <v>130</v>
      </c>
      <c r="K1708" s="6">
        <v>1</v>
      </c>
      <c r="L1708" s="6" t="s">
        <v>1373</v>
      </c>
      <c r="M1708" s="2" t="s">
        <v>55</v>
      </c>
      <c r="N1708" s="84">
        <v>8.4</v>
      </c>
      <c r="O1708" s="2" t="s">
        <v>534</v>
      </c>
      <c r="P1708" s="2" t="s">
        <v>90</v>
      </c>
      <c r="Q1708" s="85"/>
      <c r="R1708" s="86">
        <v>1</v>
      </c>
      <c r="S1708" s="85">
        <v>60.5</v>
      </c>
      <c r="T1708" s="85">
        <v>60.5</v>
      </c>
      <c r="U1708" s="85"/>
      <c r="V1708" s="2">
        <v>1</v>
      </c>
      <c r="W1708" s="92"/>
      <c r="X1708" s="10">
        <v>2</v>
      </c>
      <c r="Y1708" s="95">
        <v>5.6</v>
      </c>
      <c r="Z1708" s="2">
        <v>30</v>
      </c>
      <c r="AA1708" s="6">
        <v>11</v>
      </c>
      <c r="AB1708" s="2"/>
      <c r="AC1708" s="2" t="s">
        <v>12</v>
      </c>
      <c r="AD1708" s="84">
        <v>4.8</v>
      </c>
      <c r="AE1708" s="84">
        <v>1.8</v>
      </c>
      <c r="AF1708" s="2">
        <v>100</v>
      </c>
      <c r="AG1708" s="2">
        <f t="shared" si="128"/>
        <v>480</v>
      </c>
      <c r="AH1708" s="2">
        <f t="shared" si="129"/>
        <v>380</v>
      </c>
      <c r="AI1708" s="44" t="str">
        <f>VLOOKUP(Table13[[#This Row],[Track]],$B$1885:$D$1929,2,FALSE)</f>
        <v>Vic</v>
      </c>
      <c r="AJ170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8" s="16" t="str">
        <f>IF(Table13[[#This Row],[Going-Dist]]="G&lt;6-Dist&gt;=1700","B",IF(Table13[[#This Row],[Going-Dist]]="G&lt;6-Dist&lt;1700","A",IF(AJ1708="G&gt;=6-Dist&lt;1700","C",IF(AJ1708="G&gt;=6-Dist&gt;=1700","D","xx"))))</f>
        <v>A</v>
      </c>
      <c r="AL1708" s="2">
        <f>MONTH(Table13[[#This Row],[Date]])</f>
        <v>2</v>
      </c>
      <c r="AM1708" s="2" t="str">
        <f t="shared" si="131"/>
        <v>2025-2026</v>
      </c>
      <c r="AN1708" s="60">
        <v>100</v>
      </c>
      <c r="AO1708" s="128">
        <f>IF(Table13[[#This Row],[Combo 27 Bet]]="","",IF(Table13[[#This Row],[Lev Ret]]="","",AN1708*Table13[[#This Row],[Odds]]))</f>
        <v>480</v>
      </c>
      <c r="AP1708" s="129">
        <f t="shared" si="130"/>
        <v>380</v>
      </c>
      <c r="AQ1708" s="135">
        <v>2</v>
      </c>
      <c r="AR1708" s="151">
        <v>1</v>
      </c>
      <c r="AS1708" s="2" t="str">
        <f>IF(Table13[[#This Row],[Date]]&lt;$AS$3,"","Live")</f>
        <v/>
      </c>
      <c r="AT1708" s="2" t="str">
        <f>IF(Table13[[#This Row],[Date]]&lt;$AT$3,"","Current Algo")</f>
        <v/>
      </c>
    </row>
    <row r="1709" spans="1:46" x14ac:dyDescent="0.25">
      <c r="A1709" s="82">
        <v>46074</v>
      </c>
      <c r="B1709" s="2" t="s">
        <v>4</v>
      </c>
      <c r="C1709" s="83">
        <v>0.73263888888888884</v>
      </c>
      <c r="D1709" s="87">
        <v>4</v>
      </c>
      <c r="E1709" s="7">
        <v>0</v>
      </c>
      <c r="F1709" s="60">
        <v>10</v>
      </c>
      <c r="G1709" s="2">
        <v>1400</v>
      </c>
      <c r="H1709" s="2" t="s">
        <v>42</v>
      </c>
      <c r="I1709" s="2">
        <v>84</v>
      </c>
      <c r="J1709" s="2">
        <v>130</v>
      </c>
      <c r="K1709" s="6">
        <v>12</v>
      </c>
      <c r="L1709" s="6" t="s">
        <v>1442</v>
      </c>
      <c r="M1709" s="2" t="s">
        <v>55</v>
      </c>
      <c r="N1709" s="84">
        <v>2.6</v>
      </c>
      <c r="O1709" s="2" t="s">
        <v>59</v>
      </c>
      <c r="P1709" s="2" t="s">
        <v>82</v>
      </c>
      <c r="Q1709" s="85"/>
      <c r="R1709" s="86">
        <v>11</v>
      </c>
      <c r="S1709" s="85">
        <v>55.5</v>
      </c>
      <c r="T1709" s="85">
        <v>55.5</v>
      </c>
      <c r="U1709" s="85"/>
      <c r="V1709" s="2">
        <v>3</v>
      </c>
      <c r="W1709" s="92">
        <v>1</v>
      </c>
      <c r="X1709" s="10">
        <v>3</v>
      </c>
      <c r="Y1709" s="95">
        <v>5.7</v>
      </c>
      <c r="Z1709" s="2">
        <v>30</v>
      </c>
      <c r="AA1709" s="6">
        <v>11</v>
      </c>
      <c r="AB1709" s="2"/>
      <c r="AC1709" s="2" t="s">
        <v>13</v>
      </c>
      <c r="AD1709" s="84">
        <v>3.5</v>
      </c>
      <c r="AE1709" s="84">
        <v>1.4</v>
      </c>
      <c r="AF1709" s="2">
        <v>100</v>
      </c>
      <c r="AG1709" s="2" t="str">
        <f t="shared" ref="AG1709:AG1753" si="132">IF($AC1709&lt;&gt;"WON","",AF1709*$AD1709)</f>
        <v/>
      </c>
      <c r="AH1709" s="2">
        <f t="shared" ref="AH1709:AH1753" si="133">IF(AG1709="",AF1709*-1,AG1709-AF1709)</f>
        <v>-100</v>
      </c>
      <c r="AI1709" s="44" t="str">
        <f>VLOOKUP(Table13[[#This Row],[Track]],$B$1885:$D$1929,2,FALSE)</f>
        <v>Vic</v>
      </c>
      <c r="AJ170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09" s="16" t="str">
        <f>IF(Table13[[#This Row],[Going-Dist]]="G&lt;6-Dist&gt;=1700","B",IF(Table13[[#This Row],[Going-Dist]]="G&lt;6-Dist&lt;1700","A",IF(AJ1709="G&gt;=6-Dist&lt;1700","C",IF(AJ1709="G&gt;=6-Dist&gt;=1700","D","xx"))))</f>
        <v>A</v>
      </c>
      <c r="AL1709" s="69">
        <f>MONTH(Table13[[#This Row],[Date]])</f>
        <v>2</v>
      </c>
      <c r="AM1709" s="69" t="str">
        <f t="shared" si="131"/>
        <v>2025-2026</v>
      </c>
      <c r="AN1709" s="60">
        <v>100</v>
      </c>
      <c r="AO1709" s="128" t="str">
        <f>IF(Table13[[#This Row],[Combo 27 Bet]]="","",IF(Table13[[#This Row],[Lev Ret]]="","",AN1709*Table13[[#This Row],[Odds]]))</f>
        <v/>
      </c>
      <c r="AP1709" s="129">
        <f t="shared" ref="AP1709:AP1753" si="134">IF(AN1709="","",IF(AO1709="",AN1709*-1,AO1709-AN1709))</f>
        <v>-100</v>
      </c>
      <c r="AQ1709" s="135">
        <v>2</v>
      </c>
      <c r="AR1709" s="151">
        <v>5</v>
      </c>
      <c r="AS1709" s="2" t="str">
        <f>IF(Table13[[#This Row],[Date]]&lt;$AS$3,"","Live")</f>
        <v/>
      </c>
      <c r="AT1709" s="2" t="str">
        <f>IF(Table13[[#This Row],[Date]]&lt;$AT$3,"","Current Algo")</f>
        <v/>
      </c>
    </row>
    <row r="1710" spans="1:46" x14ac:dyDescent="0.25">
      <c r="A1710" s="82">
        <v>46081</v>
      </c>
      <c r="B1710" s="2" t="s">
        <v>3</v>
      </c>
      <c r="C1710" s="83">
        <v>0.55555555555555558</v>
      </c>
      <c r="D1710" s="87">
        <v>4</v>
      </c>
      <c r="E1710" s="7">
        <v>2</v>
      </c>
      <c r="F1710" s="60">
        <v>3</v>
      </c>
      <c r="G1710" s="2">
        <v>1400</v>
      </c>
      <c r="H1710" s="2" t="s">
        <v>42</v>
      </c>
      <c r="I1710" s="2">
        <v>78</v>
      </c>
      <c r="J1710" s="2">
        <v>130</v>
      </c>
      <c r="K1710" s="6">
        <v>7</v>
      </c>
      <c r="L1710" s="6" t="s">
        <v>1445</v>
      </c>
      <c r="M1710" s="2" t="s">
        <v>58</v>
      </c>
      <c r="N1710" s="84">
        <v>2.6</v>
      </c>
      <c r="O1710" s="2" t="s">
        <v>44</v>
      </c>
      <c r="P1710" s="2" t="s">
        <v>48</v>
      </c>
      <c r="Q1710" s="85"/>
      <c r="R1710" s="86">
        <v>5</v>
      </c>
      <c r="S1710" s="85">
        <v>55.5</v>
      </c>
      <c r="T1710" s="85">
        <v>55.5</v>
      </c>
      <c r="U1710" s="85"/>
      <c r="V1710" s="2">
        <v>1</v>
      </c>
      <c r="W1710" s="92">
        <v>3</v>
      </c>
      <c r="X1710" s="10">
        <v>1</v>
      </c>
      <c r="Y1710" s="95">
        <v>3.6</v>
      </c>
      <c r="Z1710" s="2">
        <v>45</v>
      </c>
      <c r="AA1710" s="6">
        <v>7</v>
      </c>
      <c r="AB1710" s="2"/>
      <c r="AC1710" s="2" t="s">
        <v>12</v>
      </c>
      <c r="AD1710" s="84">
        <v>2.7</v>
      </c>
      <c r="AE1710" s="84">
        <v>1.7</v>
      </c>
      <c r="AF1710" s="2">
        <v>100</v>
      </c>
      <c r="AG1710" s="2">
        <f t="shared" si="132"/>
        <v>270</v>
      </c>
      <c r="AH1710" s="2">
        <f t="shared" si="133"/>
        <v>170</v>
      </c>
      <c r="AI1710" s="44" t="str">
        <f>VLOOKUP(Table13[[#This Row],[Track]],$B$1885:$D$1929,2,FALSE)</f>
        <v>Vic</v>
      </c>
      <c r="AJ171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0" s="16" t="str">
        <f>IF(Table13[[#This Row],[Going-Dist]]="G&lt;6-Dist&gt;=1700","B",IF(Table13[[#This Row],[Going-Dist]]="G&lt;6-Dist&lt;1700","A",IF(AJ1710="G&gt;=6-Dist&lt;1700","C",IF(AJ1710="G&gt;=6-Dist&gt;=1700","D","xx"))))</f>
        <v>A</v>
      </c>
      <c r="AL1710" s="69">
        <f>MONTH(Table13[[#This Row],[Date]])</f>
        <v>2</v>
      </c>
      <c r="AM1710" s="69" t="str">
        <f t="shared" si="131"/>
        <v>2025-2026</v>
      </c>
      <c r="AN1710" s="60">
        <v>140</v>
      </c>
      <c r="AO1710" s="128">
        <f>IF(Table13[[#This Row],[Combo 27 Bet]]="","",IF(Table13[[#This Row],[Lev Ret]]="","",AN1710*Table13[[#This Row],[Odds]]))</f>
        <v>378</v>
      </c>
      <c r="AP1710" s="129">
        <f t="shared" si="134"/>
        <v>238</v>
      </c>
      <c r="AQ1710" s="135">
        <v>2</v>
      </c>
      <c r="AR1710" s="151">
        <v>5</v>
      </c>
      <c r="AS1710" s="2" t="str">
        <f>IF(Table13[[#This Row],[Date]]&lt;$AS$3,"","Live")</f>
        <v/>
      </c>
      <c r="AT1710" s="2" t="str">
        <f>IF(Table13[[#This Row],[Date]]&lt;$AT$3,"","Current Algo")</f>
        <v/>
      </c>
    </row>
    <row r="1711" spans="1:46" x14ac:dyDescent="0.25">
      <c r="A1711" s="82">
        <v>46081</v>
      </c>
      <c r="B1711" s="2" t="s">
        <v>3</v>
      </c>
      <c r="C1711" s="83">
        <v>0.55555555555555558</v>
      </c>
      <c r="D1711" s="87">
        <v>4</v>
      </c>
      <c r="E1711" s="7">
        <v>2</v>
      </c>
      <c r="F1711" s="60">
        <v>3</v>
      </c>
      <c r="G1711" s="2">
        <v>1400</v>
      </c>
      <c r="H1711" s="2" t="s">
        <v>42</v>
      </c>
      <c r="I1711" s="2">
        <v>78</v>
      </c>
      <c r="J1711" s="2">
        <v>130</v>
      </c>
      <c r="K1711" s="6">
        <v>1</v>
      </c>
      <c r="L1711" s="6" t="s">
        <v>1446</v>
      </c>
      <c r="M1711" s="2" t="s">
        <v>67</v>
      </c>
      <c r="N1711" s="84">
        <v>5.5</v>
      </c>
      <c r="O1711" s="2" t="s">
        <v>81</v>
      </c>
      <c r="P1711" s="2" t="s">
        <v>1444</v>
      </c>
      <c r="Q1711" s="85">
        <v>3</v>
      </c>
      <c r="R1711" s="86">
        <v>4</v>
      </c>
      <c r="S1711" s="85">
        <v>62.5</v>
      </c>
      <c r="T1711" s="85">
        <v>59.5</v>
      </c>
      <c r="U1711" s="85"/>
      <c r="V1711" s="2">
        <v>2</v>
      </c>
      <c r="W1711" s="92">
        <v>4</v>
      </c>
      <c r="X1711" s="10">
        <v>2</v>
      </c>
      <c r="Y1711" s="95">
        <v>4.8</v>
      </c>
      <c r="Z1711" s="2">
        <v>35</v>
      </c>
      <c r="AA1711" s="6">
        <v>7</v>
      </c>
      <c r="AB1711" s="2"/>
      <c r="AC1711" s="2"/>
      <c r="AD1711" s="84">
        <v>4.5999999999999996</v>
      </c>
      <c r="AE1711" s="84"/>
      <c r="AF1711" s="2">
        <v>100</v>
      </c>
      <c r="AG1711" s="2" t="str">
        <f t="shared" si="132"/>
        <v/>
      </c>
      <c r="AH1711" s="2">
        <f t="shared" si="133"/>
        <v>-100</v>
      </c>
      <c r="AI1711" s="44" t="str">
        <f>VLOOKUP(Table13[[#This Row],[Track]],$B$1885:$D$1929,2,FALSE)</f>
        <v>Vic</v>
      </c>
      <c r="AJ171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1" s="16" t="str">
        <f>IF(Table13[[#This Row],[Going-Dist]]="G&lt;6-Dist&gt;=1700","B",IF(Table13[[#This Row],[Going-Dist]]="G&lt;6-Dist&lt;1700","A",IF(AJ1711="G&gt;=6-Dist&lt;1700","C",IF(AJ1711="G&gt;=6-Dist&gt;=1700","D","xx"))))</f>
        <v>A</v>
      </c>
      <c r="AL1711" s="69">
        <f>MONTH(Table13[[#This Row],[Date]])</f>
        <v>2</v>
      </c>
      <c r="AM1711" s="69" t="str">
        <f t="shared" si="131"/>
        <v>2025-2026</v>
      </c>
      <c r="AN1711" s="60">
        <v>100</v>
      </c>
      <c r="AO1711" s="128" t="str">
        <f>IF(Table13[[#This Row],[Combo 27 Bet]]="","",IF(Table13[[#This Row],[Lev Ret]]="","",AN1711*Table13[[#This Row],[Odds]]))</f>
        <v/>
      </c>
      <c r="AP1711" s="129">
        <f t="shared" si="134"/>
        <v>-100</v>
      </c>
      <c r="AQ1711" s="135">
        <v>2</v>
      </c>
      <c r="AR1711" s="151">
        <v>6</v>
      </c>
      <c r="AS1711" s="2" t="str">
        <f>IF(Table13[[#This Row],[Date]]&lt;$AS$3,"","Live")</f>
        <v/>
      </c>
      <c r="AT1711" s="2" t="str">
        <f>IF(Table13[[#This Row],[Date]]&lt;$AT$3,"","Current Algo")</f>
        <v/>
      </c>
    </row>
    <row r="1712" spans="1:46" x14ac:dyDescent="0.25">
      <c r="A1712" s="82">
        <v>46081</v>
      </c>
      <c r="B1712" s="2" t="s">
        <v>3</v>
      </c>
      <c r="C1712" s="83">
        <v>0.57986111111111116</v>
      </c>
      <c r="D1712" s="87">
        <v>4</v>
      </c>
      <c r="E1712" s="7">
        <v>2</v>
      </c>
      <c r="F1712" s="60">
        <v>4</v>
      </c>
      <c r="G1712" s="2">
        <v>1600</v>
      </c>
      <c r="H1712" s="2" t="s">
        <v>42</v>
      </c>
      <c r="I1712" s="2">
        <v>84</v>
      </c>
      <c r="J1712" s="2">
        <v>130</v>
      </c>
      <c r="K1712" s="6">
        <v>7</v>
      </c>
      <c r="L1712" s="6" t="s">
        <v>1450</v>
      </c>
      <c r="M1712" s="2" t="s">
        <v>58</v>
      </c>
      <c r="N1712" s="84">
        <v>6</v>
      </c>
      <c r="O1712" s="2" t="s">
        <v>101</v>
      </c>
      <c r="P1712" s="2" t="s">
        <v>579</v>
      </c>
      <c r="Q1712" s="85">
        <v>2</v>
      </c>
      <c r="R1712" s="86">
        <v>3</v>
      </c>
      <c r="S1712" s="85">
        <v>55</v>
      </c>
      <c r="T1712" s="85">
        <v>53</v>
      </c>
      <c r="U1712" s="85"/>
      <c r="V1712" s="2">
        <v>3</v>
      </c>
      <c r="W1712" s="92"/>
      <c r="X1712" s="10">
        <v>3</v>
      </c>
      <c r="Y1712" s="95">
        <v>5.4</v>
      </c>
      <c r="Z1712" s="2">
        <v>30</v>
      </c>
      <c r="AA1712" s="6">
        <v>8</v>
      </c>
      <c r="AB1712" s="2"/>
      <c r="AC1712" s="2"/>
      <c r="AD1712" s="84">
        <v>7.5</v>
      </c>
      <c r="AE1712" s="84"/>
      <c r="AF1712" s="2">
        <v>100</v>
      </c>
      <c r="AG1712" s="2" t="str">
        <f t="shared" si="132"/>
        <v/>
      </c>
      <c r="AH1712" s="2">
        <f t="shared" si="133"/>
        <v>-100</v>
      </c>
      <c r="AI1712" s="44" t="str">
        <f>VLOOKUP(Table13[[#This Row],[Track]],$B$1885:$D$1929,2,FALSE)</f>
        <v>Vic</v>
      </c>
      <c r="AJ171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2" s="16" t="str">
        <f>IF(Table13[[#This Row],[Going-Dist]]="G&lt;6-Dist&gt;=1700","B",IF(Table13[[#This Row],[Going-Dist]]="G&lt;6-Dist&lt;1700","A",IF(AJ1712="G&gt;=6-Dist&lt;1700","C",IF(AJ1712="G&gt;=6-Dist&gt;=1700","D","xx"))))</f>
        <v>A</v>
      </c>
      <c r="AL1712" s="69">
        <f>MONTH(Table13[[#This Row],[Date]])</f>
        <v>2</v>
      </c>
      <c r="AM1712" s="69" t="str">
        <f t="shared" si="131"/>
        <v>2025-2026</v>
      </c>
      <c r="AN1712" s="60">
        <v>200</v>
      </c>
      <c r="AO1712" s="128" t="str">
        <f>IF(Table13[[#This Row],[Combo 27 Bet]]="","",IF(Table13[[#This Row],[Lev Ret]]="","",AN1712*Table13[[#This Row],[Odds]]))</f>
        <v/>
      </c>
      <c r="AP1712" s="129">
        <f t="shared" si="134"/>
        <v>-200</v>
      </c>
      <c r="AQ1712" s="135"/>
      <c r="AR1712" s="151">
        <v>10</v>
      </c>
      <c r="AS1712" s="2" t="str">
        <f>IF(Table13[[#This Row],[Date]]&lt;$AS$3,"","Live")</f>
        <v/>
      </c>
      <c r="AT1712" s="2" t="str">
        <f>IF(Table13[[#This Row],[Date]]&lt;$AT$3,"","Current Algo")</f>
        <v/>
      </c>
    </row>
    <row r="1713" spans="1:46" x14ac:dyDescent="0.25">
      <c r="A1713" s="82">
        <v>46081</v>
      </c>
      <c r="B1713" s="2" t="s">
        <v>3</v>
      </c>
      <c r="C1713" s="83">
        <v>0.60416666666666663</v>
      </c>
      <c r="D1713" s="87">
        <v>4</v>
      </c>
      <c r="E1713" s="7">
        <v>2</v>
      </c>
      <c r="F1713" s="60">
        <v>5</v>
      </c>
      <c r="G1713" s="2">
        <v>1000</v>
      </c>
      <c r="H1713" s="2" t="s">
        <v>42</v>
      </c>
      <c r="I1713" s="2" t="s">
        <v>46</v>
      </c>
      <c r="J1713" s="2">
        <v>175</v>
      </c>
      <c r="K1713" s="6">
        <v>4</v>
      </c>
      <c r="L1713" s="6" t="s">
        <v>1447</v>
      </c>
      <c r="M1713" s="2" t="s">
        <v>50</v>
      </c>
      <c r="N1713" s="84">
        <v>3.3</v>
      </c>
      <c r="O1713" s="2" t="s">
        <v>525</v>
      </c>
      <c r="P1713" s="2" t="s">
        <v>48</v>
      </c>
      <c r="Q1713" s="85"/>
      <c r="R1713" s="86">
        <v>6</v>
      </c>
      <c r="S1713" s="85">
        <v>55.5</v>
      </c>
      <c r="T1713" s="85">
        <v>55.5</v>
      </c>
      <c r="U1713" s="85"/>
      <c r="V1713" s="2">
        <v>1</v>
      </c>
      <c r="W1713" s="92">
        <v>1</v>
      </c>
      <c r="X1713" s="10">
        <v>1</v>
      </c>
      <c r="Y1713" s="95">
        <v>3.9</v>
      </c>
      <c r="Z1713" s="2">
        <v>45</v>
      </c>
      <c r="AA1713" s="6">
        <v>8</v>
      </c>
      <c r="AB1713" s="2"/>
      <c r="AC1713" s="2"/>
      <c r="AD1713" s="84">
        <v>2.8</v>
      </c>
      <c r="AE1713" s="84"/>
      <c r="AF1713" s="2">
        <v>100</v>
      </c>
      <c r="AG1713" s="2" t="str">
        <f t="shared" si="132"/>
        <v/>
      </c>
      <c r="AH1713" s="2">
        <f t="shared" si="133"/>
        <v>-100</v>
      </c>
      <c r="AI1713" s="44" t="str">
        <f>VLOOKUP(Table13[[#This Row],[Track]],$B$1885:$D$1929,2,FALSE)</f>
        <v>Vic</v>
      </c>
      <c r="AJ171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3" s="16" t="str">
        <f>IF(Table13[[#This Row],[Going-Dist]]="G&lt;6-Dist&gt;=1700","B",IF(Table13[[#This Row],[Going-Dist]]="G&lt;6-Dist&lt;1700","A",IF(AJ1713="G&gt;=6-Dist&lt;1700","C",IF(AJ1713="G&gt;=6-Dist&gt;=1700","D","xx"))))</f>
        <v>A</v>
      </c>
      <c r="AL1713" s="69">
        <f>MONTH(Table13[[#This Row],[Date]])</f>
        <v>2</v>
      </c>
      <c r="AM1713" s="69" t="str">
        <f t="shared" si="131"/>
        <v>2025-2026</v>
      </c>
      <c r="AN1713" s="60">
        <v>150</v>
      </c>
      <c r="AO1713" s="128" t="str">
        <f>IF(Table13[[#This Row],[Combo 27 Bet]]="","",IF(Table13[[#This Row],[Lev Ret]]="","",AN1713*Table13[[#This Row],[Odds]]))</f>
        <v/>
      </c>
      <c r="AP1713" s="129">
        <f t="shared" si="134"/>
        <v>-150</v>
      </c>
      <c r="AQ1713" s="135"/>
      <c r="AR1713" s="151">
        <v>9</v>
      </c>
      <c r="AS1713" s="2" t="str">
        <f>IF(Table13[[#This Row],[Date]]&lt;$AS$3,"","Live")</f>
        <v/>
      </c>
      <c r="AT1713" s="2" t="str">
        <f>IF(Table13[[#This Row],[Date]]&lt;$AT$3,"","Current Algo")</f>
        <v/>
      </c>
    </row>
    <row r="1714" spans="1:46" x14ac:dyDescent="0.25">
      <c r="A1714" s="82">
        <v>46081</v>
      </c>
      <c r="B1714" s="2" t="s">
        <v>3</v>
      </c>
      <c r="C1714" s="83">
        <v>0.62847222222222221</v>
      </c>
      <c r="D1714" s="87">
        <v>4</v>
      </c>
      <c r="E1714" s="7">
        <v>2</v>
      </c>
      <c r="F1714" s="60">
        <v>6</v>
      </c>
      <c r="G1714" s="2">
        <v>1100</v>
      </c>
      <c r="H1714" s="2" t="s">
        <v>77</v>
      </c>
      <c r="I1714" s="2" t="s">
        <v>62</v>
      </c>
      <c r="J1714" s="2">
        <v>150</v>
      </c>
      <c r="K1714" s="6">
        <v>6</v>
      </c>
      <c r="L1714" s="6" t="s">
        <v>1448</v>
      </c>
      <c r="M1714" s="2"/>
      <c r="N1714" s="84">
        <v>3.7</v>
      </c>
      <c r="O1714" s="2" t="s">
        <v>515</v>
      </c>
      <c r="P1714" s="2" t="s">
        <v>1433</v>
      </c>
      <c r="Q1714" s="85"/>
      <c r="R1714" s="86">
        <v>1</v>
      </c>
      <c r="S1714" s="85">
        <v>55.5</v>
      </c>
      <c r="T1714" s="85">
        <v>55.5</v>
      </c>
      <c r="U1714" s="85"/>
      <c r="V1714" s="2"/>
      <c r="W1714" s="92"/>
      <c r="X1714" s="10">
        <v>1</v>
      </c>
      <c r="Y1714" s="95"/>
      <c r="Z1714" s="2"/>
      <c r="AA1714" s="6">
        <v>11</v>
      </c>
      <c r="AB1714" s="2"/>
      <c r="AC1714" s="2" t="s">
        <v>12</v>
      </c>
      <c r="AD1714" s="84">
        <v>3.8</v>
      </c>
      <c r="AE1714" s="84">
        <v>1.4</v>
      </c>
      <c r="AF1714" s="2">
        <v>100</v>
      </c>
      <c r="AG1714" s="2">
        <f t="shared" si="132"/>
        <v>380</v>
      </c>
      <c r="AH1714" s="2">
        <f t="shared" si="133"/>
        <v>280</v>
      </c>
      <c r="AI1714" s="44" t="str">
        <f>VLOOKUP(Table13[[#This Row],[Track]],$B$1885:$D$1929,2,FALSE)</f>
        <v>Vic</v>
      </c>
      <c r="AJ171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4" s="16" t="str">
        <f>IF(Table13[[#This Row],[Going-Dist]]="G&lt;6-Dist&gt;=1700","B",IF(Table13[[#This Row],[Going-Dist]]="G&lt;6-Dist&lt;1700","A",IF(AJ1714="G&gt;=6-Dist&lt;1700","C",IF(AJ1714="G&gt;=6-Dist&gt;=1700","D","xx"))))</f>
        <v>A</v>
      </c>
      <c r="AL1714" s="69">
        <f>MONTH(Table13[[#This Row],[Date]])</f>
        <v>2</v>
      </c>
      <c r="AM1714" s="69" t="str">
        <f t="shared" si="131"/>
        <v>2025-2026</v>
      </c>
      <c r="AN1714" s="60">
        <v>100</v>
      </c>
      <c r="AO1714" s="128">
        <f>IF(Table13[[#This Row],[Combo 27 Bet]]="","",IF(Table13[[#This Row],[Lev Ret]]="","",AN1714*Table13[[#This Row],[Odds]]))</f>
        <v>380</v>
      </c>
      <c r="AP1714" s="129">
        <f t="shared" si="134"/>
        <v>280</v>
      </c>
      <c r="AQ1714" s="135"/>
      <c r="AR1714" s="151">
        <v>1</v>
      </c>
      <c r="AS1714" s="2" t="str">
        <f>IF(Table13[[#This Row],[Date]]&lt;$AS$3,"","Live")</f>
        <v/>
      </c>
      <c r="AT1714" s="2" t="str">
        <f>IF(Table13[[#This Row],[Date]]&lt;$AT$3,"","Current Algo")</f>
        <v/>
      </c>
    </row>
    <row r="1715" spans="1:46" x14ac:dyDescent="0.25">
      <c r="A1715" s="82">
        <v>46081</v>
      </c>
      <c r="B1715" s="2" t="s">
        <v>3</v>
      </c>
      <c r="C1715" s="83">
        <v>0.65277777777777779</v>
      </c>
      <c r="D1715" s="87">
        <v>4</v>
      </c>
      <c r="E1715" s="7">
        <v>2</v>
      </c>
      <c r="F1715" s="60">
        <v>7</v>
      </c>
      <c r="G1715" s="2">
        <v>1600</v>
      </c>
      <c r="H1715" s="2" t="s">
        <v>42</v>
      </c>
      <c r="I1715" s="2" t="s">
        <v>66</v>
      </c>
      <c r="J1715" s="2">
        <v>300</v>
      </c>
      <c r="K1715" s="6">
        <v>5</v>
      </c>
      <c r="L1715" s="6" t="s">
        <v>1449</v>
      </c>
      <c r="M1715" s="2" t="s">
        <v>75</v>
      </c>
      <c r="N1715" s="84">
        <v>5</v>
      </c>
      <c r="O1715" s="2" t="s">
        <v>49</v>
      </c>
      <c r="P1715" s="2" t="s">
        <v>52</v>
      </c>
      <c r="Q1715" s="85"/>
      <c r="R1715" s="86">
        <v>6</v>
      </c>
      <c r="S1715" s="85">
        <v>57</v>
      </c>
      <c r="T1715" s="85">
        <v>57</v>
      </c>
      <c r="U1715" s="85"/>
      <c r="V1715" s="2">
        <v>2</v>
      </c>
      <c r="W1715" s="92"/>
      <c r="X1715" s="10">
        <v>1</v>
      </c>
      <c r="Y1715" s="95">
        <v>4.5999999999999996</v>
      </c>
      <c r="Z1715" s="2">
        <v>40</v>
      </c>
      <c r="AA1715" s="6">
        <v>10</v>
      </c>
      <c r="AB1715" s="2"/>
      <c r="AC1715" s="2" t="s">
        <v>12</v>
      </c>
      <c r="AD1715" s="84">
        <v>3.8</v>
      </c>
      <c r="AE1715" s="84">
        <v>1.35</v>
      </c>
      <c r="AF1715" s="2">
        <v>100</v>
      </c>
      <c r="AG1715" s="2">
        <f t="shared" si="132"/>
        <v>380</v>
      </c>
      <c r="AH1715" s="2">
        <f t="shared" si="133"/>
        <v>280</v>
      </c>
      <c r="AI1715" s="44" t="str">
        <f>VLOOKUP(Table13[[#This Row],[Track]],$B$1885:$D$1929,2,FALSE)</f>
        <v>Vic</v>
      </c>
      <c r="AJ171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5" s="16" t="str">
        <f>IF(Table13[[#This Row],[Going-Dist]]="G&lt;6-Dist&gt;=1700","B",IF(Table13[[#This Row],[Going-Dist]]="G&lt;6-Dist&lt;1700","A",IF(AJ1715="G&gt;=6-Dist&lt;1700","C",IF(AJ1715="G&gt;=6-Dist&gt;=1700","D","xx"))))</f>
        <v>A</v>
      </c>
      <c r="AL1715" s="69">
        <f>MONTH(Table13[[#This Row],[Date]])</f>
        <v>2</v>
      </c>
      <c r="AM1715" s="69" t="str">
        <f t="shared" si="131"/>
        <v>2025-2026</v>
      </c>
      <c r="AN1715" s="60">
        <v>100</v>
      </c>
      <c r="AO1715" s="128">
        <f>IF(Table13[[#This Row],[Combo 27 Bet]]="","",IF(Table13[[#This Row],[Lev Ret]]="","",AN1715*Table13[[#This Row],[Odds]]))</f>
        <v>380</v>
      </c>
      <c r="AP1715" s="129">
        <f t="shared" si="134"/>
        <v>280</v>
      </c>
      <c r="AQ1715" s="135">
        <v>2</v>
      </c>
      <c r="AR1715" s="151">
        <v>8</v>
      </c>
      <c r="AS1715" s="2" t="str">
        <f>IF(Table13[[#This Row],[Date]]&lt;$AS$3,"","Live")</f>
        <v/>
      </c>
      <c r="AT1715" s="2" t="str">
        <f>IF(Table13[[#This Row],[Date]]&lt;$AT$3,"","Current Algo")</f>
        <v/>
      </c>
    </row>
    <row r="1716" spans="1:46" x14ac:dyDescent="0.25">
      <c r="A1716" s="82">
        <v>46081</v>
      </c>
      <c r="B1716" s="2" t="s">
        <v>3</v>
      </c>
      <c r="C1716" s="83">
        <v>0.65277777777777779</v>
      </c>
      <c r="D1716" s="87">
        <v>4</v>
      </c>
      <c r="E1716" s="7">
        <v>2</v>
      </c>
      <c r="F1716" s="60">
        <v>7</v>
      </c>
      <c r="G1716" s="2">
        <v>1600</v>
      </c>
      <c r="H1716" s="2" t="s">
        <v>42</v>
      </c>
      <c r="I1716" s="2" t="s">
        <v>66</v>
      </c>
      <c r="J1716" s="2">
        <v>300</v>
      </c>
      <c r="K1716" s="6">
        <v>6</v>
      </c>
      <c r="L1716" s="6" t="s">
        <v>859</v>
      </c>
      <c r="M1716" s="2" t="s">
        <v>58</v>
      </c>
      <c r="N1716" s="84">
        <v>9.5</v>
      </c>
      <c r="O1716" s="2" t="s">
        <v>515</v>
      </c>
      <c r="P1716" s="2" t="s">
        <v>90</v>
      </c>
      <c r="Q1716" s="85"/>
      <c r="R1716" s="86">
        <v>1</v>
      </c>
      <c r="S1716" s="85">
        <v>56</v>
      </c>
      <c r="T1716" s="85">
        <v>56</v>
      </c>
      <c r="U1716" s="85"/>
      <c r="V1716" s="2">
        <v>3</v>
      </c>
      <c r="W1716" s="92">
        <v>2</v>
      </c>
      <c r="X1716" s="10">
        <v>3</v>
      </c>
      <c r="Y1716" s="95">
        <v>5.6</v>
      </c>
      <c r="Z1716" s="2">
        <v>30</v>
      </c>
      <c r="AA1716" s="6">
        <v>10</v>
      </c>
      <c r="AB1716" s="2"/>
      <c r="AC1716" s="2"/>
      <c r="AD1716" s="84">
        <v>9.5</v>
      </c>
      <c r="AE1716" s="84"/>
      <c r="AF1716" s="2">
        <v>100</v>
      </c>
      <c r="AG1716" s="2" t="str">
        <f t="shared" si="132"/>
        <v/>
      </c>
      <c r="AH1716" s="2">
        <f t="shared" si="133"/>
        <v>-100</v>
      </c>
      <c r="AI1716" s="44" t="str">
        <f>VLOOKUP(Table13[[#This Row],[Track]],$B$1885:$D$1929,2,FALSE)</f>
        <v>Vic</v>
      </c>
      <c r="AJ171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6" s="16" t="str">
        <f>IF(Table13[[#This Row],[Going-Dist]]="G&lt;6-Dist&gt;=1700","B",IF(Table13[[#This Row],[Going-Dist]]="G&lt;6-Dist&lt;1700","A",IF(AJ1716="G&gt;=6-Dist&lt;1700","C",IF(AJ1716="G&gt;=6-Dist&gt;=1700","D","xx"))))</f>
        <v>A</v>
      </c>
      <c r="AL1716" s="69">
        <f>MONTH(Table13[[#This Row],[Date]])</f>
        <v>2</v>
      </c>
      <c r="AM1716" s="69" t="str">
        <f t="shared" si="131"/>
        <v>2025-2026</v>
      </c>
      <c r="AN1716" s="60">
        <v>100</v>
      </c>
      <c r="AO1716" s="128" t="str">
        <f>IF(Table13[[#This Row],[Combo 27 Bet]]="","",IF(Table13[[#This Row],[Lev Ret]]="","",AN1716*Table13[[#This Row],[Odds]]))</f>
        <v/>
      </c>
      <c r="AP1716" s="129">
        <f t="shared" si="134"/>
        <v>-100</v>
      </c>
      <c r="AQ1716" s="135">
        <v>2</v>
      </c>
      <c r="AR1716" s="151">
        <v>1</v>
      </c>
      <c r="AS1716" s="2" t="str">
        <f>IF(Table13[[#This Row],[Date]]&lt;$AS$3,"","Live")</f>
        <v/>
      </c>
      <c r="AT1716" s="2" t="str">
        <f>IF(Table13[[#This Row],[Date]]&lt;$AT$3,"","Current Algo")</f>
        <v/>
      </c>
    </row>
    <row r="1717" spans="1:46" x14ac:dyDescent="0.25">
      <c r="A1717" s="82">
        <v>46081</v>
      </c>
      <c r="B1717" s="2" t="s">
        <v>3</v>
      </c>
      <c r="C1717" s="83">
        <v>0.68055555555555558</v>
      </c>
      <c r="D1717" s="87">
        <v>4</v>
      </c>
      <c r="E1717" s="7">
        <v>2</v>
      </c>
      <c r="F1717" s="60">
        <v>8</v>
      </c>
      <c r="G1717" s="2">
        <v>1600</v>
      </c>
      <c r="H1717" s="2" t="s">
        <v>129</v>
      </c>
      <c r="I1717" s="2" t="s">
        <v>62</v>
      </c>
      <c r="J1717" s="2">
        <v>1000</v>
      </c>
      <c r="K1717" s="6">
        <v>4</v>
      </c>
      <c r="L1717" s="6" t="s">
        <v>1426</v>
      </c>
      <c r="M1717" s="2"/>
      <c r="N1717" s="84">
        <v>2.9</v>
      </c>
      <c r="O1717" s="2" t="s">
        <v>49</v>
      </c>
      <c r="P1717" s="2" t="s">
        <v>48</v>
      </c>
      <c r="Q1717" s="85"/>
      <c r="R1717" s="86">
        <v>10</v>
      </c>
      <c r="S1717" s="85">
        <v>57</v>
      </c>
      <c r="T1717" s="85">
        <v>57</v>
      </c>
      <c r="U1717" s="85"/>
      <c r="V1717" s="2"/>
      <c r="W1717" s="92"/>
      <c r="X1717" s="10">
        <v>1</v>
      </c>
      <c r="Y1717" s="95"/>
      <c r="Z1717" s="2"/>
      <c r="AA1717" s="6">
        <v>10</v>
      </c>
      <c r="AB1717" s="2"/>
      <c r="AC1717" s="2" t="s">
        <v>13</v>
      </c>
      <c r="AD1717" s="84">
        <v>3.2</v>
      </c>
      <c r="AE1717" s="84">
        <v>1.1499999999999999</v>
      </c>
      <c r="AF1717" s="2">
        <v>100</v>
      </c>
      <c r="AG1717" s="2" t="str">
        <f t="shared" si="132"/>
        <v/>
      </c>
      <c r="AH1717" s="2">
        <f t="shared" si="133"/>
        <v>-100</v>
      </c>
      <c r="AI1717" s="44" t="str">
        <f>VLOOKUP(Table13[[#This Row],[Track]],$B$1885:$D$1929,2,FALSE)</f>
        <v>Vic</v>
      </c>
      <c r="AJ171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7" s="16" t="str">
        <f>IF(Table13[[#This Row],[Going-Dist]]="G&lt;6-Dist&gt;=1700","B",IF(Table13[[#This Row],[Going-Dist]]="G&lt;6-Dist&lt;1700","A",IF(AJ1717="G&gt;=6-Dist&lt;1700","C",IF(AJ1717="G&gt;=6-Dist&gt;=1700","D","xx"))))</f>
        <v>A</v>
      </c>
      <c r="AL1717" s="69">
        <f>MONTH(Table13[[#This Row],[Date]])</f>
        <v>2</v>
      </c>
      <c r="AM1717" s="69" t="str">
        <f t="shared" si="131"/>
        <v>2025-2026</v>
      </c>
      <c r="AN1717" s="60">
        <v>100</v>
      </c>
      <c r="AO1717" s="128" t="str">
        <f>IF(Table13[[#This Row],[Combo 27 Bet]]="","",IF(Table13[[#This Row],[Lev Ret]]="","",AN1717*Table13[[#This Row],[Odds]]))</f>
        <v/>
      </c>
      <c r="AP1717" s="129">
        <f t="shared" si="134"/>
        <v>-100</v>
      </c>
      <c r="AQ1717" s="135"/>
      <c r="AR1717" s="151">
        <v>5</v>
      </c>
      <c r="AS1717" s="2" t="str">
        <f>IF(Table13[[#This Row],[Date]]&lt;$AS$3,"","Live")</f>
        <v/>
      </c>
      <c r="AT1717" s="2" t="str">
        <f>IF(Table13[[#This Row],[Date]]&lt;$AT$3,"","Current Algo")</f>
        <v/>
      </c>
    </row>
    <row r="1718" spans="1:46" x14ac:dyDescent="0.25">
      <c r="A1718" s="82">
        <v>46081</v>
      </c>
      <c r="B1718" s="2" t="s">
        <v>3</v>
      </c>
      <c r="C1718" s="83">
        <v>0.73263888888888884</v>
      </c>
      <c r="D1718" s="87">
        <v>4</v>
      </c>
      <c r="E1718" s="7">
        <v>2</v>
      </c>
      <c r="F1718" s="60">
        <v>10</v>
      </c>
      <c r="G1718" s="2">
        <v>2000</v>
      </c>
      <c r="H1718" s="2" t="s">
        <v>42</v>
      </c>
      <c r="I1718" s="2">
        <v>84</v>
      </c>
      <c r="J1718" s="2">
        <v>130</v>
      </c>
      <c r="K1718" s="6">
        <v>10</v>
      </c>
      <c r="L1718" s="6" t="s">
        <v>1451</v>
      </c>
      <c r="M1718" s="2" t="s">
        <v>50</v>
      </c>
      <c r="N1718" s="84">
        <v>4.5</v>
      </c>
      <c r="O1718" s="2" t="s">
        <v>203</v>
      </c>
      <c r="P1718" s="2" t="s">
        <v>212</v>
      </c>
      <c r="Q1718" s="85"/>
      <c r="R1718" s="86">
        <v>8</v>
      </c>
      <c r="S1718" s="85">
        <v>56</v>
      </c>
      <c r="T1718" s="85">
        <v>56</v>
      </c>
      <c r="U1718" s="85"/>
      <c r="V1718" s="2">
        <v>1</v>
      </c>
      <c r="W1718" s="92">
        <v>1</v>
      </c>
      <c r="X1718" s="10">
        <v>2</v>
      </c>
      <c r="Y1718" s="95">
        <v>5</v>
      </c>
      <c r="Z1718" s="2">
        <v>35</v>
      </c>
      <c r="AA1718" s="6">
        <v>11</v>
      </c>
      <c r="AB1718" s="2"/>
      <c r="AC1718" s="2" t="s">
        <v>13</v>
      </c>
      <c r="AD1718" s="84">
        <v>5.5</v>
      </c>
      <c r="AE1718" s="84">
        <v>2.4</v>
      </c>
      <c r="AF1718" s="2">
        <v>100</v>
      </c>
      <c r="AG1718" s="2" t="str">
        <f t="shared" si="132"/>
        <v/>
      </c>
      <c r="AH1718" s="2">
        <f t="shared" si="133"/>
        <v>-100</v>
      </c>
      <c r="AI1718" s="44" t="str">
        <f>VLOOKUP(Table13[[#This Row],[Track]],$B$1885:$D$1929,2,FALSE)</f>
        <v>Vic</v>
      </c>
      <c r="AJ171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18" s="16" t="str">
        <f>IF(Table13[[#This Row],[Going-Dist]]="G&lt;6-Dist&gt;=1700","B",IF(Table13[[#This Row],[Going-Dist]]="G&lt;6-Dist&lt;1700","A",IF(AJ1718="G&gt;=6-Dist&lt;1700","C",IF(AJ1718="G&gt;=6-Dist&gt;=1700","D","xx"))))</f>
        <v>B</v>
      </c>
      <c r="AL1718" s="69">
        <f>MONTH(Table13[[#This Row],[Date]])</f>
        <v>2</v>
      </c>
      <c r="AM1718" s="69" t="str">
        <f t="shared" si="131"/>
        <v>2025-2026</v>
      </c>
      <c r="AN1718" s="60">
        <v>100</v>
      </c>
      <c r="AO1718" s="128" t="str">
        <f>IF(Table13[[#This Row],[Combo 27 Bet]]="","",IF(Table13[[#This Row],[Lev Ret]]="","",AN1718*Table13[[#This Row],[Odds]]))</f>
        <v/>
      </c>
      <c r="AP1718" s="129">
        <f t="shared" si="134"/>
        <v>-100</v>
      </c>
      <c r="AQ1718" s="135"/>
      <c r="AR1718" s="151">
        <v>7</v>
      </c>
      <c r="AS1718" s="2" t="str">
        <f>IF(Table13[[#This Row],[Date]]&lt;$AS$3,"","Live")</f>
        <v/>
      </c>
      <c r="AT1718" s="2" t="str">
        <f>IF(Table13[[#This Row],[Date]]&lt;$AT$3,"","Current Algo")</f>
        <v/>
      </c>
    </row>
    <row r="1719" spans="1:46" x14ac:dyDescent="0.25">
      <c r="A1719" s="82">
        <v>46088</v>
      </c>
      <c r="B1719" s="2" t="s">
        <v>3</v>
      </c>
      <c r="C1719" s="83">
        <v>0.51041666666666663</v>
      </c>
      <c r="D1719" s="87">
        <v>4</v>
      </c>
      <c r="E1719" s="7">
        <v>6</v>
      </c>
      <c r="F1719" s="60">
        <v>1</v>
      </c>
      <c r="G1719" s="2">
        <v>1100</v>
      </c>
      <c r="H1719" s="2" t="s">
        <v>62</v>
      </c>
      <c r="I1719" s="2" t="s">
        <v>62</v>
      </c>
      <c r="J1719" s="2">
        <v>150</v>
      </c>
      <c r="K1719" s="6">
        <v>1</v>
      </c>
      <c r="L1719" s="6" t="s">
        <v>1452</v>
      </c>
      <c r="M1719" s="2"/>
      <c r="N1719" s="84">
        <v>2.5</v>
      </c>
      <c r="O1719" s="2" t="s">
        <v>548</v>
      </c>
      <c r="P1719" s="2" t="s">
        <v>579</v>
      </c>
      <c r="Q1719" s="85">
        <v>2</v>
      </c>
      <c r="R1719" s="86">
        <v>7</v>
      </c>
      <c r="S1719" s="85">
        <v>61</v>
      </c>
      <c r="T1719" s="85">
        <v>59</v>
      </c>
      <c r="U1719" s="85"/>
      <c r="V1719" s="2"/>
      <c r="W1719" s="92"/>
      <c r="X1719" s="10">
        <v>1</v>
      </c>
      <c r="Y1719" s="95"/>
      <c r="Z1719" s="2"/>
      <c r="AA1719" s="6">
        <v>7</v>
      </c>
      <c r="AB1719" s="2"/>
      <c r="AC1719" s="2" t="s">
        <v>12</v>
      </c>
      <c r="AD1719" s="84">
        <v>2.6</v>
      </c>
      <c r="AE1719" s="84">
        <v>1.7</v>
      </c>
      <c r="AF1719" s="2">
        <v>100</v>
      </c>
      <c r="AG1719" s="2">
        <f t="shared" si="132"/>
        <v>260</v>
      </c>
      <c r="AH1719" s="2">
        <f t="shared" si="133"/>
        <v>160</v>
      </c>
      <c r="AI1719" s="44" t="str">
        <f>VLOOKUP(Table13[[#This Row],[Track]],$B$1885:$D$1929,2,FALSE)</f>
        <v>Vic</v>
      </c>
      <c r="AJ171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19" s="16" t="str">
        <f>IF(Table13[[#This Row],[Going-Dist]]="G&lt;6-Dist&gt;=1700","B",IF(Table13[[#This Row],[Going-Dist]]="G&lt;6-Dist&lt;1700","A",IF(AJ1719="G&gt;=6-Dist&lt;1700","C",IF(AJ1719="G&gt;=6-Dist&gt;=1700","D","xx"))))</f>
        <v>A</v>
      </c>
      <c r="AL1719" s="69">
        <f>MONTH(Table13[[#This Row],[Date]])</f>
        <v>3</v>
      </c>
      <c r="AM1719" s="69" t="str">
        <f t="shared" si="131"/>
        <v>2025-2026</v>
      </c>
      <c r="AN1719" s="60">
        <v>100</v>
      </c>
      <c r="AO1719" s="128">
        <f>IF(Table13[[#This Row],[Combo 27 Bet]]="","",IF(Table13[[#This Row],[Lev Ret]]="","",AN1719*Table13[[#This Row],[Odds]]))</f>
        <v>260</v>
      </c>
      <c r="AP1719" s="129">
        <f t="shared" si="134"/>
        <v>160</v>
      </c>
      <c r="AQ1719" s="135"/>
      <c r="AR1719" s="151">
        <v>5</v>
      </c>
      <c r="AS1719" s="2" t="str">
        <f>IF(Table13[[#This Row],[Date]]&lt;$AS$3,"","Live")</f>
        <v/>
      </c>
      <c r="AT1719" s="2" t="str">
        <f>IF(Table13[[#This Row],[Date]]&lt;$AT$3,"","Current Algo")</f>
        <v/>
      </c>
    </row>
    <row r="1720" spans="1:46" x14ac:dyDescent="0.25">
      <c r="A1720" s="82">
        <v>46088</v>
      </c>
      <c r="B1720" s="2" t="s">
        <v>3</v>
      </c>
      <c r="C1720" s="83">
        <v>0.57986111111111116</v>
      </c>
      <c r="D1720" s="87">
        <v>4</v>
      </c>
      <c r="E1720" s="7">
        <v>6</v>
      </c>
      <c r="F1720" s="60">
        <v>4</v>
      </c>
      <c r="G1720" s="2">
        <v>1400</v>
      </c>
      <c r="H1720" s="2" t="s">
        <v>42</v>
      </c>
      <c r="I1720" s="2" t="s">
        <v>46</v>
      </c>
      <c r="J1720" s="2">
        <v>200</v>
      </c>
      <c r="K1720" s="6">
        <v>2</v>
      </c>
      <c r="L1720" s="6" t="s">
        <v>1435</v>
      </c>
      <c r="M1720" s="2" t="s">
        <v>75</v>
      </c>
      <c r="N1720" s="84">
        <v>5</v>
      </c>
      <c r="O1720" s="2" t="s">
        <v>59</v>
      </c>
      <c r="P1720" s="2" t="s">
        <v>1433</v>
      </c>
      <c r="Q1720" s="85"/>
      <c r="R1720" s="86">
        <v>8</v>
      </c>
      <c r="S1720" s="85">
        <v>58</v>
      </c>
      <c r="T1720" s="85">
        <v>58</v>
      </c>
      <c r="U1720" s="85"/>
      <c r="V1720" s="2">
        <v>1</v>
      </c>
      <c r="W1720" s="92">
        <v>3</v>
      </c>
      <c r="X1720" s="10">
        <v>1</v>
      </c>
      <c r="Y1720" s="95">
        <v>3.6</v>
      </c>
      <c r="Z1720" s="2">
        <v>45</v>
      </c>
      <c r="AA1720" s="6">
        <v>9</v>
      </c>
      <c r="AB1720" s="2"/>
      <c r="AC1720" s="2"/>
      <c r="AD1720" s="84">
        <v>4.4000000000000004</v>
      </c>
      <c r="AE1720" s="84"/>
      <c r="AF1720" s="2">
        <v>100</v>
      </c>
      <c r="AG1720" s="2" t="str">
        <f t="shared" si="132"/>
        <v/>
      </c>
      <c r="AH1720" s="2">
        <f t="shared" si="133"/>
        <v>-100</v>
      </c>
      <c r="AI1720" s="44" t="str">
        <f>VLOOKUP(Table13[[#This Row],[Track]],$B$1885:$D$1929,2,FALSE)</f>
        <v>Vic</v>
      </c>
      <c r="AJ172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0" s="16" t="str">
        <f>IF(Table13[[#This Row],[Going-Dist]]="G&lt;6-Dist&gt;=1700","B",IF(Table13[[#This Row],[Going-Dist]]="G&lt;6-Dist&lt;1700","A",IF(AJ1720="G&gt;=6-Dist&lt;1700","C",IF(AJ1720="G&gt;=6-Dist&gt;=1700","D","xx"))))</f>
        <v>A</v>
      </c>
      <c r="AL1720" s="69">
        <f>MONTH(Table13[[#This Row],[Date]])</f>
        <v>3</v>
      </c>
      <c r="AM1720" s="69" t="str">
        <f t="shared" si="131"/>
        <v>2025-2026</v>
      </c>
      <c r="AN1720" s="60">
        <v>100</v>
      </c>
      <c r="AO1720" s="128" t="str">
        <f>IF(Table13[[#This Row],[Combo 27 Bet]]="","",IF(Table13[[#This Row],[Lev Ret]]="","",AN1720*Table13[[#This Row],[Odds]]))</f>
        <v/>
      </c>
      <c r="AP1720" s="129">
        <f t="shared" si="134"/>
        <v>-100</v>
      </c>
      <c r="AQ1720" s="135"/>
      <c r="AR1720" s="151">
        <v>8</v>
      </c>
      <c r="AS1720" s="2" t="str">
        <f>IF(Table13[[#This Row],[Date]]&lt;$AS$3,"","Live")</f>
        <v/>
      </c>
      <c r="AT1720" s="2" t="str">
        <f>IF(Table13[[#This Row],[Date]]&lt;$AT$3,"","Current Algo")</f>
        <v/>
      </c>
    </row>
    <row r="1721" spans="1:46" x14ac:dyDescent="0.25">
      <c r="A1721" s="82">
        <v>46088</v>
      </c>
      <c r="B1721" s="2" t="s">
        <v>3</v>
      </c>
      <c r="C1721" s="83">
        <v>0.60416666666666663</v>
      </c>
      <c r="D1721" s="87">
        <v>4</v>
      </c>
      <c r="E1721" s="7">
        <v>6</v>
      </c>
      <c r="F1721" s="60">
        <v>5</v>
      </c>
      <c r="G1721" s="2">
        <v>1600</v>
      </c>
      <c r="H1721" s="2" t="s">
        <v>77</v>
      </c>
      <c r="I1721" s="2" t="s">
        <v>62</v>
      </c>
      <c r="J1721" s="2">
        <v>300</v>
      </c>
      <c r="K1721" s="6">
        <v>1</v>
      </c>
      <c r="L1721" s="6" t="s">
        <v>1453</v>
      </c>
      <c r="M1721" s="2"/>
      <c r="N1721" s="84">
        <v>2.9</v>
      </c>
      <c r="O1721" s="2" t="s">
        <v>515</v>
      </c>
      <c r="P1721" s="2" t="s">
        <v>90</v>
      </c>
      <c r="Q1721" s="85"/>
      <c r="R1721" s="86">
        <v>6</v>
      </c>
      <c r="S1721" s="85">
        <v>56</v>
      </c>
      <c r="T1721" s="85">
        <v>56</v>
      </c>
      <c r="U1721" s="85"/>
      <c r="V1721" s="2"/>
      <c r="W1721" s="92"/>
      <c r="X1721" s="10">
        <v>1</v>
      </c>
      <c r="Y1721" s="95"/>
      <c r="Z1721" s="2"/>
      <c r="AA1721" s="6">
        <v>8</v>
      </c>
      <c r="AB1721" s="2"/>
      <c r="AC1721" s="2" t="s">
        <v>13</v>
      </c>
      <c r="AD1721" s="84">
        <v>2.7</v>
      </c>
      <c r="AE1721" s="84">
        <v>1.2</v>
      </c>
      <c r="AF1721" s="2">
        <v>100</v>
      </c>
      <c r="AG1721" s="2" t="str">
        <f t="shared" si="132"/>
        <v/>
      </c>
      <c r="AH1721" s="2">
        <f t="shared" si="133"/>
        <v>-100</v>
      </c>
      <c r="AI1721" s="44" t="str">
        <f>VLOOKUP(Table13[[#This Row],[Track]],$B$1885:$D$1929,2,FALSE)</f>
        <v>Vic</v>
      </c>
      <c r="AJ172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1" s="16" t="str">
        <f>IF(Table13[[#This Row],[Going-Dist]]="G&lt;6-Dist&gt;=1700","B",IF(Table13[[#This Row],[Going-Dist]]="G&lt;6-Dist&lt;1700","A",IF(AJ1721="G&gt;=6-Dist&lt;1700","C",IF(AJ1721="G&gt;=6-Dist&gt;=1700","D","xx"))))</f>
        <v>A</v>
      </c>
      <c r="AL1721" s="69">
        <f>MONTH(Table13[[#This Row],[Date]])</f>
        <v>3</v>
      </c>
      <c r="AM1721" s="69" t="str">
        <f t="shared" si="131"/>
        <v>2025-2026</v>
      </c>
      <c r="AN1721" s="60">
        <v>100</v>
      </c>
      <c r="AO1721" s="128" t="str">
        <f>IF(Table13[[#This Row],[Combo 27 Bet]]="","",IF(Table13[[#This Row],[Lev Ret]]="","",AN1721*Table13[[#This Row],[Odds]]))</f>
        <v/>
      </c>
      <c r="AP1721" s="129">
        <f t="shared" si="134"/>
        <v>-100</v>
      </c>
      <c r="AQ1721" s="135"/>
      <c r="AR1721" s="151">
        <v>5</v>
      </c>
      <c r="AS1721" s="2" t="str">
        <f>IF(Table13[[#This Row],[Date]]&lt;$AS$3,"","Live")</f>
        <v/>
      </c>
      <c r="AT1721" s="2" t="str">
        <f>IF(Table13[[#This Row],[Date]]&lt;$AT$3,"","Current Algo")</f>
        <v/>
      </c>
    </row>
    <row r="1722" spans="1:46" x14ac:dyDescent="0.25">
      <c r="A1722" s="82">
        <v>46088</v>
      </c>
      <c r="B1722" s="2" t="s">
        <v>3</v>
      </c>
      <c r="C1722" s="83">
        <v>0.65277777777777779</v>
      </c>
      <c r="D1722" s="87">
        <v>4</v>
      </c>
      <c r="E1722" s="7">
        <v>6</v>
      </c>
      <c r="F1722" s="60">
        <v>7</v>
      </c>
      <c r="G1722" s="2">
        <v>1600</v>
      </c>
      <c r="H1722" s="2" t="s">
        <v>131</v>
      </c>
      <c r="I1722" s="2" t="s">
        <v>131</v>
      </c>
      <c r="J1722" s="2">
        <v>2000</v>
      </c>
      <c r="K1722" s="6">
        <v>1</v>
      </c>
      <c r="L1722" s="6" t="s">
        <v>992</v>
      </c>
      <c r="M1722" s="2" t="s">
        <v>43</v>
      </c>
      <c r="N1722" s="84">
        <v>4.5999999999999996</v>
      </c>
      <c r="O1722" s="2" t="s">
        <v>63</v>
      </c>
      <c r="P1722" s="2" t="s">
        <v>82</v>
      </c>
      <c r="Q1722" s="85"/>
      <c r="R1722" s="86">
        <v>6</v>
      </c>
      <c r="S1722" s="85">
        <v>59</v>
      </c>
      <c r="T1722" s="85">
        <v>59</v>
      </c>
      <c r="U1722" s="85"/>
      <c r="V1722" s="2">
        <v>1</v>
      </c>
      <c r="W1722" s="92">
        <v>3</v>
      </c>
      <c r="X1722" s="10">
        <v>1</v>
      </c>
      <c r="Y1722" s="95">
        <v>4.0999999999999996</v>
      </c>
      <c r="Z1722" s="2">
        <v>40</v>
      </c>
      <c r="AA1722" s="6">
        <v>9</v>
      </c>
      <c r="AB1722" s="2"/>
      <c r="AC1722" s="2" t="s">
        <v>12</v>
      </c>
      <c r="AD1722" s="84">
        <v>4.2</v>
      </c>
      <c r="AE1722" s="84">
        <v>1.7</v>
      </c>
      <c r="AF1722" s="2">
        <v>100</v>
      </c>
      <c r="AG1722" s="2">
        <f t="shared" si="132"/>
        <v>420</v>
      </c>
      <c r="AH1722" s="2">
        <f t="shared" si="133"/>
        <v>320</v>
      </c>
      <c r="AI1722" s="44" t="str">
        <f>VLOOKUP(Table13[[#This Row],[Track]],$B$1885:$D$1929,2,FALSE)</f>
        <v>Vic</v>
      </c>
      <c r="AJ172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2" s="16" t="str">
        <f>IF(Table13[[#This Row],[Going-Dist]]="G&lt;6-Dist&gt;=1700","B",IF(Table13[[#This Row],[Going-Dist]]="G&lt;6-Dist&lt;1700","A",IF(AJ1722="G&gt;=6-Dist&lt;1700","C",IF(AJ1722="G&gt;=6-Dist&gt;=1700","D","xx"))))</f>
        <v>A</v>
      </c>
      <c r="AL1722" s="69">
        <f>MONTH(Table13[[#This Row],[Date]])</f>
        <v>3</v>
      </c>
      <c r="AM1722" s="69" t="str">
        <f t="shared" si="131"/>
        <v>2025-2026</v>
      </c>
      <c r="AN1722" s="60">
        <v>100</v>
      </c>
      <c r="AO1722" s="128">
        <f>IF(Table13[[#This Row],[Combo 27 Bet]]="","",IF(Table13[[#This Row],[Lev Ret]]="","",AN1722*Table13[[#This Row],[Odds]]))</f>
        <v>420</v>
      </c>
      <c r="AP1722" s="129">
        <f t="shared" si="134"/>
        <v>320</v>
      </c>
      <c r="AQ1722" s="135"/>
      <c r="AR1722" s="151">
        <v>7</v>
      </c>
      <c r="AS1722" s="2" t="str">
        <f>IF(Table13[[#This Row],[Date]]&lt;$AS$3,"","Live")</f>
        <v/>
      </c>
      <c r="AT1722" s="2" t="str">
        <f>IF(Table13[[#This Row],[Date]]&lt;$AT$3,"","Current Algo")</f>
        <v/>
      </c>
    </row>
    <row r="1723" spans="1:46" x14ac:dyDescent="0.25">
      <c r="A1723" s="82">
        <v>46095</v>
      </c>
      <c r="B1723" s="2" t="s">
        <v>4</v>
      </c>
      <c r="C1723" s="83">
        <v>0.53125</v>
      </c>
      <c r="D1723" s="87">
        <v>4</v>
      </c>
      <c r="E1723" s="7">
        <v>9</v>
      </c>
      <c r="F1723" s="60">
        <v>2</v>
      </c>
      <c r="G1723" s="2">
        <v>1100</v>
      </c>
      <c r="H1723" s="2" t="s">
        <v>70</v>
      </c>
      <c r="I1723" s="2" t="s">
        <v>84</v>
      </c>
      <c r="J1723" s="2">
        <v>175</v>
      </c>
      <c r="K1723" s="6">
        <v>1</v>
      </c>
      <c r="L1723" s="6" t="s">
        <v>1196</v>
      </c>
      <c r="M1723" s="2" t="s">
        <v>55</v>
      </c>
      <c r="N1723" s="84">
        <v>4.8</v>
      </c>
      <c r="O1723" s="2" t="s">
        <v>583</v>
      </c>
      <c r="P1723" s="2" t="s">
        <v>103</v>
      </c>
      <c r="Q1723" s="85"/>
      <c r="R1723" s="86">
        <v>2</v>
      </c>
      <c r="S1723" s="85">
        <v>58</v>
      </c>
      <c r="T1723" s="85">
        <v>58</v>
      </c>
      <c r="U1723" s="85"/>
      <c r="V1723" s="2">
        <v>1</v>
      </c>
      <c r="W1723" s="92">
        <v>1</v>
      </c>
      <c r="X1723" s="10">
        <v>1</v>
      </c>
      <c r="Y1723" s="95">
        <v>4</v>
      </c>
      <c r="Z1723" s="2">
        <v>45</v>
      </c>
      <c r="AA1723" s="6">
        <v>5</v>
      </c>
      <c r="AB1723" s="2"/>
      <c r="AC1723" s="2"/>
      <c r="AD1723" s="84">
        <v>5</v>
      </c>
      <c r="AE1723" s="84"/>
      <c r="AF1723" s="2">
        <v>100</v>
      </c>
      <c r="AG1723" s="2" t="str">
        <f t="shared" si="132"/>
        <v/>
      </c>
      <c r="AH1723" s="2">
        <f t="shared" si="133"/>
        <v>-100</v>
      </c>
      <c r="AI1723" s="44" t="str">
        <f>VLOOKUP(Table13[[#This Row],[Track]],$B$1885:$D$1929,2,FALSE)</f>
        <v>Vic</v>
      </c>
      <c r="AJ172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3" s="16" t="str">
        <f>IF(Table13[[#This Row],[Going-Dist]]="G&lt;6-Dist&gt;=1700","B",IF(Table13[[#This Row],[Going-Dist]]="G&lt;6-Dist&lt;1700","A",IF(AJ1723="G&gt;=6-Dist&lt;1700","C",IF(AJ1723="G&gt;=6-Dist&gt;=1700","D","xx"))))</f>
        <v>A</v>
      </c>
      <c r="AL1723" s="69">
        <f>MONTH(Table13[[#This Row],[Date]])</f>
        <v>3</v>
      </c>
      <c r="AM1723" s="69" t="str">
        <f t="shared" si="131"/>
        <v>2025-2026</v>
      </c>
      <c r="AN1723" s="60">
        <v>100</v>
      </c>
      <c r="AO1723" s="128" t="str">
        <f>IF(Table13[[#This Row],[Combo 27 Bet]]="","",IF(Table13[[#This Row],[Lev Ret]]="","",AN1723*Table13[[#This Row],[Odds]]))</f>
        <v/>
      </c>
      <c r="AP1723" s="129">
        <f t="shared" si="134"/>
        <v>-100</v>
      </c>
      <c r="AQ1723" s="135">
        <v>2</v>
      </c>
      <c r="AR1723" s="151">
        <v>7</v>
      </c>
      <c r="AS1723" s="2" t="str">
        <f>IF(Table13[[#This Row],[Date]]&lt;$AS$3,"","Live")</f>
        <v/>
      </c>
      <c r="AT1723" s="2" t="str">
        <f>IF(Table13[[#This Row],[Date]]&lt;$AT$3,"","Current Algo")</f>
        <v/>
      </c>
    </row>
    <row r="1724" spans="1:46" x14ac:dyDescent="0.25">
      <c r="A1724" s="82">
        <v>46095</v>
      </c>
      <c r="B1724" s="2" t="s">
        <v>4</v>
      </c>
      <c r="C1724" s="83">
        <v>0.53125</v>
      </c>
      <c r="D1724" s="87">
        <v>4</v>
      </c>
      <c r="E1724" s="7">
        <v>9</v>
      </c>
      <c r="F1724" s="60">
        <v>2</v>
      </c>
      <c r="G1724" s="2">
        <v>1100</v>
      </c>
      <c r="H1724" s="2" t="s">
        <v>70</v>
      </c>
      <c r="I1724" s="2" t="s">
        <v>84</v>
      </c>
      <c r="J1724" s="2">
        <v>175</v>
      </c>
      <c r="K1724" s="6">
        <v>7</v>
      </c>
      <c r="L1724" s="6" t="s">
        <v>1456</v>
      </c>
      <c r="M1724" s="2" t="s">
        <v>67</v>
      </c>
      <c r="N1724" s="84">
        <v>2.6</v>
      </c>
      <c r="O1724" s="2" t="s">
        <v>59</v>
      </c>
      <c r="P1724" s="2" t="s">
        <v>545</v>
      </c>
      <c r="Q1724" s="85"/>
      <c r="R1724" s="86">
        <v>1</v>
      </c>
      <c r="S1724" s="85">
        <v>55</v>
      </c>
      <c r="T1724" s="85">
        <v>55</v>
      </c>
      <c r="U1724" s="85"/>
      <c r="V1724" s="2">
        <v>2</v>
      </c>
      <c r="W1724" s="92">
        <v>5</v>
      </c>
      <c r="X1724" s="10">
        <v>2</v>
      </c>
      <c r="Y1724" s="95">
        <v>4.4000000000000004</v>
      </c>
      <c r="Z1724" s="2">
        <v>40</v>
      </c>
      <c r="AA1724" s="6">
        <v>5</v>
      </c>
      <c r="AB1724" s="2"/>
      <c r="AC1724" s="2" t="s">
        <v>15</v>
      </c>
      <c r="AD1724" s="84">
        <v>2.6</v>
      </c>
      <c r="AE1724" s="84">
        <v>1.4</v>
      </c>
      <c r="AF1724" s="2">
        <v>100</v>
      </c>
      <c r="AG1724" s="2" t="str">
        <f t="shared" si="132"/>
        <v/>
      </c>
      <c r="AH1724" s="2">
        <f t="shared" si="133"/>
        <v>-100</v>
      </c>
      <c r="AI1724" s="44" t="str">
        <f>VLOOKUP(Table13[[#This Row],[Track]],$B$1885:$D$1929,2,FALSE)</f>
        <v>Vic</v>
      </c>
      <c r="AJ172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4" s="16" t="str">
        <f>IF(Table13[[#This Row],[Going-Dist]]="G&lt;6-Dist&gt;=1700","B",IF(Table13[[#This Row],[Going-Dist]]="G&lt;6-Dist&lt;1700","A",IF(AJ1724="G&gt;=6-Dist&lt;1700","C",IF(AJ1724="G&gt;=6-Dist&gt;=1700","D","xx"))))</f>
        <v>A</v>
      </c>
      <c r="AL1724" s="69">
        <f>MONTH(Table13[[#This Row],[Date]])</f>
        <v>3</v>
      </c>
      <c r="AM1724" s="69" t="str">
        <f t="shared" si="131"/>
        <v>2025-2026</v>
      </c>
      <c r="AN1724" s="60">
        <v>100</v>
      </c>
      <c r="AO1724" s="128" t="str">
        <f>IF(Table13[[#This Row],[Combo 27 Bet]]="","",IF(Table13[[#This Row],[Lev Ret]]="","",AN1724*Table13[[#This Row],[Odds]]))</f>
        <v/>
      </c>
      <c r="AP1724" s="129">
        <f t="shared" si="134"/>
        <v>-100</v>
      </c>
      <c r="AQ1724" s="135">
        <v>2</v>
      </c>
      <c r="AR1724" s="151">
        <v>1</v>
      </c>
      <c r="AS1724" s="2" t="str">
        <f>IF(Table13[[#This Row],[Date]]&lt;$AS$3,"","Live")</f>
        <v/>
      </c>
      <c r="AT1724" s="2" t="str">
        <f>IF(Table13[[#This Row],[Date]]&lt;$AT$3,"","Current Algo")</f>
        <v/>
      </c>
    </row>
    <row r="1725" spans="1:46" x14ac:dyDescent="0.25">
      <c r="A1725" s="82">
        <v>46095</v>
      </c>
      <c r="B1725" s="2" t="s">
        <v>4</v>
      </c>
      <c r="C1725" s="83">
        <v>0.55555555555555558</v>
      </c>
      <c r="D1725" s="87">
        <v>4</v>
      </c>
      <c r="E1725" s="7">
        <v>9</v>
      </c>
      <c r="F1725" s="60">
        <v>3</v>
      </c>
      <c r="G1725" s="2">
        <v>1400</v>
      </c>
      <c r="H1725" s="2" t="s">
        <v>42</v>
      </c>
      <c r="I1725" s="2" t="s">
        <v>46</v>
      </c>
      <c r="J1725" s="2">
        <v>200</v>
      </c>
      <c r="K1725" s="6">
        <v>1</v>
      </c>
      <c r="L1725" s="6" t="s">
        <v>1455</v>
      </c>
      <c r="M1725" s="2" t="s">
        <v>55</v>
      </c>
      <c r="N1725" s="84">
        <v>5.5</v>
      </c>
      <c r="O1725" s="2" t="s">
        <v>78</v>
      </c>
      <c r="P1725" s="2" t="s">
        <v>576</v>
      </c>
      <c r="Q1725" s="85">
        <v>3</v>
      </c>
      <c r="R1725" s="86">
        <v>2</v>
      </c>
      <c r="S1725" s="85">
        <v>61</v>
      </c>
      <c r="T1725" s="85">
        <v>58</v>
      </c>
      <c r="U1725" s="85"/>
      <c r="V1725" s="2">
        <v>1</v>
      </c>
      <c r="W1725" s="92">
        <v>1</v>
      </c>
      <c r="X1725" s="10">
        <v>1</v>
      </c>
      <c r="Y1725" s="95">
        <v>3.8</v>
      </c>
      <c r="Z1725" s="2">
        <v>45</v>
      </c>
      <c r="AA1725" s="6">
        <v>6</v>
      </c>
      <c r="AB1725" s="2"/>
      <c r="AC1725" s="2"/>
      <c r="AD1725" s="84">
        <v>4.5999999999999996</v>
      </c>
      <c r="AE1725" s="84"/>
      <c r="AF1725" s="2">
        <v>100</v>
      </c>
      <c r="AG1725" s="2" t="str">
        <f t="shared" si="132"/>
        <v/>
      </c>
      <c r="AH1725" s="2">
        <f t="shared" si="133"/>
        <v>-100</v>
      </c>
      <c r="AI1725" s="44" t="str">
        <f>VLOOKUP(Table13[[#This Row],[Track]],$B$1885:$D$1929,2,FALSE)</f>
        <v>Vic</v>
      </c>
      <c r="AJ172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5" s="16" t="str">
        <f>IF(Table13[[#This Row],[Going-Dist]]="G&lt;6-Dist&gt;=1700","B",IF(Table13[[#This Row],[Going-Dist]]="G&lt;6-Dist&lt;1700","A",IF(AJ1725="G&gt;=6-Dist&lt;1700","C",IF(AJ1725="G&gt;=6-Dist&gt;=1700","D","xx"))))</f>
        <v>A</v>
      </c>
      <c r="AL1725" s="69">
        <f>MONTH(Table13[[#This Row],[Date]])</f>
        <v>3</v>
      </c>
      <c r="AM1725" s="69" t="str">
        <f t="shared" si="131"/>
        <v>2025-2026</v>
      </c>
      <c r="AN1725" s="60">
        <v>100</v>
      </c>
      <c r="AO1725" s="128" t="str">
        <f>IF(Table13[[#This Row],[Combo 27 Bet]]="","",IF(Table13[[#This Row],[Lev Ret]]="","",AN1725*Table13[[#This Row],[Odds]]))</f>
        <v/>
      </c>
      <c r="AP1725" s="129">
        <f t="shared" si="134"/>
        <v>-100</v>
      </c>
      <c r="AQ1725" s="135">
        <v>2</v>
      </c>
      <c r="AR1725" s="151">
        <v>8</v>
      </c>
      <c r="AS1725" s="2" t="str">
        <f>IF(Table13[[#This Row],[Date]]&lt;$AS$3,"","Live")</f>
        <v/>
      </c>
      <c r="AT1725" s="2" t="str">
        <f>IF(Table13[[#This Row],[Date]]&lt;$AT$3,"","Current Algo")</f>
        <v/>
      </c>
    </row>
    <row r="1726" spans="1:46" x14ac:dyDescent="0.25">
      <c r="A1726" s="82">
        <v>46095</v>
      </c>
      <c r="B1726" s="2" t="s">
        <v>4</v>
      </c>
      <c r="C1726" s="83">
        <v>0.55555555555555558</v>
      </c>
      <c r="D1726" s="87">
        <v>4</v>
      </c>
      <c r="E1726" s="7">
        <v>9</v>
      </c>
      <c r="F1726" s="60">
        <v>3</v>
      </c>
      <c r="G1726" s="2">
        <v>1400</v>
      </c>
      <c r="H1726" s="2" t="s">
        <v>42</v>
      </c>
      <c r="I1726" s="2" t="s">
        <v>46</v>
      </c>
      <c r="J1726" s="2">
        <v>200</v>
      </c>
      <c r="K1726" s="6">
        <v>4</v>
      </c>
      <c r="L1726" s="6" t="s">
        <v>1373</v>
      </c>
      <c r="M1726" s="2" t="s">
        <v>55</v>
      </c>
      <c r="N1726" s="84">
        <v>2</v>
      </c>
      <c r="O1726" s="2" t="s">
        <v>534</v>
      </c>
      <c r="P1726" s="2" t="s">
        <v>545</v>
      </c>
      <c r="Q1726" s="85"/>
      <c r="R1726" s="86">
        <v>4</v>
      </c>
      <c r="S1726" s="85">
        <v>54</v>
      </c>
      <c r="T1726" s="85">
        <v>54</v>
      </c>
      <c r="U1726" s="85"/>
      <c r="V1726" s="2">
        <v>2</v>
      </c>
      <c r="W1726" s="92">
        <v>2</v>
      </c>
      <c r="X1726" s="10">
        <v>2</v>
      </c>
      <c r="Y1726" s="95">
        <v>4.5999999999999996</v>
      </c>
      <c r="Z1726" s="2">
        <v>40</v>
      </c>
      <c r="AA1726" s="6">
        <v>6</v>
      </c>
      <c r="AB1726" s="2"/>
      <c r="AC1726" s="2" t="s">
        <v>12</v>
      </c>
      <c r="AD1726" s="84">
        <v>2</v>
      </c>
      <c r="AE1726" s="84">
        <v>1.2</v>
      </c>
      <c r="AF1726" s="2">
        <v>100</v>
      </c>
      <c r="AG1726" s="2">
        <f t="shared" si="132"/>
        <v>200</v>
      </c>
      <c r="AH1726" s="2">
        <f t="shared" si="133"/>
        <v>100</v>
      </c>
      <c r="AI1726" s="44" t="str">
        <f>VLOOKUP(Table13[[#This Row],[Track]],$B$1885:$D$1929,2,FALSE)</f>
        <v>Vic</v>
      </c>
      <c r="AJ172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6" s="16" t="str">
        <f>IF(Table13[[#This Row],[Going-Dist]]="G&lt;6-Dist&gt;=1700","B",IF(Table13[[#This Row],[Going-Dist]]="G&lt;6-Dist&lt;1700","A",IF(AJ1726="G&gt;=6-Dist&lt;1700","C",IF(AJ1726="G&gt;=6-Dist&gt;=1700","D","xx"))))</f>
        <v>A</v>
      </c>
      <c r="AL1726" s="69">
        <f>MONTH(Table13[[#This Row],[Date]])</f>
        <v>3</v>
      </c>
      <c r="AM1726" s="69" t="str">
        <f t="shared" si="131"/>
        <v>2025-2026</v>
      </c>
      <c r="AN1726" s="60">
        <v>150</v>
      </c>
      <c r="AO1726" s="128">
        <f>IF(Table13[[#This Row],[Combo 27 Bet]]="","",IF(Table13[[#This Row],[Lev Ret]]="","",AN1726*Table13[[#This Row],[Odds]]))</f>
        <v>300</v>
      </c>
      <c r="AP1726" s="129">
        <f t="shared" si="134"/>
        <v>150</v>
      </c>
      <c r="AQ1726" s="135">
        <v>2</v>
      </c>
      <c r="AR1726" s="151">
        <v>4</v>
      </c>
      <c r="AS1726" s="2" t="str">
        <f>IF(Table13[[#This Row],[Date]]&lt;$AS$3,"","Live")</f>
        <v/>
      </c>
      <c r="AT1726" s="2" t="str">
        <f>IF(Table13[[#This Row],[Date]]&lt;$AT$3,"","Current Algo")</f>
        <v/>
      </c>
    </row>
    <row r="1727" spans="1:46" x14ac:dyDescent="0.25">
      <c r="A1727" s="82">
        <v>46095</v>
      </c>
      <c r="B1727" s="2" t="s">
        <v>4</v>
      </c>
      <c r="C1727" s="83">
        <v>0.57986111111111116</v>
      </c>
      <c r="D1727" s="87">
        <v>4</v>
      </c>
      <c r="E1727" s="7">
        <v>9</v>
      </c>
      <c r="F1727" s="60">
        <v>4</v>
      </c>
      <c r="G1727" s="2">
        <v>1400</v>
      </c>
      <c r="H1727" s="2" t="s">
        <v>70</v>
      </c>
      <c r="I1727" s="2" t="s">
        <v>46</v>
      </c>
      <c r="J1727" s="2">
        <v>200</v>
      </c>
      <c r="K1727" s="6">
        <v>7</v>
      </c>
      <c r="L1727" s="6" t="s">
        <v>1454</v>
      </c>
      <c r="M1727" s="2" t="s">
        <v>43</v>
      </c>
      <c r="N1727" s="84">
        <v>4.4000000000000004</v>
      </c>
      <c r="O1727" s="2" t="s">
        <v>217</v>
      </c>
      <c r="P1727" s="2" t="s">
        <v>201</v>
      </c>
      <c r="Q1727" s="85"/>
      <c r="R1727" s="86">
        <v>1</v>
      </c>
      <c r="S1727" s="85">
        <v>54</v>
      </c>
      <c r="T1727" s="85">
        <v>54</v>
      </c>
      <c r="U1727" s="85"/>
      <c r="V1727" s="2">
        <v>2</v>
      </c>
      <c r="W1727" s="92">
        <v>3</v>
      </c>
      <c r="X1727" s="10">
        <v>1</v>
      </c>
      <c r="Y1727" s="95">
        <v>2.9</v>
      </c>
      <c r="Z1727" s="2">
        <v>45</v>
      </c>
      <c r="AA1727" s="6">
        <v>8</v>
      </c>
      <c r="AB1727" s="2"/>
      <c r="AC1727" s="2" t="s">
        <v>13</v>
      </c>
      <c r="AD1727" s="84">
        <v>4.5999999999999996</v>
      </c>
      <c r="AE1727" s="84">
        <v>1.8</v>
      </c>
      <c r="AF1727" s="2">
        <v>100</v>
      </c>
      <c r="AG1727" s="2" t="str">
        <f t="shared" si="132"/>
        <v/>
      </c>
      <c r="AH1727" s="2">
        <f t="shared" si="133"/>
        <v>-100</v>
      </c>
      <c r="AI1727" s="44" t="str">
        <f>VLOOKUP(Table13[[#This Row],[Track]],$B$1885:$D$1929,2,FALSE)</f>
        <v>Vic</v>
      </c>
      <c r="AJ172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7" s="16" t="str">
        <f>IF(Table13[[#This Row],[Going-Dist]]="G&lt;6-Dist&gt;=1700","B",IF(Table13[[#This Row],[Going-Dist]]="G&lt;6-Dist&lt;1700","A",IF(AJ1727="G&gt;=6-Dist&lt;1700","C",IF(AJ1727="G&gt;=6-Dist&gt;=1700","D","xx"))))</f>
        <v>A</v>
      </c>
      <c r="AL1727" s="69">
        <f>MONTH(Table13[[#This Row],[Date]])</f>
        <v>3</v>
      </c>
      <c r="AM1727" s="69" t="str">
        <f t="shared" si="131"/>
        <v>2025-2026</v>
      </c>
      <c r="AN1727" s="60">
        <v>100</v>
      </c>
      <c r="AO1727" s="128" t="str">
        <f>IF(Table13[[#This Row],[Combo 27 Bet]]="","",IF(Table13[[#This Row],[Lev Ret]]="","",AN1727*Table13[[#This Row],[Odds]]))</f>
        <v/>
      </c>
      <c r="AP1727" s="129">
        <f t="shared" si="134"/>
        <v>-100</v>
      </c>
      <c r="AQ1727" s="135"/>
      <c r="AR1727" s="151">
        <v>1</v>
      </c>
      <c r="AS1727" s="2" t="str">
        <f>IF(Table13[[#This Row],[Date]]&lt;$AS$3,"","Live")</f>
        <v/>
      </c>
      <c r="AT1727" s="2" t="str">
        <f>IF(Table13[[#This Row],[Date]]&lt;$AT$3,"","Current Algo")</f>
        <v/>
      </c>
    </row>
    <row r="1728" spans="1:46" x14ac:dyDescent="0.25">
      <c r="A1728" s="82">
        <v>46095</v>
      </c>
      <c r="B1728" s="2" t="s">
        <v>149</v>
      </c>
      <c r="C1728" s="83">
        <v>0.64236111111111116</v>
      </c>
      <c r="D1728" s="87">
        <v>4</v>
      </c>
      <c r="E1728" s="7">
        <v>0</v>
      </c>
      <c r="F1728" s="60">
        <v>6</v>
      </c>
      <c r="G1728" s="2">
        <v>1100</v>
      </c>
      <c r="H1728" s="2" t="s">
        <v>151</v>
      </c>
      <c r="I1728" s="2"/>
      <c r="J1728" s="2">
        <v>250</v>
      </c>
      <c r="K1728" s="6">
        <v>4</v>
      </c>
      <c r="L1728" s="6" t="s">
        <v>1370</v>
      </c>
      <c r="M1728" s="2" t="s">
        <v>75</v>
      </c>
      <c r="N1728" s="84">
        <v>4.7</v>
      </c>
      <c r="O1728" s="2" t="s">
        <v>161</v>
      </c>
      <c r="P1728" s="2" t="s">
        <v>1081</v>
      </c>
      <c r="Q1728" s="85"/>
      <c r="R1728" s="86">
        <v>2</v>
      </c>
      <c r="S1728" s="85">
        <v>56</v>
      </c>
      <c r="T1728" s="85">
        <v>56</v>
      </c>
      <c r="U1728" s="85"/>
      <c r="V1728" s="2">
        <v>3</v>
      </c>
      <c r="W1728" s="92">
        <v>2</v>
      </c>
      <c r="X1728" s="10">
        <v>1</v>
      </c>
      <c r="Y1728" s="95">
        <v>4.0999999999999996</v>
      </c>
      <c r="Z1728" s="2">
        <v>20</v>
      </c>
      <c r="AA1728" s="6"/>
      <c r="AB1728" s="2"/>
      <c r="AC1728" s="2"/>
      <c r="AD1728" s="84">
        <v>4.2</v>
      </c>
      <c r="AE1728" s="84"/>
      <c r="AF1728" s="2">
        <v>100</v>
      </c>
      <c r="AG1728" s="2" t="str">
        <f t="shared" si="132"/>
        <v/>
      </c>
      <c r="AH1728" s="2">
        <f t="shared" si="133"/>
        <v>-100</v>
      </c>
      <c r="AI1728" s="44" t="str">
        <f>VLOOKUP(Table13[[#This Row],[Track]],$B$1885:$D$1929,2,FALSE)</f>
        <v>NSW</v>
      </c>
      <c r="AJ172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28" s="16" t="str">
        <f>IF(Table13[[#This Row],[Going-Dist]]="G&lt;6-Dist&gt;=1700","B",IF(Table13[[#This Row],[Going-Dist]]="G&lt;6-Dist&lt;1700","A",IF(AJ1728="G&gt;=6-Dist&lt;1700","C",IF(AJ1728="G&gt;=6-Dist&gt;=1700","D","xx"))))</f>
        <v>A</v>
      </c>
      <c r="AL1728" s="69">
        <f>MONTH(Table13[[#This Row],[Date]])</f>
        <v>3</v>
      </c>
      <c r="AM1728" s="69" t="str">
        <f t="shared" si="131"/>
        <v>2025-2026</v>
      </c>
      <c r="AN1728" s="60">
        <v>100</v>
      </c>
      <c r="AO1728" s="128" t="str">
        <f>IF(Table13[[#This Row],[Combo 27 Bet]]="","",IF(Table13[[#This Row],[Lev Ret]]="","",AN1728*Table13[[#This Row],[Odds]]))</f>
        <v/>
      </c>
      <c r="AP1728" s="129">
        <f t="shared" si="134"/>
        <v>-100</v>
      </c>
      <c r="AQ1728" s="135"/>
      <c r="AR1728" s="151">
        <v>7</v>
      </c>
      <c r="AS1728" s="2" t="str">
        <f>IF(Table13[[#This Row],[Date]]&lt;$AS$3,"","Live")</f>
        <v/>
      </c>
      <c r="AT1728" s="2" t="str">
        <f>IF(Table13[[#This Row],[Date]]&lt;$AT$3,"","Current Algo")</f>
        <v/>
      </c>
    </row>
    <row r="1729" spans="1:46" x14ac:dyDescent="0.25">
      <c r="A1729" s="82">
        <v>46095</v>
      </c>
      <c r="B1729" s="2" t="s">
        <v>4</v>
      </c>
      <c r="C1729" s="83">
        <v>0.67708333333333337</v>
      </c>
      <c r="D1729" s="87">
        <v>4</v>
      </c>
      <c r="E1729" s="7">
        <v>9</v>
      </c>
      <c r="F1729" s="60">
        <v>8</v>
      </c>
      <c r="G1729" s="2">
        <v>1800</v>
      </c>
      <c r="H1729" s="2" t="s">
        <v>131</v>
      </c>
      <c r="I1729" s="2" t="s">
        <v>131</v>
      </c>
      <c r="J1729" s="2">
        <v>500</v>
      </c>
      <c r="K1729" s="6">
        <v>2</v>
      </c>
      <c r="L1729" s="6" t="s">
        <v>934</v>
      </c>
      <c r="M1729" s="2" t="s">
        <v>75</v>
      </c>
      <c r="N1729" s="84">
        <v>2.7</v>
      </c>
      <c r="O1729" s="2" t="s">
        <v>49</v>
      </c>
      <c r="P1729" s="2" t="s">
        <v>64</v>
      </c>
      <c r="Q1729" s="85"/>
      <c r="R1729" s="86">
        <v>2</v>
      </c>
      <c r="S1729" s="85">
        <v>59</v>
      </c>
      <c r="T1729" s="85">
        <v>59</v>
      </c>
      <c r="U1729" s="85"/>
      <c r="V1729" s="2">
        <v>1</v>
      </c>
      <c r="W1729" s="92">
        <v>1</v>
      </c>
      <c r="X1729" s="10">
        <v>1</v>
      </c>
      <c r="Y1729" s="95">
        <v>3</v>
      </c>
      <c r="Z1729" s="2">
        <v>45</v>
      </c>
      <c r="AA1729" s="6">
        <v>7</v>
      </c>
      <c r="AB1729" s="2"/>
      <c r="AC1729" s="2"/>
      <c r="AD1729" s="84">
        <v>2.4</v>
      </c>
      <c r="AE1729" s="84"/>
      <c r="AF1729" s="2">
        <v>100</v>
      </c>
      <c r="AG1729" s="2" t="str">
        <f t="shared" si="132"/>
        <v/>
      </c>
      <c r="AH1729" s="2">
        <f t="shared" si="133"/>
        <v>-100</v>
      </c>
      <c r="AI1729" s="44" t="str">
        <f>VLOOKUP(Table13[[#This Row],[Track]],$B$1885:$D$1929,2,FALSE)</f>
        <v>Vic</v>
      </c>
      <c r="AJ172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29" s="16" t="str">
        <f>IF(Table13[[#This Row],[Going-Dist]]="G&lt;6-Dist&gt;=1700","B",IF(Table13[[#This Row],[Going-Dist]]="G&lt;6-Dist&lt;1700","A",IF(AJ1729="G&gt;=6-Dist&lt;1700","C",IF(AJ1729="G&gt;=6-Dist&gt;=1700","D","xx"))))</f>
        <v>B</v>
      </c>
      <c r="AL1729" s="69">
        <f>MONTH(Table13[[#This Row],[Date]])</f>
        <v>3</v>
      </c>
      <c r="AM1729" s="69" t="str">
        <f t="shared" si="131"/>
        <v>2025-2026</v>
      </c>
      <c r="AN1729" s="60">
        <v>100</v>
      </c>
      <c r="AO1729" s="128" t="str">
        <f>IF(Table13[[#This Row],[Combo 27 Bet]]="","",IF(Table13[[#This Row],[Lev Ret]]="","",AN1729*Table13[[#This Row],[Odds]]))</f>
        <v/>
      </c>
      <c r="AP1729" s="129">
        <f t="shared" si="134"/>
        <v>-100</v>
      </c>
      <c r="AQ1729" s="135">
        <v>2</v>
      </c>
      <c r="AR1729" s="151">
        <v>5</v>
      </c>
      <c r="AS1729" s="2" t="str">
        <f>IF(Table13[[#This Row],[Date]]&lt;$AS$3,"","Live")</f>
        <v/>
      </c>
      <c r="AT1729" s="2" t="str">
        <f>IF(Table13[[#This Row],[Date]]&lt;$AT$3,"","Current Algo")</f>
        <v/>
      </c>
    </row>
    <row r="1730" spans="1:46" x14ac:dyDescent="0.25">
      <c r="A1730" s="82">
        <v>46095</v>
      </c>
      <c r="B1730" s="2" t="s">
        <v>4</v>
      </c>
      <c r="C1730" s="83">
        <v>0.67708333333333337</v>
      </c>
      <c r="D1730" s="87">
        <v>4</v>
      </c>
      <c r="E1730" s="7">
        <v>9</v>
      </c>
      <c r="F1730" s="60">
        <v>8</v>
      </c>
      <c r="G1730" s="2">
        <v>1800</v>
      </c>
      <c r="H1730" s="2" t="s">
        <v>131</v>
      </c>
      <c r="I1730" s="2" t="s">
        <v>131</v>
      </c>
      <c r="J1730" s="2">
        <v>500</v>
      </c>
      <c r="K1730" s="6">
        <v>1</v>
      </c>
      <c r="L1730" s="6" t="s">
        <v>1430</v>
      </c>
      <c r="M1730" s="2" t="s">
        <v>80</v>
      </c>
      <c r="N1730" s="84">
        <v>3.6</v>
      </c>
      <c r="O1730" s="2" t="s">
        <v>515</v>
      </c>
      <c r="P1730" s="2" t="s">
        <v>201</v>
      </c>
      <c r="Q1730" s="85"/>
      <c r="R1730" s="86">
        <v>1</v>
      </c>
      <c r="S1730" s="85">
        <v>59</v>
      </c>
      <c r="T1730" s="85">
        <v>59</v>
      </c>
      <c r="U1730" s="85"/>
      <c r="V1730" s="2">
        <v>3</v>
      </c>
      <c r="W1730" s="92">
        <v>2</v>
      </c>
      <c r="X1730" s="10">
        <v>2</v>
      </c>
      <c r="Y1730" s="95">
        <v>4.2</v>
      </c>
      <c r="Z1730" s="2">
        <v>40</v>
      </c>
      <c r="AA1730" s="6">
        <v>7</v>
      </c>
      <c r="AB1730" s="2"/>
      <c r="AC1730" s="2"/>
      <c r="AD1730" s="84">
        <v>4.4000000000000004</v>
      </c>
      <c r="AE1730" s="84"/>
      <c r="AF1730" s="2">
        <v>100</v>
      </c>
      <c r="AG1730" s="2" t="str">
        <f t="shared" si="132"/>
        <v/>
      </c>
      <c r="AH1730" s="2">
        <f t="shared" si="133"/>
        <v>-100</v>
      </c>
      <c r="AI1730" s="44" t="str">
        <f>VLOOKUP(Table13[[#This Row],[Track]],$B$1885:$D$1929,2,FALSE)</f>
        <v>Vic</v>
      </c>
      <c r="AJ173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30" s="16" t="str">
        <f>IF(Table13[[#This Row],[Going-Dist]]="G&lt;6-Dist&gt;=1700","B",IF(Table13[[#This Row],[Going-Dist]]="G&lt;6-Dist&lt;1700","A",IF(AJ1730="G&gt;=6-Dist&lt;1700","C",IF(AJ1730="G&gt;=6-Dist&gt;=1700","D","xx"))))</f>
        <v>B</v>
      </c>
      <c r="AL1730" s="69">
        <f>MONTH(Table13[[#This Row],[Date]])</f>
        <v>3</v>
      </c>
      <c r="AM1730" s="69" t="str">
        <f t="shared" si="131"/>
        <v>2025-2026</v>
      </c>
      <c r="AN1730" s="60">
        <v>100</v>
      </c>
      <c r="AO1730" s="128" t="str">
        <f>IF(Table13[[#This Row],[Combo 27 Bet]]="","",IF(Table13[[#This Row],[Lev Ret]]="","",AN1730*Table13[[#This Row],[Odds]]))</f>
        <v/>
      </c>
      <c r="AP1730" s="129">
        <f t="shared" si="134"/>
        <v>-100</v>
      </c>
      <c r="AQ1730" s="135">
        <v>2</v>
      </c>
      <c r="AR1730" s="151">
        <v>7</v>
      </c>
      <c r="AS1730" s="2" t="str">
        <f>IF(Table13[[#This Row],[Date]]&lt;$AS$3,"","Live")</f>
        <v/>
      </c>
      <c r="AT1730" s="2" t="str">
        <f>IF(Table13[[#This Row],[Date]]&lt;$AT$3,"","Current Algo")</f>
        <v/>
      </c>
    </row>
    <row r="1731" spans="1:46" x14ac:dyDescent="0.25">
      <c r="A1731" s="82">
        <v>46102</v>
      </c>
      <c r="B1731" s="2" t="s">
        <v>4</v>
      </c>
      <c r="C1731" s="83">
        <v>0.52430555555555558</v>
      </c>
      <c r="D1731" s="87">
        <v>4</v>
      </c>
      <c r="E1731" s="7">
        <v>0</v>
      </c>
      <c r="F1731" s="60">
        <v>2</v>
      </c>
      <c r="G1731" s="2">
        <v>2400</v>
      </c>
      <c r="H1731" s="2" t="s">
        <v>42</v>
      </c>
      <c r="I1731" s="2">
        <v>78</v>
      </c>
      <c r="J1731" s="2">
        <v>130</v>
      </c>
      <c r="K1731" s="6">
        <v>9</v>
      </c>
      <c r="L1731" s="6" t="s">
        <v>1458</v>
      </c>
      <c r="M1731" s="2" t="s">
        <v>58</v>
      </c>
      <c r="N1731" s="84">
        <v>3.4</v>
      </c>
      <c r="O1731" s="2" t="s">
        <v>59</v>
      </c>
      <c r="P1731" s="2" t="s">
        <v>576</v>
      </c>
      <c r="Q1731" s="85">
        <v>3</v>
      </c>
      <c r="R1731" s="86">
        <v>4</v>
      </c>
      <c r="S1731" s="85">
        <v>54</v>
      </c>
      <c r="T1731" s="85">
        <v>51</v>
      </c>
      <c r="U1731" s="85"/>
      <c r="V1731" s="2">
        <v>1</v>
      </c>
      <c r="W1731" s="92">
        <v>5</v>
      </c>
      <c r="X1731" s="10">
        <v>1</v>
      </c>
      <c r="Y1731" s="95">
        <v>4.4000000000000004</v>
      </c>
      <c r="Z1731" s="2">
        <v>40</v>
      </c>
      <c r="AA1731" s="6">
        <v>8</v>
      </c>
      <c r="AB1731" s="2"/>
      <c r="AC1731" s="2" t="s">
        <v>13</v>
      </c>
      <c r="AD1731" s="84">
        <v>3.2</v>
      </c>
      <c r="AE1731" s="84">
        <v>1.3</v>
      </c>
      <c r="AF1731" s="2">
        <v>100</v>
      </c>
      <c r="AG1731" s="2" t="str">
        <f t="shared" si="132"/>
        <v/>
      </c>
      <c r="AH1731" s="2">
        <f t="shared" si="133"/>
        <v>-100</v>
      </c>
      <c r="AI1731" s="44" t="str">
        <f>VLOOKUP(Table13[[#This Row],[Track]],$B$1885:$D$1929,2,FALSE)</f>
        <v>Vic</v>
      </c>
      <c r="AJ173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31" s="16" t="str">
        <f>IF(Table13[[#This Row],[Going-Dist]]="G&lt;6-Dist&gt;=1700","B",IF(Table13[[#This Row],[Going-Dist]]="G&lt;6-Dist&lt;1700","A",IF(AJ1731="G&gt;=6-Dist&lt;1700","C",IF(AJ1731="G&gt;=6-Dist&gt;=1700","D","xx"))))</f>
        <v>B</v>
      </c>
      <c r="AL1731" s="69">
        <f>MONTH(Table13[[#This Row],[Date]])</f>
        <v>3</v>
      </c>
      <c r="AM1731" s="69" t="str">
        <f t="shared" si="131"/>
        <v>2025-2026</v>
      </c>
      <c r="AN1731" s="60">
        <v>140</v>
      </c>
      <c r="AO1731" s="128" t="str">
        <f>IF(Table13[[#This Row],[Combo 27 Bet]]="","",IF(Table13[[#This Row],[Lev Ret]]="","",AN1731*Table13[[#This Row],[Odds]]))</f>
        <v/>
      </c>
      <c r="AP1731" s="129">
        <f t="shared" si="134"/>
        <v>-140</v>
      </c>
      <c r="AQ1731" s="135"/>
      <c r="AR1731" s="151">
        <v>7</v>
      </c>
      <c r="AS1731" s="2" t="str">
        <f>IF(Table13[[#This Row],[Date]]&lt;$AS$3,"","Live")</f>
        <v/>
      </c>
      <c r="AT1731" s="2" t="str">
        <f>IF(Table13[[#This Row],[Date]]&lt;$AT$3,"","Current Algo")</f>
        <v/>
      </c>
    </row>
    <row r="1732" spans="1:46" x14ac:dyDescent="0.25">
      <c r="A1732" s="82">
        <v>46102</v>
      </c>
      <c r="B1732" s="2" t="s">
        <v>4</v>
      </c>
      <c r="C1732" s="83">
        <v>0.57291666666666663</v>
      </c>
      <c r="D1732" s="87">
        <v>4</v>
      </c>
      <c r="E1732" s="7">
        <v>0</v>
      </c>
      <c r="F1732" s="60">
        <v>4</v>
      </c>
      <c r="G1732" s="2">
        <v>1600</v>
      </c>
      <c r="H1732" s="2" t="s">
        <v>77</v>
      </c>
      <c r="I1732" s="2" t="s">
        <v>62</v>
      </c>
      <c r="J1732" s="2">
        <v>200</v>
      </c>
      <c r="K1732" s="6">
        <v>2</v>
      </c>
      <c r="L1732" s="6" t="s">
        <v>1459</v>
      </c>
      <c r="M1732" s="2"/>
      <c r="N1732" s="84">
        <v>1.75</v>
      </c>
      <c r="O1732" s="2" t="s">
        <v>47</v>
      </c>
      <c r="P1732" s="2" t="s">
        <v>118</v>
      </c>
      <c r="Q1732" s="85"/>
      <c r="R1732" s="86">
        <v>7</v>
      </c>
      <c r="S1732" s="85">
        <v>59</v>
      </c>
      <c r="T1732" s="85">
        <v>59</v>
      </c>
      <c r="U1732" s="85"/>
      <c r="V1732" s="2"/>
      <c r="W1732" s="92"/>
      <c r="X1732" s="10">
        <v>1</v>
      </c>
      <c r="Y1732" s="95"/>
      <c r="Z1732" s="2"/>
      <c r="AA1732" s="6">
        <v>7</v>
      </c>
      <c r="AB1732" s="2"/>
      <c r="AC1732" s="2" t="s">
        <v>12</v>
      </c>
      <c r="AD1732" s="84">
        <v>1.45</v>
      </c>
      <c r="AE1732" s="84">
        <v>1.2</v>
      </c>
      <c r="AF1732" s="2">
        <v>100</v>
      </c>
      <c r="AG1732" s="2">
        <f t="shared" si="132"/>
        <v>145</v>
      </c>
      <c r="AH1732" s="2">
        <f t="shared" si="133"/>
        <v>45</v>
      </c>
      <c r="AI1732" s="44" t="str">
        <f>VLOOKUP(Table13[[#This Row],[Track]],$B$1885:$D$1929,2,FALSE)</f>
        <v>Vic</v>
      </c>
      <c r="AJ173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32" s="16" t="str">
        <f>IF(Table13[[#This Row],[Going-Dist]]="G&lt;6-Dist&gt;=1700","B",IF(Table13[[#This Row],[Going-Dist]]="G&lt;6-Dist&lt;1700","A",IF(AJ1732="G&gt;=6-Dist&lt;1700","C",IF(AJ1732="G&gt;=6-Dist&gt;=1700","D","xx"))))</f>
        <v>A</v>
      </c>
      <c r="AL1732" s="69">
        <f>MONTH(Table13[[#This Row],[Date]])</f>
        <v>3</v>
      </c>
      <c r="AM1732" s="69" t="str">
        <f t="shared" si="131"/>
        <v>2025-2026</v>
      </c>
      <c r="AN1732" s="60">
        <v>100</v>
      </c>
      <c r="AO1732" s="128">
        <f>IF(Table13[[#This Row],[Combo 27 Bet]]="","",IF(Table13[[#This Row],[Lev Ret]]="","",AN1732*Table13[[#This Row],[Odds]]))</f>
        <v>145</v>
      </c>
      <c r="AP1732" s="129">
        <f t="shared" si="134"/>
        <v>45</v>
      </c>
      <c r="AQ1732" s="135"/>
      <c r="AR1732" s="151">
        <v>5</v>
      </c>
      <c r="AS1732" s="2" t="str">
        <f>IF(Table13[[#This Row],[Date]]&lt;$AS$3,"","Live")</f>
        <v/>
      </c>
      <c r="AT1732" s="2" t="str">
        <f>IF(Table13[[#This Row],[Date]]&lt;$AT$3,"","Current Algo")</f>
        <v/>
      </c>
    </row>
    <row r="1733" spans="1:46" x14ac:dyDescent="0.25">
      <c r="A1733" s="82">
        <v>46102</v>
      </c>
      <c r="B1733" s="2" t="s">
        <v>4</v>
      </c>
      <c r="C1733" s="83">
        <v>0.73263888888888884</v>
      </c>
      <c r="D1733" s="87">
        <v>4</v>
      </c>
      <c r="E1733" s="7">
        <v>0</v>
      </c>
      <c r="F1733" s="60">
        <v>10</v>
      </c>
      <c r="G1733" s="2">
        <v>1400</v>
      </c>
      <c r="H1733" s="2" t="s">
        <v>42</v>
      </c>
      <c r="I1733" s="2">
        <v>84</v>
      </c>
      <c r="J1733" s="2">
        <v>130</v>
      </c>
      <c r="K1733" s="6">
        <v>13</v>
      </c>
      <c r="L1733" s="6" t="s">
        <v>1460</v>
      </c>
      <c r="M1733" s="2" t="s">
        <v>58</v>
      </c>
      <c r="N1733" s="84">
        <v>6.5</v>
      </c>
      <c r="O1733" s="2" t="s">
        <v>397</v>
      </c>
      <c r="P1733" s="2" t="s">
        <v>94</v>
      </c>
      <c r="Q1733" s="85"/>
      <c r="R1733" s="86">
        <v>1</v>
      </c>
      <c r="S1733" s="85">
        <v>54</v>
      </c>
      <c r="T1733" s="85">
        <v>54</v>
      </c>
      <c r="U1733" s="85"/>
      <c r="V1733" s="2">
        <v>4</v>
      </c>
      <c r="W1733" s="92">
        <v>1</v>
      </c>
      <c r="X1733" s="10">
        <v>2</v>
      </c>
      <c r="Y1733" s="95">
        <v>5.6</v>
      </c>
      <c r="Z1733" s="2">
        <v>30</v>
      </c>
      <c r="AA1733" s="6">
        <v>11</v>
      </c>
      <c r="AB1733" s="2"/>
      <c r="AC1733" s="2" t="s">
        <v>12</v>
      </c>
      <c r="AD1733" s="84">
        <v>6.5</v>
      </c>
      <c r="AE1733" s="84">
        <v>2</v>
      </c>
      <c r="AF1733" s="2">
        <v>100</v>
      </c>
      <c r="AG1733" s="2">
        <f t="shared" si="132"/>
        <v>650</v>
      </c>
      <c r="AH1733" s="2">
        <f t="shared" si="133"/>
        <v>550</v>
      </c>
      <c r="AI1733" s="44" t="str">
        <f>VLOOKUP(Table13[[#This Row],[Track]],$B$1885:$D$1929,2,FALSE)</f>
        <v>Vic</v>
      </c>
      <c r="AJ173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33" s="16" t="str">
        <f>IF(Table13[[#This Row],[Going-Dist]]="G&lt;6-Dist&gt;=1700","B",IF(Table13[[#This Row],[Going-Dist]]="G&lt;6-Dist&lt;1700","A",IF(AJ1733="G&gt;=6-Dist&lt;1700","C",IF(AJ1733="G&gt;=6-Dist&gt;=1700","D","xx"))))</f>
        <v>A</v>
      </c>
      <c r="AL1733" s="69">
        <f>MONTH(Table13[[#This Row],[Date]])</f>
        <v>3</v>
      </c>
      <c r="AM1733" s="69" t="str">
        <f t="shared" si="131"/>
        <v>2025-2026</v>
      </c>
      <c r="AN1733" s="60">
        <v>100</v>
      </c>
      <c r="AO1733" s="128">
        <f>IF(Table13[[#This Row],[Combo 27 Bet]]="","",IF(Table13[[#This Row],[Lev Ret]]="","",AN1733*Table13[[#This Row],[Odds]]))</f>
        <v>650</v>
      </c>
      <c r="AP1733" s="129">
        <f t="shared" si="134"/>
        <v>550</v>
      </c>
      <c r="AQ1733" s="135"/>
      <c r="AR1733" s="151">
        <v>1</v>
      </c>
      <c r="AS1733" s="2" t="str">
        <f>IF(Table13[[#This Row],[Date]]&lt;$AS$3,"","Live")</f>
        <v/>
      </c>
      <c r="AT1733" s="2" t="str">
        <f>IF(Table13[[#This Row],[Date]]&lt;$AT$3,"","Current Algo")</f>
        <v/>
      </c>
    </row>
    <row r="1734" spans="1:46" x14ac:dyDescent="0.25">
      <c r="A1734" s="82">
        <v>46109</v>
      </c>
      <c r="B1734" s="2" t="s">
        <v>3</v>
      </c>
      <c r="C1734" s="83">
        <v>0.51041666666666663</v>
      </c>
      <c r="D1734" s="87">
        <v>7</v>
      </c>
      <c r="E1734" s="7">
        <v>0</v>
      </c>
      <c r="F1734" s="60">
        <v>1</v>
      </c>
      <c r="G1734" s="2">
        <v>1100</v>
      </c>
      <c r="H1734" s="2" t="s">
        <v>70</v>
      </c>
      <c r="I1734" s="2" t="s">
        <v>46</v>
      </c>
      <c r="J1734" s="2">
        <v>150</v>
      </c>
      <c r="K1734" s="6">
        <v>3</v>
      </c>
      <c r="L1734" s="6" t="s">
        <v>1461</v>
      </c>
      <c r="M1734" s="2" t="s">
        <v>71</v>
      </c>
      <c r="N1734" s="84">
        <v>5.5</v>
      </c>
      <c r="O1734" s="2" t="s">
        <v>192</v>
      </c>
      <c r="P1734" s="2" t="s">
        <v>88</v>
      </c>
      <c r="Q1734" s="85"/>
      <c r="R1734" s="86">
        <v>7</v>
      </c>
      <c r="S1734" s="85">
        <v>55</v>
      </c>
      <c r="T1734" s="85">
        <v>55</v>
      </c>
      <c r="U1734" s="85"/>
      <c r="V1734" s="2">
        <v>1</v>
      </c>
      <c r="W1734" s="92">
        <v>1</v>
      </c>
      <c r="X1734" s="10">
        <v>1</v>
      </c>
      <c r="Y1734" s="95">
        <v>4</v>
      </c>
      <c r="Z1734" s="2">
        <v>45</v>
      </c>
      <c r="AA1734" s="6">
        <v>8</v>
      </c>
      <c r="AB1734" s="2"/>
      <c r="AC1734" s="2"/>
      <c r="AD1734" s="84">
        <v>4.8</v>
      </c>
      <c r="AE1734" s="84"/>
      <c r="AF1734" s="2">
        <v>100</v>
      </c>
      <c r="AG1734" s="2" t="str">
        <f t="shared" si="132"/>
        <v/>
      </c>
      <c r="AH1734" s="2">
        <f t="shared" si="133"/>
        <v>-100</v>
      </c>
      <c r="AI1734" s="44" t="str">
        <f>VLOOKUP(Table13[[#This Row],[Track]],$B$1885:$D$1929,2,FALSE)</f>
        <v>Vic</v>
      </c>
      <c r="AJ173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34" s="16" t="str">
        <f>IF(Table13[[#This Row],[Going-Dist]]="G&lt;6-Dist&gt;=1700","B",IF(Table13[[#This Row],[Going-Dist]]="G&lt;6-Dist&lt;1700","A",IF(AJ1734="G&gt;=6-Dist&lt;1700","C",IF(AJ1734="G&gt;=6-Dist&gt;=1700","D","xx"))))</f>
        <v>C</v>
      </c>
      <c r="AL1734" s="69">
        <f>MONTH(Table13[[#This Row],[Date]])</f>
        <v>3</v>
      </c>
      <c r="AM1734" s="69" t="str">
        <f t="shared" si="131"/>
        <v>2025-2026</v>
      </c>
      <c r="AN1734" s="60">
        <v>150</v>
      </c>
      <c r="AO1734" s="128" t="str">
        <f>IF(Table13[[#This Row],[Combo 27 Bet]]="","",IF(Table13[[#This Row],[Lev Ret]]="","",AN1734*Table13[[#This Row],[Odds]]))</f>
        <v/>
      </c>
      <c r="AP1734" s="129">
        <f t="shared" si="134"/>
        <v>-150</v>
      </c>
      <c r="AQ1734" s="135"/>
      <c r="AR1734" s="151">
        <v>9</v>
      </c>
      <c r="AS1734" s="2" t="str">
        <f>IF(Table13[[#This Row],[Date]]&lt;$AS$3,"","Live")</f>
        <v/>
      </c>
      <c r="AT1734" s="2" t="str">
        <f>IF(Table13[[#This Row],[Date]]&lt;$AT$3,"","Current Algo")</f>
        <v/>
      </c>
    </row>
    <row r="1735" spans="1:46" x14ac:dyDescent="0.25">
      <c r="A1735" s="82">
        <v>46109</v>
      </c>
      <c r="B1735" s="2" t="s">
        <v>3</v>
      </c>
      <c r="C1735" s="83">
        <v>0.70486111111111116</v>
      </c>
      <c r="D1735" s="87">
        <v>7</v>
      </c>
      <c r="E1735" s="7">
        <v>0</v>
      </c>
      <c r="F1735" s="60">
        <v>9</v>
      </c>
      <c r="G1735" s="2">
        <v>1000</v>
      </c>
      <c r="H1735" s="2" t="s">
        <v>42</v>
      </c>
      <c r="I1735" s="2" t="s">
        <v>46</v>
      </c>
      <c r="J1735" s="2">
        <v>175</v>
      </c>
      <c r="K1735" s="6">
        <v>2</v>
      </c>
      <c r="L1735" s="6" t="s">
        <v>1463</v>
      </c>
      <c r="M1735" s="2" t="s">
        <v>80</v>
      </c>
      <c r="N1735" s="84">
        <v>5.5</v>
      </c>
      <c r="O1735" s="2" t="s">
        <v>105</v>
      </c>
      <c r="P1735" s="2" t="s">
        <v>82</v>
      </c>
      <c r="Q1735" s="85"/>
      <c r="R1735" s="86">
        <v>2</v>
      </c>
      <c r="S1735" s="85">
        <v>57.5</v>
      </c>
      <c r="T1735" s="85">
        <v>57.5</v>
      </c>
      <c r="U1735" s="85"/>
      <c r="V1735" s="2">
        <v>1</v>
      </c>
      <c r="W1735" s="92">
        <v>2</v>
      </c>
      <c r="X1735" s="10">
        <v>1</v>
      </c>
      <c r="Y1735" s="95">
        <v>5.4</v>
      </c>
      <c r="Z1735" s="2">
        <v>30</v>
      </c>
      <c r="AA1735" s="6">
        <v>10</v>
      </c>
      <c r="AB1735" s="2"/>
      <c r="AC1735" s="2"/>
      <c r="AD1735" s="84">
        <v>9</v>
      </c>
      <c r="AE1735" s="84"/>
      <c r="AF1735" s="2">
        <v>100</v>
      </c>
      <c r="AG1735" s="2" t="str">
        <f t="shared" si="132"/>
        <v/>
      </c>
      <c r="AH1735" s="2">
        <f t="shared" si="133"/>
        <v>-100</v>
      </c>
      <c r="AI1735" s="44" t="str">
        <f>VLOOKUP(Table13[[#This Row],[Track]],$B$1885:$D$1929,2,FALSE)</f>
        <v>Vic</v>
      </c>
      <c r="AJ173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35" s="16" t="str">
        <f>IF(Table13[[#This Row],[Going-Dist]]="G&lt;6-Dist&gt;=1700","B",IF(Table13[[#This Row],[Going-Dist]]="G&lt;6-Dist&lt;1700","A",IF(AJ1735="G&gt;=6-Dist&lt;1700","C",IF(AJ1735="G&gt;=6-Dist&gt;=1700","D","xx"))))</f>
        <v>C</v>
      </c>
      <c r="AL1735" s="69">
        <f>MONTH(Table13[[#This Row],[Date]])</f>
        <v>3</v>
      </c>
      <c r="AM1735" s="69" t="str">
        <f t="shared" ref="AM1735:AM1798" si="135">IF(A1735&lt;$AM$1905,"2020-2021",IF(A1735&lt;$AM$1906,"2021-2022",IF(A1735&lt;$AM$1907,"2022-2023",IF(A1735&lt;$AM$1908,"2023-2024",IF(A1735&lt;$AM$1909,"2024-2025",IF(A1735&lt;$AM$1910,"2025-2026",IF(A1735&lt;$AM$1911,"2026-2027",IF(A1735&lt;$AM$1912,"2027-2028"))))))))</f>
        <v>2025-2026</v>
      </c>
      <c r="AN1735" s="60">
        <v>150</v>
      </c>
      <c r="AO1735" s="128" t="str">
        <f>IF(Table13[[#This Row],[Combo 27 Bet]]="","",IF(Table13[[#This Row],[Lev Ret]]="","",AN1735*Table13[[#This Row],[Odds]]))</f>
        <v/>
      </c>
      <c r="AP1735" s="129">
        <f t="shared" si="134"/>
        <v>-150</v>
      </c>
      <c r="AQ1735" s="135">
        <v>2</v>
      </c>
      <c r="AR1735" s="151">
        <v>9</v>
      </c>
      <c r="AS1735" s="2" t="str">
        <f>IF(Table13[[#This Row],[Date]]&lt;$AS$3,"","Live")</f>
        <v/>
      </c>
      <c r="AT1735" s="2" t="str">
        <f>IF(Table13[[#This Row],[Date]]&lt;$AT$3,"","Current Algo")</f>
        <v/>
      </c>
    </row>
    <row r="1736" spans="1:46" x14ac:dyDescent="0.25">
      <c r="A1736" s="82">
        <v>46109</v>
      </c>
      <c r="B1736" s="2" t="s">
        <v>3</v>
      </c>
      <c r="C1736" s="83">
        <v>0.70486111111111116</v>
      </c>
      <c r="D1736" s="87">
        <v>7</v>
      </c>
      <c r="E1736" s="7">
        <v>0</v>
      </c>
      <c r="F1736" s="60">
        <v>9</v>
      </c>
      <c r="G1736" s="2">
        <v>1000</v>
      </c>
      <c r="H1736" s="2" t="s">
        <v>42</v>
      </c>
      <c r="I1736" s="2" t="s">
        <v>46</v>
      </c>
      <c r="J1736" s="2">
        <v>175</v>
      </c>
      <c r="K1736" s="6">
        <v>3</v>
      </c>
      <c r="L1736" s="6" t="s">
        <v>346</v>
      </c>
      <c r="M1736" s="2" t="s">
        <v>80</v>
      </c>
      <c r="N1736" s="84">
        <v>5.5</v>
      </c>
      <c r="O1736" s="2" t="s">
        <v>63</v>
      </c>
      <c r="P1736" s="2" t="s">
        <v>103</v>
      </c>
      <c r="Q1736" s="85"/>
      <c r="R1736" s="86">
        <v>8</v>
      </c>
      <c r="S1736" s="85">
        <v>55</v>
      </c>
      <c r="T1736" s="85">
        <v>55</v>
      </c>
      <c r="U1736" s="85"/>
      <c r="V1736" s="2">
        <v>2</v>
      </c>
      <c r="W1736" s="92">
        <v>1</v>
      </c>
      <c r="X1736" s="10">
        <v>2</v>
      </c>
      <c r="Y1736" s="95">
        <v>5.6</v>
      </c>
      <c r="Z1736" s="2">
        <v>30</v>
      </c>
      <c r="AA1736" s="6">
        <v>10</v>
      </c>
      <c r="AB1736" s="2"/>
      <c r="AC1736" s="2" t="s">
        <v>13</v>
      </c>
      <c r="AD1736" s="84">
        <v>5.5</v>
      </c>
      <c r="AE1736" s="84">
        <v>1.6</v>
      </c>
      <c r="AF1736" s="2">
        <v>100</v>
      </c>
      <c r="AG1736" s="2" t="str">
        <f t="shared" si="132"/>
        <v/>
      </c>
      <c r="AH1736" s="2">
        <f t="shared" si="133"/>
        <v>-100</v>
      </c>
      <c r="AI1736" s="44" t="str">
        <f>VLOOKUP(Table13[[#This Row],[Track]],$B$1885:$D$1929,2,FALSE)</f>
        <v>Vic</v>
      </c>
      <c r="AJ173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36" s="16" t="str">
        <f>IF(Table13[[#This Row],[Going-Dist]]="G&lt;6-Dist&gt;=1700","B",IF(Table13[[#This Row],[Going-Dist]]="G&lt;6-Dist&lt;1700","A",IF(AJ1736="G&gt;=6-Dist&lt;1700","C",IF(AJ1736="G&gt;=6-Dist&gt;=1700","D","xx"))))</f>
        <v>C</v>
      </c>
      <c r="AL1736" s="2">
        <f>MONTH(Table13[[#This Row],[Date]])</f>
        <v>3</v>
      </c>
      <c r="AM1736" s="2" t="str">
        <f t="shared" si="135"/>
        <v>2025-2026</v>
      </c>
      <c r="AN1736" s="60">
        <v>100</v>
      </c>
      <c r="AO1736" s="128" t="str">
        <f>IF(Table13[[#This Row],[Combo 27 Bet]]="","",IF(Table13[[#This Row],[Lev Ret]]="","",AN1736*Table13[[#This Row],[Odds]]))</f>
        <v/>
      </c>
      <c r="AP1736" s="129">
        <f t="shared" si="134"/>
        <v>-100</v>
      </c>
      <c r="AQ1736" s="135">
        <v>2</v>
      </c>
      <c r="AR1736" s="151">
        <v>6</v>
      </c>
      <c r="AS1736" s="2" t="str">
        <f>IF(Table13[[#This Row],[Date]]&lt;$AS$3,"","Live")</f>
        <v/>
      </c>
      <c r="AT1736" s="2" t="str">
        <f>IF(Table13[[#This Row],[Date]]&lt;$AT$3,"","Current Algo")</f>
        <v/>
      </c>
    </row>
    <row r="1737" spans="1:46" x14ac:dyDescent="0.25">
      <c r="A1737" s="82">
        <v>46116</v>
      </c>
      <c r="B1737" s="2" t="s">
        <v>4</v>
      </c>
      <c r="C1737" s="83">
        <v>0.52777777777777779</v>
      </c>
      <c r="D1737" s="87">
        <v>4</v>
      </c>
      <c r="E1737" s="7">
        <v>4</v>
      </c>
      <c r="F1737" s="60">
        <v>2</v>
      </c>
      <c r="G1737" s="2">
        <v>1600</v>
      </c>
      <c r="H1737" s="2" t="s">
        <v>70</v>
      </c>
      <c r="I1737" s="2">
        <v>78</v>
      </c>
      <c r="J1737" s="2">
        <v>130</v>
      </c>
      <c r="K1737" s="6">
        <v>3</v>
      </c>
      <c r="L1737" s="6" t="s">
        <v>1464</v>
      </c>
      <c r="M1737" s="2" t="s">
        <v>58</v>
      </c>
      <c r="N1737" s="84">
        <v>2.2999999999999998</v>
      </c>
      <c r="O1737" s="2" t="s">
        <v>401</v>
      </c>
      <c r="P1737" s="2" t="s">
        <v>1391</v>
      </c>
      <c r="Q1737" s="85">
        <v>2</v>
      </c>
      <c r="R1737" s="86">
        <v>2</v>
      </c>
      <c r="S1737" s="85">
        <v>58</v>
      </c>
      <c r="T1737" s="85">
        <v>56</v>
      </c>
      <c r="U1737" s="85"/>
      <c r="V1737" s="2">
        <v>2</v>
      </c>
      <c r="W1737" s="92"/>
      <c r="X1737" s="10">
        <v>3</v>
      </c>
      <c r="Y1737" s="95">
        <v>5.6</v>
      </c>
      <c r="Z1737" s="2">
        <v>30</v>
      </c>
      <c r="AA1737" s="6">
        <v>7</v>
      </c>
      <c r="AB1737" s="2"/>
      <c r="AC1737" s="2" t="s">
        <v>12</v>
      </c>
      <c r="AD1737" s="84">
        <v>2.2000000000000002</v>
      </c>
      <c r="AE1737" s="84">
        <v>1.5</v>
      </c>
      <c r="AF1737" s="2">
        <v>100</v>
      </c>
      <c r="AG1737" s="2">
        <f t="shared" si="132"/>
        <v>220.00000000000003</v>
      </c>
      <c r="AH1737" s="2">
        <f t="shared" si="133"/>
        <v>120.00000000000003</v>
      </c>
      <c r="AI1737" s="44" t="str">
        <f>VLOOKUP(Table13[[#This Row],[Track]],$B$1885:$D$1929,2,FALSE)</f>
        <v>Vic</v>
      </c>
      <c r="AJ173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37" s="16" t="str">
        <f>IF(Table13[[#This Row],[Going-Dist]]="G&lt;6-Dist&gt;=1700","B",IF(Table13[[#This Row],[Going-Dist]]="G&lt;6-Dist&lt;1700","A",IF(AJ1737="G&gt;=6-Dist&lt;1700","C",IF(AJ1737="G&gt;=6-Dist&gt;=1700","D","xx"))))</f>
        <v>A</v>
      </c>
      <c r="AL1737" s="2">
        <f>MONTH(Table13[[#This Row],[Date]])</f>
        <v>4</v>
      </c>
      <c r="AM1737" s="2" t="str">
        <f t="shared" si="135"/>
        <v>2025-2026</v>
      </c>
      <c r="AN1737" s="60">
        <v>200</v>
      </c>
      <c r="AO1737" s="128">
        <f>IF(Table13[[#This Row],[Combo 27 Bet]]="","",IF(Table13[[#This Row],[Lev Ret]]="","",AN1737*Table13[[#This Row],[Odds]]))</f>
        <v>440.00000000000006</v>
      </c>
      <c r="AP1737" s="129">
        <f t="shared" si="134"/>
        <v>240.00000000000006</v>
      </c>
      <c r="AQ1737" s="135"/>
      <c r="AR1737" s="151">
        <v>10</v>
      </c>
      <c r="AS1737" s="2" t="str">
        <f>IF(Table13[[#This Row],[Date]]&lt;$AS$3,"","Live")</f>
        <v/>
      </c>
      <c r="AT1737" s="2" t="str">
        <f>IF(Table13[[#This Row],[Date]]&lt;$AT$3,"","Current Algo")</f>
        <v/>
      </c>
    </row>
    <row r="1738" spans="1:46" x14ac:dyDescent="0.25">
      <c r="A1738" s="82">
        <v>46116</v>
      </c>
      <c r="B1738" s="2" t="s">
        <v>4</v>
      </c>
      <c r="C1738" s="83">
        <v>0.64930555555555558</v>
      </c>
      <c r="D1738" s="87">
        <v>4</v>
      </c>
      <c r="E1738" s="7">
        <v>4</v>
      </c>
      <c r="F1738" s="60">
        <v>7</v>
      </c>
      <c r="G1738" s="2">
        <v>1200</v>
      </c>
      <c r="H1738" s="2" t="s">
        <v>42</v>
      </c>
      <c r="I1738" s="2">
        <v>78</v>
      </c>
      <c r="J1738" s="2">
        <v>130</v>
      </c>
      <c r="K1738" s="6">
        <v>12</v>
      </c>
      <c r="L1738" s="6" t="s">
        <v>1465</v>
      </c>
      <c r="M1738" s="2" t="s">
        <v>75</v>
      </c>
      <c r="N1738" s="84">
        <v>4.4000000000000004</v>
      </c>
      <c r="O1738" s="2" t="s">
        <v>515</v>
      </c>
      <c r="P1738" s="2" t="s">
        <v>1457</v>
      </c>
      <c r="Q1738" s="85">
        <v>1.5</v>
      </c>
      <c r="R1738" s="86">
        <v>13</v>
      </c>
      <c r="S1738" s="85">
        <v>57</v>
      </c>
      <c r="T1738" s="85">
        <v>55.5</v>
      </c>
      <c r="U1738" s="85"/>
      <c r="V1738" s="2">
        <v>5</v>
      </c>
      <c r="W1738" s="92">
        <v>5</v>
      </c>
      <c r="X1738" s="10">
        <v>3</v>
      </c>
      <c r="Y1738" s="95">
        <v>5.7</v>
      </c>
      <c r="Z1738" s="2">
        <v>30</v>
      </c>
      <c r="AA1738" s="6">
        <v>14</v>
      </c>
      <c r="AB1738" s="2"/>
      <c r="AC1738" s="2" t="s">
        <v>15</v>
      </c>
      <c r="AD1738" s="84">
        <v>5</v>
      </c>
      <c r="AE1738" s="84">
        <v>2.2000000000000002</v>
      </c>
      <c r="AF1738" s="2">
        <v>100</v>
      </c>
      <c r="AG1738" s="2" t="str">
        <f t="shared" si="132"/>
        <v/>
      </c>
      <c r="AH1738" s="2">
        <f t="shared" si="133"/>
        <v>-100</v>
      </c>
      <c r="AI1738" s="44" t="str">
        <f>VLOOKUP(Table13[[#This Row],[Track]],$B$1885:$D$1929,2,FALSE)</f>
        <v>Vic</v>
      </c>
      <c r="AJ173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38" s="16" t="str">
        <f>IF(Table13[[#This Row],[Going-Dist]]="G&lt;6-Dist&gt;=1700","B",IF(Table13[[#This Row],[Going-Dist]]="G&lt;6-Dist&lt;1700","A",IF(AJ1738="G&gt;=6-Dist&lt;1700","C",IF(AJ1738="G&gt;=6-Dist&gt;=1700","D","xx"))))</f>
        <v>A</v>
      </c>
      <c r="AL1738" s="69">
        <f>MONTH(Table13[[#This Row],[Date]])</f>
        <v>4</v>
      </c>
      <c r="AM1738" s="69" t="str">
        <f t="shared" si="135"/>
        <v>2025-2026</v>
      </c>
      <c r="AN1738" s="60">
        <v>100</v>
      </c>
      <c r="AO1738" s="128" t="str">
        <f>IF(Table13[[#This Row],[Combo 27 Bet]]="","",IF(Table13[[#This Row],[Lev Ret]]="","",AN1738*Table13[[#This Row],[Odds]]))</f>
        <v/>
      </c>
      <c r="AP1738" s="129">
        <f t="shared" si="134"/>
        <v>-100</v>
      </c>
      <c r="AQ1738" s="135"/>
      <c r="AR1738" s="151">
        <v>7</v>
      </c>
      <c r="AS1738" s="2" t="str">
        <f>IF(Table13[[#This Row],[Date]]&lt;$AS$3,"","Live")</f>
        <v/>
      </c>
      <c r="AT1738" s="2" t="str">
        <f>IF(Table13[[#This Row],[Date]]&lt;$AT$3,"","Current Algo")</f>
        <v/>
      </c>
    </row>
    <row r="1739" spans="1:46" x14ac:dyDescent="0.25">
      <c r="A1739" s="82">
        <v>46116</v>
      </c>
      <c r="B1739" s="2" t="s">
        <v>4</v>
      </c>
      <c r="C1739" s="83">
        <v>0.73263888888888884</v>
      </c>
      <c r="D1739" s="87">
        <v>4</v>
      </c>
      <c r="E1739" s="7">
        <v>4</v>
      </c>
      <c r="F1739" s="60">
        <v>10</v>
      </c>
      <c r="G1739" s="2">
        <v>1400</v>
      </c>
      <c r="H1739" s="2" t="s">
        <v>42</v>
      </c>
      <c r="I1739" s="2">
        <v>84</v>
      </c>
      <c r="J1739" s="2">
        <v>130</v>
      </c>
      <c r="K1739" s="6">
        <v>9</v>
      </c>
      <c r="L1739" s="6" t="s">
        <v>1460</v>
      </c>
      <c r="M1739" s="2" t="s">
        <v>75</v>
      </c>
      <c r="N1739" s="84">
        <v>3.3</v>
      </c>
      <c r="O1739" s="2" t="s">
        <v>397</v>
      </c>
      <c r="P1739" s="2" t="s">
        <v>1444</v>
      </c>
      <c r="Q1739" s="85">
        <v>3</v>
      </c>
      <c r="R1739" s="86">
        <v>9</v>
      </c>
      <c r="S1739" s="85">
        <v>57</v>
      </c>
      <c r="T1739" s="85">
        <v>54</v>
      </c>
      <c r="U1739" s="85"/>
      <c r="V1739" s="2">
        <v>1</v>
      </c>
      <c r="W1739" s="92">
        <v>2</v>
      </c>
      <c r="X1739" s="10">
        <v>1</v>
      </c>
      <c r="Y1739" s="95">
        <v>4.2</v>
      </c>
      <c r="Z1739" s="2">
        <v>45</v>
      </c>
      <c r="AA1739" s="6">
        <v>13</v>
      </c>
      <c r="AB1739" s="2"/>
      <c r="AC1739" s="2" t="s">
        <v>15</v>
      </c>
      <c r="AD1739" s="84">
        <v>2.8</v>
      </c>
      <c r="AE1739" s="84">
        <v>1.4</v>
      </c>
      <c r="AF1739" s="2">
        <v>100</v>
      </c>
      <c r="AG1739" s="2" t="str">
        <f t="shared" si="132"/>
        <v/>
      </c>
      <c r="AH1739" s="2">
        <f t="shared" si="133"/>
        <v>-100</v>
      </c>
      <c r="AI1739" s="44" t="str">
        <f>VLOOKUP(Table13[[#This Row],[Track]],$B$1885:$D$1929,2,FALSE)</f>
        <v>Vic</v>
      </c>
      <c r="AJ173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39" s="16" t="str">
        <f>IF(Table13[[#This Row],[Going-Dist]]="G&lt;6-Dist&gt;=1700","B",IF(Table13[[#This Row],[Going-Dist]]="G&lt;6-Dist&lt;1700","A",IF(AJ1739="G&gt;=6-Dist&lt;1700","C",IF(AJ1739="G&gt;=6-Dist&gt;=1700","D","xx"))))</f>
        <v>A</v>
      </c>
      <c r="AL1739" s="69">
        <f>MONTH(Table13[[#This Row],[Date]])</f>
        <v>4</v>
      </c>
      <c r="AM1739" s="69" t="str">
        <f t="shared" si="135"/>
        <v>2025-2026</v>
      </c>
      <c r="AN1739" s="60">
        <v>100</v>
      </c>
      <c r="AO1739" s="128" t="str">
        <f>IF(Table13[[#This Row],[Combo 27 Bet]]="","",IF(Table13[[#This Row],[Lev Ret]]="","",AN1739*Table13[[#This Row],[Odds]]))</f>
        <v/>
      </c>
      <c r="AP1739" s="129">
        <f t="shared" si="134"/>
        <v>-100</v>
      </c>
      <c r="AQ1739" s="135"/>
      <c r="AR1739" s="151">
        <v>7</v>
      </c>
      <c r="AS1739" s="2" t="str">
        <f>IF(Table13[[#This Row],[Date]]&lt;$AS$3,"","Live")</f>
        <v/>
      </c>
      <c r="AT1739" s="2" t="str">
        <f>IF(Table13[[#This Row],[Date]]&lt;$AT$3,"","Current Algo")</f>
        <v/>
      </c>
    </row>
    <row r="1740" spans="1:46" x14ac:dyDescent="0.25">
      <c r="A1740" s="82">
        <v>46123</v>
      </c>
      <c r="B1740" s="2" t="s">
        <v>4</v>
      </c>
      <c r="C1740" s="83">
        <v>0.59722222222222221</v>
      </c>
      <c r="D1740" s="87">
        <v>4</v>
      </c>
      <c r="E1740" s="7">
        <v>8</v>
      </c>
      <c r="F1740" s="60">
        <v>5</v>
      </c>
      <c r="G1740" s="2">
        <v>1400</v>
      </c>
      <c r="H1740" s="2" t="s">
        <v>70</v>
      </c>
      <c r="I1740" s="2">
        <v>74</v>
      </c>
      <c r="J1740" s="2">
        <v>130</v>
      </c>
      <c r="K1740" s="6">
        <v>3</v>
      </c>
      <c r="L1740" s="6" t="s">
        <v>1293</v>
      </c>
      <c r="M1740" s="2" t="s">
        <v>55</v>
      </c>
      <c r="N1740" s="84">
        <v>3.3</v>
      </c>
      <c r="O1740" s="2" t="s">
        <v>218</v>
      </c>
      <c r="P1740" s="2" t="s">
        <v>1148</v>
      </c>
      <c r="Q1740" s="85">
        <v>2</v>
      </c>
      <c r="R1740" s="86">
        <v>3</v>
      </c>
      <c r="S1740" s="85">
        <v>62</v>
      </c>
      <c r="T1740" s="85">
        <v>58</v>
      </c>
      <c r="U1740" s="85"/>
      <c r="V1740" s="2"/>
      <c r="W1740" s="92"/>
      <c r="X1740" s="10">
        <v>1</v>
      </c>
      <c r="Y1740" s="95"/>
      <c r="Z1740" s="2"/>
      <c r="AA1740" s="6">
        <v>9</v>
      </c>
      <c r="AB1740" s="2"/>
      <c r="AC1740" s="2"/>
      <c r="AD1740" s="84">
        <v>3.5</v>
      </c>
      <c r="AE1740" s="84"/>
      <c r="AF1740" s="2">
        <v>100</v>
      </c>
      <c r="AG1740" s="2" t="str">
        <f t="shared" si="132"/>
        <v/>
      </c>
      <c r="AH1740" s="2">
        <f t="shared" si="133"/>
        <v>-100</v>
      </c>
      <c r="AI1740" s="44" t="str">
        <f>VLOOKUP(Table13[[#This Row],[Track]],$B$1885:$D$1929,2,FALSE)</f>
        <v>Vic</v>
      </c>
      <c r="AJ174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0" s="16" t="str">
        <f>IF(Table13[[#This Row],[Going-Dist]]="G&lt;6-Dist&gt;=1700","B",IF(Table13[[#This Row],[Going-Dist]]="G&lt;6-Dist&lt;1700","A",IF(AJ1740="G&gt;=6-Dist&lt;1700","C",IF(AJ1740="G&gt;=6-Dist&gt;=1700","D","xx"))))</f>
        <v>A</v>
      </c>
      <c r="AL1740" s="69">
        <f>MONTH(Table13[[#This Row],[Date]])</f>
        <v>4</v>
      </c>
      <c r="AM1740" s="69" t="str">
        <f t="shared" si="135"/>
        <v>2025-2026</v>
      </c>
      <c r="AN1740" s="60">
        <v>150</v>
      </c>
      <c r="AO1740" s="128" t="str">
        <f>IF(Table13[[#This Row],[Combo 27 Bet]]="","",IF(Table13[[#This Row],[Lev Ret]]="","",AN1740*Table13[[#This Row],[Odds]]))</f>
        <v/>
      </c>
      <c r="AP1740" s="129">
        <f t="shared" si="134"/>
        <v>-150</v>
      </c>
      <c r="AQ1740" s="135"/>
      <c r="AR1740" s="151">
        <v>9</v>
      </c>
      <c r="AS1740" s="2" t="str">
        <f>IF(Table13[[#This Row],[Date]]&lt;$AS$3,"","Live")</f>
        <v/>
      </c>
      <c r="AT1740" s="2" t="str">
        <f>IF(Table13[[#This Row],[Date]]&lt;$AT$3,"","Current Algo")</f>
        <v/>
      </c>
    </row>
    <row r="1741" spans="1:46" x14ac:dyDescent="0.25">
      <c r="A1741" s="82">
        <v>46123</v>
      </c>
      <c r="B1741" s="2" t="s">
        <v>4</v>
      </c>
      <c r="C1741" s="83">
        <v>0.62152777777777779</v>
      </c>
      <c r="D1741" s="87">
        <v>4</v>
      </c>
      <c r="E1741" s="7">
        <v>8</v>
      </c>
      <c r="F1741" s="60">
        <v>6</v>
      </c>
      <c r="G1741" s="2">
        <v>1200</v>
      </c>
      <c r="H1741" s="2" t="s">
        <v>70</v>
      </c>
      <c r="I1741" s="2">
        <v>100</v>
      </c>
      <c r="J1741" s="2">
        <v>150</v>
      </c>
      <c r="K1741" s="6">
        <v>6</v>
      </c>
      <c r="L1741" s="6" t="s">
        <v>1466</v>
      </c>
      <c r="M1741" s="2" t="s">
        <v>75</v>
      </c>
      <c r="N1741" s="84">
        <v>11</v>
      </c>
      <c r="O1741" s="2" t="s">
        <v>49</v>
      </c>
      <c r="P1741" s="2" t="s">
        <v>169</v>
      </c>
      <c r="Q1741" s="85"/>
      <c r="R1741" s="86">
        <v>7</v>
      </c>
      <c r="S1741" s="85">
        <v>53</v>
      </c>
      <c r="T1741" s="85">
        <v>53</v>
      </c>
      <c r="U1741" s="85"/>
      <c r="V1741" s="2">
        <v>1</v>
      </c>
      <c r="W1741" s="92">
        <v>4</v>
      </c>
      <c r="X1741" s="10">
        <v>2</v>
      </c>
      <c r="Y1741" s="95">
        <v>5</v>
      </c>
      <c r="Z1741" s="2">
        <v>35</v>
      </c>
      <c r="AA1741" s="6">
        <v>8</v>
      </c>
      <c r="AB1741" s="2"/>
      <c r="AC1741" s="2"/>
      <c r="AD1741" s="84">
        <v>10</v>
      </c>
      <c r="AE1741" s="84"/>
      <c r="AF1741" s="2">
        <v>100</v>
      </c>
      <c r="AG1741" s="2" t="str">
        <f t="shared" si="132"/>
        <v/>
      </c>
      <c r="AH1741" s="2">
        <f t="shared" si="133"/>
        <v>-100</v>
      </c>
      <c r="AI1741" s="44" t="str">
        <f>VLOOKUP(Table13[[#This Row],[Track]],$B$1885:$D$1929,2,FALSE)</f>
        <v>Vic</v>
      </c>
      <c r="AJ174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1" s="16" t="str">
        <f>IF(Table13[[#This Row],[Going-Dist]]="G&lt;6-Dist&gt;=1700","B",IF(Table13[[#This Row],[Going-Dist]]="G&lt;6-Dist&lt;1700","A",IF(AJ1741="G&gt;=6-Dist&lt;1700","C",IF(AJ1741="G&gt;=6-Dist&gt;=1700","D","xx"))))</f>
        <v>A</v>
      </c>
      <c r="AL1741" s="69">
        <f>MONTH(Table13[[#This Row],[Date]])</f>
        <v>4</v>
      </c>
      <c r="AM1741" s="69" t="str">
        <f t="shared" si="135"/>
        <v>2025-2026</v>
      </c>
      <c r="AN1741" s="60">
        <v>100</v>
      </c>
      <c r="AO1741" s="128" t="str">
        <f>IF(Table13[[#This Row],[Combo 27 Bet]]="","",IF(Table13[[#This Row],[Lev Ret]]="","",AN1741*Table13[[#This Row],[Odds]]))</f>
        <v/>
      </c>
      <c r="AP1741" s="129">
        <f t="shared" si="134"/>
        <v>-100</v>
      </c>
      <c r="AQ1741" s="135"/>
      <c r="AR1741" s="151">
        <v>6</v>
      </c>
      <c r="AS1741" s="2" t="str">
        <f>IF(Table13[[#This Row],[Date]]&lt;$AS$3,"","Live")</f>
        <v/>
      </c>
      <c r="AT1741" s="2" t="str">
        <f>IF(Table13[[#This Row],[Date]]&lt;$AT$3,"","Current Algo")</f>
        <v/>
      </c>
    </row>
    <row r="1742" spans="1:46" x14ac:dyDescent="0.25">
      <c r="A1742" s="82">
        <v>46123</v>
      </c>
      <c r="B1742" s="2" t="s">
        <v>148</v>
      </c>
      <c r="C1742" s="83">
        <v>0.63541666666666663</v>
      </c>
      <c r="D1742" s="87">
        <v>4</v>
      </c>
      <c r="E1742" s="7">
        <v>4</v>
      </c>
      <c r="F1742" s="60">
        <v>7</v>
      </c>
      <c r="G1742" s="2">
        <v>3200</v>
      </c>
      <c r="H1742" s="2" t="s">
        <v>151</v>
      </c>
      <c r="I1742" s="2"/>
      <c r="J1742" s="2">
        <v>2000</v>
      </c>
      <c r="K1742" s="6">
        <v>13</v>
      </c>
      <c r="L1742" s="6" t="s">
        <v>1468</v>
      </c>
      <c r="M1742" s="2" t="s">
        <v>43</v>
      </c>
      <c r="N1742" s="84">
        <v>9.6999999999999993</v>
      </c>
      <c r="O1742" s="2" t="s">
        <v>1467</v>
      </c>
      <c r="P1742" s="2" t="s">
        <v>153</v>
      </c>
      <c r="Q1742" s="85"/>
      <c r="R1742" s="86">
        <v>1</v>
      </c>
      <c r="S1742" s="85">
        <v>51</v>
      </c>
      <c r="T1742" s="85">
        <v>51</v>
      </c>
      <c r="U1742" s="85"/>
      <c r="V1742" s="2"/>
      <c r="W1742" s="92"/>
      <c r="X1742" s="10">
        <v>1</v>
      </c>
      <c r="Y1742" s="95">
        <v>4</v>
      </c>
      <c r="Z1742" s="2">
        <v>20</v>
      </c>
      <c r="AA1742" s="6"/>
      <c r="AB1742" s="2"/>
      <c r="AC1742" s="2"/>
      <c r="AD1742" s="84">
        <v>13</v>
      </c>
      <c r="AE1742" s="84"/>
      <c r="AF1742" s="2">
        <v>100</v>
      </c>
      <c r="AG1742" s="2" t="str">
        <f t="shared" si="132"/>
        <v/>
      </c>
      <c r="AH1742" s="2">
        <f t="shared" si="133"/>
        <v>-100</v>
      </c>
      <c r="AI1742" s="44" t="str">
        <f>VLOOKUP(Table13[[#This Row],[Track]],$B$1885:$D$1929,2,FALSE)</f>
        <v>NSW</v>
      </c>
      <c r="AJ174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42" s="16" t="str">
        <f>IF(Table13[[#This Row],[Going-Dist]]="G&lt;6-Dist&gt;=1700","B",IF(Table13[[#This Row],[Going-Dist]]="G&lt;6-Dist&lt;1700","A",IF(AJ1742="G&gt;=6-Dist&lt;1700","C",IF(AJ1742="G&gt;=6-Dist&gt;=1700","D","xx"))))</f>
        <v>B</v>
      </c>
      <c r="AL1742" s="69">
        <f>MONTH(Table13[[#This Row],[Date]])</f>
        <v>4</v>
      </c>
      <c r="AM1742" s="69" t="str">
        <f t="shared" si="135"/>
        <v>2025-2026</v>
      </c>
      <c r="AN1742" s="60">
        <v>100</v>
      </c>
      <c r="AO1742" s="128" t="str">
        <f>IF(Table13[[#This Row],[Combo 27 Bet]]="","",IF(Table13[[#This Row],[Lev Ret]]="","",AN1742*Table13[[#This Row],[Odds]]))</f>
        <v/>
      </c>
      <c r="AP1742" s="129">
        <f t="shared" si="134"/>
        <v>-100</v>
      </c>
      <c r="AQ1742" s="135"/>
      <c r="AR1742" s="151">
        <v>1</v>
      </c>
      <c r="AS1742" s="2" t="str">
        <f>IF(Table13[[#This Row],[Date]]&lt;$AS$3,"","Live")</f>
        <v/>
      </c>
      <c r="AT1742" s="2" t="str">
        <f>IF(Table13[[#This Row],[Date]]&lt;$AT$3,"","Current Algo")</f>
        <v/>
      </c>
    </row>
    <row r="1743" spans="1:46" x14ac:dyDescent="0.25">
      <c r="A1743" s="82">
        <v>46123</v>
      </c>
      <c r="B1743" s="2" t="s">
        <v>148</v>
      </c>
      <c r="C1743" s="83">
        <v>0.71527777777777779</v>
      </c>
      <c r="D1743" s="87">
        <v>4</v>
      </c>
      <c r="E1743" s="7">
        <v>4</v>
      </c>
      <c r="F1743" s="60">
        <v>10</v>
      </c>
      <c r="G1743" s="2">
        <v>1200</v>
      </c>
      <c r="H1743" s="2" t="s">
        <v>152</v>
      </c>
      <c r="I1743" s="2" t="s">
        <v>66</v>
      </c>
      <c r="J1743" s="2">
        <v>300</v>
      </c>
      <c r="K1743" s="6">
        <v>6</v>
      </c>
      <c r="L1743" s="6" t="s">
        <v>1371</v>
      </c>
      <c r="M1743" s="2" t="s">
        <v>67</v>
      </c>
      <c r="N1743" s="84">
        <v>3.6</v>
      </c>
      <c r="O1743" s="2" t="s">
        <v>1133</v>
      </c>
      <c r="P1743" s="2" t="s">
        <v>236</v>
      </c>
      <c r="Q1743" s="85"/>
      <c r="R1743" s="86">
        <v>10</v>
      </c>
      <c r="S1743" s="85">
        <v>56</v>
      </c>
      <c r="T1743" s="85">
        <v>56</v>
      </c>
      <c r="U1743" s="85"/>
      <c r="V1743" s="2">
        <v>3</v>
      </c>
      <c r="W1743" s="92">
        <v>1</v>
      </c>
      <c r="X1743" s="10">
        <v>2</v>
      </c>
      <c r="Y1743" s="95">
        <v>3.5</v>
      </c>
      <c r="Z1743" s="2">
        <v>20</v>
      </c>
      <c r="AA1743" s="6"/>
      <c r="AB1743" s="2"/>
      <c r="AC1743" s="2"/>
      <c r="AD1743" s="84">
        <v>4.2</v>
      </c>
      <c r="AE1743" s="84"/>
      <c r="AF1743" s="2">
        <v>100</v>
      </c>
      <c r="AG1743" s="2" t="str">
        <f t="shared" si="132"/>
        <v/>
      </c>
      <c r="AH1743" s="2">
        <f t="shared" si="133"/>
        <v>-100</v>
      </c>
      <c r="AI1743" s="44" t="str">
        <f>VLOOKUP(Table13[[#This Row],[Track]],$B$1885:$D$1929,2,FALSE)</f>
        <v>NSW</v>
      </c>
      <c r="AJ174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3" s="16" t="str">
        <f>IF(Table13[[#This Row],[Going-Dist]]="G&lt;6-Dist&gt;=1700","B",IF(Table13[[#This Row],[Going-Dist]]="G&lt;6-Dist&lt;1700","A",IF(AJ1743="G&gt;=6-Dist&lt;1700","C",IF(AJ1743="G&gt;=6-Dist&gt;=1700","D","xx"))))</f>
        <v>A</v>
      </c>
      <c r="AL1743" s="69">
        <f>MONTH(Table13[[#This Row],[Date]])</f>
        <v>4</v>
      </c>
      <c r="AM1743" s="69" t="str">
        <f t="shared" si="135"/>
        <v>2025-2026</v>
      </c>
      <c r="AN1743" s="60">
        <v>100</v>
      </c>
      <c r="AO1743" s="128" t="str">
        <f>IF(Table13[[#This Row],[Combo 27 Bet]]="","",IF(Table13[[#This Row],[Lev Ret]]="","",AN1743*Table13[[#This Row],[Odds]]))</f>
        <v/>
      </c>
      <c r="AP1743" s="129">
        <f t="shared" si="134"/>
        <v>-100</v>
      </c>
      <c r="AQ1743" s="135"/>
      <c r="AR1743" s="151">
        <v>7</v>
      </c>
      <c r="AS1743" s="2" t="str">
        <f>IF(Table13[[#This Row],[Date]]&lt;$AS$3,"","Live")</f>
        <v/>
      </c>
      <c r="AT1743" s="2" t="str">
        <f>IF(Table13[[#This Row],[Date]]&lt;$AT$3,"","Current Algo")</f>
        <v/>
      </c>
    </row>
    <row r="1744" spans="1:46" x14ac:dyDescent="0.25">
      <c r="A1744" s="82">
        <v>46123</v>
      </c>
      <c r="B1744" s="2" t="s">
        <v>4</v>
      </c>
      <c r="C1744" s="83">
        <v>0.72569444444444442</v>
      </c>
      <c r="D1744" s="87">
        <v>4</v>
      </c>
      <c r="E1744" s="7">
        <v>8</v>
      </c>
      <c r="F1744" s="60">
        <v>10</v>
      </c>
      <c r="G1744" s="2">
        <v>1600</v>
      </c>
      <c r="H1744" s="2" t="s">
        <v>42</v>
      </c>
      <c r="I1744" s="2">
        <v>74</v>
      </c>
      <c r="J1744" s="2">
        <v>130</v>
      </c>
      <c r="K1744" s="6">
        <v>9</v>
      </c>
      <c r="L1744" s="6" t="s">
        <v>1469</v>
      </c>
      <c r="M1744" s="2" t="s">
        <v>67</v>
      </c>
      <c r="N1744" s="84">
        <v>4.4000000000000004</v>
      </c>
      <c r="O1744" s="2" t="s">
        <v>123</v>
      </c>
      <c r="P1744" s="2" t="s">
        <v>88</v>
      </c>
      <c r="Q1744" s="85"/>
      <c r="R1744" s="86">
        <v>7</v>
      </c>
      <c r="S1744" s="85">
        <v>59</v>
      </c>
      <c r="T1744" s="85">
        <v>59</v>
      </c>
      <c r="U1744" s="85"/>
      <c r="V1744" s="2"/>
      <c r="W1744" s="92"/>
      <c r="X1744" s="10">
        <v>1</v>
      </c>
      <c r="Y1744" s="95"/>
      <c r="Z1744" s="2"/>
      <c r="AA1744" s="6">
        <v>13</v>
      </c>
      <c r="AB1744" s="2"/>
      <c r="AC1744" s="2" t="s">
        <v>15</v>
      </c>
      <c r="AD1744" s="84">
        <v>3.3</v>
      </c>
      <c r="AE1744" s="84">
        <v>1.2</v>
      </c>
      <c r="AF1744" s="2">
        <v>100</v>
      </c>
      <c r="AG1744" s="2" t="str">
        <f t="shared" si="132"/>
        <v/>
      </c>
      <c r="AH1744" s="2">
        <f t="shared" si="133"/>
        <v>-100</v>
      </c>
      <c r="AI1744" s="44" t="str">
        <f>VLOOKUP(Table13[[#This Row],[Track]],$B$1885:$D$1929,2,FALSE)</f>
        <v>Vic</v>
      </c>
      <c r="AJ174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4" s="16" t="str">
        <f>IF(Table13[[#This Row],[Going-Dist]]="G&lt;6-Dist&gt;=1700","B",IF(Table13[[#This Row],[Going-Dist]]="G&lt;6-Dist&lt;1700","A",IF(AJ1744="G&gt;=6-Dist&lt;1700","C",IF(AJ1744="G&gt;=6-Dist&gt;=1700","D","xx"))))</f>
        <v>A</v>
      </c>
      <c r="AL1744" s="69">
        <f>MONTH(Table13[[#This Row],[Date]])</f>
        <v>4</v>
      </c>
      <c r="AM1744" s="69" t="str">
        <f t="shared" si="135"/>
        <v>2025-2026</v>
      </c>
      <c r="AN1744" s="60">
        <v>200</v>
      </c>
      <c r="AO1744" s="128" t="str">
        <f>IF(Table13[[#This Row],[Combo 27 Bet]]="","",IF(Table13[[#This Row],[Lev Ret]]="","",AN1744*Table13[[#This Row],[Odds]]))</f>
        <v/>
      </c>
      <c r="AP1744" s="129">
        <f t="shared" si="134"/>
        <v>-200</v>
      </c>
      <c r="AQ1744" s="135"/>
      <c r="AR1744" s="151">
        <v>10</v>
      </c>
      <c r="AS1744" s="2" t="str">
        <f>IF(Table13[[#This Row],[Date]]&lt;$AS$3,"","Live")</f>
        <v/>
      </c>
      <c r="AT1744" s="2" t="str">
        <f>IF(Table13[[#This Row],[Date]]&lt;$AT$3,"","Current Algo")</f>
        <v/>
      </c>
    </row>
    <row r="1745" spans="1:46" x14ac:dyDescent="0.25">
      <c r="A1745" s="82">
        <v>46130</v>
      </c>
      <c r="B1745" s="2" t="s">
        <v>8</v>
      </c>
      <c r="C1745" s="83">
        <v>0.58680555555555558</v>
      </c>
      <c r="D1745" s="87">
        <v>4</v>
      </c>
      <c r="E1745" s="7">
        <v>0</v>
      </c>
      <c r="F1745" s="60">
        <v>5</v>
      </c>
      <c r="G1745" s="2">
        <v>1600</v>
      </c>
      <c r="H1745" s="2" t="s">
        <v>70</v>
      </c>
      <c r="I1745" s="2">
        <v>74</v>
      </c>
      <c r="J1745" s="2">
        <v>130</v>
      </c>
      <c r="K1745" s="6">
        <v>4</v>
      </c>
      <c r="L1745" s="6" t="s">
        <v>1470</v>
      </c>
      <c r="M1745" s="2" t="s">
        <v>71</v>
      </c>
      <c r="N1745" s="84">
        <v>2.7</v>
      </c>
      <c r="O1745" s="2" t="s">
        <v>203</v>
      </c>
      <c r="P1745" s="2" t="s">
        <v>64</v>
      </c>
      <c r="Q1745" s="85"/>
      <c r="R1745" s="86">
        <v>2</v>
      </c>
      <c r="S1745" s="85">
        <v>60</v>
      </c>
      <c r="T1745" s="85">
        <v>60</v>
      </c>
      <c r="U1745" s="85"/>
      <c r="V1745" s="2">
        <v>1</v>
      </c>
      <c r="W1745" s="92">
        <v>4</v>
      </c>
      <c r="X1745" s="10">
        <v>2</v>
      </c>
      <c r="Y1745" s="95">
        <v>5.2</v>
      </c>
      <c r="Z1745" s="2">
        <v>35</v>
      </c>
      <c r="AA1745" s="6">
        <v>8</v>
      </c>
      <c r="AB1745" s="2"/>
      <c r="AC1745" s="2"/>
      <c r="AD1745" s="84">
        <v>2.4500000000000002</v>
      </c>
      <c r="AE1745" s="84"/>
      <c r="AF1745" s="2">
        <v>100</v>
      </c>
      <c r="AG1745" s="2" t="str">
        <f t="shared" si="132"/>
        <v/>
      </c>
      <c r="AH1745" s="2">
        <f t="shared" si="133"/>
        <v>-100</v>
      </c>
      <c r="AI1745" s="44" t="str">
        <f>VLOOKUP(Table13[[#This Row],[Track]],$B$1885:$D$1929,2,FALSE)</f>
        <v>Vic</v>
      </c>
      <c r="AJ174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5" s="16" t="str">
        <f>IF(Table13[[#This Row],[Going-Dist]]="G&lt;6-Dist&gt;=1700","B",IF(Table13[[#This Row],[Going-Dist]]="G&lt;6-Dist&lt;1700","A",IF(AJ1745="G&gt;=6-Dist&lt;1700","C",IF(AJ1745="G&gt;=6-Dist&gt;=1700","D","xx"))))</f>
        <v>A</v>
      </c>
      <c r="AL1745" s="69">
        <f>MONTH(Table13[[#This Row],[Date]])</f>
        <v>4</v>
      </c>
      <c r="AM1745" s="69" t="str">
        <f t="shared" si="135"/>
        <v>2025-2026</v>
      </c>
      <c r="AN1745" s="60">
        <v>120</v>
      </c>
      <c r="AO1745" s="128" t="str">
        <f>IF(Table13[[#This Row],[Combo 27 Bet]]="","",IF(Table13[[#This Row],[Lev Ret]]="","",AN1745*Table13[[#This Row],[Odds]]))</f>
        <v/>
      </c>
      <c r="AP1745" s="129">
        <f t="shared" si="134"/>
        <v>-120</v>
      </c>
      <c r="AQ1745" s="135"/>
      <c r="AR1745" s="151">
        <v>5</v>
      </c>
      <c r="AS1745" s="2" t="str">
        <f>IF(Table13[[#This Row],[Date]]&lt;$AS$3,"","Live")</f>
        <v/>
      </c>
      <c r="AT1745" s="2" t="str">
        <f>IF(Table13[[#This Row],[Date]]&lt;$AT$3,"","Current Algo")</f>
        <v/>
      </c>
    </row>
    <row r="1746" spans="1:46" x14ac:dyDescent="0.25">
      <c r="A1746" s="82">
        <v>46130</v>
      </c>
      <c r="B1746" s="2" t="s">
        <v>8</v>
      </c>
      <c r="C1746" s="83">
        <v>0.61111111111111116</v>
      </c>
      <c r="D1746" s="87">
        <v>4</v>
      </c>
      <c r="E1746" s="7">
        <v>0</v>
      </c>
      <c r="F1746" s="60">
        <v>6</v>
      </c>
      <c r="G1746" s="2">
        <v>1600</v>
      </c>
      <c r="H1746" s="2" t="s">
        <v>42</v>
      </c>
      <c r="I1746" s="2">
        <v>84</v>
      </c>
      <c r="J1746" s="2">
        <v>130</v>
      </c>
      <c r="K1746" s="6">
        <v>3</v>
      </c>
      <c r="L1746" s="6" t="s">
        <v>1307</v>
      </c>
      <c r="M1746" s="2" t="s">
        <v>75</v>
      </c>
      <c r="N1746" s="84">
        <v>2.2000000000000002</v>
      </c>
      <c r="O1746" s="2" t="s">
        <v>208</v>
      </c>
      <c r="P1746" s="2" t="s">
        <v>88</v>
      </c>
      <c r="Q1746" s="85"/>
      <c r="R1746" s="86">
        <v>7</v>
      </c>
      <c r="S1746" s="85">
        <v>61.5</v>
      </c>
      <c r="T1746" s="85">
        <v>61.5</v>
      </c>
      <c r="U1746" s="85"/>
      <c r="V1746" s="2">
        <v>1</v>
      </c>
      <c r="W1746" s="92">
        <v>3</v>
      </c>
      <c r="X1746" s="10">
        <v>1</v>
      </c>
      <c r="Y1746" s="95">
        <v>4.5999999999999996</v>
      </c>
      <c r="Z1746" s="2">
        <v>40</v>
      </c>
      <c r="AA1746" s="6">
        <v>9</v>
      </c>
      <c r="AB1746" s="2"/>
      <c r="AC1746" s="2" t="s">
        <v>12</v>
      </c>
      <c r="AD1746" s="84">
        <v>2.2000000000000002</v>
      </c>
      <c r="AE1746" s="84">
        <v>1.3</v>
      </c>
      <c r="AF1746" s="2">
        <v>100</v>
      </c>
      <c r="AG1746" s="2">
        <f t="shared" si="132"/>
        <v>220.00000000000003</v>
      </c>
      <c r="AH1746" s="2">
        <f t="shared" si="133"/>
        <v>120.00000000000003</v>
      </c>
      <c r="AI1746" s="44" t="str">
        <f>VLOOKUP(Table13[[#This Row],[Track]],$B$1885:$D$1929,2,FALSE)</f>
        <v>Vic</v>
      </c>
      <c r="AJ174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6" s="16" t="str">
        <f>IF(Table13[[#This Row],[Going-Dist]]="G&lt;6-Dist&gt;=1700","B",IF(Table13[[#This Row],[Going-Dist]]="G&lt;6-Dist&lt;1700","A",IF(AJ1746="G&gt;=6-Dist&lt;1700","C",IF(AJ1746="G&gt;=6-Dist&gt;=1700","D","xx"))))</f>
        <v>A</v>
      </c>
      <c r="AL1746" s="2">
        <f>MONTH(Table13[[#This Row],[Date]])</f>
        <v>4</v>
      </c>
      <c r="AM1746" s="2" t="str">
        <f t="shared" si="135"/>
        <v>2025-2026</v>
      </c>
      <c r="AN1746" s="60">
        <v>100</v>
      </c>
      <c r="AO1746" s="128">
        <f>IF(Table13[[#This Row],[Combo 27 Bet]]="","",IF(Table13[[#This Row],[Lev Ret]]="","",AN1746*Table13[[#This Row],[Odds]]))</f>
        <v>220.00000000000003</v>
      </c>
      <c r="AP1746" s="129">
        <f t="shared" si="134"/>
        <v>120.00000000000003</v>
      </c>
      <c r="AQ1746" s="135"/>
      <c r="AR1746" s="151">
        <v>5</v>
      </c>
      <c r="AS1746" s="2" t="str">
        <f>IF(Table13[[#This Row],[Date]]&lt;$AS$3,"","Live")</f>
        <v/>
      </c>
      <c r="AT1746" s="2" t="str">
        <f>IF(Table13[[#This Row],[Date]]&lt;$AT$3,"","Current Algo")</f>
        <v/>
      </c>
    </row>
    <row r="1747" spans="1:46" x14ac:dyDescent="0.25">
      <c r="A1747" s="82">
        <v>46130</v>
      </c>
      <c r="B1747" s="2" t="s">
        <v>8</v>
      </c>
      <c r="C1747" s="83">
        <v>0.63888888888888884</v>
      </c>
      <c r="D1747" s="87">
        <v>4</v>
      </c>
      <c r="E1747" s="7">
        <v>0</v>
      </c>
      <c r="F1747" s="60">
        <v>7</v>
      </c>
      <c r="G1747" s="2">
        <v>1600</v>
      </c>
      <c r="H1747" s="2" t="s">
        <v>129</v>
      </c>
      <c r="I1747" s="2" t="s">
        <v>62</v>
      </c>
      <c r="J1747" s="2">
        <v>150</v>
      </c>
      <c r="K1747" s="6">
        <v>2</v>
      </c>
      <c r="L1747" s="6" t="s">
        <v>1471</v>
      </c>
      <c r="M1747" s="2"/>
      <c r="N1747" s="84">
        <v>3.5</v>
      </c>
      <c r="O1747" s="2" t="s">
        <v>400</v>
      </c>
      <c r="P1747" s="2" t="s">
        <v>1013</v>
      </c>
      <c r="Q1747" s="85"/>
      <c r="R1747" s="86">
        <v>12</v>
      </c>
      <c r="S1747" s="85">
        <v>59</v>
      </c>
      <c r="T1747" s="85">
        <v>59</v>
      </c>
      <c r="U1747" s="85"/>
      <c r="V1747" s="2"/>
      <c r="W1747" s="92"/>
      <c r="X1747" s="10">
        <v>1</v>
      </c>
      <c r="Y1747" s="95"/>
      <c r="Z1747" s="2"/>
      <c r="AA1747" s="6">
        <v>12</v>
      </c>
      <c r="AB1747" s="2"/>
      <c r="AC1747" s="2"/>
      <c r="AD1747" s="84">
        <v>3.1</v>
      </c>
      <c r="AE1747" s="84"/>
      <c r="AF1747" s="2">
        <v>100</v>
      </c>
      <c r="AG1747" s="2" t="str">
        <f t="shared" si="132"/>
        <v/>
      </c>
      <c r="AH1747" s="2">
        <f t="shared" si="133"/>
        <v>-100</v>
      </c>
      <c r="AI1747" s="44" t="str">
        <f>VLOOKUP(Table13[[#This Row],[Track]],$B$1885:$D$1929,2,FALSE)</f>
        <v>Vic</v>
      </c>
      <c r="AJ174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7" s="16" t="str">
        <f>IF(Table13[[#This Row],[Going-Dist]]="G&lt;6-Dist&gt;=1700","B",IF(Table13[[#This Row],[Going-Dist]]="G&lt;6-Dist&lt;1700","A",IF(AJ1747="G&gt;=6-Dist&lt;1700","C",IF(AJ1747="G&gt;=6-Dist&gt;=1700","D","xx"))))</f>
        <v>A</v>
      </c>
      <c r="AL1747" s="2">
        <f>MONTH(Table13[[#This Row],[Date]])</f>
        <v>4</v>
      </c>
      <c r="AM1747" s="2" t="str">
        <f t="shared" si="135"/>
        <v>2025-2026</v>
      </c>
      <c r="AN1747" s="60">
        <v>100</v>
      </c>
      <c r="AO1747" s="128" t="str">
        <f>IF(Table13[[#This Row],[Combo 27 Bet]]="","",IF(Table13[[#This Row],[Lev Ret]]="","",AN1747*Table13[[#This Row],[Odds]]))</f>
        <v/>
      </c>
      <c r="AP1747" s="129">
        <f t="shared" si="134"/>
        <v>-100</v>
      </c>
      <c r="AQ1747" s="135"/>
      <c r="AR1747" s="151">
        <v>7</v>
      </c>
      <c r="AS1747" s="2" t="str">
        <f>IF(Table13[[#This Row],[Date]]&lt;$AS$3,"","Live")</f>
        <v/>
      </c>
      <c r="AT1747" s="2" t="str">
        <f>IF(Table13[[#This Row],[Date]]&lt;$AT$3,"","Current Algo")</f>
        <v/>
      </c>
    </row>
    <row r="1748" spans="1:46" x14ac:dyDescent="0.25">
      <c r="A1748" s="82">
        <v>46130</v>
      </c>
      <c r="B1748" s="2" t="s">
        <v>8</v>
      </c>
      <c r="C1748" s="83">
        <v>0.71527777777777779</v>
      </c>
      <c r="D1748" s="87">
        <v>4</v>
      </c>
      <c r="E1748" s="7">
        <v>0</v>
      </c>
      <c r="F1748" s="60">
        <v>10</v>
      </c>
      <c r="G1748" s="2">
        <v>1200</v>
      </c>
      <c r="H1748" s="2" t="s">
        <v>42</v>
      </c>
      <c r="I1748" s="2">
        <v>78</v>
      </c>
      <c r="J1748" s="2">
        <v>130</v>
      </c>
      <c r="K1748" s="6">
        <v>10</v>
      </c>
      <c r="L1748" s="6" t="s">
        <v>1465</v>
      </c>
      <c r="M1748" s="2" t="s">
        <v>55</v>
      </c>
      <c r="N1748" s="84">
        <v>2.2000000000000002</v>
      </c>
      <c r="O1748" s="2" t="s">
        <v>515</v>
      </c>
      <c r="P1748" s="2" t="s">
        <v>517</v>
      </c>
      <c r="Q1748" s="85"/>
      <c r="R1748" s="86">
        <v>3</v>
      </c>
      <c r="S1748" s="85">
        <v>57.5</v>
      </c>
      <c r="T1748" s="85">
        <v>57.5</v>
      </c>
      <c r="U1748" s="85"/>
      <c r="V1748" s="2">
        <v>1</v>
      </c>
      <c r="W1748" s="92">
        <v>2</v>
      </c>
      <c r="X1748" s="10">
        <v>1</v>
      </c>
      <c r="Y1748" s="95">
        <v>3</v>
      </c>
      <c r="Z1748" s="2">
        <v>45</v>
      </c>
      <c r="AA1748" s="6">
        <v>9</v>
      </c>
      <c r="AB1748" s="2"/>
      <c r="AC1748" s="2" t="s">
        <v>15</v>
      </c>
      <c r="AD1748" s="84">
        <v>2.2000000000000002</v>
      </c>
      <c r="AE1748" s="84">
        <v>1.3</v>
      </c>
      <c r="AF1748" s="2">
        <v>100</v>
      </c>
      <c r="AG1748" s="2" t="str">
        <f t="shared" si="132"/>
        <v/>
      </c>
      <c r="AH1748" s="2">
        <f t="shared" si="133"/>
        <v>-100</v>
      </c>
      <c r="AI1748" s="44" t="str">
        <f>VLOOKUP(Table13[[#This Row],[Track]],$B$1885:$D$1929,2,FALSE)</f>
        <v>Vic</v>
      </c>
      <c r="AJ174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48" s="16" t="str">
        <f>IF(Table13[[#This Row],[Going-Dist]]="G&lt;6-Dist&gt;=1700","B",IF(Table13[[#This Row],[Going-Dist]]="G&lt;6-Dist&lt;1700","A",IF(AJ1748="G&gt;=6-Dist&lt;1700","C",IF(AJ1748="G&gt;=6-Dist&gt;=1700","D","xx"))))</f>
        <v>A</v>
      </c>
      <c r="AL1748" s="69">
        <f>MONTH(Table13[[#This Row],[Date]])</f>
        <v>4</v>
      </c>
      <c r="AM1748" s="69" t="str">
        <f t="shared" si="135"/>
        <v>2025-2026</v>
      </c>
      <c r="AN1748" s="60">
        <v>150</v>
      </c>
      <c r="AO1748" s="128" t="str">
        <f>IF(Table13[[#This Row],[Combo 27 Bet]]="","",IF(Table13[[#This Row],[Lev Ret]]="","",AN1748*Table13[[#This Row],[Odds]]))</f>
        <v/>
      </c>
      <c r="AP1748" s="129">
        <f t="shared" si="134"/>
        <v>-150</v>
      </c>
      <c r="AQ1748" s="135"/>
      <c r="AR1748" s="151">
        <v>9</v>
      </c>
      <c r="AS1748" s="2" t="str">
        <f>IF(Table13[[#This Row],[Date]]&lt;$AS$3,"","Live")</f>
        <v/>
      </c>
      <c r="AT1748" s="2" t="str">
        <f>IF(Table13[[#This Row],[Date]]&lt;$AT$3,"","Current Algo")</f>
        <v/>
      </c>
    </row>
    <row r="1749" spans="1:46" x14ac:dyDescent="0.25">
      <c r="A1749" s="82">
        <v>46137</v>
      </c>
      <c r="B1749" s="2" t="s">
        <v>3</v>
      </c>
      <c r="C1749" s="83">
        <v>0.54166666666666663</v>
      </c>
      <c r="D1749" s="87">
        <v>4</v>
      </c>
      <c r="E1749" s="7">
        <v>0</v>
      </c>
      <c r="F1749" s="60">
        <v>1</v>
      </c>
      <c r="G1749" s="2">
        <v>2500</v>
      </c>
      <c r="H1749" s="2" t="s">
        <v>42</v>
      </c>
      <c r="I1749" s="2">
        <v>84</v>
      </c>
      <c r="J1749" s="2">
        <v>130</v>
      </c>
      <c r="K1749" s="6">
        <v>9</v>
      </c>
      <c r="L1749" s="6" t="s">
        <v>1473</v>
      </c>
      <c r="M1749" s="2" t="s">
        <v>67</v>
      </c>
      <c r="N1749" s="84">
        <v>4.8</v>
      </c>
      <c r="O1749" s="2" t="s">
        <v>515</v>
      </c>
      <c r="P1749" s="2" t="s">
        <v>193</v>
      </c>
      <c r="Q1749" s="85"/>
      <c r="R1749" s="86">
        <v>6</v>
      </c>
      <c r="S1749" s="85">
        <v>54</v>
      </c>
      <c r="T1749" s="85">
        <v>54</v>
      </c>
      <c r="U1749" s="85"/>
      <c r="V1749" s="2">
        <v>2</v>
      </c>
      <c r="W1749" s="92">
        <v>6</v>
      </c>
      <c r="X1749" s="10">
        <v>1</v>
      </c>
      <c r="Y1749" s="95">
        <v>5.2</v>
      </c>
      <c r="Z1749" s="2">
        <v>35</v>
      </c>
      <c r="AA1749" s="6">
        <v>9</v>
      </c>
      <c r="AB1749" s="2"/>
      <c r="AC1749" s="2" t="s">
        <v>13</v>
      </c>
      <c r="AD1749" s="84">
        <v>4.5999999999999996</v>
      </c>
      <c r="AE1749" s="84">
        <v>1.5</v>
      </c>
      <c r="AF1749" s="2">
        <v>100</v>
      </c>
      <c r="AG1749" s="2" t="str">
        <f t="shared" si="132"/>
        <v/>
      </c>
      <c r="AH1749" s="2">
        <f t="shared" si="133"/>
        <v>-100</v>
      </c>
      <c r="AI1749" s="44" t="str">
        <f>VLOOKUP(Table13[[#This Row],[Track]],$B$1885:$D$1929,2,FALSE)</f>
        <v>Vic</v>
      </c>
      <c r="AJ174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49" s="16" t="str">
        <f>IF(Table13[[#This Row],[Going-Dist]]="G&lt;6-Dist&gt;=1700","B",IF(Table13[[#This Row],[Going-Dist]]="G&lt;6-Dist&lt;1700","A",IF(AJ1749="G&gt;=6-Dist&lt;1700","C",IF(AJ1749="G&gt;=6-Dist&gt;=1700","D","xx"))))</f>
        <v>B</v>
      </c>
      <c r="AL1749" s="69">
        <f>MONTH(Table13[[#This Row],[Date]])</f>
        <v>4</v>
      </c>
      <c r="AM1749" s="69" t="str">
        <f t="shared" si="135"/>
        <v>2025-2026</v>
      </c>
      <c r="AN1749" s="60">
        <v>140</v>
      </c>
      <c r="AO1749" s="128" t="str">
        <f>IF(Table13[[#This Row],[Combo 27 Bet]]="","",IF(Table13[[#This Row],[Lev Ret]]="","",AN1749*Table13[[#This Row],[Odds]]))</f>
        <v/>
      </c>
      <c r="AP1749" s="129">
        <f t="shared" si="134"/>
        <v>-140</v>
      </c>
      <c r="AQ1749" s="135">
        <v>2</v>
      </c>
      <c r="AR1749" s="151">
        <v>7</v>
      </c>
      <c r="AS1749" s="2" t="str">
        <f>IF(Table13[[#This Row],[Date]]&lt;$AS$3,"","Live")</f>
        <v/>
      </c>
      <c r="AT1749" s="2" t="str">
        <f>IF(Table13[[#This Row],[Date]]&lt;$AT$3,"","Current Algo")</f>
        <v/>
      </c>
    </row>
    <row r="1750" spans="1:46" x14ac:dyDescent="0.25">
      <c r="A1750" s="82">
        <v>46137</v>
      </c>
      <c r="B1750" s="2" t="s">
        <v>3</v>
      </c>
      <c r="C1750" s="83">
        <v>0.54166666666666663</v>
      </c>
      <c r="D1750" s="87">
        <v>4</v>
      </c>
      <c r="E1750" s="7">
        <v>0</v>
      </c>
      <c r="F1750" s="60">
        <v>1</v>
      </c>
      <c r="G1750" s="2">
        <v>2500</v>
      </c>
      <c r="H1750" s="2" t="s">
        <v>42</v>
      </c>
      <c r="I1750" s="2">
        <v>84</v>
      </c>
      <c r="J1750" s="2">
        <v>130</v>
      </c>
      <c r="K1750" s="6">
        <v>4</v>
      </c>
      <c r="L1750" s="6" t="s">
        <v>1520</v>
      </c>
      <c r="M1750" s="2" t="s">
        <v>67</v>
      </c>
      <c r="N1750" s="84">
        <v>4.4000000000000004</v>
      </c>
      <c r="O1750" s="2" t="s">
        <v>59</v>
      </c>
      <c r="P1750" s="2" t="s">
        <v>79</v>
      </c>
      <c r="Q1750" s="85"/>
      <c r="R1750" s="86">
        <v>4</v>
      </c>
      <c r="S1750" s="85">
        <v>57</v>
      </c>
      <c r="T1750" s="85">
        <v>57</v>
      </c>
      <c r="U1750" s="85"/>
      <c r="V1750" s="2">
        <v>1</v>
      </c>
      <c r="W1750" s="92">
        <v>1</v>
      </c>
      <c r="X1750" s="10">
        <v>2</v>
      </c>
      <c r="Y1750" s="95">
        <v>5.6</v>
      </c>
      <c r="Z1750" s="2">
        <v>30</v>
      </c>
      <c r="AA1750" s="6">
        <v>9</v>
      </c>
      <c r="AB1750" s="2"/>
      <c r="AC1750" s="2" t="s">
        <v>12</v>
      </c>
      <c r="AD1750" s="84">
        <v>4.5999999999999996</v>
      </c>
      <c r="AE1750" s="84">
        <v>1.7</v>
      </c>
      <c r="AF1750" s="2">
        <v>100</v>
      </c>
      <c r="AG1750" s="2">
        <f t="shared" si="132"/>
        <v>459.99999999999994</v>
      </c>
      <c r="AH1750" s="2">
        <f t="shared" si="133"/>
        <v>359.99999999999994</v>
      </c>
      <c r="AI1750" s="44" t="str">
        <f>VLOOKUP(Table13[[#This Row],[Track]],$B$1885:$D$1929,2,FALSE)</f>
        <v>Vic</v>
      </c>
      <c r="AJ175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50" s="16" t="str">
        <f>IF(Table13[[#This Row],[Going-Dist]]="G&lt;6-Dist&gt;=1700","B",IF(Table13[[#This Row],[Going-Dist]]="G&lt;6-Dist&lt;1700","A",IF(AJ1750="G&gt;=6-Dist&lt;1700","C",IF(AJ1750="G&gt;=6-Dist&gt;=1700","D","xx"))))</f>
        <v>B</v>
      </c>
      <c r="AL1750" s="69">
        <f>MONTH(Table13[[#This Row],[Date]])</f>
        <v>4</v>
      </c>
      <c r="AM1750" s="69" t="str">
        <f t="shared" si="135"/>
        <v>2025-2026</v>
      </c>
      <c r="AN1750" s="60">
        <v>100</v>
      </c>
      <c r="AO1750" s="128">
        <f>IF(Table13[[#This Row],[Combo 27 Bet]]="","",IF(Table13[[#This Row],[Lev Ret]]="","",AN1750*Table13[[#This Row],[Odds]]))</f>
        <v>459.99999999999994</v>
      </c>
      <c r="AP1750" s="129">
        <f t="shared" si="134"/>
        <v>359.99999999999994</v>
      </c>
      <c r="AQ1750" s="135">
        <v>2</v>
      </c>
      <c r="AR1750" s="151">
        <v>7</v>
      </c>
      <c r="AS1750" s="2" t="str">
        <f>IF(Table13[[#This Row],[Date]]&lt;$AS$3,"","Live")</f>
        <v/>
      </c>
      <c r="AT1750" s="2" t="str">
        <f>IF(Table13[[#This Row],[Date]]&lt;$AT$3,"","Current Algo")</f>
        <v/>
      </c>
    </row>
    <row r="1751" spans="1:46" x14ac:dyDescent="0.25">
      <c r="A1751" s="82">
        <v>46137</v>
      </c>
      <c r="B1751" s="2" t="s">
        <v>148</v>
      </c>
      <c r="C1751" s="83">
        <v>0.55555555555555558</v>
      </c>
      <c r="D1751" s="87">
        <v>4</v>
      </c>
      <c r="E1751" s="7">
        <v>10</v>
      </c>
      <c r="F1751" s="60">
        <v>2</v>
      </c>
      <c r="G1751" s="2">
        <v>1400</v>
      </c>
      <c r="H1751" s="2" t="s">
        <v>151</v>
      </c>
      <c r="I1751" s="2">
        <v>72</v>
      </c>
      <c r="J1751" s="2">
        <v>160</v>
      </c>
      <c r="K1751" s="6">
        <v>3</v>
      </c>
      <c r="L1751" s="6" t="s">
        <v>1475</v>
      </c>
      <c r="M1751" s="2" t="s">
        <v>67</v>
      </c>
      <c r="N1751" s="84">
        <v>3.6</v>
      </c>
      <c r="O1751" s="2" t="s">
        <v>515</v>
      </c>
      <c r="P1751" s="2" t="s">
        <v>1472</v>
      </c>
      <c r="Q1751" s="85"/>
      <c r="R1751" s="86">
        <v>5</v>
      </c>
      <c r="S1751" s="85">
        <v>59.5</v>
      </c>
      <c r="T1751" s="85">
        <v>59.5</v>
      </c>
      <c r="U1751" s="85"/>
      <c r="V1751" s="2">
        <v>2</v>
      </c>
      <c r="W1751" s="92">
        <v>2</v>
      </c>
      <c r="X1751" s="10">
        <v>1</v>
      </c>
      <c r="Y1751" s="95">
        <v>2.1</v>
      </c>
      <c r="Z1751" s="2">
        <v>20</v>
      </c>
      <c r="AA1751" s="6"/>
      <c r="AB1751" s="2"/>
      <c r="AC1751" s="2" t="s">
        <v>150</v>
      </c>
      <c r="AD1751" s="84">
        <v>3.9</v>
      </c>
      <c r="AE1751" s="84">
        <v>1.5</v>
      </c>
      <c r="AF1751" s="2">
        <v>100</v>
      </c>
      <c r="AG1751" s="2">
        <f t="shared" si="132"/>
        <v>390</v>
      </c>
      <c r="AH1751" s="2">
        <f t="shared" si="133"/>
        <v>290</v>
      </c>
      <c r="AI1751" s="44" t="str">
        <f>VLOOKUP(Table13[[#This Row],[Track]],$B$1885:$D$1929,2,FALSE)</f>
        <v>NSW</v>
      </c>
      <c r="AJ175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1" s="16" t="str">
        <f>IF(Table13[[#This Row],[Going-Dist]]="G&lt;6-Dist&gt;=1700","B",IF(Table13[[#This Row],[Going-Dist]]="G&lt;6-Dist&lt;1700","A",IF(AJ1751="G&gt;=6-Dist&lt;1700","C",IF(AJ1751="G&gt;=6-Dist&gt;=1700","D","xx"))))</f>
        <v>A</v>
      </c>
      <c r="AL1751" s="69">
        <f>MONTH(Table13[[#This Row],[Date]])</f>
        <v>4</v>
      </c>
      <c r="AM1751" s="69" t="str">
        <f t="shared" si="135"/>
        <v>2025-2026</v>
      </c>
      <c r="AN1751" s="60">
        <v>150</v>
      </c>
      <c r="AO1751" s="128">
        <f>IF(Table13[[#This Row],[Combo 27 Bet]]="","",IF(Table13[[#This Row],[Lev Ret]]="","",AN1751*Table13[[#This Row],[Odds]]))</f>
        <v>585</v>
      </c>
      <c r="AP1751" s="129">
        <f t="shared" si="134"/>
        <v>435</v>
      </c>
      <c r="AQ1751" s="135"/>
      <c r="AR1751" s="151">
        <v>9</v>
      </c>
      <c r="AS1751" s="2" t="str">
        <f>IF(Table13[[#This Row],[Date]]&lt;$AS$3,"","Live")</f>
        <v/>
      </c>
      <c r="AT1751" s="2" t="str">
        <f>IF(Table13[[#This Row],[Date]]&lt;$AT$3,"","Current Algo")</f>
        <v/>
      </c>
    </row>
    <row r="1752" spans="1:46" x14ac:dyDescent="0.25">
      <c r="A1752" s="82">
        <v>46137</v>
      </c>
      <c r="B1752" s="2" t="s">
        <v>3</v>
      </c>
      <c r="C1752" s="83">
        <v>0.55902777777777779</v>
      </c>
      <c r="D1752" s="87">
        <v>4</v>
      </c>
      <c r="E1752" s="7">
        <v>0</v>
      </c>
      <c r="F1752" s="60">
        <v>2</v>
      </c>
      <c r="G1752" s="2">
        <v>1400</v>
      </c>
      <c r="H1752" s="2" t="s">
        <v>1014</v>
      </c>
      <c r="I1752" s="2" t="s">
        <v>62</v>
      </c>
      <c r="J1752" s="2">
        <v>150</v>
      </c>
      <c r="K1752" s="6">
        <v>4</v>
      </c>
      <c r="L1752" s="6" t="s">
        <v>1474</v>
      </c>
      <c r="M1752" s="2"/>
      <c r="N1752" s="84">
        <v>4.8</v>
      </c>
      <c r="O1752" s="2" t="s">
        <v>49</v>
      </c>
      <c r="P1752" s="2" t="s">
        <v>64</v>
      </c>
      <c r="Q1752" s="85"/>
      <c r="R1752" s="86">
        <v>3</v>
      </c>
      <c r="S1752" s="85">
        <v>58.5</v>
      </c>
      <c r="T1752" s="85">
        <v>58.5</v>
      </c>
      <c r="U1752" s="85"/>
      <c r="V1752" s="2"/>
      <c r="W1752" s="92"/>
      <c r="X1752" s="10">
        <v>1</v>
      </c>
      <c r="Y1752" s="95"/>
      <c r="Z1752" s="2"/>
      <c r="AA1752" s="6">
        <v>12</v>
      </c>
      <c r="AB1752" s="2"/>
      <c r="AC1752" s="2"/>
      <c r="AD1752" s="84">
        <v>4.8</v>
      </c>
      <c r="AE1752" s="84"/>
      <c r="AF1752" s="2">
        <v>100</v>
      </c>
      <c r="AG1752" s="2" t="str">
        <f t="shared" si="132"/>
        <v/>
      </c>
      <c r="AH1752" s="2">
        <f t="shared" si="133"/>
        <v>-100</v>
      </c>
      <c r="AI1752" s="44" t="str">
        <f>VLOOKUP(Table13[[#This Row],[Track]],$B$1885:$D$1929,2,FALSE)</f>
        <v>Vic</v>
      </c>
      <c r="AJ175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2" s="16" t="str">
        <f>IF(Table13[[#This Row],[Going-Dist]]="G&lt;6-Dist&gt;=1700","B",IF(Table13[[#This Row],[Going-Dist]]="G&lt;6-Dist&lt;1700","A",IF(AJ1752="G&gt;=6-Dist&lt;1700","C",IF(AJ1752="G&gt;=6-Dist&gt;=1700","D","xx"))))</f>
        <v>A</v>
      </c>
      <c r="AL1752" s="69">
        <f>MONTH(Table13[[#This Row],[Date]])</f>
        <v>4</v>
      </c>
      <c r="AM1752" s="69" t="str">
        <f t="shared" si="135"/>
        <v>2025-2026</v>
      </c>
      <c r="AN1752" s="60">
        <v>100</v>
      </c>
      <c r="AO1752" s="128" t="str">
        <f>IF(Table13[[#This Row],[Combo 27 Bet]]="","",IF(Table13[[#This Row],[Lev Ret]]="","",AN1752*Table13[[#This Row],[Odds]]))</f>
        <v/>
      </c>
      <c r="AP1752" s="129">
        <f t="shared" si="134"/>
        <v>-100</v>
      </c>
      <c r="AQ1752" s="135"/>
      <c r="AR1752" s="151">
        <v>7</v>
      </c>
      <c r="AS1752" s="2" t="str">
        <f>IF(Table13[[#This Row],[Date]]&lt;$AS$3,"","Live")</f>
        <v/>
      </c>
      <c r="AT1752" s="2" t="str">
        <f>IF(Table13[[#This Row],[Date]]&lt;$AT$3,"","Current Algo")</f>
        <v/>
      </c>
    </row>
    <row r="1753" spans="1:46" x14ac:dyDescent="0.25">
      <c r="A1753" s="82">
        <v>46137</v>
      </c>
      <c r="B1753" s="2" t="s">
        <v>148</v>
      </c>
      <c r="C1753" s="83">
        <v>0.60416666666666663</v>
      </c>
      <c r="D1753" s="87">
        <v>4</v>
      </c>
      <c r="E1753" s="7">
        <v>10</v>
      </c>
      <c r="F1753" s="60">
        <v>4</v>
      </c>
      <c r="G1753" s="2">
        <v>1200</v>
      </c>
      <c r="H1753" s="2" t="s">
        <v>151</v>
      </c>
      <c r="I1753" s="2">
        <v>78</v>
      </c>
      <c r="J1753" s="2">
        <v>160</v>
      </c>
      <c r="K1753" s="6">
        <v>9</v>
      </c>
      <c r="L1753" s="6" t="s">
        <v>1476</v>
      </c>
      <c r="M1753" s="2" t="s">
        <v>75</v>
      </c>
      <c r="N1753" s="84">
        <v>2.4</v>
      </c>
      <c r="O1753" s="2" t="s">
        <v>1118</v>
      </c>
      <c r="P1753" s="2" t="s">
        <v>1130</v>
      </c>
      <c r="Q1753" s="85"/>
      <c r="R1753" s="86">
        <v>6</v>
      </c>
      <c r="S1753" s="85">
        <v>58</v>
      </c>
      <c r="T1753" s="85">
        <v>58</v>
      </c>
      <c r="U1753" s="85"/>
      <c r="V1753" s="2">
        <v>2</v>
      </c>
      <c r="W1753" s="92">
        <v>1</v>
      </c>
      <c r="X1753" s="10">
        <v>1</v>
      </c>
      <c r="Y1753" s="95">
        <v>5.3</v>
      </c>
      <c r="Z1753" s="2">
        <v>20</v>
      </c>
      <c r="AA1753" s="6"/>
      <c r="AB1753" s="2"/>
      <c r="AC1753" s="2" t="s">
        <v>13</v>
      </c>
      <c r="AD1753" s="84">
        <v>2.4500000000000002</v>
      </c>
      <c r="AE1753" s="84">
        <v>1.3</v>
      </c>
      <c r="AF1753" s="2">
        <v>100</v>
      </c>
      <c r="AG1753" s="2" t="str">
        <f t="shared" si="132"/>
        <v/>
      </c>
      <c r="AH1753" s="2">
        <f t="shared" si="133"/>
        <v>-100</v>
      </c>
      <c r="AI1753" s="44" t="str">
        <f>VLOOKUP(Table13[[#This Row],[Track]],$B$1885:$D$1929,2,FALSE)</f>
        <v>NSW</v>
      </c>
      <c r="AJ175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3" s="16" t="str">
        <f>IF(Table13[[#This Row],[Going-Dist]]="G&lt;6-Dist&gt;=1700","B",IF(Table13[[#This Row],[Going-Dist]]="G&lt;6-Dist&lt;1700","A",IF(AJ1753="G&gt;=6-Dist&lt;1700","C",IF(AJ1753="G&gt;=6-Dist&gt;=1700","D","xx"))))</f>
        <v>A</v>
      </c>
      <c r="AL1753" s="69">
        <f>MONTH(Table13[[#This Row],[Date]])</f>
        <v>4</v>
      </c>
      <c r="AM1753" s="69" t="str">
        <f t="shared" si="135"/>
        <v>2025-2026</v>
      </c>
      <c r="AN1753" s="60">
        <v>150</v>
      </c>
      <c r="AO1753" s="128" t="str">
        <f>IF(Table13[[#This Row],[Combo 27 Bet]]="","",IF(Table13[[#This Row],[Lev Ret]]="","",AN1753*Table13[[#This Row],[Odds]]))</f>
        <v/>
      </c>
      <c r="AP1753" s="129">
        <f t="shared" si="134"/>
        <v>-150</v>
      </c>
      <c r="AQ1753" s="135"/>
      <c r="AR1753" s="151">
        <v>9</v>
      </c>
      <c r="AS1753" s="2" t="str">
        <f>IF(Table13[[#This Row],[Date]]&lt;$AS$3,"","Live")</f>
        <v/>
      </c>
      <c r="AT1753" s="2" t="str">
        <f>IF(Table13[[#This Row],[Date]]&lt;$AT$3,"","Current Algo")</f>
        <v/>
      </c>
    </row>
    <row r="1754" spans="1:46" x14ac:dyDescent="0.25">
      <c r="A1754" s="82">
        <v>46144</v>
      </c>
      <c r="B1754" s="2" t="s">
        <v>1063</v>
      </c>
      <c r="C1754" s="83">
        <v>0.56944444444444442</v>
      </c>
      <c r="D1754" s="87">
        <v>4</v>
      </c>
      <c r="E1754" s="7">
        <v>0</v>
      </c>
      <c r="F1754" s="60">
        <v>5</v>
      </c>
      <c r="G1754" s="2">
        <v>1100</v>
      </c>
      <c r="H1754" s="2" t="s">
        <v>151</v>
      </c>
      <c r="I1754" s="2">
        <v>78</v>
      </c>
      <c r="J1754" s="2">
        <v>160</v>
      </c>
      <c r="K1754" s="6">
        <v>2</v>
      </c>
      <c r="L1754" s="6" t="s">
        <v>1479</v>
      </c>
      <c r="M1754" s="2" t="s">
        <v>67</v>
      </c>
      <c r="N1754" s="84">
        <v>2.2000000000000002</v>
      </c>
      <c r="O1754" s="2" t="s">
        <v>105</v>
      </c>
      <c r="P1754" s="2" t="s">
        <v>110</v>
      </c>
      <c r="Q1754" s="85"/>
      <c r="R1754" s="86">
        <v>6</v>
      </c>
      <c r="S1754" s="85">
        <v>60</v>
      </c>
      <c r="T1754" s="85">
        <v>60</v>
      </c>
      <c r="U1754" s="85"/>
      <c r="V1754" s="2">
        <v>1</v>
      </c>
      <c r="W1754" s="92">
        <v>2</v>
      </c>
      <c r="X1754" s="10">
        <v>1</v>
      </c>
      <c r="Y1754" s="95">
        <v>2.6</v>
      </c>
      <c r="Z1754" s="2">
        <v>30</v>
      </c>
      <c r="AA1754" s="6"/>
      <c r="AB1754" s="2"/>
      <c r="AC1754" s="2" t="s">
        <v>150</v>
      </c>
      <c r="AD1754" s="84">
        <v>1.95</v>
      </c>
      <c r="AE1754" s="84">
        <v>1.2</v>
      </c>
      <c r="AF1754" s="2">
        <v>100</v>
      </c>
      <c r="AG1754" s="2">
        <f t="shared" ref="AG1754:AG1803" si="136">IF($AC1754&lt;&gt;"WON","",AF1754*$AD1754)</f>
        <v>195</v>
      </c>
      <c r="AH1754" s="2">
        <f t="shared" ref="AH1754:AH1803" si="137">IF(AG1754="",AF1754*-1,AG1754-AF1754)</f>
        <v>95</v>
      </c>
      <c r="AI1754" s="44" t="str">
        <f>VLOOKUP(Table13[[#This Row],[Track]],$B$1885:$D$1929,2,FALSE)</f>
        <v>NSW</v>
      </c>
      <c r="AJ175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4" s="16" t="str">
        <f>IF(Table13[[#This Row],[Going-Dist]]="G&lt;6-Dist&gt;=1700","B",IF(Table13[[#This Row],[Going-Dist]]="G&lt;6-Dist&lt;1700","A",IF(AJ1754="G&gt;=6-Dist&lt;1700","C",IF(AJ1754="G&gt;=6-Dist&gt;=1700","D","xx"))))</f>
        <v>A</v>
      </c>
      <c r="AL1754" s="69">
        <f>MONTH(Table13[[#This Row],[Date]])</f>
        <v>5</v>
      </c>
      <c r="AM1754" s="69" t="str">
        <f t="shared" si="135"/>
        <v>2025-2026</v>
      </c>
      <c r="AN1754" s="60">
        <v>200</v>
      </c>
      <c r="AO1754" s="128">
        <f>IF(Table13[[#This Row],[Combo 27 Bet]]="","",IF(Table13[[#This Row],[Lev Ret]]="","",AN1754*Table13[[#This Row],[Odds]]))</f>
        <v>390</v>
      </c>
      <c r="AP1754" s="129">
        <f t="shared" ref="AP1754:AP1803" si="138">IF(AN1754="","",IF(AO1754="",AN1754*-1,AO1754-AN1754))</f>
        <v>190</v>
      </c>
      <c r="AQ1754" s="135"/>
      <c r="AR1754" s="151">
        <v>10</v>
      </c>
      <c r="AS1754" s="2" t="str">
        <f>IF(Table13[[#This Row],[Date]]&lt;$AS$3,"","Live")</f>
        <v/>
      </c>
      <c r="AT1754" s="2" t="str">
        <f>IF(Table13[[#This Row],[Date]]&lt;$AT$3,"","Current Algo")</f>
        <v/>
      </c>
    </row>
    <row r="1755" spans="1:46" x14ac:dyDescent="0.25">
      <c r="A1755" s="82">
        <v>46144</v>
      </c>
      <c r="B1755" s="2" t="s">
        <v>387</v>
      </c>
      <c r="C1755" s="83">
        <v>0.57986111111111116</v>
      </c>
      <c r="D1755" s="87">
        <v>4</v>
      </c>
      <c r="E1755" s="7">
        <v>0</v>
      </c>
      <c r="F1755" s="60">
        <v>5</v>
      </c>
      <c r="G1755" s="2">
        <v>1400</v>
      </c>
      <c r="H1755" s="2" t="s">
        <v>70</v>
      </c>
      <c r="I1755" s="2" t="s">
        <v>84</v>
      </c>
      <c r="J1755" s="2">
        <v>150</v>
      </c>
      <c r="K1755" s="6">
        <v>2</v>
      </c>
      <c r="L1755" s="6" t="s">
        <v>1417</v>
      </c>
      <c r="M1755" s="2" t="s">
        <v>75</v>
      </c>
      <c r="N1755" s="84">
        <v>4</v>
      </c>
      <c r="O1755" s="2" t="s">
        <v>112</v>
      </c>
      <c r="P1755" s="2" t="s">
        <v>570</v>
      </c>
      <c r="Q1755" s="85"/>
      <c r="R1755" s="86">
        <v>7</v>
      </c>
      <c r="S1755" s="85">
        <v>58</v>
      </c>
      <c r="T1755" s="85">
        <v>58</v>
      </c>
      <c r="U1755" s="85"/>
      <c r="V1755" s="2">
        <v>1</v>
      </c>
      <c r="W1755" s="92">
        <v>4</v>
      </c>
      <c r="X1755" s="10">
        <v>1</v>
      </c>
      <c r="Y1755" s="95">
        <v>3.4</v>
      </c>
      <c r="Z1755" s="2">
        <v>45</v>
      </c>
      <c r="AA1755" s="6">
        <v>9</v>
      </c>
      <c r="AB1755" s="2"/>
      <c r="AC1755" s="2"/>
      <c r="AD1755" s="84">
        <v>3.6</v>
      </c>
      <c r="AE1755" s="84"/>
      <c r="AF1755" s="2">
        <v>100</v>
      </c>
      <c r="AG1755" s="2" t="str">
        <f t="shared" si="136"/>
        <v/>
      </c>
      <c r="AH1755" s="2">
        <f t="shared" si="137"/>
        <v>-100</v>
      </c>
      <c r="AI1755" s="44" t="str">
        <f>VLOOKUP(Table13[[#This Row],[Track]],$B$1885:$D$1929,2,FALSE)</f>
        <v>Vic</v>
      </c>
      <c r="AJ175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5" s="16" t="str">
        <f>IF(Table13[[#This Row],[Going-Dist]]="G&lt;6-Dist&gt;=1700","B",IF(Table13[[#This Row],[Going-Dist]]="G&lt;6-Dist&lt;1700","A",IF(AJ1755="G&gt;=6-Dist&lt;1700","C",IF(AJ1755="G&gt;=6-Dist&gt;=1700","D","xx"))))</f>
        <v>A</v>
      </c>
      <c r="AL1755" s="69">
        <f>MONTH(Table13[[#This Row],[Date]])</f>
        <v>5</v>
      </c>
      <c r="AM1755" s="69" t="str">
        <f t="shared" si="135"/>
        <v>2025-2026</v>
      </c>
      <c r="AN1755" s="60">
        <v>100</v>
      </c>
      <c r="AO1755" s="128" t="str">
        <f>IF(Table13[[#This Row],[Combo 27 Bet]]="","",IF(Table13[[#This Row],[Lev Ret]]="","",AN1755*Table13[[#This Row],[Odds]]))</f>
        <v/>
      </c>
      <c r="AP1755" s="129">
        <f t="shared" si="138"/>
        <v>-100</v>
      </c>
      <c r="AQ1755" s="135">
        <v>2</v>
      </c>
      <c r="AR1755" s="151">
        <v>7</v>
      </c>
      <c r="AS1755" s="2" t="str">
        <f>IF(Table13[[#This Row],[Date]]&lt;$AS$3,"","Live")</f>
        <v/>
      </c>
      <c r="AT1755" s="2" t="str">
        <f>IF(Table13[[#This Row],[Date]]&lt;$AT$3,"","Current Algo")</f>
        <v/>
      </c>
    </row>
    <row r="1756" spans="1:46" x14ac:dyDescent="0.25">
      <c r="A1756" s="82">
        <v>46144</v>
      </c>
      <c r="B1756" s="2" t="s">
        <v>387</v>
      </c>
      <c r="C1756" s="83">
        <v>0.57986111111111116</v>
      </c>
      <c r="D1756" s="87">
        <v>4</v>
      </c>
      <c r="E1756" s="7">
        <v>0</v>
      </c>
      <c r="F1756" s="60">
        <v>5</v>
      </c>
      <c r="G1756" s="2">
        <v>1400</v>
      </c>
      <c r="H1756" s="2" t="s">
        <v>70</v>
      </c>
      <c r="I1756" s="2" t="s">
        <v>84</v>
      </c>
      <c r="J1756" s="2">
        <v>150</v>
      </c>
      <c r="K1756" s="6">
        <v>1</v>
      </c>
      <c r="L1756" s="6" t="s">
        <v>1196</v>
      </c>
      <c r="M1756" s="2" t="s">
        <v>55</v>
      </c>
      <c r="N1756" s="84">
        <v>4.8</v>
      </c>
      <c r="O1756" s="2" t="s">
        <v>583</v>
      </c>
      <c r="P1756" s="2" t="s">
        <v>90</v>
      </c>
      <c r="Q1756" s="85"/>
      <c r="R1756" s="86">
        <v>9</v>
      </c>
      <c r="S1756" s="85">
        <v>59</v>
      </c>
      <c r="T1756" s="85">
        <v>59</v>
      </c>
      <c r="U1756" s="85"/>
      <c r="V1756" s="2">
        <v>4</v>
      </c>
      <c r="W1756" s="92">
        <v>2</v>
      </c>
      <c r="X1756" s="10">
        <v>2</v>
      </c>
      <c r="Y1756" s="95">
        <v>4.8</v>
      </c>
      <c r="Z1756" s="2">
        <v>35</v>
      </c>
      <c r="AA1756" s="6">
        <v>9</v>
      </c>
      <c r="AB1756" s="2"/>
      <c r="AC1756" s="2" t="s">
        <v>15</v>
      </c>
      <c r="AD1756" s="84">
        <v>6.5</v>
      </c>
      <c r="AE1756" s="84">
        <v>2</v>
      </c>
      <c r="AF1756" s="2">
        <v>100</v>
      </c>
      <c r="AG1756" s="2" t="str">
        <f t="shared" si="136"/>
        <v/>
      </c>
      <c r="AH1756" s="2">
        <f t="shared" si="137"/>
        <v>-100</v>
      </c>
      <c r="AI1756" s="44" t="str">
        <f>VLOOKUP(Table13[[#This Row],[Track]],$B$1885:$D$1929,2,FALSE)</f>
        <v>Vic</v>
      </c>
      <c r="AJ175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6" s="16" t="str">
        <f>IF(Table13[[#This Row],[Going-Dist]]="G&lt;6-Dist&gt;=1700","B",IF(Table13[[#This Row],[Going-Dist]]="G&lt;6-Dist&lt;1700","A",IF(AJ1756="G&gt;=6-Dist&lt;1700","C",IF(AJ1756="G&gt;=6-Dist&gt;=1700","D","xx"))))</f>
        <v>A</v>
      </c>
      <c r="AL1756" s="69">
        <f>MONTH(Table13[[#This Row],[Date]])</f>
        <v>5</v>
      </c>
      <c r="AM1756" s="69" t="str">
        <f t="shared" si="135"/>
        <v>2025-2026</v>
      </c>
      <c r="AN1756" s="60">
        <v>100</v>
      </c>
      <c r="AO1756" s="128" t="str">
        <f>IF(Table13[[#This Row],[Combo 27 Bet]]="","",IF(Table13[[#This Row],[Lev Ret]]="","",AN1756*Table13[[#This Row],[Odds]]))</f>
        <v/>
      </c>
      <c r="AP1756" s="129">
        <f t="shared" si="138"/>
        <v>-100</v>
      </c>
      <c r="AQ1756" s="135">
        <v>2</v>
      </c>
      <c r="AR1756" s="151">
        <v>7</v>
      </c>
      <c r="AS1756" s="2" t="str">
        <f>IF(Table13[[#This Row],[Date]]&lt;$AS$3,"","Live")</f>
        <v/>
      </c>
      <c r="AT1756" s="2" t="str">
        <f>IF(Table13[[#This Row],[Date]]&lt;$AT$3,"","Current Algo")</f>
        <v/>
      </c>
    </row>
    <row r="1757" spans="1:46" x14ac:dyDescent="0.25">
      <c r="A1757" s="82">
        <v>46144</v>
      </c>
      <c r="B1757" s="2" t="s">
        <v>387</v>
      </c>
      <c r="C1757" s="83">
        <v>0.60416666666666663</v>
      </c>
      <c r="D1757" s="87">
        <v>4</v>
      </c>
      <c r="E1757" s="7">
        <v>0</v>
      </c>
      <c r="F1757" s="60">
        <v>6</v>
      </c>
      <c r="G1757" s="2">
        <v>1300</v>
      </c>
      <c r="H1757" s="2" t="s">
        <v>42</v>
      </c>
      <c r="I1757" s="2">
        <v>84</v>
      </c>
      <c r="J1757" s="2">
        <v>130</v>
      </c>
      <c r="K1757" s="6">
        <v>10</v>
      </c>
      <c r="L1757" s="6" t="s">
        <v>1465</v>
      </c>
      <c r="M1757" s="2" t="s">
        <v>55</v>
      </c>
      <c r="N1757" s="84">
        <v>3</v>
      </c>
      <c r="O1757" s="2" t="s">
        <v>515</v>
      </c>
      <c r="P1757" s="2" t="s">
        <v>1457</v>
      </c>
      <c r="Q1757" s="85">
        <v>1.5</v>
      </c>
      <c r="R1757" s="86">
        <v>7</v>
      </c>
      <c r="S1757" s="85">
        <v>55</v>
      </c>
      <c r="T1757" s="85">
        <v>53.5</v>
      </c>
      <c r="U1757" s="85"/>
      <c r="V1757" s="2">
        <v>2</v>
      </c>
      <c r="W1757" s="92">
        <v>1</v>
      </c>
      <c r="X1757" s="10">
        <v>1</v>
      </c>
      <c r="Y1757" s="95">
        <v>3.3</v>
      </c>
      <c r="Z1757" s="2">
        <v>45</v>
      </c>
      <c r="AA1757" s="6">
        <v>11</v>
      </c>
      <c r="AB1757" s="2"/>
      <c r="AC1757" s="2"/>
      <c r="AD1757" s="84">
        <v>2.9</v>
      </c>
      <c r="AE1757" s="84"/>
      <c r="AF1757" s="2">
        <v>100</v>
      </c>
      <c r="AG1757" s="2" t="str">
        <f t="shared" si="136"/>
        <v/>
      </c>
      <c r="AH1757" s="2">
        <f t="shared" si="137"/>
        <v>-100</v>
      </c>
      <c r="AI1757" s="44" t="str">
        <f>VLOOKUP(Table13[[#This Row],[Track]],$B$1885:$D$1929,2,FALSE)</f>
        <v>Vic</v>
      </c>
      <c r="AJ175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7" s="16" t="str">
        <f>IF(Table13[[#This Row],[Going-Dist]]="G&lt;6-Dist&gt;=1700","B",IF(Table13[[#This Row],[Going-Dist]]="G&lt;6-Dist&lt;1700","A",IF(AJ1757="G&gt;=6-Dist&lt;1700","C",IF(AJ1757="G&gt;=6-Dist&gt;=1700","D","xx"))))</f>
        <v>A</v>
      </c>
      <c r="AL1757" s="69">
        <f>MONTH(Table13[[#This Row],[Date]])</f>
        <v>5</v>
      </c>
      <c r="AM1757" s="69" t="str">
        <f t="shared" si="135"/>
        <v>2025-2026</v>
      </c>
      <c r="AN1757" s="60">
        <v>200</v>
      </c>
      <c r="AO1757" s="128" t="str">
        <f>IF(Table13[[#This Row],[Combo 27 Bet]]="","",IF(Table13[[#This Row],[Lev Ret]]="","",AN1757*Table13[[#This Row],[Odds]]))</f>
        <v/>
      </c>
      <c r="AP1757" s="129">
        <f t="shared" si="138"/>
        <v>-200</v>
      </c>
      <c r="AQ1757" s="135"/>
      <c r="AR1757" s="151">
        <v>10</v>
      </c>
      <c r="AS1757" s="2" t="str">
        <f>IF(Table13[[#This Row],[Date]]&lt;$AS$3,"","Live")</f>
        <v/>
      </c>
      <c r="AT1757" s="2" t="str">
        <f>IF(Table13[[#This Row],[Date]]&lt;$AT$3,"","Current Algo")</f>
        <v/>
      </c>
    </row>
    <row r="1758" spans="1:46" x14ac:dyDescent="0.25">
      <c r="A1758" s="82">
        <v>46144</v>
      </c>
      <c r="B1758" s="2" t="s">
        <v>1063</v>
      </c>
      <c r="C1758" s="83">
        <v>0.61805555555555558</v>
      </c>
      <c r="D1758" s="87">
        <v>4</v>
      </c>
      <c r="E1758" s="7">
        <v>0</v>
      </c>
      <c r="F1758" s="60">
        <v>7</v>
      </c>
      <c r="G1758" s="2">
        <v>1300</v>
      </c>
      <c r="H1758" s="2" t="s">
        <v>152</v>
      </c>
      <c r="I1758" s="2" t="s">
        <v>66</v>
      </c>
      <c r="J1758" s="2">
        <v>250</v>
      </c>
      <c r="K1758" s="6">
        <v>11</v>
      </c>
      <c r="L1758" s="6" t="s">
        <v>1191</v>
      </c>
      <c r="M1758" s="2" t="s">
        <v>55</v>
      </c>
      <c r="N1758" s="84">
        <v>5.2</v>
      </c>
      <c r="O1758" s="2" t="s">
        <v>587</v>
      </c>
      <c r="P1758" s="2" t="s">
        <v>1478</v>
      </c>
      <c r="Q1758" s="85"/>
      <c r="R1758" s="86">
        <v>5</v>
      </c>
      <c r="S1758" s="85">
        <v>56</v>
      </c>
      <c r="T1758" s="85">
        <v>56</v>
      </c>
      <c r="U1758" s="85"/>
      <c r="V1758" s="2">
        <v>1</v>
      </c>
      <c r="W1758" s="92">
        <v>4</v>
      </c>
      <c r="X1758" s="10">
        <v>1</v>
      </c>
      <c r="Y1758" s="95">
        <v>4.5</v>
      </c>
      <c r="Z1758" s="2">
        <v>20</v>
      </c>
      <c r="AA1758" s="6"/>
      <c r="AB1758" s="2"/>
      <c r="AC1758" s="2" t="s">
        <v>150</v>
      </c>
      <c r="AD1758" s="84">
        <v>5</v>
      </c>
      <c r="AE1758" s="84">
        <v>2</v>
      </c>
      <c r="AF1758" s="2">
        <v>100</v>
      </c>
      <c r="AG1758" s="2">
        <f t="shared" si="136"/>
        <v>500</v>
      </c>
      <c r="AH1758" s="2">
        <f t="shared" si="137"/>
        <v>400</v>
      </c>
      <c r="AI1758" s="44" t="str">
        <f>VLOOKUP(Table13[[#This Row],[Track]],$B$1885:$D$1929,2,FALSE)</f>
        <v>NSW</v>
      </c>
      <c r="AJ175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8" s="16" t="str">
        <f>IF(Table13[[#This Row],[Going-Dist]]="G&lt;6-Dist&gt;=1700","B",IF(Table13[[#This Row],[Going-Dist]]="G&lt;6-Dist&lt;1700","A",IF(AJ1758="G&gt;=6-Dist&lt;1700","C",IF(AJ1758="G&gt;=6-Dist&gt;=1700","D","xx"))))</f>
        <v>A</v>
      </c>
      <c r="AL1758" s="69">
        <f>MONTH(Table13[[#This Row],[Date]])</f>
        <v>5</v>
      </c>
      <c r="AM1758" s="69" t="str">
        <f t="shared" si="135"/>
        <v>2025-2026</v>
      </c>
      <c r="AN1758" s="60">
        <v>100</v>
      </c>
      <c r="AO1758" s="128">
        <f>IF(Table13[[#This Row],[Combo 27 Bet]]="","",IF(Table13[[#This Row],[Lev Ret]]="","",AN1758*Table13[[#This Row],[Odds]]))</f>
        <v>500</v>
      </c>
      <c r="AP1758" s="129">
        <f t="shared" si="138"/>
        <v>400</v>
      </c>
      <c r="AQ1758" s="135"/>
      <c r="AR1758" s="151">
        <v>8</v>
      </c>
      <c r="AS1758" s="2" t="str">
        <f>IF(Table13[[#This Row],[Date]]&lt;$AS$3,"","Live")</f>
        <v/>
      </c>
      <c r="AT1758" s="2" t="str">
        <f>IF(Table13[[#This Row],[Date]]&lt;$AT$3,"","Current Algo")</f>
        <v/>
      </c>
    </row>
    <row r="1759" spans="1:46" x14ac:dyDescent="0.25">
      <c r="A1759" s="82">
        <v>46144</v>
      </c>
      <c r="B1759" s="2" t="s">
        <v>1063</v>
      </c>
      <c r="C1759" s="83">
        <v>0.64236111111111116</v>
      </c>
      <c r="D1759" s="87">
        <v>4</v>
      </c>
      <c r="E1759" s="7">
        <v>0</v>
      </c>
      <c r="F1759" s="60">
        <v>8</v>
      </c>
      <c r="G1759" s="2">
        <v>1600</v>
      </c>
      <c r="H1759" s="2" t="s">
        <v>151</v>
      </c>
      <c r="I1759" s="2"/>
      <c r="J1759" s="2">
        <v>250</v>
      </c>
      <c r="K1759" s="6">
        <v>9</v>
      </c>
      <c r="L1759" s="6" t="s">
        <v>1364</v>
      </c>
      <c r="M1759" s="2" t="s">
        <v>50</v>
      </c>
      <c r="N1759" s="84">
        <v>3</v>
      </c>
      <c r="O1759" s="2" t="s">
        <v>1094</v>
      </c>
      <c r="P1759" s="2" t="s">
        <v>1121</v>
      </c>
      <c r="Q1759" s="85"/>
      <c r="R1759" s="86">
        <v>3</v>
      </c>
      <c r="S1759" s="85">
        <v>54</v>
      </c>
      <c r="T1759" s="85">
        <v>54</v>
      </c>
      <c r="U1759" s="85"/>
      <c r="V1759" s="2">
        <v>4</v>
      </c>
      <c r="W1759" s="92">
        <v>3</v>
      </c>
      <c r="X1759" s="10">
        <v>1</v>
      </c>
      <c r="Y1759" s="95">
        <v>3</v>
      </c>
      <c r="Z1759" s="2">
        <v>20</v>
      </c>
      <c r="AA1759" s="6"/>
      <c r="AB1759" s="2"/>
      <c r="AC1759" s="2"/>
      <c r="AD1759" s="84">
        <v>3.3</v>
      </c>
      <c r="AE1759" s="84"/>
      <c r="AF1759" s="2">
        <v>100</v>
      </c>
      <c r="AG1759" s="2" t="str">
        <f t="shared" si="136"/>
        <v/>
      </c>
      <c r="AH1759" s="2">
        <f t="shared" si="137"/>
        <v>-100</v>
      </c>
      <c r="AI1759" s="44" t="str">
        <f>VLOOKUP(Table13[[#This Row],[Track]],$B$1885:$D$1929,2,FALSE)</f>
        <v>NSW</v>
      </c>
      <c r="AJ175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59" s="16" t="str">
        <f>IF(Table13[[#This Row],[Going-Dist]]="G&lt;6-Dist&gt;=1700","B",IF(Table13[[#This Row],[Going-Dist]]="G&lt;6-Dist&lt;1700","A",IF(AJ1759="G&gt;=6-Dist&lt;1700","C",IF(AJ1759="G&gt;=6-Dist&gt;=1700","D","xx"))))</f>
        <v>A</v>
      </c>
      <c r="AL1759" s="69">
        <f>MONTH(Table13[[#This Row],[Date]])</f>
        <v>5</v>
      </c>
      <c r="AM1759" s="69" t="str">
        <f t="shared" si="135"/>
        <v>2025-2026</v>
      </c>
      <c r="AN1759" s="60">
        <v>170</v>
      </c>
      <c r="AO1759" s="128" t="str">
        <f>IF(Table13[[#This Row],[Combo 27 Bet]]="","",IF(Table13[[#This Row],[Lev Ret]]="","",AN1759*Table13[[#This Row],[Odds]]))</f>
        <v/>
      </c>
      <c r="AP1759" s="129">
        <f t="shared" si="138"/>
        <v>-170</v>
      </c>
      <c r="AQ1759" s="135"/>
      <c r="AR1759" s="151">
        <v>10</v>
      </c>
      <c r="AS1759" s="2" t="str">
        <f>IF(Table13[[#This Row],[Date]]&lt;$AS$3,"","Live")</f>
        <v/>
      </c>
      <c r="AT1759" s="2" t="str">
        <f>IF(Table13[[#This Row],[Date]]&lt;$AT$3,"","Current Algo")</f>
        <v/>
      </c>
    </row>
    <row r="1760" spans="1:46" x14ac:dyDescent="0.25">
      <c r="A1760" s="82">
        <v>46144</v>
      </c>
      <c r="B1760" s="2" t="s">
        <v>387</v>
      </c>
      <c r="C1760" s="83">
        <v>0.65277777777777779</v>
      </c>
      <c r="D1760" s="87">
        <v>4</v>
      </c>
      <c r="E1760" s="7">
        <v>0</v>
      </c>
      <c r="F1760" s="60">
        <v>8</v>
      </c>
      <c r="G1760" s="2">
        <v>1400</v>
      </c>
      <c r="H1760" s="2" t="s">
        <v>129</v>
      </c>
      <c r="I1760" s="2" t="s">
        <v>62</v>
      </c>
      <c r="J1760" s="2">
        <v>200</v>
      </c>
      <c r="K1760" s="6">
        <v>15</v>
      </c>
      <c r="L1760" s="6" t="s">
        <v>1480</v>
      </c>
      <c r="M1760" s="2"/>
      <c r="N1760" s="84">
        <v>5</v>
      </c>
      <c r="O1760" s="2" t="s">
        <v>127</v>
      </c>
      <c r="P1760" s="2" t="s">
        <v>574</v>
      </c>
      <c r="Q1760" s="85"/>
      <c r="R1760" s="86">
        <v>5</v>
      </c>
      <c r="S1760" s="85">
        <v>55</v>
      </c>
      <c r="T1760" s="85">
        <v>55</v>
      </c>
      <c r="U1760" s="85"/>
      <c r="V1760" s="2"/>
      <c r="W1760" s="92"/>
      <c r="X1760" s="10">
        <v>1</v>
      </c>
      <c r="Y1760" s="95"/>
      <c r="Z1760" s="2"/>
      <c r="AA1760" s="6">
        <v>13</v>
      </c>
      <c r="AB1760" s="2"/>
      <c r="AC1760" s="2"/>
      <c r="AD1760" s="84">
        <v>4.8</v>
      </c>
      <c r="AE1760" s="84"/>
      <c r="AF1760" s="2">
        <v>100</v>
      </c>
      <c r="AG1760" s="2" t="str">
        <f t="shared" si="136"/>
        <v/>
      </c>
      <c r="AH1760" s="2">
        <f t="shared" si="137"/>
        <v>-100</v>
      </c>
      <c r="AI1760" s="44" t="str">
        <f>VLOOKUP(Table13[[#This Row],[Track]],$B$1885:$D$1929,2,FALSE)</f>
        <v>Vic</v>
      </c>
      <c r="AJ1760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0" s="16" t="str">
        <f>IF(Table13[[#This Row],[Going-Dist]]="G&lt;6-Dist&gt;=1700","B",IF(Table13[[#This Row],[Going-Dist]]="G&lt;6-Dist&lt;1700","A",IF(AJ1760="G&gt;=6-Dist&lt;1700","C",IF(AJ1760="G&gt;=6-Dist&gt;=1700","D","xx"))))</f>
        <v>A</v>
      </c>
      <c r="AL1760" s="69">
        <f>MONTH(Table13[[#This Row],[Date]])</f>
        <v>5</v>
      </c>
      <c r="AM1760" s="69" t="str">
        <f t="shared" si="135"/>
        <v>2025-2026</v>
      </c>
      <c r="AN1760" s="60">
        <v>100</v>
      </c>
      <c r="AO1760" s="128" t="str">
        <f>IF(Table13[[#This Row],[Combo 27 Bet]]="","",IF(Table13[[#This Row],[Lev Ret]]="","",AN1760*Table13[[#This Row],[Odds]]))</f>
        <v/>
      </c>
      <c r="AP1760" s="129">
        <f t="shared" si="138"/>
        <v>-100</v>
      </c>
      <c r="AQ1760" s="135"/>
      <c r="AR1760" s="151">
        <v>8</v>
      </c>
      <c r="AS1760" s="2" t="str">
        <f>IF(Table13[[#This Row],[Date]]&lt;$AS$3,"","Live")</f>
        <v/>
      </c>
      <c r="AT1760" s="2" t="str">
        <f>IF(Table13[[#This Row],[Date]]&lt;$AT$3,"","Current Algo")</f>
        <v/>
      </c>
    </row>
    <row r="1761" spans="1:46" x14ac:dyDescent="0.25">
      <c r="A1761" s="82">
        <v>46144</v>
      </c>
      <c r="B1761" s="2" t="s">
        <v>387</v>
      </c>
      <c r="C1761" s="83">
        <v>0.68055555555555558</v>
      </c>
      <c r="D1761" s="87">
        <v>4</v>
      </c>
      <c r="E1761" s="7">
        <v>0</v>
      </c>
      <c r="F1761" s="60">
        <v>9</v>
      </c>
      <c r="G1761" s="2">
        <v>1600</v>
      </c>
      <c r="H1761" s="2" t="s">
        <v>42</v>
      </c>
      <c r="I1761" s="2" t="s">
        <v>46</v>
      </c>
      <c r="J1761" s="2">
        <v>200</v>
      </c>
      <c r="K1761" s="6">
        <v>11</v>
      </c>
      <c r="L1761" s="6" t="s">
        <v>1307</v>
      </c>
      <c r="M1761" s="2" t="s">
        <v>75</v>
      </c>
      <c r="N1761" s="84">
        <v>4.8</v>
      </c>
      <c r="O1761" s="2" t="s">
        <v>208</v>
      </c>
      <c r="P1761" s="2" t="s">
        <v>144</v>
      </c>
      <c r="Q1761" s="85"/>
      <c r="R1761" s="86">
        <v>7</v>
      </c>
      <c r="S1761" s="85">
        <v>54</v>
      </c>
      <c r="T1761" s="85">
        <v>54</v>
      </c>
      <c r="U1761" s="85"/>
      <c r="V1761" s="2">
        <v>3</v>
      </c>
      <c r="W1761" s="92">
        <v>2</v>
      </c>
      <c r="X1761" s="10">
        <v>1</v>
      </c>
      <c r="Y1761" s="95">
        <v>4.8</v>
      </c>
      <c r="Z1761" s="2">
        <v>35</v>
      </c>
      <c r="AA1761" s="6">
        <v>13</v>
      </c>
      <c r="AB1761" s="2"/>
      <c r="AC1761" s="2" t="s">
        <v>15</v>
      </c>
      <c r="AD1761" s="84">
        <v>5</v>
      </c>
      <c r="AE1761" s="84">
        <v>2</v>
      </c>
      <c r="AF1761" s="2">
        <v>100</v>
      </c>
      <c r="AG1761" s="2" t="str">
        <f t="shared" si="136"/>
        <v/>
      </c>
      <c r="AH1761" s="2">
        <f t="shared" si="137"/>
        <v>-100</v>
      </c>
      <c r="AI1761" s="44" t="str">
        <f>VLOOKUP(Table13[[#This Row],[Track]],$B$1885:$D$1929,2,FALSE)</f>
        <v>Vic</v>
      </c>
      <c r="AJ1761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1" s="16" t="str">
        <f>IF(Table13[[#This Row],[Going-Dist]]="G&lt;6-Dist&gt;=1700","B",IF(Table13[[#This Row],[Going-Dist]]="G&lt;6-Dist&lt;1700","A",IF(AJ1761="G&gt;=6-Dist&lt;1700","C",IF(AJ1761="G&gt;=6-Dist&gt;=1700","D","xx"))))</f>
        <v>A</v>
      </c>
      <c r="AL1761" s="69">
        <f>MONTH(Table13[[#This Row],[Date]])</f>
        <v>5</v>
      </c>
      <c r="AM1761" s="69" t="str">
        <f t="shared" si="135"/>
        <v>2025-2026</v>
      </c>
      <c r="AN1761" s="60">
        <v>100</v>
      </c>
      <c r="AO1761" s="128" t="str">
        <f>IF(Table13[[#This Row],[Combo 27 Bet]]="","",IF(Table13[[#This Row],[Lev Ret]]="","",AN1761*Table13[[#This Row],[Odds]]))</f>
        <v/>
      </c>
      <c r="AP1761" s="129">
        <f t="shared" si="138"/>
        <v>-100</v>
      </c>
      <c r="AQ1761" s="135"/>
      <c r="AR1761" s="151">
        <v>7</v>
      </c>
      <c r="AS1761" s="2" t="str">
        <f>IF(Table13[[#This Row],[Date]]&lt;$AS$3,"","Live")</f>
        <v/>
      </c>
      <c r="AT1761" s="2" t="str">
        <f>IF(Table13[[#This Row],[Date]]&lt;$AT$3,"","Current Algo")</f>
        <v/>
      </c>
    </row>
    <row r="1762" spans="1:46" x14ac:dyDescent="0.25">
      <c r="A1762" s="82">
        <v>46144</v>
      </c>
      <c r="B1762" s="2" t="s">
        <v>387</v>
      </c>
      <c r="C1762" s="83">
        <v>0.70486111111111116</v>
      </c>
      <c r="D1762" s="87">
        <v>4</v>
      </c>
      <c r="E1762" s="7">
        <v>0</v>
      </c>
      <c r="F1762" s="60">
        <v>10</v>
      </c>
      <c r="G1762" s="2">
        <v>1100</v>
      </c>
      <c r="H1762" s="2" t="s">
        <v>42</v>
      </c>
      <c r="I1762" s="2">
        <v>84</v>
      </c>
      <c r="J1762" s="2">
        <v>130</v>
      </c>
      <c r="K1762" s="6">
        <v>12</v>
      </c>
      <c r="L1762" s="6" t="s">
        <v>1481</v>
      </c>
      <c r="M1762" s="2" t="s">
        <v>50</v>
      </c>
      <c r="N1762" s="84">
        <v>3</v>
      </c>
      <c r="O1762" s="2" t="s">
        <v>1477</v>
      </c>
      <c r="P1762" s="2" t="s">
        <v>556</v>
      </c>
      <c r="Q1762" s="85"/>
      <c r="R1762" s="86">
        <v>4</v>
      </c>
      <c r="S1762" s="85">
        <v>55.5</v>
      </c>
      <c r="T1762" s="85">
        <v>55.5</v>
      </c>
      <c r="U1762" s="85"/>
      <c r="V1762" s="2">
        <v>3</v>
      </c>
      <c r="W1762" s="92"/>
      <c r="X1762" s="10">
        <v>2</v>
      </c>
      <c r="Y1762" s="95">
        <v>5.5</v>
      </c>
      <c r="Z1762" s="2">
        <v>30</v>
      </c>
      <c r="AA1762" s="6">
        <v>12</v>
      </c>
      <c r="AB1762" s="2"/>
      <c r="AC1762" s="2"/>
      <c r="AD1762" s="84">
        <v>2.8</v>
      </c>
      <c r="AE1762" s="84"/>
      <c r="AF1762" s="2">
        <v>100</v>
      </c>
      <c r="AG1762" s="2" t="str">
        <f t="shared" si="136"/>
        <v/>
      </c>
      <c r="AH1762" s="2">
        <f t="shared" si="137"/>
        <v>-100</v>
      </c>
      <c r="AI1762" s="44" t="str">
        <f>VLOOKUP(Table13[[#This Row],[Track]],$B$1885:$D$1929,2,FALSE)</f>
        <v>Vic</v>
      </c>
      <c r="AJ1762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2" s="16" t="str">
        <f>IF(Table13[[#This Row],[Going-Dist]]="G&lt;6-Dist&gt;=1700","B",IF(Table13[[#This Row],[Going-Dist]]="G&lt;6-Dist&lt;1700","A",IF(AJ1762="G&gt;=6-Dist&lt;1700","C",IF(AJ1762="G&gt;=6-Dist&gt;=1700","D","xx"))))</f>
        <v>A</v>
      </c>
      <c r="AL1762" s="69">
        <f>MONTH(Table13[[#This Row],[Date]])</f>
        <v>5</v>
      </c>
      <c r="AM1762" s="69" t="str">
        <f t="shared" si="135"/>
        <v>2025-2026</v>
      </c>
      <c r="AN1762" s="60">
        <v>150</v>
      </c>
      <c r="AO1762" s="128" t="str">
        <f>IF(Table13[[#This Row],[Combo 27 Bet]]="","",IF(Table13[[#This Row],[Lev Ret]]="","",AN1762*Table13[[#This Row],[Odds]]))</f>
        <v/>
      </c>
      <c r="AP1762" s="129">
        <f t="shared" si="138"/>
        <v>-150</v>
      </c>
      <c r="AQ1762" s="135"/>
      <c r="AR1762" s="151">
        <v>8</v>
      </c>
      <c r="AS1762" s="2" t="str">
        <f>IF(Table13[[#This Row],[Date]]&lt;$AS$3,"","Live")</f>
        <v/>
      </c>
      <c r="AT1762" s="2" t="str">
        <f>IF(Table13[[#This Row],[Date]]&lt;$AT$3,"","Current Algo")</f>
        <v/>
      </c>
    </row>
    <row r="1763" spans="1:46" x14ac:dyDescent="0.25">
      <c r="A1763" s="82">
        <v>46151</v>
      </c>
      <c r="B1763" s="2" t="s">
        <v>1067</v>
      </c>
      <c r="C1763" s="83">
        <v>0.61458333333333337</v>
      </c>
      <c r="D1763" s="87">
        <v>4</v>
      </c>
      <c r="E1763" s="7">
        <v>0</v>
      </c>
      <c r="F1763" s="60">
        <v>7</v>
      </c>
      <c r="G1763" s="2">
        <v>1200</v>
      </c>
      <c r="H1763" s="2" t="s">
        <v>151</v>
      </c>
      <c r="I1763" s="2"/>
      <c r="J1763" s="2">
        <v>250</v>
      </c>
      <c r="K1763" s="6">
        <v>2</v>
      </c>
      <c r="L1763" s="6" t="s">
        <v>1482</v>
      </c>
      <c r="M1763" s="2" t="s">
        <v>75</v>
      </c>
      <c r="N1763" s="84">
        <v>6.7</v>
      </c>
      <c r="O1763" s="2" t="s">
        <v>1145</v>
      </c>
      <c r="P1763" s="2" t="s">
        <v>134</v>
      </c>
      <c r="Q1763" s="85"/>
      <c r="R1763" s="86">
        <v>6</v>
      </c>
      <c r="S1763" s="85">
        <v>60</v>
      </c>
      <c r="T1763" s="85">
        <v>60</v>
      </c>
      <c r="U1763" s="85"/>
      <c r="V1763" s="2">
        <v>1</v>
      </c>
      <c r="W1763" s="92">
        <v>5</v>
      </c>
      <c r="X1763" s="10">
        <v>1</v>
      </c>
      <c r="Y1763" s="95">
        <v>4.5</v>
      </c>
      <c r="Z1763" s="2">
        <v>20</v>
      </c>
      <c r="AA1763" s="6"/>
      <c r="AB1763" s="2"/>
      <c r="AC1763" s="2" t="s">
        <v>150</v>
      </c>
      <c r="AD1763" s="84">
        <v>6.5</v>
      </c>
      <c r="AE1763" s="84">
        <v>2.2000000000000002</v>
      </c>
      <c r="AF1763" s="2">
        <v>100</v>
      </c>
      <c r="AG1763" s="2">
        <f t="shared" si="136"/>
        <v>650</v>
      </c>
      <c r="AH1763" s="2">
        <f t="shared" si="137"/>
        <v>550</v>
      </c>
      <c r="AI1763" s="44" t="str">
        <f>VLOOKUP(Table13[[#This Row],[Track]],$B$1885:$D$1929,2,FALSE)</f>
        <v>NSW</v>
      </c>
      <c r="AJ1763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3" s="16" t="str">
        <f>IF(Table13[[#This Row],[Going-Dist]]="G&lt;6-Dist&gt;=1700","B",IF(Table13[[#This Row],[Going-Dist]]="G&lt;6-Dist&lt;1700","A",IF(AJ1763="G&gt;=6-Dist&lt;1700","C",IF(AJ1763="G&gt;=6-Dist&gt;=1700","D","xx"))))</f>
        <v>A</v>
      </c>
      <c r="AL1763" s="69">
        <f>MONTH(Table13[[#This Row],[Date]])</f>
        <v>5</v>
      </c>
      <c r="AM1763" s="69" t="str">
        <f t="shared" si="135"/>
        <v>2025-2026</v>
      </c>
      <c r="AN1763" s="60">
        <v>100</v>
      </c>
      <c r="AO1763" s="128">
        <f>IF(Table13[[#This Row],[Combo 27 Bet]]="","",IF(Table13[[#This Row],[Lev Ret]]="","",AN1763*Table13[[#This Row],[Odds]]))</f>
        <v>650</v>
      </c>
      <c r="AP1763" s="129">
        <f t="shared" si="138"/>
        <v>550</v>
      </c>
      <c r="AQ1763" s="135"/>
      <c r="AR1763" s="151">
        <v>8</v>
      </c>
      <c r="AS1763" s="2" t="str">
        <f>IF(Table13[[#This Row],[Date]]&lt;$AS$3,"","Live")</f>
        <v/>
      </c>
      <c r="AT1763" s="2" t="str">
        <f>IF(Table13[[#This Row],[Date]]&lt;$AT$3,"","Current Algo")</f>
        <v/>
      </c>
    </row>
    <row r="1764" spans="1:46" x14ac:dyDescent="0.25">
      <c r="A1764" s="82">
        <v>46151</v>
      </c>
      <c r="B1764" s="2" t="s">
        <v>1067</v>
      </c>
      <c r="C1764" s="83">
        <v>0.63888888888888884</v>
      </c>
      <c r="D1764" s="87">
        <v>4</v>
      </c>
      <c r="E1764" s="7">
        <v>0</v>
      </c>
      <c r="F1764" s="60">
        <v>8</v>
      </c>
      <c r="G1764" s="2">
        <v>1600</v>
      </c>
      <c r="H1764" s="2" t="s">
        <v>151</v>
      </c>
      <c r="I1764" s="2"/>
      <c r="J1764" s="2">
        <v>500</v>
      </c>
      <c r="K1764" s="6">
        <v>9</v>
      </c>
      <c r="L1764" s="6" t="s">
        <v>1361</v>
      </c>
      <c r="M1764" s="2" t="s">
        <v>75</v>
      </c>
      <c r="N1764" s="84">
        <v>6.7</v>
      </c>
      <c r="O1764" s="2" t="s">
        <v>49</v>
      </c>
      <c r="P1764" s="2" t="s">
        <v>1130</v>
      </c>
      <c r="Q1764" s="85"/>
      <c r="R1764" s="86">
        <v>4</v>
      </c>
      <c r="S1764" s="85">
        <v>53</v>
      </c>
      <c r="T1764" s="85">
        <v>53</v>
      </c>
      <c r="U1764" s="85"/>
      <c r="V1764" s="2">
        <v>4</v>
      </c>
      <c r="W1764" s="92"/>
      <c r="X1764" s="10">
        <v>1</v>
      </c>
      <c r="Y1764" s="95">
        <v>2.9</v>
      </c>
      <c r="Z1764" s="2">
        <v>20</v>
      </c>
      <c r="AA1764" s="6"/>
      <c r="AB1764" s="2"/>
      <c r="AC1764" s="2"/>
      <c r="AD1764" s="84">
        <v>6.5</v>
      </c>
      <c r="AE1764" s="84"/>
      <c r="AF1764" s="2">
        <v>100</v>
      </c>
      <c r="AG1764" s="2" t="str">
        <f t="shared" si="136"/>
        <v/>
      </c>
      <c r="AH1764" s="2">
        <f t="shared" si="137"/>
        <v>-100</v>
      </c>
      <c r="AI1764" s="44" t="str">
        <f>VLOOKUP(Table13[[#This Row],[Track]],$B$1885:$D$1929,2,FALSE)</f>
        <v>NSW</v>
      </c>
      <c r="AJ176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4" s="16" t="str">
        <f>IF(Table13[[#This Row],[Going-Dist]]="G&lt;6-Dist&gt;=1700","B",IF(Table13[[#This Row],[Going-Dist]]="G&lt;6-Dist&lt;1700","A",IF(AJ1764="G&gt;=6-Dist&lt;1700","C",IF(AJ1764="G&gt;=6-Dist&gt;=1700","D","xx"))))</f>
        <v>A</v>
      </c>
      <c r="AL1764" s="2">
        <f>MONTH(Table13[[#This Row],[Date]])</f>
        <v>5</v>
      </c>
      <c r="AM1764" s="2" t="str">
        <f t="shared" si="135"/>
        <v>2025-2026</v>
      </c>
      <c r="AN1764" s="60">
        <v>100</v>
      </c>
      <c r="AO1764" s="128" t="str">
        <f>IF(Table13[[#This Row],[Combo 27 Bet]]="","",IF(Table13[[#This Row],[Lev Ret]]="","",AN1764*Table13[[#This Row],[Odds]]))</f>
        <v/>
      </c>
      <c r="AP1764" s="129">
        <f t="shared" si="138"/>
        <v>-100</v>
      </c>
      <c r="AQ1764" s="135"/>
      <c r="AR1764" s="151">
        <v>8</v>
      </c>
      <c r="AS1764" s="2" t="str">
        <f>IF(Table13[[#This Row],[Date]]&lt;$AS$3,"","Live")</f>
        <v/>
      </c>
      <c r="AT1764" s="2" t="str">
        <f>IF(Table13[[#This Row],[Date]]&lt;$AT$3,"","Current Algo")</f>
        <v/>
      </c>
    </row>
    <row r="1765" spans="1:46" x14ac:dyDescent="0.25">
      <c r="A1765" s="82">
        <v>46151</v>
      </c>
      <c r="B1765" s="2" t="s">
        <v>4</v>
      </c>
      <c r="C1765" s="83">
        <v>0.65277777777777779</v>
      </c>
      <c r="D1765" s="87">
        <v>6</v>
      </c>
      <c r="E1765" s="7">
        <v>12</v>
      </c>
      <c r="F1765" s="60">
        <v>7</v>
      </c>
      <c r="G1765" s="2">
        <v>1440</v>
      </c>
      <c r="H1765" s="2" t="s">
        <v>42</v>
      </c>
      <c r="I1765" s="2">
        <v>100</v>
      </c>
      <c r="J1765" s="2">
        <v>150</v>
      </c>
      <c r="K1765" s="6">
        <v>5</v>
      </c>
      <c r="L1765" s="6" t="s">
        <v>1161</v>
      </c>
      <c r="M1765" s="2" t="s">
        <v>80</v>
      </c>
      <c r="N1765" s="84">
        <v>3.6</v>
      </c>
      <c r="O1765" s="2" t="s">
        <v>69</v>
      </c>
      <c r="P1765" s="2" t="s">
        <v>64</v>
      </c>
      <c r="Q1765" s="85"/>
      <c r="R1765" s="86">
        <v>1</v>
      </c>
      <c r="S1765" s="85">
        <v>55.5</v>
      </c>
      <c r="T1765" s="85">
        <v>55.5</v>
      </c>
      <c r="U1765" s="85"/>
      <c r="V1765" s="2">
        <v>3</v>
      </c>
      <c r="W1765" s="92">
        <v>2</v>
      </c>
      <c r="X1765" s="10">
        <v>2</v>
      </c>
      <c r="Y1765" s="95">
        <v>4.5999999999999996</v>
      </c>
      <c r="Z1765" s="2">
        <v>40</v>
      </c>
      <c r="AA1765" s="6">
        <v>10</v>
      </c>
      <c r="AB1765" s="2"/>
      <c r="AC1765" s="2" t="s">
        <v>12</v>
      </c>
      <c r="AD1765" s="84">
        <v>4.8</v>
      </c>
      <c r="AE1765" s="84">
        <v>1.8</v>
      </c>
      <c r="AF1765" s="2">
        <v>100</v>
      </c>
      <c r="AG1765" s="2">
        <f t="shared" si="136"/>
        <v>480</v>
      </c>
      <c r="AH1765" s="2">
        <f t="shared" si="137"/>
        <v>380</v>
      </c>
      <c r="AI1765" s="44" t="str">
        <f>VLOOKUP(Table13[[#This Row],[Track]],$B$1885:$D$1929,2,FALSE)</f>
        <v>Vic</v>
      </c>
      <c r="AJ17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65" s="16" t="str">
        <f>IF(Table13[[#This Row],[Going-Dist]]="G&lt;6-Dist&gt;=1700","B",IF(Table13[[#This Row],[Going-Dist]]="G&lt;6-Dist&lt;1700","A",IF(AJ1765="G&gt;=6-Dist&lt;1700","C",IF(AJ1765="G&gt;=6-Dist&gt;=1700","D","xx"))))</f>
        <v>C</v>
      </c>
      <c r="AL1765" s="69">
        <f>MONTH(Table13[[#This Row],[Date]])</f>
        <v>5</v>
      </c>
      <c r="AM1765" s="69" t="str">
        <f t="shared" si="135"/>
        <v>2025-2026</v>
      </c>
      <c r="AN1765" s="60">
        <v>100</v>
      </c>
      <c r="AO1765" s="128">
        <f>IF(Table13[[#This Row],[Combo 27 Bet]]="","",IF(Table13[[#This Row],[Lev Ret]]="","",AN1765*Table13[[#This Row],[Odds]]))</f>
        <v>480</v>
      </c>
      <c r="AP1765" s="129">
        <f t="shared" si="138"/>
        <v>380</v>
      </c>
      <c r="AQ1765" s="135"/>
      <c r="AR1765" s="151">
        <v>7</v>
      </c>
      <c r="AS1765" s="2" t="str">
        <f>IF(Table13[[#This Row],[Date]]&lt;$AS$3,"","Live")</f>
        <v/>
      </c>
      <c r="AT1765" s="2" t="str">
        <f>IF(Table13[[#This Row],[Date]]&lt;$AT$3,"","Current Algo")</f>
        <v/>
      </c>
    </row>
    <row r="1766" spans="1:46" x14ac:dyDescent="0.25">
      <c r="A1766" s="82">
        <v>46158</v>
      </c>
      <c r="B1766" s="2" t="s">
        <v>1097</v>
      </c>
      <c r="C1766" s="83">
        <v>0.58333333333333337</v>
      </c>
      <c r="D1766" s="87">
        <v>4</v>
      </c>
      <c r="E1766" s="7">
        <v>3</v>
      </c>
      <c r="F1766" s="60">
        <v>6</v>
      </c>
      <c r="G1766" s="2">
        <v>1100</v>
      </c>
      <c r="H1766" s="2" t="s">
        <v>151</v>
      </c>
      <c r="I1766" s="2">
        <v>78</v>
      </c>
      <c r="J1766" s="2">
        <v>160</v>
      </c>
      <c r="K1766" s="6">
        <v>12</v>
      </c>
      <c r="L1766" s="6" t="s">
        <v>1484</v>
      </c>
      <c r="M1766" s="2" t="s">
        <v>50</v>
      </c>
      <c r="N1766" s="84">
        <v>5</v>
      </c>
      <c r="O1766" s="2" t="s">
        <v>1156</v>
      </c>
      <c r="P1766" s="2" t="s">
        <v>1350</v>
      </c>
      <c r="Q1766" s="85">
        <v>1.5</v>
      </c>
      <c r="R1766" s="86">
        <v>7</v>
      </c>
      <c r="S1766" s="85">
        <v>56.5</v>
      </c>
      <c r="T1766" s="85">
        <v>55</v>
      </c>
      <c r="U1766" s="85"/>
      <c r="V1766" s="2">
        <v>5</v>
      </c>
      <c r="W1766" s="92"/>
      <c r="X1766" s="10">
        <v>2</v>
      </c>
      <c r="Y1766" s="95">
        <v>6.7</v>
      </c>
      <c r="Z1766" s="2">
        <v>20</v>
      </c>
      <c r="AA1766" s="6"/>
      <c r="AB1766" s="2"/>
      <c r="AC1766" s="2" t="s">
        <v>15</v>
      </c>
      <c r="AD1766" s="84">
        <v>4.8</v>
      </c>
      <c r="AE1766" s="84">
        <v>1.7</v>
      </c>
      <c r="AF1766" s="2">
        <v>100</v>
      </c>
      <c r="AG1766" s="2" t="str">
        <f t="shared" si="136"/>
        <v/>
      </c>
      <c r="AH1766" s="2">
        <f t="shared" si="137"/>
        <v>-100</v>
      </c>
      <c r="AI1766" s="44" t="str">
        <f>VLOOKUP(Table13[[#This Row],[Track]],$B$1885:$D$1929,2,FALSE)</f>
        <v>NSW</v>
      </c>
      <c r="AJ1766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6" s="16" t="str">
        <f>IF(Table13[[#This Row],[Going-Dist]]="G&lt;6-Dist&gt;=1700","B",IF(Table13[[#This Row],[Going-Dist]]="G&lt;6-Dist&lt;1700","A",IF(AJ1766="G&gt;=6-Dist&lt;1700","C",IF(AJ1766="G&gt;=6-Dist&gt;=1700","D","xx"))))</f>
        <v>A</v>
      </c>
      <c r="AL1766" s="69">
        <f>MONTH(Table13[[#This Row],[Date]])</f>
        <v>5</v>
      </c>
      <c r="AM1766" s="69" t="str">
        <f t="shared" si="135"/>
        <v>2025-2026</v>
      </c>
      <c r="AN1766" s="60">
        <v>100</v>
      </c>
      <c r="AO1766" s="128" t="str">
        <f>IF(Table13[[#This Row],[Combo 27 Bet]]="","",IF(Table13[[#This Row],[Lev Ret]]="","",AN1766*Table13[[#This Row],[Odds]]))</f>
        <v/>
      </c>
      <c r="AP1766" s="129">
        <f t="shared" si="138"/>
        <v>-100</v>
      </c>
      <c r="AQ1766" s="135"/>
      <c r="AR1766" s="151">
        <v>6</v>
      </c>
      <c r="AS1766" s="2" t="str">
        <f>IF(Table13[[#This Row],[Date]]&lt;$AS$3,"","Live")</f>
        <v/>
      </c>
      <c r="AT1766" s="2" t="str">
        <f>IF(Table13[[#This Row],[Date]]&lt;$AT$3,"","Current Algo")</f>
        <v/>
      </c>
    </row>
    <row r="1767" spans="1:46" x14ac:dyDescent="0.25">
      <c r="A1767" s="82">
        <v>46158</v>
      </c>
      <c r="B1767" s="2" t="s">
        <v>1097</v>
      </c>
      <c r="C1767" s="83">
        <v>0.65972222222222221</v>
      </c>
      <c r="D1767" s="87">
        <v>4</v>
      </c>
      <c r="E1767" s="7">
        <v>3</v>
      </c>
      <c r="F1767" s="60">
        <v>9</v>
      </c>
      <c r="G1767" s="2">
        <v>1400</v>
      </c>
      <c r="H1767" s="2" t="s">
        <v>152</v>
      </c>
      <c r="I1767" s="2"/>
      <c r="J1767" s="2">
        <v>250</v>
      </c>
      <c r="K1767" s="6">
        <v>9</v>
      </c>
      <c r="L1767" s="6" t="s">
        <v>1485</v>
      </c>
      <c r="M1767" s="2" t="s">
        <v>50</v>
      </c>
      <c r="N1767" s="84">
        <v>3</v>
      </c>
      <c r="O1767" s="2" t="s">
        <v>158</v>
      </c>
      <c r="P1767" s="2" t="s">
        <v>153</v>
      </c>
      <c r="Q1767" s="85"/>
      <c r="R1767" s="86">
        <v>1</v>
      </c>
      <c r="S1767" s="85">
        <v>55</v>
      </c>
      <c r="T1767" s="85">
        <v>55</v>
      </c>
      <c r="U1767" s="85"/>
      <c r="V1767" s="2">
        <v>2</v>
      </c>
      <c r="W1767" s="92"/>
      <c r="X1767" s="10">
        <v>1</v>
      </c>
      <c r="Y1767" s="95">
        <v>3.7</v>
      </c>
      <c r="Z1767" s="2">
        <v>20</v>
      </c>
      <c r="AA1767" s="6"/>
      <c r="AB1767" s="2"/>
      <c r="AC1767" s="2"/>
      <c r="AD1767" s="84">
        <v>2.5</v>
      </c>
      <c r="AE1767" s="84"/>
      <c r="AF1767" s="2">
        <v>100</v>
      </c>
      <c r="AG1767" s="2" t="str">
        <f t="shared" si="136"/>
        <v/>
      </c>
      <c r="AH1767" s="2">
        <f t="shared" si="137"/>
        <v>-100</v>
      </c>
      <c r="AI1767" s="44" t="str">
        <f>VLOOKUP(Table13[[#This Row],[Track]],$B$1885:$D$1929,2,FALSE)</f>
        <v>NSW</v>
      </c>
      <c r="AJ1767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7" s="16" t="str">
        <f>IF(Table13[[#This Row],[Going-Dist]]="G&lt;6-Dist&gt;=1700","B",IF(Table13[[#This Row],[Going-Dist]]="G&lt;6-Dist&lt;1700","A",IF(AJ1767="G&gt;=6-Dist&lt;1700","C",IF(AJ1767="G&gt;=6-Dist&gt;=1700","D","xx"))))</f>
        <v>A</v>
      </c>
      <c r="AL1767" s="69">
        <f>MONTH(Table13[[#This Row],[Date]])</f>
        <v>5</v>
      </c>
      <c r="AM1767" s="69" t="str">
        <f t="shared" si="135"/>
        <v>2025-2026</v>
      </c>
      <c r="AN1767" s="60">
        <v>150</v>
      </c>
      <c r="AO1767" s="128" t="str">
        <f>IF(Table13[[#This Row],[Combo 27 Bet]]="","",IF(Table13[[#This Row],[Lev Ret]]="","",AN1767*Table13[[#This Row],[Odds]]))</f>
        <v/>
      </c>
      <c r="AP1767" s="129">
        <f t="shared" si="138"/>
        <v>-150</v>
      </c>
      <c r="AQ1767" s="135"/>
      <c r="AR1767" s="151">
        <v>9</v>
      </c>
      <c r="AS1767" s="2" t="str">
        <f>IF(Table13[[#This Row],[Date]]&lt;$AS$3,"","Live")</f>
        <v/>
      </c>
      <c r="AT1767" s="2" t="str">
        <f>IF(Table13[[#This Row],[Date]]&lt;$AT$3,"","Current Algo")</f>
        <v/>
      </c>
    </row>
    <row r="1768" spans="1:46" x14ac:dyDescent="0.25">
      <c r="A1768" s="82">
        <v>46158</v>
      </c>
      <c r="B1768" s="2" t="s">
        <v>1097</v>
      </c>
      <c r="C1768" s="83">
        <v>0.6875</v>
      </c>
      <c r="D1768" s="87">
        <v>4</v>
      </c>
      <c r="E1768" s="7">
        <v>3</v>
      </c>
      <c r="F1768" s="60">
        <v>10</v>
      </c>
      <c r="G1768" s="2">
        <v>1300</v>
      </c>
      <c r="H1768" s="2" t="s">
        <v>151</v>
      </c>
      <c r="I1768" s="2">
        <v>78</v>
      </c>
      <c r="J1768" s="2">
        <v>200</v>
      </c>
      <c r="K1768" s="6">
        <v>2</v>
      </c>
      <c r="L1768" s="6" t="s">
        <v>1486</v>
      </c>
      <c r="M1768" s="2" t="s">
        <v>55</v>
      </c>
      <c r="N1768" s="84">
        <v>2.7</v>
      </c>
      <c r="O1768" s="2" t="s">
        <v>1483</v>
      </c>
      <c r="P1768" s="2" t="s">
        <v>236</v>
      </c>
      <c r="Q1768" s="85"/>
      <c r="R1768" s="86">
        <v>7</v>
      </c>
      <c r="S1768" s="85">
        <v>59</v>
      </c>
      <c r="T1768" s="85">
        <v>59</v>
      </c>
      <c r="U1768" s="85"/>
      <c r="V1768" s="2"/>
      <c r="W1768" s="92">
        <v>2</v>
      </c>
      <c r="X1768" s="10">
        <v>1</v>
      </c>
      <c r="Y1768" s="95">
        <v>5.0999999999999996</v>
      </c>
      <c r="Z1768" s="2">
        <v>20</v>
      </c>
      <c r="AA1768" s="6"/>
      <c r="AB1768" s="2"/>
      <c r="AC1768" s="2" t="s">
        <v>13</v>
      </c>
      <c r="AD1768" s="84">
        <v>2.2999999999999998</v>
      </c>
      <c r="AE1768" s="84">
        <v>1.4</v>
      </c>
      <c r="AF1768" s="2">
        <v>100</v>
      </c>
      <c r="AG1768" s="2" t="str">
        <f t="shared" si="136"/>
        <v/>
      </c>
      <c r="AH1768" s="2">
        <f t="shared" si="137"/>
        <v>-100</v>
      </c>
      <c r="AI1768" s="44" t="str">
        <f>VLOOKUP(Table13[[#This Row],[Track]],$B$1885:$D$1929,2,FALSE)</f>
        <v>NSW</v>
      </c>
      <c r="AJ176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68" s="16" t="str">
        <f>IF(Table13[[#This Row],[Going-Dist]]="G&lt;6-Dist&gt;=1700","B",IF(Table13[[#This Row],[Going-Dist]]="G&lt;6-Dist&lt;1700","A",IF(AJ1768="G&gt;=6-Dist&lt;1700","C",IF(AJ1768="G&gt;=6-Dist&gt;=1700","D","xx"))))</f>
        <v>A</v>
      </c>
      <c r="AL1768" s="69">
        <f>MONTH(Table13[[#This Row],[Date]])</f>
        <v>5</v>
      </c>
      <c r="AM1768" s="69" t="str">
        <f t="shared" si="135"/>
        <v>2025-2026</v>
      </c>
      <c r="AN1768" s="60">
        <v>150</v>
      </c>
      <c r="AO1768" s="128" t="str">
        <f>IF(Table13[[#This Row],[Combo 27 Bet]]="","",IF(Table13[[#This Row],[Lev Ret]]="","",AN1768*Table13[[#This Row],[Odds]]))</f>
        <v/>
      </c>
      <c r="AP1768" s="129">
        <f t="shared" si="138"/>
        <v>-150</v>
      </c>
      <c r="AQ1768" s="135"/>
      <c r="AR1768" s="151">
        <v>9</v>
      </c>
      <c r="AS1768" s="2" t="str">
        <f>IF(Table13[[#This Row],[Date]]&lt;$AS$3,"","Live")</f>
        <v/>
      </c>
      <c r="AT1768" s="2" t="str">
        <f>IF(Table13[[#This Row],[Date]]&lt;$AT$3,"","Current Algo")</f>
        <v/>
      </c>
    </row>
    <row r="1769" spans="1:46" x14ac:dyDescent="0.25">
      <c r="A1769" s="82">
        <v>46158</v>
      </c>
      <c r="B1769" s="2" t="s">
        <v>3</v>
      </c>
      <c r="C1769" s="83">
        <v>0.69652777777777775</v>
      </c>
      <c r="D1769" s="87">
        <v>4</v>
      </c>
      <c r="E1769" s="7">
        <v>4</v>
      </c>
      <c r="F1769" s="60">
        <v>9</v>
      </c>
      <c r="G1769" s="2">
        <v>1800</v>
      </c>
      <c r="H1769" s="2" t="s">
        <v>42</v>
      </c>
      <c r="I1769" s="2">
        <v>84</v>
      </c>
      <c r="J1769" s="2">
        <v>130</v>
      </c>
      <c r="K1769" s="6">
        <v>11</v>
      </c>
      <c r="L1769" s="6" t="s">
        <v>1487</v>
      </c>
      <c r="M1769" s="2" t="s">
        <v>55</v>
      </c>
      <c r="N1769" s="84">
        <v>2.2000000000000002</v>
      </c>
      <c r="O1769" s="2" t="s">
        <v>78</v>
      </c>
      <c r="P1769" s="2" t="s">
        <v>45</v>
      </c>
      <c r="Q1769" s="85"/>
      <c r="R1769" s="86">
        <v>3</v>
      </c>
      <c r="S1769" s="85">
        <v>54.5</v>
      </c>
      <c r="T1769" s="85">
        <v>54.5</v>
      </c>
      <c r="U1769" s="85"/>
      <c r="V1769" s="2">
        <v>2</v>
      </c>
      <c r="W1769" s="92">
        <v>1</v>
      </c>
      <c r="X1769" s="10">
        <v>2</v>
      </c>
      <c r="Y1769" s="95">
        <v>4.5</v>
      </c>
      <c r="Z1769" s="2">
        <v>40</v>
      </c>
      <c r="AA1769" s="6">
        <v>10</v>
      </c>
      <c r="AB1769" s="2"/>
      <c r="AC1769" s="2"/>
      <c r="AD1769" s="84">
        <v>2</v>
      </c>
      <c r="AE1769" s="84"/>
      <c r="AF1769" s="2">
        <v>100</v>
      </c>
      <c r="AG1769" s="2" t="str">
        <f t="shared" si="136"/>
        <v/>
      </c>
      <c r="AH1769" s="2">
        <f t="shared" si="137"/>
        <v>-100</v>
      </c>
      <c r="AI1769" s="44" t="str">
        <f>VLOOKUP(Table13[[#This Row],[Track]],$B$1885:$D$1929,2,FALSE)</f>
        <v>Vic</v>
      </c>
      <c r="AJ1769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769" s="16" t="str">
        <f>IF(Table13[[#This Row],[Going-Dist]]="G&lt;6-Dist&gt;=1700","B",IF(Table13[[#This Row],[Going-Dist]]="G&lt;6-Dist&lt;1700","A",IF(AJ1769="G&gt;=6-Dist&lt;1700","C",IF(AJ1769="G&gt;=6-Dist&gt;=1700","D","xx"))))</f>
        <v>B</v>
      </c>
      <c r="AL1769" s="69">
        <f>MONTH(Table13[[#This Row],[Date]])</f>
        <v>5</v>
      </c>
      <c r="AM1769" s="69" t="str">
        <f t="shared" si="135"/>
        <v>2025-2026</v>
      </c>
      <c r="AN1769" s="60">
        <v>100</v>
      </c>
      <c r="AO1769" s="128" t="str">
        <f>IF(Table13[[#This Row],[Combo 27 Bet]]="","",IF(Table13[[#This Row],[Lev Ret]]="","",AN1769*Table13[[#This Row],[Odds]]))</f>
        <v/>
      </c>
      <c r="AP1769" s="129">
        <f t="shared" si="138"/>
        <v>-100</v>
      </c>
      <c r="AQ1769" s="135"/>
      <c r="AR1769" s="151">
        <v>5</v>
      </c>
      <c r="AS1769" s="2" t="str">
        <f>IF(Table13[[#This Row],[Date]]&lt;$AS$3,"","Live")</f>
        <v/>
      </c>
      <c r="AT1769" s="2" t="str">
        <f>IF(Table13[[#This Row],[Date]]&lt;$AT$3,"","Current Algo")</f>
        <v/>
      </c>
    </row>
    <row r="1770" spans="1:46" x14ac:dyDescent="0.25">
      <c r="A1770" s="82">
        <v>46165</v>
      </c>
      <c r="B1770" s="2" t="s">
        <v>5</v>
      </c>
      <c r="C1770" s="83">
        <v>0.67013888888888884</v>
      </c>
      <c r="D1770" s="87">
        <v>6</v>
      </c>
      <c r="E1770" s="7">
        <v>0</v>
      </c>
      <c r="F1770" s="60">
        <v>8</v>
      </c>
      <c r="G1770" s="2">
        <v>1400</v>
      </c>
      <c r="H1770" s="2" t="s">
        <v>42</v>
      </c>
      <c r="I1770" s="2">
        <v>100</v>
      </c>
      <c r="J1770" s="2">
        <v>150</v>
      </c>
      <c r="K1770" s="6">
        <v>13</v>
      </c>
      <c r="L1770" s="6" t="s">
        <v>1199</v>
      </c>
      <c r="M1770" s="2" t="s">
        <v>75</v>
      </c>
      <c r="N1770" s="84">
        <v>4.4000000000000004</v>
      </c>
      <c r="O1770" s="2" t="s">
        <v>91</v>
      </c>
      <c r="P1770" s="2" t="s">
        <v>1488</v>
      </c>
      <c r="Q1770" s="85">
        <v>1.5</v>
      </c>
      <c r="R1770" s="86">
        <v>13</v>
      </c>
      <c r="S1770" s="85">
        <v>56</v>
      </c>
      <c r="T1770" s="85">
        <v>54.5</v>
      </c>
      <c r="U1770" s="85"/>
      <c r="V1770" s="2">
        <v>3</v>
      </c>
      <c r="W1770" s="92">
        <v>4</v>
      </c>
      <c r="X1770" s="10">
        <v>2</v>
      </c>
      <c r="Y1770" s="95">
        <v>5</v>
      </c>
      <c r="Z1770" s="2">
        <v>35</v>
      </c>
      <c r="AA1770" s="6">
        <v>16</v>
      </c>
      <c r="AB1770" s="2"/>
      <c r="AC1770" s="2" t="s">
        <v>15</v>
      </c>
      <c r="AD1770" s="84">
        <v>3.6</v>
      </c>
      <c r="AE1770" s="84">
        <v>1.6</v>
      </c>
      <c r="AF1770" s="2">
        <v>100</v>
      </c>
      <c r="AG1770" s="2" t="str">
        <f t="shared" si="136"/>
        <v/>
      </c>
      <c r="AH1770" s="2">
        <f t="shared" si="137"/>
        <v>-100</v>
      </c>
      <c r="AI1770" s="44" t="str">
        <f>VLOOKUP(Table13[[#This Row],[Track]],$B$1885:$D$1929,2,FALSE)</f>
        <v>Vic</v>
      </c>
      <c r="AJ17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0" s="16" t="str">
        <f>IF(Table13[[#This Row],[Going-Dist]]="G&lt;6-Dist&gt;=1700","B",IF(Table13[[#This Row],[Going-Dist]]="G&lt;6-Dist&lt;1700","A",IF(AJ1770="G&gt;=6-Dist&lt;1700","C",IF(AJ1770="G&gt;=6-Dist&gt;=1700","D","xx"))))</f>
        <v>C</v>
      </c>
      <c r="AL1770" s="69">
        <f>MONTH(Table13[[#This Row],[Date]])</f>
        <v>5</v>
      </c>
      <c r="AM1770" s="69" t="str">
        <f t="shared" si="135"/>
        <v>2025-2026</v>
      </c>
      <c r="AN1770" s="60">
        <v>100</v>
      </c>
      <c r="AO1770" s="128" t="str">
        <f>IF(Table13[[#This Row],[Combo 27 Bet]]="","",IF(Table13[[#This Row],[Lev Ret]]="","",AN1770*Table13[[#This Row],[Odds]]))</f>
        <v/>
      </c>
      <c r="AP1770" s="129">
        <f t="shared" si="138"/>
        <v>-100</v>
      </c>
      <c r="AQ1770" s="135">
        <v>2</v>
      </c>
      <c r="AR1770" s="151">
        <v>7</v>
      </c>
      <c r="AS1770" s="2" t="str">
        <f>IF(Table13[[#This Row],[Date]]&lt;$AS$3,"","Live")</f>
        <v/>
      </c>
      <c r="AT1770" s="2" t="str">
        <f>IF(Table13[[#This Row],[Date]]&lt;$AT$3,"","Current Algo")</f>
        <v/>
      </c>
    </row>
    <row r="1771" spans="1:46" x14ac:dyDescent="0.25">
      <c r="A1771" s="82">
        <v>46165</v>
      </c>
      <c r="B1771" s="2" t="s">
        <v>5</v>
      </c>
      <c r="C1771" s="83">
        <v>0.67013888888888884</v>
      </c>
      <c r="D1771" s="87">
        <v>6</v>
      </c>
      <c r="E1771" s="7">
        <v>0</v>
      </c>
      <c r="F1771" s="60">
        <v>8</v>
      </c>
      <c r="G1771" s="2">
        <v>1400</v>
      </c>
      <c r="H1771" s="2" t="s">
        <v>42</v>
      </c>
      <c r="I1771" s="2">
        <v>100</v>
      </c>
      <c r="J1771" s="2">
        <v>150</v>
      </c>
      <c r="K1771" s="6">
        <v>12</v>
      </c>
      <c r="L1771" s="6" t="s">
        <v>1355</v>
      </c>
      <c r="M1771" s="2" t="s">
        <v>75</v>
      </c>
      <c r="N1771" s="84">
        <v>5</v>
      </c>
      <c r="O1771" s="2" t="s">
        <v>538</v>
      </c>
      <c r="P1771" s="2" t="s">
        <v>82</v>
      </c>
      <c r="Q1771" s="85"/>
      <c r="R1771" s="86">
        <v>16</v>
      </c>
      <c r="S1771" s="85">
        <v>56.5</v>
      </c>
      <c r="T1771" s="85">
        <v>56.5</v>
      </c>
      <c r="U1771" s="85"/>
      <c r="V1771" s="2">
        <v>4</v>
      </c>
      <c r="W1771" s="92">
        <v>3</v>
      </c>
      <c r="X1771" s="10">
        <v>3</v>
      </c>
      <c r="Y1771" s="95">
        <v>5.4</v>
      </c>
      <c r="Z1771" s="2">
        <v>30</v>
      </c>
      <c r="AA1771" s="6">
        <v>16</v>
      </c>
      <c r="AB1771" s="2"/>
      <c r="AC1771" s="2" t="s">
        <v>13</v>
      </c>
      <c r="AD1771" s="84">
        <v>5</v>
      </c>
      <c r="AE1771" s="84">
        <v>2.1</v>
      </c>
      <c r="AF1771" s="2">
        <v>100</v>
      </c>
      <c r="AG1771" s="2" t="str">
        <f t="shared" si="136"/>
        <v/>
      </c>
      <c r="AH1771" s="2">
        <f t="shared" si="137"/>
        <v>-100</v>
      </c>
      <c r="AI1771" s="44" t="str">
        <f>VLOOKUP(Table13[[#This Row],[Track]],$B$1885:$D$1929,2,FALSE)</f>
        <v>Vic</v>
      </c>
      <c r="AJ177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1" s="16" t="str">
        <f>IF(Table13[[#This Row],[Going-Dist]]="G&lt;6-Dist&gt;=1700","B",IF(Table13[[#This Row],[Going-Dist]]="G&lt;6-Dist&lt;1700","A",IF(AJ1771="G&gt;=6-Dist&lt;1700","C",IF(AJ1771="G&gt;=6-Dist&gt;=1700","D","xx"))))</f>
        <v>C</v>
      </c>
      <c r="AL1771" s="69">
        <f>MONTH(Table13[[#This Row],[Date]])</f>
        <v>5</v>
      </c>
      <c r="AM1771" s="69" t="str">
        <f t="shared" si="135"/>
        <v>2025-2026</v>
      </c>
      <c r="AN1771" s="60">
        <v>100</v>
      </c>
      <c r="AO1771" s="128" t="str">
        <f>IF(Table13[[#This Row],[Combo 27 Bet]]="","",IF(Table13[[#This Row],[Lev Ret]]="","",AN1771*Table13[[#This Row],[Odds]]))</f>
        <v/>
      </c>
      <c r="AP1771" s="129">
        <f t="shared" si="138"/>
        <v>-100</v>
      </c>
      <c r="AQ1771" s="135">
        <v>2</v>
      </c>
      <c r="AR1771" s="151">
        <v>6</v>
      </c>
      <c r="AS1771" s="2" t="str">
        <f>IF(Table13[[#This Row],[Date]]&lt;$AS$3,"","Live")</f>
        <v/>
      </c>
      <c r="AT1771" s="2" t="str">
        <f>IF(Table13[[#This Row],[Date]]&lt;$AT$3,"","Current Algo")</f>
        <v/>
      </c>
    </row>
    <row r="1772" spans="1:46" x14ac:dyDescent="0.25">
      <c r="A1772" s="82">
        <v>46165</v>
      </c>
      <c r="B1772" s="2" t="s">
        <v>5</v>
      </c>
      <c r="C1772" s="83">
        <v>0.69097222222222221</v>
      </c>
      <c r="D1772" s="87">
        <v>6</v>
      </c>
      <c r="E1772" s="7">
        <v>0</v>
      </c>
      <c r="F1772" s="60">
        <v>9</v>
      </c>
      <c r="G1772" s="2">
        <v>1400</v>
      </c>
      <c r="H1772" s="2" t="s">
        <v>42</v>
      </c>
      <c r="I1772" s="2">
        <v>84</v>
      </c>
      <c r="J1772" s="2">
        <v>130</v>
      </c>
      <c r="K1772" s="6">
        <v>15</v>
      </c>
      <c r="L1772" s="6" t="s">
        <v>1465</v>
      </c>
      <c r="M1772" s="2" t="s">
        <v>55</v>
      </c>
      <c r="N1772" s="84">
        <v>4</v>
      </c>
      <c r="O1772" s="2" t="s">
        <v>515</v>
      </c>
      <c r="P1772" s="2" t="s">
        <v>1489</v>
      </c>
      <c r="Q1772" s="85">
        <v>3</v>
      </c>
      <c r="R1772" s="86">
        <v>10</v>
      </c>
      <c r="S1772" s="85">
        <v>54.5</v>
      </c>
      <c r="T1772" s="85">
        <v>51.5</v>
      </c>
      <c r="U1772" s="85"/>
      <c r="V1772" s="2">
        <v>1</v>
      </c>
      <c r="W1772" s="92">
        <v>1</v>
      </c>
      <c r="X1772" s="10">
        <v>1</v>
      </c>
      <c r="Y1772" s="95">
        <v>3</v>
      </c>
      <c r="Z1772" s="2">
        <v>50</v>
      </c>
      <c r="AA1772" s="6">
        <v>13</v>
      </c>
      <c r="AB1772" s="2"/>
      <c r="AC1772" s="2" t="s">
        <v>12</v>
      </c>
      <c r="AD1772" s="84">
        <v>3.4</v>
      </c>
      <c r="AE1772" s="84">
        <v>1.4</v>
      </c>
      <c r="AF1772" s="2">
        <v>100</v>
      </c>
      <c r="AG1772" s="2">
        <f t="shared" si="136"/>
        <v>340</v>
      </c>
      <c r="AH1772" s="2">
        <f t="shared" si="137"/>
        <v>240</v>
      </c>
      <c r="AI1772" s="44" t="str">
        <f>VLOOKUP(Table13[[#This Row],[Track]],$B$1885:$D$1929,2,FALSE)</f>
        <v>Vic</v>
      </c>
      <c r="AJ177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2" s="16" t="str">
        <f>IF(Table13[[#This Row],[Going-Dist]]="G&lt;6-Dist&gt;=1700","B",IF(Table13[[#This Row],[Going-Dist]]="G&lt;6-Dist&lt;1700","A",IF(AJ1772="G&gt;=6-Dist&lt;1700","C",IF(AJ1772="G&gt;=6-Dist&gt;=1700","D","xx"))))</f>
        <v>C</v>
      </c>
      <c r="AL1772" s="69">
        <f>MONTH(Table13[[#This Row],[Date]])</f>
        <v>5</v>
      </c>
      <c r="AM1772" s="69" t="str">
        <f t="shared" si="135"/>
        <v>2025-2026</v>
      </c>
      <c r="AN1772" s="60">
        <v>150</v>
      </c>
      <c r="AO1772" s="128">
        <f>IF(Table13[[#This Row],[Combo 27 Bet]]="","",IF(Table13[[#This Row],[Lev Ret]]="","",AN1772*Table13[[#This Row],[Odds]]))</f>
        <v>510</v>
      </c>
      <c r="AP1772" s="129">
        <f t="shared" si="138"/>
        <v>360</v>
      </c>
      <c r="AQ1772" s="135"/>
      <c r="AR1772" s="151">
        <v>9</v>
      </c>
      <c r="AS1772" s="2" t="str">
        <f>IF(Table13[[#This Row],[Date]]&lt;$AS$3,"","Live")</f>
        <v/>
      </c>
      <c r="AT1772" s="2" t="str">
        <f>IF(Table13[[#This Row],[Date]]&lt;$AT$3,"","Current Algo")</f>
        <v/>
      </c>
    </row>
    <row r="1773" spans="1:46" x14ac:dyDescent="0.25">
      <c r="A1773" s="82">
        <v>46172</v>
      </c>
      <c r="B1773" s="2" t="s">
        <v>149</v>
      </c>
      <c r="C1773" s="83">
        <v>0.50694444444444442</v>
      </c>
      <c r="D1773" s="87">
        <v>8</v>
      </c>
      <c r="E1773" s="7">
        <v>0</v>
      </c>
      <c r="F1773" s="60">
        <v>3</v>
      </c>
      <c r="G1773" s="2">
        <v>1100</v>
      </c>
      <c r="H1773" s="2" t="s">
        <v>151</v>
      </c>
      <c r="I1773" s="2">
        <v>72</v>
      </c>
      <c r="J1773" s="2">
        <v>120</v>
      </c>
      <c r="K1773" s="6">
        <v>7</v>
      </c>
      <c r="L1773" s="6" t="s">
        <v>1494</v>
      </c>
      <c r="M1773" s="2" t="s">
        <v>75</v>
      </c>
      <c r="N1773" s="84">
        <v>2.8</v>
      </c>
      <c r="O1773" s="2" t="s">
        <v>1492</v>
      </c>
      <c r="P1773" s="2" t="s">
        <v>1493</v>
      </c>
      <c r="Q1773" s="85"/>
      <c r="R1773" s="86">
        <v>7</v>
      </c>
      <c r="S1773" s="85">
        <v>56.5</v>
      </c>
      <c r="T1773" s="85">
        <v>56.5</v>
      </c>
      <c r="U1773" s="85"/>
      <c r="V1773" s="2">
        <v>1</v>
      </c>
      <c r="W1773" s="92">
        <v>1</v>
      </c>
      <c r="X1773" s="10">
        <v>1</v>
      </c>
      <c r="Y1773" s="95">
        <v>2.6</v>
      </c>
      <c r="Z1773" s="2">
        <v>20</v>
      </c>
      <c r="AA1773" s="6"/>
      <c r="AB1773" s="2"/>
      <c r="AC1773" s="2"/>
      <c r="AD1773" s="84">
        <v>2.7</v>
      </c>
      <c r="AE1773" s="84"/>
      <c r="AF1773" s="2">
        <v>100</v>
      </c>
      <c r="AG1773" s="2" t="str">
        <f t="shared" si="136"/>
        <v/>
      </c>
      <c r="AH1773" s="2">
        <f t="shared" si="137"/>
        <v>-100</v>
      </c>
      <c r="AI1773" s="44" t="str">
        <f>VLOOKUP(Table13[[#This Row],[Track]],$B$1885:$D$1929,2,FALSE)</f>
        <v>NSW</v>
      </c>
      <c r="AJ177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3" s="16" t="str">
        <f>IF(Table13[[#This Row],[Going-Dist]]="G&lt;6-Dist&gt;=1700","B",IF(Table13[[#This Row],[Going-Dist]]="G&lt;6-Dist&lt;1700","A",IF(AJ1773="G&gt;=6-Dist&lt;1700","C",IF(AJ1773="G&gt;=6-Dist&gt;=1700","D","xx"))))</f>
        <v>C</v>
      </c>
      <c r="AL1773" s="69">
        <f>MONTH(Table13[[#This Row],[Date]])</f>
        <v>5</v>
      </c>
      <c r="AM1773" s="69" t="str">
        <f t="shared" si="135"/>
        <v>2025-2026</v>
      </c>
      <c r="AN1773" s="60">
        <v>150</v>
      </c>
      <c r="AO1773" s="128" t="str">
        <f>IF(Table13[[#This Row],[Combo 27 Bet]]="","",IF(Table13[[#This Row],[Lev Ret]]="","",AN1773*Table13[[#This Row],[Odds]]))</f>
        <v/>
      </c>
      <c r="AP1773" s="129">
        <f t="shared" si="138"/>
        <v>-150</v>
      </c>
      <c r="AQ1773" s="135"/>
      <c r="AR1773" s="151">
        <v>7</v>
      </c>
      <c r="AS1773" s="2" t="str">
        <f>IF(Table13[[#This Row],[Date]]&lt;$AS$3,"","Live")</f>
        <v/>
      </c>
      <c r="AT1773" s="2" t="str">
        <f>IF(Table13[[#This Row],[Date]]&lt;$AT$3,"","Current Algo")</f>
        <v/>
      </c>
    </row>
    <row r="1774" spans="1:46" x14ac:dyDescent="0.25">
      <c r="A1774" s="82">
        <v>46172</v>
      </c>
      <c r="B1774" s="2" t="s">
        <v>149</v>
      </c>
      <c r="C1774" s="83">
        <v>0.57986111111111116</v>
      </c>
      <c r="D1774" s="87">
        <v>8</v>
      </c>
      <c r="E1774" s="7">
        <v>0</v>
      </c>
      <c r="F1774" s="60">
        <v>6</v>
      </c>
      <c r="G1774" s="2">
        <v>1500</v>
      </c>
      <c r="H1774" s="2" t="s">
        <v>151</v>
      </c>
      <c r="I1774" s="2">
        <v>78</v>
      </c>
      <c r="J1774" s="2">
        <v>160</v>
      </c>
      <c r="K1774" s="6">
        <v>6</v>
      </c>
      <c r="L1774" s="6" t="s">
        <v>1495</v>
      </c>
      <c r="M1774" s="2" t="s">
        <v>75</v>
      </c>
      <c r="N1774" s="84">
        <v>9.1999999999999993</v>
      </c>
      <c r="O1774" s="2" t="s">
        <v>515</v>
      </c>
      <c r="P1774" s="2" t="s">
        <v>1046</v>
      </c>
      <c r="Q1774" s="85"/>
      <c r="R1774" s="86">
        <v>1</v>
      </c>
      <c r="S1774" s="85">
        <v>57.5</v>
      </c>
      <c r="T1774" s="85">
        <v>57.5</v>
      </c>
      <c r="U1774" s="85"/>
      <c r="V1774" s="2">
        <v>1</v>
      </c>
      <c r="W1774" s="92"/>
      <c r="X1774" s="10">
        <v>1</v>
      </c>
      <c r="Y1774" s="95">
        <v>3.9</v>
      </c>
      <c r="Z1774" s="2">
        <v>20</v>
      </c>
      <c r="AA1774" s="6"/>
      <c r="AB1774" s="2"/>
      <c r="AC1774" s="2"/>
      <c r="AD1774" s="84">
        <v>12</v>
      </c>
      <c r="AE1774" s="84"/>
      <c r="AF1774" s="2">
        <v>100</v>
      </c>
      <c r="AG1774" s="2" t="str">
        <f t="shared" si="136"/>
        <v/>
      </c>
      <c r="AH1774" s="2">
        <f t="shared" si="137"/>
        <v>-100</v>
      </c>
      <c r="AI1774" s="44" t="str">
        <f>VLOOKUP(Table13[[#This Row],[Track]],$B$1885:$D$1929,2,FALSE)</f>
        <v>NSW</v>
      </c>
      <c r="AJ177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4" s="16" t="str">
        <f>IF(Table13[[#This Row],[Going-Dist]]="G&lt;6-Dist&gt;=1700","B",IF(Table13[[#This Row],[Going-Dist]]="G&lt;6-Dist&lt;1700","A",IF(AJ1774="G&gt;=6-Dist&lt;1700","C",IF(AJ1774="G&gt;=6-Dist&gt;=1700","D","xx"))))</f>
        <v>C</v>
      </c>
      <c r="AL1774" s="69">
        <f>MONTH(Table13[[#This Row],[Date]])</f>
        <v>5</v>
      </c>
      <c r="AM1774" s="69" t="str">
        <f t="shared" si="135"/>
        <v>2025-2026</v>
      </c>
      <c r="AN1774" s="60">
        <v>100</v>
      </c>
      <c r="AO1774" s="128" t="str">
        <f>IF(Table13[[#This Row],[Combo 27 Bet]]="","",IF(Table13[[#This Row],[Lev Ret]]="","",AN1774*Table13[[#This Row],[Odds]]))</f>
        <v/>
      </c>
      <c r="AP1774" s="129">
        <f t="shared" si="138"/>
        <v>-100</v>
      </c>
      <c r="AQ1774" s="135"/>
      <c r="AR1774" s="151">
        <v>1</v>
      </c>
      <c r="AS1774" s="2" t="str">
        <f>IF(Table13[[#This Row],[Date]]&lt;$AS$3,"","Live")</f>
        <v/>
      </c>
      <c r="AT1774" s="2" t="str">
        <f>IF(Table13[[#This Row],[Date]]&lt;$AT$3,"","Current Algo")</f>
        <v/>
      </c>
    </row>
    <row r="1775" spans="1:46" x14ac:dyDescent="0.25">
      <c r="A1775" s="82">
        <v>46172</v>
      </c>
      <c r="B1775" s="2" t="s">
        <v>4</v>
      </c>
      <c r="C1775" s="83">
        <v>0.59027777777777779</v>
      </c>
      <c r="D1775" s="87">
        <v>8</v>
      </c>
      <c r="E1775" s="7">
        <v>0</v>
      </c>
      <c r="F1775" s="60">
        <v>5</v>
      </c>
      <c r="G1775" s="2">
        <v>1600</v>
      </c>
      <c r="H1775" s="2" t="s">
        <v>42</v>
      </c>
      <c r="I1775" s="2">
        <v>100</v>
      </c>
      <c r="J1775" s="2">
        <v>150</v>
      </c>
      <c r="K1775" s="6">
        <v>8</v>
      </c>
      <c r="L1775" s="6" t="s">
        <v>1490</v>
      </c>
      <c r="M1775" s="2" t="s">
        <v>67</v>
      </c>
      <c r="N1775" s="84">
        <v>3.1</v>
      </c>
      <c r="O1775" s="2" t="s">
        <v>101</v>
      </c>
      <c r="P1775" s="2" t="s">
        <v>82</v>
      </c>
      <c r="Q1775" s="85"/>
      <c r="R1775" s="86">
        <v>6</v>
      </c>
      <c r="S1775" s="85">
        <v>54</v>
      </c>
      <c r="T1775" s="85">
        <v>54</v>
      </c>
      <c r="U1775" s="85"/>
      <c r="V1775" s="2">
        <v>1</v>
      </c>
      <c r="W1775" s="92"/>
      <c r="X1775" s="10">
        <v>2</v>
      </c>
      <c r="Y1775" s="95">
        <v>4.5</v>
      </c>
      <c r="Z1775" s="2">
        <v>40</v>
      </c>
      <c r="AA1775" s="6">
        <v>7</v>
      </c>
      <c r="AB1775" s="2"/>
      <c r="AC1775" s="2"/>
      <c r="AD1775" s="84">
        <v>3.7</v>
      </c>
      <c r="AE1775" s="84"/>
      <c r="AF1775" s="2">
        <v>100</v>
      </c>
      <c r="AG1775" s="2" t="str">
        <f t="shared" si="136"/>
        <v/>
      </c>
      <c r="AH1775" s="2">
        <f t="shared" si="137"/>
        <v>-100</v>
      </c>
      <c r="AI1775" s="44" t="str">
        <f>VLOOKUP(Table13[[#This Row],[Track]],$B$1885:$D$1929,2,FALSE)</f>
        <v>Vic</v>
      </c>
      <c r="AJ177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5" s="16" t="str">
        <f>IF(Table13[[#This Row],[Going-Dist]]="G&lt;6-Dist&gt;=1700","B",IF(Table13[[#This Row],[Going-Dist]]="G&lt;6-Dist&lt;1700","A",IF(AJ1775="G&gt;=6-Dist&lt;1700","C",IF(AJ1775="G&gt;=6-Dist&gt;=1700","D","xx"))))</f>
        <v>C</v>
      </c>
      <c r="AL1775" s="69">
        <f>MONTH(Table13[[#This Row],[Date]])</f>
        <v>5</v>
      </c>
      <c r="AM1775" s="69" t="str">
        <f t="shared" si="135"/>
        <v>2025-2026</v>
      </c>
      <c r="AN1775" s="60">
        <v>200</v>
      </c>
      <c r="AO1775" s="128" t="str">
        <f>IF(Table13[[#This Row],[Combo 27 Bet]]="","",IF(Table13[[#This Row],[Lev Ret]]="","",AN1775*Table13[[#This Row],[Odds]]))</f>
        <v/>
      </c>
      <c r="AP1775" s="129">
        <f t="shared" si="138"/>
        <v>-200</v>
      </c>
      <c r="AQ1775" s="135"/>
      <c r="AR1775" s="151">
        <v>10</v>
      </c>
      <c r="AS1775" s="2" t="str">
        <f>IF(Table13[[#This Row],[Date]]&lt;$AS$3,"","Live")</f>
        <v/>
      </c>
      <c r="AT1775" s="2" t="str">
        <f>IF(Table13[[#This Row],[Date]]&lt;$AT$3,"","Current Algo")</f>
        <v/>
      </c>
    </row>
    <row r="1776" spans="1:46" x14ac:dyDescent="0.25">
      <c r="A1776" s="82">
        <v>46172</v>
      </c>
      <c r="B1776" s="2" t="s">
        <v>4</v>
      </c>
      <c r="C1776" s="83">
        <v>0.66666666666666663</v>
      </c>
      <c r="D1776" s="87">
        <v>8</v>
      </c>
      <c r="E1776" s="7">
        <v>0</v>
      </c>
      <c r="F1776" s="60">
        <v>8</v>
      </c>
      <c r="G1776" s="2">
        <v>1100</v>
      </c>
      <c r="H1776" s="2" t="s">
        <v>42</v>
      </c>
      <c r="I1776" s="2" t="s">
        <v>46</v>
      </c>
      <c r="J1776" s="2">
        <v>175</v>
      </c>
      <c r="K1776" s="6">
        <v>12</v>
      </c>
      <c r="L1776" s="6" t="s">
        <v>1496</v>
      </c>
      <c r="M1776" s="2" t="s">
        <v>55</v>
      </c>
      <c r="N1776" s="84">
        <v>3</v>
      </c>
      <c r="O1776" s="2" t="s">
        <v>101</v>
      </c>
      <c r="P1776" s="2" t="s">
        <v>82</v>
      </c>
      <c r="Q1776" s="85"/>
      <c r="R1776" s="86">
        <v>8</v>
      </c>
      <c r="S1776" s="85">
        <v>54</v>
      </c>
      <c r="T1776" s="85">
        <v>54</v>
      </c>
      <c r="U1776" s="85"/>
      <c r="V1776" s="2">
        <v>3</v>
      </c>
      <c r="W1776" s="92"/>
      <c r="X1776" s="10">
        <v>2</v>
      </c>
      <c r="Y1776" s="95">
        <v>5.2</v>
      </c>
      <c r="Z1776" s="2">
        <v>35</v>
      </c>
      <c r="AA1776" s="6">
        <v>12</v>
      </c>
      <c r="AB1776" s="2"/>
      <c r="AC1776" s="2" t="s">
        <v>15</v>
      </c>
      <c r="AD1776" s="84">
        <v>2.7</v>
      </c>
      <c r="AE1776" s="84">
        <v>1.5</v>
      </c>
      <c r="AF1776" s="2">
        <v>100</v>
      </c>
      <c r="AG1776" s="2" t="str">
        <f t="shared" si="136"/>
        <v/>
      </c>
      <c r="AH1776" s="2">
        <f t="shared" si="137"/>
        <v>-100</v>
      </c>
      <c r="AI1776" s="44" t="str">
        <f>VLOOKUP(Table13[[#This Row],[Track]],$B$1885:$D$1929,2,FALSE)</f>
        <v>Vic</v>
      </c>
      <c r="AJ17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6" s="16" t="str">
        <f>IF(Table13[[#This Row],[Going-Dist]]="G&lt;6-Dist&gt;=1700","B",IF(Table13[[#This Row],[Going-Dist]]="G&lt;6-Dist&lt;1700","A",IF(AJ1776="G&gt;=6-Dist&lt;1700","C",IF(AJ1776="G&gt;=6-Dist&gt;=1700","D","xx"))))</f>
        <v>C</v>
      </c>
      <c r="AL1776" s="69">
        <f>MONTH(Table13[[#This Row],[Date]])</f>
        <v>5</v>
      </c>
      <c r="AM1776" s="69" t="str">
        <f t="shared" si="135"/>
        <v>2025-2026</v>
      </c>
      <c r="AN1776" s="60">
        <v>100</v>
      </c>
      <c r="AO1776" s="128" t="str">
        <f>IF(Table13[[#This Row],[Combo 27 Bet]]="","",IF(Table13[[#This Row],[Lev Ret]]="","",AN1776*Table13[[#This Row],[Odds]]))</f>
        <v/>
      </c>
      <c r="AP1776" s="129">
        <f t="shared" si="138"/>
        <v>-100</v>
      </c>
      <c r="AQ1776" s="135"/>
      <c r="AR1776" s="151">
        <v>5</v>
      </c>
      <c r="AS1776" s="2" t="str">
        <f>IF(Table13[[#This Row],[Date]]&lt;$AS$3,"","Live")</f>
        <v/>
      </c>
      <c r="AT1776" s="2" t="str">
        <f>IF(Table13[[#This Row],[Date]]&lt;$AT$3,"","Current Algo")</f>
        <v/>
      </c>
    </row>
    <row r="1777" spans="1:46" x14ac:dyDescent="0.25">
      <c r="A1777" s="82">
        <v>46172</v>
      </c>
      <c r="B1777" s="2" t="s">
        <v>4</v>
      </c>
      <c r="C1777" s="83">
        <v>0.69097222222222221</v>
      </c>
      <c r="D1777" s="87">
        <v>8</v>
      </c>
      <c r="E1777" s="7">
        <v>0</v>
      </c>
      <c r="F1777" s="60">
        <v>9</v>
      </c>
      <c r="G1777" s="2">
        <v>1200</v>
      </c>
      <c r="H1777" s="2" t="s">
        <v>42</v>
      </c>
      <c r="I1777" s="2">
        <v>84</v>
      </c>
      <c r="J1777" s="2">
        <v>130</v>
      </c>
      <c r="K1777" s="6">
        <v>5</v>
      </c>
      <c r="L1777" s="6" t="s">
        <v>1497</v>
      </c>
      <c r="M1777" s="2" t="s">
        <v>67</v>
      </c>
      <c r="N1777" s="84">
        <v>4</v>
      </c>
      <c r="O1777" s="2" t="s">
        <v>1491</v>
      </c>
      <c r="P1777" s="2" t="s">
        <v>1489</v>
      </c>
      <c r="Q1777" s="85">
        <v>3</v>
      </c>
      <c r="R1777" s="86">
        <v>6</v>
      </c>
      <c r="S1777" s="85">
        <v>60.5</v>
      </c>
      <c r="T1777" s="85">
        <v>57.5</v>
      </c>
      <c r="U1777" s="85"/>
      <c r="V1777" s="2">
        <v>2</v>
      </c>
      <c r="W1777" s="92">
        <v>1</v>
      </c>
      <c r="X1777" s="10">
        <v>3</v>
      </c>
      <c r="Y1777" s="95">
        <v>5.6</v>
      </c>
      <c r="Z1777" s="2">
        <v>30</v>
      </c>
      <c r="AA1777" s="6">
        <v>10</v>
      </c>
      <c r="AB1777" s="2"/>
      <c r="AC1777" s="2"/>
      <c r="AD1777" s="84">
        <v>5</v>
      </c>
      <c r="AE1777" s="84"/>
      <c r="AF1777" s="2">
        <v>100</v>
      </c>
      <c r="AG1777" s="2" t="str">
        <f t="shared" si="136"/>
        <v/>
      </c>
      <c r="AH1777" s="2">
        <f t="shared" si="137"/>
        <v>-100</v>
      </c>
      <c r="AI1777" s="44" t="str">
        <f>VLOOKUP(Table13[[#This Row],[Track]],$B$1885:$D$1929,2,FALSE)</f>
        <v>Vic</v>
      </c>
      <c r="AJ177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7" s="16" t="str">
        <f>IF(Table13[[#This Row],[Going-Dist]]="G&lt;6-Dist&gt;=1700","B",IF(Table13[[#This Row],[Going-Dist]]="G&lt;6-Dist&lt;1700","A",IF(AJ1777="G&gt;=6-Dist&lt;1700","C",IF(AJ1777="G&gt;=6-Dist&gt;=1700","D","xx"))))</f>
        <v>C</v>
      </c>
      <c r="AL1777" s="69">
        <f>MONTH(Table13[[#This Row],[Date]])</f>
        <v>5</v>
      </c>
      <c r="AM1777" s="69" t="str">
        <f t="shared" si="135"/>
        <v>2025-2026</v>
      </c>
      <c r="AN1777" s="60">
        <v>100</v>
      </c>
      <c r="AO1777" s="128" t="str">
        <f>IF(Table13[[#This Row],[Combo 27 Bet]]="","",IF(Table13[[#This Row],[Lev Ret]]="","",AN1777*Table13[[#This Row],[Odds]]))</f>
        <v/>
      </c>
      <c r="AP1777" s="129">
        <f t="shared" si="138"/>
        <v>-100</v>
      </c>
      <c r="AQ1777" s="135"/>
      <c r="AR1777" s="151">
        <v>7</v>
      </c>
      <c r="AS1777" s="2" t="str">
        <f>IF(Table13[[#This Row],[Date]]&lt;$AS$3,"","Live")</f>
        <v/>
      </c>
      <c r="AT1777" s="2" t="str">
        <f>IF(Table13[[#This Row],[Date]]&lt;$AT$3,"","Current Algo")</f>
        <v/>
      </c>
    </row>
    <row r="1778" spans="1:46" x14ac:dyDescent="0.25">
      <c r="A1778" s="82">
        <v>46179</v>
      </c>
      <c r="B1778" s="2" t="s">
        <v>148</v>
      </c>
      <c r="C1778" s="83">
        <v>0.57986111111111116</v>
      </c>
      <c r="D1778" s="87">
        <v>5</v>
      </c>
      <c r="E1778" s="7">
        <v>3</v>
      </c>
      <c r="F1778" s="60">
        <v>6</v>
      </c>
      <c r="G1778" s="2">
        <v>1000</v>
      </c>
      <c r="H1778" s="2" t="s">
        <v>151</v>
      </c>
      <c r="I1778" s="2">
        <v>78</v>
      </c>
      <c r="J1778" s="2">
        <v>160</v>
      </c>
      <c r="K1778" s="6">
        <v>6</v>
      </c>
      <c r="L1778" s="6" t="s">
        <v>1498</v>
      </c>
      <c r="M1778" s="2" t="s">
        <v>55</v>
      </c>
      <c r="N1778" s="84">
        <v>2.5</v>
      </c>
      <c r="O1778" s="2" t="s">
        <v>1118</v>
      </c>
      <c r="P1778" s="2" t="s">
        <v>160</v>
      </c>
      <c r="Q1778" s="85"/>
      <c r="R1778" s="86">
        <v>7</v>
      </c>
      <c r="S1778" s="85">
        <v>56.5</v>
      </c>
      <c r="T1778" s="85">
        <v>56.5</v>
      </c>
      <c r="U1778" s="85"/>
      <c r="V1778" s="2">
        <v>1</v>
      </c>
      <c r="W1778" s="92">
        <v>1</v>
      </c>
      <c r="X1778" s="10">
        <v>1</v>
      </c>
      <c r="Y1778" s="95">
        <v>3</v>
      </c>
      <c r="Z1778" s="2">
        <v>20</v>
      </c>
      <c r="AA1778" s="6"/>
      <c r="AB1778" s="2"/>
      <c r="AC1778" s="2" t="s">
        <v>150</v>
      </c>
      <c r="AD1778" s="84">
        <v>2.2999999999999998</v>
      </c>
      <c r="AE1778" s="84">
        <v>1.3</v>
      </c>
      <c r="AF1778" s="2">
        <v>100</v>
      </c>
      <c r="AG1778" s="2">
        <f t="shared" si="136"/>
        <v>229.99999999999997</v>
      </c>
      <c r="AH1778" s="2">
        <f t="shared" si="137"/>
        <v>129.99999999999997</v>
      </c>
      <c r="AI1778" s="44" t="str">
        <f>VLOOKUP(Table13[[#This Row],[Track]],$B$1885:$D$1929,2,FALSE)</f>
        <v>NSW</v>
      </c>
      <c r="AJ177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78" s="16" t="str">
        <f>IF(Table13[[#This Row],[Going-Dist]]="G&lt;6-Dist&gt;=1700","B",IF(Table13[[#This Row],[Going-Dist]]="G&lt;6-Dist&lt;1700","A",IF(AJ1778="G&gt;=6-Dist&lt;1700","C",IF(AJ1778="G&gt;=6-Dist&gt;=1700","D","xx"))))</f>
        <v>A</v>
      </c>
      <c r="AL1778" s="69">
        <f>MONTH(Table13[[#This Row],[Date]])</f>
        <v>6</v>
      </c>
      <c r="AM1778" s="69" t="str">
        <f t="shared" si="135"/>
        <v>2025-2026</v>
      </c>
      <c r="AN1778" s="60">
        <v>150</v>
      </c>
      <c r="AO1778" s="128">
        <f>IF(Table13[[#This Row],[Combo 27 Bet]]="","",IF(Table13[[#This Row],[Lev Ret]]="","",AN1778*Table13[[#This Row],[Odds]]))</f>
        <v>345</v>
      </c>
      <c r="AP1778" s="129">
        <f t="shared" si="138"/>
        <v>195</v>
      </c>
      <c r="AQ1778" s="135"/>
      <c r="AR1778" s="151">
        <v>3</v>
      </c>
      <c r="AS1778" s="2" t="str">
        <f>IF(Table13[[#This Row],[Date]]&lt;$AS$3,"","Live")</f>
        <v/>
      </c>
      <c r="AT1778" s="2" t="str">
        <f>IF(Table13[[#This Row],[Date]]&lt;$AT$3,"","Current Algo")</f>
        <v/>
      </c>
    </row>
    <row r="1779" spans="1:46" x14ac:dyDescent="0.25">
      <c r="A1779" s="82">
        <v>46179</v>
      </c>
      <c r="B1779" s="2" t="s">
        <v>3</v>
      </c>
      <c r="C1779" s="83">
        <v>0.59027777777777779</v>
      </c>
      <c r="D1779" s="87">
        <v>8</v>
      </c>
      <c r="E1779" s="7">
        <v>8</v>
      </c>
      <c r="F1779" s="60">
        <v>5</v>
      </c>
      <c r="G1779" s="2">
        <v>1400</v>
      </c>
      <c r="H1779" s="2" t="s">
        <v>70</v>
      </c>
      <c r="I1779" s="2">
        <v>84</v>
      </c>
      <c r="J1779" s="2">
        <v>130</v>
      </c>
      <c r="K1779" s="6">
        <v>2</v>
      </c>
      <c r="L1779" s="6" t="s">
        <v>1465</v>
      </c>
      <c r="M1779" s="2" t="s">
        <v>71</v>
      </c>
      <c r="N1779" s="84">
        <v>3.3</v>
      </c>
      <c r="O1779" s="2" t="s">
        <v>515</v>
      </c>
      <c r="P1779" s="2" t="s">
        <v>1489</v>
      </c>
      <c r="Q1779" s="85">
        <v>3</v>
      </c>
      <c r="R1779" s="86">
        <v>1</v>
      </c>
      <c r="S1779" s="85">
        <v>59.5</v>
      </c>
      <c r="T1779" s="85">
        <v>56.5</v>
      </c>
      <c r="U1779" s="85"/>
      <c r="V1779" s="2">
        <v>1</v>
      </c>
      <c r="W1779" s="92">
        <v>1</v>
      </c>
      <c r="X1779" s="10">
        <v>1</v>
      </c>
      <c r="Y1779" s="95">
        <v>3</v>
      </c>
      <c r="Z1779" s="2">
        <v>45</v>
      </c>
      <c r="AA1779" s="6">
        <v>9</v>
      </c>
      <c r="AB1779" s="2"/>
      <c r="AC1779" s="2" t="s">
        <v>12</v>
      </c>
      <c r="AD1779" s="84">
        <v>2.5</v>
      </c>
      <c r="AE1779" s="84">
        <v>1.2</v>
      </c>
      <c r="AF1779" s="2">
        <v>100</v>
      </c>
      <c r="AG1779" s="2">
        <f t="shared" si="136"/>
        <v>250</v>
      </c>
      <c r="AH1779" s="2">
        <f t="shared" si="137"/>
        <v>150</v>
      </c>
      <c r="AI1779" s="44" t="str">
        <f>VLOOKUP(Table13[[#This Row],[Track]],$B$1885:$D$1929,2,FALSE)</f>
        <v>Vic</v>
      </c>
      <c r="AJ177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79" s="16" t="str">
        <f>IF(Table13[[#This Row],[Going-Dist]]="G&lt;6-Dist&gt;=1700","B",IF(Table13[[#This Row],[Going-Dist]]="G&lt;6-Dist&lt;1700","A",IF(AJ1779="G&gt;=6-Dist&lt;1700","C",IF(AJ1779="G&gt;=6-Dist&gt;=1700","D","xx"))))</f>
        <v>C</v>
      </c>
      <c r="AL1779" s="69">
        <f>MONTH(Table13[[#This Row],[Date]])</f>
        <v>6</v>
      </c>
      <c r="AM1779" s="69" t="str">
        <f t="shared" si="135"/>
        <v>2025-2026</v>
      </c>
      <c r="AN1779" s="60">
        <v>150</v>
      </c>
      <c r="AO1779" s="128">
        <f>IF(Table13[[#This Row],[Combo 27 Bet]]="","",IF(Table13[[#This Row],[Lev Ret]]="","",AN1779*Table13[[#This Row],[Odds]]))</f>
        <v>375</v>
      </c>
      <c r="AP1779" s="129">
        <f t="shared" si="138"/>
        <v>225</v>
      </c>
      <c r="AQ1779" s="135"/>
      <c r="AR1779" s="151">
        <v>9</v>
      </c>
      <c r="AS1779" s="2" t="str">
        <f>IF(Table13[[#This Row],[Date]]&lt;$AS$3,"","Live")</f>
        <v/>
      </c>
      <c r="AT1779" s="2" t="str">
        <f>IF(Table13[[#This Row],[Date]]&lt;$AT$3,"","Current Algo")</f>
        <v/>
      </c>
    </row>
    <row r="1780" spans="1:46" x14ac:dyDescent="0.25">
      <c r="A1780" s="82">
        <v>46179</v>
      </c>
      <c r="B1780" s="2" t="s">
        <v>3</v>
      </c>
      <c r="C1780" s="83">
        <v>0.61458333333333337</v>
      </c>
      <c r="D1780" s="87">
        <v>8</v>
      </c>
      <c r="E1780" s="7">
        <v>8</v>
      </c>
      <c r="F1780" s="60">
        <v>6</v>
      </c>
      <c r="G1780" s="2">
        <v>1400</v>
      </c>
      <c r="H1780" s="2" t="s">
        <v>42</v>
      </c>
      <c r="I1780" s="2">
        <v>84</v>
      </c>
      <c r="J1780" s="2">
        <v>130</v>
      </c>
      <c r="K1780" s="6">
        <v>4</v>
      </c>
      <c r="L1780" s="6" t="s">
        <v>921</v>
      </c>
      <c r="M1780" s="2" t="s">
        <v>55</v>
      </c>
      <c r="N1780" s="84">
        <v>5</v>
      </c>
      <c r="O1780" s="2" t="s">
        <v>172</v>
      </c>
      <c r="P1780" s="2" t="s">
        <v>1457</v>
      </c>
      <c r="Q1780" s="85">
        <v>1.5</v>
      </c>
      <c r="R1780" s="86">
        <v>6</v>
      </c>
      <c r="S1780" s="85">
        <v>60</v>
      </c>
      <c r="T1780" s="85">
        <v>58.5</v>
      </c>
      <c r="U1780" s="85"/>
      <c r="V1780" s="2">
        <v>1</v>
      </c>
      <c r="W1780" s="92">
        <v>1</v>
      </c>
      <c r="X1780" s="10">
        <v>1</v>
      </c>
      <c r="Y1780" s="95">
        <v>5</v>
      </c>
      <c r="Z1780" s="2">
        <v>35</v>
      </c>
      <c r="AA1780" s="6">
        <v>13</v>
      </c>
      <c r="AB1780" s="2"/>
      <c r="AC1780" s="2" t="s">
        <v>13</v>
      </c>
      <c r="AD1780" s="84">
        <v>4.5999999999999996</v>
      </c>
      <c r="AE1780" s="84">
        <v>1.9</v>
      </c>
      <c r="AF1780" s="2">
        <v>100</v>
      </c>
      <c r="AG1780" s="2" t="str">
        <f t="shared" si="136"/>
        <v/>
      </c>
      <c r="AH1780" s="2">
        <f t="shared" si="137"/>
        <v>-100</v>
      </c>
      <c r="AI1780" s="44" t="str">
        <f>VLOOKUP(Table13[[#This Row],[Track]],$B$1885:$D$1929,2,FALSE)</f>
        <v>Vic</v>
      </c>
      <c r="AJ178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0" s="16" t="str">
        <f>IF(Table13[[#This Row],[Going-Dist]]="G&lt;6-Dist&gt;=1700","B",IF(Table13[[#This Row],[Going-Dist]]="G&lt;6-Dist&lt;1700","A",IF(AJ1780="G&gt;=6-Dist&lt;1700","C",IF(AJ1780="G&gt;=6-Dist&gt;=1700","D","xx"))))</f>
        <v>C</v>
      </c>
      <c r="AL1780" s="69">
        <f>MONTH(Table13[[#This Row],[Date]])</f>
        <v>6</v>
      </c>
      <c r="AM1780" s="69" t="str">
        <f t="shared" si="135"/>
        <v>2025-2026</v>
      </c>
      <c r="AN1780" s="60">
        <v>100</v>
      </c>
      <c r="AO1780" s="128" t="str">
        <f>IF(Table13[[#This Row],[Combo 27 Bet]]="","",IF(Table13[[#This Row],[Lev Ret]]="","",AN1780*Table13[[#This Row],[Odds]]))</f>
        <v/>
      </c>
      <c r="AP1780" s="129">
        <f t="shared" si="138"/>
        <v>-100</v>
      </c>
      <c r="AQ1780" s="135">
        <v>2</v>
      </c>
      <c r="AR1780" s="151">
        <v>8</v>
      </c>
      <c r="AS1780" s="2" t="str">
        <f>IF(Table13[[#This Row],[Date]]&lt;$AS$3,"","Live")</f>
        <v/>
      </c>
      <c r="AT1780" s="2" t="str">
        <f>IF(Table13[[#This Row],[Date]]&lt;$AT$3,"","Current Algo")</f>
        <v/>
      </c>
    </row>
    <row r="1781" spans="1:46" x14ac:dyDescent="0.25">
      <c r="A1781" s="82">
        <v>46179</v>
      </c>
      <c r="B1781" s="2" t="s">
        <v>3</v>
      </c>
      <c r="C1781" s="83">
        <v>0.61458333333333337</v>
      </c>
      <c r="D1781" s="87">
        <v>8</v>
      </c>
      <c r="E1781" s="7">
        <v>8</v>
      </c>
      <c r="F1781" s="60">
        <v>6</v>
      </c>
      <c r="G1781" s="2">
        <v>1400</v>
      </c>
      <c r="H1781" s="2" t="s">
        <v>42</v>
      </c>
      <c r="I1781" s="2">
        <v>84</v>
      </c>
      <c r="J1781" s="2">
        <v>130</v>
      </c>
      <c r="K1781" s="6">
        <v>12</v>
      </c>
      <c r="L1781" s="6" t="s">
        <v>887</v>
      </c>
      <c r="M1781" s="2" t="s">
        <v>75</v>
      </c>
      <c r="N1781" s="84">
        <v>4.5999999999999996</v>
      </c>
      <c r="O1781" s="2" t="s">
        <v>534</v>
      </c>
      <c r="P1781" s="2" t="s">
        <v>90</v>
      </c>
      <c r="Q1781" s="85"/>
      <c r="R1781" s="86">
        <v>9</v>
      </c>
      <c r="S1781" s="85">
        <v>56</v>
      </c>
      <c r="T1781" s="85">
        <v>56</v>
      </c>
      <c r="U1781" s="85"/>
      <c r="V1781" s="2"/>
      <c r="W1781" s="92"/>
      <c r="X1781" s="10">
        <v>2</v>
      </c>
      <c r="Y1781" s="95">
        <v>5.6</v>
      </c>
      <c r="Z1781" s="2">
        <v>30</v>
      </c>
      <c r="AA1781" s="6">
        <v>13</v>
      </c>
      <c r="AB1781" s="2"/>
      <c r="AC1781" s="2" t="s">
        <v>15</v>
      </c>
      <c r="AD1781" s="84">
        <v>4.4000000000000004</v>
      </c>
      <c r="AE1781" s="84">
        <v>1.8</v>
      </c>
      <c r="AF1781" s="2">
        <v>100</v>
      </c>
      <c r="AG1781" s="2" t="str">
        <f t="shared" si="136"/>
        <v/>
      </c>
      <c r="AH1781" s="2">
        <f t="shared" si="137"/>
        <v>-100</v>
      </c>
      <c r="AI1781" s="44" t="str">
        <f>VLOOKUP(Table13[[#This Row],[Track]],$B$1885:$D$1929,2,FALSE)</f>
        <v>Vic</v>
      </c>
      <c r="AJ178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1" s="16" t="str">
        <f>IF(Table13[[#This Row],[Going-Dist]]="G&lt;6-Dist&gt;=1700","B",IF(Table13[[#This Row],[Going-Dist]]="G&lt;6-Dist&lt;1700","A",IF(AJ1781="G&gt;=6-Dist&lt;1700","C",IF(AJ1781="G&gt;=6-Dist&gt;=1700","D","xx"))))</f>
        <v>C</v>
      </c>
      <c r="AL1781" s="69">
        <f>MONTH(Table13[[#This Row],[Date]])</f>
        <v>6</v>
      </c>
      <c r="AM1781" s="69" t="str">
        <f t="shared" si="135"/>
        <v>2025-2026</v>
      </c>
      <c r="AN1781" s="60">
        <v>100</v>
      </c>
      <c r="AO1781" s="128" t="str">
        <f>IF(Table13[[#This Row],[Combo 27 Bet]]="","",IF(Table13[[#This Row],[Lev Ret]]="","",AN1781*Table13[[#This Row],[Odds]]))</f>
        <v/>
      </c>
      <c r="AP1781" s="129">
        <f t="shared" si="138"/>
        <v>-100</v>
      </c>
      <c r="AQ1781" s="135">
        <v>2</v>
      </c>
      <c r="AR1781" s="151">
        <v>7</v>
      </c>
      <c r="AS1781" s="2" t="str">
        <f>IF(Table13[[#This Row],[Date]]&lt;$AS$3,"","Live")</f>
        <v/>
      </c>
      <c r="AT1781" s="2" t="str">
        <f>IF(Table13[[#This Row],[Date]]&lt;$AT$3,"","Current Algo")</f>
        <v/>
      </c>
    </row>
    <row r="1782" spans="1:46" x14ac:dyDescent="0.25">
      <c r="A1782" s="82">
        <v>46186</v>
      </c>
      <c r="B1782" s="2" t="s">
        <v>5</v>
      </c>
      <c r="C1782" s="83">
        <v>0.54166666666666663</v>
      </c>
      <c r="D1782" s="87">
        <v>8</v>
      </c>
      <c r="E1782" s="7">
        <v>6</v>
      </c>
      <c r="F1782" s="60">
        <v>3</v>
      </c>
      <c r="G1782" s="2">
        <v>1600</v>
      </c>
      <c r="H1782" s="2" t="s">
        <v>70</v>
      </c>
      <c r="I1782" s="2">
        <v>74</v>
      </c>
      <c r="J1782" s="2">
        <v>130</v>
      </c>
      <c r="K1782" s="6">
        <v>2</v>
      </c>
      <c r="L1782" s="6" t="s">
        <v>1499</v>
      </c>
      <c r="M1782" s="2" t="s">
        <v>75</v>
      </c>
      <c r="N1782" s="84">
        <v>11</v>
      </c>
      <c r="O1782" s="2" t="s">
        <v>217</v>
      </c>
      <c r="P1782" s="2" t="s">
        <v>118</v>
      </c>
      <c r="Q1782" s="85"/>
      <c r="R1782" s="86">
        <v>6</v>
      </c>
      <c r="S1782" s="85">
        <v>60</v>
      </c>
      <c r="T1782" s="85">
        <v>60</v>
      </c>
      <c r="U1782" s="85"/>
      <c r="V1782" s="2">
        <v>3</v>
      </c>
      <c r="W1782" s="92">
        <v>4</v>
      </c>
      <c r="X1782" s="10">
        <v>2</v>
      </c>
      <c r="Y1782" s="95">
        <v>5.5</v>
      </c>
      <c r="Z1782" s="2">
        <v>30</v>
      </c>
      <c r="AA1782" s="6">
        <v>9</v>
      </c>
      <c r="AB1782" s="2"/>
      <c r="AC1782" s="2" t="s">
        <v>15</v>
      </c>
      <c r="AD1782" s="84">
        <v>15</v>
      </c>
      <c r="AE1782" s="84">
        <v>3.5</v>
      </c>
      <c r="AF1782" s="2">
        <v>100</v>
      </c>
      <c r="AG1782" s="2" t="str">
        <f t="shared" si="136"/>
        <v/>
      </c>
      <c r="AH1782" s="2">
        <f t="shared" si="137"/>
        <v>-100</v>
      </c>
      <c r="AI1782" s="44" t="str">
        <f>VLOOKUP(Table13[[#This Row],[Track]],$B$1885:$D$1929,2,FALSE)</f>
        <v>Vic</v>
      </c>
      <c r="AJ178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2" s="16" t="str">
        <f>IF(Table13[[#This Row],[Going-Dist]]="G&lt;6-Dist&gt;=1700","B",IF(Table13[[#This Row],[Going-Dist]]="G&lt;6-Dist&lt;1700","A",IF(AJ1782="G&gt;=6-Dist&lt;1700","C",IF(AJ1782="G&gt;=6-Dist&gt;=1700","D","xx"))))</f>
        <v>C</v>
      </c>
      <c r="AL1782" s="69">
        <f>MONTH(Table13[[#This Row],[Date]])</f>
        <v>6</v>
      </c>
      <c r="AM1782" s="69" t="str">
        <f t="shared" si="135"/>
        <v>2025-2026</v>
      </c>
      <c r="AN1782" s="60">
        <v>100</v>
      </c>
      <c r="AO1782" s="128" t="str">
        <f>IF(Table13[[#This Row],[Combo 27 Bet]]="","",IF(Table13[[#This Row],[Lev Ret]]="","",AN1782*Table13[[#This Row],[Odds]]))</f>
        <v/>
      </c>
      <c r="AP1782" s="129">
        <f t="shared" si="138"/>
        <v>-100</v>
      </c>
      <c r="AQ1782" s="135"/>
      <c r="AR1782" s="151">
        <v>6</v>
      </c>
      <c r="AS1782" s="2" t="str">
        <f>IF(Table13[[#This Row],[Date]]&lt;$AS$3,"","Live")</f>
        <v/>
      </c>
      <c r="AT1782" s="2" t="str">
        <f>IF(Table13[[#This Row],[Date]]&lt;$AT$3,"","Current Algo")</f>
        <v/>
      </c>
    </row>
    <row r="1783" spans="1:46" x14ac:dyDescent="0.25">
      <c r="A1783" s="82">
        <v>46186</v>
      </c>
      <c r="B1783" s="2" t="s">
        <v>5</v>
      </c>
      <c r="C1783" s="83">
        <v>0.59027777777777779</v>
      </c>
      <c r="D1783" s="87">
        <v>8</v>
      </c>
      <c r="E1783" s="7">
        <v>6</v>
      </c>
      <c r="F1783" s="60">
        <v>5</v>
      </c>
      <c r="G1783" s="2">
        <v>1400</v>
      </c>
      <c r="H1783" s="2" t="s">
        <v>42</v>
      </c>
      <c r="I1783" s="2" t="s">
        <v>46</v>
      </c>
      <c r="J1783" s="2">
        <v>150</v>
      </c>
      <c r="K1783" s="6">
        <v>4</v>
      </c>
      <c r="L1783" s="6" t="s">
        <v>1500</v>
      </c>
      <c r="M1783" s="2" t="s">
        <v>71</v>
      </c>
      <c r="N1783" s="84">
        <v>3.5</v>
      </c>
      <c r="O1783" s="2" t="s">
        <v>87</v>
      </c>
      <c r="P1783" s="2" t="s">
        <v>88</v>
      </c>
      <c r="Q1783" s="85"/>
      <c r="R1783" s="86">
        <v>1</v>
      </c>
      <c r="S1783" s="85">
        <v>56.5</v>
      </c>
      <c r="T1783" s="85">
        <v>56.5</v>
      </c>
      <c r="U1783" s="85"/>
      <c r="V1783" s="2">
        <v>1</v>
      </c>
      <c r="W1783" s="92">
        <v>2</v>
      </c>
      <c r="X1783" s="10">
        <v>1</v>
      </c>
      <c r="Y1783" s="95">
        <v>3.6</v>
      </c>
      <c r="Z1783" s="2">
        <v>45</v>
      </c>
      <c r="AA1783" s="6">
        <v>7</v>
      </c>
      <c r="AB1783" s="2"/>
      <c r="AC1783" s="2"/>
      <c r="AD1783" s="84">
        <v>3.7</v>
      </c>
      <c r="AE1783" s="84"/>
      <c r="AF1783" s="2">
        <v>100</v>
      </c>
      <c r="AG1783" s="2" t="str">
        <f t="shared" si="136"/>
        <v/>
      </c>
      <c r="AH1783" s="2">
        <f t="shared" si="137"/>
        <v>-100</v>
      </c>
      <c r="AI1783" s="44" t="str">
        <f>VLOOKUP(Table13[[#This Row],[Track]],$B$1885:$D$1929,2,FALSE)</f>
        <v>Vic</v>
      </c>
      <c r="AJ178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3" s="16" t="str">
        <f>IF(Table13[[#This Row],[Going-Dist]]="G&lt;6-Dist&gt;=1700","B",IF(Table13[[#This Row],[Going-Dist]]="G&lt;6-Dist&lt;1700","A",IF(AJ1783="G&gt;=6-Dist&lt;1700","C",IF(AJ1783="G&gt;=6-Dist&gt;=1700","D","xx"))))</f>
        <v>C</v>
      </c>
      <c r="AL1783" s="69">
        <f>MONTH(Table13[[#This Row],[Date]])</f>
        <v>6</v>
      </c>
      <c r="AM1783" s="69" t="str">
        <f t="shared" si="135"/>
        <v>2025-2026</v>
      </c>
      <c r="AN1783" s="60">
        <v>150</v>
      </c>
      <c r="AO1783" s="128" t="str">
        <f>IF(Table13[[#This Row],[Combo 27 Bet]]="","",IF(Table13[[#This Row],[Lev Ret]]="","",AN1783*Table13[[#This Row],[Odds]]))</f>
        <v/>
      </c>
      <c r="AP1783" s="129">
        <f t="shared" si="138"/>
        <v>-150</v>
      </c>
      <c r="AQ1783" s="135"/>
      <c r="AR1783" s="151">
        <v>9</v>
      </c>
      <c r="AS1783" s="2" t="str">
        <f>IF(Table13[[#This Row],[Date]]&lt;$AS$3,"","Live")</f>
        <v/>
      </c>
      <c r="AT1783" s="2" t="str">
        <f>IF(Table13[[#This Row],[Date]]&lt;$AT$3,"","Current Algo")</f>
        <v/>
      </c>
    </row>
    <row r="1784" spans="1:46" x14ac:dyDescent="0.25">
      <c r="A1784" s="82">
        <v>46186</v>
      </c>
      <c r="B1784" s="2" t="s">
        <v>149</v>
      </c>
      <c r="C1784" s="83">
        <v>0.60416666666666663</v>
      </c>
      <c r="D1784" s="87">
        <v>5</v>
      </c>
      <c r="E1784" s="7">
        <v>3</v>
      </c>
      <c r="F1784" s="60">
        <v>7</v>
      </c>
      <c r="G1784" s="2">
        <v>1300</v>
      </c>
      <c r="H1784" s="2" t="s">
        <v>151</v>
      </c>
      <c r="I1784" s="2">
        <v>78</v>
      </c>
      <c r="J1784" s="2">
        <v>160</v>
      </c>
      <c r="K1784" s="6">
        <v>16</v>
      </c>
      <c r="L1784" s="6" t="s">
        <v>1501</v>
      </c>
      <c r="M1784" s="2" t="s">
        <v>55</v>
      </c>
      <c r="N1784" s="84">
        <v>3.1</v>
      </c>
      <c r="O1784" s="2" t="s">
        <v>156</v>
      </c>
      <c r="P1784" s="2" t="s">
        <v>1085</v>
      </c>
      <c r="Q1784" s="85"/>
      <c r="R1784" s="86">
        <v>6</v>
      </c>
      <c r="S1784" s="85">
        <v>52.5</v>
      </c>
      <c r="T1784" s="85">
        <v>52.5</v>
      </c>
      <c r="U1784" s="85"/>
      <c r="V1784" s="2"/>
      <c r="W1784" s="92"/>
      <c r="X1784" s="10">
        <v>2</v>
      </c>
      <c r="Y1784" s="95">
        <v>6.6</v>
      </c>
      <c r="Z1784" s="2">
        <v>20</v>
      </c>
      <c r="AA1784" s="6"/>
      <c r="AB1784" s="2"/>
      <c r="AC1784" s="2" t="s">
        <v>150</v>
      </c>
      <c r="AD1784" s="84">
        <v>3.2</v>
      </c>
      <c r="AE1784" s="84">
        <v>1.6</v>
      </c>
      <c r="AF1784" s="2">
        <v>100</v>
      </c>
      <c r="AG1784" s="2">
        <f t="shared" si="136"/>
        <v>320</v>
      </c>
      <c r="AH1784" s="2">
        <f t="shared" si="137"/>
        <v>220</v>
      </c>
      <c r="AI1784" s="44" t="str">
        <f>VLOOKUP(Table13[[#This Row],[Track]],$B$1885:$D$1929,2,FALSE)</f>
        <v>NSW</v>
      </c>
      <c r="AJ1784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84" s="16" t="str">
        <f>IF(Table13[[#This Row],[Going-Dist]]="G&lt;6-Dist&gt;=1700","B",IF(Table13[[#This Row],[Going-Dist]]="G&lt;6-Dist&lt;1700","A",IF(AJ1784="G&gt;=6-Dist&lt;1700","C",IF(AJ1784="G&gt;=6-Dist&gt;=1700","D","xx"))))</f>
        <v>A</v>
      </c>
      <c r="AL1784" s="69">
        <f>MONTH(Table13[[#This Row],[Date]])</f>
        <v>6</v>
      </c>
      <c r="AM1784" s="69" t="str">
        <f t="shared" si="135"/>
        <v>2025-2026</v>
      </c>
      <c r="AN1784" s="60">
        <v>200</v>
      </c>
      <c r="AO1784" s="128">
        <f>IF(Table13[[#This Row],[Combo 27 Bet]]="","",IF(Table13[[#This Row],[Lev Ret]]="","",AN1784*Table13[[#This Row],[Odds]]))</f>
        <v>640</v>
      </c>
      <c r="AP1784" s="129">
        <f t="shared" si="138"/>
        <v>440</v>
      </c>
      <c r="AQ1784" s="135"/>
      <c r="AR1784" s="151">
        <v>10</v>
      </c>
      <c r="AS1784" s="2" t="str">
        <f>IF(Table13[[#This Row],[Date]]&lt;$AS$3,"","Live")</f>
        <v/>
      </c>
      <c r="AT1784" s="2" t="str">
        <f>IF(Table13[[#This Row],[Date]]&lt;$AT$3,"","Current Algo")</f>
        <v/>
      </c>
    </row>
    <row r="1785" spans="1:46" x14ac:dyDescent="0.25">
      <c r="A1785" s="82">
        <v>46186</v>
      </c>
      <c r="B1785" s="2" t="s">
        <v>149</v>
      </c>
      <c r="C1785" s="83">
        <v>0.68402777777777779</v>
      </c>
      <c r="D1785" s="87">
        <v>5</v>
      </c>
      <c r="E1785" s="7">
        <v>3</v>
      </c>
      <c r="F1785" s="60">
        <v>10</v>
      </c>
      <c r="G1785" s="2">
        <v>1500</v>
      </c>
      <c r="H1785" s="2" t="s">
        <v>151</v>
      </c>
      <c r="I1785" s="2">
        <v>78</v>
      </c>
      <c r="J1785" s="2">
        <v>160</v>
      </c>
      <c r="K1785" s="6">
        <v>12</v>
      </c>
      <c r="L1785" s="6" t="s">
        <v>1502</v>
      </c>
      <c r="M1785" s="2" t="s">
        <v>75</v>
      </c>
      <c r="N1785" s="84">
        <v>4.7</v>
      </c>
      <c r="O1785" s="2" t="s">
        <v>1156</v>
      </c>
      <c r="P1785" s="2" t="s">
        <v>1350</v>
      </c>
      <c r="Q1785" s="85">
        <v>1.5</v>
      </c>
      <c r="R1785" s="86">
        <v>4</v>
      </c>
      <c r="S1785" s="85">
        <v>58</v>
      </c>
      <c r="T1785" s="85">
        <v>56.5</v>
      </c>
      <c r="U1785" s="85"/>
      <c r="V1785" s="2"/>
      <c r="W1785" s="92"/>
      <c r="X1785" s="10">
        <v>2</v>
      </c>
      <c r="Y1785" s="95">
        <v>3.8</v>
      </c>
      <c r="Z1785" s="2">
        <v>20</v>
      </c>
      <c r="AA1785" s="6"/>
      <c r="AB1785" s="2"/>
      <c r="AC1785" s="2" t="s">
        <v>13</v>
      </c>
      <c r="AD1785" s="84">
        <v>5</v>
      </c>
      <c r="AE1785" s="84">
        <v>2</v>
      </c>
      <c r="AF1785" s="2">
        <v>100</v>
      </c>
      <c r="AG1785" s="2" t="str">
        <f t="shared" si="136"/>
        <v/>
      </c>
      <c r="AH1785" s="2">
        <f t="shared" si="137"/>
        <v>-100</v>
      </c>
      <c r="AI1785" s="44" t="str">
        <f>VLOOKUP(Table13[[#This Row],[Track]],$B$1885:$D$1929,2,FALSE)</f>
        <v>NSW</v>
      </c>
      <c r="AJ1785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85" s="16" t="str">
        <f>IF(Table13[[#This Row],[Going-Dist]]="G&lt;6-Dist&gt;=1700","B",IF(Table13[[#This Row],[Going-Dist]]="G&lt;6-Dist&lt;1700","A",IF(AJ1785="G&gt;=6-Dist&lt;1700","C",IF(AJ1785="G&gt;=6-Dist&gt;=1700","D","xx"))))</f>
        <v>A</v>
      </c>
      <c r="AL1785" s="69">
        <f>MONTH(Table13[[#This Row],[Date]])</f>
        <v>6</v>
      </c>
      <c r="AM1785" s="69" t="str">
        <f t="shared" si="135"/>
        <v>2025-2026</v>
      </c>
      <c r="AN1785" s="60">
        <v>100</v>
      </c>
      <c r="AO1785" s="128" t="str">
        <f>IF(Table13[[#This Row],[Combo 27 Bet]]="","",IF(Table13[[#This Row],[Lev Ret]]="","",AN1785*Table13[[#This Row],[Odds]]))</f>
        <v/>
      </c>
      <c r="AP1785" s="129">
        <f t="shared" si="138"/>
        <v>-100</v>
      </c>
      <c r="AQ1785" s="135"/>
      <c r="AR1785" s="151">
        <v>5</v>
      </c>
      <c r="AS1785" s="2" t="str">
        <f>IF(Table13[[#This Row],[Date]]&lt;$AS$3,"","Live")</f>
        <v/>
      </c>
      <c r="AT1785" s="2" t="str">
        <f>IF(Table13[[#This Row],[Date]]&lt;$AT$3,"","Current Algo")</f>
        <v/>
      </c>
    </row>
    <row r="1786" spans="1:46" x14ac:dyDescent="0.25">
      <c r="A1786" s="82">
        <v>46193</v>
      </c>
      <c r="B1786" s="2" t="s">
        <v>3</v>
      </c>
      <c r="C1786" s="83">
        <v>0.64236111111111116</v>
      </c>
      <c r="D1786" s="87">
        <v>8</v>
      </c>
      <c r="E1786" s="7">
        <v>11</v>
      </c>
      <c r="F1786" s="60">
        <v>7</v>
      </c>
      <c r="G1786" s="2">
        <v>1100</v>
      </c>
      <c r="H1786" s="2" t="s">
        <v>42</v>
      </c>
      <c r="I1786" s="2" t="s">
        <v>46</v>
      </c>
      <c r="J1786" s="2">
        <v>150</v>
      </c>
      <c r="K1786" s="6">
        <v>2</v>
      </c>
      <c r="L1786" s="6" t="s">
        <v>977</v>
      </c>
      <c r="M1786" s="2" t="s">
        <v>55</v>
      </c>
      <c r="N1786" s="84">
        <v>4.5</v>
      </c>
      <c r="O1786" s="2" t="s">
        <v>178</v>
      </c>
      <c r="P1786" s="2" t="s">
        <v>90</v>
      </c>
      <c r="Q1786" s="85"/>
      <c r="R1786" s="86">
        <v>9</v>
      </c>
      <c r="S1786" s="85">
        <v>58</v>
      </c>
      <c r="T1786" s="85">
        <v>58</v>
      </c>
      <c r="U1786" s="85"/>
      <c r="V1786" s="2">
        <v>1</v>
      </c>
      <c r="W1786" s="92">
        <v>2</v>
      </c>
      <c r="X1786" s="10">
        <v>1</v>
      </c>
      <c r="Y1786" s="95">
        <v>4.7</v>
      </c>
      <c r="Z1786" s="2">
        <v>45</v>
      </c>
      <c r="AA1786" s="6">
        <v>12</v>
      </c>
      <c r="AB1786" s="2"/>
      <c r="AC1786" s="2"/>
      <c r="AD1786" s="84">
        <v>5.5</v>
      </c>
      <c r="AE1786" s="84"/>
      <c r="AF1786" s="2">
        <v>100</v>
      </c>
      <c r="AG1786" s="2" t="str">
        <f t="shared" si="136"/>
        <v/>
      </c>
      <c r="AH1786" s="2">
        <f t="shared" si="137"/>
        <v>-100</v>
      </c>
      <c r="AI1786" s="44" t="str">
        <f>VLOOKUP(Table13[[#This Row],[Track]],$B$1885:$D$1929,2,FALSE)</f>
        <v>Vic</v>
      </c>
      <c r="AJ178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6" s="16" t="str">
        <f>IF(Table13[[#This Row],[Going-Dist]]="G&lt;6-Dist&gt;=1700","B",IF(Table13[[#This Row],[Going-Dist]]="G&lt;6-Dist&lt;1700","A",IF(AJ1786="G&gt;=6-Dist&lt;1700","C",IF(AJ1786="G&gt;=6-Dist&gt;=1700","D","xx"))))</f>
        <v>C</v>
      </c>
      <c r="AL1786" s="2">
        <f>MONTH(Table13[[#This Row],[Date]])</f>
        <v>6</v>
      </c>
      <c r="AM1786" s="2" t="str">
        <f t="shared" si="135"/>
        <v>2025-2026</v>
      </c>
      <c r="AN1786" s="60">
        <v>150</v>
      </c>
      <c r="AO1786" s="128" t="str">
        <f>IF(Table13[[#This Row],[Combo 27 Bet]]="","",IF(Table13[[#This Row],[Lev Ret]]="","",AN1786*Table13[[#This Row],[Odds]]))</f>
        <v/>
      </c>
      <c r="AP1786" s="129">
        <f t="shared" si="138"/>
        <v>-150</v>
      </c>
      <c r="AQ1786" s="135"/>
      <c r="AR1786" s="151">
        <v>9</v>
      </c>
      <c r="AS1786" s="2" t="str">
        <f>IF(Table13[[#This Row],[Date]]&lt;$AS$3,"","Live")</f>
        <v/>
      </c>
      <c r="AT1786" s="2" t="str">
        <f>IF(Table13[[#This Row],[Date]]&lt;$AT$3,"","Current Algo")</f>
        <v/>
      </c>
    </row>
    <row r="1787" spans="1:46" x14ac:dyDescent="0.25">
      <c r="A1787" s="82">
        <v>46193</v>
      </c>
      <c r="B1787" s="2" t="s">
        <v>3</v>
      </c>
      <c r="C1787" s="83">
        <v>0.66666666666666663</v>
      </c>
      <c r="D1787" s="87">
        <v>8</v>
      </c>
      <c r="E1787" s="7">
        <v>11</v>
      </c>
      <c r="F1787" s="60">
        <v>8</v>
      </c>
      <c r="G1787" s="2">
        <v>1620</v>
      </c>
      <c r="H1787" s="2" t="s">
        <v>42</v>
      </c>
      <c r="I1787" s="2" t="s">
        <v>46</v>
      </c>
      <c r="J1787" s="2">
        <v>150</v>
      </c>
      <c r="K1787" s="6">
        <v>5</v>
      </c>
      <c r="L1787" s="6" t="s">
        <v>1503</v>
      </c>
      <c r="M1787" s="2" t="s">
        <v>55</v>
      </c>
      <c r="N1787" s="84">
        <v>4</v>
      </c>
      <c r="O1787" s="2" t="s">
        <v>63</v>
      </c>
      <c r="P1787" s="2" t="s">
        <v>82</v>
      </c>
      <c r="Q1787" s="85"/>
      <c r="R1787" s="86">
        <v>11</v>
      </c>
      <c r="S1787" s="85">
        <v>58.5</v>
      </c>
      <c r="T1787" s="85">
        <v>58.5</v>
      </c>
      <c r="U1787" s="85"/>
      <c r="V1787" s="2">
        <v>1</v>
      </c>
      <c r="W1787" s="92">
        <v>2</v>
      </c>
      <c r="X1787" s="10">
        <v>2</v>
      </c>
      <c r="Y1787" s="95">
        <v>5</v>
      </c>
      <c r="Z1787" s="2">
        <v>35</v>
      </c>
      <c r="AA1787" s="6">
        <v>11</v>
      </c>
      <c r="AB1787" s="2"/>
      <c r="AC1787" s="2" t="s">
        <v>15</v>
      </c>
      <c r="AD1787" s="84">
        <v>4.8</v>
      </c>
      <c r="AE1787" s="84">
        <v>2.1</v>
      </c>
      <c r="AF1787" s="2">
        <v>100</v>
      </c>
      <c r="AG1787" s="2" t="str">
        <f t="shared" si="136"/>
        <v/>
      </c>
      <c r="AH1787" s="2">
        <f t="shared" si="137"/>
        <v>-100</v>
      </c>
      <c r="AI1787" s="44" t="str">
        <f>VLOOKUP(Table13[[#This Row],[Track]],$B$1885:$D$1929,2,FALSE)</f>
        <v>Vic</v>
      </c>
      <c r="AJ178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7" s="16" t="str">
        <f>IF(Table13[[#This Row],[Going-Dist]]="G&lt;6-Dist&gt;=1700","B",IF(Table13[[#This Row],[Going-Dist]]="G&lt;6-Dist&lt;1700","A",IF(AJ1787="G&gt;=6-Dist&lt;1700","C",IF(AJ1787="G&gt;=6-Dist&gt;=1700","D","xx"))))</f>
        <v>C</v>
      </c>
      <c r="AL1787" s="2">
        <f>MONTH(Table13[[#This Row],[Date]])</f>
        <v>6</v>
      </c>
      <c r="AM1787" s="2" t="str">
        <f t="shared" si="135"/>
        <v>2025-2026</v>
      </c>
      <c r="AN1787" s="60">
        <v>100</v>
      </c>
      <c r="AO1787" s="128" t="str">
        <f>IF(Table13[[#This Row],[Combo 27 Bet]]="","",IF(Table13[[#This Row],[Lev Ret]]="","",AN1787*Table13[[#This Row],[Odds]]))</f>
        <v/>
      </c>
      <c r="AP1787" s="129">
        <f t="shared" si="138"/>
        <v>-100</v>
      </c>
      <c r="AQ1787" s="135"/>
      <c r="AR1787" s="151">
        <v>7</v>
      </c>
      <c r="AS1787" s="2" t="str">
        <f>IF(Table13[[#This Row],[Date]]&lt;$AS$3,"","Live")</f>
        <v/>
      </c>
      <c r="AT1787" s="2" t="str">
        <f>IF(Table13[[#This Row],[Date]]&lt;$AT$3,"","Current Algo")</f>
        <v/>
      </c>
    </row>
    <row r="1788" spans="1:46" x14ac:dyDescent="0.25">
      <c r="A1788" s="82">
        <v>46193</v>
      </c>
      <c r="B1788" s="2" t="s">
        <v>148</v>
      </c>
      <c r="C1788" s="83">
        <v>0.68402777777777779</v>
      </c>
      <c r="D1788" s="87">
        <v>5</v>
      </c>
      <c r="E1788" s="7">
        <v>6</v>
      </c>
      <c r="F1788" s="60">
        <v>10</v>
      </c>
      <c r="G1788" s="2">
        <v>1400</v>
      </c>
      <c r="H1788" s="2" t="s">
        <v>151</v>
      </c>
      <c r="I1788" s="2">
        <v>78</v>
      </c>
      <c r="J1788" s="2">
        <v>160</v>
      </c>
      <c r="K1788" s="6">
        <v>1</v>
      </c>
      <c r="L1788" s="6" t="s">
        <v>1793</v>
      </c>
      <c r="M1788" s="2" t="s">
        <v>75</v>
      </c>
      <c r="N1788" s="84">
        <v>3.9</v>
      </c>
      <c r="O1788" s="2" t="s">
        <v>1512</v>
      </c>
      <c r="P1788" s="2" t="s">
        <v>206</v>
      </c>
      <c r="Q1788" s="85"/>
      <c r="R1788" s="86">
        <v>10</v>
      </c>
      <c r="S1788" s="85">
        <v>60.5</v>
      </c>
      <c r="T1788" s="85">
        <v>60.5</v>
      </c>
      <c r="U1788" s="85"/>
      <c r="V1788" s="2">
        <v>3</v>
      </c>
      <c r="W1788" s="92">
        <v>2</v>
      </c>
      <c r="X1788" s="10">
        <v>2</v>
      </c>
      <c r="Y1788" s="95">
        <v>7.7</v>
      </c>
      <c r="Z1788" s="2">
        <v>20</v>
      </c>
      <c r="AA1788" s="6"/>
      <c r="AB1788" s="2"/>
      <c r="AC1788" s="2" t="s">
        <v>150</v>
      </c>
      <c r="AD1788" s="84">
        <v>3.8</v>
      </c>
      <c r="AE1788" s="84">
        <v>1.6</v>
      </c>
      <c r="AF1788" s="2">
        <v>100</v>
      </c>
      <c r="AG1788" s="2">
        <f t="shared" si="136"/>
        <v>380</v>
      </c>
      <c r="AH1788" s="2">
        <f t="shared" si="137"/>
        <v>280</v>
      </c>
      <c r="AI1788" s="44" t="str">
        <f>VLOOKUP(Table13[[#This Row],[Track]],$B$1885:$D$1929,2,FALSE)</f>
        <v>NSW</v>
      </c>
      <c r="AJ1788" s="105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788" s="16" t="str">
        <f>IF(Table13[[#This Row],[Going-Dist]]="G&lt;6-Dist&gt;=1700","B",IF(Table13[[#This Row],[Going-Dist]]="G&lt;6-Dist&lt;1700","A",IF(AJ1788="G&gt;=6-Dist&lt;1700","C",IF(AJ1788="G&gt;=6-Dist&gt;=1700","D","xx"))))</f>
        <v>A</v>
      </c>
      <c r="AL1788" s="69">
        <f>MONTH(Table13[[#This Row],[Date]])</f>
        <v>6</v>
      </c>
      <c r="AM1788" s="69" t="str">
        <f t="shared" si="135"/>
        <v>2025-2026</v>
      </c>
      <c r="AN1788" s="60">
        <v>100</v>
      </c>
      <c r="AO1788" s="128">
        <f>IF(Table13[[#This Row],[Combo 27 Bet]]="","",IF(Table13[[#This Row],[Lev Ret]]="","",AN1788*Table13[[#This Row],[Odds]]))</f>
        <v>380</v>
      </c>
      <c r="AP1788" s="129">
        <f t="shared" si="138"/>
        <v>280</v>
      </c>
      <c r="AQ1788" s="135"/>
      <c r="AR1788" s="151">
        <v>5</v>
      </c>
      <c r="AS1788" s="2" t="str">
        <f>IF(Table13[[#This Row],[Date]]&lt;$AS$3,"","Live")</f>
        <v/>
      </c>
      <c r="AT1788" s="2" t="str">
        <f>IF(Table13[[#This Row],[Date]]&lt;$AT$3,"","Current Algo")</f>
        <v/>
      </c>
    </row>
    <row r="1789" spans="1:46" x14ac:dyDescent="0.25">
      <c r="A1789" s="82">
        <v>46200</v>
      </c>
      <c r="B1789" s="2" t="s">
        <v>4</v>
      </c>
      <c r="C1789" s="83">
        <v>0.51736111111111116</v>
      </c>
      <c r="D1789" s="87">
        <v>7</v>
      </c>
      <c r="E1789" s="7">
        <v>3</v>
      </c>
      <c r="F1789" s="60">
        <v>2</v>
      </c>
      <c r="G1789" s="2">
        <v>1100</v>
      </c>
      <c r="H1789" s="2" t="s">
        <v>42</v>
      </c>
      <c r="I1789" s="2">
        <v>84</v>
      </c>
      <c r="J1789" s="2">
        <v>130</v>
      </c>
      <c r="K1789" s="6">
        <v>12</v>
      </c>
      <c r="L1789" s="6" t="s">
        <v>1507</v>
      </c>
      <c r="M1789" s="2" t="s">
        <v>55</v>
      </c>
      <c r="N1789" s="84">
        <v>2.8</v>
      </c>
      <c r="O1789" s="2" t="s">
        <v>133</v>
      </c>
      <c r="P1789" s="2" t="s">
        <v>1462</v>
      </c>
      <c r="Q1789" s="85">
        <v>3</v>
      </c>
      <c r="R1789" s="86">
        <v>2</v>
      </c>
      <c r="S1789" s="85">
        <v>54</v>
      </c>
      <c r="T1789" s="85">
        <v>51</v>
      </c>
      <c r="U1789" s="85"/>
      <c r="V1789" s="2">
        <v>2</v>
      </c>
      <c r="W1789" s="92">
        <v>2</v>
      </c>
      <c r="X1789" s="10">
        <v>1</v>
      </c>
      <c r="Y1789" s="95">
        <v>4</v>
      </c>
      <c r="Z1789" s="2">
        <v>45</v>
      </c>
      <c r="AA1789" s="6">
        <v>12</v>
      </c>
      <c r="AB1789" s="2"/>
      <c r="AC1789" s="2" t="s">
        <v>13</v>
      </c>
      <c r="AD1789" s="84">
        <v>3</v>
      </c>
      <c r="AE1789" s="84">
        <v>1.5</v>
      </c>
      <c r="AF1789" s="2">
        <v>100</v>
      </c>
      <c r="AG1789" s="2" t="str">
        <f t="shared" si="136"/>
        <v/>
      </c>
      <c r="AH1789" s="2">
        <f t="shared" si="137"/>
        <v>-100</v>
      </c>
      <c r="AI1789" s="44" t="str">
        <f>VLOOKUP(Table13[[#This Row],[Track]],$B$1885:$D$1929,2,FALSE)</f>
        <v>Vic</v>
      </c>
      <c r="AJ178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89" s="16" t="str">
        <f>IF(Table13[[#This Row],[Going-Dist]]="G&lt;6-Dist&gt;=1700","B",IF(Table13[[#This Row],[Going-Dist]]="G&lt;6-Dist&lt;1700","A",IF(AJ1789="G&gt;=6-Dist&lt;1700","C",IF(AJ1789="G&gt;=6-Dist&gt;=1700","D","xx"))))</f>
        <v>C</v>
      </c>
      <c r="AL1789" s="69">
        <f>MONTH(Table13[[#This Row],[Date]])</f>
        <v>6</v>
      </c>
      <c r="AM1789" s="69" t="str">
        <f t="shared" si="135"/>
        <v>2025-2026</v>
      </c>
      <c r="AN1789" s="60">
        <v>150</v>
      </c>
      <c r="AO1789" s="128" t="str">
        <f>IF(Table13[[#This Row],[Combo 27 Bet]]="","",IF(Table13[[#This Row],[Lev Ret]]="","",AN1789*Table13[[#This Row],[Odds]]))</f>
        <v/>
      </c>
      <c r="AP1789" s="129">
        <f t="shared" si="138"/>
        <v>-150</v>
      </c>
      <c r="AQ1789" s="135"/>
      <c r="AR1789" s="151">
        <v>7</v>
      </c>
      <c r="AS1789" s="2" t="str">
        <f>IF(Table13[[#This Row],[Date]]&lt;$AS$3,"","Live")</f>
        <v/>
      </c>
      <c r="AT1789" s="2" t="str">
        <f>IF(Table13[[#This Row],[Date]]&lt;$AT$3,"","Current Algo")</f>
        <v/>
      </c>
    </row>
    <row r="1790" spans="1:46" x14ac:dyDescent="0.25">
      <c r="A1790" s="82">
        <v>46200</v>
      </c>
      <c r="B1790" s="2" t="s">
        <v>149</v>
      </c>
      <c r="C1790" s="83">
        <v>0.55555555555555558</v>
      </c>
      <c r="D1790" s="87">
        <v>6</v>
      </c>
      <c r="E1790" s="7">
        <v>6</v>
      </c>
      <c r="F1790" s="60">
        <v>5</v>
      </c>
      <c r="G1790" s="2">
        <v>1400</v>
      </c>
      <c r="H1790" s="2" t="s">
        <v>152</v>
      </c>
      <c r="I1790" s="2">
        <v>78</v>
      </c>
      <c r="J1790" s="2">
        <v>160</v>
      </c>
      <c r="K1790" s="6">
        <v>1</v>
      </c>
      <c r="L1790" s="6" t="s">
        <v>1508</v>
      </c>
      <c r="M1790" s="2" t="s">
        <v>75</v>
      </c>
      <c r="N1790" s="84">
        <v>3.3</v>
      </c>
      <c r="O1790" s="2" t="s">
        <v>49</v>
      </c>
      <c r="P1790" s="2" t="s">
        <v>1506</v>
      </c>
      <c r="Q1790" s="85">
        <v>2</v>
      </c>
      <c r="R1790" s="86">
        <v>1</v>
      </c>
      <c r="S1790" s="85">
        <v>59.5</v>
      </c>
      <c r="T1790" s="85">
        <v>57.5</v>
      </c>
      <c r="U1790" s="85"/>
      <c r="V1790" s="2">
        <v>1</v>
      </c>
      <c r="W1790" s="92">
        <v>1</v>
      </c>
      <c r="X1790" s="10">
        <v>2</v>
      </c>
      <c r="Y1790" s="95">
        <v>6</v>
      </c>
      <c r="Z1790" s="2">
        <v>20</v>
      </c>
      <c r="AA1790" s="6"/>
      <c r="AB1790" s="2"/>
      <c r="AC1790" s="2" t="s">
        <v>150</v>
      </c>
      <c r="AD1790" s="84">
        <v>3.2</v>
      </c>
      <c r="AE1790" s="84">
        <v>1.2</v>
      </c>
      <c r="AF1790" s="2">
        <v>100</v>
      </c>
      <c r="AG1790" s="2">
        <f t="shared" si="136"/>
        <v>320</v>
      </c>
      <c r="AH1790" s="2">
        <f t="shared" si="137"/>
        <v>220</v>
      </c>
      <c r="AI1790" s="44" t="str">
        <f>VLOOKUP(Table13[[#This Row],[Track]],$B$1885:$D$1929,2,FALSE)</f>
        <v>NSW</v>
      </c>
      <c r="AJ179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0" s="16" t="str">
        <f>IF(Table13[[#This Row],[Going-Dist]]="G&lt;6-Dist&gt;=1700","B",IF(Table13[[#This Row],[Going-Dist]]="G&lt;6-Dist&lt;1700","A",IF(AJ1790="G&gt;=6-Dist&lt;1700","C",IF(AJ1790="G&gt;=6-Dist&gt;=1700","D","xx"))))</f>
        <v>C</v>
      </c>
      <c r="AL1790" s="69">
        <f>MONTH(Table13[[#This Row],[Date]])</f>
        <v>6</v>
      </c>
      <c r="AM1790" s="69" t="str">
        <f t="shared" si="135"/>
        <v>2025-2026</v>
      </c>
      <c r="AN1790" s="60">
        <v>120</v>
      </c>
      <c r="AO1790" s="128">
        <f>IF(Table13[[#This Row],[Combo 27 Bet]]="","",IF(Table13[[#This Row],[Lev Ret]]="","",AN1790*Table13[[#This Row],[Odds]]))</f>
        <v>384</v>
      </c>
      <c r="AP1790" s="129">
        <f t="shared" si="138"/>
        <v>264</v>
      </c>
      <c r="AQ1790" s="135"/>
      <c r="AR1790" s="151">
        <v>3</v>
      </c>
      <c r="AS1790" s="2" t="str">
        <f>IF(Table13[[#This Row],[Date]]&lt;$AS$3,"","Live")</f>
        <v/>
      </c>
      <c r="AT1790" s="2" t="str">
        <f>IF(Table13[[#This Row],[Date]]&lt;$AT$3,"","Current Algo")</f>
        <v/>
      </c>
    </row>
    <row r="1791" spans="1:46" x14ac:dyDescent="0.25">
      <c r="A1791" s="82">
        <v>46200</v>
      </c>
      <c r="B1791" s="2" t="s">
        <v>4</v>
      </c>
      <c r="C1791" s="83">
        <v>0.67013888888888884</v>
      </c>
      <c r="D1791" s="87">
        <v>7</v>
      </c>
      <c r="E1791" s="7">
        <v>3</v>
      </c>
      <c r="F1791" s="60">
        <v>8</v>
      </c>
      <c r="G1791" s="2">
        <v>1400</v>
      </c>
      <c r="H1791" s="2" t="s">
        <v>42</v>
      </c>
      <c r="I1791" s="2" t="s">
        <v>46</v>
      </c>
      <c r="J1791" s="2">
        <v>150</v>
      </c>
      <c r="K1791" s="6">
        <v>2</v>
      </c>
      <c r="L1791" s="6" t="s">
        <v>1509</v>
      </c>
      <c r="M1791" s="2" t="s">
        <v>58</v>
      </c>
      <c r="N1791" s="84">
        <v>9</v>
      </c>
      <c r="O1791" s="2" t="s">
        <v>59</v>
      </c>
      <c r="P1791" s="2" t="s">
        <v>1504</v>
      </c>
      <c r="Q1791" s="85"/>
      <c r="R1791" s="86">
        <v>5</v>
      </c>
      <c r="S1791" s="85">
        <v>58</v>
      </c>
      <c r="T1791" s="85">
        <v>58</v>
      </c>
      <c r="U1791" s="85"/>
      <c r="V1791" s="2">
        <v>1</v>
      </c>
      <c r="W1791" s="92">
        <v>2</v>
      </c>
      <c r="X1791" s="10">
        <v>2</v>
      </c>
      <c r="Y1791" s="95">
        <v>5.6</v>
      </c>
      <c r="Z1791" s="2">
        <v>30</v>
      </c>
      <c r="AA1791" s="6">
        <v>15</v>
      </c>
      <c r="AB1791" s="2"/>
      <c r="AC1791" s="2" t="s">
        <v>12</v>
      </c>
      <c r="AD1791" s="84">
        <v>9</v>
      </c>
      <c r="AE1791" s="84">
        <v>2.2999999999999998</v>
      </c>
      <c r="AF1791" s="2">
        <v>100</v>
      </c>
      <c r="AG1791" s="2">
        <f t="shared" si="136"/>
        <v>900</v>
      </c>
      <c r="AH1791" s="2">
        <f t="shared" si="137"/>
        <v>800</v>
      </c>
      <c r="AI1791" s="44" t="str">
        <f>VLOOKUP(Table13[[#This Row],[Track]],$B$1885:$D$1929,2,FALSE)</f>
        <v>Vic</v>
      </c>
      <c r="AJ179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1" s="16" t="str">
        <f>IF(Table13[[#This Row],[Going-Dist]]="G&lt;6-Dist&gt;=1700","B",IF(Table13[[#This Row],[Going-Dist]]="G&lt;6-Dist&lt;1700","A",IF(AJ1791="G&gt;=6-Dist&lt;1700","C",IF(AJ1791="G&gt;=6-Dist&gt;=1700","D","xx"))))</f>
        <v>C</v>
      </c>
      <c r="AL1791" s="69">
        <f>MONTH(Table13[[#This Row],[Date]])</f>
        <v>6</v>
      </c>
      <c r="AM1791" s="69" t="str">
        <f t="shared" si="135"/>
        <v>2025-2026</v>
      </c>
      <c r="AN1791" s="60">
        <v>100</v>
      </c>
      <c r="AO1791" s="128">
        <f>IF(Table13[[#This Row],[Combo 27 Bet]]="","",IF(Table13[[#This Row],[Lev Ret]]="","",AN1791*Table13[[#This Row],[Odds]]))</f>
        <v>900</v>
      </c>
      <c r="AP1791" s="129">
        <f t="shared" si="138"/>
        <v>800</v>
      </c>
      <c r="AQ1791" s="135"/>
      <c r="AR1791" s="151">
        <v>6</v>
      </c>
      <c r="AS1791" s="2" t="str">
        <f>IF(Table13[[#This Row],[Date]]&lt;$AS$3,"","Live")</f>
        <v/>
      </c>
      <c r="AT1791" s="2" t="str">
        <f>IF(Table13[[#This Row],[Date]]&lt;$AT$3,"","Current Algo")</f>
        <v/>
      </c>
    </row>
    <row r="1792" spans="1:46" x14ac:dyDescent="0.25">
      <c r="A1792" s="82">
        <v>46200</v>
      </c>
      <c r="B1792" s="2" t="s">
        <v>4</v>
      </c>
      <c r="C1792" s="83">
        <v>0.69444444444444442</v>
      </c>
      <c r="D1792" s="87">
        <v>7</v>
      </c>
      <c r="E1792" s="7">
        <v>3</v>
      </c>
      <c r="F1792" s="60">
        <v>9</v>
      </c>
      <c r="G1792" s="2">
        <v>1100</v>
      </c>
      <c r="H1792" s="2" t="s">
        <v>42</v>
      </c>
      <c r="I1792" s="2">
        <v>84</v>
      </c>
      <c r="J1792" s="2">
        <v>130</v>
      </c>
      <c r="K1792" s="6">
        <v>5</v>
      </c>
      <c r="L1792" s="6" t="s">
        <v>1510</v>
      </c>
      <c r="M1792" s="2" t="s">
        <v>58</v>
      </c>
      <c r="N1792" s="84">
        <v>4.5</v>
      </c>
      <c r="O1792" s="2" t="s">
        <v>1505</v>
      </c>
      <c r="P1792" s="2" t="s">
        <v>88</v>
      </c>
      <c r="Q1792" s="85"/>
      <c r="R1792" s="86">
        <v>10</v>
      </c>
      <c r="S1792" s="85">
        <v>59.5</v>
      </c>
      <c r="T1792" s="85">
        <v>59.5</v>
      </c>
      <c r="U1792" s="85"/>
      <c r="V1792" s="2">
        <v>1</v>
      </c>
      <c r="W1792" s="92">
        <v>2</v>
      </c>
      <c r="X1792" s="10">
        <v>1</v>
      </c>
      <c r="Y1792" s="95">
        <v>3.9</v>
      </c>
      <c r="Z1792" s="2">
        <v>45</v>
      </c>
      <c r="AA1792" s="6">
        <v>12</v>
      </c>
      <c r="AB1792" s="2"/>
      <c r="AC1792" s="2" t="s">
        <v>15</v>
      </c>
      <c r="AD1792" s="84">
        <v>4.4000000000000004</v>
      </c>
      <c r="AE1792" s="84">
        <v>1.8</v>
      </c>
      <c r="AF1792" s="2">
        <v>100</v>
      </c>
      <c r="AG1792" s="2" t="str">
        <f t="shared" si="136"/>
        <v/>
      </c>
      <c r="AH1792" s="2">
        <f t="shared" si="137"/>
        <v>-100</v>
      </c>
      <c r="AI1792" s="44" t="str">
        <f>VLOOKUP(Table13[[#This Row],[Track]],$B$1885:$D$1929,2,FALSE)</f>
        <v>Vic</v>
      </c>
      <c r="AJ179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2" s="16" t="str">
        <f>IF(Table13[[#This Row],[Going-Dist]]="G&lt;6-Dist&gt;=1700","B",IF(Table13[[#This Row],[Going-Dist]]="G&lt;6-Dist&lt;1700","A",IF(AJ1792="G&gt;=6-Dist&lt;1700","C",IF(AJ1792="G&gt;=6-Dist&gt;=1700","D","xx"))))</f>
        <v>C</v>
      </c>
      <c r="AL1792" s="69">
        <f>MONTH(Table13[[#This Row],[Date]])</f>
        <v>6</v>
      </c>
      <c r="AM1792" s="69" t="str">
        <f t="shared" si="135"/>
        <v>2025-2026</v>
      </c>
      <c r="AN1792" s="60">
        <v>200</v>
      </c>
      <c r="AO1792" s="128" t="str">
        <f>IF(Table13[[#This Row],[Combo 27 Bet]]="","",IF(Table13[[#This Row],[Lev Ret]]="","",AN1792*Table13[[#This Row],[Odds]]))</f>
        <v/>
      </c>
      <c r="AP1792" s="129">
        <f t="shared" si="138"/>
        <v>-200</v>
      </c>
      <c r="AQ1792" s="135"/>
      <c r="AR1792" s="151">
        <v>10</v>
      </c>
      <c r="AS1792" s="2" t="str">
        <f>IF(Table13[[#This Row],[Date]]&lt;$AS$3,"","Live")</f>
        <v/>
      </c>
      <c r="AT1792" s="2" t="str">
        <f>IF(Table13[[#This Row],[Date]]&lt;$AT$3,"","Current Algo")</f>
        <v/>
      </c>
    </row>
    <row r="1793" spans="1:46" x14ac:dyDescent="0.25">
      <c r="A1793" s="82">
        <v>46207</v>
      </c>
      <c r="B1793" s="2" t="s">
        <v>149</v>
      </c>
      <c r="C1793" s="83">
        <v>0.46180555555555558</v>
      </c>
      <c r="D1793" s="87">
        <v>6</v>
      </c>
      <c r="E1793" s="7">
        <v>1</v>
      </c>
      <c r="F1793" s="60">
        <v>1</v>
      </c>
      <c r="G1793" s="2">
        <v>1200</v>
      </c>
      <c r="H1793" s="2" t="s">
        <v>151</v>
      </c>
      <c r="I1793" s="2">
        <v>72</v>
      </c>
      <c r="J1793" s="2">
        <v>120</v>
      </c>
      <c r="K1793" s="6">
        <v>5</v>
      </c>
      <c r="L1793" s="6" t="s">
        <v>1513</v>
      </c>
      <c r="M1793" s="2" t="s">
        <v>75</v>
      </c>
      <c r="N1793" s="84">
        <v>3.1</v>
      </c>
      <c r="O1793" s="2" t="s">
        <v>1049</v>
      </c>
      <c r="P1793" s="2" t="s">
        <v>1126</v>
      </c>
      <c r="Q1793" s="85"/>
      <c r="R1793" s="86">
        <v>4</v>
      </c>
      <c r="S1793" s="85">
        <v>58</v>
      </c>
      <c r="T1793" s="85">
        <v>58</v>
      </c>
      <c r="U1793" s="85"/>
      <c r="V1793" s="2">
        <v>3</v>
      </c>
      <c r="W1793" s="92">
        <v>1</v>
      </c>
      <c r="X1793" s="10">
        <v>2</v>
      </c>
      <c r="Y1793" s="95">
        <v>5.2</v>
      </c>
      <c r="Z1793" s="2">
        <v>20</v>
      </c>
      <c r="AA1793" s="6"/>
      <c r="AB1793" s="2"/>
      <c r="AC1793" s="2"/>
      <c r="AD1793" s="84">
        <v>3.1</v>
      </c>
      <c r="AE1793" s="84"/>
      <c r="AF1793" s="2">
        <v>100</v>
      </c>
      <c r="AG1793" s="2" t="str">
        <f t="shared" si="136"/>
        <v/>
      </c>
      <c r="AH1793" s="2">
        <f t="shared" si="137"/>
        <v>-100</v>
      </c>
      <c r="AI1793" s="44" t="str">
        <f>VLOOKUP(Table13[[#This Row],[Track]],$B$1885:$D$1929,2,FALSE)</f>
        <v>NSW</v>
      </c>
      <c r="AJ179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3" s="16" t="str">
        <f>IF(Table13[[#This Row],[Going-Dist]]="G&lt;6-Dist&gt;=1700","B",IF(Table13[[#This Row],[Going-Dist]]="G&lt;6-Dist&lt;1700","A",IF(AJ1793="G&gt;=6-Dist&lt;1700","C",IF(AJ1793="G&gt;=6-Dist&gt;=1700","D","xx"))))</f>
        <v>C</v>
      </c>
      <c r="AL1793" s="69">
        <f>MONTH(Table13[[#This Row],[Date]])</f>
        <v>7</v>
      </c>
      <c r="AM1793" s="69" t="str">
        <f t="shared" si="135"/>
        <v>2025-2026</v>
      </c>
      <c r="AN1793" s="60">
        <v>120</v>
      </c>
      <c r="AO1793" s="128" t="str">
        <f>IF(Table13[[#This Row],[Combo 27 Bet]]="","",IF(Table13[[#This Row],[Lev Ret]]="","",AN1793*Table13[[#This Row],[Odds]]))</f>
        <v/>
      </c>
      <c r="AP1793" s="129">
        <f t="shared" si="138"/>
        <v>-120</v>
      </c>
      <c r="AQ1793" s="135"/>
      <c r="AR1793" s="151">
        <v>7</v>
      </c>
      <c r="AS1793" s="2" t="str">
        <f>IF(Table13[[#This Row],[Date]]&lt;$AS$3,"","Live")</f>
        <v/>
      </c>
      <c r="AT1793" s="2" t="str">
        <f>IF(Table13[[#This Row],[Date]]&lt;$AT$3,"","Current Algo")</f>
        <v/>
      </c>
    </row>
    <row r="1794" spans="1:46" x14ac:dyDescent="0.25">
      <c r="A1794" s="82">
        <v>46207</v>
      </c>
      <c r="B1794" s="2" t="s">
        <v>3</v>
      </c>
      <c r="C1794" s="83">
        <v>0.54513888888888884</v>
      </c>
      <c r="D1794" s="87">
        <v>7</v>
      </c>
      <c r="E1794" s="7">
        <v>0</v>
      </c>
      <c r="F1794" s="60">
        <v>3</v>
      </c>
      <c r="G1794" s="2">
        <v>1400</v>
      </c>
      <c r="H1794" s="2" t="s">
        <v>70</v>
      </c>
      <c r="I1794" s="2" t="s">
        <v>46</v>
      </c>
      <c r="J1794" s="2">
        <v>150</v>
      </c>
      <c r="K1794" s="6">
        <v>6</v>
      </c>
      <c r="L1794" s="6" t="s">
        <v>578</v>
      </c>
      <c r="M1794" s="2" t="s">
        <v>67</v>
      </c>
      <c r="N1794" s="84">
        <v>4.8</v>
      </c>
      <c r="O1794" s="2" t="s">
        <v>59</v>
      </c>
      <c r="P1794" s="2" t="s">
        <v>90</v>
      </c>
      <c r="Q1794" s="85"/>
      <c r="R1794" s="86">
        <v>10</v>
      </c>
      <c r="S1794" s="85">
        <v>56</v>
      </c>
      <c r="T1794" s="85">
        <v>56</v>
      </c>
      <c r="U1794" s="85"/>
      <c r="V1794" s="2">
        <v>1</v>
      </c>
      <c r="W1794" s="92">
        <v>4</v>
      </c>
      <c r="X1794" s="10">
        <v>1</v>
      </c>
      <c r="Y1794" s="95">
        <v>4.4000000000000004</v>
      </c>
      <c r="Z1794" s="2">
        <v>45</v>
      </c>
      <c r="AA1794" s="6">
        <v>10</v>
      </c>
      <c r="AB1794" s="2"/>
      <c r="AC1794" s="2" t="s">
        <v>15</v>
      </c>
      <c r="AD1794" s="84">
        <v>4.5999999999999996</v>
      </c>
      <c r="AE1794" s="84">
        <v>1.7</v>
      </c>
      <c r="AF1794" s="2">
        <v>100</v>
      </c>
      <c r="AG1794" s="2" t="str">
        <f t="shared" si="136"/>
        <v/>
      </c>
      <c r="AH1794" s="2">
        <f t="shared" si="137"/>
        <v>-100</v>
      </c>
      <c r="AI1794" s="44" t="str">
        <f>VLOOKUP(Table13[[#This Row],[Track]],$B$1885:$D$1929,2,FALSE)</f>
        <v>Vic</v>
      </c>
      <c r="AJ179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4" s="16" t="str">
        <f>IF(Table13[[#This Row],[Going-Dist]]="G&lt;6-Dist&gt;=1700","B",IF(Table13[[#This Row],[Going-Dist]]="G&lt;6-Dist&lt;1700","A",IF(AJ1794="G&gt;=6-Dist&lt;1700","C",IF(AJ1794="G&gt;=6-Dist&gt;=1700","D","xx"))))</f>
        <v>C</v>
      </c>
      <c r="AL1794" s="69">
        <f>MONTH(Table13[[#This Row],[Date]])</f>
        <v>7</v>
      </c>
      <c r="AM1794" s="69" t="str">
        <f t="shared" si="135"/>
        <v>2025-2026</v>
      </c>
      <c r="AN1794" s="60">
        <v>100</v>
      </c>
      <c r="AO1794" s="128" t="str">
        <f>IF(Table13[[#This Row],[Combo 27 Bet]]="","",IF(Table13[[#This Row],[Lev Ret]]="","",AN1794*Table13[[#This Row],[Odds]]))</f>
        <v/>
      </c>
      <c r="AP1794" s="129">
        <f t="shared" si="138"/>
        <v>-100</v>
      </c>
      <c r="AQ1794" s="135">
        <v>2</v>
      </c>
      <c r="AR1794" s="151">
        <v>7</v>
      </c>
      <c r="AS1794" s="2" t="str">
        <f>IF(Table13[[#This Row],[Date]]&lt;$AS$3,"","Live")</f>
        <v/>
      </c>
      <c r="AT1794" s="2" t="str">
        <f>IF(Table13[[#This Row],[Date]]&lt;$AT$3,"","Current Algo")</f>
        <v/>
      </c>
    </row>
    <row r="1795" spans="1:46" x14ac:dyDescent="0.25">
      <c r="A1795" s="82">
        <v>46207</v>
      </c>
      <c r="B1795" s="2" t="s">
        <v>3</v>
      </c>
      <c r="C1795" s="83">
        <v>0.54513888888888884</v>
      </c>
      <c r="D1795" s="87">
        <v>7</v>
      </c>
      <c r="E1795" s="7">
        <v>0</v>
      </c>
      <c r="F1795" s="60">
        <v>3</v>
      </c>
      <c r="G1795" s="2">
        <v>1400</v>
      </c>
      <c r="H1795" s="2" t="s">
        <v>70</v>
      </c>
      <c r="I1795" s="2" t="s">
        <v>46</v>
      </c>
      <c r="J1795" s="2">
        <v>150</v>
      </c>
      <c r="K1795" s="6">
        <v>5</v>
      </c>
      <c r="L1795" s="6" t="s">
        <v>994</v>
      </c>
      <c r="M1795" s="2" t="s">
        <v>67</v>
      </c>
      <c r="N1795" s="84">
        <v>4.8</v>
      </c>
      <c r="O1795" s="2" t="s">
        <v>47</v>
      </c>
      <c r="P1795" s="2" t="s">
        <v>82</v>
      </c>
      <c r="Q1795" s="85"/>
      <c r="R1795" s="86">
        <v>8</v>
      </c>
      <c r="S1795" s="85">
        <v>56.5</v>
      </c>
      <c r="T1795" s="85">
        <v>56.5</v>
      </c>
      <c r="U1795" s="85"/>
      <c r="V1795" s="2">
        <v>3</v>
      </c>
      <c r="W1795" s="92">
        <v>2</v>
      </c>
      <c r="X1795" s="10">
        <v>2</v>
      </c>
      <c r="Y1795" s="95">
        <v>5</v>
      </c>
      <c r="Z1795" s="2">
        <v>35</v>
      </c>
      <c r="AA1795" s="6">
        <v>10</v>
      </c>
      <c r="AB1795" s="2"/>
      <c r="AC1795" s="2"/>
      <c r="AD1795" s="84">
        <v>4.4000000000000004</v>
      </c>
      <c r="AE1795" s="84"/>
      <c r="AF1795" s="2">
        <v>100</v>
      </c>
      <c r="AG1795" s="2" t="str">
        <f t="shared" si="136"/>
        <v/>
      </c>
      <c r="AH1795" s="2">
        <f t="shared" si="137"/>
        <v>-100</v>
      </c>
      <c r="AI1795" s="44" t="str">
        <f>VLOOKUP(Table13[[#This Row],[Track]],$B$1885:$D$1929,2,FALSE)</f>
        <v>Vic</v>
      </c>
      <c r="AJ179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5" s="16" t="str">
        <f>IF(Table13[[#This Row],[Going-Dist]]="G&lt;6-Dist&gt;=1700","B",IF(Table13[[#This Row],[Going-Dist]]="G&lt;6-Dist&lt;1700","A",IF(AJ1795="G&gt;=6-Dist&lt;1700","C",IF(AJ1795="G&gt;=6-Dist&gt;=1700","D","xx"))))</f>
        <v>C</v>
      </c>
      <c r="AL1795" s="69">
        <f>MONTH(Table13[[#This Row],[Date]])</f>
        <v>7</v>
      </c>
      <c r="AM1795" s="69" t="str">
        <f t="shared" si="135"/>
        <v>2025-2026</v>
      </c>
      <c r="AN1795" s="60">
        <v>100</v>
      </c>
      <c r="AO1795" s="128" t="str">
        <f>IF(Table13[[#This Row],[Combo 27 Bet]]="","",IF(Table13[[#This Row],[Lev Ret]]="","",AN1795*Table13[[#This Row],[Odds]]))</f>
        <v/>
      </c>
      <c r="AP1795" s="129">
        <f t="shared" si="138"/>
        <v>-100</v>
      </c>
      <c r="AQ1795" s="135">
        <v>2</v>
      </c>
      <c r="AR1795" s="151">
        <v>7</v>
      </c>
      <c r="AS1795" s="2" t="str">
        <f>IF(Table13[[#This Row],[Date]]&lt;$AS$3,"","Live")</f>
        <v/>
      </c>
      <c r="AT1795" s="2" t="str">
        <f>IF(Table13[[#This Row],[Date]]&lt;$AT$3,"","Current Algo")</f>
        <v/>
      </c>
    </row>
    <row r="1796" spans="1:46" x14ac:dyDescent="0.25">
      <c r="A1796" s="82">
        <v>46207</v>
      </c>
      <c r="B1796" s="2" t="s">
        <v>149</v>
      </c>
      <c r="C1796" s="83">
        <v>0.58333333333333337</v>
      </c>
      <c r="D1796" s="87">
        <v>6</v>
      </c>
      <c r="E1796" s="7">
        <v>1</v>
      </c>
      <c r="F1796" s="60">
        <v>6</v>
      </c>
      <c r="G1796" s="2">
        <v>1100</v>
      </c>
      <c r="H1796" s="2" t="s">
        <v>151</v>
      </c>
      <c r="I1796" s="2">
        <v>78</v>
      </c>
      <c r="J1796" s="2">
        <v>160</v>
      </c>
      <c r="K1796" s="6">
        <v>5</v>
      </c>
      <c r="L1796" s="6" t="s">
        <v>1189</v>
      </c>
      <c r="M1796" s="2" t="s">
        <v>75</v>
      </c>
      <c r="N1796" s="84">
        <v>3.2</v>
      </c>
      <c r="O1796" s="2" t="s">
        <v>380</v>
      </c>
      <c r="P1796" s="2" t="s">
        <v>159</v>
      </c>
      <c r="Q1796" s="85"/>
      <c r="R1796" s="86">
        <v>6</v>
      </c>
      <c r="S1796" s="85">
        <v>58</v>
      </c>
      <c r="T1796" s="85">
        <v>58</v>
      </c>
      <c r="U1796" s="85"/>
      <c r="V1796" s="2">
        <v>2</v>
      </c>
      <c r="W1796" s="92">
        <v>2</v>
      </c>
      <c r="X1796" s="10">
        <v>2</v>
      </c>
      <c r="Y1796" s="95">
        <v>6.6</v>
      </c>
      <c r="Z1796" s="2">
        <v>20</v>
      </c>
      <c r="AA1796" s="6"/>
      <c r="AB1796" s="2"/>
      <c r="AC1796" s="2" t="s">
        <v>150</v>
      </c>
      <c r="AD1796" s="84">
        <v>2.9</v>
      </c>
      <c r="AE1796" s="84">
        <v>1.4</v>
      </c>
      <c r="AF1796" s="2">
        <v>100</v>
      </c>
      <c r="AG1796" s="2">
        <f t="shared" si="136"/>
        <v>290</v>
      </c>
      <c r="AH1796" s="2">
        <f t="shared" si="137"/>
        <v>190</v>
      </c>
      <c r="AI1796" s="44" t="str">
        <f>VLOOKUP(Table13[[#This Row],[Track]],$B$1885:$D$1929,2,FALSE)</f>
        <v>NSW</v>
      </c>
      <c r="AJ179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6" s="16" t="str">
        <f>IF(Table13[[#This Row],[Going-Dist]]="G&lt;6-Dist&gt;=1700","B",IF(Table13[[#This Row],[Going-Dist]]="G&lt;6-Dist&lt;1700","A",IF(AJ1796="G&gt;=6-Dist&lt;1700","C",IF(AJ1796="G&gt;=6-Dist&gt;=1700","D","xx"))))</f>
        <v>C</v>
      </c>
      <c r="AL1796" s="69">
        <f>MONTH(Table13[[#This Row],[Date]])</f>
        <v>7</v>
      </c>
      <c r="AM1796" s="69" t="str">
        <f t="shared" si="135"/>
        <v>2025-2026</v>
      </c>
      <c r="AN1796" s="60">
        <v>120</v>
      </c>
      <c r="AO1796" s="128">
        <f>IF(Table13[[#This Row],[Combo 27 Bet]]="","",IF(Table13[[#This Row],[Lev Ret]]="","",AN1796*Table13[[#This Row],[Odds]]))</f>
        <v>348</v>
      </c>
      <c r="AP1796" s="129">
        <f t="shared" si="138"/>
        <v>228</v>
      </c>
      <c r="AQ1796" s="135"/>
      <c r="AR1796" s="151">
        <v>7</v>
      </c>
      <c r="AS1796" s="2" t="str">
        <f>IF(Table13[[#This Row],[Date]]&lt;$AS$3,"","Live")</f>
        <v/>
      </c>
      <c r="AT1796" s="2" t="str">
        <f>IF(Table13[[#This Row],[Date]]&lt;$AT$3,"","Current Algo")</f>
        <v/>
      </c>
    </row>
    <row r="1797" spans="1:46" x14ac:dyDescent="0.25">
      <c r="A1797" s="82">
        <v>46207</v>
      </c>
      <c r="B1797" s="2" t="s">
        <v>3</v>
      </c>
      <c r="C1797" s="83">
        <v>0.64583333333333337</v>
      </c>
      <c r="D1797" s="87">
        <v>7</v>
      </c>
      <c r="E1797" s="7">
        <v>0</v>
      </c>
      <c r="F1797" s="60">
        <v>7</v>
      </c>
      <c r="G1797" s="2">
        <v>1600</v>
      </c>
      <c r="H1797" s="2" t="s">
        <v>42</v>
      </c>
      <c r="I1797" s="2" t="s">
        <v>46</v>
      </c>
      <c r="J1797" s="2">
        <v>200</v>
      </c>
      <c r="K1797" s="6">
        <v>3</v>
      </c>
      <c r="L1797" s="6" t="s">
        <v>1503</v>
      </c>
      <c r="M1797" s="2" t="s">
        <v>80</v>
      </c>
      <c r="N1797" s="84">
        <v>2.8</v>
      </c>
      <c r="O1797" s="2" t="s">
        <v>668</v>
      </c>
      <c r="P1797" s="2" t="s">
        <v>82</v>
      </c>
      <c r="Q1797" s="85"/>
      <c r="R1797" s="86">
        <v>2</v>
      </c>
      <c r="S1797" s="85">
        <v>57.5</v>
      </c>
      <c r="T1797" s="85">
        <v>57.5</v>
      </c>
      <c r="U1797" s="85"/>
      <c r="V1797" s="2">
        <v>2</v>
      </c>
      <c r="W1797" s="92">
        <v>1</v>
      </c>
      <c r="X1797" s="10">
        <v>1</v>
      </c>
      <c r="Y1797" s="95">
        <v>4</v>
      </c>
      <c r="Z1797" s="2">
        <v>45</v>
      </c>
      <c r="AA1797" s="6">
        <v>13</v>
      </c>
      <c r="AB1797" s="2"/>
      <c r="AC1797" s="2"/>
      <c r="AD1797" s="84">
        <v>2.9</v>
      </c>
      <c r="AE1797" s="84"/>
      <c r="AF1797" s="2">
        <v>100</v>
      </c>
      <c r="AG1797" s="2" t="str">
        <f t="shared" si="136"/>
        <v/>
      </c>
      <c r="AH1797" s="2">
        <f t="shared" si="137"/>
        <v>-100</v>
      </c>
      <c r="AI1797" s="44" t="str">
        <f>VLOOKUP(Table13[[#This Row],[Track]],$B$1885:$D$1929,2,FALSE)</f>
        <v>Vic</v>
      </c>
      <c r="AJ179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7" s="16" t="str">
        <f>IF(Table13[[#This Row],[Going-Dist]]="G&lt;6-Dist&gt;=1700","B",IF(Table13[[#This Row],[Going-Dist]]="G&lt;6-Dist&lt;1700","A",IF(AJ1797="G&gt;=6-Dist&lt;1700","C",IF(AJ1797="G&gt;=6-Dist&gt;=1700","D","xx"))))</f>
        <v>C</v>
      </c>
      <c r="AL1797" s="69">
        <f>MONTH(Table13[[#This Row],[Date]])</f>
        <v>7</v>
      </c>
      <c r="AM1797" s="69" t="str">
        <f t="shared" si="135"/>
        <v>2025-2026</v>
      </c>
      <c r="AN1797" s="60">
        <v>140</v>
      </c>
      <c r="AO1797" s="128" t="str">
        <f>IF(Table13[[#This Row],[Combo 27 Bet]]="","",IF(Table13[[#This Row],[Lev Ret]]="","",AN1797*Table13[[#This Row],[Odds]]))</f>
        <v/>
      </c>
      <c r="AP1797" s="129">
        <f t="shared" si="138"/>
        <v>-140</v>
      </c>
      <c r="AQ1797" s="135">
        <v>2</v>
      </c>
      <c r="AR1797" s="151">
        <v>5</v>
      </c>
      <c r="AS1797" s="2" t="str">
        <f>IF(Table13[[#This Row],[Date]]&lt;$AS$3,"","Live")</f>
        <v/>
      </c>
      <c r="AT1797" s="2" t="str">
        <f>IF(Table13[[#This Row],[Date]]&lt;$AT$3,"","Current Algo")</f>
        <v/>
      </c>
    </row>
    <row r="1798" spans="1:46" x14ac:dyDescent="0.25">
      <c r="A1798" s="82">
        <v>46207</v>
      </c>
      <c r="B1798" s="2" t="s">
        <v>3</v>
      </c>
      <c r="C1798" s="83">
        <v>0.64583333333333337</v>
      </c>
      <c r="D1798" s="87">
        <v>7</v>
      </c>
      <c r="E1798" s="7">
        <v>0</v>
      </c>
      <c r="F1798" s="60">
        <v>7</v>
      </c>
      <c r="G1798" s="2">
        <v>1600</v>
      </c>
      <c r="H1798" s="2" t="s">
        <v>42</v>
      </c>
      <c r="I1798" s="2" t="s">
        <v>46</v>
      </c>
      <c r="J1798" s="2">
        <v>200</v>
      </c>
      <c r="K1798" s="6">
        <v>6</v>
      </c>
      <c r="L1798" s="6" t="s">
        <v>1511</v>
      </c>
      <c r="M1798" s="2" t="s">
        <v>75</v>
      </c>
      <c r="N1798" s="84">
        <v>7</v>
      </c>
      <c r="O1798" s="2" t="s">
        <v>59</v>
      </c>
      <c r="P1798" s="2" t="s">
        <v>1504</v>
      </c>
      <c r="Q1798" s="85"/>
      <c r="R1798" s="86">
        <v>9</v>
      </c>
      <c r="S1798" s="85">
        <v>54</v>
      </c>
      <c r="T1798" s="85">
        <v>54</v>
      </c>
      <c r="U1798" s="85"/>
      <c r="V1798" s="2">
        <v>1</v>
      </c>
      <c r="W1798" s="92">
        <v>5</v>
      </c>
      <c r="X1798" s="10">
        <v>2</v>
      </c>
      <c r="Y1798" s="95">
        <v>4.5999999999999996</v>
      </c>
      <c r="Z1798" s="2">
        <v>40</v>
      </c>
      <c r="AA1798" s="6">
        <v>13</v>
      </c>
      <c r="AB1798" s="2"/>
      <c r="AC1798" s="2"/>
      <c r="AD1798" s="84">
        <v>7.5</v>
      </c>
      <c r="AE1798" s="84"/>
      <c r="AF1798" s="2">
        <v>100</v>
      </c>
      <c r="AG1798" s="2" t="str">
        <f t="shared" si="136"/>
        <v/>
      </c>
      <c r="AH1798" s="2">
        <f t="shared" si="137"/>
        <v>-100</v>
      </c>
      <c r="AI1798" s="44" t="str">
        <f>VLOOKUP(Table13[[#This Row],[Track]],$B$1885:$D$1929,2,FALSE)</f>
        <v>Vic</v>
      </c>
      <c r="AJ179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8" s="16" t="str">
        <f>IF(Table13[[#This Row],[Going-Dist]]="G&lt;6-Dist&gt;=1700","B",IF(Table13[[#This Row],[Going-Dist]]="G&lt;6-Dist&lt;1700","A",IF(AJ1798="G&gt;=6-Dist&lt;1700","C",IF(AJ1798="G&gt;=6-Dist&gt;=1700","D","xx"))))</f>
        <v>C</v>
      </c>
      <c r="AL1798" s="69">
        <f>MONTH(Table13[[#This Row],[Date]])</f>
        <v>7</v>
      </c>
      <c r="AM1798" s="69" t="str">
        <f t="shared" si="135"/>
        <v>2025-2026</v>
      </c>
      <c r="AN1798" s="60">
        <v>100</v>
      </c>
      <c r="AO1798" s="128" t="str">
        <f>IF(Table13[[#This Row],[Combo 27 Bet]]="","",IF(Table13[[#This Row],[Lev Ret]]="","",AN1798*Table13[[#This Row],[Odds]]))</f>
        <v/>
      </c>
      <c r="AP1798" s="129">
        <f t="shared" si="138"/>
        <v>-100</v>
      </c>
      <c r="AQ1798" s="135">
        <v>2</v>
      </c>
      <c r="AR1798" s="151">
        <v>6</v>
      </c>
      <c r="AS1798" s="2" t="str">
        <f>IF(Table13[[#This Row],[Date]]&lt;$AS$3,"","Live")</f>
        <v/>
      </c>
      <c r="AT1798" s="2" t="str">
        <f>IF(Table13[[#This Row],[Date]]&lt;$AT$3,"","Current Algo")</f>
        <v/>
      </c>
    </row>
    <row r="1799" spans="1:46" x14ac:dyDescent="0.25">
      <c r="A1799" s="82">
        <v>46207</v>
      </c>
      <c r="B1799" s="2" t="s">
        <v>149</v>
      </c>
      <c r="C1799" s="83">
        <v>0.6875</v>
      </c>
      <c r="D1799" s="87">
        <v>6</v>
      </c>
      <c r="E1799" s="7">
        <v>1</v>
      </c>
      <c r="F1799" s="60">
        <v>10</v>
      </c>
      <c r="G1799" s="2">
        <v>1400</v>
      </c>
      <c r="H1799" s="2" t="s">
        <v>151</v>
      </c>
      <c r="I1799" s="2">
        <v>78</v>
      </c>
      <c r="J1799" s="2">
        <v>160</v>
      </c>
      <c r="K1799" s="6">
        <v>5</v>
      </c>
      <c r="L1799" s="6" t="s">
        <v>1514</v>
      </c>
      <c r="M1799" s="2" t="s">
        <v>55</v>
      </c>
      <c r="N1799" s="84">
        <v>2.5</v>
      </c>
      <c r="O1799" s="2" t="s">
        <v>158</v>
      </c>
      <c r="P1799" s="2" t="s">
        <v>159</v>
      </c>
      <c r="Q1799" s="85"/>
      <c r="R1799" s="86">
        <v>2</v>
      </c>
      <c r="S1799" s="85">
        <v>58.5</v>
      </c>
      <c r="T1799" s="85">
        <v>58.5</v>
      </c>
      <c r="U1799" s="85"/>
      <c r="V1799" s="2">
        <v>3</v>
      </c>
      <c r="W1799" s="92">
        <v>2</v>
      </c>
      <c r="X1799" s="10">
        <v>1</v>
      </c>
      <c r="Y1799" s="95">
        <v>4</v>
      </c>
      <c r="Z1799" s="2">
        <v>20</v>
      </c>
      <c r="AA1799" s="6"/>
      <c r="AB1799" s="2"/>
      <c r="AC1799" s="2" t="s">
        <v>13</v>
      </c>
      <c r="AD1799" s="84">
        <v>3</v>
      </c>
      <c r="AE1799" s="84">
        <v>1.4</v>
      </c>
      <c r="AF1799" s="2">
        <v>100</v>
      </c>
      <c r="AG1799" s="2" t="str">
        <f t="shared" si="136"/>
        <v/>
      </c>
      <c r="AH1799" s="2">
        <f t="shared" si="137"/>
        <v>-100</v>
      </c>
      <c r="AI1799" s="44" t="str">
        <f>VLOOKUP(Table13[[#This Row],[Track]],$B$1885:$D$1929,2,FALSE)</f>
        <v>NSW</v>
      </c>
      <c r="AJ179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799" s="16" t="str">
        <f>IF(Table13[[#This Row],[Going-Dist]]="G&lt;6-Dist&gt;=1700","B",IF(Table13[[#This Row],[Going-Dist]]="G&lt;6-Dist&lt;1700","A",IF(AJ1799="G&gt;=6-Dist&lt;1700","C",IF(AJ1799="G&gt;=6-Dist&gt;=1700","D","xx"))))</f>
        <v>C</v>
      </c>
      <c r="AL1799" s="69">
        <f>MONTH(Table13[[#This Row],[Date]])</f>
        <v>7</v>
      </c>
      <c r="AM1799" s="69" t="str">
        <f t="shared" ref="AM1799:AM1860" si="139">IF(A1799&lt;$AM$1905,"2020-2021",IF(A1799&lt;$AM$1906,"2021-2022",IF(A1799&lt;$AM$1907,"2022-2023",IF(A1799&lt;$AM$1908,"2023-2024",IF(A1799&lt;$AM$1909,"2024-2025",IF(A1799&lt;$AM$1910,"2025-2026",IF(A1799&lt;$AM$1911,"2026-2027",IF(A1799&lt;$AM$1912,"2027-2028"))))))))</f>
        <v>2025-2026</v>
      </c>
      <c r="AN1799" s="60">
        <v>150</v>
      </c>
      <c r="AO1799" s="128" t="str">
        <f>IF(Table13[[#This Row],[Combo 27 Bet]]="","",IF(Table13[[#This Row],[Lev Ret]]="","",AN1799*Table13[[#This Row],[Odds]]))</f>
        <v/>
      </c>
      <c r="AP1799" s="129">
        <f t="shared" si="138"/>
        <v>-150</v>
      </c>
      <c r="AQ1799" s="135"/>
      <c r="AR1799" s="151">
        <v>7</v>
      </c>
      <c r="AS1799" s="2" t="str">
        <f>IF(Table13[[#This Row],[Date]]&lt;$AS$3,"","Live")</f>
        <v/>
      </c>
      <c r="AT1799" s="2" t="str">
        <f>IF(Table13[[#This Row],[Date]]&lt;$AT$3,"","Current Algo")</f>
        <v/>
      </c>
    </row>
    <row r="1800" spans="1:46" x14ac:dyDescent="0.25">
      <c r="A1800" s="82">
        <v>46214</v>
      </c>
      <c r="B1800" s="2" t="s">
        <v>4</v>
      </c>
      <c r="C1800" s="83">
        <v>0.65277777777777779</v>
      </c>
      <c r="D1800" s="87">
        <v>7</v>
      </c>
      <c r="E1800" s="7">
        <v>6</v>
      </c>
      <c r="F1800" s="60">
        <v>7</v>
      </c>
      <c r="G1800" s="2">
        <v>1100</v>
      </c>
      <c r="H1800" s="2" t="s">
        <v>131</v>
      </c>
      <c r="I1800" s="2" t="s">
        <v>131</v>
      </c>
      <c r="J1800" s="2">
        <v>200</v>
      </c>
      <c r="K1800" s="6">
        <v>8</v>
      </c>
      <c r="L1800" s="6" t="s">
        <v>1795</v>
      </c>
      <c r="M1800" s="2" t="s">
        <v>55</v>
      </c>
      <c r="N1800" s="84">
        <v>5.5</v>
      </c>
      <c r="O1800" s="2" t="s">
        <v>117</v>
      </c>
      <c r="P1800" s="2" t="s">
        <v>79</v>
      </c>
      <c r="Q1800" s="85"/>
      <c r="R1800" s="86">
        <v>9</v>
      </c>
      <c r="S1800" s="85">
        <v>58.5</v>
      </c>
      <c r="T1800" s="85">
        <v>58.5</v>
      </c>
      <c r="U1800" s="85"/>
      <c r="V1800" s="2">
        <v>1</v>
      </c>
      <c r="W1800" s="92">
        <v>4</v>
      </c>
      <c r="X1800" s="10">
        <v>1</v>
      </c>
      <c r="Y1800" s="95">
        <v>4.5</v>
      </c>
      <c r="Z1800" s="2">
        <v>40</v>
      </c>
      <c r="AA1800" s="6">
        <v>11</v>
      </c>
      <c r="AB1800" s="2"/>
      <c r="AC1800" s="2" t="s">
        <v>12</v>
      </c>
      <c r="AD1800" s="84">
        <v>5.5</v>
      </c>
      <c r="AE1800" s="84">
        <v>1.7</v>
      </c>
      <c r="AF1800" s="2">
        <v>100</v>
      </c>
      <c r="AG1800" s="2">
        <f t="shared" si="136"/>
        <v>550</v>
      </c>
      <c r="AH1800" s="2">
        <f t="shared" si="137"/>
        <v>450</v>
      </c>
      <c r="AI1800" s="44" t="str">
        <f>VLOOKUP(Table13[[#This Row],[Track]],$B$1885:$D$1929,2,FALSE)</f>
        <v>Vic</v>
      </c>
      <c r="AJ180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0" s="16" t="str">
        <f>IF(Table13[[#This Row],[Going-Dist]]="G&lt;6-Dist&gt;=1700","B",IF(Table13[[#This Row],[Going-Dist]]="G&lt;6-Dist&lt;1700","A",IF(AJ1800="G&gt;=6-Dist&lt;1700","C",IF(AJ1800="G&gt;=6-Dist&gt;=1700","D","xx"))))</f>
        <v>C</v>
      </c>
      <c r="AL1800" s="69">
        <f>MONTH(Table13[[#This Row],[Date]])</f>
        <v>7</v>
      </c>
      <c r="AM1800" s="69" t="str">
        <f t="shared" si="139"/>
        <v>2025-2026</v>
      </c>
      <c r="AN1800" s="60">
        <v>150</v>
      </c>
      <c r="AO1800" s="128">
        <f>IF(Table13[[#This Row],[Combo 27 Bet]]="","",IF(Table13[[#This Row],[Lev Ret]]="","",AN1800*Table13[[#This Row],[Odds]]))</f>
        <v>825</v>
      </c>
      <c r="AP1800" s="129">
        <f t="shared" si="138"/>
        <v>675</v>
      </c>
      <c r="AQ1800" s="135"/>
      <c r="AR1800" s="151">
        <v>9</v>
      </c>
      <c r="AS1800" s="2" t="str">
        <f>IF(Table13[[#This Row],[Date]]&lt;$AS$3,"","Live")</f>
        <v/>
      </c>
      <c r="AT1800" s="2" t="str">
        <f>IF(Table13[[#This Row],[Date]]&lt;$AT$3,"","Current Algo")</f>
        <v>Current Algo</v>
      </c>
    </row>
    <row r="1801" spans="1:46" x14ac:dyDescent="0.25">
      <c r="A1801" s="82">
        <v>46214</v>
      </c>
      <c r="B1801" s="2" t="s">
        <v>4</v>
      </c>
      <c r="C1801" s="83">
        <v>0.67708333333333337</v>
      </c>
      <c r="D1801" s="87">
        <v>7</v>
      </c>
      <c r="E1801" s="7">
        <v>6</v>
      </c>
      <c r="F1801" s="60">
        <v>8</v>
      </c>
      <c r="G1801" s="2">
        <v>1400</v>
      </c>
      <c r="H1801" s="2" t="s">
        <v>42</v>
      </c>
      <c r="I1801" s="2">
        <v>100</v>
      </c>
      <c r="J1801" s="2">
        <v>150</v>
      </c>
      <c r="K1801" s="6">
        <v>3</v>
      </c>
      <c r="L1801" s="6" t="s">
        <v>1509</v>
      </c>
      <c r="M1801" s="2" t="s">
        <v>58</v>
      </c>
      <c r="N1801" s="84">
        <v>5.5</v>
      </c>
      <c r="O1801" s="2" t="s">
        <v>59</v>
      </c>
      <c r="P1801" s="2" t="s">
        <v>1794</v>
      </c>
      <c r="Q1801" s="85">
        <v>2</v>
      </c>
      <c r="R1801" s="86">
        <v>4</v>
      </c>
      <c r="S1801" s="85">
        <v>60.5</v>
      </c>
      <c r="T1801" s="85">
        <v>58.5</v>
      </c>
      <c r="U1801" s="85"/>
      <c r="V1801" s="2">
        <v>1</v>
      </c>
      <c r="W1801" s="92">
        <v>2</v>
      </c>
      <c r="X1801" s="10">
        <v>2</v>
      </c>
      <c r="Y1801" s="95">
        <v>4.5</v>
      </c>
      <c r="Z1801" s="2">
        <v>40</v>
      </c>
      <c r="AA1801" s="6">
        <v>11</v>
      </c>
      <c r="AB1801" s="2"/>
      <c r="AC1801" s="2" t="s">
        <v>12</v>
      </c>
      <c r="AD1801" s="84">
        <v>4.8</v>
      </c>
      <c r="AE1801" s="84">
        <v>1.7</v>
      </c>
      <c r="AF1801" s="2">
        <v>100</v>
      </c>
      <c r="AG1801" s="2">
        <f t="shared" si="136"/>
        <v>480</v>
      </c>
      <c r="AH1801" s="2">
        <f t="shared" si="137"/>
        <v>380</v>
      </c>
      <c r="AI1801" s="44" t="str">
        <f>VLOOKUP(Table13[[#This Row],[Track]],$B$1885:$D$1929,2,FALSE)</f>
        <v>Vic</v>
      </c>
      <c r="AJ180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1" s="16" t="str">
        <f>IF(Table13[[#This Row],[Going-Dist]]="G&lt;6-Dist&gt;=1700","B",IF(Table13[[#This Row],[Going-Dist]]="G&lt;6-Dist&lt;1700","A",IF(AJ1801="G&gt;=6-Dist&lt;1700","C",IF(AJ1801="G&gt;=6-Dist&gt;=1700","D","xx"))))</f>
        <v>C</v>
      </c>
      <c r="AL1801" s="69">
        <f>MONTH(Table13[[#This Row],[Date]])</f>
        <v>7</v>
      </c>
      <c r="AM1801" s="69" t="str">
        <f t="shared" si="139"/>
        <v>2025-2026</v>
      </c>
      <c r="AN1801" s="60">
        <v>200</v>
      </c>
      <c r="AO1801" s="128">
        <f>IF(Table13[[#This Row],[Combo 27 Bet]]="","",IF(Table13[[#This Row],[Lev Ret]]="","",AN1801*Table13[[#This Row],[Odds]]))</f>
        <v>960</v>
      </c>
      <c r="AP1801" s="129">
        <f t="shared" si="138"/>
        <v>760</v>
      </c>
      <c r="AQ1801" s="135"/>
      <c r="AR1801" s="151">
        <v>10</v>
      </c>
      <c r="AS1801" s="2" t="str">
        <f>IF(Table13[[#This Row],[Date]]&lt;$AS$3,"","Live")</f>
        <v/>
      </c>
      <c r="AT1801" s="2" t="str">
        <f>IF(Table13[[#This Row],[Date]]&lt;$AT$3,"","Current Algo")</f>
        <v>Current Algo</v>
      </c>
    </row>
    <row r="1802" spans="1:46" x14ac:dyDescent="0.25">
      <c r="A1802" s="82">
        <v>46214</v>
      </c>
      <c r="B1802" s="2" t="s">
        <v>148</v>
      </c>
      <c r="C1802" s="83">
        <v>0.69097222222222221</v>
      </c>
      <c r="D1802" s="87">
        <v>9</v>
      </c>
      <c r="E1802" s="7">
        <v>9</v>
      </c>
      <c r="F1802" s="60">
        <v>10</v>
      </c>
      <c r="G1802" s="2">
        <v>1400</v>
      </c>
      <c r="H1802" s="2" t="s">
        <v>152</v>
      </c>
      <c r="I1802" s="2">
        <v>78</v>
      </c>
      <c r="J1802" s="2">
        <v>160</v>
      </c>
      <c r="K1802" s="6">
        <v>3</v>
      </c>
      <c r="L1802" s="6" t="s">
        <v>1796</v>
      </c>
      <c r="M1802" s="2" t="s">
        <v>67</v>
      </c>
      <c r="N1802" s="84">
        <v>4.5</v>
      </c>
      <c r="O1802" s="2" t="s">
        <v>1090</v>
      </c>
      <c r="P1802" s="2" t="s">
        <v>134</v>
      </c>
      <c r="Q1802" s="85"/>
      <c r="R1802" s="86">
        <v>1</v>
      </c>
      <c r="S1802" s="85">
        <v>58</v>
      </c>
      <c r="T1802" s="85">
        <v>58</v>
      </c>
      <c r="U1802" s="85"/>
      <c r="V1802" s="2">
        <v>1</v>
      </c>
      <c r="W1802" s="92">
        <v>2</v>
      </c>
      <c r="X1802" s="10">
        <v>1</v>
      </c>
      <c r="Y1802" s="95">
        <v>4.9000000000000004</v>
      </c>
      <c r="Z1802" s="2">
        <v>20</v>
      </c>
      <c r="AA1802" s="6"/>
      <c r="AB1802" s="2"/>
      <c r="AC1802" s="2"/>
      <c r="AD1802" s="84">
        <v>4.4000000000000004</v>
      </c>
      <c r="AE1802" s="84"/>
      <c r="AF1802" s="2">
        <v>100</v>
      </c>
      <c r="AG1802" s="2" t="str">
        <f t="shared" si="136"/>
        <v/>
      </c>
      <c r="AH1802" s="2">
        <f t="shared" si="137"/>
        <v>-100</v>
      </c>
      <c r="AI1802" s="44" t="str">
        <f>VLOOKUP(Table13[[#This Row],[Track]],$B$1885:$D$1929,2,FALSE)</f>
        <v>NSW</v>
      </c>
      <c r="AJ180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2" s="16" t="str">
        <f>IF(Table13[[#This Row],[Going-Dist]]="G&lt;6-Dist&gt;=1700","B",IF(Table13[[#This Row],[Going-Dist]]="G&lt;6-Dist&lt;1700","A",IF(AJ1802="G&gt;=6-Dist&lt;1700","C",IF(AJ1802="G&gt;=6-Dist&gt;=1700","D","xx"))))</f>
        <v>C</v>
      </c>
      <c r="AL1802" s="69">
        <f>MONTH(Table13[[#This Row],[Date]])</f>
        <v>7</v>
      </c>
      <c r="AM1802" s="69" t="str">
        <f t="shared" si="139"/>
        <v>2025-2026</v>
      </c>
      <c r="AN1802" s="60">
        <v>100</v>
      </c>
      <c r="AO1802" s="128" t="str">
        <f>IF(Table13[[#This Row],[Combo 27 Bet]]="","",IF(Table13[[#This Row],[Lev Ret]]="","",AN1802*Table13[[#This Row],[Odds]]))</f>
        <v/>
      </c>
      <c r="AP1802" s="129">
        <f t="shared" si="138"/>
        <v>-100</v>
      </c>
      <c r="AQ1802" s="135"/>
      <c r="AR1802" s="151">
        <v>1</v>
      </c>
      <c r="AS1802" s="2" t="str">
        <f>IF(Table13[[#This Row],[Date]]&lt;$AS$3,"","Live")</f>
        <v/>
      </c>
      <c r="AT1802" s="2" t="str">
        <f>IF(Table13[[#This Row],[Date]]&lt;$AT$3,"","Current Algo")</f>
        <v>Current Algo</v>
      </c>
    </row>
    <row r="1803" spans="1:46" x14ac:dyDescent="0.25">
      <c r="A1803" s="82">
        <v>46221</v>
      </c>
      <c r="B1803" s="2" t="s">
        <v>149</v>
      </c>
      <c r="C1803" s="83">
        <v>0.61458333333333337</v>
      </c>
      <c r="D1803" s="87">
        <v>9</v>
      </c>
      <c r="E1803" s="7">
        <v>4</v>
      </c>
      <c r="F1803" s="60">
        <v>7</v>
      </c>
      <c r="G1803" s="2">
        <v>1100</v>
      </c>
      <c r="H1803" s="2" t="s">
        <v>151</v>
      </c>
      <c r="I1803" s="2"/>
      <c r="J1803" s="2">
        <v>160</v>
      </c>
      <c r="K1803" s="6">
        <v>4</v>
      </c>
      <c r="L1803" s="6" t="s">
        <v>1335</v>
      </c>
      <c r="M1803" s="2" t="s">
        <v>55</v>
      </c>
      <c r="N1803" s="84">
        <v>2.25</v>
      </c>
      <c r="O1803" s="2" t="s">
        <v>1141</v>
      </c>
      <c r="P1803" s="2" t="s">
        <v>236</v>
      </c>
      <c r="Q1803" s="85"/>
      <c r="R1803" s="86">
        <v>5</v>
      </c>
      <c r="S1803" s="85">
        <v>56.5</v>
      </c>
      <c r="T1803" s="85">
        <v>56.5</v>
      </c>
      <c r="U1803" s="85"/>
      <c r="V1803" s="2">
        <v>1</v>
      </c>
      <c r="W1803" s="92">
        <v>1</v>
      </c>
      <c r="X1803" s="10">
        <v>1</v>
      </c>
      <c r="Y1803" s="95">
        <v>1.8</v>
      </c>
      <c r="Z1803" s="2">
        <v>20</v>
      </c>
      <c r="AA1803" s="6"/>
      <c r="AB1803" s="2"/>
      <c r="AC1803" s="2" t="s">
        <v>12</v>
      </c>
      <c r="AD1803" s="84">
        <v>2.1</v>
      </c>
      <c r="AE1803" s="84">
        <v>1.4</v>
      </c>
      <c r="AF1803" s="2">
        <v>100</v>
      </c>
      <c r="AG1803" s="2">
        <f t="shared" si="136"/>
        <v>210</v>
      </c>
      <c r="AH1803" s="2">
        <f t="shared" si="137"/>
        <v>110</v>
      </c>
      <c r="AI1803" s="44" t="str">
        <f>VLOOKUP(Table13[[#This Row],[Track]],$B$1885:$D$1929,2,FALSE)</f>
        <v>NSW</v>
      </c>
      <c r="AJ180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3" s="16" t="str">
        <f>IF(Table13[[#This Row],[Going-Dist]]="G&lt;6-Dist&gt;=1700","B",IF(Table13[[#This Row],[Going-Dist]]="G&lt;6-Dist&lt;1700","A",IF(AJ1803="G&gt;=6-Dist&lt;1700","C",IF(AJ1803="G&gt;=6-Dist&gt;=1700","D","xx"))))</f>
        <v>C</v>
      </c>
      <c r="AL1803" s="69">
        <f>MONTH(Table13[[#This Row],[Date]])</f>
        <v>7</v>
      </c>
      <c r="AM1803" s="69" t="str">
        <f t="shared" si="139"/>
        <v>2025-2026</v>
      </c>
      <c r="AN1803" s="60">
        <v>150</v>
      </c>
      <c r="AO1803" s="128">
        <f>IF(Table13[[#This Row],[Combo 27 Bet]]="","",IF(Table13[[#This Row],[Lev Ret]]="","",AN1803*Table13[[#This Row],[Odds]]))</f>
        <v>315</v>
      </c>
      <c r="AP1803" s="129">
        <f t="shared" si="138"/>
        <v>165</v>
      </c>
      <c r="AQ1803" s="135"/>
      <c r="AR1803" s="151">
        <v>7</v>
      </c>
      <c r="AS1803" s="2" t="str">
        <f>IF(Table13[[#This Row],[Date]]&lt;$AS$3,"","Live")</f>
        <v/>
      </c>
      <c r="AT1803" s="2" t="str">
        <f>IF(Table13[[#This Row],[Date]]&lt;$AT$3,"","Current Algo")</f>
        <v>Current Algo</v>
      </c>
    </row>
    <row r="1804" spans="1:46" x14ac:dyDescent="0.25">
      <c r="A1804" s="82">
        <v>46221</v>
      </c>
      <c r="B1804" s="2" t="s">
        <v>149</v>
      </c>
      <c r="C1804" s="83">
        <v>0.67013888888888884</v>
      </c>
      <c r="D1804" s="87">
        <v>9</v>
      </c>
      <c r="E1804" s="7">
        <v>4</v>
      </c>
      <c r="F1804" s="60">
        <v>9</v>
      </c>
      <c r="G1804" s="2">
        <v>1500</v>
      </c>
      <c r="H1804" s="2" t="s">
        <v>151</v>
      </c>
      <c r="I1804" s="2"/>
      <c r="J1804" s="2">
        <v>200</v>
      </c>
      <c r="K1804" s="6">
        <v>8</v>
      </c>
      <c r="L1804" s="6" t="s">
        <v>1356</v>
      </c>
      <c r="M1804" s="2" t="s">
        <v>55</v>
      </c>
      <c r="N1804" s="84">
        <v>3</v>
      </c>
      <c r="O1804" s="2" t="s">
        <v>156</v>
      </c>
      <c r="P1804" s="2" t="s">
        <v>155</v>
      </c>
      <c r="Q1804" s="85"/>
      <c r="R1804" s="86">
        <v>4</v>
      </c>
      <c r="S1804" s="85">
        <v>57</v>
      </c>
      <c r="T1804" s="85">
        <v>57</v>
      </c>
      <c r="U1804" s="85"/>
      <c r="V1804" s="2">
        <v>1</v>
      </c>
      <c r="W1804" s="92">
        <v>1</v>
      </c>
      <c r="X1804" s="10">
        <v>1</v>
      </c>
      <c r="Y1804" s="95">
        <v>3.3</v>
      </c>
      <c r="Z1804" s="2">
        <v>20</v>
      </c>
      <c r="AA1804" s="6"/>
      <c r="AB1804" s="2"/>
      <c r="AC1804" s="2" t="s">
        <v>12</v>
      </c>
      <c r="AD1804" s="84">
        <v>3.2</v>
      </c>
      <c r="AE1804" s="84">
        <v>1.5</v>
      </c>
      <c r="AF1804" s="2">
        <v>100</v>
      </c>
      <c r="AG1804" s="2">
        <f t="shared" ref="AG1804:AG1839" si="140">IF($AC1804&lt;&gt;"WON","",AF1804*$AD1804)</f>
        <v>320</v>
      </c>
      <c r="AH1804" s="2">
        <f t="shared" ref="AH1804:AH1837" si="141">IF(AG1804="",AF1804*-1,AG1804-AF1804)</f>
        <v>220</v>
      </c>
      <c r="AI1804" s="44" t="str">
        <f>VLOOKUP(Table13[[#This Row],[Track]],$B$1885:$D$1929,2,FALSE)</f>
        <v>NSW</v>
      </c>
      <c r="AJ180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4" s="16" t="str">
        <f>IF(Table13[[#This Row],[Going-Dist]]="G&lt;6-Dist&gt;=1700","B",IF(Table13[[#This Row],[Going-Dist]]="G&lt;6-Dist&lt;1700","A",IF(AJ1804="G&gt;=6-Dist&lt;1700","C",IF(AJ1804="G&gt;=6-Dist&gt;=1700","D","xx"))))</f>
        <v>C</v>
      </c>
      <c r="AL1804" s="69">
        <f>MONTH(Table13[[#This Row],[Date]])</f>
        <v>7</v>
      </c>
      <c r="AM1804" s="69" t="str">
        <f t="shared" si="139"/>
        <v>2025-2026</v>
      </c>
      <c r="AN1804" s="60">
        <v>150</v>
      </c>
      <c r="AO1804" s="128">
        <f>IF(Table13[[#This Row],[Combo 27 Bet]]="","",IF(Table13[[#This Row],[Lev Ret]]="","",AN1804*Table13[[#This Row],[Odds]]))</f>
        <v>480</v>
      </c>
      <c r="AP1804" s="129">
        <f t="shared" ref="AP1804:AP1836" si="142">IF(AN1804="","",IF(AO1804="",AN1804*-1,AO1804-AN1804))</f>
        <v>330</v>
      </c>
      <c r="AQ1804" s="135"/>
      <c r="AR1804" s="151">
        <v>9</v>
      </c>
      <c r="AS1804" s="2" t="str">
        <f>IF(Table13[[#This Row],[Date]]&lt;$AS$3,"","Live")</f>
        <v/>
      </c>
      <c r="AT1804" s="2" t="str">
        <f>IF(Table13[[#This Row],[Date]]&lt;$AT$3,"","Current Algo")</f>
        <v>Current Algo</v>
      </c>
    </row>
    <row r="1805" spans="1:46" x14ac:dyDescent="0.25">
      <c r="A1805" s="82">
        <v>46221</v>
      </c>
      <c r="B1805" s="2" t="s">
        <v>149</v>
      </c>
      <c r="C1805" s="83">
        <v>0.69444444444444442</v>
      </c>
      <c r="D1805" s="87">
        <v>9</v>
      </c>
      <c r="E1805" s="7">
        <v>4</v>
      </c>
      <c r="F1805" s="60">
        <v>10</v>
      </c>
      <c r="G1805" s="2">
        <v>1200</v>
      </c>
      <c r="H1805" s="2" t="s">
        <v>151</v>
      </c>
      <c r="I1805" s="2">
        <v>78</v>
      </c>
      <c r="J1805" s="2">
        <v>160</v>
      </c>
      <c r="K1805" s="6">
        <v>12</v>
      </c>
      <c r="L1805" s="6" t="s">
        <v>1798</v>
      </c>
      <c r="M1805" s="2" t="s">
        <v>75</v>
      </c>
      <c r="N1805" s="84">
        <v>2.6</v>
      </c>
      <c r="O1805" s="2" t="s">
        <v>161</v>
      </c>
      <c r="P1805" s="2" t="s">
        <v>110</v>
      </c>
      <c r="Q1805" s="85"/>
      <c r="R1805" s="86">
        <v>9</v>
      </c>
      <c r="S1805" s="85">
        <v>57</v>
      </c>
      <c r="T1805" s="85">
        <v>57</v>
      </c>
      <c r="U1805" s="85"/>
      <c r="V1805" s="2">
        <v>2</v>
      </c>
      <c r="W1805" s="92">
        <v>4</v>
      </c>
      <c r="X1805" s="10">
        <v>1</v>
      </c>
      <c r="Y1805" s="95">
        <v>3.1</v>
      </c>
      <c r="Z1805" s="2">
        <v>20</v>
      </c>
      <c r="AA1805" s="6"/>
      <c r="AB1805" s="2"/>
      <c r="AC1805" s="2" t="s">
        <v>12</v>
      </c>
      <c r="AD1805" s="84">
        <v>2.4</v>
      </c>
      <c r="AE1805" s="84">
        <v>1.3</v>
      </c>
      <c r="AF1805" s="2">
        <v>100</v>
      </c>
      <c r="AG1805" s="2">
        <f t="shared" si="140"/>
        <v>240</v>
      </c>
      <c r="AH1805" s="2">
        <f t="shared" si="141"/>
        <v>140</v>
      </c>
      <c r="AI1805" s="44" t="str">
        <f>VLOOKUP(Table13[[#This Row],[Track]],$B$1885:$D$1929,2,FALSE)</f>
        <v>NSW</v>
      </c>
      <c r="AJ180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5" s="16" t="str">
        <f>IF(Table13[[#This Row],[Going-Dist]]="G&lt;6-Dist&gt;=1700","B",IF(Table13[[#This Row],[Going-Dist]]="G&lt;6-Dist&lt;1700","A",IF(AJ1805="G&gt;=6-Dist&lt;1700","C",IF(AJ1805="G&gt;=6-Dist&gt;=1700","D","xx"))))</f>
        <v>C</v>
      </c>
      <c r="AL1805" s="69">
        <f>MONTH(Table13[[#This Row],[Date]])</f>
        <v>7</v>
      </c>
      <c r="AM1805" s="69" t="str">
        <f t="shared" si="139"/>
        <v>2025-2026</v>
      </c>
      <c r="AN1805" s="60">
        <v>150</v>
      </c>
      <c r="AO1805" s="128">
        <f>IF(Table13[[#This Row],[Combo 27 Bet]]="","",IF(Table13[[#This Row],[Lev Ret]]="","",AN1805*Table13[[#This Row],[Odds]]))</f>
        <v>360</v>
      </c>
      <c r="AP1805" s="129">
        <f t="shared" si="142"/>
        <v>210</v>
      </c>
      <c r="AQ1805" s="135"/>
      <c r="AR1805" s="151">
        <v>7</v>
      </c>
      <c r="AS1805" s="2" t="str">
        <f>IF(Table13[[#This Row],[Date]]&lt;$AS$3,"","Live")</f>
        <v/>
      </c>
      <c r="AT1805" s="2" t="str">
        <f>IF(Table13[[#This Row],[Date]]&lt;$AT$3,"","Current Algo")</f>
        <v>Current Algo</v>
      </c>
    </row>
    <row r="1806" spans="1:46" x14ac:dyDescent="0.25">
      <c r="A1806" s="82">
        <v>46221</v>
      </c>
      <c r="B1806" s="2" t="s">
        <v>3</v>
      </c>
      <c r="C1806" s="83">
        <v>0.70277777777777772</v>
      </c>
      <c r="D1806" s="87">
        <v>6</v>
      </c>
      <c r="E1806" s="7">
        <v>3</v>
      </c>
      <c r="F1806" s="60">
        <v>9</v>
      </c>
      <c r="G1806" s="2">
        <v>1000</v>
      </c>
      <c r="H1806" s="2" t="s">
        <v>42</v>
      </c>
      <c r="I1806" s="2">
        <v>78</v>
      </c>
      <c r="J1806" s="2">
        <v>130</v>
      </c>
      <c r="K1806" s="6">
        <v>11</v>
      </c>
      <c r="L1806" s="6" t="s">
        <v>1797</v>
      </c>
      <c r="M1806" s="2" t="s">
        <v>55</v>
      </c>
      <c r="N1806" s="84">
        <v>3.8</v>
      </c>
      <c r="O1806" s="2" t="s">
        <v>668</v>
      </c>
      <c r="P1806" s="2" t="s">
        <v>88</v>
      </c>
      <c r="Q1806" s="85"/>
      <c r="R1806" s="86">
        <v>10</v>
      </c>
      <c r="S1806" s="85">
        <v>56</v>
      </c>
      <c r="T1806" s="85">
        <v>56</v>
      </c>
      <c r="U1806" s="85"/>
      <c r="V1806" s="2">
        <v>1</v>
      </c>
      <c r="W1806" s="92">
        <v>3</v>
      </c>
      <c r="X1806" s="10">
        <v>1</v>
      </c>
      <c r="Y1806" s="95">
        <v>3.6</v>
      </c>
      <c r="Z1806" s="2">
        <v>45</v>
      </c>
      <c r="AA1806" s="6">
        <v>12</v>
      </c>
      <c r="AB1806" s="2"/>
      <c r="AC1806" s="2"/>
      <c r="AD1806" s="84">
        <v>3.1</v>
      </c>
      <c r="AE1806" s="84"/>
      <c r="AF1806" s="2">
        <v>100</v>
      </c>
      <c r="AG1806" s="2" t="str">
        <f t="shared" si="140"/>
        <v/>
      </c>
      <c r="AH1806" s="2">
        <f t="shared" si="141"/>
        <v>-100</v>
      </c>
      <c r="AI1806" s="44" t="str">
        <f>VLOOKUP(Table13[[#This Row],[Track]],$B$1885:$D$1929,2,FALSE)</f>
        <v>Vic</v>
      </c>
      <c r="AJ180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6" s="16" t="str">
        <f>IF(Table13[[#This Row],[Going-Dist]]="G&lt;6-Dist&gt;=1700","B",IF(Table13[[#This Row],[Going-Dist]]="G&lt;6-Dist&lt;1700","A",IF(AJ1806="G&gt;=6-Dist&lt;1700","C",IF(AJ1806="G&gt;=6-Dist&gt;=1700","D","xx"))))</f>
        <v>C</v>
      </c>
      <c r="AL1806" s="69">
        <f>MONTH(Table13[[#This Row],[Date]])</f>
        <v>7</v>
      </c>
      <c r="AM1806" s="69" t="str">
        <f t="shared" si="139"/>
        <v>2025-2026</v>
      </c>
      <c r="AN1806" s="60">
        <v>150</v>
      </c>
      <c r="AO1806" s="128" t="str">
        <f>IF(Table13[[#This Row],[Combo 27 Bet]]="","",IF(Table13[[#This Row],[Lev Ret]]="","",AN1806*Table13[[#This Row],[Odds]]))</f>
        <v/>
      </c>
      <c r="AP1806" s="129">
        <f t="shared" si="142"/>
        <v>-150</v>
      </c>
      <c r="AQ1806" s="135">
        <v>2</v>
      </c>
      <c r="AR1806" s="151">
        <v>9</v>
      </c>
      <c r="AS1806" s="2" t="str">
        <f>IF(Table13[[#This Row],[Date]]&lt;$AS$3,"","Live")</f>
        <v/>
      </c>
      <c r="AT1806" s="2" t="str">
        <f>IF(Table13[[#This Row],[Date]]&lt;$AT$3,"","Current Algo")</f>
        <v>Current Algo</v>
      </c>
    </row>
    <row r="1807" spans="1:46" x14ac:dyDescent="0.25">
      <c r="A1807" s="82">
        <v>46221</v>
      </c>
      <c r="B1807" s="2" t="s">
        <v>3</v>
      </c>
      <c r="C1807" s="83">
        <v>0.70277777777777772</v>
      </c>
      <c r="D1807" s="87">
        <v>6</v>
      </c>
      <c r="E1807" s="7">
        <v>3</v>
      </c>
      <c r="F1807" s="60">
        <v>9</v>
      </c>
      <c r="G1807" s="2">
        <v>1000</v>
      </c>
      <c r="H1807" s="2" t="s">
        <v>42</v>
      </c>
      <c r="I1807" s="2">
        <v>78</v>
      </c>
      <c r="J1807" s="2">
        <v>130</v>
      </c>
      <c r="K1807" s="6">
        <v>13</v>
      </c>
      <c r="L1807" s="6" t="s">
        <v>1507</v>
      </c>
      <c r="M1807" s="2" t="s">
        <v>55</v>
      </c>
      <c r="N1807" s="84">
        <v>3.2</v>
      </c>
      <c r="O1807" s="2" t="s">
        <v>133</v>
      </c>
      <c r="P1807" s="2" t="s">
        <v>82</v>
      </c>
      <c r="Q1807" s="85"/>
      <c r="R1807" s="86">
        <v>11</v>
      </c>
      <c r="S1807" s="85">
        <v>54.5</v>
      </c>
      <c r="T1807" s="85">
        <v>54.5</v>
      </c>
      <c r="U1807" s="85"/>
      <c r="V1807" s="2">
        <v>2</v>
      </c>
      <c r="W1807" s="92">
        <v>1</v>
      </c>
      <c r="X1807" s="10">
        <v>2</v>
      </c>
      <c r="Y1807" s="95">
        <v>4.7</v>
      </c>
      <c r="Z1807" s="2">
        <v>40</v>
      </c>
      <c r="AA1807" s="6">
        <v>12</v>
      </c>
      <c r="AB1807" s="2"/>
      <c r="AC1807" s="2" t="s">
        <v>13</v>
      </c>
      <c r="AD1807" s="84">
        <v>4.2</v>
      </c>
      <c r="AE1807" s="84">
        <v>1.9</v>
      </c>
      <c r="AF1807" s="2">
        <v>100</v>
      </c>
      <c r="AG1807" s="2" t="str">
        <f t="shared" si="140"/>
        <v/>
      </c>
      <c r="AH1807" s="2">
        <f t="shared" si="141"/>
        <v>-100</v>
      </c>
      <c r="AI1807" s="44" t="str">
        <f>VLOOKUP(Table13[[#This Row],[Track]],$B$1885:$D$1929,2,FALSE)</f>
        <v>Vic</v>
      </c>
      <c r="AJ180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07" s="16" t="str">
        <f>IF(Table13[[#This Row],[Going-Dist]]="G&lt;6-Dist&gt;=1700","B",IF(Table13[[#This Row],[Going-Dist]]="G&lt;6-Dist&lt;1700","A",IF(AJ1807="G&gt;=6-Dist&lt;1700","C",IF(AJ1807="G&gt;=6-Dist&gt;=1700","D","xx"))))</f>
        <v>C</v>
      </c>
      <c r="AL1807" s="69">
        <f>MONTH(Table13[[#This Row],[Date]])</f>
        <v>7</v>
      </c>
      <c r="AM1807" s="69" t="str">
        <f t="shared" si="139"/>
        <v>2025-2026</v>
      </c>
      <c r="AN1807" s="60">
        <v>100</v>
      </c>
      <c r="AO1807" s="128" t="str">
        <f>IF(Table13[[#This Row],[Combo 27 Bet]]="","",IF(Table13[[#This Row],[Lev Ret]]="","",AN1807*Table13[[#This Row],[Odds]]))</f>
        <v/>
      </c>
      <c r="AP1807" s="129">
        <f t="shared" si="142"/>
        <v>-100</v>
      </c>
      <c r="AQ1807" s="135">
        <v>2</v>
      </c>
      <c r="AR1807" s="151">
        <v>7</v>
      </c>
      <c r="AS1807" s="2" t="str">
        <f>IF(Table13[[#This Row],[Date]]&lt;$AS$3,"","Live")</f>
        <v/>
      </c>
      <c r="AT1807" s="2" t="str">
        <f>IF(Table13[[#This Row],[Date]]&lt;$AT$3,"","Current Algo")</f>
        <v>Current Algo</v>
      </c>
    </row>
    <row r="1808" spans="1:46" x14ac:dyDescent="0.25">
      <c r="A1808" s="82">
        <v>46235</v>
      </c>
      <c r="B1808" s="2" t="s">
        <v>149</v>
      </c>
      <c r="C1808" s="83">
        <v>0.47569444444444442</v>
      </c>
      <c r="D1808" s="87">
        <v>4</v>
      </c>
      <c r="E1808" s="7">
        <v>7</v>
      </c>
      <c r="F1808" s="60">
        <v>1</v>
      </c>
      <c r="G1808" s="2">
        <v>1400</v>
      </c>
      <c r="H1808" s="2" t="s">
        <v>151</v>
      </c>
      <c r="I1808" s="2">
        <v>72</v>
      </c>
      <c r="J1808" s="2">
        <v>120</v>
      </c>
      <c r="K1808" s="6">
        <v>9</v>
      </c>
      <c r="L1808" s="6" t="s">
        <v>1792</v>
      </c>
      <c r="M1808" s="2" t="s">
        <v>55</v>
      </c>
      <c r="N1808" s="84">
        <v>3.7</v>
      </c>
      <c r="O1808" s="2" t="s">
        <v>1131</v>
      </c>
      <c r="P1808" s="2" t="s">
        <v>206</v>
      </c>
      <c r="Q1808" s="85"/>
      <c r="R1808" s="86">
        <v>1</v>
      </c>
      <c r="S1808" s="85">
        <v>55</v>
      </c>
      <c r="T1808" s="85">
        <v>55</v>
      </c>
      <c r="U1808" s="85"/>
      <c r="V1808" s="2">
        <v>2</v>
      </c>
      <c r="W1808" s="92">
        <v>2</v>
      </c>
      <c r="X1808" s="10">
        <v>1</v>
      </c>
      <c r="Y1808" s="95">
        <v>3.8</v>
      </c>
      <c r="Z1808" s="2">
        <v>20</v>
      </c>
      <c r="AA1808" s="6"/>
      <c r="AB1808" s="2"/>
      <c r="AC1808" s="2" t="s">
        <v>150</v>
      </c>
      <c r="AD1808" s="84">
        <v>3.6</v>
      </c>
      <c r="AE1808" s="84">
        <v>1.4</v>
      </c>
      <c r="AF1808" s="2">
        <v>100</v>
      </c>
      <c r="AG1808" s="2">
        <f t="shared" si="140"/>
        <v>360</v>
      </c>
      <c r="AH1808" s="2">
        <f t="shared" si="141"/>
        <v>260</v>
      </c>
      <c r="AI1808" s="44" t="str">
        <f>VLOOKUP(Table13[[#This Row],[Track]],$B$1885:$D$1929,2,FALSE)</f>
        <v>NSW</v>
      </c>
      <c r="AJ180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08" s="16" t="str">
        <f>IF(Table13[[#This Row],[Going-Dist]]="G&lt;6-Dist&gt;=1700","B",IF(Table13[[#This Row],[Going-Dist]]="G&lt;6-Dist&lt;1700","A",IF(AJ1808="G&gt;=6-Dist&lt;1700","C",IF(AJ1808="G&gt;=6-Dist&gt;=1700","D","xx"))))</f>
        <v>A</v>
      </c>
      <c r="AL1808" s="69">
        <f>MONTH(Table13[[#This Row],[Date]])</f>
        <v>8</v>
      </c>
      <c r="AM1808" s="69" t="str">
        <f t="shared" si="139"/>
        <v>2026-2027</v>
      </c>
      <c r="AN1808" s="60">
        <v>150</v>
      </c>
      <c r="AO1808" s="128">
        <f>IF(Table13[[#This Row],[Combo 27 Bet]]="","",IF(Table13[[#This Row],[Lev Ret]]="","",AN1808*Table13[[#This Row],[Odds]]))</f>
        <v>540</v>
      </c>
      <c r="AP1808" s="129">
        <f t="shared" si="142"/>
        <v>390</v>
      </c>
      <c r="AQ1808" s="135"/>
      <c r="AR1808" s="151">
        <v>9</v>
      </c>
      <c r="AS1808" s="2" t="str">
        <f>IF(Table13[[#This Row],[Date]]&lt;$AS$3,"","Live")</f>
        <v/>
      </c>
      <c r="AT1808" s="2" t="str">
        <f>IF(Table13[[#This Row],[Date]]&lt;$AT$3,"","Current Algo")</f>
        <v>Current Algo</v>
      </c>
    </row>
    <row r="1809" spans="1:46" x14ac:dyDescent="0.25">
      <c r="A1809" s="82">
        <v>46235</v>
      </c>
      <c r="B1809" s="2" t="s">
        <v>3</v>
      </c>
      <c r="C1809" s="83">
        <v>0.51041666666666663</v>
      </c>
      <c r="D1809" s="87">
        <v>4</v>
      </c>
      <c r="E1809" s="7">
        <v>10</v>
      </c>
      <c r="F1809" s="60">
        <v>1</v>
      </c>
      <c r="G1809" s="2">
        <v>2520</v>
      </c>
      <c r="H1809" s="2" t="s">
        <v>42</v>
      </c>
      <c r="I1809" s="2">
        <v>84</v>
      </c>
      <c r="J1809" s="2">
        <v>130</v>
      </c>
      <c r="K1809" s="6">
        <v>6</v>
      </c>
      <c r="L1809" s="6" t="s">
        <v>1800</v>
      </c>
      <c r="M1809" s="2" t="s">
        <v>80</v>
      </c>
      <c r="N1809" s="84">
        <v>2.8</v>
      </c>
      <c r="O1809" s="2" t="s">
        <v>47</v>
      </c>
      <c r="P1809" s="2" t="s">
        <v>1376</v>
      </c>
      <c r="Q1809" s="85"/>
      <c r="R1809" s="86">
        <v>2</v>
      </c>
      <c r="S1809" s="85">
        <v>55.5</v>
      </c>
      <c r="T1809" s="85">
        <v>55.5</v>
      </c>
      <c r="U1809" s="85"/>
      <c r="V1809" s="2">
        <v>1</v>
      </c>
      <c r="W1809" s="92">
        <v>1</v>
      </c>
      <c r="X1809" s="10">
        <v>1</v>
      </c>
      <c r="Y1809" s="95">
        <v>3.8</v>
      </c>
      <c r="Z1809" s="2">
        <v>45</v>
      </c>
      <c r="AA1809" s="6">
        <v>7</v>
      </c>
      <c r="AB1809" s="2"/>
      <c r="AC1809" s="2" t="s">
        <v>14</v>
      </c>
      <c r="AD1809" s="84">
        <v>2.7</v>
      </c>
      <c r="AE1809" s="84"/>
      <c r="AF1809" s="2">
        <v>100</v>
      </c>
      <c r="AG1809" s="2" t="str">
        <f t="shared" si="140"/>
        <v/>
      </c>
      <c r="AH1809" s="2">
        <f t="shared" si="141"/>
        <v>-100</v>
      </c>
      <c r="AI1809" s="44" t="str">
        <f>VLOOKUP(Table13[[#This Row],[Track]],$B$1885:$D$1929,2,FALSE)</f>
        <v>Vic</v>
      </c>
      <c r="AJ180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09" s="16" t="str">
        <f>IF(Table13[[#This Row],[Going-Dist]]="G&lt;6-Dist&gt;=1700","B",IF(Table13[[#This Row],[Going-Dist]]="G&lt;6-Dist&lt;1700","A",IF(AJ1809="G&gt;=6-Dist&lt;1700","C",IF(AJ1809="G&gt;=6-Dist&gt;=1700","D","xx"))))</f>
        <v>B</v>
      </c>
      <c r="AL1809" s="69">
        <f>MONTH(Table13[[#This Row],[Date]])</f>
        <v>8</v>
      </c>
      <c r="AM1809" s="69" t="str">
        <f t="shared" si="139"/>
        <v>2026-2027</v>
      </c>
      <c r="AN1809" s="60">
        <v>150</v>
      </c>
      <c r="AO1809" s="128" t="str">
        <f>IF(Table13[[#This Row],[Combo 27 Bet]]="","",IF(Table13[[#This Row],[Lev Ret]]="","",AN1809*Table13[[#This Row],[Odds]]))</f>
        <v/>
      </c>
      <c r="AP1809" s="129">
        <f t="shared" si="142"/>
        <v>-150</v>
      </c>
      <c r="AQ1809" s="135"/>
      <c r="AR1809" s="151">
        <v>9</v>
      </c>
      <c r="AS1809" s="2" t="str">
        <f>IF(Table13[[#This Row],[Date]]&lt;$AS$3,"","Live")</f>
        <v/>
      </c>
      <c r="AT1809" s="2" t="str">
        <f>IF(Table13[[#This Row],[Date]]&lt;$AT$3,"","Current Algo")</f>
        <v>Current Algo</v>
      </c>
    </row>
    <row r="1810" spans="1:46" x14ac:dyDescent="0.25">
      <c r="A1810" s="82">
        <v>46235</v>
      </c>
      <c r="B1810" s="2" t="s">
        <v>3</v>
      </c>
      <c r="C1810" s="83">
        <v>0.55902777777777779</v>
      </c>
      <c r="D1810" s="87">
        <v>4</v>
      </c>
      <c r="E1810" s="7">
        <v>10</v>
      </c>
      <c r="F1810" s="60">
        <v>3</v>
      </c>
      <c r="G1810" s="2">
        <v>2000</v>
      </c>
      <c r="H1810" s="2" t="s">
        <v>42</v>
      </c>
      <c r="I1810" s="2">
        <v>100</v>
      </c>
      <c r="J1810" s="2">
        <v>150</v>
      </c>
      <c r="K1810" s="6">
        <v>1</v>
      </c>
      <c r="L1810" s="6" t="s">
        <v>655</v>
      </c>
      <c r="M1810" s="2" t="s">
        <v>80</v>
      </c>
      <c r="N1810" s="84">
        <v>3.8</v>
      </c>
      <c r="O1810" s="2" t="s">
        <v>515</v>
      </c>
      <c r="P1810" s="2" t="s">
        <v>1799</v>
      </c>
      <c r="Q1810" s="85">
        <v>2</v>
      </c>
      <c r="R1810" s="86">
        <v>3</v>
      </c>
      <c r="S1810" s="85">
        <v>60.5</v>
      </c>
      <c r="T1810" s="85">
        <v>58.5</v>
      </c>
      <c r="U1810" s="85"/>
      <c r="V1810" s="2">
        <v>1</v>
      </c>
      <c r="W1810" s="92">
        <v>2</v>
      </c>
      <c r="X1810" s="10">
        <v>1</v>
      </c>
      <c r="Y1810" s="95">
        <v>2.8</v>
      </c>
      <c r="Z1810" s="2">
        <v>50</v>
      </c>
      <c r="AA1810" s="6">
        <v>8</v>
      </c>
      <c r="AB1810" s="2"/>
      <c r="AC1810" s="2"/>
      <c r="AD1810" s="84">
        <v>3.2</v>
      </c>
      <c r="AE1810" s="84"/>
      <c r="AF1810" s="2">
        <v>100</v>
      </c>
      <c r="AG1810" s="2" t="str">
        <f t="shared" si="140"/>
        <v/>
      </c>
      <c r="AH1810" s="2">
        <f t="shared" si="141"/>
        <v>-100</v>
      </c>
      <c r="AI1810" s="44" t="str">
        <f>VLOOKUP(Table13[[#This Row],[Track]],$B$1885:$D$1929,2,FALSE)</f>
        <v>Vic</v>
      </c>
      <c r="AJ181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10" s="16" t="str">
        <f>IF(Table13[[#This Row],[Going-Dist]]="G&lt;6-Dist&gt;=1700","B",IF(Table13[[#This Row],[Going-Dist]]="G&lt;6-Dist&lt;1700","A",IF(AJ1810="G&gt;=6-Dist&lt;1700","C",IF(AJ1810="G&gt;=6-Dist&gt;=1700","D","xx"))))</f>
        <v>B</v>
      </c>
      <c r="AL1810" s="69">
        <f>MONTH(Table13[[#This Row],[Date]])</f>
        <v>8</v>
      </c>
      <c r="AM1810" s="69" t="str">
        <f t="shared" si="139"/>
        <v>2026-2027</v>
      </c>
      <c r="AN1810" s="60">
        <v>150</v>
      </c>
      <c r="AO1810" s="128" t="str">
        <f>IF(Table13[[#This Row],[Combo 27 Bet]]="","",IF(Table13[[#This Row],[Lev Ret]]="","",AN1810*Table13[[#This Row],[Odds]]))</f>
        <v/>
      </c>
      <c r="AP1810" s="129">
        <f t="shared" si="142"/>
        <v>-150</v>
      </c>
      <c r="AQ1810" s="135"/>
      <c r="AR1810" s="151">
        <v>9</v>
      </c>
      <c r="AS1810" s="2" t="str">
        <f>IF(Table13[[#This Row],[Date]]&lt;$AS$3,"","Live")</f>
        <v/>
      </c>
      <c r="AT1810" s="2" t="str">
        <f>IF(Table13[[#This Row],[Date]]&lt;$AT$3,"","Current Algo")</f>
        <v>Current Algo</v>
      </c>
    </row>
    <row r="1811" spans="1:46" x14ac:dyDescent="0.25">
      <c r="A1811" s="82">
        <v>46235</v>
      </c>
      <c r="B1811" s="2" t="s">
        <v>149</v>
      </c>
      <c r="C1811" s="83">
        <v>0.59722222222222221</v>
      </c>
      <c r="D1811" s="87">
        <v>4</v>
      </c>
      <c r="E1811" s="7">
        <v>7</v>
      </c>
      <c r="F1811" s="60">
        <v>6</v>
      </c>
      <c r="G1811" s="2">
        <v>1400</v>
      </c>
      <c r="H1811" s="2" t="s">
        <v>152</v>
      </c>
      <c r="I1811" s="2">
        <v>78</v>
      </c>
      <c r="J1811" s="2">
        <v>160</v>
      </c>
      <c r="K1811" s="6">
        <v>5</v>
      </c>
      <c r="L1811" s="6" t="s">
        <v>1796</v>
      </c>
      <c r="M1811" s="2" t="s">
        <v>55</v>
      </c>
      <c r="N1811" s="84">
        <v>4.2</v>
      </c>
      <c r="O1811" s="2" t="s">
        <v>1090</v>
      </c>
      <c r="P1811" s="2" t="s">
        <v>134</v>
      </c>
      <c r="Q1811" s="85"/>
      <c r="R1811" s="86">
        <v>2</v>
      </c>
      <c r="S1811" s="85">
        <v>57.5</v>
      </c>
      <c r="T1811" s="85">
        <v>57.5</v>
      </c>
      <c r="U1811" s="85"/>
      <c r="V1811" s="2">
        <v>3</v>
      </c>
      <c r="W1811" s="92"/>
      <c r="X1811" s="10">
        <v>1</v>
      </c>
      <c r="Y1811" s="95">
        <v>3.5</v>
      </c>
      <c r="Z1811" s="2">
        <v>20</v>
      </c>
      <c r="AA1811" s="6"/>
      <c r="AB1811" s="2"/>
      <c r="AC1811" s="2" t="s">
        <v>150</v>
      </c>
      <c r="AD1811" s="84">
        <v>3.9</v>
      </c>
      <c r="AE1811" s="84">
        <v>1.8</v>
      </c>
      <c r="AF1811" s="2">
        <v>100</v>
      </c>
      <c r="AG1811" s="2">
        <f t="shared" si="140"/>
        <v>390</v>
      </c>
      <c r="AH1811" s="2">
        <f t="shared" si="141"/>
        <v>290</v>
      </c>
      <c r="AI1811" s="44" t="str">
        <f>VLOOKUP(Table13[[#This Row],[Track]],$B$1885:$D$1929,2,FALSE)</f>
        <v>NSW</v>
      </c>
      <c r="AJ181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1" s="16" t="str">
        <f>IF(Table13[[#This Row],[Going-Dist]]="G&lt;6-Dist&gt;=1700","B",IF(Table13[[#This Row],[Going-Dist]]="G&lt;6-Dist&lt;1700","A",IF(AJ1811="G&gt;=6-Dist&lt;1700","C",IF(AJ1811="G&gt;=6-Dist&gt;=1700","D","xx"))))</f>
        <v>A</v>
      </c>
      <c r="AL1811" s="69">
        <f>MONTH(Table13[[#This Row],[Date]])</f>
        <v>8</v>
      </c>
      <c r="AM1811" s="69" t="str">
        <f t="shared" si="139"/>
        <v>2026-2027</v>
      </c>
      <c r="AN1811" s="60">
        <v>150</v>
      </c>
      <c r="AO1811" s="128">
        <f>IF(Table13[[#This Row],[Combo 27 Bet]]="","",IF(Table13[[#This Row],[Lev Ret]]="","",AN1811*Table13[[#This Row],[Odds]]))</f>
        <v>585</v>
      </c>
      <c r="AP1811" s="129">
        <f t="shared" si="142"/>
        <v>435</v>
      </c>
      <c r="AQ1811" s="135"/>
      <c r="AR1811" s="151">
        <v>9</v>
      </c>
      <c r="AS1811" s="2" t="str">
        <f>IF(Table13[[#This Row],[Date]]&lt;$AS$3,"","Live")</f>
        <v/>
      </c>
      <c r="AT1811" s="2" t="str">
        <f>IF(Table13[[#This Row],[Date]]&lt;$AT$3,"","Current Algo")</f>
        <v>Current Algo</v>
      </c>
    </row>
    <row r="1812" spans="1:46" x14ac:dyDescent="0.25">
      <c r="A1812" s="82">
        <v>46235</v>
      </c>
      <c r="B1812" s="2" t="s">
        <v>3</v>
      </c>
      <c r="C1812" s="83">
        <v>0.63194444444444442</v>
      </c>
      <c r="D1812" s="87">
        <v>4</v>
      </c>
      <c r="E1812" s="7">
        <v>10</v>
      </c>
      <c r="F1812" s="60">
        <v>6</v>
      </c>
      <c r="G1812" s="2">
        <v>1620</v>
      </c>
      <c r="H1812" s="2" t="s">
        <v>42</v>
      </c>
      <c r="I1812" s="2">
        <v>84</v>
      </c>
      <c r="J1812" s="2">
        <v>130</v>
      </c>
      <c r="K1812" s="6">
        <v>9</v>
      </c>
      <c r="L1812" s="6" t="s">
        <v>1801</v>
      </c>
      <c r="M1812" s="2" t="s">
        <v>76</v>
      </c>
      <c r="N1812" s="84">
        <v>6</v>
      </c>
      <c r="O1812" s="2" t="s">
        <v>515</v>
      </c>
      <c r="P1812" s="2" t="s">
        <v>1799</v>
      </c>
      <c r="Q1812" s="85">
        <v>2</v>
      </c>
      <c r="R1812" s="86">
        <v>4</v>
      </c>
      <c r="S1812" s="85">
        <v>57</v>
      </c>
      <c r="T1812" s="85">
        <v>55</v>
      </c>
      <c r="U1812" s="85"/>
      <c r="V1812" s="2">
        <v>2</v>
      </c>
      <c r="W1812" s="92">
        <v>1</v>
      </c>
      <c r="X1812" s="10">
        <v>1</v>
      </c>
      <c r="Y1812" s="95">
        <v>4.5999999999999996</v>
      </c>
      <c r="Z1812" s="2">
        <v>40</v>
      </c>
      <c r="AA1812" s="6">
        <v>14</v>
      </c>
      <c r="AB1812" s="2"/>
      <c r="AC1812" s="2" t="s">
        <v>13</v>
      </c>
      <c r="AD1812" s="84">
        <v>5.5</v>
      </c>
      <c r="AE1812" s="84">
        <v>1.8</v>
      </c>
      <c r="AF1812" s="2">
        <v>100</v>
      </c>
      <c r="AG1812" s="2" t="str">
        <f t="shared" si="140"/>
        <v/>
      </c>
      <c r="AH1812" s="2">
        <f t="shared" si="141"/>
        <v>-100</v>
      </c>
      <c r="AI1812" s="44" t="str">
        <f>VLOOKUP(Table13[[#This Row],[Track]],$B$1885:$D$1929,2,FALSE)</f>
        <v>Vic</v>
      </c>
      <c r="AJ181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2" s="16" t="str">
        <f>IF(Table13[[#This Row],[Going-Dist]]="G&lt;6-Dist&gt;=1700","B",IF(Table13[[#This Row],[Going-Dist]]="G&lt;6-Dist&lt;1700","A",IF(AJ1812="G&gt;=6-Dist&lt;1700","C",IF(AJ1812="G&gt;=6-Dist&gt;=1700","D","xx"))))</f>
        <v>A</v>
      </c>
      <c r="AL1812" s="69">
        <f>MONTH(Table13[[#This Row],[Date]])</f>
        <v>8</v>
      </c>
      <c r="AM1812" s="69" t="str">
        <f t="shared" si="139"/>
        <v>2026-2027</v>
      </c>
      <c r="AN1812" s="60">
        <v>150</v>
      </c>
      <c r="AO1812" s="128" t="str">
        <f>IF(Table13[[#This Row],[Combo 27 Bet]]="","",IF(Table13[[#This Row],[Lev Ret]]="","",AN1812*Table13[[#This Row],[Odds]]))</f>
        <v/>
      </c>
      <c r="AP1812" s="129">
        <f t="shared" si="142"/>
        <v>-150</v>
      </c>
      <c r="AQ1812" s="135"/>
      <c r="AR1812" s="151">
        <v>9</v>
      </c>
      <c r="AS1812" s="2" t="str">
        <f>IF(Table13[[#This Row],[Date]]&lt;$AS$3,"","Live")</f>
        <v/>
      </c>
      <c r="AT1812" s="2" t="str">
        <f>IF(Table13[[#This Row],[Date]]&lt;$AT$3,"","Current Algo")</f>
        <v>Current Algo</v>
      </c>
    </row>
    <row r="1813" spans="1:46" x14ac:dyDescent="0.25">
      <c r="A1813" s="82">
        <v>46235</v>
      </c>
      <c r="B1813" s="2" t="s">
        <v>149</v>
      </c>
      <c r="C1813" s="83">
        <v>0.64930555555555558</v>
      </c>
      <c r="D1813" s="87">
        <v>4</v>
      </c>
      <c r="E1813" s="7">
        <v>7</v>
      </c>
      <c r="F1813" s="60">
        <v>8</v>
      </c>
      <c r="G1813" s="2">
        <v>1500</v>
      </c>
      <c r="H1813" s="2" t="s">
        <v>151</v>
      </c>
      <c r="I1813" s="2">
        <v>100</v>
      </c>
      <c r="J1813" s="2">
        <v>160</v>
      </c>
      <c r="K1813" s="6">
        <v>11</v>
      </c>
      <c r="L1813" s="6" t="s">
        <v>1809</v>
      </c>
      <c r="M1813" s="2" t="s">
        <v>75</v>
      </c>
      <c r="N1813" s="84">
        <v>7.2</v>
      </c>
      <c r="O1813" s="2" t="s">
        <v>49</v>
      </c>
      <c r="P1813" s="2" t="s">
        <v>1132</v>
      </c>
      <c r="Q1813" s="85"/>
      <c r="R1813" s="86">
        <v>7</v>
      </c>
      <c r="S1813" s="85">
        <v>52</v>
      </c>
      <c r="T1813" s="85">
        <v>52</v>
      </c>
      <c r="U1813" s="85"/>
      <c r="V1813" s="2">
        <v>2</v>
      </c>
      <c r="W1813" s="92">
        <v>4</v>
      </c>
      <c r="X1813" s="10">
        <v>1</v>
      </c>
      <c r="Y1813" s="95">
        <v>3.1</v>
      </c>
      <c r="Z1813" s="2">
        <v>20</v>
      </c>
      <c r="AA1813" s="6"/>
      <c r="AB1813" s="2"/>
      <c r="AC1813" s="2"/>
      <c r="AD1813" s="84">
        <v>8</v>
      </c>
      <c r="AE1813" s="84"/>
      <c r="AF1813" s="2">
        <v>100</v>
      </c>
      <c r="AG1813" s="2" t="str">
        <f t="shared" si="140"/>
        <v/>
      </c>
      <c r="AH1813" s="2">
        <f t="shared" si="141"/>
        <v>-100</v>
      </c>
      <c r="AI1813" s="44" t="str">
        <f>VLOOKUP(Table13[[#This Row],[Track]],$B$1885:$D$1929,2,FALSE)</f>
        <v>NSW</v>
      </c>
      <c r="AJ181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3" s="16" t="str">
        <f>IF(Table13[[#This Row],[Going-Dist]]="G&lt;6-Dist&gt;=1700","B",IF(Table13[[#This Row],[Going-Dist]]="G&lt;6-Dist&lt;1700","A",IF(AJ1813="G&gt;=6-Dist&lt;1700","C",IF(AJ1813="G&gt;=6-Dist&gt;=1700","D","xx"))))</f>
        <v>A</v>
      </c>
      <c r="AL1813" s="69">
        <f>MONTH(Table13[[#This Row],[Date]])</f>
        <v>8</v>
      </c>
      <c r="AM1813" s="69" t="str">
        <f t="shared" si="139"/>
        <v>2026-2027</v>
      </c>
      <c r="AN1813" s="60">
        <v>100</v>
      </c>
      <c r="AO1813" s="128" t="str">
        <f>IF(Table13[[#This Row],[Combo 27 Bet]]="","",IF(Table13[[#This Row],[Lev Ret]]="","",AN1813*Table13[[#This Row],[Odds]]))</f>
        <v/>
      </c>
      <c r="AP1813" s="129">
        <f t="shared" si="142"/>
        <v>-100</v>
      </c>
      <c r="AQ1813" s="135"/>
      <c r="AR1813" s="151">
        <v>8</v>
      </c>
      <c r="AS1813" s="2" t="str">
        <f>IF(Table13[[#This Row],[Date]]&lt;$AS$3,"","Live")</f>
        <v/>
      </c>
      <c r="AT1813" s="2" t="str">
        <f>IF(Table13[[#This Row],[Date]]&lt;$AT$3,"","Current Algo")</f>
        <v>Current Algo</v>
      </c>
    </row>
    <row r="1814" spans="1:46" x14ac:dyDescent="0.25">
      <c r="A1814" s="82">
        <v>46235</v>
      </c>
      <c r="B1814" s="2" t="s">
        <v>149</v>
      </c>
      <c r="C1814" s="83">
        <v>0.67361111111111116</v>
      </c>
      <c r="D1814" s="87">
        <v>4</v>
      </c>
      <c r="E1814" s="7">
        <v>7</v>
      </c>
      <c r="F1814" s="60">
        <v>9</v>
      </c>
      <c r="G1814" s="2">
        <v>1300</v>
      </c>
      <c r="H1814" s="2" t="s">
        <v>151</v>
      </c>
      <c r="I1814" s="2">
        <v>94</v>
      </c>
      <c r="J1814" s="2">
        <v>160</v>
      </c>
      <c r="K1814" s="6">
        <v>12</v>
      </c>
      <c r="L1814" s="6" t="s">
        <v>1411</v>
      </c>
      <c r="M1814" s="2" t="s">
        <v>75</v>
      </c>
      <c r="N1814" s="84">
        <v>9</v>
      </c>
      <c r="O1814" s="2" t="s">
        <v>49</v>
      </c>
      <c r="P1814" s="2" t="s">
        <v>1506</v>
      </c>
      <c r="Q1814" s="85">
        <v>2</v>
      </c>
      <c r="R1814" s="86">
        <v>7</v>
      </c>
      <c r="S1814" s="85">
        <v>54.5</v>
      </c>
      <c r="T1814" s="85">
        <v>52.5</v>
      </c>
      <c r="U1814" s="85"/>
      <c r="V1814" s="2"/>
      <c r="W1814" s="92"/>
      <c r="X1814" s="10">
        <v>1</v>
      </c>
      <c r="Y1814" s="95">
        <v>2.9</v>
      </c>
      <c r="Z1814" s="2">
        <v>20</v>
      </c>
      <c r="AA1814" s="6"/>
      <c r="AB1814" s="2"/>
      <c r="AC1814" s="2" t="s">
        <v>15</v>
      </c>
      <c r="AD1814" s="84">
        <v>10</v>
      </c>
      <c r="AE1814" s="84">
        <v>2.9</v>
      </c>
      <c r="AF1814" s="2">
        <v>100</v>
      </c>
      <c r="AG1814" s="2" t="str">
        <f t="shared" si="140"/>
        <v/>
      </c>
      <c r="AH1814" s="2">
        <f t="shared" si="141"/>
        <v>-100</v>
      </c>
      <c r="AI1814" s="44" t="str">
        <f>VLOOKUP(Table13[[#This Row],[Track]],$B$1885:$D$1929,2,FALSE)</f>
        <v>NSW</v>
      </c>
      <c r="AJ181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4" s="16" t="str">
        <f>IF(Table13[[#This Row],[Going-Dist]]="G&lt;6-Dist&gt;=1700","B",IF(Table13[[#This Row],[Going-Dist]]="G&lt;6-Dist&lt;1700","A",IF(AJ1814="G&gt;=6-Dist&lt;1700","C",IF(AJ1814="G&gt;=6-Dist&gt;=1700","D","xx"))))</f>
        <v>A</v>
      </c>
      <c r="AL1814" s="69">
        <f>MONTH(Table13[[#This Row],[Date]])</f>
        <v>8</v>
      </c>
      <c r="AM1814" s="69" t="str">
        <f t="shared" si="139"/>
        <v>2026-2027</v>
      </c>
      <c r="AN1814" s="60">
        <v>100</v>
      </c>
      <c r="AO1814" s="128" t="str">
        <f>IF(Table13[[#This Row],[Combo 27 Bet]]="","",IF(Table13[[#This Row],[Lev Ret]]="","",AN1814*Table13[[#This Row],[Odds]]))</f>
        <v/>
      </c>
      <c r="AP1814" s="129">
        <f t="shared" si="142"/>
        <v>-100</v>
      </c>
      <c r="AQ1814" s="135"/>
      <c r="AR1814" s="151">
        <v>8</v>
      </c>
      <c r="AS1814" s="2" t="str">
        <f>IF(Table13[[#This Row],[Date]]&lt;$AS$3,"","Live")</f>
        <v/>
      </c>
      <c r="AT1814" s="2" t="str">
        <f>IF(Table13[[#This Row],[Date]]&lt;$AT$3,"","Current Algo")</f>
        <v>Current Algo</v>
      </c>
    </row>
    <row r="1815" spans="1:46" x14ac:dyDescent="0.25">
      <c r="A1815" s="82">
        <v>46242</v>
      </c>
      <c r="B1815" s="2" t="s">
        <v>532</v>
      </c>
      <c r="C1815" s="83">
        <v>0.5625</v>
      </c>
      <c r="D1815" s="87">
        <v>6</v>
      </c>
      <c r="E1815" s="7">
        <v>3</v>
      </c>
      <c r="F1815" s="60">
        <v>3</v>
      </c>
      <c r="G1815" s="2">
        <v>1000</v>
      </c>
      <c r="H1815" s="2" t="s">
        <v>42</v>
      </c>
      <c r="I1815" s="2">
        <v>100</v>
      </c>
      <c r="J1815" s="2">
        <v>150</v>
      </c>
      <c r="K1815" s="6">
        <v>5</v>
      </c>
      <c r="L1815" s="6" t="s">
        <v>1810</v>
      </c>
      <c r="M1815" s="2" t="s">
        <v>50</v>
      </c>
      <c r="N1815" s="84">
        <v>4.4000000000000004</v>
      </c>
      <c r="O1815" s="2" t="s">
        <v>1505</v>
      </c>
      <c r="P1815" s="2" t="s">
        <v>505</v>
      </c>
      <c r="Q1815" s="85"/>
      <c r="R1815" s="86">
        <v>5</v>
      </c>
      <c r="S1815" s="85">
        <v>53</v>
      </c>
      <c r="T1815" s="85">
        <v>53</v>
      </c>
      <c r="U1815" s="85"/>
      <c r="V1815" s="2">
        <v>1</v>
      </c>
      <c r="W1815" s="92">
        <v>1</v>
      </c>
      <c r="X1815" s="10">
        <v>2</v>
      </c>
      <c r="Y1815" s="95">
        <v>4.4000000000000004</v>
      </c>
      <c r="Z1815" s="2">
        <v>40</v>
      </c>
      <c r="AA1815" s="6">
        <v>6</v>
      </c>
      <c r="AB1815" s="2"/>
      <c r="AC1815" s="2" t="s">
        <v>14</v>
      </c>
      <c r="AD1815" s="84">
        <v>4.2</v>
      </c>
      <c r="AE1815" s="84"/>
      <c r="AF1815" s="2">
        <v>100</v>
      </c>
      <c r="AG1815" s="2" t="str">
        <f t="shared" si="140"/>
        <v/>
      </c>
      <c r="AH1815" s="2">
        <f t="shared" si="141"/>
        <v>-100</v>
      </c>
      <c r="AI1815" s="44" t="str">
        <f>VLOOKUP(Table13[[#This Row],[Track]],$B$1885:$D$1929,2,FALSE)</f>
        <v>Vic</v>
      </c>
      <c r="AJ181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15" s="16" t="str">
        <f>IF(Table13[[#This Row],[Going-Dist]]="G&lt;6-Dist&gt;=1700","B",IF(Table13[[#This Row],[Going-Dist]]="G&lt;6-Dist&lt;1700","A",IF(AJ1815="G&gt;=6-Dist&lt;1700","C",IF(AJ1815="G&gt;=6-Dist&gt;=1700","D","xx"))))</f>
        <v>C</v>
      </c>
      <c r="AL1815" s="69">
        <f>MONTH(Table13[[#This Row],[Date]])</f>
        <v>8</v>
      </c>
      <c r="AM1815" s="69" t="str">
        <f t="shared" si="139"/>
        <v>2026-2027</v>
      </c>
      <c r="AN1815" s="60">
        <v>100</v>
      </c>
      <c r="AO1815" s="128" t="str">
        <f>IF(Table13[[#This Row],[Combo 27 Bet]]="","",IF(Table13[[#This Row],[Lev Ret]]="","",AN1815*Table13[[#This Row],[Odds]]))</f>
        <v/>
      </c>
      <c r="AP1815" s="129">
        <f t="shared" si="142"/>
        <v>-100</v>
      </c>
      <c r="AQ1815" s="135"/>
      <c r="AR1815" s="151">
        <v>7</v>
      </c>
      <c r="AS1815" s="2" t="str">
        <f>IF(Table13[[#This Row],[Date]]&lt;$AS$3,"","Live")</f>
        <v/>
      </c>
      <c r="AT1815" s="2" t="str">
        <f>IF(Table13[[#This Row],[Date]]&lt;$AT$3,"","Current Algo")</f>
        <v>Current Algo</v>
      </c>
    </row>
    <row r="1816" spans="1:46" x14ac:dyDescent="0.25">
      <c r="A1816" s="82">
        <v>46242</v>
      </c>
      <c r="B1816" s="2" t="s">
        <v>148</v>
      </c>
      <c r="C1816" s="83">
        <v>0.625</v>
      </c>
      <c r="D1816" s="87">
        <v>5</v>
      </c>
      <c r="E1816" s="7">
        <v>4</v>
      </c>
      <c r="F1816" s="60">
        <v>7</v>
      </c>
      <c r="G1816" s="2">
        <v>1800</v>
      </c>
      <c r="H1816" s="2" t="s">
        <v>151</v>
      </c>
      <c r="I1816" s="2"/>
      <c r="J1816" s="2">
        <v>160</v>
      </c>
      <c r="K1816" s="6">
        <v>5</v>
      </c>
      <c r="L1816" s="6" t="s">
        <v>1812</v>
      </c>
      <c r="M1816" s="2" t="s">
        <v>75</v>
      </c>
      <c r="N1816" s="84">
        <v>2.1</v>
      </c>
      <c r="O1816" s="2" t="s">
        <v>49</v>
      </c>
      <c r="P1816" s="2" t="s">
        <v>86</v>
      </c>
      <c r="Q1816" s="85"/>
      <c r="R1816" s="86">
        <v>1</v>
      </c>
      <c r="S1816" s="85">
        <v>56.5</v>
      </c>
      <c r="T1816" s="85">
        <v>56.5</v>
      </c>
      <c r="U1816" s="85"/>
      <c r="V1816" s="2">
        <v>1</v>
      </c>
      <c r="W1816" s="92">
        <v>4</v>
      </c>
      <c r="X1816" s="10">
        <v>2</v>
      </c>
      <c r="Y1816" s="95">
        <v>3.2</v>
      </c>
      <c r="Z1816" s="2">
        <v>20</v>
      </c>
      <c r="AA1816" s="6"/>
      <c r="AB1816" s="2"/>
      <c r="AC1816" s="2" t="s">
        <v>13</v>
      </c>
      <c r="AD1816" s="84">
        <v>2.15</v>
      </c>
      <c r="AE1816" s="84">
        <v>1.1000000000000001</v>
      </c>
      <c r="AF1816" s="2">
        <v>100</v>
      </c>
      <c r="AG1816" s="2" t="str">
        <f t="shared" si="140"/>
        <v/>
      </c>
      <c r="AH1816" s="2">
        <f t="shared" si="141"/>
        <v>-100</v>
      </c>
      <c r="AI1816" s="44" t="str">
        <f>VLOOKUP(Table13[[#This Row],[Track]],$B$1885:$D$1929,2,FALSE)</f>
        <v>NSW</v>
      </c>
      <c r="AJ181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16" s="16" t="str">
        <f>IF(Table13[[#This Row],[Going-Dist]]="G&lt;6-Dist&gt;=1700","B",IF(Table13[[#This Row],[Going-Dist]]="G&lt;6-Dist&lt;1700","A",IF(AJ1816="G&gt;=6-Dist&lt;1700","C",IF(AJ1816="G&gt;=6-Dist&gt;=1700","D","xx"))))</f>
        <v>B</v>
      </c>
      <c r="AL1816" s="69">
        <f>MONTH(Table13[[#This Row],[Date]])</f>
        <v>8</v>
      </c>
      <c r="AM1816" s="69" t="str">
        <f t="shared" si="139"/>
        <v>2026-2027</v>
      </c>
      <c r="AN1816" s="60">
        <v>100</v>
      </c>
      <c r="AO1816" s="128" t="str">
        <f>IF(Table13[[#This Row],[Combo 27 Bet]]="","",IF(Table13[[#This Row],[Lev Ret]]="","",AN1816*Table13[[#This Row],[Odds]]))</f>
        <v/>
      </c>
      <c r="AP1816" s="129">
        <f t="shared" si="142"/>
        <v>-100</v>
      </c>
      <c r="AQ1816" s="135"/>
      <c r="AR1816" s="151">
        <v>1</v>
      </c>
      <c r="AS1816" s="2" t="str">
        <f>IF(Table13[[#This Row],[Date]]&lt;$AS$3,"","Live")</f>
        <v/>
      </c>
      <c r="AT1816" s="2" t="str">
        <f>IF(Table13[[#This Row],[Date]]&lt;$AT$3,"","Current Algo")</f>
        <v>Current Algo</v>
      </c>
    </row>
    <row r="1817" spans="1:46" x14ac:dyDescent="0.25">
      <c r="A1817" s="82">
        <v>46242</v>
      </c>
      <c r="B1817" s="2" t="s">
        <v>148</v>
      </c>
      <c r="C1817" s="83">
        <v>0.65277777777777779</v>
      </c>
      <c r="D1817" s="87">
        <v>5</v>
      </c>
      <c r="E1817" s="7">
        <v>4</v>
      </c>
      <c r="F1817" s="60">
        <v>8</v>
      </c>
      <c r="G1817" s="2">
        <v>1200</v>
      </c>
      <c r="H1817" s="2" t="s">
        <v>151</v>
      </c>
      <c r="I1817" s="2" t="s">
        <v>66</v>
      </c>
      <c r="J1817" s="2">
        <v>300</v>
      </c>
      <c r="K1817" s="6">
        <v>1</v>
      </c>
      <c r="L1817" s="6" t="s">
        <v>1813</v>
      </c>
      <c r="M1817" s="2" t="s">
        <v>75</v>
      </c>
      <c r="N1817" s="84">
        <v>2.7</v>
      </c>
      <c r="O1817" s="2" t="s">
        <v>49</v>
      </c>
      <c r="P1817" s="2" t="s">
        <v>86</v>
      </c>
      <c r="Q1817" s="85"/>
      <c r="R1817" s="86">
        <v>2</v>
      </c>
      <c r="S1817" s="85">
        <v>57.5</v>
      </c>
      <c r="T1817" s="85">
        <v>57.5</v>
      </c>
      <c r="U1817" s="85"/>
      <c r="V1817" s="2">
        <v>1</v>
      </c>
      <c r="W1817" s="92">
        <v>1</v>
      </c>
      <c r="X1817" s="10">
        <v>2</v>
      </c>
      <c r="Y1817" s="95">
        <v>3.7</v>
      </c>
      <c r="Z1817" s="2">
        <v>20</v>
      </c>
      <c r="AA1817" s="6"/>
      <c r="AB1817" s="2"/>
      <c r="AC1817" s="2" t="s">
        <v>14</v>
      </c>
      <c r="AD1817" s="84">
        <v>2.6</v>
      </c>
      <c r="AE1817" s="84"/>
      <c r="AF1817" s="2">
        <v>100</v>
      </c>
      <c r="AG1817" s="2" t="str">
        <f t="shared" si="140"/>
        <v/>
      </c>
      <c r="AH1817" s="2">
        <f t="shared" si="141"/>
        <v>-100</v>
      </c>
      <c r="AI1817" s="44" t="str">
        <f>VLOOKUP(Table13[[#This Row],[Track]],$B$1885:$D$1929,2,FALSE)</f>
        <v>NSW</v>
      </c>
      <c r="AJ181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7" s="16" t="str">
        <f>IF(Table13[[#This Row],[Going-Dist]]="G&lt;6-Dist&gt;=1700","B",IF(Table13[[#This Row],[Going-Dist]]="G&lt;6-Dist&lt;1700","A",IF(AJ1817="G&gt;=6-Dist&lt;1700","C",IF(AJ1817="G&gt;=6-Dist&gt;=1700","D","xx"))))</f>
        <v>A</v>
      </c>
      <c r="AL1817" s="69">
        <f>MONTH(Table13[[#This Row],[Date]])</f>
        <v>8</v>
      </c>
      <c r="AM1817" s="69" t="str">
        <f t="shared" si="139"/>
        <v>2026-2027</v>
      </c>
      <c r="AN1817" s="60">
        <v>170</v>
      </c>
      <c r="AO1817" s="128" t="str">
        <f>IF(Table13[[#This Row],[Combo 27 Bet]]="","",IF(Table13[[#This Row],[Lev Ret]]="","",AN1817*Table13[[#This Row],[Odds]]))</f>
        <v/>
      </c>
      <c r="AP1817" s="129">
        <f t="shared" si="142"/>
        <v>-170</v>
      </c>
      <c r="AQ1817" s="135"/>
      <c r="AR1817" s="151">
        <v>8</v>
      </c>
      <c r="AS1817" s="2" t="str">
        <f>IF(Table13[[#This Row],[Date]]&lt;$AS$3,"","Live")</f>
        <v/>
      </c>
      <c r="AT1817" s="2" t="str">
        <f>IF(Table13[[#This Row],[Date]]&lt;$AT$3,"","Current Algo")</f>
        <v>Current Algo</v>
      </c>
    </row>
    <row r="1818" spans="1:46" x14ac:dyDescent="0.25">
      <c r="A1818" s="82">
        <v>46242</v>
      </c>
      <c r="B1818" s="2" t="s">
        <v>148</v>
      </c>
      <c r="C1818" s="83">
        <v>0.67708333333333337</v>
      </c>
      <c r="D1818" s="87">
        <v>5</v>
      </c>
      <c r="E1818" s="7">
        <v>4</v>
      </c>
      <c r="F1818" s="60">
        <v>9</v>
      </c>
      <c r="G1818" s="2">
        <v>1200</v>
      </c>
      <c r="H1818" s="2" t="s">
        <v>152</v>
      </c>
      <c r="I1818" s="2">
        <v>78</v>
      </c>
      <c r="J1818" s="2">
        <v>160</v>
      </c>
      <c r="K1818" s="6">
        <v>11</v>
      </c>
      <c r="L1818" s="6" t="s">
        <v>1814</v>
      </c>
      <c r="M1818" s="2" t="s">
        <v>75</v>
      </c>
      <c r="N1818" s="84">
        <v>4.5999999999999996</v>
      </c>
      <c r="O1818" s="2" t="s">
        <v>1075</v>
      </c>
      <c r="P1818" s="2" t="s">
        <v>155</v>
      </c>
      <c r="Q1818" s="85"/>
      <c r="R1818" s="86">
        <v>10</v>
      </c>
      <c r="S1818" s="85">
        <v>55.5</v>
      </c>
      <c r="T1818" s="85">
        <v>55.5</v>
      </c>
      <c r="U1818" s="85"/>
      <c r="V1818" s="2">
        <v>1</v>
      </c>
      <c r="W1818" s="92">
        <v>3</v>
      </c>
      <c r="X1818" s="10">
        <v>2</v>
      </c>
      <c r="Y1818" s="95">
        <v>4.0999999999999996</v>
      </c>
      <c r="Z1818" s="2">
        <v>20</v>
      </c>
      <c r="AA1818" s="6"/>
      <c r="AB1818" s="2"/>
      <c r="AC1818" s="2"/>
      <c r="AD1818" s="84">
        <v>4.8</v>
      </c>
      <c r="AE1818" s="84"/>
      <c r="AF1818" s="2">
        <v>100</v>
      </c>
      <c r="AG1818" s="2" t="str">
        <f t="shared" si="140"/>
        <v/>
      </c>
      <c r="AH1818" s="2">
        <f t="shared" si="141"/>
        <v>-100</v>
      </c>
      <c r="AI1818" s="44" t="str">
        <f>VLOOKUP(Table13[[#This Row],[Track]],$B$1885:$D$1929,2,FALSE)</f>
        <v>NSW</v>
      </c>
      <c r="AJ181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8" s="16" t="str">
        <f>IF(Table13[[#This Row],[Going-Dist]]="G&lt;6-Dist&gt;=1700","B",IF(Table13[[#This Row],[Going-Dist]]="G&lt;6-Dist&lt;1700","A",IF(AJ1818="G&gt;=6-Dist&lt;1700","C",IF(AJ1818="G&gt;=6-Dist&gt;=1700","D","xx"))))</f>
        <v>A</v>
      </c>
      <c r="AL1818" s="69">
        <f>MONTH(Table13[[#This Row],[Date]])</f>
        <v>8</v>
      </c>
      <c r="AM1818" s="69" t="str">
        <f t="shared" si="139"/>
        <v>2026-2027</v>
      </c>
      <c r="AN1818" s="60">
        <v>100</v>
      </c>
      <c r="AO1818" s="128" t="str">
        <f>IF(Table13[[#This Row],[Combo 27 Bet]]="","",IF(Table13[[#This Row],[Lev Ret]]="","",AN1818*Table13[[#This Row],[Odds]]))</f>
        <v/>
      </c>
      <c r="AP1818" s="129">
        <f t="shared" si="142"/>
        <v>-100</v>
      </c>
      <c r="AQ1818" s="135"/>
      <c r="AR1818" s="151">
        <v>5</v>
      </c>
      <c r="AS1818" s="2" t="str">
        <f>IF(Table13[[#This Row],[Date]]&lt;$AS$3,"","Live")</f>
        <v/>
      </c>
      <c r="AT1818" s="2" t="str">
        <f>IF(Table13[[#This Row],[Date]]&lt;$AT$3,"","Current Algo")</f>
        <v>Current Algo</v>
      </c>
    </row>
    <row r="1819" spans="1:46" x14ac:dyDescent="0.25">
      <c r="A1819" s="82">
        <v>46242</v>
      </c>
      <c r="B1819" s="2" t="s">
        <v>148</v>
      </c>
      <c r="C1819" s="83">
        <v>0.70486111111111116</v>
      </c>
      <c r="D1819" s="87">
        <v>5</v>
      </c>
      <c r="E1819" s="7">
        <v>4</v>
      </c>
      <c r="F1819" s="60">
        <v>10</v>
      </c>
      <c r="G1819" s="2">
        <v>1200</v>
      </c>
      <c r="H1819" s="2" t="s">
        <v>151</v>
      </c>
      <c r="I1819" s="2">
        <v>78</v>
      </c>
      <c r="J1819" s="2">
        <v>160</v>
      </c>
      <c r="K1819" s="6">
        <v>3</v>
      </c>
      <c r="L1819" s="6" t="s">
        <v>1815</v>
      </c>
      <c r="M1819" s="2" t="s">
        <v>75</v>
      </c>
      <c r="N1819" s="84">
        <v>4.2</v>
      </c>
      <c r="O1819" s="2" t="s">
        <v>161</v>
      </c>
      <c r="P1819" s="2" t="s">
        <v>1126</v>
      </c>
      <c r="Q1819" s="85"/>
      <c r="R1819" s="86">
        <v>6</v>
      </c>
      <c r="S1819" s="85">
        <v>60</v>
      </c>
      <c r="T1819" s="85">
        <v>60</v>
      </c>
      <c r="U1819" s="85"/>
      <c r="V1819" s="2">
        <v>1</v>
      </c>
      <c r="W1819" s="92">
        <v>4</v>
      </c>
      <c r="X1819" s="10">
        <v>2</v>
      </c>
      <c r="Y1819" s="95">
        <v>5.9</v>
      </c>
      <c r="Z1819" s="2">
        <v>20</v>
      </c>
      <c r="AA1819" s="6"/>
      <c r="AB1819" s="2"/>
      <c r="AC1819" s="2" t="s">
        <v>13</v>
      </c>
      <c r="AD1819" s="84">
        <v>3.9</v>
      </c>
      <c r="AE1819" s="84">
        <v>1.7</v>
      </c>
      <c r="AF1819" s="2">
        <v>100</v>
      </c>
      <c r="AG1819" s="2" t="str">
        <f t="shared" si="140"/>
        <v/>
      </c>
      <c r="AH1819" s="2">
        <f t="shared" si="141"/>
        <v>-100</v>
      </c>
      <c r="AI1819" s="44" t="str">
        <f>VLOOKUP(Table13[[#This Row],[Track]],$B$1885:$D$1929,2,FALSE)</f>
        <v>NSW</v>
      </c>
      <c r="AJ181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19" s="16" t="str">
        <f>IF(Table13[[#This Row],[Going-Dist]]="G&lt;6-Dist&gt;=1700","B",IF(Table13[[#This Row],[Going-Dist]]="G&lt;6-Dist&lt;1700","A",IF(AJ1819="G&gt;=6-Dist&lt;1700","C",IF(AJ1819="G&gt;=6-Dist&gt;=1700","D","xx"))))</f>
        <v>A</v>
      </c>
      <c r="AL1819" s="69">
        <f>MONTH(Table13[[#This Row],[Date]])</f>
        <v>8</v>
      </c>
      <c r="AM1819" s="69" t="str">
        <f t="shared" si="139"/>
        <v>2026-2027</v>
      </c>
      <c r="AN1819" s="60">
        <v>100</v>
      </c>
      <c r="AO1819" s="128" t="str">
        <f>IF(Table13[[#This Row],[Combo 27 Bet]]="","",IF(Table13[[#This Row],[Lev Ret]]="","",AN1819*Table13[[#This Row],[Odds]]))</f>
        <v/>
      </c>
      <c r="AP1819" s="129">
        <f t="shared" si="142"/>
        <v>-100</v>
      </c>
      <c r="AQ1819" s="135"/>
      <c r="AR1819" s="151">
        <v>5</v>
      </c>
      <c r="AS1819" s="2" t="str">
        <f>IF(Table13[[#This Row],[Date]]&lt;$AS$3,"","Live")</f>
        <v/>
      </c>
      <c r="AT1819" s="2" t="str">
        <f>IF(Table13[[#This Row],[Date]]&lt;$AT$3,"","Current Algo")</f>
        <v>Current Algo</v>
      </c>
    </row>
    <row r="1820" spans="1:46" x14ac:dyDescent="0.25">
      <c r="A1820" s="82">
        <v>46249</v>
      </c>
      <c r="B1820" s="2" t="s">
        <v>4</v>
      </c>
      <c r="C1820" s="83">
        <v>0.56597222222222221</v>
      </c>
      <c r="D1820" s="87">
        <v>7</v>
      </c>
      <c r="E1820" s="7">
        <v>0</v>
      </c>
      <c r="F1820" s="60">
        <v>3</v>
      </c>
      <c r="G1820" s="2">
        <v>1400</v>
      </c>
      <c r="H1820" s="2" t="s">
        <v>70</v>
      </c>
      <c r="I1820" s="2">
        <v>78</v>
      </c>
      <c r="J1820" s="2">
        <v>130</v>
      </c>
      <c r="K1820" s="6">
        <v>14</v>
      </c>
      <c r="L1820" s="6" t="s">
        <v>1818</v>
      </c>
      <c r="M1820" s="2" t="s">
        <v>55</v>
      </c>
      <c r="N1820" s="84">
        <v>4</v>
      </c>
      <c r="O1820" s="2" t="s">
        <v>515</v>
      </c>
      <c r="P1820" s="2" t="s">
        <v>1799</v>
      </c>
      <c r="Q1820" s="85">
        <v>2</v>
      </c>
      <c r="R1820" s="86">
        <v>6</v>
      </c>
      <c r="S1820" s="85">
        <v>53.5</v>
      </c>
      <c r="T1820" s="85">
        <v>51.5</v>
      </c>
      <c r="U1820" s="85"/>
      <c r="V1820" s="2">
        <v>2</v>
      </c>
      <c r="W1820" s="92">
        <v>5</v>
      </c>
      <c r="X1820" s="10">
        <v>1</v>
      </c>
      <c r="Y1820" s="95">
        <v>4.5999999999999996</v>
      </c>
      <c r="Z1820" s="2">
        <v>45</v>
      </c>
      <c r="AA1820" s="6">
        <v>12</v>
      </c>
      <c r="AB1820" s="2"/>
      <c r="AC1820" s="2"/>
      <c r="AD1820" s="84">
        <v>4</v>
      </c>
      <c r="AE1820" s="84"/>
      <c r="AF1820" s="2">
        <v>100</v>
      </c>
      <c r="AG1820" s="2" t="str">
        <f t="shared" si="140"/>
        <v/>
      </c>
      <c r="AH1820" s="2">
        <f t="shared" si="141"/>
        <v>-100</v>
      </c>
      <c r="AI1820" s="44" t="str">
        <f>VLOOKUP(Table13[[#This Row],[Track]],$B$1885:$D$1929,2,FALSE)</f>
        <v>Vic</v>
      </c>
      <c r="AJ182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0" s="16" t="str">
        <f>IF(Table13[[#This Row],[Going-Dist]]="G&lt;6-Dist&gt;=1700","B",IF(Table13[[#This Row],[Going-Dist]]="G&lt;6-Dist&lt;1700","A",IF(AJ1820="G&gt;=6-Dist&lt;1700","C",IF(AJ1820="G&gt;=6-Dist&gt;=1700","D","xx"))))</f>
        <v>C</v>
      </c>
      <c r="AL1820" s="69">
        <f>MONTH(Table13[[#This Row],[Date]])</f>
        <v>8</v>
      </c>
      <c r="AM1820" s="69" t="str">
        <f t="shared" si="139"/>
        <v>2026-2027</v>
      </c>
      <c r="AN1820" s="60">
        <v>150</v>
      </c>
      <c r="AO1820" s="128" t="str">
        <f>IF(Table13[[#This Row],[Combo 27 Bet]]="","",IF(Table13[[#This Row],[Lev Ret]]="","",AN1820*Table13[[#This Row],[Odds]]))</f>
        <v/>
      </c>
      <c r="AP1820" s="129">
        <f t="shared" si="142"/>
        <v>-150</v>
      </c>
      <c r="AQ1820" s="135">
        <v>2</v>
      </c>
      <c r="AR1820" s="151">
        <v>9</v>
      </c>
      <c r="AS1820" s="2" t="str">
        <f>IF(Table13[[#This Row],[Date]]&lt;$AS$3,"","Live")</f>
        <v/>
      </c>
      <c r="AT1820" s="2" t="str">
        <f>IF(Table13[[#This Row],[Date]]&lt;$AT$3,"","Current Algo")</f>
        <v>Current Algo</v>
      </c>
    </row>
    <row r="1821" spans="1:46" x14ac:dyDescent="0.25">
      <c r="A1821" s="82">
        <v>46249</v>
      </c>
      <c r="B1821" s="2" t="s">
        <v>4</v>
      </c>
      <c r="C1821" s="83">
        <v>0.56597222222222221</v>
      </c>
      <c r="D1821" s="87">
        <v>7</v>
      </c>
      <c r="E1821" s="7">
        <v>0</v>
      </c>
      <c r="F1821" s="60">
        <v>3</v>
      </c>
      <c r="G1821" s="2">
        <v>1400</v>
      </c>
      <c r="H1821" s="2" t="s">
        <v>70</v>
      </c>
      <c r="I1821" s="2">
        <v>78</v>
      </c>
      <c r="J1821" s="2">
        <v>130</v>
      </c>
      <c r="K1821" s="6">
        <v>1</v>
      </c>
      <c r="L1821" s="6" t="s">
        <v>1825</v>
      </c>
      <c r="M1821" s="2" t="s">
        <v>75</v>
      </c>
      <c r="N1821" s="84">
        <v>6.5</v>
      </c>
      <c r="O1821" s="2" t="s">
        <v>183</v>
      </c>
      <c r="P1821" s="2" t="s">
        <v>1444</v>
      </c>
      <c r="Q1821" s="85">
        <v>3</v>
      </c>
      <c r="R1821" s="86">
        <v>7</v>
      </c>
      <c r="S1821" s="85">
        <v>61.5</v>
      </c>
      <c r="T1821" s="85">
        <v>58.5</v>
      </c>
      <c r="U1821" s="85"/>
      <c r="V1821" s="2">
        <v>1</v>
      </c>
      <c r="W1821" s="92">
        <v>4</v>
      </c>
      <c r="X1821" s="10">
        <v>2</v>
      </c>
      <c r="Y1821" s="95">
        <v>5.2</v>
      </c>
      <c r="Z1821" s="2">
        <v>35</v>
      </c>
      <c r="AA1821" s="6">
        <v>12</v>
      </c>
      <c r="AB1821" s="2"/>
      <c r="AC1821" s="2"/>
      <c r="AD1821" s="84">
        <v>5.5</v>
      </c>
      <c r="AE1821" s="84"/>
      <c r="AF1821" s="2">
        <v>100</v>
      </c>
      <c r="AG1821" s="2" t="str">
        <f t="shared" si="140"/>
        <v/>
      </c>
      <c r="AH1821" s="2">
        <f t="shared" si="141"/>
        <v>-100</v>
      </c>
      <c r="AI1821" s="44" t="str">
        <f>VLOOKUP(Table13[[#This Row],[Track]],$B$1885:$D$1929,2,FALSE)</f>
        <v>Vic</v>
      </c>
      <c r="AJ182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1" s="16" t="str">
        <f>IF(Table13[[#This Row],[Going-Dist]]="G&lt;6-Dist&gt;=1700","B",IF(Table13[[#This Row],[Going-Dist]]="G&lt;6-Dist&lt;1700","A",IF(AJ1821="G&gt;=6-Dist&lt;1700","C",IF(AJ1821="G&gt;=6-Dist&gt;=1700","D","xx"))))</f>
        <v>C</v>
      </c>
      <c r="AL1821" s="69">
        <f>MONTH(Table13[[#This Row],[Date]])</f>
        <v>8</v>
      </c>
      <c r="AM1821" s="69" t="str">
        <f t="shared" si="139"/>
        <v>2026-2027</v>
      </c>
      <c r="AN1821" s="60">
        <v>100</v>
      </c>
      <c r="AO1821" s="128" t="str">
        <f>IF(Table13[[#This Row],[Combo 27 Bet]]="","",IF(Table13[[#This Row],[Lev Ret]]="","",AN1821*Table13[[#This Row],[Odds]]))</f>
        <v/>
      </c>
      <c r="AP1821" s="129">
        <f t="shared" si="142"/>
        <v>-100</v>
      </c>
      <c r="AQ1821" s="135">
        <v>2</v>
      </c>
      <c r="AR1821" s="151">
        <v>6</v>
      </c>
      <c r="AS1821" s="2" t="str">
        <f>IF(Table13[[#This Row],[Date]]&lt;$AS$3,"","Live")</f>
        <v/>
      </c>
      <c r="AT1821" s="2" t="str">
        <f>IF(Table13[[#This Row],[Date]]&lt;$AT$3,"","Current Algo")</f>
        <v>Current Algo</v>
      </c>
    </row>
    <row r="1822" spans="1:46" x14ac:dyDescent="0.25">
      <c r="A1822" s="82">
        <v>46249</v>
      </c>
      <c r="B1822" s="2" t="s">
        <v>4</v>
      </c>
      <c r="C1822" s="83">
        <v>0.59027777777777779</v>
      </c>
      <c r="D1822" s="87">
        <v>7</v>
      </c>
      <c r="E1822" s="7">
        <v>0</v>
      </c>
      <c r="F1822" s="60">
        <v>4</v>
      </c>
      <c r="G1822" s="2">
        <v>1400</v>
      </c>
      <c r="H1822" s="2" t="s">
        <v>42</v>
      </c>
      <c r="I1822" s="2">
        <v>90</v>
      </c>
      <c r="J1822" s="2">
        <v>150</v>
      </c>
      <c r="K1822" s="6">
        <v>6</v>
      </c>
      <c r="L1822" s="6" t="s">
        <v>1819</v>
      </c>
      <c r="M1822" s="2" t="s">
        <v>80</v>
      </c>
      <c r="N1822" s="84">
        <v>5.5</v>
      </c>
      <c r="O1822" s="2" t="s">
        <v>172</v>
      </c>
      <c r="P1822" s="2" t="s">
        <v>48</v>
      </c>
      <c r="Q1822" s="85"/>
      <c r="R1822" s="86">
        <v>5</v>
      </c>
      <c r="S1822" s="85">
        <v>57.5</v>
      </c>
      <c r="T1822" s="85">
        <v>57.5</v>
      </c>
      <c r="U1822" s="85"/>
      <c r="V1822" s="2">
        <v>3</v>
      </c>
      <c r="W1822" s="92">
        <v>4</v>
      </c>
      <c r="X1822" s="10">
        <v>1</v>
      </c>
      <c r="Y1822" s="95">
        <v>4.5999999999999996</v>
      </c>
      <c r="Z1822" s="2">
        <v>40</v>
      </c>
      <c r="AA1822" s="6">
        <v>10</v>
      </c>
      <c r="AB1822" s="2"/>
      <c r="AC1822" s="2"/>
      <c r="AD1822" s="84">
        <v>6</v>
      </c>
      <c r="AE1822" s="84"/>
      <c r="AF1822" s="2">
        <v>100</v>
      </c>
      <c r="AG1822" s="2" t="str">
        <f t="shared" si="140"/>
        <v/>
      </c>
      <c r="AH1822" s="2">
        <f t="shared" si="141"/>
        <v>-100</v>
      </c>
      <c r="AI1822" s="44" t="str">
        <f>VLOOKUP(Table13[[#This Row],[Track]],$B$1885:$D$1929,2,FALSE)</f>
        <v>Vic</v>
      </c>
      <c r="AJ182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2" s="16" t="str">
        <f>IF(Table13[[#This Row],[Going-Dist]]="G&lt;6-Dist&gt;=1700","B",IF(Table13[[#This Row],[Going-Dist]]="G&lt;6-Dist&lt;1700","A",IF(AJ1822="G&gt;=6-Dist&lt;1700","C",IF(AJ1822="G&gt;=6-Dist&gt;=1700","D","xx"))))</f>
        <v>C</v>
      </c>
      <c r="AL1822" s="69">
        <f>MONTH(Table13[[#This Row],[Date]])</f>
        <v>8</v>
      </c>
      <c r="AM1822" s="69" t="str">
        <f t="shared" si="139"/>
        <v>2026-2027</v>
      </c>
      <c r="AN1822" s="60">
        <v>150</v>
      </c>
      <c r="AO1822" s="128" t="str">
        <f>IF(Table13[[#This Row],[Combo 27 Bet]]="","",IF(Table13[[#This Row],[Lev Ret]]="","",AN1822*Table13[[#This Row],[Odds]]))</f>
        <v/>
      </c>
      <c r="AP1822" s="129">
        <f t="shared" si="142"/>
        <v>-150</v>
      </c>
      <c r="AQ1822" s="135">
        <v>2</v>
      </c>
      <c r="AR1822" s="151">
        <v>9</v>
      </c>
      <c r="AS1822" s="2" t="str">
        <f>IF(Table13[[#This Row],[Date]]&lt;$AS$3,"","Live")</f>
        <v/>
      </c>
      <c r="AT1822" s="2" t="str">
        <f>IF(Table13[[#This Row],[Date]]&lt;$AT$3,"","Current Algo")</f>
        <v>Current Algo</v>
      </c>
    </row>
    <row r="1823" spans="1:46" x14ac:dyDescent="0.25">
      <c r="A1823" s="82">
        <v>46249</v>
      </c>
      <c r="B1823" s="2" t="s">
        <v>4</v>
      </c>
      <c r="C1823" s="83">
        <v>0.59027777777777779</v>
      </c>
      <c r="D1823" s="87">
        <v>7</v>
      </c>
      <c r="E1823" s="7">
        <v>0</v>
      </c>
      <c r="F1823" s="60">
        <v>4</v>
      </c>
      <c r="G1823" s="2">
        <v>1400</v>
      </c>
      <c r="H1823" s="2" t="s">
        <v>42</v>
      </c>
      <c r="I1823" s="2">
        <v>90</v>
      </c>
      <c r="J1823" s="2">
        <v>150</v>
      </c>
      <c r="K1823" s="6">
        <v>2</v>
      </c>
      <c r="L1823" s="6" t="s">
        <v>1820</v>
      </c>
      <c r="M1823" s="2" t="s">
        <v>55</v>
      </c>
      <c r="N1823" s="84">
        <v>3.7</v>
      </c>
      <c r="O1823" s="2" t="s">
        <v>515</v>
      </c>
      <c r="P1823" s="2" t="s">
        <v>1799</v>
      </c>
      <c r="Q1823" s="85">
        <v>2</v>
      </c>
      <c r="R1823" s="86">
        <v>6</v>
      </c>
      <c r="S1823" s="85">
        <v>60</v>
      </c>
      <c r="T1823" s="85">
        <v>58</v>
      </c>
      <c r="U1823" s="85"/>
      <c r="V1823" s="2">
        <v>1</v>
      </c>
      <c r="W1823" s="92">
        <v>1</v>
      </c>
      <c r="X1823" s="10">
        <v>3</v>
      </c>
      <c r="Y1823" s="95">
        <v>5.7</v>
      </c>
      <c r="Z1823" s="2">
        <v>30</v>
      </c>
      <c r="AA1823" s="6">
        <v>10</v>
      </c>
      <c r="AB1823" s="2"/>
      <c r="AC1823" s="2"/>
      <c r="AD1823" s="84">
        <v>4.2</v>
      </c>
      <c r="AE1823" s="84"/>
      <c r="AF1823" s="2">
        <v>100</v>
      </c>
      <c r="AG1823" s="2" t="str">
        <f t="shared" si="140"/>
        <v/>
      </c>
      <c r="AH1823" s="2">
        <f t="shared" si="141"/>
        <v>-100</v>
      </c>
      <c r="AI1823" s="44" t="str">
        <f>VLOOKUP(Table13[[#This Row],[Track]],$B$1885:$D$1929,2,FALSE)</f>
        <v>Vic</v>
      </c>
      <c r="AJ182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3" s="16" t="str">
        <f>IF(Table13[[#This Row],[Going-Dist]]="G&lt;6-Dist&gt;=1700","B",IF(Table13[[#This Row],[Going-Dist]]="G&lt;6-Dist&lt;1700","A",IF(AJ1823="G&gt;=6-Dist&lt;1700","C",IF(AJ1823="G&gt;=6-Dist&gt;=1700","D","xx"))))</f>
        <v>C</v>
      </c>
      <c r="AL1823" s="69">
        <f>MONTH(Table13[[#This Row],[Date]])</f>
        <v>8</v>
      </c>
      <c r="AM1823" s="69" t="str">
        <f t="shared" si="139"/>
        <v>2026-2027</v>
      </c>
      <c r="AN1823" s="60">
        <v>100</v>
      </c>
      <c r="AO1823" s="128" t="str">
        <f>IF(Table13[[#This Row],[Combo 27 Bet]]="","",IF(Table13[[#This Row],[Lev Ret]]="","",AN1823*Table13[[#This Row],[Odds]]))</f>
        <v/>
      </c>
      <c r="AP1823" s="129">
        <f t="shared" si="142"/>
        <v>-100</v>
      </c>
      <c r="AQ1823" s="135">
        <v>2</v>
      </c>
      <c r="AR1823" s="151">
        <v>7</v>
      </c>
      <c r="AS1823" s="2" t="str">
        <f>IF(Table13[[#This Row],[Date]]&lt;$AS$3,"","Live")</f>
        <v/>
      </c>
      <c r="AT1823" s="2" t="str">
        <f>IF(Table13[[#This Row],[Date]]&lt;$AT$3,"","Current Algo")</f>
        <v>Current Algo</v>
      </c>
    </row>
    <row r="1824" spans="1:46" x14ac:dyDescent="0.25">
      <c r="A1824" s="82">
        <v>46249</v>
      </c>
      <c r="B1824" s="2" t="s">
        <v>4</v>
      </c>
      <c r="C1824" s="83">
        <v>0.66666666666666663</v>
      </c>
      <c r="D1824" s="87">
        <v>7</v>
      </c>
      <c r="E1824" s="7">
        <v>0</v>
      </c>
      <c r="F1824" s="60">
        <v>7</v>
      </c>
      <c r="G1824" s="2">
        <v>1400</v>
      </c>
      <c r="H1824" s="2" t="s">
        <v>131</v>
      </c>
      <c r="I1824" s="2" t="s">
        <v>131</v>
      </c>
      <c r="J1824" s="2">
        <v>300</v>
      </c>
      <c r="K1824" s="6">
        <v>7</v>
      </c>
      <c r="L1824" s="6" t="s">
        <v>1821</v>
      </c>
      <c r="M1824" s="2" t="s">
        <v>58</v>
      </c>
      <c r="N1824" s="84">
        <v>2.5</v>
      </c>
      <c r="O1824" s="2" t="s">
        <v>1822</v>
      </c>
      <c r="P1824" s="2" t="s">
        <v>74</v>
      </c>
      <c r="Q1824" s="85"/>
      <c r="R1824" s="86">
        <v>8</v>
      </c>
      <c r="S1824" s="85">
        <v>59</v>
      </c>
      <c r="T1824" s="85">
        <v>59</v>
      </c>
      <c r="U1824" s="85"/>
      <c r="V1824" s="2">
        <v>1</v>
      </c>
      <c r="W1824" s="92">
        <v>3</v>
      </c>
      <c r="X1824" s="10">
        <v>1</v>
      </c>
      <c r="Y1824" s="95">
        <v>4.4000000000000004</v>
      </c>
      <c r="Z1824" s="2">
        <v>40</v>
      </c>
      <c r="AA1824" s="6">
        <v>11</v>
      </c>
      <c r="AB1824" s="2"/>
      <c r="AC1824" s="2" t="s">
        <v>12</v>
      </c>
      <c r="AD1824" s="84">
        <v>2.5</v>
      </c>
      <c r="AE1824" s="84">
        <v>1.3</v>
      </c>
      <c r="AF1824" s="2">
        <v>100</v>
      </c>
      <c r="AG1824" s="2">
        <f t="shared" si="140"/>
        <v>250</v>
      </c>
      <c r="AH1824" s="2">
        <f t="shared" si="141"/>
        <v>150</v>
      </c>
      <c r="AI1824" s="44" t="str">
        <f>VLOOKUP(Table13[[#This Row],[Track]],$B$1885:$D$1929,2,FALSE)</f>
        <v>Vic</v>
      </c>
      <c r="AJ182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4" s="16" t="str">
        <f>IF(Table13[[#This Row],[Going-Dist]]="G&lt;6-Dist&gt;=1700","B",IF(Table13[[#This Row],[Going-Dist]]="G&lt;6-Dist&lt;1700","A",IF(AJ1824="G&gt;=6-Dist&lt;1700","C",IF(AJ1824="G&gt;=6-Dist&gt;=1700","D","xx"))))</f>
        <v>C</v>
      </c>
      <c r="AL1824" s="69">
        <f>MONTH(Table13[[#This Row],[Date]])</f>
        <v>8</v>
      </c>
      <c r="AM1824" s="69" t="str">
        <f t="shared" si="139"/>
        <v>2026-2027</v>
      </c>
      <c r="AN1824" s="60">
        <v>140</v>
      </c>
      <c r="AO1824" s="128">
        <f>IF(Table13[[#This Row],[Combo 27 Bet]]="","",IF(Table13[[#This Row],[Lev Ret]]="","",AN1824*Table13[[#This Row],[Odds]]))</f>
        <v>350</v>
      </c>
      <c r="AP1824" s="129">
        <f t="shared" si="142"/>
        <v>210</v>
      </c>
      <c r="AQ1824" s="135">
        <v>2</v>
      </c>
      <c r="AR1824" s="151">
        <v>5</v>
      </c>
      <c r="AS1824" s="2" t="str">
        <f>IF(Table13[[#This Row],[Date]]&lt;$AS$3,"","Live")</f>
        <v/>
      </c>
      <c r="AT1824" s="2" t="str">
        <f>IF(Table13[[#This Row],[Date]]&lt;$AT$3,"","Current Algo")</f>
        <v>Current Algo</v>
      </c>
    </row>
    <row r="1825" spans="1:46" x14ac:dyDescent="0.25">
      <c r="A1825" s="82">
        <v>46249</v>
      </c>
      <c r="B1825" s="2" t="s">
        <v>4</v>
      </c>
      <c r="C1825" s="83">
        <v>0.66666666666666663</v>
      </c>
      <c r="D1825" s="87">
        <v>7</v>
      </c>
      <c r="E1825" s="7">
        <v>0</v>
      </c>
      <c r="F1825" s="60">
        <v>7</v>
      </c>
      <c r="G1825" s="2">
        <v>1400</v>
      </c>
      <c r="H1825" s="2" t="s">
        <v>131</v>
      </c>
      <c r="I1825" s="2" t="s">
        <v>131</v>
      </c>
      <c r="J1825" s="2">
        <v>300</v>
      </c>
      <c r="K1825" s="6">
        <v>1</v>
      </c>
      <c r="L1825" s="6" t="s">
        <v>1823</v>
      </c>
      <c r="M1825" s="2" t="s">
        <v>50</v>
      </c>
      <c r="N1825" s="84">
        <v>4.2</v>
      </c>
      <c r="O1825" s="2" t="s">
        <v>161</v>
      </c>
      <c r="P1825" s="2" t="s">
        <v>110</v>
      </c>
      <c r="Q1825" s="85"/>
      <c r="R1825" s="86">
        <v>11</v>
      </c>
      <c r="S1825" s="85">
        <v>59</v>
      </c>
      <c r="T1825" s="85">
        <v>59</v>
      </c>
      <c r="U1825" s="85"/>
      <c r="V1825" s="2">
        <v>2</v>
      </c>
      <c r="W1825" s="92">
        <v>1</v>
      </c>
      <c r="X1825" s="10">
        <v>2</v>
      </c>
      <c r="Y1825" s="95">
        <v>4.8</v>
      </c>
      <c r="Z1825" s="2">
        <v>35</v>
      </c>
      <c r="AA1825" s="6">
        <v>11</v>
      </c>
      <c r="AB1825" s="2"/>
      <c r="AC1825" s="2" t="s">
        <v>15</v>
      </c>
      <c r="AD1825" s="84">
        <v>3.7</v>
      </c>
      <c r="AE1825" s="84">
        <v>1.3</v>
      </c>
      <c r="AF1825" s="2">
        <v>100</v>
      </c>
      <c r="AG1825" s="2" t="str">
        <f t="shared" si="140"/>
        <v/>
      </c>
      <c r="AH1825" s="2">
        <f t="shared" si="141"/>
        <v>-100</v>
      </c>
      <c r="AI1825" s="44" t="str">
        <f>VLOOKUP(Table13[[#This Row],[Track]],$B$1885:$D$1929,2,FALSE)</f>
        <v>Vic</v>
      </c>
      <c r="AJ182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5" s="16" t="str">
        <f>IF(Table13[[#This Row],[Going-Dist]]="G&lt;6-Dist&gt;=1700","B",IF(Table13[[#This Row],[Going-Dist]]="G&lt;6-Dist&lt;1700","A",IF(AJ1825="G&gt;=6-Dist&lt;1700","C",IF(AJ1825="G&gt;=6-Dist&gt;=1700","D","xx"))))</f>
        <v>C</v>
      </c>
      <c r="AL1825" s="69">
        <f>MONTH(Table13[[#This Row],[Date]])</f>
        <v>8</v>
      </c>
      <c r="AM1825" s="69" t="str">
        <f t="shared" si="139"/>
        <v>2026-2027</v>
      </c>
      <c r="AN1825" s="60">
        <v>100</v>
      </c>
      <c r="AO1825" s="128" t="str">
        <f>IF(Table13[[#This Row],[Combo 27 Bet]]="","",IF(Table13[[#This Row],[Lev Ret]]="","",AN1825*Table13[[#This Row],[Odds]]))</f>
        <v/>
      </c>
      <c r="AP1825" s="129">
        <f t="shared" si="142"/>
        <v>-100</v>
      </c>
      <c r="AQ1825" s="135">
        <v>2</v>
      </c>
      <c r="AR1825" s="151">
        <v>7</v>
      </c>
      <c r="AS1825" s="2" t="str">
        <f>IF(Table13[[#This Row],[Date]]&lt;$AS$3,"","Live")</f>
        <v/>
      </c>
      <c r="AT1825" s="2" t="str">
        <f>IF(Table13[[#This Row],[Date]]&lt;$AT$3,"","Current Algo")</f>
        <v>Current Algo</v>
      </c>
    </row>
    <row r="1826" spans="1:46" x14ac:dyDescent="0.25">
      <c r="A1826" s="82">
        <v>46249</v>
      </c>
      <c r="B1826" s="2" t="s">
        <v>4</v>
      </c>
      <c r="C1826" s="83">
        <v>0.69097222222222221</v>
      </c>
      <c r="D1826" s="87">
        <v>7</v>
      </c>
      <c r="E1826" s="7">
        <v>0</v>
      </c>
      <c r="F1826" s="60">
        <v>8</v>
      </c>
      <c r="G1826" s="2">
        <v>1200</v>
      </c>
      <c r="H1826" s="2" t="s">
        <v>42</v>
      </c>
      <c r="I1826" s="2" t="s">
        <v>46</v>
      </c>
      <c r="J1826" s="2">
        <v>175</v>
      </c>
      <c r="K1826" s="6">
        <v>7</v>
      </c>
      <c r="L1826" s="6" t="s">
        <v>1824</v>
      </c>
      <c r="M1826" s="2" t="s">
        <v>55</v>
      </c>
      <c r="N1826" s="84">
        <v>5</v>
      </c>
      <c r="O1826" s="2" t="s">
        <v>515</v>
      </c>
      <c r="P1826" s="2" t="s">
        <v>377</v>
      </c>
      <c r="Q1826" s="85"/>
      <c r="R1826" s="86">
        <v>10</v>
      </c>
      <c r="S1826" s="85">
        <v>55.5</v>
      </c>
      <c r="T1826" s="85">
        <v>55.5</v>
      </c>
      <c r="U1826" s="85"/>
      <c r="V1826" s="2">
        <v>4</v>
      </c>
      <c r="W1826" s="92">
        <v>4</v>
      </c>
      <c r="X1826" s="10">
        <v>2</v>
      </c>
      <c r="Y1826" s="95">
        <v>5.5</v>
      </c>
      <c r="Z1826" s="2">
        <v>30</v>
      </c>
      <c r="AA1826" s="6">
        <v>11</v>
      </c>
      <c r="AB1826" s="2"/>
      <c r="AC1826" s="2" t="s">
        <v>13</v>
      </c>
      <c r="AD1826" s="84">
        <v>6.5</v>
      </c>
      <c r="AE1826" s="84">
        <v>2.4</v>
      </c>
      <c r="AF1826" s="2">
        <v>100</v>
      </c>
      <c r="AG1826" s="2" t="str">
        <f t="shared" si="140"/>
        <v/>
      </c>
      <c r="AH1826" s="2">
        <f t="shared" si="141"/>
        <v>-100</v>
      </c>
      <c r="AI1826" s="44" t="str">
        <f>VLOOKUP(Table13[[#This Row],[Track]],$B$1885:$D$1929,2,FALSE)</f>
        <v>Vic</v>
      </c>
      <c r="AJ182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6" s="16" t="str">
        <f>IF(Table13[[#This Row],[Going-Dist]]="G&lt;6-Dist&gt;=1700","B",IF(Table13[[#This Row],[Going-Dist]]="G&lt;6-Dist&lt;1700","A",IF(AJ1826="G&gt;=6-Dist&lt;1700","C",IF(AJ1826="G&gt;=6-Dist&gt;=1700","D","xx"))))</f>
        <v>C</v>
      </c>
      <c r="AL1826" s="69">
        <f>MONTH(Table13[[#This Row],[Date]])</f>
        <v>8</v>
      </c>
      <c r="AM1826" s="69" t="str">
        <f t="shared" si="139"/>
        <v>2026-2027</v>
      </c>
      <c r="AN1826" s="60">
        <v>100</v>
      </c>
      <c r="AO1826" s="128" t="str">
        <f>IF(Table13[[#This Row],[Combo 27 Bet]]="","",IF(Table13[[#This Row],[Lev Ret]]="","",AN1826*Table13[[#This Row],[Odds]]))</f>
        <v/>
      </c>
      <c r="AP1826" s="129">
        <f t="shared" si="142"/>
        <v>-100</v>
      </c>
      <c r="AQ1826" s="135"/>
      <c r="AR1826" s="151">
        <v>6</v>
      </c>
      <c r="AS1826" s="2" t="str">
        <f>IF(Table13[[#This Row],[Date]]&lt;$AS$3,"","Live")</f>
        <v/>
      </c>
      <c r="AT1826" s="2" t="str">
        <f>IF(Table13[[#This Row],[Date]]&lt;$AT$3,"","Current Algo")</f>
        <v>Current Algo</v>
      </c>
    </row>
    <row r="1827" spans="1:46" x14ac:dyDescent="0.25">
      <c r="A1827" s="82">
        <v>46249</v>
      </c>
      <c r="B1827" s="2" t="s">
        <v>149</v>
      </c>
      <c r="C1827" s="83">
        <v>0.70486111111111116</v>
      </c>
      <c r="D1827" s="87">
        <v>5</v>
      </c>
      <c r="E1827" s="7">
        <v>0</v>
      </c>
      <c r="F1827" s="60">
        <v>10</v>
      </c>
      <c r="G1827" s="2">
        <v>1400</v>
      </c>
      <c r="H1827" s="2" t="s">
        <v>151</v>
      </c>
      <c r="I1827" s="2">
        <v>78</v>
      </c>
      <c r="J1827" s="2">
        <v>160</v>
      </c>
      <c r="K1827" s="6">
        <v>10</v>
      </c>
      <c r="L1827" s="6" t="s">
        <v>1826</v>
      </c>
      <c r="M1827" s="2" t="s">
        <v>75</v>
      </c>
      <c r="N1827" s="84">
        <v>2.6</v>
      </c>
      <c r="O1827" s="2" t="s">
        <v>49</v>
      </c>
      <c r="P1827" s="2" t="s">
        <v>86</v>
      </c>
      <c r="Q1827" s="85"/>
      <c r="R1827" s="86">
        <v>6</v>
      </c>
      <c r="S1827" s="85">
        <v>58</v>
      </c>
      <c r="T1827" s="85">
        <v>58</v>
      </c>
      <c r="U1827" s="85"/>
      <c r="V1827" s="2">
        <v>2</v>
      </c>
      <c r="W1827" s="92">
        <v>2</v>
      </c>
      <c r="X1827" s="10">
        <v>1</v>
      </c>
      <c r="Y1827" s="95">
        <v>2.2000000000000002</v>
      </c>
      <c r="Z1827" s="2">
        <v>30</v>
      </c>
      <c r="AA1827" s="6"/>
      <c r="AB1827" s="2"/>
      <c r="AC1827" s="2" t="s">
        <v>15</v>
      </c>
      <c r="AD1827" s="84">
        <v>3.5</v>
      </c>
      <c r="AE1827" s="84">
        <v>1.4</v>
      </c>
      <c r="AF1827" s="2">
        <v>100</v>
      </c>
      <c r="AG1827" s="2" t="str">
        <f t="shared" si="140"/>
        <v/>
      </c>
      <c r="AH1827" s="2">
        <f t="shared" si="141"/>
        <v>-100</v>
      </c>
      <c r="AI1827" s="44" t="str">
        <f>VLOOKUP(Table13[[#This Row],[Track]],$B$1885:$D$1929,2,FALSE)</f>
        <v>NSW</v>
      </c>
      <c r="AJ182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27" s="16" t="str">
        <f>IF(Table13[[#This Row],[Going-Dist]]="G&lt;6-Dist&gt;=1700","B",IF(Table13[[#This Row],[Going-Dist]]="G&lt;6-Dist&lt;1700","A",IF(AJ1827="G&gt;=6-Dist&lt;1700","C",IF(AJ1827="G&gt;=6-Dist&gt;=1700","D","xx"))))</f>
        <v>A</v>
      </c>
      <c r="AL1827" s="69">
        <f>MONTH(Table13[[#This Row],[Date]])</f>
        <v>8</v>
      </c>
      <c r="AM1827" s="69" t="str">
        <f t="shared" si="139"/>
        <v>2026-2027</v>
      </c>
      <c r="AN1827" s="60">
        <v>150</v>
      </c>
      <c r="AO1827" s="128" t="str">
        <f>IF(Table13[[#This Row],[Combo 27 Bet]]="","",IF(Table13[[#This Row],[Lev Ret]]="","",AN1827*Table13[[#This Row],[Odds]]))</f>
        <v/>
      </c>
      <c r="AP1827" s="129">
        <f t="shared" si="142"/>
        <v>-150</v>
      </c>
      <c r="AQ1827" s="135"/>
      <c r="AR1827" s="151">
        <v>3</v>
      </c>
      <c r="AS1827" s="2" t="str">
        <f>IF(Table13[[#This Row],[Date]]&lt;$AS$3,"","Live")</f>
        <v/>
      </c>
      <c r="AT1827" s="2" t="str">
        <f>IF(Table13[[#This Row],[Date]]&lt;$AT$3,"","Current Algo")</f>
        <v>Current Algo</v>
      </c>
    </row>
    <row r="1828" spans="1:46" x14ac:dyDescent="0.25">
      <c r="A1828" s="82">
        <v>46256</v>
      </c>
      <c r="B1828" s="2" t="s">
        <v>148</v>
      </c>
      <c r="C1828" s="83">
        <v>0.4861111111111111</v>
      </c>
      <c r="D1828" s="87">
        <v>5</v>
      </c>
      <c r="E1828" s="7">
        <v>0</v>
      </c>
      <c r="F1828" s="60">
        <v>1</v>
      </c>
      <c r="G1828" s="2">
        <v>1200</v>
      </c>
      <c r="H1828" s="2" t="s">
        <v>151</v>
      </c>
      <c r="I1828" s="2">
        <v>72</v>
      </c>
      <c r="J1828" s="2">
        <v>120</v>
      </c>
      <c r="K1828" s="6">
        <v>16</v>
      </c>
      <c r="L1828" s="6" t="s">
        <v>1831</v>
      </c>
      <c r="M1828" s="2" t="s">
        <v>75</v>
      </c>
      <c r="N1828" s="84">
        <v>6.7</v>
      </c>
      <c r="O1828" s="2" t="s">
        <v>1118</v>
      </c>
      <c r="P1828" s="2" t="s">
        <v>1085</v>
      </c>
      <c r="Q1828" s="85"/>
      <c r="R1828" s="86">
        <v>2</v>
      </c>
      <c r="S1828" s="85">
        <v>55</v>
      </c>
      <c r="T1828" s="85">
        <v>55</v>
      </c>
      <c r="U1828" s="85">
        <v>26.973565905412695</v>
      </c>
      <c r="V1828" s="2">
        <v>1</v>
      </c>
      <c r="W1828" s="92">
        <v>1</v>
      </c>
      <c r="X1828" s="10">
        <v>1</v>
      </c>
      <c r="Y1828" s="95">
        <v>4.7</v>
      </c>
      <c r="Z1828" s="2">
        <v>20</v>
      </c>
      <c r="AA1828" s="6"/>
      <c r="AB1828" s="2"/>
      <c r="AC1828" s="2" t="s">
        <v>15</v>
      </c>
      <c r="AD1828" s="84">
        <v>4.2</v>
      </c>
      <c r="AE1828" s="84">
        <v>1.8</v>
      </c>
      <c r="AF1828" s="2">
        <v>100</v>
      </c>
      <c r="AG1828" s="2" t="str">
        <f t="shared" si="140"/>
        <v/>
      </c>
      <c r="AH1828" s="2">
        <f t="shared" si="141"/>
        <v>-100</v>
      </c>
      <c r="AI1828" s="44" t="str">
        <f>VLOOKUP(Table13[[#This Row],[Track]],$B$1885:$D$1929,2,FALSE)</f>
        <v>NSW</v>
      </c>
      <c r="AJ182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28" s="16" t="str">
        <f>IF(Table13[[#This Row],[Going-Dist]]="G&lt;6-Dist&gt;=1700","B",IF(Table13[[#This Row],[Going-Dist]]="G&lt;6-Dist&lt;1700","A",IF(AJ1828="G&gt;=6-Dist&lt;1700","C",IF(AJ1828="G&gt;=6-Dist&gt;=1700","D","xx"))))</f>
        <v>A</v>
      </c>
      <c r="AL1828" s="69">
        <f>MONTH(Table13[[#This Row],[Date]])</f>
        <v>8</v>
      </c>
      <c r="AM1828" s="69" t="str">
        <f t="shared" si="139"/>
        <v>2026-2027</v>
      </c>
      <c r="AN1828" s="60">
        <v>100</v>
      </c>
      <c r="AO1828" s="128" t="str">
        <f>IF(Table13[[#This Row],[Combo 27 Bet]]="","",IF(Table13[[#This Row],[Lev Ret]]="","",AN1828*Table13[[#This Row],[Odds]]))</f>
        <v/>
      </c>
      <c r="AP1828" s="129">
        <f t="shared" si="142"/>
        <v>-100</v>
      </c>
      <c r="AQ1828" s="135"/>
      <c r="AR1828" s="151">
        <v>5</v>
      </c>
      <c r="AS1828" s="2" t="str">
        <f>IF(Table13[[#This Row],[Date]]&lt;$AS$3,"","Live")</f>
        <v/>
      </c>
      <c r="AT1828" s="2" t="str">
        <f>IF(Table13[[#This Row],[Date]]&lt;$AT$3,"","Current Algo")</f>
        <v>Current Algo</v>
      </c>
    </row>
    <row r="1829" spans="1:46" x14ac:dyDescent="0.25">
      <c r="A1829" s="82">
        <v>46256</v>
      </c>
      <c r="B1829" s="2" t="s">
        <v>5</v>
      </c>
      <c r="C1829" s="83">
        <v>0.59375</v>
      </c>
      <c r="D1829" s="87">
        <v>8</v>
      </c>
      <c r="E1829" s="7">
        <v>5</v>
      </c>
      <c r="F1829" s="60">
        <v>4</v>
      </c>
      <c r="G1829" s="2">
        <v>1500</v>
      </c>
      <c r="H1829" s="2" t="s">
        <v>42</v>
      </c>
      <c r="I1829" s="2" t="s">
        <v>46</v>
      </c>
      <c r="J1829" s="2">
        <v>150</v>
      </c>
      <c r="K1829" s="6">
        <v>5</v>
      </c>
      <c r="L1829" s="6" t="s">
        <v>1827</v>
      </c>
      <c r="M1829" s="2" t="s">
        <v>58</v>
      </c>
      <c r="N1829" s="84">
        <v>2.2000000000000002</v>
      </c>
      <c r="O1829" s="2" t="s">
        <v>123</v>
      </c>
      <c r="P1829" s="2" t="s">
        <v>1444</v>
      </c>
      <c r="Q1829" s="85">
        <v>3</v>
      </c>
      <c r="R1829" s="86">
        <v>5</v>
      </c>
      <c r="S1829" s="85">
        <v>56</v>
      </c>
      <c r="T1829" s="85">
        <v>53</v>
      </c>
      <c r="U1829" s="85"/>
      <c r="V1829" s="2">
        <v>1</v>
      </c>
      <c r="W1829" s="92">
        <v>1</v>
      </c>
      <c r="X1829" s="10">
        <v>1</v>
      </c>
      <c r="Y1829" s="95">
        <v>2.7</v>
      </c>
      <c r="Z1829" s="2">
        <v>50</v>
      </c>
      <c r="AA1829" s="6">
        <v>6</v>
      </c>
      <c r="AB1829" s="2"/>
      <c r="AC1829" s="2" t="s">
        <v>14</v>
      </c>
      <c r="AD1829" s="84">
        <v>2.25</v>
      </c>
      <c r="AE1829" s="84"/>
      <c r="AF1829" s="2">
        <v>100</v>
      </c>
      <c r="AG1829" s="2" t="str">
        <f t="shared" si="140"/>
        <v/>
      </c>
      <c r="AH1829" s="2">
        <f t="shared" si="141"/>
        <v>-100</v>
      </c>
      <c r="AI1829" s="44" t="str">
        <f>VLOOKUP(Table13[[#This Row],[Track]],$B$1885:$D$1929,2,FALSE)</f>
        <v>Vic</v>
      </c>
      <c r="AJ182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29" s="16" t="str">
        <f>IF(Table13[[#This Row],[Going-Dist]]="G&lt;6-Dist&gt;=1700","B",IF(Table13[[#This Row],[Going-Dist]]="G&lt;6-Dist&lt;1700","A",IF(AJ1829="G&gt;=6-Dist&lt;1700","C",IF(AJ1829="G&gt;=6-Dist&gt;=1700","D","xx"))))</f>
        <v>C</v>
      </c>
      <c r="AL1829" s="69">
        <f>MONTH(Table13[[#This Row],[Date]])</f>
        <v>8</v>
      </c>
      <c r="AM1829" s="69" t="str">
        <f t="shared" si="139"/>
        <v>2026-2027</v>
      </c>
      <c r="AN1829" s="60">
        <v>200</v>
      </c>
      <c r="AO1829" s="128" t="str">
        <f>IF(Table13[[#This Row],[Combo 27 Bet]]="","",IF(Table13[[#This Row],[Lev Ret]]="","",AN1829*Table13[[#This Row],[Odds]]))</f>
        <v/>
      </c>
      <c r="AP1829" s="129">
        <f t="shared" si="142"/>
        <v>-200</v>
      </c>
      <c r="AQ1829" s="135"/>
      <c r="AR1829" s="151">
        <v>8</v>
      </c>
      <c r="AS1829" s="2" t="str">
        <f>IF(Table13[[#This Row],[Date]]&lt;$AS$3,"","Live")</f>
        <v/>
      </c>
      <c r="AT1829" s="2" t="str">
        <f>IF(Table13[[#This Row],[Date]]&lt;$AT$3,"","Current Algo")</f>
        <v>Current Algo</v>
      </c>
    </row>
    <row r="1830" spans="1:46" x14ac:dyDescent="0.25">
      <c r="A1830" s="82">
        <v>46256</v>
      </c>
      <c r="B1830" s="2" t="s">
        <v>148</v>
      </c>
      <c r="C1830" s="83">
        <v>0.60763888888888884</v>
      </c>
      <c r="D1830" s="87">
        <v>5</v>
      </c>
      <c r="E1830" s="7">
        <v>0</v>
      </c>
      <c r="F1830" s="60">
        <v>6</v>
      </c>
      <c r="G1830" s="2">
        <v>1100</v>
      </c>
      <c r="H1830" s="2" t="s">
        <v>152</v>
      </c>
      <c r="I1830" s="2"/>
      <c r="J1830" s="2">
        <v>250</v>
      </c>
      <c r="K1830" s="6">
        <v>2</v>
      </c>
      <c r="L1830" s="6" t="s">
        <v>1832</v>
      </c>
      <c r="M1830" s="2" t="s">
        <v>75</v>
      </c>
      <c r="N1830" s="84">
        <v>2.2999999999999998</v>
      </c>
      <c r="O1830" s="2" t="s">
        <v>380</v>
      </c>
      <c r="P1830" s="2" t="s">
        <v>155</v>
      </c>
      <c r="Q1830" s="85"/>
      <c r="R1830" s="86">
        <v>5</v>
      </c>
      <c r="S1830" s="85">
        <v>58.5</v>
      </c>
      <c r="T1830" s="85">
        <v>58.5</v>
      </c>
      <c r="U1830" s="85">
        <v>63.086104006820122</v>
      </c>
      <c r="V1830" s="2">
        <v>4</v>
      </c>
      <c r="W1830" s="92">
        <v>2</v>
      </c>
      <c r="X1830" s="10">
        <v>2</v>
      </c>
      <c r="Y1830" s="95">
        <v>5.3</v>
      </c>
      <c r="Z1830" s="2">
        <v>20</v>
      </c>
      <c r="AA1830" s="6"/>
      <c r="AB1830" s="2"/>
      <c r="AC1830" s="2" t="s">
        <v>13</v>
      </c>
      <c r="AD1830" s="84">
        <v>2.5</v>
      </c>
      <c r="AE1830" s="84">
        <v>1.2</v>
      </c>
      <c r="AF1830" s="2">
        <v>100</v>
      </c>
      <c r="AG1830" s="2" t="str">
        <f t="shared" si="140"/>
        <v/>
      </c>
      <c r="AH1830" s="2">
        <f t="shared" si="141"/>
        <v>-100</v>
      </c>
      <c r="AI1830" s="44" t="str">
        <f>VLOOKUP(Table13[[#This Row],[Track]],$B$1885:$D$1929,2,FALSE)</f>
        <v>NSW</v>
      </c>
      <c r="AJ183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30" s="16" t="str">
        <f>IF(Table13[[#This Row],[Going-Dist]]="G&lt;6-Dist&gt;=1700","B",IF(Table13[[#This Row],[Going-Dist]]="G&lt;6-Dist&lt;1700","A",IF(AJ1830="G&gt;=6-Dist&lt;1700","C",IF(AJ1830="G&gt;=6-Dist&gt;=1700","D","xx"))))</f>
        <v>A</v>
      </c>
      <c r="AL1830" s="69">
        <f>MONTH(Table13[[#This Row],[Date]])</f>
        <v>8</v>
      </c>
      <c r="AM1830" s="69" t="str">
        <f t="shared" si="139"/>
        <v>2026-2027</v>
      </c>
      <c r="AN1830" s="60">
        <v>120</v>
      </c>
      <c r="AO1830" s="128" t="str">
        <f>IF(Table13[[#This Row],[Combo 27 Bet]]="","",IF(Table13[[#This Row],[Lev Ret]]="","",AN1830*Table13[[#This Row],[Odds]]))</f>
        <v/>
      </c>
      <c r="AP1830" s="129">
        <f t="shared" si="142"/>
        <v>-120</v>
      </c>
      <c r="AQ1830" s="135"/>
      <c r="AR1830" s="151">
        <v>5</v>
      </c>
      <c r="AS1830" s="2" t="str">
        <f>IF(Table13[[#This Row],[Date]]&lt;$AS$3,"","Live")</f>
        <v/>
      </c>
      <c r="AT1830" s="2" t="str">
        <f>IF(Table13[[#This Row],[Date]]&lt;$AT$3,"","Current Algo")</f>
        <v>Current Algo</v>
      </c>
    </row>
    <row r="1831" spans="1:46" x14ac:dyDescent="0.25">
      <c r="A1831" s="82">
        <v>46256</v>
      </c>
      <c r="B1831" s="2" t="s">
        <v>5</v>
      </c>
      <c r="C1831" s="83">
        <v>0.64583333333333337</v>
      </c>
      <c r="D1831" s="87">
        <v>8</v>
      </c>
      <c r="E1831" s="7">
        <v>5</v>
      </c>
      <c r="F1831" s="60">
        <v>6</v>
      </c>
      <c r="G1831" s="2">
        <v>1000</v>
      </c>
      <c r="H1831" s="2" t="s">
        <v>70</v>
      </c>
      <c r="I1831" s="2">
        <v>74</v>
      </c>
      <c r="J1831" s="2">
        <v>130</v>
      </c>
      <c r="K1831" s="6">
        <v>11</v>
      </c>
      <c r="L1831" s="6" t="s">
        <v>1829</v>
      </c>
      <c r="M1831" s="2" t="s">
        <v>50</v>
      </c>
      <c r="N1831" s="84">
        <v>4</v>
      </c>
      <c r="O1831" s="2" t="s">
        <v>123</v>
      </c>
      <c r="P1831" s="2" t="s">
        <v>169</v>
      </c>
      <c r="Q1831" s="85"/>
      <c r="R1831" s="86">
        <v>11</v>
      </c>
      <c r="S1831" s="85">
        <v>56.5</v>
      </c>
      <c r="T1831" s="85">
        <v>56.5</v>
      </c>
      <c r="U1831" s="85"/>
      <c r="V1831" s="2"/>
      <c r="W1831" s="92"/>
      <c r="X1831" s="10">
        <v>1</v>
      </c>
      <c r="Y1831" s="95"/>
      <c r="Z1831" s="2"/>
      <c r="AA1831" s="6">
        <v>11</v>
      </c>
      <c r="AB1831" s="2"/>
      <c r="AC1831" s="2" t="s">
        <v>13</v>
      </c>
      <c r="AD1831" s="84">
        <v>4</v>
      </c>
      <c r="AE1831" s="84">
        <v>1.9</v>
      </c>
      <c r="AF1831" s="2">
        <v>100</v>
      </c>
      <c r="AG1831" s="2" t="str">
        <f t="shared" si="140"/>
        <v/>
      </c>
      <c r="AH1831" s="2">
        <f t="shared" si="141"/>
        <v>-100</v>
      </c>
      <c r="AI1831" s="44" t="str">
        <f>VLOOKUP(Table13[[#This Row],[Track]],$B$1885:$D$1929,2,FALSE)</f>
        <v>Vic</v>
      </c>
      <c r="AJ183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31" s="16" t="str">
        <f>IF(Table13[[#This Row],[Going-Dist]]="G&lt;6-Dist&gt;=1700","B",IF(Table13[[#This Row],[Going-Dist]]="G&lt;6-Dist&lt;1700","A",IF(AJ1831="G&gt;=6-Dist&lt;1700","C",IF(AJ1831="G&gt;=6-Dist&gt;=1700","D","xx"))))</f>
        <v>C</v>
      </c>
      <c r="AL1831" s="69">
        <f>MONTH(Table13[[#This Row],[Date]])</f>
        <v>8</v>
      </c>
      <c r="AM1831" s="69" t="str">
        <f t="shared" si="139"/>
        <v>2026-2027</v>
      </c>
      <c r="AN1831" s="60">
        <v>150</v>
      </c>
      <c r="AO1831" s="128" t="str">
        <f>IF(Table13[[#This Row],[Combo 27 Bet]]="","",IF(Table13[[#This Row],[Lev Ret]]="","",AN1831*Table13[[#This Row],[Odds]]))</f>
        <v/>
      </c>
      <c r="AP1831" s="129">
        <f t="shared" si="142"/>
        <v>-150</v>
      </c>
      <c r="AQ1831" s="135"/>
      <c r="AR1831" s="151">
        <v>9</v>
      </c>
      <c r="AS1831" s="2" t="str">
        <f>IF(Table13[[#This Row],[Date]]&lt;$AS$3,"","Live")</f>
        <v/>
      </c>
      <c r="AT1831" s="2" t="str">
        <f>IF(Table13[[#This Row],[Date]]&lt;$AT$3,"","Current Algo")</f>
        <v>Current Algo</v>
      </c>
    </row>
    <row r="1832" spans="1:46" x14ac:dyDescent="0.25">
      <c r="A1832" s="82">
        <v>46256</v>
      </c>
      <c r="B1832" s="2" t="s">
        <v>148</v>
      </c>
      <c r="C1832" s="83">
        <v>0.65972222222222221</v>
      </c>
      <c r="D1832" s="87">
        <v>5</v>
      </c>
      <c r="E1832" s="7">
        <v>0</v>
      </c>
      <c r="F1832" s="60">
        <v>8</v>
      </c>
      <c r="G1832" s="2">
        <v>1200</v>
      </c>
      <c r="H1832" s="2" t="s">
        <v>151</v>
      </c>
      <c r="I1832" s="2"/>
      <c r="J1832" s="2">
        <v>250</v>
      </c>
      <c r="K1832" s="6">
        <v>9</v>
      </c>
      <c r="L1832" s="6" t="s">
        <v>1833</v>
      </c>
      <c r="M1832" s="2" t="s">
        <v>67</v>
      </c>
      <c r="N1832" s="84">
        <v>4.3</v>
      </c>
      <c r="O1832" s="2" t="s">
        <v>380</v>
      </c>
      <c r="P1832" s="2" t="s">
        <v>153</v>
      </c>
      <c r="Q1832" s="85"/>
      <c r="R1832" s="86">
        <v>1</v>
      </c>
      <c r="S1832" s="85">
        <v>56</v>
      </c>
      <c r="T1832" s="85">
        <v>56</v>
      </c>
      <c r="U1832" s="85">
        <v>52.667578659370733</v>
      </c>
      <c r="V1832" s="2">
        <v>3</v>
      </c>
      <c r="W1832" s="92">
        <v>3</v>
      </c>
      <c r="X1832" s="10">
        <v>1</v>
      </c>
      <c r="Y1832" s="95">
        <v>4.5</v>
      </c>
      <c r="Z1832" s="2">
        <v>20</v>
      </c>
      <c r="AA1832" s="6"/>
      <c r="AB1832" s="2"/>
      <c r="AC1832" s="2" t="s">
        <v>15</v>
      </c>
      <c r="AD1832" s="84">
        <v>4</v>
      </c>
      <c r="AE1832" s="84">
        <v>1.1499999999999999</v>
      </c>
      <c r="AF1832" s="2">
        <v>100</v>
      </c>
      <c r="AG1832" s="2" t="str">
        <f t="shared" si="140"/>
        <v/>
      </c>
      <c r="AH1832" s="2">
        <f t="shared" si="141"/>
        <v>-100</v>
      </c>
      <c r="AI1832" s="44" t="str">
        <f>VLOOKUP(Table13[[#This Row],[Track]],$B$1885:$D$1929,2,FALSE)</f>
        <v>NSW</v>
      </c>
      <c r="AJ183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32" s="16" t="str">
        <f>IF(Table13[[#This Row],[Going-Dist]]="G&lt;6-Dist&gt;=1700","B",IF(Table13[[#This Row],[Going-Dist]]="G&lt;6-Dist&lt;1700","A",IF(AJ1832="G&gt;=6-Dist&lt;1700","C",IF(AJ1832="G&gt;=6-Dist&gt;=1700","D","xx"))))</f>
        <v>A</v>
      </c>
      <c r="AL1832" s="69">
        <f>MONTH(Table13[[#This Row],[Date]])</f>
        <v>8</v>
      </c>
      <c r="AM1832" s="69" t="str">
        <f t="shared" si="139"/>
        <v>2026-2027</v>
      </c>
      <c r="AN1832" s="60">
        <v>100</v>
      </c>
      <c r="AO1832" s="128" t="str">
        <f>IF(Table13[[#This Row],[Combo 27 Bet]]="","",IF(Table13[[#This Row],[Lev Ret]]="","",AN1832*Table13[[#This Row],[Odds]]))</f>
        <v/>
      </c>
      <c r="AP1832" s="129">
        <f t="shared" si="142"/>
        <v>-100</v>
      </c>
      <c r="AQ1832" s="135"/>
      <c r="AR1832" s="151">
        <v>1</v>
      </c>
      <c r="AS1832" s="2" t="str">
        <f>IF(Table13[[#This Row],[Date]]&lt;$AS$3,"","Live")</f>
        <v/>
      </c>
      <c r="AT1832" s="2" t="str">
        <f>IF(Table13[[#This Row],[Date]]&lt;$AT$3,"","Current Algo")</f>
        <v>Current Algo</v>
      </c>
    </row>
    <row r="1833" spans="1:46" x14ac:dyDescent="0.25">
      <c r="A1833" s="82">
        <v>46256</v>
      </c>
      <c r="B1833" s="2" t="s">
        <v>148</v>
      </c>
      <c r="C1833" s="83">
        <v>0.71180555555555558</v>
      </c>
      <c r="D1833" s="87">
        <v>5</v>
      </c>
      <c r="E1833" s="7">
        <v>0</v>
      </c>
      <c r="F1833" s="60">
        <v>10</v>
      </c>
      <c r="G1833" s="2">
        <v>1200</v>
      </c>
      <c r="H1833" s="2" t="s">
        <v>151</v>
      </c>
      <c r="I1833" s="2">
        <v>78</v>
      </c>
      <c r="J1833" s="2">
        <v>160</v>
      </c>
      <c r="K1833" s="6">
        <v>1</v>
      </c>
      <c r="L1833" s="6" t="s">
        <v>1815</v>
      </c>
      <c r="M1833" s="2" t="s">
        <v>75</v>
      </c>
      <c r="N1833" s="84">
        <v>5</v>
      </c>
      <c r="O1833" s="2" t="s">
        <v>161</v>
      </c>
      <c r="P1833" s="2" t="s">
        <v>110</v>
      </c>
      <c r="Q1833" s="85"/>
      <c r="R1833" s="86">
        <v>9</v>
      </c>
      <c r="S1833" s="85">
        <v>60.5</v>
      </c>
      <c r="T1833" s="85">
        <v>60.5</v>
      </c>
      <c r="U1833" s="85">
        <v>47.027027027027025</v>
      </c>
      <c r="V1833" s="2">
        <v>1</v>
      </c>
      <c r="W1833" s="92"/>
      <c r="X1833" s="10">
        <v>2</v>
      </c>
      <c r="Y1833" s="95">
        <v>6.2</v>
      </c>
      <c r="Z1833" s="2">
        <v>20</v>
      </c>
      <c r="AA1833" s="6"/>
      <c r="AB1833" s="2"/>
      <c r="AC1833" s="2"/>
      <c r="AD1833" s="84">
        <v>4.4000000000000004</v>
      </c>
      <c r="AE1833" s="84"/>
      <c r="AF1833" s="2">
        <v>100</v>
      </c>
      <c r="AG1833" s="2" t="str">
        <f t="shared" si="140"/>
        <v/>
      </c>
      <c r="AH1833" s="2">
        <f t="shared" si="141"/>
        <v>-100</v>
      </c>
      <c r="AI1833" s="44" t="str">
        <f>VLOOKUP(Table13[[#This Row],[Track]],$B$1885:$D$1929,2,FALSE)</f>
        <v>NSW</v>
      </c>
      <c r="AJ183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33" s="16" t="str">
        <f>IF(Table13[[#This Row],[Going-Dist]]="G&lt;6-Dist&gt;=1700","B",IF(Table13[[#This Row],[Going-Dist]]="G&lt;6-Dist&lt;1700","A",IF(AJ1833="G&gt;=6-Dist&lt;1700","C",IF(AJ1833="G&gt;=6-Dist&gt;=1700","D","xx"))))</f>
        <v>A</v>
      </c>
      <c r="AL1833" s="69">
        <f>MONTH(Table13[[#This Row],[Date]])</f>
        <v>8</v>
      </c>
      <c r="AM1833" s="69" t="str">
        <f t="shared" si="139"/>
        <v>2026-2027</v>
      </c>
      <c r="AN1833" s="60">
        <v>100</v>
      </c>
      <c r="AO1833" s="128" t="str">
        <f>IF(Table13[[#This Row],[Combo 27 Bet]]="","",IF(Table13[[#This Row],[Lev Ret]]="","",AN1833*Table13[[#This Row],[Odds]]))</f>
        <v/>
      </c>
      <c r="AP1833" s="129">
        <f t="shared" si="142"/>
        <v>-100</v>
      </c>
      <c r="AQ1833" s="135"/>
      <c r="AR1833" s="151">
        <v>5</v>
      </c>
      <c r="AS1833" s="2" t="str">
        <f>IF(Table13[[#This Row],[Date]]&lt;$AS$3,"","Live")</f>
        <v/>
      </c>
      <c r="AT1833" s="2" t="str">
        <f>IF(Table13[[#This Row],[Date]]&lt;$AT$3,"","Current Algo")</f>
        <v>Current Algo</v>
      </c>
    </row>
    <row r="1834" spans="1:46" x14ac:dyDescent="0.25">
      <c r="A1834" s="82">
        <v>46256</v>
      </c>
      <c r="B1834" s="2" t="s">
        <v>5</v>
      </c>
      <c r="C1834" s="83">
        <v>0.71875</v>
      </c>
      <c r="D1834" s="87">
        <v>8</v>
      </c>
      <c r="E1834" s="7">
        <v>5</v>
      </c>
      <c r="F1834" s="60">
        <v>9</v>
      </c>
      <c r="G1834" s="2">
        <v>1600</v>
      </c>
      <c r="H1834" s="2" t="s">
        <v>42</v>
      </c>
      <c r="I1834" s="2">
        <v>84</v>
      </c>
      <c r="J1834" s="2">
        <v>130</v>
      </c>
      <c r="K1834" s="6">
        <v>9</v>
      </c>
      <c r="L1834" s="6" t="s">
        <v>1830</v>
      </c>
      <c r="M1834" s="2" t="s">
        <v>55</v>
      </c>
      <c r="N1834" s="84">
        <v>5.5</v>
      </c>
      <c r="O1834" s="2" t="s">
        <v>515</v>
      </c>
      <c r="P1834" s="2" t="s">
        <v>1799</v>
      </c>
      <c r="Q1834" s="85">
        <v>2</v>
      </c>
      <c r="R1834" s="86">
        <v>12</v>
      </c>
      <c r="S1834" s="85">
        <v>57</v>
      </c>
      <c r="T1834" s="85">
        <v>55</v>
      </c>
      <c r="U1834" s="85"/>
      <c r="V1834" s="2">
        <v>2</v>
      </c>
      <c r="W1834" s="92">
        <v>4</v>
      </c>
      <c r="X1834" s="10">
        <v>2</v>
      </c>
      <c r="Y1834" s="95">
        <v>5</v>
      </c>
      <c r="Z1834" s="2">
        <v>35</v>
      </c>
      <c r="AA1834" s="6">
        <v>12</v>
      </c>
      <c r="AB1834" s="2"/>
      <c r="AC1834" s="2" t="s">
        <v>150</v>
      </c>
      <c r="AD1834" s="84">
        <v>5.5</v>
      </c>
      <c r="AE1834" s="84">
        <v>2</v>
      </c>
      <c r="AF1834" s="2">
        <v>100</v>
      </c>
      <c r="AG1834" s="2">
        <f t="shared" si="140"/>
        <v>550</v>
      </c>
      <c r="AH1834" s="2">
        <f t="shared" si="141"/>
        <v>450</v>
      </c>
      <c r="AI1834" s="44" t="str">
        <f>VLOOKUP(Table13[[#This Row],[Track]],$B$1885:$D$1929,2,FALSE)</f>
        <v>Vic</v>
      </c>
      <c r="AJ183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34" s="16" t="str">
        <f>IF(Table13[[#This Row],[Going-Dist]]="G&lt;6-Dist&gt;=1700","B",IF(Table13[[#This Row],[Going-Dist]]="G&lt;6-Dist&lt;1700","A",IF(AJ1834="G&gt;=6-Dist&lt;1700","C",IF(AJ1834="G&gt;=6-Dist&gt;=1700","D","xx"))))</f>
        <v>C</v>
      </c>
      <c r="AL1834" s="69">
        <f>MONTH(Table13[[#This Row],[Date]])</f>
        <v>8</v>
      </c>
      <c r="AM1834" s="69" t="str">
        <f t="shared" si="139"/>
        <v>2026-2027</v>
      </c>
      <c r="AN1834" s="60">
        <v>100</v>
      </c>
      <c r="AO1834" s="128">
        <f>IF(Table13[[#This Row],[Combo 27 Bet]]="","",IF(Table13[[#This Row],[Lev Ret]]="","",AN1834*Table13[[#This Row],[Odds]]))</f>
        <v>550</v>
      </c>
      <c r="AP1834" s="129">
        <f t="shared" si="142"/>
        <v>450</v>
      </c>
      <c r="AQ1834" s="135">
        <v>2</v>
      </c>
      <c r="AR1834" s="151">
        <v>6</v>
      </c>
      <c r="AS1834" s="2" t="str">
        <f>IF(Table13[[#This Row],[Date]]&lt;$AS$3,"","Live")</f>
        <v/>
      </c>
      <c r="AT1834" s="2" t="str">
        <f>IF(Table13[[#This Row],[Date]]&lt;$AT$3,"","Current Algo")</f>
        <v>Current Algo</v>
      </c>
    </row>
    <row r="1835" spans="1:46" x14ac:dyDescent="0.25">
      <c r="A1835" s="82">
        <v>46256</v>
      </c>
      <c r="B1835" s="2" t="s">
        <v>5</v>
      </c>
      <c r="C1835" s="83">
        <v>0.71875</v>
      </c>
      <c r="D1835" s="87">
        <v>8</v>
      </c>
      <c r="E1835" s="7">
        <v>5</v>
      </c>
      <c r="F1835" s="60">
        <v>9</v>
      </c>
      <c r="G1835" s="2">
        <v>1600</v>
      </c>
      <c r="H1835" s="2" t="s">
        <v>42</v>
      </c>
      <c r="I1835" s="2">
        <v>84</v>
      </c>
      <c r="J1835" s="2">
        <v>130</v>
      </c>
      <c r="K1835" s="6">
        <v>7</v>
      </c>
      <c r="L1835" s="6" t="s">
        <v>1828</v>
      </c>
      <c r="M1835" s="2" t="s">
        <v>58</v>
      </c>
      <c r="N1835" s="84">
        <v>5.5</v>
      </c>
      <c r="O1835" s="2" t="s">
        <v>515</v>
      </c>
      <c r="P1835" s="2" t="s">
        <v>90</v>
      </c>
      <c r="Q1835" s="85"/>
      <c r="R1835" s="86">
        <v>11</v>
      </c>
      <c r="S1835" s="85">
        <v>57</v>
      </c>
      <c r="T1835" s="85">
        <v>57</v>
      </c>
      <c r="U1835" s="85"/>
      <c r="V1835" s="2">
        <v>4</v>
      </c>
      <c r="W1835" s="92"/>
      <c r="X1835" s="10">
        <v>3</v>
      </c>
      <c r="Y1835" s="95">
        <v>5.6</v>
      </c>
      <c r="Z1835" s="2">
        <v>30</v>
      </c>
      <c r="AA1835" s="6">
        <v>12</v>
      </c>
      <c r="AB1835" s="2"/>
      <c r="AC1835" s="2"/>
      <c r="AD1835" s="84">
        <v>7</v>
      </c>
      <c r="AE1835" s="84"/>
      <c r="AF1835" s="2">
        <v>100</v>
      </c>
      <c r="AG1835" s="2" t="str">
        <f t="shared" si="140"/>
        <v/>
      </c>
      <c r="AH1835" s="2">
        <f t="shared" si="141"/>
        <v>-100</v>
      </c>
      <c r="AI1835" s="44" t="str">
        <f>VLOOKUP(Table13[[#This Row],[Track]],$B$1885:$D$1929,2,FALSE)</f>
        <v>Vic</v>
      </c>
      <c r="AJ183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35" s="16" t="str">
        <f>IF(Table13[[#This Row],[Going-Dist]]="G&lt;6-Dist&gt;=1700","B",IF(Table13[[#This Row],[Going-Dist]]="G&lt;6-Dist&lt;1700","A",IF(AJ1835="G&gt;=6-Dist&lt;1700","C",IF(AJ1835="G&gt;=6-Dist&gt;=1700","D","xx"))))</f>
        <v>C</v>
      </c>
      <c r="AL1835" s="69">
        <f>MONTH(Table13[[#This Row],[Date]])</f>
        <v>8</v>
      </c>
      <c r="AM1835" s="69" t="str">
        <f t="shared" si="139"/>
        <v>2026-2027</v>
      </c>
      <c r="AN1835" s="60">
        <v>100</v>
      </c>
      <c r="AO1835" s="128" t="str">
        <f>IF(Table13[[#This Row],[Combo 27 Bet]]="","",IF(Table13[[#This Row],[Lev Ret]]="","",AN1835*Table13[[#This Row],[Odds]]))</f>
        <v/>
      </c>
      <c r="AP1835" s="129">
        <f t="shared" si="142"/>
        <v>-100</v>
      </c>
      <c r="AQ1835" s="135">
        <v>2</v>
      </c>
      <c r="AR1835" s="151">
        <v>6</v>
      </c>
      <c r="AS1835" s="2" t="str">
        <f>IF(Table13[[#This Row],[Date]]&lt;$AS$3,"","Live")</f>
        <v/>
      </c>
      <c r="AT1835" s="2" t="str">
        <f>IF(Table13[[#This Row],[Date]]&lt;$AT$3,"","Current Algo")</f>
        <v>Current Algo</v>
      </c>
    </row>
    <row r="1836" spans="1:46" x14ac:dyDescent="0.25">
      <c r="A1836" s="82">
        <v>46263</v>
      </c>
      <c r="B1836" s="2" t="s">
        <v>4</v>
      </c>
      <c r="C1836" s="83">
        <v>0.62152777777777779</v>
      </c>
      <c r="D1836" s="87">
        <v>7</v>
      </c>
      <c r="E1836" s="7">
        <v>4</v>
      </c>
      <c r="F1836" s="60">
        <v>6</v>
      </c>
      <c r="G1836" s="2">
        <v>1100</v>
      </c>
      <c r="H1836" s="2" t="s">
        <v>42</v>
      </c>
      <c r="I1836" s="2" t="s">
        <v>66</v>
      </c>
      <c r="J1836" s="2">
        <v>200</v>
      </c>
      <c r="K1836" s="6">
        <v>3</v>
      </c>
      <c r="L1836" s="6" t="s">
        <v>1834</v>
      </c>
      <c r="M1836" s="2" t="s">
        <v>80</v>
      </c>
      <c r="N1836" s="84">
        <v>2.5</v>
      </c>
      <c r="O1836" s="2" t="s">
        <v>224</v>
      </c>
      <c r="P1836" s="2" t="s">
        <v>201</v>
      </c>
      <c r="Q1836" s="85"/>
      <c r="R1836" s="86">
        <v>1</v>
      </c>
      <c r="S1836" s="85">
        <v>58</v>
      </c>
      <c r="T1836" s="85">
        <v>58</v>
      </c>
      <c r="U1836" s="85"/>
      <c r="V1836" s="2">
        <v>1</v>
      </c>
      <c r="W1836" s="92">
        <v>2</v>
      </c>
      <c r="X1836" s="10">
        <v>1</v>
      </c>
      <c r="Y1836" s="95">
        <v>4.5</v>
      </c>
      <c r="Z1836" s="2">
        <v>40</v>
      </c>
      <c r="AA1836" s="6">
        <v>8</v>
      </c>
      <c r="AB1836" s="2"/>
      <c r="AC1836" s="2" t="s">
        <v>150</v>
      </c>
      <c r="AD1836" s="84">
        <v>2.4</v>
      </c>
      <c r="AE1836" s="84">
        <v>1.1000000000000001</v>
      </c>
      <c r="AF1836" s="2">
        <v>100</v>
      </c>
      <c r="AG1836" s="2">
        <f t="shared" si="140"/>
        <v>240</v>
      </c>
      <c r="AH1836" s="2">
        <f t="shared" si="141"/>
        <v>140</v>
      </c>
      <c r="AI1836" s="44" t="str">
        <f>VLOOKUP(Table13[[#This Row],[Track]],$B$1885:$D$1929,2,FALSE)</f>
        <v>Vic</v>
      </c>
      <c r="AJ183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36" s="16" t="str">
        <f>IF(Table13[[#This Row],[Going-Dist]]="G&lt;6-Dist&gt;=1700","B",IF(Table13[[#This Row],[Going-Dist]]="G&lt;6-Dist&lt;1700","A",IF(AJ1836="G&gt;=6-Dist&lt;1700","C",IF(AJ1836="G&gt;=6-Dist&gt;=1700","D","xx"))))</f>
        <v>C</v>
      </c>
      <c r="AL1836" s="69">
        <f>MONTH(Table13[[#This Row],[Date]])</f>
        <v>8</v>
      </c>
      <c r="AM1836" s="69" t="str">
        <f t="shared" si="139"/>
        <v>2026-2027</v>
      </c>
      <c r="AN1836" s="60">
        <v>150</v>
      </c>
      <c r="AO1836" s="128">
        <f>IF(Table13[[#This Row],[Combo 27 Bet]]="","",IF(Table13[[#This Row],[Lev Ret]]="","",AN1836*Table13[[#This Row],[Odds]]))</f>
        <v>360</v>
      </c>
      <c r="AP1836" s="129">
        <f t="shared" si="142"/>
        <v>210</v>
      </c>
      <c r="AQ1836" s="135"/>
      <c r="AR1836" s="151">
        <v>7</v>
      </c>
      <c r="AS1836" s="2" t="str">
        <f>IF(Table13[[#This Row],[Date]]&lt;$AS$3,"","Live")</f>
        <v/>
      </c>
      <c r="AT1836" s="2" t="str">
        <f>IF(Table13[[#This Row],[Date]]&lt;$AT$3,"","Current Algo")</f>
        <v>Current Algo</v>
      </c>
    </row>
    <row r="1837" spans="1:46" x14ac:dyDescent="0.25">
      <c r="A1837" s="82">
        <v>46263</v>
      </c>
      <c r="B1837" s="2" t="s">
        <v>149</v>
      </c>
      <c r="C1837" s="83">
        <v>0.71180555555555558</v>
      </c>
      <c r="D1837" s="87">
        <v>5</v>
      </c>
      <c r="E1837" s="7">
        <v>3</v>
      </c>
      <c r="F1837" s="60">
        <v>10</v>
      </c>
      <c r="G1837" s="2">
        <v>1200</v>
      </c>
      <c r="H1837" s="2" t="s">
        <v>151</v>
      </c>
      <c r="I1837" s="2">
        <v>94</v>
      </c>
      <c r="J1837" s="2">
        <v>160</v>
      </c>
      <c r="K1837" s="6">
        <v>2</v>
      </c>
      <c r="L1837" s="6" t="s">
        <v>1836</v>
      </c>
      <c r="M1837" s="2" t="s">
        <v>55</v>
      </c>
      <c r="N1837" s="84">
        <v>2.1</v>
      </c>
      <c r="O1837" s="2" t="s">
        <v>1094</v>
      </c>
      <c r="P1837" s="2" t="s">
        <v>236</v>
      </c>
      <c r="Q1837" s="85"/>
      <c r="R1837" s="86">
        <v>4</v>
      </c>
      <c r="S1837" s="85">
        <v>59.5</v>
      </c>
      <c r="T1837" s="85">
        <v>59.5</v>
      </c>
      <c r="U1837" s="85">
        <v>56.709956709956714</v>
      </c>
      <c r="V1837" s="2">
        <v>1</v>
      </c>
      <c r="W1837" s="92">
        <v>2</v>
      </c>
      <c r="X1837" s="10">
        <v>1</v>
      </c>
      <c r="Y1837" s="95">
        <v>3.6</v>
      </c>
      <c r="Z1837" s="2">
        <v>20</v>
      </c>
      <c r="AA1837" s="6"/>
      <c r="AB1837" s="2"/>
      <c r="AC1837" s="2" t="s">
        <v>15</v>
      </c>
      <c r="AD1837" s="84">
        <v>1.6</v>
      </c>
      <c r="AE1837" s="84">
        <v>1.04</v>
      </c>
      <c r="AF1837" s="2">
        <v>100</v>
      </c>
      <c r="AG1837" s="2" t="str">
        <f t="shared" si="140"/>
        <v/>
      </c>
      <c r="AH1837" s="2">
        <f t="shared" si="141"/>
        <v>-100</v>
      </c>
      <c r="AI1837" s="44" t="str">
        <f>VLOOKUP(Table13[[#This Row],[Track]],$B$1885:$D$1929,2,FALSE)</f>
        <v>NSW</v>
      </c>
      <c r="AJ183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37" s="16" t="str">
        <f>IF(Table13[[#This Row],[Going-Dist]]="G&lt;6-Dist&gt;=1700","B",IF(Table13[[#This Row],[Going-Dist]]="G&lt;6-Dist&lt;1700","A",IF(AJ1837="G&gt;=6-Dist&lt;1700","C",IF(AJ1837="G&gt;=6-Dist&gt;=1700","D","xx"))))</f>
        <v>A</v>
      </c>
      <c r="AL1837" s="69">
        <f>MONTH(Table13[[#This Row],[Date]])</f>
        <v>8</v>
      </c>
      <c r="AM1837" s="69" t="str">
        <f t="shared" si="139"/>
        <v>2026-2027</v>
      </c>
      <c r="AN1837" s="60">
        <v>150</v>
      </c>
      <c r="AO1837" s="128" t="str">
        <f>IF(Table13[[#This Row],[Combo 27 Bet]]="","",IF(Table13[[#This Row],[Lev Ret]]="","",AN1837*Table13[[#This Row],[Odds]]))</f>
        <v/>
      </c>
      <c r="AP1837" s="129">
        <f t="shared" ref="AP1837:AP1839" si="143">IF(AN1837="","",IF(AO1837="",AN1837*-1,AO1837-AN1837))</f>
        <v>-150</v>
      </c>
      <c r="AQ1837" s="135"/>
      <c r="AR1837" s="151">
        <v>3</v>
      </c>
      <c r="AS1837" s="2" t="str">
        <f>IF(Table13[[#This Row],[Date]]&lt;$AS$3,"","Live")</f>
        <v/>
      </c>
      <c r="AT1837" s="2" t="str">
        <f>IF(Table13[[#This Row],[Date]]&lt;$AT$3,"","Current Algo")</f>
        <v>Current Algo</v>
      </c>
    </row>
    <row r="1838" spans="1:46" x14ac:dyDescent="0.25">
      <c r="A1838" s="82">
        <v>46263</v>
      </c>
      <c r="B1838" s="2" t="s">
        <v>4</v>
      </c>
      <c r="C1838" s="83">
        <v>0.72222222222222221</v>
      </c>
      <c r="D1838" s="87">
        <v>7</v>
      </c>
      <c r="E1838" s="7">
        <v>4</v>
      </c>
      <c r="F1838" s="60">
        <v>10</v>
      </c>
      <c r="G1838" s="2">
        <v>1400</v>
      </c>
      <c r="H1838" s="2" t="s">
        <v>42</v>
      </c>
      <c r="I1838" s="2">
        <v>100</v>
      </c>
      <c r="J1838" s="2">
        <v>150</v>
      </c>
      <c r="K1838" s="6">
        <v>11</v>
      </c>
      <c r="L1838" s="6" t="s">
        <v>1835</v>
      </c>
      <c r="M1838" s="2" t="s">
        <v>50</v>
      </c>
      <c r="N1838" s="84">
        <v>3</v>
      </c>
      <c r="O1838" s="2" t="s">
        <v>47</v>
      </c>
      <c r="P1838" s="2" t="s">
        <v>1457</v>
      </c>
      <c r="Q1838" s="85">
        <v>1.5</v>
      </c>
      <c r="R1838" s="86">
        <v>9</v>
      </c>
      <c r="S1838" s="85">
        <v>56</v>
      </c>
      <c r="T1838" s="85">
        <v>54.5</v>
      </c>
      <c r="U1838" s="85"/>
      <c r="V1838" s="2">
        <v>2</v>
      </c>
      <c r="W1838" s="92"/>
      <c r="X1838" s="10">
        <v>1</v>
      </c>
      <c r="Y1838" s="95">
        <v>4</v>
      </c>
      <c r="Z1838" s="2">
        <v>45</v>
      </c>
      <c r="AA1838" s="6">
        <v>12</v>
      </c>
      <c r="AB1838" s="2"/>
      <c r="AC1838" s="2"/>
      <c r="AD1838" s="84">
        <v>2.6</v>
      </c>
      <c r="AE1838" s="84"/>
      <c r="AF1838" s="2">
        <v>100</v>
      </c>
      <c r="AG1838" s="2" t="str">
        <f t="shared" si="140"/>
        <v/>
      </c>
      <c r="AH1838" s="2">
        <f t="shared" ref="AH1838:AH1839" si="144">IF(AG1838="",AF1838*-1,AG1838-AF1838)</f>
        <v>-100</v>
      </c>
      <c r="AI1838" s="44" t="str">
        <f>VLOOKUP(Table13[[#This Row],[Track]],$B$1885:$D$1929,2,FALSE)</f>
        <v>Vic</v>
      </c>
      <c r="AJ183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38" s="16" t="str">
        <f>IF(Table13[[#This Row],[Going-Dist]]="G&lt;6-Dist&gt;=1700","B",IF(Table13[[#This Row],[Going-Dist]]="G&lt;6-Dist&lt;1700","A",IF(AJ1838="G&gt;=6-Dist&lt;1700","C",IF(AJ1838="G&gt;=6-Dist&gt;=1700","D","xx"))))</f>
        <v>C</v>
      </c>
      <c r="AL1838" s="69">
        <f>MONTH(Table13[[#This Row],[Date]])</f>
        <v>8</v>
      </c>
      <c r="AM1838" s="69" t="str">
        <f t="shared" si="139"/>
        <v>2026-2027</v>
      </c>
      <c r="AN1838" s="60">
        <v>150</v>
      </c>
      <c r="AO1838" s="128" t="str">
        <f>IF(Table13[[#This Row],[Combo 27 Bet]]="","",IF(Table13[[#This Row],[Lev Ret]]="","",AN1838*Table13[[#This Row],[Odds]]))</f>
        <v/>
      </c>
      <c r="AP1838" s="129">
        <f t="shared" si="143"/>
        <v>-150</v>
      </c>
      <c r="AQ1838" s="135"/>
      <c r="AR1838" s="151">
        <v>9</v>
      </c>
      <c r="AS1838" s="2" t="str">
        <f>IF(Table13[[#This Row],[Date]]&lt;$AS$3,"","Live")</f>
        <v/>
      </c>
      <c r="AT1838" s="2" t="str">
        <f>IF(Table13[[#This Row],[Date]]&lt;$AT$3,"","Current Algo")</f>
        <v>Current Algo</v>
      </c>
    </row>
    <row r="1839" spans="1:46" x14ac:dyDescent="0.25">
      <c r="A1839" s="82">
        <v>46270</v>
      </c>
      <c r="B1839" s="2" t="s">
        <v>148</v>
      </c>
      <c r="C1839" s="83">
        <v>0.49305555555555558</v>
      </c>
      <c r="D1839" s="87">
        <v>4</v>
      </c>
      <c r="E1839" s="7">
        <v>3</v>
      </c>
      <c r="F1839" s="60">
        <v>1</v>
      </c>
      <c r="G1839" s="2">
        <v>1400</v>
      </c>
      <c r="H1839" s="2" t="s">
        <v>151</v>
      </c>
      <c r="I1839" s="2">
        <v>72</v>
      </c>
      <c r="J1839" s="2">
        <v>120</v>
      </c>
      <c r="K1839" s="6">
        <v>3</v>
      </c>
      <c r="L1839" s="6" t="s">
        <v>1841</v>
      </c>
      <c r="M1839" s="2" t="s">
        <v>55</v>
      </c>
      <c r="N1839" s="84">
        <v>3.1</v>
      </c>
      <c r="O1839" s="2" t="s">
        <v>1095</v>
      </c>
      <c r="P1839" s="2" t="s">
        <v>86</v>
      </c>
      <c r="Q1839" s="85"/>
      <c r="R1839" s="86">
        <v>2</v>
      </c>
      <c r="S1839" s="85">
        <v>59.5</v>
      </c>
      <c r="T1839" s="85">
        <v>59.5</v>
      </c>
      <c r="U1839" s="85">
        <v>43.127629733520337</v>
      </c>
      <c r="V1839" s="2">
        <v>2</v>
      </c>
      <c r="W1839" s="92">
        <v>3</v>
      </c>
      <c r="X1839" s="10">
        <v>1</v>
      </c>
      <c r="Y1839" s="95">
        <v>4.4000000000000004</v>
      </c>
      <c r="Z1839" s="2">
        <v>20</v>
      </c>
      <c r="AA1839" s="6"/>
      <c r="AB1839" s="2"/>
      <c r="AC1839" s="2"/>
      <c r="AD1839" s="84">
        <v>3.4</v>
      </c>
      <c r="AE1839" s="84"/>
      <c r="AF1839" s="2">
        <v>100</v>
      </c>
      <c r="AG1839" s="2" t="str">
        <f t="shared" si="140"/>
        <v/>
      </c>
      <c r="AH1839" s="2">
        <f t="shared" si="144"/>
        <v>-100</v>
      </c>
      <c r="AI1839" s="44" t="str">
        <f>VLOOKUP(Table13[[#This Row],[Track]],$B$1885:$D$1929,2,FALSE)</f>
        <v>NSW</v>
      </c>
      <c r="AJ183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39" s="16" t="str">
        <f>IF(Table13[[#This Row],[Going-Dist]]="G&lt;6-Dist&gt;=1700","B",IF(Table13[[#This Row],[Going-Dist]]="G&lt;6-Dist&lt;1700","A",IF(AJ1839="G&gt;=6-Dist&lt;1700","C",IF(AJ1839="G&gt;=6-Dist&gt;=1700","D","xx"))))</f>
        <v>A</v>
      </c>
      <c r="AL1839" s="69">
        <f>MONTH(Table13[[#This Row],[Date]])</f>
        <v>9</v>
      </c>
      <c r="AM1839" s="69" t="str">
        <f t="shared" si="139"/>
        <v>2026-2027</v>
      </c>
      <c r="AN1839" s="60">
        <v>150</v>
      </c>
      <c r="AO1839" s="128" t="str">
        <f>IF(Table13[[#This Row],[Combo 27 Bet]]="","",IF(Table13[[#This Row],[Lev Ret]]="","",AN1839*Table13[[#This Row],[Odds]]))</f>
        <v/>
      </c>
      <c r="AP1839" s="129">
        <f t="shared" si="143"/>
        <v>-150</v>
      </c>
      <c r="AQ1839" s="135"/>
      <c r="AR1839" s="151">
        <v>9</v>
      </c>
      <c r="AS1839" s="2" t="str">
        <f>IF(Table13[[#This Row],[Date]]&lt;$AS$3,"","Live")</f>
        <v/>
      </c>
      <c r="AT1839" s="2" t="str">
        <f>IF(Table13[[#This Row],[Date]]&lt;$AT$3,"","Current Algo")</f>
        <v>Current Algo</v>
      </c>
    </row>
    <row r="1840" spans="1:46" x14ac:dyDescent="0.25">
      <c r="A1840" s="82">
        <v>46270</v>
      </c>
      <c r="B1840" s="2" t="s">
        <v>148</v>
      </c>
      <c r="C1840" s="83">
        <v>0.63888888888888884</v>
      </c>
      <c r="D1840" s="87">
        <v>4</v>
      </c>
      <c r="E1840" s="7">
        <v>3</v>
      </c>
      <c r="F1840" s="60">
        <v>7</v>
      </c>
      <c r="G1840" s="2">
        <v>1400</v>
      </c>
      <c r="H1840" s="2" t="s">
        <v>151</v>
      </c>
      <c r="I1840" s="2" t="s">
        <v>66</v>
      </c>
      <c r="J1840" s="2">
        <v>300</v>
      </c>
      <c r="K1840" s="6">
        <v>5</v>
      </c>
      <c r="L1840" s="6" t="s">
        <v>1823</v>
      </c>
      <c r="M1840" s="2" t="s">
        <v>58</v>
      </c>
      <c r="N1840" s="84">
        <v>4</v>
      </c>
      <c r="O1840" s="2" t="s">
        <v>161</v>
      </c>
      <c r="P1840" s="2" t="s">
        <v>110</v>
      </c>
      <c r="Q1840" s="85"/>
      <c r="R1840" s="86">
        <v>8</v>
      </c>
      <c r="S1840" s="85">
        <v>57</v>
      </c>
      <c r="T1840" s="85">
        <v>57</v>
      </c>
      <c r="U1840" s="85">
        <v>63.46153846153846</v>
      </c>
      <c r="V1840" s="2">
        <v>4</v>
      </c>
      <c r="W1840" s="92">
        <v>2</v>
      </c>
      <c r="X1840" s="10">
        <v>2</v>
      </c>
      <c r="Y1840" s="95">
        <v>5.5</v>
      </c>
      <c r="Z1840" s="2">
        <v>20</v>
      </c>
      <c r="AA1840" s="6"/>
      <c r="AB1840" s="2"/>
      <c r="AC1840" s="2"/>
      <c r="AD1840" s="84">
        <v>5</v>
      </c>
      <c r="AE1840" s="84"/>
      <c r="AF1840" s="2">
        <v>100</v>
      </c>
      <c r="AG1840" s="2" t="str">
        <f t="shared" ref="AG1840:AG1852" si="145">IF($AC1840&lt;&gt;"WON","",AF1840*$AD1840)</f>
        <v/>
      </c>
      <c r="AH1840" s="2">
        <f t="shared" ref="AH1840:AH1852" si="146">IF(AG1840="",AF1840*-1,AG1840-AF1840)</f>
        <v>-100</v>
      </c>
      <c r="AI1840" s="44" t="str">
        <f>VLOOKUP(Table13[[#This Row],[Track]],$B$1885:$D$1929,2,FALSE)</f>
        <v>NSW</v>
      </c>
      <c r="AJ184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40" s="16" t="str">
        <f>IF(Table13[[#This Row],[Going-Dist]]="G&lt;6-Dist&gt;=1700","B",IF(Table13[[#This Row],[Going-Dist]]="G&lt;6-Dist&lt;1700","A",IF(AJ1840="G&gt;=6-Dist&lt;1700","C",IF(AJ1840="G&gt;=6-Dist&gt;=1700","D","xx"))))</f>
        <v>A</v>
      </c>
      <c r="AL1840" s="69">
        <f>MONTH(Table13[[#This Row],[Date]])</f>
        <v>9</v>
      </c>
      <c r="AM1840" s="69" t="str">
        <f t="shared" si="139"/>
        <v>2026-2027</v>
      </c>
      <c r="AN1840" s="60">
        <v>150</v>
      </c>
      <c r="AO1840" s="128" t="str">
        <f>IF(Table13[[#This Row],[Combo 27 Bet]]="","",IF(Table13[[#This Row],[Lev Ret]]="","",AN1840*Table13[[#This Row],[Odds]]))</f>
        <v/>
      </c>
      <c r="AP1840" s="129">
        <f t="shared" ref="AP1840:AP1849" si="147">IF(AN1840="","",IF(AO1840="",AN1840*-1,AO1840-AN1840))</f>
        <v>-150</v>
      </c>
      <c r="AQ1840" s="135"/>
      <c r="AR1840" s="151">
        <v>7</v>
      </c>
      <c r="AS1840" s="2" t="str">
        <f>IF(Table13[[#This Row],[Date]]&lt;$AS$3,"","Live")</f>
        <v/>
      </c>
      <c r="AT1840" s="2" t="str">
        <f>IF(Table13[[#This Row],[Date]]&lt;$AT$3,"","Current Algo")</f>
        <v>Current Algo</v>
      </c>
    </row>
    <row r="1841" spans="1:46" x14ac:dyDescent="0.25">
      <c r="A1841" s="82">
        <v>46270</v>
      </c>
      <c r="B1841" s="2" t="s">
        <v>5</v>
      </c>
      <c r="C1841" s="83">
        <v>0.64930555555555558</v>
      </c>
      <c r="D1841" s="87">
        <v>7</v>
      </c>
      <c r="E1841" s="7">
        <v>0</v>
      </c>
      <c r="F1841" s="60">
        <v>7</v>
      </c>
      <c r="G1841" s="2">
        <v>1500</v>
      </c>
      <c r="H1841" s="2" t="s">
        <v>42</v>
      </c>
      <c r="I1841" s="2" t="s">
        <v>66</v>
      </c>
      <c r="J1841" s="2">
        <v>200</v>
      </c>
      <c r="K1841" s="6">
        <v>2</v>
      </c>
      <c r="L1841" s="6" t="s">
        <v>1839</v>
      </c>
      <c r="M1841" s="2" t="s">
        <v>80</v>
      </c>
      <c r="N1841" s="84">
        <v>2.1</v>
      </c>
      <c r="O1841" s="2" t="s">
        <v>59</v>
      </c>
      <c r="P1841" s="2" t="s">
        <v>377</v>
      </c>
      <c r="Q1841" s="85"/>
      <c r="R1841" s="86">
        <v>4</v>
      </c>
      <c r="S1841" s="85">
        <v>58.5</v>
      </c>
      <c r="T1841" s="85">
        <v>58.5</v>
      </c>
      <c r="U1841" s="85"/>
      <c r="V1841" s="2">
        <v>1</v>
      </c>
      <c r="W1841" s="92">
        <v>1</v>
      </c>
      <c r="X1841" s="10">
        <v>1</v>
      </c>
      <c r="Y1841" s="95">
        <v>2.2000000000000002</v>
      </c>
      <c r="Z1841" s="2">
        <v>50</v>
      </c>
      <c r="AA1841" s="6">
        <v>9</v>
      </c>
      <c r="AB1841" s="2"/>
      <c r="AC1841" s="2" t="s">
        <v>150</v>
      </c>
      <c r="AD1841" s="84">
        <v>2.0499999999999998</v>
      </c>
      <c r="AE1841" s="84">
        <v>1.2</v>
      </c>
      <c r="AF1841" s="2">
        <v>100</v>
      </c>
      <c r="AG1841" s="2">
        <f t="shared" si="145"/>
        <v>204.99999999999997</v>
      </c>
      <c r="AH1841" s="2">
        <f t="shared" si="146"/>
        <v>104.99999999999997</v>
      </c>
      <c r="AI1841" s="44" t="str">
        <f>VLOOKUP(Table13[[#This Row],[Track]],$B$1885:$D$1929,2,FALSE)</f>
        <v>Vic</v>
      </c>
      <c r="AJ184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41" s="16" t="str">
        <f>IF(Table13[[#This Row],[Going-Dist]]="G&lt;6-Dist&gt;=1700","B",IF(Table13[[#This Row],[Going-Dist]]="G&lt;6-Dist&lt;1700","A",IF(AJ1841="G&gt;=6-Dist&lt;1700","C",IF(AJ1841="G&gt;=6-Dist&gt;=1700","D","xx"))))</f>
        <v>C</v>
      </c>
      <c r="AL1841" s="69">
        <f>MONTH(Table13[[#This Row],[Date]])</f>
        <v>9</v>
      </c>
      <c r="AM1841" s="69" t="str">
        <f t="shared" si="139"/>
        <v>2026-2027</v>
      </c>
      <c r="AN1841" s="60">
        <v>150</v>
      </c>
      <c r="AO1841" s="128">
        <f>IF(Table13[[#This Row],[Combo 27 Bet]]="","",IF(Table13[[#This Row],[Lev Ret]]="","",AN1841*Table13[[#This Row],[Odds]]))</f>
        <v>307.5</v>
      </c>
      <c r="AP1841" s="129">
        <f t="shared" si="147"/>
        <v>157.5</v>
      </c>
      <c r="AQ1841" s="135"/>
      <c r="AR1841" s="151">
        <v>7</v>
      </c>
      <c r="AS1841" s="2" t="str">
        <f>IF(Table13[[#This Row],[Date]]&lt;$AS$3,"","Live")</f>
        <v/>
      </c>
      <c r="AT1841" s="2" t="str">
        <f>IF(Table13[[#This Row],[Date]]&lt;$AT$3,"","Current Algo")</f>
        <v>Current Algo</v>
      </c>
    </row>
    <row r="1842" spans="1:46" x14ac:dyDescent="0.25">
      <c r="A1842" s="82">
        <v>46270</v>
      </c>
      <c r="B1842" s="2" t="s">
        <v>5</v>
      </c>
      <c r="C1842" s="83">
        <v>0.67708333333333337</v>
      </c>
      <c r="D1842" s="87">
        <v>7</v>
      </c>
      <c r="E1842" s="7">
        <v>0</v>
      </c>
      <c r="F1842" s="60">
        <v>8</v>
      </c>
      <c r="G1842" s="2">
        <v>1000</v>
      </c>
      <c r="H1842" s="2" t="s">
        <v>131</v>
      </c>
      <c r="I1842" s="2" t="s">
        <v>131</v>
      </c>
      <c r="J1842" s="2">
        <v>750</v>
      </c>
      <c r="K1842" s="6">
        <v>13</v>
      </c>
      <c r="L1842" s="6" t="s">
        <v>1840</v>
      </c>
      <c r="M1842" s="2" t="s">
        <v>50</v>
      </c>
      <c r="N1842" s="84">
        <v>3.1</v>
      </c>
      <c r="O1842" s="2" t="s">
        <v>78</v>
      </c>
      <c r="P1842" s="2" t="s">
        <v>545</v>
      </c>
      <c r="Q1842" s="85"/>
      <c r="R1842" s="86">
        <v>13</v>
      </c>
      <c r="S1842" s="85">
        <v>50</v>
      </c>
      <c r="T1842" s="85">
        <v>50</v>
      </c>
      <c r="U1842" s="85"/>
      <c r="V1842" s="2">
        <v>3</v>
      </c>
      <c r="W1842" s="92"/>
      <c r="X1842" s="10">
        <v>2</v>
      </c>
      <c r="Y1842" s="95">
        <v>4.8</v>
      </c>
      <c r="Z1842" s="2">
        <v>35</v>
      </c>
      <c r="AA1842" s="6">
        <v>13</v>
      </c>
      <c r="AB1842" s="2"/>
      <c r="AC1842" s="2" t="s">
        <v>13</v>
      </c>
      <c r="AD1842" s="84">
        <v>3.4</v>
      </c>
      <c r="AE1842" s="84">
        <v>1.5</v>
      </c>
      <c r="AF1842" s="2">
        <v>100</v>
      </c>
      <c r="AG1842" s="2" t="str">
        <f t="shared" si="145"/>
        <v/>
      </c>
      <c r="AH1842" s="2">
        <f t="shared" si="146"/>
        <v>-100</v>
      </c>
      <c r="AI1842" s="44" t="str">
        <f>VLOOKUP(Table13[[#This Row],[Track]],$B$1885:$D$1929,2,FALSE)</f>
        <v>Vic</v>
      </c>
      <c r="AJ184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42" s="16" t="str">
        <f>IF(Table13[[#This Row],[Going-Dist]]="G&lt;6-Dist&gt;=1700","B",IF(Table13[[#This Row],[Going-Dist]]="G&lt;6-Dist&lt;1700","A",IF(AJ1842="G&gt;=6-Dist&lt;1700","C",IF(AJ1842="G&gt;=6-Dist&gt;=1700","D","xx"))))</f>
        <v>C</v>
      </c>
      <c r="AL1842" s="69">
        <f>MONTH(Table13[[#This Row],[Date]])</f>
        <v>9</v>
      </c>
      <c r="AM1842" s="69" t="str">
        <f t="shared" si="139"/>
        <v>2026-2027</v>
      </c>
      <c r="AN1842" s="60">
        <v>150</v>
      </c>
      <c r="AO1842" s="128" t="str">
        <f>IF(Table13[[#This Row],[Combo 27 Bet]]="","",IF(Table13[[#This Row],[Lev Ret]]="","",AN1842*Table13[[#This Row],[Odds]]))</f>
        <v/>
      </c>
      <c r="AP1842" s="129">
        <f t="shared" si="147"/>
        <v>-150</v>
      </c>
      <c r="AQ1842" s="135"/>
      <c r="AR1842" s="151">
        <v>7</v>
      </c>
      <c r="AS1842" s="2" t="str">
        <f>IF(Table13[[#This Row],[Date]]&lt;$AS$3,"","Live")</f>
        <v/>
      </c>
      <c r="AT1842" s="2" t="str">
        <f>IF(Table13[[#This Row],[Date]]&lt;$AT$3,"","Current Algo")</f>
        <v>Current Algo</v>
      </c>
    </row>
    <row r="1843" spans="1:46" x14ac:dyDescent="0.25">
      <c r="A1843" s="82">
        <v>46277</v>
      </c>
      <c r="B1843" s="2" t="s">
        <v>149</v>
      </c>
      <c r="C1843" s="83">
        <v>0.51736111111111116</v>
      </c>
      <c r="D1843" s="87">
        <v>4</v>
      </c>
      <c r="E1843" s="7">
        <v>5</v>
      </c>
      <c r="F1843" s="60">
        <v>2</v>
      </c>
      <c r="G1843" s="2">
        <v>1200</v>
      </c>
      <c r="H1843" s="2" t="s">
        <v>151</v>
      </c>
      <c r="I1843" s="2">
        <v>72</v>
      </c>
      <c r="J1843" s="2">
        <v>120</v>
      </c>
      <c r="K1843" s="6">
        <v>11</v>
      </c>
      <c r="L1843" s="6" t="s">
        <v>1844</v>
      </c>
      <c r="M1843" s="2" t="s">
        <v>80</v>
      </c>
      <c r="N1843" s="84">
        <v>4</v>
      </c>
      <c r="O1843" s="2" t="s">
        <v>179</v>
      </c>
      <c r="P1843" s="2" t="s">
        <v>159</v>
      </c>
      <c r="Q1843" s="85"/>
      <c r="R1843" s="86">
        <v>3</v>
      </c>
      <c r="S1843" s="85">
        <v>56</v>
      </c>
      <c r="T1843" s="85">
        <v>56</v>
      </c>
      <c r="U1843" s="85">
        <v>37.820512820512818</v>
      </c>
      <c r="V1843" s="2">
        <v>2</v>
      </c>
      <c r="W1843" s="92"/>
      <c r="X1843" s="10">
        <v>2</v>
      </c>
      <c r="Y1843" s="95">
        <v>5.9</v>
      </c>
      <c r="Z1843" s="2">
        <v>20</v>
      </c>
      <c r="AA1843" s="6"/>
      <c r="AB1843" s="2"/>
      <c r="AC1843" s="2" t="s">
        <v>15</v>
      </c>
      <c r="AD1843" s="84">
        <v>4.5999999999999996</v>
      </c>
      <c r="AE1843" s="84">
        <v>1.9</v>
      </c>
      <c r="AF1843" s="2">
        <v>100</v>
      </c>
      <c r="AG1843" s="2" t="str">
        <f t="shared" si="145"/>
        <v/>
      </c>
      <c r="AH1843" s="2">
        <f t="shared" si="146"/>
        <v>-100</v>
      </c>
      <c r="AI1843" s="44" t="str">
        <f>VLOOKUP(Table13[[#This Row],[Track]],$B$1885:$D$1929,2,FALSE)</f>
        <v>NSW</v>
      </c>
      <c r="AJ184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43" s="16" t="str">
        <f>IF(Table13[[#This Row],[Going-Dist]]="G&lt;6-Dist&gt;=1700","B",IF(Table13[[#This Row],[Going-Dist]]="G&lt;6-Dist&lt;1700","A",IF(AJ1843="G&gt;=6-Dist&lt;1700","C",IF(AJ1843="G&gt;=6-Dist&gt;=1700","D","xx"))))</f>
        <v>A</v>
      </c>
      <c r="AL1843" s="69">
        <f>MONTH(Table13[[#This Row],[Date]])</f>
        <v>9</v>
      </c>
      <c r="AM1843" s="69" t="str">
        <f t="shared" si="139"/>
        <v>2026-2027</v>
      </c>
      <c r="AN1843" s="60">
        <v>150</v>
      </c>
      <c r="AO1843" s="128" t="str">
        <f>IF(Table13[[#This Row],[Combo 27 Bet]]="","",IF(Table13[[#This Row],[Lev Ret]]="","",AN1843*Table13[[#This Row],[Odds]]))</f>
        <v/>
      </c>
      <c r="AP1843" s="129">
        <f t="shared" si="147"/>
        <v>-150</v>
      </c>
      <c r="AQ1843" s="135"/>
      <c r="AR1843" s="151">
        <v>7</v>
      </c>
      <c r="AS1843" s="2" t="str">
        <f>IF(Table13[[#This Row],[Date]]&lt;$AS$3,"","Live")</f>
        <v>Live</v>
      </c>
      <c r="AT1843" s="2" t="str">
        <f>IF(Table13[[#This Row],[Date]]&lt;$AT$3,"","Current Algo")</f>
        <v>Current Algo</v>
      </c>
    </row>
    <row r="1844" spans="1:46" x14ac:dyDescent="0.25">
      <c r="A1844" s="82">
        <v>46277</v>
      </c>
      <c r="B1844" s="2" t="s">
        <v>149</v>
      </c>
      <c r="C1844" s="83">
        <v>0.54166666666666663</v>
      </c>
      <c r="D1844" s="87">
        <v>4</v>
      </c>
      <c r="E1844" s="7">
        <v>5</v>
      </c>
      <c r="F1844" s="60">
        <v>3</v>
      </c>
      <c r="G1844" s="2">
        <v>2400</v>
      </c>
      <c r="H1844" s="2" t="s">
        <v>151</v>
      </c>
      <c r="I1844" s="2">
        <v>78</v>
      </c>
      <c r="J1844" s="2">
        <v>160</v>
      </c>
      <c r="K1844" s="6">
        <v>3</v>
      </c>
      <c r="L1844" s="6" t="s">
        <v>1845</v>
      </c>
      <c r="M1844" s="2" t="s">
        <v>71</v>
      </c>
      <c r="N1844" s="84">
        <v>2.0499999999999998</v>
      </c>
      <c r="O1844" s="2" t="s">
        <v>156</v>
      </c>
      <c r="P1844" s="2" t="s">
        <v>563</v>
      </c>
      <c r="Q1844" s="85"/>
      <c r="R1844" s="86">
        <v>3</v>
      </c>
      <c r="S1844" s="85">
        <v>57.5</v>
      </c>
      <c r="T1844" s="85">
        <v>57.5</v>
      </c>
      <c r="U1844" s="85">
        <v>85.817524841915088</v>
      </c>
      <c r="V1844" s="2">
        <v>1</v>
      </c>
      <c r="W1844" s="92">
        <v>1</v>
      </c>
      <c r="X1844" s="10">
        <v>1</v>
      </c>
      <c r="Y1844" s="95">
        <v>2.9</v>
      </c>
      <c r="Z1844" s="2">
        <v>20</v>
      </c>
      <c r="AA1844" s="6"/>
      <c r="AB1844" s="2"/>
      <c r="AC1844" s="2" t="s">
        <v>12</v>
      </c>
      <c r="AD1844" s="84">
        <v>2.35</v>
      </c>
      <c r="AE1844" s="84">
        <v>1.6</v>
      </c>
      <c r="AF1844" s="2">
        <v>100</v>
      </c>
      <c r="AG1844" s="2">
        <f t="shared" si="145"/>
        <v>235</v>
      </c>
      <c r="AH1844" s="2">
        <f t="shared" si="146"/>
        <v>135</v>
      </c>
      <c r="AI1844" s="44" t="str">
        <f>VLOOKUP(Table13[[#This Row],[Track]],$B$1885:$D$1929,2,FALSE)</f>
        <v>NSW</v>
      </c>
      <c r="AJ184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44" s="16" t="str">
        <f>IF(Table13[[#This Row],[Going-Dist]]="G&lt;6-Dist&gt;=1700","B",IF(Table13[[#This Row],[Going-Dist]]="G&lt;6-Dist&lt;1700","A",IF(AJ1844="G&gt;=6-Dist&lt;1700","C",IF(AJ1844="G&gt;=6-Dist&gt;=1700","D","xx"))))</f>
        <v>B</v>
      </c>
      <c r="AL1844" s="69">
        <f>MONTH(Table13[[#This Row],[Date]])</f>
        <v>9</v>
      </c>
      <c r="AM1844" s="69" t="str">
        <f t="shared" si="139"/>
        <v>2026-2027</v>
      </c>
      <c r="AN1844" s="60">
        <v>150</v>
      </c>
      <c r="AO1844" s="128">
        <f>IF(Table13[[#This Row],[Combo 27 Bet]]="","",IF(Table13[[#This Row],[Lev Ret]]="","",AN1844*Table13[[#This Row],[Odds]]))</f>
        <v>352.5</v>
      </c>
      <c r="AP1844" s="129">
        <f t="shared" si="147"/>
        <v>202.5</v>
      </c>
      <c r="AQ1844" s="135"/>
      <c r="AR1844" s="151">
        <v>5</v>
      </c>
      <c r="AS1844" s="2" t="str">
        <f>IF(Table13[[#This Row],[Date]]&lt;$AS$3,"","Live")</f>
        <v>Live</v>
      </c>
      <c r="AT1844" s="2" t="str">
        <f>IF(Table13[[#This Row],[Date]]&lt;$AT$3,"","Current Algo")</f>
        <v>Current Algo</v>
      </c>
    </row>
    <row r="1845" spans="1:46" x14ac:dyDescent="0.25">
      <c r="A1845" s="82">
        <v>46277</v>
      </c>
      <c r="B1845" s="2" t="s">
        <v>149</v>
      </c>
      <c r="C1845" s="83">
        <v>0.59375</v>
      </c>
      <c r="D1845" s="87">
        <v>4</v>
      </c>
      <c r="E1845" s="7">
        <v>5</v>
      </c>
      <c r="F1845" s="60">
        <v>5</v>
      </c>
      <c r="G1845" s="2">
        <v>1500</v>
      </c>
      <c r="H1845" s="2" t="s">
        <v>151</v>
      </c>
      <c r="I1845" s="2">
        <v>78</v>
      </c>
      <c r="J1845" s="2">
        <v>160</v>
      </c>
      <c r="K1845" s="6">
        <v>13</v>
      </c>
      <c r="L1845" s="6" t="s">
        <v>1846</v>
      </c>
      <c r="M1845" s="2" t="s">
        <v>55</v>
      </c>
      <c r="N1845" s="84">
        <v>4.5999999999999996</v>
      </c>
      <c r="O1845" s="2" t="s">
        <v>1096</v>
      </c>
      <c r="P1845" s="2" t="s">
        <v>110</v>
      </c>
      <c r="Q1845" s="85"/>
      <c r="R1845" s="86">
        <v>7</v>
      </c>
      <c r="S1845" s="85">
        <v>56.5</v>
      </c>
      <c r="T1845" s="85">
        <v>56.5</v>
      </c>
      <c r="U1845" s="85">
        <v>40.969899665551836</v>
      </c>
      <c r="V1845" s="2">
        <v>4</v>
      </c>
      <c r="W1845" s="92">
        <v>1</v>
      </c>
      <c r="X1845" s="10">
        <v>1</v>
      </c>
      <c r="Y1845" s="95">
        <v>7</v>
      </c>
      <c r="Z1845" s="2">
        <v>20</v>
      </c>
      <c r="AA1845" s="6"/>
      <c r="AB1845" s="2"/>
      <c r="AC1845" s="2"/>
      <c r="AD1845" s="84">
        <v>5.5</v>
      </c>
      <c r="AE1845" s="84"/>
      <c r="AF1845" s="2">
        <v>100</v>
      </c>
      <c r="AG1845" s="2" t="str">
        <f t="shared" si="145"/>
        <v/>
      </c>
      <c r="AH1845" s="2">
        <f t="shared" si="146"/>
        <v>-100</v>
      </c>
      <c r="AI1845" s="44" t="str">
        <f>VLOOKUP(Table13[[#This Row],[Track]],$B$1885:$D$1929,2,FALSE)</f>
        <v>NSW</v>
      </c>
      <c r="AJ184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45" s="16" t="str">
        <f>IF(Table13[[#This Row],[Going-Dist]]="G&lt;6-Dist&gt;=1700","B",IF(Table13[[#This Row],[Going-Dist]]="G&lt;6-Dist&lt;1700","A",IF(AJ1845="G&gt;=6-Dist&lt;1700","C",IF(AJ1845="G&gt;=6-Dist&gt;=1700","D","xx"))))</f>
        <v>A</v>
      </c>
      <c r="AL1845" s="69">
        <f>MONTH(Table13[[#This Row],[Date]])</f>
        <v>9</v>
      </c>
      <c r="AM1845" s="69" t="str">
        <f t="shared" si="139"/>
        <v>2026-2027</v>
      </c>
      <c r="AN1845" s="60">
        <v>150</v>
      </c>
      <c r="AO1845" s="128" t="str">
        <f>IF(Table13[[#This Row],[Combo 27 Bet]]="","",IF(Table13[[#This Row],[Lev Ret]]="","",AN1845*Table13[[#This Row],[Odds]]))</f>
        <v/>
      </c>
      <c r="AP1845" s="129">
        <f t="shared" si="147"/>
        <v>-150</v>
      </c>
      <c r="AQ1845" s="135"/>
      <c r="AR1845" s="151">
        <v>7</v>
      </c>
      <c r="AS1845" s="2" t="str">
        <f>IF(Table13[[#This Row],[Date]]&lt;$AS$3,"","Live")</f>
        <v>Live</v>
      </c>
      <c r="AT1845" s="2" t="str">
        <f>IF(Table13[[#This Row],[Date]]&lt;$AT$3,"","Current Algo")</f>
        <v>Current Algo</v>
      </c>
    </row>
    <row r="1846" spans="1:46" x14ac:dyDescent="0.25">
      <c r="A1846" s="82">
        <v>46277</v>
      </c>
      <c r="B1846" s="2" t="s">
        <v>3</v>
      </c>
      <c r="C1846" s="83">
        <v>0.60416666666666663</v>
      </c>
      <c r="D1846" s="87">
        <v>4</v>
      </c>
      <c r="E1846" s="7">
        <v>0</v>
      </c>
      <c r="F1846" s="60">
        <v>5</v>
      </c>
      <c r="G1846" s="2">
        <v>2500</v>
      </c>
      <c r="H1846" s="2" t="s">
        <v>42</v>
      </c>
      <c r="I1846" s="2" t="s">
        <v>46</v>
      </c>
      <c r="J1846" s="2">
        <v>300</v>
      </c>
      <c r="K1846" s="6">
        <v>2</v>
      </c>
      <c r="L1846" s="6" t="s">
        <v>1847</v>
      </c>
      <c r="M1846" s="2" t="s">
        <v>55</v>
      </c>
      <c r="N1846" s="84">
        <v>4</v>
      </c>
      <c r="O1846" s="2" t="s">
        <v>47</v>
      </c>
      <c r="P1846" s="2" t="s">
        <v>377</v>
      </c>
      <c r="Q1846" s="85"/>
      <c r="R1846" s="86">
        <v>9</v>
      </c>
      <c r="S1846" s="85">
        <v>58.5</v>
      </c>
      <c r="T1846" s="85">
        <v>58.5</v>
      </c>
      <c r="U1846" s="85"/>
      <c r="V1846" s="2">
        <v>2</v>
      </c>
      <c r="W1846" s="92">
        <v>2</v>
      </c>
      <c r="X1846" s="10">
        <v>1</v>
      </c>
      <c r="Y1846" s="95">
        <v>4.2</v>
      </c>
      <c r="Z1846" s="2">
        <v>45</v>
      </c>
      <c r="AA1846" s="6">
        <v>11</v>
      </c>
      <c r="AB1846" s="2"/>
      <c r="AC1846" s="2"/>
      <c r="AD1846" s="84">
        <v>4</v>
      </c>
      <c r="AE1846" s="84"/>
      <c r="AF1846" s="2">
        <v>100</v>
      </c>
      <c r="AG1846" s="2" t="str">
        <f t="shared" si="145"/>
        <v/>
      </c>
      <c r="AH1846" s="2">
        <f t="shared" si="146"/>
        <v>-100</v>
      </c>
      <c r="AI1846" s="44" t="str">
        <f>VLOOKUP(Table13[[#This Row],[Track]],$B$1885:$D$1929,2,FALSE)</f>
        <v>Vic</v>
      </c>
      <c r="AJ184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46" s="16" t="str">
        <f>IF(Table13[[#This Row],[Going-Dist]]="G&lt;6-Dist&gt;=1700","B",IF(Table13[[#This Row],[Going-Dist]]="G&lt;6-Dist&lt;1700","A",IF(AJ1846="G&gt;=6-Dist&lt;1700","C",IF(AJ1846="G&gt;=6-Dist&gt;=1700","D","xx"))))</f>
        <v>B</v>
      </c>
      <c r="AL1846" s="69">
        <f>MONTH(Table13[[#This Row],[Date]])</f>
        <v>9</v>
      </c>
      <c r="AM1846" s="69" t="str">
        <f t="shared" si="139"/>
        <v>2026-2027</v>
      </c>
      <c r="AN1846" s="60">
        <v>150</v>
      </c>
      <c r="AO1846" s="128" t="str">
        <f>IF(Table13[[#This Row],[Combo 27 Bet]]="","",IF(Table13[[#This Row],[Lev Ret]]="","",AN1846*Table13[[#This Row],[Odds]]))</f>
        <v/>
      </c>
      <c r="AP1846" s="129">
        <f t="shared" si="147"/>
        <v>-150</v>
      </c>
      <c r="AQ1846" s="135">
        <v>2</v>
      </c>
      <c r="AR1846" s="151">
        <v>9</v>
      </c>
      <c r="AS1846" s="2" t="str">
        <f>IF(Table13[[#This Row],[Date]]&lt;$AS$3,"","Live")</f>
        <v>Live</v>
      </c>
      <c r="AT1846" s="2" t="str">
        <f>IF(Table13[[#This Row],[Date]]&lt;$AT$3,"","Current Algo")</f>
        <v>Current Algo</v>
      </c>
    </row>
    <row r="1847" spans="1:46" x14ac:dyDescent="0.25">
      <c r="A1847" s="82">
        <v>46277</v>
      </c>
      <c r="B1847" s="2" t="s">
        <v>3</v>
      </c>
      <c r="C1847" s="83">
        <v>0.60416666666666663</v>
      </c>
      <c r="D1847" s="87">
        <v>4</v>
      </c>
      <c r="E1847" s="7">
        <v>0</v>
      </c>
      <c r="F1847" s="60">
        <v>5</v>
      </c>
      <c r="G1847" s="2">
        <v>2500</v>
      </c>
      <c r="H1847" s="2" t="s">
        <v>42</v>
      </c>
      <c r="I1847" s="2" t="s">
        <v>46</v>
      </c>
      <c r="J1847" s="2">
        <v>300</v>
      </c>
      <c r="K1847" s="6">
        <v>3</v>
      </c>
      <c r="L1847" s="6" t="s">
        <v>1848</v>
      </c>
      <c r="M1847" s="2" t="s">
        <v>50</v>
      </c>
      <c r="N1847" s="84">
        <v>3.7</v>
      </c>
      <c r="O1847" s="2" t="s">
        <v>78</v>
      </c>
      <c r="P1847" s="2" t="s">
        <v>82</v>
      </c>
      <c r="Q1847" s="85"/>
      <c r="R1847" s="86">
        <v>5</v>
      </c>
      <c r="S1847" s="85">
        <v>57.5</v>
      </c>
      <c r="T1847" s="85">
        <v>57.5</v>
      </c>
      <c r="U1847" s="85"/>
      <c r="V1847" s="2">
        <v>1</v>
      </c>
      <c r="W1847" s="92">
        <v>3</v>
      </c>
      <c r="X1847" s="10">
        <v>2</v>
      </c>
      <c r="Y1847" s="95">
        <v>4.8</v>
      </c>
      <c r="Z1847" s="2">
        <v>35</v>
      </c>
      <c r="AA1847" s="6">
        <v>11</v>
      </c>
      <c r="AB1847" s="2"/>
      <c r="AC1847" s="2"/>
      <c r="AD1847" s="84">
        <v>5.5</v>
      </c>
      <c r="AE1847" s="84"/>
      <c r="AF1847" s="2">
        <v>100</v>
      </c>
      <c r="AG1847" s="2" t="str">
        <f t="shared" si="145"/>
        <v/>
      </c>
      <c r="AH1847" s="2">
        <f t="shared" si="146"/>
        <v>-100</v>
      </c>
      <c r="AI1847" s="44" t="str">
        <f>VLOOKUP(Table13[[#This Row],[Track]],$B$1885:$D$1929,2,FALSE)</f>
        <v>Vic</v>
      </c>
      <c r="AJ184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47" s="16" t="str">
        <f>IF(Table13[[#This Row],[Going-Dist]]="G&lt;6-Dist&gt;=1700","B",IF(Table13[[#This Row],[Going-Dist]]="G&lt;6-Dist&lt;1700","A",IF(AJ1847="G&gt;=6-Dist&lt;1700","C",IF(AJ1847="G&gt;=6-Dist&gt;=1700","D","xx"))))</f>
        <v>B</v>
      </c>
      <c r="AL1847" s="69">
        <f>MONTH(Table13[[#This Row],[Date]])</f>
        <v>9</v>
      </c>
      <c r="AM1847" s="69" t="str">
        <f t="shared" si="139"/>
        <v>2026-2027</v>
      </c>
      <c r="AN1847" s="60">
        <v>150</v>
      </c>
      <c r="AO1847" s="128" t="str">
        <f>IF(Table13[[#This Row],[Combo 27 Bet]]="","",IF(Table13[[#This Row],[Lev Ret]]="","",AN1847*Table13[[#This Row],[Odds]]))</f>
        <v/>
      </c>
      <c r="AP1847" s="129">
        <f t="shared" si="147"/>
        <v>-150</v>
      </c>
      <c r="AQ1847" s="135">
        <v>2</v>
      </c>
      <c r="AR1847" s="151">
        <v>7</v>
      </c>
      <c r="AS1847" s="2" t="str">
        <f>IF(Table13[[#This Row],[Date]]&lt;$AS$3,"","Live")</f>
        <v>Live</v>
      </c>
      <c r="AT1847" s="2" t="str">
        <f>IF(Table13[[#This Row],[Date]]&lt;$AT$3,"","Current Algo")</f>
        <v>Current Algo</v>
      </c>
    </row>
    <row r="1848" spans="1:46" x14ac:dyDescent="0.25">
      <c r="A1848" s="82">
        <v>46277</v>
      </c>
      <c r="B1848" s="2" t="s">
        <v>3</v>
      </c>
      <c r="C1848" s="83">
        <v>0.68055555555555558</v>
      </c>
      <c r="D1848" s="87">
        <v>4</v>
      </c>
      <c r="E1848" s="7">
        <v>0</v>
      </c>
      <c r="F1848" s="60">
        <v>8</v>
      </c>
      <c r="G1848" s="2">
        <v>1600</v>
      </c>
      <c r="H1848" s="2" t="s">
        <v>131</v>
      </c>
      <c r="I1848" s="2" t="s">
        <v>131</v>
      </c>
      <c r="J1848" s="2">
        <v>750</v>
      </c>
      <c r="K1848" s="6">
        <v>12</v>
      </c>
      <c r="L1848" s="6" t="s">
        <v>1849</v>
      </c>
      <c r="M1848" s="2" t="s">
        <v>75</v>
      </c>
      <c r="N1848" s="84">
        <v>1.7</v>
      </c>
      <c r="O1848" s="2" t="s">
        <v>397</v>
      </c>
      <c r="P1848" s="2" t="s">
        <v>94</v>
      </c>
      <c r="Q1848" s="85"/>
      <c r="R1848" s="86">
        <v>5</v>
      </c>
      <c r="S1848" s="85">
        <v>56.5</v>
      </c>
      <c r="T1848" s="85">
        <v>56.5</v>
      </c>
      <c r="U1848" s="85"/>
      <c r="V1848" s="2">
        <v>1</v>
      </c>
      <c r="W1848" s="92">
        <v>2</v>
      </c>
      <c r="X1848" s="10">
        <v>1</v>
      </c>
      <c r="Y1848" s="95">
        <v>3.4</v>
      </c>
      <c r="Z1848" s="2">
        <v>45</v>
      </c>
      <c r="AA1848" s="6">
        <v>10</v>
      </c>
      <c r="AB1848" s="2"/>
      <c r="AC1848" s="2" t="s">
        <v>12</v>
      </c>
      <c r="AD1848" s="84">
        <v>1.6</v>
      </c>
      <c r="AE1848" s="84">
        <v>1.1000000000000001</v>
      </c>
      <c r="AF1848" s="2">
        <v>100</v>
      </c>
      <c r="AG1848" s="2">
        <f t="shared" si="145"/>
        <v>160</v>
      </c>
      <c r="AH1848" s="2">
        <f t="shared" si="146"/>
        <v>60</v>
      </c>
      <c r="AI1848" s="44" t="str">
        <f>VLOOKUP(Table13[[#This Row],[Track]],$B$1885:$D$1929,2,FALSE)</f>
        <v>Vic</v>
      </c>
      <c r="AJ184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48" s="16" t="str">
        <f>IF(Table13[[#This Row],[Going-Dist]]="G&lt;6-Dist&gt;=1700","B",IF(Table13[[#This Row],[Going-Dist]]="G&lt;6-Dist&lt;1700","A",IF(AJ1848="G&gt;=6-Dist&lt;1700","C",IF(AJ1848="G&gt;=6-Dist&gt;=1700","D","xx"))))</f>
        <v>A</v>
      </c>
      <c r="AL1848" s="69">
        <f>MONTH(Table13[[#This Row],[Date]])</f>
        <v>9</v>
      </c>
      <c r="AM1848" s="69" t="str">
        <f t="shared" si="139"/>
        <v>2026-2027</v>
      </c>
      <c r="AN1848" s="60">
        <v>150</v>
      </c>
      <c r="AO1848" s="128">
        <f>IF(Table13[[#This Row],[Combo 27 Bet]]="","",IF(Table13[[#This Row],[Lev Ret]]="","",AN1848*Table13[[#This Row],[Odds]]))</f>
        <v>240</v>
      </c>
      <c r="AP1848" s="129">
        <f t="shared" si="147"/>
        <v>90</v>
      </c>
      <c r="AQ1848" s="135">
        <v>2</v>
      </c>
      <c r="AR1848" s="151">
        <v>8</v>
      </c>
      <c r="AS1848" s="2" t="str">
        <f>IF(Table13[[#This Row],[Date]]&lt;$AS$3,"","Live")</f>
        <v>Live</v>
      </c>
      <c r="AT1848" s="2" t="str">
        <f>IF(Table13[[#This Row],[Date]]&lt;$AT$3,"","Current Algo")</f>
        <v>Current Algo</v>
      </c>
    </row>
    <row r="1849" spans="1:46" x14ac:dyDescent="0.25">
      <c r="A1849" s="82">
        <v>46277</v>
      </c>
      <c r="B1849" s="2" t="s">
        <v>3</v>
      </c>
      <c r="C1849" s="83">
        <v>0.68055555555555558</v>
      </c>
      <c r="D1849" s="87">
        <v>4</v>
      </c>
      <c r="E1849" s="7">
        <v>0</v>
      </c>
      <c r="F1849" s="60">
        <v>8</v>
      </c>
      <c r="G1849" s="2">
        <v>1600</v>
      </c>
      <c r="H1849" s="2" t="s">
        <v>131</v>
      </c>
      <c r="I1849" s="2" t="s">
        <v>131</v>
      </c>
      <c r="J1849" s="2">
        <v>750</v>
      </c>
      <c r="K1849" s="6">
        <v>4</v>
      </c>
      <c r="L1849" s="6" t="s">
        <v>1850</v>
      </c>
      <c r="M1849" s="2" t="s">
        <v>58</v>
      </c>
      <c r="N1849" s="84">
        <v>4.2</v>
      </c>
      <c r="O1849" s="2" t="s">
        <v>400</v>
      </c>
      <c r="P1849" s="2" t="s">
        <v>82</v>
      </c>
      <c r="Q1849" s="85"/>
      <c r="R1849" s="86">
        <v>7</v>
      </c>
      <c r="S1849" s="85">
        <v>59</v>
      </c>
      <c r="T1849" s="85">
        <v>59</v>
      </c>
      <c r="U1849" s="85"/>
      <c r="V1849" s="2">
        <v>3</v>
      </c>
      <c r="W1849" s="92">
        <v>3</v>
      </c>
      <c r="X1849" s="10">
        <v>2</v>
      </c>
      <c r="Y1849" s="95">
        <v>4.5999999999999996</v>
      </c>
      <c r="Z1849" s="2">
        <v>40</v>
      </c>
      <c r="AA1849" s="6">
        <v>10</v>
      </c>
      <c r="AB1849" s="2"/>
      <c r="AC1849" s="2"/>
      <c r="AD1849" s="84">
        <v>5</v>
      </c>
      <c r="AE1849" s="84"/>
      <c r="AF1849" s="2">
        <v>100</v>
      </c>
      <c r="AG1849" s="2" t="str">
        <f t="shared" si="145"/>
        <v/>
      </c>
      <c r="AH1849" s="2">
        <f t="shared" si="146"/>
        <v>-100</v>
      </c>
      <c r="AI1849" s="44" t="str">
        <f>VLOOKUP(Table13[[#This Row],[Track]],$B$1885:$D$1929,2,FALSE)</f>
        <v>Vic</v>
      </c>
      <c r="AJ184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49" s="16" t="str">
        <f>IF(Table13[[#This Row],[Going-Dist]]="G&lt;6-Dist&gt;=1700","B",IF(Table13[[#This Row],[Going-Dist]]="G&lt;6-Dist&lt;1700","A",IF(AJ1849="G&gt;=6-Dist&lt;1700","C",IF(AJ1849="G&gt;=6-Dist&gt;=1700","D","xx"))))</f>
        <v>A</v>
      </c>
      <c r="AL1849" s="69">
        <f>MONTH(Table13[[#This Row],[Date]])</f>
        <v>9</v>
      </c>
      <c r="AM1849" s="69" t="str">
        <f t="shared" si="139"/>
        <v>2026-2027</v>
      </c>
      <c r="AN1849" s="60">
        <v>150</v>
      </c>
      <c r="AO1849" s="128" t="str">
        <f>IF(Table13[[#This Row],[Combo 27 Bet]]="","",IF(Table13[[#This Row],[Lev Ret]]="","",AN1849*Table13[[#This Row],[Odds]]))</f>
        <v/>
      </c>
      <c r="AP1849" s="129">
        <f t="shared" si="147"/>
        <v>-150</v>
      </c>
      <c r="AQ1849" s="135">
        <v>2</v>
      </c>
      <c r="AR1849" s="151">
        <v>7</v>
      </c>
      <c r="AS1849" s="2" t="str">
        <f>IF(Table13[[#This Row],[Date]]&lt;$AS$3,"","Live")</f>
        <v>Live</v>
      </c>
      <c r="AT1849" s="2" t="str">
        <f>IF(Table13[[#This Row],[Date]]&lt;$AT$3,"","Current Algo")</f>
        <v>Current Algo</v>
      </c>
    </row>
    <row r="1850" spans="1:46" x14ac:dyDescent="0.25">
      <c r="A1850" s="82">
        <v>46277</v>
      </c>
      <c r="B1850" s="2" t="s">
        <v>3</v>
      </c>
      <c r="C1850" s="83">
        <v>0.70486111111111116</v>
      </c>
      <c r="D1850" s="87">
        <v>4</v>
      </c>
      <c r="E1850" s="7">
        <v>0</v>
      </c>
      <c r="F1850" s="60">
        <v>9</v>
      </c>
      <c r="G1850" s="2">
        <v>1400</v>
      </c>
      <c r="H1850" s="2" t="s">
        <v>70</v>
      </c>
      <c r="I1850" s="2" t="s">
        <v>84</v>
      </c>
      <c r="J1850" s="2">
        <v>300</v>
      </c>
      <c r="K1850" s="6">
        <v>1</v>
      </c>
      <c r="L1850" s="6" t="s">
        <v>1851</v>
      </c>
      <c r="M1850" s="2" t="s">
        <v>75</v>
      </c>
      <c r="N1850" s="84">
        <v>6</v>
      </c>
      <c r="O1850" s="2" t="s">
        <v>515</v>
      </c>
      <c r="P1850" s="2" t="s">
        <v>90</v>
      </c>
      <c r="Q1850" s="85"/>
      <c r="R1850" s="86">
        <v>9</v>
      </c>
      <c r="S1850" s="85">
        <v>57.5</v>
      </c>
      <c r="T1850" s="85">
        <v>57.5</v>
      </c>
      <c r="U1850" s="85"/>
      <c r="V1850" s="2">
        <v>3</v>
      </c>
      <c r="W1850" s="92">
        <v>2</v>
      </c>
      <c r="X1850" s="10">
        <v>1</v>
      </c>
      <c r="Y1850" s="95">
        <v>4.8</v>
      </c>
      <c r="Z1850" s="2">
        <v>35</v>
      </c>
      <c r="AA1850" s="6">
        <v>12</v>
      </c>
      <c r="AB1850" s="2"/>
      <c r="AC1850" s="2"/>
      <c r="AD1850" s="84">
        <v>8</v>
      </c>
      <c r="AE1850" s="84"/>
      <c r="AF1850" s="2">
        <v>100</v>
      </c>
      <c r="AG1850" s="2" t="str">
        <f t="shared" si="145"/>
        <v/>
      </c>
      <c r="AH1850" s="2">
        <f t="shared" si="146"/>
        <v>-100</v>
      </c>
      <c r="AI1850" s="44" t="str">
        <f>VLOOKUP(Table13[[#This Row],[Track]],$B$1885:$D$1929,2,FALSE)</f>
        <v>Vic</v>
      </c>
      <c r="AJ185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0" s="16" t="str">
        <f>IF(Table13[[#This Row],[Going-Dist]]="G&lt;6-Dist&gt;=1700","B",IF(Table13[[#This Row],[Going-Dist]]="G&lt;6-Dist&lt;1700","A",IF(AJ1850="G&gt;=6-Dist&lt;1700","C",IF(AJ1850="G&gt;=6-Dist&gt;=1700","D","xx"))))</f>
        <v>A</v>
      </c>
      <c r="AL1850" s="69">
        <f>MONTH(Table13[[#This Row],[Date]])</f>
        <v>9</v>
      </c>
      <c r="AM1850" s="69" t="str">
        <f t="shared" si="139"/>
        <v>2026-2027</v>
      </c>
      <c r="AN1850" s="60">
        <v>150</v>
      </c>
      <c r="AO1850" s="128" t="str">
        <f>IF(Table13[[#This Row],[Combo 27 Bet]]="","",IF(Table13[[#This Row],[Lev Ret]]="","",AN1850*Table13[[#This Row],[Odds]]))</f>
        <v/>
      </c>
      <c r="AP1850" s="129">
        <f t="shared" ref="AP1850:AP1854" si="148">IF(AN1850="","",IF(AO1850="",AN1850*-1,AO1850-AN1850))</f>
        <v>-150</v>
      </c>
      <c r="AQ1850" s="135">
        <v>2</v>
      </c>
      <c r="AR1850" s="151">
        <v>8</v>
      </c>
      <c r="AS1850" s="2" t="str">
        <f>IF(Table13[[#This Row],[Date]]&lt;$AS$3,"","Live")</f>
        <v>Live</v>
      </c>
      <c r="AT1850" s="2" t="str">
        <f>IF(Table13[[#This Row],[Date]]&lt;$AT$3,"","Current Algo")</f>
        <v>Current Algo</v>
      </c>
    </row>
    <row r="1851" spans="1:46" x14ac:dyDescent="0.25">
      <c r="A1851" s="82">
        <v>46277</v>
      </c>
      <c r="B1851" s="2" t="s">
        <v>3</v>
      </c>
      <c r="C1851" s="83">
        <v>0.70486111111111116</v>
      </c>
      <c r="D1851" s="87">
        <v>4</v>
      </c>
      <c r="E1851" s="7">
        <v>0</v>
      </c>
      <c r="F1851" s="60">
        <v>9</v>
      </c>
      <c r="G1851" s="2">
        <v>1400</v>
      </c>
      <c r="H1851" s="2" t="s">
        <v>70</v>
      </c>
      <c r="I1851" s="2" t="s">
        <v>84</v>
      </c>
      <c r="J1851" s="2">
        <v>300</v>
      </c>
      <c r="K1851" s="6">
        <v>4</v>
      </c>
      <c r="L1851" s="6" t="s">
        <v>1852</v>
      </c>
      <c r="M1851" s="2" t="s">
        <v>58</v>
      </c>
      <c r="N1851" s="84">
        <v>2.2999999999999998</v>
      </c>
      <c r="O1851" s="2" t="s">
        <v>47</v>
      </c>
      <c r="P1851" s="2" t="s">
        <v>114</v>
      </c>
      <c r="Q1851" s="85"/>
      <c r="R1851" s="86">
        <v>10</v>
      </c>
      <c r="S1851" s="85">
        <v>56</v>
      </c>
      <c r="T1851" s="85">
        <v>56</v>
      </c>
      <c r="U1851" s="85"/>
      <c r="V1851" s="2">
        <v>2</v>
      </c>
      <c r="W1851" s="92">
        <v>1</v>
      </c>
      <c r="X1851" s="10">
        <v>3</v>
      </c>
      <c r="Y1851" s="95">
        <v>5.5</v>
      </c>
      <c r="Z1851" s="2">
        <v>30</v>
      </c>
      <c r="AA1851" s="6">
        <v>12</v>
      </c>
      <c r="AB1851" s="2"/>
      <c r="AC1851" s="2"/>
      <c r="AD1851" s="84">
        <v>2.1</v>
      </c>
      <c r="AE1851" s="84"/>
      <c r="AF1851" s="2">
        <v>100</v>
      </c>
      <c r="AG1851" s="2" t="str">
        <f t="shared" si="145"/>
        <v/>
      </c>
      <c r="AH1851" s="2">
        <f t="shared" si="146"/>
        <v>-100</v>
      </c>
      <c r="AI1851" s="44" t="str">
        <f>VLOOKUP(Table13[[#This Row],[Track]],$B$1885:$D$1929,2,FALSE)</f>
        <v>Vic</v>
      </c>
      <c r="AJ185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1" s="16" t="str">
        <f>IF(Table13[[#This Row],[Going-Dist]]="G&lt;6-Dist&gt;=1700","B",IF(Table13[[#This Row],[Going-Dist]]="G&lt;6-Dist&lt;1700","A",IF(AJ1851="G&gt;=6-Dist&lt;1700","C",IF(AJ1851="G&gt;=6-Dist&gt;=1700","D","xx"))))</f>
        <v>A</v>
      </c>
      <c r="AL1851" s="69">
        <f>MONTH(Table13[[#This Row],[Date]])</f>
        <v>9</v>
      </c>
      <c r="AM1851" s="69" t="str">
        <f t="shared" si="139"/>
        <v>2026-2027</v>
      </c>
      <c r="AN1851" s="60">
        <v>150</v>
      </c>
      <c r="AO1851" s="128" t="str">
        <f>IF(Table13[[#This Row],[Combo 27 Bet]]="","",IF(Table13[[#This Row],[Lev Ret]]="","",AN1851*Table13[[#This Row],[Odds]]))</f>
        <v/>
      </c>
      <c r="AP1851" s="129">
        <f t="shared" si="148"/>
        <v>-150</v>
      </c>
      <c r="AQ1851" s="135">
        <v>2</v>
      </c>
      <c r="AR1851" s="151">
        <v>5</v>
      </c>
      <c r="AS1851" s="2" t="str">
        <f>IF(Table13[[#This Row],[Date]]&lt;$AS$3,"","Live")</f>
        <v>Live</v>
      </c>
      <c r="AT1851" s="2" t="str">
        <f>IF(Table13[[#This Row],[Date]]&lt;$AT$3,"","Current Algo")</f>
        <v>Current Algo</v>
      </c>
    </row>
    <row r="1852" spans="1:46" x14ac:dyDescent="0.25">
      <c r="A1852" s="82">
        <v>46277</v>
      </c>
      <c r="B1852" s="2" t="s">
        <v>149</v>
      </c>
      <c r="C1852" s="83">
        <v>0.71875</v>
      </c>
      <c r="D1852" s="87">
        <v>4</v>
      </c>
      <c r="E1852" s="7">
        <v>5</v>
      </c>
      <c r="F1852" s="60">
        <v>10</v>
      </c>
      <c r="G1852" s="2">
        <v>1200</v>
      </c>
      <c r="H1852" s="2" t="s">
        <v>151</v>
      </c>
      <c r="I1852" s="2">
        <v>88</v>
      </c>
      <c r="J1852" s="2">
        <v>160</v>
      </c>
      <c r="K1852" s="6">
        <v>10</v>
      </c>
      <c r="L1852" s="6" t="s">
        <v>1853</v>
      </c>
      <c r="M1852" s="2" t="s">
        <v>55</v>
      </c>
      <c r="N1852" s="84">
        <v>3.1</v>
      </c>
      <c r="O1852" s="2" t="s">
        <v>380</v>
      </c>
      <c r="P1852" s="2" t="s">
        <v>155</v>
      </c>
      <c r="Q1852" s="85"/>
      <c r="R1852" s="86">
        <v>3</v>
      </c>
      <c r="S1852" s="85">
        <v>54</v>
      </c>
      <c r="T1852" s="85">
        <v>54</v>
      </c>
      <c r="U1852" s="85">
        <v>45.245077503142021</v>
      </c>
      <c r="V1852" s="2">
        <v>4</v>
      </c>
      <c r="W1852" s="92"/>
      <c r="X1852" s="10">
        <v>1</v>
      </c>
      <c r="Y1852" s="95">
        <v>3.5</v>
      </c>
      <c r="Z1852" s="2">
        <v>20</v>
      </c>
      <c r="AA1852" s="6"/>
      <c r="AB1852" s="2"/>
      <c r="AC1852" s="2"/>
      <c r="AD1852" s="84">
        <v>2.8</v>
      </c>
      <c r="AE1852" s="84"/>
      <c r="AF1852" s="2">
        <v>100</v>
      </c>
      <c r="AG1852" s="2" t="str">
        <f t="shared" si="145"/>
        <v/>
      </c>
      <c r="AH1852" s="2">
        <f t="shared" si="146"/>
        <v>-100</v>
      </c>
      <c r="AI1852" s="44" t="str">
        <f>VLOOKUP(Table13[[#This Row],[Track]],$B$1885:$D$1929,2,FALSE)</f>
        <v>NSW</v>
      </c>
      <c r="AJ185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2" s="16" t="str">
        <f>IF(Table13[[#This Row],[Going-Dist]]="G&lt;6-Dist&gt;=1700","B",IF(Table13[[#This Row],[Going-Dist]]="G&lt;6-Dist&lt;1700","A",IF(AJ1852="G&gt;=6-Dist&lt;1700","C",IF(AJ1852="G&gt;=6-Dist&gt;=1700","D","xx"))))</f>
        <v>A</v>
      </c>
      <c r="AL1852" s="69">
        <f>MONTH(Table13[[#This Row],[Date]])</f>
        <v>9</v>
      </c>
      <c r="AM1852" s="69" t="str">
        <f t="shared" si="139"/>
        <v>2026-2027</v>
      </c>
      <c r="AN1852" s="60">
        <v>150</v>
      </c>
      <c r="AO1852" s="128" t="str">
        <f>IF(Table13[[#This Row],[Combo 27 Bet]]="","",IF(Table13[[#This Row],[Lev Ret]]="","",AN1852*Table13[[#This Row],[Odds]]))</f>
        <v/>
      </c>
      <c r="AP1852" s="129">
        <f t="shared" si="148"/>
        <v>-150</v>
      </c>
      <c r="AQ1852" s="135"/>
      <c r="AR1852" s="151">
        <v>10</v>
      </c>
      <c r="AS1852" s="2" t="str">
        <f>IF(Table13[[#This Row],[Date]]&lt;$AS$3,"","Live")</f>
        <v>Live</v>
      </c>
      <c r="AT1852" s="2" t="str">
        <f>IF(Table13[[#This Row],[Date]]&lt;$AT$3,"","Current Algo")</f>
        <v>Current Algo</v>
      </c>
    </row>
    <row r="1853" spans="1:46" x14ac:dyDescent="0.25">
      <c r="A1853" s="82">
        <v>46284</v>
      </c>
      <c r="B1853" s="2" t="s">
        <v>148</v>
      </c>
      <c r="C1853" s="83">
        <v>0.54166666666666663</v>
      </c>
      <c r="D1853" s="87">
        <v>4</v>
      </c>
      <c r="E1853" s="7">
        <v>6</v>
      </c>
      <c r="F1853" s="60">
        <v>3</v>
      </c>
      <c r="G1853" s="2">
        <v>1600</v>
      </c>
      <c r="H1853" s="2" t="s">
        <v>151</v>
      </c>
      <c r="I1853" s="2">
        <v>88</v>
      </c>
      <c r="J1853" s="2">
        <v>160</v>
      </c>
      <c r="K1853" s="6">
        <v>1</v>
      </c>
      <c r="L1853" s="6" t="s">
        <v>1854</v>
      </c>
      <c r="M1853" s="2" t="s">
        <v>75</v>
      </c>
      <c r="N1853" s="84">
        <v>2.9</v>
      </c>
      <c r="O1853" s="2" t="s">
        <v>49</v>
      </c>
      <c r="P1853" s="2" t="s">
        <v>86</v>
      </c>
      <c r="Q1853" s="85"/>
      <c r="R1853" s="86">
        <v>5</v>
      </c>
      <c r="S1853" s="85">
        <v>59.5</v>
      </c>
      <c r="T1853" s="85">
        <v>59.5</v>
      </c>
      <c r="U1853" s="85">
        <v>60.123784261715301</v>
      </c>
      <c r="V1853" s="2">
        <v>1</v>
      </c>
      <c r="W1853" s="92">
        <v>2</v>
      </c>
      <c r="X1853" s="10">
        <v>2</v>
      </c>
      <c r="Y1853" s="95">
        <v>6.4</v>
      </c>
      <c r="Z1853" s="2">
        <v>20</v>
      </c>
      <c r="AA1853" s="6"/>
      <c r="AB1853" s="2"/>
      <c r="AC1853" s="2" t="s">
        <v>150</v>
      </c>
      <c r="AD1853" s="84">
        <v>2.5</v>
      </c>
      <c r="AE1853" s="84">
        <v>1.1000000000000001</v>
      </c>
      <c r="AF1853" s="2">
        <v>100</v>
      </c>
      <c r="AG1853" s="2">
        <f t="shared" ref="AG1853:AG1858" si="149">IF($AC1853&lt;&gt;"WON","",AF1853*$AD1853)</f>
        <v>250</v>
      </c>
      <c r="AH1853" s="2">
        <f t="shared" ref="AH1853:AH1858" si="150">IF(AG1853="",AF1853*-1,AG1853-AF1853)</f>
        <v>150</v>
      </c>
      <c r="AI1853" s="44" t="str">
        <f>VLOOKUP(Table13[[#This Row],[Track]],$B$1885:$D$1929,2,FALSE)</f>
        <v>NSW</v>
      </c>
      <c r="AJ185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3" s="16" t="str">
        <f>IF(Table13[[#This Row],[Going-Dist]]="G&lt;6-Dist&gt;=1700","B",IF(Table13[[#This Row],[Going-Dist]]="G&lt;6-Dist&lt;1700","A",IF(AJ1853="G&gt;=6-Dist&lt;1700","C",IF(AJ1853="G&gt;=6-Dist&gt;=1700","D","xx"))))</f>
        <v>A</v>
      </c>
      <c r="AL1853" s="69">
        <f>MONTH(Table13[[#This Row],[Date]])</f>
        <v>9</v>
      </c>
      <c r="AM1853" s="69" t="str">
        <f t="shared" si="139"/>
        <v>2026-2027</v>
      </c>
      <c r="AN1853" s="150">
        <v>100</v>
      </c>
      <c r="AO1853" s="128">
        <f>IF(Table13[[#This Row],[Combo 27 Bet]]="","",IF(Table13[[#This Row],[Lev Ret]]="","",AN1853*Table13[[#This Row],[Odds]]))</f>
        <v>250</v>
      </c>
      <c r="AP1853" s="129">
        <f t="shared" si="148"/>
        <v>150</v>
      </c>
      <c r="AQ1853" s="135"/>
      <c r="AR1853" s="151">
        <v>5</v>
      </c>
      <c r="AS1853" s="2" t="str">
        <f>IF(Table13[[#This Row],[Date]]&lt;$AS$3,"","Live")</f>
        <v>Live</v>
      </c>
      <c r="AT1853" s="2" t="str">
        <f>IF(Table13[[#This Row],[Date]]&lt;$AT$3,"","Current Algo")</f>
        <v>Current Algo</v>
      </c>
    </row>
    <row r="1854" spans="1:46" x14ac:dyDescent="0.25">
      <c r="A1854" s="82">
        <v>46284</v>
      </c>
      <c r="B1854" s="2" t="s">
        <v>4</v>
      </c>
      <c r="C1854" s="83">
        <v>0.55208333333333337</v>
      </c>
      <c r="D1854" s="87">
        <v>4</v>
      </c>
      <c r="E1854" s="7">
        <v>7</v>
      </c>
      <c r="F1854" s="60">
        <v>3</v>
      </c>
      <c r="G1854" s="2">
        <v>1100</v>
      </c>
      <c r="H1854" s="2" t="s">
        <v>42</v>
      </c>
      <c r="I1854" s="2">
        <v>100</v>
      </c>
      <c r="J1854" s="2">
        <v>150</v>
      </c>
      <c r="K1854" s="6">
        <v>3</v>
      </c>
      <c r="L1854" s="6" t="s">
        <v>1855</v>
      </c>
      <c r="M1854" s="2" t="s">
        <v>50</v>
      </c>
      <c r="N1854" s="84">
        <v>4.8</v>
      </c>
      <c r="O1854" s="2" t="s">
        <v>1856</v>
      </c>
      <c r="P1854" s="2" t="s">
        <v>377</v>
      </c>
      <c r="Q1854" s="85"/>
      <c r="R1854" s="86">
        <v>7</v>
      </c>
      <c r="S1854" s="85">
        <v>59.5</v>
      </c>
      <c r="T1854" s="85">
        <v>59.5</v>
      </c>
      <c r="U1854" s="85"/>
      <c r="V1854" s="2">
        <v>2</v>
      </c>
      <c r="W1854" s="92">
        <v>3</v>
      </c>
      <c r="X1854" s="10">
        <v>1</v>
      </c>
      <c r="Y1854" s="95">
        <v>4.8</v>
      </c>
      <c r="Z1854" s="2">
        <v>35</v>
      </c>
      <c r="AA1854" s="6">
        <v>11</v>
      </c>
      <c r="AB1854" s="2"/>
      <c r="AC1854" s="2" t="s">
        <v>13</v>
      </c>
      <c r="AD1854" s="84">
        <v>4.8</v>
      </c>
      <c r="AE1854" s="84">
        <v>1.7</v>
      </c>
      <c r="AF1854" s="2">
        <v>100</v>
      </c>
      <c r="AG1854" s="2" t="str">
        <f t="shared" si="149"/>
        <v/>
      </c>
      <c r="AH1854" s="2">
        <f t="shared" si="150"/>
        <v>-100</v>
      </c>
      <c r="AI1854" s="44" t="str">
        <f>VLOOKUP(Table13[[#This Row],[Track]],$B$1885:$D$1929,2,FALSE)</f>
        <v>Vic</v>
      </c>
      <c r="AJ185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4" s="16" t="str">
        <f>IF(Table13[[#This Row],[Going-Dist]]="G&lt;6-Dist&gt;=1700","B",IF(Table13[[#This Row],[Going-Dist]]="G&lt;6-Dist&lt;1700","A",IF(AJ1854="G&gt;=6-Dist&lt;1700","C",IF(AJ1854="G&gt;=6-Dist&gt;=1700","D","xx"))))</f>
        <v>A</v>
      </c>
      <c r="AL1854" s="69">
        <f>MONTH(Table13[[#This Row],[Date]])</f>
        <v>9</v>
      </c>
      <c r="AM1854" s="69" t="str">
        <f t="shared" si="139"/>
        <v>2026-2027</v>
      </c>
      <c r="AN1854" s="150">
        <v>150</v>
      </c>
      <c r="AO1854" s="128" t="str">
        <f>IF(Table13[[#This Row],[Combo 27 Bet]]="","",IF(Table13[[#This Row],[Lev Ret]]="","",AN1854*Table13[[#This Row],[Odds]]))</f>
        <v/>
      </c>
      <c r="AP1854" s="129">
        <f t="shared" si="148"/>
        <v>-150</v>
      </c>
      <c r="AQ1854" s="135">
        <v>2</v>
      </c>
      <c r="AR1854" s="151">
        <v>9</v>
      </c>
      <c r="AS1854" s="2" t="str">
        <f>IF(Table13[[#This Row],[Date]]&lt;$AS$3,"","Live")</f>
        <v>Live</v>
      </c>
      <c r="AT1854" s="2" t="str">
        <f>IF(Table13[[#This Row],[Date]]&lt;$AT$3,"","Current Algo")</f>
        <v>Current Algo</v>
      </c>
    </row>
    <row r="1855" spans="1:46" x14ac:dyDescent="0.25">
      <c r="A1855" s="82">
        <v>46284</v>
      </c>
      <c r="B1855" s="2" t="s">
        <v>4</v>
      </c>
      <c r="C1855" s="83">
        <v>0.55208333333333337</v>
      </c>
      <c r="D1855" s="87">
        <v>4</v>
      </c>
      <c r="E1855" s="7">
        <v>7</v>
      </c>
      <c r="F1855" s="60">
        <v>3</v>
      </c>
      <c r="G1855" s="2">
        <v>1100</v>
      </c>
      <c r="H1855" s="2" t="s">
        <v>42</v>
      </c>
      <c r="I1855" s="2">
        <v>100</v>
      </c>
      <c r="J1855" s="2">
        <v>150</v>
      </c>
      <c r="K1855" s="6">
        <v>2</v>
      </c>
      <c r="L1855" s="6" t="s">
        <v>1857</v>
      </c>
      <c r="M1855" s="2" t="s">
        <v>67</v>
      </c>
      <c r="N1855" s="84">
        <v>4.2</v>
      </c>
      <c r="O1855" s="2" t="s">
        <v>117</v>
      </c>
      <c r="P1855" s="2" t="s">
        <v>79</v>
      </c>
      <c r="Q1855" s="85"/>
      <c r="R1855" s="86">
        <v>6</v>
      </c>
      <c r="S1855" s="85">
        <v>60</v>
      </c>
      <c r="T1855" s="85">
        <v>60</v>
      </c>
      <c r="U1855" s="85"/>
      <c r="V1855" s="2">
        <v>1</v>
      </c>
      <c r="W1855" s="92"/>
      <c r="X1855" s="10">
        <v>2</v>
      </c>
      <c r="Y1855" s="95">
        <v>5</v>
      </c>
      <c r="Z1855" s="2">
        <v>35</v>
      </c>
      <c r="AA1855" s="6">
        <v>11</v>
      </c>
      <c r="AB1855" s="2"/>
      <c r="AC1855" s="2"/>
      <c r="AD1855" s="84">
        <v>4.2</v>
      </c>
      <c r="AE1855" s="84"/>
      <c r="AF1855" s="2">
        <v>100</v>
      </c>
      <c r="AG1855" s="2" t="str">
        <f t="shared" si="149"/>
        <v/>
      </c>
      <c r="AH1855" s="2">
        <f t="shared" si="150"/>
        <v>-100</v>
      </c>
      <c r="AI1855" s="44" t="str">
        <f>VLOOKUP(Table13[[#This Row],[Track]],$B$1885:$D$1929,2,FALSE)</f>
        <v>Vic</v>
      </c>
      <c r="AJ185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5" s="16" t="str">
        <f>IF(Table13[[#This Row],[Going-Dist]]="G&lt;6-Dist&gt;=1700","B",IF(Table13[[#This Row],[Going-Dist]]="G&lt;6-Dist&lt;1700","A",IF(AJ1855="G&gt;=6-Dist&lt;1700","C",IF(AJ1855="G&gt;=6-Dist&gt;=1700","D","xx"))))</f>
        <v>A</v>
      </c>
      <c r="AL1855" s="69">
        <f>MONTH(Table13[[#This Row],[Date]])</f>
        <v>9</v>
      </c>
      <c r="AM1855" s="69" t="str">
        <f t="shared" si="139"/>
        <v>2026-2027</v>
      </c>
      <c r="AN1855" s="150">
        <v>100</v>
      </c>
      <c r="AO1855" s="128" t="str">
        <f>IF(Table13[[#This Row],[Combo 27 Bet]]="","",IF(Table13[[#This Row],[Lev Ret]]="","",AN1855*Table13[[#This Row],[Odds]]))</f>
        <v/>
      </c>
      <c r="AP1855" s="129">
        <f t="shared" ref="AP1855:AP1857" si="151">IF(AN1855="","",IF(AO1855="",AN1855*-1,AO1855-AN1855))</f>
        <v>-100</v>
      </c>
      <c r="AQ1855" s="135">
        <v>2</v>
      </c>
      <c r="AR1855" s="151">
        <v>7</v>
      </c>
      <c r="AS1855" s="2" t="str">
        <f>IF(Table13[[#This Row],[Date]]&lt;$AS$3,"","Live")</f>
        <v>Live</v>
      </c>
      <c r="AT1855" s="2" t="str">
        <f>IF(Table13[[#This Row],[Date]]&lt;$AT$3,"","Current Algo")</f>
        <v>Current Algo</v>
      </c>
    </row>
    <row r="1856" spans="1:46" x14ac:dyDescent="0.25">
      <c r="A1856" s="82">
        <v>46284</v>
      </c>
      <c r="B1856" s="2" t="s">
        <v>4</v>
      </c>
      <c r="C1856" s="83">
        <v>0.64930555555555558</v>
      </c>
      <c r="D1856" s="87">
        <v>4</v>
      </c>
      <c r="E1856" s="7">
        <v>7</v>
      </c>
      <c r="F1856" s="60">
        <v>7</v>
      </c>
      <c r="G1856" s="2">
        <v>1800</v>
      </c>
      <c r="H1856" s="2" t="s">
        <v>131</v>
      </c>
      <c r="I1856" s="2" t="s">
        <v>131</v>
      </c>
      <c r="J1856" s="2">
        <v>1000</v>
      </c>
      <c r="K1856" s="6">
        <v>1</v>
      </c>
      <c r="L1856" s="6" t="s">
        <v>1858</v>
      </c>
      <c r="M1856" s="2" t="s">
        <v>71</v>
      </c>
      <c r="N1856" s="84">
        <v>2.7</v>
      </c>
      <c r="O1856" s="2" t="s">
        <v>49</v>
      </c>
      <c r="P1856" s="2" t="s">
        <v>377</v>
      </c>
      <c r="Q1856" s="85"/>
      <c r="R1856" s="86">
        <v>1</v>
      </c>
      <c r="S1856" s="85">
        <v>59</v>
      </c>
      <c r="T1856" s="85">
        <v>59</v>
      </c>
      <c r="U1856" s="85"/>
      <c r="V1856" s="2">
        <v>2</v>
      </c>
      <c r="W1856" s="92">
        <v>2</v>
      </c>
      <c r="X1856" s="10">
        <v>1</v>
      </c>
      <c r="Y1856" s="95">
        <v>3.8</v>
      </c>
      <c r="Z1856" s="2">
        <v>45</v>
      </c>
      <c r="AA1856" s="6">
        <v>8</v>
      </c>
      <c r="AB1856" s="2"/>
      <c r="AC1856" s="2"/>
      <c r="AD1856" s="84">
        <v>3.1</v>
      </c>
      <c r="AE1856" s="84"/>
      <c r="AF1856" s="2">
        <v>100</v>
      </c>
      <c r="AG1856" s="2" t="str">
        <f t="shared" si="149"/>
        <v/>
      </c>
      <c r="AH1856" s="2">
        <f t="shared" si="150"/>
        <v>-100</v>
      </c>
      <c r="AI1856" s="44" t="str">
        <f>VLOOKUP(Table13[[#This Row],[Track]],$B$1885:$D$1929,2,FALSE)</f>
        <v>Vic</v>
      </c>
      <c r="AJ185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56" s="16" t="str">
        <f>IF(Table13[[#This Row],[Going-Dist]]="G&lt;6-Dist&gt;=1700","B",IF(Table13[[#This Row],[Going-Dist]]="G&lt;6-Dist&lt;1700","A",IF(AJ1856="G&gt;=6-Dist&lt;1700","C",IF(AJ1856="G&gt;=6-Dist&gt;=1700","D","xx"))))</f>
        <v>B</v>
      </c>
      <c r="AL1856" s="69">
        <f>MONTH(Table13[[#This Row],[Date]])</f>
        <v>9</v>
      </c>
      <c r="AM1856" s="69" t="str">
        <f t="shared" si="139"/>
        <v>2026-2027</v>
      </c>
      <c r="AN1856" s="150">
        <v>150</v>
      </c>
      <c r="AO1856" s="128" t="str">
        <f>IF(Table13[[#This Row],[Combo 27 Bet]]="","",IF(Table13[[#This Row],[Lev Ret]]="","",AN1856*Table13[[#This Row],[Odds]]))</f>
        <v/>
      </c>
      <c r="AP1856" s="129">
        <f t="shared" si="151"/>
        <v>-150</v>
      </c>
      <c r="AQ1856" s="135"/>
      <c r="AR1856" s="151">
        <v>9</v>
      </c>
      <c r="AS1856" s="2" t="str">
        <f>IF(Table13[[#This Row],[Date]]&lt;$AS$3,"","Live")</f>
        <v>Live</v>
      </c>
      <c r="AT1856" s="2" t="str">
        <f>IF(Table13[[#This Row],[Date]]&lt;$AT$3,"","Current Algo")</f>
        <v>Current Algo</v>
      </c>
    </row>
    <row r="1857" spans="1:46" x14ac:dyDescent="0.25">
      <c r="A1857" s="82">
        <v>46284</v>
      </c>
      <c r="B1857" s="2" t="s">
        <v>4</v>
      </c>
      <c r="C1857" s="83">
        <v>0.67708333333333337</v>
      </c>
      <c r="D1857" s="87">
        <v>4</v>
      </c>
      <c r="E1857" s="7">
        <v>7</v>
      </c>
      <c r="F1857" s="60">
        <v>8</v>
      </c>
      <c r="G1857" s="2">
        <v>2000</v>
      </c>
      <c r="H1857" s="2" t="s">
        <v>42</v>
      </c>
      <c r="I1857" s="2" t="s">
        <v>46</v>
      </c>
      <c r="J1857" s="2">
        <v>200</v>
      </c>
      <c r="K1857" s="6">
        <v>14</v>
      </c>
      <c r="L1857" s="6" t="s">
        <v>1859</v>
      </c>
      <c r="M1857" s="2" t="s">
        <v>75</v>
      </c>
      <c r="N1857" s="84">
        <v>2.9</v>
      </c>
      <c r="O1857" s="2" t="s">
        <v>515</v>
      </c>
      <c r="P1857" s="2" t="s">
        <v>212</v>
      </c>
      <c r="Q1857" s="85"/>
      <c r="R1857" s="86">
        <v>6</v>
      </c>
      <c r="S1857" s="85">
        <v>55</v>
      </c>
      <c r="T1857" s="85">
        <v>55</v>
      </c>
      <c r="U1857" s="85"/>
      <c r="V1857" s="2">
        <v>4</v>
      </c>
      <c r="W1857" s="92"/>
      <c r="X1857" s="10">
        <v>3</v>
      </c>
      <c r="Y1857" s="95">
        <v>5.3</v>
      </c>
      <c r="Z1857" s="2">
        <v>30</v>
      </c>
      <c r="AA1857" s="6">
        <v>16</v>
      </c>
      <c r="AB1857" s="2"/>
      <c r="AC1857" s="2" t="s">
        <v>150</v>
      </c>
      <c r="AD1857" s="84">
        <v>3.2</v>
      </c>
      <c r="AE1857" s="84">
        <v>1.3</v>
      </c>
      <c r="AF1857" s="2">
        <v>100</v>
      </c>
      <c r="AG1857" s="2">
        <f t="shared" si="149"/>
        <v>320</v>
      </c>
      <c r="AH1857" s="2">
        <f t="shared" si="150"/>
        <v>220</v>
      </c>
      <c r="AI1857" s="44" t="str">
        <f>VLOOKUP(Table13[[#This Row],[Track]],$B$1885:$D$1929,2,FALSE)</f>
        <v>Vic</v>
      </c>
      <c r="AJ185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57" s="16" t="str">
        <f>IF(Table13[[#This Row],[Going-Dist]]="G&lt;6-Dist&gt;=1700","B",IF(Table13[[#This Row],[Going-Dist]]="G&lt;6-Dist&lt;1700","A",IF(AJ1857="G&gt;=6-Dist&lt;1700","C",IF(AJ1857="G&gt;=6-Dist&gt;=1700","D","xx"))))</f>
        <v>B</v>
      </c>
      <c r="AL1857" s="69">
        <f>MONTH(Table13[[#This Row],[Date]])</f>
        <v>9</v>
      </c>
      <c r="AM1857" s="69" t="str">
        <f t="shared" si="139"/>
        <v>2026-2027</v>
      </c>
      <c r="AN1857" s="150">
        <v>100</v>
      </c>
      <c r="AO1857" s="128">
        <f>IF(Table13[[#This Row],[Combo 27 Bet]]="","",IF(Table13[[#This Row],[Lev Ret]]="","",AN1857*Table13[[#This Row],[Odds]]))</f>
        <v>320</v>
      </c>
      <c r="AP1857" s="129">
        <f t="shared" si="151"/>
        <v>220</v>
      </c>
      <c r="AQ1857" s="135"/>
      <c r="AR1857" s="151">
        <v>5</v>
      </c>
      <c r="AS1857" s="2" t="str">
        <f>IF(Table13[[#This Row],[Date]]&lt;$AS$3,"","Live")</f>
        <v>Live</v>
      </c>
      <c r="AT1857" s="2" t="str">
        <f>IF(Table13[[#This Row],[Date]]&lt;$AT$3,"","Current Algo")</f>
        <v>Current Algo</v>
      </c>
    </row>
    <row r="1858" spans="1:46" x14ac:dyDescent="0.25">
      <c r="A1858" s="82">
        <v>46284</v>
      </c>
      <c r="B1858" s="2" t="s">
        <v>4</v>
      </c>
      <c r="C1858" s="83">
        <v>0.70138888888888884</v>
      </c>
      <c r="D1858" s="87">
        <v>4</v>
      </c>
      <c r="E1858" s="7">
        <v>7</v>
      </c>
      <c r="F1858" s="60">
        <v>9</v>
      </c>
      <c r="G1858" s="2">
        <v>1400</v>
      </c>
      <c r="H1858" s="2" t="s">
        <v>42</v>
      </c>
      <c r="I1858" s="2" t="s">
        <v>46</v>
      </c>
      <c r="J1858" s="2">
        <v>1000</v>
      </c>
      <c r="K1858" s="6">
        <v>5</v>
      </c>
      <c r="L1858" s="6" t="s">
        <v>1813</v>
      </c>
      <c r="M1858" s="2" t="s">
        <v>76</v>
      </c>
      <c r="N1858" s="84">
        <v>6.5</v>
      </c>
      <c r="O1858" s="2" t="s">
        <v>49</v>
      </c>
      <c r="P1858" s="2" t="s">
        <v>52</v>
      </c>
      <c r="Q1858" s="85"/>
      <c r="R1858" s="86">
        <v>7</v>
      </c>
      <c r="S1858" s="85">
        <v>56</v>
      </c>
      <c r="T1858" s="85">
        <v>56</v>
      </c>
      <c r="U1858" s="85"/>
      <c r="V1858" s="2">
        <v>2</v>
      </c>
      <c r="W1858" s="92"/>
      <c r="X1858" s="10">
        <v>2</v>
      </c>
      <c r="Y1858" s="95">
        <v>5.3</v>
      </c>
      <c r="Z1858" s="2">
        <v>30</v>
      </c>
      <c r="AA1858" s="6">
        <v>16</v>
      </c>
      <c r="AB1858" s="2"/>
      <c r="AC1858" s="2" t="s">
        <v>150</v>
      </c>
      <c r="AD1858" s="84">
        <v>5.5</v>
      </c>
      <c r="AE1858" s="84">
        <v>2.0499999999999998</v>
      </c>
      <c r="AF1858" s="2">
        <v>100</v>
      </c>
      <c r="AG1858" s="2">
        <f t="shared" si="149"/>
        <v>550</v>
      </c>
      <c r="AH1858" s="2">
        <f t="shared" si="150"/>
        <v>450</v>
      </c>
      <c r="AI1858" s="44" t="str">
        <f>VLOOKUP(Table13[[#This Row],[Track]],$B$1885:$D$1929,2,FALSE)</f>
        <v>Vic</v>
      </c>
      <c r="AJ185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8" s="16" t="str">
        <f>IF(Table13[[#This Row],[Going-Dist]]="G&lt;6-Dist&gt;=1700","B",IF(Table13[[#This Row],[Going-Dist]]="G&lt;6-Dist&lt;1700","A",IF(AJ1858="G&gt;=6-Dist&lt;1700","C",IF(AJ1858="G&gt;=6-Dist&gt;=1700","D","xx"))))</f>
        <v>A</v>
      </c>
      <c r="AL1858" s="69">
        <f>MONTH(Table13[[#This Row],[Date]])</f>
        <v>9</v>
      </c>
      <c r="AM1858" s="69" t="str">
        <f t="shared" si="139"/>
        <v>2026-2027</v>
      </c>
      <c r="AN1858" s="150">
        <v>150</v>
      </c>
      <c r="AO1858" s="128">
        <f>IF(Table13[[#This Row],[Combo 27 Bet]]="","",IF(Table13[[#This Row],[Lev Ret]]="","",AN1858*Table13[[#This Row],[Odds]]))</f>
        <v>825</v>
      </c>
      <c r="AP1858" s="129">
        <f t="shared" ref="AP1858:AP1876" si="152">IF(AN1858="","",IF(AO1858="",AN1858*-1,AO1858-AN1858))</f>
        <v>675</v>
      </c>
      <c r="AQ1858" s="135">
        <v>2</v>
      </c>
      <c r="AR1858" s="151">
        <v>8</v>
      </c>
      <c r="AS1858" s="2" t="str">
        <f>IF(Table13[[#This Row],[Date]]&lt;$AS$3,"","Live")</f>
        <v>Live</v>
      </c>
      <c r="AT1858" s="2" t="str">
        <f>IF(Table13[[#This Row],[Date]]&lt;$AT$3,"","Current Algo")</f>
        <v>Current Algo</v>
      </c>
    </row>
    <row r="1859" spans="1:46" x14ac:dyDescent="0.25">
      <c r="A1859" s="82">
        <v>46284</v>
      </c>
      <c r="B1859" s="2" t="s">
        <v>4</v>
      </c>
      <c r="C1859" s="83">
        <v>0.70138888888888884</v>
      </c>
      <c r="D1859" s="87">
        <v>4</v>
      </c>
      <c r="E1859" s="7">
        <v>7</v>
      </c>
      <c r="F1859" s="60">
        <v>9</v>
      </c>
      <c r="G1859" s="2">
        <v>1400</v>
      </c>
      <c r="H1859" s="2" t="s">
        <v>42</v>
      </c>
      <c r="I1859" s="2" t="s">
        <v>46</v>
      </c>
      <c r="J1859" s="2">
        <v>1000</v>
      </c>
      <c r="K1859" s="6">
        <v>6</v>
      </c>
      <c r="L1859" s="6" t="s">
        <v>1860</v>
      </c>
      <c r="M1859" s="2" t="s">
        <v>58</v>
      </c>
      <c r="N1859" s="84">
        <v>5</v>
      </c>
      <c r="O1859" s="2" t="s">
        <v>49</v>
      </c>
      <c r="P1859" s="2" t="s">
        <v>82</v>
      </c>
      <c r="Q1859" s="85"/>
      <c r="R1859" s="86">
        <v>1</v>
      </c>
      <c r="S1859" s="85">
        <v>56</v>
      </c>
      <c r="T1859" s="85">
        <v>56</v>
      </c>
      <c r="U1859" s="85"/>
      <c r="V1859" s="2">
        <v>4</v>
      </c>
      <c r="W1859" s="92">
        <v>3</v>
      </c>
      <c r="X1859" s="10">
        <v>3</v>
      </c>
      <c r="Y1859" s="95">
        <v>5.6</v>
      </c>
      <c r="Z1859" s="2">
        <v>30</v>
      </c>
      <c r="AA1859" s="6">
        <v>16</v>
      </c>
      <c r="AB1859" s="2"/>
      <c r="AC1859" s="2"/>
      <c r="AD1859" s="84">
        <v>4.8</v>
      </c>
      <c r="AE1859" s="84"/>
      <c r="AF1859" s="2">
        <v>100</v>
      </c>
      <c r="AG1859" s="2" t="str">
        <f t="shared" ref="AG1859:AG1860" si="153">IF($AC1859&lt;&gt;"WON","",AF1859*$AD1859)</f>
        <v/>
      </c>
      <c r="AH1859" s="2">
        <f t="shared" ref="AH1859:AH1860" si="154">IF(AG1859="",AF1859*-1,AG1859-AF1859)</f>
        <v>-100</v>
      </c>
      <c r="AI1859" s="44" t="str">
        <f>VLOOKUP(Table13[[#This Row],[Track]],$B$1885:$D$1929,2,FALSE)</f>
        <v>Vic</v>
      </c>
      <c r="AJ185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59" s="16" t="str">
        <f>IF(Table13[[#This Row],[Going-Dist]]="G&lt;6-Dist&gt;=1700","B",IF(Table13[[#This Row],[Going-Dist]]="G&lt;6-Dist&lt;1700","A",IF(AJ1859="G&gt;=6-Dist&lt;1700","C",IF(AJ1859="G&gt;=6-Dist&gt;=1700","D","xx"))))</f>
        <v>A</v>
      </c>
      <c r="AL1859" s="69">
        <f>MONTH(Table13[[#This Row],[Date]])</f>
        <v>9</v>
      </c>
      <c r="AM1859" s="69" t="str">
        <f t="shared" si="139"/>
        <v>2026-2027</v>
      </c>
      <c r="AN1859" s="150">
        <v>100</v>
      </c>
      <c r="AO1859" s="128" t="str">
        <f>IF(Table13[[#This Row],[Combo 27 Bet]]="","",IF(Table13[[#This Row],[Lev Ret]]="","",AN1859*Table13[[#This Row],[Odds]]))</f>
        <v/>
      </c>
      <c r="AP1859" s="129">
        <f t="shared" si="152"/>
        <v>-100</v>
      </c>
      <c r="AQ1859" s="135">
        <v>2</v>
      </c>
      <c r="AR1859" s="151">
        <v>1</v>
      </c>
      <c r="AS1859" s="2" t="str">
        <f>IF(Table13[[#This Row],[Date]]&lt;$AS$3,"","Live")</f>
        <v>Live</v>
      </c>
      <c r="AT1859" s="2" t="str">
        <f>IF(Table13[[#This Row],[Date]]&lt;$AT$3,"","Current Algo")</f>
        <v>Current Algo</v>
      </c>
    </row>
    <row r="1860" spans="1:46" x14ac:dyDescent="0.25">
      <c r="A1860" s="82">
        <v>46284</v>
      </c>
      <c r="B1860" s="2" t="s">
        <v>148</v>
      </c>
      <c r="C1860" s="83">
        <v>0.71875</v>
      </c>
      <c r="D1860" s="87">
        <v>4</v>
      </c>
      <c r="E1860" s="7">
        <v>6</v>
      </c>
      <c r="F1860" s="60">
        <v>10</v>
      </c>
      <c r="G1860" s="2">
        <v>1100</v>
      </c>
      <c r="H1860" s="2" t="s">
        <v>151</v>
      </c>
      <c r="I1860" s="2">
        <v>88</v>
      </c>
      <c r="J1860" s="2">
        <v>160</v>
      </c>
      <c r="K1860" s="6">
        <v>5</v>
      </c>
      <c r="L1860" s="6" t="s">
        <v>1861</v>
      </c>
      <c r="M1860" s="2" t="s">
        <v>75</v>
      </c>
      <c r="N1860" s="84">
        <v>3.8</v>
      </c>
      <c r="O1860" s="2" t="s">
        <v>1118</v>
      </c>
      <c r="P1860" s="2" t="s">
        <v>160</v>
      </c>
      <c r="Q1860" s="85"/>
      <c r="R1860" s="86">
        <v>8</v>
      </c>
      <c r="S1860" s="85">
        <v>59</v>
      </c>
      <c r="T1860" s="85">
        <v>59</v>
      </c>
      <c r="U1860" s="85">
        <v>40.014419610670515</v>
      </c>
      <c r="V1860" s="2">
        <v>1</v>
      </c>
      <c r="W1860" s="92">
        <v>1</v>
      </c>
      <c r="X1860" s="10">
        <v>1</v>
      </c>
      <c r="Y1860" s="95">
        <v>4.8</v>
      </c>
      <c r="Z1860" s="2">
        <v>20</v>
      </c>
      <c r="AA1860" s="6"/>
      <c r="AB1860" s="2"/>
      <c r="AC1860" s="2"/>
      <c r="AD1860" s="84">
        <v>4.5999999999999996</v>
      </c>
      <c r="AE1860" s="84"/>
      <c r="AF1860" s="2">
        <v>100</v>
      </c>
      <c r="AG1860" s="2" t="str">
        <f t="shared" si="153"/>
        <v/>
      </c>
      <c r="AH1860" s="2">
        <f t="shared" si="154"/>
        <v>-100</v>
      </c>
      <c r="AI1860" s="44" t="str">
        <f>VLOOKUP(Table13[[#This Row],[Track]],$B$1885:$D$1929,2,FALSE)</f>
        <v>NSW</v>
      </c>
      <c r="AJ186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0" s="16" t="str">
        <f>IF(Table13[[#This Row],[Going-Dist]]="G&lt;6-Dist&gt;=1700","B",IF(Table13[[#This Row],[Going-Dist]]="G&lt;6-Dist&lt;1700","A",IF(AJ1860="G&gt;=6-Dist&lt;1700","C",IF(AJ1860="G&gt;=6-Dist&gt;=1700","D","xx"))))</f>
        <v>A</v>
      </c>
      <c r="AL1860" s="69">
        <f>MONTH(Table13[[#This Row],[Date]])</f>
        <v>9</v>
      </c>
      <c r="AM1860" s="69" t="str">
        <f t="shared" si="139"/>
        <v>2026-2027</v>
      </c>
      <c r="AN1860" s="150">
        <v>150</v>
      </c>
      <c r="AO1860" s="128" t="str">
        <f>IF(Table13[[#This Row],[Combo 27 Bet]]="","",IF(Table13[[#This Row],[Lev Ret]]="","",AN1860*Table13[[#This Row],[Odds]]))</f>
        <v/>
      </c>
      <c r="AP1860" s="129">
        <f t="shared" si="152"/>
        <v>-150</v>
      </c>
      <c r="AQ1860" s="135"/>
      <c r="AR1860" s="151">
        <v>9</v>
      </c>
      <c r="AS1860" s="2" t="str">
        <f>IF(Table13[[#This Row],[Date]]&lt;$AS$3,"","Live")</f>
        <v>Live</v>
      </c>
      <c r="AT1860" s="2" t="str">
        <f>IF(Table13[[#This Row],[Date]]&lt;$AT$3,"","Current Algo")</f>
        <v>Current Algo</v>
      </c>
    </row>
    <row r="1861" spans="1:46" x14ac:dyDescent="0.25">
      <c r="A1861" s="82">
        <v>46291</v>
      </c>
      <c r="B1861" s="2" t="s">
        <v>149</v>
      </c>
      <c r="C1861" s="83">
        <v>0.51736111111111116</v>
      </c>
      <c r="D1861" s="87">
        <v>4</v>
      </c>
      <c r="E1861" s="7">
        <v>0</v>
      </c>
      <c r="F1861" s="60">
        <v>1</v>
      </c>
      <c r="G1861" s="2">
        <v>1300</v>
      </c>
      <c r="H1861" s="2" t="s">
        <v>151</v>
      </c>
      <c r="I1861" s="2">
        <v>72</v>
      </c>
      <c r="J1861" s="2">
        <v>120</v>
      </c>
      <c r="K1861" s="6">
        <v>7</v>
      </c>
      <c r="L1861" s="6" t="s">
        <v>1844</v>
      </c>
      <c r="M1861" s="2" t="s">
        <v>55</v>
      </c>
      <c r="N1861" s="84">
        <v>2.2999999999999998</v>
      </c>
      <c r="O1861" s="2" t="s">
        <v>179</v>
      </c>
      <c r="P1861" s="2" t="s">
        <v>86</v>
      </c>
      <c r="Q1861" s="85"/>
      <c r="R1861" s="86">
        <v>6</v>
      </c>
      <c r="S1861" s="85">
        <v>57</v>
      </c>
      <c r="T1861" s="85">
        <v>57</v>
      </c>
      <c r="U1861" s="85"/>
      <c r="V1861" s="2">
        <v>1</v>
      </c>
      <c r="W1861" s="92">
        <v>5</v>
      </c>
      <c r="X1861" s="10">
        <v>2</v>
      </c>
      <c r="Y1861" s="95">
        <v>4.5</v>
      </c>
      <c r="Z1861" s="2">
        <v>20</v>
      </c>
      <c r="AA1861" s="6"/>
      <c r="AB1861" s="2"/>
      <c r="AC1861" s="2"/>
      <c r="AD1861" s="84">
        <v>1.95</v>
      </c>
      <c r="AE1861" s="84"/>
      <c r="AF1861" s="2">
        <v>100</v>
      </c>
      <c r="AG1861" s="2" t="str">
        <f t="shared" ref="AG1861:AG1876" si="155">IF($AC1861&lt;&gt;"WON","",AF1861*$AD1861)</f>
        <v/>
      </c>
      <c r="AH1861" s="2">
        <f t="shared" ref="AH1861:AH1876" si="156">IF(AG1861="",AF1861*-1,AG1861-AF1861)</f>
        <v>-100</v>
      </c>
      <c r="AI1861" s="44" t="str">
        <f>VLOOKUP(Table13[[#This Row],[Track]],$B$1885:$D$1929,2,FALSE)</f>
        <v>NSW</v>
      </c>
      <c r="AJ186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1" s="16" t="str">
        <f>IF(Table13[[#This Row],[Going-Dist]]="G&lt;6-Dist&gt;=1700","B",IF(Table13[[#This Row],[Going-Dist]]="G&lt;6-Dist&lt;1700","A",IF(AJ1861="G&gt;=6-Dist&lt;1700","C",IF(AJ1861="G&gt;=6-Dist&gt;=1700","D","xx"))))</f>
        <v>A</v>
      </c>
      <c r="AL1861" s="69">
        <f>MONTH(Table13[[#This Row],[Date]])</f>
        <v>9</v>
      </c>
      <c r="AM1861" s="69" t="str">
        <f t="shared" ref="AM1861:AM1876" si="157">IF(A1861&lt;$AM$1905,"2020-2021",IF(A1861&lt;$AM$1906,"2021-2022",IF(A1861&lt;$AM$1907,"2022-2023",IF(A1861&lt;$AM$1908,"2023-2024",IF(A1861&lt;$AM$1909,"2024-2025",IF(A1861&lt;$AM$1910,"2025-2026",IF(A1861&lt;$AM$1911,"2026-2027",IF(A1861&lt;$AM$1912,"2027-2028"))))))))</f>
        <v>2026-2027</v>
      </c>
      <c r="AN1861" s="150">
        <v>200</v>
      </c>
      <c r="AO1861" s="128" t="str">
        <f>IF(Table13[[#This Row],[Combo 27 Bet]]="","",IF(Table13[[#This Row],[Lev Ret]]="","",AN1861*Table13[[#This Row],[Odds]]))</f>
        <v/>
      </c>
      <c r="AP1861" s="129">
        <f t="shared" si="152"/>
        <v>-200</v>
      </c>
      <c r="AQ1861" s="135"/>
      <c r="AR1861" s="151">
        <v>10</v>
      </c>
      <c r="AS1861" s="2" t="str">
        <f>IF(Table13[[#This Row],[Date]]&lt;$AS$3,"","Live")</f>
        <v>Live</v>
      </c>
      <c r="AT1861" s="2" t="str">
        <f>IF(Table13[[#This Row],[Date]]&lt;$AT$3,"","Current Algo")</f>
        <v>Current Algo</v>
      </c>
    </row>
    <row r="1862" spans="1:46" x14ac:dyDescent="0.25">
      <c r="A1862" s="82">
        <v>46291</v>
      </c>
      <c r="B1862" s="2" t="s">
        <v>149</v>
      </c>
      <c r="C1862" s="83">
        <v>0.64236111111111116</v>
      </c>
      <c r="D1862" s="87">
        <v>4</v>
      </c>
      <c r="E1862" s="7">
        <v>0</v>
      </c>
      <c r="F1862" s="60">
        <v>7</v>
      </c>
      <c r="G1862" s="2">
        <v>1400</v>
      </c>
      <c r="H1862" s="2" t="s">
        <v>152</v>
      </c>
      <c r="I1862" s="2" t="s">
        <v>66</v>
      </c>
      <c r="J1862" s="2">
        <v>400</v>
      </c>
      <c r="K1862" s="6">
        <v>1</v>
      </c>
      <c r="L1862" s="6" t="s">
        <v>1862</v>
      </c>
      <c r="M1862" s="2" t="s">
        <v>55</v>
      </c>
      <c r="N1862" s="84">
        <v>2.2000000000000002</v>
      </c>
      <c r="O1862" s="2" t="s">
        <v>49</v>
      </c>
      <c r="P1862" s="2" t="s">
        <v>86</v>
      </c>
      <c r="Q1862" s="85"/>
      <c r="R1862" s="86">
        <v>4</v>
      </c>
      <c r="S1862" s="85">
        <v>58</v>
      </c>
      <c r="T1862" s="85">
        <v>58</v>
      </c>
      <c r="U1862" s="85"/>
      <c r="V1862" s="2">
        <v>1</v>
      </c>
      <c r="W1862" s="92">
        <v>2</v>
      </c>
      <c r="X1862" s="10">
        <v>1</v>
      </c>
      <c r="Y1862" s="95">
        <v>4</v>
      </c>
      <c r="Z1862" s="2">
        <v>20</v>
      </c>
      <c r="AA1862" s="6"/>
      <c r="AB1862" s="2"/>
      <c r="AC1862" s="2" t="s">
        <v>12</v>
      </c>
      <c r="AD1862" s="84">
        <v>2</v>
      </c>
      <c r="AE1862" s="84">
        <v>1.1000000000000001</v>
      </c>
      <c r="AF1862" s="2">
        <v>100</v>
      </c>
      <c r="AG1862" s="2">
        <f t="shared" si="155"/>
        <v>200</v>
      </c>
      <c r="AH1862" s="2">
        <f t="shared" si="156"/>
        <v>100</v>
      </c>
      <c r="AI1862" s="44" t="str">
        <f>VLOOKUP(Table13[[#This Row],[Track]],$B$1885:$D$1929,2,FALSE)</f>
        <v>NSW</v>
      </c>
      <c r="AJ186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2" s="16" t="str">
        <f>IF(Table13[[#This Row],[Going-Dist]]="G&lt;6-Dist&gt;=1700","B",IF(Table13[[#This Row],[Going-Dist]]="G&lt;6-Dist&lt;1700","A",IF(AJ1862="G&gt;=6-Dist&lt;1700","C",IF(AJ1862="G&gt;=6-Dist&gt;=1700","D","xx"))))</f>
        <v>A</v>
      </c>
      <c r="AL1862" s="69">
        <f>MONTH(Table13[[#This Row],[Date]])</f>
        <v>9</v>
      </c>
      <c r="AM1862" s="69" t="str">
        <f t="shared" si="157"/>
        <v>2026-2027</v>
      </c>
      <c r="AN1862" s="150">
        <v>150</v>
      </c>
      <c r="AO1862" s="128">
        <f>IF(Table13[[#This Row],[Combo 27 Bet]]="","",IF(Table13[[#This Row],[Lev Ret]]="","",AN1862*Table13[[#This Row],[Odds]]))</f>
        <v>300</v>
      </c>
      <c r="AP1862" s="129">
        <f t="shared" si="152"/>
        <v>150</v>
      </c>
      <c r="AQ1862" s="135"/>
      <c r="AR1862" s="151">
        <v>9</v>
      </c>
      <c r="AS1862" s="2" t="str">
        <f>IF(Table13[[#This Row],[Date]]&lt;$AS$3,"","Live")</f>
        <v>Live</v>
      </c>
      <c r="AT1862" s="2" t="str">
        <f>IF(Table13[[#This Row],[Date]]&lt;$AT$3,"","Current Algo")</f>
        <v>Current Algo</v>
      </c>
    </row>
    <row r="1863" spans="1:46" x14ac:dyDescent="0.25">
      <c r="A1863" s="82">
        <v>46291</v>
      </c>
      <c r="B1863" s="2" t="s">
        <v>149</v>
      </c>
      <c r="C1863" s="83">
        <v>0.72569444444444442</v>
      </c>
      <c r="D1863" s="87">
        <v>4</v>
      </c>
      <c r="E1863" s="7">
        <v>0</v>
      </c>
      <c r="F1863" s="60">
        <v>10</v>
      </c>
      <c r="G1863" s="2">
        <v>1100</v>
      </c>
      <c r="H1863" s="2" t="s">
        <v>151</v>
      </c>
      <c r="I1863" s="2">
        <v>78</v>
      </c>
      <c r="J1863" s="2">
        <v>160</v>
      </c>
      <c r="K1863" s="6">
        <v>15</v>
      </c>
      <c r="L1863" s="6" t="s">
        <v>1863</v>
      </c>
      <c r="M1863" s="2" t="s">
        <v>50</v>
      </c>
      <c r="N1863" s="84">
        <v>4</v>
      </c>
      <c r="O1863" s="2" t="s">
        <v>179</v>
      </c>
      <c r="P1863" s="2" t="s">
        <v>1046</v>
      </c>
      <c r="Q1863" s="85"/>
      <c r="R1863" s="86">
        <v>5</v>
      </c>
      <c r="S1863" s="85">
        <v>56</v>
      </c>
      <c r="T1863" s="85">
        <v>56</v>
      </c>
      <c r="U1863" s="85"/>
      <c r="V1863" s="2">
        <v>3</v>
      </c>
      <c r="W1863" s="92">
        <v>4</v>
      </c>
      <c r="X1863" s="10">
        <v>1</v>
      </c>
      <c r="Y1863" s="95">
        <v>5.5</v>
      </c>
      <c r="Z1863" s="2">
        <v>20</v>
      </c>
      <c r="AA1863" s="6"/>
      <c r="AB1863" s="2"/>
      <c r="AC1863" s="2" t="s">
        <v>13</v>
      </c>
      <c r="AD1863" s="84">
        <v>3.9</v>
      </c>
      <c r="AE1863" s="84">
        <v>1.3</v>
      </c>
      <c r="AF1863" s="2">
        <v>100</v>
      </c>
      <c r="AG1863" s="2" t="str">
        <f t="shared" si="155"/>
        <v/>
      </c>
      <c r="AH1863" s="2">
        <f t="shared" si="156"/>
        <v>-100</v>
      </c>
      <c r="AI1863" s="44" t="str">
        <f>VLOOKUP(Table13[[#This Row],[Track]],$B$1885:$D$1929,2,FALSE)</f>
        <v>NSW</v>
      </c>
      <c r="AJ186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3" s="16" t="str">
        <f>IF(Table13[[#This Row],[Going-Dist]]="G&lt;6-Dist&gt;=1700","B",IF(Table13[[#This Row],[Going-Dist]]="G&lt;6-Dist&lt;1700","A",IF(AJ1863="G&gt;=6-Dist&lt;1700","C",IF(AJ1863="G&gt;=6-Dist&gt;=1700","D","xx"))))</f>
        <v>A</v>
      </c>
      <c r="AL1863" s="69">
        <f>MONTH(Table13[[#This Row],[Date]])</f>
        <v>9</v>
      </c>
      <c r="AM1863" s="69" t="str">
        <f t="shared" si="157"/>
        <v>2026-2027</v>
      </c>
      <c r="AN1863" s="150">
        <v>100</v>
      </c>
      <c r="AO1863" s="128" t="str">
        <f>IF(Table13[[#This Row],[Combo 27 Bet]]="","",IF(Table13[[#This Row],[Lev Ret]]="","",AN1863*Table13[[#This Row],[Odds]]))</f>
        <v/>
      </c>
      <c r="AP1863" s="129">
        <f t="shared" si="152"/>
        <v>-100</v>
      </c>
      <c r="AQ1863" s="135"/>
      <c r="AR1863" s="151">
        <v>7</v>
      </c>
      <c r="AS1863" s="2" t="str">
        <f>IF(Table13[[#This Row],[Date]]&lt;$AS$3,"","Live")</f>
        <v>Live</v>
      </c>
      <c r="AT1863" s="2" t="str">
        <f>IF(Table13[[#This Row],[Date]]&lt;$AT$3,"","Current Algo")</f>
        <v>Current Algo</v>
      </c>
    </row>
    <row r="1864" spans="1:46" x14ac:dyDescent="0.25">
      <c r="A1864" s="82">
        <v>46292</v>
      </c>
      <c r="B1864" s="2" t="s">
        <v>4</v>
      </c>
      <c r="C1864" s="83">
        <v>0.57638888888888884</v>
      </c>
      <c r="D1864" s="87">
        <v>4</v>
      </c>
      <c r="E1864" s="7">
        <v>13</v>
      </c>
      <c r="F1864" s="60">
        <v>3</v>
      </c>
      <c r="G1864" s="2">
        <v>2000</v>
      </c>
      <c r="H1864" s="2" t="s">
        <v>42</v>
      </c>
      <c r="I1864" s="2" t="s">
        <v>46</v>
      </c>
      <c r="J1864" s="2">
        <v>200</v>
      </c>
      <c r="K1864" s="6">
        <v>11</v>
      </c>
      <c r="L1864" s="6" t="s">
        <v>1864</v>
      </c>
      <c r="M1864" s="2" t="s">
        <v>75</v>
      </c>
      <c r="N1864" s="84">
        <v>4.4000000000000004</v>
      </c>
      <c r="O1864" s="2" t="s">
        <v>116</v>
      </c>
      <c r="P1864" s="2" t="s">
        <v>545</v>
      </c>
      <c r="Q1864" s="85"/>
      <c r="R1864" s="86">
        <v>11</v>
      </c>
      <c r="S1864" s="85">
        <v>54</v>
      </c>
      <c r="T1864" s="85">
        <v>54</v>
      </c>
      <c r="U1864" s="85"/>
      <c r="V1864" s="2">
        <v>1</v>
      </c>
      <c r="W1864" s="92"/>
      <c r="X1864" s="10">
        <v>1</v>
      </c>
      <c r="Y1864" s="95">
        <v>4.8</v>
      </c>
      <c r="Z1864" s="2">
        <v>35</v>
      </c>
      <c r="AA1864" s="6">
        <v>13</v>
      </c>
      <c r="AB1864" s="2"/>
      <c r="AC1864" s="2"/>
      <c r="AD1864" s="84">
        <v>5</v>
      </c>
      <c r="AE1864" s="84"/>
      <c r="AF1864" s="2">
        <v>100</v>
      </c>
      <c r="AG1864" s="2" t="str">
        <f t="shared" si="155"/>
        <v/>
      </c>
      <c r="AH1864" s="2">
        <f t="shared" si="156"/>
        <v>-100</v>
      </c>
      <c r="AI1864" s="44" t="str">
        <f>VLOOKUP(Table13[[#This Row],[Track]],$B$1885:$D$1929,2,FALSE)</f>
        <v>Vic</v>
      </c>
      <c r="AJ186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64" s="16" t="str">
        <f>IF(Table13[[#This Row],[Going-Dist]]="G&lt;6-Dist&gt;=1700","B",IF(Table13[[#This Row],[Going-Dist]]="G&lt;6-Dist&lt;1700","A",IF(AJ1864="G&gt;=6-Dist&lt;1700","C",IF(AJ1864="G&gt;=6-Dist&gt;=1700","D","xx"))))</f>
        <v>B</v>
      </c>
      <c r="AL1864" s="69">
        <f>MONTH(Table13[[#This Row],[Date]])</f>
        <v>9</v>
      </c>
      <c r="AM1864" s="69" t="str">
        <f t="shared" si="157"/>
        <v>2026-2027</v>
      </c>
      <c r="AN1864" s="150">
        <v>100</v>
      </c>
      <c r="AO1864" s="128" t="str">
        <f>IF(Table13[[#This Row],[Combo 27 Bet]]="","",IF(Table13[[#This Row],[Lev Ret]]="","",AN1864*Table13[[#This Row],[Odds]]))</f>
        <v/>
      </c>
      <c r="AP1864" s="129">
        <f t="shared" si="152"/>
        <v>-100</v>
      </c>
      <c r="AQ1864" s="135"/>
      <c r="AR1864" s="151">
        <v>7</v>
      </c>
      <c r="AS1864" s="2" t="str">
        <f>IF(Table13[[#This Row],[Date]]&lt;$AS$3,"","Live")</f>
        <v>Live</v>
      </c>
      <c r="AT1864" s="2" t="str">
        <f>IF(Table13[[#This Row],[Date]]&lt;$AT$3,"","Current Algo")</f>
        <v>Current Algo</v>
      </c>
    </row>
    <row r="1865" spans="1:46" x14ac:dyDescent="0.25">
      <c r="A1865" s="82">
        <v>46292</v>
      </c>
      <c r="B1865" s="2" t="s">
        <v>4</v>
      </c>
      <c r="C1865" s="83">
        <v>0.625</v>
      </c>
      <c r="D1865" s="87">
        <v>4</v>
      </c>
      <c r="E1865" s="7">
        <v>13</v>
      </c>
      <c r="F1865" s="60">
        <v>5</v>
      </c>
      <c r="G1865" s="2">
        <v>1600</v>
      </c>
      <c r="H1865" s="2" t="s">
        <v>131</v>
      </c>
      <c r="I1865" s="2" t="s">
        <v>131</v>
      </c>
      <c r="J1865" s="2">
        <v>500</v>
      </c>
      <c r="K1865" s="6">
        <v>6</v>
      </c>
      <c r="L1865" s="6" t="s">
        <v>1865</v>
      </c>
      <c r="M1865" s="2" t="s">
        <v>55</v>
      </c>
      <c r="N1865" s="84">
        <v>5.5</v>
      </c>
      <c r="O1865" s="2" t="s">
        <v>133</v>
      </c>
      <c r="P1865" s="2" t="s">
        <v>103</v>
      </c>
      <c r="Q1865" s="85"/>
      <c r="R1865" s="86">
        <v>1</v>
      </c>
      <c r="S1865" s="85">
        <v>57</v>
      </c>
      <c r="T1865" s="85">
        <v>57</v>
      </c>
      <c r="U1865" s="85"/>
      <c r="V1865" s="2">
        <v>4</v>
      </c>
      <c r="W1865" s="92">
        <v>3</v>
      </c>
      <c r="X1865" s="10">
        <v>1</v>
      </c>
      <c r="Y1865" s="95">
        <v>4</v>
      </c>
      <c r="Z1865" s="2">
        <v>45</v>
      </c>
      <c r="AA1865" s="6">
        <v>6</v>
      </c>
      <c r="AB1865" s="2"/>
      <c r="AC1865" s="2" t="s">
        <v>15</v>
      </c>
      <c r="AD1865" s="84">
        <v>8.5</v>
      </c>
      <c r="AE1865" s="84">
        <v>2.7</v>
      </c>
      <c r="AF1865" s="2">
        <v>100</v>
      </c>
      <c r="AG1865" s="2" t="str">
        <f t="shared" si="155"/>
        <v/>
      </c>
      <c r="AH1865" s="2">
        <f t="shared" si="156"/>
        <v>-100</v>
      </c>
      <c r="AI1865" s="44" t="str">
        <f>VLOOKUP(Table13[[#This Row],[Track]],$B$1885:$D$1929,2,FALSE)</f>
        <v>Vic</v>
      </c>
      <c r="AJ186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5" s="16" t="str">
        <f>IF(Table13[[#This Row],[Going-Dist]]="G&lt;6-Dist&gt;=1700","B",IF(Table13[[#This Row],[Going-Dist]]="G&lt;6-Dist&lt;1700","A",IF(AJ1865="G&gt;=6-Dist&lt;1700","C",IF(AJ1865="G&gt;=6-Dist&gt;=1700","D","xx"))))</f>
        <v>A</v>
      </c>
      <c r="AL1865" s="69">
        <f>MONTH(Table13[[#This Row],[Date]])</f>
        <v>9</v>
      </c>
      <c r="AM1865" s="69" t="str">
        <f t="shared" si="157"/>
        <v>2026-2027</v>
      </c>
      <c r="AN1865" s="150">
        <v>100</v>
      </c>
      <c r="AO1865" s="128" t="str">
        <f>IF(Table13[[#This Row],[Combo 27 Bet]]="","",IF(Table13[[#This Row],[Lev Ret]]="","",AN1865*Table13[[#This Row],[Odds]]))</f>
        <v/>
      </c>
      <c r="AP1865" s="129">
        <f t="shared" si="152"/>
        <v>-100</v>
      </c>
      <c r="AQ1865" s="135">
        <v>2</v>
      </c>
      <c r="AR1865" s="151">
        <v>1</v>
      </c>
      <c r="AS1865" s="2" t="str">
        <f>IF(Table13[[#This Row],[Date]]&lt;$AS$3,"","Live")</f>
        <v>Live</v>
      </c>
      <c r="AT1865" s="2" t="str">
        <f>IF(Table13[[#This Row],[Date]]&lt;$AT$3,"","Current Algo")</f>
        <v>Current Algo</v>
      </c>
    </row>
    <row r="1866" spans="1:46" x14ac:dyDescent="0.25">
      <c r="A1866" s="82">
        <v>46292</v>
      </c>
      <c r="B1866" s="2" t="s">
        <v>4</v>
      </c>
      <c r="C1866" s="83">
        <v>0.625</v>
      </c>
      <c r="D1866" s="87">
        <v>4</v>
      </c>
      <c r="E1866" s="7">
        <v>13</v>
      </c>
      <c r="F1866" s="60">
        <v>5</v>
      </c>
      <c r="G1866" s="2">
        <v>1600</v>
      </c>
      <c r="H1866" s="2" t="s">
        <v>131</v>
      </c>
      <c r="I1866" s="2" t="s">
        <v>131</v>
      </c>
      <c r="J1866" s="2">
        <v>500</v>
      </c>
      <c r="K1866" s="6">
        <v>5</v>
      </c>
      <c r="L1866" s="6" t="s">
        <v>1866</v>
      </c>
      <c r="M1866" s="2" t="s">
        <v>71</v>
      </c>
      <c r="N1866" s="84">
        <v>2</v>
      </c>
      <c r="O1866" s="2" t="s">
        <v>515</v>
      </c>
      <c r="P1866" s="2" t="s">
        <v>45</v>
      </c>
      <c r="Q1866" s="85"/>
      <c r="R1866" s="86">
        <v>3</v>
      </c>
      <c r="S1866" s="85">
        <v>57</v>
      </c>
      <c r="T1866" s="85">
        <v>57</v>
      </c>
      <c r="U1866" s="85"/>
      <c r="V1866" s="2">
        <v>1</v>
      </c>
      <c r="W1866" s="92">
        <v>2</v>
      </c>
      <c r="X1866" s="10">
        <v>2</v>
      </c>
      <c r="Y1866" s="95">
        <v>4.4000000000000004</v>
      </c>
      <c r="Z1866" s="2">
        <v>40</v>
      </c>
      <c r="AA1866" s="6">
        <v>6</v>
      </c>
      <c r="AB1866" s="2"/>
      <c r="AC1866" s="2" t="s">
        <v>12</v>
      </c>
      <c r="AD1866" s="84">
        <v>1.85</v>
      </c>
      <c r="AE1866" s="84">
        <v>1.4</v>
      </c>
      <c r="AF1866" s="2">
        <v>100</v>
      </c>
      <c r="AG1866" s="2">
        <f t="shared" si="155"/>
        <v>185</v>
      </c>
      <c r="AH1866" s="2">
        <f t="shared" si="156"/>
        <v>85</v>
      </c>
      <c r="AI1866" s="44" t="str">
        <f>VLOOKUP(Table13[[#This Row],[Track]],$B$1885:$D$1929,2,FALSE)</f>
        <v>Vic</v>
      </c>
      <c r="AJ186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6" s="16" t="str">
        <f>IF(Table13[[#This Row],[Going-Dist]]="G&lt;6-Dist&gt;=1700","B",IF(Table13[[#This Row],[Going-Dist]]="G&lt;6-Dist&lt;1700","A",IF(AJ1866="G&gt;=6-Dist&lt;1700","C",IF(AJ1866="G&gt;=6-Dist&gt;=1700","D","xx"))))</f>
        <v>A</v>
      </c>
      <c r="AL1866" s="69">
        <f>MONTH(Table13[[#This Row],[Date]])</f>
        <v>9</v>
      </c>
      <c r="AM1866" s="69" t="str">
        <f t="shared" si="157"/>
        <v>2026-2027</v>
      </c>
      <c r="AN1866" s="150">
        <v>150</v>
      </c>
      <c r="AO1866" s="128">
        <f>IF(Table13[[#This Row],[Combo 27 Bet]]="","",IF(Table13[[#This Row],[Lev Ret]]="","",AN1866*Table13[[#This Row],[Odds]]))</f>
        <v>277.5</v>
      </c>
      <c r="AP1866" s="129">
        <f t="shared" si="152"/>
        <v>127.5</v>
      </c>
      <c r="AQ1866" s="135">
        <v>2</v>
      </c>
      <c r="AR1866" s="151">
        <v>4</v>
      </c>
      <c r="AS1866" s="2" t="str">
        <f>IF(Table13[[#This Row],[Date]]&lt;$AS$3,"","Live")</f>
        <v>Live</v>
      </c>
      <c r="AT1866" s="2" t="str">
        <f>IF(Table13[[#This Row],[Date]]&lt;$AT$3,"","Current Algo")</f>
        <v>Current Algo</v>
      </c>
    </row>
    <row r="1867" spans="1:46" x14ac:dyDescent="0.25">
      <c r="A1867" s="82">
        <v>46292</v>
      </c>
      <c r="B1867" s="2" t="s">
        <v>4</v>
      </c>
      <c r="C1867" s="83">
        <v>0.67083333333333328</v>
      </c>
      <c r="D1867" s="87">
        <v>4</v>
      </c>
      <c r="E1867" s="7">
        <v>13</v>
      </c>
      <c r="F1867" s="60">
        <v>7</v>
      </c>
      <c r="G1867" s="2">
        <v>1600</v>
      </c>
      <c r="H1867" s="2" t="s">
        <v>70</v>
      </c>
      <c r="I1867" s="2" t="s">
        <v>84</v>
      </c>
      <c r="J1867" s="2">
        <v>300</v>
      </c>
      <c r="K1867" s="6">
        <v>5</v>
      </c>
      <c r="L1867" s="6" t="s">
        <v>1867</v>
      </c>
      <c r="M1867" s="2" t="s">
        <v>58</v>
      </c>
      <c r="N1867" s="84">
        <v>2.9</v>
      </c>
      <c r="O1867" s="2" t="s">
        <v>1868</v>
      </c>
      <c r="P1867" s="2" t="s">
        <v>377</v>
      </c>
      <c r="Q1867" s="85"/>
      <c r="R1867" s="86">
        <v>8</v>
      </c>
      <c r="S1867" s="85">
        <v>55</v>
      </c>
      <c r="T1867" s="85">
        <v>55</v>
      </c>
      <c r="U1867" s="85"/>
      <c r="V1867" s="2">
        <v>1</v>
      </c>
      <c r="W1867" s="92">
        <v>3</v>
      </c>
      <c r="X1867" s="10">
        <v>1</v>
      </c>
      <c r="Y1867" s="95">
        <v>3.6</v>
      </c>
      <c r="Z1867" s="2">
        <v>45</v>
      </c>
      <c r="AA1867" s="6">
        <v>9</v>
      </c>
      <c r="AB1867" s="2"/>
      <c r="AC1867" s="2" t="s">
        <v>12</v>
      </c>
      <c r="AD1867" s="84">
        <v>3.8</v>
      </c>
      <c r="AE1867" s="84">
        <v>1.3</v>
      </c>
      <c r="AF1867" s="2">
        <v>100</v>
      </c>
      <c r="AG1867" s="2">
        <f t="shared" si="155"/>
        <v>380</v>
      </c>
      <c r="AH1867" s="2">
        <f t="shared" si="156"/>
        <v>280</v>
      </c>
      <c r="AI1867" s="44" t="str">
        <f>VLOOKUP(Table13[[#This Row],[Track]],$B$1885:$D$1929,2,FALSE)</f>
        <v>Vic</v>
      </c>
      <c r="AJ1867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7" s="16" t="str">
        <f>IF(Table13[[#This Row],[Going-Dist]]="G&lt;6-Dist&gt;=1700","B",IF(Table13[[#This Row],[Going-Dist]]="G&lt;6-Dist&lt;1700","A",IF(AJ1867="G&gt;=6-Dist&lt;1700","C",IF(AJ1867="G&gt;=6-Dist&gt;=1700","D","xx"))))</f>
        <v>A</v>
      </c>
      <c r="AL1867" s="69">
        <f>MONTH(Table13[[#This Row],[Date]])</f>
        <v>9</v>
      </c>
      <c r="AM1867" s="69" t="str">
        <f t="shared" si="157"/>
        <v>2026-2027</v>
      </c>
      <c r="AN1867" s="150">
        <v>140</v>
      </c>
      <c r="AO1867" s="128">
        <f>IF(Table13[[#This Row],[Combo 27 Bet]]="","",IF(Table13[[#This Row],[Lev Ret]]="","",AN1867*Table13[[#This Row],[Odds]]))</f>
        <v>532</v>
      </c>
      <c r="AP1867" s="129">
        <f t="shared" si="152"/>
        <v>392</v>
      </c>
      <c r="AQ1867" s="135">
        <v>2</v>
      </c>
      <c r="AR1867" s="151">
        <v>5</v>
      </c>
      <c r="AS1867" s="2" t="str">
        <f>IF(Table13[[#This Row],[Date]]&lt;$AS$3,"","Live")</f>
        <v>Live</v>
      </c>
      <c r="AT1867" s="2" t="str">
        <f>IF(Table13[[#This Row],[Date]]&lt;$AT$3,"","Current Algo")</f>
        <v>Current Algo</v>
      </c>
    </row>
    <row r="1868" spans="1:46" x14ac:dyDescent="0.25">
      <c r="A1868" s="82">
        <v>46292</v>
      </c>
      <c r="B1868" s="2" t="s">
        <v>4</v>
      </c>
      <c r="C1868" s="83">
        <v>0.67083333333333328</v>
      </c>
      <c r="D1868" s="87">
        <v>4</v>
      </c>
      <c r="E1868" s="7">
        <v>13</v>
      </c>
      <c r="F1868" s="60">
        <v>7</v>
      </c>
      <c r="G1868" s="2">
        <v>1600</v>
      </c>
      <c r="H1868" s="2" t="s">
        <v>70</v>
      </c>
      <c r="I1868" s="2" t="s">
        <v>84</v>
      </c>
      <c r="J1868" s="2">
        <v>300</v>
      </c>
      <c r="K1868" s="6">
        <v>1</v>
      </c>
      <c r="L1868" s="6" t="s">
        <v>1835</v>
      </c>
      <c r="M1868" s="2" t="s">
        <v>80</v>
      </c>
      <c r="N1868" s="84">
        <v>2.9</v>
      </c>
      <c r="O1868" s="2" t="s">
        <v>47</v>
      </c>
      <c r="P1868" s="2" t="s">
        <v>48</v>
      </c>
      <c r="Q1868" s="85"/>
      <c r="R1868" s="86">
        <v>2</v>
      </c>
      <c r="S1868" s="85">
        <v>58</v>
      </c>
      <c r="T1868" s="85">
        <v>58</v>
      </c>
      <c r="U1868" s="85"/>
      <c r="V1868" s="2">
        <v>2</v>
      </c>
      <c r="W1868" s="92">
        <v>1</v>
      </c>
      <c r="X1868" s="10">
        <v>2</v>
      </c>
      <c r="Y1868" s="95">
        <v>4.5999999999999996</v>
      </c>
      <c r="Z1868" s="2">
        <v>40</v>
      </c>
      <c r="AA1868" s="6">
        <v>9</v>
      </c>
      <c r="AB1868" s="2"/>
      <c r="AC1868" s="2" t="s">
        <v>15</v>
      </c>
      <c r="AD1868" s="84">
        <v>2.4</v>
      </c>
      <c r="AE1868" s="84">
        <v>1.3</v>
      </c>
      <c r="AF1868" s="2">
        <v>100</v>
      </c>
      <c r="AG1868" s="2" t="str">
        <f t="shared" si="155"/>
        <v/>
      </c>
      <c r="AH1868" s="2">
        <f t="shared" si="156"/>
        <v>-100</v>
      </c>
      <c r="AI1868" s="44" t="str">
        <f>VLOOKUP(Table13[[#This Row],[Track]],$B$1885:$D$1929,2,FALSE)</f>
        <v>Vic</v>
      </c>
      <c r="AJ1868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8" s="16" t="str">
        <f>IF(Table13[[#This Row],[Going-Dist]]="G&lt;6-Dist&gt;=1700","B",IF(Table13[[#This Row],[Going-Dist]]="G&lt;6-Dist&lt;1700","A",IF(AJ1868="G&gt;=6-Dist&lt;1700","C",IF(AJ1868="G&gt;=6-Dist&gt;=1700","D","xx"))))</f>
        <v>A</v>
      </c>
      <c r="AL1868" s="69">
        <f>MONTH(Table13[[#This Row],[Date]])</f>
        <v>9</v>
      </c>
      <c r="AM1868" s="69" t="str">
        <f t="shared" si="157"/>
        <v>2026-2027</v>
      </c>
      <c r="AN1868" s="150">
        <v>150</v>
      </c>
      <c r="AO1868" s="128" t="str">
        <f>IF(Table13[[#This Row],[Combo 27 Bet]]="","",IF(Table13[[#This Row],[Lev Ret]]="","",AN1868*Table13[[#This Row],[Odds]]))</f>
        <v/>
      </c>
      <c r="AP1868" s="129">
        <f t="shared" si="152"/>
        <v>-150</v>
      </c>
      <c r="AQ1868" s="135">
        <v>2</v>
      </c>
      <c r="AR1868" s="151">
        <v>4</v>
      </c>
      <c r="AS1868" s="2" t="str">
        <f>IF(Table13[[#This Row],[Date]]&lt;$AS$3,"","Live")</f>
        <v>Live</v>
      </c>
      <c r="AT1868" s="2" t="str">
        <f>IF(Table13[[#This Row],[Date]]&lt;$AT$3,"","Current Algo")</f>
        <v>Current Algo</v>
      </c>
    </row>
    <row r="1869" spans="1:46" x14ac:dyDescent="0.25">
      <c r="A1869" s="82">
        <v>46292</v>
      </c>
      <c r="B1869" s="2" t="s">
        <v>4</v>
      </c>
      <c r="C1869" s="83">
        <v>0.72569444444444442</v>
      </c>
      <c r="D1869" s="87">
        <v>4</v>
      </c>
      <c r="E1869" s="7">
        <v>13</v>
      </c>
      <c r="F1869" s="60">
        <v>9</v>
      </c>
      <c r="G1869" s="2">
        <v>1440</v>
      </c>
      <c r="H1869" s="2" t="s">
        <v>42</v>
      </c>
      <c r="I1869" s="2" t="s">
        <v>66</v>
      </c>
      <c r="J1869" s="2">
        <v>175</v>
      </c>
      <c r="K1869" s="6">
        <v>13</v>
      </c>
      <c r="L1869" s="6" t="s">
        <v>1869</v>
      </c>
      <c r="M1869" s="2" t="s">
        <v>75</v>
      </c>
      <c r="N1869" s="84">
        <v>2.4</v>
      </c>
      <c r="O1869" s="2" t="s">
        <v>121</v>
      </c>
      <c r="P1869" s="2" t="s">
        <v>118</v>
      </c>
      <c r="Q1869" s="85"/>
      <c r="R1869" s="86">
        <v>9</v>
      </c>
      <c r="S1869" s="85">
        <v>57</v>
      </c>
      <c r="T1869" s="85">
        <v>57</v>
      </c>
      <c r="U1869" s="85"/>
      <c r="V1869" s="2">
        <v>1</v>
      </c>
      <c r="W1869" s="92">
        <v>3</v>
      </c>
      <c r="X1869" s="10">
        <v>1</v>
      </c>
      <c r="Y1869" s="95">
        <v>3.6</v>
      </c>
      <c r="Z1869" s="2">
        <v>45</v>
      </c>
      <c r="AA1869" s="6">
        <v>9</v>
      </c>
      <c r="AB1869" s="2"/>
      <c r="AC1869" s="2"/>
      <c r="AD1869" s="84">
        <v>2.6</v>
      </c>
      <c r="AE1869" s="84"/>
      <c r="AF1869" s="2">
        <v>100</v>
      </c>
      <c r="AG1869" s="2" t="str">
        <f t="shared" si="155"/>
        <v/>
      </c>
      <c r="AH1869" s="2">
        <f t="shared" si="156"/>
        <v>-100</v>
      </c>
      <c r="AI1869" s="44" t="str">
        <f>VLOOKUP(Table13[[#This Row],[Track]],$B$1885:$D$1929,2,FALSE)</f>
        <v>Vic</v>
      </c>
      <c r="AJ1869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69" s="16" t="str">
        <f>IF(Table13[[#This Row],[Going-Dist]]="G&lt;6-Dist&gt;=1700","B",IF(Table13[[#This Row],[Going-Dist]]="G&lt;6-Dist&lt;1700","A",IF(AJ1869="G&gt;=6-Dist&lt;1700","C",IF(AJ1869="G&gt;=6-Dist&gt;=1700","D","xx"))))</f>
        <v>A</v>
      </c>
      <c r="AL1869" s="69">
        <f>MONTH(Table13[[#This Row],[Date]])</f>
        <v>9</v>
      </c>
      <c r="AM1869" s="69" t="str">
        <f t="shared" si="157"/>
        <v>2026-2027</v>
      </c>
      <c r="AN1869" s="150">
        <v>100</v>
      </c>
      <c r="AO1869" s="128" t="str">
        <f>IF(Table13[[#This Row],[Combo 27 Bet]]="","",IF(Table13[[#This Row],[Lev Ret]]="","",AN1869*Table13[[#This Row],[Odds]]))</f>
        <v/>
      </c>
      <c r="AP1869" s="129">
        <f t="shared" si="152"/>
        <v>-100</v>
      </c>
      <c r="AQ1869" s="135">
        <v>2</v>
      </c>
      <c r="AR1869" s="151">
        <v>5</v>
      </c>
      <c r="AS1869" s="2" t="str">
        <f>IF(Table13[[#This Row],[Date]]&lt;$AS$3,"","Live")</f>
        <v>Live</v>
      </c>
      <c r="AT1869" s="2" t="str">
        <f>IF(Table13[[#This Row],[Date]]&lt;$AT$3,"","Current Algo")</f>
        <v>Current Algo</v>
      </c>
    </row>
    <row r="1870" spans="1:46" x14ac:dyDescent="0.25">
      <c r="A1870" s="82">
        <v>46292</v>
      </c>
      <c r="B1870" s="2" t="s">
        <v>4</v>
      </c>
      <c r="C1870" s="83">
        <v>0.72569444444444442</v>
      </c>
      <c r="D1870" s="87">
        <v>4</v>
      </c>
      <c r="E1870" s="7">
        <v>13</v>
      </c>
      <c r="F1870" s="60">
        <v>9</v>
      </c>
      <c r="G1870" s="2">
        <v>1440</v>
      </c>
      <c r="H1870" s="2" t="s">
        <v>42</v>
      </c>
      <c r="I1870" s="2" t="s">
        <v>66</v>
      </c>
      <c r="J1870" s="2">
        <v>175</v>
      </c>
      <c r="K1870" s="6">
        <v>9</v>
      </c>
      <c r="L1870" s="6" t="s">
        <v>1870</v>
      </c>
      <c r="M1870" s="2" t="s">
        <v>55</v>
      </c>
      <c r="N1870" s="84">
        <v>3.5</v>
      </c>
      <c r="O1870" s="2" t="s">
        <v>1871</v>
      </c>
      <c r="P1870" s="2" t="s">
        <v>90</v>
      </c>
      <c r="Q1870" s="85"/>
      <c r="R1870" s="86">
        <v>5</v>
      </c>
      <c r="S1870" s="85">
        <v>57</v>
      </c>
      <c r="T1870" s="85">
        <v>57</v>
      </c>
      <c r="U1870" s="85"/>
      <c r="V1870" s="2">
        <v>2</v>
      </c>
      <c r="W1870" s="92">
        <v>2</v>
      </c>
      <c r="X1870" s="10">
        <v>2</v>
      </c>
      <c r="Y1870" s="95">
        <v>4.5999999999999996</v>
      </c>
      <c r="Z1870" s="2">
        <v>35</v>
      </c>
      <c r="AA1870" s="6">
        <v>9</v>
      </c>
      <c r="AB1870" s="2"/>
      <c r="AC1870" s="2"/>
      <c r="AD1870" s="84">
        <v>3.6</v>
      </c>
      <c r="AE1870" s="84"/>
      <c r="AF1870" s="2">
        <v>100</v>
      </c>
      <c r="AG1870" s="2" t="str">
        <f t="shared" si="155"/>
        <v/>
      </c>
      <c r="AH1870" s="2">
        <f t="shared" si="156"/>
        <v>-100</v>
      </c>
      <c r="AI1870" s="44" t="str">
        <f>VLOOKUP(Table13[[#This Row],[Track]],$B$1885:$D$1929,2,FALSE)</f>
        <v>Vic</v>
      </c>
      <c r="AJ1870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70" s="16" t="str">
        <f>IF(Table13[[#This Row],[Going-Dist]]="G&lt;6-Dist&gt;=1700","B",IF(Table13[[#This Row],[Going-Dist]]="G&lt;6-Dist&lt;1700","A",IF(AJ1870="G&gt;=6-Dist&lt;1700","C",IF(AJ1870="G&gt;=6-Dist&gt;=1700","D","xx"))))</f>
        <v>A</v>
      </c>
      <c r="AL1870" s="69">
        <f>MONTH(Table13[[#This Row],[Date]])</f>
        <v>9</v>
      </c>
      <c r="AM1870" s="69" t="str">
        <f t="shared" si="157"/>
        <v>2026-2027</v>
      </c>
      <c r="AN1870" s="150">
        <v>150</v>
      </c>
      <c r="AO1870" s="128" t="str">
        <f>IF(Table13[[#This Row],[Combo 27 Bet]]="","",IF(Table13[[#This Row],[Lev Ret]]="","",AN1870*Table13[[#This Row],[Odds]]))</f>
        <v/>
      </c>
      <c r="AP1870" s="129">
        <f t="shared" si="152"/>
        <v>-150</v>
      </c>
      <c r="AQ1870" s="135">
        <v>2</v>
      </c>
      <c r="AR1870" s="151">
        <v>8</v>
      </c>
      <c r="AS1870" s="2" t="str">
        <f>IF(Table13[[#This Row],[Date]]&lt;$AS$3,"","Live")</f>
        <v>Live</v>
      </c>
      <c r="AT1870" s="2" t="str">
        <f>IF(Table13[[#This Row],[Date]]&lt;$AT$3,"","Current Algo")</f>
        <v>Current Algo</v>
      </c>
    </row>
    <row r="1871" spans="1:46" x14ac:dyDescent="0.25">
      <c r="A1871" s="82">
        <v>46298</v>
      </c>
      <c r="B1871" s="2" t="s">
        <v>148</v>
      </c>
      <c r="C1871" s="83">
        <v>0.50347222222222221</v>
      </c>
      <c r="D1871" s="87">
        <v>5</v>
      </c>
      <c r="E1871" s="7">
        <v>0</v>
      </c>
      <c r="F1871" s="60">
        <v>1</v>
      </c>
      <c r="G1871" s="2">
        <v>1800</v>
      </c>
      <c r="H1871" s="2" t="s">
        <v>151</v>
      </c>
      <c r="I1871" s="2">
        <v>72</v>
      </c>
      <c r="J1871" s="2">
        <v>120</v>
      </c>
      <c r="K1871" s="6">
        <v>1</v>
      </c>
      <c r="L1871" s="6" t="s">
        <v>1872</v>
      </c>
      <c r="M1871" s="2" t="s">
        <v>67</v>
      </c>
      <c r="N1871" s="84">
        <v>3</v>
      </c>
      <c r="O1871" s="2" t="s">
        <v>1090</v>
      </c>
      <c r="P1871" s="2" t="s">
        <v>86</v>
      </c>
      <c r="Q1871" s="85"/>
      <c r="R1871" s="86">
        <v>5</v>
      </c>
      <c r="S1871" s="85">
        <v>60</v>
      </c>
      <c r="T1871" s="85">
        <v>60</v>
      </c>
      <c r="U1871" s="85">
        <v>42.028985507246375</v>
      </c>
      <c r="V1871" s="2">
        <v>2</v>
      </c>
      <c r="W1871" s="92">
        <v>1</v>
      </c>
      <c r="X1871" s="10">
        <v>2</v>
      </c>
      <c r="Y1871" s="95">
        <v>6.3</v>
      </c>
      <c r="Z1871" s="2">
        <v>20</v>
      </c>
      <c r="AA1871" s="6"/>
      <c r="AB1871" s="2"/>
      <c r="AC1871" s="2" t="s">
        <v>15</v>
      </c>
      <c r="AD1871" s="84">
        <v>2.8</v>
      </c>
      <c r="AE1871" s="84">
        <v>1.3</v>
      </c>
      <c r="AF1871" s="2">
        <v>100</v>
      </c>
      <c r="AG1871" s="2" t="str">
        <f t="shared" si="155"/>
        <v/>
      </c>
      <c r="AH1871" s="2">
        <f t="shared" si="156"/>
        <v>-100</v>
      </c>
      <c r="AI1871" s="44" t="str">
        <f>VLOOKUP(Table13[[#This Row],[Track]],$B$1885:$D$1929,2,FALSE)</f>
        <v>NSW</v>
      </c>
      <c r="AJ1871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71" s="16" t="str">
        <f>IF(Table13[[#This Row],[Going-Dist]]="G&lt;6-Dist&gt;=1700","B",IF(Table13[[#This Row],[Going-Dist]]="G&lt;6-Dist&lt;1700","A",IF(AJ1871="G&gt;=6-Dist&lt;1700","C",IF(AJ1871="G&gt;=6-Dist&gt;=1700","D","xx"))))</f>
        <v>B</v>
      </c>
      <c r="AL1871" s="69">
        <f>MONTH(Table13[[#This Row],[Date]])</f>
        <v>10</v>
      </c>
      <c r="AM1871" s="69" t="str">
        <f t="shared" si="157"/>
        <v>2026-2027</v>
      </c>
      <c r="AN1871" s="150">
        <v>100</v>
      </c>
      <c r="AO1871" s="128" t="str">
        <f>IF(Table13[[#This Row],[Combo 27 Bet]]="","",IF(Table13[[#This Row],[Lev Ret]]="","",AN1871*Table13[[#This Row],[Odds]]))</f>
        <v/>
      </c>
      <c r="AP1871" s="129">
        <f t="shared" si="152"/>
        <v>-100</v>
      </c>
      <c r="AQ1871" s="135"/>
      <c r="AR1871" s="151">
        <v>5</v>
      </c>
      <c r="AS1871" s="2" t="str">
        <f>IF(Table13[[#This Row],[Date]]&lt;$AS$3,"","Live")</f>
        <v>Live</v>
      </c>
      <c r="AT1871" s="2" t="str">
        <f>IF(Table13[[#This Row],[Date]]&lt;$AT$3,"","Current Algo")</f>
        <v>Current Algo</v>
      </c>
    </row>
    <row r="1872" spans="1:46" x14ac:dyDescent="0.25">
      <c r="A1872" s="82">
        <v>46298</v>
      </c>
      <c r="B1872" s="2" t="s">
        <v>148</v>
      </c>
      <c r="C1872" s="83">
        <v>0.60069444444444442</v>
      </c>
      <c r="D1872" s="87">
        <v>5</v>
      </c>
      <c r="E1872" s="7">
        <v>0</v>
      </c>
      <c r="F1872" s="60">
        <v>5</v>
      </c>
      <c r="G1872" s="2">
        <v>1600</v>
      </c>
      <c r="H1872" s="2" t="s">
        <v>151</v>
      </c>
      <c r="I1872" s="2">
        <v>94</v>
      </c>
      <c r="J1872" s="2">
        <v>160</v>
      </c>
      <c r="K1872" s="6">
        <v>16</v>
      </c>
      <c r="L1872" s="6" t="s">
        <v>1873</v>
      </c>
      <c r="M1872" s="2" t="s">
        <v>67</v>
      </c>
      <c r="N1872" s="84">
        <v>2.1</v>
      </c>
      <c r="O1872" s="2" t="s">
        <v>156</v>
      </c>
      <c r="P1872" s="2" t="s">
        <v>153</v>
      </c>
      <c r="Q1872" s="85"/>
      <c r="R1872" s="86">
        <v>2</v>
      </c>
      <c r="S1872" s="85">
        <v>52</v>
      </c>
      <c r="T1872" s="85">
        <v>52</v>
      </c>
      <c r="U1872" s="85">
        <v>52.38095238095238</v>
      </c>
      <c r="V1872" s="2">
        <v>5</v>
      </c>
      <c r="W1872" s="92">
        <v>5</v>
      </c>
      <c r="X1872" s="10">
        <v>1</v>
      </c>
      <c r="Y1872" s="95">
        <v>3.1</v>
      </c>
      <c r="Z1872" s="2">
        <v>30</v>
      </c>
      <c r="AA1872" s="6"/>
      <c r="AB1872" s="2"/>
      <c r="AC1872" s="2" t="s">
        <v>12</v>
      </c>
      <c r="AD1872" s="84">
        <v>2</v>
      </c>
      <c r="AE1872" s="84">
        <v>1.1000000000000001</v>
      </c>
      <c r="AF1872" s="2">
        <v>100</v>
      </c>
      <c r="AG1872" s="2">
        <f t="shared" si="155"/>
        <v>200</v>
      </c>
      <c r="AH1872" s="2">
        <f t="shared" si="156"/>
        <v>100</v>
      </c>
      <c r="AI1872" s="44" t="str">
        <f>VLOOKUP(Table13[[#This Row],[Track]],$B$1885:$D$1929,2,FALSE)</f>
        <v>NSW</v>
      </c>
      <c r="AJ1872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72" s="16" t="str">
        <f>IF(Table13[[#This Row],[Going-Dist]]="G&lt;6-Dist&gt;=1700","B",IF(Table13[[#This Row],[Going-Dist]]="G&lt;6-Dist&lt;1700","A",IF(AJ1872="G&gt;=6-Dist&lt;1700","C",IF(AJ1872="G&gt;=6-Dist&gt;=1700","D","xx"))))</f>
        <v>A</v>
      </c>
      <c r="AL1872" s="69">
        <f>MONTH(Table13[[#This Row],[Date]])</f>
        <v>10</v>
      </c>
      <c r="AM1872" s="69" t="str">
        <f t="shared" si="157"/>
        <v>2026-2027</v>
      </c>
      <c r="AN1872" s="150">
        <v>100</v>
      </c>
      <c r="AO1872" s="128">
        <f>IF(Table13[[#This Row],[Combo 27 Bet]]="","",IF(Table13[[#This Row],[Lev Ret]]="","",AN1872*Table13[[#This Row],[Odds]]))</f>
        <v>200</v>
      </c>
      <c r="AP1872" s="129">
        <f t="shared" si="152"/>
        <v>100</v>
      </c>
      <c r="AQ1872" s="135"/>
      <c r="AR1872" s="151">
        <v>5</v>
      </c>
      <c r="AS1872" s="2" t="str">
        <f>IF(Table13[[#This Row],[Date]]&lt;$AS$3,"","Live")</f>
        <v>Live</v>
      </c>
      <c r="AT1872" s="2" t="str">
        <f>IF(Table13[[#This Row],[Date]]&lt;$AT$3,"","Current Algo")</f>
        <v>Current Algo</v>
      </c>
    </row>
    <row r="1873" spans="1:46" x14ac:dyDescent="0.25">
      <c r="A1873" s="82">
        <v>46298</v>
      </c>
      <c r="B1873" s="2" t="s">
        <v>3</v>
      </c>
      <c r="C1873" s="83">
        <v>0.61111111111111116</v>
      </c>
      <c r="D1873" s="87">
        <v>10</v>
      </c>
      <c r="E1873" s="7">
        <v>9</v>
      </c>
      <c r="F1873" s="60">
        <v>5</v>
      </c>
      <c r="G1873" s="2">
        <v>1400</v>
      </c>
      <c r="H1873" s="2" t="s">
        <v>70</v>
      </c>
      <c r="I1873" s="2" t="s">
        <v>84</v>
      </c>
      <c r="J1873" s="2">
        <v>300</v>
      </c>
      <c r="K1873" s="6">
        <v>15</v>
      </c>
      <c r="L1873" s="6" t="s">
        <v>1874</v>
      </c>
      <c r="M1873" s="2" t="s">
        <v>55</v>
      </c>
      <c r="N1873" s="84">
        <v>10</v>
      </c>
      <c r="O1873" s="2" t="s">
        <v>397</v>
      </c>
      <c r="P1873" s="2" t="s">
        <v>94</v>
      </c>
      <c r="Q1873" s="85"/>
      <c r="R1873" s="86">
        <v>2</v>
      </c>
      <c r="S1873" s="85">
        <v>55</v>
      </c>
      <c r="T1873" s="85">
        <v>55</v>
      </c>
      <c r="U1873" s="85"/>
      <c r="V1873" s="2">
        <v>5</v>
      </c>
      <c r="W1873" s="92"/>
      <c r="X1873" s="10">
        <v>3</v>
      </c>
      <c r="Y1873" s="95">
        <v>5.6</v>
      </c>
      <c r="Z1873" s="2">
        <v>30</v>
      </c>
      <c r="AA1873" s="6">
        <v>11</v>
      </c>
      <c r="AB1873" s="2"/>
      <c r="AC1873" s="2" t="s">
        <v>13</v>
      </c>
      <c r="AD1873" s="84">
        <v>7.5</v>
      </c>
      <c r="AE1873" s="84">
        <v>2.2000000000000002</v>
      </c>
      <c r="AF1873" s="2">
        <v>100</v>
      </c>
      <c r="AG1873" s="2" t="str">
        <f t="shared" si="155"/>
        <v/>
      </c>
      <c r="AH1873" s="2">
        <f t="shared" si="156"/>
        <v>-100</v>
      </c>
      <c r="AI1873" s="44" t="str">
        <f>VLOOKUP(Table13[[#This Row],[Track]],$B$1885:$D$1929,2,FALSE)</f>
        <v>Vic</v>
      </c>
      <c r="AJ1873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73" s="16" t="str">
        <f>IF(Table13[[#This Row],[Going-Dist]]="G&lt;6-Dist&gt;=1700","B",IF(Table13[[#This Row],[Going-Dist]]="G&lt;6-Dist&lt;1700","A",IF(AJ1873="G&gt;=6-Dist&lt;1700","C",IF(AJ1873="G&gt;=6-Dist&gt;=1700","D","xx"))))</f>
        <v>C</v>
      </c>
      <c r="AL1873" s="69">
        <f>MONTH(Table13[[#This Row],[Date]])</f>
        <v>10</v>
      </c>
      <c r="AM1873" s="69" t="str">
        <f t="shared" si="157"/>
        <v>2026-2027</v>
      </c>
      <c r="AN1873" s="150">
        <v>100</v>
      </c>
      <c r="AO1873" s="128" t="str">
        <f>IF(Table13[[#This Row],[Combo 27 Bet]]="","",IF(Table13[[#This Row],[Lev Ret]]="","",AN1873*Table13[[#This Row],[Odds]]))</f>
        <v/>
      </c>
      <c r="AP1873" s="129">
        <f t="shared" si="152"/>
        <v>-100</v>
      </c>
      <c r="AQ1873" s="135"/>
      <c r="AR1873" s="151">
        <v>6</v>
      </c>
      <c r="AS1873" s="2" t="str">
        <f>IF(Table13[[#This Row],[Date]]&lt;$AS$3,"","Live")</f>
        <v>Live</v>
      </c>
      <c r="AT1873" s="2" t="str">
        <f>IF(Table13[[#This Row],[Date]]&lt;$AT$3,"","Current Algo")</f>
        <v>Current Algo</v>
      </c>
    </row>
    <row r="1874" spans="1:46" x14ac:dyDescent="0.25">
      <c r="A1874" s="82">
        <v>46298</v>
      </c>
      <c r="B1874" s="2" t="s">
        <v>148</v>
      </c>
      <c r="C1874" s="83">
        <v>0.64930555555555558</v>
      </c>
      <c r="D1874" s="87">
        <v>5</v>
      </c>
      <c r="E1874" s="7">
        <v>0</v>
      </c>
      <c r="F1874" s="60">
        <v>7</v>
      </c>
      <c r="G1874" s="2">
        <v>2400</v>
      </c>
      <c r="H1874" s="2" t="s">
        <v>151</v>
      </c>
      <c r="I1874" s="2"/>
      <c r="J1874" s="2">
        <v>750</v>
      </c>
      <c r="K1874" s="6">
        <v>7</v>
      </c>
      <c r="L1874" s="6" t="s">
        <v>1875</v>
      </c>
      <c r="M1874" s="2" t="s">
        <v>80</v>
      </c>
      <c r="N1874" s="84">
        <v>2.2999999999999998</v>
      </c>
      <c r="O1874" s="2" t="s">
        <v>105</v>
      </c>
      <c r="P1874" s="2" t="s">
        <v>236</v>
      </c>
      <c r="Q1874" s="85"/>
      <c r="R1874" s="86">
        <v>3</v>
      </c>
      <c r="S1874" s="85">
        <v>55</v>
      </c>
      <c r="T1874" s="85">
        <v>55</v>
      </c>
      <c r="U1874" s="85">
        <v>49.192546583850934</v>
      </c>
      <c r="V1874" s="2">
        <v>4</v>
      </c>
      <c r="W1874" s="92">
        <v>4</v>
      </c>
      <c r="X1874" s="10">
        <v>1</v>
      </c>
      <c r="Y1874" s="95">
        <v>3</v>
      </c>
      <c r="Z1874" s="2">
        <v>30</v>
      </c>
      <c r="AA1874" s="6"/>
      <c r="AB1874" s="2"/>
      <c r="AC1874" s="2" t="s">
        <v>15</v>
      </c>
      <c r="AD1874" s="84">
        <v>2.8</v>
      </c>
      <c r="AE1874" s="84">
        <v>1.5</v>
      </c>
      <c r="AF1874" s="2">
        <v>100</v>
      </c>
      <c r="AG1874" s="2" t="str">
        <f t="shared" si="155"/>
        <v/>
      </c>
      <c r="AH1874" s="2">
        <f t="shared" si="156"/>
        <v>-100</v>
      </c>
      <c r="AI1874" s="44" t="str">
        <f>VLOOKUP(Table13[[#This Row],[Track]],$B$1885:$D$1929,2,FALSE)</f>
        <v>NSW</v>
      </c>
      <c r="AJ1874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G&lt;6-Dist&gt;=1700</v>
      </c>
      <c r="AK1874" s="16" t="str">
        <f>IF(Table13[[#This Row],[Going-Dist]]="G&lt;6-Dist&gt;=1700","B",IF(Table13[[#This Row],[Going-Dist]]="G&lt;6-Dist&lt;1700","A",IF(AJ1874="G&gt;=6-Dist&lt;1700","C",IF(AJ1874="G&gt;=6-Dist&gt;=1700","D","xx"))))</f>
        <v>B</v>
      </c>
      <c r="AL1874" s="69">
        <f>MONTH(Table13[[#This Row],[Date]])</f>
        <v>10</v>
      </c>
      <c r="AM1874" s="69" t="str">
        <f t="shared" si="157"/>
        <v>2026-2027</v>
      </c>
      <c r="AN1874" s="150">
        <v>200</v>
      </c>
      <c r="AO1874" s="128" t="str">
        <f>IF(Table13[[#This Row],[Combo 27 Bet]]="","",IF(Table13[[#This Row],[Lev Ret]]="","",AN1874*Table13[[#This Row],[Odds]]))</f>
        <v/>
      </c>
      <c r="AP1874" s="129">
        <f t="shared" si="152"/>
        <v>-200</v>
      </c>
      <c r="AQ1874" s="135"/>
      <c r="AR1874" s="151">
        <v>10</v>
      </c>
      <c r="AS1874" s="2" t="str">
        <f>IF(Table13[[#This Row],[Date]]&lt;$AS$3,"","Live")</f>
        <v>Live</v>
      </c>
      <c r="AT1874" s="2" t="str">
        <f>IF(Table13[[#This Row],[Date]]&lt;$AT$3,"","Current Algo")</f>
        <v>Current Algo</v>
      </c>
    </row>
    <row r="1875" spans="1:46" x14ac:dyDescent="0.25">
      <c r="A1875" s="82">
        <v>46298</v>
      </c>
      <c r="B1875" s="2" t="s">
        <v>148</v>
      </c>
      <c r="C1875" s="83">
        <v>0.67361111111111116</v>
      </c>
      <c r="D1875" s="87">
        <v>5</v>
      </c>
      <c r="E1875" s="7">
        <v>0</v>
      </c>
      <c r="F1875" s="60">
        <v>8</v>
      </c>
      <c r="G1875" s="2">
        <v>1600</v>
      </c>
      <c r="H1875" s="2" t="s">
        <v>151</v>
      </c>
      <c r="I1875" s="2"/>
      <c r="J1875" s="2">
        <v>1500</v>
      </c>
      <c r="K1875" s="6">
        <v>3</v>
      </c>
      <c r="L1875" s="6" t="s">
        <v>1876</v>
      </c>
      <c r="M1875" s="2" t="s">
        <v>55</v>
      </c>
      <c r="N1875" s="84">
        <v>3.6</v>
      </c>
      <c r="O1875" s="2" t="s">
        <v>49</v>
      </c>
      <c r="P1875" s="2" t="s">
        <v>86</v>
      </c>
      <c r="Q1875" s="85"/>
      <c r="R1875" s="86">
        <v>1</v>
      </c>
      <c r="S1875" s="85">
        <v>55.5</v>
      </c>
      <c r="T1875" s="85">
        <v>55.5</v>
      </c>
      <c r="U1875" s="85">
        <v>49.516908212560388</v>
      </c>
      <c r="V1875" s="2">
        <v>3</v>
      </c>
      <c r="W1875" s="92">
        <v>3</v>
      </c>
      <c r="X1875" s="10">
        <v>1</v>
      </c>
      <c r="Y1875" s="95">
        <v>6.5</v>
      </c>
      <c r="Z1875" s="2">
        <v>20</v>
      </c>
      <c r="AA1875" s="6"/>
      <c r="AB1875" s="2"/>
      <c r="AC1875" s="2"/>
      <c r="AD1875" s="84">
        <v>4</v>
      </c>
      <c r="AE1875" s="84"/>
      <c r="AF1875" s="2">
        <v>100</v>
      </c>
      <c r="AG1875" s="2" t="str">
        <f t="shared" si="155"/>
        <v/>
      </c>
      <c r="AH1875" s="2">
        <f t="shared" si="156"/>
        <v>-100</v>
      </c>
      <c r="AI1875" s="44" t="str">
        <f>VLOOKUP(Table13[[#This Row],[Track]],$B$1885:$D$1929,2,FALSE)</f>
        <v>NSW</v>
      </c>
      <c r="AJ1875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G&lt;6-Dist&lt;1700</v>
      </c>
      <c r="AK1875" s="16" t="str">
        <f>IF(Table13[[#This Row],[Going-Dist]]="G&lt;6-Dist&gt;=1700","B",IF(Table13[[#This Row],[Going-Dist]]="G&lt;6-Dist&lt;1700","A",IF(AJ1875="G&gt;=6-Dist&lt;1700","C",IF(AJ1875="G&gt;=6-Dist&gt;=1700","D","xx"))))</f>
        <v>A</v>
      </c>
      <c r="AL1875" s="69">
        <f>MONTH(Table13[[#This Row],[Date]])</f>
        <v>10</v>
      </c>
      <c r="AM1875" s="69" t="str">
        <f t="shared" si="157"/>
        <v>2026-2027</v>
      </c>
      <c r="AN1875" s="150">
        <v>100</v>
      </c>
      <c r="AO1875" s="128" t="str">
        <f>IF(Table13[[#This Row],[Combo 27 Bet]]="","",IF(Table13[[#This Row],[Lev Ret]]="","",AN1875*Table13[[#This Row],[Odds]]))</f>
        <v/>
      </c>
      <c r="AP1875" s="129">
        <f t="shared" si="152"/>
        <v>-100</v>
      </c>
      <c r="AQ1875" s="135"/>
      <c r="AR1875" s="151">
        <v>5</v>
      </c>
      <c r="AS1875" s="2" t="str">
        <f>IF(Table13[[#This Row],[Date]]&lt;$AS$3,"","Live")</f>
        <v>Live</v>
      </c>
      <c r="AT1875" s="2" t="str">
        <f>IF(Table13[[#This Row],[Date]]&lt;$AT$3,"","Current Algo")</f>
        <v>Current Algo</v>
      </c>
    </row>
    <row r="1876" spans="1:46" x14ac:dyDescent="0.25">
      <c r="A1876" s="82">
        <v>46298</v>
      </c>
      <c r="B1876" s="2" t="s">
        <v>3</v>
      </c>
      <c r="C1876" s="83">
        <v>0.73611111111111116</v>
      </c>
      <c r="D1876" s="87">
        <v>10</v>
      </c>
      <c r="E1876" s="7">
        <v>9</v>
      </c>
      <c r="F1876" s="60">
        <v>10</v>
      </c>
      <c r="G1876" s="2">
        <v>1400</v>
      </c>
      <c r="H1876" s="2" t="s">
        <v>42</v>
      </c>
      <c r="I1876" s="2" t="s">
        <v>46</v>
      </c>
      <c r="J1876" s="2">
        <v>175</v>
      </c>
      <c r="K1876" s="6">
        <v>11</v>
      </c>
      <c r="L1876" s="6" t="s">
        <v>1877</v>
      </c>
      <c r="M1876" s="2" t="s">
        <v>55</v>
      </c>
      <c r="N1876" s="84">
        <v>3.2</v>
      </c>
      <c r="O1876" s="2" t="s">
        <v>515</v>
      </c>
      <c r="P1876" s="2" t="s">
        <v>1878</v>
      </c>
      <c r="Q1876" s="85"/>
      <c r="R1876" s="86">
        <v>3</v>
      </c>
      <c r="S1876" s="85">
        <v>54.5</v>
      </c>
      <c r="T1876" s="85">
        <v>54.5</v>
      </c>
      <c r="U1876" s="85"/>
      <c r="V1876" s="2">
        <v>1</v>
      </c>
      <c r="W1876" s="92">
        <v>5</v>
      </c>
      <c r="X1876" s="10">
        <v>1</v>
      </c>
      <c r="Y1876" s="95">
        <v>5</v>
      </c>
      <c r="Z1876" s="2">
        <v>35</v>
      </c>
      <c r="AA1876" s="6">
        <v>11</v>
      </c>
      <c r="AB1876" s="2"/>
      <c r="AC1876" s="2"/>
      <c r="AD1876" s="84">
        <v>2.6</v>
      </c>
      <c r="AE1876" s="84"/>
      <c r="AF1876" s="2">
        <v>100</v>
      </c>
      <c r="AG1876" s="2" t="str">
        <f t="shared" si="155"/>
        <v/>
      </c>
      <c r="AH1876" s="2">
        <f t="shared" si="156"/>
        <v>-100</v>
      </c>
      <c r="AI1876" s="44" t="str">
        <f>VLOOKUP(Table13[[#This Row],[Track]],$B$1885:$D$1929,2,FALSE)</f>
        <v>Vic</v>
      </c>
      <c r="AJ1876" s="2" t="str">
        <f>IF(AND(Table13[[#This Row],[Rated To]]&lt;6,Table13[[#This Row],[Dist]]&lt;1700),"G&lt;6-Dist&lt;1700",IF(AND(Table13[[#This Row],[Rated To]]&lt;6,Table13[[#This Row],[Dist]]&gt;=1700),"G&lt;6-Dist&gt;=1700",IF(AND(Table13[[#This Row],[Rated To]]&gt;=6,Table13[[#This Row],[Dist]]&gt;=1700),"G&gt;=6-Dist&gt;=1700",IF(AND(Table13[[#This Row],[Rated To]]&gt;=6,Table13[[#This Row],[Dist]]&lt;1700),"G&gt;=6-Dist&lt;1700",""))))</f>
        <v>G&gt;=6-Dist&lt;1700</v>
      </c>
      <c r="AK1876" s="16" t="str">
        <f>IF(Table13[[#This Row],[Going-Dist]]="G&lt;6-Dist&gt;=1700","B",IF(Table13[[#This Row],[Going-Dist]]="G&lt;6-Dist&lt;1700","A",IF(AJ1876="G&gt;=6-Dist&lt;1700","C",IF(AJ1876="G&gt;=6-Dist&gt;=1700","D","xx"))))</f>
        <v>C</v>
      </c>
      <c r="AL1876" s="69">
        <f>MONTH(Table13[[#This Row],[Date]])</f>
        <v>10</v>
      </c>
      <c r="AM1876" s="69" t="str">
        <f t="shared" si="157"/>
        <v>2026-2027</v>
      </c>
      <c r="AN1876" s="150">
        <v>100</v>
      </c>
      <c r="AO1876" s="128" t="str">
        <f>IF(Table13[[#This Row],[Combo 27 Bet]]="","",IF(Table13[[#This Row],[Lev Ret]]="","",AN1876*Table13[[#This Row],[Odds]]))</f>
        <v/>
      </c>
      <c r="AP1876" s="129">
        <f t="shared" si="152"/>
        <v>-100</v>
      </c>
      <c r="AQ1876" s="135"/>
      <c r="AR1876" s="151">
        <v>7</v>
      </c>
      <c r="AS1876" s="2" t="str">
        <f>IF(Table13[[#This Row],[Date]]&lt;$AS$3,"","Live")</f>
        <v>Live</v>
      </c>
      <c r="AT1876" s="2" t="str">
        <f>IF(Table13[[#This Row],[Date]]&lt;$AT$3,"","Current Algo")</f>
        <v>Current Algo</v>
      </c>
    </row>
    <row r="1877" spans="1:46" x14ac:dyDescent="0.25">
      <c r="A1877" s="23"/>
      <c r="B1877" s="24"/>
      <c r="C1877" s="25"/>
      <c r="D1877" s="26"/>
      <c r="E1877" s="27"/>
      <c r="F1877" s="42"/>
      <c r="G1877" s="24"/>
      <c r="H1877" s="24"/>
      <c r="I1877" s="24"/>
      <c r="J1877" s="24"/>
      <c r="K1877" s="15"/>
      <c r="L1877" s="15"/>
      <c r="M1877" s="24"/>
      <c r="N1877" s="28"/>
      <c r="O1877" s="24"/>
      <c r="P1877" s="24"/>
      <c r="Q1877" s="29"/>
      <c r="R1877" s="30"/>
      <c r="S1877" s="29"/>
      <c r="T1877" s="29"/>
      <c r="U1877" s="29"/>
      <c r="V1877" s="24"/>
      <c r="W1877" s="24"/>
      <c r="X1877" s="8"/>
      <c r="Y1877" s="28"/>
      <c r="Z1877" s="24"/>
      <c r="AA1877" s="24"/>
      <c r="AB1877" s="24"/>
      <c r="AC1877" s="24"/>
      <c r="AD1877" s="24"/>
      <c r="AE1877" s="24"/>
      <c r="AF1877" s="24"/>
      <c r="AG1877" s="24"/>
      <c r="AH1877" s="24"/>
      <c r="AI1877" s="24"/>
      <c r="AJ1877" s="33"/>
      <c r="AK1877" s="33"/>
      <c r="AL1877" s="24"/>
      <c r="AM1877" s="24"/>
    </row>
    <row r="1878" spans="1:46" ht="17.25" x14ac:dyDescent="0.25">
      <c r="N1878" s="11">
        <f>SUBTOTAL(9,N7:N1877)</f>
        <v>7800.6000000000058</v>
      </c>
      <c r="O1878" s="24"/>
      <c r="P1878" s="24"/>
      <c r="Q1878" s="29"/>
      <c r="R1878" s="30"/>
      <c r="S1878" s="29"/>
      <c r="T1878" s="29"/>
      <c r="U1878" s="29"/>
      <c r="V1878" s="24"/>
      <c r="W1878" s="24"/>
      <c r="X1878" s="8"/>
      <c r="Y1878" s="28"/>
      <c r="Z1878" s="24"/>
      <c r="AA1878" s="24"/>
      <c r="AB1878" s="24"/>
      <c r="AC1878" s="24"/>
      <c r="AD1878" s="11">
        <f>SUBTOTAL(9,AD7:AD1877)</f>
        <v>8382.1504999999961</v>
      </c>
      <c r="AE1878" s="11">
        <f>SUBTOTAL(9,AE7:AE1877)</f>
        <v>1961.6899999999994</v>
      </c>
      <c r="AF1878" s="11">
        <f>SUBTOTAL(9,AF7:AF1877)</f>
        <v>187000</v>
      </c>
      <c r="AG1878" s="11">
        <f>SUBTOTAL(9,AG7:AG1877)</f>
        <v>276100.55000000005</v>
      </c>
      <c r="AH1878" s="13">
        <f>SUBTOTAL(9,AH7:AH1877)</f>
        <v>89100.55</v>
      </c>
      <c r="AI1878" s="24"/>
      <c r="AJ1878" s="64"/>
      <c r="AK1878" s="64"/>
      <c r="AN1878" s="11">
        <f>SUBTOTAL(9,AN7:AN1877)</f>
        <v>240680</v>
      </c>
      <c r="AO1878" s="11">
        <f>SUBTOTAL(9,AO7:AO1877)</f>
        <v>360220.82500000001</v>
      </c>
      <c r="AP1878" s="63">
        <f>SUBTOTAL(9,AP7:AP1877)</f>
        <v>119540.825</v>
      </c>
      <c r="AQ1878" s="64"/>
    </row>
    <row r="1879" spans="1:46" ht="17.25" x14ac:dyDescent="0.25">
      <c r="O1879" s="24"/>
      <c r="P1879" s="24"/>
      <c r="Q1879" s="29"/>
      <c r="R1879" s="30"/>
      <c r="S1879" s="29"/>
      <c r="T1879" s="29"/>
      <c r="U1879" s="29"/>
      <c r="V1879" s="24"/>
      <c r="W1879" s="24"/>
      <c r="X1879" s="8"/>
      <c r="Y1879" s="28"/>
      <c r="Z1879" s="24"/>
      <c r="AA1879" s="24"/>
      <c r="AB1879" s="24"/>
      <c r="AC1879" s="24"/>
      <c r="AE1879"/>
      <c r="AF1879" s="58">
        <f>SUBTOTAL(2,AF7:AF1876)</f>
        <v>1870</v>
      </c>
      <c r="AG1879" s="58">
        <f>SUBTOTAL(2,AG7:AG1876)</f>
        <v>685</v>
      </c>
      <c r="AH1879" s="5">
        <f>AH1878/AF1878</f>
        <v>0.47647352941176474</v>
      </c>
      <c r="AI1879" s="24"/>
      <c r="AJ1879" s="64"/>
      <c r="AK1879" s="64"/>
      <c r="AN1879" s="58">
        <f>SUBTOTAL(2,AN7:AN1876)</f>
        <v>1870</v>
      </c>
      <c r="AO1879" s="58">
        <f>SUBTOTAL(2,AO7:AO1876)</f>
        <v>685</v>
      </c>
      <c r="AP1879" s="5">
        <f>AP1878/AN1878</f>
        <v>0.4966795122153897</v>
      </c>
      <c r="AQ1879" s="64"/>
    </row>
    <row r="1880" spans="1:46" ht="17.25" x14ac:dyDescent="0.25">
      <c r="N1880" s="141">
        <f>SUBTOTAL(1,N6:N1877)</f>
        <v>4.1714438502673827</v>
      </c>
      <c r="O1880" s="24"/>
      <c r="P1880" s="24"/>
      <c r="Q1880" s="29"/>
      <c r="R1880" s="30"/>
      <c r="S1880" s="29"/>
      <c r="T1880" s="29"/>
      <c r="U1880" s="29"/>
      <c r="V1880" s="24"/>
      <c r="W1880" s="24"/>
      <c r="X1880" s="8"/>
      <c r="Y1880" s="28"/>
      <c r="Z1880" s="24"/>
      <c r="AA1880" s="24"/>
      <c r="AB1880" s="24"/>
      <c r="AC1880" s="24"/>
      <c r="AD1880" s="141">
        <f>SUBTOTAL(1,AD6:AD1877)</f>
        <v>4.4824334224598914</v>
      </c>
      <c r="AE1880"/>
      <c r="AF1880" s="1"/>
      <c r="AG1880" s="5">
        <f>AG1879/(AF1879)</f>
        <v>0.36631016042780751</v>
      </c>
      <c r="AH1880"/>
      <c r="AI1880" s="24"/>
      <c r="AJ1880" s="64"/>
      <c r="AK1880" s="64"/>
      <c r="AN1880" s="108" t="s">
        <v>173</v>
      </c>
      <c r="AO1880" s="5">
        <f>AO1879/(AN1879)</f>
        <v>0.36631016042780751</v>
      </c>
      <c r="AP1880" s="74"/>
      <c r="AQ1880" s="64"/>
    </row>
    <row r="1881" spans="1:46" ht="17.25" x14ac:dyDescent="0.25">
      <c r="AD1881" t="s">
        <v>382</v>
      </c>
      <c r="AE1881"/>
      <c r="AG1881" s="59">
        <f>SUBTOTAL(1,AG6:AG1876)/100</f>
        <v>4.03066496350365</v>
      </c>
      <c r="AH1881" s="40"/>
      <c r="AI1881" s="24"/>
      <c r="AJ1881" s="64"/>
      <c r="AK1881" s="64"/>
      <c r="AN1881" s="109" t="s">
        <v>180</v>
      </c>
      <c r="AO1881" s="41">
        <f>$AG$1881</f>
        <v>4.03066496350365</v>
      </c>
      <c r="AP1881" s="74"/>
      <c r="AQ1881" s="64"/>
    </row>
    <row r="1882" spans="1:46" ht="17.25" x14ac:dyDescent="0.25">
      <c r="AE1882"/>
      <c r="AF1882" s="1"/>
      <c r="AI1882" s="4"/>
      <c r="AJ1882" s="64"/>
      <c r="AK1882" s="64"/>
      <c r="AQ1882" s="64"/>
    </row>
    <row r="1883" spans="1:46" ht="17.25" x14ac:dyDescent="0.25">
      <c r="AE1883" s="31">
        <f>SUBTOTAL(9,AE7:AE1877)</f>
        <v>1961.6899999999994</v>
      </c>
      <c r="AJ1883" s="64"/>
      <c r="AK1883" s="64"/>
      <c r="AQ1883" s="64"/>
    </row>
    <row r="1884" spans="1:46" ht="19.5" thickBot="1" x14ac:dyDescent="0.35">
      <c r="B1884" s="12" t="s">
        <v>1309</v>
      </c>
      <c r="D1884" s="4"/>
      <c r="AJ1884" s="64"/>
      <c r="AK1884" s="64"/>
      <c r="AN1884" s="55" t="s">
        <v>1843</v>
      </c>
      <c r="AO1884" s="9"/>
      <c r="AQ1884" s="64"/>
    </row>
    <row r="1885" spans="1:46" ht="18.75" x14ac:dyDescent="0.25">
      <c r="B1885" s="60" t="s">
        <v>11</v>
      </c>
      <c r="C1885" s="60" t="s">
        <v>1310</v>
      </c>
      <c r="D1885" s="16" t="s">
        <v>1311</v>
      </c>
      <c r="AE1885" s="161" t="s">
        <v>1162</v>
      </c>
      <c r="AF1885" s="162"/>
      <c r="AG1885" s="162"/>
      <c r="AH1885" s="34">
        <f>AF1878/100</f>
        <v>1870</v>
      </c>
      <c r="AJ1885" s="64"/>
      <c r="AK1885" s="64"/>
      <c r="AN1885" s="142" t="s">
        <v>1162</v>
      </c>
      <c r="AO1885" s="34">
        <f>AH1885</f>
        <v>1870</v>
      </c>
      <c r="AQ1885" s="64"/>
    </row>
    <row r="1886" spans="1:46" ht="17.25" x14ac:dyDescent="0.25">
      <c r="B1886" s="6" t="s">
        <v>198</v>
      </c>
      <c r="C1886" s="6" t="s">
        <v>1312</v>
      </c>
      <c r="D1886" s="2" t="s">
        <v>1311</v>
      </c>
      <c r="AE1886" s="163" t="s">
        <v>1163</v>
      </c>
      <c r="AF1886" s="164"/>
      <c r="AG1886" s="164"/>
      <c r="AH1886" s="35">
        <f>SUBTOTAL(3,Table13[Place Div])</f>
        <v>1169</v>
      </c>
      <c r="AJ1886" s="64"/>
      <c r="AK1886" s="64"/>
      <c r="AN1886" s="143" t="s">
        <v>1163</v>
      </c>
      <c r="AO1886" s="35">
        <f t="shared" ref="AO1886:AO1893" si="158">AH1886</f>
        <v>1169</v>
      </c>
      <c r="AQ1886" s="64"/>
    </row>
    <row r="1887" spans="1:46" ht="17.25" x14ac:dyDescent="0.25">
      <c r="B1887" s="6" t="s">
        <v>1320</v>
      </c>
      <c r="C1887" s="6" t="s">
        <v>1312</v>
      </c>
      <c r="D1887" s="2" t="s">
        <v>1311</v>
      </c>
      <c r="AE1887" s="156" t="s">
        <v>1164</v>
      </c>
      <c r="AF1887" s="157"/>
      <c r="AG1887" s="157"/>
      <c r="AH1887" s="5">
        <f>AH1886/AH1885</f>
        <v>0.62513368983957218</v>
      </c>
      <c r="AJ1887" s="64"/>
      <c r="AK1887" s="64"/>
      <c r="AN1887" s="143" t="s">
        <v>1164</v>
      </c>
      <c r="AO1887" s="144">
        <f t="shared" si="158"/>
        <v>0.62513368983957218</v>
      </c>
      <c r="AQ1887" s="64"/>
    </row>
    <row r="1888" spans="1:46" ht="17.25" x14ac:dyDescent="0.25">
      <c r="B1888" s="6" t="s">
        <v>387</v>
      </c>
      <c r="C1888" s="6" t="s">
        <v>1312</v>
      </c>
      <c r="D1888" s="2" t="s">
        <v>1311</v>
      </c>
      <c r="AE1888" s="158" t="s">
        <v>1165</v>
      </c>
      <c r="AF1888" s="159"/>
      <c r="AG1888" s="160"/>
      <c r="AH1888" s="36">
        <f>AE1883</f>
        <v>1961.6899999999994</v>
      </c>
      <c r="AJ1888" s="64"/>
      <c r="AK1888" s="64"/>
      <c r="AN1888" s="145" t="s">
        <v>1165</v>
      </c>
      <c r="AO1888" s="36">
        <f t="shared" si="158"/>
        <v>1961.6899999999994</v>
      </c>
      <c r="AQ1888" s="64"/>
    </row>
    <row r="1889" spans="2:44" ht="17.25" x14ac:dyDescent="0.25">
      <c r="B1889" s="6" t="s">
        <v>1321</v>
      </c>
      <c r="C1889" s="6" t="s">
        <v>1312</v>
      </c>
      <c r="D1889" s="2" t="s">
        <v>1311</v>
      </c>
      <c r="AE1889" s="156" t="s">
        <v>1166</v>
      </c>
      <c r="AF1889" s="157"/>
      <c r="AG1889" s="157"/>
      <c r="AH1889" s="37">
        <f>AH1891/AH1886/100</f>
        <v>1.6780923866552604</v>
      </c>
      <c r="AJ1889" s="64"/>
      <c r="AK1889" s="64"/>
      <c r="AN1889" s="143" t="s">
        <v>1166</v>
      </c>
      <c r="AO1889" s="37">
        <f t="shared" si="158"/>
        <v>1.6780923866552604</v>
      </c>
      <c r="AQ1889" s="64"/>
    </row>
    <row r="1890" spans="2:44" ht="17.25" x14ac:dyDescent="0.25">
      <c r="B1890" s="6" t="s">
        <v>1322</v>
      </c>
      <c r="C1890" s="6" t="s">
        <v>1323</v>
      </c>
      <c r="D1890" s="2" t="s">
        <v>553</v>
      </c>
      <c r="AE1890" s="158" t="s">
        <v>1167</v>
      </c>
      <c r="AF1890" s="159"/>
      <c r="AG1890" s="160"/>
      <c r="AH1890" s="38">
        <f>AH1885*100</f>
        <v>187000</v>
      </c>
      <c r="AJ1890" s="64"/>
      <c r="AK1890" s="64"/>
      <c r="AN1890" s="145" t="s">
        <v>1167</v>
      </c>
      <c r="AO1890" s="38">
        <f t="shared" si="158"/>
        <v>187000</v>
      </c>
      <c r="AQ1890" s="64"/>
    </row>
    <row r="1891" spans="2:44" ht="17.25" x14ac:dyDescent="0.25">
      <c r="B1891" s="6" t="s">
        <v>4</v>
      </c>
      <c r="C1891" s="6" t="s">
        <v>1312</v>
      </c>
      <c r="D1891" s="2" t="s">
        <v>553</v>
      </c>
      <c r="AE1891" s="156" t="s">
        <v>1168</v>
      </c>
      <c r="AF1891" s="157"/>
      <c r="AG1891" s="157"/>
      <c r="AH1891" s="38">
        <f>AH1888*100</f>
        <v>196168.99999999994</v>
      </c>
      <c r="AJ1891" s="64"/>
      <c r="AK1891" s="64"/>
      <c r="AN1891" s="143" t="s">
        <v>1168</v>
      </c>
      <c r="AO1891" s="38">
        <f t="shared" si="158"/>
        <v>196168.99999999994</v>
      </c>
      <c r="AQ1891" s="64"/>
    </row>
    <row r="1892" spans="2:44" ht="17.25" x14ac:dyDescent="0.25">
      <c r="B1892" s="6" t="s">
        <v>1315</v>
      </c>
      <c r="C1892" s="6" t="s">
        <v>1312</v>
      </c>
      <c r="D1892" s="2" t="s">
        <v>553</v>
      </c>
      <c r="AE1892" s="156" t="s">
        <v>1169</v>
      </c>
      <c r="AF1892" s="157"/>
      <c r="AG1892" s="157"/>
      <c r="AH1892" s="38">
        <f>AH1891-(AH1885*100)</f>
        <v>9168.9999999999418</v>
      </c>
      <c r="AJ1892" s="64"/>
      <c r="AK1892" s="64"/>
      <c r="AN1892" s="143" t="s">
        <v>1169</v>
      </c>
      <c r="AO1892" s="38">
        <f t="shared" si="158"/>
        <v>9168.9999999999418</v>
      </c>
      <c r="AQ1892" s="64"/>
    </row>
    <row r="1893" spans="2:44" ht="19.5" thickBot="1" x14ac:dyDescent="0.3">
      <c r="B1893" s="6" t="s">
        <v>1811</v>
      </c>
      <c r="C1893" s="6" t="s">
        <v>1312</v>
      </c>
      <c r="D1893" s="2" t="s">
        <v>553</v>
      </c>
      <c r="AE1893" s="154" t="s">
        <v>1170</v>
      </c>
      <c r="AF1893" s="155"/>
      <c r="AG1893" s="155"/>
      <c r="AH1893" s="39">
        <f>AH1892/AH1885/100</f>
        <v>4.9032085561497019E-2</v>
      </c>
      <c r="AJ1893" s="64"/>
      <c r="AK1893" s="64"/>
      <c r="AN1893" s="146" t="s">
        <v>1170</v>
      </c>
      <c r="AO1893" s="39">
        <f t="shared" si="158"/>
        <v>4.9032085561497019E-2</v>
      </c>
      <c r="AQ1893" s="64"/>
    </row>
    <row r="1894" spans="2:44" ht="17.25" x14ac:dyDescent="0.25">
      <c r="B1894" s="6" t="s">
        <v>1313</v>
      </c>
      <c r="C1894" s="6" t="s">
        <v>1312</v>
      </c>
      <c r="D1894" s="2" t="s">
        <v>553</v>
      </c>
      <c r="AJ1894" s="64"/>
      <c r="AK1894" s="64"/>
      <c r="AN1894" s="4"/>
      <c r="AO1894" s="4"/>
      <c r="AP1894" s="4"/>
      <c r="AQ1894" s="4"/>
    </row>
    <row r="1895" spans="2:44" ht="17.25" x14ac:dyDescent="0.25">
      <c r="B1895" s="6" t="s">
        <v>1314</v>
      </c>
      <c r="C1895" s="6" t="s">
        <v>1312</v>
      </c>
      <c r="D1895" s="2" t="s">
        <v>553</v>
      </c>
      <c r="AJ1895" s="64"/>
      <c r="AK1895" s="64"/>
      <c r="AQ1895" s="64"/>
    </row>
    <row r="1896" spans="2:44" ht="17.25" x14ac:dyDescent="0.25">
      <c r="B1896" s="6" t="s">
        <v>226</v>
      </c>
      <c r="C1896" s="6" t="s">
        <v>1312</v>
      </c>
      <c r="D1896" s="2" t="s">
        <v>1311</v>
      </c>
      <c r="AJ1896" s="76" t="s">
        <v>1516</v>
      </c>
      <c r="AK1896" s="70"/>
      <c r="AL1896" s="70"/>
      <c r="AM1896" s="140" t="s">
        <v>1522</v>
      </c>
      <c r="AP1896" s="64"/>
      <c r="AQ1896" s="1"/>
      <c r="AR1896"/>
    </row>
    <row r="1897" spans="2:44" ht="17.25" x14ac:dyDescent="0.25">
      <c r="B1897" s="6" t="s">
        <v>1324</v>
      </c>
      <c r="C1897" s="6" t="s">
        <v>1312</v>
      </c>
      <c r="D1897" s="2" t="s">
        <v>1311</v>
      </c>
      <c r="AJ1897" s="77"/>
      <c r="AK1897" s="9"/>
      <c r="AL1897" s="9"/>
      <c r="AM1897" s="140"/>
      <c r="AP1897" s="64"/>
      <c r="AQ1897" s="1"/>
      <c r="AR1897"/>
    </row>
    <row r="1898" spans="2:44" ht="17.25" x14ac:dyDescent="0.25">
      <c r="B1898" s="6" t="s">
        <v>1316</v>
      </c>
      <c r="C1898" s="6" t="s">
        <v>1317</v>
      </c>
      <c r="D1898" s="2" t="s">
        <v>553</v>
      </c>
      <c r="AJ1898" s="78" t="s">
        <v>1842</v>
      </c>
      <c r="AK1898" s="71"/>
      <c r="AL1898" s="71"/>
      <c r="AM1898" s="140" t="s">
        <v>53</v>
      </c>
      <c r="AP1898" s="64"/>
      <c r="AQ1898" s="1"/>
      <c r="AR1898"/>
    </row>
    <row r="1899" spans="2:44" ht="17.25" x14ac:dyDescent="0.25">
      <c r="B1899" s="6" t="s">
        <v>1318</v>
      </c>
      <c r="C1899" s="6" t="s">
        <v>1317</v>
      </c>
      <c r="D1899" s="2" t="s">
        <v>553</v>
      </c>
      <c r="AJ1899" s="77"/>
      <c r="AK1899" s="9"/>
      <c r="AL1899" s="9"/>
      <c r="AM1899" s="140"/>
      <c r="AP1899" s="64"/>
      <c r="AQ1899" s="1"/>
      <c r="AR1899"/>
    </row>
    <row r="1900" spans="2:44" ht="17.25" x14ac:dyDescent="0.25">
      <c r="B1900" s="6" t="s">
        <v>3</v>
      </c>
      <c r="C1900" s="6" t="s">
        <v>1312</v>
      </c>
      <c r="D1900" s="2" t="s">
        <v>553</v>
      </c>
      <c r="AJ1900" s="79" t="s">
        <v>1517</v>
      </c>
      <c r="AK1900" s="72"/>
      <c r="AL1900" s="72"/>
      <c r="AM1900" s="140" t="s">
        <v>1524</v>
      </c>
      <c r="AP1900" s="64"/>
      <c r="AQ1900" s="1"/>
      <c r="AR1900"/>
    </row>
    <row r="1901" spans="2:44" ht="17.25" x14ac:dyDescent="0.25">
      <c r="B1901" s="6" t="s">
        <v>1319</v>
      </c>
      <c r="C1901" s="6" t="s">
        <v>1312</v>
      </c>
      <c r="D1901" s="2" t="s">
        <v>553</v>
      </c>
      <c r="AJ1901" s="77"/>
      <c r="AK1901" s="9"/>
      <c r="AL1901" s="9"/>
      <c r="AM1901" s="140"/>
      <c r="AP1901" s="64"/>
      <c r="AQ1901" s="1"/>
      <c r="AR1901"/>
    </row>
    <row r="1902" spans="2:44" ht="17.25" x14ac:dyDescent="0.25">
      <c r="B1902" s="6" t="s">
        <v>21</v>
      </c>
      <c r="C1902" s="6" t="s">
        <v>1312</v>
      </c>
      <c r="D1902" s="2" t="s">
        <v>553</v>
      </c>
      <c r="AJ1902" s="80" t="s">
        <v>1518</v>
      </c>
      <c r="AK1902" s="73"/>
      <c r="AL1902" s="73"/>
      <c r="AM1902" s="140" t="s">
        <v>1523</v>
      </c>
      <c r="AP1902" s="64"/>
      <c r="AQ1902" s="1"/>
      <c r="AR1902"/>
    </row>
    <row r="1903" spans="2:44" ht="17.25" x14ac:dyDescent="0.25">
      <c r="B1903" s="6" t="s">
        <v>510</v>
      </c>
      <c r="C1903" s="6" t="s">
        <v>1312</v>
      </c>
      <c r="D1903" s="2" t="s">
        <v>1311</v>
      </c>
      <c r="AQ1903" s="64"/>
    </row>
    <row r="1904" spans="2:44" ht="17.25" x14ac:dyDescent="0.25">
      <c r="B1904" s="6" t="s">
        <v>1067</v>
      </c>
      <c r="C1904" s="6" t="s">
        <v>1323</v>
      </c>
      <c r="D1904" s="2" t="s">
        <v>1311</v>
      </c>
      <c r="AM1904" s="67" t="s">
        <v>1172</v>
      </c>
      <c r="AQ1904" s="64"/>
    </row>
    <row r="1905" spans="2:43" ht="17.25" x14ac:dyDescent="0.25">
      <c r="B1905" s="6" t="s">
        <v>1063</v>
      </c>
      <c r="C1905" s="6" t="s">
        <v>1323</v>
      </c>
      <c r="D1905" s="2" t="s">
        <v>1311</v>
      </c>
      <c r="AM1905" s="68">
        <v>44409</v>
      </c>
      <c r="AQ1905" s="64"/>
    </row>
    <row r="1906" spans="2:43" ht="17.25" x14ac:dyDescent="0.25">
      <c r="B1906" s="6" t="s">
        <v>1072</v>
      </c>
      <c r="C1906" s="6" t="s">
        <v>1323</v>
      </c>
      <c r="D1906" s="2" t="s">
        <v>1311</v>
      </c>
      <c r="AM1906" s="68">
        <v>44774</v>
      </c>
      <c r="AQ1906" s="64"/>
    </row>
    <row r="1907" spans="2:43" x14ac:dyDescent="0.25">
      <c r="B1907" s="6" t="s">
        <v>1072</v>
      </c>
      <c r="C1907" s="6" t="s">
        <v>1323</v>
      </c>
      <c r="D1907" s="2" t="s">
        <v>1311</v>
      </c>
      <c r="AM1907" s="68">
        <v>45139</v>
      </c>
    </row>
    <row r="1908" spans="2:43" x14ac:dyDescent="0.25">
      <c r="B1908" s="6" t="s">
        <v>1043</v>
      </c>
      <c r="C1908" s="6" t="s">
        <v>1323</v>
      </c>
      <c r="D1908" s="2" t="s">
        <v>553</v>
      </c>
      <c r="AM1908" s="68">
        <v>45505</v>
      </c>
    </row>
    <row r="1909" spans="2:43" x14ac:dyDescent="0.25">
      <c r="B1909" s="6" t="s">
        <v>1329</v>
      </c>
      <c r="C1909" s="6" t="s">
        <v>1312</v>
      </c>
      <c r="D1909" s="2" t="s">
        <v>553</v>
      </c>
      <c r="AM1909" s="68">
        <v>45870</v>
      </c>
    </row>
    <row r="1910" spans="2:43" x14ac:dyDescent="0.25">
      <c r="B1910" s="6" t="s">
        <v>8</v>
      </c>
      <c r="C1910" s="6" t="s">
        <v>1312</v>
      </c>
      <c r="D1910" s="2" t="s">
        <v>1311</v>
      </c>
      <c r="AM1910" s="68">
        <v>46235</v>
      </c>
    </row>
    <row r="1911" spans="2:43" x14ac:dyDescent="0.25">
      <c r="B1911" s="6" t="s">
        <v>1325</v>
      </c>
      <c r="C1911" s="6" t="s">
        <v>1312</v>
      </c>
      <c r="D1911" s="2" t="s">
        <v>1311</v>
      </c>
      <c r="AM1911" s="68">
        <v>46600</v>
      </c>
    </row>
    <row r="1912" spans="2:43" x14ac:dyDescent="0.25">
      <c r="B1912" s="6" t="s">
        <v>1328</v>
      </c>
      <c r="C1912" s="6" t="s">
        <v>1327</v>
      </c>
      <c r="D1912" s="2" t="s">
        <v>553</v>
      </c>
      <c r="AM1912" s="68">
        <v>46966</v>
      </c>
    </row>
    <row r="1913" spans="2:43" x14ac:dyDescent="0.25">
      <c r="B1913" s="6" t="s">
        <v>1326</v>
      </c>
      <c r="C1913" s="6" t="s">
        <v>1327</v>
      </c>
      <c r="D1913" s="2" t="s">
        <v>553</v>
      </c>
    </row>
    <row r="1914" spans="2:43" x14ac:dyDescent="0.25">
      <c r="B1914" s="6" t="s">
        <v>6</v>
      </c>
      <c r="C1914" s="6" t="s">
        <v>1312</v>
      </c>
      <c r="D1914" s="2" t="s">
        <v>553</v>
      </c>
    </row>
    <row r="1915" spans="2:43" x14ac:dyDescent="0.25">
      <c r="B1915" s="6" t="s">
        <v>6</v>
      </c>
      <c r="C1915" s="6" t="s">
        <v>1312</v>
      </c>
      <c r="D1915" s="2" t="s">
        <v>553</v>
      </c>
    </row>
    <row r="1916" spans="2:43" x14ac:dyDescent="0.25">
      <c r="B1916" s="6" t="s">
        <v>7</v>
      </c>
      <c r="C1916" s="6" t="s">
        <v>1312</v>
      </c>
      <c r="D1916" s="2" t="s">
        <v>553</v>
      </c>
    </row>
    <row r="1917" spans="2:43" x14ac:dyDescent="0.25">
      <c r="B1917" s="6" t="s">
        <v>1079</v>
      </c>
      <c r="C1917" s="6" t="s">
        <v>1323</v>
      </c>
      <c r="D1917" s="2" t="s">
        <v>1311</v>
      </c>
    </row>
    <row r="1918" spans="2:43" x14ac:dyDescent="0.25">
      <c r="B1918" s="6" t="s">
        <v>22</v>
      </c>
      <c r="C1918" s="6" t="s">
        <v>1312</v>
      </c>
      <c r="D1918" s="2" t="s">
        <v>1311</v>
      </c>
    </row>
    <row r="1919" spans="2:43" x14ac:dyDescent="0.25">
      <c r="B1919" s="6" t="s">
        <v>1330</v>
      </c>
      <c r="C1919" s="6" t="s">
        <v>1312</v>
      </c>
      <c r="D1919" s="2" t="s">
        <v>1311</v>
      </c>
    </row>
    <row r="1920" spans="2:43" x14ac:dyDescent="0.25">
      <c r="B1920" s="6" t="s">
        <v>148</v>
      </c>
      <c r="C1920" s="6" t="s">
        <v>1323</v>
      </c>
      <c r="D1920" s="2" t="s">
        <v>553</v>
      </c>
    </row>
    <row r="1921" spans="2:4" x14ac:dyDescent="0.25">
      <c r="B1921" s="6" t="s">
        <v>1331</v>
      </c>
      <c r="C1921" s="6" t="s">
        <v>1323</v>
      </c>
      <c r="D1921" s="2" t="s">
        <v>553</v>
      </c>
    </row>
    <row r="1922" spans="2:4" x14ac:dyDescent="0.25">
      <c r="B1922" s="6" t="s">
        <v>149</v>
      </c>
      <c r="C1922" s="6" t="s">
        <v>1323</v>
      </c>
      <c r="D1922" s="2" t="s">
        <v>553</v>
      </c>
    </row>
    <row r="1923" spans="2:4" x14ac:dyDescent="0.25">
      <c r="B1923" s="6" t="s">
        <v>1332</v>
      </c>
      <c r="C1923" s="6" t="s">
        <v>1312</v>
      </c>
      <c r="D1923" s="2" t="s">
        <v>553</v>
      </c>
    </row>
    <row r="1924" spans="2:4" x14ac:dyDescent="0.25">
      <c r="B1924" s="6" t="s">
        <v>1333</v>
      </c>
      <c r="C1924" s="6" t="s">
        <v>1312</v>
      </c>
      <c r="D1924" s="2" t="s">
        <v>553</v>
      </c>
    </row>
    <row r="1925" spans="2:4" x14ac:dyDescent="0.25">
      <c r="B1925" s="6" t="s">
        <v>5</v>
      </c>
      <c r="C1925" s="6" t="s">
        <v>1312</v>
      </c>
      <c r="D1925" s="2" t="s">
        <v>553</v>
      </c>
    </row>
    <row r="1926" spans="2:4" x14ac:dyDescent="0.25">
      <c r="B1926" s="6" t="s">
        <v>381</v>
      </c>
      <c r="C1926" s="6" t="s">
        <v>1312</v>
      </c>
      <c r="D1926" s="2" t="s">
        <v>553</v>
      </c>
    </row>
    <row r="1927" spans="2:4" x14ac:dyDescent="0.25">
      <c r="B1927" s="6" t="s">
        <v>1097</v>
      </c>
      <c r="C1927" s="6" t="s">
        <v>1323</v>
      </c>
      <c r="D1927" s="2" t="s">
        <v>1311</v>
      </c>
    </row>
    <row r="1928" spans="2:4" x14ac:dyDescent="0.25">
      <c r="B1928" s="58" t="s">
        <v>1334</v>
      </c>
      <c r="C1928" s="58" t="s">
        <v>1323</v>
      </c>
      <c r="D1928" s="2" t="s">
        <v>553</v>
      </c>
    </row>
    <row r="1929" spans="2:4" x14ac:dyDescent="0.25">
      <c r="B1929" s="6" t="s">
        <v>1154</v>
      </c>
      <c r="C1929" s="6" t="s">
        <v>1323</v>
      </c>
      <c r="D1929" s="2" t="s">
        <v>1311</v>
      </c>
    </row>
  </sheetData>
  <mergeCells count="9">
    <mergeCell ref="AE1893:AG1893"/>
    <mergeCell ref="AE1889:AG1889"/>
    <mergeCell ref="AE1890:AG1890"/>
    <mergeCell ref="AE1885:AG1885"/>
    <mergeCell ref="AE1886:AG1886"/>
    <mergeCell ref="AE1887:AG1887"/>
    <mergeCell ref="AE1891:AG1891"/>
    <mergeCell ref="AE1892:AG1892"/>
    <mergeCell ref="AE1888:AG1888"/>
  </mergeCells>
  <phoneticPr fontId="16" type="noConversion"/>
  <conditionalFormatting sqref="AG1880">
    <cfRule type="cellIs" dxfId="51" priority="27" operator="lessThan">
      <formula>0</formula>
    </cfRule>
  </conditionalFormatting>
  <conditionalFormatting sqref="AH1878">
    <cfRule type="cellIs" dxfId="50" priority="29" operator="lessThan">
      <formula>0</formula>
    </cfRule>
    <cfRule type="cellIs" dxfId="49" priority="30" operator="greaterThan">
      <formula>0</formula>
    </cfRule>
  </conditionalFormatting>
  <conditionalFormatting sqref="AH1887">
    <cfRule type="cellIs" dxfId="48" priority="25" operator="lessThan">
      <formula>0</formula>
    </cfRule>
  </conditionalFormatting>
  <conditionalFormatting sqref="AH1893">
    <cfRule type="cellIs" dxfId="47" priority="28" operator="lessThan">
      <formula>0</formula>
    </cfRule>
  </conditionalFormatting>
  <conditionalFormatting sqref="AI7:AI1876">
    <cfRule type="cellIs" dxfId="46" priority="5" operator="equal">
      <formula>"Vic"</formula>
    </cfRule>
    <cfRule type="cellIs" dxfId="45" priority="6" operator="equal">
      <formula>"nsw"</formula>
    </cfRule>
    <cfRule type="cellIs" dxfId="44" priority="20" operator="equal">
      <formula>A</formula>
    </cfRule>
    <cfRule type="cellIs" dxfId="43" priority="21" operator="equal">
      <formula>B</formula>
    </cfRule>
  </conditionalFormatting>
  <conditionalFormatting sqref="AJ1878:AJ1895 AH1879 AQ1879:AQ1893 AQ1895 AP1896:AP1902 AQ1903:AQ1906">
    <cfRule type="cellIs" dxfId="42" priority="34" operator="lessThan">
      <formula>0</formula>
    </cfRule>
  </conditionalFormatting>
  <conditionalFormatting sqref="AJ1878:AJ1895 AQ1879:AQ1893 AQ1895 AP1896:AP1902 AQ1903:AQ1906">
    <cfRule type="cellIs" dxfId="41" priority="18" operator="greaterThan">
      <formula>0</formula>
    </cfRule>
  </conditionalFormatting>
  <conditionalFormatting sqref="AK7:AK1876">
    <cfRule type="cellIs" dxfId="40" priority="8" operator="equal">
      <formula>"D"</formula>
    </cfRule>
    <cfRule type="cellIs" dxfId="39" priority="9" operator="equal">
      <formula>"C"</formula>
    </cfRule>
    <cfRule type="cellIs" dxfId="38" priority="10" operator="equal">
      <formula>"A"</formula>
    </cfRule>
    <cfRule type="cellIs" dxfId="37" priority="11" operator="equal">
      <formula>"B"</formula>
    </cfRule>
  </conditionalFormatting>
  <conditionalFormatting sqref="AO1880">
    <cfRule type="cellIs" dxfId="36" priority="7" operator="lessThan">
      <formula>0</formula>
    </cfRule>
  </conditionalFormatting>
  <conditionalFormatting sqref="AO1887">
    <cfRule type="cellIs" dxfId="35" priority="1" operator="lessThan">
      <formula>0</formula>
    </cfRule>
  </conditionalFormatting>
  <conditionalFormatting sqref="AO1893">
    <cfRule type="cellIs" dxfId="34" priority="2" operator="lessThan">
      <formula>0</formula>
    </cfRule>
  </conditionalFormatting>
  <conditionalFormatting sqref="AP1878:AQ1878 AP1879">
    <cfRule type="cellIs" dxfId="33" priority="14" operator="lessThan">
      <formula>0</formula>
    </cfRule>
  </conditionalFormatting>
  <conditionalFormatting sqref="AP1878:AQ1878">
    <cfRule type="cellIs" dxfId="32" priority="13" operator="greaterThan">
      <formula>0</formula>
    </cfRule>
  </conditionalFormatting>
  <conditionalFormatting sqref="AQ7:AQ1876">
    <cfRule type="cellIs" dxfId="31" priority="3" operator="greaterThan">
      <formula>1</formula>
    </cfRule>
  </conditionalFormatting>
  <pageMargins left="0.31496062992125984" right="0.31496062992125984" top="0.55118110236220474" bottom="0.55118110236220474" header="0.31496062992125984" footer="0.31496062992125984"/>
  <pageSetup paperSize="9" fitToHeight="53" orientation="portrait" r:id="rId1"/>
  <headerFooter>
    <oddHeader>&amp;CElite Combo 2021-2026&amp;R2026-2027 Current Algorithm</oddHeader>
    <oddFooter xml:space="preserve">&amp;Lwww.eliteracing.com.au&amp;C&amp;"-,Bold"&amp;14Elite-Combo 2021-2026&amp;RCurrent Algorithm
</oddFooter>
  </headerFooter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2B41-1872-4F29-8AE7-049E56C1538B}">
  <sheetPr>
    <tabColor theme="7" tint="0.39997558519241921"/>
  </sheetPr>
  <dimension ref="F2:AI1440"/>
  <sheetViews>
    <sheetView showGridLines="0" topLeftCell="A314" zoomScale="90" zoomScaleNormal="90" workbookViewId="0">
      <selection activeCell="L344" sqref="L344"/>
    </sheetView>
  </sheetViews>
  <sheetFormatPr defaultRowHeight="15" x14ac:dyDescent="0.25"/>
  <cols>
    <col min="6" max="6" width="19.140625" style="1" customWidth="1"/>
    <col min="7" max="7" width="16.140625" style="1" customWidth="1"/>
    <col min="8" max="10" width="14.28515625" style="1" customWidth="1"/>
    <col min="12" max="12" width="11.140625" customWidth="1"/>
    <col min="13" max="13" width="12.140625" customWidth="1"/>
    <col min="14" max="14" width="15.140625" customWidth="1"/>
    <col min="20" max="20" width="9.85546875" customWidth="1"/>
    <col min="23" max="23" width="8.28515625" customWidth="1"/>
    <col min="25" max="25" width="8.140625" customWidth="1"/>
  </cols>
  <sheetData>
    <row r="2" spans="6:14" x14ac:dyDescent="0.25">
      <c r="F2"/>
      <c r="G2"/>
    </row>
    <row r="3" spans="6:14" ht="19.5" customHeight="1" x14ac:dyDescent="0.25">
      <c r="F3"/>
      <c r="G3"/>
    </row>
    <row r="4" spans="6:14" x14ac:dyDescent="0.25">
      <c r="F4"/>
      <c r="G4"/>
    </row>
    <row r="5" spans="6:14" x14ac:dyDescent="0.25">
      <c r="F5"/>
      <c r="G5"/>
      <c r="M5" s="57">
        <v>100</v>
      </c>
    </row>
    <row r="6" spans="6:14" x14ac:dyDescent="0.25">
      <c r="F6"/>
      <c r="G6"/>
    </row>
    <row r="7" spans="6:14" x14ac:dyDescent="0.25">
      <c r="F7"/>
      <c r="G7"/>
    </row>
    <row r="8" spans="6:14" x14ac:dyDescent="0.25">
      <c r="F8" s="65" t="s">
        <v>1171</v>
      </c>
      <c r="G8" s="66" t="s">
        <v>177</v>
      </c>
    </row>
    <row r="9" spans="6:14" x14ac:dyDescent="0.25">
      <c r="F9" s="65" t="s">
        <v>39</v>
      </c>
      <c r="G9" s="66" t="s">
        <v>177</v>
      </c>
    </row>
    <row r="10" spans="6:14" x14ac:dyDescent="0.25">
      <c r="F10" s="65" t="s">
        <v>23</v>
      </c>
      <c r="G10" s="66" t="s">
        <v>177</v>
      </c>
    </row>
    <row r="11" spans="6:14" x14ac:dyDescent="0.25">
      <c r="F11" s="65" t="s">
        <v>167</v>
      </c>
      <c r="G11" s="66" t="s">
        <v>177</v>
      </c>
    </row>
    <row r="12" spans="6:14" x14ac:dyDescent="0.25">
      <c r="F12" s="65" t="s">
        <v>1802</v>
      </c>
      <c r="G12" s="66" t="s">
        <v>177</v>
      </c>
    </row>
    <row r="13" spans="6:14" x14ac:dyDescent="0.25">
      <c r="F13" s="65" t="s">
        <v>1172</v>
      </c>
      <c r="G13" s="66" t="s">
        <v>177</v>
      </c>
    </row>
    <row r="14" spans="6:14" x14ac:dyDescent="0.25">
      <c r="F14" s="65" t="s">
        <v>1838</v>
      </c>
      <c r="G14" s="66" t="s">
        <v>1837</v>
      </c>
    </row>
    <row r="15" spans="6:14" s="56" customFormat="1" ht="47.25" customHeight="1" x14ac:dyDescent="0.25">
      <c r="F15"/>
      <c r="G15"/>
      <c r="H15"/>
      <c r="I15"/>
      <c r="J15"/>
      <c r="K15"/>
      <c r="L15"/>
      <c r="M15"/>
      <c r="N15"/>
    </row>
    <row r="16" spans="6:14" ht="59.25" customHeight="1" x14ac:dyDescent="0.25">
      <c r="F16" s="173" t="s">
        <v>1817</v>
      </c>
      <c r="G16" s="110" t="s">
        <v>1805</v>
      </c>
      <c r="H16" s="110" t="s">
        <v>1806</v>
      </c>
      <c r="I16" s="110" t="s">
        <v>1807</v>
      </c>
      <c r="J16" s="110" t="s">
        <v>1808</v>
      </c>
    </row>
    <row r="17" spans="6:10" ht="15.75" customHeight="1" x14ac:dyDescent="0.25">
      <c r="F17" s="170">
        <v>44197</v>
      </c>
      <c r="G17" s="171">
        <v>2</v>
      </c>
      <c r="H17" s="171">
        <v>400</v>
      </c>
      <c r="I17" s="172">
        <v>1220</v>
      </c>
      <c r="J17" s="57">
        <v>820</v>
      </c>
    </row>
    <row r="18" spans="6:10" ht="15.75" customHeight="1" x14ac:dyDescent="0.25">
      <c r="F18" s="170">
        <v>44198</v>
      </c>
      <c r="G18" s="171">
        <v>6</v>
      </c>
      <c r="H18" s="171">
        <v>770</v>
      </c>
      <c r="I18" s="172">
        <v>1875</v>
      </c>
      <c r="J18" s="57">
        <v>1105</v>
      </c>
    </row>
    <row r="19" spans="6:10" ht="15.75" customHeight="1" x14ac:dyDescent="0.25">
      <c r="F19" s="170">
        <v>44205</v>
      </c>
      <c r="G19" s="171">
        <v>6</v>
      </c>
      <c r="H19" s="171">
        <v>680</v>
      </c>
      <c r="I19" s="172">
        <v>1230</v>
      </c>
      <c r="J19" s="57">
        <v>550</v>
      </c>
    </row>
    <row r="20" spans="6:10" ht="15.75" customHeight="1" x14ac:dyDescent="0.25">
      <c r="F20" s="170">
        <v>44212</v>
      </c>
      <c r="G20" s="171">
        <v>6</v>
      </c>
      <c r="H20" s="171">
        <v>950</v>
      </c>
      <c r="I20" s="172">
        <v>2350</v>
      </c>
      <c r="J20" s="57">
        <v>1400</v>
      </c>
    </row>
    <row r="21" spans="6:10" ht="15.75" customHeight="1" x14ac:dyDescent="0.25">
      <c r="F21" s="170">
        <v>44219</v>
      </c>
      <c r="G21" s="171">
        <v>8</v>
      </c>
      <c r="H21" s="171">
        <v>1030</v>
      </c>
      <c r="I21" s="172">
        <v>2450</v>
      </c>
      <c r="J21" s="57">
        <v>1420</v>
      </c>
    </row>
    <row r="22" spans="6:10" ht="15.75" customHeight="1" x14ac:dyDescent="0.25">
      <c r="F22" s="170">
        <v>44222</v>
      </c>
      <c r="G22" s="171">
        <v>6</v>
      </c>
      <c r="H22" s="171">
        <v>740</v>
      </c>
      <c r="I22" s="172">
        <v>1580</v>
      </c>
      <c r="J22" s="57">
        <v>840</v>
      </c>
    </row>
    <row r="23" spans="6:10" x14ac:dyDescent="0.25">
      <c r="F23" s="170">
        <v>44226</v>
      </c>
      <c r="G23" s="171">
        <v>4</v>
      </c>
      <c r="H23" s="171">
        <v>650</v>
      </c>
      <c r="I23" s="172">
        <v>1380</v>
      </c>
      <c r="J23" s="57">
        <v>730</v>
      </c>
    </row>
    <row r="24" spans="6:10" ht="15.75" customHeight="1" x14ac:dyDescent="0.25">
      <c r="F24" s="170">
        <v>44233</v>
      </c>
      <c r="G24" s="171">
        <v>8</v>
      </c>
      <c r="H24" s="171">
        <v>890</v>
      </c>
      <c r="I24" s="172">
        <v>190</v>
      </c>
      <c r="J24" s="57">
        <v>-700</v>
      </c>
    </row>
    <row r="25" spans="6:10" x14ac:dyDescent="0.25">
      <c r="F25" s="170">
        <v>44240</v>
      </c>
      <c r="G25" s="171">
        <v>6</v>
      </c>
      <c r="H25" s="171">
        <v>770</v>
      </c>
      <c r="I25" s="172">
        <v>855</v>
      </c>
      <c r="J25" s="57">
        <v>85</v>
      </c>
    </row>
    <row r="26" spans="6:10" x14ac:dyDescent="0.25">
      <c r="F26" s="170">
        <v>44247</v>
      </c>
      <c r="G26" s="171">
        <v>7</v>
      </c>
      <c r="H26" s="171">
        <v>1020</v>
      </c>
      <c r="I26" s="172">
        <v>375</v>
      </c>
      <c r="J26" s="57">
        <v>-645</v>
      </c>
    </row>
    <row r="27" spans="6:10" ht="15.75" customHeight="1" x14ac:dyDescent="0.25">
      <c r="F27" s="170">
        <v>44254</v>
      </c>
      <c r="G27" s="171">
        <v>11</v>
      </c>
      <c r="H27" s="171">
        <v>1390</v>
      </c>
      <c r="I27" s="172">
        <v>1294</v>
      </c>
      <c r="J27" s="57">
        <v>-96</v>
      </c>
    </row>
    <row r="28" spans="6:10" ht="15.75" customHeight="1" x14ac:dyDescent="0.25">
      <c r="F28" s="170">
        <v>44261</v>
      </c>
      <c r="G28" s="171">
        <v>3</v>
      </c>
      <c r="H28" s="171">
        <v>300</v>
      </c>
      <c r="I28" s="172">
        <v>1870</v>
      </c>
      <c r="J28" s="57">
        <v>1570</v>
      </c>
    </row>
    <row r="29" spans="6:10" ht="15.75" customHeight="1" x14ac:dyDescent="0.25">
      <c r="F29" s="170">
        <v>44268</v>
      </c>
      <c r="G29" s="171">
        <v>6</v>
      </c>
      <c r="H29" s="171">
        <v>850</v>
      </c>
      <c r="I29" s="172">
        <v>1180</v>
      </c>
      <c r="J29" s="57">
        <v>330</v>
      </c>
    </row>
    <row r="30" spans="6:10" ht="15.75" customHeight="1" x14ac:dyDescent="0.25">
      <c r="F30" s="170">
        <v>44274</v>
      </c>
      <c r="G30" s="171">
        <v>3</v>
      </c>
      <c r="H30" s="171">
        <v>350</v>
      </c>
      <c r="I30" s="172">
        <v>1070</v>
      </c>
      <c r="J30" s="57">
        <v>720</v>
      </c>
    </row>
    <row r="31" spans="6:10" ht="15.75" customHeight="1" x14ac:dyDescent="0.25">
      <c r="F31" s="170">
        <v>44275</v>
      </c>
      <c r="G31" s="171">
        <v>6</v>
      </c>
      <c r="H31" s="171">
        <v>790</v>
      </c>
      <c r="I31" s="172">
        <v>1072</v>
      </c>
      <c r="J31" s="57">
        <v>282</v>
      </c>
    </row>
    <row r="32" spans="6:10" ht="15.75" customHeight="1" x14ac:dyDescent="0.25">
      <c r="F32" s="170">
        <v>44282</v>
      </c>
      <c r="G32" s="171">
        <v>2</v>
      </c>
      <c r="H32" s="171">
        <v>250</v>
      </c>
      <c r="I32" s="172">
        <v>0</v>
      </c>
      <c r="J32" s="57">
        <v>-250</v>
      </c>
    </row>
    <row r="33" spans="6:10" ht="15.75" customHeight="1" x14ac:dyDescent="0.25">
      <c r="F33" s="170">
        <v>44289</v>
      </c>
      <c r="G33" s="171">
        <v>7</v>
      </c>
      <c r="H33" s="171">
        <v>890</v>
      </c>
      <c r="I33" s="172">
        <v>2160</v>
      </c>
      <c r="J33" s="57">
        <v>1270</v>
      </c>
    </row>
    <row r="34" spans="6:10" ht="15.75" customHeight="1" x14ac:dyDescent="0.25">
      <c r="F34" s="170">
        <v>44296</v>
      </c>
      <c r="G34" s="171">
        <v>3</v>
      </c>
      <c r="H34" s="171">
        <v>350</v>
      </c>
      <c r="I34" s="172">
        <v>0</v>
      </c>
      <c r="J34" s="57">
        <v>-350</v>
      </c>
    </row>
    <row r="35" spans="6:10" ht="15.75" customHeight="1" x14ac:dyDescent="0.25">
      <c r="F35" s="170">
        <v>44303</v>
      </c>
      <c r="G35" s="171">
        <v>9</v>
      </c>
      <c r="H35" s="171">
        <v>1100</v>
      </c>
      <c r="I35" s="172">
        <v>1031</v>
      </c>
      <c r="J35" s="57">
        <v>-69</v>
      </c>
    </row>
    <row r="36" spans="6:10" ht="15.75" customHeight="1" x14ac:dyDescent="0.25">
      <c r="F36" s="170">
        <v>44310</v>
      </c>
      <c r="G36" s="171">
        <v>7</v>
      </c>
      <c r="H36" s="171">
        <v>850</v>
      </c>
      <c r="I36" s="172">
        <v>2400</v>
      </c>
      <c r="J36" s="57">
        <v>1550</v>
      </c>
    </row>
    <row r="37" spans="6:10" ht="15.75" customHeight="1" x14ac:dyDescent="0.25">
      <c r="F37" s="170">
        <v>44311</v>
      </c>
      <c r="G37" s="171">
        <v>4</v>
      </c>
      <c r="H37" s="171">
        <v>540</v>
      </c>
      <c r="I37" s="172">
        <v>1260</v>
      </c>
      <c r="J37" s="57">
        <v>720</v>
      </c>
    </row>
    <row r="38" spans="6:10" ht="15.75" customHeight="1" x14ac:dyDescent="0.25">
      <c r="F38" s="170">
        <v>44317</v>
      </c>
      <c r="G38" s="171">
        <v>8</v>
      </c>
      <c r="H38" s="171">
        <v>1080</v>
      </c>
      <c r="I38" s="172">
        <v>1425</v>
      </c>
      <c r="J38" s="57">
        <v>344.99999999999994</v>
      </c>
    </row>
    <row r="39" spans="6:10" ht="15.75" customHeight="1" x14ac:dyDescent="0.25">
      <c r="F39" s="170">
        <v>44324</v>
      </c>
      <c r="G39" s="171">
        <v>2</v>
      </c>
      <c r="H39" s="171">
        <v>250</v>
      </c>
      <c r="I39" s="172">
        <v>420</v>
      </c>
      <c r="J39" s="57">
        <v>170</v>
      </c>
    </row>
    <row r="40" spans="6:10" ht="15.75" customHeight="1" x14ac:dyDescent="0.25">
      <c r="F40" s="170">
        <v>44331</v>
      </c>
      <c r="G40" s="171">
        <v>3</v>
      </c>
      <c r="H40" s="171">
        <v>350</v>
      </c>
      <c r="I40" s="172">
        <v>370</v>
      </c>
      <c r="J40" s="57">
        <v>20</v>
      </c>
    </row>
    <row r="41" spans="6:10" ht="15.75" customHeight="1" x14ac:dyDescent="0.25">
      <c r="F41" s="170">
        <v>44338</v>
      </c>
      <c r="G41" s="171">
        <v>4</v>
      </c>
      <c r="H41" s="171">
        <v>400</v>
      </c>
      <c r="I41" s="172">
        <v>0</v>
      </c>
      <c r="J41" s="57">
        <v>-400</v>
      </c>
    </row>
    <row r="42" spans="6:10" ht="15.75" customHeight="1" x14ac:dyDescent="0.25">
      <c r="F42" s="170">
        <v>44345</v>
      </c>
      <c r="G42" s="171">
        <v>7</v>
      </c>
      <c r="H42" s="171">
        <v>790</v>
      </c>
      <c r="I42" s="172">
        <v>662</v>
      </c>
      <c r="J42" s="57">
        <v>-128</v>
      </c>
    </row>
    <row r="43" spans="6:10" ht="15.75" customHeight="1" x14ac:dyDescent="0.25">
      <c r="F43" s="170">
        <v>44352</v>
      </c>
      <c r="G43" s="171">
        <v>5</v>
      </c>
      <c r="H43" s="171">
        <v>540</v>
      </c>
      <c r="I43" s="172">
        <v>135</v>
      </c>
      <c r="J43" s="57">
        <v>-405</v>
      </c>
    </row>
    <row r="44" spans="6:10" ht="15.75" customHeight="1" x14ac:dyDescent="0.25">
      <c r="F44" s="170">
        <v>44359</v>
      </c>
      <c r="G44" s="171">
        <v>1</v>
      </c>
      <c r="H44" s="171">
        <v>150</v>
      </c>
      <c r="I44" s="172">
        <v>600</v>
      </c>
      <c r="J44" s="57">
        <v>450</v>
      </c>
    </row>
    <row r="45" spans="6:10" ht="15.75" customHeight="1" x14ac:dyDescent="0.25">
      <c r="F45" s="170">
        <v>44366</v>
      </c>
      <c r="G45" s="171">
        <v>4</v>
      </c>
      <c r="H45" s="171">
        <v>600</v>
      </c>
      <c r="I45" s="172">
        <v>500</v>
      </c>
      <c r="J45" s="57">
        <v>-100</v>
      </c>
    </row>
    <row r="46" spans="6:10" x14ac:dyDescent="0.25">
      <c r="F46" s="170">
        <v>44373</v>
      </c>
      <c r="G46" s="171">
        <v>3</v>
      </c>
      <c r="H46" s="171">
        <v>400</v>
      </c>
      <c r="I46" s="172">
        <v>875</v>
      </c>
      <c r="J46" s="57">
        <v>475</v>
      </c>
    </row>
    <row r="47" spans="6:10" ht="13.5" customHeight="1" x14ac:dyDescent="0.25">
      <c r="F47" s="170">
        <v>44380</v>
      </c>
      <c r="G47" s="171">
        <v>4</v>
      </c>
      <c r="H47" s="171">
        <v>500</v>
      </c>
      <c r="I47" s="172">
        <v>820</v>
      </c>
      <c r="J47" s="57">
        <v>320</v>
      </c>
    </row>
    <row r="48" spans="6:10" ht="13.5" customHeight="1" x14ac:dyDescent="0.25">
      <c r="F48" s="170">
        <v>44387</v>
      </c>
      <c r="G48" s="171">
        <v>6</v>
      </c>
      <c r="H48" s="171">
        <v>930</v>
      </c>
      <c r="I48" s="172">
        <v>444</v>
      </c>
      <c r="J48" s="57">
        <v>-486</v>
      </c>
    </row>
    <row r="49" spans="6:35" s="96" customFormat="1" ht="13.5" customHeight="1" x14ac:dyDescent="0.3">
      <c r="F49" s="170">
        <v>44394</v>
      </c>
      <c r="G49" s="171">
        <v>2</v>
      </c>
      <c r="H49" s="171">
        <v>250</v>
      </c>
      <c r="I49" s="172">
        <v>0</v>
      </c>
      <c r="J49" s="57">
        <v>-250</v>
      </c>
      <c r="K49"/>
      <c r="L49"/>
      <c r="M49"/>
      <c r="N49"/>
      <c r="Z49"/>
      <c r="AA49"/>
      <c r="AB49"/>
      <c r="AC49"/>
      <c r="AD49"/>
      <c r="AE49"/>
      <c r="AF49"/>
      <c r="AG49"/>
      <c r="AH49"/>
      <c r="AI49"/>
    </row>
    <row r="50" spans="6:35" s="96" customFormat="1" ht="13.5" customHeight="1" x14ac:dyDescent="0.3">
      <c r="F50" s="170">
        <v>44401</v>
      </c>
      <c r="G50" s="171">
        <v>6</v>
      </c>
      <c r="H50" s="171">
        <v>730</v>
      </c>
      <c r="I50" s="172">
        <v>1238</v>
      </c>
      <c r="J50" s="57">
        <v>508</v>
      </c>
      <c r="K50"/>
      <c r="L50"/>
      <c r="M50"/>
      <c r="N50"/>
      <c r="Z50"/>
      <c r="AA50"/>
      <c r="AB50"/>
      <c r="AC50"/>
      <c r="AD50"/>
      <c r="AE50"/>
      <c r="AF50"/>
      <c r="AG50"/>
      <c r="AH50"/>
      <c r="AI50"/>
    </row>
    <row r="51" spans="6:35" s="96" customFormat="1" ht="13.5" customHeight="1" x14ac:dyDescent="0.3">
      <c r="F51" s="170">
        <v>44408</v>
      </c>
      <c r="G51" s="171">
        <v>2</v>
      </c>
      <c r="H51" s="171">
        <v>240</v>
      </c>
      <c r="I51" s="172">
        <v>910</v>
      </c>
      <c r="J51" s="57">
        <v>670</v>
      </c>
      <c r="K51"/>
      <c r="L51"/>
      <c r="M51"/>
      <c r="N51"/>
      <c r="Z51"/>
      <c r="AA51"/>
      <c r="AB51"/>
      <c r="AC51"/>
      <c r="AD51"/>
      <c r="AE51"/>
      <c r="AF51"/>
      <c r="AG51"/>
      <c r="AH51"/>
      <c r="AI51"/>
    </row>
    <row r="52" spans="6:35" s="97" customFormat="1" ht="13.5" customHeight="1" x14ac:dyDescent="0.3">
      <c r="F52" s="170">
        <v>44415</v>
      </c>
      <c r="G52" s="171">
        <v>7</v>
      </c>
      <c r="H52" s="171">
        <v>770</v>
      </c>
      <c r="I52" s="172">
        <v>1230</v>
      </c>
      <c r="J52" s="57">
        <v>460</v>
      </c>
      <c r="K52"/>
      <c r="L52"/>
      <c r="M52"/>
      <c r="N52"/>
      <c r="Z52"/>
      <c r="AA52"/>
      <c r="AB52"/>
      <c r="AC52"/>
      <c r="AD52"/>
      <c r="AE52"/>
      <c r="AF52"/>
      <c r="AG52"/>
      <c r="AH52"/>
      <c r="AI52"/>
    </row>
    <row r="53" spans="6:35" s="96" customFormat="1" ht="13.5" customHeight="1" x14ac:dyDescent="0.3">
      <c r="F53" s="170">
        <v>44422</v>
      </c>
      <c r="G53" s="171">
        <v>10</v>
      </c>
      <c r="H53" s="171">
        <v>1340</v>
      </c>
      <c r="I53" s="172">
        <v>2130</v>
      </c>
      <c r="J53" s="57">
        <v>790</v>
      </c>
      <c r="K53"/>
      <c r="L53"/>
      <c r="M53"/>
      <c r="N53"/>
      <c r="Z53"/>
      <c r="AA53"/>
      <c r="AB53"/>
      <c r="AC53"/>
      <c r="AD53"/>
      <c r="AE53"/>
      <c r="AF53"/>
      <c r="AG53"/>
      <c r="AH53"/>
      <c r="AI53"/>
    </row>
    <row r="54" spans="6:35" s="96" customFormat="1" ht="13.5" customHeight="1" x14ac:dyDescent="0.3">
      <c r="F54" s="170">
        <v>44429</v>
      </c>
      <c r="G54" s="171">
        <v>8</v>
      </c>
      <c r="H54" s="171">
        <v>1200</v>
      </c>
      <c r="I54" s="172">
        <v>1230</v>
      </c>
      <c r="J54" s="57">
        <v>30</v>
      </c>
      <c r="K54"/>
      <c r="L54"/>
      <c r="M54"/>
      <c r="N54"/>
      <c r="Z54"/>
      <c r="AA54"/>
      <c r="AB54"/>
      <c r="AC54"/>
      <c r="AD54"/>
      <c r="AE54"/>
      <c r="AF54"/>
      <c r="AG54"/>
      <c r="AH54"/>
      <c r="AI54"/>
    </row>
    <row r="55" spans="6:35" s="96" customFormat="1" ht="13.5" customHeight="1" x14ac:dyDescent="0.3">
      <c r="F55" s="170">
        <v>44436</v>
      </c>
      <c r="G55" s="171">
        <v>6</v>
      </c>
      <c r="H55" s="171">
        <v>850</v>
      </c>
      <c r="I55" s="172">
        <v>1590</v>
      </c>
      <c r="J55" s="57">
        <v>740</v>
      </c>
      <c r="K55"/>
      <c r="L55"/>
      <c r="M55"/>
      <c r="N55"/>
      <c r="Z55"/>
      <c r="AA55"/>
      <c r="AB55"/>
      <c r="AC55"/>
      <c r="AD55"/>
      <c r="AE55"/>
      <c r="AF55"/>
      <c r="AG55"/>
      <c r="AH55"/>
      <c r="AI55"/>
    </row>
    <row r="56" spans="6:35" s="96" customFormat="1" ht="13.5" customHeight="1" x14ac:dyDescent="0.3">
      <c r="F56" s="170">
        <v>44443</v>
      </c>
      <c r="G56" s="171">
        <v>4</v>
      </c>
      <c r="H56" s="171">
        <v>400</v>
      </c>
      <c r="I56" s="172">
        <v>0</v>
      </c>
      <c r="J56" s="57">
        <v>-400</v>
      </c>
      <c r="K56"/>
      <c r="L56"/>
      <c r="M56"/>
      <c r="N56"/>
      <c r="Z56"/>
      <c r="AA56"/>
      <c r="AB56"/>
      <c r="AC56"/>
      <c r="AD56"/>
      <c r="AE56"/>
      <c r="AF56"/>
      <c r="AG56"/>
      <c r="AH56"/>
      <c r="AI56"/>
    </row>
    <row r="57" spans="6:35" s="96" customFormat="1" ht="13.5" customHeight="1" x14ac:dyDescent="0.3">
      <c r="F57" s="170">
        <v>44450</v>
      </c>
      <c r="G57" s="171">
        <v>7</v>
      </c>
      <c r="H57" s="171">
        <v>1050</v>
      </c>
      <c r="I57" s="172">
        <v>2730</v>
      </c>
      <c r="J57" s="57">
        <v>1680</v>
      </c>
      <c r="K57"/>
      <c r="L57"/>
      <c r="M57"/>
      <c r="N57"/>
      <c r="Z57"/>
      <c r="AA57"/>
      <c r="AB57"/>
      <c r="AC57"/>
      <c r="AD57"/>
      <c r="AE57"/>
      <c r="AF57"/>
      <c r="AG57"/>
      <c r="AH57"/>
      <c r="AI57"/>
    </row>
    <row r="58" spans="6:35" s="96" customFormat="1" ht="13.5" customHeight="1" x14ac:dyDescent="0.3">
      <c r="F58" s="170">
        <v>44457</v>
      </c>
      <c r="G58" s="171">
        <v>5</v>
      </c>
      <c r="H58" s="171">
        <v>640</v>
      </c>
      <c r="I58" s="172">
        <v>1625</v>
      </c>
      <c r="J58" s="57">
        <v>985</v>
      </c>
      <c r="K58"/>
      <c r="L58"/>
      <c r="M58"/>
      <c r="N58"/>
      <c r="Z58"/>
      <c r="AA58"/>
      <c r="AB58"/>
      <c r="AC58"/>
      <c r="AD58"/>
      <c r="AE58"/>
      <c r="AF58"/>
      <c r="AG58"/>
      <c r="AH58"/>
      <c r="AI58"/>
    </row>
    <row r="59" spans="6:35" s="96" customFormat="1" ht="13.5" customHeight="1" x14ac:dyDescent="0.3">
      <c r="F59" s="170">
        <v>44463</v>
      </c>
      <c r="G59" s="171">
        <v>6</v>
      </c>
      <c r="H59" s="171">
        <v>740</v>
      </c>
      <c r="I59" s="172">
        <v>1474</v>
      </c>
      <c r="J59" s="57">
        <v>734</v>
      </c>
      <c r="K59"/>
      <c r="L59"/>
      <c r="M59"/>
      <c r="N59"/>
      <c r="Z59"/>
      <c r="AA59"/>
      <c r="AB59"/>
      <c r="AC59"/>
      <c r="AD59"/>
      <c r="AE59"/>
      <c r="AF59"/>
      <c r="AG59"/>
      <c r="AH59"/>
      <c r="AI59"/>
    </row>
    <row r="60" spans="6:35" s="96" customFormat="1" ht="13.5" customHeight="1" x14ac:dyDescent="0.3">
      <c r="F60" s="170">
        <v>44464</v>
      </c>
      <c r="G60" s="171">
        <v>6</v>
      </c>
      <c r="H60" s="171">
        <v>690</v>
      </c>
      <c r="I60" s="172">
        <v>840</v>
      </c>
      <c r="J60" s="57">
        <v>150</v>
      </c>
      <c r="K60"/>
      <c r="L60"/>
      <c r="M60"/>
      <c r="N60"/>
      <c r="Z60"/>
      <c r="AA60"/>
      <c r="AB60"/>
      <c r="AC60"/>
      <c r="AD60"/>
      <c r="AE60"/>
      <c r="AF60"/>
      <c r="AG60"/>
      <c r="AH60"/>
      <c r="AI60"/>
    </row>
    <row r="61" spans="6:35" s="96" customFormat="1" ht="13.5" customHeight="1" x14ac:dyDescent="0.3">
      <c r="F61" s="170">
        <v>44478</v>
      </c>
      <c r="G61" s="171">
        <v>2</v>
      </c>
      <c r="H61" s="171">
        <v>300</v>
      </c>
      <c r="I61" s="172">
        <v>880</v>
      </c>
      <c r="J61" s="57">
        <v>580</v>
      </c>
      <c r="K61"/>
      <c r="L61"/>
      <c r="M61"/>
      <c r="N61"/>
      <c r="Z61"/>
      <c r="AA61"/>
      <c r="AB61"/>
      <c r="AC61"/>
      <c r="AD61"/>
      <c r="AE61"/>
      <c r="AF61"/>
      <c r="AG61"/>
      <c r="AH61"/>
      <c r="AI61"/>
    </row>
    <row r="62" spans="6:35" s="96" customFormat="1" ht="13.5" customHeight="1" x14ac:dyDescent="0.3">
      <c r="F62" s="170">
        <v>44482</v>
      </c>
      <c r="G62" s="171">
        <v>3</v>
      </c>
      <c r="H62" s="171">
        <v>300</v>
      </c>
      <c r="I62" s="172">
        <v>300</v>
      </c>
      <c r="J62" s="57">
        <v>0</v>
      </c>
      <c r="K62"/>
      <c r="L62"/>
      <c r="M62"/>
      <c r="N62"/>
      <c r="Z62"/>
      <c r="AA62"/>
      <c r="AB62"/>
      <c r="AC62"/>
      <c r="AD62"/>
      <c r="AE62"/>
      <c r="AF62"/>
      <c r="AG62"/>
      <c r="AH62"/>
      <c r="AI62"/>
    </row>
    <row r="63" spans="6:35" s="96" customFormat="1" ht="13.5" customHeight="1" x14ac:dyDescent="0.3">
      <c r="F63" s="170">
        <v>44485</v>
      </c>
      <c r="G63" s="171">
        <v>4</v>
      </c>
      <c r="H63" s="171">
        <v>400</v>
      </c>
      <c r="I63" s="172">
        <v>250</v>
      </c>
      <c r="J63" s="57">
        <v>-150</v>
      </c>
      <c r="K63"/>
      <c r="L63"/>
      <c r="M63"/>
      <c r="N63"/>
      <c r="Z63"/>
      <c r="AA63"/>
      <c r="AB63"/>
      <c r="AC63"/>
      <c r="AD63"/>
      <c r="AE63"/>
      <c r="AF63"/>
      <c r="AG63"/>
      <c r="AH63"/>
      <c r="AI63"/>
    </row>
    <row r="64" spans="6:35" s="96" customFormat="1" ht="13.5" customHeight="1" x14ac:dyDescent="0.3">
      <c r="F64" s="170">
        <v>44491</v>
      </c>
      <c r="G64" s="171">
        <v>4</v>
      </c>
      <c r="H64" s="171">
        <v>400</v>
      </c>
      <c r="I64" s="172">
        <v>280</v>
      </c>
      <c r="J64" s="57">
        <v>-120</v>
      </c>
      <c r="K64"/>
      <c r="L64"/>
      <c r="M64"/>
      <c r="N64"/>
      <c r="Z64"/>
      <c r="AA64"/>
      <c r="AB64"/>
      <c r="AC64"/>
      <c r="AD64"/>
      <c r="AE64"/>
      <c r="AF64"/>
      <c r="AG64"/>
      <c r="AH64"/>
      <c r="AI64"/>
    </row>
    <row r="65" spans="6:35" s="96" customFormat="1" ht="13.5" customHeight="1" x14ac:dyDescent="0.3">
      <c r="F65" s="170">
        <v>44492</v>
      </c>
      <c r="G65" s="171">
        <v>2</v>
      </c>
      <c r="H65" s="171">
        <v>200</v>
      </c>
      <c r="I65" s="172">
        <v>0</v>
      </c>
      <c r="J65" s="57">
        <v>-200</v>
      </c>
      <c r="K65"/>
      <c r="L65"/>
      <c r="M65"/>
      <c r="N65"/>
      <c r="Z65"/>
      <c r="AA65"/>
      <c r="AB65"/>
      <c r="AC65"/>
      <c r="AD65"/>
      <c r="AE65"/>
      <c r="AF65"/>
      <c r="AG65"/>
      <c r="AH65"/>
      <c r="AI65"/>
    </row>
    <row r="66" spans="6:35" s="96" customFormat="1" ht="13.5" customHeight="1" x14ac:dyDescent="0.3">
      <c r="F66" s="170">
        <v>44499</v>
      </c>
      <c r="G66" s="171">
        <v>1</v>
      </c>
      <c r="H66" s="171">
        <v>120</v>
      </c>
      <c r="I66" s="172">
        <v>336</v>
      </c>
      <c r="J66" s="57">
        <v>216</v>
      </c>
      <c r="K66"/>
      <c r="L66"/>
      <c r="M66"/>
      <c r="N66"/>
      <c r="Z66"/>
      <c r="AA66"/>
      <c r="AB66"/>
      <c r="AC66"/>
      <c r="AD66"/>
      <c r="AE66"/>
      <c r="AF66"/>
      <c r="AG66"/>
      <c r="AH66"/>
      <c r="AI66"/>
    </row>
    <row r="67" spans="6:35" s="96" customFormat="1" ht="13.5" customHeight="1" x14ac:dyDescent="0.3">
      <c r="F67" s="170">
        <v>44502</v>
      </c>
      <c r="G67" s="171">
        <v>1</v>
      </c>
      <c r="H67" s="171">
        <v>100</v>
      </c>
      <c r="I67" s="172">
        <v>0</v>
      </c>
      <c r="J67" s="57">
        <v>-100</v>
      </c>
      <c r="K67"/>
      <c r="L67"/>
      <c r="M67"/>
      <c r="N67"/>
      <c r="Z67"/>
      <c r="AA67"/>
      <c r="AB67"/>
      <c r="AC67"/>
      <c r="AD67"/>
      <c r="AE67"/>
      <c r="AF67"/>
      <c r="AG67"/>
      <c r="AH67"/>
      <c r="AI67"/>
    </row>
    <row r="68" spans="6:35" s="96" customFormat="1" ht="13.5" customHeight="1" x14ac:dyDescent="0.3">
      <c r="F68" s="170">
        <v>44504</v>
      </c>
      <c r="G68" s="171">
        <v>2</v>
      </c>
      <c r="H68" s="171">
        <v>200</v>
      </c>
      <c r="I68" s="172">
        <v>320</v>
      </c>
      <c r="J68" s="57">
        <v>120</v>
      </c>
      <c r="K68"/>
      <c r="L68"/>
      <c r="M68"/>
      <c r="N68"/>
      <c r="Z68"/>
      <c r="AA68"/>
      <c r="AB68"/>
      <c r="AC68"/>
      <c r="AD68"/>
      <c r="AE68"/>
      <c r="AF68"/>
      <c r="AG68"/>
      <c r="AH68"/>
      <c r="AI68"/>
    </row>
    <row r="69" spans="6:35" s="96" customFormat="1" ht="13.5" customHeight="1" x14ac:dyDescent="0.3">
      <c r="F69" s="170">
        <v>44506</v>
      </c>
      <c r="G69" s="171">
        <v>3</v>
      </c>
      <c r="H69" s="171">
        <v>350</v>
      </c>
      <c r="I69" s="172">
        <v>1165</v>
      </c>
      <c r="J69" s="57">
        <v>815</v>
      </c>
      <c r="K69"/>
      <c r="L69"/>
      <c r="M69"/>
      <c r="N69"/>
      <c r="Z69"/>
      <c r="AA69"/>
      <c r="AB69"/>
      <c r="AC69"/>
      <c r="AD69"/>
      <c r="AE69"/>
      <c r="AF69"/>
      <c r="AG69"/>
      <c r="AH69"/>
      <c r="AI69"/>
    </row>
    <row r="70" spans="6:35" s="96" customFormat="1" ht="13.5" customHeight="1" x14ac:dyDescent="0.3">
      <c r="F70" s="170">
        <v>44513</v>
      </c>
      <c r="G70" s="171">
        <v>6</v>
      </c>
      <c r="H70" s="171">
        <v>740</v>
      </c>
      <c r="I70" s="172">
        <v>650</v>
      </c>
      <c r="J70" s="57">
        <v>-90</v>
      </c>
      <c r="K70"/>
      <c r="L70"/>
      <c r="M70"/>
      <c r="N70"/>
      <c r="Y70" s="96" t="s">
        <v>1519</v>
      </c>
      <c r="Z70"/>
      <c r="AA70"/>
      <c r="AB70"/>
      <c r="AC70"/>
      <c r="AD70"/>
      <c r="AE70"/>
      <c r="AF70"/>
      <c r="AG70"/>
      <c r="AH70"/>
      <c r="AI70"/>
    </row>
    <row r="71" spans="6:35" s="96" customFormat="1" ht="13.5" customHeight="1" x14ac:dyDescent="0.3">
      <c r="F71" s="170">
        <v>44520</v>
      </c>
      <c r="G71" s="171">
        <v>10</v>
      </c>
      <c r="H71" s="171">
        <v>1190</v>
      </c>
      <c r="I71" s="172">
        <v>435</v>
      </c>
      <c r="J71" s="57">
        <v>-755</v>
      </c>
      <c r="K71"/>
      <c r="L71"/>
      <c r="M71"/>
      <c r="N71"/>
      <c r="Z71"/>
      <c r="AA71"/>
      <c r="AB71"/>
      <c r="AC71"/>
      <c r="AD71"/>
      <c r="AE71"/>
      <c r="AF71"/>
      <c r="AG71"/>
      <c r="AH71"/>
      <c r="AI71"/>
    </row>
    <row r="72" spans="6:35" ht="13.5" customHeight="1" x14ac:dyDescent="0.25">
      <c r="F72" s="170">
        <v>44527</v>
      </c>
      <c r="G72" s="171">
        <v>9</v>
      </c>
      <c r="H72" s="171">
        <v>1120</v>
      </c>
      <c r="I72" s="172">
        <v>780</v>
      </c>
      <c r="J72" s="57">
        <v>-340</v>
      </c>
    </row>
    <row r="73" spans="6:35" x14ac:dyDescent="0.25">
      <c r="F73" s="170">
        <v>44534</v>
      </c>
      <c r="G73" s="171">
        <v>7</v>
      </c>
      <c r="H73" s="171">
        <v>850</v>
      </c>
      <c r="I73" s="172">
        <v>1380</v>
      </c>
      <c r="J73" s="57">
        <v>530</v>
      </c>
    </row>
    <row r="74" spans="6:35" x14ac:dyDescent="0.25">
      <c r="F74" s="170">
        <v>44541</v>
      </c>
      <c r="G74" s="171">
        <v>5</v>
      </c>
      <c r="H74" s="171">
        <v>840</v>
      </c>
      <c r="I74" s="172">
        <v>1555</v>
      </c>
      <c r="J74" s="57">
        <v>715</v>
      </c>
    </row>
    <row r="75" spans="6:35" x14ac:dyDescent="0.25">
      <c r="F75" s="170">
        <v>44548</v>
      </c>
      <c r="G75" s="171">
        <v>9</v>
      </c>
      <c r="H75" s="171">
        <v>1400</v>
      </c>
      <c r="I75" s="172">
        <v>2553</v>
      </c>
      <c r="J75" s="57">
        <v>1153</v>
      </c>
    </row>
    <row r="76" spans="6:35" x14ac:dyDescent="0.25">
      <c r="F76" s="170">
        <v>44556</v>
      </c>
      <c r="G76" s="171">
        <v>5</v>
      </c>
      <c r="H76" s="171">
        <v>620</v>
      </c>
      <c r="I76" s="172">
        <v>1510</v>
      </c>
      <c r="J76" s="57">
        <v>890</v>
      </c>
    </row>
    <row r="77" spans="6:35" x14ac:dyDescent="0.25">
      <c r="F77" s="170">
        <v>44562</v>
      </c>
      <c r="G77" s="171">
        <v>8</v>
      </c>
      <c r="H77" s="171">
        <v>1050</v>
      </c>
      <c r="I77" s="172">
        <v>1190</v>
      </c>
      <c r="J77" s="57">
        <v>140</v>
      </c>
    </row>
    <row r="78" spans="6:35" x14ac:dyDescent="0.25">
      <c r="F78" s="170">
        <v>44569</v>
      </c>
      <c r="G78" s="171">
        <v>7</v>
      </c>
      <c r="H78" s="171">
        <v>940</v>
      </c>
      <c r="I78" s="172">
        <v>1572</v>
      </c>
      <c r="J78" s="57">
        <v>632</v>
      </c>
    </row>
    <row r="79" spans="6:35" x14ac:dyDescent="0.25">
      <c r="F79" s="170">
        <v>44576</v>
      </c>
      <c r="G79" s="171">
        <v>5</v>
      </c>
      <c r="H79" s="171">
        <v>690</v>
      </c>
      <c r="I79" s="172">
        <v>1670</v>
      </c>
      <c r="J79" s="57">
        <v>980</v>
      </c>
    </row>
    <row r="80" spans="6:35" x14ac:dyDescent="0.25">
      <c r="F80" s="170">
        <v>44583</v>
      </c>
      <c r="G80" s="171">
        <v>6</v>
      </c>
      <c r="H80" s="171">
        <v>790</v>
      </c>
      <c r="I80" s="172">
        <v>614</v>
      </c>
      <c r="J80" s="57">
        <v>-176</v>
      </c>
    </row>
    <row r="81" spans="6:10" x14ac:dyDescent="0.25">
      <c r="F81" s="170">
        <v>44587</v>
      </c>
      <c r="G81" s="171">
        <v>3</v>
      </c>
      <c r="H81" s="171">
        <v>340</v>
      </c>
      <c r="I81" s="172">
        <v>700</v>
      </c>
      <c r="J81" s="57">
        <v>360</v>
      </c>
    </row>
    <row r="82" spans="6:10" x14ac:dyDescent="0.25">
      <c r="F82" s="170">
        <v>44590</v>
      </c>
      <c r="G82" s="171">
        <v>3</v>
      </c>
      <c r="H82" s="171">
        <v>300</v>
      </c>
      <c r="I82" s="172">
        <v>0</v>
      </c>
      <c r="J82" s="57">
        <v>-300</v>
      </c>
    </row>
    <row r="83" spans="6:10" x14ac:dyDescent="0.25">
      <c r="F83" s="170">
        <v>44597</v>
      </c>
      <c r="G83" s="171">
        <v>4</v>
      </c>
      <c r="H83" s="171">
        <v>600</v>
      </c>
      <c r="I83" s="172">
        <v>640</v>
      </c>
      <c r="J83" s="57">
        <v>40</v>
      </c>
    </row>
    <row r="84" spans="6:10" x14ac:dyDescent="0.25">
      <c r="F84" s="170">
        <v>44604</v>
      </c>
      <c r="G84" s="171">
        <v>8</v>
      </c>
      <c r="H84" s="171">
        <v>970</v>
      </c>
      <c r="I84" s="172">
        <v>2450</v>
      </c>
      <c r="J84" s="57">
        <v>1480</v>
      </c>
    </row>
    <row r="85" spans="6:10" x14ac:dyDescent="0.25">
      <c r="F85" s="170">
        <v>44611</v>
      </c>
      <c r="G85" s="171">
        <v>10</v>
      </c>
      <c r="H85" s="171">
        <v>1330</v>
      </c>
      <c r="I85" s="172">
        <v>1847</v>
      </c>
      <c r="J85" s="57">
        <v>517</v>
      </c>
    </row>
    <row r="86" spans="6:10" x14ac:dyDescent="0.25">
      <c r="F86" s="170">
        <v>44618</v>
      </c>
      <c r="G86" s="171">
        <v>6</v>
      </c>
      <c r="H86" s="171">
        <v>890</v>
      </c>
      <c r="I86" s="172">
        <v>1329</v>
      </c>
      <c r="J86" s="57">
        <v>439</v>
      </c>
    </row>
    <row r="87" spans="6:10" x14ac:dyDescent="0.25">
      <c r="F87" s="170">
        <v>44625</v>
      </c>
      <c r="G87" s="171">
        <v>5</v>
      </c>
      <c r="H87" s="171">
        <v>640</v>
      </c>
      <c r="I87" s="172">
        <v>700</v>
      </c>
      <c r="J87" s="57">
        <v>60</v>
      </c>
    </row>
    <row r="88" spans="6:10" x14ac:dyDescent="0.25">
      <c r="F88" s="170">
        <v>44632</v>
      </c>
      <c r="G88" s="171">
        <v>7</v>
      </c>
      <c r="H88" s="171">
        <v>900</v>
      </c>
      <c r="I88" s="172">
        <v>855</v>
      </c>
      <c r="J88" s="57">
        <v>-45</v>
      </c>
    </row>
    <row r="89" spans="6:10" x14ac:dyDescent="0.25">
      <c r="F89" s="170">
        <v>44639</v>
      </c>
      <c r="G89" s="171">
        <v>5</v>
      </c>
      <c r="H89" s="171">
        <v>700</v>
      </c>
      <c r="I89" s="172">
        <v>780</v>
      </c>
      <c r="J89" s="57">
        <v>80</v>
      </c>
    </row>
    <row r="90" spans="6:10" ht="17.25" customHeight="1" x14ac:dyDescent="0.25">
      <c r="F90" s="170">
        <v>44645</v>
      </c>
      <c r="G90" s="171">
        <v>2</v>
      </c>
      <c r="H90" s="171">
        <v>250</v>
      </c>
      <c r="I90" s="172">
        <v>0</v>
      </c>
      <c r="J90" s="57">
        <v>-250</v>
      </c>
    </row>
    <row r="91" spans="6:10" s="139" customFormat="1" ht="15.75" x14ac:dyDescent="0.25">
      <c r="F91" s="170">
        <v>44646</v>
      </c>
      <c r="G91" s="171">
        <v>5</v>
      </c>
      <c r="H91" s="171">
        <v>790</v>
      </c>
      <c r="I91" s="172">
        <v>1626</v>
      </c>
      <c r="J91" s="57">
        <v>836</v>
      </c>
    </row>
    <row r="92" spans="6:10" x14ac:dyDescent="0.25">
      <c r="F92" s="170">
        <v>44648</v>
      </c>
      <c r="G92" s="171">
        <v>4</v>
      </c>
      <c r="H92" s="171">
        <v>570</v>
      </c>
      <c r="I92" s="172">
        <v>525</v>
      </c>
      <c r="J92" s="57">
        <v>-45</v>
      </c>
    </row>
    <row r="93" spans="6:10" x14ac:dyDescent="0.25">
      <c r="F93" s="170">
        <v>44653</v>
      </c>
      <c r="G93" s="171">
        <v>5</v>
      </c>
      <c r="H93" s="171">
        <v>690</v>
      </c>
      <c r="I93" s="172">
        <v>990</v>
      </c>
      <c r="J93" s="57">
        <v>300</v>
      </c>
    </row>
    <row r="94" spans="6:10" x14ac:dyDescent="0.25">
      <c r="F94" s="170">
        <v>44660</v>
      </c>
      <c r="G94" s="171">
        <v>8</v>
      </c>
      <c r="H94" s="171">
        <v>1040</v>
      </c>
      <c r="I94" s="172">
        <v>1355</v>
      </c>
      <c r="J94" s="57">
        <v>315</v>
      </c>
    </row>
    <row r="95" spans="6:10" x14ac:dyDescent="0.25">
      <c r="F95" s="170">
        <v>44667</v>
      </c>
      <c r="G95" s="171">
        <v>3</v>
      </c>
      <c r="H95" s="171">
        <v>350</v>
      </c>
      <c r="I95" s="172">
        <v>0</v>
      </c>
      <c r="J95" s="57">
        <v>-350</v>
      </c>
    </row>
    <row r="96" spans="6:10" x14ac:dyDescent="0.25">
      <c r="F96" s="170">
        <v>44674</v>
      </c>
      <c r="G96" s="171">
        <v>7</v>
      </c>
      <c r="H96" s="171">
        <v>820</v>
      </c>
      <c r="I96" s="172">
        <v>2060.3249999999998</v>
      </c>
      <c r="J96" s="57">
        <v>1240.325</v>
      </c>
    </row>
    <row r="97" spans="6:10" x14ac:dyDescent="0.25">
      <c r="F97" s="170">
        <v>44676</v>
      </c>
      <c r="G97" s="171">
        <v>3</v>
      </c>
      <c r="H97" s="171">
        <v>300</v>
      </c>
      <c r="I97" s="172">
        <v>475</v>
      </c>
      <c r="J97" s="57">
        <v>175</v>
      </c>
    </row>
    <row r="98" spans="6:10" x14ac:dyDescent="0.25">
      <c r="F98" s="170">
        <v>44681</v>
      </c>
      <c r="G98" s="171">
        <v>10</v>
      </c>
      <c r="H98" s="171">
        <v>1350</v>
      </c>
      <c r="I98" s="172">
        <v>2935</v>
      </c>
      <c r="J98" s="57">
        <v>1585</v>
      </c>
    </row>
    <row r="99" spans="6:10" x14ac:dyDescent="0.25">
      <c r="F99" s="170">
        <v>44688</v>
      </c>
      <c r="G99" s="171">
        <v>4</v>
      </c>
      <c r="H99" s="171">
        <v>420</v>
      </c>
      <c r="I99" s="172">
        <v>800</v>
      </c>
      <c r="J99" s="57">
        <v>380</v>
      </c>
    </row>
    <row r="100" spans="6:10" x14ac:dyDescent="0.25">
      <c r="F100" s="170">
        <v>44695</v>
      </c>
      <c r="G100" s="171">
        <v>4</v>
      </c>
      <c r="H100" s="171">
        <v>450</v>
      </c>
      <c r="I100" s="172">
        <v>1710</v>
      </c>
      <c r="J100" s="57">
        <v>1260</v>
      </c>
    </row>
    <row r="101" spans="6:10" x14ac:dyDescent="0.25">
      <c r="F101" s="170">
        <v>44702</v>
      </c>
      <c r="G101" s="171">
        <v>3</v>
      </c>
      <c r="H101" s="171">
        <v>450</v>
      </c>
      <c r="I101" s="172">
        <v>140</v>
      </c>
      <c r="J101" s="57">
        <v>-310</v>
      </c>
    </row>
    <row r="102" spans="6:10" x14ac:dyDescent="0.25">
      <c r="F102" s="170">
        <v>44709</v>
      </c>
      <c r="G102" s="171">
        <v>4</v>
      </c>
      <c r="H102" s="171">
        <v>590</v>
      </c>
      <c r="I102" s="172">
        <v>1410</v>
      </c>
      <c r="J102" s="57">
        <v>820</v>
      </c>
    </row>
    <row r="103" spans="6:10" x14ac:dyDescent="0.25">
      <c r="F103" s="170">
        <v>44716</v>
      </c>
      <c r="G103" s="171">
        <v>1</v>
      </c>
      <c r="H103" s="171">
        <v>150</v>
      </c>
      <c r="I103" s="172">
        <v>825</v>
      </c>
      <c r="J103" s="57">
        <v>675</v>
      </c>
    </row>
    <row r="104" spans="6:10" x14ac:dyDescent="0.25">
      <c r="F104" s="170">
        <v>44723</v>
      </c>
      <c r="G104" s="171">
        <v>3</v>
      </c>
      <c r="H104" s="171">
        <v>500</v>
      </c>
      <c r="I104" s="172">
        <v>1110</v>
      </c>
      <c r="J104" s="57">
        <v>610</v>
      </c>
    </row>
    <row r="105" spans="6:10" x14ac:dyDescent="0.25">
      <c r="F105" s="170">
        <v>44730</v>
      </c>
      <c r="G105" s="171">
        <v>7</v>
      </c>
      <c r="H105" s="171">
        <v>950</v>
      </c>
      <c r="I105" s="172">
        <v>3560</v>
      </c>
      <c r="J105" s="57">
        <v>2610</v>
      </c>
    </row>
    <row r="106" spans="6:10" x14ac:dyDescent="0.25">
      <c r="F106" s="170">
        <v>44737</v>
      </c>
      <c r="G106" s="171">
        <v>4</v>
      </c>
      <c r="H106" s="171">
        <v>500</v>
      </c>
      <c r="I106" s="172">
        <v>550</v>
      </c>
      <c r="J106" s="57">
        <v>50</v>
      </c>
    </row>
    <row r="107" spans="6:10" x14ac:dyDescent="0.25">
      <c r="F107" s="170">
        <v>44744</v>
      </c>
      <c r="G107" s="171">
        <v>1</v>
      </c>
      <c r="H107" s="171">
        <v>150</v>
      </c>
      <c r="I107" s="172">
        <v>510</v>
      </c>
      <c r="J107" s="57">
        <v>360</v>
      </c>
    </row>
    <row r="108" spans="6:10" x14ac:dyDescent="0.25">
      <c r="F108" s="170">
        <v>44751</v>
      </c>
      <c r="G108" s="171">
        <v>4</v>
      </c>
      <c r="H108" s="171">
        <v>570</v>
      </c>
      <c r="I108" s="172">
        <v>807.5</v>
      </c>
      <c r="J108" s="57">
        <v>237.5</v>
      </c>
    </row>
    <row r="109" spans="6:10" x14ac:dyDescent="0.25">
      <c r="F109" s="170">
        <v>44765</v>
      </c>
      <c r="G109" s="171">
        <v>1</v>
      </c>
      <c r="H109" s="171">
        <v>100</v>
      </c>
      <c r="I109" s="172">
        <v>0</v>
      </c>
      <c r="J109" s="57">
        <v>-100</v>
      </c>
    </row>
    <row r="110" spans="6:10" x14ac:dyDescent="0.25">
      <c r="F110" s="170">
        <v>44772</v>
      </c>
      <c r="G110" s="171">
        <v>1</v>
      </c>
      <c r="H110" s="171">
        <v>200</v>
      </c>
      <c r="I110" s="172">
        <v>0</v>
      </c>
      <c r="J110" s="57">
        <v>-200</v>
      </c>
    </row>
    <row r="111" spans="6:10" x14ac:dyDescent="0.25">
      <c r="F111" s="170">
        <v>44779</v>
      </c>
      <c r="G111" s="171">
        <v>7</v>
      </c>
      <c r="H111" s="171">
        <v>910</v>
      </c>
      <c r="I111" s="172">
        <v>459.99999999999994</v>
      </c>
      <c r="J111" s="57">
        <v>-450.00000000000006</v>
      </c>
    </row>
    <row r="112" spans="6:10" x14ac:dyDescent="0.25">
      <c r="F112" s="170">
        <v>44786</v>
      </c>
      <c r="G112" s="171">
        <v>3</v>
      </c>
      <c r="H112" s="171">
        <v>450</v>
      </c>
      <c r="I112" s="172">
        <v>1320</v>
      </c>
      <c r="J112" s="57">
        <v>870</v>
      </c>
    </row>
    <row r="113" spans="6:10" x14ac:dyDescent="0.25">
      <c r="F113" s="170">
        <v>44793</v>
      </c>
      <c r="G113" s="171">
        <v>5</v>
      </c>
      <c r="H113" s="171">
        <v>690</v>
      </c>
      <c r="I113" s="172">
        <v>786</v>
      </c>
      <c r="J113" s="57">
        <v>95.999999999999943</v>
      </c>
    </row>
    <row r="114" spans="6:10" x14ac:dyDescent="0.25">
      <c r="F114" s="170">
        <v>44800</v>
      </c>
      <c r="G114" s="171">
        <v>4</v>
      </c>
      <c r="H114" s="171">
        <v>550</v>
      </c>
      <c r="I114" s="172">
        <v>600</v>
      </c>
      <c r="J114" s="57">
        <v>50</v>
      </c>
    </row>
    <row r="115" spans="6:10" x14ac:dyDescent="0.25">
      <c r="F115" s="170">
        <v>44807</v>
      </c>
      <c r="G115" s="171">
        <v>2</v>
      </c>
      <c r="H115" s="171">
        <v>200</v>
      </c>
      <c r="I115" s="172">
        <v>175</v>
      </c>
      <c r="J115" s="57">
        <v>-25</v>
      </c>
    </row>
    <row r="116" spans="6:10" x14ac:dyDescent="0.25">
      <c r="F116" s="170">
        <v>44814</v>
      </c>
      <c r="G116" s="171">
        <v>3</v>
      </c>
      <c r="H116" s="171">
        <v>340</v>
      </c>
      <c r="I116" s="172">
        <v>1530</v>
      </c>
      <c r="J116" s="57">
        <v>1190</v>
      </c>
    </row>
    <row r="117" spans="6:10" x14ac:dyDescent="0.25">
      <c r="F117" s="170">
        <v>44821</v>
      </c>
      <c r="G117" s="171">
        <v>2</v>
      </c>
      <c r="H117" s="171">
        <v>250</v>
      </c>
      <c r="I117" s="172">
        <v>780</v>
      </c>
      <c r="J117" s="57">
        <v>530</v>
      </c>
    </row>
    <row r="118" spans="6:10" x14ac:dyDescent="0.25">
      <c r="F118" s="170">
        <v>44827</v>
      </c>
      <c r="G118" s="171">
        <v>4</v>
      </c>
      <c r="H118" s="171">
        <v>640</v>
      </c>
      <c r="I118" s="172">
        <v>0</v>
      </c>
      <c r="J118" s="57">
        <v>-640</v>
      </c>
    </row>
    <row r="119" spans="6:10" x14ac:dyDescent="0.25">
      <c r="F119" s="170">
        <v>44828</v>
      </c>
      <c r="G119" s="171">
        <v>2</v>
      </c>
      <c r="H119" s="171">
        <v>270</v>
      </c>
      <c r="I119" s="172">
        <v>500</v>
      </c>
      <c r="J119" s="57">
        <v>230</v>
      </c>
    </row>
    <row r="120" spans="6:10" x14ac:dyDescent="0.25">
      <c r="F120" s="170">
        <v>44829</v>
      </c>
      <c r="G120" s="171">
        <v>3</v>
      </c>
      <c r="H120" s="171">
        <v>440</v>
      </c>
      <c r="I120" s="172">
        <v>1176</v>
      </c>
      <c r="J120" s="57">
        <v>736</v>
      </c>
    </row>
    <row r="121" spans="6:10" x14ac:dyDescent="0.25">
      <c r="F121" s="170">
        <v>44835</v>
      </c>
      <c r="G121" s="171">
        <v>2</v>
      </c>
      <c r="H121" s="171">
        <v>250</v>
      </c>
      <c r="I121" s="172">
        <v>165</v>
      </c>
      <c r="J121" s="57">
        <v>-85</v>
      </c>
    </row>
    <row r="122" spans="6:10" x14ac:dyDescent="0.25">
      <c r="F122" s="170">
        <v>44846</v>
      </c>
      <c r="G122" s="171">
        <v>3</v>
      </c>
      <c r="H122" s="171">
        <v>300</v>
      </c>
      <c r="I122" s="172">
        <v>1240</v>
      </c>
      <c r="J122" s="57">
        <v>940</v>
      </c>
    </row>
    <row r="123" spans="6:10" x14ac:dyDescent="0.25">
      <c r="F123" s="170">
        <v>44849</v>
      </c>
      <c r="G123" s="171">
        <v>5</v>
      </c>
      <c r="H123" s="171">
        <v>500</v>
      </c>
      <c r="I123" s="172">
        <v>590</v>
      </c>
      <c r="J123" s="57">
        <v>90</v>
      </c>
    </row>
    <row r="124" spans="6:10" x14ac:dyDescent="0.25">
      <c r="F124" s="170">
        <v>44855</v>
      </c>
      <c r="G124" s="171">
        <v>2</v>
      </c>
      <c r="H124" s="171">
        <v>200</v>
      </c>
      <c r="I124" s="172">
        <v>600</v>
      </c>
      <c r="J124" s="57">
        <v>400</v>
      </c>
    </row>
    <row r="125" spans="6:10" x14ac:dyDescent="0.25">
      <c r="F125" s="170">
        <v>44856</v>
      </c>
      <c r="G125" s="171">
        <v>1</v>
      </c>
      <c r="H125" s="171">
        <v>100</v>
      </c>
      <c r="I125" s="172">
        <v>610</v>
      </c>
      <c r="J125" s="57">
        <v>510</v>
      </c>
    </row>
    <row r="126" spans="6:10" x14ac:dyDescent="0.25">
      <c r="F126" s="170">
        <v>44863</v>
      </c>
      <c r="G126" s="171">
        <v>3</v>
      </c>
      <c r="H126" s="171">
        <v>370</v>
      </c>
      <c r="I126" s="172">
        <v>750</v>
      </c>
      <c r="J126" s="57">
        <v>380</v>
      </c>
    </row>
    <row r="127" spans="6:10" x14ac:dyDescent="0.25">
      <c r="F127" s="170">
        <v>44866</v>
      </c>
      <c r="G127" s="171">
        <v>3</v>
      </c>
      <c r="H127" s="171">
        <v>300</v>
      </c>
      <c r="I127" s="172">
        <v>245.00000000000003</v>
      </c>
      <c r="J127" s="57">
        <v>-54.999999999999972</v>
      </c>
    </row>
    <row r="128" spans="6:10" x14ac:dyDescent="0.25">
      <c r="F128" s="170">
        <v>44868</v>
      </c>
      <c r="G128" s="171">
        <v>4</v>
      </c>
      <c r="H128" s="171">
        <v>400</v>
      </c>
      <c r="I128" s="172">
        <v>350</v>
      </c>
      <c r="J128" s="57">
        <v>-50</v>
      </c>
    </row>
    <row r="129" spans="6:10" x14ac:dyDescent="0.25">
      <c r="F129" s="170">
        <v>44870</v>
      </c>
      <c r="G129" s="171">
        <v>6</v>
      </c>
      <c r="H129" s="171">
        <v>870</v>
      </c>
      <c r="I129" s="172">
        <v>812.5</v>
      </c>
      <c r="J129" s="57">
        <v>-57.499999999999943</v>
      </c>
    </row>
    <row r="130" spans="6:10" x14ac:dyDescent="0.25">
      <c r="F130" s="170">
        <v>44877</v>
      </c>
      <c r="G130" s="171">
        <v>6</v>
      </c>
      <c r="H130" s="171">
        <v>1000</v>
      </c>
      <c r="I130" s="172">
        <v>1765</v>
      </c>
      <c r="J130" s="57">
        <v>765</v>
      </c>
    </row>
    <row r="131" spans="6:10" x14ac:dyDescent="0.25">
      <c r="F131" s="170">
        <v>44884</v>
      </c>
      <c r="G131" s="171">
        <v>7</v>
      </c>
      <c r="H131" s="171">
        <v>760</v>
      </c>
      <c r="I131" s="172">
        <v>1030</v>
      </c>
      <c r="J131" s="57">
        <v>270</v>
      </c>
    </row>
    <row r="132" spans="6:10" x14ac:dyDescent="0.25">
      <c r="F132" s="170">
        <v>44891</v>
      </c>
      <c r="G132" s="171">
        <v>3</v>
      </c>
      <c r="H132" s="171">
        <v>450</v>
      </c>
      <c r="I132" s="172">
        <v>1980</v>
      </c>
      <c r="J132" s="57">
        <v>1530</v>
      </c>
    </row>
    <row r="133" spans="6:10" x14ac:dyDescent="0.25">
      <c r="F133" s="170">
        <v>44898</v>
      </c>
      <c r="G133" s="171">
        <v>7</v>
      </c>
      <c r="H133" s="171">
        <v>1040</v>
      </c>
      <c r="I133" s="172">
        <v>1965</v>
      </c>
      <c r="J133" s="57">
        <v>925</v>
      </c>
    </row>
    <row r="134" spans="6:10" x14ac:dyDescent="0.25">
      <c r="F134" s="170">
        <v>44905</v>
      </c>
      <c r="G134" s="171">
        <v>4</v>
      </c>
      <c r="H134" s="171">
        <v>650</v>
      </c>
      <c r="I134" s="172">
        <v>1515</v>
      </c>
      <c r="J134" s="57">
        <v>865</v>
      </c>
    </row>
    <row r="135" spans="6:10" x14ac:dyDescent="0.25">
      <c r="F135" s="170">
        <v>44912</v>
      </c>
      <c r="G135" s="171">
        <v>7</v>
      </c>
      <c r="H135" s="171">
        <v>980</v>
      </c>
      <c r="I135" s="172">
        <v>867</v>
      </c>
      <c r="J135" s="57">
        <v>-113</v>
      </c>
    </row>
    <row r="136" spans="6:10" x14ac:dyDescent="0.25">
      <c r="F136" s="170">
        <v>44919</v>
      </c>
      <c r="G136" s="171">
        <v>7</v>
      </c>
      <c r="H136" s="171">
        <v>1040</v>
      </c>
      <c r="I136" s="172">
        <v>2492</v>
      </c>
      <c r="J136" s="57">
        <v>1452</v>
      </c>
    </row>
    <row r="137" spans="6:10" x14ac:dyDescent="0.25">
      <c r="F137" s="170">
        <v>44921</v>
      </c>
      <c r="G137" s="171">
        <v>6</v>
      </c>
      <c r="H137" s="171">
        <v>890</v>
      </c>
      <c r="I137" s="172">
        <v>2025</v>
      </c>
      <c r="J137" s="57">
        <v>1135</v>
      </c>
    </row>
    <row r="138" spans="6:10" x14ac:dyDescent="0.25">
      <c r="F138" s="170">
        <v>44926</v>
      </c>
      <c r="G138" s="171">
        <v>6</v>
      </c>
      <c r="H138" s="171">
        <v>870</v>
      </c>
      <c r="I138" s="172">
        <v>1250</v>
      </c>
      <c r="J138" s="57">
        <v>380</v>
      </c>
    </row>
    <row r="139" spans="6:10" x14ac:dyDescent="0.25">
      <c r="F139" s="170">
        <v>44927</v>
      </c>
      <c r="G139" s="171">
        <v>5</v>
      </c>
      <c r="H139" s="171">
        <v>800</v>
      </c>
      <c r="I139" s="172">
        <v>2355</v>
      </c>
      <c r="J139" s="57">
        <v>1555</v>
      </c>
    </row>
    <row r="140" spans="6:10" x14ac:dyDescent="0.25">
      <c r="F140" s="170">
        <v>44933</v>
      </c>
      <c r="G140" s="171">
        <v>7</v>
      </c>
      <c r="H140" s="171">
        <v>770</v>
      </c>
      <c r="I140" s="172">
        <v>1092</v>
      </c>
      <c r="J140" s="57">
        <v>322</v>
      </c>
    </row>
    <row r="141" spans="6:10" x14ac:dyDescent="0.25">
      <c r="F141" s="170">
        <v>44940</v>
      </c>
      <c r="G141" s="171">
        <v>10</v>
      </c>
      <c r="H141" s="171">
        <v>1160</v>
      </c>
      <c r="I141" s="172">
        <v>2499</v>
      </c>
      <c r="J141" s="57">
        <v>1339</v>
      </c>
    </row>
    <row r="142" spans="6:10" x14ac:dyDescent="0.25">
      <c r="F142" s="170">
        <v>44947</v>
      </c>
      <c r="G142" s="171">
        <v>8</v>
      </c>
      <c r="H142" s="171">
        <v>1020</v>
      </c>
      <c r="I142" s="172">
        <v>1225</v>
      </c>
      <c r="J142" s="57">
        <v>205</v>
      </c>
    </row>
    <row r="143" spans="6:10" x14ac:dyDescent="0.25">
      <c r="F143" s="170">
        <v>44952</v>
      </c>
      <c r="G143" s="171">
        <v>6</v>
      </c>
      <c r="H143" s="171">
        <v>900</v>
      </c>
      <c r="I143" s="172">
        <v>3090</v>
      </c>
      <c r="J143" s="57">
        <v>2190</v>
      </c>
    </row>
    <row r="144" spans="6:10" x14ac:dyDescent="0.25">
      <c r="F144" s="170">
        <v>44954</v>
      </c>
      <c r="G144" s="171">
        <v>11</v>
      </c>
      <c r="H144" s="171">
        <v>1790</v>
      </c>
      <c r="I144" s="172">
        <v>3402</v>
      </c>
      <c r="J144" s="57">
        <v>1612</v>
      </c>
    </row>
    <row r="145" spans="6:10" x14ac:dyDescent="0.25">
      <c r="F145" s="170">
        <v>44961</v>
      </c>
      <c r="G145" s="171">
        <v>4</v>
      </c>
      <c r="H145" s="171">
        <v>500</v>
      </c>
      <c r="I145" s="172">
        <v>620</v>
      </c>
      <c r="J145" s="57">
        <v>120</v>
      </c>
    </row>
    <row r="146" spans="6:10" x14ac:dyDescent="0.25">
      <c r="F146" s="170">
        <v>44968</v>
      </c>
      <c r="G146" s="171">
        <v>5</v>
      </c>
      <c r="H146" s="171">
        <v>720</v>
      </c>
      <c r="I146" s="172">
        <v>1160</v>
      </c>
      <c r="J146" s="57">
        <v>440.00000000000006</v>
      </c>
    </row>
    <row r="147" spans="6:10" x14ac:dyDescent="0.25">
      <c r="F147" s="170">
        <v>44975</v>
      </c>
      <c r="G147" s="171">
        <v>4</v>
      </c>
      <c r="H147" s="171">
        <v>620</v>
      </c>
      <c r="I147" s="172">
        <v>3185</v>
      </c>
      <c r="J147" s="57">
        <v>2565</v>
      </c>
    </row>
    <row r="148" spans="6:10" x14ac:dyDescent="0.25">
      <c r="F148" s="170">
        <v>44982</v>
      </c>
      <c r="G148" s="171">
        <v>4</v>
      </c>
      <c r="H148" s="171">
        <v>560</v>
      </c>
      <c r="I148" s="172">
        <v>160</v>
      </c>
      <c r="J148" s="57">
        <v>-400</v>
      </c>
    </row>
    <row r="149" spans="6:10" x14ac:dyDescent="0.25">
      <c r="F149" s="170">
        <v>44989</v>
      </c>
      <c r="G149" s="171">
        <v>4</v>
      </c>
      <c r="H149" s="171">
        <v>500</v>
      </c>
      <c r="I149" s="172">
        <v>400</v>
      </c>
      <c r="J149" s="57">
        <v>-100</v>
      </c>
    </row>
    <row r="150" spans="6:10" x14ac:dyDescent="0.25">
      <c r="F150" s="170">
        <v>44996</v>
      </c>
      <c r="G150" s="171">
        <v>10</v>
      </c>
      <c r="H150" s="171">
        <v>1150</v>
      </c>
      <c r="I150" s="172">
        <v>645</v>
      </c>
      <c r="J150" s="57">
        <v>-505</v>
      </c>
    </row>
    <row r="151" spans="6:10" x14ac:dyDescent="0.25">
      <c r="F151" s="170">
        <v>45003</v>
      </c>
      <c r="G151" s="171">
        <v>7</v>
      </c>
      <c r="H151" s="171">
        <v>940</v>
      </c>
      <c r="I151" s="172">
        <v>1790</v>
      </c>
      <c r="J151" s="57">
        <v>850.00000000000011</v>
      </c>
    </row>
    <row r="152" spans="6:10" x14ac:dyDescent="0.25">
      <c r="F152" s="170">
        <v>45009</v>
      </c>
      <c r="G152" s="171">
        <v>3</v>
      </c>
      <c r="H152" s="171">
        <v>400</v>
      </c>
      <c r="I152" s="172">
        <v>1110</v>
      </c>
      <c r="J152" s="57">
        <v>710</v>
      </c>
    </row>
    <row r="153" spans="6:10" x14ac:dyDescent="0.25">
      <c r="F153" s="170">
        <v>45010</v>
      </c>
      <c r="G153" s="171">
        <v>8</v>
      </c>
      <c r="H153" s="171">
        <v>1040</v>
      </c>
      <c r="I153" s="172">
        <v>2332</v>
      </c>
      <c r="J153" s="57">
        <v>1292</v>
      </c>
    </row>
    <row r="154" spans="6:10" x14ac:dyDescent="0.25">
      <c r="F154" s="170">
        <v>45017</v>
      </c>
      <c r="G154" s="171">
        <v>3</v>
      </c>
      <c r="H154" s="171">
        <v>440</v>
      </c>
      <c r="I154" s="172">
        <v>0</v>
      </c>
      <c r="J154" s="57">
        <v>-440</v>
      </c>
    </row>
    <row r="155" spans="6:10" x14ac:dyDescent="0.25">
      <c r="F155" s="170">
        <v>45024</v>
      </c>
      <c r="G155" s="171">
        <v>3</v>
      </c>
      <c r="H155" s="171">
        <v>500</v>
      </c>
      <c r="I155" s="172">
        <v>1420</v>
      </c>
      <c r="J155" s="57">
        <v>920</v>
      </c>
    </row>
    <row r="156" spans="6:10" x14ac:dyDescent="0.25">
      <c r="F156" s="170">
        <v>45031</v>
      </c>
      <c r="G156" s="171">
        <v>6</v>
      </c>
      <c r="H156" s="171">
        <v>700</v>
      </c>
      <c r="I156" s="172">
        <v>1425</v>
      </c>
      <c r="J156" s="57">
        <v>725</v>
      </c>
    </row>
    <row r="157" spans="6:10" x14ac:dyDescent="0.25">
      <c r="F157" s="170">
        <v>45038</v>
      </c>
      <c r="G157" s="171">
        <v>8</v>
      </c>
      <c r="H157" s="171">
        <v>1170</v>
      </c>
      <c r="I157" s="172">
        <v>1865</v>
      </c>
      <c r="J157" s="57">
        <v>695</v>
      </c>
    </row>
    <row r="158" spans="6:10" x14ac:dyDescent="0.25">
      <c r="F158" s="170">
        <v>45045</v>
      </c>
      <c r="G158" s="171">
        <v>3</v>
      </c>
      <c r="H158" s="171">
        <v>490</v>
      </c>
      <c r="I158" s="172">
        <v>1174</v>
      </c>
      <c r="J158" s="57">
        <v>684</v>
      </c>
    </row>
    <row r="159" spans="6:10" x14ac:dyDescent="0.25">
      <c r="F159" s="170">
        <v>45052</v>
      </c>
      <c r="G159" s="171">
        <v>5</v>
      </c>
      <c r="H159" s="171">
        <v>620</v>
      </c>
      <c r="I159" s="172">
        <v>2633</v>
      </c>
      <c r="J159" s="57">
        <v>2013</v>
      </c>
    </row>
    <row r="160" spans="6:10" x14ac:dyDescent="0.25">
      <c r="F160" s="170">
        <v>45059</v>
      </c>
      <c r="G160" s="171">
        <v>2</v>
      </c>
      <c r="H160" s="171">
        <v>200</v>
      </c>
      <c r="I160" s="172">
        <v>440.00000000000006</v>
      </c>
      <c r="J160" s="57">
        <v>240.00000000000006</v>
      </c>
    </row>
    <row r="161" spans="6:10" x14ac:dyDescent="0.25">
      <c r="F161" s="170">
        <v>45066</v>
      </c>
      <c r="G161" s="171">
        <v>4</v>
      </c>
      <c r="H161" s="171">
        <v>500</v>
      </c>
      <c r="I161" s="172">
        <v>400</v>
      </c>
      <c r="J161" s="57">
        <v>-100</v>
      </c>
    </row>
    <row r="162" spans="6:10" x14ac:dyDescent="0.25">
      <c r="F162" s="170">
        <v>45073</v>
      </c>
      <c r="G162" s="171">
        <v>5</v>
      </c>
      <c r="H162" s="171">
        <v>570</v>
      </c>
      <c r="I162" s="172">
        <v>1390</v>
      </c>
      <c r="J162" s="57">
        <v>820</v>
      </c>
    </row>
    <row r="163" spans="6:10" x14ac:dyDescent="0.25">
      <c r="F163" s="170">
        <v>45080</v>
      </c>
      <c r="G163" s="171">
        <v>5</v>
      </c>
      <c r="H163" s="171">
        <v>590</v>
      </c>
      <c r="I163" s="172">
        <v>1635</v>
      </c>
      <c r="J163" s="57">
        <v>1045</v>
      </c>
    </row>
    <row r="164" spans="6:10" x14ac:dyDescent="0.25">
      <c r="F164" s="170">
        <v>45087</v>
      </c>
      <c r="G164" s="171">
        <v>3</v>
      </c>
      <c r="H164" s="171">
        <v>470</v>
      </c>
      <c r="I164" s="172">
        <v>1170</v>
      </c>
      <c r="J164" s="57">
        <v>700</v>
      </c>
    </row>
    <row r="165" spans="6:10" x14ac:dyDescent="0.25">
      <c r="F165" s="170">
        <v>45094</v>
      </c>
      <c r="G165" s="171">
        <v>8</v>
      </c>
      <c r="H165" s="171">
        <v>880</v>
      </c>
      <c r="I165" s="172">
        <v>1040</v>
      </c>
      <c r="J165" s="57">
        <v>160</v>
      </c>
    </row>
    <row r="166" spans="6:10" x14ac:dyDescent="0.25">
      <c r="F166" s="170">
        <v>45101</v>
      </c>
      <c r="G166" s="171">
        <v>3</v>
      </c>
      <c r="H166" s="171">
        <v>350</v>
      </c>
      <c r="I166" s="172">
        <v>1900</v>
      </c>
      <c r="J166" s="57">
        <v>1550</v>
      </c>
    </row>
    <row r="167" spans="6:10" x14ac:dyDescent="0.25">
      <c r="F167" s="170">
        <v>45108</v>
      </c>
      <c r="G167" s="171">
        <v>2</v>
      </c>
      <c r="H167" s="171">
        <v>260</v>
      </c>
      <c r="I167" s="172">
        <v>936</v>
      </c>
      <c r="J167" s="57">
        <v>676</v>
      </c>
    </row>
    <row r="168" spans="6:10" x14ac:dyDescent="0.25">
      <c r="F168" s="170">
        <v>45115</v>
      </c>
      <c r="G168" s="171">
        <v>4</v>
      </c>
      <c r="H168" s="171">
        <v>600</v>
      </c>
      <c r="I168" s="172">
        <v>1110</v>
      </c>
      <c r="J168" s="57">
        <v>510</v>
      </c>
    </row>
    <row r="169" spans="6:10" x14ac:dyDescent="0.25">
      <c r="F169" s="170">
        <v>45122</v>
      </c>
      <c r="G169" s="171">
        <v>4</v>
      </c>
      <c r="H169" s="171">
        <v>500</v>
      </c>
      <c r="I169" s="172">
        <v>850</v>
      </c>
      <c r="J169" s="57">
        <v>349.99999999999994</v>
      </c>
    </row>
    <row r="170" spans="6:10" x14ac:dyDescent="0.25">
      <c r="F170" s="170">
        <v>45129</v>
      </c>
      <c r="G170" s="171">
        <v>1</v>
      </c>
      <c r="H170" s="171">
        <v>150</v>
      </c>
      <c r="I170" s="172">
        <v>0</v>
      </c>
      <c r="J170" s="57">
        <v>-150</v>
      </c>
    </row>
    <row r="171" spans="6:10" x14ac:dyDescent="0.25">
      <c r="F171" s="170">
        <v>45136</v>
      </c>
      <c r="G171" s="171">
        <v>5</v>
      </c>
      <c r="H171" s="171">
        <v>750</v>
      </c>
      <c r="I171" s="172">
        <v>1852.5</v>
      </c>
      <c r="J171" s="57">
        <v>1102.5</v>
      </c>
    </row>
    <row r="172" spans="6:10" x14ac:dyDescent="0.25">
      <c r="F172" s="170">
        <v>45143</v>
      </c>
      <c r="G172" s="171">
        <v>8</v>
      </c>
      <c r="H172" s="171">
        <v>950</v>
      </c>
      <c r="I172" s="172">
        <v>1980</v>
      </c>
      <c r="J172" s="57">
        <v>1030</v>
      </c>
    </row>
    <row r="173" spans="6:10" x14ac:dyDescent="0.25">
      <c r="F173" s="170">
        <v>45150</v>
      </c>
      <c r="G173" s="171">
        <v>11</v>
      </c>
      <c r="H173" s="171">
        <v>1690</v>
      </c>
      <c r="I173" s="172">
        <v>2350</v>
      </c>
      <c r="J173" s="57">
        <v>660</v>
      </c>
    </row>
    <row r="174" spans="6:10" x14ac:dyDescent="0.25">
      <c r="F174" s="170">
        <v>45157</v>
      </c>
      <c r="G174" s="171">
        <v>6</v>
      </c>
      <c r="H174" s="171">
        <v>750</v>
      </c>
      <c r="I174" s="172">
        <v>2695</v>
      </c>
      <c r="J174" s="57">
        <v>1945</v>
      </c>
    </row>
    <row r="175" spans="6:10" x14ac:dyDescent="0.25">
      <c r="F175" s="170">
        <v>45164</v>
      </c>
      <c r="G175" s="171">
        <v>9</v>
      </c>
      <c r="H175" s="171">
        <v>1340</v>
      </c>
      <c r="I175" s="172">
        <v>980</v>
      </c>
      <c r="J175" s="57">
        <v>-360</v>
      </c>
    </row>
    <row r="176" spans="6:10" x14ac:dyDescent="0.25">
      <c r="F176" s="170">
        <v>45171</v>
      </c>
      <c r="G176" s="171">
        <v>9</v>
      </c>
      <c r="H176" s="171">
        <v>1040</v>
      </c>
      <c r="I176" s="172">
        <v>1830</v>
      </c>
      <c r="J176" s="57">
        <v>790</v>
      </c>
    </row>
    <row r="177" spans="6:10" x14ac:dyDescent="0.25">
      <c r="F177" s="170">
        <v>45178</v>
      </c>
      <c r="G177" s="171">
        <v>9</v>
      </c>
      <c r="H177" s="171">
        <v>1120</v>
      </c>
      <c r="I177" s="172">
        <v>1075</v>
      </c>
      <c r="J177" s="57">
        <v>-45</v>
      </c>
    </row>
    <row r="178" spans="6:10" x14ac:dyDescent="0.25">
      <c r="F178" s="170">
        <v>45185</v>
      </c>
      <c r="G178" s="171">
        <v>10</v>
      </c>
      <c r="H178" s="171">
        <v>1220</v>
      </c>
      <c r="I178" s="172">
        <v>1693</v>
      </c>
      <c r="J178" s="57">
        <v>473</v>
      </c>
    </row>
    <row r="179" spans="6:10" x14ac:dyDescent="0.25">
      <c r="F179" s="170">
        <v>45192</v>
      </c>
      <c r="G179" s="171">
        <v>7</v>
      </c>
      <c r="H179" s="171">
        <v>890</v>
      </c>
      <c r="I179" s="172">
        <v>540</v>
      </c>
      <c r="J179" s="57">
        <v>-350</v>
      </c>
    </row>
    <row r="180" spans="6:10" x14ac:dyDescent="0.25">
      <c r="F180" s="170">
        <v>45198</v>
      </c>
      <c r="G180" s="171">
        <v>5</v>
      </c>
      <c r="H180" s="171">
        <v>550</v>
      </c>
      <c r="I180" s="172">
        <v>3045</v>
      </c>
      <c r="J180" s="57">
        <v>2495</v>
      </c>
    </row>
    <row r="181" spans="6:10" x14ac:dyDescent="0.25">
      <c r="F181" s="170">
        <v>45200</v>
      </c>
      <c r="G181" s="171">
        <v>6</v>
      </c>
      <c r="H181" s="171">
        <v>730</v>
      </c>
      <c r="I181" s="172">
        <v>918</v>
      </c>
      <c r="J181" s="57">
        <v>188</v>
      </c>
    </row>
    <row r="182" spans="6:10" x14ac:dyDescent="0.25">
      <c r="F182" s="170">
        <v>45206</v>
      </c>
      <c r="G182" s="171">
        <v>3</v>
      </c>
      <c r="H182" s="171">
        <v>400</v>
      </c>
      <c r="I182" s="172">
        <v>1260</v>
      </c>
      <c r="J182" s="57">
        <v>860</v>
      </c>
    </row>
    <row r="183" spans="6:10" x14ac:dyDescent="0.25">
      <c r="F183" s="170">
        <v>45213</v>
      </c>
      <c r="G183" s="171">
        <v>6</v>
      </c>
      <c r="H183" s="171">
        <v>650</v>
      </c>
      <c r="I183" s="172">
        <v>770</v>
      </c>
      <c r="J183" s="57">
        <v>120.00000000000003</v>
      </c>
    </row>
    <row r="184" spans="6:10" x14ac:dyDescent="0.25">
      <c r="F184" s="170">
        <v>45220</v>
      </c>
      <c r="G184" s="171">
        <v>4</v>
      </c>
      <c r="H184" s="171">
        <v>500</v>
      </c>
      <c r="I184" s="172">
        <v>225</v>
      </c>
      <c r="J184" s="57">
        <v>-275</v>
      </c>
    </row>
    <row r="185" spans="6:10" x14ac:dyDescent="0.25">
      <c r="F185" s="170">
        <v>45227</v>
      </c>
      <c r="G185" s="171">
        <v>6</v>
      </c>
      <c r="H185" s="171">
        <v>700</v>
      </c>
      <c r="I185" s="172">
        <v>855</v>
      </c>
      <c r="J185" s="57">
        <v>155</v>
      </c>
    </row>
    <row r="186" spans="6:10" x14ac:dyDescent="0.25">
      <c r="F186" s="170">
        <v>45234</v>
      </c>
      <c r="G186" s="171">
        <v>2</v>
      </c>
      <c r="H186" s="171">
        <v>350</v>
      </c>
      <c r="I186" s="172">
        <v>0</v>
      </c>
      <c r="J186" s="57">
        <v>-350</v>
      </c>
    </row>
    <row r="187" spans="6:10" x14ac:dyDescent="0.25">
      <c r="F187" s="170">
        <v>45237</v>
      </c>
      <c r="G187" s="171">
        <v>1</v>
      </c>
      <c r="H187" s="171">
        <v>100</v>
      </c>
      <c r="I187" s="172">
        <v>380</v>
      </c>
      <c r="J187" s="57">
        <v>280</v>
      </c>
    </row>
    <row r="188" spans="6:10" x14ac:dyDescent="0.25">
      <c r="F188" s="170">
        <v>45239</v>
      </c>
      <c r="G188" s="171">
        <v>3</v>
      </c>
      <c r="H188" s="171">
        <v>300</v>
      </c>
      <c r="I188" s="172">
        <v>280</v>
      </c>
      <c r="J188" s="57">
        <v>-20</v>
      </c>
    </row>
    <row r="189" spans="6:10" x14ac:dyDescent="0.25">
      <c r="F189" s="170">
        <v>45241</v>
      </c>
      <c r="G189" s="171">
        <v>8</v>
      </c>
      <c r="H189" s="171">
        <v>1020</v>
      </c>
      <c r="I189" s="172">
        <v>2613</v>
      </c>
      <c r="J189" s="57">
        <v>1593</v>
      </c>
    </row>
    <row r="190" spans="6:10" x14ac:dyDescent="0.25">
      <c r="F190" s="170">
        <v>45248</v>
      </c>
      <c r="G190" s="171">
        <v>8</v>
      </c>
      <c r="H190" s="171">
        <v>1100</v>
      </c>
      <c r="I190" s="172">
        <v>2775</v>
      </c>
      <c r="J190" s="57">
        <v>1675</v>
      </c>
    </row>
    <row r="191" spans="6:10" x14ac:dyDescent="0.25">
      <c r="F191" s="170">
        <v>45255</v>
      </c>
      <c r="G191" s="171">
        <v>4</v>
      </c>
      <c r="H191" s="171">
        <v>450</v>
      </c>
      <c r="I191" s="172">
        <v>480</v>
      </c>
      <c r="J191" s="57">
        <v>30</v>
      </c>
    </row>
    <row r="192" spans="6:10" x14ac:dyDescent="0.25">
      <c r="F192" s="170">
        <v>45262</v>
      </c>
      <c r="G192" s="171">
        <v>7</v>
      </c>
      <c r="H192" s="171">
        <v>740</v>
      </c>
      <c r="I192" s="172">
        <v>1230</v>
      </c>
      <c r="J192" s="57">
        <v>489.99999999999994</v>
      </c>
    </row>
    <row r="193" spans="6:10" x14ac:dyDescent="0.25">
      <c r="F193" s="170">
        <v>45269</v>
      </c>
      <c r="G193" s="171">
        <v>3</v>
      </c>
      <c r="H193" s="171">
        <v>320</v>
      </c>
      <c r="I193" s="172">
        <v>1298</v>
      </c>
      <c r="J193" s="57">
        <v>978</v>
      </c>
    </row>
    <row r="194" spans="6:10" x14ac:dyDescent="0.25">
      <c r="F194" s="170">
        <v>45276</v>
      </c>
      <c r="G194" s="171">
        <v>3</v>
      </c>
      <c r="H194" s="171">
        <v>450</v>
      </c>
      <c r="I194" s="172">
        <v>300</v>
      </c>
      <c r="J194" s="57">
        <v>-150</v>
      </c>
    </row>
    <row r="195" spans="6:10" x14ac:dyDescent="0.25">
      <c r="F195" s="170">
        <v>45283</v>
      </c>
      <c r="G195" s="171">
        <v>5</v>
      </c>
      <c r="H195" s="171">
        <v>600</v>
      </c>
      <c r="I195" s="172">
        <v>480</v>
      </c>
      <c r="J195" s="57">
        <v>-120</v>
      </c>
    </row>
    <row r="196" spans="6:10" x14ac:dyDescent="0.25">
      <c r="F196" s="170">
        <v>45290</v>
      </c>
      <c r="G196" s="171">
        <v>3</v>
      </c>
      <c r="H196" s="171">
        <v>400</v>
      </c>
      <c r="I196" s="172">
        <v>310</v>
      </c>
      <c r="J196" s="57">
        <v>-90</v>
      </c>
    </row>
    <row r="197" spans="6:10" x14ac:dyDescent="0.25">
      <c r="F197" s="170">
        <v>45292</v>
      </c>
      <c r="G197" s="171">
        <v>3</v>
      </c>
      <c r="H197" s="171">
        <v>300</v>
      </c>
      <c r="I197" s="172">
        <v>0</v>
      </c>
      <c r="J197" s="57">
        <v>-300</v>
      </c>
    </row>
    <row r="198" spans="6:10" x14ac:dyDescent="0.25">
      <c r="F198" s="170">
        <v>45297</v>
      </c>
      <c r="G198" s="171">
        <v>8</v>
      </c>
      <c r="H198" s="171">
        <v>1000</v>
      </c>
      <c r="I198" s="172">
        <v>1317.5</v>
      </c>
      <c r="J198" s="57">
        <v>317.5</v>
      </c>
    </row>
    <row r="199" spans="6:10" x14ac:dyDescent="0.25">
      <c r="F199" s="170">
        <v>45304</v>
      </c>
      <c r="G199" s="171">
        <v>3</v>
      </c>
      <c r="H199" s="171">
        <v>450</v>
      </c>
      <c r="I199" s="172">
        <v>620</v>
      </c>
      <c r="J199" s="57">
        <v>170</v>
      </c>
    </row>
    <row r="200" spans="6:10" x14ac:dyDescent="0.25">
      <c r="F200" s="170">
        <v>45311</v>
      </c>
      <c r="G200" s="171">
        <v>3</v>
      </c>
      <c r="H200" s="171">
        <v>400</v>
      </c>
      <c r="I200" s="172">
        <v>1130</v>
      </c>
      <c r="J200" s="57">
        <v>729.99999999999989</v>
      </c>
    </row>
    <row r="201" spans="6:10" x14ac:dyDescent="0.25">
      <c r="F201" s="170">
        <v>45317</v>
      </c>
      <c r="G201" s="171">
        <v>3</v>
      </c>
      <c r="H201" s="171">
        <v>400</v>
      </c>
      <c r="I201" s="172">
        <v>390</v>
      </c>
      <c r="J201" s="57">
        <v>-10</v>
      </c>
    </row>
    <row r="202" spans="6:10" x14ac:dyDescent="0.25">
      <c r="F202" s="170">
        <v>45318</v>
      </c>
      <c r="G202" s="171">
        <v>7</v>
      </c>
      <c r="H202" s="171">
        <v>980</v>
      </c>
      <c r="I202" s="172">
        <v>766</v>
      </c>
      <c r="J202" s="57">
        <v>-214</v>
      </c>
    </row>
    <row r="203" spans="6:10" x14ac:dyDescent="0.25">
      <c r="F203" s="170">
        <v>45325</v>
      </c>
      <c r="G203" s="171">
        <v>8</v>
      </c>
      <c r="H203" s="171">
        <v>930</v>
      </c>
      <c r="I203" s="172">
        <v>1418.5</v>
      </c>
      <c r="J203" s="57">
        <v>488.5</v>
      </c>
    </row>
    <row r="204" spans="6:10" x14ac:dyDescent="0.25">
      <c r="F204" s="170">
        <v>45332</v>
      </c>
      <c r="G204" s="171">
        <v>10</v>
      </c>
      <c r="H204" s="171">
        <v>1300</v>
      </c>
      <c r="I204" s="172">
        <v>1550</v>
      </c>
      <c r="J204" s="57">
        <v>250.00000000000006</v>
      </c>
    </row>
    <row r="205" spans="6:10" x14ac:dyDescent="0.25">
      <c r="F205" s="170">
        <v>45339</v>
      </c>
      <c r="G205" s="171">
        <v>8</v>
      </c>
      <c r="H205" s="171">
        <v>1150</v>
      </c>
      <c r="I205" s="172">
        <v>314.5</v>
      </c>
      <c r="J205" s="57">
        <v>-835.5</v>
      </c>
    </row>
    <row r="206" spans="6:10" x14ac:dyDescent="0.25">
      <c r="F206" s="170">
        <v>45346</v>
      </c>
      <c r="G206" s="171">
        <v>7</v>
      </c>
      <c r="H206" s="171">
        <v>900</v>
      </c>
      <c r="I206" s="172">
        <v>1225</v>
      </c>
      <c r="J206" s="57">
        <v>325</v>
      </c>
    </row>
    <row r="207" spans="6:10" x14ac:dyDescent="0.25">
      <c r="F207" s="170">
        <v>45353</v>
      </c>
      <c r="G207" s="171">
        <v>7</v>
      </c>
      <c r="H207" s="171">
        <v>840</v>
      </c>
      <c r="I207" s="172">
        <v>1690</v>
      </c>
      <c r="J207" s="57">
        <v>850</v>
      </c>
    </row>
    <row r="208" spans="6:10" x14ac:dyDescent="0.25">
      <c r="F208" s="170">
        <v>45360</v>
      </c>
      <c r="G208" s="171">
        <v>3</v>
      </c>
      <c r="H208" s="171">
        <v>440</v>
      </c>
      <c r="I208" s="172">
        <v>982.5</v>
      </c>
      <c r="J208" s="57">
        <v>542.5</v>
      </c>
    </row>
    <row r="209" spans="6:10" x14ac:dyDescent="0.25">
      <c r="F209" s="170">
        <v>45367</v>
      </c>
      <c r="G209" s="171">
        <v>7</v>
      </c>
      <c r="H209" s="171">
        <v>990</v>
      </c>
      <c r="I209" s="172">
        <v>640</v>
      </c>
      <c r="J209" s="57">
        <v>-350</v>
      </c>
    </row>
    <row r="210" spans="6:10" x14ac:dyDescent="0.25">
      <c r="F210" s="170">
        <v>45374</v>
      </c>
      <c r="G210" s="171">
        <v>8</v>
      </c>
      <c r="H210" s="171">
        <v>1100</v>
      </c>
      <c r="I210" s="172">
        <v>2775</v>
      </c>
      <c r="J210" s="57">
        <v>1675</v>
      </c>
    </row>
    <row r="211" spans="6:10" x14ac:dyDescent="0.25">
      <c r="F211" s="170">
        <v>45381</v>
      </c>
      <c r="G211" s="171">
        <v>9</v>
      </c>
      <c r="H211" s="171">
        <v>1270</v>
      </c>
      <c r="I211" s="172">
        <v>3487</v>
      </c>
      <c r="J211" s="57">
        <v>2217</v>
      </c>
    </row>
    <row r="212" spans="6:10" x14ac:dyDescent="0.25">
      <c r="F212" s="170">
        <v>45395</v>
      </c>
      <c r="G212" s="171">
        <v>4</v>
      </c>
      <c r="H212" s="171">
        <v>550</v>
      </c>
      <c r="I212" s="172">
        <v>3450</v>
      </c>
      <c r="J212" s="57">
        <v>2900</v>
      </c>
    </row>
    <row r="213" spans="6:10" x14ac:dyDescent="0.25">
      <c r="F213" s="170">
        <v>45402</v>
      </c>
      <c r="G213" s="171">
        <v>7</v>
      </c>
      <c r="H213" s="171">
        <v>840</v>
      </c>
      <c r="I213" s="172">
        <v>1210</v>
      </c>
      <c r="J213" s="57">
        <v>370</v>
      </c>
    </row>
    <row r="214" spans="6:10" x14ac:dyDescent="0.25">
      <c r="F214" s="170">
        <v>45409</v>
      </c>
      <c r="G214" s="171">
        <v>11</v>
      </c>
      <c r="H214" s="171">
        <v>1280</v>
      </c>
      <c r="I214" s="172">
        <v>1788</v>
      </c>
      <c r="J214" s="57">
        <v>508</v>
      </c>
    </row>
    <row r="215" spans="6:10" x14ac:dyDescent="0.25">
      <c r="F215" s="170">
        <v>45416</v>
      </c>
      <c r="G215" s="171">
        <v>4</v>
      </c>
      <c r="H215" s="171">
        <v>550</v>
      </c>
      <c r="I215" s="172">
        <v>240</v>
      </c>
      <c r="J215" s="57">
        <v>-310</v>
      </c>
    </row>
    <row r="216" spans="6:10" x14ac:dyDescent="0.25">
      <c r="F216" s="170">
        <v>45423</v>
      </c>
      <c r="G216" s="171">
        <v>6</v>
      </c>
      <c r="H216" s="171">
        <v>810</v>
      </c>
      <c r="I216" s="172">
        <v>0</v>
      </c>
      <c r="J216" s="57">
        <v>-810</v>
      </c>
    </row>
    <row r="217" spans="6:10" x14ac:dyDescent="0.25">
      <c r="F217" s="170">
        <v>45437</v>
      </c>
      <c r="G217" s="171">
        <v>4</v>
      </c>
      <c r="H217" s="171">
        <v>490</v>
      </c>
      <c r="I217" s="172">
        <v>420</v>
      </c>
      <c r="J217" s="57">
        <v>-70</v>
      </c>
    </row>
    <row r="218" spans="6:10" x14ac:dyDescent="0.25">
      <c r="F218" s="170">
        <v>45444</v>
      </c>
      <c r="G218" s="171">
        <v>6</v>
      </c>
      <c r="H218" s="171">
        <v>800</v>
      </c>
      <c r="I218" s="172">
        <v>2900</v>
      </c>
      <c r="J218" s="57">
        <v>2100</v>
      </c>
    </row>
    <row r="219" spans="6:10" x14ac:dyDescent="0.25">
      <c r="F219" s="170">
        <v>45451</v>
      </c>
      <c r="G219" s="171">
        <v>2</v>
      </c>
      <c r="H219" s="171">
        <v>250</v>
      </c>
      <c r="I219" s="172">
        <v>0</v>
      </c>
      <c r="J219" s="57">
        <v>-250</v>
      </c>
    </row>
    <row r="220" spans="6:10" x14ac:dyDescent="0.25">
      <c r="F220" s="170">
        <v>45458</v>
      </c>
      <c r="G220" s="171">
        <v>4</v>
      </c>
      <c r="H220" s="171">
        <v>550</v>
      </c>
      <c r="I220" s="172">
        <v>1145</v>
      </c>
      <c r="J220" s="57">
        <v>595.00000000000011</v>
      </c>
    </row>
    <row r="221" spans="6:10" x14ac:dyDescent="0.25">
      <c r="F221" s="170">
        <v>45465</v>
      </c>
      <c r="G221" s="171">
        <v>4</v>
      </c>
      <c r="H221" s="171">
        <v>490</v>
      </c>
      <c r="I221" s="172">
        <v>370</v>
      </c>
      <c r="J221" s="57">
        <v>-120</v>
      </c>
    </row>
    <row r="222" spans="6:10" x14ac:dyDescent="0.25">
      <c r="F222" s="170">
        <v>45472</v>
      </c>
      <c r="G222" s="171">
        <v>4</v>
      </c>
      <c r="H222" s="171">
        <v>450</v>
      </c>
      <c r="I222" s="172">
        <v>840</v>
      </c>
      <c r="J222" s="57">
        <v>390</v>
      </c>
    </row>
    <row r="223" spans="6:10" x14ac:dyDescent="0.25">
      <c r="F223" s="170">
        <v>45479</v>
      </c>
      <c r="G223" s="171">
        <v>2</v>
      </c>
      <c r="H223" s="171">
        <v>300</v>
      </c>
      <c r="I223" s="172">
        <v>145</v>
      </c>
      <c r="J223" s="57">
        <v>-155</v>
      </c>
    </row>
    <row r="224" spans="6:10" x14ac:dyDescent="0.25">
      <c r="F224" s="170">
        <v>45486</v>
      </c>
      <c r="G224" s="171">
        <v>4</v>
      </c>
      <c r="H224" s="171">
        <v>490</v>
      </c>
      <c r="I224" s="172">
        <v>820</v>
      </c>
      <c r="J224" s="57">
        <v>330</v>
      </c>
    </row>
    <row r="225" spans="6:10" x14ac:dyDescent="0.25">
      <c r="F225" s="170">
        <v>45493</v>
      </c>
      <c r="G225" s="171">
        <v>1</v>
      </c>
      <c r="H225" s="171">
        <v>200</v>
      </c>
      <c r="I225" s="172">
        <v>0</v>
      </c>
      <c r="J225" s="57">
        <v>-200</v>
      </c>
    </row>
    <row r="226" spans="6:10" x14ac:dyDescent="0.25">
      <c r="F226" s="170">
        <v>45500</v>
      </c>
      <c r="G226" s="171">
        <v>5</v>
      </c>
      <c r="H226" s="171">
        <v>630</v>
      </c>
      <c r="I226" s="172">
        <v>1310</v>
      </c>
      <c r="J226" s="57">
        <v>680</v>
      </c>
    </row>
    <row r="227" spans="6:10" x14ac:dyDescent="0.25">
      <c r="F227" s="170">
        <v>45507</v>
      </c>
      <c r="G227" s="171">
        <v>4</v>
      </c>
      <c r="H227" s="171">
        <v>440</v>
      </c>
      <c r="I227" s="172">
        <v>490</v>
      </c>
      <c r="J227" s="57">
        <v>50</v>
      </c>
    </row>
    <row r="228" spans="6:10" x14ac:dyDescent="0.25">
      <c r="F228" s="170">
        <v>45514</v>
      </c>
      <c r="G228" s="171">
        <v>5</v>
      </c>
      <c r="H228" s="171">
        <v>750</v>
      </c>
      <c r="I228" s="172">
        <v>1010</v>
      </c>
      <c r="J228" s="57">
        <v>260</v>
      </c>
    </row>
    <row r="229" spans="6:10" x14ac:dyDescent="0.25">
      <c r="F229" s="170">
        <v>45521</v>
      </c>
      <c r="G229" s="171">
        <v>10</v>
      </c>
      <c r="H229" s="171">
        <v>1270</v>
      </c>
      <c r="I229" s="172">
        <v>3560</v>
      </c>
      <c r="J229" s="57">
        <v>2290</v>
      </c>
    </row>
    <row r="230" spans="6:10" x14ac:dyDescent="0.25">
      <c r="F230" s="170">
        <v>45528</v>
      </c>
      <c r="G230" s="171">
        <v>5</v>
      </c>
      <c r="H230" s="171">
        <v>740</v>
      </c>
      <c r="I230" s="172">
        <v>1310</v>
      </c>
      <c r="J230" s="57">
        <v>570</v>
      </c>
    </row>
    <row r="231" spans="6:10" x14ac:dyDescent="0.25">
      <c r="F231" s="170">
        <v>45535</v>
      </c>
      <c r="G231" s="171">
        <v>11</v>
      </c>
      <c r="H231" s="171">
        <v>1410</v>
      </c>
      <c r="I231" s="172">
        <v>2940</v>
      </c>
      <c r="J231" s="57">
        <v>1530</v>
      </c>
    </row>
    <row r="232" spans="6:10" x14ac:dyDescent="0.25">
      <c r="F232" s="170">
        <v>45542</v>
      </c>
      <c r="G232" s="171">
        <v>6</v>
      </c>
      <c r="H232" s="171">
        <v>860</v>
      </c>
      <c r="I232" s="172">
        <v>820</v>
      </c>
      <c r="J232" s="57">
        <v>-39.999999999999943</v>
      </c>
    </row>
    <row r="233" spans="6:10" x14ac:dyDescent="0.25">
      <c r="F233" s="170">
        <v>45549</v>
      </c>
      <c r="G233" s="171">
        <v>4</v>
      </c>
      <c r="H233" s="171">
        <v>570</v>
      </c>
      <c r="I233" s="172">
        <v>1917</v>
      </c>
      <c r="J233" s="57">
        <v>1347</v>
      </c>
    </row>
    <row r="234" spans="6:10" x14ac:dyDescent="0.25">
      <c r="F234" s="170">
        <v>45556</v>
      </c>
      <c r="G234" s="171">
        <v>8</v>
      </c>
      <c r="H234" s="171">
        <v>950</v>
      </c>
      <c r="I234" s="172">
        <v>1320</v>
      </c>
      <c r="J234" s="57">
        <v>370</v>
      </c>
    </row>
    <row r="235" spans="6:10" x14ac:dyDescent="0.25">
      <c r="F235" s="170">
        <v>45562</v>
      </c>
      <c r="G235" s="171">
        <v>5</v>
      </c>
      <c r="H235" s="171">
        <v>540</v>
      </c>
      <c r="I235" s="172">
        <v>500</v>
      </c>
      <c r="J235" s="57">
        <v>-40</v>
      </c>
    </row>
    <row r="236" spans="6:10" x14ac:dyDescent="0.25">
      <c r="F236" s="170">
        <v>45563</v>
      </c>
      <c r="G236" s="171">
        <v>1</v>
      </c>
      <c r="H236" s="171">
        <v>100</v>
      </c>
      <c r="I236" s="172">
        <v>0</v>
      </c>
      <c r="J236" s="57">
        <v>-100</v>
      </c>
    </row>
    <row r="237" spans="6:10" x14ac:dyDescent="0.25">
      <c r="F237" s="170">
        <v>45570</v>
      </c>
      <c r="G237" s="171">
        <v>5</v>
      </c>
      <c r="H237" s="171">
        <v>500</v>
      </c>
      <c r="I237" s="172">
        <v>500</v>
      </c>
      <c r="J237" s="57">
        <v>0</v>
      </c>
    </row>
    <row r="238" spans="6:10" x14ac:dyDescent="0.25">
      <c r="F238" s="170">
        <v>45577</v>
      </c>
      <c r="G238" s="171">
        <v>7</v>
      </c>
      <c r="H238" s="171">
        <v>720</v>
      </c>
      <c r="I238" s="172">
        <v>1530</v>
      </c>
      <c r="J238" s="57">
        <v>810</v>
      </c>
    </row>
    <row r="239" spans="6:10" x14ac:dyDescent="0.25">
      <c r="F239" s="170">
        <v>45581</v>
      </c>
      <c r="G239" s="171">
        <v>4</v>
      </c>
      <c r="H239" s="171">
        <v>400</v>
      </c>
      <c r="I239" s="172">
        <v>610</v>
      </c>
      <c r="J239" s="57">
        <v>210</v>
      </c>
    </row>
    <row r="240" spans="6:10" x14ac:dyDescent="0.25">
      <c r="F240" s="170">
        <v>45584</v>
      </c>
      <c r="G240" s="171">
        <v>1</v>
      </c>
      <c r="H240" s="171">
        <v>100</v>
      </c>
      <c r="I240" s="172">
        <v>0</v>
      </c>
      <c r="J240" s="57">
        <v>-100</v>
      </c>
    </row>
    <row r="241" spans="6:10" x14ac:dyDescent="0.25">
      <c r="F241" s="170">
        <v>45591</v>
      </c>
      <c r="G241" s="171">
        <v>4</v>
      </c>
      <c r="H241" s="171">
        <v>400</v>
      </c>
      <c r="I241" s="172">
        <v>340</v>
      </c>
      <c r="J241" s="57">
        <v>-60</v>
      </c>
    </row>
    <row r="242" spans="6:10" x14ac:dyDescent="0.25">
      <c r="F242" s="170">
        <v>45598</v>
      </c>
      <c r="G242" s="171">
        <v>4</v>
      </c>
      <c r="H242" s="171">
        <v>520</v>
      </c>
      <c r="I242" s="172">
        <v>420</v>
      </c>
      <c r="J242" s="57">
        <v>-100</v>
      </c>
    </row>
    <row r="243" spans="6:10" x14ac:dyDescent="0.25">
      <c r="F243" s="170">
        <v>45601</v>
      </c>
      <c r="G243" s="171">
        <v>3</v>
      </c>
      <c r="H243" s="171">
        <v>300</v>
      </c>
      <c r="I243" s="172">
        <v>660</v>
      </c>
      <c r="J243" s="57">
        <v>360</v>
      </c>
    </row>
    <row r="244" spans="6:10" x14ac:dyDescent="0.25">
      <c r="F244" s="170">
        <v>45603</v>
      </c>
      <c r="G244" s="171">
        <v>2</v>
      </c>
      <c r="H244" s="171">
        <v>200</v>
      </c>
      <c r="I244" s="172">
        <v>0</v>
      </c>
      <c r="J244" s="57">
        <v>-200</v>
      </c>
    </row>
    <row r="245" spans="6:10" x14ac:dyDescent="0.25">
      <c r="F245" s="170">
        <v>45605</v>
      </c>
      <c r="G245" s="171">
        <v>6</v>
      </c>
      <c r="H245" s="171">
        <v>750</v>
      </c>
      <c r="I245" s="172">
        <v>1245</v>
      </c>
      <c r="J245" s="57">
        <v>495</v>
      </c>
    </row>
    <row r="246" spans="6:10" x14ac:dyDescent="0.25">
      <c r="F246" s="170">
        <v>45612</v>
      </c>
      <c r="G246" s="171">
        <v>8</v>
      </c>
      <c r="H246" s="171">
        <v>840</v>
      </c>
      <c r="I246" s="172">
        <v>890</v>
      </c>
      <c r="J246" s="57">
        <v>50</v>
      </c>
    </row>
    <row r="247" spans="6:10" x14ac:dyDescent="0.25">
      <c r="F247" s="170">
        <v>45619</v>
      </c>
      <c r="G247" s="171">
        <v>10</v>
      </c>
      <c r="H247" s="171">
        <v>1140</v>
      </c>
      <c r="I247" s="172">
        <v>0</v>
      </c>
      <c r="J247" s="57">
        <v>-1140</v>
      </c>
    </row>
    <row r="248" spans="6:10" x14ac:dyDescent="0.25">
      <c r="F248" s="170">
        <v>45626</v>
      </c>
      <c r="G248" s="171">
        <v>1</v>
      </c>
      <c r="H248" s="171">
        <v>100</v>
      </c>
      <c r="I248" s="172">
        <v>0</v>
      </c>
      <c r="J248" s="57">
        <v>-100</v>
      </c>
    </row>
    <row r="249" spans="6:10" x14ac:dyDescent="0.25">
      <c r="F249" s="170">
        <v>45633</v>
      </c>
      <c r="G249" s="171">
        <v>2</v>
      </c>
      <c r="H249" s="171">
        <v>300</v>
      </c>
      <c r="I249" s="172">
        <v>1400</v>
      </c>
      <c r="J249" s="57">
        <v>1100</v>
      </c>
    </row>
    <row r="250" spans="6:10" x14ac:dyDescent="0.25">
      <c r="F250" s="170">
        <v>45640</v>
      </c>
      <c r="G250" s="171">
        <v>7</v>
      </c>
      <c r="H250" s="171">
        <v>1000</v>
      </c>
      <c r="I250" s="172">
        <v>1040</v>
      </c>
      <c r="J250" s="57">
        <v>39.999999999999943</v>
      </c>
    </row>
    <row r="251" spans="6:10" x14ac:dyDescent="0.25">
      <c r="F251" s="170">
        <v>45647</v>
      </c>
      <c r="G251" s="171">
        <v>12</v>
      </c>
      <c r="H251" s="171">
        <v>1520</v>
      </c>
      <c r="I251" s="172">
        <v>3642</v>
      </c>
      <c r="J251" s="57">
        <v>2122</v>
      </c>
    </row>
    <row r="252" spans="6:10" x14ac:dyDescent="0.25">
      <c r="F252" s="170">
        <v>45654</v>
      </c>
      <c r="G252" s="171">
        <v>7</v>
      </c>
      <c r="H252" s="171">
        <v>1000</v>
      </c>
      <c r="I252" s="172">
        <v>1790</v>
      </c>
      <c r="J252" s="57">
        <v>790</v>
      </c>
    </row>
    <row r="253" spans="6:10" x14ac:dyDescent="0.25">
      <c r="F253" s="170">
        <v>45661</v>
      </c>
      <c r="G253" s="171">
        <v>6</v>
      </c>
      <c r="H253" s="171">
        <v>640</v>
      </c>
      <c r="I253" s="172">
        <v>1028</v>
      </c>
      <c r="J253" s="57">
        <v>388</v>
      </c>
    </row>
    <row r="254" spans="6:10" x14ac:dyDescent="0.25">
      <c r="F254" s="170">
        <v>45668</v>
      </c>
      <c r="G254" s="171">
        <v>7</v>
      </c>
      <c r="H254" s="171">
        <v>890</v>
      </c>
      <c r="I254" s="172">
        <v>1805</v>
      </c>
      <c r="J254" s="57">
        <v>915</v>
      </c>
    </row>
    <row r="255" spans="6:10" x14ac:dyDescent="0.25">
      <c r="F255" s="170">
        <v>45675</v>
      </c>
      <c r="G255" s="171">
        <v>4</v>
      </c>
      <c r="H255" s="171">
        <v>520</v>
      </c>
      <c r="I255" s="172">
        <v>0</v>
      </c>
      <c r="J255" s="57">
        <v>-520</v>
      </c>
    </row>
    <row r="256" spans="6:10" x14ac:dyDescent="0.25">
      <c r="F256" s="170">
        <v>45682</v>
      </c>
      <c r="G256" s="171">
        <v>9</v>
      </c>
      <c r="H256" s="171">
        <v>1090</v>
      </c>
      <c r="I256" s="172">
        <v>1775</v>
      </c>
      <c r="J256" s="57">
        <v>685</v>
      </c>
    </row>
    <row r="257" spans="6:10" x14ac:dyDescent="0.25">
      <c r="F257" s="170">
        <v>45689</v>
      </c>
      <c r="G257" s="171">
        <v>9</v>
      </c>
      <c r="H257" s="171">
        <v>1020</v>
      </c>
      <c r="I257" s="172">
        <v>2131</v>
      </c>
      <c r="J257" s="57">
        <v>1111</v>
      </c>
    </row>
    <row r="258" spans="6:10" x14ac:dyDescent="0.25">
      <c r="F258" s="170">
        <v>45696</v>
      </c>
      <c r="G258" s="171">
        <v>7</v>
      </c>
      <c r="H258" s="171">
        <v>990</v>
      </c>
      <c r="I258" s="172">
        <v>1274</v>
      </c>
      <c r="J258" s="57">
        <v>284</v>
      </c>
    </row>
    <row r="259" spans="6:10" x14ac:dyDescent="0.25">
      <c r="F259" s="170">
        <v>45703</v>
      </c>
      <c r="G259" s="171">
        <v>7</v>
      </c>
      <c r="H259" s="171">
        <v>900</v>
      </c>
      <c r="I259" s="172">
        <v>1275</v>
      </c>
      <c r="J259" s="57">
        <v>375</v>
      </c>
    </row>
    <row r="260" spans="6:10" x14ac:dyDescent="0.25">
      <c r="F260" s="170">
        <v>45710</v>
      </c>
      <c r="G260" s="171">
        <v>4</v>
      </c>
      <c r="H260" s="171">
        <v>550</v>
      </c>
      <c r="I260" s="172">
        <v>1560</v>
      </c>
      <c r="J260" s="57">
        <v>1010</v>
      </c>
    </row>
    <row r="261" spans="6:10" x14ac:dyDescent="0.25">
      <c r="F261" s="170">
        <v>45717</v>
      </c>
      <c r="G261" s="171">
        <v>10</v>
      </c>
      <c r="H261" s="171">
        <v>1360</v>
      </c>
      <c r="I261" s="172">
        <v>2483</v>
      </c>
      <c r="J261" s="57">
        <v>1123</v>
      </c>
    </row>
    <row r="262" spans="6:10" x14ac:dyDescent="0.25">
      <c r="F262" s="170">
        <v>45724</v>
      </c>
      <c r="G262" s="171">
        <v>5</v>
      </c>
      <c r="H262" s="171">
        <v>650</v>
      </c>
      <c r="I262" s="172">
        <v>710</v>
      </c>
      <c r="J262" s="57">
        <v>60</v>
      </c>
    </row>
    <row r="263" spans="6:10" x14ac:dyDescent="0.25">
      <c r="F263" s="170">
        <v>45731</v>
      </c>
      <c r="G263" s="171">
        <v>4</v>
      </c>
      <c r="H263" s="171">
        <v>490</v>
      </c>
      <c r="I263" s="172">
        <v>585</v>
      </c>
      <c r="J263" s="57">
        <v>95</v>
      </c>
    </row>
    <row r="264" spans="6:10" x14ac:dyDescent="0.25">
      <c r="F264" s="170">
        <v>45738</v>
      </c>
      <c r="G264" s="171">
        <v>5</v>
      </c>
      <c r="H264" s="171">
        <v>770</v>
      </c>
      <c r="I264" s="172">
        <v>620</v>
      </c>
      <c r="J264" s="57">
        <v>-150</v>
      </c>
    </row>
    <row r="265" spans="6:10" x14ac:dyDescent="0.25">
      <c r="F265" s="170">
        <v>45745</v>
      </c>
      <c r="G265" s="171">
        <v>7</v>
      </c>
      <c r="H265" s="171">
        <v>1000</v>
      </c>
      <c r="I265" s="172">
        <v>880</v>
      </c>
      <c r="J265" s="57">
        <v>-120</v>
      </c>
    </row>
    <row r="266" spans="6:10" x14ac:dyDescent="0.25">
      <c r="F266" s="170">
        <v>45752</v>
      </c>
      <c r="G266" s="171">
        <v>3</v>
      </c>
      <c r="H266" s="171">
        <v>500</v>
      </c>
      <c r="I266" s="172">
        <v>450</v>
      </c>
      <c r="J266" s="57">
        <v>-50</v>
      </c>
    </row>
    <row r="267" spans="6:10" x14ac:dyDescent="0.25">
      <c r="F267" s="170">
        <v>45759</v>
      </c>
      <c r="G267" s="171">
        <v>3</v>
      </c>
      <c r="H267" s="171">
        <v>320</v>
      </c>
      <c r="I267" s="172">
        <v>440.00000000000006</v>
      </c>
      <c r="J267" s="57">
        <v>120.00000000000006</v>
      </c>
    </row>
    <row r="268" spans="6:10" x14ac:dyDescent="0.25">
      <c r="F268" s="170">
        <v>45766</v>
      </c>
      <c r="G268" s="171">
        <v>8</v>
      </c>
      <c r="H268" s="171">
        <v>990</v>
      </c>
      <c r="I268" s="172">
        <v>1633</v>
      </c>
      <c r="J268" s="57">
        <v>643.00000000000011</v>
      </c>
    </row>
    <row r="269" spans="6:10" x14ac:dyDescent="0.25">
      <c r="F269" s="170">
        <v>45773</v>
      </c>
      <c r="G269" s="171">
        <v>5</v>
      </c>
      <c r="H269" s="171">
        <v>500</v>
      </c>
      <c r="I269" s="172">
        <v>720</v>
      </c>
      <c r="J269" s="57">
        <v>220</v>
      </c>
    </row>
    <row r="270" spans="6:10" x14ac:dyDescent="0.25">
      <c r="F270" s="170">
        <v>45780</v>
      </c>
      <c r="G270" s="171">
        <v>6</v>
      </c>
      <c r="H270" s="171">
        <v>800</v>
      </c>
      <c r="I270" s="172">
        <v>340</v>
      </c>
      <c r="J270" s="57">
        <v>-460</v>
      </c>
    </row>
    <row r="271" spans="6:10" x14ac:dyDescent="0.25">
      <c r="F271" s="170">
        <v>45787</v>
      </c>
      <c r="G271" s="171">
        <v>7</v>
      </c>
      <c r="H271" s="171">
        <v>800</v>
      </c>
      <c r="I271" s="172">
        <v>2740</v>
      </c>
      <c r="J271" s="57">
        <v>1940</v>
      </c>
    </row>
    <row r="272" spans="6:10" x14ac:dyDescent="0.25">
      <c r="F272" s="170">
        <v>45794</v>
      </c>
      <c r="G272" s="171">
        <v>4</v>
      </c>
      <c r="H272" s="171">
        <v>600</v>
      </c>
      <c r="I272" s="172">
        <v>1165</v>
      </c>
      <c r="J272" s="57">
        <v>565</v>
      </c>
    </row>
    <row r="273" spans="6:10" x14ac:dyDescent="0.25">
      <c r="F273" s="170">
        <v>45801</v>
      </c>
      <c r="G273" s="171">
        <v>3</v>
      </c>
      <c r="H273" s="171">
        <v>300</v>
      </c>
      <c r="I273" s="172">
        <v>0</v>
      </c>
      <c r="J273" s="57">
        <v>-300</v>
      </c>
    </row>
    <row r="274" spans="6:10" x14ac:dyDescent="0.25">
      <c r="F274" s="170">
        <v>45808</v>
      </c>
      <c r="G274" s="171">
        <v>5</v>
      </c>
      <c r="H274" s="171">
        <v>650</v>
      </c>
      <c r="I274" s="172">
        <v>1015</v>
      </c>
      <c r="J274" s="57">
        <v>365.00000000000006</v>
      </c>
    </row>
    <row r="275" spans="6:10" x14ac:dyDescent="0.25">
      <c r="F275" s="170">
        <v>45815</v>
      </c>
      <c r="G275" s="171">
        <v>3</v>
      </c>
      <c r="H275" s="171">
        <v>370</v>
      </c>
      <c r="I275" s="172">
        <v>867</v>
      </c>
      <c r="J275" s="57">
        <v>497</v>
      </c>
    </row>
    <row r="276" spans="6:10" x14ac:dyDescent="0.25">
      <c r="F276" s="170">
        <v>45822</v>
      </c>
      <c r="G276" s="171">
        <v>3</v>
      </c>
      <c r="H276" s="171">
        <v>350</v>
      </c>
      <c r="I276" s="172">
        <v>0</v>
      </c>
      <c r="J276" s="57">
        <v>-350</v>
      </c>
    </row>
    <row r="277" spans="6:10" x14ac:dyDescent="0.25">
      <c r="F277" s="170">
        <v>45829</v>
      </c>
      <c r="G277" s="171">
        <v>7</v>
      </c>
      <c r="H277" s="171">
        <v>760</v>
      </c>
      <c r="I277" s="172">
        <v>2232</v>
      </c>
      <c r="J277" s="57">
        <v>1472</v>
      </c>
    </row>
    <row r="278" spans="6:10" x14ac:dyDescent="0.25">
      <c r="F278" s="170">
        <v>45836</v>
      </c>
      <c r="G278" s="171">
        <v>1</v>
      </c>
      <c r="H278" s="171">
        <v>100</v>
      </c>
      <c r="I278" s="172">
        <v>0</v>
      </c>
      <c r="J278" s="57">
        <v>-100</v>
      </c>
    </row>
    <row r="279" spans="6:10" x14ac:dyDescent="0.25">
      <c r="F279" s="170">
        <v>45843</v>
      </c>
      <c r="G279" s="171">
        <v>5</v>
      </c>
      <c r="H279" s="171">
        <v>630</v>
      </c>
      <c r="I279" s="172">
        <v>1656</v>
      </c>
      <c r="J279" s="57">
        <v>1026</v>
      </c>
    </row>
    <row r="280" spans="6:10" x14ac:dyDescent="0.25">
      <c r="F280" s="170">
        <v>45850</v>
      </c>
      <c r="G280" s="171">
        <v>5</v>
      </c>
      <c r="H280" s="171">
        <v>500</v>
      </c>
      <c r="I280" s="172">
        <v>0</v>
      </c>
      <c r="J280" s="57">
        <v>-500</v>
      </c>
    </row>
    <row r="281" spans="6:10" x14ac:dyDescent="0.25">
      <c r="F281" s="170">
        <v>45857</v>
      </c>
      <c r="G281" s="171">
        <v>5</v>
      </c>
      <c r="H281" s="171">
        <v>670</v>
      </c>
      <c r="I281" s="172">
        <v>612</v>
      </c>
      <c r="J281" s="57">
        <v>-58</v>
      </c>
    </row>
    <row r="282" spans="6:10" x14ac:dyDescent="0.25">
      <c r="F282" s="170">
        <v>45864</v>
      </c>
      <c r="G282" s="171">
        <v>1</v>
      </c>
      <c r="H282" s="171">
        <v>100</v>
      </c>
      <c r="I282" s="172">
        <v>0</v>
      </c>
      <c r="J282" s="57">
        <v>-100</v>
      </c>
    </row>
    <row r="283" spans="6:10" x14ac:dyDescent="0.25">
      <c r="F283" s="170">
        <v>45871</v>
      </c>
      <c r="G283" s="171">
        <v>7</v>
      </c>
      <c r="H283" s="171">
        <v>1000</v>
      </c>
      <c r="I283" s="172">
        <v>1720</v>
      </c>
      <c r="J283" s="57">
        <v>720</v>
      </c>
    </row>
    <row r="284" spans="6:10" x14ac:dyDescent="0.25">
      <c r="F284" s="170">
        <v>45878</v>
      </c>
      <c r="G284" s="171">
        <v>1</v>
      </c>
      <c r="H284" s="171">
        <v>100</v>
      </c>
      <c r="I284" s="172">
        <v>480</v>
      </c>
      <c r="J284" s="57">
        <v>380</v>
      </c>
    </row>
    <row r="285" spans="6:10" x14ac:dyDescent="0.25">
      <c r="F285" s="170">
        <v>45885</v>
      </c>
      <c r="G285" s="171">
        <v>1</v>
      </c>
      <c r="H285" s="171">
        <v>140</v>
      </c>
      <c r="I285" s="172">
        <v>476</v>
      </c>
      <c r="J285" s="57">
        <v>336</v>
      </c>
    </row>
    <row r="286" spans="6:10" x14ac:dyDescent="0.25">
      <c r="F286" s="170">
        <v>45899</v>
      </c>
      <c r="G286" s="171">
        <v>7</v>
      </c>
      <c r="H286" s="171">
        <v>870</v>
      </c>
      <c r="I286" s="172">
        <v>540</v>
      </c>
      <c r="J286" s="57">
        <v>-330</v>
      </c>
    </row>
    <row r="287" spans="6:10" x14ac:dyDescent="0.25">
      <c r="F287" s="170">
        <v>45906</v>
      </c>
      <c r="G287" s="171">
        <v>5</v>
      </c>
      <c r="H287" s="171">
        <v>810</v>
      </c>
      <c r="I287" s="172">
        <v>1883</v>
      </c>
      <c r="J287" s="57">
        <v>1073</v>
      </c>
    </row>
    <row r="288" spans="6:10" x14ac:dyDescent="0.25">
      <c r="F288" s="170">
        <v>45913</v>
      </c>
      <c r="G288" s="171">
        <v>4</v>
      </c>
      <c r="H288" s="171">
        <v>550</v>
      </c>
      <c r="I288" s="172">
        <v>1570</v>
      </c>
      <c r="J288" s="57">
        <v>1020</v>
      </c>
    </row>
    <row r="289" spans="6:10" x14ac:dyDescent="0.25">
      <c r="F289" s="170">
        <v>45920</v>
      </c>
      <c r="G289" s="171">
        <v>10</v>
      </c>
      <c r="H289" s="171">
        <v>1270</v>
      </c>
      <c r="I289" s="172">
        <v>1269</v>
      </c>
      <c r="J289" s="57">
        <v>-1</v>
      </c>
    </row>
    <row r="290" spans="6:10" x14ac:dyDescent="0.25">
      <c r="F290" s="170">
        <v>45926</v>
      </c>
      <c r="G290" s="171">
        <v>2</v>
      </c>
      <c r="H290" s="171">
        <v>300</v>
      </c>
      <c r="I290" s="172">
        <v>1100</v>
      </c>
      <c r="J290" s="57">
        <v>800</v>
      </c>
    </row>
    <row r="291" spans="6:10" x14ac:dyDescent="0.25">
      <c r="F291" s="170">
        <v>45927</v>
      </c>
      <c r="G291" s="171">
        <v>6</v>
      </c>
      <c r="H291" s="171">
        <v>940</v>
      </c>
      <c r="I291" s="172">
        <v>956</v>
      </c>
      <c r="J291" s="57">
        <v>15.999999999999943</v>
      </c>
    </row>
    <row r="292" spans="6:10" x14ac:dyDescent="0.25">
      <c r="F292" s="170">
        <v>45934</v>
      </c>
      <c r="G292" s="171">
        <v>2</v>
      </c>
      <c r="H292" s="171">
        <v>200</v>
      </c>
      <c r="I292" s="172">
        <v>340</v>
      </c>
      <c r="J292" s="57">
        <v>140</v>
      </c>
    </row>
    <row r="293" spans="6:10" x14ac:dyDescent="0.25">
      <c r="F293" s="170">
        <v>45941</v>
      </c>
      <c r="G293" s="171">
        <v>6</v>
      </c>
      <c r="H293" s="171">
        <v>770</v>
      </c>
      <c r="I293" s="172">
        <v>2115</v>
      </c>
      <c r="J293" s="57">
        <v>1345</v>
      </c>
    </row>
    <row r="294" spans="6:10" x14ac:dyDescent="0.25">
      <c r="F294" s="170">
        <v>45948</v>
      </c>
      <c r="G294" s="171">
        <v>3</v>
      </c>
      <c r="H294" s="171">
        <v>300</v>
      </c>
      <c r="I294" s="172">
        <v>650</v>
      </c>
      <c r="J294" s="57">
        <v>350</v>
      </c>
    </row>
    <row r="295" spans="6:10" x14ac:dyDescent="0.25">
      <c r="F295" s="170">
        <v>45955</v>
      </c>
      <c r="G295" s="171">
        <v>2</v>
      </c>
      <c r="H295" s="171">
        <v>250</v>
      </c>
      <c r="I295" s="172">
        <v>380</v>
      </c>
      <c r="J295" s="57">
        <v>130</v>
      </c>
    </row>
    <row r="296" spans="6:10" x14ac:dyDescent="0.25">
      <c r="F296" s="170">
        <v>45962</v>
      </c>
      <c r="G296" s="171">
        <v>5</v>
      </c>
      <c r="H296" s="171">
        <v>620</v>
      </c>
      <c r="I296" s="172">
        <v>1315</v>
      </c>
      <c r="J296" s="57">
        <v>695</v>
      </c>
    </row>
    <row r="297" spans="6:10" x14ac:dyDescent="0.25">
      <c r="F297" s="170">
        <v>45965</v>
      </c>
      <c r="G297" s="171">
        <v>2</v>
      </c>
      <c r="H297" s="171">
        <v>200</v>
      </c>
      <c r="I297" s="172">
        <v>500</v>
      </c>
      <c r="J297" s="57">
        <v>300</v>
      </c>
    </row>
    <row r="298" spans="6:10" x14ac:dyDescent="0.25">
      <c r="F298" s="170">
        <v>45967</v>
      </c>
      <c r="G298" s="171">
        <v>3</v>
      </c>
      <c r="H298" s="171">
        <v>300</v>
      </c>
      <c r="I298" s="172">
        <v>0</v>
      </c>
      <c r="J298" s="57">
        <v>-300</v>
      </c>
    </row>
    <row r="299" spans="6:10" x14ac:dyDescent="0.25">
      <c r="F299" s="170">
        <v>45969</v>
      </c>
      <c r="G299" s="171">
        <v>3</v>
      </c>
      <c r="H299" s="171">
        <v>370</v>
      </c>
      <c r="I299" s="172">
        <v>0</v>
      </c>
      <c r="J299" s="57">
        <v>-370</v>
      </c>
    </row>
    <row r="300" spans="6:10" x14ac:dyDescent="0.25">
      <c r="F300" s="170">
        <v>45976</v>
      </c>
      <c r="G300" s="171">
        <v>8</v>
      </c>
      <c r="H300" s="171">
        <v>1040</v>
      </c>
      <c r="I300" s="172">
        <v>1871.5</v>
      </c>
      <c r="J300" s="57">
        <v>831.50000000000011</v>
      </c>
    </row>
    <row r="301" spans="6:10" x14ac:dyDescent="0.25">
      <c r="F301" s="170">
        <v>45983</v>
      </c>
      <c r="G301" s="171">
        <v>7</v>
      </c>
      <c r="H301" s="171">
        <v>820</v>
      </c>
      <c r="I301" s="172">
        <v>1360</v>
      </c>
      <c r="J301" s="57">
        <v>540</v>
      </c>
    </row>
    <row r="302" spans="6:10" x14ac:dyDescent="0.25">
      <c r="F302" s="170">
        <v>45990</v>
      </c>
      <c r="G302" s="171">
        <v>2</v>
      </c>
      <c r="H302" s="171">
        <v>280</v>
      </c>
      <c r="I302" s="172">
        <v>0</v>
      </c>
      <c r="J302" s="57">
        <v>-280</v>
      </c>
    </row>
    <row r="303" spans="6:10" x14ac:dyDescent="0.25">
      <c r="F303" s="170">
        <v>45997</v>
      </c>
      <c r="G303" s="171">
        <v>4</v>
      </c>
      <c r="H303" s="171">
        <v>490</v>
      </c>
      <c r="I303" s="172">
        <v>360</v>
      </c>
      <c r="J303" s="57">
        <v>-130</v>
      </c>
    </row>
    <row r="304" spans="6:10" x14ac:dyDescent="0.25">
      <c r="F304" s="170">
        <v>45998</v>
      </c>
      <c r="G304" s="171">
        <v>2</v>
      </c>
      <c r="H304" s="171">
        <v>300</v>
      </c>
      <c r="I304" s="172">
        <v>367.5</v>
      </c>
      <c r="J304" s="57">
        <v>67.5</v>
      </c>
    </row>
    <row r="305" spans="6:10" x14ac:dyDescent="0.25">
      <c r="F305" s="170">
        <v>46004</v>
      </c>
      <c r="G305" s="171">
        <v>8</v>
      </c>
      <c r="H305" s="171">
        <v>920</v>
      </c>
      <c r="I305" s="172">
        <v>2503</v>
      </c>
      <c r="J305" s="57">
        <v>1583</v>
      </c>
    </row>
    <row r="306" spans="6:10" x14ac:dyDescent="0.25">
      <c r="F306" s="170">
        <v>46011</v>
      </c>
      <c r="G306" s="171">
        <v>6</v>
      </c>
      <c r="H306" s="171">
        <v>860</v>
      </c>
      <c r="I306" s="172">
        <v>585</v>
      </c>
      <c r="J306" s="57">
        <v>-275</v>
      </c>
    </row>
    <row r="307" spans="6:10" x14ac:dyDescent="0.25">
      <c r="F307" s="170">
        <v>46018</v>
      </c>
      <c r="G307" s="171">
        <v>6</v>
      </c>
      <c r="H307" s="171">
        <v>890</v>
      </c>
      <c r="I307" s="172">
        <v>1005</v>
      </c>
      <c r="J307" s="57">
        <v>115</v>
      </c>
    </row>
    <row r="308" spans="6:10" x14ac:dyDescent="0.25">
      <c r="F308" s="170">
        <v>46025</v>
      </c>
      <c r="G308" s="171">
        <v>8</v>
      </c>
      <c r="H308" s="171">
        <v>1000</v>
      </c>
      <c r="I308" s="172">
        <v>1220</v>
      </c>
      <c r="J308" s="57">
        <v>220</v>
      </c>
    </row>
    <row r="309" spans="6:10" x14ac:dyDescent="0.25">
      <c r="F309" s="170">
        <v>46032</v>
      </c>
      <c r="G309" s="171">
        <v>6</v>
      </c>
      <c r="H309" s="171">
        <v>800</v>
      </c>
      <c r="I309" s="172">
        <v>755</v>
      </c>
      <c r="J309" s="57">
        <v>-45</v>
      </c>
    </row>
    <row r="310" spans="6:10" x14ac:dyDescent="0.25">
      <c r="F310" s="170">
        <v>46039</v>
      </c>
      <c r="G310" s="171">
        <v>6</v>
      </c>
      <c r="H310" s="171">
        <v>700</v>
      </c>
      <c r="I310" s="172">
        <v>475</v>
      </c>
      <c r="J310" s="57">
        <v>-225</v>
      </c>
    </row>
    <row r="311" spans="6:10" x14ac:dyDescent="0.25">
      <c r="F311" s="170">
        <v>46046</v>
      </c>
      <c r="G311" s="171">
        <v>7</v>
      </c>
      <c r="H311" s="171">
        <v>1020</v>
      </c>
      <c r="I311" s="172">
        <v>980</v>
      </c>
      <c r="J311" s="57">
        <v>-39.999999999999943</v>
      </c>
    </row>
    <row r="312" spans="6:10" x14ac:dyDescent="0.25">
      <c r="F312" s="170">
        <v>46053</v>
      </c>
      <c r="G312" s="171">
        <v>7</v>
      </c>
      <c r="H312" s="171">
        <v>960</v>
      </c>
      <c r="I312" s="172">
        <v>1074</v>
      </c>
      <c r="J312" s="57">
        <v>114</v>
      </c>
    </row>
    <row r="313" spans="6:10" x14ac:dyDescent="0.25">
      <c r="F313" s="170">
        <v>46060</v>
      </c>
      <c r="G313" s="171">
        <v>7</v>
      </c>
      <c r="H313" s="171">
        <v>820</v>
      </c>
      <c r="I313" s="172">
        <v>2262.5</v>
      </c>
      <c r="J313" s="57">
        <v>1442.5</v>
      </c>
    </row>
    <row r="314" spans="6:10" x14ac:dyDescent="0.25">
      <c r="F314" s="170">
        <v>46067</v>
      </c>
      <c r="G314" s="171">
        <v>8</v>
      </c>
      <c r="H314" s="171">
        <v>1100</v>
      </c>
      <c r="I314" s="172">
        <v>1315</v>
      </c>
      <c r="J314" s="57">
        <v>215</v>
      </c>
    </row>
    <row r="315" spans="6:10" x14ac:dyDescent="0.25">
      <c r="F315" s="170">
        <v>46074</v>
      </c>
      <c r="G315" s="171">
        <v>6</v>
      </c>
      <c r="H315" s="171">
        <v>800</v>
      </c>
      <c r="I315" s="172">
        <v>825</v>
      </c>
      <c r="J315" s="57">
        <v>25</v>
      </c>
    </row>
    <row r="316" spans="6:10" x14ac:dyDescent="0.25">
      <c r="F316" s="170">
        <v>46081</v>
      </c>
      <c r="G316" s="171">
        <v>7</v>
      </c>
      <c r="H316" s="171">
        <v>890</v>
      </c>
      <c r="I316" s="172">
        <v>758</v>
      </c>
      <c r="J316" s="57">
        <v>-132</v>
      </c>
    </row>
    <row r="317" spans="6:10" x14ac:dyDescent="0.25">
      <c r="F317" s="170">
        <v>46088</v>
      </c>
      <c r="G317" s="171">
        <v>4</v>
      </c>
      <c r="H317" s="171">
        <v>400</v>
      </c>
      <c r="I317" s="172">
        <v>680</v>
      </c>
      <c r="J317" s="57">
        <v>280</v>
      </c>
    </row>
    <row r="318" spans="6:10" x14ac:dyDescent="0.25">
      <c r="F318" s="170">
        <v>46095</v>
      </c>
      <c r="G318" s="171">
        <v>5</v>
      </c>
      <c r="H318" s="171">
        <v>500</v>
      </c>
      <c r="I318" s="172">
        <v>0</v>
      </c>
      <c r="J318" s="57">
        <v>-500</v>
      </c>
    </row>
    <row r="319" spans="6:10" x14ac:dyDescent="0.25">
      <c r="F319" s="170">
        <v>46102</v>
      </c>
      <c r="G319" s="171">
        <v>2</v>
      </c>
      <c r="H319" s="171">
        <v>240</v>
      </c>
      <c r="I319" s="172">
        <v>145</v>
      </c>
      <c r="J319" s="57">
        <v>-95</v>
      </c>
    </row>
    <row r="320" spans="6:10" x14ac:dyDescent="0.25">
      <c r="F320" s="170">
        <v>46109</v>
      </c>
      <c r="G320" s="171">
        <v>3</v>
      </c>
      <c r="H320" s="171">
        <v>400</v>
      </c>
      <c r="I320" s="172">
        <v>0</v>
      </c>
      <c r="J320" s="57">
        <v>-400</v>
      </c>
    </row>
    <row r="321" spans="6:10" x14ac:dyDescent="0.25">
      <c r="F321" s="170">
        <v>46116</v>
      </c>
      <c r="G321" s="171">
        <v>3</v>
      </c>
      <c r="H321" s="171">
        <v>400</v>
      </c>
      <c r="I321" s="172">
        <v>440.00000000000006</v>
      </c>
      <c r="J321" s="57">
        <v>40.000000000000057</v>
      </c>
    </row>
    <row r="322" spans="6:10" x14ac:dyDescent="0.25">
      <c r="F322" s="170">
        <v>46123</v>
      </c>
      <c r="G322" s="171">
        <v>4</v>
      </c>
      <c r="H322" s="171">
        <v>550</v>
      </c>
      <c r="I322" s="172">
        <v>0</v>
      </c>
      <c r="J322" s="57">
        <v>-550</v>
      </c>
    </row>
    <row r="323" spans="6:10" x14ac:dyDescent="0.25">
      <c r="F323" s="170">
        <v>46130</v>
      </c>
      <c r="G323" s="171">
        <v>4</v>
      </c>
      <c r="H323" s="171">
        <v>470</v>
      </c>
      <c r="I323" s="172">
        <v>220.00000000000003</v>
      </c>
      <c r="J323" s="57">
        <v>-249.99999999999997</v>
      </c>
    </row>
    <row r="324" spans="6:10" x14ac:dyDescent="0.25">
      <c r="F324" s="170">
        <v>46137</v>
      </c>
      <c r="G324" s="171">
        <v>5</v>
      </c>
      <c r="H324" s="171">
        <v>640</v>
      </c>
      <c r="I324" s="172">
        <v>1045</v>
      </c>
      <c r="J324" s="57">
        <v>405</v>
      </c>
    </row>
    <row r="325" spans="6:10" x14ac:dyDescent="0.25">
      <c r="F325" s="170">
        <v>46144</v>
      </c>
      <c r="G325" s="171">
        <v>9</v>
      </c>
      <c r="H325" s="171">
        <v>1220</v>
      </c>
      <c r="I325" s="172">
        <v>890</v>
      </c>
      <c r="J325" s="57">
        <v>-330</v>
      </c>
    </row>
    <row r="326" spans="6:10" x14ac:dyDescent="0.25">
      <c r="F326" s="170">
        <v>46151</v>
      </c>
      <c r="G326" s="171">
        <v>3</v>
      </c>
      <c r="H326" s="171">
        <v>300</v>
      </c>
      <c r="I326" s="172">
        <v>1130</v>
      </c>
      <c r="J326" s="57">
        <v>830</v>
      </c>
    </row>
    <row r="327" spans="6:10" x14ac:dyDescent="0.25">
      <c r="F327" s="170">
        <v>46158</v>
      </c>
      <c r="G327" s="171">
        <v>4</v>
      </c>
      <c r="H327" s="171">
        <v>500</v>
      </c>
      <c r="I327" s="172">
        <v>0</v>
      </c>
      <c r="J327" s="57">
        <v>-500</v>
      </c>
    </row>
    <row r="328" spans="6:10" x14ac:dyDescent="0.25">
      <c r="F328" s="170">
        <v>46165</v>
      </c>
      <c r="G328" s="171">
        <v>3</v>
      </c>
      <c r="H328" s="171">
        <v>350</v>
      </c>
      <c r="I328" s="172">
        <v>510</v>
      </c>
      <c r="J328" s="57">
        <v>160</v>
      </c>
    </row>
    <row r="329" spans="6:10" x14ac:dyDescent="0.25">
      <c r="F329" s="170">
        <v>46172</v>
      </c>
      <c r="G329" s="171">
        <v>4</v>
      </c>
      <c r="H329" s="171">
        <v>550</v>
      </c>
      <c r="I329" s="172">
        <v>0</v>
      </c>
      <c r="J329" s="57">
        <v>-550</v>
      </c>
    </row>
    <row r="330" spans="6:10" x14ac:dyDescent="0.25">
      <c r="F330" s="170">
        <v>46179</v>
      </c>
      <c r="G330" s="171">
        <v>3</v>
      </c>
      <c r="H330" s="171">
        <v>350</v>
      </c>
      <c r="I330" s="172">
        <v>375</v>
      </c>
      <c r="J330" s="57">
        <v>25</v>
      </c>
    </row>
    <row r="331" spans="6:10" x14ac:dyDescent="0.25">
      <c r="F331" s="170">
        <v>46186</v>
      </c>
      <c r="G331" s="171">
        <v>4</v>
      </c>
      <c r="H331" s="171">
        <v>550</v>
      </c>
      <c r="I331" s="172">
        <v>640</v>
      </c>
      <c r="J331" s="57">
        <v>90</v>
      </c>
    </row>
    <row r="332" spans="6:10" x14ac:dyDescent="0.25">
      <c r="F332" s="170">
        <v>46193</v>
      </c>
      <c r="G332" s="171">
        <v>3</v>
      </c>
      <c r="H332" s="171">
        <v>350</v>
      </c>
      <c r="I332" s="172">
        <v>380</v>
      </c>
      <c r="J332" s="57">
        <v>30</v>
      </c>
    </row>
    <row r="333" spans="6:10" x14ac:dyDescent="0.25">
      <c r="F333" s="170">
        <v>46200</v>
      </c>
      <c r="G333" s="171">
        <v>3</v>
      </c>
      <c r="H333" s="171">
        <v>450</v>
      </c>
      <c r="I333" s="172">
        <v>900</v>
      </c>
      <c r="J333" s="57">
        <v>450</v>
      </c>
    </row>
    <row r="334" spans="6:10" x14ac:dyDescent="0.25">
      <c r="F334" s="170">
        <v>46207</v>
      </c>
      <c r="G334" s="171">
        <v>7</v>
      </c>
      <c r="H334" s="171">
        <v>830</v>
      </c>
      <c r="I334" s="172">
        <v>348</v>
      </c>
      <c r="J334" s="57">
        <v>-482</v>
      </c>
    </row>
    <row r="335" spans="6:10" x14ac:dyDescent="0.25">
      <c r="F335" s="170">
        <v>46214</v>
      </c>
      <c r="G335" s="171">
        <v>2</v>
      </c>
      <c r="H335" s="171">
        <v>350</v>
      </c>
      <c r="I335" s="172">
        <v>1785</v>
      </c>
      <c r="J335" s="57">
        <v>1435</v>
      </c>
    </row>
    <row r="336" spans="6:10" x14ac:dyDescent="0.25">
      <c r="F336" s="170">
        <v>46221</v>
      </c>
      <c r="G336" s="171">
        <v>5</v>
      </c>
      <c r="H336" s="171">
        <v>700</v>
      </c>
      <c r="I336" s="172">
        <v>1155</v>
      </c>
      <c r="J336" s="57">
        <v>455</v>
      </c>
    </row>
    <row r="337" spans="6:10" x14ac:dyDescent="0.25">
      <c r="F337" s="170">
        <v>46235</v>
      </c>
      <c r="G337" s="171">
        <v>7</v>
      </c>
      <c r="H337" s="171">
        <v>950</v>
      </c>
      <c r="I337" s="172">
        <v>1125</v>
      </c>
      <c r="J337" s="57">
        <v>175</v>
      </c>
    </row>
    <row r="338" spans="6:10" x14ac:dyDescent="0.25">
      <c r="F338" s="170">
        <v>46242</v>
      </c>
      <c r="G338" s="171">
        <v>4</v>
      </c>
      <c r="H338" s="171">
        <v>470</v>
      </c>
      <c r="I338" s="172">
        <v>0</v>
      </c>
      <c r="J338" s="57">
        <v>-470</v>
      </c>
    </row>
    <row r="339" spans="6:10" x14ac:dyDescent="0.25">
      <c r="F339" s="170">
        <v>46249</v>
      </c>
      <c r="G339" s="171">
        <v>7</v>
      </c>
      <c r="H339" s="171">
        <v>840</v>
      </c>
      <c r="I339" s="172">
        <v>350</v>
      </c>
      <c r="J339" s="57">
        <v>-490</v>
      </c>
    </row>
    <row r="340" spans="6:10" x14ac:dyDescent="0.25">
      <c r="F340" s="170">
        <v>46256</v>
      </c>
      <c r="G340" s="171">
        <v>7</v>
      </c>
      <c r="H340" s="171">
        <v>870</v>
      </c>
      <c r="I340" s="172">
        <v>550</v>
      </c>
      <c r="J340" s="57">
        <v>-320</v>
      </c>
    </row>
    <row r="341" spans="6:10" x14ac:dyDescent="0.25">
      <c r="F341" s="170">
        <v>46263</v>
      </c>
      <c r="G341" s="171">
        <v>2</v>
      </c>
      <c r="H341" s="171">
        <v>300</v>
      </c>
      <c r="I341" s="172">
        <v>360</v>
      </c>
      <c r="J341" s="57">
        <v>60</v>
      </c>
    </row>
    <row r="342" spans="6:10" x14ac:dyDescent="0.25">
      <c r="F342" s="170">
        <v>46270</v>
      </c>
      <c r="G342" s="171">
        <v>4</v>
      </c>
      <c r="H342" s="171">
        <v>600</v>
      </c>
      <c r="I342" s="172">
        <v>307.5</v>
      </c>
      <c r="J342" s="57">
        <v>-292.5</v>
      </c>
    </row>
    <row r="343" spans="6:10" x14ac:dyDescent="0.25">
      <c r="F343" s="170">
        <v>46277</v>
      </c>
      <c r="G343" s="171">
        <v>10</v>
      </c>
      <c r="H343" s="171">
        <v>1500</v>
      </c>
      <c r="I343" s="172">
        <v>592.5</v>
      </c>
      <c r="J343" s="57">
        <v>-907.5</v>
      </c>
    </row>
    <row r="344" spans="6:10" x14ac:dyDescent="0.25">
      <c r="F344" s="170">
        <v>46284</v>
      </c>
      <c r="G344" s="171">
        <v>7</v>
      </c>
      <c r="H344" s="171">
        <v>900</v>
      </c>
      <c r="I344" s="172">
        <v>1395</v>
      </c>
      <c r="J344" s="57">
        <v>495</v>
      </c>
    </row>
    <row r="345" spans="6:10" x14ac:dyDescent="0.25">
      <c r="F345" s="170">
        <v>46291</v>
      </c>
      <c r="G345" s="171">
        <v>3</v>
      </c>
      <c r="H345" s="171">
        <v>450</v>
      </c>
      <c r="I345" s="172">
        <v>300</v>
      </c>
      <c r="J345" s="57">
        <v>-150</v>
      </c>
    </row>
    <row r="346" spans="6:10" x14ac:dyDescent="0.25">
      <c r="F346" s="170">
        <v>46292</v>
      </c>
      <c r="G346" s="171">
        <v>4</v>
      </c>
      <c r="H346" s="171">
        <v>490</v>
      </c>
      <c r="I346" s="172">
        <v>532</v>
      </c>
      <c r="J346" s="57">
        <v>42</v>
      </c>
    </row>
    <row r="347" spans="6:10" x14ac:dyDescent="0.25">
      <c r="F347" s="170">
        <v>46298</v>
      </c>
      <c r="G347" s="171">
        <v>6</v>
      </c>
      <c r="H347" s="171">
        <v>700</v>
      </c>
      <c r="I347" s="172">
        <v>200</v>
      </c>
      <c r="J347" s="57">
        <v>-500</v>
      </c>
    </row>
    <row r="348" spans="6:10" ht="27.75" customHeight="1" x14ac:dyDescent="0.25">
      <c r="F348" s="175" t="s">
        <v>176</v>
      </c>
      <c r="G348" s="174">
        <v>1680</v>
      </c>
      <c r="H348" s="174">
        <v>216800</v>
      </c>
      <c r="I348" s="138">
        <v>340705.32500000001</v>
      </c>
      <c r="J348" s="138">
        <v>123905.325</v>
      </c>
    </row>
    <row r="349" spans="6:10" x14ac:dyDescent="0.25">
      <c r="F349"/>
      <c r="G349"/>
      <c r="H349"/>
      <c r="I349"/>
      <c r="J349"/>
    </row>
    <row r="350" spans="6:10" x14ac:dyDescent="0.25">
      <c r="F350"/>
      <c r="G350"/>
      <c r="H350"/>
      <c r="I350"/>
      <c r="J350"/>
    </row>
    <row r="351" spans="6:10" x14ac:dyDescent="0.25">
      <c r="F351"/>
      <c r="G351"/>
      <c r="H351"/>
      <c r="I351"/>
      <c r="J351"/>
    </row>
    <row r="352" spans="6:10" x14ac:dyDescent="0.25">
      <c r="F352"/>
      <c r="G352"/>
      <c r="H352"/>
      <c r="I352"/>
      <c r="J352"/>
    </row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</sheetData>
  <conditionalFormatting sqref="M5">
    <cfRule type="cellIs" dxfId="77" priority="6" operator="lessThan">
      <formula>0</formula>
    </cfRule>
  </conditionalFormatting>
  <conditionalFormatting sqref="M5">
    <cfRule type="cellIs" dxfId="76" priority="5" operator="greaterThan">
      <formula>0</formula>
    </cfRule>
  </conditionalFormatting>
  <conditionalFormatting pivot="1" sqref="J17:J348">
    <cfRule type="cellIs" dxfId="75" priority="2" operator="lessThan">
      <formula>0</formula>
    </cfRule>
  </conditionalFormatting>
  <conditionalFormatting pivot="1" sqref="J17:J348">
    <cfRule type="cellIs" dxfId="74" priority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AD2C-9495-41A6-A745-B62327514760}">
  <sheetPr>
    <pageSetUpPr fitToPage="1"/>
  </sheetPr>
  <dimension ref="G2:S5123"/>
  <sheetViews>
    <sheetView showGridLines="0" zoomScale="90" zoomScaleNormal="90" workbookViewId="0">
      <pane xSplit="37170" ySplit="2895" topLeftCell="A132" activePane="bottomLeft"/>
      <selection activeCell="T20" sqref="T20"/>
      <selection pane="topRight" activeCell="D6" sqref="D6"/>
      <selection pane="bottomLeft" activeCell="AC141" sqref="AC141"/>
      <selection pane="bottomRight" activeCell="A48" sqref="A48"/>
    </sheetView>
  </sheetViews>
  <sheetFormatPr defaultRowHeight="13.5" customHeight="1" x14ac:dyDescent="0.25"/>
  <cols>
    <col min="7" max="7" width="10.28515625" style="4" customWidth="1"/>
    <col min="8" max="8" width="9.140625" style="4"/>
    <col min="9" max="9" width="10.5703125" style="125" bestFit="1" customWidth="1"/>
    <col min="10" max="13" width="9.140625" style="4"/>
    <col min="14" max="14" width="9.140625" style="24"/>
    <col min="15" max="15" width="9.140625" style="33"/>
  </cols>
  <sheetData>
    <row r="2" spans="7:15" ht="13.5" customHeight="1" x14ac:dyDescent="0.25">
      <c r="G2"/>
      <c r="H2"/>
      <c r="I2" s="119"/>
      <c r="J2"/>
      <c r="K2"/>
      <c r="L2"/>
      <c r="M2"/>
      <c r="N2" s="1"/>
      <c r="O2" s="8"/>
    </row>
    <row r="3" spans="7:15" ht="20.25" customHeight="1" x14ac:dyDescent="0.25">
      <c r="G3" s="6" t="s">
        <v>10</v>
      </c>
      <c r="H3" s="45" t="s">
        <v>11</v>
      </c>
      <c r="I3" s="120" t="s">
        <v>1204</v>
      </c>
      <c r="J3" s="46" t="s">
        <v>23</v>
      </c>
      <c r="K3" s="46" t="s">
        <v>228</v>
      </c>
      <c r="L3" s="47" t="s">
        <v>1205</v>
      </c>
      <c r="M3" s="48" t="s">
        <v>1206</v>
      </c>
      <c r="N3" s="2" t="s">
        <v>1207</v>
      </c>
      <c r="O3" s="16" t="s">
        <v>1208</v>
      </c>
    </row>
    <row r="4" spans="7:15" ht="13.5" customHeight="1" x14ac:dyDescent="0.25">
      <c r="G4" s="111">
        <v>44197</v>
      </c>
      <c r="H4" s="112" t="s">
        <v>3</v>
      </c>
      <c r="I4" s="121">
        <v>0.65277777777777779</v>
      </c>
      <c r="J4" s="112">
        <v>3</v>
      </c>
      <c r="K4" s="112">
        <v>3</v>
      </c>
      <c r="L4" s="113">
        <v>3</v>
      </c>
      <c r="M4" s="49">
        <v>1</v>
      </c>
      <c r="N4" s="2">
        <f>IF(M4=M6,3,IF(M4=M5,2,1))</f>
        <v>1</v>
      </c>
      <c r="O4" s="16">
        <f>IF(N2=3,3,IF(N3=3,3,IF(N3=2,2,N4)))</f>
        <v>1</v>
      </c>
    </row>
    <row r="5" spans="7:15" ht="13.5" customHeight="1" x14ac:dyDescent="0.25">
      <c r="G5" s="111">
        <v>44197</v>
      </c>
      <c r="H5" s="112" t="s">
        <v>3</v>
      </c>
      <c r="I5" s="121">
        <v>0.78819444444444453</v>
      </c>
      <c r="J5" s="112">
        <v>3</v>
      </c>
      <c r="K5" s="112">
        <v>3</v>
      </c>
      <c r="L5" s="113">
        <v>8</v>
      </c>
      <c r="M5" s="49">
        <f>IF(AND(G5=G4,L5=L4,I5=I4),M4,M4+1)</f>
        <v>2</v>
      </c>
      <c r="N5" s="2">
        <f>IF(M5=M7,3,IF(M5=M6,2,1))</f>
        <v>1</v>
      </c>
      <c r="O5" s="16">
        <f>IF(N3=3,3,IF(N4=3,3,IF(N4=2,2,N5)))</f>
        <v>1</v>
      </c>
    </row>
    <row r="6" spans="7:15" ht="13.5" customHeight="1" x14ac:dyDescent="0.25">
      <c r="G6" s="111">
        <v>44198</v>
      </c>
      <c r="H6" s="112" t="s">
        <v>4</v>
      </c>
      <c r="I6" s="121">
        <v>0.63888888888888895</v>
      </c>
      <c r="J6" s="112">
        <v>3</v>
      </c>
      <c r="K6" s="112">
        <v>3</v>
      </c>
      <c r="L6" s="113">
        <v>5</v>
      </c>
      <c r="M6" s="49">
        <f t="shared" ref="M6:M69" si="0">IF(AND(G6=G5,L6=L5,I6=I5),M5,M5+1)</f>
        <v>3</v>
      </c>
      <c r="N6" s="2">
        <f>IF(M6=M8,3,IF(M6=M7,2,1))</f>
        <v>1</v>
      </c>
      <c r="O6" s="16">
        <f>IF(N4=3,3,IF(N5=3,3,IF(N5=2,2,N6)))</f>
        <v>1</v>
      </c>
    </row>
    <row r="7" spans="7:15" ht="13.5" customHeight="1" x14ac:dyDescent="0.25">
      <c r="G7" s="111">
        <v>44198</v>
      </c>
      <c r="H7" s="112" t="s">
        <v>4</v>
      </c>
      <c r="I7" s="121">
        <v>0.66666666666666663</v>
      </c>
      <c r="J7" s="112">
        <v>3</v>
      </c>
      <c r="K7" s="112">
        <v>3</v>
      </c>
      <c r="L7" s="113">
        <v>6</v>
      </c>
      <c r="M7" s="49">
        <f t="shared" si="0"/>
        <v>4</v>
      </c>
      <c r="N7" s="2">
        <f>IF(M7=M9,3,IF(M7=M8,2,1))</f>
        <v>1</v>
      </c>
      <c r="O7" s="16">
        <f>IF(N5=3,3,IF(N6=3,3,IF(N6=2,2,N7)))</f>
        <v>1</v>
      </c>
    </row>
    <row r="8" spans="7:15" ht="13.5" customHeight="1" x14ac:dyDescent="0.25">
      <c r="G8" s="111">
        <v>44198</v>
      </c>
      <c r="H8" s="112" t="s">
        <v>1043</v>
      </c>
      <c r="I8" s="121">
        <v>0.68055555555555547</v>
      </c>
      <c r="J8" s="112">
        <v>7</v>
      </c>
      <c r="K8" s="112">
        <v>0</v>
      </c>
      <c r="L8" s="113">
        <v>6</v>
      </c>
      <c r="M8" s="49">
        <f t="shared" si="0"/>
        <v>5</v>
      </c>
      <c r="N8" s="2">
        <f>IF(M8=M10,3,IF(M8=M9,2,1))</f>
        <v>1</v>
      </c>
      <c r="O8" s="16">
        <f>IF(N6=3,3,IF(N7=3,3,IF(N7=2,2,N8)))</f>
        <v>1</v>
      </c>
    </row>
    <row r="9" spans="7:15" ht="13.5" customHeight="1" x14ac:dyDescent="0.25">
      <c r="G9" s="111">
        <v>44198</v>
      </c>
      <c r="H9" s="112" t="s">
        <v>4</v>
      </c>
      <c r="I9" s="121">
        <v>0.72222222222222221</v>
      </c>
      <c r="J9" s="112">
        <v>3</v>
      </c>
      <c r="K9" s="112">
        <v>3</v>
      </c>
      <c r="L9" s="113">
        <v>8</v>
      </c>
      <c r="M9" s="49">
        <f t="shared" si="0"/>
        <v>6</v>
      </c>
      <c r="N9" s="2">
        <f t="shared" ref="N9:N72" si="1">IF(M9=M11,3,IF(M9=M10,2,1))</f>
        <v>2</v>
      </c>
      <c r="O9" s="16">
        <f t="shared" ref="O9:O72" si="2">IF(N7=3,3,IF(N8=3,3,IF(N8=2,2,N9)))</f>
        <v>2</v>
      </c>
    </row>
    <row r="10" spans="7:15" ht="13.5" customHeight="1" x14ac:dyDescent="0.25">
      <c r="G10" s="111">
        <v>44198</v>
      </c>
      <c r="H10" s="112" t="s">
        <v>4</v>
      </c>
      <c r="I10" s="121">
        <v>0.72222222222222221</v>
      </c>
      <c r="J10" s="112">
        <v>3</v>
      </c>
      <c r="K10" s="112">
        <v>3</v>
      </c>
      <c r="L10" s="113">
        <v>8</v>
      </c>
      <c r="M10" s="49">
        <f t="shared" si="0"/>
        <v>6</v>
      </c>
      <c r="N10" s="2">
        <f t="shared" si="1"/>
        <v>1</v>
      </c>
      <c r="O10" s="16">
        <f t="shared" si="2"/>
        <v>2</v>
      </c>
    </row>
    <row r="11" spans="7:15" ht="13.5" customHeight="1" x14ac:dyDescent="0.25">
      <c r="G11" s="111">
        <v>44198</v>
      </c>
      <c r="H11" s="112" t="s">
        <v>4</v>
      </c>
      <c r="I11" s="121">
        <v>0.74652777777777779</v>
      </c>
      <c r="J11" s="112">
        <v>3</v>
      </c>
      <c r="K11" s="112">
        <v>3</v>
      </c>
      <c r="L11" s="113">
        <v>9</v>
      </c>
      <c r="M11" s="49">
        <f t="shared" si="0"/>
        <v>7</v>
      </c>
      <c r="N11" s="2">
        <f t="shared" si="1"/>
        <v>1</v>
      </c>
      <c r="O11" s="16">
        <f t="shared" si="2"/>
        <v>1</v>
      </c>
    </row>
    <row r="12" spans="7:15" ht="13.5" customHeight="1" x14ac:dyDescent="0.25">
      <c r="G12" s="111">
        <v>44198</v>
      </c>
      <c r="H12" s="112" t="s">
        <v>1043</v>
      </c>
      <c r="I12" s="121">
        <v>0.76041666666666696</v>
      </c>
      <c r="J12" s="112">
        <v>7</v>
      </c>
      <c r="K12" s="112">
        <v>0</v>
      </c>
      <c r="L12" s="113">
        <v>9</v>
      </c>
      <c r="M12" s="49">
        <f t="shared" si="0"/>
        <v>8</v>
      </c>
      <c r="N12" s="2">
        <f t="shared" si="1"/>
        <v>1</v>
      </c>
      <c r="O12" s="16">
        <f t="shared" si="2"/>
        <v>1</v>
      </c>
    </row>
    <row r="13" spans="7:15" ht="13.5" customHeight="1" x14ac:dyDescent="0.25">
      <c r="G13" s="111">
        <v>44205</v>
      </c>
      <c r="H13" s="112" t="s">
        <v>3</v>
      </c>
      <c r="I13" s="121">
        <v>0.61111111111111105</v>
      </c>
      <c r="J13" s="112">
        <v>3</v>
      </c>
      <c r="K13" s="112">
        <v>6</v>
      </c>
      <c r="L13" s="113">
        <v>2</v>
      </c>
      <c r="M13" s="49">
        <f t="shared" si="0"/>
        <v>9</v>
      </c>
      <c r="N13" s="2">
        <f t="shared" si="1"/>
        <v>1</v>
      </c>
      <c r="O13" s="16">
        <f t="shared" si="2"/>
        <v>1</v>
      </c>
    </row>
    <row r="14" spans="7:15" ht="13.5" customHeight="1" x14ac:dyDescent="0.25">
      <c r="G14" s="111">
        <v>44205</v>
      </c>
      <c r="H14" s="112" t="s">
        <v>3</v>
      </c>
      <c r="I14" s="121">
        <v>0.72222222222222221</v>
      </c>
      <c r="J14" s="112">
        <v>3</v>
      </c>
      <c r="K14" s="112">
        <v>6</v>
      </c>
      <c r="L14" s="113">
        <v>6</v>
      </c>
      <c r="M14" s="49">
        <f t="shared" si="0"/>
        <v>10</v>
      </c>
      <c r="N14" s="2">
        <f t="shared" si="1"/>
        <v>1</v>
      </c>
      <c r="O14" s="16">
        <f t="shared" si="2"/>
        <v>1</v>
      </c>
    </row>
    <row r="15" spans="7:15" ht="13.5" customHeight="1" x14ac:dyDescent="0.25">
      <c r="G15" s="111">
        <v>44205</v>
      </c>
      <c r="H15" s="112" t="s">
        <v>3</v>
      </c>
      <c r="I15" s="121">
        <v>0.75</v>
      </c>
      <c r="J15" s="112">
        <v>3</v>
      </c>
      <c r="K15" s="112">
        <v>6</v>
      </c>
      <c r="L15" s="113">
        <v>7</v>
      </c>
      <c r="M15" s="49">
        <f t="shared" si="0"/>
        <v>11</v>
      </c>
      <c r="N15" s="2">
        <f t="shared" si="1"/>
        <v>2</v>
      </c>
      <c r="O15" s="16">
        <f t="shared" si="2"/>
        <v>2</v>
      </c>
    </row>
    <row r="16" spans="7:15" ht="13.5" customHeight="1" x14ac:dyDescent="0.25">
      <c r="G16" s="111">
        <v>44205</v>
      </c>
      <c r="H16" s="112" t="s">
        <v>3</v>
      </c>
      <c r="I16" s="121">
        <v>0.75</v>
      </c>
      <c r="J16" s="112">
        <v>3</v>
      </c>
      <c r="K16" s="112">
        <v>6</v>
      </c>
      <c r="L16" s="113">
        <v>7</v>
      </c>
      <c r="M16" s="49">
        <f t="shared" si="0"/>
        <v>11</v>
      </c>
      <c r="N16" s="2">
        <f t="shared" si="1"/>
        <v>1</v>
      </c>
      <c r="O16" s="16">
        <f t="shared" si="2"/>
        <v>2</v>
      </c>
    </row>
    <row r="17" spans="7:15" ht="13.5" customHeight="1" x14ac:dyDescent="0.25">
      <c r="G17" s="111">
        <v>44205</v>
      </c>
      <c r="H17" s="112" t="s">
        <v>3</v>
      </c>
      <c r="I17" s="121">
        <v>0.77430555555555547</v>
      </c>
      <c r="J17" s="112">
        <v>3</v>
      </c>
      <c r="K17" s="112">
        <v>6</v>
      </c>
      <c r="L17" s="113">
        <v>8</v>
      </c>
      <c r="M17" s="49">
        <f t="shared" si="0"/>
        <v>12</v>
      </c>
      <c r="N17" s="2">
        <f t="shared" si="1"/>
        <v>2</v>
      </c>
      <c r="O17" s="16">
        <f t="shared" si="2"/>
        <v>2</v>
      </c>
    </row>
    <row r="18" spans="7:15" ht="13.5" customHeight="1" x14ac:dyDescent="0.25">
      <c r="G18" s="111">
        <v>44205</v>
      </c>
      <c r="H18" s="112" t="s">
        <v>3</v>
      </c>
      <c r="I18" s="121">
        <v>0.77430555555555547</v>
      </c>
      <c r="J18" s="112">
        <v>3</v>
      </c>
      <c r="K18" s="112">
        <v>6</v>
      </c>
      <c r="L18" s="113">
        <v>8</v>
      </c>
      <c r="M18" s="49">
        <f t="shared" si="0"/>
        <v>12</v>
      </c>
      <c r="N18" s="2">
        <f t="shared" si="1"/>
        <v>1</v>
      </c>
      <c r="O18" s="16">
        <f t="shared" si="2"/>
        <v>2</v>
      </c>
    </row>
    <row r="19" spans="7:15" ht="13.5" customHeight="1" x14ac:dyDescent="0.25">
      <c r="G19" s="111">
        <v>44212</v>
      </c>
      <c r="H19" s="112" t="s">
        <v>1048</v>
      </c>
      <c r="I19" s="121">
        <v>0.5625</v>
      </c>
      <c r="J19" s="112">
        <v>4</v>
      </c>
      <c r="K19" s="112">
        <v>0</v>
      </c>
      <c r="L19" s="113">
        <v>2</v>
      </c>
      <c r="M19" s="49">
        <f t="shared" si="0"/>
        <v>13</v>
      </c>
      <c r="N19" s="2">
        <f t="shared" si="1"/>
        <v>1</v>
      </c>
      <c r="O19" s="16">
        <f t="shared" si="2"/>
        <v>1</v>
      </c>
    </row>
    <row r="20" spans="7:15" ht="13.5" customHeight="1" x14ac:dyDescent="0.25">
      <c r="G20" s="111">
        <v>44212</v>
      </c>
      <c r="H20" s="112" t="s">
        <v>3</v>
      </c>
      <c r="I20" s="121">
        <v>0.62013888888888891</v>
      </c>
      <c r="J20" s="112">
        <v>3</v>
      </c>
      <c r="K20" s="112">
        <v>9</v>
      </c>
      <c r="L20" s="113">
        <v>3</v>
      </c>
      <c r="M20" s="49">
        <f t="shared" si="0"/>
        <v>14</v>
      </c>
      <c r="N20" s="2">
        <f t="shared" si="1"/>
        <v>1</v>
      </c>
      <c r="O20" s="16">
        <f t="shared" si="2"/>
        <v>1</v>
      </c>
    </row>
    <row r="21" spans="7:15" ht="13.5" customHeight="1" x14ac:dyDescent="0.25">
      <c r="G21" s="111">
        <v>44212</v>
      </c>
      <c r="H21" s="112" t="s">
        <v>3</v>
      </c>
      <c r="I21" s="121">
        <v>0.67222222222222217</v>
      </c>
      <c r="J21" s="112">
        <v>3</v>
      </c>
      <c r="K21" s="112">
        <v>9</v>
      </c>
      <c r="L21" s="113">
        <v>5</v>
      </c>
      <c r="M21" s="49">
        <f t="shared" si="0"/>
        <v>15</v>
      </c>
      <c r="N21" s="2">
        <f t="shared" si="1"/>
        <v>1</v>
      </c>
      <c r="O21" s="16">
        <f t="shared" si="2"/>
        <v>1</v>
      </c>
    </row>
    <row r="22" spans="7:15" ht="13.5" customHeight="1" x14ac:dyDescent="0.25">
      <c r="G22" s="111">
        <v>44212</v>
      </c>
      <c r="H22" s="112" t="s">
        <v>3</v>
      </c>
      <c r="I22" s="121">
        <v>0.70138888888888884</v>
      </c>
      <c r="J22" s="112">
        <v>3</v>
      </c>
      <c r="K22" s="112">
        <v>9</v>
      </c>
      <c r="L22" s="113">
        <v>6</v>
      </c>
      <c r="M22" s="49">
        <f t="shared" si="0"/>
        <v>16</v>
      </c>
      <c r="N22" s="2">
        <f t="shared" si="1"/>
        <v>1</v>
      </c>
      <c r="O22" s="16">
        <f t="shared" si="2"/>
        <v>1</v>
      </c>
    </row>
    <row r="23" spans="7:15" ht="13.5" customHeight="1" x14ac:dyDescent="0.25">
      <c r="G23" s="111">
        <v>44212</v>
      </c>
      <c r="H23" s="112" t="s">
        <v>1048</v>
      </c>
      <c r="I23" s="121">
        <v>0.72222222222222221</v>
      </c>
      <c r="J23" s="112">
        <v>4</v>
      </c>
      <c r="K23" s="112">
        <v>0</v>
      </c>
      <c r="L23" s="113">
        <v>8</v>
      </c>
      <c r="M23" s="49">
        <f t="shared" si="0"/>
        <v>17</v>
      </c>
      <c r="N23" s="2">
        <f t="shared" si="1"/>
        <v>1</v>
      </c>
      <c r="O23" s="16">
        <f t="shared" si="2"/>
        <v>1</v>
      </c>
    </row>
    <row r="24" spans="7:15" ht="13.5" customHeight="1" x14ac:dyDescent="0.25">
      <c r="G24" s="111">
        <v>44212</v>
      </c>
      <c r="H24" s="112" t="s">
        <v>3</v>
      </c>
      <c r="I24" s="121">
        <v>0.73263888888888884</v>
      </c>
      <c r="J24" s="112">
        <v>3</v>
      </c>
      <c r="K24" s="112">
        <v>9</v>
      </c>
      <c r="L24" s="113">
        <v>7</v>
      </c>
      <c r="M24" s="49">
        <f t="shared" si="0"/>
        <v>18</v>
      </c>
      <c r="N24" s="2">
        <f t="shared" si="1"/>
        <v>1</v>
      </c>
      <c r="O24" s="16">
        <f t="shared" si="2"/>
        <v>1</v>
      </c>
    </row>
    <row r="25" spans="7:15" ht="13.5" customHeight="1" x14ac:dyDescent="0.25">
      <c r="G25" s="111">
        <v>44219</v>
      </c>
      <c r="H25" s="112" t="s">
        <v>5</v>
      </c>
      <c r="I25" s="121">
        <v>0.58680555555555558</v>
      </c>
      <c r="J25" s="112">
        <v>3</v>
      </c>
      <c r="K25" s="112">
        <v>0</v>
      </c>
      <c r="L25" s="113">
        <v>3</v>
      </c>
      <c r="M25" s="49">
        <f t="shared" si="0"/>
        <v>19</v>
      </c>
      <c r="N25" s="2">
        <f t="shared" si="1"/>
        <v>2</v>
      </c>
      <c r="O25" s="16">
        <f t="shared" si="2"/>
        <v>2</v>
      </c>
    </row>
    <row r="26" spans="7:15" ht="13.5" customHeight="1" x14ac:dyDescent="0.25">
      <c r="G26" s="111">
        <v>44219</v>
      </c>
      <c r="H26" s="112" t="s">
        <v>5</v>
      </c>
      <c r="I26" s="121">
        <v>0.58680555555555558</v>
      </c>
      <c r="J26" s="112">
        <v>3</v>
      </c>
      <c r="K26" s="112">
        <v>0</v>
      </c>
      <c r="L26" s="113">
        <v>3</v>
      </c>
      <c r="M26" s="49">
        <f t="shared" si="0"/>
        <v>19</v>
      </c>
      <c r="N26" s="2">
        <f t="shared" si="1"/>
        <v>1</v>
      </c>
      <c r="O26" s="16">
        <f t="shared" si="2"/>
        <v>2</v>
      </c>
    </row>
    <row r="27" spans="7:15" ht="13.5" customHeight="1" x14ac:dyDescent="0.25">
      <c r="G27" s="111">
        <v>44219</v>
      </c>
      <c r="H27" s="112" t="s">
        <v>148</v>
      </c>
      <c r="I27" s="121">
        <v>0.60069444444444442</v>
      </c>
      <c r="J27" s="112">
        <v>4</v>
      </c>
      <c r="K27" s="112">
        <v>9</v>
      </c>
      <c r="L27" s="113">
        <v>4</v>
      </c>
      <c r="M27" s="49">
        <f t="shared" si="0"/>
        <v>20</v>
      </c>
      <c r="N27" s="2">
        <f t="shared" si="1"/>
        <v>1</v>
      </c>
      <c r="O27" s="16">
        <f t="shared" si="2"/>
        <v>1</v>
      </c>
    </row>
    <row r="28" spans="7:15" ht="13.5" customHeight="1" x14ac:dyDescent="0.25">
      <c r="G28" s="111">
        <v>44219</v>
      </c>
      <c r="H28" s="112" t="s">
        <v>5</v>
      </c>
      <c r="I28" s="121">
        <v>0.61111111111111105</v>
      </c>
      <c r="J28" s="112">
        <v>3</v>
      </c>
      <c r="K28" s="112">
        <v>0</v>
      </c>
      <c r="L28" s="113">
        <v>4</v>
      </c>
      <c r="M28" s="49">
        <f t="shared" si="0"/>
        <v>21</v>
      </c>
      <c r="N28" s="2">
        <f t="shared" si="1"/>
        <v>2</v>
      </c>
      <c r="O28" s="16">
        <f t="shared" si="2"/>
        <v>2</v>
      </c>
    </row>
    <row r="29" spans="7:15" ht="13.5" customHeight="1" x14ac:dyDescent="0.25">
      <c r="G29" s="111">
        <v>44219</v>
      </c>
      <c r="H29" s="112" t="s">
        <v>5</v>
      </c>
      <c r="I29" s="121">
        <v>0.61111111111111105</v>
      </c>
      <c r="J29" s="112">
        <v>3</v>
      </c>
      <c r="K29" s="112">
        <v>0</v>
      </c>
      <c r="L29" s="113">
        <v>4</v>
      </c>
      <c r="M29" s="49">
        <f t="shared" si="0"/>
        <v>21</v>
      </c>
      <c r="N29" s="2">
        <f t="shared" si="1"/>
        <v>1</v>
      </c>
      <c r="O29" s="16">
        <f t="shared" si="2"/>
        <v>2</v>
      </c>
    </row>
    <row r="30" spans="7:15" ht="13.5" customHeight="1" x14ac:dyDescent="0.25">
      <c r="G30" s="111">
        <v>44219</v>
      </c>
      <c r="H30" s="112" t="s">
        <v>5</v>
      </c>
      <c r="I30" s="121">
        <v>0.66666666666666663</v>
      </c>
      <c r="J30" s="112">
        <v>3</v>
      </c>
      <c r="K30" s="112">
        <v>0</v>
      </c>
      <c r="L30" s="113">
        <v>6</v>
      </c>
      <c r="M30" s="49">
        <f t="shared" si="0"/>
        <v>22</v>
      </c>
      <c r="N30" s="2">
        <f t="shared" si="1"/>
        <v>1</v>
      </c>
      <c r="O30" s="16">
        <f t="shared" si="2"/>
        <v>1</v>
      </c>
    </row>
    <row r="31" spans="7:15" ht="13.5" customHeight="1" x14ac:dyDescent="0.25">
      <c r="G31" s="111">
        <v>44219</v>
      </c>
      <c r="H31" s="112" t="s">
        <v>5</v>
      </c>
      <c r="I31" s="121">
        <v>0.74652777777777779</v>
      </c>
      <c r="J31" s="112">
        <v>3</v>
      </c>
      <c r="K31" s="112">
        <v>0</v>
      </c>
      <c r="L31" s="113">
        <v>9</v>
      </c>
      <c r="M31" s="49">
        <f t="shared" si="0"/>
        <v>23</v>
      </c>
      <c r="N31" s="2">
        <f t="shared" si="1"/>
        <v>2</v>
      </c>
      <c r="O31" s="16">
        <f t="shared" si="2"/>
        <v>2</v>
      </c>
    </row>
    <row r="32" spans="7:15" ht="13.5" customHeight="1" x14ac:dyDescent="0.25">
      <c r="G32" s="111">
        <v>44219</v>
      </c>
      <c r="H32" s="112" t="s">
        <v>5</v>
      </c>
      <c r="I32" s="121">
        <v>0.74652777777777779</v>
      </c>
      <c r="J32" s="112">
        <v>3</v>
      </c>
      <c r="K32" s="112">
        <v>0</v>
      </c>
      <c r="L32" s="113">
        <v>9</v>
      </c>
      <c r="M32" s="49">
        <f t="shared" si="0"/>
        <v>23</v>
      </c>
      <c r="N32" s="2">
        <f t="shared" si="1"/>
        <v>1</v>
      </c>
      <c r="O32" s="16">
        <f t="shared" si="2"/>
        <v>2</v>
      </c>
    </row>
    <row r="33" spans="7:15" ht="13.5" customHeight="1" x14ac:dyDescent="0.25">
      <c r="G33" s="111">
        <v>44222</v>
      </c>
      <c r="H33" s="112" t="s">
        <v>4</v>
      </c>
      <c r="I33" s="121">
        <v>0.54861111111111105</v>
      </c>
      <c r="J33" s="112">
        <v>4</v>
      </c>
      <c r="K33" s="112">
        <v>6</v>
      </c>
      <c r="L33" s="113">
        <v>1</v>
      </c>
      <c r="M33" s="49">
        <f t="shared" si="0"/>
        <v>24</v>
      </c>
      <c r="N33" s="2">
        <f t="shared" si="1"/>
        <v>1</v>
      </c>
      <c r="O33" s="16">
        <f t="shared" si="2"/>
        <v>1</v>
      </c>
    </row>
    <row r="34" spans="7:15" ht="13.5" customHeight="1" x14ac:dyDescent="0.25">
      <c r="G34" s="111">
        <v>44222</v>
      </c>
      <c r="H34" s="112" t="s">
        <v>4</v>
      </c>
      <c r="I34" s="121">
        <v>0.57291666666666663</v>
      </c>
      <c r="J34" s="112">
        <v>4</v>
      </c>
      <c r="K34" s="112">
        <v>6</v>
      </c>
      <c r="L34" s="113">
        <v>2</v>
      </c>
      <c r="M34" s="49">
        <f t="shared" si="0"/>
        <v>25</v>
      </c>
      <c r="N34" s="2">
        <f t="shared" si="1"/>
        <v>1</v>
      </c>
      <c r="O34" s="16">
        <f t="shared" si="2"/>
        <v>1</v>
      </c>
    </row>
    <row r="35" spans="7:15" ht="13.5" customHeight="1" x14ac:dyDescent="0.25">
      <c r="G35" s="111">
        <v>44222</v>
      </c>
      <c r="H35" s="112" t="s">
        <v>4</v>
      </c>
      <c r="I35" s="121">
        <v>0.64583333333333337</v>
      </c>
      <c r="J35" s="112">
        <v>4</v>
      </c>
      <c r="K35" s="112">
        <v>6</v>
      </c>
      <c r="L35" s="113">
        <v>5</v>
      </c>
      <c r="M35" s="49">
        <f t="shared" si="0"/>
        <v>26</v>
      </c>
      <c r="N35" s="2">
        <f t="shared" si="1"/>
        <v>1</v>
      </c>
      <c r="O35" s="16">
        <f t="shared" si="2"/>
        <v>1</v>
      </c>
    </row>
    <row r="36" spans="7:15" ht="13.5" customHeight="1" x14ac:dyDescent="0.25">
      <c r="G36" s="111">
        <v>44222</v>
      </c>
      <c r="H36" s="112" t="s">
        <v>4</v>
      </c>
      <c r="I36" s="121">
        <v>0.67013888888888884</v>
      </c>
      <c r="J36" s="112">
        <v>4</v>
      </c>
      <c r="K36" s="112">
        <v>6</v>
      </c>
      <c r="L36" s="113">
        <v>6</v>
      </c>
      <c r="M36" s="49">
        <f t="shared" si="0"/>
        <v>27</v>
      </c>
      <c r="N36" s="2">
        <f t="shared" si="1"/>
        <v>2</v>
      </c>
      <c r="O36" s="16">
        <f t="shared" si="2"/>
        <v>2</v>
      </c>
    </row>
    <row r="37" spans="7:15" ht="13.5" customHeight="1" x14ac:dyDescent="0.25">
      <c r="G37" s="111">
        <v>44222</v>
      </c>
      <c r="H37" s="112" t="s">
        <v>4</v>
      </c>
      <c r="I37" s="121">
        <v>0.67013888888888884</v>
      </c>
      <c r="J37" s="112">
        <v>4</v>
      </c>
      <c r="K37" s="112">
        <v>6</v>
      </c>
      <c r="L37" s="113">
        <v>6</v>
      </c>
      <c r="M37" s="49">
        <f t="shared" si="0"/>
        <v>27</v>
      </c>
      <c r="N37" s="2">
        <f t="shared" si="1"/>
        <v>1</v>
      </c>
      <c r="O37" s="16">
        <f t="shared" si="2"/>
        <v>2</v>
      </c>
    </row>
    <row r="38" spans="7:15" ht="13.5" customHeight="1" x14ac:dyDescent="0.25">
      <c r="G38" s="111">
        <v>44222</v>
      </c>
      <c r="H38" s="112" t="s">
        <v>4</v>
      </c>
      <c r="I38" s="121">
        <v>0.69444444444444453</v>
      </c>
      <c r="J38" s="112">
        <v>4</v>
      </c>
      <c r="K38" s="112">
        <v>6</v>
      </c>
      <c r="L38" s="113">
        <v>7</v>
      </c>
      <c r="M38" s="49">
        <f t="shared" si="0"/>
        <v>28</v>
      </c>
      <c r="N38" s="2">
        <f t="shared" si="1"/>
        <v>1</v>
      </c>
      <c r="O38" s="16">
        <f t="shared" si="2"/>
        <v>1</v>
      </c>
    </row>
    <row r="39" spans="7:15" ht="13.5" customHeight="1" x14ac:dyDescent="0.25">
      <c r="G39" s="111">
        <v>44226</v>
      </c>
      <c r="H39" s="112" t="s">
        <v>4</v>
      </c>
      <c r="I39" s="121">
        <v>0.66666666666666663</v>
      </c>
      <c r="J39" s="112">
        <v>5</v>
      </c>
      <c r="K39" s="112">
        <v>9</v>
      </c>
      <c r="L39" s="113">
        <v>6</v>
      </c>
      <c r="M39" s="49">
        <f t="shared" si="0"/>
        <v>29</v>
      </c>
      <c r="N39" s="2">
        <f t="shared" si="1"/>
        <v>1</v>
      </c>
      <c r="O39" s="16">
        <f t="shared" si="2"/>
        <v>1</v>
      </c>
    </row>
    <row r="40" spans="7:15" ht="13.5" customHeight="1" x14ac:dyDescent="0.25">
      <c r="G40" s="111">
        <v>44226</v>
      </c>
      <c r="H40" s="112" t="s">
        <v>4</v>
      </c>
      <c r="I40" s="121">
        <v>0.69444444444444453</v>
      </c>
      <c r="J40" s="112">
        <v>5</v>
      </c>
      <c r="K40" s="112">
        <v>9</v>
      </c>
      <c r="L40" s="113">
        <v>7</v>
      </c>
      <c r="M40" s="49">
        <f t="shared" si="0"/>
        <v>30</v>
      </c>
      <c r="N40" s="2">
        <f t="shared" si="1"/>
        <v>1</v>
      </c>
      <c r="O40" s="16">
        <f t="shared" si="2"/>
        <v>1</v>
      </c>
    </row>
    <row r="41" spans="7:15" ht="13.5" customHeight="1" x14ac:dyDescent="0.25">
      <c r="G41" s="111">
        <v>44226</v>
      </c>
      <c r="H41" s="112" t="s">
        <v>4</v>
      </c>
      <c r="I41" s="121">
        <v>0.74652777777777779</v>
      </c>
      <c r="J41" s="112">
        <v>5</v>
      </c>
      <c r="K41" s="112">
        <v>9</v>
      </c>
      <c r="L41" s="113">
        <v>9</v>
      </c>
      <c r="M41" s="49">
        <f t="shared" si="0"/>
        <v>31</v>
      </c>
      <c r="N41" s="2">
        <f t="shared" si="1"/>
        <v>1</v>
      </c>
      <c r="O41" s="16">
        <f t="shared" si="2"/>
        <v>1</v>
      </c>
    </row>
    <row r="42" spans="7:15" ht="13.5" customHeight="1" x14ac:dyDescent="0.25">
      <c r="G42" s="111">
        <v>44226</v>
      </c>
      <c r="H42" s="112" t="s">
        <v>149</v>
      </c>
      <c r="I42" s="121">
        <v>0.76041666666666663</v>
      </c>
      <c r="J42" s="112">
        <v>6</v>
      </c>
      <c r="K42" s="112">
        <v>3</v>
      </c>
      <c r="L42" s="113">
        <v>9</v>
      </c>
      <c r="M42" s="49">
        <f t="shared" si="0"/>
        <v>32</v>
      </c>
      <c r="N42" s="2">
        <f t="shared" si="1"/>
        <v>1</v>
      </c>
      <c r="O42" s="16">
        <f t="shared" si="2"/>
        <v>1</v>
      </c>
    </row>
    <row r="43" spans="7:15" ht="13.5" customHeight="1" x14ac:dyDescent="0.25">
      <c r="G43" s="111">
        <v>44233</v>
      </c>
      <c r="H43" s="112" t="s">
        <v>4</v>
      </c>
      <c r="I43" s="121">
        <v>0.52777777777777779</v>
      </c>
      <c r="J43" s="112">
        <v>3</v>
      </c>
      <c r="K43" s="112">
        <v>0</v>
      </c>
      <c r="L43" s="113">
        <v>1</v>
      </c>
      <c r="M43" s="49">
        <f t="shared" si="0"/>
        <v>33</v>
      </c>
      <c r="N43" s="2">
        <f t="shared" si="1"/>
        <v>2</v>
      </c>
      <c r="O43" s="16">
        <f t="shared" si="2"/>
        <v>2</v>
      </c>
    </row>
    <row r="44" spans="7:15" ht="13.5" customHeight="1" x14ac:dyDescent="0.25">
      <c r="G44" s="111">
        <v>44233</v>
      </c>
      <c r="H44" s="112" t="s">
        <v>4</v>
      </c>
      <c r="I44" s="121">
        <v>0.52777777777777779</v>
      </c>
      <c r="J44" s="112">
        <v>3</v>
      </c>
      <c r="K44" s="112">
        <v>0</v>
      </c>
      <c r="L44" s="113">
        <v>1</v>
      </c>
      <c r="M44" s="49">
        <f t="shared" si="0"/>
        <v>33</v>
      </c>
      <c r="N44" s="2">
        <f t="shared" si="1"/>
        <v>1</v>
      </c>
      <c r="O44" s="16">
        <f t="shared" si="2"/>
        <v>2</v>
      </c>
    </row>
    <row r="45" spans="7:15" ht="13.5" customHeight="1" x14ac:dyDescent="0.25">
      <c r="G45" s="111">
        <v>44233</v>
      </c>
      <c r="H45" s="112" t="s">
        <v>4</v>
      </c>
      <c r="I45" s="121">
        <v>0.60069444444444442</v>
      </c>
      <c r="J45" s="112">
        <v>3</v>
      </c>
      <c r="K45" s="112">
        <v>0</v>
      </c>
      <c r="L45" s="113">
        <v>4</v>
      </c>
      <c r="M45" s="49">
        <f t="shared" si="0"/>
        <v>34</v>
      </c>
      <c r="N45" s="2">
        <f t="shared" si="1"/>
        <v>1</v>
      </c>
      <c r="O45" s="16">
        <f t="shared" si="2"/>
        <v>1</v>
      </c>
    </row>
    <row r="46" spans="7:15" ht="13.5" customHeight="1" x14ac:dyDescent="0.25">
      <c r="G46" s="111">
        <v>44233</v>
      </c>
      <c r="H46" s="112" t="s">
        <v>4</v>
      </c>
      <c r="I46" s="121">
        <v>0.64930555555555558</v>
      </c>
      <c r="J46" s="112">
        <v>3</v>
      </c>
      <c r="K46" s="112">
        <v>0</v>
      </c>
      <c r="L46" s="113">
        <v>6</v>
      </c>
      <c r="M46" s="49">
        <f t="shared" si="0"/>
        <v>35</v>
      </c>
      <c r="N46" s="2">
        <f t="shared" si="1"/>
        <v>1</v>
      </c>
      <c r="O46" s="16">
        <f t="shared" si="2"/>
        <v>1</v>
      </c>
    </row>
    <row r="47" spans="7:15" ht="13.5" customHeight="1" x14ac:dyDescent="0.25">
      <c r="G47" s="111">
        <v>44233</v>
      </c>
      <c r="H47" s="112" t="s">
        <v>4</v>
      </c>
      <c r="I47" s="121">
        <v>0.70486111111111116</v>
      </c>
      <c r="J47" s="112">
        <v>3</v>
      </c>
      <c r="K47" s="112">
        <v>0</v>
      </c>
      <c r="L47" s="113">
        <v>8</v>
      </c>
      <c r="M47" s="49">
        <f t="shared" si="0"/>
        <v>36</v>
      </c>
      <c r="N47" s="2">
        <f t="shared" si="1"/>
        <v>2</v>
      </c>
      <c r="O47" s="16">
        <f t="shared" si="2"/>
        <v>2</v>
      </c>
    </row>
    <row r="48" spans="7:15" ht="13.5" customHeight="1" x14ac:dyDescent="0.25">
      <c r="G48" s="111">
        <v>44233</v>
      </c>
      <c r="H48" s="112" t="s">
        <v>4</v>
      </c>
      <c r="I48" s="121">
        <v>0.70486111111111116</v>
      </c>
      <c r="J48" s="112">
        <v>3</v>
      </c>
      <c r="K48" s="112">
        <v>0</v>
      </c>
      <c r="L48" s="113">
        <v>8</v>
      </c>
      <c r="M48" s="49">
        <f t="shared" si="0"/>
        <v>36</v>
      </c>
      <c r="N48" s="2">
        <f t="shared" si="1"/>
        <v>1</v>
      </c>
      <c r="O48" s="16">
        <f t="shared" si="2"/>
        <v>2</v>
      </c>
    </row>
    <row r="49" spans="7:15" ht="13.5" customHeight="1" x14ac:dyDescent="0.25">
      <c r="G49" s="111">
        <v>44233</v>
      </c>
      <c r="H49" s="112" t="s">
        <v>4</v>
      </c>
      <c r="I49" s="121">
        <v>0.73263888888888884</v>
      </c>
      <c r="J49" s="112">
        <v>3</v>
      </c>
      <c r="K49" s="112">
        <v>0</v>
      </c>
      <c r="L49" s="113">
        <v>9</v>
      </c>
      <c r="M49" s="49">
        <f t="shared" si="0"/>
        <v>37</v>
      </c>
      <c r="N49" s="2">
        <f t="shared" si="1"/>
        <v>2</v>
      </c>
      <c r="O49" s="16">
        <f t="shared" si="2"/>
        <v>2</v>
      </c>
    </row>
    <row r="50" spans="7:15" ht="13.5" customHeight="1" x14ac:dyDescent="0.25">
      <c r="G50" s="111">
        <v>44233</v>
      </c>
      <c r="H50" s="112" t="s">
        <v>4</v>
      </c>
      <c r="I50" s="121">
        <v>0.73263888888888884</v>
      </c>
      <c r="J50" s="112">
        <v>3</v>
      </c>
      <c r="K50" s="112">
        <v>0</v>
      </c>
      <c r="L50" s="113">
        <v>9</v>
      </c>
      <c r="M50" s="49">
        <f t="shared" si="0"/>
        <v>37</v>
      </c>
      <c r="N50" s="2">
        <f t="shared" si="1"/>
        <v>1</v>
      </c>
      <c r="O50" s="16">
        <f t="shared" si="2"/>
        <v>2</v>
      </c>
    </row>
    <row r="51" spans="7:15" ht="13.5" customHeight="1" x14ac:dyDescent="0.25">
      <c r="G51" s="111">
        <v>44233</v>
      </c>
      <c r="H51" s="112" t="s">
        <v>148</v>
      </c>
      <c r="I51" s="121">
        <v>0.74652777777777779</v>
      </c>
      <c r="J51" s="112">
        <v>4</v>
      </c>
      <c r="K51" s="112">
        <v>0</v>
      </c>
      <c r="L51" s="113">
        <v>9</v>
      </c>
      <c r="M51" s="49">
        <f t="shared" si="0"/>
        <v>38</v>
      </c>
      <c r="N51" s="2">
        <f t="shared" si="1"/>
        <v>1</v>
      </c>
      <c r="O51" s="16">
        <f t="shared" si="2"/>
        <v>1</v>
      </c>
    </row>
    <row r="52" spans="7:15" ht="13.5" customHeight="1" x14ac:dyDescent="0.25">
      <c r="G52" s="111">
        <v>44240</v>
      </c>
      <c r="H52" s="112" t="s">
        <v>3</v>
      </c>
      <c r="I52" s="121">
        <v>0.51388888888888895</v>
      </c>
      <c r="J52" s="112">
        <v>3</v>
      </c>
      <c r="K52" s="112">
        <v>0</v>
      </c>
      <c r="L52" s="113">
        <v>1</v>
      </c>
      <c r="M52" s="49">
        <f t="shared" si="0"/>
        <v>39</v>
      </c>
      <c r="N52" s="2">
        <f t="shared" si="1"/>
        <v>1</v>
      </c>
      <c r="O52" s="16">
        <f t="shared" si="2"/>
        <v>1</v>
      </c>
    </row>
    <row r="53" spans="7:15" ht="13.5" customHeight="1" x14ac:dyDescent="0.25">
      <c r="G53" s="111">
        <v>44240</v>
      </c>
      <c r="H53" s="112" t="s">
        <v>3</v>
      </c>
      <c r="I53" s="121">
        <v>0.5625</v>
      </c>
      <c r="J53" s="112">
        <v>3</v>
      </c>
      <c r="K53" s="112">
        <v>0</v>
      </c>
      <c r="L53" s="113">
        <v>3</v>
      </c>
      <c r="M53" s="49">
        <f t="shared" si="0"/>
        <v>40</v>
      </c>
      <c r="N53" s="2">
        <f t="shared" si="1"/>
        <v>1</v>
      </c>
      <c r="O53" s="16">
        <f t="shared" si="2"/>
        <v>1</v>
      </c>
    </row>
    <row r="54" spans="7:15" ht="13.5" customHeight="1" x14ac:dyDescent="0.25">
      <c r="G54" s="111">
        <v>44240</v>
      </c>
      <c r="H54" s="112" t="s">
        <v>3</v>
      </c>
      <c r="I54" s="121">
        <v>0.58680555555555558</v>
      </c>
      <c r="J54" s="112">
        <v>3</v>
      </c>
      <c r="K54" s="112">
        <v>0</v>
      </c>
      <c r="L54" s="113">
        <v>4</v>
      </c>
      <c r="M54" s="49">
        <f t="shared" si="0"/>
        <v>41</v>
      </c>
      <c r="N54" s="2">
        <f t="shared" si="1"/>
        <v>2</v>
      </c>
      <c r="O54" s="16">
        <f t="shared" si="2"/>
        <v>2</v>
      </c>
    </row>
    <row r="55" spans="7:15" ht="13.5" customHeight="1" x14ac:dyDescent="0.25">
      <c r="G55" s="111">
        <v>44240</v>
      </c>
      <c r="H55" s="112" t="s">
        <v>3</v>
      </c>
      <c r="I55" s="121">
        <v>0.58680555555555558</v>
      </c>
      <c r="J55" s="112">
        <v>3</v>
      </c>
      <c r="K55" s="112">
        <v>0</v>
      </c>
      <c r="L55" s="113">
        <v>4</v>
      </c>
      <c r="M55" s="49">
        <f t="shared" si="0"/>
        <v>41</v>
      </c>
      <c r="N55" s="2">
        <f t="shared" si="1"/>
        <v>1</v>
      </c>
      <c r="O55" s="16">
        <f t="shared" si="2"/>
        <v>2</v>
      </c>
    </row>
    <row r="56" spans="7:15" ht="13.5" customHeight="1" x14ac:dyDescent="0.25">
      <c r="G56" s="111">
        <v>44240</v>
      </c>
      <c r="H56" s="112" t="s">
        <v>3</v>
      </c>
      <c r="I56" s="121">
        <v>0.61458333333333337</v>
      </c>
      <c r="J56" s="112">
        <v>3</v>
      </c>
      <c r="K56" s="112">
        <v>0</v>
      </c>
      <c r="L56" s="113">
        <v>5</v>
      </c>
      <c r="M56" s="49">
        <f t="shared" si="0"/>
        <v>42</v>
      </c>
      <c r="N56" s="2">
        <f t="shared" si="1"/>
        <v>1</v>
      </c>
      <c r="O56" s="16">
        <f t="shared" si="2"/>
        <v>1</v>
      </c>
    </row>
    <row r="57" spans="7:15" ht="13.5" customHeight="1" x14ac:dyDescent="0.25">
      <c r="G57" s="111">
        <v>44240</v>
      </c>
      <c r="H57" s="112" t="s">
        <v>3</v>
      </c>
      <c r="I57" s="121">
        <v>0.67013888888888884</v>
      </c>
      <c r="J57" s="112">
        <v>3</v>
      </c>
      <c r="K57" s="112">
        <v>0</v>
      </c>
      <c r="L57" s="113">
        <v>7</v>
      </c>
      <c r="M57" s="49">
        <f t="shared" si="0"/>
        <v>43</v>
      </c>
      <c r="N57" s="2">
        <f t="shared" si="1"/>
        <v>1</v>
      </c>
      <c r="O57" s="16">
        <f t="shared" si="2"/>
        <v>1</v>
      </c>
    </row>
    <row r="58" spans="7:15" ht="13.5" customHeight="1" x14ac:dyDescent="0.25">
      <c r="G58" s="111">
        <v>44240</v>
      </c>
      <c r="H58" s="112" t="s">
        <v>148</v>
      </c>
      <c r="I58" s="121">
        <v>0.68402777777777801</v>
      </c>
      <c r="J58" s="112">
        <v>5</v>
      </c>
      <c r="K58" s="112">
        <v>6</v>
      </c>
      <c r="L58" s="113">
        <v>6</v>
      </c>
      <c r="M58" s="49">
        <f t="shared" si="0"/>
        <v>44</v>
      </c>
      <c r="N58" s="2">
        <f t="shared" si="1"/>
        <v>1</v>
      </c>
      <c r="O58" s="16">
        <f t="shared" si="2"/>
        <v>1</v>
      </c>
    </row>
    <row r="59" spans="7:15" ht="13.5" customHeight="1" x14ac:dyDescent="0.25">
      <c r="G59" s="111">
        <v>44240</v>
      </c>
      <c r="H59" s="112" t="s">
        <v>3</v>
      </c>
      <c r="I59" s="121">
        <v>0.69791666666666663</v>
      </c>
      <c r="J59" s="112">
        <v>3</v>
      </c>
      <c r="K59" s="112">
        <v>0</v>
      </c>
      <c r="L59" s="113">
        <v>8</v>
      </c>
      <c r="M59" s="49">
        <f t="shared" si="0"/>
        <v>45</v>
      </c>
      <c r="N59" s="2">
        <f t="shared" si="1"/>
        <v>1</v>
      </c>
      <c r="O59" s="16">
        <f t="shared" si="2"/>
        <v>1</v>
      </c>
    </row>
    <row r="60" spans="7:15" ht="13.5" customHeight="1" x14ac:dyDescent="0.25">
      <c r="G60" s="111">
        <v>44247</v>
      </c>
      <c r="H60" s="112" t="s">
        <v>4</v>
      </c>
      <c r="I60" s="121">
        <v>0.52777777777777779</v>
      </c>
      <c r="J60" s="112">
        <v>3</v>
      </c>
      <c r="K60" s="112">
        <v>0</v>
      </c>
      <c r="L60" s="113">
        <v>1</v>
      </c>
      <c r="M60" s="49">
        <f t="shared" si="0"/>
        <v>46</v>
      </c>
      <c r="N60" s="2">
        <f t="shared" si="1"/>
        <v>1</v>
      </c>
      <c r="O60" s="16">
        <f t="shared" si="2"/>
        <v>1</v>
      </c>
    </row>
    <row r="61" spans="7:15" ht="13.5" customHeight="1" x14ac:dyDescent="0.25">
      <c r="G61" s="111">
        <v>44247</v>
      </c>
      <c r="H61" s="112" t="s">
        <v>4</v>
      </c>
      <c r="I61" s="121">
        <v>0.57638888888888895</v>
      </c>
      <c r="J61" s="112">
        <v>3</v>
      </c>
      <c r="K61" s="112">
        <v>0</v>
      </c>
      <c r="L61" s="113">
        <v>3</v>
      </c>
      <c r="M61" s="49">
        <f t="shared" si="0"/>
        <v>47</v>
      </c>
      <c r="N61" s="2">
        <f t="shared" si="1"/>
        <v>1</v>
      </c>
      <c r="O61" s="16">
        <f t="shared" si="2"/>
        <v>1</v>
      </c>
    </row>
    <row r="62" spans="7:15" ht="13.5" customHeight="1" x14ac:dyDescent="0.25">
      <c r="G62" s="111">
        <v>44247</v>
      </c>
      <c r="H62" s="112" t="s">
        <v>4</v>
      </c>
      <c r="I62" s="121">
        <v>0.60069444444444442</v>
      </c>
      <c r="J62" s="112">
        <v>3</v>
      </c>
      <c r="K62" s="112">
        <v>0</v>
      </c>
      <c r="L62" s="113">
        <v>4</v>
      </c>
      <c r="M62" s="49">
        <f t="shared" si="0"/>
        <v>48</v>
      </c>
      <c r="N62" s="2">
        <f t="shared" si="1"/>
        <v>1</v>
      </c>
      <c r="O62" s="16">
        <f t="shared" si="2"/>
        <v>1</v>
      </c>
    </row>
    <row r="63" spans="7:15" ht="13.5" customHeight="1" x14ac:dyDescent="0.25">
      <c r="G63" s="111">
        <v>44247</v>
      </c>
      <c r="H63" s="112" t="s">
        <v>149</v>
      </c>
      <c r="I63" s="121">
        <v>0.61458333333333337</v>
      </c>
      <c r="J63" s="112">
        <v>8</v>
      </c>
      <c r="K63" s="112">
        <v>6</v>
      </c>
      <c r="L63" s="113">
        <v>4</v>
      </c>
      <c r="M63" s="49">
        <f t="shared" si="0"/>
        <v>49</v>
      </c>
      <c r="N63" s="2">
        <f t="shared" si="1"/>
        <v>1</v>
      </c>
      <c r="O63" s="16">
        <f t="shared" si="2"/>
        <v>1</v>
      </c>
    </row>
    <row r="64" spans="7:15" ht="13.5" customHeight="1" x14ac:dyDescent="0.25">
      <c r="G64" s="111">
        <v>44247</v>
      </c>
      <c r="H64" s="112" t="s">
        <v>4</v>
      </c>
      <c r="I64" s="121">
        <v>0.64236111111111105</v>
      </c>
      <c r="J64" s="112">
        <v>3</v>
      </c>
      <c r="K64" s="112">
        <v>0</v>
      </c>
      <c r="L64" s="113">
        <v>6</v>
      </c>
      <c r="M64" s="49">
        <f t="shared" si="0"/>
        <v>50</v>
      </c>
      <c r="N64" s="2">
        <f t="shared" si="1"/>
        <v>1</v>
      </c>
      <c r="O64" s="16">
        <f t="shared" si="2"/>
        <v>1</v>
      </c>
    </row>
    <row r="65" spans="7:15" ht="13.5" customHeight="1" x14ac:dyDescent="0.25">
      <c r="G65" s="111">
        <v>44247</v>
      </c>
      <c r="H65" s="112" t="s">
        <v>4</v>
      </c>
      <c r="I65" s="121">
        <v>0.73263888888888884</v>
      </c>
      <c r="J65" s="112">
        <v>3</v>
      </c>
      <c r="K65" s="112">
        <v>0</v>
      </c>
      <c r="L65" s="113">
        <v>9</v>
      </c>
      <c r="M65" s="49">
        <f t="shared" si="0"/>
        <v>51</v>
      </c>
      <c r="N65" s="2">
        <f t="shared" si="1"/>
        <v>1</v>
      </c>
      <c r="O65" s="16">
        <f t="shared" si="2"/>
        <v>1</v>
      </c>
    </row>
    <row r="66" spans="7:15" ht="13.5" customHeight="1" x14ac:dyDescent="0.25">
      <c r="G66" s="111">
        <v>44247</v>
      </c>
      <c r="H66" s="112" t="s">
        <v>149</v>
      </c>
      <c r="I66" s="121">
        <v>0.74652777777777779</v>
      </c>
      <c r="J66" s="112">
        <v>8</v>
      </c>
      <c r="K66" s="112">
        <v>6</v>
      </c>
      <c r="L66" s="113">
        <v>9</v>
      </c>
      <c r="M66" s="49">
        <f t="shared" si="0"/>
        <v>52</v>
      </c>
      <c r="N66" s="2">
        <f t="shared" si="1"/>
        <v>1</v>
      </c>
      <c r="O66" s="16">
        <f t="shared" si="2"/>
        <v>1</v>
      </c>
    </row>
    <row r="67" spans="7:15" ht="13.5" customHeight="1" x14ac:dyDescent="0.25">
      <c r="G67" s="111">
        <v>44254</v>
      </c>
      <c r="H67" s="112" t="s">
        <v>3</v>
      </c>
      <c r="I67" s="121">
        <v>0.53819444444444442</v>
      </c>
      <c r="J67" s="112">
        <v>3</v>
      </c>
      <c r="K67" s="112">
        <v>2</v>
      </c>
      <c r="L67" s="113">
        <v>2</v>
      </c>
      <c r="M67" s="49">
        <f t="shared" si="0"/>
        <v>53</v>
      </c>
      <c r="N67" s="2">
        <f t="shared" si="1"/>
        <v>2</v>
      </c>
      <c r="O67" s="16">
        <f t="shared" si="2"/>
        <v>2</v>
      </c>
    </row>
    <row r="68" spans="7:15" ht="13.5" customHeight="1" x14ac:dyDescent="0.25">
      <c r="G68" s="111">
        <v>44254</v>
      </c>
      <c r="H68" s="112" t="s">
        <v>3</v>
      </c>
      <c r="I68" s="121">
        <v>0.53819444444444442</v>
      </c>
      <c r="J68" s="112">
        <v>3</v>
      </c>
      <c r="K68" s="112">
        <v>2</v>
      </c>
      <c r="L68" s="113">
        <v>2</v>
      </c>
      <c r="M68" s="49">
        <f t="shared" si="0"/>
        <v>53</v>
      </c>
      <c r="N68" s="2">
        <f t="shared" si="1"/>
        <v>1</v>
      </c>
      <c r="O68" s="16">
        <f t="shared" si="2"/>
        <v>2</v>
      </c>
    </row>
    <row r="69" spans="7:15" ht="13.5" customHeight="1" x14ac:dyDescent="0.25">
      <c r="G69" s="111">
        <v>44254</v>
      </c>
      <c r="H69" s="112" t="s">
        <v>3</v>
      </c>
      <c r="I69" s="121">
        <v>0.5625</v>
      </c>
      <c r="J69" s="112">
        <v>3</v>
      </c>
      <c r="K69" s="112">
        <v>2</v>
      </c>
      <c r="L69" s="113">
        <v>3</v>
      </c>
      <c r="M69" s="49">
        <f t="shared" si="0"/>
        <v>54</v>
      </c>
      <c r="N69" s="2">
        <f t="shared" si="1"/>
        <v>2</v>
      </c>
      <c r="O69" s="16">
        <f t="shared" si="2"/>
        <v>2</v>
      </c>
    </row>
    <row r="70" spans="7:15" ht="13.5" customHeight="1" x14ac:dyDescent="0.25">
      <c r="G70" s="111">
        <v>44254</v>
      </c>
      <c r="H70" s="112" t="s">
        <v>3</v>
      </c>
      <c r="I70" s="121">
        <v>0.5625</v>
      </c>
      <c r="J70" s="112">
        <v>3</v>
      </c>
      <c r="K70" s="112">
        <v>2</v>
      </c>
      <c r="L70" s="113">
        <v>3</v>
      </c>
      <c r="M70" s="49">
        <f t="shared" ref="M70:M133" si="3">IF(AND(G70=G69,L70=L69,I70=I69),M69,M69+1)</f>
        <v>54</v>
      </c>
      <c r="N70" s="2">
        <f t="shared" si="1"/>
        <v>1</v>
      </c>
      <c r="O70" s="16">
        <f t="shared" si="2"/>
        <v>2</v>
      </c>
    </row>
    <row r="71" spans="7:15" ht="13.5" customHeight="1" x14ac:dyDescent="0.25">
      <c r="G71" s="111">
        <v>44254</v>
      </c>
      <c r="H71" s="112" t="s">
        <v>3</v>
      </c>
      <c r="I71" s="121">
        <v>0.61458333333333337</v>
      </c>
      <c r="J71" s="112">
        <v>3</v>
      </c>
      <c r="K71" s="112">
        <v>2</v>
      </c>
      <c r="L71" s="113">
        <v>5</v>
      </c>
      <c r="M71" s="49">
        <f t="shared" si="3"/>
        <v>55</v>
      </c>
      <c r="N71" s="2">
        <f t="shared" si="1"/>
        <v>2</v>
      </c>
      <c r="O71" s="16">
        <f t="shared" si="2"/>
        <v>2</v>
      </c>
    </row>
    <row r="72" spans="7:15" ht="13.5" customHeight="1" x14ac:dyDescent="0.25">
      <c r="G72" s="111">
        <v>44254</v>
      </c>
      <c r="H72" s="112" t="s">
        <v>3</v>
      </c>
      <c r="I72" s="121">
        <v>0.61458333333333337</v>
      </c>
      <c r="J72" s="112">
        <v>3</v>
      </c>
      <c r="K72" s="112">
        <v>2</v>
      </c>
      <c r="L72" s="113">
        <v>5</v>
      </c>
      <c r="M72" s="49">
        <f t="shared" si="3"/>
        <v>55</v>
      </c>
      <c r="N72" s="2">
        <f t="shared" si="1"/>
        <v>1</v>
      </c>
      <c r="O72" s="16">
        <f t="shared" si="2"/>
        <v>2</v>
      </c>
    </row>
    <row r="73" spans="7:15" ht="13.5" customHeight="1" x14ac:dyDescent="0.25">
      <c r="G73" s="111">
        <v>44254</v>
      </c>
      <c r="H73" s="112" t="s">
        <v>148</v>
      </c>
      <c r="I73" s="121">
        <v>0.62847222222222221</v>
      </c>
      <c r="J73" s="112">
        <v>6</v>
      </c>
      <c r="K73" s="112">
        <v>0</v>
      </c>
      <c r="L73" s="113">
        <v>4</v>
      </c>
      <c r="M73" s="49">
        <f t="shared" si="3"/>
        <v>56</v>
      </c>
      <c r="N73" s="2">
        <f t="shared" ref="N73:N136" si="4">IF(M73=M75,3,IF(M73=M74,2,1))</f>
        <v>1</v>
      </c>
      <c r="O73" s="16">
        <f t="shared" ref="O73:O136" si="5">IF(N71=3,3,IF(N72=3,3,IF(N72=2,2,N73)))</f>
        <v>1</v>
      </c>
    </row>
    <row r="74" spans="7:15" ht="13.5" customHeight="1" x14ac:dyDescent="0.25">
      <c r="G74" s="111">
        <v>44254</v>
      </c>
      <c r="H74" s="112" t="s">
        <v>3</v>
      </c>
      <c r="I74" s="121">
        <v>0.64236111111111105</v>
      </c>
      <c r="J74" s="112">
        <v>3</v>
      </c>
      <c r="K74" s="112">
        <v>2</v>
      </c>
      <c r="L74" s="113">
        <v>6</v>
      </c>
      <c r="M74" s="49">
        <f t="shared" si="3"/>
        <v>57</v>
      </c>
      <c r="N74" s="2">
        <f t="shared" si="4"/>
        <v>1</v>
      </c>
      <c r="O74" s="16">
        <f t="shared" si="5"/>
        <v>1</v>
      </c>
    </row>
    <row r="75" spans="7:15" ht="13.5" customHeight="1" x14ac:dyDescent="0.25">
      <c r="G75" s="111">
        <v>44254</v>
      </c>
      <c r="H75" s="112" t="s">
        <v>148</v>
      </c>
      <c r="I75" s="121">
        <v>0.65625</v>
      </c>
      <c r="J75" s="112">
        <v>6</v>
      </c>
      <c r="K75" s="112">
        <v>0</v>
      </c>
      <c r="L75" s="113">
        <v>5</v>
      </c>
      <c r="M75" s="49">
        <f t="shared" si="3"/>
        <v>58</v>
      </c>
      <c r="N75" s="2">
        <f t="shared" si="4"/>
        <v>1</v>
      </c>
      <c r="O75" s="16">
        <f t="shared" si="5"/>
        <v>1</v>
      </c>
    </row>
    <row r="76" spans="7:15" ht="13.5" customHeight="1" x14ac:dyDescent="0.25">
      <c r="G76" s="111">
        <v>44254</v>
      </c>
      <c r="H76" s="112" t="s">
        <v>3</v>
      </c>
      <c r="I76" s="121">
        <v>0.72222222222222221</v>
      </c>
      <c r="J76" s="112">
        <v>3</v>
      </c>
      <c r="K76" s="112">
        <v>2</v>
      </c>
      <c r="L76" s="113">
        <v>9</v>
      </c>
      <c r="M76" s="49">
        <f t="shared" si="3"/>
        <v>59</v>
      </c>
      <c r="N76" s="2">
        <f t="shared" si="4"/>
        <v>1</v>
      </c>
      <c r="O76" s="16">
        <f t="shared" si="5"/>
        <v>1</v>
      </c>
    </row>
    <row r="77" spans="7:15" ht="13.5" customHeight="1" x14ac:dyDescent="0.25">
      <c r="G77" s="111">
        <v>44254</v>
      </c>
      <c r="H77" s="112" t="s">
        <v>148</v>
      </c>
      <c r="I77" s="121">
        <v>0.76041666666666663</v>
      </c>
      <c r="J77" s="112">
        <v>6</v>
      </c>
      <c r="K77" s="112">
        <v>0</v>
      </c>
      <c r="L77" s="113">
        <v>9</v>
      </c>
      <c r="M77" s="49">
        <f t="shared" si="3"/>
        <v>60</v>
      </c>
      <c r="N77" s="2">
        <f t="shared" si="4"/>
        <v>1</v>
      </c>
      <c r="O77" s="16">
        <f t="shared" si="5"/>
        <v>1</v>
      </c>
    </row>
    <row r="78" spans="7:15" ht="13.5" customHeight="1" x14ac:dyDescent="0.25">
      <c r="G78" s="111">
        <v>44261</v>
      </c>
      <c r="H78" s="112" t="s">
        <v>3</v>
      </c>
      <c r="I78" s="121">
        <v>0.53819444444444442</v>
      </c>
      <c r="J78" s="112">
        <v>3</v>
      </c>
      <c r="K78" s="112">
        <v>5</v>
      </c>
      <c r="L78" s="113">
        <v>2</v>
      </c>
      <c r="M78" s="49">
        <f t="shared" si="3"/>
        <v>61</v>
      </c>
      <c r="N78" s="2">
        <f t="shared" si="4"/>
        <v>1</v>
      </c>
      <c r="O78" s="16">
        <f t="shared" si="5"/>
        <v>1</v>
      </c>
    </row>
    <row r="79" spans="7:15" ht="13.5" customHeight="1" x14ac:dyDescent="0.25">
      <c r="G79" s="111">
        <v>44261</v>
      </c>
      <c r="H79" s="112" t="s">
        <v>3</v>
      </c>
      <c r="I79" s="121">
        <v>0.5625</v>
      </c>
      <c r="J79" s="112">
        <v>3</v>
      </c>
      <c r="K79" s="112">
        <v>5</v>
      </c>
      <c r="L79" s="113">
        <v>3</v>
      </c>
      <c r="M79" s="49">
        <f t="shared" si="3"/>
        <v>62</v>
      </c>
      <c r="N79" s="2">
        <f t="shared" si="4"/>
        <v>2</v>
      </c>
      <c r="O79" s="16">
        <f t="shared" si="5"/>
        <v>2</v>
      </c>
    </row>
    <row r="80" spans="7:15" ht="13.5" customHeight="1" x14ac:dyDescent="0.25">
      <c r="G80" s="111">
        <v>44261</v>
      </c>
      <c r="H80" s="112" t="s">
        <v>3</v>
      </c>
      <c r="I80" s="121">
        <v>0.5625</v>
      </c>
      <c r="J80" s="112">
        <v>3</v>
      </c>
      <c r="K80" s="112">
        <v>5</v>
      </c>
      <c r="L80" s="113">
        <v>3</v>
      </c>
      <c r="M80" s="49">
        <f t="shared" si="3"/>
        <v>62</v>
      </c>
      <c r="N80" s="2">
        <f t="shared" si="4"/>
        <v>1</v>
      </c>
      <c r="O80" s="16">
        <f t="shared" si="5"/>
        <v>2</v>
      </c>
    </row>
    <row r="81" spans="7:15" ht="13.5" customHeight="1" x14ac:dyDescent="0.25">
      <c r="G81" s="111">
        <v>44261</v>
      </c>
      <c r="H81" s="112" t="s">
        <v>3</v>
      </c>
      <c r="I81" s="121">
        <v>0.61458333333333337</v>
      </c>
      <c r="J81" s="112">
        <v>3</v>
      </c>
      <c r="K81" s="112">
        <v>5</v>
      </c>
      <c r="L81" s="113">
        <v>5</v>
      </c>
      <c r="M81" s="49">
        <f t="shared" si="3"/>
        <v>63</v>
      </c>
      <c r="N81" s="2">
        <f t="shared" si="4"/>
        <v>1</v>
      </c>
      <c r="O81" s="16">
        <f t="shared" si="5"/>
        <v>1</v>
      </c>
    </row>
    <row r="82" spans="7:15" ht="13.5" customHeight="1" x14ac:dyDescent="0.25">
      <c r="G82" s="111">
        <v>44268</v>
      </c>
      <c r="H82" s="112" t="s">
        <v>6</v>
      </c>
      <c r="I82" s="121">
        <v>0.51041666666666663</v>
      </c>
      <c r="J82" s="112">
        <v>5</v>
      </c>
      <c r="K82" s="112">
        <v>0</v>
      </c>
      <c r="L82" s="113">
        <v>1</v>
      </c>
      <c r="M82" s="49">
        <f t="shared" si="3"/>
        <v>64</v>
      </c>
      <c r="N82" s="2">
        <f t="shared" si="4"/>
        <v>1</v>
      </c>
      <c r="O82" s="16">
        <f t="shared" si="5"/>
        <v>1</v>
      </c>
    </row>
    <row r="83" spans="7:15" ht="13.5" customHeight="1" x14ac:dyDescent="0.25">
      <c r="G83" s="111">
        <v>44268</v>
      </c>
      <c r="H83" s="112" t="s">
        <v>6</v>
      </c>
      <c r="I83" s="121">
        <v>0.55902777777777779</v>
      </c>
      <c r="J83" s="112">
        <v>5</v>
      </c>
      <c r="K83" s="112">
        <v>0</v>
      </c>
      <c r="L83" s="113">
        <v>3</v>
      </c>
      <c r="M83" s="49">
        <f t="shared" si="3"/>
        <v>65</v>
      </c>
      <c r="N83" s="2">
        <f t="shared" si="4"/>
        <v>1</v>
      </c>
      <c r="O83" s="16">
        <f t="shared" si="5"/>
        <v>1</v>
      </c>
    </row>
    <row r="84" spans="7:15" ht="13.5" customHeight="1" x14ac:dyDescent="0.25">
      <c r="G84" s="111">
        <v>44268</v>
      </c>
      <c r="H84" s="112" t="s">
        <v>6</v>
      </c>
      <c r="I84" s="121">
        <v>0.58333333333333337</v>
      </c>
      <c r="J84" s="112">
        <v>5</v>
      </c>
      <c r="K84" s="112">
        <v>0</v>
      </c>
      <c r="L84" s="113">
        <v>4</v>
      </c>
      <c r="M84" s="49">
        <f t="shared" si="3"/>
        <v>66</v>
      </c>
      <c r="N84" s="2">
        <f t="shared" si="4"/>
        <v>1</v>
      </c>
      <c r="O84" s="16">
        <f t="shared" si="5"/>
        <v>1</v>
      </c>
    </row>
    <row r="85" spans="7:15" ht="13.5" customHeight="1" x14ac:dyDescent="0.25">
      <c r="G85" s="111">
        <v>44268</v>
      </c>
      <c r="H85" s="112" t="s">
        <v>149</v>
      </c>
      <c r="I85" s="121">
        <v>0.62152777777777779</v>
      </c>
      <c r="J85" s="112">
        <v>4</v>
      </c>
      <c r="K85" s="112">
        <v>0</v>
      </c>
      <c r="L85" s="113">
        <v>5</v>
      </c>
      <c r="M85" s="49">
        <f t="shared" si="3"/>
        <v>67</v>
      </c>
      <c r="N85" s="2">
        <f t="shared" si="4"/>
        <v>1</v>
      </c>
      <c r="O85" s="16">
        <f t="shared" si="5"/>
        <v>1</v>
      </c>
    </row>
    <row r="86" spans="7:15" ht="13.5" customHeight="1" x14ac:dyDescent="0.25">
      <c r="G86" s="111">
        <v>44268</v>
      </c>
      <c r="H86" s="112" t="s">
        <v>149</v>
      </c>
      <c r="I86" s="121">
        <v>0.67708333333333337</v>
      </c>
      <c r="J86" s="112">
        <v>4</v>
      </c>
      <c r="K86" s="112">
        <v>0</v>
      </c>
      <c r="L86" s="113">
        <v>7</v>
      </c>
      <c r="M86" s="49">
        <f t="shared" si="3"/>
        <v>68</v>
      </c>
      <c r="N86" s="2">
        <f t="shared" si="4"/>
        <v>1</v>
      </c>
      <c r="O86" s="16">
        <f t="shared" si="5"/>
        <v>1</v>
      </c>
    </row>
    <row r="87" spans="7:15" ht="13.5" customHeight="1" x14ac:dyDescent="0.25">
      <c r="G87" s="111">
        <v>44268</v>
      </c>
      <c r="H87" s="112" t="s">
        <v>149</v>
      </c>
      <c r="I87" s="121">
        <v>0.73611111111111116</v>
      </c>
      <c r="J87" s="112">
        <v>4</v>
      </c>
      <c r="K87" s="112">
        <v>0</v>
      </c>
      <c r="L87" s="113">
        <v>9</v>
      </c>
      <c r="M87" s="49">
        <f t="shared" si="3"/>
        <v>69</v>
      </c>
      <c r="N87" s="2">
        <f t="shared" si="4"/>
        <v>1</v>
      </c>
      <c r="O87" s="16">
        <f t="shared" si="5"/>
        <v>1</v>
      </c>
    </row>
    <row r="88" spans="7:15" ht="13.5" customHeight="1" x14ac:dyDescent="0.25">
      <c r="G88" s="111">
        <v>44274</v>
      </c>
      <c r="H88" s="112" t="s">
        <v>7</v>
      </c>
      <c r="I88" s="121">
        <v>0.83333333333333337</v>
      </c>
      <c r="J88" s="112">
        <v>4</v>
      </c>
      <c r="K88" s="112">
        <v>0</v>
      </c>
      <c r="L88" s="113">
        <v>4</v>
      </c>
      <c r="M88" s="49">
        <f t="shared" si="3"/>
        <v>70</v>
      </c>
      <c r="N88" s="2">
        <f t="shared" si="4"/>
        <v>1</v>
      </c>
      <c r="O88" s="16">
        <f t="shared" si="5"/>
        <v>1</v>
      </c>
    </row>
    <row r="89" spans="7:15" ht="13.5" customHeight="1" x14ac:dyDescent="0.25">
      <c r="G89" s="111">
        <v>44274</v>
      </c>
      <c r="H89" s="112" t="s">
        <v>7</v>
      </c>
      <c r="I89" s="121">
        <v>0.875</v>
      </c>
      <c r="J89" s="112">
        <v>4</v>
      </c>
      <c r="K89" s="112">
        <v>0</v>
      </c>
      <c r="L89" s="113">
        <v>6</v>
      </c>
      <c r="M89" s="49">
        <f t="shared" si="3"/>
        <v>71</v>
      </c>
      <c r="N89" s="2">
        <f t="shared" si="4"/>
        <v>2</v>
      </c>
      <c r="O89" s="16">
        <f t="shared" si="5"/>
        <v>2</v>
      </c>
    </row>
    <row r="90" spans="7:15" ht="13.5" customHeight="1" x14ac:dyDescent="0.25">
      <c r="G90" s="111">
        <v>44274</v>
      </c>
      <c r="H90" s="112" t="s">
        <v>7</v>
      </c>
      <c r="I90" s="121">
        <v>0.875</v>
      </c>
      <c r="J90" s="112">
        <v>4</v>
      </c>
      <c r="K90" s="112">
        <v>0</v>
      </c>
      <c r="L90" s="113">
        <v>6</v>
      </c>
      <c r="M90" s="49">
        <f t="shared" si="3"/>
        <v>71</v>
      </c>
      <c r="N90" s="2">
        <f t="shared" si="4"/>
        <v>1</v>
      </c>
      <c r="O90" s="16">
        <f t="shared" si="5"/>
        <v>2</v>
      </c>
    </row>
    <row r="91" spans="7:15" ht="13.5" customHeight="1" x14ac:dyDescent="0.25">
      <c r="G91" s="111">
        <v>44275</v>
      </c>
      <c r="H91" s="112" t="s">
        <v>8</v>
      </c>
      <c r="I91" s="121">
        <v>0.58680555555555558</v>
      </c>
      <c r="J91" s="112">
        <v>3</v>
      </c>
      <c r="K91" s="112">
        <v>0</v>
      </c>
      <c r="L91" s="113">
        <v>4</v>
      </c>
      <c r="M91" s="49">
        <f t="shared" si="3"/>
        <v>72</v>
      </c>
      <c r="N91" s="2">
        <f t="shared" si="4"/>
        <v>1</v>
      </c>
      <c r="O91" s="16">
        <f t="shared" si="5"/>
        <v>1</v>
      </c>
    </row>
    <row r="92" spans="7:15" ht="13.5" customHeight="1" x14ac:dyDescent="0.25">
      <c r="G92" s="111">
        <v>44275</v>
      </c>
      <c r="H92" s="112" t="s">
        <v>8</v>
      </c>
      <c r="I92" s="121">
        <v>0.61458333333333337</v>
      </c>
      <c r="J92" s="112">
        <v>3</v>
      </c>
      <c r="K92" s="112">
        <v>0</v>
      </c>
      <c r="L92" s="113">
        <v>5</v>
      </c>
      <c r="M92" s="49">
        <f t="shared" si="3"/>
        <v>73</v>
      </c>
      <c r="N92" s="2">
        <f t="shared" si="4"/>
        <v>2</v>
      </c>
      <c r="O92" s="16">
        <f t="shared" si="5"/>
        <v>2</v>
      </c>
    </row>
    <row r="93" spans="7:15" ht="13.5" customHeight="1" x14ac:dyDescent="0.25">
      <c r="G93" s="111">
        <v>44275</v>
      </c>
      <c r="H93" s="112" t="s">
        <v>8</v>
      </c>
      <c r="I93" s="121">
        <v>0.61458333333333337</v>
      </c>
      <c r="J93" s="112">
        <v>3</v>
      </c>
      <c r="K93" s="112">
        <v>0</v>
      </c>
      <c r="L93" s="113">
        <v>5</v>
      </c>
      <c r="M93" s="49">
        <f t="shared" si="3"/>
        <v>73</v>
      </c>
      <c r="N93" s="2">
        <f t="shared" si="4"/>
        <v>1</v>
      </c>
      <c r="O93" s="16">
        <f t="shared" si="5"/>
        <v>2</v>
      </c>
    </row>
    <row r="94" spans="7:15" ht="13.5" customHeight="1" x14ac:dyDescent="0.25">
      <c r="G94" s="111">
        <v>44275</v>
      </c>
      <c r="H94" s="112" t="s">
        <v>8</v>
      </c>
      <c r="I94" s="121">
        <v>0.67361111111111116</v>
      </c>
      <c r="J94" s="112">
        <v>3</v>
      </c>
      <c r="K94" s="112">
        <v>0</v>
      </c>
      <c r="L94" s="113">
        <v>7</v>
      </c>
      <c r="M94" s="49">
        <f t="shared" si="3"/>
        <v>74</v>
      </c>
      <c r="N94" s="2">
        <f t="shared" si="4"/>
        <v>2</v>
      </c>
      <c r="O94" s="16">
        <f t="shared" si="5"/>
        <v>2</v>
      </c>
    </row>
    <row r="95" spans="7:15" ht="13.5" customHeight="1" x14ac:dyDescent="0.25">
      <c r="G95" s="111">
        <v>44275</v>
      </c>
      <c r="H95" s="112" t="s">
        <v>8</v>
      </c>
      <c r="I95" s="121">
        <v>0.67361111111111116</v>
      </c>
      <c r="J95" s="112">
        <v>3</v>
      </c>
      <c r="K95" s="112">
        <v>0</v>
      </c>
      <c r="L95" s="113">
        <v>7</v>
      </c>
      <c r="M95" s="49">
        <f t="shared" si="3"/>
        <v>74</v>
      </c>
      <c r="N95" s="2">
        <f t="shared" si="4"/>
        <v>1</v>
      </c>
      <c r="O95" s="16">
        <f t="shared" si="5"/>
        <v>2</v>
      </c>
    </row>
    <row r="96" spans="7:15" ht="13.5" customHeight="1" x14ac:dyDescent="0.25">
      <c r="G96" s="111">
        <v>44275</v>
      </c>
      <c r="H96" s="112" t="s">
        <v>8</v>
      </c>
      <c r="I96" s="121">
        <v>0.70138888888888884</v>
      </c>
      <c r="J96" s="112">
        <v>3</v>
      </c>
      <c r="K96" s="112">
        <v>0</v>
      </c>
      <c r="L96" s="113">
        <v>8</v>
      </c>
      <c r="M96" s="49">
        <f t="shared" si="3"/>
        <v>75</v>
      </c>
      <c r="N96" s="2">
        <f t="shared" si="4"/>
        <v>1</v>
      </c>
      <c r="O96" s="16">
        <f t="shared" si="5"/>
        <v>1</v>
      </c>
    </row>
    <row r="97" spans="7:15" ht="13.5" customHeight="1" x14ac:dyDescent="0.25">
      <c r="G97" s="111">
        <v>44282</v>
      </c>
      <c r="H97" s="112" t="s">
        <v>9</v>
      </c>
      <c r="I97" s="121">
        <v>0.51041666666666663</v>
      </c>
      <c r="J97" s="112">
        <v>6</v>
      </c>
      <c r="K97" s="112">
        <v>0</v>
      </c>
      <c r="L97" s="113">
        <v>1</v>
      </c>
      <c r="M97" s="49">
        <f t="shared" si="3"/>
        <v>76</v>
      </c>
      <c r="N97" s="2">
        <f t="shared" si="4"/>
        <v>1</v>
      </c>
      <c r="O97" s="16">
        <f t="shared" si="5"/>
        <v>1</v>
      </c>
    </row>
    <row r="98" spans="7:15" ht="13.5" customHeight="1" x14ac:dyDescent="0.25">
      <c r="G98" s="111">
        <v>44282</v>
      </c>
      <c r="H98" s="112" t="s">
        <v>9</v>
      </c>
      <c r="I98" s="121">
        <v>0.61805555555555558</v>
      </c>
      <c r="J98" s="112">
        <v>6</v>
      </c>
      <c r="K98" s="112">
        <v>0</v>
      </c>
      <c r="L98" s="113">
        <v>5</v>
      </c>
      <c r="M98" s="49">
        <f t="shared" si="3"/>
        <v>77</v>
      </c>
      <c r="N98" s="2">
        <f t="shared" si="4"/>
        <v>1</v>
      </c>
      <c r="O98" s="16">
        <f t="shared" si="5"/>
        <v>1</v>
      </c>
    </row>
    <row r="99" spans="7:15" ht="13.5" customHeight="1" x14ac:dyDescent="0.25">
      <c r="G99" s="111">
        <v>44289</v>
      </c>
      <c r="H99" s="112" t="s">
        <v>149</v>
      </c>
      <c r="I99" s="121">
        <v>0.55555555555555558</v>
      </c>
      <c r="J99" s="112">
        <v>4</v>
      </c>
      <c r="K99" s="112">
        <v>6</v>
      </c>
      <c r="L99" s="113">
        <v>2</v>
      </c>
      <c r="M99" s="49">
        <f t="shared" si="3"/>
        <v>78</v>
      </c>
      <c r="N99" s="2">
        <f t="shared" si="4"/>
        <v>1</v>
      </c>
      <c r="O99" s="16">
        <f t="shared" si="5"/>
        <v>1</v>
      </c>
    </row>
    <row r="100" spans="7:15" ht="13.5" customHeight="1" x14ac:dyDescent="0.25">
      <c r="G100" s="111">
        <v>44289</v>
      </c>
      <c r="H100" s="112" t="s">
        <v>149</v>
      </c>
      <c r="I100" s="121">
        <v>0.63541666666666663</v>
      </c>
      <c r="J100" s="112">
        <v>4</v>
      </c>
      <c r="K100" s="112">
        <v>6</v>
      </c>
      <c r="L100" s="113">
        <v>5</v>
      </c>
      <c r="M100" s="49">
        <f t="shared" si="3"/>
        <v>79</v>
      </c>
      <c r="N100" s="2">
        <f t="shared" si="4"/>
        <v>1</v>
      </c>
      <c r="O100" s="16">
        <f t="shared" si="5"/>
        <v>1</v>
      </c>
    </row>
    <row r="101" spans="7:15" ht="13.5" customHeight="1" x14ac:dyDescent="0.25">
      <c r="G101" s="111">
        <v>44289</v>
      </c>
      <c r="H101" s="112" t="s">
        <v>4</v>
      </c>
      <c r="I101" s="121">
        <v>0.64930555555555558</v>
      </c>
      <c r="J101" s="112">
        <v>3</v>
      </c>
      <c r="K101" s="112">
        <v>6</v>
      </c>
      <c r="L101" s="113">
        <v>6</v>
      </c>
      <c r="M101" s="49">
        <f t="shared" si="3"/>
        <v>80</v>
      </c>
      <c r="N101" s="2">
        <f t="shared" si="4"/>
        <v>2</v>
      </c>
      <c r="O101" s="16">
        <f t="shared" si="5"/>
        <v>2</v>
      </c>
    </row>
    <row r="102" spans="7:15" ht="13.5" customHeight="1" x14ac:dyDescent="0.25">
      <c r="G102" s="111">
        <v>44289</v>
      </c>
      <c r="H102" s="112" t="s">
        <v>4</v>
      </c>
      <c r="I102" s="121">
        <v>0.64930555555555558</v>
      </c>
      <c r="J102" s="112">
        <v>3</v>
      </c>
      <c r="K102" s="112">
        <v>6</v>
      </c>
      <c r="L102" s="113">
        <v>6</v>
      </c>
      <c r="M102" s="49">
        <f t="shared" si="3"/>
        <v>80</v>
      </c>
      <c r="N102" s="2">
        <f t="shared" si="4"/>
        <v>1</v>
      </c>
      <c r="O102" s="16">
        <f t="shared" si="5"/>
        <v>2</v>
      </c>
    </row>
    <row r="103" spans="7:15" ht="13.5" customHeight="1" x14ac:dyDescent="0.25">
      <c r="G103" s="111">
        <v>44289</v>
      </c>
      <c r="H103" s="112" t="s">
        <v>4</v>
      </c>
      <c r="I103" s="121">
        <v>0.70486111111111116</v>
      </c>
      <c r="J103" s="112">
        <v>3</v>
      </c>
      <c r="K103" s="112">
        <v>6</v>
      </c>
      <c r="L103" s="113">
        <v>8</v>
      </c>
      <c r="M103" s="49">
        <f t="shared" si="3"/>
        <v>81</v>
      </c>
      <c r="N103" s="2">
        <f t="shared" si="4"/>
        <v>1</v>
      </c>
      <c r="O103" s="16">
        <f t="shared" si="5"/>
        <v>1</v>
      </c>
    </row>
    <row r="104" spans="7:15" ht="13.5" customHeight="1" x14ac:dyDescent="0.25">
      <c r="G104" s="111">
        <v>44289</v>
      </c>
      <c r="H104" s="112" t="s">
        <v>149</v>
      </c>
      <c r="I104" s="121">
        <v>0.71875</v>
      </c>
      <c r="J104" s="112">
        <v>4</v>
      </c>
      <c r="K104" s="112">
        <v>6</v>
      </c>
      <c r="L104" s="113">
        <v>8</v>
      </c>
      <c r="M104" s="49">
        <f t="shared" si="3"/>
        <v>82</v>
      </c>
      <c r="N104" s="2">
        <f t="shared" si="4"/>
        <v>1</v>
      </c>
      <c r="O104" s="16">
        <f t="shared" si="5"/>
        <v>1</v>
      </c>
    </row>
    <row r="105" spans="7:15" ht="13.5" customHeight="1" x14ac:dyDescent="0.25">
      <c r="G105" s="111">
        <v>44289</v>
      </c>
      <c r="H105" s="112" t="s">
        <v>4</v>
      </c>
      <c r="I105" s="121">
        <v>0.72916666666666663</v>
      </c>
      <c r="J105" s="112">
        <v>3</v>
      </c>
      <c r="K105" s="112">
        <v>6</v>
      </c>
      <c r="L105" s="113">
        <v>9</v>
      </c>
      <c r="M105" s="49">
        <f t="shared" si="3"/>
        <v>83</v>
      </c>
      <c r="N105" s="2">
        <f t="shared" si="4"/>
        <v>2</v>
      </c>
      <c r="O105" s="16">
        <f t="shared" si="5"/>
        <v>2</v>
      </c>
    </row>
    <row r="106" spans="7:15" ht="13.5" customHeight="1" x14ac:dyDescent="0.25">
      <c r="G106" s="111">
        <v>44289</v>
      </c>
      <c r="H106" s="112" t="s">
        <v>4</v>
      </c>
      <c r="I106" s="121">
        <v>0.72916666666666663</v>
      </c>
      <c r="J106" s="112">
        <v>3</v>
      </c>
      <c r="K106" s="112">
        <v>6</v>
      </c>
      <c r="L106" s="113">
        <v>9</v>
      </c>
      <c r="M106" s="49">
        <f t="shared" si="3"/>
        <v>83</v>
      </c>
      <c r="N106" s="2">
        <f t="shared" si="4"/>
        <v>1</v>
      </c>
      <c r="O106" s="16">
        <f t="shared" si="5"/>
        <v>2</v>
      </c>
    </row>
    <row r="107" spans="7:15" ht="13.5" customHeight="1" x14ac:dyDescent="0.25">
      <c r="G107" s="111">
        <v>44296</v>
      </c>
      <c r="H107" s="112" t="s">
        <v>4</v>
      </c>
      <c r="I107" s="121">
        <v>0.59027777777777779</v>
      </c>
      <c r="J107" s="112">
        <v>3</v>
      </c>
      <c r="K107" s="112">
        <v>10</v>
      </c>
      <c r="L107" s="113">
        <v>4</v>
      </c>
      <c r="M107" s="49">
        <f t="shared" si="3"/>
        <v>84</v>
      </c>
      <c r="N107" s="2">
        <f t="shared" si="4"/>
        <v>1</v>
      </c>
      <c r="O107" s="16">
        <f t="shared" si="5"/>
        <v>1</v>
      </c>
    </row>
    <row r="108" spans="7:15" ht="13.5" customHeight="1" x14ac:dyDescent="0.25">
      <c r="G108" s="111">
        <v>44296</v>
      </c>
      <c r="H108" s="112" t="s">
        <v>4</v>
      </c>
      <c r="I108" s="121">
        <v>0.67708333333333337</v>
      </c>
      <c r="J108" s="112">
        <v>3</v>
      </c>
      <c r="K108" s="112">
        <v>10</v>
      </c>
      <c r="L108" s="113">
        <v>7</v>
      </c>
      <c r="M108" s="49">
        <f t="shared" si="3"/>
        <v>85</v>
      </c>
      <c r="N108" s="2">
        <f t="shared" si="4"/>
        <v>1</v>
      </c>
      <c r="O108" s="16">
        <f t="shared" si="5"/>
        <v>1</v>
      </c>
    </row>
    <row r="109" spans="7:15" ht="13.5" customHeight="1" x14ac:dyDescent="0.25">
      <c r="G109" s="111">
        <v>44296</v>
      </c>
      <c r="H109" s="112" t="s">
        <v>4</v>
      </c>
      <c r="I109" s="121">
        <v>0.70138888888888884</v>
      </c>
      <c r="J109" s="112">
        <v>3</v>
      </c>
      <c r="K109" s="112">
        <v>10</v>
      </c>
      <c r="L109" s="113">
        <v>8</v>
      </c>
      <c r="M109" s="49">
        <f t="shared" si="3"/>
        <v>86</v>
      </c>
      <c r="N109" s="2">
        <f t="shared" si="4"/>
        <v>1</v>
      </c>
      <c r="O109" s="16">
        <f t="shared" si="5"/>
        <v>1</v>
      </c>
    </row>
    <row r="110" spans="7:15" ht="13.5" customHeight="1" x14ac:dyDescent="0.25">
      <c r="G110" s="111">
        <v>44303</v>
      </c>
      <c r="H110" s="112" t="s">
        <v>4</v>
      </c>
      <c r="I110" s="121">
        <v>0.51388888888888895</v>
      </c>
      <c r="J110" s="112">
        <v>3</v>
      </c>
      <c r="K110" s="112">
        <v>0</v>
      </c>
      <c r="L110" s="113">
        <v>1</v>
      </c>
      <c r="M110" s="49">
        <f t="shared" si="3"/>
        <v>87</v>
      </c>
      <c r="N110" s="2">
        <f t="shared" si="4"/>
        <v>1</v>
      </c>
      <c r="O110" s="16">
        <f t="shared" si="5"/>
        <v>1</v>
      </c>
    </row>
    <row r="111" spans="7:15" ht="13.5" customHeight="1" x14ac:dyDescent="0.25">
      <c r="G111" s="111">
        <v>44303</v>
      </c>
      <c r="H111" s="112" t="s">
        <v>4</v>
      </c>
      <c r="I111" s="121">
        <v>0.5625</v>
      </c>
      <c r="J111" s="112">
        <v>3</v>
      </c>
      <c r="K111" s="112">
        <v>0</v>
      </c>
      <c r="L111" s="113">
        <v>3</v>
      </c>
      <c r="M111" s="49">
        <f t="shared" si="3"/>
        <v>88</v>
      </c>
      <c r="N111" s="2">
        <f t="shared" si="4"/>
        <v>1</v>
      </c>
      <c r="O111" s="16">
        <f t="shared" si="5"/>
        <v>1</v>
      </c>
    </row>
    <row r="112" spans="7:15" ht="13.5" customHeight="1" x14ac:dyDescent="0.25">
      <c r="G112" s="111">
        <v>44303</v>
      </c>
      <c r="H112" s="112" t="s">
        <v>4</v>
      </c>
      <c r="I112" s="121">
        <v>0.58680555555555558</v>
      </c>
      <c r="J112" s="112">
        <v>3</v>
      </c>
      <c r="K112" s="112">
        <v>0</v>
      </c>
      <c r="L112" s="113">
        <v>4</v>
      </c>
      <c r="M112" s="49">
        <f t="shared" si="3"/>
        <v>89</v>
      </c>
      <c r="N112" s="2">
        <f t="shared" si="4"/>
        <v>2</v>
      </c>
      <c r="O112" s="16">
        <f t="shared" si="5"/>
        <v>2</v>
      </c>
    </row>
    <row r="113" spans="7:15" ht="13.5" customHeight="1" x14ac:dyDescent="0.25">
      <c r="G113" s="111">
        <v>44303</v>
      </c>
      <c r="H113" s="112" t="s">
        <v>4</v>
      </c>
      <c r="I113" s="121">
        <v>0.58680555555555558</v>
      </c>
      <c r="J113" s="112">
        <v>3</v>
      </c>
      <c r="K113" s="112">
        <v>0</v>
      </c>
      <c r="L113" s="113">
        <v>4</v>
      </c>
      <c r="M113" s="49">
        <f t="shared" si="3"/>
        <v>89</v>
      </c>
      <c r="N113" s="2">
        <f t="shared" si="4"/>
        <v>1</v>
      </c>
      <c r="O113" s="16">
        <f t="shared" si="5"/>
        <v>2</v>
      </c>
    </row>
    <row r="114" spans="7:15" ht="13.5" customHeight="1" x14ac:dyDescent="0.25">
      <c r="G114" s="111">
        <v>44303</v>
      </c>
      <c r="H114" s="112" t="s">
        <v>4</v>
      </c>
      <c r="I114" s="121">
        <v>0.61458333333333337</v>
      </c>
      <c r="J114" s="112">
        <v>3</v>
      </c>
      <c r="K114" s="112">
        <v>0</v>
      </c>
      <c r="L114" s="113">
        <v>5</v>
      </c>
      <c r="M114" s="49">
        <f t="shared" si="3"/>
        <v>90</v>
      </c>
      <c r="N114" s="2">
        <f t="shared" si="4"/>
        <v>1</v>
      </c>
      <c r="O114" s="16">
        <f t="shared" si="5"/>
        <v>1</v>
      </c>
    </row>
    <row r="115" spans="7:15" ht="13.5" customHeight="1" x14ac:dyDescent="0.25">
      <c r="G115" s="111">
        <v>44303</v>
      </c>
      <c r="H115" s="112" t="s">
        <v>4</v>
      </c>
      <c r="I115" s="121">
        <v>0.67013888888888884</v>
      </c>
      <c r="J115" s="112">
        <v>3</v>
      </c>
      <c r="K115" s="112">
        <v>0</v>
      </c>
      <c r="L115" s="113">
        <v>7</v>
      </c>
      <c r="M115" s="49">
        <f t="shared" si="3"/>
        <v>91</v>
      </c>
      <c r="N115" s="2">
        <f t="shared" si="4"/>
        <v>1</v>
      </c>
      <c r="O115" s="16">
        <f t="shared" si="5"/>
        <v>1</v>
      </c>
    </row>
    <row r="116" spans="7:15" ht="13.5" customHeight="1" x14ac:dyDescent="0.25">
      <c r="G116" s="111">
        <v>44303</v>
      </c>
      <c r="H116" s="112" t="s">
        <v>148</v>
      </c>
      <c r="I116" s="121">
        <v>0.6875</v>
      </c>
      <c r="J116" s="112">
        <v>4</v>
      </c>
      <c r="K116" s="112">
        <v>3</v>
      </c>
      <c r="L116" s="113">
        <v>9</v>
      </c>
      <c r="M116" s="49">
        <f t="shared" si="3"/>
        <v>92</v>
      </c>
      <c r="N116" s="2">
        <f t="shared" si="4"/>
        <v>1</v>
      </c>
      <c r="O116" s="16">
        <f t="shared" si="5"/>
        <v>1</v>
      </c>
    </row>
    <row r="117" spans="7:15" ht="13.5" customHeight="1" x14ac:dyDescent="0.25">
      <c r="G117" s="111">
        <v>44303</v>
      </c>
      <c r="H117" s="112" t="s">
        <v>4</v>
      </c>
      <c r="I117" s="121">
        <v>0.69444444444444453</v>
      </c>
      <c r="J117" s="112">
        <v>3</v>
      </c>
      <c r="K117" s="112">
        <v>0</v>
      </c>
      <c r="L117" s="113">
        <v>8</v>
      </c>
      <c r="M117" s="49">
        <f t="shared" si="3"/>
        <v>93</v>
      </c>
      <c r="N117" s="2">
        <f t="shared" si="4"/>
        <v>1</v>
      </c>
      <c r="O117" s="16">
        <f t="shared" si="5"/>
        <v>1</v>
      </c>
    </row>
    <row r="118" spans="7:15" ht="13.5" customHeight="1" x14ac:dyDescent="0.25">
      <c r="G118" s="111">
        <v>44303</v>
      </c>
      <c r="H118" s="112" t="s">
        <v>4</v>
      </c>
      <c r="I118" s="121">
        <v>0.72222222222222221</v>
      </c>
      <c r="J118" s="112">
        <v>3</v>
      </c>
      <c r="K118" s="112">
        <v>0</v>
      </c>
      <c r="L118" s="113">
        <v>9</v>
      </c>
      <c r="M118" s="49">
        <f t="shared" si="3"/>
        <v>94</v>
      </c>
      <c r="N118" s="2">
        <f t="shared" si="4"/>
        <v>2</v>
      </c>
      <c r="O118" s="16">
        <f t="shared" si="5"/>
        <v>2</v>
      </c>
    </row>
    <row r="119" spans="7:15" ht="13.5" customHeight="1" x14ac:dyDescent="0.25">
      <c r="G119" s="111">
        <v>44303</v>
      </c>
      <c r="H119" s="112" t="s">
        <v>4</v>
      </c>
      <c r="I119" s="121">
        <v>0.72222222222222221</v>
      </c>
      <c r="J119" s="112">
        <v>3</v>
      </c>
      <c r="K119" s="112">
        <v>0</v>
      </c>
      <c r="L119" s="113">
        <v>9</v>
      </c>
      <c r="M119" s="49">
        <f t="shared" si="3"/>
        <v>94</v>
      </c>
      <c r="N119" s="2">
        <f t="shared" si="4"/>
        <v>1</v>
      </c>
      <c r="O119" s="16">
        <f t="shared" si="5"/>
        <v>2</v>
      </c>
    </row>
    <row r="120" spans="7:15" ht="13.5" customHeight="1" x14ac:dyDescent="0.25">
      <c r="G120" s="111">
        <v>44310</v>
      </c>
      <c r="H120" s="112" t="s">
        <v>4</v>
      </c>
      <c r="I120" s="121">
        <v>0.53472222222222221</v>
      </c>
      <c r="J120" s="112">
        <v>4</v>
      </c>
      <c r="K120" s="112">
        <v>8</v>
      </c>
      <c r="L120" s="113">
        <v>2</v>
      </c>
      <c r="M120" s="49">
        <f t="shared" si="3"/>
        <v>95</v>
      </c>
      <c r="N120" s="2">
        <f t="shared" si="4"/>
        <v>2</v>
      </c>
      <c r="O120" s="16">
        <f t="shared" si="5"/>
        <v>2</v>
      </c>
    </row>
    <row r="121" spans="7:15" ht="13.5" customHeight="1" x14ac:dyDescent="0.25">
      <c r="G121" s="111">
        <v>44310</v>
      </c>
      <c r="H121" s="112" t="s">
        <v>4</v>
      </c>
      <c r="I121" s="121">
        <v>0.53472222222222221</v>
      </c>
      <c r="J121" s="112">
        <v>4</v>
      </c>
      <c r="K121" s="112">
        <v>8</v>
      </c>
      <c r="L121" s="113">
        <v>2</v>
      </c>
      <c r="M121" s="49">
        <f t="shared" si="3"/>
        <v>95</v>
      </c>
      <c r="N121" s="2">
        <f t="shared" si="4"/>
        <v>1</v>
      </c>
      <c r="O121" s="16">
        <f t="shared" si="5"/>
        <v>2</v>
      </c>
    </row>
    <row r="122" spans="7:15" ht="13.5" customHeight="1" x14ac:dyDescent="0.25">
      <c r="G122" s="111">
        <v>44310</v>
      </c>
      <c r="H122" s="112" t="s">
        <v>4</v>
      </c>
      <c r="I122" s="121">
        <v>0.58333333333333337</v>
      </c>
      <c r="J122" s="112">
        <v>4</v>
      </c>
      <c r="K122" s="112">
        <v>8</v>
      </c>
      <c r="L122" s="113">
        <v>4</v>
      </c>
      <c r="M122" s="49">
        <f t="shared" si="3"/>
        <v>96</v>
      </c>
      <c r="N122" s="2">
        <f t="shared" si="4"/>
        <v>1</v>
      </c>
      <c r="O122" s="16">
        <f t="shared" si="5"/>
        <v>1</v>
      </c>
    </row>
    <row r="123" spans="7:15" ht="13.5" customHeight="1" x14ac:dyDescent="0.25">
      <c r="G123" s="111">
        <v>44310</v>
      </c>
      <c r="H123" s="112" t="s">
        <v>148</v>
      </c>
      <c r="I123" s="121">
        <v>0.67708333333333337</v>
      </c>
      <c r="J123" s="112">
        <v>4</v>
      </c>
      <c r="K123" s="112">
        <v>6</v>
      </c>
      <c r="L123" s="113">
        <v>8</v>
      </c>
      <c r="M123" s="49">
        <f t="shared" si="3"/>
        <v>97</v>
      </c>
      <c r="N123" s="2">
        <f t="shared" si="4"/>
        <v>1</v>
      </c>
      <c r="O123" s="16">
        <f t="shared" si="5"/>
        <v>1</v>
      </c>
    </row>
    <row r="124" spans="7:15" ht="13.5" customHeight="1" x14ac:dyDescent="0.25">
      <c r="G124" s="111">
        <v>44310</v>
      </c>
      <c r="H124" s="112" t="s">
        <v>4</v>
      </c>
      <c r="I124" s="121">
        <v>0.6875</v>
      </c>
      <c r="J124" s="112">
        <v>4</v>
      </c>
      <c r="K124" s="112">
        <v>8</v>
      </c>
      <c r="L124" s="113">
        <v>8</v>
      </c>
      <c r="M124" s="49">
        <f t="shared" si="3"/>
        <v>98</v>
      </c>
      <c r="N124" s="2">
        <f t="shared" si="4"/>
        <v>1</v>
      </c>
      <c r="O124" s="16">
        <f t="shared" si="5"/>
        <v>1</v>
      </c>
    </row>
    <row r="125" spans="7:15" ht="13.5" customHeight="1" x14ac:dyDescent="0.25">
      <c r="G125" s="111">
        <v>44310</v>
      </c>
      <c r="H125" s="112" t="s">
        <v>148</v>
      </c>
      <c r="I125" s="121">
        <v>0.70486111111111116</v>
      </c>
      <c r="J125" s="112">
        <v>4</v>
      </c>
      <c r="K125" s="112">
        <v>6</v>
      </c>
      <c r="L125" s="113">
        <v>9</v>
      </c>
      <c r="M125" s="49">
        <f t="shared" si="3"/>
        <v>99</v>
      </c>
      <c r="N125" s="2">
        <f t="shared" si="4"/>
        <v>1</v>
      </c>
      <c r="O125" s="16">
        <f t="shared" si="5"/>
        <v>1</v>
      </c>
    </row>
    <row r="126" spans="7:15" ht="13.5" customHeight="1" x14ac:dyDescent="0.25">
      <c r="G126" s="111">
        <v>44310</v>
      </c>
      <c r="H126" s="112" t="s">
        <v>4</v>
      </c>
      <c r="I126" s="121">
        <v>0.71180555555555547</v>
      </c>
      <c r="J126" s="112">
        <v>4</v>
      </c>
      <c r="K126" s="112">
        <v>8</v>
      </c>
      <c r="L126" s="113">
        <v>9</v>
      </c>
      <c r="M126" s="49">
        <f t="shared" si="3"/>
        <v>100</v>
      </c>
      <c r="N126" s="2">
        <f t="shared" si="4"/>
        <v>1</v>
      </c>
      <c r="O126" s="16">
        <f t="shared" si="5"/>
        <v>1</v>
      </c>
    </row>
    <row r="127" spans="7:15" ht="13.5" customHeight="1" x14ac:dyDescent="0.25">
      <c r="G127" s="111">
        <v>44311</v>
      </c>
      <c r="H127" s="112" t="s">
        <v>3</v>
      </c>
      <c r="I127" s="121">
        <v>0.54166666666666663</v>
      </c>
      <c r="J127" s="112">
        <v>4</v>
      </c>
      <c r="K127" s="112">
        <v>0</v>
      </c>
      <c r="L127" s="113">
        <v>1</v>
      </c>
      <c r="M127" s="49">
        <f t="shared" si="3"/>
        <v>101</v>
      </c>
      <c r="N127" s="2">
        <f t="shared" si="4"/>
        <v>1</v>
      </c>
      <c r="O127" s="16">
        <f t="shared" si="5"/>
        <v>1</v>
      </c>
    </row>
    <row r="128" spans="7:15" ht="13.5" customHeight="1" x14ac:dyDescent="0.25">
      <c r="G128" s="111">
        <v>44311</v>
      </c>
      <c r="H128" s="112" t="s">
        <v>3</v>
      </c>
      <c r="I128" s="121">
        <v>0.56597222222222221</v>
      </c>
      <c r="J128" s="112">
        <v>4</v>
      </c>
      <c r="K128" s="112">
        <v>0</v>
      </c>
      <c r="L128" s="113">
        <v>2</v>
      </c>
      <c r="M128" s="49">
        <f t="shared" si="3"/>
        <v>102</v>
      </c>
      <c r="N128" s="2">
        <f t="shared" si="4"/>
        <v>1</v>
      </c>
      <c r="O128" s="16">
        <f t="shared" si="5"/>
        <v>1</v>
      </c>
    </row>
    <row r="129" spans="7:15" ht="13.5" customHeight="1" x14ac:dyDescent="0.25">
      <c r="G129" s="111">
        <v>44311</v>
      </c>
      <c r="H129" s="112" t="s">
        <v>3</v>
      </c>
      <c r="I129" s="121">
        <v>0.59027777777777779</v>
      </c>
      <c r="J129" s="112">
        <v>4</v>
      </c>
      <c r="K129" s="112">
        <v>0</v>
      </c>
      <c r="L129" s="113">
        <v>3</v>
      </c>
      <c r="M129" s="49">
        <f t="shared" si="3"/>
        <v>103</v>
      </c>
      <c r="N129" s="2">
        <f t="shared" si="4"/>
        <v>2</v>
      </c>
      <c r="O129" s="16">
        <f t="shared" si="5"/>
        <v>2</v>
      </c>
    </row>
    <row r="130" spans="7:15" ht="13.5" customHeight="1" x14ac:dyDescent="0.25">
      <c r="G130" s="111">
        <v>44311</v>
      </c>
      <c r="H130" s="112" t="s">
        <v>3</v>
      </c>
      <c r="I130" s="121">
        <v>0.59027777777777779</v>
      </c>
      <c r="J130" s="112">
        <v>4</v>
      </c>
      <c r="K130" s="112">
        <v>0</v>
      </c>
      <c r="L130" s="113">
        <v>3</v>
      </c>
      <c r="M130" s="49">
        <f t="shared" si="3"/>
        <v>103</v>
      </c>
      <c r="N130" s="2">
        <f t="shared" si="4"/>
        <v>1</v>
      </c>
      <c r="O130" s="16">
        <f t="shared" si="5"/>
        <v>2</v>
      </c>
    </row>
    <row r="131" spans="7:15" ht="13.5" customHeight="1" x14ac:dyDescent="0.25">
      <c r="G131" s="111">
        <v>44311</v>
      </c>
      <c r="H131" s="112" t="s">
        <v>3</v>
      </c>
      <c r="I131" s="121">
        <v>0.63888888888888895</v>
      </c>
      <c r="J131" s="112">
        <v>4</v>
      </c>
      <c r="K131" s="112">
        <v>0</v>
      </c>
      <c r="L131" s="113">
        <v>5</v>
      </c>
      <c r="M131" s="49">
        <f t="shared" si="3"/>
        <v>104</v>
      </c>
      <c r="N131" s="2">
        <f t="shared" si="4"/>
        <v>1</v>
      </c>
      <c r="O131" s="16">
        <f t="shared" si="5"/>
        <v>1</v>
      </c>
    </row>
    <row r="132" spans="7:15" ht="13.5" customHeight="1" x14ac:dyDescent="0.25">
      <c r="G132" s="111">
        <v>44317</v>
      </c>
      <c r="H132" s="112" t="s">
        <v>1063</v>
      </c>
      <c r="I132" s="121">
        <v>0.51736111111111105</v>
      </c>
      <c r="J132" s="112">
        <v>4</v>
      </c>
      <c r="K132" s="112">
        <v>0</v>
      </c>
      <c r="L132" s="113">
        <v>2</v>
      </c>
      <c r="M132" s="49">
        <f t="shared" si="3"/>
        <v>105</v>
      </c>
      <c r="N132" s="2">
        <f t="shared" si="4"/>
        <v>1</v>
      </c>
      <c r="O132" s="16">
        <f t="shared" si="5"/>
        <v>1</v>
      </c>
    </row>
    <row r="133" spans="7:15" ht="13.5" customHeight="1" x14ac:dyDescent="0.25">
      <c r="G133" s="111">
        <v>44317</v>
      </c>
      <c r="H133" s="112" t="s">
        <v>1063</v>
      </c>
      <c r="I133" s="121">
        <v>0.56597222222222199</v>
      </c>
      <c r="J133" s="112">
        <v>4</v>
      </c>
      <c r="K133" s="112">
        <v>0</v>
      </c>
      <c r="L133" s="113">
        <v>4</v>
      </c>
      <c r="M133" s="49">
        <f t="shared" si="3"/>
        <v>106</v>
      </c>
      <c r="N133" s="2">
        <f t="shared" si="4"/>
        <v>1</v>
      </c>
      <c r="O133" s="16">
        <f t="shared" si="5"/>
        <v>1</v>
      </c>
    </row>
    <row r="134" spans="7:15" ht="13.5" customHeight="1" x14ac:dyDescent="0.25">
      <c r="G134" s="111">
        <v>44317</v>
      </c>
      <c r="H134" s="112" t="s">
        <v>5</v>
      </c>
      <c r="I134" s="121">
        <v>0.57291666666666663</v>
      </c>
      <c r="J134" s="112">
        <v>3</v>
      </c>
      <c r="K134" s="112">
        <v>0</v>
      </c>
      <c r="L134" s="113">
        <v>4</v>
      </c>
      <c r="M134" s="49">
        <f t="shared" ref="M134:M197" si="6">IF(AND(G134=G133,L134=L133,I134=I133),M133,M133+1)</f>
        <v>107</v>
      </c>
      <c r="N134" s="2">
        <f t="shared" si="4"/>
        <v>2</v>
      </c>
      <c r="O134" s="16">
        <f t="shared" si="5"/>
        <v>2</v>
      </c>
    </row>
    <row r="135" spans="7:15" ht="13.5" customHeight="1" x14ac:dyDescent="0.25">
      <c r="G135" s="111">
        <v>44317</v>
      </c>
      <c r="H135" s="112" t="s">
        <v>5</v>
      </c>
      <c r="I135" s="121">
        <v>0.57291666666666663</v>
      </c>
      <c r="J135" s="112">
        <v>3</v>
      </c>
      <c r="K135" s="112">
        <v>0</v>
      </c>
      <c r="L135" s="113">
        <v>4</v>
      </c>
      <c r="M135" s="49">
        <f t="shared" si="6"/>
        <v>107</v>
      </c>
      <c r="N135" s="2">
        <f t="shared" si="4"/>
        <v>1</v>
      </c>
      <c r="O135" s="16">
        <f t="shared" si="5"/>
        <v>2</v>
      </c>
    </row>
    <row r="136" spans="7:15" ht="13.5" customHeight="1" x14ac:dyDescent="0.25">
      <c r="G136" s="111">
        <v>44317</v>
      </c>
      <c r="H136" s="112" t="s">
        <v>1063</v>
      </c>
      <c r="I136" s="121">
        <v>0.59027777777777801</v>
      </c>
      <c r="J136" s="112">
        <v>4</v>
      </c>
      <c r="K136" s="112">
        <v>0</v>
      </c>
      <c r="L136" s="113">
        <v>5</v>
      </c>
      <c r="M136" s="49">
        <f t="shared" si="6"/>
        <v>108</v>
      </c>
      <c r="N136" s="2">
        <f t="shared" si="4"/>
        <v>1</v>
      </c>
      <c r="O136" s="16">
        <f t="shared" si="5"/>
        <v>1</v>
      </c>
    </row>
    <row r="137" spans="7:15" ht="13.5" customHeight="1" x14ac:dyDescent="0.25">
      <c r="G137" s="111">
        <v>44317</v>
      </c>
      <c r="H137" s="112" t="s">
        <v>5</v>
      </c>
      <c r="I137" s="121">
        <v>0.59722222222222221</v>
      </c>
      <c r="J137" s="112">
        <v>3</v>
      </c>
      <c r="K137" s="112">
        <v>0</v>
      </c>
      <c r="L137" s="113">
        <v>5</v>
      </c>
      <c r="M137" s="49">
        <f t="shared" si="6"/>
        <v>109</v>
      </c>
      <c r="N137" s="2">
        <f t="shared" ref="N137:N200" si="7">IF(M137=M139,3,IF(M137=M138,2,1))</f>
        <v>1</v>
      </c>
      <c r="O137" s="16">
        <f t="shared" ref="O137:O200" si="8">IF(N135=3,3,IF(N136=3,3,IF(N136=2,2,N137)))</f>
        <v>1</v>
      </c>
    </row>
    <row r="138" spans="7:15" ht="13.5" customHeight="1" x14ac:dyDescent="0.25">
      <c r="G138" s="111">
        <v>44317</v>
      </c>
      <c r="H138" s="112" t="s">
        <v>1063</v>
      </c>
      <c r="I138" s="121">
        <v>0.67013888888888895</v>
      </c>
      <c r="J138" s="112">
        <v>4</v>
      </c>
      <c r="K138" s="112">
        <v>0</v>
      </c>
      <c r="L138" s="113">
        <v>8</v>
      </c>
      <c r="M138" s="49">
        <f t="shared" si="6"/>
        <v>110</v>
      </c>
      <c r="N138" s="2">
        <f t="shared" si="7"/>
        <v>1</v>
      </c>
      <c r="O138" s="16">
        <f t="shared" si="8"/>
        <v>1</v>
      </c>
    </row>
    <row r="139" spans="7:15" ht="13.5" customHeight="1" x14ac:dyDescent="0.25">
      <c r="G139" s="111">
        <v>44317</v>
      </c>
      <c r="H139" s="112" t="s">
        <v>5</v>
      </c>
      <c r="I139" s="121">
        <v>0.68055555555555547</v>
      </c>
      <c r="J139" s="112">
        <v>3</v>
      </c>
      <c r="K139" s="112">
        <v>0</v>
      </c>
      <c r="L139" s="113">
        <v>8</v>
      </c>
      <c r="M139" s="49">
        <f t="shared" si="6"/>
        <v>111</v>
      </c>
      <c r="N139" s="2">
        <f t="shared" si="7"/>
        <v>1</v>
      </c>
      <c r="O139" s="16">
        <f t="shared" si="8"/>
        <v>1</v>
      </c>
    </row>
    <row r="140" spans="7:15" ht="13.5" customHeight="1" x14ac:dyDescent="0.25">
      <c r="G140" s="111">
        <v>44317</v>
      </c>
      <c r="H140" s="112" t="s">
        <v>1063</v>
      </c>
      <c r="I140" s="121">
        <v>0.69791666666666663</v>
      </c>
      <c r="J140" s="112">
        <v>4</v>
      </c>
      <c r="K140" s="112">
        <v>0</v>
      </c>
      <c r="L140" s="113">
        <v>9</v>
      </c>
      <c r="M140" s="49">
        <f t="shared" si="6"/>
        <v>112</v>
      </c>
      <c r="N140" s="2">
        <f t="shared" si="7"/>
        <v>1</v>
      </c>
      <c r="O140" s="16">
        <f t="shared" si="8"/>
        <v>1</v>
      </c>
    </row>
    <row r="141" spans="7:15" ht="13.5" customHeight="1" x14ac:dyDescent="0.25">
      <c r="G141" s="111">
        <v>44324</v>
      </c>
      <c r="H141" s="112" t="s">
        <v>1067</v>
      </c>
      <c r="I141" s="121">
        <v>0.61111111111111105</v>
      </c>
      <c r="J141" s="112">
        <v>8</v>
      </c>
      <c r="K141" s="112">
        <v>0</v>
      </c>
      <c r="L141" s="113">
        <v>6</v>
      </c>
      <c r="M141" s="49">
        <f t="shared" si="6"/>
        <v>113</v>
      </c>
      <c r="N141" s="2">
        <f t="shared" si="7"/>
        <v>1</v>
      </c>
      <c r="O141" s="16">
        <f t="shared" si="8"/>
        <v>1</v>
      </c>
    </row>
    <row r="142" spans="7:15" ht="13.5" customHeight="1" x14ac:dyDescent="0.25">
      <c r="G142" s="111">
        <v>44324</v>
      </c>
      <c r="H142" s="112" t="s">
        <v>1067</v>
      </c>
      <c r="I142" s="121">
        <v>0.66666666666666663</v>
      </c>
      <c r="J142" s="112">
        <v>8</v>
      </c>
      <c r="K142" s="112">
        <v>0</v>
      </c>
      <c r="L142" s="113">
        <v>8</v>
      </c>
      <c r="M142" s="49">
        <f t="shared" si="6"/>
        <v>114</v>
      </c>
      <c r="N142" s="2">
        <f t="shared" si="7"/>
        <v>1</v>
      </c>
      <c r="O142" s="16">
        <f t="shared" si="8"/>
        <v>1</v>
      </c>
    </row>
    <row r="143" spans="7:15" ht="13.5" customHeight="1" x14ac:dyDescent="0.25">
      <c r="G143" s="111">
        <v>44331</v>
      </c>
      <c r="H143" s="112" t="s">
        <v>3</v>
      </c>
      <c r="I143" s="121">
        <v>0.53819444444444442</v>
      </c>
      <c r="J143" s="112">
        <v>7</v>
      </c>
      <c r="K143" s="112">
        <v>2</v>
      </c>
      <c r="L143" s="113">
        <v>3</v>
      </c>
      <c r="M143" s="49">
        <f t="shared" si="6"/>
        <v>115</v>
      </c>
      <c r="N143" s="2">
        <f t="shared" si="7"/>
        <v>1</v>
      </c>
      <c r="O143" s="16">
        <f t="shared" si="8"/>
        <v>1</v>
      </c>
    </row>
    <row r="144" spans="7:15" ht="13.5" customHeight="1" x14ac:dyDescent="0.25">
      <c r="G144" s="111">
        <v>44331</v>
      </c>
      <c r="H144" s="112" t="s">
        <v>149</v>
      </c>
      <c r="I144" s="121">
        <v>0.63194444444444442</v>
      </c>
      <c r="J144" s="112">
        <v>7</v>
      </c>
      <c r="K144" s="112">
        <v>0</v>
      </c>
      <c r="L144" s="113">
        <v>7</v>
      </c>
      <c r="M144" s="49">
        <f t="shared" si="6"/>
        <v>116</v>
      </c>
      <c r="N144" s="2">
        <f t="shared" si="7"/>
        <v>1</v>
      </c>
      <c r="O144" s="16">
        <f t="shared" si="8"/>
        <v>1</v>
      </c>
    </row>
    <row r="145" spans="7:15" ht="13.5" customHeight="1" x14ac:dyDescent="0.25">
      <c r="G145" s="111">
        <v>44331</v>
      </c>
      <c r="H145" s="112" t="s">
        <v>3</v>
      </c>
      <c r="I145" s="121">
        <v>0.67222222222222217</v>
      </c>
      <c r="J145" s="112">
        <v>7</v>
      </c>
      <c r="K145" s="112">
        <v>2</v>
      </c>
      <c r="L145" s="113">
        <v>8</v>
      </c>
      <c r="M145" s="49">
        <f t="shared" si="6"/>
        <v>117</v>
      </c>
      <c r="N145" s="2">
        <f t="shared" si="7"/>
        <v>2</v>
      </c>
      <c r="O145" s="16">
        <f t="shared" si="8"/>
        <v>2</v>
      </c>
    </row>
    <row r="146" spans="7:15" ht="13.5" customHeight="1" x14ac:dyDescent="0.25">
      <c r="G146" s="111">
        <v>44331</v>
      </c>
      <c r="H146" s="112" t="s">
        <v>3</v>
      </c>
      <c r="I146" s="121">
        <v>0.67222222222222217</v>
      </c>
      <c r="J146" s="112">
        <v>7</v>
      </c>
      <c r="K146" s="112">
        <v>2</v>
      </c>
      <c r="L146" s="113">
        <v>8</v>
      </c>
      <c r="M146" s="49">
        <f t="shared" si="6"/>
        <v>117</v>
      </c>
      <c r="N146" s="2">
        <f t="shared" si="7"/>
        <v>1</v>
      </c>
      <c r="O146" s="16">
        <f t="shared" si="8"/>
        <v>2</v>
      </c>
    </row>
    <row r="147" spans="7:15" ht="13.5" customHeight="1" x14ac:dyDescent="0.25">
      <c r="G147" s="111">
        <v>44338</v>
      </c>
      <c r="H147" s="112" t="s">
        <v>3</v>
      </c>
      <c r="I147" s="121">
        <v>0.51388888888888895</v>
      </c>
      <c r="J147" s="112">
        <v>4</v>
      </c>
      <c r="K147" s="112">
        <v>5</v>
      </c>
      <c r="L147" s="113">
        <v>2</v>
      </c>
      <c r="M147" s="49">
        <f t="shared" si="6"/>
        <v>118</v>
      </c>
      <c r="N147" s="2">
        <f t="shared" si="7"/>
        <v>1</v>
      </c>
      <c r="O147" s="16">
        <f t="shared" si="8"/>
        <v>1</v>
      </c>
    </row>
    <row r="148" spans="7:15" ht="13.5" customHeight="1" x14ac:dyDescent="0.25">
      <c r="G148" s="111">
        <v>44338</v>
      </c>
      <c r="H148" s="112" t="s">
        <v>3</v>
      </c>
      <c r="I148" s="121">
        <v>0.5625</v>
      </c>
      <c r="J148" s="112">
        <v>4</v>
      </c>
      <c r="K148" s="112">
        <v>5</v>
      </c>
      <c r="L148" s="113">
        <v>4</v>
      </c>
      <c r="M148" s="49">
        <f t="shared" si="6"/>
        <v>119</v>
      </c>
      <c r="N148" s="2">
        <f t="shared" si="7"/>
        <v>1</v>
      </c>
      <c r="O148" s="16">
        <f t="shared" si="8"/>
        <v>1</v>
      </c>
    </row>
    <row r="149" spans="7:15" ht="13.5" customHeight="1" x14ac:dyDescent="0.25">
      <c r="G149" s="111">
        <v>44338</v>
      </c>
      <c r="H149" s="112" t="s">
        <v>149</v>
      </c>
      <c r="I149" s="121">
        <v>0.57291666666666663</v>
      </c>
      <c r="J149" s="112">
        <v>5</v>
      </c>
      <c r="K149" s="112">
        <v>3</v>
      </c>
      <c r="L149" s="113">
        <v>5</v>
      </c>
      <c r="M149" s="49">
        <f t="shared" si="6"/>
        <v>120</v>
      </c>
      <c r="N149" s="2">
        <f t="shared" si="7"/>
        <v>1</v>
      </c>
      <c r="O149" s="16">
        <f t="shared" si="8"/>
        <v>1</v>
      </c>
    </row>
    <row r="150" spans="7:15" ht="13.5" customHeight="1" x14ac:dyDescent="0.25">
      <c r="G150" s="111">
        <v>44338</v>
      </c>
      <c r="H150" s="112" t="s">
        <v>3</v>
      </c>
      <c r="I150" s="121">
        <v>0.69444444444444453</v>
      </c>
      <c r="J150" s="112">
        <v>4</v>
      </c>
      <c r="K150" s="112">
        <v>5</v>
      </c>
      <c r="L150" s="113">
        <v>9</v>
      </c>
      <c r="M150" s="49">
        <f t="shared" si="6"/>
        <v>121</v>
      </c>
      <c r="N150" s="2">
        <f t="shared" si="7"/>
        <v>1</v>
      </c>
      <c r="O150" s="16">
        <f t="shared" si="8"/>
        <v>1</v>
      </c>
    </row>
    <row r="151" spans="7:15" ht="13.5" customHeight="1" x14ac:dyDescent="0.25">
      <c r="G151" s="111">
        <v>44345</v>
      </c>
      <c r="H151" s="112" t="s">
        <v>148</v>
      </c>
      <c r="I151" s="121">
        <v>0.54861111111111105</v>
      </c>
      <c r="J151" s="112">
        <v>5</v>
      </c>
      <c r="K151" s="112">
        <v>0</v>
      </c>
      <c r="L151" s="113">
        <v>4</v>
      </c>
      <c r="M151" s="49">
        <f t="shared" si="6"/>
        <v>122</v>
      </c>
      <c r="N151" s="2">
        <f t="shared" si="7"/>
        <v>1</v>
      </c>
      <c r="O151" s="16">
        <f t="shared" si="8"/>
        <v>1</v>
      </c>
    </row>
    <row r="152" spans="7:15" ht="13.5" customHeight="1" x14ac:dyDescent="0.25">
      <c r="G152" s="111">
        <v>44345</v>
      </c>
      <c r="H152" s="112" t="s">
        <v>4</v>
      </c>
      <c r="I152" s="121">
        <v>0.5625</v>
      </c>
      <c r="J152" s="112">
        <v>4</v>
      </c>
      <c r="K152" s="112">
        <v>3</v>
      </c>
      <c r="L152" s="113">
        <v>4</v>
      </c>
      <c r="M152" s="49">
        <f t="shared" si="6"/>
        <v>123</v>
      </c>
      <c r="N152" s="2">
        <f t="shared" si="7"/>
        <v>1</v>
      </c>
      <c r="O152" s="16">
        <f t="shared" si="8"/>
        <v>1</v>
      </c>
    </row>
    <row r="153" spans="7:15" ht="13.5" customHeight="1" x14ac:dyDescent="0.25">
      <c r="G153" s="111">
        <v>44345</v>
      </c>
      <c r="H153" s="112" t="s">
        <v>4</v>
      </c>
      <c r="I153" s="121">
        <v>0.59027777777777779</v>
      </c>
      <c r="J153" s="112">
        <v>4</v>
      </c>
      <c r="K153" s="112">
        <v>3</v>
      </c>
      <c r="L153" s="113">
        <v>5</v>
      </c>
      <c r="M153" s="49">
        <f t="shared" si="6"/>
        <v>124</v>
      </c>
      <c r="N153" s="2">
        <f t="shared" si="7"/>
        <v>2</v>
      </c>
      <c r="O153" s="16">
        <f t="shared" si="8"/>
        <v>2</v>
      </c>
    </row>
    <row r="154" spans="7:15" ht="13.5" customHeight="1" x14ac:dyDescent="0.25">
      <c r="G154" s="111">
        <v>44345</v>
      </c>
      <c r="H154" s="112" t="s">
        <v>4</v>
      </c>
      <c r="I154" s="121">
        <v>0.59027777777777779</v>
      </c>
      <c r="J154" s="112">
        <v>4</v>
      </c>
      <c r="K154" s="112">
        <v>3</v>
      </c>
      <c r="L154" s="113">
        <v>5</v>
      </c>
      <c r="M154" s="49">
        <f t="shared" si="6"/>
        <v>124</v>
      </c>
      <c r="N154" s="2">
        <f t="shared" si="7"/>
        <v>1</v>
      </c>
      <c r="O154" s="16">
        <f t="shared" si="8"/>
        <v>2</v>
      </c>
    </row>
    <row r="155" spans="7:15" ht="13.5" customHeight="1" x14ac:dyDescent="0.25">
      <c r="G155" s="111">
        <v>44345</v>
      </c>
      <c r="H155" s="112" t="s">
        <v>4</v>
      </c>
      <c r="I155" s="121">
        <v>0.67361111111111116</v>
      </c>
      <c r="J155" s="112">
        <v>4</v>
      </c>
      <c r="K155" s="112">
        <v>3</v>
      </c>
      <c r="L155" s="113">
        <v>8</v>
      </c>
      <c r="M155" s="49">
        <f t="shared" si="6"/>
        <v>125</v>
      </c>
      <c r="N155" s="2">
        <f t="shared" si="7"/>
        <v>1</v>
      </c>
      <c r="O155" s="16">
        <f t="shared" si="8"/>
        <v>1</v>
      </c>
    </row>
    <row r="156" spans="7:15" ht="13.5" customHeight="1" x14ac:dyDescent="0.25">
      <c r="G156" s="111">
        <v>44345</v>
      </c>
      <c r="H156" s="112" t="s">
        <v>4</v>
      </c>
      <c r="I156" s="121">
        <v>0.69444444444444453</v>
      </c>
      <c r="J156" s="112">
        <v>4</v>
      </c>
      <c r="K156" s="112">
        <v>3</v>
      </c>
      <c r="L156" s="113">
        <v>9</v>
      </c>
      <c r="M156" s="49">
        <f t="shared" si="6"/>
        <v>126</v>
      </c>
      <c r="N156" s="2">
        <f t="shared" si="7"/>
        <v>2</v>
      </c>
      <c r="O156" s="16">
        <f t="shared" si="8"/>
        <v>2</v>
      </c>
    </row>
    <row r="157" spans="7:15" ht="13.5" customHeight="1" x14ac:dyDescent="0.25">
      <c r="G157" s="111">
        <v>44345</v>
      </c>
      <c r="H157" s="112" t="s">
        <v>4</v>
      </c>
      <c r="I157" s="121">
        <v>0.69444444444444453</v>
      </c>
      <c r="J157" s="112">
        <v>4</v>
      </c>
      <c r="K157" s="112">
        <v>3</v>
      </c>
      <c r="L157" s="113">
        <v>9</v>
      </c>
      <c r="M157" s="49">
        <f t="shared" si="6"/>
        <v>126</v>
      </c>
      <c r="N157" s="2">
        <f t="shared" si="7"/>
        <v>1</v>
      </c>
      <c r="O157" s="16">
        <f t="shared" si="8"/>
        <v>2</v>
      </c>
    </row>
    <row r="158" spans="7:15" ht="13.5" customHeight="1" x14ac:dyDescent="0.25">
      <c r="G158" s="111">
        <v>44345</v>
      </c>
      <c r="H158" s="112" t="s">
        <v>4</v>
      </c>
      <c r="I158" s="121">
        <v>0.70138888888888884</v>
      </c>
      <c r="J158" s="112">
        <v>4</v>
      </c>
      <c r="K158" s="112">
        <v>3</v>
      </c>
      <c r="L158" s="113">
        <v>6</v>
      </c>
      <c r="M158" s="49">
        <f t="shared" si="6"/>
        <v>127</v>
      </c>
      <c r="N158" s="2">
        <f t="shared" si="7"/>
        <v>1</v>
      </c>
      <c r="O158" s="16">
        <f t="shared" si="8"/>
        <v>1</v>
      </c>
    </row>
    <row r="159" spans="7:15" ht="13.5" customHeight="1" x14ac:dyDescent="0.25">
      <c r="G159" s="111">
        <v>44352</v>
      </c>
      <c r="H159" s="112" t="s">
        <v>3</v>
      </c>
      <c r="I159" s="121">
        <v>0.4861111111111111</v>
      </c>
      <c r="J159" s="112">
        <v>4</v>
      </c>
      <c r="K159" s="112">
        <v>8</v>
      </c>
      <c r="L159" s="113">
        <v>1</v>
      </c>
      <c r="M159" s="49">
        <f t="shared" si="6"/>
        <v>128</v>
      </c>
      <c r="N159" s="2">
        <f t="shared" si="7"/>
        <v>2</v>
      </c>
      <c r="O159" s="16">
        <f t="shared" si="8"/>
        <v>2</v>
      </c>
    </row>
    <row r="160" spans="7:15" ht="13.5" customHeight="1" x14ac:dyDescent="0.25">
      <c r="G160" s="111">
        <v>44352</v>
      </c>
      <c r="H160" s="112" t="s">
        <v>3</v>
      </c>
      <c r="I160" s="121">
        <v>0.4861111111111111</v>
      </c>
      <c r="J160" s="112">
        <v>4</v>
      </c>
      <c r="K160" s="112">
        <v>8</v>
      </c>
      <c r="L160" s="113">
        <v>1</v>
      </c>
      <c r="M160" s="49">
        <f t="shared" si="6"/>
        <v>128</v>
      </c>
      <c r="N160" s="2">
        <f t="shared" si="7"/>
        <v>1</v>
      </c>
      <c r="O160" s="16">
        <f t="shared" si="8"/>
        <v>2</v>
      </c>
    </row>
    <row r="161" spans="7:15" ht="13.5" customHeight="1" x14ac:dyDescent="0.25">
      <c r="G161" s="111">
        <v>44352</v>
      </c>
      <c r="H161" s="112" t="s">
        <v>3</v>
      </c>
      <c r="I161" s="121">
        <v>0.51041666666666663</v>
      </c>
      <c r="J161" s="112">
        <v>4</v>
      </c>
      <c r="K161" s="112">
        <v>8</v>
      </c>
      <c r="L161" s="113">
        <v>2</v>
      </c>
      <c r="M161" s="49">
        <f t="shared" si="6"/>
        <v>129</v>
      </c>
      <c r="N161" s="2">
        <f t="shared" si="7"/>
        <v>2</v>
      </c>
      <c r="O161" s="16">
        <f t="shared" si="8"/>
        <v>2</v>
      </c>
    </row>
    <row r="162" spans="7:15" ht="13.5" customHeight="1" x14ac:dyDescent="0.25">
      <c r="G162" s="111">
        <v>44352</v>
      </c>
      <c r="H162" s="112" t="s">
        <v>3</v>
      </c>
      <c r="I162" s="121">
        <v>0.51041666666666663</v>
      </c>
      <c r="J162" s="112">
        <v>4</v>
      </c>
      <c r="K162" s="112">
        <v>8</v>
      </c>
      <c r="L162" s="113">
        <v>2</v>
      </c>
      <c r="M162" s="49">
        <f t="shared" si="6"/>
        <v>129</v>
      </c>
      <c r="N162" s="2">
        <f t="shared" si="7"/>
        <v>1</v>
      </c>
      <c r="O162" s="16">
        <f t="shared" si="8"/>
        <v>2</v>
      </c>
    </row>
    <row r="163" spans="7:15" ht="13.5" customHeight="1" x14ac:dyDescent="0.25">
      <c r="G163" s="111">
        <v>44352</v>
      </c>
      <c r="H163" s="112" t="s">
        <v>149</v>
      </c>
      <c r="I163" s="121">
        <v>0.56944444444444442</v>
      </c>
      <c r="J163" s="112">
        <v>6</v>
      </c>
      <c r="K163" s="112">
        <v>6</v>
      </c>
      <c r="L163" s="113">
        <v>5</v>
      </c>
      <c r="M163" s="49">
        <f t="shared" si="6"/>
        <v>130</v>
      </c>
      <c r="N163" s="2">
        <f t="shared" si="7"/>
        <v>1</v>
      </c>
      <c r="O163" s="16">
        <f t="shared" si="8"/>
        <v>1</v>
      </c>
    </row>
    <row r="164" spans="7:15" ht="13.5" customHeight="1" x14ac:dyDescent="0.25">
      <c r="G164" s="111">
        <v>44352</v>
      </c>
      <c r="H164" s="112" t="s">
        <v>3</v>
      </c>
      <c r="I164" s="121">
        <v>0.61458333333333337</v>
      </c>
      <c r="J164" s="112">
        <v>4</v>
      </c>
      <c r="K164" s="112">
        <v>8</v>
      </c>
      <c r="L164" s="113">
        <v>6</v>
      </c>
      <c r="M164" s="49">
        <f t="shared" si="6"/>
        <v>131</v>
      </c>
      <c r="N164" s="2">
        <f t="shared" si="7"/>
        <v>1</v>
      </c>
      <c r="O164" s="16">
        <f t="shared" si="8"/>
        <v>1</v>
      </c>
    </row>
    <row r="165" spans="7:15" ht="13.5" customHeight="1" x14ac:dyDescent="0.25">
      <c r="G165" s="111">
        <v>44359</v>
      </c>
      <c r="H165" s="112" t="s">
        <v>5</v>
      </c>
      <c r="I165" s="121">
        <v>0.69097222222222221</v>
      </c>
      <c r="J165" s="112">
        <v>9</v>
      </c>
      <c r="K165" s="112">
        <v>0</v>
      </c>
      <c r="L165" s="113">
        <v>9</v>
      </c>
      <c r="M165" s="49">
        <f t="shared" si="6"/>
        <v>132</v>
      </c>
      <c r="N165" s="2">
        <f t="shared" si="7"/>
        <v>1</v>
      </c>
      <c r="O165" s="16">
        <f t="shared" si="8"/>
        <v>1</v>
      </c>
    </row>
    <row r="166" spans="7:15" ht="13.5" customHeight="1" x14ac:dyDescent="0.25">
      <c r="G166" s="111">
        <v>44366</v>
      </c>
      <c r="H166" s="112" t="s">
        <v>3</v>
      </c>
      <c r="I166" s="121">
        <v>0.5625</v>
      </c>
      <c r="J166" s="112">
        <v>7</v>
      </c>
      <c r="K166" s="112">
        <v>11</v>
      </c>
      <c r="L166" s="113">
        <v>4</v>
      </c>
      <c r="M166" s="49">
        <f t="shared" si="6"/>
        <v>133</v>
      </c>
      <c r="N166" s="2">
        <f t="shared" si="7"/>
        <v>1</v>
      </c>
      <c r="O166" s="16">
        <f t="shared" si="8"/>
        <v>1</v>
      </c>
    </row>
    <row r="167" spans="7:15" ht="13.5" customHeight="1" x14ac:dyDescent="0.25">
      <c r="G167" s="111">
        <v>44366</v>
      </c>
      <c r="H167" s="112" t="s">
        <v>3</v>
      </c>
      <c r="I167" s="121">
        <v>0.58680555555555558</v>
      </c>
      <c r="J167" s="112">
        <v>7</v>
      </c>
      <c r="K167" s="112">
        <v>11</v>
      </c>
      <c r="L167" s="113">
        <v>5</v>
      </c>
      <c r="M167" s="49">
        <f t="shared" si="6"/>
        <v>134</v>
      </c>
      <c r="N167" s="2">
        <f t="shared" si="7"/>
        <v>2</v>
      </c>
      <c r="O167" s="16">
        <f t="shared" si="8"/>
        <v>2</v>
      </c>
    </row>
    <row r="168" spans="7:15" ht="13.5" customHeight="1" x14ac:dyDescent="0.25">
      <c r="G168" s="111">
        <v>44366</v>
      </c>
      <c r="H168" s="112" t="s">
        <v>3</v>
      </c>
      <c r="I168" s="121">
        <v>0.58680555555555558</v>
      </c>
      <c r="J168" s="112">
        <v>7</v>
      </c>
      <c r="K168" s="112">
        <v>11</v>
      </c>
      <c r="L168" s="113">
        <v>5</v>
      </c>
      <c r="M168" s="49">
        <f t="shared" si="6"/>
        <v>134</v>
      </c>
      <c r="N168" s="2">
        <f t="shared" si="7"/>
        <v>1</v>
      </c>
      <c r="O168" s="16">
        <f t="shared" si="8"/>
        <v>2</v>
      </c>
    </row>
    <row r="169" spans="7:15" ht="13.5" customHeight="1" x14ac:dyDescent="0.25">
      <c r="G169" s="111">
        <v>44366</v>
      </c>
      <c r="H169" s="112" t="s">
        <v>3</v>
      </c>
      <c r="I169" s="121">
        <v>0.66666666666666663</v>
      </c>
      <c r="J169" s="112">
        <v>7</v>
      </c>
      <c r="K169" s="112">
        <v>11</v>
      </c>
      <c r="L169" s="113">
        <v>8</v>
      </c>
      <c r="M169" s="49">
        <f t="shared" si="6"/>
        <v>135</v>
      </c>
      <c r="N169" s="2">
        <f t="shared" si="7"/>
        <v>1</v>
      </c>
      <c r="O169" s="16">
        <f t="shared" si="8"/>
        <v>1</v>
      </c>
    </row>
    <row r="170" spans="7:15" ht="13.5" customHeight="1" x14ac:dyDescent="0.25">
      <c r="G170" s="111">
        <v>44373</v>
      </c>
      <c r="H170" s="112" t="s">
        <v>4</v>
      </c>
      <c r="I170" s="121">
        <v>0.61805555555555558</v>
      </c>
      <c r="J170" s="112">
        <v>6</v>
      </c>
      <c r="K170" s="112">
        <v>12</v>
      </c>
      <c r="L170" s="113">
        <v>6</v>
      </c>
      <c r="M170" s="49">
        <f t="shared" si="6"/>
        <v>136</v>
      </c>
      <c r="N170" s="2">
        <f t="shared" si="7"/>
        <v>2</v>
      </c>
      <c r="O170" s="16">
        <f t="shared" si="8"/>
        <v>2</v>
      </c>
    </row>
    <row r="171" spans="7:15" ht="13.5" customHeight="1" x14ac:dyDescent="0.25">
      <c r="G171" s="111">
        <v>44373</v>
      </c>
      <c r="H171" s="112" t="s">
        <v>4</v>
      </c>
      <c r="I171" s="121">
        <v>0.61805555555555558</v>
      </c>
      <c r="J171" s="112">
        <v>6</v>
      </c>
      <c r="K171" s="112">
        <v>12</v>
      </c>
      <c r="L171" s="113">
        <v>6</v>
      </c>
      <c r="M171" s="49">
        <f t="shared" si="6"/>
        <v>136</v>
      </c>
      <c r="N171" s="2">
        <f t="shared" si="7"/>
        <v>1</v>
      </c>
      <c r="O171" s="16">
        <f t="shared" si="8"/>
        <v>2</v>
      </c>
    </row>
    <row r="172" spans="7:15" ht="13.5" customHeight="1" x14ac:dyDescent="0.25">
      <c r="G172" s="111">
        <v>44373</v>
      </c>
      <c r="H172" s="112" t="s">
        <v>4</v>
      </c>
      <c r="I172" s="121">
        <v>0.67013888888888884</v>
      </c>
      <c r="J172" s="112">
        <v>6</v>
      </c>
      <c r="K172" s="112">
        <v>12</v>
      </c>
      <c r="L172" s="113">
        <v>8</v>
      </c>
      <c r="M172" s="49">
        <f t="shared" si="6"/>
        <v>137</v>
      </c>
      <c r="N172" s="2">
        <f t="shared" si="7"/>
        <v>1</v>
      </c>
      <c r="O172" s="16">
        <f t="shared" si="8"/>
        <v>1</v>
      </c>
    </row>
    <row r="173" spans="7:15" ht="13.5" customHeight="1" x14ac:dyDescent="0.25">
      <c r="G173" s="111">
        <v>44380</v>
      </c>
      <c r="H173" s="112" t="s">
        <v>149</v>
      </c>
      <c r="I173" s="121">
        <v>0.57986111111111105</v>
      </c>
      <c r="J173" s="112">
        <v>8</v>
      </c>
      <c r="K173" s="112">
        <v>3</v>
      </c>
      <c r="L173" s="113">
        <v>6</v>
      </c>
      <c r="M173" s="49">
        <f t="shared" si="6"/>
        <v>138</v>
      </c>
      <c r="N173" s="2">
        <f t="shared" si="7"/>
        <v>1</v>
      </c>
      <c r="O173" s="16">
        <f t="shared" si="8"/>
        <v>1</v>
      </c>
    </row>
    <row r="174" spans="7:15" ht="13.5" customHeight="1" x14ac:dyDescent="0.25">
      <c r="G174" s="111">
        <v>44380</v>
      </c>
      <c r="H174" s="112" t="s">
        <v>3</v>
      </c>
      <c r="I174" s="121">
        <v>0.62152777777777779</v>
      </c>
      <c r="J174" s="112">
        <v>6</v>
      </c>
      <c r="K174" s="112">
        <v>0</v>
      </c>
      <c r="L174" s="113">
        <v>6</v>
      </c>
      <c r="M174" s="49">
        <f t="shared" si="6"/>
        <v>139</v>
      </c>
      <c r="N174" s="2">
        <f t="shared" si="7"/>
        <v>1</v>
      </c>
      <c r="O174" s="16">
        <f t="shared" si="8"/>
        <v>1</v>
      </c>
    </row>
    <row r="175" spans="7:15" ht="13.5" customHeight="1" x14ac:dyDescent="0.25">
      <c r="G175" s="111">
        <v>44380</v>
      </c>
      <c r="H175" s="114" t="s">
        <v>149</v>
      </c>
      <c r="I175" s="122">
        <v>0.63541666666666663</v>
      </c>
      <c r="J175" s="112">
        <v>8</v>
      </c>
      <c r="K175" s="112">
        <v>3</v>
      </c>
      <c r="L175" s="113">
        <v>8</v>
      </c>
      <c r="M175" s="49">
        <f t="shared" si="6"/>
        <v>140</v>
      </c>
      <c r="N175" s="2">
        <f t="shared" si="7"/>
        <v>1</v>
      </c>
      <c r="O175" s="16">
        <f t="shared" si="8"/>
        <v>1</v>
      </c>
    </row>
    <row r="176" spans="7:15" ht="13.5" customHeight="1" x14ac:dyDescent="0.25">
      <c r="G176" s="111">
        <v>44380</v>
      </c>
      <c r="H176" s="114" t="s">
        <v>3</v>
      </c>
      <c r="I176" s="122">
        <v>0.69097222222222221</v>
      </c>
      <c r="J176" s="112">
        <v>6</v>
      </c>
      <c r="K176" s="112">
        <v>0</v>
      </c>
      <c r="L176" s="113">
        <v>9</v>
      </c>
      <c r="M176" s="49">
        <f t="shared" si="6"/>
        <v>141</v>
      </c>
      <c r="N176" s="2">
        <f t="shared" si="7"/>
        <v>1</v>
      </c>
      <c r="O176" s="16">
        <f t="shared" si="8"/>
        <v>1</v>
      </c>
    </row>
    <row r="177" spans="7:15" ht="13.5" customHeight="1" x14ac:dyDescent="0.25">
      <c r="G177" s="111">
        <v>44387</v>
      </c>
      <c r="H177" s="112" t="s">
        <v>148</v>
      </c>
      <c r="I177" s="121">
        <v>0.53125</v>
      </c>
      <c r="J177" s="112">
        <v>9</v>
      </c>
      <c r="K177" s="112">
        <v>6</v>
      </c>
      <c r="L177" s="113">
        <v>4</v>
      </c>
      <c r="M177" s="49">
        <f t="shared" si="6"/>
        <v>142</v>
      </c>
      <c r="N177" s="2">
        <f t="shared" si="7"/>
        <v>1</v>
      </c>
      <c r="O177" s="16">
        <f t="shared" si="8"/>
        <v>1</v>
      </c>
    </row>
    <row r="178" spans="7:15" ht="13.5" customHeight="1" x14ac:dyDescent="0.25">
      <c r="G178" s="111">
        <v>44387</v>
      </c>
      <c r="H178" s="112" t="s">
        <v>4</v>
      </c>
      <c r="I178" s="121">
        <v>0.64930555555555558</v>
      </c>
      <c r="J178" s="112">
        <v>4</v>
      </c>
      <c r="K178" s="112">
        <v>0</v>
      </c>
      <c r="L178" s="113">
        <v>7</v>
      </c>
      <c r="M178" s="49">
        <f t="shared" si="6"/>
        <v>143</v>
      </c>
      <c r="N178" s="2">
        <f t="shared" si="7"/>
        <v>1</v>
      </c>
      <c r="O178" s="16">
        <f t="shared" si="8"/>
        <v>1</v>
      </c>
    </row>
    <row r="179" spans="7:15" ht="13.5" customHeight="1" x14ac:dyDescent="0.25">
      <c r="G179" s="111">
        <v>44387</v>
      </c>
      <c r="H179" s="112" t="s">
        <v>4</v>
      </c>
      <c r="I179" s="121">
        <v>0.67361111111111116</v>
      </c>
      <c r="J179" s="112">
        <v>4</v>
      </c>
      <c r="K179" s="112">
        <v>0</v>
      </c>
      <c r="L179" s="113">
        <v>8</v>
      </c>
      <c r="M179" s="49">
        <f t="shared" si="6"/>
        <v>144</v>
      </c>
      <c r="N179" s="2">
        <f t="shared" si="7"/>
        <v>2</v>
      </c>
      <c r="O179" s="16">
        <f t="shared" si="8"/>
        <v>2</v>
      </c>
    </row>
    <row r="180" spans="7:15" ht="13.5" customHeight="1" x14ac:dyDescent="0.25">
      <c r="G180" s="111">
        <v>44387</v>
      </c>
      <c r="H180" s="112" t="s">
        <v>4</v>
      </c>
      <c r="I180" s="121">
        <v>0.67361111111111116</v>
      </c>
      <c r="J180" s="112">
        <v>4</v>
      </c>
      <c r="K180" s="112">
        <v>0</v>
      </c>
      <c r="L180" s="113">
        <v>8</v>
      </c>
      <c r="M180" s="49">
        <f t="shared" si="6"/>
        <v>144</v>
      </c>
      <c r="N180" s="2">
        <f t="shared" si="7"/>
        <v>1</v>
      </c>
      <c r="O180" s="16">
        <f t="shared" si="8"/>
        <v>2</v>
      </c>
    </row>
    <row r="181" spans="7:15" ht="13.5" customHeight="1" x14ac:dyDescent="0.25">
      <c r="G181" s="111">
        <v>44387</v>
      </c>
      <c r="H181" s="112" t="s">
        <v>4</v>
      </c>
      <c r="I181" s="121">
        <v>0.6958333333333333</v>
      </c>
      <c r="J181" s="112">
        <v>4</v>
      </c>
      <c r="K181" s="112">
        <v>0</v>
      </c>
      <c r="L181" s="113">
        <v>9</v>
      </c>
      <c r="M181" s="49">
        <f t="shared" si="6"/>
        <v>145</v>
      </c>
      <c r="N181" s="2">
        <f t="shared" si="7"/>
        <v>2</v>
      </c>
      <c r="O181" s="16">
        <f t="shared" si="8"/>
        <v>2</v>
      </c>
    </row>
    <row r="182" spans="7:15" ht="13.5" customHeight="1" x14ac:dyDescent="0.25">
      <c r="G182" s="111">
        <v>44387</v>
      </c>
      <c r="H182" s="112" t="s">
        <v>4</v>
      </c>
      <c r="I182" s="121">
        <v>0.6958333333333333</v>
      </c>
      <c r="J182" s="112">
        <v>4</v>
      </c>
      <c r="K182" s="112">
        <v>0</v>
      </c>
      <c r="L182" s="113">
        <v>9</v>
      </c>
      <c r="M182" s="49">
        <f t="shared" si="6"/>
        <v>145</v>
      </c>
      <c r="N182" s="2">
        <f t="shared" si="7"/>
        <v>1</v>
      </c>
      <c r="O182" s="16">
        <f t="shared" si="8"/>
        <v>2</v>
      </c>
    </row>
    <row r="183" spans="7:15" ht="13.5" customHeight="1" x14ac:dyDescent="0.25">
      <c r="G183" s="111">
        <v>44394</v>
      </c>
      <c r="H183" s="112" t="s">
        <v>3</v>
      </c>
      <c r="I183" s="121">
        <v>0.625</v>
      </c>
      <c r="J183" s="112">
        <v>6</v>
      </c>
      <c r="K183" s="112">
        <v>3</v>
      </c>
      <c r="L183" s="113">
        <v>6</v>
      </c>
      <c r="M183" s="49">
        <f t="shared" si="6"/>
        <v>146</v>
      </c>
      <c r="N183" s="2">
        <f t="shared" si="7"/>
        <v>1</v>
      </c>
      <c r="O183" s="16">
        <f t="shared" si="8"/>
        <v>1</v>
      </c>
    </row>
    <row r="184" spans="7:15" ht="13.5" customHeight="1" x14ac:dyDescent="0.25">
      <c r="G184" s="111">
        <v>44394</v>
      </c>
      <c r="H184" s="112" t="s">
        <v>148</v>
      </c>
      <c r="I184" s="121">
        <v>0.63888888888888895</v>
      </c>
      <c r="J184" s="112">
        <v>8</v>
      </c>
      <c r="K184" s="112">
        <v>9</v>
      </c>
      <c r="L184" s="113">
        <v>8</v>
      </c>
      <c r="M184" s="49">
        <f t="shared" si="6"/>
        <v>147</v>
      </c>
      <c r="N184" s="2">
        <f t="shared" si="7"/>
        <v>1</v>
      </c>
      <c r="O184" s="16">
        <f t="shared" si="8"/>
        <v>1</v>
      </c>
    </row>
    <row r="185" spans="7:15" ht="13.5" customHeight="1" x14ac:dyDescent="0.25">
      <c r="G185" s="111">
        <v>44401</v>
      </c>
      <c r="H185" s="112" t="s">
        <v>4</v>
      </c>
      <c r="I185" s="121">
        <v>0.52777777777777779</v>
      </c>
      <c r="J185" s="112">
        <v>6</v>
      </c>
      <c r="K185" s="112">
        <v>4</v>
      </c>
      <c r="L185" s="113">
        <v>2</v>
      </c>
      <c r="M185" s="49">
        <f t="shared" si="6"/>
        <v>148</v>
      </c>
      <c r="N185" s="2">
        <f t="shared" si="7"/>
        <v>2</v>
      </c>
      <c r="O185" s="16">
        <f t="shared" si="8"/>
        <v>2</v>
      </c>
    </row>
    <row r="186" spans="7:15" ht="13.5" customHeight="1" x14ac:dyDescent="0.25">
      <c r="G186" s="111">
        <v>44401</v>
      </c>
      <c r="H186" s="114" t="s">
        <v>4</v>
      </c>
      <c r="I186" s="122">
        <v>0.52777777777777779</v>
      </c>
      <c r="J186" s="112">
        <v>6</v>
      </c>
      <c r="K186" s="112">
        <v>4</v>
      </c>
      <c r="L186" s="113">
        <v>2</v>
      </c>
      <c r="M186" s="49">
        <f t="shared" si="6"/>
        <v>148</v>
      </c>
      <c r="N186" s="2">
        <f t="shared" si="7"/>
        <v>1</v>
      </c>
      <c r="O186" s="16">
        <f t="shared" si="8"/>
        <v>2</v>
      </c>
    </row>
    <row r="187" spans="7:15" ht="13.5" customHeight="1" x14ac:dyDescent="0.25">
      <c r="G187" s="111">
        <v>44401</v>
      </c>
      <c r="H187" s="112" t="s">
        <v>149</v>
      </c>
      <c r="I187" s="121">
        <v>0.54166666666666663</v>
      </c>
      <c r="J187" s="112">
        <v>5</v>
      </c>
      <c r="K187" s="112">
        <v>8</v>
      </c>
      <c r="L187" s="113">
        <v>4</v>
      </c>
      <c r="M187" s="49">
        <f t="shared" si="6"/>
        <v>149</v>
      </c>
      <c r="N187" s="2">
        <f t="shared" si="7"/>
        <v>1</v>
      </c>
      <c r="O187" s="16">
        <f t="shared" si="8"/>
        <v>1</v>
      </c>
    </row>
    <row r="188" spans="7:15" ht="13.5" customHeight="1" x14ac:dyDescent="0.25">
      <c r="G188" s="111">
        <v>44401</v>
      </c>
      <c r="H188" s="112" t="s">
        <v>4</v>
      </c>
      <c r="I188" s="121">
        <v>0.57638888888888895</v>
      </c>
      <c r="J188" s="112">
        <v>6</v>
      </c>
      <c r="K188" s="112">
        <v>4</v>
      </c>
      <c r="L188" s="113">
        <v>4</v>
      </c>
      <c r="M188" s="49">
        <f t="shared" si="6"/>
        <v>150</v>
      </c>
      <c r="N188" s="2">
        <f t="shared" si="7"/>
        <v>2</v>
      </c>
      <c r="O188" s="16">
        <f t="shared" si="8"/>
        <v>2</v>
      </c>
    </row>
    <row r="189" spans="7:15" ht="13.5" customHeight="1" x14ac:dyDescent="0.25">
      <c r="G189" s="111">
        <v>44401</v>
      </c>
      <c r="H189" s="112" t="s">
        <v>4</v>
      </c>
      <c r="I189" s="121">
        <v>0.57638888888888895</v>
      </c>
      <c r="J189" s="112">
        <v>6</v>
      </c>
      <c r="K189" s="112">
        <v>4</v>
      </c>
      <c r="L189" s="113">
        <v>4</v>
      </c>
      <c r="M189" s="49">
        <f t="shared" si="6"/>
        <v>150</v>
      </c>
      <c r="N189" s="2">
        <f t="shared" si="7"/>
        <v>1</v>
      </c>
      <c r="O189" s="16">
        <f t="shared" si="8"/>
        <v>2</v>
      </c>
    </row>
    <row r="190" spans="7:15" ht="13.5" customHeight="1" x14ac:dyDescent="0.25">
      <c r="G190" s="111">
        <v>44401</v>
      </c>
      <c r="H190" s="112" t="s">
        <v>149</v>
      </c>
      <c r="I190" s="121">
        <v>0.61458333333333337</v>
      </c>
      <c r="J190" s="112">
        <v>5</v>
      </c>
      <c r="K190" s="112">
        <v>8</v>
      </c>
      <c r="L190" s="113">
        <v>7</v>
      </c>
      <c r="M190" s="49">
        <f t="shared" si="6"/>
        <v>151</v>
      </c>
      <c r="N190" s="2">
        <f t="shared" si="7"/>
        <v>1</v>
      </c>
      <c r="O190" s="16">
        <f t="shared" si="8"/>
        <v>1</v>
      </c>
    </row>
    <row r="191" spans="7:15" ht="13.5" customHeight="1" x14ac:dyDescent="0.25">
      <c r="G191" s="111">
        <v>44408</v>
      </c>
      <c r="H191" s="112" t="s">
        <v>6</v>
      </c>
      <c r="I191" s="121">
        <v>0.60416666666666663</v>
      </c>
      <c r="J191" s="112">
        <v>5</v>
      </c>
      <c r="K191" s="112">
        <v>3</v>
      </c>
      <c r="L191" s="113">
        <v>4</v>
      </c>
      <c r="M191" s="49">
        <f t="shared" si="6"/>
        <v>152</v>
      </c>
      <c r="N191" s="2">
        <f t="shared" si="7"/>
        <v>2</v>
      </c>
      <c r="O191" s="16">
        <f t="shared" si="8"/>
        <v>2</v>
      </c>
    </row>
    <row r="192" spans="7:15" ht="13.5" customHeight="1" x14ac:dyDescent="0.25">
      <c r="G192" s="111">
        <v>44408</v>
      </c>
      <c r="H192" s="112" t="s">
        <v>6</v>
      </c>
      <c r="I192" s="121">
        <v>0.60416666666666663</v>
      </c>
      <c r="J192" s="112">
        <v>5</v>
      </c>
      <c r="K192" s="112">
        <v>3</v>
      </c>
      <c r="L192" s="113">
        <v>4</v>
      </c>
      <c r="M192" s="49">
        <f t="shared" si="6"/>
        <v>152</v>
      </c>
      <c r="N192" s="2">
        <f t="shared" si="7"/>
        <v>1</v>
      </c>
      <c r="O192" s="16">
        <f t="shared" si="8"/>
        <v>2</v>
      </c>
    </row>
    <row r="193" spans="7:15" ht="13.5" customHeight="1" x14ac:dyDescent="0.25">
      <c r="G193" s="111">
        <v>44415</v>
      </c>
      <c r="H193" s="112" t="s">
        <v>3</v>
      </c>
      <c r="I193" s="121">
        <v>0.50347222222222221</v>
      </c>
      <c r="J193" s="112">
        <v>4</v>
      </c>
      <c r="K193" s="112">
        <v>10</v>
      </c>
      <c r="L193" s="113">
        <v>1</v>
      </c>
      <c r="M193" s="49">
        <f t="shared" si="6"/>
        <v>153</v>
      </c>
      <c r="N193" s="2">
        <f t="shared" si="7"/>
        <v>1</v>
      </c>
      <c r="O193" s="16">
        <f t="shared" si="8"/>
        <v>1</v>
      </c>
    </row>
    <row r="194" spans="7:15" ht="13.5" customHeight="1" x14ac:dyDescent="0.25">
      <c r="G194" s="111">
        <v>44415</v>
      </c>
      <c r="H194" s="112" t="s">
        <v>148</v>
      </c>
      <c r="I194" s="121">
        <v>0.54166666666666663</v>
      </c>
      <c r="J194" s="112">
        <v>4</v>
      </c>
      <c r="K194" s="112">
        <v>5</v>
      </c>
      <c r="L194" s="113">
        <v>4</v>
      </c>
      <c r="M194" s="49">
        <f t="shared" si="6"/>
        <v>154</v>
      </c>
      <c r="N194" s="2">
        <f t="shared" si="7"/>
        <v>1</v>
      </c>
      <c r="O194" s="16">
        <f t="shared" si="8"/>
        <v>1</v>
      </c>
    </row>
    <row r="195" spans="7:15" ht="13.5" customHeight="1" x14ac:dyDescent="0.25">
      <c r="G195" s="111">
        <v>44415</v>
      </c>
      <c r="H195" s="112" t="s">
        <v>3</v>
      </c>
      <c r="I195" s="121">
        <v>0.57986111111111105</v>
      </c>
      <c r="J195" s="112">
        <v>4</v>
      </c>
      <c r="K195" s="112">
        <v>10</v>
      </c>
      <c r="L195" s="113">
        <v>4</v>
      </c>
      <c r="M195" s="49">
        <f t="shared" si="6"/>
        <v>155</v>
      </c>
      <c r="N195" s="2">
        <f t="shared" si="7"/>
        <v>2</v>
      </c>
      <c r="O195" s="16">
        <f t="shared" si="8"/>
        <v>2</v>
      </c>
    </row>
    <row r="196" spans="7:15" ht="13.5" customHeight="1" x14ac:dyDescent="0.25">
      <c r="G196" s="111">
        <v>44415</v>
      </c>
      <c r="H196" s="112" t="s">
        <v>3</v>
      </c>
      <c r="I196" s="121">
        <v>0.57986111111111105</v>
      </c>
      <c r="J196" s="112">
        <v>4</v>
      </c>
      <c r="K196" s="112">
        <v>10</v>
      </c>
      <c r="L196" s="113">
        <v>4</v>
      </c>
      <c r="M196" s="49">
        <f t="shared" si="6"/>
        <v>155</v>
      </c>
      <c r="N196" s="2">
        <f t="shared" si="7"/>
        <v>1</v>
      </c>
      <c r="O196" s="16">
        <f t="shared" si="8"/>
        <v>2</v>
      </c>
    </row>
    <row r="197" spans="7:15" ht="13.5" customHeight="1" x14ac:dyDescent="0.25">
      <c r="G197" s="111">
        <v>44415</v>
      </c>
      <c r="H197" s="112" t="s">
        <v>3</v>
      </c>
      <c r="I197" s="121">
        <v>0.60763888888888895</v>
      </c>
      <c r="J197" s="112">
        <v>4</v>
      </c>
      <c r="K197" s="112">
        <v>10</v>
      </c>
      <c r="L197" s="113">
        <v>5</v>
      </c>
      <c r="M197" s="49">
        <f t="shared" si="6"/>
        <v>156</v>
      </c>
      <c r="N197" s="2">
        <f t="shared" si="7"/>
        <v>1</v>
      </c>
      <c r="O197" s="16">
        <f t="shared" si="8"/>
        <v>1</v>
      </c>
    </row>
    <row r="198" spans="7:15" ht="13.5" customHeight="1" x14ac:dyDescent="0.25">
      <c r="G198" s="111">
        <v>44415</v>
      </c>
      <c r="H198" s="112" t="s">
        <v>148</v>
      </c>
      <c r="I198" s="121">
        <v>0.62152777777777779</v>
      </c>
      <c r="J198" s="112">
        <v>4</v>
      </c>
      <c r="K198" s="112">
        <v>5</v>
      </c>
      <c r="L198" s="113">
        <v>7</v>
      </c>
      <c r="M198" s="49">
        <f t="shared" ref="M198:M261" si="9">IF(AND(G198=G197,L198=L197,I198=I197),M197,M197+1)</f>
        <v>157</v>
      </c>
      <c r="N198" s="2">
        <f t="shared" si="7"/>
        <v>1</v>
      </c>
      <c r="O198" s="16">
        <f t="shared" si="8"/>
        <v>1</v>
      </c>
    </row>
    <row r="199" spans="7:15" ht="13.5" customHeight="1" x14ac:dyDescent="0.25">
      <c r="G199" s="111">
        <v>44415</v>
      </c>
      <c r="H199" s="112" t="s">
        <v>3</v>
      </c>
      <c r="I199" s="121">
        <v>0.63541666666666663</v>
      </c>
      <c r="J199" s="112">
        <v>4</v>
      </c>
      <c r="K199" s="112">
        <v>10</v>
      </c>
      <c r="L199" s="113">
        <v>6</v>
      </c>
      <c r="M199" s="49">
        <f t="shared" si="9"/>
        <v>158</v>
      </c>
      <c r="N199" s="2">
        <f t="shared" si="7"/>
        <v>2</v>
      </c>
      <c r="O199" s="16">
        <f t="shared" si="8"/>
        <v>2</v>
      </c>
    </row>
    <row r="200" spans="7:15" ht="13.5" customHeight="1" x14ac:dyDescent="0.25">
      <c r="G200" s="111">
        <v>44415</v>
      </c>
      <c r="H200" s="112" t="s">
        <v>3</v>
      </c>
      <c r="I200" s="121">
        <v>0.63541666666666663</v>
      </c>
      <c r="J200" s="112">
        <v>4</v>
      </c>
      <c r="K200" s="112">
        <v>10</v>
      </c>
      <c r="L200" s="113">
        <v>6</v>
      </c>
      <c r="M200" s="49">
        <f t="shared" si="9"/>
        <v>158</v>
      </c>
      <c r="N200" s="2">
        <f t="shared" si="7"/>
        <v>1</v>
      </c>
      <c r="O200" s="16">
        <f t="shared" si="8"/>
        <v>2</v>
      </c>
    </row>
    <row r="201" spans="7:15" ht="13.5" customHeight="1" x14ac:dyDescent="0.25">
      <c r="G201" s="111">
        <v>44422</v>
      </c>
      <c r="H201" s="112" t="s">
        <v>4</v>
      </c>
      <c r="I201" s="121">
        <v>0.52777777777777779</v>
      </c>
      <c r="J201" s="112">
        <v>4</v>
      </c>
      <c r="K201" s="112">
        <v>8</v>
      </c>
      <c r="L201" s="113">
        <v>2</v>
      </c>
      <c r="M201" s="49">
        <f t="shared" si="9"/>
        <v>159</v>
      </c>
      <c r="N201" s="2">
        <f t="shared" ref="N201:N264" si="10">IF(M201=M203,3,IF(M201=M202,2,1))</f>
        <v>1</v>
      </c>
      <c r="O201" s="16">
        <f t="shared" ref="O201:O264" si="11">IF(N199=3,3,IF(N200=3,3,IF(N200=2,2,N201)))</f>
        <v>1</v>
      </c>
    </row>
    <row r="202" spans="7:15" ht="13.5" customHeight="1" x14ac:dyDescent="0.25">
      <c r="G202" s="111">
        <v>44422</v>
      </c>
      <c r="H202" s="114" t="s">
        <v>4</v>
      </c>
      <c r="I202" s="122">
        <v>0.57986111111111105</v>
      </c>
      <c r="J202" s="112">
        <v>4</v>
      </c>
      <c r="K202" s="112">
        <v>8</v>
      </c>
      <c r="L202" s="113">
        <v>4</v>
      </c>
      <c r="M202" s="49">
        <f t="shared" si="9"/>
        <v>160</v>
      </c>
      <c r="N202" s="2">
        <f t="shared" si="10"/>
        <v>1</v>
      </c>
      <c r="O202" s="16">
        <f t="shared" si="11"/>
        <v>1</v>
      </c>
    </row>
    <row r="203" spans="7:15" ht="13.5" customHeight="1" x14ac:dyDescent="0.25">
      <c r="G203" s="111">
        <v>44422</v>
      </c>
      <c r="H203" s="114" t="s">
        <v>1072</v>
      </c>
      <c r="I203" s="122">
        <v>0.59375</v>
      </c>
      <c r="J203" s="112">
        <v>4</v>
      </c>
      <c r="K203" s="112">
        <v>3</v>
      </c>
      <c r="L203" s="113">
        <v>6</v>
      </c>
      <c r="M203" s="49">
        <f t="shared" si="9"/>
        <v>161</v>
      </c>
      <c r="N203" s="2">
        <f t="shared" si="10"/>
        <v>1</v>
      </c>
      <c r="O203" s="16">
        <f t="shared" si="11"/>
        <v>1</v>
      </c>
    </row>
    <row r="204" spans="7:15" ht="13.5" customHeight="1" x14ac:dyDescent="0.25">
      <c r="G204" s="111">
        <v>44422</v>
      </c>
      <c r="H204" s="112" t="s">
        <v>4</v>
      </c>
      <c r="I204" s="121">
        <v>0.60763888888888895</v>
      </c>
      <c r="J204" s="112">
        <v>4</v>
      </c>
      <c r="K204" s="112">
        <v>8</v>
      </c>
      <c r="L204" s="113">
        <v>5</v>
      </c>
      <c r="M204" s="49">
        <f t="shared" si="9"/>
        <v>162</v>
      </c>
      <c r="N204" s="2">
        <f t="shared" si="10"/>
        <v>2</v>
      </c>
      <c r="O204" s="16">
        <f t="shared" si="11"/>
        <v>2</v>
      </c>
    </row>
    <row r="205" spans="7:15" ht="13.5" customHeight="1" x14ac:dyDescent="0.25">
      <c r="G205" s="111">
        <v>44422</v>
      </c>
      <c r="H205" s="112" t="s">
        <v>4</v>
      </c>
      <c r="I205" s="121">
        <v>0.60763888888888895</v>
      </c>
      <c r="J205" s="112">
        <v>4</v>
      </c>
      <c r="K205" s="112">
        <v>8</v>
      </c>
      <c r="L205" s="113">
        <v>5</v>
      </c>
      <c r="M205" s="49">
        <f t="shared" si="9"/>
        <v>162</v>
      </c>
      <c r="N205" s="2">
        <f t="shared" si="10"/>
        <v>1</v>
      </c>
      <c r="O205" s="16">
        <f t="shared" si="11"/>
        <v>2</v>
      </c>
    </row>
    <row r="206" spans="7:15" ht="13.5" customHeight="1" x14ac:dyDescent="0.25">
      <c r="G206" s="111">
        <v>44422</v>
      </c>
      <c r="H206" s="112" t="s">
        <v>1072</v>
      </c>
      <c r="I206" s="121">
        <v>0.62152777777777779</v>
      </c>
      <c r="J206" s="112">
        <v>4</v>
      </c>
      <c r="K206" s="112">
        <v>3</v>
      </c>
      <c r="L206" s="113">
        <v>7</v>
      </c>
      <c r="M206" s="49">
        <f t="shared" si="9"/>
        <v>163</v>
      </c>
      <c r="N206" s="2">
        <f t="shared" si="10"/>
        <v>1</v>
      </c>
      <c r="O206" s="16">
        <f t="shared" si="11"/>
        <v>1</v>
      </c>
    </row>
    <row r="207" spans="7:15" ht="13.5" customHeight="1" x14ac:dyDescent="0.25">
      <c r="G207" s="111">
        <v>44422</v>
      </c>
      <c r="H207" s="112" t="s">
        <v>1072</v>
      </c>
      <c r="I207" s="121">
        <v>0.67708333333333337</v>
      </c>
      <c r="J207" s="112">
        <v>4</v>
      </c>
      <c r="K207" s="112">
        <v>3</v>
      </c>
      <c r="L207" s="113">
        <v>9</v>
      </c>
      <c r="M207" s="49">
        <f t="shared" si="9"/>
        <v>164</v>
      </c>
      <c r="N207" s="2">
        <f t="shared" si="10"/>
        <v>1</v>
      </c>
      <c r="O207" s="16">
        <f t="shared" si="11"/>
        <v>1</v>
      </c>
    </row>
    <row r="208" spans="7:15" ht="13.5" customHeight="1" x14ac:dyDescent="0.25">
      <c r="G208" s="111">
        <v>44422</v>
      </c>
      <c r="H208" s="112" t="s">
        <v>4</v>
      </c>
      <c r="I208" s="121">
        <v>0.69097222222222221</v>
      </c>
      <c r="J208" s="112">
        <v>4</v>
      </c>
      <c r="K208" s="112">
        <v>8</v>
      </c>
      <c r="L208" s="113">
        <v>8</v>
      </c>
      <c r="M208" s="49">
        <f t="shared" si="9"/>
        <v>165</v>
      </c>
      <c r="N208" s="2">
        <f t="shared" si="10"/>
        <v>1</v>
      </c>
      <c r="O208" s="16">
        <f t="shared" si="11"/>
        <v>1</v>
      </c>
    </row>
    <row r="209" spans="7:15" ht="13.5" customHeight="1" x14ac:dyDescent="0.25">
      <c r="G209" s="111">
        <v>44422</v>
      </c>
      <c r="H209" s="112" t="s">
        <v>1072</v>
      </c>
      <c r="I209" s="121">
        <v>0.70486111111111116</v>
      </c>
      <c r="J209" s="112">
        <v>4</v>
      </c>
      <c r="K209" s="112">
        <v>3</v>
      </c>
      <c r="L209" s="113">
        <v>10</v>
      </c>
      <c r="M209" s="49">
        <f t="shared" si="9"/>
        <v>166</v>
      </c>
      <c r="N209" s="2">
        <f t="shared" si="10"/>
        <v>1</v>
      </c>
      <c r="O209" s="16">
        <f t="shared" si="11"/>
        <v>1</v>
      </c>
    </row>
    <row r="210" spans="7:15" ht="13.5" customHeight="1" x14ac:dyDescent="0.25">
      <c r="G210" s="111">
        <v>44422</v>
      </c>
      <c r="H210" s="112" t="s">
        <v>4</v>
      </c>
      <c r="I210" s="121">
        <v>0.71527777777777779</v>
      </c>
      <c r="J210" s="112">
        <v>4</v>
      </c>
      <c r="K210" s="112">
        <v>8</v>
      </c>
      <c r="L210" s="113">
        <v>9</v>
      </c>
      <c r="M210" s="49">
        <f t="shared" si="9"/>
        <v>167</v>
      </c>
      <c r="N210" s="2">
        <f t="shared" si="10"/>
        <v>1</v>
      </c>
      <c r="O210" s="16">
        <f t="shared" si="11"/>
        <v>1</v>
      </c>
    </row>
    <row r="211" spans="7:15" ht="13.5" customHeight="1" x14ac:dyDescent="0.25">
      <c r="G211" s="111">
        <v>44429</v>
      </c>
      <c r="H211" s="112" t="s">
        <v>148</v>
      </c>
      <c r="I211" s="121">
        <v>0.49652777777777773</v>
      </c>
      <c r="J211" s="112">
        <v>4</v>
      </c>
      <c r="K211" s="112">
        <v>0</v>
      </c>
      <c r="L211" s="113">
        <v>2</v>
      </c>
      <c r="M211" s="49">
        <f t="shared" si="9"/>
        <v>168</v>
      </c>
      <c r="N211" s="2">
        <f t="shared" si="10"/>
        <v>1</v>
      </c>
      <c r="O211" s="16">
        <f t="shared" si="11"/>
        <v>1</v>
      </c>
    </row>
    <row r="212" spans="7:15" ht="13.5" customHeight="1" x14ac:dyDescent="0.25">
      <c r="G212" s="111">
        <v>44429</v>
      </c>
      <c r="H212" s="112" t="s">
        <v>6</v>
      </c>
      <c r="I212" s="121">
        <v>0.55902777777777779</v>
      </c>
      <c r="J212" s="112">
        <v>4</v>
      </c>
      <c r="K212" s="112">
        <v>0</v>
      </c>
      <c r="L212" s="113">
        <v>2</v>
      </c>
      <c r="M212" s="49">
        <f t="shared" si="9"/>
        <v>169</v>
      </c>
      <c r="N212" s="2">
        <f t="shared" si="10"/>
        <v>1</v>
      </c>
      <c r="O212" s="16">
        <f t="shared" si="11"/>
        <v>1</v>
      </c>
    </row>
    <row r="213" spans="7:15" ht="13.5" customHeight="1" x14ac:dyDescent="0.25">
      <c r="G213" s="111">
        <v>44429</v>
      </c>
      <c r="H213" s="112" t="s">
        <v>148</v>
      </c>
      <c r="I213" s="121">
        <v>0.57291666666666663</v>
      </c>
      <c r="J213" s="112">
        <v>4</v>
      </c>
      <c r="K213" s="112">
        <v>0</v>
      </c>
      <c r="L213" s="113">
        <v>5</v>
      </c>
      <c r="M213" s="49">
        <f t="shared" si="9"/>
        <v>170</v>
      </c>
      <c r="N213" s="2">
        <f t="shared" si="10"/>
        <v>1</v>
      </c>
      <c r="O213" s="16">
        <f t="shared" si="11"/>
        <v>1</v>
      </c>
    </row>
    <row r="214" spans="7:15" ht="13.5" customHeight="1" x14ac:dyDescent="0.25">
      <c r="G214" s="111">
        <v>44429</v>
      </c>
      <c r="H214" s="112" t="s">
        <v>6</v>
      </c>
      <c r="I214" s="121">
        <v>0.58680555555555558</v>
      </c>
      <c r="J214" s="112">
        <v>4</v>
      </c>
      <c r="K214" s="112">
        <v>0</v>
      </c>
      <c r="L214" s="113">
        <v>3</v>
      </c>
      <c r="M214" s="49">
        <f t="shared" si="9"/>
        <v>171</v>
      </c>
      <c r="N214" s="2">
        <f t="shared" si="10"/>
        <v>1</v>
      </c>
      <c r="O214" s="16">
        <f t="shared" si="11"/>
        <v>1</v>
      </c>
    </row>
    <row r="215" spans="7:15" ht="13.5" customHeight="1" x14ac:dyDescent="0.25">
      <c r="G215" s="111">
        <v>44429</v>
      </c>
      <c r="H215" s="112" t="s">
        <v>6</v>
      </c>
      <c r="I215" s="121">
        <v>0.64236111111111105</v>
      </c>
      <c r="J215" s="112">
        <v>4</v>
      </c>
      <c r="K215" s="112">
        <v>0</v>
      </c>
      <c r="L215" s="113">
        <v>5</v>
      </c>
      <c r="M215" s="49">
        <f t="shared" si="9"/>
        <v>172</v>
      </c>
      <c r="N215" s="2">
        <f t="shared" si="10"/>
        <v>1</v>
      </c>
      <c r="O215" s="16">
        <f t="shared" si="11"/>
        <v>1</v>
      </c>
    </row>
    <row r="216" spans="7:15" ht="13.5" customHeight="1" x14ac:dyDescent="0.25">
      <c r="G216" s="111">
        <v>44429</v>
      </c>
      <c r="H216" s="112" t="s">
        <v>6</v>
      </c>
      <c r="I216" s="121">
        <v>0.69444444444444453</v>
      </c>
      <c r="J216" s="112">
        <v>4</v>
      </c>
      <c r="K216" s="112">
        <v>0</v>
      </c>
      <c r="L216" s="113">
        <v>7</v>
      </c>
      <c r="M216" s="49">
        <f t="shared" si="9"/>
        <v>173</v>
      </c>
      <c r="N216" s="2">
        <f t="shared" si="10"/>
        <v>1</v>
      </c>
      <c r="O216" s="16">
        <f t="shared" si="11"/>
        <v>1</v>
      </c>
    </row>
    <row r="217" spans="7:15" ht="13.5" customHeight="1" x14ac:dyDescent="0.25">
      <c r="G217" s="111">
        <v>44429</v>
      </c>
      <c r="H217" s="112" t="s">
        <v>6</v>
      </c>
      <c r="I217" s="121">
        <v>0.71875</v>
      </c>
      <c r="J217" s="112">
        <v>4</v>
      </c>
      <c r="K217" s="112">
        <v>0</v>
      </c>
      <c r="L217" s="113">
        <v>8</v>
      </c>
      <c r="M217" s="49">
        <f t="shared" si="9"/>
        <v>174</v>
      </c>
      <c r="N217" s="2">
        <f t="shared" si="10"/>
        <v>2</v>
      </c>
      <c r="O217" s="16">
        <f t="shared" si="11"/>
        <v>2</v>
      </c>
    </row>
    <row r="218" spans="7:15" ht="13.5" customHeight="1" x14ac:dyDescent="0.25">
      <c r="G218" s="111">
        <v>44429</v>
      </c>
      <c r="H218" s="112" t="s">
        <v>6</v>
      </c>
      <c r="I218" s="121">
        <v>0.71875</v>
      </c>
      <c r="J218" s="112">
        <v>4</v>
      </c>
      <c r="K218" s="112">
        <v>0</v>
      </c>
      <c r="L218" s="113">
        <v>8</v>
      </c>
      <c r="M218" s="49">
        <f t="shared" si="9"/>
        <v>174</v>
      </c>
      <c r="N218" s="2">
        <f t="shared" si="10"/>
        <v>1</v>
      </c>
      <c r="O218" s="16">
        <f t="shared" si="11"/>
        <v>2</v>
      </c>
    </row>
    <row r="219" spans="7:15" ht="13.5" customHeight="1" x14ac:dyDescent="0.25">
      <c r="G219" s="111">
        <v>44436</v>
      </c>
      <c r="H219" s="112" t="s">
        <v>4</v>
      </c>
      <c r="I219" s="121">
        <v>0.51388888888888895</v>
      </c>
      <c r="J219" s="112">
        <v>4</v>
      </c>
      <c r="K219" s="112">
        <v>0</v>
      </c>
      <c r="L219" s="113">
        <v>1</v>
      </c>
      <c r="M219" s="49">
        <f t="shared" si="9"/>
        <v>175</v>
      </c>
      <c r="N219" s="2">
        <f t="shared" si="10"/>
        <v>1</v>
      </c>
      <c r="O219" s="16">
        <f t="shared" si="11"/>
        <v>1</v>
      </c>
    </row>
    <row r="220" spans="7:15" ht="13.5" customHeight="1" x14ac:dyDescent="0.25">
      <c r="G220" s="111">
        <v>44436</v>
      </c>
      <c r="H220" s="112" t="s">
        <v>4</v>
      </c>
      <c r="I220" s="121">
        <v>0.5625</v>
      </c>
      <c r="J220" s="112">
        <v>4</v>
      </c>
      <c r="K220" s="112">
        <v>0</v>
      </c>
      <c r="L220" s="113">
        <v>3</v>
      </c>
      <c r="M220" s="49">
        <f t="shared" si="9"/>
        <v>176</v>
      </c>
      <c r="N220" s="2">
        <f t="shared" si="10"/>
        <v>1</v>
      </c>
      <c r="O220" s="16">
        <f t="shared" si="11"/>
        <v>1</v>
      </c>
    </row>
    <row r="221" spans="7:15" ht="13.5" customHeight="1" x14ac:dyDescent="0.25">
      <c r="G221" s="111">
        <v>44436</v>
      </c>
      <c r="H221" s="112" t="s">
        <v>4</v>
      </c>
      <c r="I221" s="121">
        <v>0.61805555555555558</v>
      </c>
      <c r="J221" s="112">
        <v>4</v>
      </c>
      <c r="K221" s="112">
        <v>0</v>
      </c>
      <c r="L221" s="113">
        <v>5</v>
      </c>
      <c r="M221" s="49">
        <f t="shared" si="9"/>
        <v>177</v>
      </c>
      <c r="N221" s="2">
        <f t="shared" si="10"/>
        <v>1</v>
      </c>
      <c r="O221" s="16">
        <f t="shared" si="11"/>
        <v>1</v>
      </c>
    </row>
    <row r="222" spans="7:15" ht="13.5" customHeight="1" x14ac:dyDescent="0.25">
      <c r="G222" s="111">
        <v>44436</v>
      </c>
      <c r="H222" s="112" t="s">
        <v>1072</v>
      </c>
      <c r="I222" s="121">
        <v>0.6875</v>
      </c>
      <c r="J222" s="112">
        <v>7</v>
      </c>
      <c r="K222" s="112">
        <v>4</v>
      </c>
      <c r="L222" s="113">
        <v>9</v>
      </c>
      <c r="M222" s="49">
        <f t="shared" si="9"/>
        <v>178</v>
      </c>
      <c r="N222" s="2">
        <f t="shared" si="10"/>
        <v>1</v>
      </c>
      <c r="O222" s="16">
        <f t="shared" si="11"/>
        <v>1</v>
      </c>
    </row>
    <row r="223" spans="7:15" ht="13.5" customHeight="1" x14ac:dyDescent="0.25">
      <c r="G223" s="111">
        <v>44436</v>
      </c>
      <c r="H223" s="112" t="s">
        <v>4</v>
      </c>
      <c r="I223" s="121">
        <v>0.69791666666666663</v>
      </c>
      <c r="J223" s="112">
        <v>4</v>
      </c>
      <c r="K223" s="112">
        <v>0</v>
      </c>
      <c r="L223" s="113">
        <v>8</v>
      </c>
      <c r="M223" s="49">
        <f t="shared" si="9"/>
        <v>179</v>
      </c>
      <c r="N223" s="2">
        <f t="shared" si="10"/>
        <v>1</v>
      </c>
      <c r="O223" s="16">
        <f t="shared" si="11"/>
        <v>1</v>
      </c>
    </row>
    <row r="224" spans="7:15" ht="13.5" customHeight="1" x14ac:dyDescent="0.25">
      <c r="G224" s="111">
        <v>44436</v>
      </c>
      <c r="H224" s="112" t="s">
        <v>4</v>
      </c>
      <c r="I224" s="121">
        <v>0.72222222222222221</v>
      </c>
      <c r="J224" s="112">
        <v>4</v>
      </c>
      <c r="K224" s="112">
        <v>0</v>
      </c>
      <c r="L224" s="113">
        <v>9</v>
      </c>
      <c r="M224" s="49">
        <f t="shared" si="9"/>
        <v>180</v>
      </c>
      <c r="N224" s="2">
        <f t="shared" si="10"/>
        <v>1</v>
      </c>
      <c r="O224" s="16">
        <f t="shared" si="11"/>
        <v>1</v>
      </c>
    </row>
    <row r="225" spans="7:15" ht="13.5" customHeight="1" x14ac:dyDescent="0.25">
      <c r="G225" s="111">
        <v>44443</v>
      </c>
      <c r="H225" s="112" t="s">
        <v>6</v>
      </c>
      <c r="I225" s="121">
        <v>0.61805555555555558</v>
      </c>
      <c r="J225" s="112">
        <v>7</v>
      </c>
      <c r="K225" s="112">
        <v>0</v>
      </c>
      <c r="L225" s="113">
        <v>5</v>
      </c>
      <c r="M225" s="49">
        <f t="shared" si="9"/>
        <v>181</v>
      </c>
      <c r="N225" s="2">
        <f t="shared" si="10"/>
        <v>1</v>
      </c>
      <c r="O225" s="16">
        <f t="shared" si="11"/>
        <v>1</v>
      </c>
    </row>
    <row r="226" spans="7:15" ht="13.5" customHeight="1" x14ac:dyDescent="0.25">
      <c r="G226" s="111">
        <v>44443</v>
      </c>
      <c r="H226" s="112" t="s">
        <v>148</v>
      </c>
      <c r="I226" s="121">
        <v>0.6875</v>
      </c>
      <c r="J226" s="112">
        <v>5</v>
      </c>
      <c r="K226" s="112">
        <v>4</v>
      </c>
      <c r="L226" s="113">
        <v>9</v>
      </c>
      <c r="M226" s="49">
        <f t="shared" si="9"/>
        <v>182</v>
      </c>
      <c r="N226" s="2">
        <f t="shared" si="10"/>
        <v>1</v>
      </c>
      <c r="O226" s="16">
        <f t="shared" si="11"/>
        <v>1</v>
      </c>
    </row>
    <row r="227" spans="7:15" ht="13.5" customHeight="1" x14ac:dyDescent="0.25">
      <c r="G227" s="111">
        <v>44443</v>
      </c>
      <c r="H227" s="112" t="s">
        <v>6</v>
      </c>
      <c r="I227" s="121">
        <v>0.70138888888888884</v>
      </c>
      <c r="J227" s="112">
        <v>7</v>
      </c>
      <c r="K227" s="112">
        <v>0</v>
      </c>
      <c r="L227" s="113">
        <v>8</v>
      </c>
      <c r="M227" s="49">
        <f t="shared" si="9"/>
        <v>183</v>
      </c>
      <c r="N227" s="2">
        <f t="shared" si="10"/>
        <v>2</v>
      </c>
      <c r="O227" s="16">
        <f t="shared" si="11"/>
        <v>2</v>
      </c>
    </row>
    <row r="228" spans="7:15" ht="13.5" customHeight="1" x14ac:dyDescent="0.25">
      <c r="G228" s="111">
        <v>44443</v>
      </c>
      <c r="H228" s="112" t="s">
        <v>6</v>
      </c>
      <c r="I228" s="121">
        <v>0.70138888888888884</v>
      </c>
      <c r="J228" s="112">
        <v>7</v>
      </c>
      <c r="K228" s="112">
        <v>0</v>
      </c>
      <c r="L228" s="113">
        <v>8</v>
      </c>
      <c r="M228" s="49">
        <f t="shared" si="9"/>
        <v>183</v>
      </c>
      <c r="N228" s="2">
        <f t="shared" si="10"/>
        <v>1</v>
      </c>
      <c r="O228" s="16">
        <f t="shared" si="11"/>
        <v>2</v>
      </c>
    </row>
    <row r="229" spans="7:15" ht="13.5" customHeight="1" x14ac:dyDescent="0.25">
      <c r="G229" s="111">
        <v>44450</v>
      </c>
      <c r="H229" s="112" t="s">
        <v>3</v>
      </c>
      <c r="I229" s="121">
        <v>0.52083333333333337</v>
      </c>
      <c r="J229" s="112">
        <v>3</v>
      </c>
      <c r="K229" s="112">
        <v>0</v>
      </c>
      <c r="L229" s="113">
        <v>1</v>
      </c>
      <c r="M229" s="49">
        <f t="shared" si="9"/>
        <v>184</v>
      </c>
      <c r="N229" s="2">
        <f t="shared" si="10"/>
        <v>1</v>
      </c>
      <c r="O229" s="16">
        <f t="shared" si="11"/>
        <v>1</v>
      </c>
    </row>
    <row r="230" spans="7:15" ht="13.5" customHeight="1" x14ac:dyDescent="0.25">
      <c r="G230" s="111">
        <v>44450</v>
      </c>
      <c r="H230" s="112" t="s">
        <v>1072</v>
      </c>
      <c r="I230" s="121">
        <v>0.55902777777777779</v>
      </c>
      <c r="J230" s="112">
        <v>4</v>
      </c>
      <c r="K230" s="112">
        <v>5</v>
      </c>
      <c r="L230" s="113">
        <v>4</v>
      </c>
      <c r="M230" s="49">
        <f t="shared" si="9"/>
        <v>185</v>
      </c>
      <c r="N230" s="2">
        <f t="shared" si="10"/>
        <v>1</v>
      </c>
      <c r="O230" s="16">
        <f t="shared" si="11"/>
        <v>1</v>
      </c>
    </row>
    <row r="231" spans="7:15" ht="13.5" customHeight="1" x14ac:dyDescent="0.25">
      <c r="G231" s="111">
        <v>44450</v>
      </c>
      <c r="H231" s="112" t="s">
        <v>1072</v>
      </c>
      <c r="I231" s="121">
        <v>0.61111111111111105</v>
      </c>
      <c r="J231" s="112">
        <v>4</v>
      </c>
      <c r="K231" s="112">
        <v>5</v>
      </c>
      <c r="L231" s="113">
        <v>6</v>
      </c>
      <c r="M231" s="49">
        <f t="shared" si="9"/>
        <v>186</v>
      </c>
      <c r="N231" s="2">
        <f t="shared" si="10"/>
        <v>1</v>
      </c>
      <c r="O231" s="16">
        <f t="shared" si="11"/>
        <v>1</v>
      </c>
    </row>
    <row r="232" spans="7:15" ht="13.5" customHeight="1" x14ac:dyDescent="0.25">
      <c r="G232" s="111">
        <v>44450</v>
      </c>
      <c r="H232" s="112" t="s">
        <v>3</v>
      </c>
      <c r="I232" s="121">
        <v>0.62152777777777779</v>
      </c>
      <c r="J232" s="112">
        <v>3</v>
      </c>
      <c r="K232" s="112">
        <v>0</v>
      </c>
      <c r="L232" s="113">
        <v>5</v>
      </c>
      <c r="M232" s="49">
        <f t="shared" si="9"/>
        <v>187</v>
      </c>
      <c r="N232" s="2">
        <f t="shared" si="10"/>
        <v>1</v>
      </c>
      <c r="O232" s="16">
        <f t="shared" si="11"/>
        <v>1</v>
      </c>
    </row>
    <row r="233" spans="7:15" ht="13.5" customHeight="1" x14ac:dyDescent="0.25">
      <c r="G233" s="111">
        <v>44450</v>
      </c>
      <c r="H233" s="112" t="s">
        <v>1072</v>
      </c>
      <c r="I233" s="121">
        <v>0.63541666666666663</v>
      </c>
      <c r="J233" s="112">
        <v>4</v>
      </c>
      <c r="K233" s="112">
        <v>5</v>
      </c>
      <c r="L233" s="113">
        <v>7</v>
      </c>
      <c r="M233" s="49">
        <f t="shared" si="9"/>
        <v>188</v>
      </c>
      <c r="N233" s="2">
        <f t="shared" si="10"/>
        <v>1</v>
      </c>
      <c r="O233" s="16">
        <f t="shared" si="11"/>
        <v>1</v>
      </c>
    </row>
    <row r="234" spans="7:15" ht="13.5" customHeight="1" x14ac:dyDescent="0.25">
      <c r="G234" s="111">
        <v>44450</v>
      </c>
      <c r="H234" s="112" t="s">
        <v>1072</v>
      </c>
      <c r="I234" s="121">
        <v>0.69097222222222221</v>
      </c>
      <c r="J234" s="112">
        <v>4</v>
      </c>
      <c r="K234" s="112">
        <v>5</v>
      </c>
      <c r="L234" s="113">
        <v>9</v>
      </c>
      <c r="M234" s="49">
        <f t="shared" si="9"/>
        <v>189</v>
      </c>
      <c r="N234" s="2">
        <f t="shared" si="10"/>
        <v>1</v>
      </c>
      <c r="O234" s="16">
        <f t="shared" si="11"/>
        <v>1</v>
      </c>
    </row>
    <row r="235" spans="7:15" ht="13.5" customHeight="1" x14ac:dyDescent="0.25">
      <c r="G235" s="111">
        <v>44450</v>
      </c>
      <c r="H235" s="112" t="s">
        <v>3</v>
      </c>
      <c r="I235" s="121">
        <v>0.70138888888888884</v>
      </c>
      <c r="J235" s="112">
        <v>3</v>
      </c>
      <c r="K235" s="112">
        <v>0</v>
      </c>
      <c r="L235" s="113">
        <v>8</v>
      </c>
      <c r="M235" s="49">
        <f t="shared" si="9"/>
        <v>190</v>
      </c>
      <c r="N235" s="2">
        <f t="shared" si="10"/>
        <v>1</v>
      </c>
      <c r="O235" s="16">
        <f t="shared" si="11"/>
        <v>1</v>
      </c>
    </row>
    <row r="236" spans="7:15" ht="13.5" customHeight="1" x14ac:dyDescent="0.25">
      <c r="G236" s="111">
        <v>44450</v>
      </c>
      <c r="H236" s="112" t="s">
        <v>1072</v>
      </c>
      <c r="I236" s="121">
        <v>0.71875</v>
      </c>
      <c r="J236" s="112">
        <v>4</v>
      </c>
      <c r="K236" s="112">
        <v>5</v>
      </c>
      <c r="L236" s="113">
        <v>10</v>
      </c>
      <c r="M236" s="49">
        <f t="shared" si="9"/>
        <v>191</v>
      </c>
      <c r="N236" s="2">
        <f t="shared" si="10"/>
        <v>1</v>
      </c>
      <c r="O236" s="16">
        <f t="shared" si="11"/>
        <v>1</v>
      </c>
    </row>
    <row r="237" spans="7:15" ht="13.5" customHeight="1" x14ac:dyDescent="0.25">
      <c r="G237" s="111">
        <v>44457</v>
      </c>
      <c r="H237" s="112" t="s">
        <v>4</v>
      </c>
      <c r="I237" s="121">
        <v>0.54513888888888895</v>
      </c>
      <c r="J237" s="112">
        <v>4</v>
      </c>
      <c r="K237" s="112">
        <v>6</v>
      </c>
      <c r="L237" s="113">
        <v>2</v>
      </c>
      <c r="M237" s="49">
        <f t="shared" si="9"/>
        <v>192</v>
      </c>
      <c r="N237" s="2">
        <f t="shared" si="10"/>
        <v>2</v>
      </c>
      <c r="O237" s="16">
        <f t="shared" si="11"/>
        <v>2</v>
      </c>
    </row>
    <row r="238" spans="7:15" ht="13.5" customHeight="1" x14ac:dyDescent="0.25">
      <c r="G238" s="111">
        <v>44457</v>
      </c>
      <c r="H238" s="112" t="s">
        <v>4</v>
      </c>
      <c r="I238" s="121">
        <v>0.54513888888888895</v>
      </c>
      <c r="J238" s="112">
        <v>4</v>
      </c>
      <c r="K238" s="112">
        <v>6</v>
      </c>
      <c r="L238" s="113">
        <v>2</v>
      </c>
      <c r="M238" s="49">
        <f t="shared" si="9"/>
        <v>192</v>
      </c>
      <c r="N238" s="2">
        <f t="shared" si="10"/>
        <v>1</v>
      </c>
      <c r="O238" s="16">
        <f t="shared" si="11"/>
        <v>2</v>
      </c>
    </row>
    <row r="239" spans="7:15" ht="13.5" customHeight="1" x14ac:dyDescent="0.25">
      <c r="G239" s="111">
        <v>44457</v>
      </c>
      <c r="H239" s="112" t="s">
        <v>4</v>
      </c>
      <c r="I239" s="121">
        <v>0.64930555555555558</v>
      </c>
      <c r="J239" s="112">
        <v>4</v>
      </c>
      <c r="K239" s="112">
        <v>6</v>
      </c>
      <c r="L239" s="113">
        <v>6</v>
      </c>
      <c r="M239" s="49">
        <f t="shared" si="9"/>
        <v>193</v>
      </c>
      <c r="N239" s="2">
        <f t="shared" si="10"/>
        <v>1</v>
      </c>
      <c r="O239" s="16">
        <f t="shared" si="11"/>
        <v>1</v>
      </c>
    </row>
    <row r="240" spans="7:15" ht="13.5" customHeight="1" x14ac:dyDescent="0.25">
      <c r="G240" s="111">
        <v>44457</v>
      </c>
      <c r="H240" s="112" t="s">
        <v>4</v>
      </c>
      <c r="I240" s="121">
        <v>0.70138888888888884</v>
      </c>
      <c r="J240" s="112">
        <v>4</v>
      </c>
      <c r="K240" s="112">
        <v>6</v>
      </c>
      <c r="L240" s="113">
        <v>8</v>
      </c>
      <c r="M240" s="49">
        <f t="shared" si="9"/>
        <v>194</v>
      </c>
      <c r="N240" s="2">
        <f t="shared" si="10"/>
        <v>2</v>
      </c>
      <c r="O240" s="16">
        <f t="shared" si="11"/>
        <v>2</v>
      </c>
    </row>
    <row r="241" spans="7:15" ht="13.5" customHeight="1" x14ac:dyDescent="0.25">
      <c r="G241" s="111">
        <v>44457</v>
      </c>
      <c r="H241" s="112" t="s">
        <v>4</v>
      </c>
      <c r="I241" s="121">
        <v>0.70138888888888884</v>
      </c>
      <c r="J241" s="112">
        <v>4</v>
      </c>
      <c r="K241" s="112">
        <v>6</v>
      </c>
      <c r="L241" s="113">
        <v>8</v>
      </c>
      <c r="M241" s="49">
        <f t="shared" si="9"/>
        <v>194</v>
      </c>
      <c r="N241" s="2">
        <f t="shared" si="10"/>
        <v>1</v>
      </c>
      <c r="O241" s="16">
        <f t="shared" si="11"/>
        <v>2</v>
      </c>
    </row>
    <row r="242" spans="7:15" ht="13.5" customHeight="1" x14ac:dyDescent="0.25">
      <c r="G242" s="111">
        <v>44463</v>
      </c>
      <c r="H242" s="112" t="s">
        <v>7</v>
      </c>
      <c r="I242" s="121">
        <v>0.73958333333333337</v>
      </c>
      <c r="J242" s="112">
        <v>4</v>
      </c>
      <c r="K242" s="112">
        <v>4</v>
      </c>
      <c r="L242" s="113">
        <v>2</v>
      </c>
      <c r="M242" s="49">
        <f t="shared" si="9"/>
        <v>195</v>
      </c>
      <c r="N242" s="2">
        <f t="shared" si="10"/>
        <v>1</v>
      </c>
      <c r="O242" s="16">
        <f t="shared" si="11"/>
        <v>1</v>
      </c>
    </row>
    <row r="243" spans="7:15" ht="13.5" customHeight="1" x14ac:dyDescent="0.25">
      <c r="G243" s="111">
        <v>44463</v>
      </c>
      <c r="H243" s="112" t="s">
        <v>7</v>
      </c>
      <c r="I243" s="121">
        <v>0.80208333333333337</v>
      </c>
      <c r="J243" s="112">
        <v>4</v>
      </c>
      <c r="K243" s="112">
        <v>4</v>
      </c>
      <c r="L243" s="113">
        <v>5</v>
      </c>
      <c r="M243" s="49">
        <f t="shared" si="9"/>
        <v>196</v>
      </c>
      <c r="N243" s="2">
        <f t="shared" si="10"/>
        <v>2</v>
      </c>
      <c r="O243" s="16">
        <f t="shared" si="11"/>
        <v>2</v>
      </c>
    </row>
    <row r="244" spans="7:15" ht="13.5" customHeight="1" x14ac:dyDescent="0.25">
      <c r="G244" s="111">
        <v>44463</v>
      </c>
      <c r="H244" s="112" t="s">
        <v>7</v>
      </c>
      <c r="I244" s="121">
        <v>0.80208333333333337</v>
      </c>
      <c r="J244" s="112">
        <v>4</v>
      </c>
      <c r="K244" s="112">
        <v>4</v>
      </c>
      <c r="L244" s="113">
        <v>5</v>
      </c>
      <c r="M244" s="49">
        <f t="shared" si="9"/>
        <v>196</v>
      </c>
      <c r="N244" s="2">
        <f t="shared" si="10"/>
        <v>1</v>
      </c>
      <c r="O244" s="16">
        <f t="shared" si="11"/>
        <v>2</v>
      </c>
    </row>
    <row r="245" spans="7:15" ht="13.5" customHeight="1" x14ac:dyDescent="0.25">
      <c r="G245" s="111">
        <v>44463</v>
      </c>
      <c r="H245" s="112" t="s">
        <v>7</v>
      </c>
      <c r="I245" s="121">
        <v>0.82291666666666663</v>
      </c>
      <c r="J245" s="112">
        <v>4</v>
      </c>
      <c r="K245" s="112">
        <v>4</v>
      </c>
      <c r="L245" s="113">
        <v>6</v>
      </c>
      <c r="M245" s="49">
        <f t="shared" si="9"/>
        <v>197</v>
      </c>
      <c r="N245" s="2">
        <f t="shared" si="10"/>
        <v>2</v>
      </c>
      <c r="O245" s="16">
        <f t="shared" si="11"/>
        <v>2</v>
      </c>
    </row>
    <row r="246" spans="7:15" ht="13.5" customHeight="1" x14ac:dyDescent="0.25">
      <c r="G246" s="111">
        <v>44463</v>
      </c>
      <c r="H246" s="112" t="s">
        <v>7</v>
      </c>
      <c r="I246" s="121">
        <v>0.82291666666666663</v>
      </c>
      <c r="J246" s="112">
        <v>4</v>
      </c>
      <c r="K246" s="112">
        <v>4</v>
      </c>
      <c r="L246" s="113">
        <v>6</v>
      </c>
      <c r="M246" s="49">
        <f t="shared" si="9"/>
        <v>197</v>
      </c>
      <c r="N246" s="2">
        <f t="shared" si="10"/>
        <v>1</v>
      </c>
      <c r="O246" s="16">
        <f t="shared" si="11"/>
        <v>2</v>
      </c>
    </row>
    <row r="247" spans="7:15" ht="13.5" customHeight="1" x14ac:dyDescent="0.25">
      <c r="G247" s="111">
        <v>44463</v>
      </c>
      <c r="H247" s="112" t="s">
        <v>7</v>
      </c>
      <c r="I247" s="121">
        <v>0.84375</v>
      </c>
      <c r="J247" s="112">
        <v>4</v>
      </c>
      <c r="K247" s="112">
        <v>4</v>
      </c>
      <c r="L247" s="113">
        <v>7</v>
      </c>
      <c r="M247" s="49">
        <f t="shared" si="9"/>
        <v>198</v>
      </c>
      <c r="N247" s="2">
        <f t="shared" si="10"/>
        <v>1</v>
      </c>
      <c r="O247" s="16">
        <f t="shared" si="11"/>
        <v>1</v>
      </c>
    </row>
    <row r="248" spans="7:15" ht="13.5" customHeight="1" x14ac:dyDescent="0.25">
      <c r="G248" s="111">
        <v>44464</v>
      </c>
      <c r="H248" s="112" t="s">
        <v>149</v>
      </c>
      <c r="I248" s="121">
        <v>0.49652777777777773</v>
      </c>
      <c r="J248" s="112">
        <v>4</v>
      </c>
      <c r="K248" s="112">
        <v>0</v>
      </c>
      <c r="L248" s="113">
        <v>1</v>
      </c>
      <c r="M248" s="49">
        <f t="shared" si="9"/>
        <v>199</v>
      </c>
      <c r="N248" s="2">
        <f t="shared" si="10"/>
        <v>1</v>
      </c>
      <c r="O248" s="16">
        <f t="shared" si="11"/>
        <v>1</v>
      </c>
    </row>
    <row r="249" spans="7:15" ht="13.5" customHeight="1" x14ac:dyDescent="0.25">
      <c r="G249" s="111">
        <v>44464</v>
      </c>
      <c r="H249" s="112" t="s">
        <v>5</v>
      </c>
      <c r="I249" s="121">
        <v>0.50694444444444442</v>
      </c>
      <c r="J249" s="112">
        <v>4</v>
      </c>
      <c r="K249" s="112">
        <v>0</v>
      </c>
      <c r="L249" s="113">
        <v>1</v>
      </c>
      <c r="M249" s="49">
        <f t="shared" si="9"/>
        <v>200</v>
      </c>
      <c r="N249" s="2">
        <f t="shared" si="10"/>
        <v>2</v>
      </c>
      <c r="O249" s="16">
        <f t="shared" si="11"/>
        <v>2</v>
      </c>
    </row>
    <row r="250" spans="7:15" ht="13.5" customHeight="1" x14ac:dyDescent="0.25">
      <c r="G250" s="111">
        <v>44464</v>
      </c>
      <c r="H250" s="112" t="s">
        <v>5</v>
      </c>
      <c r="I250" s="121">
        <v>0.50694444444444442</v>
      </c>
      <c r="J250" s="112">
        <v>4</v>
      </c>
      <c r="K250" s="112">
        <v>0</v>
      </c>
      <c r="L250" s="113">
        <v>1</v>
      </c>
      <c r="M250" s="49">
        <f t="shared" si="9"/>
        <v>200</v>
      </c>
      <c r="N250" s="2">
        <f t="shared" si="10"/>
        <v>1</v>
      </c>
      <c r="O250" s="16">
        <f t="shared" si="11"/>
        <v>2</v>
      </c>
    </row>
    <row r="251" spans="7:15" ht="13.5" customHeight="1" x14ac:dyDescent="0.25">
      <c r="G251" s="111">
        <v>44464</v>
      </c>
      <c r="H251" s="112" t="s">
        <v>5</v>
      </c>
      <c r="I251" s="121">
        <v>0.60416666666666663</v>
      </c>
      <c r="J251" s="112">
        <v>4</v>
      </c>
      <c r="K251" s="112">
        <v>0</v>
      </c>
      <c r="L251" s="113">
        <v>5</v>
      </c>
      <c r="M251" s="49">
        <f t="shared" si="9"/>
        <v>201</v>
      </c>
      <c r="N251" s="2">
        <f t="shared" si="10"/>
        <v>2</v>
      </c>
      <c r="O251" s="16">
        <f t="shared" si="11"/>
        <v>2</v>
      </c>
    </row>
    <row r="252" spans="7:15" ht="13.5" customHeight="1" x14ac:dyDescent="0.25">
      <c r="G252" s="111">
        <v>44464</v>
      </c>
      <c r="H252" s="112" t="s">
        <v>5</v>
      </c>
      <c r="I252" s="121">
        <v>0.60416666666666663</v>
      </c>
      <c r="J252" s="112">
        <v>4</v>
      </c>
      <c r="K252" s="112">
        <v>0</v>
      </c>
      <c r="L252" s="113">
        <v>5</v>
      </c>
      <c r="M252" s="49">
        <f t="shared" si="9"/>
        <v>201</v>
      </c>
      <c r="N252" s="2">
        <f t="shared" si="10"/>
        <v>1</v>
      </c>
      <c r="O252" s="16">
        <f t="shared" si="11"/>
        <v>2</v>
      </c>
    </row>
    <row r="253" spans="7:15" ht="13.5" customHeight="1" x14ac:dyDescent="0.25">
      <c r="G253" s="111">
        <v>44464</v>
      </c>
      <c r="H253" s="112" t="s">
        <v>5</v>
      </c>
      <c r="I253" s="121">
        <v>0.62847222222222221</v>
      </c>
      <c r="J253" s="112">
        <v>4</v>
      </c>
      <c r="K253" s="112">
        <v>0</v>
      </c>
      <c r="L253" s="113">
        <v>6</v>
      </c>
      <c r="M253" s="49">
        <f t="shared" si="9"/>
        <v>202</v>
      </c>
      <c r="N253" s="2">
        <f t="shared" si="10"/>
        <v>2</v>
      </c>
      <c r="O253" s="16">
        <f t="shared" si="11"/>
        <v>2</v>
      </c>
    </row>
    <row r="254" spans="7:15" ht="13.5" customHeight="1" x14ac:dyDescent="0.25">
      <c r="G254" s="111">
        <v>44464</v>
      </c>
      <c r="H254" s="112" t="s">
        <v>5</v>
      </c>
      <c r="I254" s="121">
        <v>0.62847222222222221</v>
      </c>
      <c r="J254" s="112">
        <v>4</v>
      </c>
      <c r="K254" s="112">
        <v>0</v>
      </c>
      <c r="L254" s="113">
        <v>6</v>
      </c>
      <c r="M254" s="49">
        <f t="shared" si="9"/>
        <v>202</v>
      </c>
      <c r="N254" s="2">
        <f t="shared" si="10"/>
        <v>1</v>
      </c>
      <c r="O254" s="16">
        <f t="shared" si="11"/>
        <v>2</v>
      </c>
    </row>
    <row r="255" spans="7:15" ht="13.5" customHeight="1" x14ac:dyDescent="0.25">
      <c r="G255" s="111">
        <v>44464</v>
      </c>
      <c r="H255" s="112" t="s">
        <v>5</v>
      </c>
      <c r="I255" s="121">
        <v>0.68402777777777779</v>
      </c>
      <c r="J255" s="112">
        <v>4</v>
      </c>
      <c r="K255" s="112">
        <v>0</v>
      </c>
      <c r="L255" s="113">
        <v>8</v>
      </c>
      <c r="M255" s="49">
        <f t="shared" si="9"/>
        <v>203</v>
      </c>
      <c r="N255" s="2">
        <f t="shared" si="10"/>
        <v>1</v>
      </c>
      <c r="O255" s="16">
        <f t="shared" si="11"/>
        <v>1</v>
      </c>
    </row>
    <row r="256" spans="7:15" ht="13.5" customHeight="1" x14ac:dyDescent="0.25">
      <c r="G256" s="111">
        <v>44478</v>
      </c>
      <c r="H256" s="112" t="s">
        <v>148</v>
      </c>
      <c r="I256" s="121">
        <v>0.54861111111111105</v>
      </c>
      <c r="J256" s="112">
        <v>4</v>
      </c>
      <c r="K256" s="112">
        <v>5</v>
      </c>
      <c r="L256" s="113">
        <v>2</v>
      </c>
      <c r="M256" s="49">
        <f t="shared" si="9"/>
        <v>204</v>
      </c>
      <c r="N256" s="2">
        <f t="shared" si="10"/>
        <v>1</v>
      </c>
      <c r="O256" s="16">
        <f t="shared" si="11"/>
        <v>1</v>
      </c>
    </row>
    <row r="257" spans="7:15" ht="13.5" customHeight="1" x14ac:dyDescent="0.25">
      <c r="G257" s="111">
        <v>44478</v>
      </c>
      <c r="H257" s="112" t="s">
        <v>4</v>
      </c>
      <c r="I257" s="121">
        <v>0.73958333333333337</v>
      </c>
      <c r="J257" s="112">
        <v>4</v>
      </c>
      <c r="K257" s="112">
        <v>0</v>
      </c>
      <c r="L257" s="113">
        <v>10</v>
      </c>
      <c r="M257" s="49">
        <f t="shared" si="9"/>
        <v>205</v>
      </c>
      <c r="N257" s="2">
        <f t="shared" si="10"/>
        <v>1</v>
      </c>
      <c r="O257" s="16">
        <f t="shared" si="11"/>
        <v>1</v>
      </c>
    </row>
    <row r="258" spans="7:15" ht="13.5" customHeight="1" x14ac:dyDescent="0.25">
      <c r="G258" s="111">
        <v>44482</v>
      </c>
      <c r="H258" s="112" t="s">
        <v>4</v>
      </c>
      <c r="I258" s="121">
        <v>0.60763888888888895</v>
      </c>
      <c r="J258" s="112">
        <v>4</v>
      </c>
      <c r="K258" s="112">
        <v>9</v>
      </c>
      <c r="L258" s="113">
        <v>3</v>
      </c>
      <c r="M258" s="49">
        <f t="shared" si="9"/>
        <v>206</v>
      </c>
      <c r="N258" s="2">
        <f t="shared" si="10"/>
        <v>1</v>
      </c>
      <c r="O258" s="16">
        <f t="shared" si="11"/>
        <v>1</v>
      </c>
    </row>
    <row r="259" spans="7:15" ht="13.5" customHeight="1" x14ac:dyDescent="0.25">
      <c r="G259" s="111">
        <v>44482</v>
      </c>
      <c r="H259" s="112" t="s">
        <v>4</v>
      </c>
      <c r="I259" s="121">
        <v>0.73958333333333337</v>
      </c>
      <c r="J259" s="112">
        <v>4</v>
      </c>
      <c r="K259" s="112">
        <v>9</v>
      </c>
      <c r="L259" s="113">
        <v>8</v>
      </c>
      <c r="M259" s="49">
        <f t="shared" si="9"/>
        <v>207</v>
      </c>
      <c r="N259" s="2">
        <f t="shared" si="10"/>
        <v>2</v>
      </c>
      <c r="O259" s="16">
        <f t="shared" si="11"/>
        <v>2</v>
      </c>
    </row>
    <row r="260" spans="7:15" ht="13.5" customHeight="1" x14ac:dyDescent="0.25">
      <c r="G260" s="111">
        <v>44482</v>
      </c>
      <c r="H260" s="112" t="s">
        <v>4</v>
      </c>
      <c r="I260" s="121">
        <v>0.73958333333333337</v>
      </c>
      <c r="J260" s="112">
        <v>4</v>
      </c>
      <c r="K260" s="112">
        <v>9</v>
      </c>
      <c r="L260" s="113">
        <v>8</v>
      </c>
      <c r="M260" s="49">
        <f t="shared" si="9"/>
        <v>207</v>
      </c>
      <c r="N260" s="2">
        <f t="shared" si="10"/>
        <v>1</v>
      </c>
      <c r="O260" s="16">
        <f t="shared" si="11"/>
        <v>2</v>
      </c>
    </row>
    <row r="261" spans="7:15" ht="13.5" customHeight="1" x14ac:dyDescent="0.25">
      <c r="G261" s="111">
        <v>44485</v>
      </c>
      <c r="H261" s="112" t="s">
        <v>4</v>
      </c>
      <c r="I261" s="121">
        <v>0.63194444444444442</v>
      </c>
      <c r="J261" s="112">
        <v>8</v>
      </c>
      <c r="K261" s="112">
        <v>0</v>
      </c>
      <c r="L261" s="113">
        <v>6</v>
      </c>
      <c r="M261" s="49">
        <f t="shared" si="9"/>
        <v>208</v>
      </c>
      <c r="N261" s="2">
        <f t="shared" si="10"/>
        <v>1</v>
      </c>
      <c r="O261" s="16">
        <f t="shared" si="11"/>
        <v>1</v>
      </c>
    </row>
    <row r="262" spans="7:15" ht="13.5" customHeight="1" x14ac:dyDescent="0.25">
      <c r="G262" s="111">
        <v>44485</v>
      </c>
      <c r="H262" s="112" t="s">
        <v>4</v>
      </c>
      <c r="I262" s="121">
        <v>0.65625</v>
      </c>
      <c r="J262" s="112">
        <v>8</v>
      </c>
      <c r="K262" s="112">
        <v>0</v>
      </c>
      <c r="L262" s="113">
        <v>7</v>
      </c>
      <c r="M262" s="49">
        <f t="shared" ref="M262:M325" si="12">IF(AND(G262=G261,L262=L261,I262=I261),M261,M261+1)</f>
        <v>209</v>
      </c>
      <c r="N262" s="2">
        <f t="shared" si="10"/>
        <v>2</v>
      </c>
      <c r="O262" s="16">
        <f t="shared" si="11"/>
        <v>2</v>
      </c>
    </row>
    <row r="263" spans="7:15" ht="13.5" customHeight="1" x14ac:dyDescent="0.25">
      <c r="G263" s="111">
        <v>44485</v>
      </c>
      <c r="H263" s="112" t="s">
        <v>4</v>
      </c>
      <c r="I263" s="121">
        <v>0.65625</v>
      </c>
      <c r="J263" s="112">
        <v>8</v>
      </c>
      <c r="K263" s="112">
        <v>0</v>
      </c>
      <c r="L263" s="113">
        <v>7</v>
      </c>
      <c r="M263" s="49">
        <f t="shared" si="12"/>
        <v>209</v>
      </c>
      <c r="N263" s="2">
        <f t="shared" si="10"/>
        <v>1</v>
      </c>
      <c r="O263" s="16">
        <f t="shared" si="11"/>
        <v>2</v>
      </c>
    </row>
    <row r="264" spans="7:15" ht="13.5" customHeight="1" x14ac:dyDescent="0.25">
      <c r="G264" s="111">
        <v>44485</v>
      </c>
      <c r="H264" s="112" t="s">
        <v>4</v>
      </c>
      <c r="I264" s="121">
        <v>0.6875</v>
      </c>
      <c r="J264" s="112">
        <v>8</v>
      </c>
      <c r="K264" s="112">
        <v>0</v>
      </c>
      <c r="L264" s="113">
        <v>8</v>
      </c>
      <c r="M264" s="49">
        <f t="shared" si="12"/>
        <v>210</v>
      </c>
      <c r="N264" s="2">
        <f t="shared" si="10"/>
        <v>1</v>
      </c>
      <c r="O264" s="16">
        <f t="shared" si="11"/>
        <v>1</v>
      </c>
    </row>
    <row r="265" spans="7:15" ht="13.5" customHeight="1" x14ac:dyDescent="0.25">
      <c r="G265" s="111">
        <v>44485</v>
      </c>
      <c r="H265" s="112" t="s">
        <v>148</v>
      </c>
      <c r="I265" s="121">
        <v>0.75694444444444453</v>
      </c>
      <c r="J265" s="112">
        <v>7</v>
      </c>
      <c r="K265" s="112">
        <v>0</v>
      </c>
      <c r="L265" s="113">
        <v>10</v>
      </c>
      <c r="M265" s="49">
        <f t="shared" si="12"/>
        <v>211</v>
      </c>
      <c r="N265" s="2">
        <f t="shared" ref="N265:N328" si="13">IF(M265=M267,3,IF(M265=M266,2,1))</f>
        <v>1</v>
      </c>
      <c r="O265" s="16">
        <f t="shared" ref="O265:O328" si="14">IF(N263=3,3,IF(N264=3,3,IF(N264=2,2,N265)))</f>
        <v>1</v>
      </c>
    </row>
    <row r="266" spans="7:15" ht="13.5" customHeight="1" x14ac:dyDescent="0.25">
      <c r="G266" s="111">
        <v>44491</v>
      </c>
      <c r="H266" s="112" t="s">
        <v>7</v>
      </c>
      <c r="I266" s="121">
        <v>0.73958333333333337</v>
      </c>
      <c r="J266" s="112">
        <v>4</v>
      </c>
      <c r="K266" s="112">
        <v>0</v>
      </c>
      <c r="L266" s="113">
        <v>2</v>
      </c>
      <c r="M266" s="49">
        <f t="shared" si="12"/>
        <v>212</v>
      </c>
      <c r="N266" s="2">
        <f t="shared" si="13"/>
        <v>1</v>
      </c>
      <c r="O266" s="16">
        <f t="shared" si="14"/>
        <v>1</v>
      </c>
    </row>
    <row r="267" spans="7:15" ht="13.5" customHeight="1" x14ac:dyDescent="0.25">
      <c r="G267" s="111">
        <v>44491</v>
      </c>
      <c r="H267" s="112" t="s">
        <v>7</v>
      </c>
      <c r="I267" s="121">
        <v>0.76041666666666663</v>
      </c>
      <c r="J267" s="112">
        <v>4</v>
      </c>
      <c r="K267" s="112">
        <v>0</v>
      </c>
      <c r="L267" s="113">
        <v>3</v>
      </c>
      <c r="M267" s="49">
        <f t="shared" si="12"/>
        <v>213</v>
      </c>
      <c r="N267" s="2">
        <f t="shared" si="13"/>
        <v>2</v>
      </c>
      <c r="O267" s="16">
        <f t="shared" si="14"/>
        <v>2</v>
      </c>
    </row>
    <row r="268" spans="7:15" ht="13.5" customHeight="1" x14ac:dyDescent="0.25">
      <c r="G268" s="111">
        <v>44491</v>
      </c>
      <c r="H268" s="112" t="s">
        <v>7</v>
      </c>
      <c r="I268" s="121">
        <v>0.76041666666666663</v>
      </c>
      <c r="J268" s="112">
        <v>4</v>
      </c>
      <c r="K268" s="112">
        <v>0</v>
      </c>
      <c r="L268" s="113">
        <v>3</v>
      </c>
      <c r="M268" s="49">
        <f t="shared" si="12"/>
        <v>213</v>
      </c>
      <c r="N268" s="2">
        <f t="shared" si="13"/>
        <v>1</v>
      </c>
      <c r="O268" s="16">
        <f t="shared" si="14"/>
        <v>2</v>
      </c>
    </row>
    <row r="269" spans="7:15" ht="13.5" customHeight="1" x14ac:dyDescent="0.25">
      <c r="G269" s="111">
        <v>44491</v>
      </c>
      <c r="H269" s="112" t="s">
        <v>7</v>
      </c>
      <c r="I269" s="121">
        <v>0.78125</v>
      </c>
      <c r="J269" s="112">
        <v>4</v>
      </c>
      <c r="K269" s="112">
        <v>0</v>
      </c>
      <c r="L269" s="113">
        <v>4</v>
      </c>
      <c r="M269" s="49">
        <f t="shared" si="12"/>
        <v>214</v>
      </c>
      <c r="N269" s="2">
        <f t="shared" si="13"/>
        <v>1</v>
      </c>
      <c r="O269" s="16">
        <f t="shared" si="14"/>
        <v>1</v>
      </c>
    </row>
    <row r="270" spans="7:15" ht="13.5" customHeight="1" x14ac:dyDescent="0.25">
      <c r="G270" s="111">
        <v>44491</v>
      </c>
      <c r="H270" s="112" t="s">
        <v>7</v>
      </c>
      <c r="I270" s="121">
        <v>0.82291666666666663</v>
      </c>
      <c r="J270" s="112">
        <v>4</v>
      </c>
      <c r="K270" s="112">
        <v>0</v>
      </c>
      <c r="L270" s="113">
        <v>6</v>
      </c>
      <c r="M270" s="49">
        <f t="shared" si="12"/>
        <v>215</v>
      </c>
      <c r="N270" s="2">
        <f t="shared" si="13"/>
        <v>1</v>
      </c>
      <c r="O270" s="16">
        <f t="shared" si="14"/>
        <v>1</v>
      </c>
    </row>
    <row r="271" spans="7:15" ht="13.5" customHeight="1" x14ac:dyDescent="0.25">
      <c r="G271" s="111">
        <v>44491</v>
      </c>
      <c r="H271" s="112" t="s">
        <v>7</v>
      </c>
      <c r="I271" s="121">
        <v>0.86458333333333337</v>
      </c>
      <c r="J271" s="112">
        <v>4</v>
      </c>
      <c r="K271" s="112">
        <v>0</v>
      </c>
      <c r="L271" s="113">
        <v>8</v>
      </c>
      <c r="M271" s="49">
        <f t="shared" si="12"/>
        <v>216</v>
      </c>
      <c r="N271" s="2">
        <f t="shared" si="13"/>
        <v>1</v>
      </c>
      <c r="O271" s="16">
        <f t="shared" si="14"/>
        <v>1</v>
      </c>
    </row>
    <row r="272" spans="7:15" ht="13.5" customHeight="1" x14ac:dyDescent="0.25">
      <c r="G272" s="111">
        <v>44492</v>
      </c>
      <c r="H272" s="112" t="s">
        <v>148</v>
      </c>
      <c r="I272" s="121">
        <v>0.59375</v>
      </c>
      <c r="J272" s="112">
        <v>4</v>
      </c>
      <c r="K272" s="112">
        <v>8</v>
      </c>
      <c r="L272" s="113">
        <v>4</v>
      </c>
      <c r="M272" s="49">
        <f t="shared" si="12"/>
        <v>217</v>
      </c>
      <c r="N272" s="2">
        <f t="shared" si="13"/>
        <v>1</v>
      </c>
      <c r="O272" s="16">
        <f t="shared" si="14"/>
        <v>1</v>
      </c>
    </row>
    <row r="273" spans="7:15" ht="13.5" customHeight="1" x14ac:dyDescent="0.25">
      <c r="G273" s="111">
        <v>44492</v>
      </c>
      <c r="H273" s="112" t="s">
        <v>148</v>
      </c>
      <c r="I273" s="121">
        <v>0.73263888888888884</v>
      </c>
      <c r="J273" s="112">
        <v>4</v>
      </c>
      <c r="K273" s="112">
        <v>8</v>
      </c>
      <c r="L273" s="113">
        <v>9</v>
      </c>
      <c r="M273" s="49">
        <f t="shared" si="12"/>
        <v>218</v>
      </c>
      <c r="N273" s="2">
        <f t="shared" si="13"/>
        <v>1</v>
      </c>
      <c r="O273" s="16">
        <f t="shared" si="14"/>
        <v>1</v>
      </c>
    </row>
    <row r="274" spans="7:15" ht="13.5" customHeight="1" x14ac:dyDescent="0.25">
      <c r="G274" s="111">
        <v>44499</v>
      </c>
      <c r="H274" s="112" t="s">
        <v>149</v>
      </c>
      <c r="I274" s="121">
        <v>0.52777777777777779</v>
      </c>
      <c r="J274" s="112">
        <v>4</v>
      </c>
      <c r="K274" s="112">
        <v>0</v>
      </c>
      <c r="L274" s="113">
        <v>1</v>
      </c>
      <c r="M274" s="49">
        <f t="shared" si="12"/>
        <v>219</v>
      </c>
      <c r="N274" s="2">
        <f t="shared" si="13"/>
        <v>1</v>
      </c>
      <c r="O274" s="16">
        <f t="shared" si="14"/>
        <v>1</v>
      </c>
    </row>
    <row r="275" spans="7:15" ht="13.5" customHeight="1" x14ac:dyDescent="0.25">
      <c r="G275" s="111">
        <v>44502</v>
      </c>
      <c r="H275" s="112" t="s">
        <v>21</v>
      </c>
      <c r="I275" s="121">
        <v>0.47222222222222227</v>
      </c>
      <c r="J275" s="112">
        <v>4</v>
      </c>
      <c r="K275" s="112">
        <v>2</v>
      </c>
      <c r="L275" s="113">
        <v>2</v>
      </c>
      <c r="M275" s="49">
        <f t="shared" si="12"/>
        <v>220</v>
      </c>
      <c r="N275" s="2">
        <f t="shared" si="13"/>
        <v>1</v>
      </c>
      <c r="O275" s="16">
        <f t="shared" si="14"/>
        <v>1</v>
      </c>
    </row>
    <row r="276" spans="7:15" ht="13.5" customHeight="1" x14ac:dyDescent="0.25">
      <c r="G276" s="111">
        <v>44504</v>
      </c>
      <c r="H276" s="112" t="s">
        <v>21</v>
      </c>
      <c r="I276" s="121">
        <v>0.55208333333333337</v>
      </c>
      <c r="J276" s="112">
        <v>6</v>
      </c>
      <c r="K276" s="112">
        <v>5</v>
      </c>
      <c r="L276" s="113">
        <v>2</v>
      </c>
      <c r="M276" s="49">
        <f t="shared" si="12"/>
        <v>221</v>
      </c>
      <c r="N276" s="2">
        <f t="shared" si="13"/>
        <v>1</v>
      </c>
      <c r="O276" s="16">
        <f t="shared" si="14"/>
        <v>1</v>
      </c>
    </row>
    <row r="277" spans="7:15" ht="13.5" customHeight="1" x14ac:dyDescent="0.25">
      <c r="G277" s="111">
        <v>44504</v>
      </c>
      <c r="H277" s="112" t="s">
        <v>21</v>
      </c>
      <c r="I277" s="121">
        <v>0.65972222222222221</v>
      </c>
      <c r="J277" s="112">
        <v>6</v>
      </c>
      <c r="K277" s="112">
        <v>5</v>
      </c>
      <c r="L277" s="113">
        <v>6</v>
      </c>
      <c r="M277" s="49">
        <f t="shared" si="12"/>
        <v>222</v>
      </c>
      <c r="N277" s="2">
        <f t="shared" si="13"/>
        <v>1</v>
      </c>
      <c r="O277" s="16">
        <f t="shared" si="14"/>
        <v>1</v>
      </c>
    </row>
    <row r="278" spans="7:15" ht="13.5" customHeight="1" x14ac:dyDescent="0.25">
      <c r="G278" s="111">
        <v>44506</v>
      </c>
      <c r="H278" s="112" t="s">
        <v>21</v>
      </c>
      <c r="I278" s="121">
        <v>0.55208333333333337</v>
      </c>
      <c r="J278" s="112">
        <v>4</v>
      </c>
      <c r="K278" s="112">
        <v>8</v>
      </c>
      <c r="L278" s="113">
        <v>2</v>
      </c>
      <c r="M278" s="49">
        <f t="shared" si="12"/>
        <v>223</v>
      </c>
      <c r="N278" s="2">
        <f t="shared" si="13"/>
        <v>1</v>
      </c>
      <c r="O278" s="16">
        <f t="shared" si="14"/>
        <v>1</v>
      </c>
    </row>
    <row r="279" spans="7:15" ht="13.5" customHeight="1" x14ac:dyDescent="0.25">
      <c r="G279" s="111">
        <v>44506</v>
      </c>
      <c r="H279" s="112" t="s">
        <v>149</v>
      </c>
      <c r="I279" s="121">
        <v>0.62152777777777779</v>
      </c>
      <c r="J279" s="112">
        <v>6</v>
      </c>
      <c r="K279" s="112">
        <v>3</v>
      </c>
      <c r="L279" s="113">
        <v>4</v>
      </c>
      <c r="M279" s="49">
        <f t="shared" si="12"/>
        <v>224</v>
      </c>
      <c r="N279" s="2">
        <f t="shared" si="13"/>
        <v>1</v>
      </c>
      <c r="O279" s="16">
        <f t="shared" si="14"/>
        <v>1</v>
      </c>
    </row>
    <row r="280" spans="7:15" ht="13.5" customHeight="1" x14ac:dyDescent="0.25">
      <c r="G280" s="111">
        <v>44506</v>
      </c>
      <c r="H280" s="112" t="s">
        <v>149</v>
      </c>
      <c r="I280" s="121">
        <v>0.67361111111111116</v>
      </c>
      <c r="J280" s="112">
        <v>6</v>
      </c>
      <c r="K280" s="112">
        <v>3</v>
      </c>
      <c r="L280" s="113">
        <v>6</v>
      </c>
      <c r="M280" s="49">
        <f t="shared" si="12"/>
        <v>225</v>
      </c>
      <c r="N280" s="2">
        <f t="shared" si="13"/>
        <v>1</v>
      </c>
      <c r="O280" s="16">
        <f t="shared" si="14"/>
        <v>1</v>
      </c>
    </row>
    <row r="281" spans="7:15" ht="13.5" customHeight="1" x14ac:dyDescent="0.25">
      <c r="G281" s="111">
        <v>44513</v>
      </c>
      <c r="H281" s="112" t="s">
        <v>1079</v>
      </c>
      <c r="I281" s="121">
        <v>0.53819444444444442</v>
      </c>
      <c r="J281" s="112">
        <v>5</v>
      </c>
      <c r="K281" s="112">
        <v>0</v>
      </c>
      <c r="L281" s="113">
        <v>2</v>
      </c>
      <c r="M281" s="49">
        <f t="shared" si="12"/>
        <v>226</v>
      </c>
      <c r="N281" s="2">
        <f t="shared" si="13"/>
        <v>1</v>
      </c>
      <c r="O281" s="16">
        <f t="shared" si="14"/>
        <v>1</v>
      </c>
    </row>
    <row r="282" spans="7:15" ht="13.5" customHeight="1" x14ac:dyDescent="0.25">
      <c r="G282" s="111">
        <v>44513</v>
      </c>
      <c r="H282" s="112" t="s">
        <v>226</v>
      </c>
      <c r="I282" s="121">
        <v>0.625</v>
      </c>
      <c r="J282" s="112">
        <v>9</v>
      </c>
      <c r="K282" s="112">
        <v>3</v>
      </c>
      <c r="L282" s="113">
        <v>5</v>
      </c>
      <c r="M282" s="49">
        <f t="shared" si="12"/>
        <v>227</v>
      </c>
      <c r="N282" s="2">
        <f t="shared" si="13"/>
        <v>1</v>
      </c>
      <c r="O282" s="16">
        <f t="shared" si="14"/>
        <v>1</v>
      </c>
    </row>
    <row r="283" spans="7:15" ht="13.5" customHeight="1" x14ac:dyDescent="0.25">
      <c r="G283" s="111">
        <v>44513</v>
      </c>
      <c r="H283" s="112" t="s">
        <v>1079</v>
      </c>
      <c r="I283" s="121">
        <v>0.63888888888888895</v>
      </c>
      <c r="J283" s="112">
        <v>5</v>
      </c>
      <c r="K283" s="112">
        <v>0</v>
      </c>
      <c r="L283" s="113">
        <v>6</v>
      </c>
      <c r="M283" s="49">
        <f t="shared" si="12"/>
        <v>228</v>
      </c>
      <c r="N283" s="2">
        <f t="shared" si="13"/>
        <v>1</v>
      </c>
      <c r="O283" s="16">
        <f t="shared" si="14"/>
        <v>1</v>
      </c>
    </row>
    <row r="284" spans="7:15" ht="13.5" customHeight="1" x14ac:dyDescent="0.25">
      <c r="G284" s="111">
        <v>44513</v>
      </c>
      <c r="H284" s="112" t="s">
        <v>226</v>
      </c>
      <c r="I284" s="121">
        <v>0.65277777777777779</v>
      </c>
      <c r="J284" s="112">
        <v>9</v>
      </c>
      <c r="K284" s="112">
        <v>3</v>
      </c>
      <c r="L284" s="113">
        <v>6</v>
      </c>
      <c r="M284" s="49">
        <f t="shared" si="12"/>
        <v>229</v>
      </c>
      <c r="N284" s="2">
        <f t="shared" si="13"/>
        <v>2</v>
      </c>
      <c r="O284" s="16">
        <f t="shared" si="14"/>
        <v>2</v>
      </c>
    </row>
    <row r="285" spans="7:15" ht="13.5" customHeight="1" x14ac:dyDescent="0.25">
      <c r="G285" s="111">
        <v>44513</v>
      </c>
      <c r="H285" s="112" t="s">
        <v>226</v>
      </c>
      <c r="I285" s="121">
        <v>0.65277777777777779</v>
      </c>
      <c r="J285" s="112">
        <v>9</v>
      </c>
      <c r="K285" s="112">
        <v>3</v>
      </c>
      <c r="L285" s="113">
        <v>6</v>
      </c>
      <c r="M285" s="49">
        <f t="shared" si="12"/>
        <v>229</v>
      </c>
      <c r="N285" s="2">
        <f t="shared" si="13"/>
        <v>1</v>
      </c>
      <c r="O285" s="16">
        <f t="shared" si="14"/>
        <v>2</v>
      </c>
    </row>
    <row r="286" spans="7:15" ht="13.5" customHeight="1" x14ac:dyDescent="0.25">
      <c r="G286" s="111">
        <v>44513</v>
      </c>
      <c r="H286" s="112" t="s">
        <v>1079</v>
      </c>
      <c r="I286" s="121">
        <v>0.72222222222222221</v>
      </c>
      <c r="J286" s="112">
        <v>5</v>
      </c>
      <c r="K286" s="112">
        <v>0</v>
      </c>
      <c r="L286" s="113">
        <v>9</v>
      </c>
      <c r="M286" s="49">
        <f t="shared" si="12"/>
        <v>230</v>
      </c>
      <c r="N286" s="2">
        <f t="shared" si="13"/>
        <v>1</v>
      </c>
      <c r="O286" s="16">
        <f t="shared" si="14"/>
        <v>1</v>
      </c>
    </row>
    <row r="287" spans="7:15" ht="13.5" customHeight="1" x14ac:dyDescent="0.25">
      <c r="G287" s="111">
        <v>44513</v>
      </c>
      <c r="H287" s="112" t="s">
        <v>1079</v>
      </c>
      <c r="I287" s="121">
        <v>0.75</v>
      </c>
      <c r="J287" s="112">
        <v>5</v>
      </c>
      <c r="K287" s="112">
        <v>0</v>
      </c>
      <c r="L287" s="113">
        <v>10</v>
      </c>
      <c r="M287" s="49">
        <f t="shared" si="12"/>
        <v>231</v>
      </c>
      <c r="N287" s="2">
        <f t="shared" si="13"/>
        <v>1</v>
      </c>
      <c r="O287" s="16">
        <f t="shared" si="14"/>
        <v>1</v>
      </c>
    </row>
    <row r="288" spans="7:15" ht="13.5" customHeight="1" x14ac:dyDescent="0.25">
      <c r="G288" s="111">
        <v>44520</v>
      </c>
      <c r="H288" s="112" t="s">
        <v>198</v>
      </c>
      <c r="I288" s="121">
        <v>0.50694444444444442</v>
      </c>
      <c r="J288" s="112">
        <v>4</v>
      </c>
      <c r="K288" s="112">
        <v>0</v>
      </c>
      <c r="L288" s="113">
        <v>1</v>
      </c>
      <c r="M288" s="49">
        <f t="shared" si="12"/>
        <v>232</v>
      </c>
      <c r="N288" s="2">
        <f t="shared" si="13"/>
        <v>2</v>
      </c>
      <c r="O288" s="16">
        <f t="shared" si="14"/>
        <v>2</v>
      </c>
    </row>
    <row r="289" spans="7:15" ht="13.5" customHeight="1" x14ac:dyDescent="0.25">
      <c r="G289" s="111">
        <v>44520</v>
      </c>
      <c r="H289" s="112" t="s">
        <v>198</v>
      </c>
      <c r="I289" s="121">
        <v>0.50694444444444442</v>
      </c>
      <c r="J289" s="112">
        <v>4</v>
      </c>
      <c r="K289" s="112">
        <v>0</v>
      </c>
      <c r="L289" s="113">
        <v>1</v>
      </c>
      <c r="M289" s="49">
        <f t="shared" si="12"/>
        <v>232</v>
      </c>
      <c r="N289" s="2">
        <f t="shared" si="13"/>
        <v>1</v>
      </c>
      <c r="O289" s="16">
        <f t="shared" si="14"/>
        <v>2</v>
      </c>
    </row>
    <row r="290" spans="7:15" ht="13.5" customHeight="1" x14ac:dyDescent="0.25">
      <c r="G290" s="111">
        <v>44520</v>
      </c>
      <c r="H290" s="112" t="s">
        <v>198</v>
      </c>
      <c r="I290" s="121">
        <v>0.57291666666666663</v>
      </c>
      <c r="J290" s="112">
        <v>4</v>
      </c>
      <c r="K290" s="112">
        <v>0</v>
      </c>
      <c r="L290" s="113">
        <v>4</v>
      </c>
      <c r="M290" s="49">
        <f t="shared" si="12"/>
        <v>233</v>
      </c>
      <c r="N290" s="2">
        <f t="shared" si="13"/>
        <v>1</v>
      </c>
      <c r="O290" s="16">
        <f t="shared" si="14"/>
        <v>1</v>
      </c>
    </row>
    <row r="291" spans="7:15" ht="13.5" customHeight="1" x14ac:dyDescent="0.25">
      <c r="G291" s="111">
        <v>44520</v>
      </c>
      <c r="H291" s="112" t="s">
        <v>1072</v>
      </c>
      <c r="I291" s="121">
        <v>0.58680555555555558</v>
      </c>
      <c r="J291" s="112">
        <v>4</v>
      </c>
      <c r="K291" s="112">
        <v>0</v>
      </c>
      <c r="L291" s="113">
        <v>4</v>
      </c>
      <c r="M291" s="49">
        <f t="shared" si="12"/>
        <v>234</v>
      </c>
      <c r="N291" s="2">
        <f t="shared" si="13"/>
        <v>1</v>
      </c>
      <c r="O291" s="16">
        <f t="shared" si="14"/>
        <v>1</v>
      </c>
    </row>
    <row r="292" spans="7:15" ht="13.5" customHeight="1" x14ac:dyDescent="0.25">
      <c r="G292" s="111">
        <v>44520</v>
      </c>
      <c r="H292" s="112" t="s">
        <v>198</v>
      </c>
      <c r="I292" s="121">
        <v>0.59722222222222221</v>
      </c>
      <c r="J292" s="112">
        <v>4</v>
      </c>
      <c r="K292" s="112">
        <v>0</v>
      </c>
      <c r="L292" s="113">
        <v>5</v>
      </c>
      <c r="M292" s="49">
        <f t="shared" si="12"/>
        <v>235</v>
      </c>
      <c r="N292" s="2">
        <f t="shared" si="13"/>
        <v>1</v>
      </c>
      <c r="O292" s="16">
        <f t="shared" si="14"/>
        <v>1</v>
      </c>
    </row>
    <row r="293" spans="7:15" ht="13.5" customHeight="1" x14ac:dyDescent="0.25">
      <c r="G293" s="111">
        <v>44520</v>
      </c>
      <c r="H293" s="112" t="s">
        <v>198</v>
      </c>
      <c r="I293" s="121">
        <v>0.65277777777777779</v>
      </c>
      <c r="J293" s="112">
        <v>4</v>
      </c>
      <c r="K293" s="112">
        <v>0</v>
      </c>
      <c r="L293" s="113">
        <v>7</v>
      </c>
      <c r="M293" s="49">
        <f t="shared" si="12"/>
        <v>236</v>
      </c>
      <c r="N293" s="2">
        <f t="shared" si="13"/>
        <v>1</v>
      </c>
      <c r="O293" s="16">
        <f t="shared" si="14"/>
        <v>1</v>
      </c>
    </row>
    <row r="294" spans="7:15" ht="13.5" customHeight="1" x14ac:dyDescent="0.25">
      <c r="G294" s="111">
        <v>44520</v>
      </c>
      <c r="H294" s="112" t="s">
        <v>1072</v>
      </c>
      <c r="I294" s="121">
        <v>0.69444444444444453</v>
      </c>
      <c r="J294" s="112">
        <v>4</v>
      </c>
      <c r="K294" s="112">
        <v>0</v>
      </c>
      <c r="L294" s="113">
        <v>8</v>
      </c>
      <c r="M294" s="49">
        <f t="shared" si="12"/>
        <v>237</v>
      </c>
      <c r="N294" s="2">
        <f t="shared" si="13"/>
        <v>1</v>
      </c>
      <c r="O294" s="16">
        <f t="shared" si="14"/>
        <v>1</v>
      </c>
    </row>
    <row r="295" spans="7:15" ht="13.5" customHeight="1" x14ac:dyDescent="0.25">
      <c r="G295" s="111">
        <v>44520</v>
      </c>
      <c r="H295" s="112" t="s">
        <v>198</v>
      </c>
      <c r="I295" s="121">
        <v>0.70833333333333337</v>
      </c>
      <c r="J295" s="112">
        <v>4</v>
      </c>
      <c r="K295" s="112">
        <v>0</v>
      </c>
      <c r="L295" s="113">
        <v>9</v>
      </c>
      <c r="M295" s="49">
        <f t="shared" si="12"/>
        <v>238</v>
      </c>
      <c r="N295" s="2">
        <f t="shared" si="13"/>
        <v>1</v>
      </c>
      <c r="O295" s="16">
        <f t="shared" si="14"/>
        <v>1</v>
      </c>
    </row>
    <row r="296" spans="7:15" ht="13.5" customHeight="1" x14ac:dyDescent="0.25">
      <c r="G296" s="111">
        <v>44520</v>
      </c>
      <c r="H296" s="112" t="s">
        <v>1072</v>
      </c>
      <c r="I296" s="121">
        <v>0.72222222222222221</v>
      </c>
      <c r="J296" s="112">
        <v>4</v>
      </c>
      <c r="K296" s="112">
        <v>0</v>
      </c>
      <c r="L296" s="113">
        <v>9</v>
      </c>
      <c r="M296" s="49">
        <f t="shared" si="12"/>
        <v>239</v>
      </c>
      <c r="N296" s="2">
        <f t="shared" si="13"/>
        <v>1</v>
      </c>
      <c r="O296" s="16">
        <f t="shared" si="14"/>
        <v>1</v>
      </c>
    </row>
    <row r="297" spans="7:15" ht="13.5" customHeight="1" x14ac:dyDescent="0.25">
      <c r="G297" s="111">
        <v>44520</v>
      </c>
      <c r="H297" s="112" t="s">
        <v>198</v>
      </c>
      <c r="I297" s="121">
        <v>0.73611111111111116</v>
      </c>
      <c r="J297" s="112">
        <v>4</v>
      </c>
      <c r="K297" s="112">
        <v>0</v>
      </c>
      <c r="L297" s="113">
        <v>10</v>
      </c>
      <c r="M297" s="49">
        <f t="shared" si="12"/>
        <v>240</v>
      </c>
      <c r="N297" s="2">
        <f t="shared" si="13"/>
        <v>1</v>
      </c>
      <c r="O297" s="16">
        <f t="shared" si="14"/>
        <v>1</v>
      </c>
    </row>
    <row r="298" spans="7:15" ht="13.5" customHeight="1" x14ac:dyDescent="0.25">
      <c r="G298" s="111">
        <v>44520</v>
      </c>
      <c r="H298" s="112" t="s">
        <v>1072</v>
      </c>
      <c r="I298" s="121">
        <v>0.75</v>
      </c>
      <c r="J298" s="112">
        <v>4</v>
      </c>
      <c r="K298" s="112">
        <v>0</v>
      </c>
      <c r="L298" s="113">
        <v>10</v>
      </c>
      <c r="M298" s="49">
        <f t="shared" si="12"/>
        <v>241</v>
      </c>
      <c r="N298" s="2">
        <f t="shared" si="13"/>
        <v>1</v>
      </c>
      <c r="O298" s="16">
        <f t="shared" si="14"/>
        <v>1</v>
      </c>
    </row>
    <row r="299" spans="7:15" ht="13.5" customHeight="1" x14ac:dyDescent="0.25">
      <c r="G299" s="111">
        <v>44527</v>
      </c>
      <c r="H299" s="112" t="s">
        <v>4</v>
      </c>
      <c r="I299" s="121">
        <v>0.54861111111111105</v>
      </c>
      <c r="J299" s="112">
        <v>4</v>
      </c>
      <c r="K299" s="112">
        <v>6</v>
      </c>
      <c r="L299" s="113">
        <v>2</v>
      </c>
      <c r="M299" s="49">
        <f t="shared" si="12"/>
        <v>242</v>
      </c>
      <c r="N299" s="2">
        <f t="shared" si="13"/>
        <v>1</v>
      </c>
      <c r="O299" s="16">
        <f t="shared" si="14"/>
        <v>1</v>
      </c>
    </row>
    <row r="300" spans="7:15" ht="13.5" customHeight="1" x14ac:dyDescent="0.25">
      <c r="G300" s="111">
        <v>44527</v>
      </c>
      <c r="H300" s="112" t="s">
        <v>4</v>
      </c>
      <c r="I300" s="121">
        <v>0.59722222222222221</v>
      </c>
      <c r="J300" s="112">
        <v>4</v>
      </c>
      <c r="K300" s="112">
        <v>6</v>
      </c>
      <c r="L300" s="113">
        <v>4</v>
      </c>
      <c r="M300" s="49">
        <f t="shared" si="12"/>
        <v>243</v>
      </c>
      <c r="N300" s="2">
        <f t="shared" si="13"/>
        <v>1</v>
      </c>
      <c r="O300" s="16">
        <f t="shared" si="14"/>
        <v>1</v>
      </c>
    </row>
    <row r="301" spans="7:15" ht="13.5" customHeight="1" x14ac:dyDescent="0.25">
      <c r="G301" s="111">
        <v>44527</v>
      </c>
      <c r="H301" s="112" t="s">
        <v>149</v>
      </c>
      <c r="I301" s="121">
        <v>0.61111111111111105</v>
      </c>
      <c r="J301" s="112">
        <v>10</v>
      </c>
      <c r="K301" s="112">
        <v>0</v>
      </c>
      <c r="L301" s="113">
        <v>5</v>
      </c>
      <c r="M301" s="49">
        <f t="shared" si="12"/>
        <v>244</v>
      </c>
      <c r="N301" s="2">
        <f t="shared" si="13"/>
        <v>1</v>
      </c>
      <c r="O301" s="16">
        <f t="shared" si="14"/>
        <v>1</v>
      </c>
    </row>
    <row r="302" spans="7:15" ht="13.5" customHeight="1" x14ac:dyDescent="0.25">
      <c r="G302" s="111">
        <v>44527</v>
      </c>
      <c r="H302" s="112" t="s">
        <v>4</v>
      </c>
      <c r="I302" s="121">
        <v>0.625</v>
      </c>
      <c r="J302" s="112">
        <v>4</v>
      </c>
      <c r="K302" s="112">
        <v>6</v>
      </c>
      <c r="L302" s="113">
        <v>5</v>
      </c>
      <c r="M302" s="49">
        <f t="shared" si="12"/>
        <v>245</v>
      </c>
      <c r="N302" s="2">
        <f t="shared" si="13"/>
        <v>2</v>
      </c>
      <c r="O302" s="16">
        <f t="shared" si="14"/>
        <v>2</v>
      </c>
    </row>
    <row r="303" spans="7:15" ht="13.5" customHeight="1" x14ac:dyDescent="0.25">
      <c r="G303" s="111">
        <v>44527</v>
      </c>
      <c r="H303" s="112" t="s">
        <v>4</v>
      </c>
      <c r="I303" s="121">
        <v>0.625</v>
      </c>
      <c r="J303" s="112">
        <v>4</v>
      </c>
      <c r="K303" s="112">
        <v>6</v>
      </c>
      <c r="L303" s="113">
        <v>5</v>
      </c>
      <c r="M303" s="49">
        <f t="shared" si="12"/>
        <v>245</v>
      </c>
      <c r="N303" s="2">
        <f t="shared" si="13"/>
        <v>1</v>
      </c>
      <c r="O303" s="16">
        <f t="shared" si="14"/>
        <v>2</v>
      </c>
    </row>
    <row r="304" spans="7:15" ht="13.5" customHeight="1" x14ac:dyDescent="0.25">
      <c r="G304" s="111">
        <v>44527</v>
      </c>
      <c r="H304" s="112" t="s">
        <v>4</v>
      </c>
      <c r="I304" s="121">
        <v>0.65277777777777779</v>
      </c>
      <c r="J304" s="112">
        <v>4</v>
      </c>
      <c r="K304" s="112">
        <v>6</v>
      </c>
      <c r="L304" s="113">
        <v>6</v>
      </c>
      <c r="M304" s="49">
        <f t="shared" si="12"/>
        <v>246</v>
      </c>
      <c r="N304" s="2">
        <f t="shared" si="13"/>
        <v>1</v>
      </c>
      <c r="O304" s="16">
        <f t="shared" si="14"/>
        <v>1</v>
      </c>
    </row>
    <row r="305" spans="7:15" ht="13.5" customHeight="1" x14ac:dyDescent="0.25">
      <c r="G305" s="111">
        <v>44527</v>
      </c>
      <c r="H305" s="112" t="s">
        <v>4</v>
      </c>
      <c r="I305" s="121">
        <v>0.68055555555555547</v>
      </c>
      <c r="J305" s="112">
        <v>4</v>
      </c>
      <c r="K305" s="112">
        <v>6</v>
      </c>
      <c r="L305" s="113">
        <v>7</v>
      </c>
      <c r="M305" s="49">
        <f t="shared" si="12"/>
        <v>247</v>
      </c>
      <c r="N305" s="2">
        <f t="shared" si="13"/>
        <v>1</v>
      </c>
      <c r="O305" s="16">
        <f t="shared" si="14"/>
        <v>1</v>
      </c>
    </row>
    <row r="306" spans="7:15" ht="13.5" customHeight="1" x14ac:dyDescent="0.25">
      <c r="G306" s="111">
        <v>44527</v>
      </c>
      <c r="H306" s="112" t="s">
        <v>4</v>
      </c>
      <c r="I306" s="121">
        <v>0.70833333333333337</v>
      </c>
      <c r="J306" s="112">
        <v>4</v>
      </c>
      <c r="K306" s="112">
        <v>6</v>
      </c>
      <c r="L306" s="113">
        <v>8</v>
      </c>
      <c r="M306" s="49">
        <f t="shared" si="12"/>
        <v>248</v>
      </c>
      <c r="N306" s="2">
        <f t="shared" si="13"/>
        <v>1</v>
      </c>
      <c r="O306" s="16">
        <f t="shared" si="14"/>
        <v>1</v>
      </c>
    </row>
    <row r="307" spans="7:15" ht="13.5" customHeight="1" x14ac:dyDescent="0.25">
      <c r="G307" s="111">
        <v>44527</v>
      </c>
      <c r="H307" s="112" t="s">
        <v>149</v>
      </c>
      <c r="I307" s="121">
        <v>0.72222222222222221</v>
      </c>
      <c r="J307" s="112">
        <v>10</v>
      </c>
      <c r="K307" s="112">
        <v>0</v>
      </c>
      <c r="L307" s="113">
        <v>9</v>
      </c>
      <c r="M307" s="49">
        <f t="shared" si="12"/>
        <v>249</v>
      </c>
      <c r="N307" s="2">
        <f t="shared" si="13"/>
        <v>1</v>
      </c>
      <c r="O307" s="16">
        <f t="shared" si="14"/>
        <v>1</v>
      </c>
    </row>
    <row r="308" spans="7:15" ht="13.5" customHeight="1" x14ac:dyDescent="0.25">
      <c r="G308" s="111">
        <v>44527</v>
      </c>
      <c r="H308" s="112" t="s">
        <v>4</v>
      </c>
      <c r="I308" s="121">
        <v>0.73611111111111116</v>
      </c>
      <c r="J308" s="112">
        <v>4</v>
      </c>
      <c r="K308" s="112">
        <v>6</v>
      </c>
      <c r="L308" s="113">
        <v>9</v>
      </c>
      <c r="M308" s="49">
        <f t="shared" si="12"/>
        <v>250</v>
      </c>
      <c r="N308" s="2">
        <f t="shared" si="13"/>
        <v>1</v>
      </c>
      <c r="O308" s="16">
        <f t="shared" si="14"/>
        <v>1</v>
      </c>
    </row>
    <row r="309" spans="7:15" ht="13.5" customHeight="1" x14ac:dyDescent="0.25">
      <c r="G309" s="111">
        <v>44534</v>
      </c>
      <c r="H309" s="112" t="s">
        <v>22</v>
      </c>
      <c r="I309" s="121">
        <v>0.54861111111111105</v>
      </c>
      <c r="J309" s="112">
        <v>4</v>
      </c>
      <c r="K309" s="112">
        <v>0</v>
      </c>
      <c r="L309" s="113">
        <v>2</v>
      </c>
      <c r="M309" s="49">
        <f t="shared" si="12"/>
        <v>251</v>
      </c>
      <c r="N309" s="2">
        <f t="shared" si="13"/>
        <v>1</v>
      </c>
      <c r="O309" s="16">
        <f t="shared" si="14"/>
        <v>1</v>
      </c>
    </row>
    <row r="310" spans="7:15" ht="13.5" customHeight="1" x14ac:dyDescent="0.25">
      <c r="G310" s="111">
        <v>44534</v>
      </c>
      <c r="H310" s="112" t="s">
        <v>149</v>
      </c>
      <c r="I310" s="121">
        <v>0.61111111111111105</v>
      </c>
      <c r="J310" s="112">
        <v>4</v>
      </c>
      <c r="K310" s="112">
        <v>4</v>
      </c>
      <c r="L310" s="113">
        <v>5</v>
      </c>
      <c r="M310" s="49">
        <f t="shared" si="12"/>
        <v>252</v>
      </c>
      <c r="N310" s="2">
        <f t="shared" si="13"/>
        <v>1</v>
      </c>
      <c r="O310" s="16">
        <f t="shared" si="14"/>
        <v>1</v>
      </c>
    </row>
    <row r="311" spans="7:15" ht="13.5" customHeight="1" x14ac:dyDescent="0.25">
      <c r="G311" s="111">
        <v>44534</v>
      </c>
      <c r="H311" s="112" t="s">
        <v>22</v>
      </c>
      <c r="I311" s="121">
        <v>0.625</v>
      </c>
      <c r="J311" s="112">
        <v>4</v>
      </c>
      <c r="K311" s="112">
        <v>0</v>
      </c>
      <c r="L311" s="113">
        <v>5</v>
      </c>
      <c r="M311" s="49">
        <f t="shared" si="12"/>
        <v>253</v>
      </c>
      <c r="N311" s="2">
        <f t="shared" si="13"/>
        <v>1</v>
      </c>
      <c r="O311" s="16">
        <f t="shared" si="14"/>
        <v>1</v>
      </c>
    </row>
    <row r="312" spans="7:15" ht="13.5" customHeight="1" x14ac:dyDescent="0.25">
      <c r="G312" s="111">
        <v>44534</v>
      </c>
      <c r="H312" s="112" t="s">
        <v>22</v>
      </c>
      <c r="I312" s="121">
        <v>0.65277777777777779</v>
      </c>
      <c r="J312" s="112">
        <v>4</v>
      </c>
      <c r="K312" s="112">
        <v>0</v>
      </c>
      <c r="L312" s="113">
        <v>6</v>
      </c>
      <c r="M312" s="49">
        <f t="shared" si="12"/>
        <v>254</v>
      </c>
      <c r="N312" s="2">
        <f t="shared" si="13"/>
        <v>1</v>
      </c>
      <c r="O312" s="16">
        <f t="shared" si="14"/>
        <v>1</v>
      </c>
    </row>
    <row r="313" spans="7:15" ht="13.5" customHeight="1" x14ac:dyDescent="0.25">
      <c r="G313" s="111">
        <v>44534</v>
      </c>
      <c r="H313" s="112" t="s">
        <v>22</v>
      </c>
      <c r="I313" s="121">
        <v>0.68055555555555547</v>
      </c>
      <c r="J313" s="112">
        <v>4</v>
      </c>
      <c r="K313" s="112">
        <v>0</v>
      </c>
      <c r="L313" s="113">
        <v>7</v>
      </c>
      <c r="M313" s="49">
        <f t="shared" si="12"/>
        <v>255</v>
      </c>
      <c r="N313" s="2">
        <f t="shared" si="13"/>
        <v>1</v>
      </c>
      <c r="O313" s="16">
        <f t="shared" si="14"/>
        <v>1</v>
      </c>
    </row>
    <row r="314" spans="7:15" ht="13.5" customHeight="1" x14ac:dyDescent="0.25">
      <c r="G314" s="111">
        <v>44534</v>
      </c>
      <c r="H314" s="112" t="s">
        <v>22</v>
      </c>
      <c r="I314" s="121">
        <v>0.73611111111111116</v>
      </c>
      <c r="J314" s="112">
        <v>4</v>
      </c>
      <c r="K314" s="112">
        <v>0</v>
      </c>
      <c r="L314" s="113">
        <v>9</v>
      </c>
      <c r="M314" s="49">
        <f t="shared" si="12"/>
        <v>256</v>
      </c>
      <c r="N314" s="2">
        <f t="shared" si="13"/>
        <v>2</v>
      </c>
      <c r="O314" s="16">
        <f t="shared" si="14"/>
        <v>2</v>
      </c>
    </row>
    <row r="315" spans="7:15" ht="13.5" customHeight="1" x14ac:dyDescent="0.25">
      <c r="G315" s="111">
        <v>44534</v>
      </c>
      <c r="H315" s="112" t="s">
        <v>22</v>
      </c>
      <c r="I315" s="121">
        <v>0.73611111111111116</v>
      </c>
      <c r="J315" s="112">
        <v>4</v>
      </c>
      <c r="K315" s="112">
        <v>0</v>
      </c>
      <c r="L315" s="113">
        <v>9</v>
      </c>
      <c r="M315" s="49">
        <f t="shared" si="12"/>
        <v>256</v>
      </c>
      <c r="N315" s="2">
        <f t="shared" si="13"/>
        <v>1</v>
      </c>
      <c r="O315" s="16">
        <f t="shared" si="14"/>
        <v>2</v>
      </c>
    </row>
    <row r="316" spans="7:15" ht="13.5" customHeight="1" x14ac:dyDescent="0.25">
      <c r="G316" s="111">
        <v>44541</v>
      </c>
      <c r="H316" s="112" t="s">
        <v>3</v>
      </c>
      <c r="I316" s="121">
        <v>0.57291666666666663</v>
      </c>
      <c r="J316" s="112">
        <v>4</v>
      </c>
      <c r="K316" s="112">
        <v>0</v>
      </c>
      <c r="L316" s="113">
        <v>3</v>
      </c>
      <c r="M316" s="49">
        <f t="shared" si="12"/>
        <v>257</v>
      </c>
      <c r="N316" s="2">
        <f t="shared" si="13"/>
        <v>1</v>
      </c>
      <c r="O316" s="16">
        <f t="shared" si="14"/>
        <v>1</v>
      </c>
    </row>
    <row r="317" spans="7:15" ht="13.5" customHeight="1" x14ac:dyDescent="0.25">
      <c r="G317" s="111">
        <v>44541</v>
      </c>
      <c r="H317" s="112" t="s">
        <v>3</v>
      </c>
      <c r="I317" s="121">
        <v>0.61111111111111105</v>
      </c>
      <c r="J317" s="112">
        <v>4</v>
      </c>
      <c r="K317" s="112">
        <v>0</v>
      </c>
      <c r="L317" s="113">
        <v>4</v>
      </c>
      <c r="M317" s="49">
        <f t="shared" si="12"/>
        <v>258</v>
      </c>
      <c r="N317" s="2">
        <f t="shared" si="13"/>
        <v>1</v>
      </c>
      <c r="O317" s="16">
        <f t="shared" si="14"/>
        <v>1</v>
      </c>
    </row>
    <row r="318" spans="7:15" ht="13.5" customHeight="1" x14ac:dyDescent="0.25">
      <c r="G318" s="111">
        <v>44541</v>
      </c>
      <c r="H318" s="112" t="s">
        <v>3</v>
      </c>
      <c r="I318" s="121">
        <v>0.65277777777777779</v>
      </c>
      <c r="J318" s="112">
        <v>4</v>
      </c>
      <c r="K318" s="112">
        <v>0</v>
      </c>
      <c r="L318" s="113">
        <v>6</v>
      </c>
      <c r="M318" s="49">
        <f t="shared" si="12"/>
        <v>259</v>
      </c>
      <c r="N318" s="2">
        <f t="shared" si="13"/>
        <v>2</v>
      </c>
      <c r="O318" s="16">
        <f t="shared" si="14"/>
        <v>2</v>
      </c>
    </row>
    <row r="319" spans="7:15" ht="13.5" customHeight="1" x14ac:dyDescent="0.25">
      <c r="G319" s="111">
        <v>44541</v>
      </c>
      <c r="H319" s="112" t="s">
        <v>3</v>
      </c>
      <c r="I319" s="121">
        <v>0.65277777777777779</v>
      </c>
      <c r="J319" s="112">
        <v>4</v>
      </c>
      <c r="K319" s="112">
        <v>0</v>
      </c>
      <c r="L319" s="113">
        <v>6</v>
      </c>
      <c r="M319" s="49">
        <f t="shared" si="12"/>
        <v>259</v>
      </c>
      <c r="N319" s="2">
        <f t="shared" si="13"/>
        <v>1</v>
      </c>
      <c r="O319" s="16">
        <f t="shared" si="14"/>
        <v>2</v>
      </c>
    </row>
    <row r="320" spans="7:15" ht="13.5" customHeight="1" x14ac:dyDescent="0.25">
      <c r="G320" s="111">
        <v>44541</v>
      </c>
      <c r="H320" s="112" t="s">
        <v>3</v>
      </c>
      <c r="I320" s="121">
        <v>0.68055555555555547</v>
      </c>
      <c r="J320" s="112">
        <v>4</v>
      </c>
      <c r="K320" s="112">
        <v>0</v>
      </c>
      <c r="L320" s="113">
        <v>7</v>
      </c>
      <c r="M320" s="49">
        <f t="shared" si="12"/>
        <v>260</v>
      </c>
      <c r="N320" s="2">
        <f t="shared" si="13"/>
        <v>1</v>
      </c>
      <c r="O320" s="16">
        <f t="shared" si="14"/>
        <v>1</v>
      </c>
    </row>
    <row r="321" spans="7:15" ht="13.5" customHeight="1" x14ac:dyDescent="0.25">
      <c r="G321" s="111">
        <v>44541</v>
      </c>
      <c r="H321" s="112" t="s">
        <v>3</v>
      </c>
      <c r="I321" s="121">
        <v>0.70833333333333337</v>
      </c>
      <c r="J321" s="112">
        <v>4</v>
      </c>
      <c r="K321" s="112">
        <v>0</v>
      </c>
      <c r="L321" s="113">
        <v>8</v>
      </c>
      <c r="M321" s="49">
        <f t="shared" si="12"/>
        <v>261</v>
      </c>
      <c r="N321" s="2">
        <f t="shared" si="13"/>
        <v>1</v>
      </c>
      <c r="O321" s="16">
        <f t="shared" si="14"/>
        <v>1</v>
      </c>
    </row>
    <row r="322" spans="7:15" ht="13.5" customHeight="1" x14ac:dyDescent="0.25">
      <c r="G322" s="111">
        <v>44548</v>
      </c>
      <c r="H322" s="112" t="s">
        <v>3</v>
      </c>
      <c r="I322" s="121">
        <v>0.52777777777777779</v>
      </c>
      <c r="J322" s="112">
        <v>3</v>
      </c>
      <c r="K322" s="112">
        <v>3</v>
      </c>
      <c r="L322" s="113">
        <v>1</v>
      </c>
      <c r="M322" s="49">
        <f t="shared" si="12"/>
        <v>262</v>
      </c>
      <c r="N322" s="2">
        <f t="shared" si="13"/>
        <v>1</v>
      </c>
      <c r="O322" s="16">
        <f t="shared" si="14"/>
        <v>1</v>
      </c>
    </row>
    <row r="323" spans="7:15" ht="13.5" customHeight="1" x14ac:dyDescent="0.25">
      <c r="G323" s="111">
        <v>44548</v>
      </c>
      <c r="H323" s="112" t="s">
        <v>148</v>
      </c>
      <c r="I323" s="121">
        <v>0.54166666666666663</v>
      </c>
      <c r="J323" s="112">
        <v>4</v>
      </c>
      <c r="K323" s="112">
        <v>3</v>
      </c>
      <c r="L323" s="113">
        <v>2</v>
      </c>
      <c r="M323" s="49">
        <f t="shared" si="12"/>
        <v>263</v>
      </c>
      <c r="N323" s="2">
        <f t="shared" si="13"/>
        <v>1</v>
      </c>
      <c r="O323" s="16">
        <f t="shared" si="14"/>
        <v>1</v>
      </c>
    </row>
    <row r="324" spans="7:15" ht="13.5" customHeight="1" x14ac:dyDescent="0.25">
      <c r="G324" s="111">
        <v>44548</v>
      </c>
      <c r="H324" s="114" t="s">
        <v>148</v>
      </c>
      <c r="I324" s="122">
        <v>0.59375</v>
      </c>
      <c r="J324" s="112">
        <v>4</v>
      </c>
      <c r="K324" s="112">
        <v>3</v>
      </c>
      <c r="L324" s="113">
        <v>4</v>
      </c>
      <c r="M324" s="49">
        <f t="shared" si="12"/>
        <v>264</v>
      </c>
      <c r="N324" s="2">
        <f t="shared" si="13"/>
        <v>1</v>
      </c>
      <c r="O324" s="16">
        <f t="shared" si="14"/>
        <v>1</v>
      </c>
    </row>
    <row r="325" spans="7:15" ht="13.5" customHeight="1" x14ac:dyDescent="0.25">
      <c r="G325" s="111">
        <v>44548</v>
      </c>
      <c r="H325" s="114" t="s">
        <v>148</v>
      </c>
      <c r="I325" s="122">
        <v>0.61805555555555558</v>
      </c>
      <c r="J325" s="112">
        <v>4</v>
      </c>
      <c r="K325" s="112">
        <v>3</v>
      </c>
      <c r="L325" s="113">
        <v>5</v>
      </c>
      <c r="M325" s="49">
        <f t="shared" si="12"/>
        <v>265</v>
      </c>
      <c r="N325" s="2">
        <f t="shared" si="13"/>
        <v>1</v>
      </c>
      <c r="O325" s="16">
        <f t="shared" si="14"/>
        <v>1</v>
      </c>
    </row>
    <row r="326" spans="7:15" ht="13.5" customHeight="1" x14ac:dyDescent="0.25">
      <c r="G326" s="111">
        <v>44548</v>
      </c>
      <c r="H326" s="112" t="s">
        <v>3</v>
      </c>
      <c r="I326" s="121">
        <v>0.65277777777777779</v>
      </c>
      <c r="J326" s="112">
        <v>3</v>
      </c>
      <c r="K326" s="112">
        <v>3</v>
      </c>
      <c r="L326" s="113">
        <v>6</v>
      </c>
      <c r="M326" s="49">
        <f t="shared" ref="M326:M389" si="15">IF(AND(G326=G325,L326=L325,I326=I325),M325,M325+1)</f>
        <v>266</v>
      </c>
      <c r="N326" s="2">
        <f t="shared" si="13"/>
        <v>2</v>
      </c>
      <c r="O326" s="16">
        <f t="shared" si="14"/>
        <v>2</v>
      </c>
    </row>
    <row r="327" spans="7:15" ht="13.5" customHeight="1" x14ac:dyDescent="0.25">
      <c r="G327" s="111">
        <v>44548</v>
      </c>
      <c r="H327" s="112" t="s">
        <v>3</v>
      </c>
      <c r="I327" s="121">
        <v>0.65277777777777779</v>
      </c>
      <c r="J327" s="112">
        <v>3</v>
      </c>
      <c r="K327" s="112">
        <v>3</v>
      </c>
      <c r="L327" s="113">
        <v>6</v>
      </c>
      <c r="M327" s="49">
        <f t="shared" si="15"/>
        <v>266</v>
      </c>
      <c r="N327" s="2">
        <f t="shared" si="13"/>
        <v>1</v>
      </c>
      <c r="O327" s="16">
        <f t="shared" si="14"/>
        <v>2</v>
      </c>
    </row>
    <row r="328" spans="7:15" ht="13.5" customHeight="1" x14ac:dyDescent="0.25">
      <c r="G328" s="111">
        <v>44548</v>
      </c>
      <c r="H328" s="112" t="s">
        <v>3</v>
      </c>
      <c r="I328" s="121">
        <v>0.70833333333333337</v>
      </c>
      <c r="J328" s="112">
        <v>3</v>
      </c>
      <c r="K328" s="112">
        <v>3</v>
      </c>
      <c r="L328" s="113">
        <v>8</v>
      </c>
      <c r="M328" s="49">
        <f t="shared" si="15"/>
        <v>267</v>
      </c>
      <c r="N328" s="2">
        <f t="shared" si="13"/>
        <v>1</v>
      </c>
      <c r="O328" s="16">
        <f t="shared" si="14"/>
        <v>1</v>
      </c>
    </row>
    <row r="329" spans="7:15" ht="13.5" customHeight="1" x14ac:dyDescent="0.25">
      <c r="G329" s="111">
        <v>44548</v>
      </c>
      <c r="H329" s="112" t="s">
        <v>3</v>
      </c>
      <c r="I329" s="121">
        <v>0.73611111111111116</v>
      </c>
      <c r="J329" s="112">
        <v>3</v>
      </c>
      <c r="K329" s="112">
        <v>3</v>
      </c>
      <c r="L329" s="113">
        <v>9</v>
      </c>
      <c r="M329" s="49">
        <f t="shared" si="15"/>
        <v>268</v>
      </c>
      <c r="N329" s="2">
        <f t="shared" ref="N329:N392" si="16">IF(M329=M331,3,IF(M329=M330,2,1))</f>
        <v>2</v>
      </c>
      <c r="O329" s="16">
        <f t="shared" ref="O329:O392" si="17">IF(N327=3,3,IF(N328=3,3,IF(N328=2,2,N329)))</f>
        <v>2</v>
      </c>
    </row>
    <row r="330" spans="7:15" ht="13.5" customHeight="1" x14ac:dyDescent="0.25">
      <c r="G330" s="111">
        <v>44548</v>
      </c>
      <c r="H330" s="112" t="s">
        <v>3</v>
      </c>
      <c r="I330" s="121">
        <v>0.73611111111111116</v>
      </c>
      <c r="J330" s="112">
        <v>3</v>
      </c>
      <c r="K330" s="112">
        <v>3</v>
      </c>
      <c r="L330" s="113">
        <v>9</v>
      </c>
      <c r="M330" s="49">
        <f t="shared" si="15"/>
        <v>268</v>
      </c>
      <c r="N330" s="2">
        <f t="shared" si="16"/>
        <v>1</v>
      </c>
      <c r="O330" s="16">
        <f t="shared" si="17"/>
        <v>2</v>
      </c>
    </row>
    <row r="331" spans="7:15" ht="13.5" customHeight="1" x14ac:dyDescent="0.25">
      <c r="G331" s="111">
        <v>44556</v>
      </c>
      <c r="H331" s="112" t="s">
        <v>4</v>
      </c>
      <c r="I331" s="121">
        <v>0.53819444444444442</v>
      </c>
      <c r="J331" s="112">
        <v>3</v>
      </c>
      <c r="K331" s="112">
        <v>0</v>
      </c>
      <c r="L331" s="113">
        <v>1</v>
      </c>
      <c r="M331" s="49">
        <f t="shared" si="15"/>
        <v>269</v>
      </c>
      <c r="N331" s="2">
        <f t="shared" si="16"/>
        <v>1</v>
      </c>
      <c r="O331" s="16">
        <f t="shared" si="17"/>
        <v>1</v>
      </c>
    </row>
    <row r="332" spans="7:15" ht="13.5" customHeight="1" x14ac:dyDescent="0.25">
      <c r="G332" s="111">
        <v>44556</v>
      </c>
      <c r="H332" s="114" t="s">
        <v>4</v>
      </c>
      <c r="I332" s="122">
        <v>0.58680555555555558</v>
      </c>
      <c r="J332" s="112">
        <v>3</v>
      </c>
      <c r="K332" s="112">
        <v>0</v>
      </c>
      <c r="L332" s="113">
        <v>3</v>
      </c>
      <c r="M332" s="49">
        <f t="shared" si="15"/>
        <v>270</v>
      </c>
      <c r="N332" s="2">
        <f t="shared" si="16"/>
        <v>1</v>
      </c>
      <c r="O332" s="16">
        <f t="shared" si="17"/>
        <v>1</v>
      </c>
    </row>
    <row r="333" spans="7:15" ht="13.5" customHeight="1" x14ac:dyDescent="0.25">
      <c r="G333" s="111">
        <v>44556</v>
      </c>
      <c r="H333" s="114" t="s">
        <v>4</v>
      </c>
      <c r="I333" s="122">
        <v>0.65972222222222221</v>
      </c>
      <c r="J333" s="112">
        <v>3</v>
      </c>
      <c r="K333" s="112">
        <v>0</v>
      </c>
      <c r="L333" s="113">
        <v>6</v>
      </c>
      <c r="M333" s="49">
        <f t="shared" si="15"/>
        <v>271</v>
      </c>
      <c r="N333" s="2">
        <f t="shared" si="16"/>
        <v>2</v>
      </c>
      <c r="O333" s="16">
        <f t="shared" si="17"/>
        <v>2</v>
      </c>
    </row>
    <row r="334" spans="7:15" ht="13.5" customHeight="1" x14ac:dyDescent="0.25">
      <c r="G334" s="111">
        <v>44556</v>
      </c>
      <c r="H334" s="114" t="s">
        <v>4</v>
      </c>
      <c r="I334" s="122">
        <v>0.65972222222222221</v>
      </c>
      <c r="J334" s="112">
        <v>3</v>
      </c>
      <c r="K334" s="112">
        <v>0</v>
      </c>
      <c r="L334" s="113">
        <v>6</v>
      </c>
      <c r="M334" s="49">
        <f t="shared" si="15"/>
        <v>271</v>
      </c>
      <c r="N334" s="2">
        <f t="shared" si="16"/>
        <v>1</v>
      </c>
      <c r="O334" s="16">
        <f t="shared" si="17"/>
        <v>2</v>
      </c>
    </row>
    <row r="335" spans="7:15" ht="13.5" customHeight="1" x14ac:dyDescent="0.25">
      <c r="G335" s="111">
        <v>44556</v>
      </c>
      <c r="H335" s="112" t="s">
        <v>4</v>
      </c>
      <c r="I335" s="121">
        <v>0.74305555555555547</v>
      </c>
      <c r="J335" s="112">
        <v>3</v>
      </c>
      <c r="K335" s="112">
        <v>0</v>
      </c>
      <c r="L335" s="113">
        <v>9</v>
      </c>
      <c r="M335" s="49">
        <f t="shared" si="15"/>
        <v>272</v>
      </c>
      <c r="N335" s="2">
        <f t="shared" si="16"/>
        <v>1</v>
      </c>
      <c r="O335" s="16">
        <f t="shared" si="17"/>
        <v>1</v>
      </c>
    </row>
    <row r="336" spans="7:15" ht="13.5" customHeight="1" x14ac:dyDescent="0.25">
      <c r="G336" s="111">
        <v>44562</v>
      </c>
      <c r="H336" s="112" t="s">
        <v>1043</v>
      </c>
      <c r="I336" s="121">
        <v>0.58680555555555558</v>
      </c>
      <c r="J336" s="112">
        <v>4</v>
      </c>
      <c r="K336" s="112">
        <v>0</v>
      </c>
      <c r="L336" s="113">
        <v>4</v>
      </c>
      <c r="M336" s="49">
        <f t="shared" si="15"/>
        <v>273</v>
      </c>
      <c r="N336" s="2">
        <f t="shared" si="16"/>
        <v>1</v>
      </c>
      <c r="O336" s="16">
        <f t="shared" si="17"/>
        <v>1</v>
      </c>
    </row>
    <row r="337" spans="7:15" ht="13.5" customHeight="1" x14ac:dyDescent="0.25">
      <c r="G337" s="111">
        <v>44562</v>
      </c>
      <c r="H337" s="112" t="s">
        <v>3</v>
      </c>
      <c r="I337" s="121">
        <v>0.59722222222222221</v>
      </c>
      <c r="J337" s="112">
        <v>3</v>
      </c>
      <c r="K337" s="112">
        <v>6</v>
      </c>
      <c r="L337" s="113">
        <v>4</v>
      </c>
      <c r="M337" s="49">
        <f t="shared" si="15"/>
        <v>274</v>
      </c>
      <c r="N337" s="2">
        <f t="shared" si="16"/>
        <v>1</v>
      </c>
      <c r="O337" s="16">
        <f t="shared" si="17"/>
        <v>1</v>
      </c>
    </row>
    <row r="338" spans="7:15" ht="13.5" customHeight="1" x14ac:dyDescent="0.25">
      <c r="G338" s="111">
        <v>44562</v>
      </c>
      <c r="H338" s="112" t="s">
        <v>1043</v>
      </c>
      <c r="I338" s="121">
        <v>0.63888888888888895</v>
      </c>
      <c r="J338" s="112">
        <v>4</v>
      </c>
      <c r="K338" s="112">
        <v>0</v>
      </c>
      <c r="L338" s="113">
        <v>6</v>
      </c>
      <c r="M338" s="49">
        <f t="shared" si="15"/>
        <v>275</v>
      </c>
      <c r="N338" s="2">
        <f t="shared" si="16"/>
        <v>1</v>
      </c>
      <c r="O338" s="16">
        <f t="shared" si="17"/>
        <v>1</v>
      </c>
    </row>
    <row r="339" spans="7:15" ht="13.5" customHeight="1" x14ac:dyDescent="0.25">
      <c r="G339" s="111">
        <v>44562</v>
      </c>
      <c r="H339" s="112" t="s">
        <v>3</v>
      </c>
      <c r="I339" s="121">
        <v>0.65277777777777779</v>
      </c>
      <c r="J339" s="112">
        <v>3</v>
      </c>
      <c r="K339" s="112">
        <v>6</v>
      </c>
      <c r="L339" s="113">
        <v>6</v>
      </c>
      <c r="M339" s="49">
        <f t="shared" si="15"/>
        <v>276</v>
      </c>
      <c r="N339" s="2">
        <f t="shared" si="16"/>
        <v>1</v>
      </c>
      <c r="O339" s="16">
        <f t="shared" si="17"/>
        <v>1</v>
      </c>
    </row>
    <row r="340" spans="7:15" ht="13.5" customHeight="1" x14ac:dyDescent="0.25">
      <c r="G340" s="111">
        <v>44562</v>
      </c>
      <c r="H340" s="112" t="s">
        <v>1043</v>
      </c>
      <c r="I340" s="121">
        <v>0.65277777777777801</v>
      </c>
      <c r="J340" s="112">
        <v>4</v>
      </c>
      <c r="K340" s="112">
        <v>0</v>
      </c>
      <c r="L340" s="113">
        <v>5</v>
      </c>
      <c r="M340" s="49">
        <f t="shared" si="15"/>
        <v>277</v>
      </c>
      <c r="N340" s="2">
        <f t="shared" si="16"/>
        <v>1</v>
      </c>
      <c r="O340" s="16">
        <f t="shared" si="17"/>
        <v>1</v>
      </c>
    </row>
    <row r="341" spans="7:15" ht="13.5" customHeight="1" x14ac:dyDescent="0.25">
      <c r="G341" s="111">
        <v>44562</v>
      </c>
      <c r="H341" s="112" t="s">
        <v>3</v>
      </c>
      <c r="I341" s="121">
        <v>0.68055555555555547</v>
      </c>
      <c r="J341" s="112">
        <v>3</v>
      </c>
      <c r="K341" s="112">
        <v>6</v>
      </c>
      <c r="L341" s="113">
        <v>7</v>
      </c>
      <c r="M341" s="49">
        <f t="shared" si="15"/>
        <v>278</v>
      </c>
      <c r="N341" s="2">
        <f t="shared" si="16"/>
        <v>1</v>
      </c>
      <c r="O341" s="16">
        <f t="shared" si="17"/>
        <v>1</v>
      </c>
    </row>
    <row r="342" spans="7:15" ht="13.5" customHeight="1" x14ac:dyDescent="0.25">
      <c r="G342" s="111">
        <v>44562</v>
      </c>
      <c r="H342" s="112" t="s">
        <v>1043</v>
      </c>
      <c r="I342" s="121">
        <v>0.69444444444444453</v>
      </c>
      <c r="J342" s="112">
        <v>4</v>
      </c>
      <c r="K342" s="112">
        <v>0</v>
      </c>
      <c r="L342" s="113">
        <v>8</v>
      </c>
      <c r="M342" s="49">
        <f t="shared" si="15"/>
        <v>279</v>
      </c>
      <c r="N342" s="2">
        <f t="shared" si="16"/>
        <v>1</v>
      </c>
      <c r="O342" s="16">
        <f t="shared" si="17"/>
        <v>1</v>
      </c>
    </row>
    <row r="343" spans="7:15" ht="13.5" customHeight="1" x14ac:dyDescent="0.25">
      <c r="G343" s="111">
        <v>44562</v>
      </c>
      <c r="H343" s="112" t="s">
        <v>3</v>
      </c>
      <c r="I343" s="121">
        <v>0.70833333333333337</v>
      </c>
      <c r="J343" s="112">
        <v>3</v>
      </c>
      <c r="K343" s="112">
        <v>6</v>
      </c>
      <c r="L343" s="113">
        <v>8</v>
      </c>
      <c r="M343" s="49">
        <f t="shared" si="15"/>
        <v>280</v>
      </c>
      <c r="N343" s="2">
        <f t="shared" si="16"/>
        <v>1</v>
      </c>
      <c r="O343" s="16">
        <f t="shared" si="17"/>
        <v>1</v>
      </c>
    </row>
    <row r="344" spans="7:15" ht="13.5" customHeight="1" x14ac:dyDescent="0.25">
      <c r="G344" s="111">
        <v>44562</v>
      </c>
      <c r="H344" s="112" t="s">
        <v>1043</v>
      </c>
      <c r="I344" s="121">
        <v>0.75</v>
      </c>
      <c r="J344" s="112">
        <v>4</v>
      </c>
      <c r="K344" s="112">
        <v>0</v>
      </c>
      <c r="L344" s="113">
        <v>10</v>
      </c>
      <c r="M344" s="49">
        <f t="shared" si="15"/>
        <v>281</v>
      </c>
      <c r="N344" s="2">
        <f t="shared" si="16"/>
        <v>1</v>
      </c>
      <c r="O344" s="16">
        <f t="shared" si="17"/>
        <v>1</v>
      </c>
    </row>
    <row r="345" spans="7:15" ht="13.5" customHeight="1" x14ac:dyDescent="0.25">
      <c r="G345" s="111">
        <v>44569</v>
      </c>
      <c r="H345" s="112" t="s">
        <v>149</v>
      </c>
      <c r="I345" s="121">
        <v>0.56597222222222221</v>
      </c>
      <c r="J345" s="112">
        <v>8</v>
      </c>
      <c r="K345" s="112">
        <v>0</v>
      </c>
      <c r="L345" s="113">
        <v>3</v>
      </c>
      <c r="M345" s="49">
        <f t="shared" si="15"/>
        <v>282</v>
      </c>
      <c r="N345" s="2">
        <f t="shared" si="16"/>
        <v>1</v>
      </c>
      <c r="O345" s="16">
        <f t="shared" si="17"/>
        <v>1</v>
      </c>
    </row>
    <row r="346" spans="7:15" ht="13.5" customHeight="1" x14ac:dyDescent="0.25">
      <c r="G346" s="111">
        <v>44569</v>
      </c>
      <c r="H346" s="112" t="s">
        <v>4</v>
      </c>
      <c r="I346" s="121">
        <v>0.57986111111111105</v>
      </c>
      <c r="J346" s="112">
        <v>4</v>
      </c>
      <c r="K346" s="112">
        <v>3</v>
      </c>
      <c r="L346" s="113">
        <v>3</v>
      </c>
      <c r="M346" s="49">
        <f t="shared" si="15"/>
        <v>283</v>
      </c>
      <c r="N346" s="2">
        <f t="shared" si="16"/>
        <v>1</v>
      </c>
      <c r="O346" s="16">
        <f t="shared" si="17"/>
        <v>1</v>
      </c>
    </row>
    <row r="347" spans="7:15" ht="13.5" customHeight="1" x14ac:dyDescent="0.25">
      <c r="G347" s="111">
        <v>44569</v>
      </c>
      <c r="H347" s="112" t="s">
        <v>4</v>
      </c>
      <c r="I347" s="121">
        <v>0.60416666666666663</v>
      </c>
      <c r="J347" s="112">
        <v>4</v>
      </c>
      <c r="K347" s="112">
        <v>3</v>
      </c>
      <c r="L347" s="113">
        <v>4</v>
      </c>
      <c r="M347" s="49">
        <f t="shared" si="15"/>
        <v>284</v>
      </c>
      <c r="N347" s="2">
        <f t="shared" si="16"/>
        <v>1</v>
      </c>
      <c r="O347" s="16">
        <f t="shared" si="17"/>
        <v>1</v>
      </c>
    </row>
    <row r="348" spans="7:15" ht="13.5" customHeight="1" x14ac:dyDescent="0.25">
      <c r="G348" s="111">
        <v>44569</v>
      </c>
      <c r="H348" s="112" t="s">
        <v>4</v>
      </c>
      <c r="I348" s="121">
        <v>0.65625</v>
      </c>
      <c r="J348" s="112">
        <v>4</v>
      </c>
      <c r="K348" s="112">
        <v>3</v>
      </c>
      <c r="L348" s="113">
        <v>6</v>
      </c>
      <c r="M348" s="49">
        <f t="shared" si="15"/>
        <v>285</v>
      </c>
      <c r="N348" s="2">
        <f t="shared" si="16"/>
        <v>1</v>
      </c>
      <c r="O348" s="16">
        <f t="shared" si="17"/>
        <v>1</v>
      </c>
    </row>
    <row r="349" spans="7:15" ht="13.5" customHeight="1" x14ac:dyDescent="0.25">
      <c r="G349" s="111">
        <v>44569</v>
      </c>
      <c r="H349" s="112" t="s">
        <v>4</v>
      </c>
      <c r="I349" s="121">
        <v>0.68402777777777779</v>
      </c>
      <c r="J349" s="112">
        <v>4</v>
      </c>
      <c r="K349" s="112">
        <v>3</v>
      </c>
      <c r="L349" s="113">
        <v>7</v>
      </c>
      <c r="M349" s="49">
        <f t="shared" si="15"/>
        <v>286</v>
      </c>
      <c r="N349" s="2">
        <f t="shared" si="16"/>
        <v>1</v>
      </c>
      <c r="O349" s="16">
        <f t="shared" si="17"/>
        <v>1</v>
      </c>
    </row>
    <row r="350" spans="7:15" ht="13.5" customHeight="1" x14ac:dyDescent="0.25">
      <c r="G350" s="111">
        <v>44569</v>
      </c>
      <c r="H350" s="112" t="s">
        <v>4</v>
      </c>
      <c r="I350" s="121">
        <v>0.73958333333333337</v>
      </c>
      <c r="J350" s="112">
        <v>4</v>
      </c>
      <c r="K350" s="112">
        <v>3</v>
      </c>
      <c r="L350" s="113">
        <v>9</v>
      </c>
      <c r="M350" s="49">
        <f t="shared" si="15"/>
        <v>287</v>
      </c>
      <c r="N350" s="2">
        <f t="shared" si="16"/>
        <v>1</v>
      </c>
      <c r="O350" s="16">
        <f t="shared" si="17"/>
        <v>1</v>
      </c>
    </row>
    <row r="351" spans="7:15" ht="13.5" customHeight="1" x14ac:dyDescent="0.25">
      <c r="G351" s="111">
        <v>44569</v>
      </c>
      <c r="H351" s="112" t="s">
        <v>149</v>
      </c>
      <c r="I351" s="121">
        <v>0.75</v>
      </c>
      <c r="J351" s="112">
        <v>8</v>
      </c>
      <c r="K351" s="112">
        <v>0</v>
      </c>
      <c r="L351" s="113">
        <v>10</v>
      </c>
      <c r="M351" s="49">
        <f t="shared" si="15"/>
        <v>288</v>
      </c>
      <c r="N351" s="2">
        <f t="shared" si="16"/>
        <v>1</v>
      </c>
      <c r="O351" s="16">
        <f t="shared" si="17"/>
        <v>1</v>
      </c>
    </row>
    <row r="352" spans="7:15" ht="13.5" customHeight="1" x14ac:dyDescent="0.25">
      <c r="G352" s="111">
        <v>44576</v>
      </c>
      <c r="H352" s="112" t="s">
        <v>3</v>
      </c>
      <c r="I352" s="121">
        <v>0.57152777777777775</v>
      </c>
      <c r="J352" s="112">
        <v>4</v>
      </c>
      <c r="K352" s="112">
        <v>9</v>
      </c>
      <c r="L352" s="113">
        <v>3</v>
      </c>
      <c r="M352" s="49">
        <f t="shared" si="15"/>
        <v>289</v>
      </c>
      <c r="N352" s="2">
        <f t="shared" si="16"/>
        <v>2</v>
      </c>
      <c r="O352" s="16">
        <f t="shared" si="17"/>
        <v>2</v>
      </c>
    </row>
    <row r="353" spans="7:15" ht="13.5" customHeight="1" x14ac:dyDescent="0.25">
      <c r="G353" s="111">
        <v>44576</v>
      </c>
      <c r="H353" s="112" t="s">
        <v>3</v>
      </c>
      <c r="I353" s="121">
        <v>0.57152777777777775</v>
      </c>
      <c r="J353" s="112">
        <v>4</v>
      </c>
      <c r="K353" s="112">
        <v>9</v>
      </c>
      <c r="L353" s="113">
        <v>3</v>
      </c>
      <c r="M353" s="49">
        <f t="shared" si="15"/>
        <v>289</v>
      </c>
      <c r="N353" s="2">
        <f t="shared" si="16"/>
        <v>1</v>
      </c>
      <c r="O353" s="16">
        <f t="shared" si="17"/>
        <v>2</v>
      </c>
    </row>
    <row r="354" spans="7:15" ht="13.5" customHeight="1" x14ac:dyDescent="0.25">
      <c r="G354" s="111">
        <v>44576</v>
      </c>
      <c r="H354" s="112" t="s">
        <v>3</v>
      </c>
      <c r="I354" s="121">
        <v>0.62013888888888891</v>
      </c>
      <c r="J354" s="112">
        <v>4</v>
      </c>
      <c r="K354" s="112">
        <v>9</v>
      </c>
      <c r="L354" s="113">
        <v>5</v>
      </c>
      <c r="M354" s="49">
        <f t="shared" si="15"/>
        <v>290</v>
      </c>
      <c r="N354" s="2">
        <f t="shared" si="16"/>
        <v>1</v>
      </c>
      <c r="O354" s="16">
        <f t="shared" si="17"/>
        <v>1</v>
      </c>
    </row>
    <row r="355" spans="7:15" ht="13.5" customHeight="1" x14ac:dyDescent="0.25">
      <c r="G355" s="111">
        <v>44576</v>
      </c>
      <c r="H355" s="112" t="s">
        <v>149</v>
      </c>
      <c r="I355" s="121">
        <v>0.69097222222222221</v>
      </c>
      <c r="J355" s="112">
        <v>6</v>
      </c>
      <c r="K355" s="112">
        <v>3</v>
      </c>
      <c r="L355" s="113">
        <v>8</v>
      </c>
      <c r="M355" s="49">
        <f t="shared" si="15"/>
        <v>291</v>
      </c>
      <c r="N355" s="2">
        <f t="shared" si="16"/>
        <v>1</v>
      </c>
      <c r="O355" s="16">
        <f t="shared" si="17"/>
        <v>1</v>
      </c>
    </row>
    <row r="356" spans="7:15" ht="13.5" customHeight="1" x14ac:dyDescent="0.25">
      <c r="G356" s="111">
        <v>44576</v>
      </c>
      <c r="H356" s="112" t="s">
        <v>3</v>
      </c>
      <c r="I356" s="121">
        <v>0.73263888888888884</v>
      </c>
      <c r="J356" s="112">
        <v>4</v>
      </c>
      <c r="K356" s="112">
        <v>9</v>
      </c>
      <c r="L356" s="113">
        <v>9</v>
      </c>
      <c r="M356" s="49">
        <f t="shared" si="15"/>
        <v>292</v>
      </c>
      <c r="N356" s="2">
        <f t="shared" si="16"/>
        <v>1</v>
      </c>
      <c r="O356" s="16">
        <f t="shared" si="17"/>
        <v>1</v>
      </c>
    </row>
    <row r="357" spans="7:15" ht="13.5" customHeight="1" x14ac:dyDescent="0.25">
      <c r="G357" s="111">
        <v>44583</v>
      </c>
      <c r="H357" s="112" t="s">
        <v>6</v>
      </c>
      <c r="I357" s="121">
        <v>0.57638888888888895</v>
      </c>
      <c r="J357" s="112">
        <v>4</v>
      </c>
      <c r="K357" s="112">
        <v>0</v>
      </c>
      <c r="L357" s="113">
        <v>3</v>
      </c>
      <c r="M357" s="49">
        <f t="shared" si="15"/>
        <v>293</v>
      </c>
      <c r="N357" s="2">
        <f t="shared" si="16"/>
        <v>2</v>
      </c>
      <c r="O357" s="16">
        <f t="shared" si="17"/>
        <v>2</v>
      </c>
    </row>
    <row r="358" spans="7:15" ht="13.5" customHeight="1" x14ac:dyDescent="0.25">
      <c r="G358" s="111">
        <v>44583</v>
      </c>
      <c r="H358" s="112" t="s">
        <v>6</v>
      </c>
      <c r="I358" s="121">
        <v>0.57638888888888895</v>
      </c>
      <c r="J358" s="112">
        <v>4</v>
      </c>
      <c r="K358" s="112">
        <v>0</v>
      </c>
      <c r="L358" s="113">
        <v>3</v>
      </c>
      <c r="M358" s="49">
        <f t="shared" si="15"/>
        <v>293</v>
      </c>
      <c r="N358" s="2">
        <f t="shared" si="16"/>
        <v>1</v>
      </c>
      <c r="O358" s="16">
        <f t="shared" si="17"/>
        <v>2</v>
      </c>
    </row>
    <row r="359" spans="7:15" ht="13.5" customHeight="1" x14ac:dyDescent="0.25">
      <c r="G359" s="111">
        <v>44583</v>
      </c>
      <c r="H359" s="112" t="s">
        <v>6</v>
      </c>
      <c r="I359" s="121">
        <v>0.60069444444444442</v>
      </c>
      <c r="J359" s="112">
        <v>4</v>
      </c>
      <c r="K359" s="112">
        <v>0</v>
      </c>
      <c r="L359" s="113">
        <v>4</v>
      </c>
      <c r="M359" s="49">
        <f t="shared" si="15"/>
        <v>294</v>
      </c>
      <c r="N359" s="2">
        <f t="shared" si="16"/>
        <v>1</v>
      </c>
      <c r="O359" s="16">
        <f t="shared" si="17"/>
        <v>1</v>
      </c>
    </row>
    <row r="360" spans="7:15" ht="13.5" customHeight="1" x14ac:dyDescent="0.25">
      <c r="G360" s="111">
        <v>44583</v>
      </c>
      <c r="H360" s="112" t="s">
        <v>6</v>
      </c>
      <c r="I360" s="121">
        <v>0.625</v>
      </c>
      <c r="J360" s="112">
        <v>4</v>
      </c>
      <c r="K360" s="112">
        <v>0</v>
      </c>
      <c r="L360" s="113">
        <v>5</v>
      </c>
      <c r="M360" s="49">
        <f t="shared" si="15"/>
        <v>295</v>
      </c>
      <c r="N360" s="2">
        <f t="shared" si="16"/>
        <v>2</v>
      </c>
      <c r="O360" s="16">
        <f t="shared" si="17"/>
        <v>2</v>
      </c>
    </row>
    <row r="361" spans="7:15" ht="13.5" customHeight="1" x14ac:dyDescent="0.25">
      <c r="G361" s="111">
        <v>44583</v>
      </c>
      <c r="H361" s="112" t="s">
        <v>6</v>
      </c>
      <c r="I361" s="121">
        <v>0.625</v>
      </c>
      <c r="J361" s="112">
        <v>4</v>
      </c>
      <c r="K361" s="112">
        <v>0</v>
      </c>
      <c r="L361" s="113">
        <v>5</v>
      </c>
      <c r="M361" s="49">
        <f t="shared" si="15"/>
        <v>295</v>
      </c>
      <c r="N361" s="2">
        <f t="shared" si="16"/>
        <v>1</v>
      </c>
      <c r="O361" s="16">
        <f t="shared" si="17"/>
        <v>2</v>
      </c>
    </row>
    <row r="362" spans="7:15" ht="13.5" customHeight="1" x14ac:dyDescent="0.25">
      <c r="G362" s="111">
        <v>44583</v>
      </c>
      <c r="H362" s="112" t="s">
        <v>6</v>
      </c>
      <c r="I362" s="121">
        <v>0.73611111111111116</v>
      </c>
      <c r="J362" s="112">
        <v>4</v>
      </c>
      <c r="K362" s="112">
        <v>0</v>
      </c>
      <c r="L362" s="113">
        <v>9</v>
      </c>
      <c r="M362" s="49">
        <f t="shared" si="15"/>
        <v>296</v>
      </c>
      <c r="N362" s="2">
        <f t="shared" si="16"/>
        <v>1</v>
      </c>
      <c r="O362" s="16">
        <f t="shared" si="17"/>
        <v>1</v>
      </c>
    </row>
    <row r="363" spans="7:15" ht="13.5" customHeight="1" x14ac:dyDescent="0.25">
      <c r="G363" s="111">
        <v>44587</v>
      </c>
      <c r="H363" s="112" t="s">
        <v>4</v>
      </c>
      <c r="I363" s="121">
        <v>0.65277777777777779</v>
      </c>
      <c r="J363" s="112">
        <v>4</v>
      </c>
      <c r="K363" s="112">
        <v>6</v>
      </c>
      <c r="L363" s="113">
        <v>5</v>
      </c>
      <c r="M363" s="49">
        <f t="shared" si="15"/>
        <v>297</v>
      </c>
      <c r="N363" s="2">
        <f t="shared" si="16"/>
        <v>1</v>
      </c>
      <c r="O363" s="16">
        <f t="shared" si="17"/>
        <v>1</v>
      </c>
    </row>
    <row r="364" spans="7:15" ht="13.5" customHeight="1" x14ac:dyDescent="0.25">
      <c r="G364" s="111">
        <v>44587</v>
      </c>
      <c r="H364" s="112" t="s">
        <v>4</v>
      </c>
      <c r="I364" s="121">
        <v>0.68055555555555547</v>
      </c>
      <c r="J364" s="112">
        <v>4</v>
      </c>
      <c r="K364" s="112">
        <v>6</v>
      </c>
      <c r="L364" s="113">
        <v>6</v>
      </c>
      <c r="M364" s="49">
        <f t="shared" si="15"/>
        <v>298</v>
      </c>
      <c r="N364" s="2">
        <f t="shared" si="16"/>
        <v>2</v>
      </c>
      <c r="O364" s="16">
        <f t="shared" si="17"/>
        <v>2</v>
      </c>
    </row>
    <row r="365" spans="7:15" ht="13.5" customHeight="1" x14ac:dyDescent="0.25">
      <c r="G365" s="111">
        <v>44587</v>
      </c>
      <c r="H365" s="112" t="s">
        <v>4</v>
      </c>
      <c r="I365" s="121">
        <v>0.68055555555555547</v>
      </c>
      <c r="J365" s="112">
        <v>4</v>
      </c>
      <c r="K365" s="112">
        <v>6</v>
      </c>
      <c r="L365" s="113">
        <v>6</v>
      </c>
      <c r="M365" s="49">
        <f t="shared" si="15"/>
        <v>298</v>
      </c>
      <c r="N365" s="2">
        <f t="shared" si="16"/>
        <v>1</v>
      </c>
      <c r="O365" s="16">
        <f t="shared" si="17"/>
        <v>2</v>
      </c>
    </row>
    <row r="366" spans="7:15" ht="13.5" customHeight="1" x14ac:dyDescent="0.25">
      <c r="G366" s="111">
        <v>44590</v>
      </c>
      <c r="H366" s="112" t="s">
        <v>6</v>
      </c>
      <c r="I366" s="121">
        <v>0.52777777777777779</v>
      </c>
      <c r="J366" s="112">
        <v>6</v>
      </c>
      <c r="K366" s="112">
        <v>0</v>
      </c>
      <c r="L366" s="113">
        <v>2</v>
      </c>
      <c r="M366" s="49">
        <f t="shared" si="15"/>
        <v>299</v>
      </c>
      <c r="N366" s="2">
        <f t="shared" si="16"/>
        <v>1</v>
      </c>
      <c r="O366" s="16">
        <f t="shared" si="17"/>
        <v>1</v>
      </c>
    </row>
    <row r="367" spans="7:15" ht="13.5" customHeight="1" x14ac:dyDescent="0.25">
      <c r="G367" s="111">
        <v>44590</v>
      </c>
      <c r="H367" s="112" t="s">
        <v>6</v>
      </c>
      <c r="I367" s="121">
        <v>0.57638888888888895</v>
      </c>
      <c r="J367" s="112">
        <v>6</v>
      </c>
      <c r="K367" s="112">
        <v>0</v>
      </c>
      <c r="L367" s="113">
        <v>3</v>
      </c>
      <c r="M367" s="49">
        <f t="shared" si="15"/>
        <v>300</v>
      </c>
      <c r="N367" s="2">
        <f t="shared" si="16"/>
        <v>1</v>
      </c>
      <c r="O367" s="16">
        <f t="shared" si="17"/>
        <v>1</v>
      </c>
    </row>
    <row r="368" spans="7:15" ht="13.5" customHeight="1" x14ac:dyDescent="0.25">
      <c r="G368" s="111">
        <v>44590</v>
      </c>
      <c r="H368" s="112" t="s">
        <v>149</v>
      </c>
      <c r="I368" s="121">
        <v>0.72222222222222221</v>
      </c>
      <c r="J368" s="112">
        <v>4</v>
      </c>
      <c r="K368" s="112">
        <v>6</v>
      </c>
      <c r="L368" s="113">
        <v>9</v>
      </c>
      <c r="M368" s="49">
        <f t="shared" si="15"/>
        <v>301</v>
      </c>
      <c r="N368" s="2">
        <f t="shared" si="16"/>
        <v>1</v>
      </c>
      <c r="O368" s="16">
        <f t="shared" si="17"/>
        <v>1</v>
      </c>
    </row>
    <row r="369" spans="7:15" ht="13.5" customHeight="1" x14ac:dyDescent="0.25">
      <c r="G369" s="111">
        <v>44597</v>
      </c>
      <c r="H369" s="112" t="s">
        <v>4</v>
      </c>
      <c r="I369" s="121">
        <v>0.65625</v>
      </c>
      <c r="J369" s="112">
        <v>3</v>
      </c>
      <c r="K369" s="112">
        <v>9</v>
      </c>
      <c r="L369" s="113">
        <v>6</v>
      </c>
      <c r="M369" s="49">
        <f t="shared" si="15"/>
        <v>302</v>
      </c>
      <c r="N369" s="2">
        <f t="shared" si="16"/>
        <v>1</v>
      </c>
      <c r="O369" s="16">
        <f t="shared" si="17"/>
        <v>1</v>
      </c>
    </row>
    <row r="370" spans="7:15" ht="13.5" customHeight="1" x14ac:dyDescent="0.25">
      <c r="G370" s="111">
        <v>44597</v>
      </c>
      <c r="H370" s="112" t="s">
        <v>4</v>
      </c>
      <c r="I370" s="121">
        <v>0.68402777777777779</v>
      </c>
      <c r="J370" s="112">
        <v>3</v>
      </c>
      <c r="K370" s="112">
        <v>9</v>
      </c>
      <c r="L370" s="113">
        <v>7</v>
      </c>
      <c r="M370" s="49">
        <f t="shared" si="15"/>
        <v>303</v>
      </c>
      <c r="N370" s="2">
        <f t="shared" si="16"/>
        <v>1</v>
      </c>
      <c r="O370" s="16">
        <f t="shared" si="17"/>
        <v>1</v>
      </c>
    </row>
    <row r="371" spans="7:15" ht="13.5" customHeight="1" x14ac:dyDescent="0.25">
      <c r="G371" s="111">
        <v>44597</v>
      </c>
      <c r="H371" s="112" t="s">
        <v>4</v>
      </c>
      <c r="I371" s="121">
        <v>0.71180555555555547</v>
      </c>
      <c r="J371" s="112">
        <v>3</v>
      </c>
      <c r="K371" s="112">
        <v>9</v>
      </c>
      <c r="L371" s="113">
        <v>8</v>
      </c>
      <c r="M371" s="49">
        <f t="shared" si="15"/>
        <v>304</v>
      </c>
      <c r="N371" s="2">
        <f t="shared" si="16"/>
        <v>1</v>
      </c>
      <c r="O371" s="16">
        <f t="shared" si="17"/>
        <v>1</v>
      </c>
    </row>
    <row r="372" spans="7:15" ht="13.5" customHeight="1" x14ac:dyDescent="0.25">
      <c r="G372" s="111">
        <v>44597</v>
      </c>
      <c r="H372" s="112" t="s">
        <v>148</v>
      </c>
      <c r="I372" s="121">
        <v>0.72569444444444453</v>
      </c>
      <c r="J372" s="112">
        <v>4</v>
      </c>
      <c r="K372" s="112">
        <v>0</v>
      </c>
      <c r="L372" s="113">
        <v>9</v>
      </c>
      <c r="M372" s="49">
        <f t="shared" si="15"/>
        <v>305</v>
      </c>
      <c r="N372" s="2">
        <f t="shared" si="16"/>
        <v>1</v>
      </c>
      <c r="O372" s="16">
        <f t="shared" si="17"/>
        <v>1</v>
      </c>
    </row>
    <row r="373" spans="7:15" ht="13.5" customHeight="1" x14ac:dyDescent="0.25">
      <c r="G373" s="111">
        <v>44604</v>
      </c>
      <c r="H373" s="112" t="s">
        <v>4</v>
      </c>
      <c r="I373" s="121">
        <v>0.52777777777777779</v>
      </c>
      <c r="J373" s="112">
        <v>3</v>
      </c>
      <c r="K373" s="112">
        <v>0</v>
      </c>
      <c r="L373" s="113">
        <v>1</v>
      </c>
      <c r="M373" s="49">
        <f t="shared" si="15"/>
        <v>306</v>
      </c>
      <c r="N373" s="2">
        <f t="shared" si="16"/>
        <v>1</v>
      </c>
      <c r="O373" s="16">
        <f t="shared" si="17"/>
        <v>1</v>
      </c>
    </row>
    <row r="374" spans="7:15" ht="13.5" customHeight="1" x14ac:dyDescent="0.25">
      <c r="G374" s="111">
        <v>44604</v>
      </c>
      <c r="H374" s="112" t="s">
        <v>4</v>
      </c>
      <c r="I374" s="121">
        <v>0.55208333333333337</v>
      </c>
      <c r="J374" s="112">
        <v>3</v>
      </c>
      <c r="K374" s="112">
        <v>0</v>
      </c>
      <c r="L374" s="113">
        <v>2</v>
      </c>
      <c r="M374" s="49">
        <f t="shared" si="15"/>
        <v>307</v>
      </c>
      <c r="N374" s="2">
        <f t="shared" si="16"/>
        <v>1</v>
      </c>
      <c r="O374" s="16">
        <f t="shared" si="17"/>
        <v>1</v>
      </c>
    </row>
    <row r="375" spans="7:15" ht="13.5" customHeight="1" x14ac:dyDescent="0.25">
      <c r="G375" s="111">
        <v>44604</v>
      </c>
      <c r="H375" s="112" t="s">
        <v>148</v>
      </c>
      <c r="I375" s="121">
        <v>0.61458333333333304</v>
      </c>
      <c r="J375" s="112">
        <v>5</v>
      </c>
      <c r="K375" s="112">
        <v>5</v>
      </c>
      <c r="L375" s="113">
        <v>5</v>
      </c>
      <c r="M375" s="49">
        <f t="shared" si="15"/>
        <v>308</v>
      </c>
      <c r="N375" s="2">
        <f t="shared" si="16"/>
        <v>1</v>
      </c>
      <c r="O375" s="16">
        <f t="shared" si="17"/>
        <v>1</v>
      </c>
    </row>
    <row r="376" spans="7:15" ht="13.5" customHeight="1" x14ac:dyDescent="0.25">
      <c r="G376" s="111">
        <v>44604</v>
      </c>
      <c r="H376" s="114" t="s">
        <v>4</v>
      </c>
      <c r="I376" s="122">
        <v>0.65625</v>
      </c>
      <c r="J376" s="112">
        <v>3</v>
      </c>
      <c r="K376" s="112">
        <v>0</v>
      </c>
      <c r="L376" s="113">
        <v>6</v>
      </c>
      <c r="M376" s="49">
        <f t="shared" si="15"/>
        <v>309</v>
      </c>
      <c r="N376" s="2">
        <f t="shared" si="16"/>
        <v>1</v>
      </c>
      <c r="O376" s="16">
        <f t="shared" si="17"/>
        <v>1</v>
      </c>
    </row>
    <row r="377" spans="7:15" ht="13.5" customHeight="1" x14ac:dyDescent="0.25">
      <c r="G377" s="111">
        <v>44604</v>
      </c>
      <c r="H377" s="112" t="s">
        <v>4</v>
      </c>
      <c r="I377" s="121">
        <v>0.68402777777777779</v>
      </c>
      <c r="J377" s="112">
        <v>3</v>
      </c>
      <c r="K377" s="112">
        <v>0</v>
      </c>
      <c r="L377" s="113">
        <v>7</v>
      </c>
      <c r="M377" s="49">
        <f t="shared" si="15"/>
        <v>310</v>
      </c>
      <c r="N377" s="2">
        <f t="shared" si="16"/>
        <v>1</v>
      </c>
      <c r="O377" s="16">
        <f t="shared" si="17"/>
        <v>1</v>
      </c>
    </row>
    <row r="378" spans="7:15" ht="13.5" customHeight="1" x14ac:dyDescent="0.25">
      <c r="G378" s="111">
        <v>44604</v>
      </c>
      <c r="H378" s="112" t="s">
        <v>148</v>
      </c>
      <c r="I378" s="121">
        <v>0.69791666666666663</v>
      </c>
      <c r="J378" s="112">
        <v>5</v>
      </c>
      <c r="K378" s="112">
        <v>5</v>
      </c>
      <c r="L378" s="113">
        <v>8</v>
      </c>
      <c r="M378" s="49">
        <f t="shared" si="15"/>
        <v>311</v>
      </c>
      <c r="N378" s="2">
        <f t="shared" si="16"/>
        <v>1</v>
      </c>
      <c r="O378" s="16">
        <f t="shared" si="17"/>
        <v>1</v>
      </c>
    </row>
    <row r="379" spans="7:15" ht="13.5" customHeight="1" x14ac:dyDescent="0.25">
      <c r="G379" s="111">
        <v>44604</v>
      </c>
      <c r="H379" s="112" t="s">
        <v>4</v>
      </c>
      <c r="I379" s="121">
        <v>0.71180555555555547</v>
      </c>
      <c r="J379" s="112">
        <v>3</v>
      </c>
      <c r="K379" s="112">
        <v>0</v>
      </c>
      <c r="L379" s="113">
        <v>8</v>
      </c>
      <c r="M379" s="49">
        <f t="shared" si="15"/>
        <v>312</v>
      </c>
      <c r="N379" s="2">
        <f t="shared" si="16"/>
        <v>1</v>
      </c>
      <c r="O379" s="16">
        <f t="shared" si="17"/>
        <v>1</v>
      </c>
    </row>
    <row r="380" spans="7:15" ht="13.5" customHeight="1" x14ac:dyDescent="0.25">
      <c r="G380" s="111">
        <v>44604</v>
      </c>
      <c r="H380" s="112" t="s">
        <v>148</v>
      </c>
      <c r="I380" s="121">
        <v>0.72569444444444497</v>
      </c>
      <c r="J380" s="112">
        <v>5</v>
      </c>
      <c r="K380" s="112">
        <v>5</v>
      </c>
      <c r="L380" s="113">
        <v>9</v>
      </c>
      <c r="M380" s="49">
        <f t="shared" si="15"/>
        <v>313</v>
      </c>
      <c r="N380" s="2">
        <f t="shared" si="16"/>
        <v>1</v>
      </c>
      <c r="O380" s="16">
        <f t="shared" si="17"/>
        <v>1</v>
      </c>
    </row>
    <row r="381" spans="7:15" ht="13.5" customHeight="1" x14ac:dyDescent="0.25">
      <c r="G381" s="111">
        <v>44604</v>
      </c>
      <c r="H381" s="112" t="s">
        <v>4</v>
      </c>
      <c r="I381" s="121">
        <v>0.73611111111111116</v>
      </c>
      <c r="J381" s="112">
        <v>3</v>
      </c>
      <c r="K381" s="112">
        <v>0</v>
      </c>
      <c r="L381" s="113">
        <v>9</v>
      </c>
      <c r="M381" s="49">
        <f t="shared" si="15"/>
        <v>314</v>
      </c>
      <c r="N381" s="2">
        <f t="shared" si="16"/>
        <v>1</v>
      </c>
      <c r="O381" s="16">
        <f t="shared" si="17"/>
        <v>1</v>
      </c>
    </row>
    <row r="382" spans="7:15" ht="13.5" customHeight="1" x14ac:dyDescent="0.25">
      <c r="G382" s="111">
        <v>44611</v>
      </c>
      <c r="H382" s="112" t="s">
        <v>149</v>
      </c>
      <c r="I382" s="121">
        <v>0.11458333333333333</v>
      </c>
      <c r="J382" s="112">
        <v>4</v>
      </c>
      <c r="K382" s="112">
        <v>0</v>
      </c>
      <c r="L382" s="113">
        <v>5</v>
      </c>
      <c r="M382" s="49">
        <f t="shared" si="15"/>
        <v>315</v>
      </c>
      <c r="N382" s="2">
        <f t="shared" si="16"/>
        <v>1</v>
      </c>
      <c r="O382" s="16">
        <f t="shared" si="17"/>
        <v>1</v>
      </c>
    </row>
    <row r="383" spans="7:15" ht="13.5" customHeight="1" x14ac:dyDescent="0.25">
      <c r="G383" s="111">
        <v>44611</v>
      </c>
      <c r="H383" s="112" t="s">
        <v>3</v>
      </c>
      <c r="I383" s="121">
        <v>0.52777777777777779</v>
      </c>
      <c r="J383" s="112">
        <v>3</v>
      </c>
      <c r="K383" s="112">
        <v>0</v>
      </c>
      <c r="L383" s="113">
        <v>1</v>
      </c>
      <c r="M383" s="49">
        <f t="shared" si="15"/>
        <v>316</v>
      </c>
      <c r="N383" s="2">
        <f t="shared" si="16"/>
        <v>2</v>
      </c>
      <c r="O383" s="16">
        <f t="shared" si="17"/>
        <v>2</v>
      </c>
    </row>
    <row r="384" spans="7:15" ht="13.5" customHeight="1" x14ac:dyDescent="0.25">
      <c r="G384" s="111">
        <v>44611</v>
      </c>
      <c r="H384" s="112" t="s">
        <v>3</v>
      </c>
      <c r="I384" s="121">
        <v>0.52777777777777779</v>
      </c>
      <c r="J384" s="112">
        <v>3</v>
      </c>
      <c r="K384" s="112">
        <v>0</v>
      </c>
      <c r="L384" s="113">
        <v>1</v>
      </c>
      <c r="M384" s="49">
        <f t="shared" si="15"/>
        <v>316</v>
      </c>
      <c r="N384" s="2">
        <f t="shared" si="16"/>
        <v>1</v>
      </c>
      <c r="O384" s="16">
        <f t="shared" si="17"/>
        <v>2</v>
      </c>
    </row>
    <row r="385" spans="7:15" ht="13.5" customHeight="1" x14ac:dyDescent="0.25">
      <c r="G385" s="111">
        <v>44611</v>
      </c>
      <c r="H385" s="112" t="s">
        <v>3</v>
      </c>
      <c r="I385" s="121">
        <v>0.55208333333333337</v>
      </c>
      <c r="J385" s="112">
        <v>3</v>
      </c>
      <c r="K385" s="112">
        <v>0</v>
      </c>
      <c r="L385" s="113">
        <v>2</v>
      </c>
      <c r="M385" s="49">
        <f t="shared" si="15"/>
        <v>317</v>
      </c>
      <c r="N385" s="2">
        <f t="shared" si="16"/>
        <v>2</v>
      </c>
      <c r="O385" s="16">
        <f t="shared" si="17"/>
        <v>2</v>
      </c>
    </row>
    <row r="386" spans="7:15" ht="13.5" customHeight="1" x14ac:dyDescent="0.25">
      <c r="G386" s="111">
        <v>44611</v>
      </c>
      <c r="H386" s="112" t="s">
        <v>3</v>
      </c>
      <c r="I386" s="121">
        <v>0.55208333333333337</v>
      </c>
      <c r="J386" s="112">
        <v>3</v>
      </c>
      <c r="K386" s="112">
        <v>0</v>
      </c>
      <c r="L386" s="113">
        <v>2</v>
      </c>
      <c r="M386" s="49">
        <f t="shared" si="15"/>
        <v>317</v>
      </c>
      <c r="N386" s="2">
        <f t="shared" si="16"/>
        <v>1</v>
      </c>
      <c r="O386" s="16">
        <f t="shared" si="17"/>
        <v>2</v>
      </c>
    </row>
    <row r="387" spans="7:15" ht="13.5" customHeight="1" x14ac:dyDescent="0.25">
      <c r="G387" s="111">
        <v>44611</v>
      </c>
      <c r="H387" s="112" t="s">
        <v>3</v>
      </c>
      <c r="I387" s="121">
        <v>0.57638888888888895</v>
      </c>
      <c r="J387" s="112">
        <v>3</v>
      </c>
      <c r="K387" s="112">
        <v>0</v>
      </c>
      <c r="L387" s="113">
        <v>3</v>
      </c>
      <c r="M387" s="49">
        <f t="shared" si="15"/>
        <v>318</v>
      </c>
      <c r="N387" s="2">
        <f t="shared" si="16"/>
        <v>1</v>
      </c>
      <c r="O387" s="16">
        <f t="shared" si="17"/>
        <v>1</v>
      </c>
    </row>
    <row r="388" spans="7:15" ht="13.5" customHeight="1" x14ac:dyDescent="0.25">
      <c r="G388" s="111">
        <v>44611</v>
      </c>
      <c r="H388" s="112" t="s">
        <v>3</v>
      </c>
      <c r="I388" s="121">
        <v>0.62847222222222221</v>
      </c>
      <c r="J388" s="112">
        <v>3</v>
      </c>
      <c r="K388" s="112">
        <v>0</v>
      </c>
      <c r="L388" s="113">
        <v>5</v>
      </c>
      <c r="M388" s="49">
        <f t="shared" si="15"/>
        <v>319</v>
      </c>
      <c r="N388" s="2">
        <f t="shared" si="16"/>
        <v>1</v>
      </c>
      <c r="O388" s="16">
        <f t="shared" si="17"/>
        <v>1</v>
      </c>
    </row>
    <row r="389" spans="7:15" ht="13.5" customHeight="1" x14ac:dyDescent="0.25">
      <c r="G389" s="111">
        <v>44611</v>
      </c>
      <c r="H389" s="112" t="s">
        <v>149</v>
      </c>
      <c r="I389" s="121">
        <v>0.67013888888888884</v>
      </c>
      <c r="J389" s="112">
        <v>4</v>
      </c>
      <c r="K389" s="112">
        <v>0</v>
      </c>
      <c r="L389" s="113">
        <v>7</v>
      </c>
      <c r="M389" s="49">
        <f t="shared" si="15"/>
        <v>320</v>
      </c>
      <c r="N389" s="2">
        <f t="shared" si="16"/>
        <v>1</v>
      </c>
      <c r="O389" s="16">
        <f t="shared" si="17"/>
        <v>1</v>
      </c>
    </row>
    <row r="390" spans="7:15" ht="13.5" customHeight="1" x14ac:dyDescent="0.25">
      <c r="G390" s="111">
        <v>44611</v>
      </c>
      <c r="H390" s="112" t="s">
        <v>3</v>
      </c>
      <c r="I390" s="121">
        <v>0.68402777777777779</v>
      </c>
      <c r="J390" s="112">
        <v>3</v>
      </c>
      <c r="K390" s="112">
        <v>0</v>
      </c>
      <c r="L390" s="113">
        <v>7</v>
      </c>
      <c r="M390" s="49">
        <f t="shared" ref="M390:M453" si="18">IF(AND(G390=G389,L390=L389,I390=I389),M389,M389+1)</f>
        <v>321</v>
      </c>
      <c r="N390" s="2">
        <f t="shared" si="16"/>
        <v>2</v>
      </c>
      <c r="O390" s="16">
        <f t="shared" si="17"/>
        <v>2</v>
      </c>
    </row>
    <row r="391" spans="7:15" ht="13.5" customHeight="1" x14ac:dyDescent="0.25">
      <c r="G391" s="111">
        <v>44611</v>
      </c>
      <c r="H391" s="112" t="s">
        <v>3</v>
      </c>
      <c r="I391" s="121">
        <v>0.68402777777777779</v>
      </c>
      <c r="J391" s="112">
        <v>3</v>
      </c>
      <c r="K391" s="112">
        <v>0</v>
      </c>
      <c r="L391" s="113">
        <v>7</v>
      </c>
      <c r="M391" s="49">
        <f t="shared" si="18"/>
        <v>321</v>
      </c>
      <c r="N391" s="2">
        <f t="shared" si="16"/>
        <v>1</v>
      </c>
      <c r="O391" s="16">
        <f t="shared" si="17"/>
        <v>2</v>
      </c>
    </row>
    <row r="392" spans="7:15" ht="13.5" customHeight="1" x14ac:dyDescent="0.25">
      <c r="G392" s="111">
        <v>44611</v>
      </c>
      <c r="H392" s="112" t="s">
        <v>3</v>
      </c>
      <c r="I392" s="121">
        <v>0.71180555555555547</v>
      </c>
      <c r="J392" s="112">
        <v>3</v>
      </c>
      <c r="K392" s="112">
        <v>0</v>
      </c>
      <c r="L392" s="113">
        <v>8</v>
      </c>
      <c r="M392" s="49">
        <f t="shared" si="18"/>
        <v>322</v>
      </c>
      <c r="N392" s="2">
        <f t="shared" si="16"/>
        <v>1</v>
      </c>
      <c r="O392" s="16">
        <f t="shared" si="17"/>
        <v>1</v>
      </c>
    </row>
    <row r="393" spans="7:15" ht="13.5" customHeight="1" x14ac:dyDescent="0.25">
      <c r="G393" s="111">
        <v>44611</v>
      </c>
      <c r="H393" s="112" t="s">
        <v>149</v>
      </c>
      <c r="I393" s="121">
        <v>0.75</v>
      </c>
      <c r="J393" s="112">
        <v>4</v>
      </c>
      <c r="K393" s="112">
        <v>0</v>
      </c>
      <c r="L393" s="113">
        <v>10</v>
      </c>
      <c r="M393" s="49">
        <f t="shared" si="18"/>
        <v>323</v>
      </c>
      <c r="N393" s="2">
        <f t="shared" ref="N393:N456" si="19">IF(M393=M395,3,IF(M393=M394,2,1))</f>
        <v>1</v>
      </c>
      <c r="O393" s="16">
        <f t="shared" ref="O393:O456" si="20">IF(N391=3,3,IF(N392=3,3,IF(N392=2,2,N393)))</f>
        <v>1</v>
      </c>
    </row>
    <row r="394" spans="7:15" ht="13.5" customHeight="1" x14ac:dyDescent="0.25">
      <c r="G394" s="111">
        <v>44618</v>
      </c>
      <c r="H394" s="114" t="s">
        <v>148</v>
      </c>
      <c r="I394" s="122">
        <v>0.54166666666666663</v>
      </c>
      <c r="J394" s="112">
        <v>10</v>
      </c>
      <c r="K394" s="112">
        <v>0</v>
      </c>
      <c r="L394" s="113">
        <v>2</v>
      </c>
      <c r="M394" s="49">
        <f t="shared" si="18"/>
        <v>324</v>
      </c>
      <c r="N394" s="2">
        <f t="shared" si="19"/>
        <v>1</v>
      </c>
      <c r="O394" s="16">
        <f t="shared" si="20"/>
        <v>1</v>
      </c>
    </row>
    <row r="395" spans="7:15" ht="13.5" customHeight="1" x14ac:dyDescent="0.25">
      <c r="G395" s="111">
        <v>44618</v>
      </c>
      <c r="H395" s="112" t="s">
        <v>4</v>
      </c>
      <c r="I395" s="121">
        <v>0.55208333333333337</v>
      </c>
      <c r="J395" s="112">
        <v>3</v>
      </c>
      <c r="K395" s="112">
        <v>3</v>
      </c>
      <c r="L395" s="113">
        <v>2</v>
      </c>
      <c r="M395" s="49">
        <f t="shared" si="18"/>
        <v>325</v>
      </c>
      <c r="N395" s="2">
        <f t="shared" si="19"/>
        <v>1</v>
      </c>
      <c r="O395" s="16">
        <f t="shared" si="20"/>
        <v>1</v>
      </c>
    </row>
    <row r="396" spans="7:15" ht="13.5" customHeight="1" x14ac:dyDescent="0.25">
      <c r="G396" s="111">
        <v>44618</v>
      </c>
      <c r="H396" s="112" t="s">
        <v>4</v>
      </c>
      <c r="I396" s="121">
        <v>0.60069444444444442</v>
      </c>
      <c r="J396" s="112">
        <v>3</v>
      </c>
      <c r="K396" s="112">
        <v>3</v>
      </c>
      <c r="L396" s="113">
        <v>4</v>
      </c>
      <c r="M396" s="49">
        <f t="shared" si="18"/>
        <v>326</v>
      </c>
      <c r="N396" s="2">
        <f t="shared" si="19"/>
        <v>1</v>
      </c>
      <c r="O396" s="16">
        <f t="shared" si="20"/>
        <v>1</v>
      </c>
    </row>
    <row r="397" spans="7:15" ht="13.5" customHeight="1" x14ac:dyDescent="0.25">
      <c r="G397" s="111">
        <v>44618</v>
      </c>
      <c r="H397" s="112" t="s">
        <v>148</v>
      </c>
      <c r="I397" s="121">
        <v>0.61458333333333337</v>
      </c>
      <c r="J397" s="112">
        <v>10</v>
      </c>
      <c r="K397" s="112">
        <v>0</v>
      </c>
      <c r="L397" s="113">
        <v>5</v>
      </c>
      <c r="M397" s="49">
        <f t="shared" si="18"/>
        <v>327</v>
      </c>
      <c r="N397" s="2">
        <f t="shared" si="19"/>
        <v>1</v>
      </c>
      <c r="O397" s="16">
        <f t="shared" si="20"/>
        <v>1</v>
      </c>
    </row>
    <row r="398" spans="7:15" ht="13.5" customHeight="1" x14ac:dyDescent="0.25">
      <c r="G398" s="111">
        <v>44618</v>
      </c>
      <c r="H398" s="112" t="s">
        <v>4</v>
      </c>
      <c r="I398" s="121">
        <v>0.62847222222222221</v>
      </c>
      <c r="J398" s="112">
        <v>3</v>
      </c>
      <c r="K398" s="112">
        <v>3</v>
      </c>
      <c r="L398" s="113">
        <v>5</v>
      </c>
      <c r="M398" s="49">
        <f t="shared" si="18"/>
        <v>328</v>
      </c>
      <c r="N398" s="2">
        <f t="shared" si="19"/>
        <v>1</v>
      </c>
      <c r="O398" s="16">
        <f t="shared" si="20"/>
        <v>1</v>
      </c>
    </row>
    <row r="399" spans="7:15" ht="13.5" customHeight="1" x14ac:dyDescent="0.25">
      <c r="G399" s="111">
        <v>44618</v>
      </c>
      <c r="H399" s="112" t="s">
        <v>4</v>
      </c>
      <c r="I399" s="121">
        <v>0.65625</v>
      </c>
      <c r="J399" s="112">
        <v>3</v>
      </c>
      <c r="K399" s="112">
        <v>3</v>
      </c>
      <c r="L399" s="113">
        <v>6</v>
      </c>
      <c r="M399" s="49">
        <f t="shared" si="18"/>
        <v>329</v>
      </c>
      <c r="N399" s="2">
        <f t="shared" si="19"/>
        <v>1</v>
      </c>
      <c r="O399" s="16">
        <f t="shared" si="20"/>
        <v>1</v>
      </c>
    </row>
    <row r="400" spans="7:15" ht="13.5" customHeight="1" x14ac:dyDescent="0.25">
      <c r="G400" s="111">
        <v>44618</v>
      </c>
      <c r="H400" s="112" t="s">
        <v>4</v>
      </c>
      <c r="I400" s="121">
        <v>0.71180555555555547</v>
      </c>
      <c r="J400" s="112">
        <v>3</v>
      </c>
      <c r="K400" s="112">
        <v>3</v>
      </c>
      <c r="L400" s="113">
        <v>8</v>
      </c>
      <c r="M400" s="49">
        <f t="shared" si="18"/>
        <v>330</v>
      </c>
      <c r="N400" s="2">
        <f t="shared" si="19"/>
        <v>2</v>
      </c>
      <c r="O400" s="16">
        <f t="shared" si="20"/>
        <v>2</v>
      </c>
    </row>
    <row r="401" spans="7:15" ht="13.5" customHeight="1" x14ac:dyDescent="0.25">
      <c r="G401" s="111">
        <v>44618</v>
      </c>
      <c r="H401" s="112" t="s">
        <v>4</v>
      </c>
      <c r="I401" s="121">
        <v>0.71180555555555547</v>
      </c>
      <c r="J401" s="112">
        <v>3</v>
      </c>
      <c r="K401" s="112">
        <v>3</v>
      </c>
      <c r="L401" s="113">
        <v>8</v>
      </c>
      <c r="M401" s="49">
        <f t="shared" si="18"/>
        <v>330</v>
      </c>
      <c r="N401" s="2">
        <f t="shared" si="19"/>
        <v>1</v>
      </c>
      <c r="O401" s="16">
        <f t="shared" si="20"/>
        <v>2</v>
      </c>
    </row>
    <row r="402" spans="7:15" ht="13.5" customHeight="1" x14ac:dyDescent="0.25">
      <c r="G402" s="111">
        <v>44618</v>
      </c>
      <c r="H402" s="112" t="s">
        <v>148</v>
      </c>
      <c r="I402" s="121">
        <v>0.75</v>
      </c>
      <c r="J402" s="112">
        <v>10</v>
      </c>
      <c r="K402" s="112">
        <v>0</v>
      </c>
      <c r="L402" s="113">
        <v>10</v>
      </c>
      <c r="M402" s="49">
        <f t="shared" si="18"/>
        <v>331</v>
      </c>
      <c r="N402" s="2">
        <f t="shared" si="19"/>
        <v>1</v>
      </c>
      <c r="O402" s="16">
        <f t="shared" si="20"/>
        <v>1</v>
      </c>
    </row>
    <row r="403" spans="7:15" ht="13.5" customHeight="1" x14ac:dyDescent="0.25">
      <c r="G403" s="111">
        <v>44625</v>
      </c>
      <c r="H403" s="112" t="s">
        <v>3</v>
      </c>
      <c r="I403" s="121">
        <v>0.54861111111111105</v>
      </c>
      <c r="J403" s="112">
        <v>5</v>
      </c>
      <c r="K403" s="112">
        <v>2</v>
      </c>
      <c r="L403" s="113">
        <v>2</v>
      </c>
      <c r="M403" s="49">
        <f t="shared" si="18"/>
        <v>332</v>
      </c>
      <c r="N403" s="2">
        <f t="shared" si="19"/>
        <v>1</v>
      </c>
      <c r="O403" s="16">
        <f t="shared" si="20"/>
        <v>1</v>
      </c>
    </row>
    <row r="404" spans="7:15" ht="13.5" customHeight="1" x14ac:dyDescent="0.25">
      <c r="G404" s="111">
        <v>44625</v>
      </c>
      <c r="H404" s="112" t="s">
        <v>3</v>
      </c>
      <c r="I404" s="121">
        <v>0.59722222222222221</v>
      </c>
      <c r="J404" s="112">
        <v>5</v>
      </c>
      <c r="K404" s="112">
        <v>2</v>
      </c>
      <c r="L404" s="113">
        <v>4</v>
      </c>
      <c r="M404" s="49">
        <f t="shared" si="18"/>
        <v>333</v>
      </c>
      <c r="N404" s="2">
        <f t="shared" si="19"/>
        <v>2</v>
      </c>
      <c r="O404" s="16">
        <f t="shared" si="20"/>
        <v>2</v>
      </c>
    </row>
    <row r="405" spans="7:15" ht="13.5" customHeight="1" x14ac:dyDescent="0.25">
      <c r="G405" s="111">
        <v>44625</v>
      </c>
      <c r="H405" s="112" t="s">
        <v>3</v>
      </c>
      <c r="I405" s="121">
        <v>0.59722222222222221</v>
      </c>
      <c r="J405" s="112">
        <v>5</v>
      </c>
      <c r="K405" s="112">
        <v>2</v>
      </c>
      <c r="L405" s="113">
        <v>4</v>
      </c>
      <c r="M405" s="49">
        <f t="shared" si="18"/>
        <v>333</v>
      </c>
      <c r="N405" s="2">
        <f t="shared" si="19"/>
        <v>1</v>
      </c>
      <c r="O405" s="16">
        <f t="shared" si="20"/>
        <v>2</v>
      </c>
    </row>
    <row r="406" spans="7:15" ht="13.5" customHeight="1" x14ac:dyDescent="0.25">
      <c r="G406" s="111">
        <v>44625</v>
      </c>
      <c r="H406" s="112" t="s">
        <v>3</v>
      </c>
      <c r="I406" s="121">
        <v>0.65277777777777779</v>
      </c>
      <c r="J406" s="112">
        <v>5</v>
      </c>
      <c r="K406" s="112">
        <v>2</v>
      </c>
      <c r="L406" s="113">
        <v>6</v>
      </c>
      <c r="M406" s="49">
        <f t="shared" si="18"/>
        <v>334</v>
      </c>
      <c r="N406" s="2">
        <f t="shared" si="19"/>
        <v>1</v>
      </c>
      <c r="O406" s="16">
        <f t="shared" si="20"/>
        <v>1</v>
      </c>
    </row>
    <row r="407" spans="7:15" ht="13.5" customHeight="1" x14ac:dyDescent="0.25">
      <c r="G407" s="111">
        <v>44625</v>
      </c>
      <c r="H407" s="112" t="s">
        <v>3</v>
      </c>
      <c r="I407" s="121">
        <v>0.70833333333333337</v>
      </c>
      <c r="J407" s="112">
        <v>5</v>
      </c>
      <c r="K407" s="112">
        <v>2</v>
      </c>
      <c r="L407" s="113">
        <v>8</v>
      </c>
      <c r="M407" s="49">
        <f t="shared" si="18"/>
        <v>335</v>
      </c>
      <c r="N407" s="2">
        <f t="shared" si="19"/>
        <v>1</v>
      </c>
      <c r="O407" s="16">
        <f t="shared" si="20"/>
        <v>1</v>
      </c>
    </row>
    <row r="408" spans="7:15" ht="13.5" customHeight="1" x14ac:dyDescent="0.25">
      <c r="G408" s="111">
        <v>44625</v>
      </c>
      <c r="H408" s="112" t="s">
        <v>3</v>
      </c>
      <c r="I408" s="121">
        <v>0.73958333333333337</v>
      </c>
      <c r="J408" s="112">
        <v>5</v>
      </c>
      <c r="K408" s="112">
        <v>2</v>
      </c>
      <c r="L408" s="113">
        <v>9</v>
      </c>
      <c r="M408" s="49">
        <f t="shared" si="18"/>
        <v>336</v>
      </c>
      <c r="N408" s="2">
        <f t="shared" si="19"/>
        <v>1</v>
      </c>
      <c r="O408" s="16">
        <f t="shared" si="20"/>
        <v>1</v>
      </c>
    </row>
    <row r="409" spans="7:15" ht="13.5" customHeight="1" x14ac:dyDescent="0.25">
      <c r="G409" s="111">
        <v>44632</v>
      </c>
      <c r="H409" s="112" t="s">
        <v>3</v>
      </c>
      <c r="I409" s="121">
        <v>0.54861111111111105</v>
      </c>
      <c r="J409" s="112">
        <v>3</v>
      </c>
      <c r="K409" s="112">
        <v>5</v>
      </c>
      <c r="L409" s="113">
        <v>2</v>
      </c>
      <c r="M409" s="49">
        <f t="shared" si="18"/>
        <v>337</v>
      </c>
      <c r="N409" s="2">
        <f t="shared" si="19"/>
        <v>1</v>
      </c>
      <c r="O409" s="16">
        <f t="shared" si="20"/>
        <v>1</v>
      </c>
    </row>
    <row r="410" spans="7:15" ht="13.5" customHeight="1" x14ac:dyDescent="0.25">
      <c r="G410" s="111">
        <v>44632</v>
      </c>
      <c r="H410" s="112" t="s">
        <v>3</v>
      </c>
      <c r="I410" s="121">
        <v>0.57291666666666663</v>
      </c>
      <c r="J410" s="112">
        <v>3</v>
      </c>
      <c r="K410" s="112">
        <v>5</v>
      </c>
      <c r="L410" s="113">
        <v>3</v>
      </c>
      <c r="M410" s="49">
        <f t="shared" si="18"/>
        <v>338</v>
      </c>
      <c r="N410" s="2">
        <f t="shared" si="19"/>
        <v>1</v>
      </c>
      <c r="O410" s="16">
        <f t="shared" si="20"/>
        <v>1</v>
      </c>
    </row>
    <row r="411" spans="7:15" ht="13.5" customHeight="1" x14ac:dyDescent="0.25">
      <c r="G411" s="111">
        <v>44632</v>
      </c>
      <c r="H411" s="112" t="s">
        <v>3</v>
      </c>
      <c r="I411" s="121">
        <v>0.625</v>
      </c>
      <c r="J411" s="112">
        <v>3</v>
      </c>
      <c r="K411" s="112">
        <v>5</v>
      </c>
      <c r="L411" s="113">
        <v>5</v>
      </c>
      <c r="M411" s="49">
        <f t="shared" si="18"/>
        <v>339</v>
      </c>
      <c r="N411" s="2">
        <f t="shared" si="19"/>
        <v>1</v>
      </c>
      <c r="O411" s="16">
        <f t="shared" si="20"/>
        <v>1</v>
      </c>
    </row>
    <row r="412" spans="7:15" ht="13.5" customHeight="1" x14ac:dyDescent="0.25">
      <c r="G412" s="111">
        <v>44632</v>
      </c>
      <c r="H412" s="112" t="s">
        <v>3</v>
      </c>
      <c r="I412" s="121">
        <v>0.68055555555555547</v>
      </c>
      <c r="J412" s="112">
        <v>3</v>
      </c>
      <c r="K412" s="112">
        <v>5</v>
      </c>
      <c r="L412" s="113">
        <v>7</v>
      </c>
      <c r="M412" s="49">
        <f t="shared" si="18"/>
        <v>340</v>
      </c>
      <c r="N412" s="2">
        <f t="shared" si="19"/>
        <v>2</v>
      </c>
      <c r="O412" s="16">
        <f t="shared" si="20"/>
        <v>2</v>
      </c>
    </row>
    <row r="413" spans="7:15" ht="13.5" customHeight="1" x14ac:dyDescent="0.25">
      <c r="G413" s="111">
        <v>44632</v>
      </c>
      <c r="H413" s="112" t="s">
        <v>3</v>
      </c>
      <c r="I413" s="121">
        <v>0.68055555555555547</v>
      </c>
      <c r="J413" s="112">
        <v>3</v>
      </c>
      <c r="K413" s="112">
        <v>5</v>
      </c>
      <c r="L413" s="113">
        <v>7</v>
      </c>
      <c r="M413" s="49">
        <f t="shared" si="18"/>
        <v>340</v>
      </c>
      <c r="N413" s="2">
        <f t="shared" si="19"/>
        <v>1</v>
      </c>
      <c r="O413" s="16">
        <f t="shared" si="20"/>
        <v>2</v>
      </c>
    </row>
    <row r="414" spans="7:15" ht="13.5" customHeight="1" x14ac:dyDescent="0.25">
      <c r="G414" s="111">
        <v>44632</v>
      </c>
      <c r="H414" s="112" t="s">
        <v>3</v>
      </c>
      <c r="I414" s="121">
        <v>0.70833333333333337</v>
      </c>
      <c r="J414" s="112">
        <v>3</v>
      </c>
      <c r="K414" s="112">
        <v>5</v>
      </c>
      <c r="L414" s="113">
        <v>8</v>
      </c>
      <c r="M414" s="49">
        <f t="shared" si="18"/>
        <v>341</v>
      </c>
      <c r="N414" s="2">
        <f t="shared" si="19"/>
        <v>1</v>
      </c>
      <c r="O414" s="16">
        <f t="shared" si="20"/>
        <v>1</v>
      </c>
    </row>
    <row r="415" spans="7:15" ht="13.5" customHeight="1" x14ac:dyDescent="0.25">
      <c r="G415" s="111">
        <v>44632</v>
      </c>
      <c r="H415" s="112" t="s">
        <v>149</v>
      </c>
      <c r="I415" s="121">
        <v>0.72222222222222221</v>
      </c>
      <c r="J415" s="112">
        <v>8</v>
      </c>
      <c r="K415" s="112">
        <v>0</v>
      </c>
      <c r="L415" s="113">
        <v>9</v>
      </c>
      <c r="M415" s="49">
        <f t="shared" si="18"/>
        <v>342</v>
      </c>
      <c r="N415" s="2">
        <f t="shared" si="19"/>
        <v>1</v>
      </c>
      <c r="O415" s="16">
        <f t="shared" si="20"/>
        <v>1</v>
      </c>
    </row>
    <row r="416" spans="7:15" ht="13.5" customHeight="1" x14ac:dyDescent="0.25">
      <c r="G416" s="111">
        <v>44639</v>
      </c>
      <c r="H416" s="112" t="s">
        <v>3</v>
      </c>
      <c r="I416" s="121">
        <v>0.51736111111111105</v>
      </c>
      <c r="J416" s="112">
        <v>3</v>
      </c>
      <c r="K416" s="112">
        <v>8</v>
      </c>
      <c r="L416" s="113">
        <v>1</v>
      </c>
      <c r="M416" s="49">
        <f t="shared" si="18"/>
        <v>343</v>
      </c>
      <c r="N416" s="2">
        <f t="shared" si="19"/>
        <v>1</v>
      </c>
      <c r="O416" s="16">
        <f t="shared" si="20"/>
        <v>1</v>
      </c>
    </row>
    <row r="417" spans="7:15" ht="13.5" customHeight="1" x14ac:dyDescent="0.25">
      <c r="G417" s="111">
        <v>44639</v>
      </c>
      <c r="H417" s="112" t="s">
        <v>3</v>
      </c>
      <c r="I417" s="121">
        <v>0.54513888888888895</v>
      </c>
      <c r="J417" s="112">
        <v>3</v>
      </c>
      <c r="K417" s="112">
        <v>8</v>
      </c>
      <c r="L417" s="113">
        <v>2</v>
      </c>
      <c r="M417" s="49">
        <f t="shared" si="18"/>
        <v>344</v>
      </c>
      <c r="N417" s="2">
        <f t="shared" si="19"/>
        <v>2</v>
      </c>
      <c r="O417" s="16">
        <f t="shared" si="20"/>
        <v>2</v>
      </c>
    </row>
    <row r="418" spans="7:15" ht="13.5" customHeight="1" x14ac:dyDescent="0.25">
      <c r="G418" s="111">
        <v>44639</v>
      </c>
      <c r="H418" s="112" t="s">
        <v>3</v>
      </c>
      <c r="I418" s="121">
        <v>0.54513888888888895</v>
      </c>
      <c r="J418" s="112">
        <v>3</v>
      </c>
      <c r="K418" s="112">
        <v>8</v>
      </c>
      <c r="L418" s="113">
        <v>2</v>
      </c>
      <c r="M418" s="49">
        <f t="shared" si="18"/>
        <v>344</v>
      </c>
      <c r="N418" s="2">
        <f t="shared" si="19"/>
        <v>1</v>
      </c>
      <c r="O418" s="16">
        <f t="shared" si="20"/>
        <v>2</v>
      </c>
    </row>
    <row r="419" spans="7:15" ht="13.5" customHeight="1" x14ac:dyDescent="0.25">
      <c r="G419" s="111">
        <v>44639</v>
      </c>
      <c r="H419" s="112" t="s">
        <v>3</v>
      </c>
      <c r="I419" s="121">
        <v>0.70833333333333337</v>
      </c>
      <c r="J419" s="112">
        <v>3</v>
      </c>
      <c r="K419" s="112">
        <v>8</v>
      </c>
      <c r="L419" s="113">
        <v>8</v>
      </c>
      <c r="M419" s="49">
        <f t="shared" si="18"/>
        <v>345</v>
      </c>
      <c r="N419" s="2">
        <f t="shared" si="19"/>
        <v>1</v>
      </c>
      <c r="O419" s="16">
        <f t="shared" si="20"/>
        <v>1</v>
      </c>
    </row>
    <row r="420" spans="7:15" ht="13.5" customHeight="1" x14ac:dyDescent="0.25">
      <c r="G420" s="111">
        <v>44639</v>
      </c>
      <c r="H420" s="112" t="s">
        <v>149</v>
      </c>
      <c r="I420" s="121">
        <v>0.74652777777777779</v>
      </c>
      <c r="J420" s="112">
        <v>7</v>
      </c>
      <c r="K420" s="112">
        <v>2</v>
      </c>
      <c r="L420" s="113">
        <v>10</v>
      </c>
      <c r="M420" s="49">
        <f t="shared" si="18"/>
        <v>346</v>
      </c>
      <c r="N420" s="2">
        <f t="shared" si="19"/>
        <v>1</v>
      </c>
      <c r="O420" s="16">
        <f t="shared" si="20"/>
        <v>1</v>
      </c>
    </row>
    <row r="421" spans="7:15" ht="13.5" customHeight="1" x14ac:dyDescent="0.25">
      <c r="G421" s="111">
        <v>44645</v>
      </c>
      <c r="H421" s="112" t="s">
        <v>7</v>
      </c>
      <c r="I421" s="121">
        <v>0.84375</v>
      </c>
      <c r="J421" s="112">
        <v>4</v>
      </c>
      <c r="K421" s="112">
        <v>0</v>
      </c>
      <c r="L421" s="113">
        <v>5</v>
      </c>
      <c r="M421" s="49">
        <f t="shared" si="18"/>
        <v>347</v>
      </c>
      <c r="N421" s="2">
        <f t="shared" si="19"/>
        <v>1</v>
      </c>
      <c r="O421" s="16">
        <f t="shared" si="20"/>
        <v>1</v>
      </c>
    </row>
    <row r="422" spans="7:15" ht="13.5" customHeight="1" x14ac:dyDescent="0.25">
      <c r="G422" s="111">
        <v>44645</v>
      </c>
      <c r="H422" s="112" t="s">
        <v>7</v>
      </c>
      <c r="I422" s="121">
        <v>0.90625</v>
      </c>
      <c r="J422" s="112">
        <v>4</v>
      </c>
      <c r="K422" s="112">
        <v>0</v>
      </c>
      <c r="L422" s="113">
        <v>8</v>
      </c>
      <c r="M422" s="49">
        <f t="shared" si="18"/>
        <v>348</v>
      </c>
      <c r="N422" s="2">
        <f t="shared" si="19"/>
        <v>1</v>
      </c>
      <c r="O422" s="16">
        <f t="shared" si="20"/>
        <v>1</v>
      </c>
    </row>
    <row r="423" spans="7:15" ht="13.5" customHeight="1" x14ac:dyDescent="0.25">
      <c r="G423" s="111">
        <v>44646</v>
      </c>
      <c r="H423" s="112" t="s">
        <v>8</v>
      </c>
      <c r="I423" s="121">
        <v>0.56944444444444442</v>
      </c>
      <c r="J423" s="112">
        <v>4</v>
      </c>
      <c r="K423" s="112">
        <v>0</v>
      </c>
      <c r="L423" s="113">
        <v>3</v>
      </c>
      <c r="M423" s="49">
        <f t="shared" si="18"/>
        <v>349</v>
      </c>
      <c r="N423" s="2">
        <f t="shared" si="19"/>
        <v>1</v>
      </c>
      <c r="O423" s="16">
        <f t="shared" si="20"/>
        <v>1</v>
      </c>
    </row>
    <row r="424" spans="7:15" ht="13.5" customHeight="1" x14ac:dyDescent="0.25">
      <c r="G424" s="111">
        <v>44646</v>
      </c>
      <c r="H424" s="112" t="s">
        <v>8</v>
      </c>
      <c r="I424" s="121">
        <v>0.59375</v>
      </c>
      <c r="J424" s="112">
        <v>4</v>
      </c>
      <c r="K424" s="112">
        <v>0</v>
      </c>
      <c r="L424" s="113">
        <v>4</v>
      </c>
      <c r="M424" s="49">
        <f t="shared" si="18"/>
        <v>350</v>
      </c>
      <c r="N424" s="2">
        <f t="shared" si="19"/>
        <v>1</v>
      </c>
      <c r="O424" s="16">
        <f t="shared" si="20"/>
        <v>1</v>
      </c>
    </row>
    <row r="425" spans="7:15" ht="13.5" customHeight="1" x14ac:dyDescent="0.25">
      <c r="G425" s="111">
        <v>44646</v>
      </c>
      <c r="H425" s="112" t="s">
        <v>8</v>
      </c>
      <c r="I425" s="121">
        <v>0.64930555555555558</v>
      </c>
      <c r="J425" s="112">
        <v>4</v>
      </c>
      <c r="K425" s="112">
        <v>0</v>
      </c>
      <c r="L425" s="113">
        <v>6</v>
      </c>
      <c r="M425" s="49">
        <f t="shared" si="18"/>
        <v>351</v>
      </c>
      <c r="N425" s="2">
        <f t="shared" si="19"/>
        <v>2</v>
      </c>
      <c r="O425" s="16">
        <f t="shared" si="20"/>
        <v>2</v>
      </c>
    </row>
    <row r="426" spans="7:15" ht="13.5" customHeight="1" x14ac:dyDescent="0.25">
      <c r="G426" s="111">
        <v>44646</v>
      </c>
      <c r="H426" s="112" t="s">
        <v>8</v>
      </c>
      <c r="I426" s="121">
        <v>0.64930555555555558</v>
      </c>
      <c r="J426" s="112">
        <v>4</v>
      </c>
      <c r="K426" s="112">
        <v>0</v>
      </c>
      <c r="L426" s="113">
        <v>6</v>
      </c>
      <c r="M426" s="49">
        <f t="shared" si="18"/>
        <v>351</v>
      </c>
      <c r="N426" s="2">
        <f t="shared" si="19"/>
        <v>1</v>
      </c>
      <c r="O426" s="16">
        <f t="shared" si="20"/>
        <v>2</v>
      </c>
    </row>
    <row r="427" spans="7:15" ht="13.5" customHeight="1" x14ac:dyDescent="0.25">
      <c r="G427" s="111">
        <v>44646</v>
      </c>
      <c r="H427" s="112" t="s">
        <v>8</v>
      </c>
      <c r="I427" s="121">
        <v>0.70486111111111116</v>
      </c>
      <c r="J427" s="112">
        <v>4</v>
      </c>
      <c r="K427" s="112">
        <v>0</v>
      </c>
      <c r="L427" s="113">
        <v>5</v>
      </c>
      <c r="M427" s="49">
        <f t="shared" si="18"/>
        <v>352</v>
      </c>
      <c r="N427" s="2">
        <f t="shared" si="19"/>
        <v>1</v>
      </c>
      <c r="O427" s="16">
        <f t="shared" si="20"/>
        <v>1</v>
      </c>
    </row>
    <row r="428" spans="7:15" ht="13.5" customHeight="1" x14ac:dyDescent="0.25">
      <c r="G428" s="111">
        <v>44648</v>
      </c>
      <c r="H428" s="112" t="s">
        <v>1079</v>
      </c>
      <c r="I428" s="121">
        <v>0.59375</v>
      </c>
      <c r="J428" s="112">
        <v>7</v>
      </c>
      <c r="K428" s="112">
        <v>0</v>
      </c>
      <c r="L428" s="113">
        <v>1</v>
      </c>
      <c r="M428" s="49">
        <f t="shared" si="18"/>
        <v>353</v>
      </c>
      <c r="N428" s="2">
        <f t="shared" si="19"/>
        <v>1</v>
      </c>
      <c r="O428" s="16">
        <f t="shared" si="20"/>
        <v>1</v>
      </c>
    </row>
    <row r="429" spans="7:15" ht="13.5" customHeight="1" x14ac:dyDescent="0.25">
      <c r="G429" s="111">
        <v>44648</v>
      </c>
      <c r="H429" s="112" t="s">
        <v>1079</v>
      </c>
      <c r="I429" s="121">
        <v>0.64236111111111105</v>
      </c>
      <c r="J429" s="112">
        <v>7</v>
      </c>
      <c r="K429" s="112">
        <v>0</v>
      </c>
      <c r="L429" s="113">
        <v>3</v>
      </c>
      <c r="M429" s="49">
        <f t="shared" si="18"/>
        <v>354</v>
      </c>
      <c r="N429" s="2">
        <f t="shared" si="19"/>
        <v>1</v>
      </c>
      <c r="O429" s="16">
        <f t="shared" si="20"/>
        <v>1</v>
      </c>
    </row>
    <row r="430" spans="7:15" ht="13.5" customHeight="1" x14ac:dyDescent="0.25">
      <c r="G430" s="111">
        <v>44648</v>
      </c>
      <c r="H430" s="112" t="s">
        <v>1079</v>
      </c>
      <c r="I430" s="121">
        <v>0.66666666666666663</v>
      </c>
      <c r="J430" s="112">
        <v>7</v>
      </c>
      <c r="K430" s="112">
        <v>0</v>
      </c>
      <c r="L430" s="113">
        <v>4</v>
      </c>
      <c r="M430" s="49">
        <f t="shared" si="18"/>
        <v>355</v>
      </c>
      <c r="N430" s="2">
        <f t="shared" si="19"/>
        <v>1</v>
      </c>
      <c r="O430" s="16">
        <f t="shared" si="20"/>
        <v>1</v>
      </c>
    </row>
    <row r="431" spans="7:15" ht="13.5" customHeight="1" x14ac:dyDescent="0.25">
      <c r="G431" s="111">
        <v>44648</v>
      </c>
      <c r="H431" s="112" t="s">
        <v>1079</v>
      </c>
      <c r="I431" s="121">
        <v>0.74652777777777779</v>
      </c>
      <c r="J431" s="112">
        <v>7</v>
      </c>
      <c r="K431" s="112">
        <v>0</v>
      </c>
      <c r="L431" s="113">
        <v>7</v>
      </c>
      <c r="M431" s="49">
        <f t="shared" si="18"/>
        <v>356</v>
      </c>
      <c r="N431" s="2">
        <f t="shared" si="19"/>
        <v>1</v>
      </c>
      <c r="O431" s="16">
        <f t="shared" si="20"/>
        <v>1</v>
      </c>
    </row>
    <row r="432" spans="7:15" ht="13.5" customHeight="1" x14ac:dyDescent="0.25">
      <c r="G432" s="111">
        <v>44653</v>
      </c>
      <c r="H432" s="112" t="s">
        <v>9</v>
      </c>
      <c r="I432" s="121">
        <v>0.51736111111111105</v>
      </c>
      <c r="J432" s="112">
        <v>4</v>
      </c>
      <c r="K432" s="112">
        <v>0</v>
      </c>
      <c r="L432" s="113">
        <v>1</v>
      </c>
      <c r="M432" s="49">
        <f t="shared" si="18"/>
        <v>357</v>
      </c>
      <c r="N432" s="2">
        <f t="shared" si="19"/>
        <v>1</v>
      </c>
      <c r="O432" s="16">
        <f t="shared" si="20"/>
        <v>1</v>
      </c>
    </row>
    <row r="433" spans="7:15" ht="13.5" customHeight="1" x14ac:dyDescent="0.25">
      <c r="G433" s="111">
        <v>44653</v>
      </c>
      <c r="H433" s="112" t="s">
        <v>9</v>
      </c>
      <c r="I433" s="121">
        <v>0.59375</v>
      </c>
      <c r="J433" s="112">
        <v>4</v>
      </c>
      <c r="K433" s="112">
        <v>0</v>
      </c>
      <c r="L433" s="113">
        <v>4</v>
      </c>
      <c r="M433" s="49">
        <f t="shared" si="18"/>
        <v>358</v>
      </c>
      <c r="N433" s="2">
        <f t="shared" si="19"/>
        <v>1</v>
      </c>
      <c r="O433" s="16">
        <f t="shared" si="20"/>
        <v>1</v>
      </c>
    </row>
    <row r="434" spans="7:15" ht="13.5" customHeight="1" x14ac:dyDescent="0.25">
      <c r="G434" s="111">
        <v>44653</v>
      </c>
      <c r="H434" s="112" t="s">
        <v>9</v>
      </c>
      <c r="I434" s="121">
        <v>0.62152777777777779</v>
      </c>
      <c r="J434" s="112">
        <v>4</v>
      </c>
      <c r="K434" s="112">
        <v>0</v>
      </c>
      <c r="L434" s="113">
        <v>5</v>
      </c>
      <c r="M434" s="49">
        <f t="shared" si="18"/>
        <v>359</v>
      </c>
      <c r="N434" s="2">
        <f t="shared" si="19"/>
        <v>2</v>
      </c>
      <c r="O434" s="16">
        <f t="shared" si="20"/>
        <v>2</v>
      </c>
    </row>
    <row r="435" spans="7:15" ht="13.5" customHeight="1" x14ac:dyDescent="0.25">
      <c r="G435" s="111">
        <v>44653</v>
      </c>
      <c r="H435" s="114" t="s">
        <v>9</v>
      </c>
      <c r="I435" s="122">
        <v>0.62152777777777779</v>
      </c>
      <c r="J435" s="112">
        <v>4</v>
      </c>
      <c r="K435" s="112">
        <v>0</v>
      </c>
      <c r="L435" s="113">
        <v>5</v>
      </c>
      <c r="M435" s="49">
        <f t="shared" si="18"/>
        <v>359</v>
      </c>
      <c r="N435" s="2">
        <f t="shared" si="19"/>
        <v>1</v>
      </c>
      <c r="O435" s="16">
        <f t="shared" si="20"/>
        <v>2</v>
      </c>
    </row>
    <row r="436" spans="7:15" ht="13.5" customHeight="1" x14ac:dyDescent="0.25">
      <c r="G436" s="111">
        <v>44653</v>
      </c>
      <c r="H436" s="114" t="s">
        <v>9</v>
      </c>
      <c r="I436" s="122">
        <v>0.70138888888888884</v>
      </c>
      <c r="J436" s="112">
        <v>4</v>
      </c>
      <c r="K436" s="112">
        <v>0</v>
      </c>
      <c r="L436" s="113">
        <v>8</v>
      </c>
      <c r="M436" s="49">
        <f t="shared" si="18"/>
        <v>360</v>
      </c>
      <c r="N436" s="2">
        <f t="shared" si="19"/>
        <v>1</v>
      </c>
      <c r="O436" s="16">
        <f t="shared" si="20"/>
        <v>1</v>
      </c>
    </row>
    <row r="437" spans="7:15" ht="13.5" customHeight="1" x14ac:dyDescent="0.25">
      <c r="G437" s="111">
        <v>44660</v>
      </c>
      <c r="H437" s="112" t="s">
        <v>4</v>
      </c>
      <c r="I437" s="121">
        <v>0.54513888888888895</v>
      </c>
      <c r="J437" s="112">
        <v>4</v>
      </c>
      <c r="K437" s="112">
        <v>0</v>
      </c>
      <c r="L437" s="113">
        <v>2</v>
      </c>
      <c r="M437" s="49">
        <f t="shared" si="18"/>
        <v>361</v>
      </c>
      <c r="N437" s="2">
        <f t="shared" si="19"/>
        <v>2</v>
      </c>
      <c r="O437" s="16">
        <f t="shared" si="20"/>
        <v>2</v>
      </c>
    </row>
    <row r="438" spans="7:15" ht="13.5" customHeight="1" x14ac:dyDescent="0.25">
      <c r="G438" s="111">
        <v>44660</v>
      </c>
      <c r="H438" s="112" t="s">
        <v>4</v>
      </c>
      <c r="I438" s="121">
        <v>0.54513888888888895</v>
      </c>
      <c r="J438" s="112">
        <v>4</v>
      </c>
      <c r="K438" s="112">
        <v>0</v>
      </c>
      <c r="L438" s="113">
        <v>2</v>
      </c>
      <c r="M438" s="49">
        <f t="shared" si="18"/>
        <v>361</v>
      </c>
      <c r="N438" s="2">
        <f t="shared" si="19"/>
        <v>1</v>
      </c>
      <c r="O438" s="16">
        <f t="shared" si="20"/>
        <v>2</v>
      </c>
    </row>
    <row r="439" spans="7:15" ht="13.5" customHeight="1" x14ac:dyDescent="0.25">
      <c r="G439" s="111">
        <v>44660</v>
      </c>
      <c r="H439" s="112" t="s">
        <v>4</v>
      </c>
      <c r="I439" s="121">
        <v>0.56944444444444442</v>
      </c>
      <c r="J439" s="112">
        <v>4</v>
      </c>
      <c r="K439" s="112">
        <v>0</v>
      </c>
      <c r="L439" s="113">
        <v>3</v>
      </c>
      <c r="M439" s="49">
        <f t="shared" si="18"/>
        <v>362</v>
      </c>
      <c r="N439" s="2">
        <f t="shared" si="19"/>
        <v>1</v>
      </c>
      <c r="O439" s="16">
        <f t="shared" si="20"/>
        <v>1</v>
      </c>
    </row>
    <row r="440" spans="7:15" ht="13.5" customHeight="1" x14ac:dyDescent="0.25">
      <c r="G440" s="111">
        <v>44660</v>
      </c>
      <c r="H440" s="112" t="s">
        <v>4</v>
      </c>
      <c r="I440" s="121">
        <v>0.67708333333333337</v>
      </c>
      <c r="J440" s="112">
        <v>4</v>
      </c>
      <c r="K440" s="112">
        <v>0</v>
      </c>
      <c r="L440" s="113">
        <v>7</v>
      </c>
      <c r="M440" s="49">
        <f t="shared" si="18"/>
        <v>363</v>
      </c>
      <c r="N440" s="2">
        <f t="shared" si="19"/>
        <v>1</v>
      </c>
      <c r="O440" s="16">
        <f t="shared" si="20"/>
        <v>1</v>
      </c>
    </row>
    <row r="441" spans="7:15" ht="13.5" customHeight="1" x14ac:dyDescent="0.25">
      <c r="G441" s="111">
        <v>44660</v>
      </c>
      <c r="H441" s="112" t="s">
        <v>4</v>
      </c>
      <c r="I441" s="121">
        <v>0.70138888888888884</v>
      </c>
      <c r="J441" s="112">
        <v>4</v>
      </c>
      <c r="K441" s="112">
        <v>0</v>
      </c>
      <c r="L441" s="113">
        <v>8</v>
      </c>
      <c r="M441" s="49">
        <f t="shared" si="18"/>
        <v>364</v>
      </c>
      <c r="N441" s="2">
        <f t="shared" si="19"/>
        <v>1</v>
      </c>
      <c r="O441" s="16">
        <f t="shared" si="20"/>
        <v>1</v>
      </c>
    </row>
    <row r="442" spans="7:15" ht="13.5" customHeight="1" x14ac:dyDescent="0.25">
      <c r="G442" s="111">
        <v>44660</v>
      </c>
      <c r="H442" s="112" t="s">
        <v>148</v>
      </c>
      <c r="I442" s="121">
        <v>0.71527777777777779</v>
      </c>
      <c r="J442" s="112">
        <v>10</v>
      </c>
      <c r="K442" s="112">
        <v>4</v>
      </c>
      <c r="L442" s="113">
        <v>10</v>
      </c>
      <c r="M442" s="49">
        <f t="shared" si="18"/>
        <v>365</v>
      </c>
      <c r="N442" s="2">
        <f t="shared" si="19"/>
        <v>1</v>
      </c>
      <c r="O442" s="16">
        <f t="shared" si="20"/>
        <v>1</v>
      </c>
    </row>
    <row r="443" spans="7:15" ht="13.5" customHeight="1" x14ac:dyDescent="0.25">
      <c r="G443" s="111">
        <v>44660</v>
      </c>
      <c r="H443" s="112" t="s">
        <v>4</v>
      </c>
      <c r="I443" s="121">
        <v>0.72569444444444453</v>
      </c>
      <c r="J443" s="112">
        <v>4</v>
      </c>
      <c r="K443" s="112">
        <v>0</v>
      </c>
      <c r="L443" s="113">
        <v>9</v>
      </c>
      <c r="M443" s="49">
        <f t="shared" si="18"/>
        <v>366</v>
      </c>
      <c r="N443" s="2">
        <f t="shared" si="19"/>
        <v>2</v>
      </c>
      <c r="O443" s="16">
        <f t="shared" si="20"/>
        <v>2</v>
      </c>
    </row>
    <row r="444" spans="7:15" ht="13.5" customHeight="1" x14ac:dyDescent="0.25">
      <c r="G444" s="111">
        <v>44660</v>
      </c>
      <c r="H444" s="112" t="s">
        <v>4</v>
      </c>
      <c r="I444" s="121">
        <v>0.72569444444444453</v>
      </c>
      <c r="J444" s="112">
        <v>4</v>
      </c>
      <c r="K444" s="112">
        <v>0</v>
      </c>
      <c r="L444" s="113">
        <v>9</v>
      </c>
      <c r="M444" s="49">
        <f t="shared" si="18"/>
        <v>366</v>
      </c>
      <c r="N444" s="2">
        <f t="shared" si="19"/>
        <v>1</v>
      </c>
      <c r="O444" s="16">
        <f t="shared" si="20"/>
        <v>2</v>
      </c>
    </row>
    <row r="445" spans="7:15" ht="13.5" customHeight="1" x14ac:dyDescent="0.25">
      <c r="G445" s="111">
        <v>44667</v>
      </c>
      <c r="H445" s="112" t="s">
        <v>4</v>
      </c>
      <c r="I445" s="121">
        <v>0.64583333333333337</v>
      </c>
      <c r="J445" s="112">
        <v>4</v>
      </c>
      <c r="K445" s="112">
        <v>3</v>
      </c>
      <c r="L445" s="113">
        <v>6</v>
      </c>
      <c r="M445" s="49">
        <f t="shared" si="18"/>
        <v>367</v>
      </c>
      <c r="N445" s="2">
        <f t="shared" si="19"/>
        <v>1</v>
      </c>
      <c r="O445" s="16">
        <f t="shared" si="20"/>
        <v>1</v>
      </c>
    </row>
    <row r="446" spans="7:15" ht="13.5" customHeight="1" x14ac:dyDescent="0.25">
      <c r="G446" s="111">
        <v>44667</v>
      </c>
      <c r="H446" s="112" t="s">
        <v>4</v>
      </c>
      <c r="I446" s="121">
        <v>0.67361111111111116</v>
      </c>
      <c r="J446" s="112">
        <v>4</v>
      </c>
      <c r="K446" s="112">
        <v>3</v>
      </c>
      <c r="L446" s="113">
        <v>7</v>
      </c>
      <c r="M446" s="49">
        <f t="shared" si="18"/>
        <v>368</v>
      </c>
      <c r="N446" s="2">
        <f t="shared" si="19"/>
        <v>1</v>
      </c>
      <c r="O446" s="16">
        <f t="shared" si="20"/>
        <v>1</v>
      </c>
    </row>
    <row r="447" spans="7:15" ht="13.5" customHeight="1" x14ac:dyDescent="0.25">
      <c r="G447" s="111">
        <v>44667</v>
      </c>
      <c r="H447" s="112" t="s">
        <v>4</v>
      </c>
      <c r="I447" s="121">
        <v>0.72222222222222221</v>
      </c>
      <c r="J447" s="112">
        <v>4</v>
      </c>
      <c r="K447" s="112">
        <v>3</v>
      </c>
      <c r="L447" s="113">
        <v>9</v>
      </c>
      <c r="M447" s="49">
        <f t="shared" si="18"/>
        <v>369</v>
      </c>
      <c r="N447" s="2">
        <f t="shared" si="19"/>
        <v>1</v>
      </c>
      <c r="O447" s="16">
        <f t="shared" si="20"/>
        <v>1</v>
      </c>
    </row>
    <row r="448" spans="7:15" ht="13.5" customHeight="1" x14ac:dyDescent="0.25">
      <c r="G448" s="111">
        <v>44674</v>
      </c>
      <c r="H448" s="112" t="s">
        <v>4</v>
      </c>
      <c r="I448" s="121">
        <v>0.53125</v>
      </c>
      <c r="J448" s="112">
        <v>4</v>
      </c>
      <c r="K448" s="112">
        <v>6</v>
      </c>
      <c r="L448" s="113">
        <v>2</v>
      </c>
      <c r="M448" s="49">
        <f t="shared" si="18"/>
        <v>370</v>
      </c>
      <c r="N448" s="2">
        <f t="shared" si="19"/>
        <v>1</v>
      </c>
      <c r="O448" s="16">
        <f t="shared" si="20"/>
        <v>1</v>
      </c>
    </row>
    <row r="449" spans="7:15" ht="13.5" customHeight="1" x14ac:dyDescent="0.25">
      <c r="G449" s="111">
        <v>44674</v>
      </c>
      <c r="H449" s="112" t="s">
        <v>4</v>
      </c>
      <c r="I449" s="121">
        <v>0.55555555555555558</v>
      </c>
      <c r="J449" s="112">
        <v>4</v>
      </c>
      <c r="K449" s="112">
        <v>6</v>
      </c>
      <c r="L449" s="113">
        <v>3</v>
      </c>
      <c r="M449" s="49">
        <f t="shared" si="18"/>
        <v>371</v>
      </c>
      <c r="N449" s="2">
        <f t="shared" si="19"/>
        <v>1</v>
      </c>
      <c r="O449" s="16">
        <f t="shared" si="20"/>
        <v>1</v>
      </c>
    </row>
    <row r="450" spans="7:15" ht="13.5" customHeight="1" x14ac:dyDescent="0.25">
      <c r="G450" s="111">
        <v>44674</v>
      </c>
      <c r="H450" s="112" t="s">
        <v>4</v>
      </c>
      <c r="I450" s="121">
        <v>0.58333333333333337</v>
      </c>
      <c r="J450" s="112">
        <v>4</v>
      </c>
      <c r="K450" s="112">
        <v>6</v>
      </c>
      <c r="L450" s="113">
        <v>4</v>
      </c>
      <c r="M450" s="49">
        <f t="shared" si="18"/>
        <v>372</v>
      </c>
      <c r="N450" s="2">
        <f t="shared" si="19"/>
        <v>1</v>
      </c>
      <c r="O450" s="16">
        <f t="shared" si="20"/>
        <v>1</v>
      </c>
    </row>
    <row r="451" spans="7:15" ht="13.5" customHeight="1" x14ac:dyDescent="0.25">
      <c r="G451" s="111">
        <v>44674</v>
      </c>
      <c r="H451" s="112" t="s">
        <v>4</v>
      </c>
      <c r="I451" s="121">
        <v>0.61111111111111105</v>
      </c>
      <c r="J451" s="112">
        <v>4</v>
      </c>
      <c r="K451" s="112">
        <v>6</v>
      </c>
      <c r="L451" s="113">
        <v>5</v>
      </c>
      <c r="M451" s="49">
        <f t="shared" si="18"/>
        <v>373</v>
      </c>
      <c r="N451" s="2">
        <f t="shared" si="19"/>
        <v>1</v>
      </c>
      <c r="O451" s="16">
        <f t="shared" si="20"/>
        <v>1</v>
      </c>
    </row>
    <row r="452" spans="7:15" ht="13.5" customHeight="1" x14ac:dyDescent="0.25">
      <c r="G452" s="111">
        <v>44674</v>
      </c>
      <c r="H452" s="112" t="s">
        <v>148</v>
      </c>
      <c r="I452" s="121">
        <v>0.68055555555555547</v>
      </c>
      <c r="J452" s="112">
        <v>10</v>
      </c>
      <c r="K452" s="112">
        <v>11</v>
      </c>
      <c r="L452" s="113">
        <v>9</v>
      </c>
      <c r="M452" s="49">
        <f t="shared" si="18"/>
        <v>374</v>
      </c>
      <c r="N452" s="2">
        <f t="shared" si="19"/>
        <v>1</v>
      </c>
      <c r="O452" s="16">
        <f t="shared" si="20"/>
        <v>1</v>
      </c>
    </row>
    <row r="453" spans="7:15" ht="13.5" customHeight="1" x14ac:dyDescent="0.25">
      <c r="G453" s="111">
        <v>44674</v>
      </c>
      <c r="H453" s="112" t="s">
        <v>4</v>
      </c>
      <c r="I453" s="121">
        <v>0.69097222222222221</v>
      </c>
      <c r="J453" s="112">
        <v>4</v>
      </c>
      <c r="K453" s="112">
        <v>6</v>
      </c>
      <c r="L453" s="113">
        <v>8</v>
      </c>
      <c r="M453" s="49">
        <f t="shared" si="18"/>
        <v>375</v>
      </c>
      <c r="N453" s="2">
        <f t="shared" si="19"/>
        <v>2</v>
      </c>
      <c r="O453" s="16">
        <f t="shared" si="20"/>
        <v>2</v>
      </c>
    </row>
    <row r="454" spans="7:15" ht="13.5" customHeight="1" x14ac:dyDescent="0.25">
      <c r="G454" s="111">
        <v>44674</v>
      </c>
      <c r="H454" s="112" t="s">
        <v>4</v>
      </c>
      <c r="I454" s="121">
        <v>0.69097222222222221</v>
      </c>
      <c r="J454" s="112">
        <v>4</v>
      </c>
      <c r="K454" s="112">
        <v>6</v>
      </c>
      <c r="L454" s="113">
        <v>8</v>
      </c>
      <c r="M454" s="49">
        <f t="shared" ref="M454:M517" si="21">IF(AND(G454=G453,L454=L453,I454=I453),M453,M453+1)</f>
        <v>375</v>
      </c>
      <c r="N454" s="2">
        <f t="shared" si="19"/>
        <v>1</v>
      </c>
      <c r="O454" s="16">
        <f t="shared" si="20"/>
        <v>2</v>
      </c>
    </row>
    <row r="455" spans="7:15" ht="13.5" customHeight="1" x14ac:dyDescent="0.25">
      <c r="G455" s="111">
        <v>44674</v>
      </c>
      <c r="H455" s="112" t="s">
        <v>148</v>
      </c>
      <c r="I455" s="121">
        <v>0.70486111111111116</v>
      </c>
      <c r="J455" s="112">
        <v>10</v>
      </c>
      <c r="K455" s="112">
        <v>11</v>
      </c>
      <c r="L455" s="113">
        <v>10</v>
      </c>
      <c r="M455" s="49">
        <f t="shared" si="21"/>
        <v>376</v>
      </c>
      <c r="N455" s="2">
        <f t="shared" si="19"/>
        <v>1</v>
      </c>
      <c r="O455" s="16">
        <f t="shared" si="20"/>
        <v>1</v>
      </c>
    </row>
    <row r="456" spans="7:15" ht="13.5" customHeight="1" x14ac:dyDescent="0.25">
      <c r="G456" s="111">
        <v>44676</v>
      </c>
      <c r="H456" s="112" t="s">
        <v>3</v>
      </c>
      <c r="I456" s="121">
        <v>0.54166666666666663</v>
      </c>
      <c r="J456" s="112">
        <v>4</v>
      </c>
      <c r="K456" s="112">
        <v>0</v>
      </c>
      <c r="L456" s="113">
        <v>1</v>
      </c>
      <c r="M456" s="49">
        <f t="shared" si="21"/>
        <v>377</v>
      </c>
      <c r="N456" s="2">
        <f t="shared" si="19"/>
        <v>1</v>
      </c>
      <c r="O456" s="16">
        <f t="shared" si="20"/>
        <v>1</v>
      </c>
    </row>
    <row r="457" spans="7:15" ht="13.5" customHeight="1" x14ac:dyDescent="0.25">
      <c r="G457" s="111">
        <v>44676</v>
      </c>
      <c r="H457" s="112" t="s">
        <v>3</v>
      </c>
      <c r="I457" s="121">
        <v>0.56597222222222221</v>
      </c>
      <c r="J457" s="112">
        <v>4</v>
      </c>
      <c r="K457" s="112">
        <v>0</v>
      </c>
      <c r="L457" s="113">
        <v>2</v>
      </c>
      <c r="M457" s="49">
        <f t="shared" si="21"/>
        <v>378</v>
      </c>
      <c r="N457" s="2">
        <f t="shared" ref="N457:N520" si="22">IF(M457=M459,3,IF(M457=M458,2,1))</f>
        <v>1</v>
      </c>
      <c r="O457" s="16">
        <f t="shared" ref="O457:O520" si="23">IF(N455=3,3,IF(N456=3,3,IF(N456=2,2,N457)))</f>
        <v>1</v>
      </c>
    </row>
    <row r="458" spans="7:15" ht="13.5" customHeight="1" x14ac:dyDescent="0.25">
      <c r="G458" s="111">
        <v>44676</v>
      </c>
      <c r="H458" s="112" t="s">
        <v>3</v>
      </c>
      <c r="I458" s="121">
        <v>0.63888888888888895</v>
      </c>
      <c r="J458" s="112">
        <v>4</v>
      </c>
      <c r="K458" s="112">
        <v>0</v>
      </c>
      <c r="L458" s="113">
        <v>5</v>
      </c>
      <c r="M458" s="49">
        <f t="shared" si="21"/>
        <v>379</v>
      </c>
      <c r="N458" s="2">
        <f t="shared" si="22"/>
        <v>1</v>
      </c>
      <c r="O458" s="16">
        <f t="shared" si="23"/>
        <v>1</v>
      </c>
    </row>
    <row r="459" spans="7:15" ht="13.5" customHeight="1" x14ac:dyDescent="0.25">
      <c r="G459" s="111">
        <v>44681</v>
      </c>
      <c r="H459" s="112" t="s">
        <v>1063</v>
      </c>
      <c r="I459" s="121">
        <v>0.56944444444444442</v>
      </c>
      <c r="J459" s="112">
        <v>8</v>
      </c>
      <c r="K459" s="112">
        <v>0</v>
      </c>
      <c r="L459" s="113">
        <v>5</v>
      </c>
      <c r="M459" s="49">
        <f t="shared" si="21"/>
        <v>380</v>
      </c>
      <c r="N459" s="2">
        <f t="shared" si="22"/>
        <v>1</v>
      </c>
      <c r="O459" s="16">
        <f t="shared" si="23"/>
        <v>1</v>
      </c>
    </row>
    <row r="460" spans="7:15" ht="13.5" customHeight="1" x14ac:dyDescent="0.25">
      <c r="G460" s="111">
        <v>44681</v>
      </c>
      <c r="H460" s="112" t="s">
        <v>5</v>
      </c>
      <c r="I460" s="121">
        <v>0.57986111111111105</v>
      </c>
      <c r="J460" s="112">
        <v>8</v>
      </c>
      <c r="K460" s="112">
        <v>0</v>
      </c>
      <c r="L460" s="113">
        <v>4</v>
      </c>
      <c r="M460" s="49">
        <f t="shared" si="21"/>
        <v>381</v>
      </c>
      <c r="N460" s="2">
        <f t="shared" si="22"/>
        <v>1</v>
      </c>
      <c r="O460" s="16">
        <f t="shared" si="23"/>
        <v>1</v>
      </c>
    </row>
    <row r="461" spans="7:15" ht="13.5" customHeight="1" x14ac:dyDescent="0.25">
      <c r="G461" s="111">
        <v>44681</v>
      </c>
      <c r="H461" s="112" t="s">
        <v>1063</v>
      </c>
      <c r="I461" s="121">
        <v>0.59375</v>
      </c>
      <c r="J461" s="112">
        <v>8</v>
      </c>
      <c r="K461" s="112">
        <v>0</v>
      </c>
      <c r="L461" s="113">
        <v>6</v>
      </c>
      <c r="M461" s="49">
        <f t="shared" si="21"/>
        <v>382</v>
      </c>
      <c r="N461" s="2">
        <f t="shared" si="22"/>
        <v>1</v>
      </c>
      <c r="O461" s="16">
        <f t="shared" si="23"/>
        <v>1</v>
      </c>
    </row>
    <row r="462" spans="7:15" ht="13.5" customHeight="1" x14ac:dyDescent="0.25">
      <c r="G462" s="111">
        <v>44681</v>
      </c>
      <c r="H462" s="112" t="s">
        <v>5</v>
      </c>
      <c r="I462" s="121">
        <v>0.63194444444444442</v>
      </c>
      <c r="J462" s="112">
        <v>8</v>
      </c>
      <c r="K462" s="112">
        <v>0</v>
      </c>
      <c r="L462" s="113">
        <v>6</v>
      </c>
      <c r="M462" s="49">
        <f t="shared" si="21"/>
        <v>383</v>
      </c>
      <c r="N462" s="2">
        <f t="shared" si="22"/>
        <v>1</v>
      </c>
      <c r="O462" s="16">
        <f t="shared" si="23"/>
        <v>1</v>
      </c>
    </row>
    <row r="463" spans="7:15" ht="13.5" customHeight="1" x14ac:dyDescent="0.25">
      <c r="G463" s="111">
        <v>44681</v>
      </c>
      <c r="H463" s="112" t="s">
        <v>1063</v>
      </c>
      <c r="I463" s="121">
        <v>0.64583333333333337</v>
      </c>
      <c r="J463" s="112">
        <v>8</v>
      </c>
      <c r="K463" s="112">
        <v>0</v>
      </c>
      <c r="L463" s="113">
        <v>8</v>
      </c>
      <c r="M463" s="49">
        <f t="shared" si="21"/>
        <v>384</v>
      </c>
      <c r="N463" s="2">
        <f t="shared" si="22"/>
        <v>1</v>
      </c>
      <c r="O463" s="16">
        <f t="shared" si="23"/>
        <v>1</v>
      </c>
    </row>
    <row r="464" spans="7:15" ht="13.5" customHeight="1" x14ac:dyDescent="0.25">
      <c r="G464" s="111">
        <v>44681</v>
      </c>
      <c r="H464" s="112" t="s">
        <v>5</v>
      </c>
      <c r="I464" s="121">
        <v>0.68402777777777779</v>
      </c>
      <c r="J464" s="112">
        <v>8</v>
      </c>
      <c r="K464" s="112">
        <v>0</v>
      </c>
      <c r="L464" s="113">
        <v>8</v>
      </c>
      <c r="M464" s="49">
        <f t="shared" si="21"/>
        <v>385</v>
      </c>
      <c r="N464" s="2">
        <f t="shared" si="22"/>
        <v>2</v>
      </c>
      <c r="O464" s="16">
        <f t="shared" si="23"/>
        <v>2</v>
      </c>
    </row>
    <row r="465" spans="7:15" ht="13.5" customHeight="1" x14ac:dyDescent="0.25">
      <c r="G465" s="111">
        <v>44681</v>
      </c>
      <c r="H465" s="112" t="s">
        <v>5</v>
      </c>
      <c r="I465" s="121">
        <v>0.68402777777777779</v>
      </c>
      <c r="J465" s="112">
        <v>8</v>
      </c>
      <c r="K465" s="112">
        <v>0</v>
      </c>
      <c r="L465" s="113">
        <v>8</v>
      </c>
      <c r="M465" s="49">
        <f t="shared" si="21"/>
        <v>385</v>
      </c>
      <c r="N465" s="2">
        <f t="shared" si="22"/>
        <v>1</v>
      </c>
      <c r="O465" s="16">
        <f t="shared" si="23"/>
        <v>2</v>
      </c>
    </row>
    <row r="466" spans="7:15" ht="13.5" customHeight="1" x14ac:dyDescent="0.25">
      <c r="G466" s="111">
        <v>44681</v>
      </c>
      <c r="H466" s="112" t="s">
        <v>1063</v>
      </c>
      <c r="I466" s="121">
        <v>0.69791666666666663</v>
      </c>
      <c r="J466" s="112">
        <v>8</v>
      </c>
      <c r="K466" s="112">
        <v>0</v>
      </c>
      <c r="L466" s="113">
        <v>10</v>
      </c>
      <c r="M466" s="49">
        <f t="shared" si="21"/>
        <v>386</v>
      </c>
      <c r="N466" s="2">
        <f t="shared" si="22"/>
        <v>1</v>
      </c>
      <c r="O466" s="16">
        <f t="shared" si="23"/>
        <v>1</v>
      </c>
    </row>
    <row r="467" spans="7:15" ht="13.5" customHeight="1" x14ac:dyDescent="0.25">
      <c r="G467" s="111">
        <v>44681</v>
      </c>
      <c r="H467" s="112" t="s">
        <v>5</v>
      </c>
      <c r="I467" s="121">
        <v>0.70486111111111116</v>
      </c>
      <c r="J467" s="112">
        <v>8</v>
      </c>
      <c r="K467" s="112">
        <v>0</v>
      </c>
      <c r="L467" s="113">
        <v>9</v>
      </c>
      <c r="M467" s="49">
        <f t="shared" si="21"/>
        <v>387</v>
      </c>
      <c r="N467" s="2">
        <f t="shared" si="22"/>
        <v>2</v>
      </c>
      <c r="O467" s="16">
        <f t="shared" si="23"/>
        <v>2</v>
      </c>
    </row>
    <row r="468" spans="7:15" ht="13.5" customHeight="1" x14ac:dyDescent="0.25">
      <c r="G468" s="111">
        <v>44681</v>
      </c>
      <c r="H468" s="112" t="s">
        <v>5</v>
      </c>
      <c r="I468" s="121">
        <v>0.70486111111111116</v>
      </c>
      <c r="J468" s="112">
        <v>8</v>
      </c>
      <c r="K468" s="112">
        <v>0</v>
      </c>
      <c r="L468" s="113">
        <v>9</v>
      </c>
      <c r="M468" s="49">
        <f t="shared" si="21"/>
        <v>387</v>
      </c>
      <c r="N468" s="2">
        <f t="shared" si="22"/>
        <v>1</v>
      </c>
      <c r="O468" s="16">
        <f t="shared" si="23"/>
        <v>2</v>
      </c>
    </row>
    <row r="469" spans="7:15" ht="13.5" customHeight="1" x14ac:dyDescent="0.25">
      <c r="G469" s="111">
        <v>44688</v>
      </c>
      <c r="H469" s="112" t="s">
        <v>1067</v>
      </c>
      <c r="I469" s="121">
        <v>0.59027777777777779</v>
      </c>
      <c r="J469" s="112">
        <v>8</v>
      </c>
      <c r="K469" s="112">
        <v>0</v>
      </c>
      <c r="L469" s="113">
        <v>6</v>
      </c>
      <c r="M469" s="49">
        <f t="shared" si="21"/>
        <v>388</v>
      </c>
      <c r="N469" s="2">
        <f t="shared" si="22"/>
        <v>1</v>
      </c>
      <c r="O469" s="16">
        <f t="shared" si="23"/>
        <v>1</v>
      </c>
    </row>
    <row r="470" spans="7:15" ht="13.5" customHeight="1" x14ac:dyDescent="0.25">
      <c r="G470" s="111">
        <v>44688</v>
      </c>
      <c r="H470" s="112" t="s">
        <v>4</v>
      </c>
      <c r="I470" s="121">
        <v>0.60069444444444442</v>
      </c>
      <c r="J470" s="112">
        <v>4</v>
      </c>
      <c r="K470" s="112">
        <v>9</v>
      </c>
      <c r="L470" s="113">
        <v>5</v>
      </c>
      <c r="M470" s="49">
        <f t="shared" si="21"/>
        <v>389</v>
      </c>
      <c r="N470" s="2">
        <f t="shared" si="22"/>
        <v>1</v>
      </c>
      <c r="O470" s="16">
        <f t="shared" si="23"/>
        <v>1</v>
      </c>
    </row>
    <row r="471" spans="7:15" ht="13.5" customHeight="1" x14ac:dyDescent="0.25">
      <c r="G471" s="111">
        <v>44688</v>
      </c>
      <c r="H471" s="112" t="s">
        <v>1067</v>
      </c>
      <c r="I471" s="121">
        <v>0.64236111111111105</v>
      </c>
      <c r="J471" s="112">
        <v>8</v>
      </c>
      <c r="K471" s="112">
        <v>0</v>
      </c>
      <c r="L471" s="113">
        <v>8</v>
      </c>
      <c r="M471" s="49">
        <f t="shared" si="21"/>
        <v>390</v>
      </c>
      <c r="N471" s="2">
        <f t="shared" si="22"/>
        <v>1</v>
      </c>
      <c r="O471" s="16">
        <f t="shared" si="23"/>
        <v>1</v>
      </c>
    </row>
    <row r="472" spans="7:15" ht="13.5" customHeight="1" x14ac:dyDescent="0.25">
      <c r="G472" s="111">
        <v>44688</v>
      </c>
      <c r="H472" s="112" t="s">
        <v>1067</v>
      </c>
      <c r="I472" s="121">
        <v>0.67013888888888884</v>
      </c>
      <c r="J472" s="112">
        <v>8</v>
      </c>
      <c r="K472" s="112">
        <v>0</v>
      </c>
      <c r="L472" s="113">
        <v>9</v>
      </c>
      <c r="M472" s="49">
        <f t="shared" si="21"/>
        <v>391</v>
      </c>
      <c r="N472" s="2">
        <f t="shared" si="22"/>
        <v>1</v>
      </c>
      <c r="O472" s="16">
        <f t="shared" si="23"/>
        <v>1</v>
      </c>
    </row>
    <row r="473" spans="7:15" ht="13.5" customHeight="1" x14ac:dyDescent="0.25">
      <c r="G473" s="111">
        <v>44688</v>
      </c>
      <c r="H473" s="112" t="s">
        <v>4</v>
      </c>
      <c r="I473" s="121">
        <v>0.70347222222222217</v>
      </c>
      <c r="J473" s="112">
        <v>4</v>
      </c>
      <c r="K473" s="112">
        <v>9</v>
      </c>
      <c r="L473" s="113">
        <v>9</v>
      </c>
      <c r="M473" s="49">
        <f t="shared" si="21"/>
        <v>392</v>
      </c>
      <c r="N473" s="2">
        <f t="shared" si="22"/>
        <v>1</v>
      </c>
      <c r="O473" s="16">
        <f t="shared" si="23"/>
        <v>1</v>
      </c>
    </row>
    <row r="474" spans="7:15" ht="13.5" customHeight="1" x14ac:dyDescent="0.25">
      <c r="G474" s="111">
        <v>44695</v>
      </c>
      <c r="H474" s="112" t="s">
        <v>3</v>
      </c>
      <c r="I474" s="121">
        <v>0.52083333333333337</v>
      </c>
      <c r="J474" s="112">
        <v>4</v>
      </c>
      <c r="K474" s="112">
        <v>2</v>
      </c>
      <c r="L474" s="113">
        <v>2</v>
      </c>
      <c r="M474" s="49">
        <f t="shared" si="21"/>
        <v>393</v>
      </c>
      <c r="N474" s="2">
        <f t="shared" si="22"/>
        <v>1</v>
      </c>
      <c r="O474" s="16">
        <f t="shared" si="23"/>
        <v>1</v>
      </c>
    </row>
    <row r="475" spans="7:15" ht="13.5" customHeight="1" x14ac:dyDescent="0.25">
      <c r="G475" s="111">
        <v>44695</v>
      </c>
      <c r="H475" s="112" t="s">
        <v>3</v>
      </c>
      <c r="I475" s="121">
        <v>0.64583333333333337</v>
      </c>
      <c r="J475" s="112">
        <v>4</v>
      </c>
      <c r="K475" s="112">
        <v>2</v>
      </c>
      <c r="L475" s="113">
        <v>7</v>
      </c>
      <c r="M475" s="49">
        <f t="shared" si="21"/>
        <v>394</v>
      </c>
      <c r="N475" s="2">
        <f t="shared" si="22"/>
        <v>2</v>
      </c>
      <c r="O475" s="16">
        <f t="shared" si="23"/>
        <v>2</v>
      </c>
    </row>
    <row r="476" spans="7:15" ht="13.5" customHeight="1" x14ac:dyDescent="0.25">
      <c r="G476" s="111">
        <v>44695</v>
      </c>
      <c r="H476" s="112" t="s">
        <v>3</v>
      </c>
      <c r="I476" s="121">
        <v>0.64583333333333337</v>
      </c>
      <c r="J476" s="112">
        <v>4</v>
      </c>
      <c r="K476" s="112">
        <v>2</v>
      </c>
      <c r="L476" s="113">
        <v>7</v>
      </c>
      <c r="M476" s="49">
        <f t="shared" si="21"/>
        <v>394</v>
      </c>
      <c r="N476" s="2">
        <f t="shared" si="22"/>
        <v>1</v>
      </c>
      <c r="O476" s="16">
        <f t="shared" si="23"/>
        <v>2</v>
      </c>
    </row>
    <row r="477" spans="7:15" ht="13.5" customHeight="1" x14ac:dyDescent="0.25">
      <c r="G477" s="111">
        <v>44695</v>
      </c>
      <c r="H477" s="112" t="s">
        <v>3</v>
      </c>
      <c r="I477" s="121">
        <v>0.69791666666666663</v>
      </c>
      <c r="J477" s="112">
        <v>4</v>
      </c>
      <c r="K477" s="112">
        <v>2</v>
      </c>
      <c r="L477" s="113">
        <v>9</v>
      </c>
      <c r="M477" s="49">
        <f t="shared" si="21"/>
        <v>395</v>
      </c>
      <c r="N477" s="2">
        <f t="shared" si="22"/>
        <v>1</v>
      </c>
      <c r="O477" s="16">
        <f t="shared" si="23"/>
        <v>1</v>
      </c>
    </row>
    <row r="478" spans="7:15" ht="13.5" customHeight="1" x14ac:dyDescent="0.25">
      <c r="G478" s="111">
        <v>44702</v>
      </c>
      <c r="H478" s="112" t="s">
        <v>3</v>
      </c>
      <c r="I478" s="121">
        <v>0.59027777777777779</v>
      </c>
      <c r="J478" s="112">
        <v>4</v>
      </c>
      <c r="K478" s="112">
        <v>6</v>
      </c>
      <c r="L478" s="113">
        <v>5</v>
      </c>
      <c r="M478" s="49">
        <f t="shared" si="21"/>
        <v>396</v>
      </c>
      <c r="N478" s="2">
        <f t="shared" si="22"/>
        <v>1</v>
      </c>
      <c r="O478" s="16">
        <f t="shared" si="23"/>
        <v>1</v>
      </c>
    </row>
    <row r="479" spans="7:15" ht="13.5" customHeight="1" x14ac:dyDescent="0.25">
      <c r="G479" s="111">
        <v>44702</v>
      </c>
      <c r="H479" s="112" t="s">
        <v>3</v>
      </c>
      <c r="I479" s="121">
        <v>0.67013888888888884</v>
      </c>
      <c r="J479" s="112">
        <v>4</v>
      </c>
      <c r="K479" s="112">
        <v>6</v>
      </c>
      <c r="L479" s="113">
        <v>8</v>
      </c>
      <c r="M479" s="49">
        <f t="shared" si="21"/>
        <v>397</v>
      </c>
      <c r="N479" s="2">
        <f t="shared" si="22"/>
        <v>1</v>
      </c>
      <c r="O479" s="16">
        <f t="shared" si="23"/>
        <v>1</v>
      </c>
    </row>
    <row r="480" spans="7:15" ht="13.5" customHeight="1" x14ac:dyDescent="0.25">
      <c r="G480" s="111">
        <v>44702</v>
      </c>
      <c r="H480" s="112" t="s">
        <v>149</v>
      </c>
      <c r="I480" s="121">
        <v>0.68402777777777779</v>
      </c>
      <c r="J480" s="112">
        <v>9</v>
      </c>
      <c r="K480" s="112">
        <v>0</v>
      </c>
      <c r="L480" s="113">
        <v>10</v>
      </c>
      <c r="M480" s="49">
        <f t="shared" si="21"/>
        <v>398</v>
      </c>
      <c r="N480" s="2">
        <f t="shared" si="22"/>
        <v>1</v>
      </c>
      <c r="O480" s="16">
        <f t="shared" si="23"/>
        <v>1</v>
      </c>
    </row>
    <row r="481" spans="7:15" ht="13.5" customHeight="1" x14ac:dyDescent="0.25">
      <c r="G481" s="111">
        <v>44709</v>
      </c>
      <c r="H481" s="112" t="s">
        <v>4</v>
      </c>
      <c r="I481" s="121">
        <v>0.49305555555555558</v>
      </c>
      <c r="J481" s="112">
        <v>4</v>
      </c>
      <c r="K481" s="112">
        <v>11</v>
      </c>
      <c r="L481" s="113">
        <v>1</v>
      </c>
      <c r="M481" s="49">
        <f t="shared" si="21"/>
        <v>399</v>
      </c>
      <c r="N481" s="2">
        <f t="shared" si="22"/>
        <v>2</v>
      </c>
      <c r="O481" s="16">
        <f t="shared" si="23"/>
        <v>2</v>
      </c>
    </row>
    <row r="482" spans="7:15" ht="13.5" customHeight="1" x14ac:dyDescent="0.25">
      <c r="G482" s="111">
        <v>44709</v>
      </c>
      <c r="H482" s="112" t="s">
        <v>4</v>
      </c>
      <c r="I482" s="121">
        <v>0.49305555555555558</v>
      </c>
      <c r="J482" s="112">
        <v>4</v>
      </c>
      <c r="K482" s="112">
        <v>11</v>
      </c>
      <c r="L482" s="113">
        <v>1</v>
      </c>
      <c r="M482" s="49">
        <f t="shared" si="21"/>
        <v>399</v>
      </c>
      <c r="N482" s="2">
        <f t="shared" si="22"/>
        <v>1</v>
      </c>
      <c r="O482" s="16">
        <f t="shared" si="23"/>
        <v>2</v>
      </c>
    </row>
    <row r="483" spans="7:15" ht="13.5" customHeight="1" x14ac:dyDescent="0.25">
      <c r="G483" s="111">
        <v>44709</v>
      </c>
      <c r="H483" s="112" t="s">
        <v>148</v>
      </c>
      <c r="I483" s="121">
        <v>0.62847222222222221</v>
      </c>
      <c r="J483" s="112">
        <v>8</v>
      </c>
      <c r="K483" s="112">
        <v>0</v>
      </c>
      <c r="L483" s="113">
        <v>8</v>
      </c>
      <c r="M483" s="49">
        <f t="shared" si="21"/>
        <v>400</v>
      </c>
      <c r="N483" s="2">
        <f t="shared" si="22"/>
        <v>1</v>
      </c>
      <c r="O483" s="16">
        <f t="shared" si="23"/>
        <v>1</v>
      </c>
    </row>
    <row r="484" spans="7:15" ht="13.5" customHeight="1" x14ac:dyDescent="0.25">
      <c r="G484" s="111">
        <v>44709</v>
      </c>
      <c r="H484" s="112" t="s">
        <v>4</v>
      </c>
      <c r="I484" s="121">
        <v>0.69444444444444453</v>
      </c>
      <c r="J484" s="112">
        <v>4</v>
      </c>
      <c r="K484" s="112">
        <v>11</v>
      </c>
      <c r="L484" s="113">
        <v>9</v>
      </c>
      <c r="M484" s="49">
        <f t="shared" si="21"/>
        <v>401</v>
      </c>
      <c r="N484" s="2">
        <f t="shared" si="22"/>
        <v>1</v>
      </c>
      <c r="O484" s="16">
        <f t="shared" si="23"/>
        <v>1</v>
      </c>
    </row>
    <row r="485" spans="7:15" ht="13.5" customHeight="1" x14ac:dyDescent="0.25">
      <c r="G485" s="111">
        <v>44716</v>
      </c>
      <c r="H485" s="112" t="s">
        <v>3</v>
      </c>
      <c r="I485" s="121">
        <v>0.54166666666666663</v>
      </c>
      <c r="J485" s="112">
        <v>6</v>
      </c>
      <c r="K485" s="112">
        <v>9</v>
      </c>
      <c r="L485" s="113">
        <v>3</v>
      </c>
      <c r="M485" s="49">
        <f t="shared" si="21"/>
        <v>402</v>
      </c>
      <c r="N485" s="2">
        <f t="shared" si="22"/>
        <v>1</v>
      </c>
      <c r="O485" s="16">
        <f t="shared" si="23"/>
        <v>1</v>
      </c>
    </row>
    <row r="486" spans="7:15" ht="13.5" customHeight="1" x14ac:dyDescent="0.25">
      <c r="G486" s="111">
        <v>44716</v>
      </c>
      <c r="H486" s="112" t="s">
        <v>149</v>
      </c>
      <c r="I486" s="121">
        <v>0.65277777777777779</v>
      </c>
      <c r="J486" s="112">
        <v>7</v>
      </c>
      <c r="K486" s="112">
        <v>3</v>
      </c>
      <c r="L486" s="113">
        <v>9</v>
      </c>
      <c r="M486" s="49">
        <f t="shared" si="21"/>
        <v>403</v>
      </c>
      <c r="N486" s="2">
        <f t="shared" si="22"/>
        <v>1</v>
      </c>
      <c r="O486" s="16">
        <f t="shared" si="23"/>
        <v>1</v>
      </c>
    </row>
    <row r="487" spans="7:15" ht="13.5" customHeight="1" x14ac:dyDescent="0.25">
      <c r="G487" s="111">
        <v>44723</v>
      </c>
      <c r="H487" s="112" t="s">
        <v>148</v>
      </c>
      <c r="I487" s="121">
        <v>0.50694444444444442</v>
      </c>
      <c r="J487" s="112">
        <v>5</v>
      </c>
      <c r="K487" s="112">
        <v>3</v>
      </c>
      <c r="L487" s="113">
        <v>3</v>
      </c>
      <c r="M487" s="49">
        <f t="shared" si="21"/>
        <v>404</v>
      </c>
      <c r="N487" s="2">
        <f t="shared" si="22"/>
        <v>1</v>
      </c>
      <c r="O487" s="16">
        <f t="shared" si="23"/>
        <v>1</v>
      </c>
    </row>
    <row r="488" spans="7:15" ht="13.5" customHeight="1" x14ac:dyDescent="0.25">
      <c r="G488" s="111">
        <v>44723</v>
      </c>
      <c r="H488" s="112" t="s">
        <v>5</v>
      </c>
      <c r="I488" s="121">
        <v>0.51736111111111105</v>
      </c>
      <c r="J488" s="112">
        <v>9</v>
      </c>
      <c r="K488" s="112">
        <v>9</v>
      </c>
      <c r="L488" s="113">
        <v>2</v>
      </c>
      <c r="M488" s="49">
        <f t="shared" si="21"/>
        <v>405</v>
      </c>
      <c r="N488" s="2">
        <f t="shared" si="22"/>
        <v>1</v>
      </c>
      <c r="O488" s="16">
        <f t="shared" si="23"/>
        <v>1</v>
      </c>
    </row>
    <row r="489" spans="7:15" ht="13.5" customHeight="1" x14ac:dyDescent="0.25">
      <c r="G489" s="111">
        <v>44723</v>
      </c>
      <c r="H489" s="112" t="s">
        <v>148</v>
      </c>
      <c r="I489" s="121">
        <v>0.55555555555555558</v>
      </c>
      <c r="J489" s="112">
        <v>5</v>
      </c>
      <c r="K489" s="112">
        <v>3</v>
      </c>
      <c r="L489" s="113">
        <v>5</v>
      </c>
      <c r="M489" s="49">
        <f t="shared" si="21"/>
        <v>406</v>
      </c>
      <c r="N489" s="2">
        <f t="shared" si="22"/>
        <v>1</v>
      </c>
      <c r="O489" s="16">
        <f t="shared" si="23"/>
        <v>1</v>
      </c>
    </row>
    <row r="490" spans="7:15" ht="13.5" customHeight="1" x14ac:dyDescent="0.25">
      <c r="G490" s="111">
        <v>44723</v>
      </c>
      <c r="H490" s="112" t="s">
        <v>5</v>
      </c>
      <c r="I490" s="121">
        <v>0.63888888888888895</v>
      </c>
      <c r="J490" s="112">
        <v>9</v>
      </c>
      <c r="K490" s="112">
        <v>9</v>
      </c>
      <c r="L490" s="113">
        <v>7</v>
      </c>
      <c r="M490" s="49">
        <f t="shared" si="21"/>
        <v>407</v>
      </c>
      <c r="N490" s="2">
        <f t="shared" si="22"/>
        <v>1</v>
      </c>
      <c r="O490" s="16">
        <f t="shared" si="23"/>
        <v>1</v>
      </c>
    </row>
    <row r="491" spans="7:15" ht="13.5" customHeight="1" x14ac:dyDescent="0.25">
      <c r="G491" s="111">
        <v>44730</v>
      </c>
      <c r="H491" s="112" t="s">
        <v>149</v>
      </c>
      <c r="I491" s="121">
        <v>0.50694444444444442</v>
      </c>
      <c r="J491" s="112">
        <v>4</v>
      </c>
      <c r="K491" s="112">
        <v>6</v>
      </c>
      <c r="L491" s="113">
        <v>3</v>
      </c>
      <c r="M491" s="49">
        <f t="shared" si="21"/>
        <v>408</v>
      </c>
      <c r="N491" s="2">
        <f t="shared" si="22"/>
        <v>1</v>
      </c>
      <c r="O491" s="16">
        <f t="shared" si="23"/>
        <v>1</v>
      </c>
    </row>
    <row r="492" spans="7:15" ht="13.5" customHeight="1" x14ac:dyDescent="0.25">
      <c r="G492" s="111">
        <v>44730</v>
      </c>
      <c r="H492" s="112" t="s">
        <v>3</v>
      </c>
      <c r="I492" s="121">
        <v>0.56597222222222221</v>
      </c>
      <c r="J492" s="112">
        <v>7</v>
      </c>
      <c r="K492" s="112">
        <v>12</v>
      </c>
      <c r="L492" s="113">
        <v>4</v>
      </c>
      <c r="M492" s="49">
        <f t="shared" si="21"/>
        <v>409</v>
      </c>
      <c r="N492" s="2">
        <f t="shared" si="22"/>
        <v>1</v>
      </c>
      <c r="O492" s="16">
        <f t="shared" si="23"/>
        <v>1</v>
      </c>
    </row>
    <row r="493" spans="7:15" ht="13.5" customHeight="1" x14ac:dyDescent="0.25">
      <c r="G493" s="111">
        <v>44730</v>
      </c>
      <c r="H493" s="114" t="s">
        <v>3</v>
      </c>
      <c r="I493" s="122">
        <v>0.61458333333333337</v>
      </c>
      <c r="J493" s="112">
        <v>7</v>
      </c>
      <c r="K493" s="112">
        <v>12</v>
      </c>
      <c r="L493" s="113">
        <v>6</v>
      </c>
      <c r="M493" s="49">
        <f t="shared" si="21"/>
        <v>410</v>
      </c>
      <c r="N493" s="2">
        <f t="shared" si="22"/>
        <v>1</v>
      </c>
      <c r="O493" s="16">
        <f t="shared" si="23"/>
        <v>1</v>
      </c>
    </row>
    <row r="494" spans="7:15" ht="13.5" customHeight="1" x14ac:dyDescent="0.25">
      <c r="G494" s="111">
        <v>44730</v>
      </c>
      <c r="H494" s="114" t="s">
        <v>149</v>
      </c>
      <c r="I494" s="122">
        <v>0.65625</v>
      </c>
      <c r="J494" s="112">
        <v>4</v>
      </c>
      <c r="K494" s="112">
        <v>6</v>
      </c>
      <c r="L494" s="113">
        <v>9</v>
      </c>
      <c r="M494" s="49">
        <f t="shared" si="21"/>
        <v>411</v>
      </c>
      <c r="N494" s="2">
        <f t="shared" si="22"/>
        <v>1</v>
      </c>
      <c r="O494" s="16">
        <f t="shared" si="23"/>
        <v>1</v>
      </c>
    </row>
    <row r="495" spans="7:15" ht="13.5" customHeight="1" x14ac:dyDescent="0.25">
      <c r="G495" s="111">
        <v>44730</v>
      </c>
      <c r="H495" s="114" t="s">
        <v>3</v>
      </c>
      <c r="I495" s="122">
        <v>0.66666666666666663</v>
      </c>
      <c r="J495" s="112">
        <v>7</v>
      </c>
      <c r="K495" s="112">
        <v>12</v>
      </c>
      <c r="L495" s="113">
        <v>8</v>
      </c>
      <c r="M495" s="49">
        <f t="shared" si="21"/>
        <v>412</v>
      </c>
      <c r="N495" s="2">
        <f t="shared" si="22"/>
        <v>2</v>
      </c>
      <c r="O495" s="16">
        <f t="shared" si="23"/>
        <v>2</v>
      </c>
    </row>
    <row r="496" spans="7:15" ht="13.5" customHeight="1" x14ac:dyDescent="0.25">
      <c r="G496" s="111">
        <v>44730</v>
      </c>
      <c r="H496" s="112" t="s">
        <v>3</v>
      </c>
      <c r="I496" s="121">
        <v>0.66666666666666663</v>
      </c>
      <c r="J496" s="112">
        <v>7</v>
      </c>
      <c r="K496" s="112">
        <v>12</v>
      </c>
      <c r="L496" s="113">
        <v>8</v>
      </c>
      <c r="M496" s="49">
        <f t="shared" si="21"/>
        <v>412</v>
      </c>
      <c r="N496" s="2">
        <f t="shared" si="22"/>
        <v>1</v>
      </c>
      <c r="O496" s="16">
        <f t="shared" si="23"/>
        <v>2</v>
      </c>
    </row>
    <row r="497" spans="7:15" ht="13.5" customHeight="1" x14ac:dyDescent="0.25">
      <c r="G497" s="111">
        <v>44730</v>
      </c>
      <c r="H497" s="112" t="s">
        <v>3</v>
      </c>
      <c r="I497" s="121">
        <v>0.68958333333333333</v>
      </c>
      <c r="J497" s="112">
        <v>7</v>
      </c>
      <c r="K497" s="112">
        <v>12</v>
      </c>
      <c r="L497" s="113">
        <v>9</v>
      </c>
      <c r="M497" s="49">
        <f t="shared" si="21"/>
        <v>413</v>
      </c>
      <c r="N497" s="2">
        <f t="shared" si="22"/>
        <v>1</v>
      </c>
      <c r="O497" s="16">
        <f t="shared" si="23"/>
        <v>1</v>
      </c>
    </row>
    <row r="498" spans="7:15" ht="13.5" customHeight="1" x14ac:dyDescent="0.25">
      <c r="G498" s="111">
        <v>44737</v>
      </c>
      <c r="H498" s="112" t="s">
        <v>4</v>
      </c>
      <c r="I498" s="121">
        <v>0.54166666666666663</v>
      </c>
      <c r="J498" s="112">
        <v>6</v>
      </c>
      <c r="K498" s="112">
        <v>0</v>
      </c>
      <c r="L498" s="113">
        <v>3</v>
      </c>
      <c r="M498" s="49">
        <f t="shared" si="21"/>
        <v>414</v>
      </c>
      <c r="N498" s="2">
        <f t="shared" si="22"/>
        <v>1</v>
      </c>
      <c r="O498" s="16">
        <f t="shared" si="23"/>
        <v>1</v>
      </c>
    </row>
    <row r="499" spans="7:15" ht="13.5" customHeight="1" x14ac:dyDescent="0.25">
      <c r="G499" s="111">
        <v>44737</v>
      </c>
      <c r="H499" s="112" t="s">
        <v>148</v>
      </c>
      <c r="I499" s="121">
        <v>0.55555555555555558</v>
      </c>
      <c r="J499" s="112">
        <v>5</v>
      </c>
      <c r="K499" s="112">
        <v>6</v>
      </c>
      <c r="L499" s="113">
        <v>5</v>
      </c>
      <c r="M499" s="49">
        <f t="shared" si="21"/>
        <v>415</v>
      </c>
      <c r="N499" s="2">
        <f t="shared" si="22"/>
        <v>1</v>
      </c>
      <c r="O499" s="16">
        <f t="shared" si="23"/>
        <v>1</v>
      </c>
    </row>
    <row r="500" spans="7:15" ht="13.5" customHeight="1" x14ac:dyDescent="0.25">
      <c r="G500" s="111">
        <v>44737</v>
      </c>
      <c r="H500" s="112" t="s">
        <v>148</v>
      </c>
      <c r="I500" s="121">
        <v>0.57986111111111105</v>
      </c>
      <c r="J500" s="112">
        <v>5</v>
      </c>
      <c r="K500" s="112">
        <v>6</v>
      </c>
      <c r="L500" s="113">
        <v>6</v>
      </c>
      <c r="M500" s="49">
        <f t="shared" si="21"/>
        <v>416</v>
      </c>
      <c r="N500" s="2">
        <f t="shared" si="22"/>
        <v>1</v>
      </c>
      <c r="O500" s="16">
        <f t="shared" si="23"/>
        <v>1</v>
      </c>
    </row>
    <row r="501" spans="7:15" ht="13.5" customHeight="1" x14ac:dyDescent="0.25">
      <c r="G501" s="111">
        <v>44737</v>
      </c>
      <c r="H501" s="112" t="s">
        <v>4</v>
      </c>
      <c r="I501" s="121">
        <v>0.68958333333333333</v>
      </c>
      <c r="J501" s="112">
        <v>6</v>
      </c>
      <c r="K501" s="112">
        <v>0</v>
      </c>
      <c r="L501" s="113">
        <v>9</v>
      </c>
      <c r="M501" s="49">
        <f t="shared" si="21"/>
        <v>417</v>
      </c>
      <c r="N501" s="2">
        <f t="shared" si="22"/>
        <v>2</v>
      </c>
      <c r="O501" s="16">
        <f t="shared" si="23"/>
        <v>2</v>
      </c>
    </row>
    <row r="502" spans="7:15" ht="13.5" customHeight="1" x14ac:dyDescent="0.25">
      <c r="G502" s="111">
        <v>44737</v>
      </c>
      <c r="H502" s="112" t="s">
        <v>4</v>
      </c>
      <c r="I502" s="121">
        <v>0.68958333333333333</v>
      </c>
      <c r="J502" s="112">
        <v>6</v>
      </c>
      <c r="K502" s="112">
        <v>0</v>
      </c>
      <c r="L502" s="113">
        <v>9</v>
      </c>
      <c r="M502" s="49">
        <f t="shared" si="21"/>
        <v>417</v>
      </c>
      <c r="N502" s="2">
        <f t="shared" si="22"/>
        <v>1</v>
      </c>
      <c r="O502" s="16">
        <f t="shared" si="23"/>
        <v>2</v>
      </c>
    </row>
    <row r="503" spans="7:15" ht="13.5" customHeight="1" x14ac:dyDescent="0.25">
      <c r="G503" s="111">
        <v>44744</v>
      </c>
      <c r="H503" s="112" t="s">
        <v>3</v>
      </c>
      <c r="I503" s="121">
        <v>0.49305555555555558</v>
      </c>
      <c r="J503" s="112">
        <v>6</v>
      </c>
      <c r="K503" s="112">
        <v>0</v>
      </c>
      <c r="L503" s="113">
        <v>1</v>
      </c>
      <c r="M503" s="49">
        <f t="shared" si="21"/>
        <v>418</v>
      </c>
      <c r="N503" s="2">
        <f t="shared" si="22"/>
        <v>1</v>
      </c>
      <c r="O503" s="16">
        <f t="shared" si="23"/>
        <v>1</v>
      </c>
    </row>
    <row r="504" spans="7:15" ht="13.5" customHeight="1" x14ac:dyDescent="0.25">
      <c r="G504" s="111">
        <v>44751</v>
      </c>
      <c r="H504" s="112" t="s">
        <v>148</v>
      </c>
      <c r="I504" s="121">
        <v>0.60763888888888895</v>
      </c>
      <c r="J504" s="112">
        <v>9</v>
      </c>
      <c r="K504" s="112">
        <v>9</v>
      </c>
      <c r="L504" s="113">
        <v>7</v>
      </c>
      <c r="M504" s="49">
        <f t="shared" si="21"/>
        <v>419</v>
      </c>
      <c r="N504" s="2">
        <f t="shared" si="22"/>
        <v>1</v>
      </c>
      <c r="O504" s="16">
        <f t="shared" si="23"/>
        <v>1</v>
      </c>
    </row>
    <row r="505" spans="7:15" ht="13.5" customHeight="1" x14ac:dyDescent="0.25">
      <c r="G505" s="111">
        <v>44751</v>
      </c>
      <c r="H505" s="112" t="s">
        <v>4</v>
      </c>
      <c r="I505" s="121">
        <v>0.67361111111111116</v>
      </c>
      <c r="J505" s="112">
        <v>7</v>
      </c>
      <c r="K505" s="112">
        <v>3</v>
      </c>
      <c r="L505" s="113">
        <v>8</v>
      </c>
      <c r="M505" s="49">
        <f t="shared" si="21"/>
        <v>420</v>
      </c>
      <c r="N505" s="2">
        <f t="shared" si="22"/>
        <v>2</v>
      </c>
      <c r="O505" s="16">
        <f t="shared" si="23"/>
        <v>2</v>
      </c>
    </row>
    <row r="506" spans="7:15" ht="13.5" customHeight="1" x14ac:dyDescent="0.25">
      <c r="G506" s="111">
        <v>44751</v>
      </c>
      <c r="H506" s="112" t="s">
        <v>4</v>
      </c>
      <c r="I506" s="121">
        <v>0.67361111111111116</v>
      </c>
      <c r="J506" s="112">
        <v>7</v>
      </c>
      <c r="K506" s="112">
        <v>3</v>
      </c>
      <c r="L506" s="113">
        <v>8</v>
      </c>
      <c r="M506" s="49">
        <f t="shared" si="21"/>
        <v>420</v>
      </c>
      <c r="N506" s="2">
        <f t="shared" si="22"/>
        <v>1</v>
      </c>
      <c r="O506" s="16">
        <f t="shared" si="23"/>
        <v>2</v>
      </c>
    </row>
    <row r="507" spans="7:15" ht="13.5" customHeight="1" x14ac:dyDescent="0.25">
      <c r="G507" s="111">
        <v>44751</v>
      </c>
      <c r="H507" s="112" t="s">
        <v>4</v>
      </c>
      <c r="I507" s="121">
        <v>0.6958333333333333</v>
      </c>
      <c r="J507" s="112">
        <v>7</v>
      </c>
      <c r="K507" s="112">
        <v>3</v>
      </c>
      <c r="L507" s="113">
        <v>9</v>
      </c>
      <c r="M507" s="49">
        <f t="shared" si="21"/>
        <v>421</v>
      </c>
      <c r="N507" s="2">
        <f t="shared" si="22"/>
        <v>1</v>
      </c>
      <c r="O507" s="16">
        <f t="shared" si="23"/>
        <v>1</v>
      </c>
    </row>
    <row r="508" spans="7:15" ht="13.5" customHeight="1" x14ac:dyDescent="0.25">
      <c r="G508" s="111">
        <v>44765</v>
      </c>
      <c r="H508" s="112" t="s">
        <v>4</v>
      </c>
      <c r="I508" s="121">
        <v>0.70277777777777783</v>
      </c>
      <c r="J508" s="112">
        <v>5</v>
      </c>
      <c r="K508" s="112">
        <v>6</v>
      </c>
      <c r="L508" s="113">
        <v>9</v>
      </c>
      <c r="M508" s="49">
        <f t="shared" si="21"/>
        <v>422</v>
      </c>
      <c r="N508" s="2">
        <f t="shared" si="22"/>
        <v>1</v>
      </c>
      <c r="O508" s="16">
        <f t="shared" si="23"/>
        <v>1</v>
      </c>
    </row>
    <row r="509" spans="7:15" ht="13.5" customHeight="1" x14ac:dyDescent="0.25">
      <c r="G509" s="111">
        <v>44772</v>
      </c>
      <c r="H509" s="112" t="s">
        <v>149</v>
      </c>
      <c r="I509" s="121">
        <v>0.52083333333333337</v>
      </c>
      <c r="J509" s="112">
        <v>8</v>
      </c>
      <c r="K509" s="112">
        <v>4</v>
      </c>
      <c r="L509" s="113">
        <v>3</v>
      </c>
      <c r="M509" s="49">
        <f t="shared" si="21"/>
        <v>423</v>
      </c>
      <c r="N509" s="2">
        <f t="shared" si="22"/>
        <v>1</v>
      </c>
      <c r="O509" s="16">
        <f t="shared" si="23"/>
        <v>1</v>
      </c>
    </row>
    <row r="510" spans="7:15" ht="13.5" customHeight="1" x14ac:dyDescent="0.25">
      <c r="G510" s="111">
        <v>44779</v>
      </c>
      <c r="H510" s="112" t="s">
        <v>3</v>
      </c>
      <c r="I510" s="121">
        <v>0.53125</v>
      </c>
      <c r="J510" s="112">
        <v>6</v>
      </c>
      <c r="K510" s="112">
        <v>10</v>
      </c>
      <c r="L510" s="113">
        <v>2</v>
      </c>
      <c r="M510" s="49">
        <f t="shared" si="21"/>
        <v>424</v>
      </c>
      <c r="N510" s="2">
        <f t="shared" si="22"/>
        <v>1</v>
      </c>
      <c r="O510" s="16">
        <f t="shared" si="23"/>
        <v>1</v>
      </c>
    </row>
    <row r="511" spans="7:15" ht="13.5" customHeight="1" x14ac:dyDescent="0.25">
      <c r="G511" s="111">
        <v>44779</v>
      </c>
      <c r="H511" s="112" t="s">
        <v>148</v>
      </c>
      <c r="I511" s="121">
        <v>0.56944444444444442</v>
      </c>
      <c r="J511" s="112">
        <v>6</v>
      </c>
      <c r="K511" s="112">
        <v>0</v>
      </c>
      <c r="L511" s="113">
        <v>5</v>
      </c>
      <c r="M511" s="49">
        <f t="shared" si="21"/>
        <v>425</v>
      </c>
      <c r="N511" s="2">
        <f t="shared" si="22"/>
        <v>1</v>
      </c>
      <c r="O511" s="16">
        <f t="shared" si="23"/>
        <v>1</v>
      </c>
    </row>
    <row r="512" spans="7:15" ht="13.5" customHeight="1" x14ac:dyDescent="0.25">
      <c r="G512" s="111">
        <v>44779</v>
      </c>
      <c r="H512" s="112" t="s">
        <v>3</v>
      </c>
      <c r="I512" s="121">
        <v>0.63541666666666663</v>
      </c>
      <c r="J512" s="112">
        <v>6</v>
      </c>
      <c r="K512" s="112">
        <v>10</v>
      </c>
      <c r="L512" s="113">
        <v>6</v>
      </c>
      <c r="M512" s="49">
        <f t="shared" si="21"/>
        <v>426</v>
      </c>
      <c r="N512" s="2">
        <f t="shared" si="22"/>
        <v>1</v>
      </c>
      <c r="O512" s="16">
        <f t="shared" si="23"/>
        <v>1</v>
      </c>
    </row>
    <row r="513" spans="7:15" ht="13.5" customHeight="1" x14ac:dyDescent="0.25">
      <c r="G513" s="111">
        <v>44779</v>
      </c>
      <c r="H513" s="112" t="s">
        <v>3</v>
      </c>
      <c r="I513" s="121">
        <v>0.6875</v>
      </c>
      <c r="J513" s="112">
        <v>6</v>
      </c>
      <c r="K513" s="112">
        <v>10</v>
      </c>
      <c r="L513" s="113">
        <v>8</v>
      </c>
      <c r="M513" s="49">
        <f t="shared" si="21"/>
        <v>427</v>
      </c>
      <c r="N513" s="2">
        <f t="shared" si="22"/>
        <v>2</v>
      </c>
      <c r="O513" s="16">
        <f t="shared" si="23"/>
        <v>2</v>
      </c>
    </row>
    <row r="514" spans="7:15" ht="13.5" customHeight="1" x14ac:dyDescent="0.25">
      <c r="G514" s="111">
        <v>44779</v>
      </c>
      <c r="H514" s="112" t="s">
        <v>3</v>
      </c>
      <c r="I514" s="121">
        <v>0.6875</v>
      </c>
      <c r="J514" s="112">
        <v>6</v>
      </c>
      <c r="K514" s="112">
        <v>10</v>
      </c>
      <c r="L514" s="113">
        <v>8</v>
      </c>
      <c r="M514" s="49">
        <f t="shared" si="21"/>
        <v>427</v>
      </c>
      <c r="N514" s="2">
        <f t="shared" si="22"/>
        <v>1</v>
      </c>
      <c r="O514" s="16">
        <f t="shared" si="23"/>
        <v>2</v>
      </c>
    </row>
    <row r="515" spans="7:15" ht="13.5" customHeight="1" x14ac:dyDescent="0.25">
      <c r="G515" s="111">
        <v>44779</v>
      </c>
      <c r="H515" s="112" t="s">
        <v>3</v>
      </c>
      <c r="I515" s="121">
        <v>0.71180555555555547</v>
      </c>
      <c r="J515" s="112">
        <v>6</v>
      </c>
      <c r="K515" s="112">
        <v>10</v>
      </c>
      <c r="L515" s="113">
        <v>9</v>
      </c>
      <c r="M515" s="49">
        <f t="shared" si="21"/>
        <v>428</v>
      </c>
      <c r="N515" s="2">
        <f t="shared" si="22"/>
        <v>2</v>
      </c>
      <c r="O515" s="16">
        <f t="shared" si="23"/>
        <v>2</v>
      </c>
    </row>
    <row r="516" spans="7:15" ht="13.5" customHeight="1" x14ac:dyDescent="0.25">
      <c r="G516" s="111">
        <v>44779</v>
      </c>
      <c r="H516" s="112" t="s">
        <v>3</v>
      </c>
      <c r="I516" s="121">
        <v>0.71180555555555547</v>
      </c>
      <c r="J516" s="112">
        <v>6</v>
      </c>
      <c r="K516" s="112">
        <v>10</v>
      </c>
      <c r="L516" s="113">
        <v>9</v>
      </c>
      <c r="M516" s="49">
        <f t="shared" si="21"/>
        <v>428</v>
      </c>
      <c r="N516" s="2">
        <f t="shared" si="22"/>
        <v>1</v>
      </c>
      <c r="O516" s="16">
        <f t="shared" si="23"/>
        <v>2</v>
      </c>
    </row>
    <row r="517" spans="7:15" ht="13.5" customHeight="1" x14ac:dyDescent="0.25">
      <c r="G517" s="111">
        <v>44786</v>
      </c>
      <c r="H517" s="112" t="s">
        <v>4</v>
      </c>
      <c r="I517" s="121">
        <v>0.50694444444444442</v>
      </c>
      <c r="J517" s="112">
        <v>4</v>
      </c>
      <c r="K517" s="112">
        <v>9</v>
      </c>
      <c r="L517" s="113">
        <v>1</v>
      </c>
      <c r="M517" s="49">
        <f t="shared" si="21"/>
        <v>429</v>
      </c>
      <c r="N517" s="2">
        <f t="shared" si="22"/>
        <v>1</v>
      </c>
      <c r="O517" s="16">
        <f t="shared" si="23"/>
        <v>1</v>
      </c>
    </row>
    <row r="518" spans="7:15" ht="13.5" customHeight="1" x14ac:dyDescent="0.25">
      <c r="G518" s="111">
        <v>44786</v>
      </c>
      <c r="H518" s="112" t="s">
        <v>4</v>
      </c>
      <c r="I518" s="121">
        <v>0.53125</v>
      </c>
      <c r="J518" s="112">
        <v>4</v>
      </c>
      <c r="K518" s="112">
        <v>9</v>
      </c>
      <c r="L518" s="113">
        <v>2</v>
      </c>
      <c r="M518" s="49">
        <f t="shared" ref="M518:M581" si="24">IF(AND(G518=G517,L518=L517,I518=I517),M517,M517+1)</f>
        <v>430</v>
      </c>
      <c r="N518" s="2">
        <f t="shared" si="22"/>
        <v>1</v>
      </c>
      <c r="O518" s="16">
        <f t="shared" si="23"/>
        <v>1</v>
      </c>
    </row>
    <row r="519" spans="7:15" ht="13.5" customHeight="1" x14ac:dyDescent="0.25">
      <c r="G519" s="111">
        <v>44786</v>
      </c>
      <c r="H519" s="112" t="s">
        <v>4</v>
      </c>
      <c r="I519" s="121">
        <v>0.55555555555555558</v>
      </c>
      <c r="J519" s="112">
        <v>4</v>
      </c>
      <c r="K519" s="112">
        <v>9</v>
      </c>
      <c r="L519" s="113">
        <v>3</v>
      </c>
      <c r="M519" s="49">
        <f t="shared" si="24"/>
        <v>431</v>
      </c>
      <c r="N519" s="2">
        <f t="shared" si="22"/>
        <v>1</v>
      </c>
      <c r="O519" s="16">
        <f t="shared" si="23"/>
        <v>1</v>
      </c>
    </row>
    <row r="520" spans="7:15" ht="13.5" customHeight="1" x14ac:dyDescent="0.25">
      <c r="G520" s="111">
        <v>44786</v>
      </c>
      <c r="H520" s="112" t="s">
        <v>4</v>
      </c>
      <c r="I520" s="121">
        <v>0.69097222222222221</v>
      </c>
      <c r="J520" s="112">
        <v>4</v>
      </c>
      <c r="K520" s="112">
        <v>9</v>
      </c>
      <c r="L520" s="113">
        <v>8</v>
      </c>
      <c r="M520" s="49">
        <f t="shared" si="24"/>
        <v>432</v>
      </c>
      <c r="N520" s="2">
        <f t="shared" si="22"/>
        <v>1</v>
      </c>
      <c r="O520" s="16">
        <f t="shared" si="23"/>
        <v>1</v>
      </c>
    </row>
    <row r="521" spans="7:15" ht="13.5" customHeight="1" x14ac:dyDescent="0.25">
      <c r="G521" s="111">
        <v>44793</v>
      </c>
      <c r="H521" s="112" t="s">
        <v>148</v>
      </c>
      <c r="I521" s="121">
        <v>0.50347222222222221</v>
      </c>
      <c r="J521" s="112">
        <v>5</v>
      </c>
      <c r="K521" s="112">
        <v>3</v>
      </c>
      <c r="L521" s="113">
        <v>2</v>
      </c>
      <c r="M521" s="49">
        <f t="shared" si="24"/>
        <v>433</v>
      </c>
      <c r="N521" s="2">
        <f t="shared" ref="N521:N584" si="25">IF(M521=M523,3,IF(M521=M522,2,1))</f>
        <v>1</v>
      </c>
      <c r="O521" s="16">
        <f t="shared" ref="O521:O584" si="26">IF(N519=3,3,IF(N520=3,3,IF(N520=2,2,N521)))</f>
        <v>1</v>
      </c>
    </row>
    <row r="522" spans="7:15" ht="13.5" customHeight="1" x14ac:dyDescent="0.25">
      <c r="G522" s="111">
        <v>44793</v>
      </c>
      <c r="H522" s="112" t="s">
        <v>6</v>
      </c>
      <c r="I522" s="121">
        <v>0.58680555555555558</v>
      </c>
      <c r="J522" s="112">
        <v>8</v>
      </c>
      <c r="K522" s="112">
        <v>5</v>
      </c>
      <c r="L522" s="113">
        <v>3</v>
      </c>
      <c r="M522" s="49">
        <f t="shared" si="24"/>
        <v>434</v>
      </c>
      <c r="N522" s="2">
        <f t="shared" si="25"/>
        <v>1</v>
      </c>
      <c r="O522" s="16">
        <f t="shared" si="26"/>
        <v>1</v>
      </c>
    </row>
    <row r="523" spans="7:15" ht="13.5" customHeight="1" x14ac:dyDescent="0.25">
      <c r="G523" s="111">
        <v>44793</v>
      </c>
      <c r="H523" s="112" t="s">
        <v>148</v>
      </c>
      <c r="I523" s="121">
        <v>0.60069444444444442</v>
      </c>
      <c r="J523" s="112">
        <v>5</v>
      </c>
      <c r="K523" s="112">
        <v>3</v>
      </c>
      <c r="L523" s="113">
        <v>6</v>
      </c>
      <c r="M523" s="49">
        <f t="shared" si="24"/>
        <v>435</v>
      </c>
      <c r="N523" s="2">
        <f t="shared" si="25"/>
        <v>1</v>
      </c>
      <c r="O523" s="16">
        <f t="shared" si="26"/>
        <v>1</v>
      </c>
    </row>
    <row r="524" spans="7:15" ht="13.5" customHeight="1" x14ac:dyDescent="0.25">
      <c r="G524" s="111">
        <v>44793</v>
      </c>
      <c r="H524" s="112" t="s">
        <v>148</v>
      </c>
      <c r="I524" s="121">
        <v>0.62847222222222221</v>
      </c>
      <c r="J524" s="112">
        <v>5</v>
      </c>
      <c r="K524" s="112">
        <v>3</v>
      </c>
      <c r="L524" s="113">
        <v>7</v>
      </c>
      <c r="M524" s="49">
        <f t="shared" si="24"/>
        <v>436</v>
      </c>
      <c r="N524" s="2">
        <f t="shared" si="25"/>
        <v>1</v>
      </c>
      <c r="O524" s="16">
        <f t="shared" si="26"/>
        <v>1</v>
      </c>
    </row>
    <row r="525" spans="7:15" ht="13.5" customHeight="1" x14ac:dyDescent="0.25">
      <c r="G525" s="111">
        <v>44793</v>
      </c>
      <c r="H525" s="112" t="s">
        <v>6</v>
      </c>
      <c r="I525" s="121">
        <v>0.71875</v>
      </c>
      <c r="J525" s="112">
        <v>8</v>
      </c>
      <c r="K525" s="112">
        <v>5</v>
      </c>
      <c r="L525" s="113">
        <v>8</v>
      </c>
      <c r="M525" s="49">
        <f t="shared" si="24"/>
        <v>437</v>
      </c>
      <c r="N525" s="2">
        <f t="shared" si="25"/>
        <v>1</v>
      </c>
      <c r="O525" s="16">
        <f t="shared" si="26"/>
        <v>1</v>
      </c>
    </row>
    <row r="526" spans="7:15" ht="13.5" customHeight="1" x14ac:dyDescent="0.25">
      <c r="G526" s="111">
        <v>44793</v>
      </c>
      <c r="H526" s="112" t="s">
        <v>6</v>
      </c>
      <c r="I526" s="121">
        <v>0.73958333333333337</v>
      </c>
      <c r="J526" s="112">
        <v>8</v>
      </c>
      <c r="K526" s="112">
        <v>5</v>
      </c>
      <c r="L526" s="113">
        <v>9</v>
      </c>
      <c r="M526" s="49">
        <f t="shared" si="24"/>
        <v>438</v>
      </c>
      <c r="N526" s="2">
        <f t="shared" si="25"/>
        <v>1</v>
      </c>
      <c r="O526" s="16">
        <f t="shared" si="26"/>
        <v>1</v>
      </c>
    </row>
    <row r="527" spans="7:15" ht="13.5" customHeight="1" x14ac:dyDescent="0.25">
      <c r="G527" s="111">
        <v>44800</v>
      </c>
      <c r="H527" s="112" t="s">
        <v>4</v>
      </c>
      <c r="I527" s="121">
        <v>0.54166666666666663</v>
      </c>
      <c r="J527" s="112">
        <v>6</v>
      </c>
      <c r="K527" s="112">
        <v>0</v>
      </c>
      <c r="L527" s="113">
        <v>2</v>
      </c>
      <c r="M527" s="49">
        <f t="shared" si="24"/>
        <v>439</v>
      </c>
      <c r="N527" s="2">
        <f t="shared" si="25"/>
        <v>1</v>
      </c>
      <c r="O527" s="16">
        <f t="shared" si="26"/>
        <v>1</v>
      </c>
    </row>
    <row r="528" spans="7:15" ht="13.5" customHeight="1" x14ac:dyDescent="0.25">
      <c r="G528" s="111">
        <v>44800</v>
      </c>
      <c r="H528" s="112" t="s">
        <v>4</v>
      </c>
      <c r="I528" s="121">
        <v>0.59027777777777779</v>
      </c>
      <c r="J528" s="112">
        <v>6</v>
      </c>
      <c r="K528" s="112">
        <v>0</v>
      </c>
      <c r="L528" s="113">
        <v>4</v>
      </c>
      <c r="M528" s="49">
        <f t="shared" si="24"/>
        <v>440</v>
      </c>
      <c r="N528" s="2">
        <f t="shared" si="25"/>
        <v>2</v>
      </c>
      <c r="O528" s="16">
        <f t="shared" si="26"/>
        <v>2</v>
      </c>
    </row>
    <row r="529" spans="7:15" ht="13.5" customHeight="1" x14ac:dyDescent="0.25">
      <c r="G529" s="111">
        <v>44800</v>
      </c>
      <c r="H529" s="112" t="s">
        <v>4</v>
      </c>
      <c r="I529" s="121">
        <v>0.59027777777777779</v>
      </c>
      <c r="J529" s="112">
        <v>6</v>
      </c>
      <c r="K529" s="112">
        <v>0</v>
      </c>
      <c r="L529" s="113">
        <v>4</v>
      </c>
      <c r="M529" s="49">
        <f t="shared" si="24"/>
        <v>440</v>
      </c>
      <c r="N529" s="2">
        <f t="shared" si="25"/>
        <v>1</v>
      </c>
      <c r="O529" s="16">
        <f t="shared" si="26"/>
        <v>2</v>
      </c>
    </row>
    <row r="530" spans="7:15" ht="13.5" customHeight="1" x14ac:dyDescent="0.25">
      <c r="G530" s="111">
        <v>44800</v>
      </c>
      <c r="H530" s="112" t="s">
        <v>149</v>
      </c>
      <c r="I530" s="121">
        <v>0.63194444444444442</v>
      </c>
      <c r="J530" s="112">
        <v>5</v>
      </c>
      <c r="K530" s="112">
        <v>0</v>
      </c>
      <c r="L530" s="113">
        <v>7</v>
      </c>
      <c r="M530" s="49">
        <f t="shared" si="24"/>
        <v>441</v>
      </c>
      <c r="N530" s="2">
        <f t="shared" si="25"/>
        <v>1</v>
      </c>
      <c r="O530" s="16">
        <f t="shared" si="26"/>
        <v>1</v>
      </c>
    </row>
    <row r="531" spans="7:15" ht="13.5" customHeight="1" x14ac:dyDescent="0.25">
      <c r="G531" s="111">
        <v>44800</v>
      </c>
      <c r="H531" s="112" t="s">
        <v>4</v>
      </c>
      <c r="I531" s="121">
        <v>0.64583333333333337</v>
      </c>
      <c r="J531" s="112">
        <v>6</v>
      </c>
      <c r="K531" s="112">
        <v>0</v>
      </c>
      <c r="L531" s="113">
        <v>6</v>
      </c>
      <c r="M531" s="49">
        <f t="shared" si="24"/>
        <v>442</v>
      </c>
      <c r="N531" s="2">
        <f t="shared" si="25"/>
        <v>1</v>
      </c>
      <c r="O531" s="16">
        <f t="shared" si="26"/>
        <v>1</v>
      </c>
    </row>
    <row r="532" spans="7:15" ht="13.5" customHeight="1" x14ac:dyDescent="0.25">
      <c r="G532" s="111">
        <v>44807</v>
      </c>
      <c r="H532" s="112" t="s">
        <v>6</v>
      </c>
      <c r="I532" s="121">
        <v>0.59375</v>
      </c>
      <c r="J532" s="112">
        <v>5</v>
      </c>
      <c r="K532" s="112">
        <v>0</v>
      </c>
      <c r="L532" s="113">
        <v>4</v>
      </c>
      <c r="M532" s="49">
        <f t="shared" si="24"/>
        <v>443</v>
      </c>
      <c r="N532" s="2">
        <f t="shared" si="25"/>
        <v>1</v>
      </c>
      <c r="O532" s="16">
        <f t="shared" si="26"/>
        <v>1</v>
      </c>
    </row>
    <row r="533" spans="7:15" ht="13.5" customHeight="1" x14ac:dyDescent="0.25">
      <c r="G533" s="111">
        <v>44807</v>
      </c>
      <c r="H533" s="112" t="s">
        <v>6</v>
      </c>
      <c r="I533" s="121">
        <v>0.62152777777777779</v>
      </c>
      <c r="J533" s="112">
        <v>5</v>
      </c>
      <c r="K533" s="112">
        <v>0</v>
      </c>
      <c r="L533" s="113">
        <v>5</v>
      </c>
      <c r="M533" s="49">
        <f t="shared" si="24"/>
        <v>444</v>
      </c>
      <c r="N533" s="2">
        <f t="shared" si="25"/>
        <v>1</v>
      </c>
      <c r="O533" s="16">
        <f t="shared" si="26"/>
        <v>1</v>
      </c>
    </row>
    <row r="534" spans="7:15" ht="13.5" customHeight="1" x14ac:dyDescent="0.25">
      <c r="G534" s="111">
        <v>44807</v>
      </c>
      <c r="H534" s="112" t="s">
        <v>6</v>
      </c>
      <c r="I534" s="121">
        <v>0.70138888888888884</v>
      </c>
      <c r="J534" s="112">
        <v>5</v>
      </c>
      <c r="K534" s="112">
        <v>0</v>
      </c>
      <c r="L534" s="113">
        <v>8</v>
      </c>
      <c r="M534" s="49">
        <f t="shared" si="24"/>
        <v>445</v>
      </c>
      <c r="N534" s="2">
        <f t="shared" si="25"/>
        <v>1</v>
      </c>
      <c r="O534" s="16">
        <f t="shared" si="26"/>
        <v>1</v>
      </c>
    </row>
    <row r="535" spans="7:15" ht="13.5" customHeight="1" x14ac:dyDescent="0.25">
      <c r="G535" s="111">
        <v>44814</v>
      </c>
      <c r="H535" s="112" t="s">
        <v>149</v>
      </c>
      <c r="I535" s="121">
        <v>0.51041666666666663</v>
      </c>
      <c r="J535" s="112">
        <v>5</v>
      </c>
      <c r="K535" s="112">
        <v>5</v>
      </c>
      <c r="L535" s="113">
        <v>2</v>
      </c>
      <c r="M535" s="49">
        <f t="shared" si="24"/>
        <v>446</v>
      </c>
      <c r="N535" s="2">
        <f t="shared" si="25"/>
        <v>1</v>
      </c>
      <c r="O535" s="16">
        <f t="shared" si="26"/>
        <v>1</v>
      </c>
    </row>
    <row r="536" spans="7:15" ht="13.5" customHeight="1" x14ac:dyDescent="0.25">
      <c r="G536" s="111">
        <v>44814</v>
      </c>
      <c r="H536" s="112" t="s">
        <v>149</v>
      </c>
      <c r="I536" s="121">
        <v>0.58333333333333337</v>
      </c>
      <c r="J536" s="112">
        <v>5</v>
      </c>
      <c r="K536" s="112">
        <v>5</v>
      </c>
      <c r="L536" s="113">
        <v>5</v>
      </c>
      <c r="M536" s="49">
        <f t="shared" si="24"/>
        <v>447</v>
      </c>
      <c r="N536" s="2">
        <f t="shared" si="25"/>
        <v>1</v>
      </c>
      <c r="O536" s="16">
        <f t="shared" si="26"/>
        <v>1</v>
      </c>
    </row>
    <row r="537" spans="7:15" ht="13.5" customHeight="1" x14ac:dyDescent="0.25">
      <c r="G537" s="111">
        <v>44814</v>
      </c>
      <c r="H537" s="112" t="s">
        <v>3</v>
      </c>
      <c r="I537" s="121">
        <v>0.59722222222222221</v>
      </c>
      <c r="J537" s="112">
        <v>7</v>
      </c>
      <c r="K537" s="112">
        <v>0</v>
      </c>
      <c r="L537" s="113">
        <v>4</v>
      </c>
      <c r="M537" s="49">
        <f t="shared" si="24"/>
        <v>448</v>
      </c>
      <c r="N537" s="2">
        <f t="shared" si="25"/>
        <v>2</v>
      </c>
      <c r="O537" s="16">
        <f t="shared" si="26"/>
        <v>2</v>
      </c>
    </row>
    <row r="538" spans="7:15" ht="13.5" customHeight="1" x14ac:dyDescent="0.25">
      <c r="G538" s="111">
        <v>44814</v>
      </c>
      <c r="H538" s="112" t="s">
        <v>3</v>
      </c>
      <c r="I538" s="121">
        <v>0.59722222222222221</v>
      </c>
      <c r="J538" s="112">
        <v>7</v>
      </c>
      <c r="K538" s="112">
        <v>0</v>
      </c>
      <c r="L538" s="113">
        <v>4</v>
      </c>
      <c r="M538" s="49">
        <f t="shared" si="24"/>
        <v>448</v>
      </c>
      <c r="N538" s="2">
        <f t="shared" si="25"/>
        <v>1</v>
      </c>
      <c r="O538" s="16">
        <f t="shared" si="26"/>
        <v>2</v>
      </c>
    </row>
    <row r="539" spans="7:15" ht="13.5" customHeight="1" x14ac:dyDescent="0.25">
      <c r="G539" s="111">
        <v>44814</v>
      </c>
      <c r="H539" s="112" t="s">
        <v>3</v>
      </c>
      <c r="I539" s="121">
        <v>0.62152777777777779</v>
      </c>
      <c r="J539" s="112">
        <v>7</v>
      </c>
      <c r="K539" s="112">
        <v>0</v>
      </c>
      <c r="L539" s="113">
        <v>5</v>
      </c>
      <c r="M539" s="49">
        <f t="shared" si="24"/>
        <v>449</v>
      </c>
      <c r="N539" s="2">
        <f t="shared" si="25"/>
        <v>1</v>
      </c>
      <c r="O539" s="16">
        <f t="shared" si="26"/>
        <v>1</v>
      </c>
    </row>
    <row r="540" spans="7:15" ht="13.5" customHeight="1" x14ac:dyDescent="0.25">
      <c r="G540" s="111">
        <v>44821</v>
      </c>
      <c r="H540" s="112" t="s">
        <v>4</v>
      </c>
      <c r="I540" s="121">
        <v>0.56944444444444442</v>
      </c>
      <c r="J540" s="112">
        <v>6</v>
      </c>
      <c r="K540" s="112">
        <v>6</v>
      </c>
      <c r="L540" s="113">
        <v>3</v>
      </c>
      <c r="M540" s="49">
        <f t="shared" si="24"/>
        <v>450</v>
      </c>
      <c r="N540" s="2">
        <f t="shared" si="25"/>
        <v>1</v>
      </c>
      <c r="O540" s="16">
        <f t="shared" si="26"/>
        <v>1</v>
      </c>
    </row>
    <row r="541" spans="7:15" ht="13.5" customHeight="1" x14ac:dyDescent="0.25">
      <c r="G541" s="111">
        <v>44821</v>
      </c>
      <c r="H541" s="112" t="s">
        <v>4</v>
      </c>
      <c r="I541" s="121">
        <v>0.72569444444444453</v>
      </c>
      <c r="J541" s="112">
        <v>6</v>
      </c>
      <c r="K541" s="112">
        <v>6</v>
      </c>
      <c r="L541" s="113">
        <v>9</v>
      </c>
      <c r="M541" s="49">
        <f t="shared" si="24"/>
        <v>451</v>
      </c>
      <c r="N541" s="2">
        <f t="shared" si="25"/>
        <v>1</v>
      </c>
      <c r="O541" s="16">
        <f t="shared" si="26"/>
        <v>1</v>
      </c>
    </row>
    <row r="542" spans="7:15" ht="13.5" customHeight="1" x14ac:dyDescent="0.25">
      <c r="G542" s="111">
        <v>44827</v>
      </c>
      <c r="H542" s="112" t="s">
        <v>7</v>
      </c>
      <c r="I542" s="121">
        <v>0.80208333333333337</v>
      </c>
      <c r="J542" s="112">
        <v>5</v>
      </c>
      <c r="K542" s="112">
        <v>0</v>
      </c>
      <c r="L542" s="113">
        <v>3</v>
      </c>
      <c r="M542" s="49">
        <f t="shared" si="24"/>
        <v>452</v>
      </c>
      <c r="N542" s="2">
        <f t="shared" si="25"/>
        <v>1</v>
      </c>
      <c r="O542" s="16">
        <f t="shared" si="26"/>
        <v>1</v>
      </c>
    </row>
    <row r="543" spans="7:15" ht="13.5" customHeight="1" x14ac:dyDescent="0.25">
      <c r="G543" s="111">
        <v>44827</v>
      </c>
      <c r="H543" s="112" t="s">
        <v>7</v>
      </c>
      <c r="I543" s="121">
        <v>0.84375</v>
      </c>
      <c r="J543" s="112">
        <v>5</v>
      </c>
      <c r="K543" s="112">
        <v>0</v>
      </c>
      <c r="L543" s="113">
        <v>5</v>
      </c>
      <c r="M543" s="49">
        <f t="shared" si="24"/>
        <v>453</v>
      </c>
      <c r="N543" s="2">
        <f t="shared" si="25"/>
        <v>2</v>
      </c>
      <c r="O543" s="16">
        <f t="shared" si="26"/>
        <v>2</v>
      </c>
    </row>
    <row r="544" spans="7:15" ht="13.5" customHeight="1" x14ac:dyDescent="0.25">
      <c r="G544" s="111">
        <v>44827</v>
      </c>
      <c r="H544" s="112" t="s">
        <v>7</v>
      </c>
      <c r="I544" s="121">
        <v>0.84375</v>
      </c>
      <c r="J544" s="112">
        <v>5</v>
      </c>
      <c r="K544" s="112">
        <v>0</v>
      </c>
      <c r="L544" s="113">
        <v>5</v>
      </c>
      <c r="M544" s="49">
        <f t="shared" si="24"/>
        <v>453</v>
      </c>
      <c r="N544" s="2">
        <f t="shared" si="25"/>
        <v>1</v>
      </c>
      <c r="O544" s="16">
        <f t="shared" si="26"/>
        <v>2</v>
      </c>
    </row>
    <row r="545" spans="7:15" ht="13.5" customHeight="1" x14ac:dyDescent="0.25">
      <c r="G545" s="111">
        <v>44827</v>
      </c>
      <c r="H545" s="112" t="s">
        <v>7</v>
      </c>
      <c r="I545" s="121">
        <v>0.86458333333333337</v>
      </c>
      <c r="J545" s="112">
        <v>5</v>
      </c>
      <c r="K545" s="112">
        <v>0</v>
      </c>
      <c r="L545" s="113">
        <v>6</v>
      </c>
      <c r="M545" s="49">
        <f t="shared" si="24"/>
        <v>454</v>
      </c>
      <c r="N545" s="2">
        <f t="shared" si="25"/>
        <v>1</v>
      </c>
      <c r="O545" s="16">
        <f t="shared" si="26"/>
        <v>1</v>
      </c>
    </row>
    <row r="546" spans="7:15" ht="13.5" customHeight="1" x14ac:dyDescent="0.25">
      <c r="G546" s="111">
        <v>44827</v>
      </c>
      <c r="H546" s="112" t="s">
        <v>7</v>
      </c>
      <c r="I546" s="121">
        <v>0.88541666666666663</v>
      </c>
      <c r="J546" s="112">
        <v>5</v>
      </c>
      <c r="K546" s="112">
        <v>0</v>
      </c>
      <c r="L546" s="113">
        <v>7</v>
      </c>
      <c r="M546" s="49">
        <f t="shared" si="24"/>
        <v>455</v>
      </c>
      <c r="N546" s="2">
        <f t="shared" si="25"/>
        <v>1</v>
      </c>
      <c r="O546" s="16">
        <f t="shared" si="26"/>
        <v>1</v>
      </c>
    </row>
    <row r="547" spans="7:15" ht="13.5" customHeight="1" x14ac:dyDescent="0.25">
      <c r="G547" s="111">
        <v>44827</v>
      </c>
      <c r="H547" s="112" t="s">
        <v>7</v>
      </c>
      <c r="I547" s="121">
        <v>0.90625</v>
      </c>
      <c r="J547" s="112">
        <v>5</v>
      </c>
      <c r="K547" s="112">
        <v>0</v>
      </c>
      <c r="L547" s="113">
        <v>8</v>
      </c>
      <c r="M547" s="49">
        <f t="shared" si="24"/>
        <v>456</v>
      </c>
      <c r="N547" s="2">
        <f t="shared" si="25"/>
        <v>1</v>
      </c>
      <c r="O547" s="16">
        <f t="shared" si="26"/>
        <v>1</v>
      </c>
    </row>
    <row r="548" spans="7:15" ht="13.5" customHeight="1" x14ac:dyDescent="0.25">
      <c r="G548" s="111">
        <v>44828</v>
      </c>
      <c r="H548" s="112" t="s">
        <v>149</v>
      </c>
      <c r="I548" s="121">
        <v>0.56944444444444442</v>
      </c>
      <c r="J548" s="112">
        <v>5</v>
      </c>
      <c r="K548" s="112">
        <v>0</v>
      </c>
      <c r="L548" s="113">
        <v>4</v>
      </c>
      <c r="M548" s="49">
        <f t="shared" si="24"/>
        <v>457</v>
      </c>
      <c r="N548" s="2">
        <f t="shared" si="25"/>
        <v>1</v>
      </c>
      <c r="O548" s="16">
        <f t="shared" si="26"/>
        <v>1</v>
      </c>
    </row>
    <row r="549" spans="7:15" ht="13.5" customHeight="1" x14ac:dyDescent="0.25">
      <c r="G549" s="111">
        <v>44828</v>
      </c>
      <c r="H549" s="112" t="s">
        <v>149</v>
      </c>
      <c r="I549" s="121">
        <v>0.69791666666666663</v>
      </c>
      <c r="J549" s="112">
        <v>5</v>
      </c>
      <c r="K549" s="112">
        <v>0</v>
      </c>
      <c r="L549" s="113">
        <v>9</v>
      </c>
      <c r="M549" s="49">
        <f t="shared" si="24"/>
        <v>458</v>
      </c>
      <c r="N549" s="2">
        <f t="shared" si="25"/>
        <v>1</v>
      </c>
      <c r="O549" s="16">
        <f t="shared" si="26"/>
        <v>1</v>
      </c>
    </row>
    <row r="550" spans="7:15" ht="13.5" customHeight="1" x14ac:dyDescent="0.25">
      <c r="G550" s="111">
        <v>44829</v>
      </c>
      <c r="H550" s="112" t="s">
        <v>5</v>
      </c>
      <c r="I550" s="121">
        <v>0.70486111111111116</v>
      </c>
      <c r="J550" s="112">
        <v>6</v>
      </c>
      <c r="K550" s="112">
        <v>0</v>
      </c>
      <c r="L550" s="113">
        <v>8</v>
      </c>
      <c r="M550" s="49">
        <f t="shared" si="24"/>
        <v>459</v>
      </c>
      <c r="N550" s="2">
        <f t="shared" si="25"/>
        <v>2</v>
      </c>
      <c r="O550" s="16">
        <f t="shared" si="26"/>
        <v>2</v>
      </c>
    </row>
    <row r="551" spans="7:15" ht="13.5" customHeight="1" x14ac:dyDescent="0.25">
      <c r="G551" s="111">
        <v>44829</v>
      </c>
      <c r="H551" s="112" t="s">
        <v>5</v>
      </c>
      <c r="I551" s="121">
        <v>0.70486111111111116</v>
      </c>
      <c r="J551" s="112">
        <v>6</v>
      </c>
      <c r="K551" s="112">
        <v>0</v>
      </c>
      <c r="L551" s="113">
        <v>8</v>
      </c>
      <c r="M551" s="49">
        <f t="shared" si="24"/>
        <v>459</v>
      </c>
      <c r="N551" s="2">
        <f t="shared" si="25"/>
        <v>1</v>
      </c>
      <c r="O551" s="16">
        <f t="shared" si="26"/>
        <v>2</v>
      </c>
    </row>
    <row r="552" spans="7:15" ht="13.5" customHeight="1" x14ac:dyDescent="0.25">
      <c r="G552" s="111">
        <v>44829</v>
      </c>
      <c r="H552" s="112" t="s">
        <v>5</v>
      </c>
      <c r="I552" s="121">
        <v>0.72916666666666663</v>
      </c>
      <c r="J552" s="112">
        <v>6</v>
      </c>
      <c r="K552" s="112">
        <v>0</v>
      </c>
      <c r="L552" s="113">
        <v>9</v>
      </c>
      <c r="M552" s="49">
        <f t="shared" si="24"/>
        <v>460</v>
      </c>
      <c r="N552" s="2">
        <f t="shared" si="25"/>
        <v>1</v>
      </c>
      <c r="O552" s="16">
        <f t="shared" si="26"/>
        <v>1</v>
      </c>
    </row>
    <row r="553" spans="7:15" ht="13.5" customHeight="1" x14ac:dyDescent="0.25">
      <c r="G553" s="111">
        <v>44835</v>
      </c>
      <c r="H553" s="112" t="s">
        <v>3</v>
      </c>
      <c r="I553" s="121">
        <v>0.55208333333333337</v>
      </c>
      <c r="J553" s="112">
        <v>4</v>
      </c>
      <c r="K553" s="112">
        <v>9</v>
      </c>
      <c r="L553" s="113">
        <v>2</v>
      </c>
      <c r="M553" s="49">
        <f t="shared" si="24"/>
        <v>461</v>
      </c>
      <c r="N553" s="2">
        <f t="shared" si="25"/>
        <v>1</v>
      </c>
      <c r="O553" s="16">
        <f t="shared" si="26"/>
        <v>1</v>
      </c>
    </row>
    <row r="554" spans="7:15" ht="13.5" customHeight="1" x14ac:dyDescent="0.25">
      <c r="G554" s="111">
        <v>44835</v>
      </c>
      <c r="H554" s="112" t="s">
        <v>148</v>
      </c>
      <c r="I554" s="121">
        <v>0.72569444444444453</v>
      </c>
      <c r="J554" s="112">
        <v>8</v>
      </c>
      <c r="K554" s="112">
        <v>3</v>
      </c>
      <c r="L554" s="113">
        <v>10</v>
      </c>
      <c r="M554" s="49">
        <f t="shared" si="24"/>
        <v>462</v>
      </c>
      <c r="N554" s="2">
        <f t="shared" si="25"/>
        <v>1</v>
      </c>
      <c r="O554" s="16">
        <f t="shared" si="26"/>
        <v>1</v>
      </c>
    </row>
    <row r="555" spans="7:15" ht="13.5" customHeight="1" x14ac:dyDescent="0.25">
      <c r="G555" s="111">
        <v>44846</v>
      </c>
      <c r="H555" s="112" t="s">
        <v>4</v>
      </c>
      <c r="I555" s="121">
        <v>0.5625</v>
      </c>
      <c r="J555" s="112">
        <v>4</v>
      </c>
      <c r="K555" s="112">
        <v>0</v>
      </c>
      <c r="L555" s="113">
        <v>2</v>
      </c>
      <c r="M555" s="49">
        <f t="shared" si="24"/>
        <v>463</v>
      </c>
      <c r="N555" s="2">
        <f t="shared" si="25"/>
        <v>1</v>
      </c>
      <c r="O555" s="16">
        <f t="shared" si="26"/>
        <v>1</v>
      </c>
    </row>
    <row r="556" spans="7:15" ht="13.5" customHeight="1" x14ac:dyDescent="0.25">
      <c r="G556" s="111">
        <v>44846</v>
      </c>
      <c r="H556" s="112" t="s">
        <v>4</v>
      </c>
      <c r="I556" s="121">
        <v>0.58680555555555558</v>
      </c>
      <c r="J556" s="112">
        <v>4</v>
      </c>
      <c r="K556" s="112">
        <v>0</v>
      </c>
      <c r="L556" s="113">
        <v>3</v>
      </c>
      <c r="M556" s="49">
        <f t="shared" si="24"/>
        <v>464</v>
      </c>
      <c r="N556" s="2">
        <f t="shared" si="25"/>
        <v>1</v>
      </c>
      <c r="O556" s="16">
        <f t="shared" si="26"/>
        <v>1</v>
      </c>
    </row>
    <row r="557" spans="7:15" ht="13.5" customHeight="1" x14ac:dyDescent="0.25">
      <c r="G557" s="111">
        <v>44846</v>
      </c>
      <c r="H557" s="112" t="s">
        <v>4</v>
      </c>
      <c r="I557" s="121">
        <v>0.61111111111111105</v>
      </c>
      <c r="J557" s="112">
        <v>4</v>
      </c>
      <c r="K557" s="112">
        <v>0</v>
      </c>
      <c r="L557" s="113">
        <v>4</v>
      </c>
      <c r="M557" s="49">
        <f t="shared" si="24"/>
        <v>465</v>
      </c>
      <c r="N557" s="2">
        <f t="shared" si="25"/>
        <v>1</v>
      </c>
      <c r="O557" s="16">
        <f t="shared" si="26"/>
        <v>1</v>
      </c>
    </row>
    <row r="558" spans="7:15" ht="13.5" customHeight="1" x14ac:dyDescent="0.25">
      <c r="G558" s="111">
        <v>44849</v>
      </c>
      <c r="H558" s="112" t="s">
        <v>148</v>
      </c>
      <c r="I558" s="121">
        <v>0.61805555555555558</v>
      </c>
      <c r="J558" s="112">
        <v>7</v>
      </c>
      <c r="K558" s="112">
        <v>0</v>
      </c>
      <c r="L558" s="113">
        <v>5</v>
      </c>
      <c r="M558" s="49">
        <f t="shared" si="24"/>
        <v>466</v>
      </c>
      <c r="N558" s="2">
        <f t="shared" si="25"/>
        <v>1</v>
      </c>
      <c r="O558" s="16">
        <f t="shared" si="26"/>
        <v>1</v>
      </c>
    </row>
    <row r="559" spans="7:15" ht="13.5" customHeight="1" x14ac:dyDescent="0.25">
      <c r="G559" s="111">
        <v>44849</v>
      </c>
      <c r="H559" s="112" t="s">
        <v>4</v>
      </c>
      <c r="I559" s="121">
        <v>0.63194444444444442</v>
      </c>
      <c r="J559" s="112">
        <v>8</v>
      </c>
      <c r="K559" s="112">
        <v>6</v>
      </c>
      <c r="L559" s="113">
        <v>6</v>
      </c>
      <c r="M559" s="49">
        <f t="shared" si="24"/>
        <v>467</v>
      </c>
      <c r="N559" s="2">
        <f t="shared" si="25"/>
        <v>1</v>
      </c>
      <c r="O559" s="16">
        <f t="shared" si="26"/>
        <v>1</v>
      </c>
    </row>
    <row r="560" spans="7:15" ht="13.5" customHeight="1" x14ac:dyDescent="0.25">
      <c r="G560" s="111">
        <v>44849</v>
      </c>
      <c r="H560" s="112" t="s">
        <v>4</v>
      </c>
      <c r="I560" s="121">
        <v>0.6875</v>
      </c>
      <c r="J560" s="112">
        <v>8</v>
      </c>
      <c r="K560" s="112">
        <v>6</v>
      </c>
      <c r="L560" s="113">
        <v>8</v>
      </c>
      <c r="M560" s="49">
        <f t="shared" si="24"/>
        <v>468</v>
      </c>
      <c r="N560" s="2">
        <f t="shared" si="25"/>
        <v>2</v>
      </c>
      <c r="O560" s="16">
        <f t="shared" si="26"/>
        <v>2</v>
      </c>
    </row>
    <row r="561" spans="7:15" ht="13.5" customHeight="1" x14ac:dyDescent="0.25">
      <c r="G561" s="111">
        <v>44849</v>
      </c>
      <c r="H561" s="112" t="s">
        <v>4</v>
      </c>
      <c r="I561" s="121">
        <v>0.6875</v>
      </c>
      <c r="J561" s="112">
        <v>8</v>
      </c>
      <c r="K561" s="112">
        <v>6</v>
      </c>
      <c r="L561" s="113">
        <v>8</v>
      </c>
      <c r="M561" s="49">
        <f t="shared" si="24"/>
        <v>468</v>
      </c>
      <c r="N561" s="2">
        <f t="shared" si="25"/>
        <v>1</v>
      </c>
      <c r="O561" s="16">
        <f t="shared" si="26"/>
        <v>2</v>
      </c>
    </row>
    <row r="562" spans="7:15" ht="13.5" customHeight="1" x14ac:dyDescent="0.25">
      <c r="G562" s="111">
        <v>44849</v>
      </c>
      <c r="H562" s="112" t="s">
        <v>4</v>
      </c>
      <c r="I562" s="121">
        <v>0.74305555555555547</v>
      </c>
      <c r="J562" s="112">
        <v>8</v>
      </c>
      <c r="K562" s="112">
        <v>6</v>
      </c>
      <c r="L562" s="113">
        <v>10</v>
      </c>
      <c r="M562" s="49">
        <f t="shared" si="24"/>
        <v>469</v>
      </c>
      <c r="N562" s="2">
        <f t="shared" si="25"/>
        <v>1</v>
      </c>
      <c r="O562" s="16">
        <f t="shared" si="26"/>
        <v>1</v>
      </c>
    </row>
    <row r="563" spans="7:15" ht="13.5" customHeight="1" x14ac:dyDescent="0.25">
      <c r="G563" s="111">
        <v>44855</v>
      </c>
      <c r="H563" s="112" t="s">
        <v>7</v>
      </c>
      <c r="I563" s="121">
        <v>0.78125</v>
      </c>
      <c r="J563" s="112">
        <v>5</v>
      </c>
      <c r="K563" s="112">
        <v>0</v>
      </c>
      <c r="L563" s="113">
        <v>2</v>
      </c>
      <c r="M563" s="49">
        <f t="shared" si="24"/>
        <v>470</v>
      </c>
      <c r="N563" s="2">
        <f t="shared" si="25"/>
        <v>1</v>
      </c>
      <c r="O563" s="16">
        <f t="shared" si="26"/>
        <v>1</v>
      </c>
    </row>
    <row r="564" spans="7:15" ht="13.5" customHeight="1" x14ac:dyDescent="0.25">
      <c r="G564" s="111">
        <v>44855</v>
      </c>
      <c r="H564" s="112" t="s">
        <v>7</v>
      </c>
      <c r="I564" s="121">
        <v>0.80208333333333337</v>
      </c>
      <c r="J564" s="112">
        <v>5</v>
      </c>
      <c r="K564" s="112">
        <v>0</v>
      </c>
      <c r="L564" s="113">
        <v>3</v>
      </c>
      <c r="M564" s="49">
        <f t="shared" si="24"/>
        <v>471</v>
      </c>
      <c r="N564" s="2">
        <f t="shared" si="25"/>
        <v>1</v>
      </c>
      <c r="O564" s="16">
        <f t="shared" si="26"/>
        <v>1</v>
      </c>
    </row>
    <row r="565" spans="7:15" ht="13.5" customHeight="1" x14ac:dyDescent="0.25">
      <c r="G565" s="111">
        <v>44856</v>
      </c>
      <c r="H565" s="112" t="s">
        <v>6</v>
      </c>
      <c r="I565" s="121">
        <v>0.74305555555555547</v>
      </c>
      <c r="J565" s="112">
        <v>6</v>
      </c>
      <c r="K565" s="112">
        <v>0</v>
      </c>
      <c r="L565" s="113">
        <v>10</v>
      </c>
      <c r="M565" s="49">
        <f t="shared" si="24"/>
        <v>472</v>
      </c>
      <c r="N565" s="2">
        <f t="shared" si="25"/>
        <v>1</v>
      </c>
      <c r="O565" s="16">
        <f t="shared" si="26"/>
        <v>1</v>
      </c>
    </row>
    <row r="566" spans="7:15" ht="13.5" customHeight="1" x14ac:dyDescent="0.25">
      <c r="G566" s="111">
        <v>44863</v>
      </c>
      <c r="H566" s="112" t="s">
        <v>149</v>
      </c>
      <c r="I566" s="121">
        <v>0.53125</v>
      </c>
      <c r="J566" s="112">
        <v>4</v>
      </c>
      <c r="K566" s="112">
        <v>0</v>
      </c>
      <c r="L566" s="113">
        <v>2</v>
      </c>
      <c r="M566" s="49">
        <f t="shared" si="24"/>
        <v>473</v>
      </c>
      <c r="N566" s="2">
        <f t="shared" si="25"/>
        <v>1</v>
      </c>
      <c r="O566" s="16">
        <f t="shared" si="26"/>
        <v>1</v>
      </c>
    </row>
    <row r="567" spans="7:15" ht="13.5" customHeight="1" x14ac:dyDescent="0.25">
      <c r="G567" s="111">
        <v>44863</v>
      </c>
      <c r="H567" s="112" t="s">
        <v>149</v>
      </c>
      <c r="I567" s="121">
        <v>0.58333333333333337</v>
      </c>
      <c r="J567" s="112">
        <v>4</v>
      </c>
      <c r="K567" s="112">
        <v>0</v>
      </c>
      <c r="L567" s="113">
        <v>4</v>
      </c>
      <c r="M567" s="49">
        <f t="shared" si="24"/>
        <v>474</v>
      </c>
      <c r="N567" s="2">
        <f t="shared" si="25"/>
        <v>1</v>
      </c>
      <c r="O567" s="16">
        <f t="shared" si="26"/>
        <v>1</v>
      </c>
    </row>
    <row r="568" spans="7:15" ht="13.5" customHeight="1" x14ac:dyDescent="0.25">
      <c r="G568" s="111">
        <v>44863</v>
      </c>
      <c r="H568" s="112" t="s">
        <v>149</v>
      </c>
      <c r="I568" s="121">
        <v>0.66666666666666663</v>
      </c>
      <c r="J568" s="112">
        <v>4</v>
      </c>
      <c r="K568" s="112">
        <v>0</v>
      </c>
      <c r="L568" s="113">
        <v>7</v>
      </c>
      <c r="M568" s="49">
        <f t="shared" si="24"/>
        <v>475</v>
      </c>
      <c r="N568" s="2">
        <f t="shared" si="25"/>
        <v>1</v>
      </c>
      <c r="O568" s="16">
        <f t="shared" si="26"/>
        <v>1</v>
      </c>
    </row>
    <row r="569" spans="7:15" ht="13.5" customHeight="1" x14ac:dyDescent="0.25">
      <c r="G569" s="111">
        <v>44866</v>
      </c>
      <c r="H569" s="112" t="s">
        <v>21</v>
      </c>
      <c r="I569" s="121">
        <v>0.47222222222222227</v>
      </c>
      <c r="J569" s="112">
        <v>5</v>
      </c>
      <c r="K569" s="112">
        <v>2</v>
      </c>
      <c r="L569" s="113">
        <v>2</v>
      </c>
      <c r="M569" s="49">
        <f t="shared" si="24"/>
        <v>476</v>
      </c>
      <c r="N569" s="2">
        <f t="shared" si="25"/>
        <v>1</v>
      </c>
      <c r="O569" s="16">
        <f t="shared" si="26"/>
        <v>1</v>
      </c>
    </row>
    <row r="570" spans="7:15" ht="13.5" customHeight="1" x14ac:dyDescent="0.25">
      <c r="G570" s="111">
        <v>44866</v>
      </c>
      <c r="H570" s="112" t="s">
        <v>21</v>
      </c>
      <c r="I570" s="121">
        <v>0.71875</v>
      </c>
      <c r="J570" s="112">
        <v>5</v>
      </c>
      <c r="K570" s="112">
        <v>2</v>
      </c>
      <c r="L570" s="113">
        <v>10</v>
      </c>
      <c r="M570" s="49">
        <f t="shared" si="24"/>
        <v>477</v>
      </c>
      <c r="N570" s="2">
        <f t="shared" si="25"/>
        <v>2</v>
      </c>
      <c r="O570" s="16">
        <f t="shared" si="26"/>
        <v>2</v>
      </c>
    </row>
    <row r="571" spans="7:15" ht="13.5" customHeight="1" x14ac:dyDescent="0.25">
      <c r="G571" s="111">
        <v>44866</v>
      </c>
      <c r="H571" s="112" t="s">
        <v>21</v>
      </c>
      <c r="I571" s="121">
        <v>0.71875</v>
      </c>
      <c r="J571" s="112">
        <v>5</v>
      </c>
      <c r="K571" s="112">
        <v>2</v>
      </c>
      <c r="L571" s="113">
        <v>10</v>
      </c>
      <c r="M571" s="49">
        <f t="shared" si="24"/>
        <v>477</v>
      </c>
      <c r="N571" s="2">
        <f t="shared" si="25"/>
        <v>1</v>
      </c>
      <c r="O571" s="16">
        <f t="shared" si="26"/>
        <v>2</v>
      </c>
    </row>
    <row r="572" spans="7:15" ht="13.5" customHeight="1" x14ac:dyDescent="0.25">
      <c r="G572" s="111">
        <v>44868</v>
      </c>
      <c r="H572" s="112" t="s">
        <v>21</v>
      </c>
      <c r="I572" s="121">
        <v>0.57638888888888895</v>
      </c>
      <c r="J572" s="112">
        <v>5</v>
      </c>
      <c r="K572" s="112">
        <v>5</v>
      </c>
      <c r="L572" s="113">
        <v>3</v>
      </c>
      <c r="M572" s="49">
        <f t="shared" si="24"/>
        <v>478</v>
      </c>
      <c r="N572" s="2">
        <f t="shared" si="25"/>
        <v>1</v>
      </c>
      <c r="O572" s="16">
        <f t="shared" si="26"/>
        <v>1</v>
      </c>
    </row>
    <row r="573" spans="7:15" ht="13.5" customHeight="1" x14ac:dyDescent="0.25">
      <c r="G573" s="111">
        <v>44868</v>
      </c>
      <c r="H573" s="112" t="s">
        <v>21</v>
      </c>
      <c r="I573" s="121">
        <v>0.63194444444444442</v>
      </c>
      <c r="J573" s="112">
        <v>5</v>
      </c>
      <c r="K573" s="112">
        <v>5</v>
      </c>
      <c r="L573" s="113">
        <v>5</v>
      </c>
      <c r="M573" s="49">
        <f t="shared" si="24"/>
        <v>479</v>
      </c>
      <c r="N573" s="2">
        <f t="shared" si="25"/>
        <v>1</v>
      </c>
      <c r="O573" s="16">
        <f t="shared" si="26"/>
        <v>1</v>
      </c>
    </row>
    <row r="574" spans="7:15" ht="13.5" customHeight="1" x14ac:dyDescent="0.25">
      <c r="G574" s="111">
        <v>44868</v>
      </c>
      <c r="H574" s="112" t="s">
        <v>21</v>
      </c>
      <c r="I574" s="121">
        <v>0.65972222222222221</v>
      </c>
      <c r="J574" s="112">
        <v>5</v>
      </c>
      <c r="K574" s="112">
        <v>5</v>
      </c>
      <c r="L574" s="113">
        <v>6</v>
      </c>
      <c r="M574" s="49">
        <f t="shared" si="24"/>
        <v>480</v>
      </c>
      <c r="N574" s="2">
        <f t="shared" si="25"/>
        <v>2</v>
      </c>
      <c r="O574" s="16">
        <f t="shared" si="26"/>
        <v>2</v>
      </c>
    </row>
    <row r="575" spans="7:15" ht="13.5" customHeight="1" x14ac:dyDescent="0.25">
      <c r="G575" s="111">
        <v>44868</v>
      </c>
      <c r="H575" s="112" t="s">
        <v>21</v>
      </c>
      <c r="I575" s="121">
        <v>0.65972222222222221</v>
      </c>
      <c r="J575" s="112">
        <v>5</v>
      </c>
      <c r="K575" s="112">
        <v>5</v>
      </c>
      <c r="L575" s="113">
        <v>6</v>
      </c>
      <c r="M575" s="49">
        <f t="shared" si="24"/>
        <v>480</v>
      </c>
      <c r="N575" s="2">
        <f t="shared" si="25"/>
        <v>1</v>
      </c>
      <c r="O575" s="16">
        <f t="shared" si="26"/>
        <v>2</v>
      </c>
    </row>
    <row r="576" spans="7:15" ht="13.5" customHeight="1" x14ac:dyDescent="0.25">
      <c r="G576" s="111">
        <v>44870</v>
      </c>
      <c r="H576" s="112" t="s">
        <v>149</v>
      </c>
      <c r="I576" s="121">
        <v>0.56597222222222221</v>
      </c>
      <c r="J576" s="112">
        <v>4</v>
      </c>
      <c r="K576" s="112">
        <v>3</v>
      </c>
      <c r="L576" s="113">
        <v>3</v>
      </c>
      <c r="M576" s="49">
        <f t="shared" si="24"/>
        <v>481</v>
      </c>
      <c r="N576" s="2">
        <f t="shared" si="25"/>
        <v>1</v>
      </c>
      <c r="O576" s="16">
        <f t="shared" si="26"/>
        <v>1</v>
      </c>
    </row>
    <row r="577" spans="7:15" ht="13.5" customHeight="1" x14ac:dyDescent="0.25">
      <c r="G577" s="111">
        <v>44870</v>
      </c>
      <c r="H577" s="112" t="s">
        <v>149</v>
      </c>
      <c r="I577" s="121">
        <v>0.59027777777777779</v>
      </c>
      <c r="J577" s="112">
        <v>4</v>
      </c>
      <c r="K577" s="112">
        <v>3</v>
      </c>
      <c r="L577" s="113">
        <v>4</v>
      </c>
      <c r="M577" s="49">
        <f t="shared" si="24"/>
        <v>482</v>
      </c>
      <c r="N577" s="2">
        <f t="shared" si="25"/>
        <v>1</v>
      </c>
      <c r="O577" s="16">
        <f t="shared" si="26"/>
        <v>1</v>
      </c>
    </row>
    <row r="578" spans="7:15" ht="13.5" customHeight="1" x14ac:dyDescent="0.25">
      <c r="G578" s="111">
        <v>44870</v>
      </c>
      <c r="H578" s="112" t="s">
        <v>21</v>
      </c>
      <c r="I578" s="121">
        <v>0.60416666666666663</v>
      </c>
      <c r="J578" s="112">
        <v>4</v>
      </c>
      <c r="K578" s="112">
        <v>9</v>
      </c>
      <c r="L578" s="113">
        <v>4</v>
      </c>
      <c r="M578" s="49">
        <f t="shared" si="24"/>
        <v>483</v>
      </c>
      <c r="N578" s="2">
        <f t="shared" si="25"/>
        <v>1</v>
      </c>
      <c r="O578" s="16">
        <f t="shared" si="26"/>
        <v>1</v>
      </c>
    </row>
    <row r="579" spans="7:15" ht="13.5" customHeight="1" x14ac:dyDescent="0.25">
      <c r="G579" s="111">
        <v>44870</v>
      </c>
      <c r="H579" s="112" t="s">
        <v>149</v>
      </c>
      <c r="I579" s="121">
        <v>0.61805555555555558</v>
      </c>
      <c r="J579" s="112">
        <v>4</v>
      </c>
      <c r="K579" s="112">
        <v>3</v>
      </c>
      <c r="L579" s="113">
        <v>5</v>
      </c>
      <c r="M579" s="49">
        <f t="shared" si="24"/>
        <v>484</v>
      </c>
      <c r="N579" s="2">
        <f t="shared" si="25"/>
        <v>1</v>
      </c>
      <c r="O579" s="16">
        <f t="shared" si="26"/>
        <v>1</v>
      </c>
    </row>
    <row r="580" spans="7:15" ht="13.5" customHeight="1" x14ac:dyDescent="0.25">
      <c r="G580" s="111">
        <v>44870</v>
      </c>
      <c r="H580" s="112" t="s">
        <v>149</v>
      </c>
      <c r="I580" s="121">
        <v>0.72569444444444453</v>
      </c>
      <c r="J580" s="112">
        <v>4</v>
      </c>
      <c r="K580" s="112">
        <v>3</v>
      </c>
      <c r="L580" s="113">
        <v>9</v>
      </c>
      <c r="M580" s="49">
        <f t="shared" si="24"/>
        <v>485</v>
      </c>
      <c r="N580" s="2">
        <f t="shared" si="25"/>
        <v>1</v>
      </c>
      <c r="O580" s="16">
        <f t="shared" si="26"/>
        <v>1</v>
      </c>
    </row>
    <row r="581" spans="7:15" ht="13.5" customHeight="1" x14ac:dyDescent="0.25">
      <c r="G581" s="111">
        <v>44870</v>
      </c>
      <c r="H581" s="112" t="s">
        <v>149</v>
      </c>
      <c r="I581" s="121">
        <v>0.75347222222222221</v>
      </c>
      <c r="J581" s="112">
        <v>4</v>
      </c>
      <c r="K581" s="112">
        <v>3</v>
      </c>
      <c r="L581" s="113">
        <v>10</v>
      </c>
      <c r="M581" s="49">
        <f t="shared" si="24"/>
        <v>486</v>
      </c>
      <c r="N581" s="2">
        <f t="shared" si="25"/>
        <v>1</v>
      </c>
      <c r="O581" s="16">
        <f t="shared" si="26"/>
        <v>1</v>
      </c>
    </row>
    <row r="582" spans="7:15" ht="13.5" customHeight="1" x14ac:dyDescent="0.25">
      <c r="G582" s="111">
        <v>44877</v>
      </c>
      <c r="H582" s="112" t="s">
        <v>226</v>
      </c>
      <c r="I582" s="121">
        <v>0.57291666666666663</v>
      </c>
      <c r="J582" s="112">
        <v>4</v>
      </c>
      <c r="K582" s="112">
        <v>3</v>
      </c>
      <c r="L582" s="113">
        <v>3</v>
      </c>
      <c r="M582" s="49">
        <f t="shared" ref="M582:M645" si="27">IF(AND(G582=G581,L582=L581,I582=I581),M581,M581+1)</f>
        <v>487</v>
      </c>
      <c r="N582" s="2">
        <f t="shared" si="25"/>
        <v>1</v>
      </c>
      <c r="O582" s="16">
        <f t="shared" si="26"/>
        <v>1</v>
      </c>
    </row>
    <row r="583" spans="7:15" ht="13.5" customHeight="1" x14ac:dyDescent="0.25">
      <c r="G583" s="111">
        <v>44877</v>
      </c>
      <c r="H583" s="112" t="s">
        <v>1079</v>
      </c>
      <c r="I583" s="121">
        <v>0.58680555555555558</v>
      </c>
      <c r="J583" s="112">
        <v>4</v>
      </c>
      <c r="K583" s="112">
        <v>0</v>
      </c>
      <c r="L583" s="113">
        <v>4</v>
      </c>
      <c r="M583" s="49">
        <f t="shared" si="27"/>
        <v>488</v>
      </c>
      <c r="N583" s="2">
        <f t="shared" si="25"/>
        <v>1</v>
      </c>
      <c r="O583" s="16">
        <f t="shared" si="26"/>
        <v>1</v>
      </c>
    </row>
    <row r="584" spans="7:15" ht="13.5" customHeight="1" x14ac:dyDescent="0.25">
      <c r="G584" s="111">
        <v>44877</v>
      </c>
      <c r="H584" s="112" t="s">
        <v>1079</v>
      </c>
      <c r="I584" s="121">
        <v>0.61111111111111105</v>
      </c>
      <c r="J584" s="112">
        <v>4</v>
      </c>
      <c r="K584" s="112">
        <v>0</v>
      </c>
      <c r="L584" s="113">
        <v>5</v>
      </c>
      <c r="M584" s="49">
        <f t="shared" si="27"/>
        <v>489</v>
      </c>
      <c r="N584" s="2">
        <f t="shared" si="25"/>
        <v>1</v>
      </c>
      <c r="O584" s="16">
        <f t="shared" si="26"/>
        <v>1</v>
      </c>
    </row>
    <row r="585" spans="7:15" ht="13.5" customHeight="1" x14ac:dyDescent="0.25">
      <c r="G585" s="111">
        <v>44877</v>
      </c>
      <c r="H585" s="112" t="s">
        <v>226</v>
      </c>
      <c r="I585" s="121">
        <v>0.625</v>
      </c>
      <c r="J585" s="112">
        <v>4</v>
      </c>
      <c r="K585" s="112">
        <v>3</v>
      </c>
      <c r="L585" s="113">
        <v>5</v>
      </c>
      <c r="M585" s="49">
        <f t="shared" si="27"/>
        <v>490</v>
      </c>
      <c r="N585" s="2">
        <f t="shared" ref="N585:N648" si="28">IF(M585=M587,3,IF(M585=M586,2,1))</f>
        <v>1</v>
      </c>
      <c r="O585" s="16">
        <f t="shared" ref="O585:O648" si="29">IF(N583=3,3,IF(N584=3,3,IF(N584=2,2,N585)))</f>
        <v>1</v>
      </c>
    </row>
    <row r="586" spans="7:15" ht="13.5" customHeight="1" x14ac:dyDescent="0.25">
      <c r="G586" s="111">
        <v>44877</v>
      </c>
      <c r="H586" s="112" t="s">
        <v>226</v>
      </c>
      <c r="I586" s="121">
        <v>0.65277777777777779</v>
      </c>
      <c r="J586" s="112">
        <v>4</v>
      </c>
      <c r="K586" s="112">
        <v>3</v>
      </c>
      <c r="L586" s="113">
        <v>6</v>
      </c>
      <c r="M586" s="49">
        <f t="shared" si="27"/>
        <v>491</v>
      </c>
      <c r="N586" s="2">
        <f t="shared" si="28"/>
        <v>1</v>
      </c>
      <c r="O586" s="16">
        <f t="shared" si="29"/>
        <v>1</v>
      </c>
    </row>
    <row r="587" spans="7:15" ht="13.5" customHeight="1" x14ac:dyDescent="0.25">
      <c r="G587" s="111">
        <v>44877</v>
      </c>
      <c r="H587" s="112" t="s">
        <v>226</v>
      </c>
      <c r="I587" s="121">
        <v>0.68055555555555547</v>
      </c>
      <c r="J587" s="112">
        <v>4</v>
      </c>
      <c r="K587" s="112">
        <v>3</v>
      </c>
      <c r="L587" s="113">
        <v>7</v>
      </c>
      <c r="M587" s="49">
        <f t="shared" si="27"/>
        <v>492</v>
      </c>
      <c r="N587" s="2">
        <f t="shared" si="28"/>
        <v>1</v>
      </c>
      <c r="O587" s="16">
        <f t="shared" si="29"/>
        <v>1</v>
      </c>
    </row>
    <row r="588" spans="7:15" ht="13.5" customHeight="1" x14ac:dyDescent="0.25">
      <c r="G588" s="111">
        <v>44877</v>
      </c>
      <c r="H588" s="112" t="s">
        <v>226</v>
      </c>
      <c r="I588" s="121">
        <v>0.70833333333333337</v>
      </c>
      <c r="J588" s="112">
        <v>4</v>
      </c>
      <c r="K588" s="112">
        <v>3</v>
      </c>
      <c r="L588" s="113">
        <v>8</v>
      </c>
      <c r="M588" s="49">
        <f t="shared" si="27"/>
        <v>493</v>
      </c>
      <c r="N588" s="2">
        <f t="shared" si="28"/>
        <v>1</v>
      </c>
      <c r="O588" s="16">
        <f t="shared" si="29"/>
        <v>1</v>
      </c>
    </row>
    <row r="589" spans="7:15" ht="13.5" customHeight="1" x14ac:dyDescent="0.25">
      <c r="G589" s="111">
        <v>44884</v>
      </c>
      <c r="H589" s="112" t="s">
        <v>198</v>
      </c>
      <c r="I589" s="121">
        <v>0.50694444444444442</v>
      </c>
      <c r="J589" s="112">
        <v>4</v>
      </c>
      <c r="K589" s="112">
        <v>0</v>
      </c>
      <c r="L589" s="113">
        <v>1</v>
      </c>
      <c r="M589" s="49">
        <f t="shared" si="27"/>
        <v>494</v>
      </c>
      <c r="N589" s="2">
        <f t="shared" si="28"/>
        <v>2</v>
      </c>
      <c r="O589" s="16">
        <f t="shared" si="29"/>
        <v>2</v>
      </c>
    </row>
    <row r="590" spans="7:15" ht="13.5" customHeight="1" x14ac:dyDescent="0.25">
      <c r="G590" s="111">
        <v>44884</v>
      </c>
      <c r="H590" s="112" t="s">
        <v>198</v>
      </c>
      <c r="I590" s="121">
        <v>0.50694444444444442</v>
      </c>
      <c r="J590" s="112">
        <v>4</v>
      </c>
      <c r="K590" s="112">
        <v>0</v>
      </c>
      <c r="L590" s="113">
        <v>1</v>
      </c>
      <c r="M590" s="49">
        <f t="shared" si="27"/>
        <v>494</v>
      </c>
      <c r="N590" s="2">
        <f t="shared" si="28"/>
        <v>1</v>
      </c>
      <c r="O590" s="16">
        <f t="shared" si="29"/>
        <v>2</v>
      </c>
    </row>
    <row r="591" spans="7:15" ht="13.5" customHeight="1" x14ac:dyDescent="0.25">
      <c r="G591" s="111">
        <v>44884</v>
      </c>
      <c r="H591" s="112" t="s">
        <v>1072</v>
      </c>
      <c r="I591" s="121">
        <v>0.53819444444444442</v>
      </c>
      <c r="J591" s="112">
        <v>4</v>
      </c>
      <c r="K591" s="112">
        <v>0</v>
      </c>
      <c r="L591" s="113">
        <v>2</v>
      </c>
      <c r="M591" s="49">
        <f t="shared" si="27"/>
        <v>495</v>
      </c>
      <c r="N591" s="2">
        <f t="shared" si="28"/>
        <v>1</v>
      </c>
      <c r="O591" s="16">
        <f t="shared" si="29"/>
        <v>1</v>
      </c>
    </row>
    <row r="592" spans="7:15" ht="13.5" customHeight="1" x14ac:dyDescent="0.25">
      <c r="G592" s="111">
        <v>44884</v>
      </c>
      <c r="H592" s="112" t="s">
        <v>1072</v>
      </c>
      <c r="I592" s="121">
        <v>0.61111111111111105</v>
      </c>
      <c r="J592" s="112">
        <v>4</v>
      </c>
      <c r="K592" s="112">
        <v>0</v>
      </c>
      <c r="L592" s="113">
        <v>5</v>
      </c>
      <c r="M592" s="49">
        <f t="shared" si="27"/>
        <v>496</v>
      </c>
      <c r="N592" s="2">
        <f t="shared" si="28"/>
        <v>1</v>
      </c>
      <c r="O592" s="16">
        <f t="shared" si="29"/>
        <v>1</v>
      </c>
    </row>
    <row r="593" spans="7:15" ht="13.5" customHeight="1" x14ac:dyDescent="0.25">
      <c r="G593" s="111">
        <v>44884</v>
      </c>
      <c r="H593" s="112" t="s">
        <v>198</v>
      </c>
      <c r="I593" s="121">
        <v>0.625</v>
      </c>
      <c r="J593" s="112">
        <v>4</v>
      </c>
      <c r="K593" s="112">
        <v>0</v>
      </c>
      <c r="L593" s="113">
        <v>6</v>
      </c>
      <c r="M593" s="49">
        <f t="shared" si="27"/>
        <v>497</v>
      </c>
      <c r="N593" s="2">
        <f t="shared" si="28"/>
        <v>1</v>
      </c>
      <c r="O593" s="16">
        <f t="shared" si="29"/>
        <v>1</v>
      </c>
    </row>
    <row r="594" spans="7:15" ht="13.5" customHeight="1" x14ac:dyDescent="0.25">
      <c r="G594" s="111">
        <v>44884</v>
      </c>
      <c r="H594" s="112" t="s">
        <v>198</v>
      </c>
      <c r="I594" s="121">
        <v>0.68055555555555547</v>
      </c>
      <c r="J594" s="112">
        <v>4</v>
      </c>
      <c r="K594" s="112">
        <v>0</v>
      </c>
      <c r="L594" s="113">
        <v>8</v>
      </c>
      <c r="M594" s="49">
        <f t="shared" si="27"/>
        <v>498</v>
      </c>
      <c r="N594" s="2">
        <f t="shared" si="28"/>
        <v>1</v>
      </c>
      <c r="O594" s="16">
        <f t="shared" si="29"/>
        <v>1</v>
      </c>
    </row>
    <row r="595" spans="7:15" ht="13.5" customHeight="1" x14ac:dyDescent="0.25">
      <c r="G595" s="111">
        <v>44884</v>
      </c>
      <c r="H595" s="112" t="s">
        <v>198</v>
      </c>
      <c r="I595" s="121">
        <v>0.73611111111111116</v>
      </c>
      <c r="J595" s="112">
        <v>4</v>
      </c>
      <c r="K595" s="112">
        <v>0</v>
      </c>
      <c r="L595" s="113">
        <v>10</v>
      </c>
      <c r="M595" s="49">
        <f t="shared" si="27"/>
        <v>499</v>
      </c>
      <c r="N595" s="2">
        <f t="shared" si="28"/>
        <v>2</v>
      </c>
      <c r="O595" s="16">
        <f t="shared" si="29"/>
        <v>2</v>
      </c>
    </row>
    <row r="596" spans="7:15" ht="13.5" customHeight="1" x14ac:dyDescent="0.25">
      <c r="G596" s="111">
        <v>44884</v>
      </c>
      <c r="H596" s="112" t="s">
        <v>198</v>
      </c>
      <c r="I596" s="121">
        <v>0.73611111111111116</v>
      </c>
      <c r="J596" s="112">
        <v>4</v>
      </c>
      <c r="K596" s="112">
        <v>0</v>
      </c>
      <c r="L596" s="113">
        <v>10</v>
      </c>
      <c r="M596" s="49">
        <f t="shared" si="27"/>
        <v>499</v>
      </c>
      <c r="N596" s="2">
        <f t="shared" si="28"/>
        <v>1</v>
      </c>
      <c r="O596" s="16">
        <f t="shared" si="29"/>
        <v>2</v>
      </c>
    </row>
    <row r="597" spans="7:15" ht="13.5" customHeight="1" x14ac:dyDescent="0.25">
      <c r="G597" s="111">
        <v>44891</v>
      </c>
      <c r="H597" s="112" t="s">
        <v>4</v>
      </c>
      <c r="I597" s="121">
        <v>0.57291666666666663</v>
      </c>
      <c r="J597" s="112">
        <v>4</v>
      </c>
      <c r="K597" s="112">
        <v>2</v>
      </c>
      <c r="L597" s="113">
        <v>3</v>
      </c>
      <c r="M597" s="49">
        <f t="shared" si="27"/>
        <v>500</v>
      </c>
      <c r="N597" s="2">
        <f t="shared" si="28"/>
        <v>1</v>
      </c>
      <c r="O597" s="16">
        <f t="shared" si="29"/>
        <v>1</v>
      </c>
    </row>
    <row r="598" spans="7:15" ht="13.5" customHeight="1" x14ac:dyDescent="0.25">
      <c r="G598" s="111">
        <v>44891</v>
      </c>
      <c r="H598" s="112" t="s">
        <v>4</v>
      </c>
      <c r="I598" s="121">
        <v>0.65277777777777779</v>
      </c>
      <c r="J598" s="112">
        <v>4</v>
      </c>
      <c r="K598" s="112">
        <v>2</v>
      </c>
      <c r="L598" s="113">
        <v>6</v>
      </c>
      <c r="M598" s="49">
        <f t="shared" si="27"/>
        <v>501</v>
      </c>
      <c r="N598" s="2">
        <f t="shared" si="28"/>
        <v>1</v>
      </c>
      <c r="O598" s="16">
        <f t="shared" si="29"/>
        <v>1</v>
      </c>
    </row>
    <row r="599" spans="7:15" ht="13.5" customHeight="1" x14ac:dyDescent="0.25">
      <c r="G599" s="111">
        <v>44891</v>
      </c>
      <c r="H599" s="112" t="s">
        <v>4</v>
      </c>
      <c r="I599" s="121">
        <v>0.73611111111111116</v>
      </c>
      <c r="J599" s="112">
        <v>4</v>
      </c>
      <c r="K599" s="112">
        <v>2</v>
      </c>
      <c r="L599" s="113">
        <v>9</v>
      </c>
      <c r="M599" s="49">
        <f t="shared" si="27"/>
        <v>502</v>
      </c>
      <c r="N599" s="2">
        <f t="shared" si="28"/>
        <v>1</v>
      </c>
      <c r="O599" s="16">
        <f t="shared" si="29"/>
        <v>1</v>
      </c>
    </row>
    <row r="600" spans="7:15" ht="13.5" customHeight="1" x14ac:dyDescent="0.25">
      <c r="G600" s="111">
        <v>44898</v>
      </c>
      <c r="H600" s="112" t="s">
        <v>22</v>
      </c>
      <c r="I600" s="121">
        <v>0.52430555555555558</v>
      </c>
      <c r="J600" s="112">
        <v>4</v>
      </c>
      <c r="K600" s="112">
        <v>0</v>
      </c>
      <c r="L600" s="113">
        <v>1</v>
      </c>
      <c r="M600" s="49">
        <f t="shared" si="27"/>
        <v>503</v>
      </c>
      <c r="N600" s="2">
        <f t="shared" si="28"/>
        <v>1</v>
      </c>
      <c r="O600" s="16">
        <f t="shared" si="29"/>
        <v>1</v>
      </c>
    </row>
    <row r="601" spans="7:15" ht="13.5" customHeight="1" x14ac:dyDescent="0.25">
      <c r="G601" s="111">
        <v>44898</v>
      </c>
      <c r="H601" s="112" t="s">
        <v>22</v>
      </c>
      <c r="I601" s="121">
        <v>0.54861111111111105</v>
      </c>
      <c r="J601" s="112">
        <v>4</v>
      </c>
      <c r="K601" s="112">
        <v>0</v>
      </c>
      <c r="L601" s="113">
        <v>2</v>
      </c>
      <c r="M601" s="49">
        <f t="shared" si="27"/>
        <v>504</v>
      </c>
      <c r="N601" s="2">
        <f t="shared" si="28"/>
        <v>1</v>
      </c>
      <c r="O601" s="16">
        <f t="shared" si="29"/>
        <v>1</v>
      </c>
    </row>
    <row r="602" spans="7:15" ht="13.5" customHeight="1" x14ac:dyDescent="0.25">
      <c r="G602" s="111">
        <v>44898</v>
      </c>
      <c r="H602" s="112" t="s">
        <v>22</v>
      </c>
      <c r="I602" s="121">
        <v>0.59722222222222221</v>
      </c>
      <c r="J602" s="112">
        <v>4</v>
      </c>
      <c r="K602" s="112">
        <v>0</v>
      </c>
      <c r="L602" s="113">
        <v>4</v>
      </c>
      <c r="M602" s="49">
        <f t="shared" si="27"/>
        <v>505</v>
      </c>
      <c r="N602" s="2">
        <f t="shared" si="28"/>
        <v>1</v>
      </c>
      <c r="O602" s="16">
        <f t="shared" si="29"/>
        <v>1</v>
      </c>
    </row>
    <row r="603" spans="7:15" ht="13.5" customHeight="1" x14ac:dyDescent="0.25">
      <c r="G603" s="111">
        <v>44898</v>
      </c>
      <c r="H603" s="112" t="s">
        <v>149</v>
      </c>
      <c r="I603" s="121">
        <v>0.61111111111111105</v>
      </c>
      <c r="J603" s="112">
        <v>4</v>
      </c>
      <c r="K603" s="112">
        <v>5</v>
      </c>
      <c r="L603" s="113">
        <v>5</v>
      </c>
      <c r="M603" s="49">
        <f t="shared" si="27"/>
        <v>506</v>
      </c>
      <c r="N603" s="2">
        <f t="shared" si="28"/>
        <v>1</v>
      </c>
      <c r="O603" s="16">
        <f t="shared" si="29"/>
        <v>1</v>
      </c>
    </row>
    <row r="604" spans="7:15" ht="13.5" customHeight="1" x14ac:dyDescent="0.25">
      <c r="G604" s="111">
        <v>44898</v>
      </c>
      <c r="H604" s="112" t="s">
        <v>149</v>
      </c>
      <c r="I604" s="121">
        <v>0.66666666666666663</v>
      </c>
      <c r="J604" s="112">
        <v>4</v>
      </c>
      <c r="K604" s="112">
        <v>5</v>
      </c>
      <c r="L604" s="113">
        <v>7</v>
      </c>
      <c r="M604" s="49">
        <f t="shared" si="27"/>
        <v>507</v>
      </c>
      <c r="N604" s="2">
        <f t="shared" si="28"/>
        <v>1</v>
      </c>
      <c r="O604" s="16">
        <f t="shared" si="29"/>
        <v>1</v>
      </c>
    </row>
    <row r="605" spans="7:15" ht="13.5" customHeight="1" x14ac:dyDescent="0.25">
      <c r="G605" s="111">
        <v>44898</v>
      </c>
      <c r="H605" s="112" t="s">
        <v>22</v>
      </c>
      <c r="I605" s="121">
        <v>0.68055555555555547</v>
      </c>
      <c r="J605" s="112">
        <v>4</v>
      </c>
      <c r="K605" s="112">
        <v>0</v>
      </c>
      <c r="L605" s="113">
        <v>7</v>
      </c>
      <c r="M605" s="49">
        <f t="shared" si="27"/>
        <v>508</v>
      </c>
      <c r="N605" s="2">
        <f t="shared" si="28"/>
        <v>1</v>
      </c>
      <c r="O605" s="16">
        <f t="shared" si="29"/>
        <v>1</v>
      </c>
    </row>
    <row r="606" spans="7:15" ht="13.5" customHeight="1" x14ac:dyDescent="0.25">
      <c r="G606" s="111">
        <v>44898</v>
      </c>
      <c r="H606" s="112" t="s">
        <v>22</v>
      </c>
      <c r="I606" s="121">
        <v>0.70833333333333337</v>
      </c>
      <c r="J606" s="112">
        <v>4</v>
      </c>
      <c r="K606" s="112">
        <v>0</v>
      </c>
      <c r="L606" s="113">
        <v>8</v>
      </c>
      <c r="M606" s="49">
        <f t="shared" si="27"/>
        <v>509</v>
      </c>
      <c r="N606" s="2">
        <f t="shared" si="28"/>
        <v>2</v>
      </c>
      <c r="O606" s="16">
        <f t="shared" si="29"/>
        <v>2</v>
      </c>
    </row>
    <row r="607" spans="7:15" ht="13.5" customHeight="1" x14ac:dyDescent="0.25">
      <c r="G607" s="111">
        <v>44898</v>
      </c>
      <c r="H607" s="112" t="s">
        <v>22</v>
      </c>
      <c r="I607" s="121">
        <v>0.70833333333333337</v>
      </c>
      <c r="J607" s="112">
        <v>4</v>
      </c>
      <c r="K607" s="112">
        <v>0</v>
      </c>
      <c r="L607" s="113">
        <v>8</v>
      </c>
      <c r="M607" s="49">
        <f t="shared" si="27"/>
        <v>509</v>
      </c>
      <c r="N607" s="2">
        <f t="shared" si="28"/>
        <v>1</v>
      </c>
      <c r="O607" s="16">
        <f t="shared" si="29"/>
        <v>2</v>
      </c>
    </row>
    <row r="608" spans="7:15" ht="13.5" customHeight="1" x14ac:dyDescent="0.25">
      <c r="G608" s="111">
        <v>44905</v>
      </c>
      <c r="H608" s="112" t="s">
        <v>5</v>
      </c>
      <c r="I608" s="121">
        <v>0.65277777777777779</v>
      </c>
      <c r="J608" s="112">
        <v>4</v>
      </c>
      <c r="K608" s="112">
        <v>0</v>
      </c>
      <c r="L608" s="113">
        <v>6</v>
      </c>
      <c r="M608" s="49">
        <f t="shared" si="27"/>
        <v>510</v>
      </c>
      <c r="N608" s="2">
        <f t="shared" si="28"/>
        <v>1</v>
      </c>
      <c r="O608" s="16">
        <f t="shared" si="29"/>
        <v>1</v>
      </c>
    </row>
    <row r="609" spans="7:15" ht="13.5" customHeight="1" x14ac:dyDescent="0.25">
      <c r="G609" s="111">
        <v>44905</v>
      </c>
      <c r="H609" s="112" t="s">
        <v>148</v>
      </c>
      <c r="I609" s="121">
        <v>0.66666666666666663</v>
      </c>
      <c r="J609" s="112">
        <v>4</v>
      </c>
      <c r="K609" s="112">
        <v>0</v>
      </c>
      <c r="L609" s="113">
        <v>7</v>
      </c>
      <c r="M609" s="49">
        <f t="shared" si="27"/>
        <v>511</v>
      </c>
      <c r="N609" s="2">
        <f t="shared" si="28"/>
        <v>1</v>
      </c>
      <c r="O609" s="16">
        <f t="shared" si="29"/>
        <v>1</v>
      </c>
    </row>
    <row r="610" spans="7:15" ht="13.5" customHeight="1" x14ac:dyDescent="0.25">
      <c r="G610" s="111">
        <v>44905</v>
      </c>
      <c r="H610" s="112" t="s">
        <v>5</v>
      </c>
      <c r="I610" s="121">
        <v>0.70833333333333337</v>
      </c>
      <c r="J610" s="112">
        <v>4</v>
      </c>
      <c r="K610" s="112">
        <v>0</v>
      </c>
      <c r="L610" s="113">
        <v>8</v>
      </c>
      <c r="M610" s="49">
        <f t="shared" si="27"/>
        <v>512</v>
      </c>
      <c r="N610" s="2">
        <f t="shared" si="28"/>
        <v>1</v>
      </c>
      <c r="O610" s="16">
        <f t="shared" si="29"/>
        <v>1</v>
      </c>
    </row>
    <row r="611" spans="7:15" ht="13.5" customHeight="1" x14ac:dyDescent="0.25">
      <c r="G611" s="111">
        <v>44905</v>
      </c>
      <c r="H611" s="112" t="s">
        <v>148</v>
      </c>
      <c r="I611" s="121">
        <v>0.74652777777777779</v>
      </c>
      <c r="J611" s="112">
        <v>4</v>
      </c>
      <c r="K611" s="112">
        <v>0</v>
      </c>
      <c r="L611" s="113">
        <v>10</v>
      </c>
      <c r="M611" s="49">
        <f t="shared" si="27"/>
        <v>513</v>
      </c>
      <c r="N611" s="2">
        <f t="shared" si="28"/>
        <v>1</v>
      </c>
      <c r="O611" s="16">
        <f t="shared" si="29"/>
        <v>1</v>
      </c>
    </row>
    <row r="612" spans="7:15" ht="13.5" customHeight="1" x14ac:dyDescent="0.25">
      <c r="G612" s="111">
        <v>44912</v>
      </c>
      <c r="H612" s="112" t="s">
        <v>3</v>
      </c>
      <c r="I612" s="121">
        <v>0.57291666666666663</v>
      </c>
      <c r="J612" s="112">
        <v>4</v>
      </c>
      <c r="K612" s="112">
        <v>0</v>
      </c>
      <c r="L612" s="113">
        <v>3</v>
      </c>
      <c r="M612" s="49">
        <f t="shared" si="27"/>
        <v>514</v>
      </c>
      <c r="N612" s="2">
        <f t="shared" si="28"/>
        <v>2</v>
      </c>
      <c r="O612" s="16">
        <f t="shared" si="29"/>
        <v>2</v>
      </c>
    </row>
    <row r="613" spans="7:15" ht="13.5" customHeight="1" x14ac:dyDescent="0.25">
      <c r="G613" s="111">
        <v>44912</v>
      </c>
      <c r="H613" s="112" t="s">
        <v>3</v>
      </c>
      <c r="I613" s="121">
        <v>0.57291666666666663</v>
      </c>
      <c r="J613" s="112">
        <v>4</v>
      </c>
      <c r="K613" s="112">
        <v>0</v>
      </c>
      <c r="L613" s="113">
        <v>3</v>
      </c>
      <c r="M613" s="49">
        <f t="shared" si="27"/>
        <v>514</v>
      </c>
      <c r="N613" s="2">
        <f t="shared" si="28"/>
        <v>1</v>
      </c>
      <c r="O613" s="16">
        <f t="shared" si="29"/>
        <v>2</v>
      </c>
    </row>
    <row r="614" spans="7:15" ht="13.5" customHeight="1" x14ac:dyDescent="0.25">
      <c r="G614" s="111">
        <v>44912</v>
      </c>
      <c r="H614" s="112" t="s">
        <v>3</v>
      </c>
      <c r="I614" s="121">
        <v>0.65277777777777779</v>
      </c>
      <c r="J614" s="112">
        <v>4</v>
      </c>
      <c r="K614" s="112">
        <v>0</v>
      </c>
      <c r="L614" s="113">
        <v>6</v>
      </c>
      <c r="M614" s="49">
        <f t="shared" si="27"/>
        <v>515</v>
      </c>
      <c r="N614" s="2">
        <f t="shared" si="28"/>
        <v>1</v>
      </c>
      <c r="O614" s="16">
        <f t="shared" si="29"/>
        <v>1</v>
      </c>
    </row>
    <row r="615" spans="7:15" ht="13.5" customHeight="1" x14ac:dyDescent="0.25">
      <c r="G615" s="111">
        <v>44912</v>
      </c>
      <c r="H615" s="112" t="s">
        <v>3</v>
      </c>
      <c r="I615" s="121">
        <v>0.68055555555555547</v>
      </c>
      <c r="J615" s="112">
        <v>4</v>
      </c>
      <c r="K615" s="112">
        <v>0</v>
      </c>
      <c r="L615" s="113">
        <v>7</v>
      </c>
      <c r="M615" s="49">
        <f t="shared" si="27"/>
        <v>516</v>
      </c>
      <c r="N615" s="2">
        <f t="shared" si="28"/>
        <v>1</v>
      </c>
      <c r="O615" s="16">
        <f t="shared" si="29"/>
        <v>1</v>
      </c>
    </row>
    <row r="616" spans="7:15" ht="13.5" customHeight="1" x14ac:dyDescent="0.25">
      <c r="G616" s="111">
        <v>44912</v>
      </c>
      <c r="H616" s="112" t="s">
        <v>148</v>
      </c>
      <c r="I616" s="121">
        <v>0.69444444444444453</v>
      </c>
      <c r="J616" s="112">
        <v>4</v>
      </c>
      <c r="K616" s="112">
        <v>5</v>
      </c>
      <c r="L616" s="113">
        <v>8</v>
      </c>
      <c r="M616" s="49">
        <f t="shared" si="27"/>
        <v>517</v>
      </c>
      <c r="N616" s="2">
        <f t="shared" si="28"/>
        <v>1</v>
      </c>
      <c r="O616" s="16">
        <f t="shared" si="29"/>
        <v>1</v>
      </c>
    </row>
    <row r="617" spans="7:15" ht="13.5" customHeight="1" x14ac:dyDescent="0.25">
      <c r="G617" s="111">
        <v>44912</v>
      </c>
      <c r="H617" s="112" t="s">
        <v>3</v>
      </c>
      <c r="I617" s="121">
        <v>0.70833333333333337</v>
      </c>
      <c r="J617" s="112">
        <v>4</v>
      </c>
      <c r="K617" s="112">
        <v>0</v>
      </c>
      <c r="L617" s="113">
        <v>8</v>
      </c>
      <c r="M617" s="49">
        <f t="shared" si="27"/>
        <v>518</v>
      </c>
      <c r="N617" s="2">
        <f t="shared" si="28"/>
        <v>2</v>
      </c>
      <c r="O617" s="16">
        <f t="shared" si="29"/>
        <v>2</v>
      </c>
    </row>
    <row r="618" spans="7:15" ht="13.5" customHeight="1" x14ac:dyDescent="0.25">
      <c r="G618" s="111">
        <v>44912</v>
      </c>
      <c r="H618" s="112" t="s">
        <v>3</v>
      </c>
      <c r="I618" s="121">
        <v>0.70833333333333337</v>
      </c>
      <c r="J618" s="112">
        <v>4</v>
      </c>
      <c r="K618" s="112">
        <v>0</v>
      </c>
      <c r="L618" s="113">
        <v>8</v>
      </c>
      <c r="M618" s="49">
        <f t="shared" si="27"/>
        <v>518</v>
      </c>
      <c r="N618" s="2">
        <f t="shared" si="28"/>
        <v>1</v>
      </c>
      <c r="O618" s="16">
        <f t="shared" si="29"/>
        <v>2</v>
      </c>
    </row>
    <row r="619" spans="7:15" ht="13.5" customHeight="1" x14ac:dyDescent="0.25">
      <c r="G619" s="111">
        <v>44912</v>
      </c>
      <c r="H619" s="112" t="s">
        <v>148</v>
      </c>
      <c r="I619" s="121">
        <v>0.72222222222222221</v>
      </c>
      <c r="J619" s="112">
        <v>4</v>
      </c>
      <c r="K619" s="112">
        <v>5</v>
      </c>
      <c r="L619" s="113">
        <v>9</v>
      </c>
      <c r="M619" s="49">
        <f t="shared" si="27"/>
        <v>519</v>
      </c>
      <c r="N619" s="2">
        <f t="shared" si="28"/>
        <v>1</v>
      </c>
      <c r="O619" s="16">
        <f t="shared" si="29"/>
        <v>1</v>
      </c>
    </row>
    <row r="620" spans="7:15" ht="13.5" customHeight="1" x14ac:dyDescent="0.25">
      <c r="G620" s="111">
        <v>44919</v>
      </c>
      <c r="H620" s="112" t="s">
        <v>6</v>
      </c>
      <c r="I620" s="121">
        <v>0.54861111111111105</v>
      </c>
      <c r="J620" s="112">
        <v>4</v>
      </c>
      <c r="K620" s="112">
        <v>2</v>
      </c>
      <c r="L620" s="113">
        <v>2</v>
      </c>
      <c r="M620" s="49">
        <f t="shared" si="27"/>
        <v>520</v>
      </c>
      <c r="N620" s="2">
        <f t="shared" si="28"/>
        <v>1</v>
      </c>
      <c r="O620" s="16">
        <f t="shared" si="29"/>
        <v>1</v>
      </c>
    </row>
    <row r="621" spans="7:15" ht="13.5" customHeight="1" x14ac:dyDescent="0.25">
      <c r="G621" s="111">
        <v>44919</v>
      </c>
      <c r="H621" s="112" t="s">
        <v>6</v>
      </c>
      <c r="I621" s="121">
        <v>0.57291666666666663</v>
      </c>
      <c r="J621" s="112">
        <v>4</v>
      </c>
      <c r="K621" s="112">
        <v>2</v>
      </c>
      <c r="L621" s="113">
        <v>3</v>
      </c>
      <c r="M621" s="49">
        <f t="shared" si="27"/>
        <v>521</v>
      </c>
      <c r="N621" s="2">
        <f t="shared" si="28"/>
        <v>2</v>
      </c>
      <c r="O621" s="16">
        <f t="shared" si="29"/>
        <v>2</v>
      </c>
    </row>
    <row r="622" spans="7:15" ht="13.5" customHeight="1" x14ac:dyDescent="0.25">
      <c r="G622" s="111">
        <v>44919</v>
      </c>
      <c r="H622" s="112" t="s">
        <v>6</v>
      </c>
      <c r="I622" s="121">
        <v>0.57291666666666663</v>
      </c>
      <c r="J622" s="112">
        <v>4</v>
      </c>
      <c r="K622" s="112">
        <v>2</v>
      </c>
      <c r="L622" s="113">
        <v>3</v>
      </c>
      <c r="M622" s="49">
        <f t="shared" si="27"/>
        <v>521</v>
      </c>
      <c r="N622" s="2">
        <f t="shared" si="28"/>
        <v>1</v>
      </c>
      <c r="O622" s="16">
        <f t="shared" si="29"/>
        <v>2</v>
      </c>
    </row>
    <row r="623" spans="7:15" ht="13.5" customHeight="1" x14ac:dyDescent="0.25">
      <c r="G623" s="111">
        <v>44919</v>
      </c>
      <c r="H623" s="112" t="s">
        <v>6</v>
      </c>
      <c r="I623" s="121">
        <v>0.59722222222222221</v>
      </c>
      <c r="J623" s="112">
        <v>4</v>
      </c>
      <c r="K623" s="112">
        <v>2</v>
      </c>
      <c r="L623" s="113">
        <v>4</v>
      </c>
      <c r="M623" s="49">
        <f t="shared" si="27"/>
        <v>522</v>
      </c>
      <c r="N623" s="2">
        <f t="shared" si="28"/>
        <v>1</v>
      </c>
      <c r="O623" s="16">
        <f t="shared" si="29"/>
        <v>1</v>
      </c>
    </row>
    <row r="624" spans="7:15" ht="13.5" customHeight="1" x14ac:dyDescent="0.25">
      <c r="G624" s="111">
        <v>44919</v>
      </c>
      <c r="H624" s="112" t="s">
        <v>6</v>
      </c>
      <c r="I624" s="121">
        <v>0.625</v>
      </c>
      <c r="J624" s="112">
        <v>4</v>
      </c>
      <c r="K624" s="112">
        <v>2</v>
      </c>
      <c r="L624" s="113">
        <v>5</v>
      </c>
      <c r="M624" s="49">
        <f t="shared" si="27"/>
        <v>523</v>
      </c>
      <c r="N624" s="2">
        <f t="shared" si="28"/>
        <v>1</v>
      </c>
      <c r="O624" s="16">
        <f t="shared" si="29"/>
        <v>1</v>
      </c>
    </row>
    <row r="625" spans="7:15" ht="13.5" customHeight="1" x14ac:dyDescent="0.25">
      <c r="G625" s="111">
        <v>44919</v>
      </c>
      <c r="H625" s="112" t="s">
        <v>148</v>
      </c>
      <c r="I625" s="121">
        <v>0.69444444444444453</v>
      </c>
      <c r="J625" s="112">
        <v>4</v>
      </c>
      <c r="K625" s="112">
        <v>9</v>
      </c>
      <c r="L625" s="113">
        <v>8</v>
      </c>
      <c r="M625" s="49">
        <f t="shared" si="27"/>
        <v>524</v>
      </c>
      <c r="N625" s="2">
        <f t="shared" si="28"/>
        <v>1</v>
      </c>
      <c r="O625" s="16">
        <f t="shared" si="29"/>
        <v>1</v>
      </c>
    </row>
    <row r="626" spans="7:15" ht="13.5" customHeight="1" x14ac:dyDescent="0.25">
      <c r="G626" s="111">
        <v>44919</v>
      </c>
      <c r="H626" s="112" t="s">
        <v>6</v>
      </c>
      <c r="I626" s="121">
        <v>0.70833333333333337</v>
      </c>
      <c r="J626" s="112">
        <v>4</v>
      </c>
      <c r="K626" s="112">
        <v>2</v>
      </c>
      <c r="L626" s="113">
        <v>8</v>
      </c>
      <c r="M626" s="49">
        <f t="shared" si="27"/>
        <v>525</v>
      </c>
      <c r="N626" s="2">
        <f t="shared" si="28"/>
        <v>1</v>
      </c>
      <c r="O626" s="16">
        <f t="shared" si="29"/>
        <v>1</v>
      </c>
    </row>
    <row r="627" spans="7:15" ht="13.5" customHeight="1" x14ac:dyDescent="0.25">
      <c r="G627" s="111">
        <v>44919</v>
      </c>
      <c r="H627" s="112" t="s">
        <v>148</v>
      </c>
      <c r="I627" s="121">
        <v>0.72222222222222221</v>
      </c>
      <c r="J627" s="112">
        <v>4</v>
      </c>
      <c r="K627" s="112">
        <v>9</v>
      </c>
      <c r="L627" s="113">
        <v>9</v>
      </c>
      <c r="M627" s="49">
        <f t="shared" si="27"/>
        <v>526</v>
      </c>
      <c r="N627" s="2">
        <f t="shared" si="28"/>
        <v>1</v>
      </c>
      <c r="O627" s="16">
        <f t="shared" si="29"/>
        <v>1</v>
      </c>
    </row>
    <row r="628" spans="7:15" ht="13.5" customHeight="1" x14ac:dyDescent="0.25">
      <c r="G628" s="111">
        <v>44919</v>
      </c>
      <c r="H628" s="112" t="s">
        <v>148</v>
      </c>
      <c r="I628" s="121">
        <v>0.74652777777777779</v>
      </c>
      <c r="J628" s="112">
        <v>4</v>
      </c>
      <c r="K628" s="112">
        <v>9</v>
      </c>
      <c r="L628" s="113">
        <v>10</v>
      </c>
      <c r="M628" s="49">
        <f t="shared" si="27"/>
        <v>527</v>
      </c>
      <c r="N628" s="2">
        <f t="shared" si="28"/>
        <v>1</v>
      </c>
      <c r="O628" s="16">
        <f t="shared" si="29"/>
        <v>1</v>
      </c>
    </row>
    <row r="629" spans="7:15" ht="13.5" customHeight="1" x14ac:dyDescent="0.25">
      <c r="G629" s="111">
        <v>44921</v>
      </c>
      <c r="H629" s="112" t="s">
        <v>5</v>
      </c>
      <c r="I629" s="121">
        <v>0.625</v>
      </c>
      <c r="J629" s="112">
        <v>4</v>
      </c>
      <c r="K629" s="112">
        <v>3</v>
      </c>
      <c r="L629" s="113">
        <v>4</v>
      </c>
      <c r="M629" s="49">
        <f t="shared" si="27"/>
        <v>528</v>
      </c>
      <c r="N629" s="2">
        <f t="shared" si="28"/>
        <v>1</v>
      </c>
      <c r="O629" s="16">
        <f t="shared" si="29"/>
        <v>1</v>
      </c>
    </row>
    <row r="630" spans="7:15" ht="13.5" customHeight="1" x14ac:dyDescent="0.25">
      <c r="G630" s="111">
        <v>44921</v>
      </c>
      <c r="H630" s="112" t="s">
        <v>5</v>
      </c>
      <c r="I630" s="121">
        <v>0.65277777777777779</v>
      </c>
      <c r="J630" s="112">
        <v>4</v>
      </c>
      <c r="K630" s="112">
        <v>3</v>
      </c>
      <c r="L630" s="113">
        <v>5</v>
      </c>
      <c r="M630" s="49">
        <f t="shared" si="27"/>
        <v>529</v>
      </c>
      <c r="N630" s="2">
        <f t="shared" si="28"/>
        <v>1</v>
      </c>
      <c r="O630" s="16">
        <f t="shared" si="29"/>
        <v>1</v>
      </c>
    </row>
    <row r="631" spans="7:15" ht="13.5" customHeight="1" x14ac:dyDescent="0.25">
      <c r="G631" s="111">
        <v>44921</v>
      </c>
      <c r="H631" s="112" t="s">
        <v>5</v>
      </c>
      <c r="I631" s="121">
        <v>0.68055555555555547</v>
      </c>
      <c r="J631" s="112">
        <v>4</v>
      </c>
      <c r="K631" s="112">
        <v>3</v>
      </c>
      <c r="L631" s="113">
        <v>6</v>
      </c>
      <c r="M631" s="49">
        <f t="shared" si="27"/>
        <v>530</v>
      </c>
      <c r="N631" s="2">
        <f t="shared" si="28"/>
        <v>2</v>
      </c>
      <c r="O631" s="16">
        <f t="shared" si="29"/>
        <v>2</v>
      </c>
    </row>
    <row r="632" spans="7:15" ht="13.5" customHeight="1" x14ac:dyDescent="0.25">
      <c r="G632" s="111">
        <v>44921</v>
      </c>
      <c r="H632" s="112" t="s">
        <v>5</v>
      </c>
      <c r="I632" s="121">
        <v>0.68055555555555547</v>
      </c>
      <c r="J632" s="112">
        <v>4</v>
      </c>
      <c r="K632" s="112">
        <v>3</v>
      </c>
      <c r="L632" s="113">
        <v>6</v>
      </c>
      <c r="M632" s="49">
        <f t="shared" si="27"/>
        <v>530</v>
      </c>
      <c r="N632" s="2">
        <f t="shared" si="28"/>
        <v>1</v>
      </c>
      <c r="O632" s="16">
        <f t="shared" si="29"/>
        <v>2</v>
      </c>
    </row>
    <row r="633" spans="7:15" ht="13.5" customHeight="1" x14ac:dyDescent="0.25">
      <c r="G633" s="111">
        <v>44921</v>
      </c>
      <c r="H633" s="112" t="s">
        <v>5</v>
      </c>
      <c r="I633" s="121">
        <v>0.70833333333333337</v>
      </c>
      <c r="J633" s="112">
        <v>4</v>
      </c>
      <c r="K633" s="112">
        <v>3</v>
      </c>
      <c r="L633" s="113">
        <v>7</v>
      </c>
      <c r="M633" s="49">
        <f t="shared" si="27"/>
        <v>531</v>
      </c>
      <c r="N633" s="2">
        <f t="shared" si="28"/>
        <v>2</v>
      </c>
      <c r="O633" s="16">
        <f t="shared" si="29"/>
        <v>2</v>
      </c>
    </row>
    <row r="634" spans="7:15" ht="13.5" customHeight="1" x14ac:dyDescent="0.25">
      <c r="G634" s="111">
        <v>44921</v>
      </c>
      <c r="H634" s="112" t="s">
        <v>5</v>
      </c>
      <c r="I634" s="121">
        <v>0.70833333333333337</v>
      </c>
      <c r="J634" s="112">
        <v>4</v>
      </c>
      <c r="K634" s="112">
        <v>3</v>
      </c>
      <c r="L634" s="113">
        <v>7</v>
      </c>
      <c r="M634" s="49">
        <f t="shared" si="27"/>
        <v>531</v>
      </c>
      <c r="N634" s="2">
        <f t="shared" si="28"/>
        <v>1</v>
      </c>
      <c r="O634" s="16">
        <f t="shared" si="29"/>
        <v>2</v>
      </c>
    </row>
    <row r="635" spans="7:15" ht="13.5" customHeight="1" x14ac:dyDescent="0.25">
      <c r="G635" s="111">
        <v>44926</v>
      </c>
      <c r="H635" s="112" t="s">
        <v>6</v>
      </c>
      <c r="I635" s="121">
        <v>0.54861111111111105</v>
      </c>
      <c r="J635" s="112">
        <v>4</v>
      </c>
      <c r="K635" s="112">
        <v>2</v>
      </c>
      <c r="L635" s="113">
        <v>2</v>
      </c>
      <c r="M635" s="49">
        <f t="shared" si="27"/>
        <v>532</v>
      </c>
      <c r="N635" s="2">
        <f t="shared" si="28"/>
        <v>2</v>
      </c>
      <c r="O635" s="16">
        <f t="shared" si="29"/>
        <v>2</v>
      </c>
    </row>
    <row r="636" spans="7:15" ht="13.5" customHeight="1" x14ac:dyDescent="0.25">
      <c r="G636" s="111">
        <v>44926</v>
      </c>
      <c r="H636" s="112" t="s">
        <v>6</v>
      </c>
      <c r="I636" s="121">
        <v>0.54861111111111105</v>
      </c>
      <c r="J636" s="112">
        <v>4</v>
      </c>
      <c r="K636" s="112">
        <v>2</v>
      </c>
      <c r="L636" s="113">
        <v>2</v>
      </c>
      <c r="M636" s="49">
        <f t="shared" si="27"/>
        <v>532</v>
      </c>
      <c r="N636" s="2">
        <f t="shared" si="28"/>
        <v>1</v>
      </c>
      <c r="O636" s="16">
        <f t="shared" si="29"/>
        <v>2</v>
      </c>
    </row>
    <row r="637" spans="7:15" ht="13.5" customHeight="1" x14ac:dyDescent="0.25">
      <c r="G637" s="111">
        <v>44926</v>
      </c>
      <c r="H637" s="112" t="s">
        <v>148</v>
      </c>
      <c r="I637" s="121">
        <v>0.58680555555555558</v>
      </c>
      <c r="J637" s="112">
        <v>4</v>
      </c>
      <c r="K637" s="112">
        <v>3</v>
      </c>
      <c r="L637" s="113">
        <v>4</v>
      </c>
      <c r="M637" s="49">
        <f t="shared" si="27"/>
        <v>533</v>
      </c>
      <c r="N637" s="2">
        <f t="shared" si="28"/>
        <v>1</v>
      </c>
      <c r="O637" s="16">
        <f t="shared" si="29"/>
        <v>1</v>
      </c>
    </row>
    <row r="638" spans="7:15" ht="13.5" customHeight="1" x14ac:dyDescent="0.25">
      <c r="G638" s="111">
        <v>44926</v>
      </c>
      <c r="H638" s="112" t="s">
        <v>6</v>
      </c>
      <c r="I638" s="121">
        <v>0.59722222222222221</v>
      </c>
      <c r="J638" s="112">
        <v>4</v>
      </c>
      <c r="K638" s="112">
        <v>2</v>
      </c>
      <c r="L638" s="113">
        <v>4</v>
      </c>
      <c r="M638" s="49">
        <f t="shared" si="27"/>
        <v>534</v>
      </c>
      <c r="N638" s="2">
        <f t="shared" si="28"/>
        <v>1</v>
      </c>
      <c r="O638" s="16">
        <f t="shared" si="29"/>
        <v>1</v>
      </c>
    </row>
    <row r="639" spans="7:15" ht="13.5" customHeight="1" x14ac:dyDescent="0.25">
      <c r="G639" s="111">
        <v>44926</v>
      </c>
      <c r="H639" s="112" t="s">
        <v>148</v>
      </c>
      <c r="I639" s="121">
        <v>0.63888888888888895</v>
      </c>
      <c r="J639" s="112">
        <v>4</v>
      </c>
      <c r="K639" s="112">
        <v>3</v>
      </c>
      <c r="L639" s="113">
        <v>6</v>
      </c>
      <c r="M639" s="49">
        <f t="shared" si="27"/>
        <v>535</v>
      </c>
      <c r="N639" s="2">
        <f t="shared" si="28"/>
        <v>1</v>
      </c>
      <c r="O639" s="16">
        <f t="shared" si="29"/>
        <v>1</v>
      </c>
    </row>
    <row r="640" spans="7:15" ht="13.5" customHeight="1" x14ac:dyDescent="0.25">
      <c r="G640" s="111">
        <v>44926</v>
      </c>
      <c r="H640" s="112" t="s">
        <v>148</v>
      </c>
      <c r="I640" s="121">
        <v>0.69444444444444453</v>
      </c>
      <c r="J640" s="112">
        <v>4</v>
      </c>
      <c r="K640" s="112">
        <v>3</v>
      </c>
      <c r="L640" s="113">
        <v>8</v>
      </c>
      <c r="M640" s="49">
        <f t="shared" si="27"/>
        <v>536</v>
      </c>
      <c r="N640" s="2">
        <f t="shared" si="28"/>
        <v>1</v>
      </c>
      <c r="O640" s="16">
        <f t="shared" si="29"/>
        <v>1</v>
      </c>
    </row>
    <row r="641" spans="7:15" ht="13.5" customHeight="1" x14ac:dyDescent="0.25">
      <c r="G641" s="111">
        <v>44927</v>
      </c>
      <c r="H641" s="112" t="s">
        <v>3</v>
      </c>
      <c r="I641" s="121">
        <v>0.57291666666666663</v>
      </c>
      <c r="J641" s="112">
        <v>4</v>
      </c>
      <c r="K641" s="112">
        <v>4</v>
      </c>
      <c r="L641" s="113">
        <v>2</v>
      </c>
      <c r="M641" s="49">
        <f t="shared" si="27"/>
        <v>537</v>
      </c>
      <c r="N641" s="2">
        <f t="shared" si="28"/>
        <v>1</v>
      </c>
      <c r="O641" s="16">
        <f t="shared" si="29"/>
        <v>1</v>
      </c>
    </row>
    <row r="642" spans="7:15" ht="13.5" customHeight="1" x14ac:dyDescent="0.25">
      <c r="G642" s="111">
        <v>44927</v>
      </c>
      <c r="H642" s="112" t="s">
        <v>3</v>
      </c>
      <c r="I642" s="121">
        <v>0.59722222222222221</v>
      </c>
      <c r="J642" s="112">
        <v>4</v>
      </c>
      <c r="K642" s="112">
        <v>4</v>
      </c>
      <c r="L642" s="113">
        <v>3</v>
      </c>
      <c r="M642" s="49">
        <f t="shared" si="27"/>
        <v>538</v>
      </c>
      <c r="N642" s="2">
        <f t="shared" si="28"/>
        <v>1</v>
      </c>
      <c r="O642" s="16">
        <f t="shared" si="29"/>
        <v>1</v>
      </c>
    </row>
    <row r="643" spans="7:15" ht="13.5" customHeight="1" x14ac:dyDescent="0.25">
      <c r="G643" s="111">
        <v>44927</v>
      </c>
      <c r="H643" s="112" t="s">
        <v>3</v>
      </c>
      <c r="I643" s="121">
        <v>0.68055555555555547</v>
      </c>
      <c r="J643" s="112">
        <v>4</v>
      </c>
      <c r="K643" s="112">
        <v>4</v>
      </c>
      <c r="L643" s="113">
        <v>6</v>
      </c>
      <c r="M643" s="49">
        <f t="shared" si="27"/>
        <v>539</v>
      </c>
      <c r="N643" s="2">
        <f t="shared" si="28"/>
        <v>1</v>
      </c>
      <c r="O643" s="16">
        <f t="shared" si="29"/>
        <v>1</v>
      </c>
    </row>
    <row r="644" spans="7:15" ht="13.5" customHeight="1" x14ac:dyDescent="0.25">
      <c r="G644" s="111">
        <v>44927</v>
      </c>
      <c r="H644" s="112" t="s">
        <v>3</v>
      </c>
      <c r="I644" s="121">
        <v>0.70833333333333337</v>
      </c>
      <c r="J644" s="112">
        <v>4</v>
      </c>
      <c r="K644" s="112">
        <v>4</v>
      </c>
      <c r="L644" s="113">
        <v>7</v>
      </c>
      <c r="M644" s="49">
        <f t="shared" si="27"/>
        <v>540</v>
      </c>
      <c r="N644" s="2">
        <f t="shared" si="28"/>
        <v>1</v>
      </c>
      <c r="O644" s="16">
        <f t="shared" si="29"/>
        <v>1</v>
      </c>
    </row>
    <row r="645" spans="7:15" ht="13.5" customHeight="1" x14ac:dyDescent="0.25">
      <c r="G645" s="111">
        <v>44927</v>
      </c>
      <c r="H645" s="112" t="s">
        <v>3</v>
      </c>
      <c r="I645" s="121">
        <v>0.73611111111111116</v>
      </c>
      <c r="J645" s="112">
        <v>4</v>
      </c>
      <c r="K645" s="112">
        <v>4</v>
      </c>
      <c r="L645" s="113">
        <v>8</v>
      </c>
      <c r="M645" s="49">
        <f t="shared" si="27"/>
        <v>541</v>
      </c>
      <c r="N645" s="2">
        <f t="shared" si="28"/>
        <v>1</v>
      </c>
      <c r="O645" s="16">
        <f t="shared" si="29"/>
        <v>1</v>
      </c>
    </row>
    <row r="646" spans="7:15" ht="13.5" customHeight="1" x14ac:dyDescent="0.25">
      <c r="G646" s="111">
        <v>44933</v>
      </c>
      <c r="H646" s="112" t="s">
        <v>5</v>
      </c>
      <c r="I646" s="121">
        <v>0.52430555555555558</v>
      </c>
      <c r="J646" s="112">
        <v>4</v>
      </c>
      <c r="K646" s="112">
        <v>6</v>
      </c>
      <c r="L646" s="113">
        <v>1</v>
      </c>
      <c r="M646" s="49">
        <f t="shared" ref="M646:M709" si="30">IF(AND(G646=G645,L646=L645,I646=I645),M645,M645+1)</f>
        <v>542</v>
      </c>
      <c r="N646" s="2">
        <f t="shared" si="28"/>
        <v>1</v>
      </c>
      <c r="O646" s="16">
        <f t="shared" si="29"/>
        <v>1</v>
      </c>
    </row>
    <row r="647" spans="7:15" ht="13.5" customHeight="1" x14ac:dyDescent="0.25">
      <c r="G647" s="111">
        <v>44933</v>
      </c>
      <c r="H647" s="112" t="s">
        <v>5</v>
      </c>
      <c r="I647" s="121">
        <v>0.54861111111111105</v>
      </c>
      <c r="J647" s="112">
        <v>4</v>
      </c>
      <c r="K647" s="112">
        <v>6</v>
      </c>
      <c r="L647" s="113">
        <v>2</v>
      </c>
      <c r="M647" s="49">
        <f t="shared" si="30"/>
        <v>543</v>
      </c>
      <c r="N647" s="2">
        <f t="shared" si="28"/>
        <v>2</v>
      </c>
      <c r="O647" s="16">
        <f t="shared" si="29"/>
        <v>2</v>
      </c>
    </row>
    <row r="648" spans="7:15" ht="13.5" customHeight="1" x14ac:dyDescent="0.25">
      <c r="G648" s="111">
        <v>44933</v>
      </c>
      <c r="H648" s="112" t="s">
        <v>5</v>
      </c>
      <c r="I648" s="121">
        <v>0.54861111111111105</v>
      </c>
      <c r="J648" s="112">
        <v>4</v>
      </c>
      <c r="K648" s="112">
        <v>6</v>
      </c>
      <c r="L648" s="113">
        <v>2</v>
      </c>
      <c r="M648" s="49">
        <f t="shared" si="30"/>
        <v>543</v>
      </c>
      <c r="N648" s="2">
        <f t="shared" si="28"/>
        <v>1</v>
      </c>
      <c r="O648" s="16">
        <f t="shared" si="29"/>
        <v>2</v>
      </c>
    </row>
    <row r="649" spans="7:15" ht="13.5" customHeight="1" x14ac:dyDescent="0.25">
      <c r="G649" s="111">
        <v>44933</v>
      </c>
      <c r="H649" s="112" t="s">
        <v>5</v>
      </c>
      <c r="I649" s="121">
        <v>0.57291666666666663</v>
      </c>
      <c r="J649" s="112">
        <v>4</v>
      </c>
      <c r="K649" s="112">
        <v>6</v>
      </c>
      <c r="L649" s="113">
        <v>3</v>
      </c>
      <c r="M649" s="49">
        <f t="shared" si="30"/>
        <v>544</v>
      </c>
      <c r="N649" s="2">
        <f t="shared" ref="N649:N712" si="31">IF(M649=M651,3,IF(M649=M650,2,1))</f>
        <v>1</v>
      </c>
      <c r="O649" s="16">
        <f t="shared" ref="O649:O712" si="32">IF(N647=3,3,IF(N648=3,3,IF(N648=2,2,N649)))</f>
        <v>1</v>
      </c>
    </row>
    <row r="650" spans="7:15" ht="13.5" customHeight="1" x14ac:dyDescent="0.25">
      <c r="G650" s="111">
        <v>44933</v>
      </c>
      <c r="H650" s="112" t="s">
        <v>149</v>
      </c>
      <c r="I650" s="121">
        <v>0.58680555555555558</v>
      </c>
      <c r="J650" s="112">
        <v>8</v>
      </c>
      <c r="K650" s="112">
        <v>0</v>
      </c>
      <c r="L650" s="113">
        <v>4</v>
      </c>
      <c r="M650" s="49">
        <f t="shared" si="30"/>
        <v>545</v>
      </c>
      <c r="N650" s="2">
        <f t="shared" si="31"/>
        <v>1</v>
      </c>
      <c r="O650" s="16">
        <f t="shared" si="32"/>
        <v>1</v>
      </c>
    </row>
    <row r="651" spans="7:15" ht="13.5" customHeight="1" x14ac:dyDescent="0.25">
      <c r="G651" s="111">
        <v>44933</v>
      </c>
      <c r="H651" s="112" t="s">
        <v>5</v>
      </c>
      <c r="I651" s="121">
        <v>0.625</v>
      </c>
      <c r="J651" s="112">
        <v>4</v>
      </c>
      <c r="K651" s="112">
        <v>6</v>
      </c>
      <c r="L651" s="113">
        <v>5</v>
      </c>
      <c r="M651" s="49">
        <f t="shared" si="30"/>
        <v>546</v>
      </c>
      <c r="N651" s="2">
        <f t="shared" si="31"/>
        <v>1</v>
      </c>
      <c r="O651" s="16">
        <f t="shared" si="32"/>
        <v>1</v>
      </c>
    </row>
    <row r="652" spans="7:15" ht="13.5" customHeight="1" x14ac:dyDescent="0.25">
      <c r="G652" s="111">
        <v>44933</v>
      </c>
      <c r="H652" s="112" t="s">
        <v>5</v>
      </c>
      <c r="I652" s="121">
        <v>0.68055555555555547</v>
      </c>
      <c r="J652" s="112">
        <v>4</v>
      </c>
      <c r="K652" s="112">
        <v>6</v>
      </c>
      <c r="L652" s="113">
        <v>7</v>
      </c>
      <c r="M652" s="49">
        <f t="shared" si="30"/>
        <v>547</v>
      </c>
      <c r="N652" s="2">
        <f t="shared" si="31"/>
        <v>1</v>
      </c>
      <c r="O652" s="16">
        <f t="shared" si="32"/>
        <v>1</v>
      </c>
    </row>
    <row r="653" spans="7:15" ht="13.5" customHeight="1" x14ac:dyDescent="0.25">
      <c r="G653" s="111">
        <v>44940</v>
      </c>
      <c r="H653" s="112" t="s">
        <v>3</v>
      </c>
      <c r="I653" s="121">
        <v>0.5</v>
      </c>
      <c r="J653" s="112">
        <v>3</v>
      </c>
      <c r="K653" s="112">
        <v>8</v>
      </c>
      <c r="L653" s="113">
        <v>4</v>
      </c>
      <c r="M653" s="49">
        <f t="shared" si="30"/>
        <v>548</v>
      </c>
      <c r="N653" s="2">
        <f t="shared" si="31"/>
        <v>2</v>
      </c>
      <c r="O653" s="16">
        <f t="shared" si="32"/>
        <v>2</v>
      </c>
    </row>
    <row r="654" spans="7:15" ht="13.5" customHeight="1" x14ac:dyDescent="0.25">
      <c r="G654" s="111">
        <v>44940</v>
      </c>
      <c r="H654" s="112" t="s">
        <v>3</v>
      </c>
      <c r="I654" s="121">
        <v>0.5</v>
      </c>
      <c r="J654" s="112">
        <v>3</v>
      </c>
      <c r="K654" s="112">
        <v>8</v>
      </c>
      <c r="L654" s="113">
        <v>4</v>
      </c>
      <c r="M654" s="49">
        <f t="shared" si="30"/>
        <v>548</v>
      </c>
      <c r="N654" s="2">
        <f t="shared" si="31"/>
        <v>1</v>
      </c>
      <c r="O654" s="16">
        <f t="shared" si="32"/>
        <v>2</v>
      </c>
    </row>
    <row r="655" spans="7:15" ht="13.5" customHeight="1" x14ac:dyDescent="0.25">
      <c r="G655" s="111">
        <v>44940</v>
      </c>
      <c r="H655" s="112" t="s">
        <v>3</v>
      </c>
      <c r="I655" s="121">
        <v>0.5229166666666667</v>
      </c>
      <c r="J655" s="112">
        <v>3</v>
      </c>
      <c r="K655" s="112">
        <v>8</v>
      </c>
      <c r="L655" s="113">
        <v>5</v>
      </c>
      <c r="M655" s="49">
        <f t="shared" si="30"/>
        <v>549</v>
      </c>
      <c r="N655" s="2">
        <f t="shared" si="31"/>
        <v>2</v>
      </c>
      <c r="O655" s="16">
        <f t="shared" si="32"/>
        <v>2</v>
      </c>
    </row>
    <row r="656" spans="7:15" ht="13.5" customHeight="1" x14ac:dyDescent="0.25">
      <c r="G656" s="111">
        <v>44940</v>
      </c>
      <c r="H656" s="112" t="s">
        <v>3</v>
      </c>
      <c r="I656" s="121">
        <v>0.5229166666666667</v>
      </c>
      <c r="J656" s="112">
        <v>3</v>
      </c>
      <c r="K656" s="112">
        <v>8</v>
      </c>
      <c r="L656" s="113">
        <v>5</v>
      </c>
      <c r="M656" s="49">
        <f t="shared" si="30"/>
        <v>549</v>
      </c>
      <c r="N656" s="2">
        <f t="shared" si="31"/>
        <v>1</v>
      </c>
      <c r="O656" s="16">
        <f t="shared" si="32"/>
        <v>2</v>
      </c>
    </row>
    <row r="657" spans="7:15" ht="13.5" customHeight="1" x14ac:dyDescent="0.25">
      <c r="G657" s="111">
        <v>44940</v>
      </c>
      <c r="H657" s="112" t="s">
        <v>149</v>
      </c>
      <c r="I657" s="121">
        <v>0.53819444444444442</v>
      </c>
      <c r="J657" s="112">
        <v>4</v>
      </c>
      <c r="K657" s="112">
        <v>3</v>
      </c>
      <c r="L657" s="113">
        <v>2</v>
      </c>
      <c r="M657" s="49">
        <f t="shared" si="30"/>
        <v>550</v>
      </c>
      <c r="N657" s="2">
        <f t="shared" si="31"/>
        <v>1</v>
      </c>
      <c r="O657" s="16">
        <f t="shared" si="32"/>
        <v>1</v>
      </c>
    </row>
    <row r="658" spans="7:15" ht="13.5" customHeight="1" x14ac:dyDescent="0.25">
      <c r="G658" s="111">
        <v>44940</v>
      </c>
      <c r="H658" s="112" t="s">
        <v>3</v>
      </c>
      <c r="I658" s="121">
        <v>0.57152777777777775</v>
      </c>
      <c r="J658" s="112">
        <v>3</v>
      </c>
      <c r="K658" s="112">
        <v>8</v>
      </c>
      <c r="L658" s="113">
        <v>7</v>
      </c>
      <c r="M658" s="49">
        <f t="shared" si="30"/>
        <v>551</v>
      </c>
      <c r="N658" s="2">
        <f t="shared" si="31"/>
        <v>2</v>
      </c>
      <c r="O658" s="16">
        <f t="shared" si="32"/>
        <v>2</v>
      </c>
    </row>
    <row r="659" spans="7:15" ht="13.5" customHeight="1" x14ac:dyDescent="0.25">
      <c r="G659" s="111">
        <v>44940</v>
      </c>
      <c r="H659" s="112" t="s">
        <v>3</v>
      </c>
      <c r="I659" s="121">
        <v>0.57152777777777775</v>
      </c>
      <c r="J659" s="112">
        <v>3</v>
      </c>
      <c r="K659" s="112">
        <v>8</v>
      </c>
      <c r="L659" s="113">
        <v>7</v>
      </c>
      <c r="M659" s="49">
        <f t="shared" si="30"/>
        <v>551</v>
      </c>
      <c r="N659" s="2">
        <f t="shared" si="31"/>
        <v>1</v>
      </c>
      <c r="O659" s="16">
        <f t="shared" si="32"/>
        <v>2</v>
      </c>
    </row>
    <row r="660" spans="7:15" ht="13.5" customHeight="1" x14ac:dyDescent="0.25">
      <c r="G660" s="111">
        <v>44940</v>
      </c>
      <c r="H660" s="112" t="s">
        <v>149</v>
      </c>
      <c r="I660" s="121">
        <v>0.63541666666666663</v>
      </c>
      <c r="J660" s="112">
        <v>4</v>
      </c>
      <c r="K660" s="112">
        <v>3</v>
      </c>
      <c r="L660" s="113">
        <v>6</v>
      </c>
      <c r="M660" s="49">
        <f t="shared" si="30"/>
        <v>552</v>
      </c>
      <c r="N660" s="2">
        <f t="shared" si="31"/>
        <v>1</v>
      </c>
      <c r="O660" s="16">
        <f t="shared" si="32"/>
        <v>1</v>
      </c>
    </row>
    <row r="661" spans="7:15" ht="13.5" customHeight="1" x14ac:dyDescent="0.25">
      <c r="G661" s="111">
        <v>44940</v>
      </c>
      <c r="H661" s="112" t="s">
        <v>149</v>
      </c>
      <c r="I661" s="121">
        <v>0.66666666666666663</v>
      </c>
      <c r="J661" s="112">
        <v>4</v>
      </c>
      <c r="K661" s="112">
        <v>3</v>
      </c>
      <c r="L661" s="113">
        <v>7</v>
      </c>
      <c r="M661" s="49">
        <f t="shared" si="30"/>
        <v>553</v>
      </c>
      <c r="N661" s="2">
        <f t="shared" si="31"/>
        <v>1</v>
      </c>
      <c r="O661" s="16">
        <f t="shared" si="32"/>
        <v>1</v>
      </c>
    </row>
    <row r="662" spans="7:15" ht="13.5" customHeight="1" x14ac:dyDescent="0.25">
      <c r="G662" s="111">
        <v>44940</v>
      </c>
      <c r="H662" s="112" t="s">
        <v>149</v>
      </c>
      <c r="I662" s="121">
        <v>0.69791666666666663</v>
      </c>
      <c r="J662" s="112">
        <v>4</v>
      </c>
      <c r="K662" s="112">
        <v>3</v>
      </c>
      <c r="L662" s="113">
        <v>8</v>
      </c>
      <c r="M662" s="49">
        <f t="shared" si="30"/>
        <v>554</v>
      </c>
      <c r="N662" s="2">
        <f t="shared" si="31"/>
        <v>1</v>
      </c>
      <c r="O662" s="16">
        <f t="shared" si="32"/>
        <v>1</v>
      </c>
    </row>
    <row r="663" spans="7:15" ht="13.5" customHeight="1" x14ac:dyDescent="0.25">
      <c r="G663" s="111">
        <v>44940</v>
      </c>
      <c r="H663" s="112" t="s">
        <v>149</v>
      </c>
      <c r="I663" s="121">
        <v>0.75</v>
      </c>
      <c r="J663" s="112">
        <v>4</v>
      </c>
      <c r="K663" s="112">
        <v>3</v>
      </c>
      <c r="L663" s="113">
        <v>10</v>
      </c>
      <c r="M663" s="49">
        <f t="shared" si="30"/>
        <v>555</v>
      </c>
      <c r="N663" s="2">
        <f t="shared" si="31"/>
        <v>1</v>
      </c>
      <c r="O663" s="16">
        <f t="shared" si="32"/>
        <v>1</v>
      </c>
    </row>
    <row r="664" spans="7:15" ht="13.5" customHeight="1" x14ac:dyDescent="0.25">
      <c r="G664" s="111">
        <v>44947</v>
      </c>
      <c r="H664" s="112" t="s">
        <v>148</v>
      </c>
      <c r="I664" s="121">
        <v>0.53819444444444442</v>
      </c>
      <c r="J664" s="112">
        <v>5</v>
      </c>
      <c r="K664" s="112">
        <v>4</v>
      </c>
      <c r="L664" s="113">
        <v>2</v>
      </c>
      <c r="M664" s="49">
        <f t="shared" si="30"/>
        <v>556</v>
      </c>
      <c r="N664" s="2">
        <f t="shared" si="31"/>
        <v>1</v>
      </c>
      <c r="O664" s="16">
        <f t="shared" si="32"/>
        <v>1</v>
      </c>
    </row>
    <row r="665" spans="7:15" ht="13.5" customHeight="1" x14ac:dyDescent="0.25">
      <c r="G665" s="111">
        <v>44947</v>
      </c>
      <c r="H665" s="112" t="s">
        <v>6</v>
      </c>
      <c r="I665" s="121">
        <v>0.54861111111111105</v>
      </c>
      <c r="J665" s="112">
        <v>4</v>
      </c>
      <c r="K665" s="112">
        <v>0</v>
      </c>
      <c r="L665" s="113">
        <v>2</v>
      </c>
      <c r="M665" s="49">
        <f t="shared" si="30"/>
        <v>557</v>
      </c>
      <c r="N665" s="2">
        <f t="shared" si="31"/>
        <v>2</v>
      </c>
      <c r="O665" s="16">
        <f t="shared" si="32"/>
        <v>2</v>
      </c>
    </row>
    <row r="666" spans="7:15" ht="13.5" customHeight="1" x14ac:dyDescent="0.25">
      <c r="G666" s="111">
        <v>44947</v>
      </c>
      <c r="H666" s="112" t="s">
        <v>6</v>
      </c>
      <c r="I666" s="121">
        <v>0.54861111111111105</v>
      </c>
      <c r="J666" s="112">
        <v>4</v>
      </c>
      <c r="K666" s="112">
        <v>0</v>
      </c>
      <c r="L666" s="113">
        <v>2</v>
      </c>
      <c r="M666" s="49">
        <f t="shared" si="30"/>
        <v>557</v>
      </c>
      <c r="N666" s="2">
        <f t="shared" si="31"/>
        <v>1</v>
      </c>
      <c r="O666" s="16">
        <f t="shared" si="32"/>
        <v>2</v>
      </c>
    </row>
    <row r="667" spans="7:15" ht="13.5" customHeight="1" x14ac:dyDescent="0.25">
      <c r="G667" s="111">
        <v>44947</v>
      </c>
      <c r="H667" s="112" t="s">
        <v>6</v>
      </c>
      <c r="I667" s="121">
        <v>0.625</v>
      </c>
      <c r="J667" s="112">
        <v>4</v>
      </c>
      <c r="K667" s="112">
        <v>0</v>
      </c>
      <c r="L667" s="113">
        <v>5</v>
      </c>
      <c r="M667" s="49">
        <f t="shared" si="30"/>
        <v>558</v>
      </c>
      <c r="N667" s="2">
        <f t="shared" si="31"/>
        <v>1</v>
      </c>
      <c r="O667" s="16">
        <f t="shared" si="32"/>
        <v>1</v>
      </c>
    </row>
    <row r="668" spans="7:15" ht="13.5" customHeight="1" x14ac:dyDescent="0.25">
      <c r="G668" s="111">
        <v>44947</v>
      </c>
      <c r="H668" s="114" t="s">
        <v>148</v>
      </c>
      <c r="I668" s="122">
        <v>0.63888888888888895</v>
      </c>
      <c r="J668" s="112">
        <v>5</v>
      </c>
      <c r="K668" s="112">
        <v>4</v>
      </c>
      <c r="L668" s="113">
        <v>6</v>
      </c>
      <c r="M668" s="49">
        <f t="shared" si="30"/>
        <v>559</v>
      </c>
      <c r="N668" s="2">
        <f t="shared" si="31"/>
        <v>1</v>
      </c>
      <c r="O668" s="16">
        <f t="shared" si="32"/>
        <v>1</v>
      </c>
    </row>
    <row r="669" spans="7:15" ht="13.5" customHeight="1" x14ac:dyDescent="0.25">
      <c r="G669" s="111">
        <v>44947</v>
      </c>
      <c r="H669" s="114" t="s">
        <v>6</v>
      </c>
      <c r="I669" s="122">
        <v>0.68055555555555547</v>
      </c>
      <c r="J669" s="112">
        <v>4</v>
      </c>
      <c r="K669" s="112">
        <v>0</v>
      </c>
      <c r="L669" s="113">
        <v>7</v>
      </c>
      <c r="M669" s="49">
        <f t="shared" si="30"/>
        <v>560</v>
      </c>
      <c r="N669" s="2">
        <f t="shared" si="31"/>
        <v>1</v>
      </c>
      <c r="O669" s="16">
        <f t="shared" si="32"/>
        <v>1</v>
      </c>
    </row>
    <row r="670" spans="7:15" ht="13.5" customHeight="1" x14ac:dyDescent="0.25">
      <c r="G670" s="111">
        <v>44947</v>
      </c>
      <c r="H670" s="114" t="s">
        <v>6</v>
      </c>
      <c r="I670" s="122">
        <v>0.70833333333333337</v>
      </c>
      <c r="J670" s="112">
        <v>4</v>
      </c>
      <c r="K670" s="112">
        <v>0</v>
      </c>
      <c r="L670" s="113">
        <v>8</v>
      </c>
      <c r="M670" s="49">
        <f t="shared" si="30"/>
        <v>561</v>
      </c>
      <c r="N670" s="2">
        <f t="shared" si="31"/>
        <v>1</v>
      </c>
      <c r="O670" s="16">
        <f t="shared" si="32"/>
        <v>1</v>
      </c>
    </row>
    <row r="671" spans="7:15" ht="13.5" customHeight="1" x14ac:dyDescent="0.25">
      <c r="G671" s="111">
        <v>44947</v>
      </c>
      <c r="H671" s="112" t="s">
        <v>148</v>
      </c>
      <c r="I671" s="121">
        <v>0.74652777777777779</v>
      </c>
      <c r="J671" s="112">
        <v>5</v>
      </c>
      <c r="K671" s="112">
        <v>4</v>
      </c>
      <c r="L671" s="113">
        <v>10</v>
      </c>
      <c r="M671" s="49">
        <f t="shared" si="30"/>
        <v>562</v>
      </c>
      <c r="N671" s="2">
        <f t="shared" si="31"/>
        <v>1</v>
      </c>
      <c r="O671" s="16">
        <f t="shared" si="32"/>
        <v>1</v>
      </c>
    </row>
    <row r="672" spans="7:15" ht="13.5" customHeight="1" x14ac:dyDescent="0.25">
      <c r="G672" s="111">
        <v>44952</v>
      </c>
      <c r="H672" s="112" t="s">
        <v>5</v>
      </c>
      <c r="I672" s="121">
        <v>0.55555555555555558</v>
      </c>
      <c r="J672" s="112">
        <v>4</v>
      </c>
      <c r="K672" s="112">
        <v>0</v>
      </c>
      <c r="L672" s="113">
        <v>1</v>
      </c>
      <c r="M672" s="49">
        <f t="shared" si="30"/>
        <v>563</v>
      </c>
      <c r="N672" s="2">
        <f t="shared" si="31"/>
        <v>1</v>
      </c>
      <c r="O672" s="16">
        <f t="shared" si="32"/>
        <v>1</v>
      </c>
    </row>
    <row r="673" spans="7:15" ht="13.5" customHeight="1" x14ac:dyDescent="0.25">
      <c r="G673" s="111">
        <v>44952</v>
      </c>
      <c r="H673" s="112" t="s">
        <v>5</v>
      </c>
      <c r="I673" s="121">
        <v>0.57986111111111105</v>
      </c>
      <c r="J673" s="112">
        <v>4</v>
      </c>
      <c r="K673" s="112">
        <v>0</v>
      </c>
      <c r="L673" s="113">
        <v>2</v>
      </c>
      <c r="M673" s="49">
        <f t="shared" si="30"/>
        <v>564</v>
      </c>
      <c r="N673" s="2">
        <f t="shared" si="31"/>
        <v>1</v>
      </c>
      <c r="O673" s="16">
        <f t="shared" si="32"/>
        <v>1</v>
      </c>
    </row>
    <row r="674" spans="7:15" ht="13.5" customHeight="1" x14ac:dyDescent="0.25">
      <c r="G674" s="111">
        <v>44952</v>
      </c>
      <c r="H674" s="112" t="s">
        <v>5</v>
      </c>
      <c r="I674" s="121">
        <v>0.65277777777777779</v>
      </c>
      <c r="J674" s="112">
        <v>4</v>
      </c>
      <c r="K674" s="112">
        <v>0</v>
      </c>
      <c r="L674" s="113">
        <v>5</v>
      </c>
      <c r="M674" s="49">
        <f t="shared" si="30"/>
        <v>565</v>
      </c>
      <c r="N674" s="2">
        <f t="shared" si="31"/>
        <v>1</v>
      </c>
      <c r="O674" s="16">
        <f t="shared" si="32"/>
        <v>1</v>
      </c>
    </row>
    <row r="675" spans="7:15" ht="13.5" customHeight="1" x14ac:dyDescent="0.25">
      <c r="G675" s="111">
        <v>44952</v>
      </c>
      <c r="H675" s="112" t="s">
        <v>5</v>
      </c>
      <c r="I675" s="121">
        <v>0.68055555555555547</v>
      </c>
      <c r="J675" s="112">
        <v>4</v>
      </c>
      <c r="K675" s="112">
        <v>0</v>
      </c>
      <c r="L675" s="113">
        <v>6</v>
      </c>
      <c r="M675" s="49">
        <f t="shared" si="30"/>
        <v>566</v>
      </c>
      <c r="N675" s="2">
        <f t="shared" si="31"/>
        <v>2</v>
      </c>
      <c r="O675" s="16">
        <f t="shared" si="32"/>
        <v>2</v>
      </c>
    </row>
    <row r="676" spans="7:15" ht="13.5" customHeight="1" x14ac:dyDescent="0.25">
      <c r="G676" s="111">
        <v>44952</v>
      </c>
      <c r="H676" s="112" t="s">
        <v>5</v>
      </c>
      <c r="I676" s="121">
        <v>0.68055555555555547</v>
      </c>
      <c r="J676" s="112">
        <v>4</v>
      </c>
      <c r="K676" s="112">
        <v>0</v>
      </c>
      <c r="L676" s="113">
        <v>6</v>
      </c>
      <c r="M676" s="49">
        <f t="shared" si="30"/>
        <v>566</v>
      </c>
      <c r="N676" s="2">
        <f t="shared" si="31"/>
        <v>1</v>
      </c>
      <c r="O676" s="16">
        <f t="shared" si="32"/>
        <v>2</v>
      </c>
    </row>
    <row r="677" spans="7:15" ht="13.5" customHeight="1" x14ac:dyDescent="0.25">
      <c r="G677" s="111">
        <v>44952</v>
      </c>
      <c r="H677" s="112" t="s">
        <v>5</v>
      </c>
      <c r="I677" s="121">
        <v>0.73611111111111116</v>
      </c>
      <c r="J677" s="112">
        <v>4</v>
      </c>
      <c r="K677" s="112">
        <v>0</v>
      </c>
      <c r="L677" s="113">
        <v>8</v>
      </c>
      <c r="M677" s="49">
        <f t="shared" si="30"/>
        <v>567</v>
      </c>
      <c r="N677" s="2">
        <f t="shared" si="31"/>
        <v>1</v>
      </c>
      <c r="O677" s="16">
        <f t="shared" si="32"/>
        <v>1</v>
      </c>
    </row>
    <row r="678" spans="7:15" ht="13.5" customHeight="1" x14ac:dyDescent="0.25">
      <c r="G678" s="111">
        <v>44954</v>
      </c>
      <c r="H678" s="112" t="s">
        <v>6</v>
      </c>
      <c r="I678" s="121">
        <v>0.52430555555555558</v>
      </c>
      <c r="J678" s="112">
        <v>4</v>
      </c>
      <c r="K678" s="112">
        <v>0</v>
      </c>
      <c r="L678" s="113">
        <v>1</v>
      </c>
      <c r="M678" s="49">
        <f t="shared" si="30"/>
        <v>568</v>
      </c>
      <c r="N678" s="2">
        <f t="shared" si="31"/>
        <v>1</v>
      </c>
      <c r="O678" s="16">
        <f t="shared" si="32"/>
        <v>1</v>
      </c>
    </row>
    <row r="679" spans="7:15" ht="13.5" customHeight="1" x14ac:dyDescent="0.25">
      <c r="G679" s="111">
        <v>44954</v>
      </c>
      <c r="H679" s="112" t="s">
        <v>6</v>
      </c>
      <c r="I679" s="121">
        <v>0.54861111111111105</v>
      </c>
      <c r="J679" s="112">
        <v>4</v>
      </c>
      <c r="K679" s="112">
        <v>0</v>
      </c>
      <c r="L679" s="113">
        <v>2</v>
      </c>
      <c r="M679" s="49">
        <f t="shared" si="30"/>
        <v>569</v>
      </c>
      <c r="N679" s="2">
        <f t="shared" si="31"/>
        <v>1</v>
      </c>
      <c r="O679" s="16">
        <f t="shared" si="32"/>
        <v>1</v>
      </c>
    </row>
    <row r="680" spans="7:15" ht="13.5" customHeight="1" x14ac:dyDescent="0.25">
      <c r="G680" s="111">
        <v>44954</v>
      </c>
      <c r="H680" s="112" t="s">
        <v>149</v>
      </c>
      <c r="I680" s="121">
        <v>0.5625</v>
      </c>
      <c r="J680" s="112">
        <v>4</v>
      </c>
      <c r="K680" s="112">
        <v>5</v>
      </c>
      <c r="L680" s="113">
        <v>3</v>
      </c>
      <c r="M680" s="49">
        <f t="shared" si="30"/>
        <v>570</v>
      </c>
      <c r="N680" s="2">
        <f t="shared" si="31"/>
        <v>1</v>
      </c>
      <c r="O680" s="16">
        <f t="shared" si="32"/>
        <v>1</v>
      </c>
    </row>
    <row r="681" spans="7:15" ht="13.5" customHeight="1" x14ac:dyDescent="0.25">
      <c r="G681" s="111">
        <v>44954</v>
      </c>
      <c r="H681" s="112" t="s">
        <v>6</v>
      </c>
      <c r="I681" s="121">
        <v>0.57291666666666663</v>
      </c>
      <c r="J681" s="112">
        <v>4</v>
      </c>
      <c r="K681" s="112">
        <v>0</v>
      </c>
      <c r="L681" s="113">
        <v>3</v>
      </c>
      <c r="M681" s="49">
        <f t="shared" si="30"/>
        <v>571</v>
      </c>
      <c r="N681" s="2">
        <f t="shared" si="31"/>
        <v>1</v>
      </c>
      <c r="O681" s="16">
        <f t="shared" si="32"/>
        <v>1</v>
      </c>
    </row>
    <row r="682" spans="7:15" ht="13.5" customHeight="1" x14ac:dyDescent="0.25">
      <c r="G682" s="111">
        <v>44954</v>
      </c>
      <c r="H682" s="112" t="s">
        <v>6</v>
      </c>
      <c r="I682" s="121">
        <v>0.59722222222222221</v>
      </c>
      <c r="J682" s="112">
        <v>4</v>
      </c>
      <c r="K682" s="112">
        <v>0</v>
      </c>
      <c r="L682" s="113">
        <v>4</v>
      </c>
      <c r="M682" s="49">
        <f t="shared" si="30"/>
        <v>572</v>
      </c>
      <c r="N682" s="2">
        <f t="shared" si="31"/>
        <v>1</v>
      </c>
      <c r="O682" s="16">
        <f t="shared" si="32"/>
        <v>1</v>
      </c>
    </row>
    <row r="683" spans="7:15" ht="13.5" customHeight="1" x14ac:dyDescent="0.25">
      <c r="G683" s="111">
        <v>44954</v>
      </c>
      <c r="H683" s="112" t="s">
        <v>6</v>
      </c>
      <c r="I683" s="121">
        <v>0.625</v>
      </c>
      <c r="J683" s="112">
        <v>4</v>
      </c>
      <c r="K683" s="112">
        <v>0</v>
      </c>
      <c r="L683" s="113">
        <v>5</v>
      </c>
      <c r="M683" s="49">
        <f t="shared" si="30"/>
        <v>573</v>
      </c>
      <c r="N683" s="2">
        <f t="shared" si="31"/>
        <v>1</v>
      </c>
      <c r="O683" s="16">
        <f t="shared" si="32"/>
        <v>1</v>
      </c>
    </row>
    <row r="684" spans="7:15" ht="13.5" customHeight="1" x14ac:dyDescent="0.25">
      <c r="G684" s="111">
        <v>44954</v>
      </c>
      <c r="H684" s="112" t="s">
        <v>149</v>
      </c>
      <c r="I684" s="121">
        <v>0.66666666666666663</v>
      </c>
      <c r="J684" s="112">
        <v>4</v>
      </c>
      <c r="K684" s="112">
        <v>5</v>
      </c>
      <c r="L684" s="113">
        <v>7</v>
      </c>
      <c r="M684" s="49">
        <f t="shared" si="30"/>
        <v>574</v>
      </c>
      <c r="N684" s="2">
        <f t="shared" si="31"/>
        <v>1</v>
      </c>
      <c r="O684" s="16">
        <f t="shared" si="32"/>
        <v>1</v>
      </c>
    </row>
    <row r="685" spans="7:15" ht="13.5" customHeight="1" x14ac:dyDescent="0.25">
      <c r="G685" s="111">
        <v>44954</v>
      </c>
      <c r="H685" s="112" t="s">
        <v>6</v>
      </c>
      <c r="I685" s="121">
        <v>0.68055555555555547</v>
      </c>
      <c r="J685" s="112">
        <v>4</v>
      </c>
      <c r="K685" s="112">
        <v>0</v>
      </c>
      <c r="L685" s="113">
        <v>7</v>
      </c>
      <c r="M685" s="49">
        <f t="shared" si="30"/>
        <v>575</v>
      </c>
      <c r="N685" s="2">
        <f t="shared" si="31"/>
        <v>2</v>
      </c>
      <c r="O685" s="16">
        <f t="shared" si="32"/>
        <v>2</v>
      </c>
    </row>
    <row r="686" spans="7:15" ht="13.5" customHeight="1" x14ac:dyDescent="0.25">
      <c r="G686" s="111">
        <v>44954</v>
      </c>
      <c r="H686" s="112" t="s">
        <v>6</v>
      </c>
      <c r="I686" s="121">
        <v>0.68055555555555547</v>
      </c>
      <c r="J686" s="112">
        <v>4</v>
      </c>
      <c r="K686" s="112">
        <v>0</v>
      </c>
      <c r="L686" s="113">
        <v>7</v>
      </c>
      <c r="M686" s="49">
        <f t="shared" si="30"/>
        <v>575</v>
      </c>
      <c r="N686" s="2">
        <f t="shared" si="31"/>
        <v>1</v>
      </c>
      <c r="O686" s="16">
        <f t="shared" si="32"/>
        <v>2</v>
      </c>
    </row>
    <row r="687" spans="7:15" ht="13.5" customHeight="1" x14ac:dyDescent="0.25">
      <c r="G687" s="111">
        <v>44954</v>
      </c>
      <c r="H687" s="112" t="s">
        <v>6</v>
      </c>
      <c r="I687" s="121">
        <v>0.70833333333333337</v>
      </c>
      <c r="J687" s="112">
        <v>4</v>
      </c>
      <c r="K687" s="112">
        <v>0</v>
      </c>
      <c r="L687" s="113">
        <v>8</v>
      </c>
      <c r="M687" s="49">
        <f t="shared" si="30"/>
        <v>576</v>
      </c>
      <c r="N687" s="2">
        <f t="shared" si="31"/>
        <v>1</v>
      </c>
      <c r="O687" s="16">
        <f t="shared" si="32"/>
        <v>1</v>
      </c>
    </row>
    <row r="688" spans="7:15" ht="13.5" customHeight="1" x14ac:dyDescent="0.25">
      <c r="G688" s="111">
        <v>44954</v>
      </c>
      <c r="H688" s="112" t="s">
        <v>149</v>
      </c>
      <c r="I688" s="121">
        <v>0.72222222222222221</v>
      </c>
      <c r="J688" s="112">
        <v>4</v>
      </c>
      <c r="K688" s="112">
        <v>5</v>
      </c>
      <c r="L688" s="113">
        <v>9</v>
      </c>
      <c r="M688" s="49">
        <f t="shared" si="30"/>
        <v>577</v>
      </c>
      <c r="N688" s="2">
        <f t="shared" si="31"/>
        <v>1</v>
      </c>
      <c r="O688" s="16">
        <f t="shared" si="32"/>
        <v>1</v>
      </c>
    </row>
    <row r="689" spans="7:15" ht="13.5" customHeight="1" x14ac:dyDescent="0.25">
      <c r="G689" s="111">
        <v>44961</v>
      </c>
      <c r="H689" s="112" t="s">
        <v>5</v>
      </c>
      <c r="I689" s="121">
        <v>0.52430555555555558</v>
      </c>
      <c r="J689" s="112">
        <v>5</v>
      </c>
      <c r="K689" s="112">
        <v>3</v>
      </c>
      <c r="L689" s="113">
        <v>1</v>
      </c>
      <c r="M689" s="49">
        <f t="shared" si="30"/>
        <v>578</v>
      </c>
      <c r="N689" s="2">
        <f t="shared" si="31"/>
        <v>1</v>
      </c>
      <c r="O689" s="16">
        <f t="shared" si="32"/>
        <v>1</v>
      </c>
    </row>
    <row r="690" spans="7:15" ht="13.5" customHeight="1" x14ac:dyDescent="0.25">
      <c r="G690" s="111">
        <v>44961</v>
      </c>
      <c r="H690" s="112" t="s">
        <v>148</v>
      </c>
      <c r="I690" s="121">
        <v>0.63888888888888895</v>
      </c>
      <c r="J690" s="112">
        <v>4</v>
      </c>
      <c r="K690" s="112">
        <v>8</v>
      </c>
      <c r="L690" s="113">
        <v>6</v>
      </c>
      <c r="M690" s="49">
        <f t="shared" si="30"/>
        <v>579</v>
      </c>
      <c r="N690" s="2">
        <f t="shared" si="31"/>
        <v>1</v>
      </c>
      <c r="O690" s="16">
        <f t="shared" si="32"/>
        <v>1</v>
      </c>
    </row>
    <row r="691" spans="7:15" ht="13.5" customHeight="1" x14ac:dyDescent="0.25">
      <c r="G691" s="111">
        <v>44961</v>
      </c>
      <c r="H691" s="112" t="s">
        <v>5</v>
      </c>
      <c r="I691" s="121">
        <v>0.68055555555555547</v>
      </c>
      <c r="J691" s="112">
        <v>5</v>
      </c>
      <c r="K691" s="112">
        <v>3</v>
      </c>
      <c r="L691" s="113">
        <v>7</v>
      </c>
      <c r="M691" s="49">
        <f t="shared" si="30"/>
        <v>580</v>
      </c>
      <c r="N691" s="2">
        <f t="shared" si="31"/>
        <v>1</v>
      </c>
      <c r="O691" s="16">
        <f t="shared" si="32"/>
        <v>1</v>
      </c>
    </row>
    <row r="692" spans="7:15" ht="13.5" customHeight="1" x14ac:dyDescent="0.25">
      <c r="G692" s="111">
        <v>44961</v>
      </c>
      <c r="H692" s="112" t="s">
        <v>5</v>
      </c>
      <c r="I692" s="121">
        <v>0.70833333333333337</v>
      </c>
      <c r="J692" s="112">
        <v>5</v>
      </c>
      <c r="K692" s="112">
        <v>3</v>
      </c>
      <c r="L692" s="113">
        <v>8</v>
      </c>
      <c r="M692" s="49">
        <f t="shared" si="30"/>
        <v>581</v>
      </c>
      <c r="N692" s="2">
        <f t="shared" si="31"/>
        <v>1</v>
      </c>
      <c r="O692" s="16">
        <f t="shared" si="32"/>
        <v>1</v>
      </c>
    </row>
    <row r="693" spans="7:15" ht="13.5" customHeight="1" x14ac:dyDescent="0.25">
      <c r="G693" s="111">
        <v>44968</v>
      </c>
      <c r="H693" s="112" t="s">
        <v>5</v>
      </c>
      <c r="I693" s="121">
        <v>0.54861111111111105</v>
      </c>
      <c r="J693" s="112">
        <v>4</v>
      </c>
      <c r="K693" s="112">
        <v>10</v>
      </c>
      <c r="L693" s="113">
        <v>2</v>
      </c>
      <c r="M693" s="49">
        <f t="shared" si="30"/>
        <v>582</v>
      </c>
      <c r="N693" s="2">
        <f t="shared" si="31"/>
        <v>1</v>
      </c>
      <c r="O693" s="16">
        <f t="shared" si="32"/>
        <v>1</v>
      </c>
    </row>
    <row r="694" spans="7:15" ht="13.5" customHeight="1" x14ac:dyDescent="0.25">
      <c r="G694" s="111">
        <v>44968</v>
      </c>
      <c r="H694" s="112" t="s">
        <v>5</v>
      </c>
      <c r="I694" s="121">
        <v>0.65277777777777779</v>
      </c>
      <c r="J694" s="112">
        <v>4</v>
      </c>
      <c r="K694" s="112">
        <v>10</v>
      </c>
      <c r="L694" s="113">
        <v>6</v>
      </c>
      <c r="M694" s="49">
        <f t="shared" si="30"/>
        <v>583</v>
      </c>
      <c r="N694" s="2">
        <f t="shared" si="31"/>
        <v>1</v>
      </c>
      <c r="O694" s="16">
        <f t="shared" si="32"/>
        <v>1</v>
      </c>
    </row>
    <row r="695" spans="7:15" ht="13.5" customHeight="1" x14ac:dyDescent="0.25">
      <c r="G695" s="111">
        <v>44968</v>
      </c>
      <c r="H695" s="112" t="s">
        <v>5</v>
      </c>
      <c r="I695" s="121">
        <v>0.68055555555555547</v>
      </c>
      <c r="J695" s="112">
        <v>4</v>
      </c>
      <c r="K695" s="112">
        <v>10</v>
      </c>
      <c r="L695" s="113">
        <v>7</v>
      </c>
      <c r="M695" s="49">
        <f t="shared" si="30"/>
        <v>584</v>
      </c>
      <c r="N695" s="2">
        <f t="shared" si="31"/>
        <v>2</v>
      </c>
      <c r="O695" s="16">
        <f t="shared" si="32"/>
        <v>2</v>
      </c>
    </row>
    <row r="696" spans="7:15" ht="13.5" customHeight="1" x14ac:dyDescent="0.25">
      <c r="G696" s="111">
        <v>44968</v>
      </c>
      <c r="H696" s="112" t="s">
        <v>5</v>
      </c>
      <c r="I696" s="121">
        <v>0.68055555555555547</v>
      </c>
      <c r="J696" s="112">
        <v>4</v>
      </c>
      <c r="K696" s="112">
        <v>10</v>
      </c>
      <c r="L696" s="113">
        <v>7</v>
      </c>
      <c r="M696" s="49">
        <f t="shared" si="30"/>
        <v>584</v>
      </c>
      <c r="N696" s="2">
        <f t="shared" si="31"/>
        <v>1</v>
      </c>
      <c r="O696" s="16">
        <f t="shared" si="32"/>
        <v>2</v>
      </c>
    </row>
    <row r="697" spans="7:15" ht="13.5" customHeight="1" x14ac:dyDescent="0.25">
      <c r="G697" s="111">
        <v>44968</v>
      </c>
      <c r="H697" s="112" t="s">
        <v>148</v>
      </c>
      <c r="I697" s="121">
        <v>0.74652777777777779</v>
      </c>
      <c r="J697" s="112">
        <v>4</v>
      </c>
      <c r="K697" s="112">
        <v>0</v>
      </c>
      <c r="L697" s="113">
        <v>10</v>
      </c>
      <c r="M697" s="49">
        <f t="shared" si="30"/>
        <v>585</v>
      </c>
      <c r="N697" s="2">
        <f t="shared" si="31"/>
        <v>1</v>
      </c>
      <c r="O697" s="16">
        <f t="shared" si="32"/>
        <v>1</v>
      </c>
    </row>
    <row r="698" spans="7:15" ht="13.5" customHeight="1" x14ac:dyDescent="0.25">
      <c r="G698" s="111">
        <v>44975</v>
      </c>
      <c r="H698" s="112" t="s">
        <v>3</v>
      </c>
      <c r="I698" s="121">
        <v>0.52430555555555558</v>
      </c>
      <c r="J698" s="112">
        <v>3</v>
      </c>
      <c r="K698" s="112">
        <v>0</v>
      </c>
      <c r="L698" s="113">
        <v>1</v>
      </c>
      <c r="M698" s="49">
        <f t="shared" si="30"/>
        <v>586</v>
      </c>
      <c r="N698" s="2">
        <f t="shared" si="31"/>
        <v>1</v>
      </c>
      <c r="O698" s="16">
        <f t="shared" si="32"/>
        <v>1</v>
      </c>
    </row>
    <row r="699" spans="7:15" ht="13.5" customHeight="1" x14ac:dyDescent="0.25">
      <c r="G699" s="111">
        <v>44975</v>
      </c>
      <c r="H699" s="112" t="s">
        <v>3</v>
      </c>
      <c r="I699" s="121">
        <v>0.625</v>
      </c>
      <c r="J699" s="112">
        <v>3</v>
      </c>
      <c r="K699" s="112">
        <v>0</v>
      </c>
      <c r="L699" s="113">
        <v>5</v>
      </c>
      <c r="M699" s="49">
        <f t="shared" si="30"/>
        <v>587</v>
      </c>
      <c r="N699" s="2">
        <f t="shared" si="31"/>
        <v>1</v>
      </c>
      <c r="O699" s="16">
        <f t="shared" si="32"/>
        <v>1</v>
      </c>
    </row>
    <row r="700" spans="7:15" ht="13.5" customHeight="1" x14ac:dyDescent="0.25">
      <c r="G700" s="111">
        <v>44975</v>
      </c>
      <c r="H700" s="112" t="s">
        <v>149</v>
      </c>
      <c r="I700" s="121">
        <v>0.66666666666666663</v>
      </c>
      <c r="J700" s="112">
        <v>4</v>
      </c>
      <c r="K700" s="112">
        <v>0</v>
      </c>
      <c r="L700" s="113">
        <v>7</v>
      </c>
      <c r="M700" s="49">
        <f t="shared" si="30"/>
        <v>588</v>
      </c>
      <c r="N700" s="2">
        <f t="shared" si="31"/>
        <v>1</v>
      </c>
      <c r="O700" s="16">
        <f t="shared" si="32"/>
        <v>1</v>
      </c>
    </row>
    <row r="701" spans="7:15" ht="13.5" customHeight="1" x14ac:dyDescent="0.25">
      <c r="G701" s="111">
        <v>44975</v>
      </c>
      <c r="H701" s="112" t="s">
        <v>3</v>
      </c>
      <c r="I701" s="121">
        <v>0.68055555555555547</v>
      </c>
      <c r="J701" s="112">
        <v>3</v>
      </c>
      <c r="K701" s="112">
        <v>0</v>
      </c>
      <c r="L701" s="113">
        <v>7</v>
      </c>
      <c r="M701" s="49">
        <f t="shared" si="30"/>
        <v>589</v>
      </c>
      <c r="N701" s="2">
        <f t="shared" si="31"/>
        <v>2</v>
      </c>
      <c r="O701" s="16">
        <f t="shared" si="32"/>
        <v>2</v>
      </c>
    </row>
    <row r="702" spans="7:15" ht="13.5" customHeight="1" x14ac:dyDescent="0.25">
      <c r="G702" s="111">
        <v>44975</v>
      </c>
      <c r="H702" s="112" t="s">
        <v>3</v>
      </c>
      <c r="I702" s="121">
        <v>0.68055555555555547</v>
      </c>
      <c r="J702" s="112">
        <v>3</v>
      </c>
      <c r="K702" s="112">
        <v>0</v>
      </c>
      <c r="L702" s="113">
        <v>7</v>
      </c>
      <c r="M702" s="49">
        <f t="shared" si="30"/>
        <v>589</v>
      </c>
      <c r="N702" s="2">
        <f t="shared" si="31"/>
        <v>1</v>
      </c>
      <c r="O702" s="16">
        <f t="shared" si="32"/>
        <v>2</v>
      </c>
    </row>
    <row r="703" spans="7:15" ht="13.5" customHeight="1" x14ac:dyDescent="0.25">
      <c r="G703" s="111">
        <v>44982</v>
      </c>
      <c r="H703" s="112" t="s">
        <v>381</v>
      </c>
      <c r="I703" s="121">
        <v>0.52430555555555558</v>
      </c>
      <c r="J703" s="112">
        <v>3</v>
      </c>
      <c r="K703" s="112">
        <v>0</v>
      </c>
      <c r="L703" s="113">
        <v>1</v>
      </c>
      <c r="M703" s="49">
        <f t="shared" si="30"/>
        <v>590</v>
      </c>
      <c r="N703" s="2">
        <f t="shared" si="31"/>
        <v>1</v>
      </c>
      <c r="O703" s="16">
        <f t="shared" si="32"/>
        <v>1</v>
      </c>
    </row>
    <row r="704" spans="7:15" ht="13.5" customHeight="1" x14ac:dyDescent="0.25">
      <c r="G704" s="111">
        <v>44982</v>
      </c>
      <c r="H704" s="112" t="s">
        <v>381</v>
      </c>
      <c r="I704" s="121">
        <v>0.57291666666666663</v>
      </c>
      <c r="J704" s="112">
        <v>3</v>
      </c>
      <c r="K704" s="112">
        <v>0</v>
      </c>
      <c r="L704" s="113">
        <v>3</v>
      </c>
      <c r="M704" s="49">
        <f t="shared" si="30"/>
        <v>591</v>
      </c>
      <c r="N704" s="2">
        <f t="shared" si="31"/>
        <v>2</v>
      </c>
      <c r="O704" s="16">
        <f t="shared" si="32"/>
        <v>2</v>
      </c>
    </row>
    <row r="705" spans="7:15" ht="13.5" customHeight="1" x14ac:dyDescent="0.25">
      <c r="G705" s="111">
        <v>44982</v>
      </c>
      <c r="H705" s="112" t="s">
        <v>381</v>
      </c>
      <c r="I705" s="121">
        <v>0.57291666666666663</v>
      </c>
      <c r="J705" s="112">
        <v>3</v>
      </c>
      <c r="K705" s="112">
        <v>0</v>
      </c>
      <c r="L705" s="113">
        <v>3</v>
      </c>
      <c r="M705" s="49">
        <f t="shared" si="30"/>
        <v>591</v>
      </c>
      <c r="N705" s="2">
        <f t="shared" si="31"/>
        <v>1</v>
      </c>
      <c r="O705" s="16">
        <f t="shared" si="32"/>
        <v>2</v>
      </c>
    </row>
    <row r="706" spans="7:15" ht="13.5" customHeight="1" x14ac:dyDescent="0.25">
      <c r="G706" s="111">
        <v>44982</v>
      </c>
      <c r="H706" s="112" t="s">
        <v>381</v>
      </c>
      <c r="I706" s="121">
        <v>0.59722222222222221</v>
      </c>
      <c r="J706" s="112">
        <v>3</v>
      </c>
      <c r="K706" s="112">
        <v>0</v>
      </c>
      <c r="L706" s="113">
        <v>4</v>
      </c>
      <c r="M706" s="49">
        <f t="shared" si="30"/>
        <v>592</v>
      </c>
      <c r="N706" s="2">
        <f t="shared" si="31"/>
        <v>1</v>
      </c>
      <c r="O706" s="16">
        <f t="shared" si="32"/>
        <v>1</v>
      </c>
    </row>
    <row r="707" spans="7:15" ht="13.5" customHeight="1" x14ac:dyDescent="0.25">
      <c r="G707" s="111">
        <v>44982</v>
      </c>
      <c r="H707" s="112" t="s">
        <v>381</v>
      </c>
      <c r="I707" s="121">
        <v>0.70833333333333337</v>
      </c>
      <c r="J707" s="112">
        <v>3</v>
      </c>
      <c r="K707" s="112">
        <v>0</v>
      </c>
      <c r="L707" s="113">
        <v>8</v>
      </c>
      <c r="M707" s="49">
        <f t="shared" si="30"/>
        <v>593</v>
      </c>
      <c r="N707" s="2">
        <f t="shared" si="31"/>
        <v>1</v>
      </c>
      <c r="O707" s="16">
        <f t="shared" si="32"/>
        <v>1</v>
      </c>
    </row>
    <row r="708" spans="7:15" ht="13.5" customHeight="1" x14ac:dyDescent="0.25">
      <c r="G708" s="111">
        <v>44989</v>
      </c>
      <c r="H708" s="112" t="s">
        <v>3</v>
      </c>
      <c r="I708" s="121">
        <v>0.57291666666666663</v>
      </c>
      <c r="J708" s="112">
        <v>3</v>
      </c>
      <c r="K708" s="112">
        <v>2</v>
      </c>
      <c r="L708" s="113">
        <v>3</v>
      </c>
      <c r="M708" s="49">
        <f t="shared" si="30"/>
        <v>594</v>
      </c>
      <c r="N708" s="2">
        <f t="shared" si="31"/>
        <v>1</v>
      </c>
      <c r="O708" s="16">
        <f t="shared" si="32"/>
        <v>1</v>
      </c>
    </row>
    <row r="709" spans="7:15" ht="13.5" customHeight="1" x14ac:dyDescent="0.25">
      <c r="G709" s="111">
        <v>44989</v>
      </c>
      <c r="H709" s="112" t="s">
        <v>3</v>
      </c>
      <c r="I709" s="121">
        <v>0.59722222222222221</v>
      </c>
      <c r="J709" s="112">
        <v>3</v>
      </c>
      <c r="K709" s="112">
        <v>2</v>
      </c>
      <c r="L709" s="113">
        <v>4</v>
      </c>
      <c r="M709" s="49">
        <f t="shared" si="30"/>
        <v>595</v>
      </c>
      <c r="N709" s="2">
        <f t="shared" si="31"/>
        <v>1</v>
      </c>
      <c r="O709" s="16">
        <f t="shared" si="32"/>
        <v>1</v>
      </c>
    </row>
    <row r="710" spans="7:15" ht="13.5" customHeight="1" x14ac:dyDescent="0.25">
      <c r="G710" s="111">
        <v>44989</v>
      </c>
      <c r="H710" s="112" t="s">
        <v>3</v>
      </c>
      <c r="I710" s="121">
        <v>0.625</v>
      </c>
      <c r="J710" s="112">
        <v>3</v>
      </c>
      <c r="K710" s="112">
        <v>2</v>
      </c>
      <c r="L710" s="113">
        <v>5</v>
      </c>
      <c r="M710" s="49">
        <f t="shared" ref="M710:M773" si="33">IF(AND(G710=G709,L710=L709,I710=I709),M709,M709+1)</f>
        <v>596</v>
      </c>
      <c r="N710" s="2">
        <f t="shared" si="31"/>
        <v>1</v>
      </c>
      <c r="O710" s="16">
        <f t="shared" si="32"/>
        <v>1</v>
      </c>
    </row>
    <row r="711" spans="7:15" ht="13.5" customHeight="1" x14ac:dyDescent="0.25">
      <c r="G711" s="111">
        <v>44989</v>
      </c>
      <c r="H711" s="112" t="s">
        <v>148</v>
      </c>
      <c r="I711" s="121">
        <v>0.72222222222222221</v>
      </c>
      <c r="J711" s="112">
        <v>5</v>
      </c>
      <c r="K711" s="112">
        <v>6</v>
      </c>
      <c r="L711" s="113">
        <v>9</v>
      </c>
      <c r="M711" s="49">
        <f t="shared" si="33"/>
        <v>597</v>
      </c>
      <c r="N711" s="2">
        <f t="shared" si="31"/>
        <v>1</v>
      </c>
      <c r="O711" s="16">
        <f t="shared" si="32"/>
        <v>1</v>
      </c>
    </row>
    <row r="712" spans="7:15" ht="13.5" customHeight="1" x14ac:dyDescent="0.25">
      <c r="G712" s="111">
        <v>44996</v>
      </c>
      <c r="H712" s="112" t="s">
        <v>149</v>
      </c>
      <c r="I712" s="121">
        <v>0.51388888888888895</v>
      </c>
      <c r="J712" s="112">
        <v>4</v>
      </c>
      <c r="K712" s="112">
        <v>0</v>
      </c>
      <c r="L712" s="113">
        <v>1</v>
      </c>
      <c r="M712" s="49">
        <f t="shared" si="33"/>
        <v>598</v>
      </c>
      <c r="N712" s="2">
        <f t="shared" si="31"/>
        <v>1</v>
      </c>
      <c r="O712" s="16">
        <f t="shared" si="32"/>
        <v>1</v>
      </c>
    </row>
    <row r="713" spans="7:15" ht="13.5" customHeight="1" x14ac:dyDescent="0.25">
      <c r="G713" s="111">
        <v>44996</v>
      </c>
      <c r="H713" s="112" t="s">
        <v>3</v>
      </c>
      <c r="I713" s="121">
        <v>0.52430555555555558</v>
      </c>
      <c r="J713" s="112">
        <v>3</v>
      </c>
      <c r="K713" s="112">
        <v>4</v>
      </c>
      <c r="L713" s="113">
        <v>1</v>
      </c>
      <c r="M713" s="49">
        <f t="shared" si="33"/>
        <v>599</v>
      </c>
      <c r="N713" s="2">
        <f t="shared" ref="N713:N776" si="34">IF(M713=M715,3,IF(M713=M714,2,1))</f>
        <v>2</v>
      </c>
      <c r="O713" s="16">
        <f t="shared" ref="O713:O776" si="35">IF(N711=3,3,IF(N712=3,3,IF(N712=2,2,N713)))</f>
        <v>2</v>
      </c>
    </row>
    <row r="714" spans="7:15" ht="13.5" customHeight="1" x14ac:dyDescent="0.25">
      <c r="G714" s="111">
        <v>44996</v>
      </c>
      <c r="H714" s="112" t="s">
        <v>3</v>
      </c>
      <c r="I714" s="121">
        <v>0.52430555555555558</v>
      </c>
      <c r="J714" s="112">
        <v>3</v>
      </c>
      <c r="K714" s="112">
        <v>4</v>
      </c>
      <c r="L714" s="113">
        <v>1</v>
      </c>
      <c r="M714" s="49">
        <f t="shared" si="33"/>
        <v>599</v>
      </c>
      <c r="N714" s="2">
        <f t="shared" si="34"/>
        <v>1</v>
      </c>
      <c r="O714" s="16">
        <f t="shared" si="35"/>
        <v>2</v>
      </c>
    </row>
    <row r="715" spans="7:15" ht="13.5" customHeight="1" x14ac:dyDescent="0.25">
      <c r="G715" s="111">
        <v>44996</v>
      </c>
      <c r="H715" s="112" t="s">
        <v>149</v>
      </c>
      <c r="I715" s="121">
        <v>0.5625</v>
      </c>
      <c r="J715" s="112">
        <v>4</v>
      </c>
      <c r="K715" s="112">
        <v>0</v>
      </c>
      <c r="L715" s="113">
        <v>3</v>
      </c>
      <c r="M715" s="49">
        <f t="shared" si="33"/>
        <v>600</v>
      </c>
      <c r="N715" s="2">
        <f t="shared" si="34"/>
        <v>1</v>
      </c>
      <c r="O715" s="16">
        <f t="shared" si="35"/>
        <v>1</v>
      </c>
    </row>
    <row r="716" spans="7:15" ht="13.5" customHeight="1" x14ac:dyDescent="0.25">
      <c r="G716" s="111">
        <v>44996</v>
      </c>
      <c r="H716" s="112" t="s">
        <v>3</v>
      </c>
      <c r="I716" s="121">
        <v>0.57291666666666663</v>
      </c>
      <c r="J716" s="112">
        <v>3</v>
      </c>
      <c r="K716" s="112">
        <v>4</v>
      </c>
      <c r="L716" s="113">
        <v>3</v>
      </c>
      <c r="M716" s="49">
        <f t="shared" si="33"/>
        <v>601</v>
      </c>
      <c r="N716" s="2">
        <f t="shared" si="34"/>
        <v>1</v>
      </c>
      <c r="O716" s="16">
        <f t="shared" si="35"/>
        <v>1</v>
      </c>
    </row>
    <row r="717" spans="7:15" ht="13.5" customHeight="1" x14ac:dyDescent="0.25">
      <c r="G717" s="111">
        <v>44996</v>
      </c>
      <c r="H717" s="112" t="s">
        <v>149</v>
      </c>
      <c r="I717" s="121">
        <v>0.61111111111111105</v>
      </c>
      <c r="J717" s="112">
        <v>4</v>
      </c>
      <c r="K717" s="112">
        <v>0</v>
      </c>
      <c r="L717" s="113">
        <v>5</v>
      </c>
      <c r="M717" s="49">
        <f t="shared" si="33"/>
        <v>602</v>
      </c>
      <c r="N717" s="2">
        <f t="shared" si="34"/>
        <v>1</v>
      </c>
      <c r="O717" s="16">
        <f t="shared" si="35"/>
        <v>1</v>
      </c>
    </row>
    <row r="718" spans="7:15" ht="13.5" customHeight="1" x14ac:dyDescent="0.25">
      <c r="G718" s="111">
        <v>44996</v>
      </c>
      <c r="H718" s="112" t="s">
        <v>3</v>
      </c>
      <c r="I718" s="121">
        <v>0.625</v>
      </c>
      <c r="J718" s="112">
        <v>3</v>
      </c>
      <c r="K718" s="112">
        <v>4</v>
      </c>
      <c r="L718" s="113">
        <v>5</v>
      </c>
      <c r="M718" s="49">
        <f t="shared" si="33"/>
        <v>603</v>
      </c>
      <c r="N718" s="2">
        <f t="shared" si="34"/>
        <v>2</v>
      </c>
      <c r="O718" s="16">
        <f t="shared" si="35"/>
        <v>2</v>
      </c>
    </row>
    <row r="719" spans="7:15" ht="13.5" customHeight="1" x14ac:dyDescent="0.25">
      <c r="G719" s="111">
        <v>44996</v>
      </c>
      <c r="H719" s="112" t="s">
        <v>3</v>
      </c>
      <c r="I719" s="121">
        <v>0.625</v>
      </c>
      <c r="J719" s="112">
        <v>3</v>
      </c>
      <c r="K719" s="112">
        <v>4</v>
      </c>
      <c r="L719" s="113">
        <v>5</v>
      </c>
      <c r="M719" s="49">
        <f t="shared" si="33"/>
        <v>603</v>
      </c>
      <c r="N719" s="2">
        <f t="shared" si="34"/>
        <v>1</v>
      </c>
      <c r="O719" s="16">
        <f t="shared" si="35"/>
        <v>2</v>
      </c>
    </row>
    <row r="720" spans="7:15" ht="13.5" customHeight="1" x14ac:dyDescent="0.25">
      <c r="G720" s="111">
        <v>44996</v>
      </c>
      <c r="H720" s="112" t="s">
        <v>3</v>
      </c>
      <c r="I720" s="121">
        <v>0.65277777777777779</v>
      </c>
      <c r="J720" s="112">
        <v>3</v>
      </c>
      <c r="K720" s="112">
        <v>4</v>
      </c>
      <c r="L720" s="113">
        <v>6</v>
      </c>
      <c r="M720" s="49">
        <f t="shared" si="33"/>
        <v>604</v>
      </c>
      <c r="N720" s="2">
        <f t="shared" si="34"/>
        <v>1</v>
      </c>
      <c r="O720" s="16">
        <f t="shared" si="35"/>
        <v>1</v>
      </c>
    </row>
    <row r="721" spans="7:15" ht="13.5" customHeight="1" x14ac:dyDescent="0.25">
      <c r="G721" s="111">
        <v>44996</v>
      </c>
      <c r="H721" s="112" t="s">
        <v>149</v>
      </c>
      <c r="I721" s="121">
        <v>0.72222222222222221</v>
      </c>
      <c r="J721" s="112">
        <v>4</v>
      </c>
      <c r="K721" s="112">
        <v>0</v>
      </c>
      <c r="L721" s="113">
        <v>9</v>
      </c>
      <c r="M721" s="49">
        <f t="shared" si="33"/>
        <v>605</v>
      </c>
      <c r="N721" s="2">
        <f t="shared" si="34"/>
        <v>1</v>
      </c>
      <c r="O721" s="16">
        <f t="shared" si="35"/>
        <v>1</v>
      </c>
    </row>
    <row r="722" spans="7:15" ht="13.5" customHeight="1" x14ac:dyDescent="0.25">
      <c r="G722" s="111">
        <v>45003</v>
      </c>
      <c r="H722" s="112" t="s">
        <v>6</v>
      </c>
      <c r="I722" s="121">
        <v>0.51736111111111105</v>
      </c>
      <c r="J722" s="112">
        <v>3</v>
      </c>
      <c r="K722" s="112">
        <v>0</v>
      </c>
      <c r="L722" s="113">
        <v>1</v>
      </c>
      <c r="M722" s="49">
        <f t="shared" si="33"/>
        <v>606</v>
      </c>
      <c r="N722" s="2">
        <f t="shared" si="34"/>
        <v>1</v>
      </c>
      <c r="O722" s="16">
        <f t="shared" si="35"/>
        <v>1</v>
      </c>
    </row>
    <row r="723" spans="7:15" ht="13.5" customHeight="1" x14ac:dyDescent="0.25">
      <c r="G723" s="111">
        <v>45003</v>
      </c>
      <c r="H723" s="112" t="s">
        <v>6</v>
      </c>
      <c r="I723" s="121">
        <v>0.56944444444444442</v>
      </c>
      <c r="J723" s="112">
        <v>3</v>
      </c>
      <c r="K723" s="112">
        <v>0</v>
      </c>
      <c r="L723" s="113">
        <v>3</v>
      </c>
      <c r="M723" s="49">
        <f t="shared" si="33"/>
        <v>607</v>
      </c>
      <c r="N723" s="2">
        <f t="shared" si="34"/>
        <v>2</v>
      </c>
      <c r="O723" s="16">
        <f t="shared" si="35"/>
        <v>2</v>
      </c>
    </row>
    <row r="724" spans="7:15" ht="13.5" customHeight="1" x14ac:dyDescent="0.25">
      <c r="G724" s="111">
        <v>45003</v>
      </c>
      <c r="H724" s="112" t="s">
        <v>6</v>
      </c>
      <c r="I724" s="121">
        <v>0.56944444444444442</v>
      </c>
      <c r="J724" s="112">
        <v>3</v>
      </c>
      <c r="K724" s="112">
        <v>0</v>
      </c>
      <c r="L724" s="113">
        <v>3</v>
      </c>
      <c r="M724" s="49">
        <f t="shared" si="33"/>
        <v>607</v>
      </c>
      <c r="N724" s="2">
        <f t="shared" si="34"/>
        <v>1</v>
      </c>
      <c r="O724" s="16">
        <f t="shared" si="35"/>
        <v>2</v>
      </c>
    </row>
    <row r="725" spans="7:15" ht="13.5" customHeight="1" x14ac:dyDescent="0.25">
      <c r="G725" s="111">
        <v>45003</v>
      </c>
      <c r="H725" s="112" t="s">
        <v>6</v>
      </c>
      <c r="I725" s="121">
        <v>0.59722222222222221</v>
      </c>
      <c r="J725" s="112">
        <v>3</v>
      </c>
      <c r="K725" s="112">
        <v>0</v>
      </c>
      <c r="L725" s="113">
        <v>4</v>
      </c>
      <c r="M725" s="49">
        <f t="shared" si="33"/>
        <v>608</v>
      </c>
      <c r="N725" s="2">
        <f t="shared" si="34"/>
        <v>1</v>
      </c>
      <c r="O725" s="16">
        <f t="shared" si="35"/>
        <v>1</v>
      </c>
    </row>
    <row r="726" spans="7:15" ht="13.5" customHeight="1" x14ac:dyDescent="0.25">
      <c r="G726" s="111">
        <v>45003</v>
      </c>
      <c r="H726" s="112" t="s">
        <v>6</v>
      </c>
      <c r="I726" s="121">
        <v>0.62152777777777779</v>
      </c>
      <c r="J726" s="112">
        <v>3</v>
      </c>
      <c r="K726" s="112">
        <v>0</v>
      </c>
      <c r="L726" s="113">
        <v>5</v>
      </c>
      <c r="M726" s="49">
        <f t="shared" si="33"/>
        <v>609</v>
      </c>
      <c r="N726" s="2">
        <f t="shared" si="34"/>
        <v>1</v>
      </c>
      <c r="O726" s="16">
        <f t="shared" si="35"/>
        <v>1</v>
      </c>
    </row>
    <row r="727" spans="7:15" ht="13.5" customHeight="1" x14ac:dyDescent="0.25">
      <c r="G727" s="111">
        <v>45003</v>
      </c>
      <c r="H727" s="112" t="s">
        <v>6</v>
      </c>
      <c r="I727" s="121">
        <v>0.65277777777777779</v>
      </c>
      <c r="J727" s="112">
        <v>3</v>
      </c>
      <c r="K727" s="112">
        <v>0</v>
      </c>
      <c r="L727" s="113">
        <v>6</v>
      </c>
      <c r="M727" s="49">
        <f t="shared" si="33"/>
        <v>610</v>
      </c>
      <c r="N727" s="2">
        <f t="shared" si="34"/>
        <v>1</v>
      </c>
      <c r="O727" s="16">
        <f t="shared" si="35"/>
        <v>1</v>
      </c>
    </row>
    <row r="728" spans="7:15" ht="13.5" customHeight="1" x14ac:dyDescent="0.25">
      <c r="G728" s="111">
        <v>45003</v>
      </c>
      <c r="H728" s="112" t="s">
        <v>149</v>
      </c>
      <c r="I728" s="121">
        <v>0.74652777777777779</v>
      </c>
      <c r="J728" s="112">
        <v>4</v>
      </c>
      <c r="K728" s="112">
        <v>2</v>
      </c>
      <c r="L728" s="113">
        <v>10</v>
      </c>
      <c r="M728" s="49">
        <f t="shared" si="33"/>
        <v>611</v>
      </c>
      <c r="N728" s="2">
        <f t="shared" si="34"/>
        <v>1</v>
      </c>
      <c r="O728" s="16">
        <f t="shared" si="35"/>
        <v>1</v>
      </c>
    </row>
    <row r="729" spans="7:15" ht="13.5" customHeight="1" x14ac:dyDescent="0.25">
      <c r="G729" s="111">
        <v>45009</v>
      </c>
      <c r="H729" s="112" t="s">
        <v>7</v>
      </c>
      <c r="I729" s="121">
        <v>0.84375</v>
      </c>
      <c r="J729" s="112">
        <v>4</v>
      </c>
      <c r="K729" s="112">
        <v>0</v>
      </c>
      <c r="L729" s="113">
        <v>5</v>
      </c>
      <c r="M729" s="49">
        <f t="shared" si="33"/>
        <v>612</v>
      </c>
      <c r="N729" s="2">
        <f t="shared" si="34"/>
        <v>2</v>
      </c>
      <c r="O729" s="16">
        <f t="shared" si="35"/>
        <v>2</v>
      </c>
    </row>
    <row r="730" spans="7:15" ht="13.5" customHeight="1" x14ac:dyDescent="0.25">
      <c r="G730" s="111">
        <v>45009</v>
      </c>
      <c r="H730" s="112" t="s">
        <v>7</v>
      </c>
      <c r="I730" s="121">
        <v>0.84375</v>
      </c>
      <c r="J730" s="112">
        <v>4</v>
      </c>
      <c r="K730" s="112">
        <v>0</v>
      </c>
      <c r="L730" s="113">
        <v>5</v>
      </c>
      <c r="M730" s="49">
        <f t="shared" si="33"/>
        <v>612</v>
      </c>
      <c r="N730" s="2">
        <f t="shared" si="34"/>
        <v>1</v>
      </c>
      <c r="O730" s="16">
        <f t="shared" si="35"/>
        <v>2</v>
      </c>
    </row>
    <row r="731" spans="7:15" ht="13.5" customHeight="1" x14ac:dyDescent="0.25">
      <c r="G731" s="111">
        <v>45009</v>
      </c>
      <c r="H731" s="112" t="s">
        <v>7</v>
      </c>
      <c r="I731" s="121">
        <v>0.86458333333333337</v>
      </c>
      <c r="J731" s="112">
        <v>4</v>
      </c>
      <c r="K731" s="112">
        <v>0</v>
      </c>
      <c r="L731" s="113">
        <v>6</v>
      </c>
      <c r="M731" s="49">
        <f t="shared" si="33"/>
        <v>613</v>
      </c>
      <c r="N731" s="2">
        <f t="shared" si="34"/>
        <v>2</v>
      </c>
      <c r="O731" s="16">
        <f t="shared" si="35"/>
        <v>2</v>
      </c>
    </row>
    <row r="732" spans="7:15" ht="13.5" customHeight="1" x14ac:dyDescent="0.25">
      <c r="G732" s="111">
        <v>45009</v>
      </c>
      <c r="H732" s="112" t="s">
        <v>7</v>
      </c>
      <c r="I732" s="121">
        <v>0.86458333333333337</v>
      </c>
      <c r="J732" s="112">
        <v>4</v>
      </c>
      <c r="K732" s="112">
        <v>0</v>
      </c>
      <c r="L732" s="113">
        <v>6</v>
      </c>
      <c r="M732" s="49">
        <f t="shared" si="33"/>
        <v>613</v>
      </c>
      <c r="N732" s="2">
        <f t="shared" si="34"/>
        <v>1</v>
      </c>
      <c r="O732" s="16">
        <f t="shared" si="35"/>
        <v>2</v>
      </c>
    </row>
    <row r="733" spans="7:15" ht="13.5" customHeight="1" x14ac:dyDescent="0.25">
      <c r="G733" s="111">
        <v>45009</v>
      </c>
      <c r="H733" s="112" t="s">
        <v>7</v>
      </c>
      <c r="I733" s="121">
        <v>0.88541666666666663</v>
      </c>
      <c r="J733" s="112">
        <v>4</v>
      </c>
      <c r="K733" s="112">
        <v>0</v>
      </c>
      <c r="L733" s="113">
        <v>7</v>
      </c>
      <c r="M733" s="49">
        <f t="shared" si="33"/>
        <v>614</v>
      </c>
      <c r="N733" s="2">
        <f t="shared" si="34"/>
        <v>1</v>
      </c>
      <c r="O733" s="16">
        <f t="shared" si="35"/>
        <v>1</v>
      </c>
    </row>
    <row r="734" spans="7:15" ht="13.5" customHeight="1" x14ac:dyDescent="0.25">
      <c r="G734" s="111">
        <v>45010</v>
      </c>
      <c r="H734" s="112" t="s">
        <v>149</v>
      </c>
      <c r="I734" s="121">
        <v>0.50694444444444442</v>
      </c>
      <c r="J734" s="112">
        <v>5</v>
      </c>
      <c r="K734" s="112">
        <v>5</v>
      </c>
      <c r="L734" s="113">
        <v>1</v>
      </c>
      <c r="M734" s="49">
        <f t="shared" si="33"/>
        <v>615</v>
      </c>
      <c r="N734" s="2">
        <f t="shared" si="34"/>
        <v>1</v>
      </c>
      <c r="O734" s="16">
        <f t="shared" si="35"/>
        <v>1</v>
      </c>
    </row>
    <row r="735" spans="7:15" ht="13.5" customHeight="1" x14ac:dyDescent="0.25">
      <c r="G735" s="111">
        <v>45010</v>
      </c>
      <c r="H735" s="112" t="s">
        <v>3</v>
      </c>
      <c r="I735" s="121">
        <v>0.51736111111111105</v>
      </c>
      <c r="J735" s="112">
        <v>4</v>
      </c>
      <c r="K735" s="112">
        <v>8</v>
      </c>
      <c r="L735" s="113">
        <v>1</v>
      </c>
      <c r="M735" s="49">
        <f t="shared" si="33"/>
        <v>616</v>
      </c>
      <c r="N735" s="2">
        <f t="shared" si="34"/>
        <v>2</v>
      </c>
      <c r="O735" s="16">
        <f t="shared" si="35"/>
        <v>2</v>
      </c>
    </row>
    <row r="736" spans="7:15" ht="13.5" customHeight="1" x14ac:dyDescent="0.25">
      <c r="G736" s="111">
        <v>45010</v>
      </c>
      <c r="H736" s="112" t="s">
        <v>3</v>
      </c>
      <c r="I736" s="121">
        <v>0.51736111111111105</v>
      </c>
      <c r="J736" s="112">
        <v>4</v>
      </c>
      <c r="K736" s="112">
        <v>8</v>
      </c>
      <c r="L736" s="113">
        <v>1</v>
      </c>
      <c r="M736" s="49">
        <f t="shared" si="33"/>
        <v>616</v>
      </c>
      <c r="N736" s="2">
        <f t="shared" si="34"/>
        <v>1</v>
      </c>
      <c r="O736" s="16">
        <f t="shared" si="35"/>
        <v>2</v>
      </c>
    </row>
    <row r="737" spans="7:15" ht="13.5" customHeight="1" x14ac:dyDescent="0.25">
      <c r="G737" s="111">
        <v>45010</v>
      </c>
      <c r="H737" s="112" t="s">
        <v>3</v>
      </c>
      <c r="I737" s="121">
        <v>0.56944444444444442</v>
      </c>
      <c r="J737" s="112">
        <v>4</v>
      </c>
      <c r="K737" s="112">
        <v>8</v>
      </c>
      <c r="L737" s="113">
        <v>3</v>
      </c>
      <c r="M737" s="49">
        <f t="shared" si="33"/>
        <v>617</v>
      </c>
      <c r="N737" s="2">
        <f t="shared" si="34"/>
        <v>1</v>
      </c>
      <c r="O737" s="16">
        <f t="shared" si="35"/>
        <v>1</v>
      </c>
    </row>
    <row r="738" spans="7:15" ht="13.5" customHeight="1" x14ac:dyDescent="0.25">
      <c r="G738" s="111">
        <v>45010</v>
      </c>
      <c r="H738" s="112" t="s">
        <v>3</v>
      </c>
      <c r="I738" s="121">
        <v>0.59722222222222221</v>
      </c>
      <c r="J738" s="112">
        <v>4</v>
      </c>
      <c r="K738" s="112">
        <v>8</v>
      </c>
      <c r="L738" s="113">
        <v>4</v>
      </c>
      <c r="M738" s="49">
        <f t="shared" si="33"/>
        <v>618</v>
      </c>
      <c r="N738" s="2">
        <f t="shared" si="34"/>
        <v>1</v>
      </c>
      <c r="O738" s="16">
        <f t="shared" si="35"/>
        <v>1</v>
      </c>
    </row>
    <row r="739" spans="7:15" ht="13.5" customHeight="1" x14ac:dyDescent="0.25">
      <c r="G739" s="111">
        <v>45010</v>
      </c>
      <c r="H739" s="114" t="s">
        <v>3</v>
      </c>
      <c r="I739" s="122">
        <v>0.625</v>
      </c>
      <c r="J739" s="112">
        <v>4</v>
      </c>
      <c r="K739" s="112">
        <v>8</v>
      </c>
      <c r="L739" s="113">
        <v>5</v>
      </c>
      <c r="M739" s="49">
        <f t="shared" si="33"/>
        <v>619</v>
      </c>
      <c r="N739" s="2">
        <f t="shared" si="34"/>
        <v>1</v>
      </c>
      <c r="O739" s="16">
        <f t="shared" si="35"/>
        <v>1</v>
      </c>
    </row>
    <row r="740" spans="7:15" ht="13.5" customHeight="1" x14ac:dyDescent="0.25">
      <c r="G740" s="111">
        <v>45010</v>
      </c>
      <c r="H740" s="112" t="s">
        <v>149</v>
      </c>
      <c r="I740" s="121">
        <v>0.63888888888888895</v>
      </c>
      <c r="J740" s="112">
        <v>5</v>
      </c>
      <c r="K740" s="112">
        <v>5</v>
      </c>
      <c r="L740" s="113">
        <v>6</v>
      </c>
      <c r="M740" s="49">
        <f t="shared" si="33"/>
        <v>620</v>
      </c>
      <c r="N740" s="2">
        <f t="shared" si="34"/>
        <v>1</v>
      </c>
      <c r="O740" s="16">
        <f t="shared" si="35"/>
        <v>1</v>
      </c>
    </row>
    <row r="741" spans="7:15" ht="13.5" customHeight="1" x14ac:dyDescent="0.25">
      <c r="G741" s="111">
        <v>45010</v>
      </c>
      <c r="H741" s="112" t="s">
        <v>3</v>
      </c>
      <c r="I741" s="121">
        <v>0.68055555555555547</v>
      </c>
      <c r="J741" s="112">
        <v>4</v>
      </c>
      <c r="K741" s="112">
        <v>8</v>
      </c>
      <c r="L741" s="113">
        <v>7</v>
      </c>
      <c r="M741" s="49">
        <f t="shared" si="33"/>
        <v>621</v>
      </c>
      <c r="N741" s="2">
        <f t="shared" si="34"/>
        <v>1</v>
      </c>
      <c r="O741" s="16">
        <f t="shared" si="35"/>
        <v>1</v>
      </c>
    </row>
    <row r="742" spans="7:15" ht="13.5" customHeight="1" x14ac:dyDescent="0.25">
      <c r="G742" s="111">
        <v>45017</v>
      </c>
      <c r="H742" s="112" t="s">
        <v>387</v>
      </c>
      <c r="I742" s="121">
        <v>0.51736111111111105</v>
      </c>
      <c r="J742" s="112">
        <v>5</v>
      </c>
      <c r="K742" s="112">
        <v>0</v>
      </c>
      <c r="L742" s="113">
        <v>1</v>
      </c>
      <c r="M742" s="49">
        <f t="shared" si="33"/>
        <v>622</v>
      </c>
      <c r="N742" s="2">
        <f t="shared" si="34"/>
        <v>1</v>
      </c>
      <c r="O742" s="16">
        <f t="shared" si="35"/>
        <v>1</v>
      </c>
    </row>
    <row r="743" spans="7:15" ht="13.5" customHeight="1" x14ac:dyDescent="0.25">
      <c r="G743" s="111">
        <v>45017</v>
      </c>
      <c r="H743" s="112" t="s">
        <v>387</v>
      </c>
      <c r="I743" s="121">
        <v>0.59375</v>
      </c>
      <c r="J743" s="112">
        <v>5</v>
      </c>
      <c r="K743" s="112">
        <v>0</v>
      </c>
      <c r="L743" s="113">
        <v>4</v>
      </c>
      <c r="M743" s="49">
        <f t="shared" si="33"/>
        <v>623</v>
      </c>
      <c r="N743" s="2">
        <f t="shared" si="34"/>
        <v>2</v>
      </c>
      <c r="O743" s="16">
        <f t="shared" si="35"/>
        <v>2</v>
      </c>
    </row>
    <row r="744" spans="7:15" ht="13.5" customHeight="1" x14ac:dyDescent="0.25">
      <c r="G744" s="111">
        <v>45017</v>
      </c>
      <c r="H744" s="112" t="s">
        <v>387</v>
      </c>
      <c r="I744" s="121">
        <v>0.59375</v>
      </c>
      <c r="J744" s="112">
        <v>5</v>
      </c>
      <c r="K744" s="112">
        <v>0</v>
      </c>
      <c r="L744" s="113">
        <v>4</v>
      </c>
      <c r="M744" s="49">
        <f t="shared" si="33"/>
        <v>623</v>
      </c>
      <c r="N744" s="2">
        <f t="shared" si="34"/>
        <v>1</v>
      </c>
      <c r="O744" s="16">
        <f t="shared" si="35"/>
        <v>2</v>
      </c>
    </row>
    <row r="745" spans="7:15" ht="13.5" customHeight="1" x14ac:dyDescent="0.25">
      <c r="G745" s="111">
        <v>45017</v>
      </c>
      <c r="H745" s="112" t="s">
        <v>387</v>
      </c>
      <c r="I745" s="121">
        <v>0.62152777777777779</v>
      </c>
      <c r="J745" s="112">
        <v>5</v>
      </c>
      <c r="K745" s="112">
        <v>0</v>
      </c>
      <c r="L745" s="113">
        <v>5</v>
      </c>
      <c r="M745" s="49">
        <f t="shared" si="33"/>
        <v>624</v>
      </c>
      <c r="N745" s="2">
        <f t="shared" si="34"/>
        <v>1</v>
      </c>
      <c r="O745" s="16">
        <f t="shared" si="35"/>
        <v>1</v>
      </c>
    </row>
    <row r="746" spans="7:15" ht="13.5" customHeight="1" x14ac:dyDescent="0.25">
      <c r="G746" s="111">
        <v>45024</v>
      </c>
      <c r="H746" s="112" t="s">
        <v>381</v>
      </c>
      <c r="I746" s="121">
        <v>0.52083333333333337</v>
      </c>
      <c r="J746" s="112">
        <v>6</v>
      </c>
      <c r="K746" s="112">
        <v>0</v>
      </c>
      <c r="L746" s="113">
        <v>1</v>
      </c>
      <c r="M746" s="49">
        <f t="shared" si="33"/>
        <v>625</v>
      </c>
      <c r="N746" s="2">
        <f t="shared" si="34"/>
        <v>1</v>
      </c>
      <c r="O746" s="16">
        <f t="shared" si="35"/>
        <v>1</v>
      </c>
    </row>
    <row r="747" spans="7:15" ht="13.5" customHeight="1" x14ac:dyDescent="0.25">
      <c r="G747" s="111">
        <v>45024</v>
      </c>
      <c r="H747" s="112" t="s">
        <v>381</v>
      </c>
      <c r="I747" s="121">
        <v>0.67708333333333337</v>
      </c>
      <c r="J747" s="112">
        <v>6</v>
      </c>
      <c r="K747" s="112">
        <v>0</v>
      </c>
      <c r="L747" s="113">
        <v>7</v>
      </c>
      <c r="M747" s="49">
        <f t="shared" si="33"/>
        <v>626</v>
      </c>
      <c r="N747" s="2">
        <f t="shared" si="34"/>
        <v>1</v>
      </c>
      <c r="O747" s="16">
        <f t="shared" si="35"/>
        <v>1</v>
      </c>
    </row>
    <row r="748" spans="7:15" ht="13.5" customHeight="1" x14ac:dyDescent="0.25">
      <c r="G748" s="111">
        <v>45024</v>
      </c>
      <c r="H748" s="114" t="s">
        <v>148</v>
      </c>
      <c r="I748" s="122">
        <v>0.71527777777777779</v>
      </c>
      <c r="J748" s="112">
        <v>8</v>
      </c>
      <c r="K748" s="112">
        <v>4</v>
      </c>
      <c r="L748" s="113">
        <v>10</v>
      </c>
      <c r="M748" s="49">
        <f t="shared" si="33"/>
        <v>627</v>
      </c>
      <c r="N748" s="2">
        <f t="shared" si="34"/>
        <v>1</v>
      </c>
      <c r="O748" s="16">
        <f t="shared" si="35"/>
        <v>1</v>
      </c>
    </row>
    <row r="749" spans="7:15" ht="13.5" customHeight="1" x14ac:dyDescent="0.25">
      <c r="G749" s="111">
        <v>45031</v>
      </c>
      <c r="H749" s="114" t="s">
        <v>381</v>
      </c>
      <c r="I749" s="122">
        <v>0.54166666666666663</v>
      </c>
      <c r="J749" s="112">
        <v>8</v>
      </c>
      <c r="K749" s="112">
        <v>7</v>
      </c>
      <c r="L749" s="113">
        <v>2</v>
      </c>
      <c r="M749" s="49">
        <f t="shared" si="33"/>
        <v>628</v>
      </c>
      <c r="N749" s="2">
        <f t="shared" si="34"/>
        <v>1</v>
      </c>
      <c r="O749" s="16">
        <f t="shared" si="35"/>
        <v>1</v>
      </c>
    </row>
    <row r="750" spans="7:15" ht="13.5" customHeight="1" x14ac:dyDescent="0.25">
      <c r="G750" s="111">
        <v>45031</v>
      </c>
      <c r="H750" s="112" t="s">
        <v>148</v>
      </c>
      <c r="I750" s="121">
        <v>0.57986111111111105</v>
      </c>
      <c r="J750" s="112">
        <v>7</v>
      </c>
      <c r="K750" s="112">
        <v>7</v>
      </c>
      <c r="L750" s="113">
        <v>5</v>
      </c>
      <c r="M750" s="49">
        <f t="shared" si="33"/>
        <v>629</v>
      </c>
      <c r="N750" s="2">
        <f t="shared" si="34"/>
        <v>1</v>
      </c>
      <c r="O750" s="16">
        <f t="shared" si="35"/>
        <v>1</v>
      </c>
    </row>
    <row r="751" spans="7:15" ht="13.5" customHeight="1" x14ac:dyDescent="0.25">
      <c r="G751" s="111">
        <v>45031</v>
      </c>
      <c r="H751" s="112" t="s">
        <v>381</v>
      </c>
      <c r="I751" s="121">
        <v>0.64583333333333337</v>
      </c>
      <c r="J751" s="112">
        <v>8</v>
      </c>
      <c r="K751" s="112">
        <v>7</v>
      </c>
      <c r="L751" s="113">
        <v>6</v>
      </c>
      <c r="M751" s="49">
        <f t="shared" si="33"/>
        <v>630</v>
      </c>
      <c r="N751" s="2">
        <f t="shared" si="34"/>
        <v>1</v>
      </c>
      <c r="O751" s="16">
        <f t="shared" si="35"/>
        <v>1</v>
      </c>
    </row>
    <row r="752" spans="7:15" ht="13.5" customHeight="1" x14ac:dyDescent="0.25">
      <c r="G752" s="111">
        <v>45031</v>
      </c>
      <c r="H752" s="112" t="s">
        <v>148</v>
      </c>
      <c r="I752" s="121">
        <v>0.6875</v>
      </c>
      <c r="J752" s="112">
        <v>7</v>
      </c>
      <c r="K752" s="112">
        <v>7</v>
      </c>
      <c r="L752" s="113">
        <v>9</v>
      </c>
      <c r="M752" s="49">
        <f t="shared" si="33"/>
        <v>631</v>
      </c>
      <c r="N752" s="2">
        <f t="shared" si="34"/>
        <v>1</v>
      </c>
      <c r="O752" s="16">
        <f t="shared" si="35"/>
        <v>1</v>
      </c>
    </row>
    <row r="753" spans="7:15" ht="13.5" customHeight="1" x14ac:dyDescent="0.25">
      <c r="G753" s="111">
        <v>45031</v>
      </c>
      <c r="H753" s="112" t="s">
        <v>381</v>
      </c>
      <c r="I753" s="121">
        <v>0.69791666666666663</v>
      </c>
      <c r="J753" s="112">
        <v>8</v>
      </c>
      <c r="K753" s="112">
        <v>7</v>
      </c>
      <c r="L753" s="113">
        <v>8</v>
      </c>
      <c r="M753" s="49">
        <f t="shared" si="33"/>
        <v>632</v>
      </c>
      <c r="N753" s="2">
        <f t="shared" si="34"/>
        <v>2</v>
      </c>
      <c r="O753" s="16">
        <f t="shared" si="35"/>
        <v>2</v>
      </c>
    </row>
    <row r="754" spans="7:15" ht="13.5" customHeight="1" x14ac:dyDescent="0.25">
      <c r="G754" s="111">
        <v>45031</v>
      </c>
      <c r="H754" s="112" t="s">
        <v>381</v>
      </c>
      <c r="I754" s="121">
        <v>0.69791666666666663</v>
      </c>
      <c r="J754" s="112">
        <v>8</v>
      </c>
      <c r="K754" s="112">
        <v>7</v>
      </c>
      <c r="L754" s="113">
        <v>8</v>
      </c>
      <c r="M754" s="49">
        <f t="shared" si="33"/>
        <v>632</v>
      </c>
      <c r="N754" s="2">
        <f t="shared" si="34"/>
        <v>1</v>
      </c>
      <c r="O754" s="16">
        <f t="shared" si="35"/>
        <v>2</v>
      </c>
    </row>
    <row r="755" spans="7:15" ht="13.5" customHeight="1" x14ac:dyDescent="0.25">
      <c r="G755" s="111">
        <v>45031</v>
      </c>
      <c r="H755" s="112" t="s">
        <v>148</v>
      </c>
      <c r="I755" s="121">
        <v>0.71180555555555547</v>
      </c>
      <c r="J755" s="112">
        <v>7</v>
      </c>
      <c r="K755" s="112">
        <v>7</v>
      </c>
      <c r="L755" s="113">
        <v>10</v>
      </c>
      <c r="M755" s="49">
        <f t="shared" si="33"/>
        <v>633</v>
      </c>
      <c r="N755" s="2">
        <f t="shared" si="34"/>
        <v>1</v>
      </c>
      <c r="O755" s="16">
        <f t="shared" si="35"/>
        <v>1</v>
      </c>
    </row>
    <row r="756" spans="7:15" ht="13.5" customHeight="1" x14ac:dyDescent="0.25">
      <c r="G756" s="111">
        <v>45038</v>
      </c>
      <c r="H756" s="112" t="s">
        <v>1063</v>
      </c>
      <c r="I756" s="121">
        <v>0.52430555555555558</v>
      </c>
      <c r="J756" s="112">
        <v>5</v>
      </c>
      <c r="K756" s="112">
        <v>0</v>
      </c>
      <c r="L756" s="113">
        <v>3</v>
      </c>
      <c r="M756" s="49">
        <f t="shared" si="33"/>
        <v>634</v>
      </c>
      <c r="N756" s="2">
        <f t="shared" si="34"/>
        <v>1</v>
      </c>
      <c r="O756" s="16">
        <f t="shared" si="35"/>
        <v>1</v>
      </c>
    </row>
    <row r="757" spans="7:15" ht="13.5" customHeight="1" x14ac:dyDescent="0.25">
      <c r="G757" s="111">
        <v>45038</v>
      </c>
      <c r="H757" s="112" t="s">
        <v>8</v>
      </c>
      <c r="I757" s="121">
        <v>0.55902777777777779</v>
      </c>
      <c r="J757" s="112">
        <v>4</v>
      </c>
      <c r="K757" s="112">
        <v>0</v>
      </c>
      <c r="L757" s="113">
        <v>3</v>
      </c>
      <c r="M757" s="49">
        <f t="shared" si="33"/>
        <v>635</v>
      </c>
      <c r="N757" s="2">
        <f t="shared" si="34"/>
        <v>1</v>
      </c>
      <c r="O757" s="16">
        <f t="shared" si="35"/>
        <v>1</v>
      </c>
    </row>
    <row r="758" spans="7:15" ht="13.5" customHeight="1" x14ac:dyDescent="0.25">
      <c r="G758" s="111">
        <v>45038</v>
      </c>
      <c r="H758" s="112" t="s">
        <v>1063</v>
      </c>
      <c r="I758" s="121">
        <v>0.57291666666666663</v>
      </c>
      <c r="J758" s="112">
        <v>5</v>
      </c>
      <c r="K758" s="112">
        <v>0</v>
      </c>
      <c r="L758" s="113">
        <v>5</v>
      </c>
      <c r="M758" s="49">
        <f t="shared" si="33"/>
        <v>636</v>
      </c>
      <c r="N758" s="2">
        <f t="shared" si="34"/>
        <v>1</v>
      </c>
      <c r="O758" s="16">
        <f t="shared" si="35"/>
        <v>1</v>
      </c>
    </row>
    <row r="759" spans="7:15" ht="13.5" customHeight="1" x14ac:dyDescent="0.25">
      <c r="G759" s="111">
        <v>45038</v>
      </c>
      <c r="H759" s="112" t="s">
        <v>8</v>
      </c>
      <c r="I759" s="121">
        <v>0.58333333333333337</v>
      </c>
      <c r="J759" s="112">
        <v>4</v>
      </c>
      <c r="K759" s="112">
        <v>0</v>
      </c>
      <c r="L759" s="113">
        <v>4</v>
      </c>
      <c r="M759" s="49">
        <f t="shared" si="33"/>
        <v>637</v>
      </c>
      <c r="N759" s="2">
        <f t="shared" si="34"/>
        <v>1</v>
      </c>
      <c r="O759" s="16">
        <f t="shared" si="35"/>
        <v>1</v>
      </c>
    </row>
    <row r="760" spans="7:15" ht="13.5" customHeight="1" x14ac:dyDescent="0.25">
      <c r="G760" s="111">
        <v>45038</v>
      </c>
      <c r="H760" s="112" t="s">
        <v>1063</v>
      </c>
      <c r="I760" s="121">
        <v>0.59722222222222199</v>
      </c>
      <c r="J760" s="112">
        <v>5</v>
      </c>
      <c r="K760" s="112">
        <v>0</v>
      </c>
      <c r="L760" s="113">
        <v>6</v>
      </c>
      <c r="M760" s="49">
        <f t="shared" si="33"/>
        <v>638</v>
      </c>
      <c r="N760" s="2">
        <f t="shared" si="34"/>
        <v>1</v>
      </c>
      <c r="O760" s="16">
        <f t="shared" si="35"/>
        <v>1</v>
      </c>
    </row>
    <row r="761" spans="7:15" ht="13.5" customHeight="1" x14ac:dyDescent="0.25">
      <c r="G761" s="111">
        <v>45038</v>
      </c>
      <c r="H761" s="112" t="s">
        <v>8</v>
      </c>
      <c r="I761" s="121">
        <v>0.63888888888888895</v>
      </c>
      <c r="J761" s="112">
        <v>4</v>
      </c>
      <c r="K761" s="112">
        <v>0</v>
      </c>
      <c r="L761" s="113">
        <v>6</v>
      </c>
      <c r="M761" s="49">
        <f t="shared" si="33"/>
        <v>639</v>
      </c>
      <c r="N761" s="2">
        <f t="shared" si="34"/>
        <v>1</v>
      </c>
      <c r="O761" s="16">
        <f t="shared" si="35"/>
        <v>1</v>
      </c>
    </row>
    <row r="762" spans="7:15" ht="13.5" customHeight="1" x14ac:dyDescent="0.25">
      <c r="G762" s="111">
        <v>45038</v>
      </c>
      <c r="H762" s="112" t="s">
        <v>1063</v>
      </c>
      <c r="I762" s="121">
        <v>0.65277777777777801</v>
      </c>
      <c r="J762" s="112">
        <v>5</v>
      </c>
      <c r="K762" s="112">
        <v>0</v>
      </c>
      <c r="L762" s="113">
        <v>8</v>
      </c>
      <c r="M762" s="49">
        <f t="shared" si="33"/>
        <v>640</v>
      </c>
      <c r="N762" s="2">
        <f t="shared" si="34"/>
        <v>1</v>
      </c>
      <c r="O762" s="16">
        <f t="shared" si="35"/>
        <v>1</v>
      </c>
    </row>
    <row r="763" spans="7:15" ht="13.5" customHeight="1" x14ac:dyDescent="0.25">
      <c r="G763" s="111">
        <v>45038</v>
      </c>
      <c r="H763" s="112" t="s">
        <v>8</v>
      </c>
      <c r="I763" s="121">
        <v>0.66319444444444442</v>
      </c>
      <c r="J763" s="112">
        <v>4</v>
      </c>
      <c r="K763" s="112">
        <v>0</v>
      </c>
      <c r="L763" s="113">
        <v>7</v>
      </c>
      <c r="M763" s="49">
        <f t="shared" si="33"/>
        <v>641</v>
      </c>
      <c r="N763" s="2">
        <f t="shared" si="34"/>
        <v>1</v>
      </c>
      <c r="O763" s="16">
        <f t="shared" si="35"/>
        <v>1</v>
      </c>
    </row>
    <row r="764" spans="7:15" ht="13.5" customHeight="1" x14ac:dyDescent="0.25">
      <c r="G764" s="111">
        <v>45038</v>
      </c>
      <c r="H764" s="112" t="s">
        <v>8</v>
      </c>
      <c r="I764" s="121">
        <v>0.69097222222222221</v>
      </c>
      <c r="J764" s="112">
        <v>4</v>
      </c>
      <c r="K764" s="112">
        <v>0</v>
      </c>
      <c r="L764" s="113">
        <v>8</v>
      </c>
      <c r="M764" s="49">
        <f t="shared" si="33"/>
        <v>642</v>
      </c>
      <c r="N764" s="2">
        <f t="shared" si="34"/>
        <v>1</v>
      </c>
      <c r="O764" s="16">
        <f t="shared" si="35"/>
        <v>1</v>
      </c>
    </row>
    <row r="765" spans="7:15" ht="13.5" customHeight="1" x14ac:dyDescent="0.25">
      <c r="G765" s="111">
        <v>45038</v>
      </c>
      <c r="H765" s="112" t="s">
        <v>1063</v>
      </c>
      <c r="I765" s="121">
        <v>0.70486111111111105</v>
      </c>
      <c r="J765" s="112">
        <v>5</v>
      </c>
      <c r="K765" s="112">
        <v>0</v>
      </c>
      <c r="L765" s="113">
        <v>10</v>
      </c>
      <c r="M765" s="49">
        <f t="shared" si="33"/>
        <v>643</v>
      </c>
      <c r="N765" s="2">
        <f t="shared" si="34"/>
        <v>1</v>
      </c>
      <c r="O765" s="16">
        <f t="shared" si="35"/>
        <v>1</v>
      </c>
    </row>
    <row r="766" spans="7:15" ht="13.5" customHeight="1" x14ac:dyDescent="0.25">
      <c r="G766" s="111">
        <v>45038</v>
      </c>
      <c r="H766" s="112" t="s">
        <v>8</v>
      </c>
      <c r="I766" s="121">
        <v>0.71527777777777779</v>
      </c>
      <c r="J766" s="112">
        <v>4</v>
      </c>
      <c r="K766" s="112">
        <v>0</v>
      </c>
      <c r="L766" s="113">
        <v>9</v>
      </c>
      <c r="M766" s="49">
        <f t="shared" si="33"/>
        <v>644</v>
      </c>
      <c r="N766" s="2">
        <f t="shared" si="34"/>
        <v>1</v>
      </c>
      <c r="O766" s="16">
        <f t="shared" si="35"/>
        <v>1</v>
      </c>
    </row>
    <row r="767" spans="7:15" ht="13.5" customHeight="1" x14ac:dyDescent="0.25">
      <c r="G767" s="111">
        <v>45045</v>
      </c>
      <c r="H767" s="112" t="s">
        <v>5</v>
      </c>
      <c r="I767" s="121">
        <v>0.63541666666666663</v>
      </c>
      <c r="J767" s="112">
        <v>6</v>
      </c>
      <c r="K767" s="112">
        <v>3</v>
      </c>
      <c r="L767" s="113">
        <v>7</v>
      </c>
      <c r="M767" s="49">
        <f t="shared" si="33"/>
        <v>645</v>
      </c>
      <c r="N767" s="2">
        <f t="shared" si="34"/>
        <v>1</v>
      </c>
      <c r="O767" s="16">
        <f t="shared" si="35"/>
        <v>1</v>
      </c>
    </row>
    <row r="768" spans="7:15" ht="13.5" customHeight="1" x14ac:dyDescent="0.25">
      <c r="G768" s="111">
        <v>45045</v>
      </c>
      <c r="H768" s="112" t="s">
        <v>5</v>
      </c>
      <c r="I768" s="121">
        <v>0.6875</v>
      </c>
      <c r="J768" s="112">
        <v>6</v>
      </c>
      <c r="K768" s="112">
        <v>3</v>
      </c>
      <c r="L768" s="113">
        <v>9</v>
      </c>
      <c r="M768" s="49">
        <f t="shared" si="33"/>
        <v>646</v>
      </c>
      <c r="N768" s="2">
        <f t="shared" si="34"/>
        <v>2</v>
      </c>
      <c r="O768" s="16">
        <f t="shared" si="35"/>
        <v>2</v>
      </c>
    </row>
    <row r="769" spans="7:15" ht="13.5" customHeight="1" x14ac:dyDescent="0.25">
      <c r="G769" s="111">
        <v>45045</v>
      </c>
      <c r="H769" s="112" t="s">
        <v>5</v>
      </c>
      <c r="I769" s="121">
        <v>0.6875</v>
      </c>
      <c r="J769" s="112">
        <v>6</v>
      </c>
      <c r="K769" s="112">
        <v>3</v>
      </c>
      <c r="L769" s="113">
        <v>9</v>
      </c>
      <c r="M769" s="49">
        <f t="shared" si="33"/>
        <v>646</v>
      </c>
      <c r="N769" s="2">
        <f t="shared" si="34"/>
        <v>1</v>
      </c>
      <c r="O769" s="16">
        <f t="shared" si="35"/>
        <v>2</v>
      </c>
    </row>
    <row r="770" spans="7:15" ht="13.5" customHeight="1" x14ac:dyDescent="0.25">
      <c r="G770" s="111">
        <v>45052</v>
      </c>
      <c r="H770" s="112" t="s">
        <v>1067</v>
      </c>
      <c r="I770" s="121">
        <v>0.51736111111111105</v>
      </c>
      <c r="J770" s="112">
        <v>4</v>
      </c>
      <c r="K770" s="112">
        <v>0</v>
      </c>
      <c r="L770" s="113">
        <v>3</v>
      </c>
      <c r="M770" s="49">
        <f t="shared" si="33"/>
        <v>647</v>
      </c>
      <c r="N770" s="2">
        <f t="shared" si="34"/>
        <v>1</v>
      </c>
      <c r="O770" s="16">
        <f t="shared" si="35"/>
        <v>1</v>
      </c>
    </row>
    <row r="771" spans="7:15" ht="13.5" customHeight="1" x14ac:dyDescent="0.25">
      <c r="G771" s="111">
        <v>45052</v>
      </c>
      <c r="H771" s="112" t="s">
        <v>1067</v>
      </c>
      <c r="I771" s="121">
        <v>0.61458333333333337</v>
      </c>
      <c r="J771" s="112">
        <v>4</v>
      </c>
      <c r="K771" s="112">
        <v>0</v>
      </c>
      <c r="L771" s="113">
        <v>7</v>
      </c>
      <c r="M771" s="49">
        <f t="shared" si="33"/>
        <v>648</v>
      </c>
      <c r="N771" s="2">
        <f t="shared" si="34"/>
        <v>1</v>
      </c>
      <c r="O771" s="16">
        <f t="shared" si="35"/>
        <v>1</v>
      </c>
    </row>
    <row r="772" spans="7:15" ht="13.5" customHeight="1" x14ac:dyDescent="0.25">
      <c r="G772" s="111">
        <v>45052</v>
      </c>
      <c r="H772" s="112" t="s">
        <v>1067</v>
      </c>
      <c r="I772" s="121">
        <v>0.64236111111111105</v>
      </c>
      <c r="J772" s="112">
        <v>4</v>
      </c>
      <c r="K772" s="112">
        <v>0</v>
      </c>
      <c r="L772" s="113">
        <v>8</v>
      </c>
      <c r="M772" s="49">
        <f t="shared" si="33"/>
        <v>649</v>
      </c>
      <c r="N772" s="2">
        <f t="shared" si="34"/>
        <v>1</v>
      </c>
      <c r="O772" s="16">
        <f t="shared" si="35"/>
        <v>1</v>
      </c>
    </row>
    <row r="773" spans="7:15" ht="13.5" customHeight="1" x14ac:dyDescent="0.25">
      <c r="G773" s="111">
        <v>45052</v>
      </c>
      <c r="H773" s="112" t="s">
        <v>5</v>
      </c>
      <c r="I773" s="121">
        <v>0.68055555555555547</v>
      </c>
      <c r="J773" s="112">
        <v>7</v>
      </c>
      <c r="K773" s="112">
        <v>8</v>
      </c>
      <c r="L773" s="113">
        <v>8</v>
      </c>
      <c r="M773" s="49">
        <f t="shared" si="33"/>
        <v>650</v>
      </c>
      <c r="N773" s="2">
        <f t="shared" si="34"/>
        <v>1</v>
      </c>
      <c r="O773" s="16">
        <f t="shared" si="35"/>
        <v>1</v>
      </c>
    </row>
    <row r="774" spans="7:15" ht="13.5" customHeight="1" x14ac:dyDescent="0.25">
      <c r="G774" s="111">
        <v>45052</v>
      </c>
      <c r="H774" s="112" t="s">
        <v>1067</v>
      </c>
      <c r="I774" s="121">
        <v>0.69791666666666663</v>
      </c>
      <c r="J774" s="112">
        <v>4</v>
      </c>
      <c r="K774" s="112">
        <v>0</v>
      </c>
      <c r="L774" s="113">
        <v>10</v>
      </c>
      <c r="M774" s="49">
        <f t="shared" ref="M774:M837" si="36">IF(AND(G774=G773,L774=L773,I774=I773),M773,M773+1)</f>
        <v>651</v>
      </c>
      <c r="N774" s="2">
        <f t="shared" si="34"/>
        <v>1</v>
      </c>
      <c r="O774" s="16">
        <f t="shared" si="35"/>
        <v>1</v>
      </c>
    </row>
    <row r="775" spans="7:15" ht="13.5" customHeight="1" x14ac:dyDescent="0.25">
      <c r="G775" s="111">
        <v>45059</v>
      </c>
      <c r="H775" s="112" t="s">
        <v>1097</v>
      </c>
      <c r="I775" s="121">
        <v>0.63194444444444442</v>
      </c>
      <c r="J775" s="112">
        <v>4</v>
      </c>
      <c r="K775" s="112">
        <v>3</v>
      </c>
      <c r="L775" s="113">
        <v>8</v>
      </c>
      <c r="M775" s="49">
        <f t="shared" si="36"/>
        <v>652</v>
      </c>
      <c r="N775" s="2">
        <f t="shared" si="34"/>
        <v>1</v>
      </c>
      <c r="O775" s="16">
        <f t="shared" si="35"/>
        <v>1</v>
      </c>
    </row>
    <row r="776" spans="7:15" ht="13.5" customHeight="1" x14ac:dyDescent="0.25">
      <c r="G776" s="111">
        <v>45059</v>
      </c>
      <c r="H776" s="112" t="s">
        <v>1097</v>
      </c>
      <c r="I776" s="121">
        <v>0.65972222222222221</v>
      </c>
      <c r="J776" s="112">
        <v>4</v>
      </c>
      <c r="K776" s="112">
        <v>3</v>
      </c>
      <c r="L776" s="113">
        <v>9</v>
      </c>
      <c r="M776" s="49">
        <f t="shared" si="36"/>
        <v>653</v>
      </c>
      <c r="N776" s="2">
        <f t="shared" si="34"/>
        <v>1</v>
      </c>
      <c r="O776" s="16">
        <f t="shared" si="35"/>
        <v>1</v>
      </c>
    </row>
    <row r="777" spans="7:15" ht="13.5" customHeight="1" x14ac:dyDescent="0.25">
      <c r="G777" s="111">
        <v>45066</v>
      </c>
      <c r="H777" s="112" t="s">
        <v>149</v>
      </c>
      <c r="I777" s="121">
        <v>0.53125</v>
      </c>
      <c r="J777" s="112">
        <v>4</v>
      </c>
      <c r="K777" s="112">
        <v>3</v>
      </c>
      <c r="L777" s="113">
        <v>4</v>
      </c>
      <c r="M777" s="49">
        <f t="shared" si="36"/>
        <v>654</v>
      </c>
      <c r="N777" s="2">
        <f t="shared" ref="N777:N840" si="37">IF(M777=M779,3,IF(M777=M778,2,1))</f>
        <v>1</v>
      </c>
      <c r="O777" s="16">
        <f t="shared" ref="O777:O840" si="38">IF(N775=3,3,IF(N776=3,3,IF(N776=2,2,N777)))</f>
        <v>1</v>
      </c>
    </row>
    <row r="778" spans="7:15" ht="13.5" customHeight="1" x14ac:dyDescent="0.25">
      <c r="G778" s="111">
        <v>45066</v>
      </c>
      <c r="H778" s="112" t="s">
        <v>3</v>
      </c>
      <c r="I778" s="121">
        <v>0.59027777777777779</v>
      </c>
      <c r="J778" s="112">
        <v>5</v>
      </c>
      <c r="K778" s="112">
        <v>5</v>
      </c>
      <c r="L778" s="113">
        <v>5</v>
      </c>
      <c r="M778" s="49">
        <f t="shared" si="36"/>
        <v>655</v>
      </c>
      <c r="N778" s="2">
        <f t="shared" si="37"/>
        <v>1</v>
      </c>
      <c r="O778" s="16">
        <f t="shared" si="38"/>
        <v>1</v>
      </c>
    </row>
    <row r="779" spans="7:15" ht="13.5" customHeight="1" x14ac:dyDescent="0.25">
      <c r="G779" s="111">
        <v>45066</v>
      </c>
      <c r="H779" s="112" t="s">
        <v>3</v>
      </c>
      <c r="I779" s="121">
        <v>0.61458333333333337</v>
      </c>
      <c r="J779" s="112">
        <v>5</v>
      </c>
      <c r="K779" s="112">
        <v>5</v>
      </c>
      <c r="L779" s="113">
        <v>6</v>
      </c>
      <c r="M779" s="49">
        <f t="shared" si="36"/>
        <v>656</v>
      </c>
      <c r="N779" s="2">
        <f t="shared" si="37"/>
        <v>1</v>
      </c>
      <c r="O779" s="16">
        <f t="shared" si="38"/>
        <v>1</v>
      </c>
    </row>
    <row r="780" spans="7:15" ht="13.5" customHeight="1" x14ac:dyDescent="0.25">
      <c r="G780" s="111">
        <v>45066</v>
      </c>
      <c r="H780" s="112" t="s">
        <v>149</v>
      </c>
      <c r="I780" s="121">
        <v>0.62847222222222221</v>
      </c>
      <c r="J780" s="112">
        <v>4</v>
      </c>
      <c r="K780" s="112">
        <v>3</v>
      </c>
      <c r="L780" s="113">
        <v>8</v>
      </c>
      <c r="M780" s="49">
        <f t="shared" si="36"/>
        <v>657</v>
      </c>
      <c r="N780" s="2">
        <f t="shared" si="37"/>
        <v>1</v>
      </c>
      <c r="O780" s="16">
        <f t="shared" si="38"/>
        <v>1</v>
      </c>
    </row>
    <row r="781" spans="7:15" ht="13.5" customHeight="1" x14ac:dyDescent="0.25">
      <c r="G781" s="111">
        <v>45066</v>
      </c>
      <c r="H781" s="112" t="s">
        <v>149</v>
      </c>
      <c r="I781" s="121">
        <v>0.65625</v>
      </c>
      <c r="J781" s="112">
        <v>4</v>
      </c>
      <c r="K781" s="112">
        <v>3</v>
      </c>
      <c r="L781" s="113">
        <v>9</v>
      </c>
      <c r="M781" s="49">
        <f t="shared" si="36"/>
        <v>658</v>
      </c>
      <c r="N781" s="2">
        <f t="shared" si="37"/>
        <v>1</v>
      </c>
      <c r="O781" s="16">
        <f t="shared" si="38"/>
        <v>1</v>
      </c>
    </row>
    <row r="782" spans="7:15" ht="13.5" customHeight="1" x14ac:dyDescent="0.25">
      <c r="G782" s="111">
        <v>45073</v>
      </c>
      <c r="H782" s="112" t="s">
        <v>5</v>
      </c>
      <c r="I782" s="121">
        <v>0.54166666666666663</v>
      </c>
      <c r="J782" s="112">
        <v>6</v>
      </c>
      <c r="K782" s="112">
        <v>0</v>
      </c>
      <c r="L782" s="113">
        <v>3</v>
      </c>
      <c r="M782" s="49">
        <f t="shared" si="36"/>
        <v>659</v>
      </c>
      <c r="N782" s="2">
        <f t="shared" si="37"/>
        <v>1</v>
      </c>
      <c r="O782" s="16">
        <f t="shared" si="38"/>
        <v>1</v>
      </c>
    </row>
    <row r="783" spans="7:15" ht="13.5" customHeight="1" x14ac:dyDescent="0.25">
      <c r="G783" s="111">
        <v>45073</v>
      </c>
      <c r="H783" s="112" t="s">
        <v>5</v>
      </c>
      <c r="I783" s="121">
        <v>0.61458333333333337</v>
      </c>
      <c r="J783" s="112">
        <v>6</v>
      </c>
      <c r="K783" s="112">
        <v>0</v>
      </c>
      <c r="L783" s="113">
        <v>6</v>
      </c>
      <c r="M783" s="49">
        <f t="shared" si="36"/>
        <v>660</v>
      </c>
      <c r="N783" s="2">
        <f t="shared" si="37"/>
        <v>1</v>
      </c>
      <c r="O783" s="16">
        <f t="shared" si="38"/>
        <v>1</v>
      </c>
    </row>
    <row r="784" spans="7:15" ht="13.5" customHeight="1" x14ac:dyDescent="0.25">
      <c r="G784" s="111">
        <v>45073</v>
      </c>
      <c r="H784" s="112" t="s">
        <v>148</v>
      </c>
      <c r="I784" s="121">
        <v>0.65625</v>
      </c>
      <c r="J784" s="112">
        <v>4</v>
      </c>
      <c r="K784" s="112">
        <v>0</v>
      </c>
      <c r="L784" s="113">
        <v>9</v>
      </c>
      <c r="M784" s="49">
        <f t="shared" si="36"/>
        <v>661</v>
      </c>
      <c r="N784" s="2">
        <f t="shared" si="37"/>
        <v>1</v>
      </c>
      <c r="O784" s="16">
        <f t="shared" si="38"/>
        <v>1</v>
      </c>
    </row>
    <row r="785" spans="7:15" ht="13.5" customHeight="1" x14ac:dyDescent="0.25">
      <c r="G785" s="111">
        <v>45073</v>
      </c>
      <c r="H785" s="112" t="s">
        <v>5</v>
      </c>
      <c r="I785" s="121">
        <v>0.67013888888888884</v>
      </c>
      <c r="J785" s="112">
        <v>6</v>
      </c>
      <c r="K785" s="112">
        <v>0</v>
      </c>
      <c r="L785" s="113">
        <v>8</v>
      </c>
      <c r="M785" s="49">
        <f t="shared" si="36"/>
        <v>662</v>
      </c>
      <c r="N785" s="2">
        <f t="shared" si="37"/>
        <v>1</v>
      </c>
      <c r="O785" s="16">
        <f t="shared" si="38"/>
        <v>1</v>
      </c>
    </row>
    <row r="786" spans="7:15" ht="13.5" customHeight="1" x14ac:dyDescent="0.25">
      <c r="G786" s="111">
        <v>45073</v>
      </c>
      <c r="H786" s="112" t="s">
        <v>148</v>
      </c>
      <c r="I786" s="121">
        <v>0.68402777777777779</v>
      </c>
      <c r="J786" s="112">
        <v>4</v>
      </c>
      <c r="K786" s="112">
        <v>0</v>
      </c>
      <c r="L786" s="113">
        <v>10</v>
      </c>
      <c r="M786" s="49">
        <f t="shared" si="36"/>
        <v>663</v>
      </c>
      <c r="N786" s="2">
        <f t="shared" si="37"/>
        <v>1</v>
      </c>
      <c r="O786" s="16">
        <f t="shared" si="38"/>
        <v>1</v>
      </c>
    </row>
    <row r="787" spans="7:15" ht="13.5" customHeight="1" x14ac:dyDescent="0.25">
      <c r="G787" s="111">
        <v>45080</v>
      </c>
      <c r="H787" s="112" t="s">
        <v>149</v>
      </c>
      <c r="I787" s="121">
        <v>0.57986111111111105</v>
      </c>
      <c r="J787" s="112">
        <v>4</v>
      </c>
      <c r="K787" s="112">
        <v>6</v>
      </c>
      <c r="L787" s="113">
        <v>6</v>
      </c>
      <c r="M787" s="49">
        <f t="shared" si="36"/>
        <v>664</v>
      </c>
      <c r="N787" s="2">
        <f t="shared" si="37"/>
        <v>1</v>
      </c>
      <c r="O787" s="16">
        <f t="shared" si="38"/>
        <v>1</v>
      </c>
    </row>
    <row r="788" spans="7:15" ht="13.5" customHeight="1" x14ac:dyDescent="0.25">
      <c r="G788" s="111">
        <v>45080</v>
      </c>
      <c r="H788" s="112" t="s">
        <v>149</v>
      </c>
      <c r="I788" s="121">
        <v>0.60416666666666663</v>
      </c>
      <c r="J788" s="112">
        <v>4</v>
      </c>
      <c r="K788" s="112">
        <v>6</v>
      </c>
      <c r="L788" s="113">
        <v>7</v>
      </c>
      <c r="M788" s="49">
        <f t="shared" si="36"/>
        <v>665</v>
      </c>
      <c r="N788" s="2">
        <f t="shared" si="37"/>
        <v>1</v>
      </c>
      <c r="O788" s="16">
        <f t="shared" si="38"/>
        <v>1</v>
      </c>
    </row>
    <row r="789" spans="7:15" ht="13.5" customHeight="1" x14ac:dyDescent="0.25">
      <c r="G789" s="111">
        <v>45080</v>
      </c>
      <c r="H789" s="112" t="s">
        <v>149</v>
      </c>
      <c r="I789" s="121">
        <v>0.65277777777777779</v>
      </c>
      <c r="J789" s="112">
        <v>4</v>
      </c>
      <c r="K789" s="112">
        <v>6</v>
      </c>
      <c r="L789" s="113">
        <v>9</v>
      </c>
      <c r="M789" s="49">
        <f t="shared" si="36"/>
        <v>666</v>
      </c>
      <c r="N789" s="2">
        <f t="shared" si="37"/>
        <v>1</v>
      </c>
      <c r="O789" s="16">
        <f t="shared" si="38"/>
        <v>1</v>
      </c>
    </row>
    <row r="790" spans="7:15" ht="13.5" customHeight="1" x14ac:dyDescent="0.25">
      <c r="G790" s="111">
        <v>45080</v>
      </c>
      <c r="H790" s="112" t="s">
        <v>3</v>
      </c>
      <c r="I790" s="121">
        <v>0.66666666666666663</v>
      </c>
      <c r="J790" s="112">
        <v>6</v>
      </c>
      <c r="K790" s="112">
        <v>8</v>
      </c>
      <c r="L790" s="113">
        <v>8</v>
      </c>
      <c r="M790" s="49">
        <f t="shared" si="36"/>
        <v>667</v>
      </c>
      <c r="N790" s="2">
        <f t="shared" si="37"/>
        <v>2</v>
      </c>
      <c r="O790" s="16">
        <f t="shared" si="38"/>
        <v>2</v>
      </c>
    </row>
    <row r="791" spans="7:15" ht="13.5" customHeight="1" x14ac:dyDescent="0.25">
      <c r="G791" s="111">
        <v>45080</v>
      </c>
      <c r="H791" s="112" t="s">
        <v>3</v>
      </c>
      <c r="I791" s="121">
        <v>0.66666666666666663</v>
      </c>
      <c r="J791" s="112">
        <v>6</v>
      </c>
      <c r="K791" s="112">
        <v>8</v>
      </c>
      <c r="L791" s="113">
        <v>8</v>
      </c>
      <c r="M791" s="49">
        <f t="shared" si="36"/>
        <v>667</v>
      </c>
      <c r="N791" s="2">
        <f t="shared" si="37"/>
        <v>1</v>
      </c>
      <c r="O791" s="16">
        <f t="shared" si="38"/>
        <v>2</v>
      </c>
    </row>
    <row r="792" spans="7:15" ht="13.5" customHeight="1" x14ac:dyDescent="0.25">
      <c r="G792" s="111">
        <v>45087</v>
      </c>
      <c r="H792" s="112" t="s">
        <v>148</v>
      </c>
      <c r="I792" s="121">
        <v>0.53125</v>
      </c>
      <c r="J792" s="112">
        <v>4</v>
      </c>
      <c r="K792" s="112">
        <v>3</v>
      </c>
      <c r="L792" s="113">
        <v>4</v>
      </c>
      <c r="M792" s="49">
        <f t="shared" si="36"/>
        <v>668</v>
      </c>
      <c r="N792" s="2">
        <f t="shared" si="37"/>
        <v>1</v>
      </c>
      <c r="O792" s="16">
        <f t="shared" si="38"/>
        <v>1</v>
      </c>
    </row>
    <row r="793" spans="7:15" ht="13.5" customHeight="1" x14ac:dyDescent="0.25">
      <c r="G793" s="111">
        <v>45087</v>
      </c>
      <c r="H793" s="112" t="s">
        <v>5</v>
      </c>
      <c r="I793" s="121">
        <v>0.59027777777777779</v>
      </c>
      <c r="J793" s="112">
        <v>7</v>
      </c>
      <c r="K793" s="112">
        <v>5</v>
      </c>
      <c r="L793" s="113">
        <v>5</v>
      </c>
      <c r="M793" s="49">
        <f t="shared" si="36"/>
        <v>669</v>
      </c>
      <c r="N793" s="2">
        <f t="shared" si="37"/>
        <v>1</v>
      </c>
      <c r="O793" s="16">
        <f t="shared" si="38"/>
        <v>1</v>
      </c>
    </row>
    <row r="794" spans="7:15" ht="13.5" customHeight="1" x14ac:dyDescent="0.25">
      <c r="G794" s="111">
        <v>45087</v>
      </c>
      <c r="H794" s="112" t="s">
        <v>148</v>
      </c>
      <c r="I794" s="121">
        <v>0.72222222222222199</v>
      </c>
      <c r="J794" s="112">
        <v>4</v>
      </c>
      <c r="K794" s="112">
        <v>3</v>
      </c>
      <c r="L794" s="113">
        <v>10</v>
      </c>
      <c r="M794" s="49">
        <f t="shared" si="36"/>
        <v>670</v>
      </c>
      <c r="N794" s="2">
        <f t="shared" si="37"/>
        <v>1</v>
      </c>
      <c r="O794" s="16">
        <f t="shared" si="38"/>
        <v>1</v>
      </c>
    </row>
    <row r="795" spans="7:15" ht="13.5" customHeight="1" x14ac:dyDescent="0.25">
      <c r="G795" s="111">
        <v>45094</v>
      </c>
      <c r="H795" s="112" t="s">
        <v>149</v>
      </c>
      <c r="I795" s="121">
        <v>0.4826388888888889</v>
      </c>
      <c r="J795" s="112">
        <v>4</v>
      </c>
      <c r="K795" s="112">
        <v>0</v>
      </c>
      <c r="L795" s="113">
        <v>2</v>
      </c>
      <c r="M795" s="49">
        <f t="shared" si="36"/>
        <v>671</v>
      </c>
      <c r="N795" s="2">
        <f t="shared" si="37"/>
        <v>1</v>
      </c>
      <c r="O795" s="16">
        <f t="shared" si="38"/>
        <v>1</v>
      </c>
    </row>
    <row r="796" spans="7:15" ht="13.5" customHeight="1" x14ac:dyDescent="0.25">
      <c r="G796" s="111">
        <v>45094</v>
      </c>
      <c r="H796" s="112" t="s">
        <v>3</v>
      </c>
      <c r="I796" s="121">
        <v>0.56597222222222221</v>
      </c>
      <c r="J796" s="112">
        <v>4</v>
      </c>
      <c r="K796" s="112">
        <v>11</v>
      </c>
      <c r="L796" s="113">
        <v>4</v>
      </c>
      <c r="M796" s="49">
        <f t="shared" si="36"/>
        <v>672</v>
      </c>
      <c r="N796" s="2">
        <f t="shared" si="37"/>
        <v>2</v>
      </c>
      <c r="O796" s="16">
        <f t="shared" si="38"/>
        <v>2</v>
      </c>
    </row>
    <row r="797" spans="7:15" ht="13.5" customHeight="1" x14ac:dyDescent="0.25">
      <c r="G797" s="111">
        <v>45094</v>
      </c>
      <c r="H797" s="112" t="s">
        <v>3</v>
      </c>
      <c r="I797" s="121">
        <v>0.56597222222222221</v>
      </c>
      <c r="J797" s="112">
        <v>4</v>
      </c>
      <c r="K797" s="112">
        <v>11</v>
      </c>
      <c r="L797" s="113">
        <v>4</v>
      </c>
      <c r="M797" s="49">
        <f t="shared" si="36"/>
        <v>672</v>
      </c>
      <c r="N797" s="2">
        <f t="shared" si="37"/>
        <v>1</v>
      </c>
      <c r="O797" s="16">
        <f t="shared" si="38"/>
        <v>2</v>
      </c>
    </row>
    <row r="798" spans="7:15" ht="13.5" customHeight="1" x14ac:dyDescent="0.25">
      <c r="G798" s="111">
        <v>45094</v>
      </c>
      <c r="H798" s="112" t="s">
        <v>3</v>
      </c>
      <c r="I798" s="121">
        <v>0.59027777777777779</v>
      </c>
      <c r="J798" s="112">
        <v>4</v>
      </c>
      <c r="K798" s="112">
        <v>11</v>
      </c>
      <c r="L798" s="113">
        <v>5</v>
      </c>
      <c r="M798" s="49">
        <f t="shared" si="36"/>
        <v>673</v>
      </c>
      <c r="N798" s="2">
        <f t="shared" si="37"/>
        <v>2</v>
      </c>
      <c r="O798" s="16">
        <f t="shared" si="38"/>
        <v>2</v>
      </c>
    </row>
    <row r="799" spans="7:15" ht="13.5" customHeight="1" x14ac:dyDescent="0.25">
      <c r="G799" s="111">
        <v>45094</v>
      </c>
      <c r="H799" s="112" t="s">
        <v>3</v>
      </c>
      <c r="I799" s="121">
        <v>0.59027777777777779</v>
      </c>
      <c r="J799" s="112">
        <v>4</v>
      </c>
      <c r="K799" s="112">
        <v>11</v>
      </c>
      <c r="L799" s="113">
        <v>5</v>
      </c>
      <c r="M799" s="49">
        <f t="shared" si="36"/>
        <v>673</v>
      </c>
      <c r="N799" s="2">
        <f t="shared" si="37"/>
        <v>1</v>
      </c>
      <c r="O799" s="16">
        <f t="shared" si="38"/>
        <v>2</v>
      </c>
    </row>
    <row r="800" spans="7:15" ht="13.5" customHeight="1" x14ac:dyDescent="0.25">
      <c r="G800" s="111">
        <v>45094</v>
      </c>
      <c r="H800" s="112" t="s">
        <v>3</v>
      </c>
      <c r="I800" s="121">
        <v>0.61458333333333337</v>
      </c>
      <c r="J800" s="112">
        <v>4</v>
      </c>
      <c r="K800" s="112">
        <v>11</v>
      </c>
      <c r="L800" s="113">
        <v>6</v>
      </c>
      <c r="M800" s="49">
        <f t="shared" si="36"/>
        <v>674</v>
      </c>
      <c r="N800" s="2">
        <f t="shared" si="37"/>
        <v>2</v>
      </c>
      <c r="O800" s="16">
        <f t="shared" si="38"/>
        <v>2</v>
      </c>
    </row>
    <row r="801" spans="7:15" ht="13.5" customHeight="1" x14ac:dyDescent="0.25">
      <c r="G801" s="111">
        <v>45094</v>
      </c>
      <c r="H801" s="112" t="s">
        <v>3</v>
      </c>
      <c r="I801" s="121">
        <v>0.61458333333333337</v>
      </c>
      <c r="J801" s="112">
        <v>4</v>
      </c>
      <c r="K801" s="112">
        <v>11</v>
      </c>
      <c r="L801" s="113">
        <v>6</v>
      </c>
      <c r="M801" s="49">
        <f t="shared" si="36"/>
        <v>674</v>
      </c>
      <c r="N801" s="2">
        <f t="shared" si="37"/>
        <v>1</v>
      </c>
      <c r="O801" s="16">
        <f t="shared" si="38"/>
        <v>2</v>
      </c>
    </row>
    <row r="802" spans="7:15" ht="13.5" customHeight="1" x14ac:dyDescent="0.25">
      <c r="G802" s="111">
        <v>45094</v>
      </c>
      <c r="H802" s="112" t="s">
        <v>149</v>
      </c>
      <c r="I802" s="121">
        <v>0.62847222222222221</v>
      </c>
      <c r="J802" s="112">
        <v>4</v>
      </c>
      <c r="K802" s="112">
        <v>0</v>
      </c>
      <c r="L802" s="113">
        <v>8</v>
      </c>
      <c r="M802" s="49">
        <f t="shared" si="36"/>
        <v>675</v>
      </c>
      <c r="N802" s="2">
        <f t="shared" si="37"/>
        <v>1</v>
      </c>
      <c r="O802" s="16">
        <f t="shared" si="38"/>
        <v>1</v>
      </c>
    </row>
    <row r="803" spans="7:15" ht="13.5" customHeight="1" x14ac:dyDescent="0.25">
      <c r="G803" s="111">
        <v>45094</v>
      </c>
      <c r="H803" s="112" t="s">
        <v>3</v>
      </c>
      <c r="I803" s="121">
        <v>0.68958333333333333</v>
      </c>
      <c r="J803" s="112">
        <v>4</v>
      </c>
      <c r="K803" s="112">
        <v>11</v>
      </c>
      <c r="L803" s="113">
        <v>9</v>
      </c>
      <c r="M803" s="49">
        <f t="shared" si="36"/>
        <v>676</v>
      </c>
      <c r="N803" s="2">
        <f t="shared" si="37"/>
        <v>1</v>
      </c>
      <c r="O803" s="16">
        <f t="shared" si="38"/>
        <v>1</v>
      </c>
    </row>
    <row r="804" spans="7:15" ht="13.5" customHeight="1" x14ac:dyDescent="0.25">
      <c r="G804" s="111">
        <v>45101</v>
      </c>
      <c r="H804" s="112" t="s">
        <v>148</v>
      </c>
      <c r="I804" s="121">
        <v>0.50694444444444442</v>
      </c>
      <c r="J804" s="112">
        <v>4</v>
      </c>
      <c r="K804" s="112">
        <v>6</v>
      </c>
      <c r="L804" s="113">
        <v>3</v>
      </c>
      <c r="M804" s="49">
        <f t="shared" si="36"/>
        <v>677</v>
      </c>
      <c r="N804" s="2">
        <f t="shared" si="37"/>
        <v>1</v>
      </c>
      <c r="O804" s="16">
        <f t="shared" si="38"/>
        <v>1</v>
      </c>
    </row>
    <row r="805" spans="7:15" ht="13.5" customHeight="1" x14ac:dyDescent="0.25">
      <c r="G805" s="111">
        <v>45101</v>
      </c>
      <c r="H805" s="112" t="s">
        <v>148</v>
      </c>
      <c r="I805" s="121">
        <v>0.62847222222222221</v>
      </c>
      <c r="J805" s="112">
        <v>4</v>
      </c>
      <c r="K805" s="112">
        <v>6</v>
      </c>
      <c r="L805" s="113">
        <v>8</v>
      </c>
      <c r="M805" s="49">
        <f t="shared" si="36"/>
        <v>678</v>
      </c>
      <c r="N805" s="2">
        <f t="shared" si="37"/>
        <v>1</v>
      </c>
      <c r="O805" s="16">
        <f t="shared" si="38"/>
        <v>1</v>
      </c>
    </row>
    <row r="806" spans="7:15" ht="13.5" customHeight="1" x14ac:dyDescent="0.25">
      <c r="G806" s="111">
        <v>45101</v>
      </c>
      <c r="H806" s="112" t="s">
        <v>4</v>
      </c>
      <c r="I806" s="121">
        <v>0.64236111111111105</v>
      </c>
      <c r="J806" s="112">
        <v>6</v>
      </c>
      <c r="K806" s="112">
        <v>0</v>
      </c>
      <c r="L806" s="113">
        <v>7</v>
      </c>
      <c r="M806" s="49">
        <f t="shared" si="36"/>
        <v>679</v>
      </c>
      <c r="N806" s="2">
        <f t="shared" si="37"/>
        <v>1</v>
      </c>
      <c r="O806" s="16">
        <f t="shared" si="38"/>
        <v>1</v>
      </c>
    </row>
    <row r="807" spans="7:15" ht="13.5" customHeight="1" x14ac:dyDescent="0.25">
      <c r="G807" s="111">
        <v>45101</v>
      </c>
      <c r="H807" s="112" t="s">
        <v>4</v>
      </c>
      <c r="I807" s="121">
        <v>0.68958333333333333</v>
      </c>
      <c r="J807" s="112">
        <v>6</v>
      </c>
      <c r="K807" s="112">
        <v>0</v>
      </c>
      <c r="L807" s="113">
        <v>9</v>
      </c>
      <c r="M807" s="49">
        <f t="shared" si="36"/>
        <v>680</v>
      </c>
      <c r="N807" s="2">
        <f t="shared" si="37"/>
        <v>1</v>
      </c>
      <c r="O807" s="16">
        <f t="shared" si="38"/>
        <v>1</v>
      </c>
    </row>
    <row r="808" spans="7:15" ht="13.5" customHeight="1" x14ac:dyDescent="0.25">
      <c r="G808" s="111">
        <v>45108</v>
      </c>
      <c r="H808" s="112" t="s">
        <v>3</v>
      </c>
      <c r="I808" s="121">
        <v>0.51736111111111105</v>
      </c>
      <c r="J808" s="112">
        <v>5</v>
      </c>
      <c r="K808" s="112">
        <v>0</v>
      </c>
      <c r="L808" s="113">
        <v>2</v>
      </c>
      <c r="M808" s="49">
        <f t="shared" si="36"/>
        <v>681</v>
      </c>
      <c r="N808" s="2">
        <f t="shared" si="37"/>
        <v>2</v>
      </c>
      <c r="O808" s="16">
        <f t="shared" si="38"/>
        <v>2</v>
      </c>
    </row>
    <row r="809" spans="7:15" ht="13.5" customHeight="1" x14ac:dyDescent="0.25">
      <c r="G809" s="111">
        <v>45108</v>
      </c>
      <c r="H809" s="112" t="s">
        <v>3</v>
      </c>
      <c r="I809" s="121">
        <v>0.51736111111111105</v>
      </c>
      <c r="J809" s="112">
        <v>5</v>
      </c>
      <c r="K809" s="112">
        <v>0</v>
      </c>
      <c r="L809" s="113">
        <v>2</v>
      </c>
      <c r="M809" s="49">
        <f t="shared" si="36"/>
        <v>681</v>
      </c>
      <c r="N809" s="2">
        <f t="shared" si="37"/>
        <v>1</v>
      </c>
      <c r="O809" s="16">
        <f t="shared" si="38"/>
        <v>2</v>
      </c>
    </row>
    <row r="810" spans="7:15" ht="13.5" customHeight="1" x14ac:dyDescent="0.25">
      <c r="G810" s="111">
        <v>45108</v>
      </c>
      <c r="H810" s="112" t="s">
        <v>3</v>
      </c>
      <c r="I810" s="121">
        <v>0.56597222222222221</v>
      </c>
      <c r="J810" s="112">
        <v>5</v>
      </c>
      <c r="K810" s="112">
        <v>0</v>
      </c>
      <c r="L810" s="113">
        <v>4</v>
      </c>
      <c r="M810" s="49">
        <f t="shared" si="36"/>
        <v>682</v>
      </c>
      <c r="N810" s="2">
        <f t="shared" si="37"/>
        <v>1</v>
      </c>
      <c r="O810" s="16">
        <f t="shared" si="38"/>
        <v>1</v>
      </c>
    </row>
    <row r="811" spans="7:15" ht="13.5" customHeight="1" x14ac:dyDescent="0.25">
      <c r="G811" s="111">
        <v>45108</v>
      </c>
      <c r="H811" s="112" t="s">
        <v>149</v>
      </c>
      <c r="I811" s="121">
        <v>0.60763888888888895</v>
      </c>
      <c r="J811" s="112">
        <v>4</v>
      </c>
      <c r="K811" s="112">
        <v>4</v>
      </c>
      <c r="L811" s="113">
        <v>7</v>
      </c>
      <c r="M811" s="49">
        <f t="shared" si="36"/>
        <v>683</v>
      </c>
      <c r="N811" s="2">
        <f t="shared" si="37"/>
        <v>1</v>
      </c>
      <c r="O811" s="16">
        <f t="shared" si="38"/>
        <v>1</v>
      </c>
    </row>
    <row r="812" spans="7:15" ht="13.5" customHeight="1" x14ac:dyDescent="0.25">
      <c r="G812" s="111">
        <v>45115</v>
      </c>
      <c r="H812" s="112" t="s">
        <v>148</v>
      </c>
      <c r="I812" s="121">
        <v>0.53125</v>
      </c>
      <c r="J812" s="112">
        <v>4</v>
      </c>
      <c r="K812" s="112">
        <v>9</v>
      </c>
      <c r="L812" s="113">
        <v>4</v>
      </c>
      <c r="M812" s="49">
        <f t="shared" si="36"/>
        <v>684</v>
      </c>
      <c r="N812" s="2">
        <f t="shared" si="37"/>
        <v>1</v>
      </c>
      <c r="O812" s="16">
        <f t="shared" si="38"/>
        <v>1</v>
      </c>
    </row>
    <row r="813" spans="7:15" ht="13.5" customHeight="1" x14ac:dyDescent="0.25">
      <c r="G813" s="111">
        <v>45115</v>
      </c>
      <c r="H813" s="112" t="s">
        <v>148</v>
      </c>
      <c r="I813" s="121">
        <v>0.55555555555555558</v>
      </c>
      <c r="J813" s="112">
        <v>4</v>
      </c>
      <c r="K813" s="112">
        <v>9</v>
      </c>
      <c r="L813" s="113">
        <v>5</v>
      </c>
      <c r="M813" s="49">
        <f t="shared" si="36"/>
        <v>685</v>
      </c>
      <c r="N813" s="2">
        <f t="shared" si="37"/>
        <v>1</v>
      </c>
      <c r="O813" s="16">
        <f t="shared" si="38"/>
        <v>1</v>
      </c>
    </row>
    <row r="814" spans="7:15" ht="13.5" customHeight="1" x14ac:dyDescent="0.25">
      <c r="G814" s="111">
        <v>45115</v>
      </c>
      <c r="H814" s="112" t="s">
        <v>148</v>
      </c>
      <c r="I814" s="121">
        <v>0.60763888888888895</v>
      </c>
      <c r="J814" s="112">
        <v>4</v>
      </c>
      <c r="K814" s="112">
        <v>9</v>
      </c>
      <c r="L814" s="113">
        <v>7</v>
      </c>
      <c r="M814" s="49">
        <f t="shared" si="36"/>
        <v>686</v>
      </c>
      <c r="N814" s="2">
        <f t="shared" si="37"/>
        <v>1</v>
      </c>
      <c r="O814" s="16">
        <f t="shared" si="38"/>
        <v>1</v>
      </c>
    </row>
    <row r="815" spans="7:15" ht="13.5" customHeight="1" x14ac:dyDescent="0.25">
      <c r="G815" s="111">
        <v>45115</v>
      </c>
      <c r="H815" s="112" t="s">
        <v>4</v>
      </c>
      <c r="I815" s="121">
        <v>0.62152777777777779</v>
      </c>
      <c r="J815" s="112">
        <v>6</v>
      </c>
      <c r="K815" s="112">
        <v>3</v>
      </c>
      <c r="L815" s="113">
        <v>6</v>
      </c>
      <c r="M815" s="49">
        <f t="shared" si="36"/>
        <v>687</v>
      </c>
      <c r="N815" s="2">
        <f t="shared" si="37"/>
        <v>1</v>
      </c>
      <c r="O815" s="16">
        <f t="shared" si="38"/>
        <v>1</v>
      </c>
    </row>
    <row r="816" spans="7:15" ht="13.5" customHeight="1" x14ac:dyDescent="0.25">
      <c r="G816" s="111">
        <v>45115</v>
      </c>
      <c r="H816" s="112" t="s">
        <v>148</v>
      </c>
      <c r="I816" s="121">
        <v>0.66319444444444442</v>
      </c>
      <c r="J816" s="112">
        <v>4</v>
      </c>
      <c r="K816" s="112">
        <v>9</v>
      </c>
      <c r="L816" s="113">
        <v>9</v>
      </c>
      <c r="M816" s="49">
        <f t="shared" si="36"/>
        <v>688</v>
      </c>
      <c r="N816" s="2">
        <f t="shared" si="37"/>
        <v>1</v>
      </c>
      <c r="O816" s="16">
        <f t="shared" si="38"/>
        <v>1</v>
      </c>
    </row>
    <row r="817" spans="7:15" ht="13.5" customHeight="1" x14ac:dyDescent="0.25">
      <c r="G817" s="111">
        <v>45122</v>
      </c>
      <c r="H817" s="112" t="s">
        <v>148</v>
      </c>
      <c r="I817" s="121">
        <v>0.48958333333333331</v>
      </c>
      <c r="J817" s="112">
        <v>4</v>
      </c>
      <c r="K817" s="112">
        <v>11</v>
      </c>
      <c r="L817" s="113">
        <v>2</v>
      </c>
      <c r="M817" s="49">
        <f t="shared" si="36"/>
        <v>689</v>
      </c>
      <c r="N817" s="2">
        <f t="shared" si="37"/>
        <v>1</v>
      </c>
      <c r="O817" s="16">
        <f t="shared" si="38"/>
        <v>1</v>
      </c>
    </row>
    <row r="818" spans="7:15" ht="13.5" customHeight="1" x14ac:dyDescent="0.25">
      <c r="G818" s="111">
        <v>45122</v>
      </c>
      <c r="H818" s="112" t="s">
        <v>3</v>
      </c>
      <c r="I818" s="121">
        <v>0.57291666666666663</v>
      </c>
      <c r="J818" s="112">
        <v>4</v>
      </c>
      <c r="K818" s="112">
        <v>3</v>
      </c>
      <c r="L818" s="113">
        <v>4</v>
      </c>
      <c r="M818" s="49">
        <f t="shared" si="36"/>
        <v>690</v>
      </c>
      <c r="N818" s="2">
        <f t="shared" si="37"/>
        <v>1</v>
      </c>
      <c r="O818" s="16">
        <f t="shared" si="38"/>
        <v>1</v>
      </c>
    </row>
    <row r="819" spans="7:15" ht="13.5" customHeight="1" x14ac:dyDescent="0.25">
      <c r="G819" s="111">
        <v>45122</v>
      </c>
      <c r="H819" s="112" t="s">
        <v>148</v>
      </c>
      <c r="I819" s="121">
        <v>0.61111111111111105</v>
      </c>
      <c r="J819" s="112">
        <v>4</v>
      </c>
      <c r="K819" s="112">
        <v>11</v>
      </c>
      <c r="L819" s="113">
        <v>7</v>
      </c>
      <c r="M819" s="49">
        <f t="shared" si="36"/>
        <v>691</v>
      </c>
      <c r="N819" s="2">
        <f t="shared" si="37"/>
        <v>1</v>
      </c>
      <c r="O819" s="16">
        <f t="shared" si="38"/>
        <v>1</v>
      </c>
    </row>
    <row r="820" spans="7:15" ht="13.5" customHeight="1" x14ac:dyDescent="0.25">
      <c r="G820" s="111">
        <v>45122</v>
      </c>
      <c r="H820" s="112" t="s">
        <v>3</v>
      </c>
      <c r="I820" s="121">
        <v>0.625</v>
      </c>
      <c r="J820" s="112">
        <v>4</v>
      </c>
      <c r="K820" s="112">
        <v>3</v>
      </c>
      <c r="L820" s="113">
        <v>6</v>
      </c>
      <c r="M820" s="49">
        <f t="shared" si="36"/>
        <v>692</v>
      </c>
      <c r="N820" s="2">
        <f t="shared" si="37"/>
        <v>1</v>
      </c>
      <c r="O820" s="16">
        <f t="shared" si="38"/>
        <v>1</v>
      </c>
    </row>
    <row r="821" spans="7:15" ht="13.5" customHeight="1" x14ac:dyDescent="0.25">
      <c r="G821" s="111">
        <v>45122</v>
      </c>
      <c r="H821" s="112" t="s">
        <v>3</v>
      </c>
      <c r="I821" s="121">
        <v>0.7006944444444444</v>
      </c>
      <c r="J821" s="112">
        <v>4</v>
      </c>
      <c r="K821" s="112">
        <v>3</v>
      </c>
      <c r="L821" s="113">
        <v>9</v>
      </c>
      <c r="M821" s="49">
        <f t="shared" si="36"/>
        <v>693</v>
      </c>
      <c r="N821" s="2">
        <f t="shared" si="37"/>
        <v>1</v>
      </c>
      <c r="O821" s="16">
        <f t="shared" si="38"/>
        <v>1</v>
      </c>
    </row>
    <row r="822" spans="7:15" ht="13.5" customHeight="1" x14ac:dyDescent="0.25">
      <c r="G822" s="111">
        <v>45129</v>
      </c>
      <c r="H822" s="112" t="s">
        <v>149</v>
      </c>
      <c r="I822" s="121">
        <v>0.46875</v>
      </c>
      <c r="J822" s="112">
        <v>4</v>
      </c>
      <c r="K822" s="112">
        <v>7</v>
      </c>
      <c r="L822" s="113">
        <v>1</v>
      </c>
      <c r="M822" s="49">
        <f t="shared" si="36"/>
        <v>694</v>
      </c>
      <c r="N822" s="2">
        <f t="shared" si="37"/>
        <v>1</v>
      </c>
      <c r="O822" s="16">
        <f t="shared" si="38"/>
        <v>1</v>
      </c>
    </row>
    <row r="823" spans="7:15" ht="13.5" customHeight="1" x14ac:dyDescent="0.25">
      <c r="G823" s="111">
        <v>45129</v>
      </c>
      <c r="H823" s="112" t="s">
        <v>4</v>
      </c>
      <c r="I823" s="121">
        <v>0.70277777777777783</v>
      </c>
      <c r="J823" s="112">
        <v>4</v>
      </c>
      <c r="K823" s="112">
        <v>6</v>
      </c>
      <c r="L823" s="113">
        <v>9</v>
      </c>
      <c r="M823" s="49">
        <f t="shared" si="36"/>
        <v>695</v>
      </c>
      <c r="N823" s="2">
        <f t="shared" si="37"/>
        <v>1</v>
      </c>
      <c r="O823" s="16">
        <f t="shared" si="38"/>
        <v>1</v>
      </c>
    </row>
    <row r="824" spans="7:15" ht="13.5" customHeight="1" x14ac:dyDescent="0.25">
      <c r="G824" s="111">
        <v>45136</v>
      </c>
      <c r="H824" s="112" t="s">
        <v>6</v>
      </c>
      <c r="I824" s="121">
        <v>0.57986111111111105</v>
      </c>
      <c r="J824" s="112">
        <v>4</v>
      </c>
      <c r="K824" s="112">
        <v>5</v>
      </c>
      <c r="L824" s="113">
        <v>3</v>
      </c>
      <c r="M824" s="49">
        <f t="shared" si="36"/>
        <v>696</v>
      </c>
      <c r="N824" s="2">
        <f t="shared" si="37"/>
        <v>1</v>
      </c>
      <c r="O824" s="16">
        <f t="shared" si="38"/>
        <v>1</v>
      </c>
    </row>
    <row r="825" spans="7:15" ht="13.5" customHeight="1" x14ac:dyDescent="0.25">
      <c r="G825" s="111">
        <v>45136</v>
      </c>
      <c r="H825" s="112" t="s">
        <v>6</v>
      </c>
      <c r="I825" s="121">
        <v>0.63194444444444442</v>
      </c>
      <c r="J825" s="112">
        <v>4</v>
      </c>
      <c r="K825" s="112">
        <v>5</v>
      </c>
      <c r="L825" s="113">
        <v>5</v>
      </c>
      <c r="M825" s="49">
        <f t="shared" si="36"/>
        <v>697</v>
      </c>
      <c r="N825" s="2">
        <f t="shared" si="37"/>
        <v>1</v>
      </c>
      <c r="O825" s="16">
        <f t="shared" si="38"/>
        <v>1</v>
      </c>
    </row>
    <row r="826" spans="7:15" ht="13.5" customHeight="1" x14ac:dyDescent="0.25">
      <c r="G826" s="111">
        <v>45136</v>
      </c>
      <c r="H826" s="112" t="s">
        <v>148</v>
      </c>
      <c r="I826" s="121">
        <v>0.64583333333333337</v>
      </c>
      <c r="J826" s="112">
        <v>4</v>
      </c>
      <c r="K826" s="112">
        <v>5</v>
      </c>
      <c r="L826" s="113">
        <v>8</v>
      </c>
      <c r="M826" s="49">
        <f t="shared" si="36"/>
        <v>698</v>
      </c>
      <c r="N826" s="2">
        <f t="shared" si="37"/>
        <v>1</v>
      </c>
      <c r="O826" s="16">
        <f t="shared" si="38"/>
        <v>1</v>
      </c>
    </row>
    <row r="827" spans="7:15" ht="13.5" customHeight="1" x14ac:dyDescent="0.25">
      <c r="G827" s="111">
        <v>45136</v>
      </c>
      <c r="H827" s="112" t="s">
        <v>6</v>
      </c>
      <c r="I827" s="121">
        <v>0.65972222222222221</v>
      </c>
      <c r="J827" s="112">
        <v>4</v>
      </c>
      <c r="K827" s="112">
        <v>5</v>
      </c>
      <c r="L827" s="113">
        <v>6</v>
      </c>
      <c r="M827" s="49">
        <f t="shared" si="36"/>
        <v>699</v>
      </c>
      <c r="N827" s="2">
        <f t="shared" si="37"/>
        <v>1</v>
      </c>
      <c r="O827" s="16">
        <f t="shared" si="38"/>
        <v>1</v>
      </c>
    </row>
    <row r="828" spans="7:15" ht="13.5" customHeight="1" x14ac:dyDescent="0.25">
      <c r="G828" s="111">
        <v>45136</v>
      </c>
      <c r="H828" s="112" t="s">
        <v>148</v>
      </c>
      <c r="I828" s="121">
        <v>0.70138888888888884</v>
      </c>
      <c r="J828" s="112">
        <v>4</v>
      </c>
      <c r="K828" s="112">
        <v>5</v>
      </c>
      <c r="L828" s="113">
        <v>10</v>
      </c>
      <c r="M828" s="49">
        <f t="shared" si="36"/>
        <v>700</v>
      </c>
      <c r="N828" s="2">
        <f t="shared" si="37"/>
        <v>1</v>
      </c>
      <c r="O828" s="16">
        <f t="shared" si="38"/>
        <v>1</v>
      </c>
    </row>
    <row r="829" spans="7:15" ht="13.5" customHeight="1" x14ac:dyDescent="0.25">
      <c r="G829" s="111">
        <v>45143</v>
      </c>
      <c r="H829" s="112" t="s">
        <v>149</v>
      </c>
      <c r="I829" s="121">
        <v>0.50347222222222221</v>
      </c>
      <c r="J829" s="112">
        <v>4</v>
      </c>
      <c r="K829" s="112">
        <v>0</v>
      </c>
      <c r="L829" s="113">
        <v>2</v>
      </c>
      <c r="M829" s="49">
        <f t="shared" si="36"/>
        <v>701</v>
      </c>
      <c r="N829" s="2">
        <f t="shared" si="37"/>
        <v>1</v>
      </c>
      <c r="O829" s="16">
        <f t="shared" si="38"/>
        <v>1</v>
      </c>
    </row>
    <row r="830" spans="7:15" ht="13.5" customHeight="1" x14ac:dyDescent="0.25">
      <c r="G830" s="111">
        <v>45143</v>
      </c>
      <c r="H830" s="112" t="s">
        <v>3</v>
      </c>
      <c r="I830" s="121">
        <v>0.58680555555555558</v>
      </c>
      <c r="J830" s="112">
        <v>4</v>
      </c>
      <c r="K830" s="112">
        <v>10</v>
      </c>
      <c r="L830" s="113">
        <v>5</v>
      </c>
      <c r="M830" s="49">
        <f t="shared" si="36"/>
        <v>702</v>
      </c>
      <c r="N830" s="2">
        <f t="shared" si="37"/>
        <v>1</v>
      </c>
      <c r="O830" s="16">
        <f t="shared" si="38"/>
        <v>1</v>
      </c>
    </row>
    <row r="831" spans="7:15" ht="13.5" customHeight="1" x14ac:dyDescent="0.25">
      <c r="G831" s="111">
        <v>45143</v>
      </c>
      <c r="H831" s="112" t="s">
        <v>149</v>
      </c>
      <c r="I831" s="121">
        <v>0.60069444444444442</v>
      </c>
      <c r="J831" s="112">
        <v>4</v>
      </c>
      <c r="K831" s="112">
        <v>0</v>
      </c>
      <c r="L831" s="113">
        <v>6</v>
      </c>
      <c r="M831" s="49">
        <f t="shared" si="36"/>
        <v>703</v>
      </c>
      <c r="N831" s="2">
        <f t="shared" si="37"/>
        <v>1</v>
      </c>
      <c r="O831" s="16">
        <f t="shared" si="38"/>
        <v>1</v>
      </c>
    </row>
    <row r="832" spans="7:15" ht="13.5" customHeight="1" x14ac:dyDescent="0.25">
      <c r="G832" s="111">
        <v>45143</v>
      </c>
      <c r="H832" s="112" t="s">
        <v>149</v>
      </c>
      <c r="I832" s="121">
        <v>0.65277777777777779</v>
      </c>
      <c r="J832" s="112">
        <v>4</v>
      </c>
      <c r="K832" s="112">
        <v>0</v>
      </c>
      <c r="L832" s="113">
        <v>8</v>
      </c>
      <c r="M832" s="49">
        <f t="shared" si="36"/>
        <v>704</v>
      </c>
      <c r="N832" s="2">
        <f t="shared" si="37"/>
        <v>1</v>
      </c>
      <c r="O832" s="16">
        <f t="shared" si="38"/>
        <v>1</v>
      </c>
    </row>
    <row r="833" spans="7:15" ht="13.5" customHeight="1" x14ac:dyDescent="0.25">
      <c r="G833" s="111">
        <v>45143</v>
      </c>
      <c r="H833" s="112" t="s">
        <v>3</v>
      </c>
      <c r="I833" s="121">
        <v>0.66319444444444442</v>
      </c>
      <c r="J833" s="112">
        <v>4</v>
      </c>
      <c r="K833" s="112">
        <v>10</v>
      </c>
      <c r="L833" s="113">
        <v>8</v>
      </c>
      <c r="M833" s="49">
        <f t="shared" si="36"/>
        <v>705</v>
      </c>
      <c r="N833" s="2">
        <f t="shared" si="37"/>
        <v>2</v>
      </c>
      <c r="O833" s="16">
        <f t="shared" si="38"/>
        <v>2</v>
      </c>
    </row>
    <row r="834" spans="7:15" ht="13.5" customHeight="1" x14ac:dyDescent="0.25">
      <c r="G834" s="111">
        <v>45143</v>
      </c>
      <c r="H834" s="112" t="s">
        <v>3</v>
      </c>
      <c r="I834" s="121">
        <v>0.66319444444444442</v>
      </c>
      <c r="J834" s="112">
        <v>4</v>
      </c>
      <c r="K834" s="112">
        <v>10</v>
      </c>
      <c r="L834" s="113">
        <v>8</v>
      </c>
      <c r="M834" s="49">
        <f t="shared" si="36"/>
        <v>705</v>
      </c>
      <c r="N834" s="2">
        <f t="shared" si="37"/>
        <v>1</v>
      </c>
      <c r="O834" s="16">
        <f t="shared" si="38"/>
        <v>2</v>
      </c>
    </row>
    <row r="835" spans="7:15" ht="13.5" customHeight="1" x14ac:dyDescent="0.25">
      <c r="G835" s="111">
        <v>45143</v>
      </c>
      <c r="H835" s="112" t="s">
        <v>3</v>
      </c>
      <c r="I835" s="121">
        <v>0.6875</v>
      </c>
      <c r="J835" s="112">
        <v>4</v>
      </c>
      <c r="K835" s="112">
        <v>10</v>
      </c>
      <c r="L835" s="113">
        <v>9</v>
      </c>
      <c r="M835" s="49">
        <f t="shared" si="36"/>
        <v>706</v>
      </c>
      <c r="N835" s="2">
        <f t="shared" si="37"/>
        <v>1</v>
      </c>
      <c r="O835" s="16">
        <f t="shared" si="38"/>
        <v>1</v>
      </c>
    </row>
    <row r="836" spans="7:15" ht="13.5" customHeight="1" x14ac:dyDescent="0.25">
      <c r="G836" s="111">
        <v>45143</v>
      </c>
      <c r="H836" s="112" t="s">
        <v>3</v>
      </c>
      <c r="I836" s="121">
        <v>5.604166666666667</v>
      </c>
      <c r="J836" s="112">
        <v>4</v>
      </c>
      <c r="K836" s="112">
        <v>10</v>
      </c>
      <c r="L836" s="113">
        <v>4</v>
      </c>
      <c r="M836" s="49">
        <f t="shared" si="36"/>
        <v>707</v>
      </c>
      <c r="N836" s="2">
        <f t="shared" si="37"/>
        <v>1</v>
      </c>
      <c r="O836" s="16">
        <f t="shared" si="38"/>
        <v>1</v>
      </c>
    </row>
    <row r="837" spans="7:15" ht="13.5" customHeight="1" x14ac:dyDescent="0.25">
      <c r="G837" s="111">
        <v>45150</v>
      </c>
      <c r="H837" s="112" t="s">
        <v>149</v>
      </c>
      <c r="I837" s="121">
        <v>0.50694444444444442</v>
      </c>
      <c r="J837" s="112">
        <v>4</v>
      </c>
      <c r="K837" s="112">
        <v>3</v>
      </c>
      <c r="L837" s="113">
        <v>2</v>
      </c>
      <c r="M837" s="49">
        <f t="shared" si="36"/>
        <v>708</v>
      </c>
      <c r="N837" s="2">
        <f t="shared" si="37"/>
        <v>1</v>
      </c>
      <c r="O837" s="16">
        <f t="shared" si="38"/>
        <v>1</v>
      </c>
    </row>
    <row r="838" spans="7:15" ht="13.5" customHeight="1" x14ac:dyDescent="0.25">
      <c r="G838" s="111">
        <v>45150</v>
      </c>
      <c r="H838" s="112" t="s">
        <v>6</v>
      </c>
      <c r="I838" s="121">
        <v>0.51736111111111105</v>
      </c>
      <c r="J838" s="112">
        <v>4</v>
      </c>
      <c r="K838" s="112">
        <v>0</v>
      </c>
      <c r="L838" s="113">
        <v>2</v>
      </c>
      <c r="M838" s="49">
        <f t="shared" ref="M838:M901" si="39">IF(AND(G838=G837,L838=L837,I838=I837),M837,M837+1)</f>
        <v>709</v>
      </c>
      <c r="N838" s="2">
        <f t="shared" si="37"/>
        <v>1</v>
      </c>
      <c r="O838" s="16">
        <f t="shared" si="38"/>
        <v>1</v>
      </c>
    </row>
    <row r="839" spans="7:15" ht="13.5" customHeight="1" x14ac:dyDescent="0.25">
      <c r="G839" s="111">
        <v>45150</v>
      </c>
      <c r="H839" s="112" t="s">
        <v>6</v>
      </c>
      <c r="I839" s="121">
        <v>0.54166666666666663</v>
      </c>
      <c r="J839" s="112">
        <v>4</v>
      </c>
      <c r="K839" s="112">
        <v>0</v>
      </c>
      <c r="L839" s="113">
        <v>3</v>
      </c>
      <c r="M839" s="49">
        <f t="shared" si="39"/>
        <v>710</v>
      </c>
      <c r="N839" s="2">
        <f t="shared" si="37"/>
        <v>1</v>
      </c>
      <c r="O839" s="16">
        <f t="shared" si="38"/>
        <v>1</v>
      </c>
    </row>
    <row r="840" spans="7:15" ht="13.5" customHeight="1" x14ac:dyDescent="0.25">
      <c r="G840" s="111">
        <v>45150</v>
      </c>
      <c r="H840" s="112" t="s">
        <v>149</v>
      </c>
      <c r="I840" s="121">
        <v>0.57986111111111105</v>
      </c>
      <c r="J840" s="112">
        <v>4</v>
      </c>
      <c r="K840" s="112">
        <v>3</v>
      </c>
      <c r="L840" s="113">
        <v>5</v>
      </c>
      <c r="M840" s="49">
        <f t="shared" si="39"/>
        <v>711</v>
      </c>
      <c r="N840" s="2">
        <f t="shared" si="37"/>
        <v>1</v>
      </c>
      <c r="O840" s="16">
        <f t="shared" si="38"/>
        <v>1</v>
      </c>
    </row>
    <row r="841" spans="7:15" ht="13.5" customHeight="1" x14ac:dyDescent="0.25">
      <c r="G841" s="111">
        <v>45150</v>
      </c>
      <c r="H841" s="112" t="s">
        <v>6</v>
      </c>
      <c r="I841" s="121">
        <v>0.59027777777777779</v>
      </c>
      <c r="J841" s="112">
        <v>4</v>
      </c>
      <c r="K841" s="112">
        <v>0</v>
      </c>
      <c r="L841" s="113">
        <v>5</v>
      </c>
      <c r="M841" s="49">
        <f t="shared" si="39"/>
        <v>712</v>
      </c>
      <c r="N841" s="2">
        <f t="shared" ref="N841:N904" si="40">IF(M841=M843,3,IF(M841=M842,2,1))</f>
        <v>2</v>
      </c>
      <c r="O841" s="16">
        <f t="shared" ref="O841:O904" si="41">IF(N839=3,3,IF(N840=3,3,IF(N840=2,2,N841)))</f>
        <v>2</v>
      </c>
    </row>
    <row r="842" spans="7:15" ht="13.5" customHeight="1" x14ac:dyDescent="0.25">
      <c r="G842" s="111">
        <v>45150</v>
      </c>
      <c r="H842" s="112" t="s">
        <v>6</v>
      </c>
      <c r="I842" s="121">
        <v>0.59027777777777779</v>
      </c>
      <c r="J842" s="112">
        <v>4</v>
      </c>
      <c r="K842" s="112">
        <v>0</v>
      </c>
      <c r="L842" s="113">
        <v>5</v>
      </c>
      <c r="M842" s="49">
        <f t="shared" si="39"/>
        <v>712</v>
      </c>
      <c r="N842" s="2">
        <f t="shared" si="40"/>
        <v>1</v>
      </c>
      <c r="O842" s="16">
        <f t="shared" si="41"/>
        <v>2</v>
      </c>
    </row>
    <row r="843" spans="7:15" ht="13.5" customHeight="1" x14ac:dyDescent="0.25">
      <c r="G843" s="111">
        <v>45150</v>
      </c>
      <c r="H843" s="112" t="s">
        <v>6</v>
      </c>
      <c r="I843" s="121">
        <v>0.63888888888888895</v>
      </c>
      <c r="J843" s="112">
        <v>4</v>
      </c>
      <c r="K843" s="112">
        <v>0</v>
      </c>
      <c r="L843" s="113">
        <v>7</v>
      </c>
      <c r="M843" s="49">
        <f t="shared" si="39"/>
        <v>713</v>
      </c>
      <c r="N843" s="2">
        <f t="shared" si="40"/>
        <v>2</v>
      </c>
      <c r="O843" s="16">
        <f t="shared" si="41"/>
        <v>2</v>
      </c>
    </row>
    <row r="844" spans="7:15" ht="13.5" customHeight="1" x14ac:dyDescent="0.25">
      <c r="G844" s="111">
        <v>45150</v>
      </c>
      <c r="H844" s="112" t="s">
        <v>6</v>
      </c>
      <c r="I844" s="121">
        <v>0.63888888888888895</v>
      </c>
      <c r="J844" s="112">
        <v>4</v>
      </c>
      <c r="K844" s="112">
        <v>0</v>
      </c>
      <c r="L844" s="113">
        <v>7</v>
      </c>
      <c r="M844" s="49">
        <f t="shared" si="39"/>
        <v>713</v>
      </c>
      <c r="N844" s="2">
        <f t="shared" si="40"/>
        <v>1</v>
      </c>
      <c r="O844" s="16">
        <f t="shared" si="41"/>
        <v>2</v>
      </c>
    </row>
    <row r="845" spans="7:15" ht="13.5" customHeight="1" x14ac:dyDescent="0.25">
      <c r="G845" s="111">
        <v>45150</v>
      </c>
      <c r="H845" s="112" t="s">
        <v>6</v>
      </c>
      <c r="I845" s="121">
        <v>0.66319444444444442</v>
      </c>
      <c r="J845" s="112">
        <v>4</v>
      </c>
      <c r="K845" s="112">
        <v>0</v>
      </c>
      <c r="L845" s="113">
        <v>8</v>
      </c>
      <c r="M845" s="49">
        <f t="shared" si="39"/>
        <v>714</v>
      </c>
      <c r="N845" s="2">
        <f t="shared" si="40"/>
        <v>1</v>
      </c>
      <c r="O845" s="16">
        <f t="shared" si="41"/>
        <v>1</v>
      </c>
    </row>
    <row r="846" spans="7:15" ht="13.5" customHeight="1" x14ac:dyDescent="0.25">
      <c r="G846" s="111">
        <v>45150</v>
      </c>
      <c r="H846" s="112" t="s">
        <v>149</v>
      </c>
      <c r="I846" s="121">
        <v>0.67708333333333337</v>
      </c>
      <c r="J846" s="112">
        <v>4</v>
      </c>
      <c r="K846" s="112">
        <v>3</v>
      </c>
      <c r="L846" s="113">
        <v>9</v>
      </c>
      <c r="M846" s="49">
        <f t="shared" si="39"/>
        <v>715</v>
      </c>
      <c r="N846" s="2">
        <f t="shared" si="40"/>
        <v>1</v>
      </c>
      <c r="O846" s="16">
        <f t="shared" si="41"/>
        <v>1</v>
      </c>
    </row>
    <row r="847" spans="7:15" ht="13.5" customHeight="1" x14ac:dyDescent="0.25">
      <c r="G847" s="111">
        <v>45150</v>
      </c>
      <c r="H847" s="112" t="s">
        <v>6</v>
      </c>
      <c r="I847" s="121">
        <v>0.69097222222222221</v>
      </c>
      <c r="J847" s="112">
        <v>4</v>
      </c>
      <c r="K847" s="112">
        <v>0</v>
      </c>
      <c r="L847" s="113">
        <v>9</v>
      </c>
      <c r="M847" s="49">
        <f t="shared" si="39"/>
        <v>716</v>
      </c>
      <c r="N847" s="2">
        <f t="shared" si="40"/>
        <v>1</v>
      </c>
      <c r="O847" s="16">
        <f t="shared" si="41"/>
        <v>1</v>
      </c>
    </row>
    <row r="848" spans="7:15" ht="13.5" customHeight="1" x14ac:dyDescent="0.25">
      <c r="G848" s="111">
        <v>45157</v>
      </c>
      <c r="H848" s="112" t="s">
        <v>4</v>
      </c>
      <c r="I848" s="121">
        <v>0.51736111111111105</v>
      </c>
      <c r="J848" s="112">
        <v>4</v>
      </c>
      <c r="K848" s="112">
        <v>9</v>
      </c>
      <c r="L848" s="113">
        <v>2</v>
      </c>
      <c r="M848" s="49">
        <f t="shared" si="39"/>
        <v>717</v>
      </c>
      <c r="N848" s="2">
        <f t="shared" si="40"/>
        <v>2</v>
      </c>
      <c r="O848" s="16">
        <f t="shared" si="41"/>
        <v>2</v>
      </c>
    </row>
    <row r="849" spans="7:15" ht="13.5" customHeight="1" x14ac:dyDescent="0.25">
      <c r="G849" s="111">
        <v>45157</v>
      </c>
      <c r="H849" s="112" t="s">
        <v>4</v>
      </c>
      <c r="I849" s="121">
        <v>0.51736111111111105</v>
      </c>
      <c r="J849" s="112">
        <v>4</v>
      </c>
      <c r="K849" s="112">
        <v>9</v>
      </c>
      <c r="L849" s="113">
        <v>2</v>
      </c>
      <c r="M849" s="49">
        <f t="shared" si="39"/>
        <v>717</v>
      </c>
      <c r="N849" s="2">
        <f t="shared" si="40"/>
        <v>1</v>
      </c>
      <c r="O849" s="16">
        <f t="shared" si="41"/>
        <v>2</v>
      </c>
    </row>
    <row r="850" spans="7:15" ht="13.5" customHeight="1" x14ac:dyDescent="0.25">
      <c r="G850" s="111">
        <v>45157</v>
      </c>
      <c r="H850" s="112" t="s">
        <v>4</v>
      </c>
      <c r="I850" s="121">
        <v>0.56597222222222221</v>
      </c>
      <c r="J850" s="112">
        <v>4</v>
      </c>
      <c r="K850" s="112">
        <v>9</v>
      </c>
      <c r="L850" s="113">
        <v>4</v>
      </c>
      <c r="M850" s="49">
        <f t="shared" si="39"/>
        <v>718</v>
      </c>
      <c r="N850" s="2">
        <f t="shared" si="40"/>
        <v>1</v>
      </c>
      <c r="O850" s="16">
        <f t="shared" si="41"/>
        <v>1</v>
      </c>
    </row>
    <row r="851" spans="7:15" ht="13.5" customHeight="1" x14ac:dyDescent="0.25">
      <c r="G851" s="111">
        <v>45157</v>
      </c>
      <c r="H851" s="112" t="s">
        <v>4</v>
      </c>
      <c r="I851" s="121">
        <v>0.59027777777777779</v>
      </c>
      <c r="J851" s="112">
        <v>4</v>
      </c>
      <c r="K851" s="112">
        <v>9</v>
      </c>
      <c r="L851" s="113">
        <v>5</v>
      </c>
      <c r="M851" s="49">
        <f t="shared" si="39"/>
        <v>719</v>
      </c>
      <c r="N851" s="2">
        <f t="shared" si="40"/>
        <v>1</v>
      </c>
      <c r="O851" s="16">
        <f t="shared" si="41"/>
        <v>1</v>
      </c>
    </row>
    <row r="852" spans="7:15" ht="13.5" customHeight="1" x14ac:dyDescent="0.25">
      <c r="G852" s="111">
        <v>45157</v>
      </c>
      <c r="H852" s="112" t="s">
        <v>148</v>
      </c>
      <c r="I852" s="121">
        <v>0.62847222222222221</v>
      </c>
      <c r="J852" s="112">
        <v>7</v>
      </c>
      <c r="K852" s="112">
        <v>0</v>
      </c>
      <c r="L852" s="113">
        <v>7</v>
      </c>
      <c r="M852" s="49">
        <f t="shared" si="39"/>
        <v>720</v>
      </c>
      <c r="N852" s="2">
        <f t="shared" si="40"/>
        <v>1</v>
      </c>
      <c r="O852" s="16">
        <f t="shared" si="41"/>
        <v>1</v>
      </c>
    </row>
    <row r="853" spans="7:15" ht="13.5" customHeight="1" x14ac:dyDescent="0.25">
      <c r="G853" s="111">
        <v>45157</v>
      </c>
      <c r="H853" s="112" t="s">
        <v>4</v>
      </c>
      <c r="I853" s="121">
        <v>0.71875</v>
      </c>
      <c r="J853" s="112">
        <v>4</v>
      </c>
      <c r="K853" s="112">
        <v>9</v>
      </c>
      <c r="L853" s="115">
        <v>10</v>
      </c>
      <c r="M853" s="49">
        <f t="shared" si="39"/>
        <v>721</v>
      </c>
      <c r="N853" s="2">
        <f t="shared" si="40"/>
        <v>1</v>
      </c>
      <c r="O853" s="16">
        <f t="shared" si="41"/>
        <v>1</v>
      </c>
    </row>
    <row r="854" spans="7:15" ht="13.5" customHeight="1" x14ac:dyDescent="0.25">
      <c r="G854" s="111">
        <v>45164</v>
      </c>
      <c r="H854" s="112" t="s">
        <v>149</v>
      </c>
      <c r="I854" s="121">
        <v>0.51388888888888895</v>
      </c>
      <c r="J854" s="112">
        <v>4</v>
      </c>
      <c r="K854" s="112">
        <v>6</v>
      </c>
      <c r="L854" s="115">
        <v>2</v>
      </c>
      <c r="M854" s="49">
        <f t="shared" si="39"/>
        <v>722</v>
      </c>
      <c r="N854" s="2">
        <f t="shared" si="40"/>
        <v>1</v>
      </c>
      <c r="O854" s="16">
        <f t="shared" si="41"/>
        <v>1</v>
      </c>
    </row>
    <row r="855" spans="7:15" ht="13.5" customHeight="1" x14ac:dyDescent="0.25">
      <c r="G855" s="111">
        <v>45164</v>
      </c>
      <c r="H855" s="112" t="s">
        <v>149</v>
      </c>
      <c r="I855" s="121">
        <v>0.53819444444444442</v>
      </c>
      <c r="J855" s="112">
        <v>4</v>
      </c>
      <c r="K855" s="112">
        <v>6</v>
      </c>
      <c r="L855" s="115">
        <v>3</v>
      </c>
      <c r="M855" s="49">
        <f t="shared" si="39"/>
        <v>723</v>
      </c>
      <c r="N855" s="2">
        <f t="shared" si="40"/>
        <v>1</v>
      </c>
      <c r="O855" s="16">
        <f t="shared" si="41"/>
        <v>1</v>
      </c>
    </row>
    <row r="856" spans="7:15" ht="13.5" customHeight="1" x14ac:dyDescent="0.25">
      <c r="G856" s="111">
        <v>45164</v>
      </c>
      <c r="H856" s="112" t="s">
        <v>149</v>
      </c>
      <c r="I856" s="121">
        <v>0.58680555555555558</v>
      </c>
      <c r="J856" s="112">
        <v>4</v>
      </c>
      <c r="K856" s="112">
        <v>6</v>
      </c>
      <c r="L856" s="115">
        <v>5</v>
      </c>
      <c r="M856" s="49">
        <f t="shared" si="39"/>
        <v>724</v>
      </c>
      <c r="N856" s="2">
        <f t="shared" si="40"/>
        <v>1</v>
      </c>
      <c r="O856" s="16">
        <f t="shared" si="41"/>
        <v>1</v>
      </c>
    </row>
    <row r="857" spans="7:15" ht="13.5" customHeight="1" x14ac:dyDescent="0.25">
      <c r="G857" s="111">
        <v>45164</v>
      </c>
      <c r="H857" s="112" t="s">
        <v>149</v>
      </c>
      <c r="I857" s="121">
        <v>0.61111111111111105</v>
      </c>
      <c r="J857" s="112">
        <v>4</v>
      </c>
      <c r="K857" s="112">
        <v>6</v>
      </c>
      <c r="L857" s="115">
        <v>6</v>
      </c>
      <c r="M857" s="49">
        <f t="shared" si="39"/>
        <v>725</v>
      </c>
      <c r="N857" s="2">
        <f t="shared" si="40"/>
        <v>1</v>
      </c>
      <c r="O857" s="16">
        <f t="shared" si="41"/>
        <v>1</v>
      </c>
    </row>
    <row r="858" spans="7:15" ht="13.5" customHeight="1" x14ac:dyDescent="0.25">
      <c r="G858" s="111">
        <v>45164</v>
      </c>
      <c r="H858" s="112" t="s">
        <v>6</v>
      </c>
      <c r="I858" s="121">
        <v>0.62152777777777779</v>
      </c>
      <c r="J858" s="112">
        <v>4</v>
      </c>
      <c r="K858" s="112">
        <v>4</v>
      </c>
      <c r="L858" s="115">
        <v>5</v>
      </c>
      <c r="M858" s="49">
        <f t="shared" si="39"/>
        <v>726</v>
      </c>
      <c r="N858" s="2">
        <f t="shared" si="40"/>
        <v>1</v>
      </c>
      <c r="O858" s="16">
        <f t="shared" si="41"/>
        <v>1</v>
      </c>
    </row>
    <row r="859" spans="7:15" ht="13.5" customHeight="1" x14ac:dyDescent="0.25">
      <c r="G859" s="111">
        <v>45164</v>
      </c>
      <c r="H859" s="112" t="s">
        <v>6</v>
      </c>
      <c r="I859" s="121">
        <v>0.69791666666666663</v>
      </c>
      <c r="J859" s="112">
        <v>4</v>
      </c>
      <c r="K859" s="112">
        <v>4</v>
      </c>
      <c r="L859" s="115">
        <v>8</v>
      </c>
      <c r="M859" s="49">
        <f t="shared" si="39"/>
        <v>727</v>
      </c>
      <c r="N859" s="2">
        <f t="shared" si="40"/>
        <v>2</v>
      </c>
      <c r="O859" s="16">
        <f t="shared" si="41"/>
        <v>2</v>
      </c>
    </row>
    <row r="860" spans="7:15" ht="13.5" customHeight="1" x14ac:dyDescent="0.25">
      <c r="G860" s="111">
        <v>45164</v>
      </c>
      <c r="H860" s="112" t="s">
        <v>6</v>
      </c>
      <c r="I860" s="121">
        <v>0.69791666666666663</v>
      </c>
      <c r="J860" s="112">
        <v>4</v>
      </c>
      <c r="K860" s="112">
        <v>4</v>
      </c>
      <c r="L860" s="115">
        <v>8</v>
      </c>
      <c r="M860" s="49">
        <f t="shared" si="39"/>
        <v>727</v>
      </c>
      <c r="N860" s="2">
        <f t="shared" si="40"/>
        <v>1</v>
      </c>
      <c r="O860" s="16">
        <f t="shared" si="41"/>
        <v>2</v>
      </c>
    </row>
    <row r="861" spans="7:15" ht="13.5" customHeight="1" x14ac:dyDescent="0.25">
      <c r="G861" s="111">
        <v>45164</v>
      </c>
      <c r="H861" s="112" t="s">
        <v>149</v>
      </c>
      <c r="I861" s="121">
        <v>0.71180555555555547</v>
      </c>
      <c r="J861" s="112">
        <v>4</v>
      </c>
      <c r="K861" s="112">
        <v>6</v>
      </c>
      <c r="L861" s="115">
        <v>10</v>
      </c>
      <c r="M861" s="49">
        <f t="shared" si="39"/>
        <v>728</v>
      </c>
      <c r="N861" s="2">
        <f t="shared" si="40"/>
        <v>1</v>
      </c>
      <c r="O861" s="16">
        <f t="shared" si="41"/>
        <v>1</v>
      </c>
    </row>
    <row r="862" spans="7:15" ht="13.5" customHeight="1" x14ac:dyDescent="0.25">
      <c r="G862" s="111">
        <v>45164</v>
      </c>
      <c r="H862" s="112" t="s">
        <v>6</v>
      </c>
      <c r="I862" s="121">
        <v>0.71875</v>
      </c>
      <c r="J862" s="112">
        <v>4</v>
      </c>
      <c r="K862" s="112">
        <v>4</v>
      </c>
      <c r="L862" s="115">
        <v>9</v>
      </c>
      <c r="M862" s="49">
        <f t="shared" si="39"/>
        <v>729</v>
      </c>
      <c r="N862" s="2">
        <f t="shared" si="40"/>
        <v>1</v>
      </c>
      <c r="O862" s="16">
        <f t="shared" si="41"/>
        <v>1</v>
      </c>
    </row>
    <row r="863" spans="7:15" ht="13.5" customHeight="1" x14ac:dyDescent="0.25">
      <c r="G863" s="111">
        <v>45164</v>
      </c>
      <c r="H863" s="112" t="s">
        <v>6</v>
      </c>
      <c r="I863" s="121">
        <v>0.73958333333333337</v>
      </c>
      <c r="J863" s="112">
        <v>4</v>
      </c>
      <c r="K863" s="112">
        <v>4</v>
      </c>
      <c r="L863" s="115">
        <v>10</v>
      </c>
      <c r="M863" s="49">
        <f t="shared" si="39"/>
        <v>730</v>
      </c>
      <c r="N863" s="2">
        <f t="shared" si="40"/>
        <v>1</v>
      </c>
      <c r="O863" s="16">
        <f t="shared" si="41"/>
        <v>1</v>
      </c>
    </row>
    <row r="864" spans="7:15" ht="13.5" customHeight="1" x14ac:dyDescent="0.25">
      <c r="G864" s="111">
        <v>45171</v>
      </c>
      <c r="H864" s="112" t="s">
        <v>148</v>
      </c>
      <c r="I864" s="121">
        <v>0.48958333333333331</v>
      </c>
      <c r="J864" s="112">
        <v>5</v>
      </c>
      <c r="K864" s="112">
        <v>4</v>
      </c>
      <c r="L864" s="115">
        <v>1</v>
      </c>
      <c r="M864" s="49">
        <f t="shared" si="39"/>
        <v>731</v>
      </c>
      <c r="N864" s="2">
        <f t="shared" si="40"/>
        <v>1</v>
      </c>
      <c r="O864" s="16">
        <f t="shared" si="41"/>
        <v>1</v>
      </c>
    </row>
    <row r="865" spans="7:15" ht="13.5" customHeight="1" x14ac:dyDescent="0.25">
      <c r="G865" s="111">
        <v>45171</v>
      </c>
      <c r="H865" s="112" t="s">
        <v>4</v>
      </c>
      <c r="I865" s="121">
        <v>0.54861111111111105</v>
      </c>
      <c r="J865" s="112">
        <v>4</v>
      </c>
      <c r="K865" s="112">
        <v>0</v>
      </c>
      <c r="L865" s="115">
        <v>3</v>
      </c>
      <c r="M865" s="49">
        <f t="shared" si="39"/>
        <v>732</v>
      </c>
      <c r="N865" s="2">
        <f t="shared" si="40"/>
        <v>2</v>
      </c>
      <c r="O865" s="16">
        <f t="shared" si="41"/>
        <v>2</v>
      </c>
    </row>
    <row r="866" spans="7:15" ht="13.5" customHeight="1" x14ac:dyDescent="0.25">
      <c r="G866" s="111">
        <v>45171</v>
      </c>
      <c r="H866" s="112" t="s">
        <v>4</v>
      </c>
      <c r="I866" s="121">
        <v>0.54861111111111105</v>
      </c>
      <c r="J866" s="112">
        <v>4</v>
      </c>
      <c r="K866" s="112">
        <v>0</v>
      </c>
      <c r="L866" s="115">
        <v>3</v>
      </c>
      <c r="M866" s="49">
        <f t="shared" si="39"/>
        <v>732</v>
      </c>
      <c r="N866" s="2">
        <f t="shared" si="40"/>
        <v>1</v>
      </c>
      <c r="O866" s="16">
        <f t="shared" si="41"/>
        <v>2</v>
      </c>
    </row>
    <row r="867" spans="7:15" ht="13.5" customHeight="1" x14ac:dyDescent="0.25">
      <c r="G867" s="111">
        <v>45171</v>
      </c>
      <c r="H867" s="112" t="s">
        <v>4</v>
      </c>
      <c r="I867" s="121">
        <v>0.57291666666666663</v>
      </c>
      <c r="J867" s="112">
        <v>4</v>
      </c>
      <c r="K867" s="112">
        <v>0</v>
      </c>
      <c r="L867" s="115">
        <v>4</v>
      </c>
      <c r="M867" s="49">
        <f t="shared" si="39"/>
        <v>733</v>
      </c>
      <c r="N867" s="2">
        <f t="shared" si="40"/>
        <v>2</v>
      </c>
      <c r="O867" s="16">
        <f t="shared" si="41"/>
        <v>2</v>
      </c>
    </row>
    <row r="868" spans="7:15" ht="13.5" customHeight="1" x14ac:dyDescent="0.25">
      <c r="G868" s="111">
        <v>45171</v>
      </c>
      <c r="H868" s="112" t="s">
        <v>4</v>
      </c>
      <c r="I868" s="121">
        <v>0.57291666666666663</v>
      </c>
      <c r="J868" s="112">
        <v>4</v>
      </c>
      <c r="K868" s="112">
        <v>0</v>
      </c>
      <c r="L868" s="115">
        <v>4</v>
      </c>
      <c r="M868" s="49">
        <f t="shared" si="39"/>
        <v>733</v>
      </c>
      <c r="N868" s="2">
        <f t="shared" si="40"/>
        <v>1</v>
      </c>
      <c r="O868" s="16">
        <f t="shared" si="41"/>
        <v>2</v>
      </c>
    </row>
    <row r="869" spans="7:15" ht="13.5" customHeight="1" x14ac:dyDescent="0.25">
      <c r="G869" s="111">
        <v>45171</v>
      </c>
      <c r="H869" s="112" t="s">
        <v>4</v>
      </c>
      <c r="I869" s="121">
        <v>0.64930555555555558</v>
      </c>
      <c r="J869" s="112">
        <v>4</v>
      </c>
      <c r="K869" s="112">
        <v>0</v>
      </c>
      <c r="L869" s="115">
        <v>7</v>
      </c>
      <c r="M869" s="49">
        <f t="shared" si="39"/>
        <v>734</v>
      </c>
      <c r="N869" s="2">
        <f t="shared" si="40"/>
        <v>1</v>
      </c>
      <c r="O869" s="16">
        <f t="shared" si="41"/>
        <v>1</v>
      </c>
    </row>
    <row r="870" spans="7:15" ht="13.5" customHeight="1" x14ac:dyDescent="0.25">
      <c r="G870" s="111">
        <v>45171</v>
      </c>
      <c r="H870" s="112" t="s">
        <v>148</v>
      </c>
      <c r="I870" s="121">
        <v>0.67013888888888884</v>
      </c>
      <c r="J870" s="112">
        <v>5</v>
      </c>
      <c r="K870" s="112">
        <v>4</v>
      </c>
      <c r="L870" s="115">
        <v>5</v>
      </c>
      <c r="M870" s="49">
        <f t="shared" si="39"/>
        <v>735</v>
      </c>
      <c r="N870" s="2">
        <f t="shared" si="40"/>
        <v>1</v>
      </c>
      <c r="O870" s="16">
        <f t="shared" si="41"/>
        <v>1</v>
      </c>
    </row>
    <row r="871" spans="7:15" ht="13.5" customHeight="1" x14ac:dyDescent="0.25">
      <c r="G871" s="111">
        <v>45171</v>
      </c>
      <c r="H871" s="112" t="s">
        <v>4</v>
      </c>
      <c r="I871" s="121">
        <v>0.67708333333333337</v>
      </c>
      <c r="J871" s="112">
        <v>4</v>
      </c>
      <c r="K871" s="112">
        <v>0</v>
      </c>
      <c r="L871" s="115">
        <v>8</v>
      </c>
      <c r="M871" s="49">
        <f t="shared" si="39"/>
        <v>736</v>
      </c>
      <c r="N871" s="2">
        <f t="shared" si="40"/>
        <v>2</v>
      </c>
      <c r="O871" s="16">
        <f t="shared" si="41"/>
        <v>2</v>
      </c>
    </row>
    <row r="872" spans="7:15" ht="13.5" customHeight="1" x14ac:dyDescent="0.25">
      <c r="G872" s="111">
        <v>45171</v>
      </c>
      <c r="H872" s="112" t="s">
        <v>4</v>
      </c>
      <c r="I872" s="121">
        <v>0.67708333333333337</v>
      </c>
      <c r="J872" s="112">
        <v>4</v>
      </c>
      <c r="K872" s="112">
        <v>0</v>
      </c>
      <c r="L872" s="115">
        <v>8</v>
      </c>
      <c r="M872" s="49">
        <f t="shared" si="39"/>
        <v>736</v>
      </c>
      <c r="N872" s="2">
        <f t="shared" si="40"/>
        <v>1</v>
      </c>
      <c r="O872" s="16">
        <f t="shared" si="41"/>
        <v>2</v>
      </c>
    </row>
    <row r="873" spans="7:15" ht="13.5" customHeight="1" x14ac:dyDescent="0.25">
      <c r="G873" s="111">
        <v>45171</v>
      </c>
      <c r="H873" s="112" t="s">
        <v>4</v>
      </c>
      <c r="I873" s="121">
        <v>0.70138888888888884</v>
      </c>
      <c r="J873" s="112">
        <v>4</v>
      </c>
      <c r="K873" s="112">
        <v>0</v>
      </c>
      <c r="L873" s="115">
        <v>9</v>
      </c>
      <c r="M873" s="49">
        <f t="shared" si="39"/>
        <v>737</v>
      </c>
      <c r="N873" s="2">
        <f t="shared" si="40"/>
        <v>1</v>
      </c>
      <c r="O873" s="16">
        <f t="shared" si="41"/>
        <v>1</v>
      </c>
    </row>
    <row r="874" spans="7:15" ht="13.5" customHeight="1" x14ac:dyDescent="0.25">
      <c r="G874" s="111">
        <v>45171</v>
      </c>
      <c r="H874" s="112" t="s">
        <v>148</v>
      </c>
      <c r="I874" s="121">
        <v>0.71527777777777779</v>
      </c>
      <c r="J874" s="112">
        <v>5</v>
      </c>
      <c r="K874" s="112">
        <v>4</v>
      </c>
      <c r="L874" s="115">
        <v>10</v>
      </c>
      <c r="M874" s="49">
        <f t="shared" si="39"/>
        <v>738</v>
      </c>
      <c r="N874" s="2">
        <f t="shared" si="40"/>
        <v>1</v>
      </c>
      <c r="O874" s="16">
        <f t="shared" si="41"/>
        <v>1</v>
      </c>
    </row>
    <row r="875" spans="7:15" ht="13.5" customHeight="1" x14ac:dyDescent="0.25">
      <c r="G875" s="111">
        <v>45171</v>
      </c>
      <c r="H875" s="112" t="s">
        <v>4</v>
      </c>
      <c r="I875" s="121">
        <v>0.72569444444444453</v>
      </c>
      <c r="J875" s="112">
        <v>4</v>
      </c>
      <c r="K875" s="112">
        <v>0</v>
      </c>
      <c r="L875" s="115">
        <v>10</v>
      </c>
      <c r="M875" s="49">
        <f t="shared" si="39"/>
        <v>739</v>
      </c>
      <c r="N875" s="2">
        <f t="shared" si="40"/>
        <v>1</v>
      </c>
      <c r="O875" s="16">
        <f t="shared" si="41"/>
        <v>1</v>
      </c>
    </row>
    <row r="876" spans="7:15" ht="13.5" customHeight="1" x14ac:dyDescent="0.25">
      <c r="G876" s="111">
        <v>45178</v>
      </c>
      <c r="H876" s="112" t="s">
        <v>149</v>
      </c>
      <c r="I876" s="121">
        <v>0.49305555555555558</v>
      </c>
      <c r="J876" s="112">
        <v>4</v>
      </c>
      <c r="K876" s="112">
        <v>0</v>
      </c>
      <c r="L876" s="115">
        <v>1</v>
      </c>
      <c r="M876" s="49">
        <f t="shared" si="39"/>
        <v>740</v>
      </c>
      <c r="N876" s="2">
        <f t="shared" si="40"/>
        <v>1</v>
      </c>
      <c r="O876" s="16">
        <f t="shared" si="41"/>
        <v>1</v>
      </c>
    </row>
    <row r="877" spans="7:15" ht="13.5" customHeight="1" x14ac:dyDescent="0.25">
      <c r="G877" s="111">
        <v>45178</v>
      </c>
      <c r="H877" s="112" t="s">
        <v>149</v>
      </c>
      <c r="I877" s="121">
        <v>0.56597222222222221</v>
      </c>
      <c r="J877" s="112">
        <v>4</v>
      </c>
      <c r="K877" s="112">
        <v>0</v>
      </c>
      <c r="L877" s="115">
        <v>4</v>
      </c>
      <c r="M877" s="49">
        <f t="shared" si="39"/>
        <v>741</v>
      </c>
      <c r="N877" s="2">
        <f t="shared" si="40"/>
        <v>1</v>
      </c>
      <c r="O877" s="16">
        <f t="shared" si="41"/>
        <v>1</v>
      </c>
    </row>
    <row r="878" spans="7:15" ht="13.5" customHeight="1" x14ac:dyDescent="0.25">
      <c r="G878" s="111">
        <v>45178</v>
      </c>
      <c r="H878" s="112" t="s">
        <v>6</v>
      </c>
      <c r="I878" s="121">
        <v>0.57638888888888895</v>
      </c>
      <c r="J878" s="112">
        <v>4</v>
      </c>
      <c r="K878" s="112">
        <v>0</v>
      </c>
      <c r="L878" s="115">
        <v>4</v>
      </c>
      <c r="M878" s="49">
        <f t="shared" si="39"/>
        <v>742</v>
      </c>
      <c r="N878" s="2">
        <f t="shared" si="40"/>
        <v>2</v>
      </c>
      <c r="O878" s="16">
        <f t="shared" si="41"/>
        <v>2</v>
      </c>
    </row>
    <row r="879" spans="7:15" ht="13.5" customHeight="1" x14ac:dyDescent="0.25">
      <c r="G879" s="111">
        <v>45178</v>
      </c>
      <c r="H879" s="112" t="s">
        <v>6</v>
      </c>
      <c r="I879" s="121">
        <v>0.57638888888888895</v>
      </c>
      <c r="J879" s="112">
        <v>4</v>
      </c>
      <c r="K879" s="112">
        <v>0</v>
      </c>
      <c r="L879" s="115">
        <v>4</v>
      </c>
      <c r="M879" s="49">
        <f t="shared" si="39"/>
        <v>742</v>
      </c>
      <c r="N879" s="2">
        <f t="shared" si="40"/>
        <v>1</v>
      </c>
      <c r="O879" s="16">
        <f t="shared" si="41"/>
        <v>2</v>
      </c>
    </row>
    <row r="880" spans="7:15" ht="13.5" customHeight="1" x14ac:dyDescent="0.25">
      <c r="G880" s="111">
        <v>45178</v>
      </c>
      <c r="H880" s="112" t="s">
        <v>149</v>
      </c>
      <c r="I880" s="121">
        <v>0.61458333333333337</v>
      </c>
      <c r="J880" s="112">
        <v>4</v>
      </c>
      <c r="K880" s="112">
        <v>0</v>
      </c>
      <c r="L880" s="115">
        <v>6</v>
      </c>
      <c r="M880" s="49">
        <f t="shared" si="39"/>
        <v>743</v>
      </c>
      <c r="N880" s="2">
        <f t="shared" si="40"/>
        <v>1</v>
      </c>
      <c r="O880" s="16">
        <f t="shared" si="41"/>
        <v>1</v>
      </c>
    </row>
    <row r="881" spans="7:15" ht="13.5" customHeight="1" x14ac:dyDescent="0.25">
      <c r="G881" s="111">
        <v>45178</v>
      </c>
      <c r="H881" s="112" t="s">
        <v>6</v>
      </c>
      <c r="I881" s="121">
        <v>0.64930555555555558</v>
      </c>
      <c r="J881" s="112">
        <v>4</v>
      </c>
      <c r="K881" s="112">
        <v>0</v>
      </c>
      <c r="L881" s="115">
        <v>7</v>
      </c>
      <c r="M881" s="49">
        <f t="shared" si="39"/>
        <v>744</v>
      </c>
      <c r="N881" s="2">
        <f t="shared" si="40"/>
        <v>1</v>
      </c>
      <c r="O881" s="16">
        <f t="shared" si="41"/>
        <v>1</v>
      </c>
    </row>
    <row r="882" spans="7:15" ht="13.5" customHeight="1" x14ac:dyDescent="0.25">
      <c r="G882" s="111">
        <v>45178</v>
      </c>
      <c r="H882" s="112" t="s">
        <v>149</v>
      </c>
      <c r="I882" s="121">
        <v>0.69097222222222221</v>
      </c>
      <c r="J882" s="112">
        <v>4</v>
      </c>
      <c r="K882" s="112">
        <v>0</v>
      </c>
      <c r="L882" s="115">
        <v>9</v>
      </c>
      <c r="M882" s="49">
        <f t="shared" si="39"/>
        <v>745</v>
      </c>
      <c r="N882" s="2">
        <f t="shared" si="40"/>
        <v>1</v>
      </c>
      <c r="O882" s="16">
        <f t="shared" si="41"/>
        <v>1</v>
      </c>
    </row>
    <row r="883" spans="7:15" ht="13.5" customHeight="1" x14ac:dyDescent="0.25">
      <c r="G883" s="111">
        <v>45178</v>
      </c>
      <c r="H883" s="112" t="s">
        <v>149</v>
      </c>
      <c r="I883" s="121">
        <v>0.71875</v>
      </c>
      <c r="J883" s="112">
        <v>4</v>
      </c>
      <c r="K883" s="112">
        <v>0</v>
      </c>
      <c r="L883" s="115">
        <v>10</v>
      </c>
      <c r="M883" s="49">
        <f t="shared" si="39"/>
        <v>746</v>
      </c>
      <c r="N883" s="2">
        <f t="shared" si="40"/>
        <v>1</v>
      </c>
      <c r="O883" s="16">
        <f t="shared" si="41"/>
        <v>1</v>
      </c>
    </row>
    <row r="884" spans="7:15" ht="13.5" customHeight="1" x14ac:dyDescent="0.25">
      <c r="G884" s="111">
        <v>45178</v>
      </c>
      <c r="H884" s="112" t="s">
        <v>6</v>
      </c>
      <c r="I884" s="121">
        <v>0.73263888888888884</v>
      </c>
      <c r="J884" s="112">
        <v>4</v>
      </c>
      <c r="K884" s="112">
        <v>0</v>
      </c>
      <c r="L884" s="115">
        <v>10</v>
      </c>
      <c r="M884" s="49">
        <f t="shared" si="39"/>
        <v>747</v>
      </c>
      <c r="N884" s="2">
        <f t="shared" si="40"/>
        <v>1</v>
      </c>
      <c r="O884" s="16">
        <f t="shared" si="41"/>
        <v>1</v>
      </c>
    </row>
    <row r="885" spans="7:15" ht="13.5" customHeight="1" x14ac:dyDescent="0.25">
      <c r="G885" s="111">
        <v>45185</v>
      </c>
      <c r="H885" s="112" t="s">
        <v>3</v>
      </c>
      <c r="I885" s="121">
        <v>0.52777777777777779</v>
      </c>
      <c r="J885" s="112">
        <v>4</v>
      </c>
      <c r="K885" s="112">
        <v>0</v>
      </c>
      <c r="L885" s="115">
        <v>2</v>
      </c>
      <c r="M885" s="49">
        <f t="shared" si="39"/>
        <v>748</v>
      </c>
      <c r="N885" s="2">
        <f t="shared" si="40"/>
        <v>2</v>
      </c>
      <c r="O885" s="16">
        <f t="shared" si="41"/>
        <v>2</v>
      </c>
    </row>
    <row r="886" spans="7:15" ht="13.5" customHeight="1" x14ac:dyDescent="0.25">
      <c r="G886" s="111">
        <v>45185</v>
      </c>
      <c r="H886" s="112" t="s">
        <v>3</v>
      </c>
      <c r="I886" s="121">
        <v>0.52777777777777779</v>
      </c>
      <c r="J886" s="112">
        <v>4</v>
      </c>
      <c r="K886" s="112">
        <v>0</v>
      </c>
      <c r="L886" s="115">
        <v>2</v>
      </c>
      <c r="M886" s="49">
        <f t="shared" si="39"/>
        <v>748</v>
      </c>
      <c r="N886" s="2">
        <f t="shared" si="40"/>
        <v>1</v>
      </c>
      <c r="O886" s="16">
        <f t="shared" si="41"/>
        <v>2</v>
      </c>
    </row>
    <row r="887" spans="7:15" ht="13.5" customHeight="1" x14ac:dyDescent="0.25">
      <c r="G887" s="111">
        <v>45185</v>
      </c>
      <c r="H887" s="112" t="s">
        <v>148</v>
      </c>
      <c r="I887" s="121">
        <v>0.54166666666666663</v>
      </c>
      <c r="J887" s="112">
        <v>4</v>
      </c>
      <c r="K887" s="112">
        <v>7</v>
      </c>
      <c r="L887" s="115">
        <v>3</v>
      </c>
      <c r="M887" s="49">
        <f t="shared" si="39"/>
        <v>749</v>
      </c>
      <c r="N887" s="2">
        <f t="shared" si="40"/>
        <v>1</v>
      </c>
      <c r="O887" s="16">
        <f t="shared" si="41"/>
        <v>1</v>
      </c>
    </row>
    <row r="888" spans="7:15" ht="13.5" customHeight="1" x14ac:dyDescent="0.25">
      <c r="G888" s="111">
        <v>45185</v>
      </c>
      <c r="H888" s="112" t="s">
        <v>3</v>
      </c>
      <c r="I888" s="121">
        <v>0.55208333333333337</v>
      </c>
      <c r="J888" s="112">
        <v>4</v>
      </c>
      <c r="K888" s="112">
        <v>0</v>
      </c>
      <c r="L888" s="115">
        <v>3</v>
      </c>
      <c r="M888" s="49">
        <f t="shared" si="39"/>
        <v>750</v>
      </c>
      <c r="N888" s="2">
        <f t="shared" si="40"/>
        <v>2</v>
      </c>
      <c r="O888" s="16">
        <f t="shared" si="41"/>
        <v>2</v>
      </c>
    </row>
    <row r="889" spans="7:15" ht="13.5" customHeight="1" x14ac:dyDescent="0.25">
      <c r="G889" s="111">
        <v>45185</v>
      </c>
      <c r="H889" s="112" t="s">
        <v>3</v>
      </c>
      <c r="I889" s="121">
        <v>0.55208333333333337</v>
      </c>
      <c r="J889" s="112">
        <v>4</v>
      </c>
      <c r="K889" s="112">
        <v>0</v>
      </c>
      <c r="L889" s="115">
        <v>3</v>
      </c>
      <c r="M889" s="49">
        <f t="shared" si="39"/>
        <v>750</v>
      </c>
      <c r="N889" s="2">
        <f t="shared" si="40"/>
        <v>1</v>
      </c>
      <c r="O889" s="16">
        <f t="shared" si="41"/>
        <v>2</v>
      </c>
    </row>
    <row r="890" spans="7:15" ht="13.5" customHeight="1" x14ac:dyDescent="0.25">
      <c r="G890" s="111">
        <v>45185</v>
      </c>
      <c r="H890" s="112" t="s">
        <v>148</v>
      </c>
      <c r="I890" s="121">
        <v>0.56597222222222221</v>
      </c>
      <c r="J890" s="112">
        <v>4</v>
      </c>
      <c r="K890" s="112">
        <v>7</v>
      </c>
      <c r="L890" s="115">
        <v>4</v>
      </c>
      <c r="M890" s="49">
        <f t="shared" si="39"/>
        <v>751</v>
      </c>
      <c r="N890" s="2">
        <f t="shared" si="40"/>
        <v>1</v>
      </c>
      <c r="O890" s="16">
        <f t="shared" si="41"/>
        <v>1</v>
      </c>
    </row>
    <row r="891" spans="7:15" ht="13.5" customHeight="1" x14ac:dyDescent="0.25">
      <c r="G891" s="111">
        <v>45185</v>
      </c>
      <c r="H891" s="112" t="s">
        <v>3</v>
      </c>
      <c r="I891" s="121">
        <v>0.65277777777777779</v>
      </c>
      <c r="J891" s="112">
        <v>4</v>
      </c>
      <c r="K891" s="112">
        <v>0</v>
      </c>
      <c r="L891" s="115">
        <v>7</v>
      </c>
      <c r="M891" s="49">
        <f t="shared" si="39"/>
        <v>752</v>
      </c>
      <c r="N891" s="2">
        <f t="shared" si="40"/>
        <v>2</v>
      </c>
      <c r="O891" s="16">
        <f t="shared" si="41"/>
        <v>2</v>
      </c>
    </row>
    <row r="892" spans="7:15" ht="13.5" customHeight="1" x14ac:dyDescent="0.25">
      <c r="G892" s="111">
        <v>45185</v>
      </c>
      <c r="H892" s="112" t="s">
        <v>3</v>
      </c>
      <c r="I892" s="121">
        <v>0.65277777777777779</v>
      </c>
      <c r="J892" s="112">
        <v>4</v>
      </c>
      <c r="K892" s="112">
        <v>0</v>
      </c>
      <c r="L892" s="115">
        <v>7</v>
      </c>
      <c r="M892" s="49">
        <f t="shared" si="39"/>
        <v>752</v>
      </c>
      <c r="N892" s="2">
        <f t="shared" si="40"/>
        <v>1</v>
      </c>
      <c r="O892" s="16">
        <f t="shared" si="41"/>
        <v>2</v>
      </c>
    </row>
    <row r="893" spans="7:15" ht="13.5" customHeight="1" x14ac:dyDescent="0.25">
      <c r="G893" s="111">
        <v>45185</v>
      </c>
      <c r="H893" s="112" t="s">
        <v>148</v>
      </c>
      <c r="I893" s="121">
        <v>0.66666666666666663</v>
      </c>
      <c r="J893" s="112">
        <v>4</v>
      </c>
      <c r="K893" s="112">
        <v>7</v>
      </c>
      <c r="L893" s="115">
        <v>8</v>
      </c>
      <c r="M893" s="49">
        <f t="shared" si="39"/>
        <v>753</v>
      </c>
      <c r="N893" s="2">
        <f t="shared" si="40"/>
        <v>1</v>
      </c>
      <c r="O893" s="16">
        <f t="shared" si="41"/>
        <v>1</v>
      </c>
    </row>
    <row r="894" spans="7:15" ht="13.5" customHeight="1" x14ac:dyDescent="0.25">
      <c r="G894" s="111">
        <v>45185</v>
      </c>
      <c r="H894" s="112" t="s">
        <v>148</v>
      </c>
      <c r="I894" s="121">
        <v>0.69444444444444453</v>
      </c>
      <c r="J894" s="112">
        <v>4</v>
      </c>
      <c r="K894" s="112">
        <v>7</v>
      </c>
      <c r="L894" s="115">
        <v>9</v>
      </c>
      <c r="M894" s="49">
        <f t="shared" si="39"/>
        <v>754</v>
      </c>
      <c r="N894" s="2">
        <f t="shared" si="40"/>
        <v>1</v>
      </c>
      <c r="O894" s="16">
        <f t="shared" si="41"/>
        <v>1</v>
      </c>
    </row>
    <row r="895" spans="7:15" ht="13.5" customHeight="1" x14ac:dyDescent="0.25">
      <c r="G895" s="111">
        <v>45185</v>
      </c>
      <c r="H895" s="112" t="s">
        <v>3</v>
      </c>
      <c r="I895" s="121">
        <v>0.72569444444444453</v>
      </c>
      <c r="J895" s="112">
        <v>4</v>
      </c>
      <c r="K895" s="112">
        <v>0</v>
      </c>
      <c r="L895" s="115">
        <v>10</v>
      </c>
      <c r="M895" s="49">
        <f t="shared" si="39"/>
        <v>755</v>
      </c>
      <c r="N895" s="2">
        <f t="shared" si="40"/>
        <v>1</v>
      </c>
      <c r="O895" s="16">
        <f t="shared" si="41"/>
        <v>1</v>
      </c>
    </row>
    <row r="896" spans="7:15" ht="13.5" customHeight="1" x14ac:dyDescent="0.25">
      <c r="G896" s="111">
        <v>45192</v>
      </c>
      <c r="H896" s="112" t="s">
        <v>149</v>
      </c>
      <c r="I896" s="121">
        <v>0.54166666666666663</v>
      </c>
      <c r="J896" s="112">
        <v>4</v>
      </c>
      <c r="K896" s="112">
        <v>2</v>
      </c>
      <c r="L896" s="115">
        <v>3</v>
      </c>
      <c r="M896" s="49">
        <f t="shared" si="39"/>
        <v>756</v>
      </c>
      <c r="N896" s="2">
        <f t="shared" si="40"/>
        <v>1</v>
      </c>
      <c r="O896" s="16">
        <f t="shared" si="41"/>
        <v>1</v>
      </c>
    </row>
    <row r="897" spans="7:15" ht="13.5" customHeight="1" x14ac:dyDescent="0.25">
      <c r="G897" s="111">
        <v>45192</v>
      </c>
      <c r="H897" s="112" t="s">
        <v>4</v>
      </c>
      <c r="I897" s="121">
        <v>0.55208333333333337</v>
      </c>
      <c r="J897" s="112">
        <v>4</v>
      </c>
      <c r="K897" s="112">
        <v>6</v>
      </c>
      <c r="L897" s="115">
        <v>3</v>
      </c>
      <c r="M897" s="49">
        <f t="shared" si="39"/>
        <v>757</v>
      </c>
      <c r="N897" s="2">
        <f t="shared" si="40"/>
        <v>1</v>
      </c>
      <c r="O897" s="16">
        <f t="shared" si="41"/>
        <v>1</v>
      </c>
    </row>
    <row r="898" spans="7:15" ht="13.5" customHeight="1" x14ac:dyDescent="0.25">
      <c r="G898" s="111">
        <v>45192</v>
      </c>
      <c r="H898" s="112" t="s">
        <v>4</v>
      </c>
      <c r="I898" s="121">
        <v>0.57638888888888895</v>
      </c>
      <c r="J898" s="112">
        <v>4</v>
      </c>
      <c r="K898" s="112">
        <v>6</v>
      </c>
      <c r="L898" s="115">
        <v>4</v>
      </c>
      <c r="M898" s="49">
        <f t="shared" si="39"/>
        <v>758</v>
      </c>
      <c r="N898" s="2">
        <f t="shared" si="40"/>
        <v>2</v>
      </c>
      <c r="O898" s="16">
        <f t="shared" si="41"/>
        <v>2</v>
      </c>
    </row>
    <row r="899" spans="7:15" ht="13.5" customHeight="1" x14ac:dyDescent="0.25">
      <c r="G899" s="111">
        <v>45192</v>
      </c>
      <c r="H899" s="112" t="s">
        <v>4</v>
      </c>
      <c r="I899" s="121">
        <v>0.57638888888888895</v>
      </c>
      <c r="J899" s="112">
        <v>4</v>
      </c>
      <c r="K899" s="112">
        <v>6</v>
      </c>
      <c r="L899" s="115">
        <v>4</v>
      </c>
      <c r="M899" s="49">
        <f t="shared" si="39"/>
        <v>758</v>
      </c>
      <c r="N899" s="2">
        <f t="shared" si="40"/>
        <v>1</v>
      </c>
      <c r="O899" s="16">
        <f t="shared" si="41"/>
        <v>2</v>
      </c>
    </row>
    <row r="900" spans="7:15" ht="13.5" customHeight="1" x14ac:dyDescent="0.25">
      <c r="G900" s="111">
        <v>45192</v>
      </c>
      <c r="H900" s="112" t="s">
        <v>4</v>
      </c>
      <c r="I900" s="121">
        <v>0.625</v>
      </c>
      <c r="J900" s="112">
        <v>4</v>
      </c>
      <c r="K900" s="112">
        <v>6</v>
      </c>
      <c r="L900" s="115">
        <v>6</v>
      </c>
      <c r="M900" s="49">
        <f t="shared" si="39"/>
        <v>759</v>
      </c>
      <c r="N900" s="2">
        <f t="shared" si="40"/>
        <v>1</v>
      </c>
      <c r="O900" s="16">
        <f t="shared" si="41"/>
        <v>1</v>
      </c>
    </row>
    <row r="901" spans="7:15" ht="13.5" customHeight="1" x14ac:dyDescent="0.25">
      <c r="G901" s="111">
        <v>45192</v>
      </c>
      <c r="H901" s="112" t="s">
        <v>4</v>
      </c>
      <c r="I901" s="121">
        <v>0.68055555555555547</v>
      </c>
      <c r="J901" s="112">
        <v>4</v>
      </c>
      <c r="K901" s="112">
        <v>6</v>
      </c>
      <c r="L901" s="115">
        <v>8</v>
      </c>
      <c r="M901" s="49">
        <f t="shared" si="39"/>
        <v>760</v>
      </c>
      <c r="N901" s="2">
        <f t="shared" si="40"/>
        <v>2</v>
      </c>
      <c r="O901" s="16">
        <f t="shared" si="41"/>
        <v>2</v>
      </c>
    </row>
    <row r="902" spans="7:15" ht="13.5" customHeight="1" x14ac:dyDescent="0.25">
      <c r="G902" s="111">
        <v>45192</v>
      </c>
      <c r="H902" s="112" t="s">
        <v>4</v>
      </c>
      <c r="I902" s="121">
        <v>0.68055555555555547</v>
      </c>
      <c r="J902" s="112">
        <v>4</v>
      </c>
      <c r="K902" s="112">
        <v>6</v>
      </c>
      <c r="L902" s="115">
        <v>8</v>
      </c>
      <c r="M902" s="49">
        <f t="shared" ref="M902:M965" si="42">IF(AND(G902=G901,L902=L901,I902=I901),M901,M901+1)</f>
        <v>760</v>
      </c>
      <c r="N902" s="2">
        <f t="shared" si="40"/>
        <v>1</v>
      </c>
      <c r="O902" s="16">
        <f t="shared" si="41"/>
        <v>2</v>
      </c>
    </row>
    <row r="903" spans="7:15" ht="13.5" customHeight="1" x14ac:dyDescent="0.25">
      <c r="G903" s="111">
        <v>45192</v>
      </c>
      <c r="H903" s="112" t="s">
        <v>4</v>
      </c>
      <c r="I903" s="121">
        <v>0.72569444444444453</v>
      </c>
      <c r="J903" s="112">
        <v>4</v>
      </c>
      <c r="K903" s="112">
        <v>6</v>
      </c>
      <c r="L903" s="115">
        <v>10</v>
      </c>
      <c r="M903" s="49">
        <f t="shared" si="42"/>
        <v>761</v>
      </c>
      <c r="N903" s="2">
        <f t="shared" si="40"/>
        <v>1</v>
      </c>
      <c r="O903" s="16">
        <f t="shared" si="41"/>
        <v>1</v>
      </c>
    </row>
    <row r="904" spans="7:15" ht="13.5" customHeight="1" x14ac:dyDescent="0.25">
      <c r="G904" s="111">
        <v>45198</v>
      </c>
      <c r="H904" s="112" t="s">
        <v>7</v>
      </c>
      <c r="I904" s="121">
        <v>0.76041666666666663</v>
      </c>
      <c r="J904" s="112">
        <v>4</v>
      </c>
      <c r="K904" s="112">
        <v>0</v>
      </c>
      <c r="L904" s="115">
        <v>1</v>
      </c>
      <c r="M904" s="49">
        <f t="shared" si="42"/>
        <v>762</v>
      </c>
      <c r="N904" s="2">
        <f t="shared" si="40"/>
        <v>2</v>
      </c>
      <c r="O904" s="16">
        <f t="shared" si="41"/>
        <v>2</v>
      </c>
    </row>
    <row r="905" spans="7:15" ht="13.5" customHeight="1" x14ac:dyDescent="0.25">
      <c r="G905" s="111">
        <v>45198</v>
      </c>
      <c r="H905" s="112" t="s">
        <v>7</v>
      </c>
      <c r="I905" s="121">
        <v>0.76041666666666663</v>
      </c>
      <c r="J905" s="112">
        <v>4</v>
      </c>
      <c r="K905" s="112">
        <v>0</v>
      </c>
      <c r="L905" s="115">
        <v>1</v>
      </c>
      <c r="M905" s="49">
        <f t="shared" si="42"/>
        <v>762</v>
      </c>
      <c r="N905" s="2">
        <f t="shared" ref="N905:N968" si="43">IF(M905=M907,3,IF(M905=M906,2,1))</f>
        <v>1</v>
      </c>
      <c r="O905" s="16">
        <f t="shared" ref="O905:O968" si="44">IF(N903=3,3,IF(N904=3,3,IF(N904=2,2,N905)))</f>
        <v>2</v>
      </c>
    </row>
    <row r="906" spans="7:15" ht="13.5" customHeight="1" x14ac:dyDescent="0.25">
      <c r="G906" s="111">
        <v>45198</v>
      </c>
      <c r="H906" s="112" t="s">
        <v>7</v>
      </c>
      <c r="I906" s="121">
        <v>0.80208333333333337</v>
      </c>
      <c r="J906" s="112">
        <v>4</v>
      </c>
      <c r="K906" s="112">
        <v>0</v>
      </c>
      <c r="L906" s="115">
        <v>3</v>
      </c>
      <c r="M906" s="49">
        <f t="shared" si="42"/>
        <v>763</v>
      </c>
      <c r="N906" s="2">
        <f t="shared" si="43"/>
        <v>1</v>
      </c>
      <c r="O906" s="16">
        <f t="shared" si="44"/>
        <v>1</v>
      </c>
    </row>
    <row r="907" spans="7:15" ht="13.5" customHeight="1" x14ac:dyDescent="0.25">
      <c r="G907" s="111">
        <v>45198</v>
      </c>
      <c r="H907" s="112" t="s">
        <v>7</v>
      </c>
      <c r="I907" s="121">
        <v>0.82291666666666663</v>
      </c>
      <c r="J907" s="112">
        <v>4</v>
      </c>
      <c r="K907" s="112">
        <v>0</v>
      </c>
      <c r="L907" s="115">
        <v>4</v>
      </c>
      <c r="M907" s="49">
        <f t="shared" si="42"/>
        <v>764</v>
      </c>
      <c r="N907" s="2">
        <f t="shared" si="43"/>
        <v>1</v>
      </c>
      <c r="O907" s="16">
        <f t="shared" si="44"/>
        <v>1</v>
      </c>
    </row>
    <row r="908" spans="7:15" ht="13.5" customHeight="1" x14ac:dyDescent="0.25">
      <c r="G908" s="111">
        <v>45198</v>
      </c>
      <c r="H908" s="112" t="s">
        <v>7</v>
      </c>
      <c r="I908" s="121">
        <v>0.88541666666666663</v>
      </c>
      <c r="J908" s="112">
        <v>4</v>
      </c>
      <c r="K908" s="112">
        <v>0</v>
      </c>
      <c r="L908" s="115">
        <v>7</v>
      </c>
      <c r="M908" s="49">
        <f t="shared" si="42"/>
        <v>765</v>
      </c>
      <c r="N908" s="2">
        <f t="shared" si="43"/>
        <v>1</v>
      </c>
      <c r="O908" s="16">
        <f t="shared" si="44"/>
        <v>1</v>
      </c>
    </row>
    <row r="909" spans="7:15" ht="13.5" customHeight="1" x14ac:dyDescent="0.25">
      <c r="G909" s="111">
        <v>45200</v>
      </c>
      <c r="H909" s="112" t="s">
        <v>5</v>
      </c>
      <c r="I909" s="121">
        <v>0.65277777777777779</v>
      </c>
      <c r="J909" s="112">
        <v>4</v>
      </c>
      <c r="K909" s="112">
        <v>6</v>
      </c>
      <c r="L909" s="115">
        <v>5</v>
      </c>
      <c r="M909" s="49">
        <f t="shared" si="42"/>
        <v>766</v>
      </c>
      <c r="N909" s="2">
        <f t="shared" si="43"/>
        <v>2</v>
      </c>
      <c r="O909" s="16">
        <f t="shared" si="44"/>
        <v>2</v>
      </c>
    </row>
    <row r="910" spans="7:15" ht="13.5" customHeight="1" x14ac:dyDescent="0.25">
      <c r="G910" s="111">
        <v>45200</v>
      </c>
      <c r="H910" s="112" t="s">
        <v>5</v>
      </c>
      <c r="I910" s="121">
        <v>0.65277777777777779</v>
      </c>
      <c r="J910" s="112">
        <v>4</v>
      </c>
      <c r="K910" s="112">
        <v>6</v>
      </c>
      <c r="L910" s="115">
        <v>5</v>
      </c>
      <c r="M910" s="49">
        <f t="shared" si="42"/>
        <v>766</v>
      </c>
      <c r="N910" s="2">
        <f t="shared" si="43"/>
        <v>1</v>
      </c>
      <c r="O910" s="16">
        <f t="shared" si="44"/>
        <v>2</v>
      </c>
    </row>
    <row r="911" spans="7:15" ht="13.5" customHeight="1" x14ac:dyDescent="0.25">
      <c r="G911" s="111">
        <v>45200</v>
      </c>
      <c r="H911" s="112" t="s">
        <v>5</v>
      </c>
      <c r="I911" s="121">
        <v>0.67708333333333337</v>
      </c>
      <c r="J911" s="112">
        <v>4</v>
      </c>
      <c r="K911" s="112">
        <v>6</v>
      </c>
      <c r="L911" s="115">
        <v>6</v>
      </c>
      <c r="M911" s="49">
        <f t="shared" si="42"/>
        <v>767</v>
      </c>
      <c r="N911" s="2">
        <f t="shared" si="43"/>
        <v>2</v>
      </c>
      <c r="O911" s="16">
        <f t="shared" si="44"/>
        <v>2</v>
      </c>
    </row>
    <row r="912" spans="7:15" ht="13.5" customHeight="1" x14ac:dyDescent="0.25">
      <c r="G912" s="111">
        <v>45200</v>
      </c>
      <c r="H912" s="112" t="s">
        <v>5</v>
      </c>
      <c r="I912" s="121">
        <v>0.67708333333333337</v>
      </c>
      <c r="J912" s="112">
        <v>4</v>
      </c>
      <c r="K912" s="112">
        <v>6</v>
      </c>
      <c r="L912" s="115">
        <v>6</v>
      </c>
      <c r="M912" s="49">
        <f t="shared" si="42"/>
        <v>767</v>
      </c>
      <c r="N912" s="2">
        <f t="shared" si="43"/>
        <v>1</v>
      </c>
      <c r="O912" s="16">
        <f t="shared" si="44"/>
        <v>2</v>
      </c>
    </row>
    <row r="913" spans="7:15" ht="13.5" customHeight="1" x14ac:dyDescent="0.25">
      <c r="G913" s="111">
        <v>45200</v>
      </c>
      <c r="H913" s="112" t="s">
        <v>5</v>
      </c>
      <c r="I913" s="121">
        <v>0.72569444444444453</v>
      </c>
      <c r="J913" s="112">
        <v>4</v>
      </c>
      <c r="K913" s="112">
        <v>6</v>
      </c>
      <c r="L913" s="115">
        <v>8</v>
      </c>
      <c r="M913" s="49">
        <f t="shared" si="42"/>
        <v>768</v>
      </c>
      <c r="N913" s="2">
        <f t="shared" si="43"/>
        <v>2</v>
      </c>
      <c r="O913" s="16">
        <f t="shared" si="44"/>
        <v>2</v>
      </c>
    </row>
    <row r="914" spans="7:15" ht="13.5" customHeight="1" x14ac:dyDescent="0.25">
      <c r="G914" s="111">
        <v>45200</v>
      </c>
      <c r="H914" s="112" t="s">
        <v>5</v>
      </c>
      <c r="I914" s="121">
        <v>0.72569444444444453</v>
      </c>
      <c r="J914" s="112">
        <v>4</v>
      </c>
      <c r="K914" s="112">
        <v>6</v>
      </c>
      <c r="L914" s="115">
        <v>8</v>
      </c>
      <c r="M914" s="49">
        <f t="shared" si="42"/>
        <v>768</v>
      </c>
      <c r="N914" s="2">
        <f t="shared" si="43"/>
        <v>1</v>
      </c>
      <c r="O914" s="16">
        <f t="shared" si="44"/>
        <v>2</v>
      </c>
    </row>
    <row r="915" spans="7:15" ht="13.5" customHeight="1" x14ac:dyDescent="0.25">
      <c r="G915" s="111">
        <v>45206</v>
      </c>
      <c r="H915" s="112" t="s">
        <v>149</v>
      </c>
      <c r="I915" s="121">
        <v>0.60069444444444442</v>
      </c>
      <c r="J915" s="112">
        <v>4</v>
      </c>
      <c r="K915" s="112">
        <v>0</v>
      </c>
      <c r="L915" s="115">
        <v>4</v>
      </c>
      <c r="M915" s="49">
        <f t="shared" si="42"/>
        <v>769</v>
      </c>
      <c r="N915" s="2">
        <f t="shared" si="43"/>
        <v>1</v>
      </c>
      <c r="O915" s="16">
        <f t="shared" si="44"/>
        <v>1</v>
      </c>
    </row>
    <row r="916" spans="7:15" ht="13.5" customHeight="1" x14ac:dyDescent="0.25">
      <c r="G916" s="111">
        <v>45206</v>
      </c>
      <c r="H916" s="112" t="s">
        <v>3</v>
      </c>
      <c r="I916" s="121">
        <v>0.63541666666666663</v>
      </c>
      <c r="J916" s="112">
        <v>5</v>
      </c>
      <c r="K916" s="112">
        <v>9</v>
      </c>
      <c r="L916" s="115">
        <v>6</v>
      </c>
      <c r="M916" s="49">
        <f t="shared" si="42"/>
        <v>770</v>
      </c>
      <c r="N916" s="2">
        <f t="shared" si="43"/>
        <v>1</v>
      </c>
      <c r="O916" s="16">
        <f t="shared" si="44"/>
        <v>1</v>
      </c>
    </row>
    <row r="917" spans="7:15" ht="13.5" customHeight="1" x14ac:dyDescent="0.25">
      <c r="G917" s="111">
        <v>45206</v>
      </c>
      <c r="H917" s="112" t="s">
        <v>149</v>
      </c>
      <c r="I917" s="121">
        <v>0.72569444444444453</v>
      </c>
      <c r="J917" s="112">
        <v>4</v>
      </c>
      <c r="K917" s="112">
        <v>0</v>
      </c>
      <c r="L917" s="115">
        <v>9</v>
      </c>
      <c r="M917" s="49">
        <f t="shared" si="42"/>
        <v>771</v>
      </c>
      <c r="N917" s="2">
        <f t="shared" si="43"/>
        <v>1</v>
      </c>
      <c r="O917" s="16">
        <f t="shared" si="44"/>
        <v>1</v>
      </c>
    </row>
    <row r="918" spans="7:15" ht="13.5" customHeight="1" x14ac:dyDescent="0.25">
      <c r="G918" s="111">
        <v>45206</v>
      </c>
      <c r="H918" s="112" t="s">
        <v>149</v>
      </c>
      <c r="I918" s="121">
        <v>0.75347222222222221</v>
      </c>
      <c r="J918" s="112">
        <v>4</v>
      </c>
      <c r="K918" s="112">
        <v>0</v>
      </c>
      <c r="L918" s="115">
        <v>10</v>
      </c>
      <c r="M918" s="49">
        <f t="shared" si="42"/>
        <v>772</v>
      </c>
      <c r="N918" s="2">
        <f t="shared" si="43"/>
        <v>1</v>
      </c>
      <c r="O918" s="16">
        <f t="shared" si="44"/>
        <v>1</v>
      </c>
    </row>
    <row r="919" spans="7:15" ht="13.5" customHeight="1" x14ac:dyDescent="0.25">
      <c r="G919" s="111">
        <v>45213</v>
      </c>
      <c r="H919" s="112" t="s">
        <v>4</v>
      </c>
      <c r="I919" s="121">
        <v>0.53472222222222221</v>
      </c>
      <c r="J919" s="112">
        <v>4</v>
      </c>
      <c r="K919" s="112">
        <v>0</v>
      </c>
      <c r="L919" s="115">
        <v>3</v>
      </c>
      <c r="M919" s="49">
        <f t="shared" si="42"/>
        <v>773</v>
      </c>
      <c r="N919" s="2">
        <f t="shared" si="43"/>
        <v>1</v>
      </c>
      <c r="O919" s="16">
        <f t="shared" si="44"/>
        <v>1</v>
      </c>
    </row>
    <row r="920" spans="7:15" ht="13.5" customHeight="1" x14ac:dyDescent="0.25">
      <c r="G920" s="111">
        <v>45213</v>
      </c>
      <c r="H920" s="112" t="s">
        <v>4</v>
      </c>
      <c r="I920" s="121">
        <v>0.58333333333333337</v>
      </c>
      <c r="J920" s="112">
        <v>4</v>
      </c>
      <c r="K920" s="112">
        <v>0</v>
      </c>
      <c r="L920" s="115">
        <v>4</v>
      </c>
      <c r="M920" s="49">
        <f t="shared" si="42"/>
        <v>774</v>
      </c>
      <c r="N920" s="2">
        <f t="shared" si="43"/>
        <v>1</v>
      </c>
      <c r="O920" s="16">
        <f t="shared" si="44"/>
        <v>1</v>
      </c>
    </row>
    <row r="921" spans="7:15" ht="13.5" customHeight="1" x14ac:dyDescent="0.25">
      <c r="G921" s="111">
        <v>45213</v>
      </c>
      <c r="H921" s="112" t="s">
        <v>4</v>
      </c>
      <c r="I921" s="121">
        <v>0.60763888888888895</v>
      </c>
      <c r="J921" s="112">
        <v>4</v>
      </c>
      <c r="K921" s="112">
        <v>0</v>
      </c>
      <c r="L921" s="115">
        <v>5</v>
      </c>
      <c r="M921" s="49">
        <f t="shared" si="42"/>
        <v>775</v>
      </c>
      <c r="N921" s="2">
        <f t="shared" si="43"/>
        <v>1</v>
      </c>
      <c r="O921" s="16">
        <f t="shared" si="44"/>
        <v>1</v>
      </c>
    </row>
    <row r="922" spans="7:15" ht="13.5" customHeight="1" x14ac:dyDescent="0.25">
      <c r="G922" s="111">
        <v>45213</v>
      </c>
      <c r="H922" s="112" t="s">
        <v>148</v>
      </c>
      <c r="I922" s="121">
        <v>0.61805555555555558</v>
      </c>
      <c r="J922" s="112">
        <v>4</v>
      </c>
      <c r="K922" s="112">
        <v>3</v>
      </c>
      <c r="L922" s="115">
        <v>5</v>
      </c>
      <c r="M922" s="49">
        <f t="shared" si="42"/>
        <v>776</v>
      </c>
      <c r="N922" s="2">
        <f t="shared" si="43"/>
        <v>1</v>
      </c>
      <c r="O922" s="16">
        <f t="shared" si="44"/>
        <v>1</v>
      </c>
    </row>
    <row r="923" spans="7:15" ht="13.5" customHeight="1" x14ac:dyDescent="0.25">
      <c r="G923" s="111">
        <v>45213</v>
      </c>
      <c r="H923" s="112" t="s">
        <v>4</v>
      </c>
      <c r="I923" s="121">
        <v>0.63194444444444442</v>
      </c>
      <c r="J923" s="112">
        <v>4</v>
      </c>
      <c r="K923" s="112">
        <v>0</v>
      </c>
      <c r="L923" s="115">
        <v>6</v>
      </c>
      <c r="M923" s="49">
        <f t="shared" si="42"/>
        <v>777</v>
      </c>
      <c r="N923" s="2">
        <f t="shared" si="43"/>
        <v>1</v>
      </c>
      <c r="O923" s="16">
        <f t="shared" si="44"/>
        <v>1</v>
      </c>
    </row>
    <row r="924" spans="7:15" ht="13.5" customHeight="1" x14ac:dyDescent="0.25">
      <c r="G924" s="111">
        <v>45213</v>
      </c>
      <c r="H924" s="112" t="s">
        <v>4</v>
      </c>
      <c r="I924" s="121">
        <v>0.74305555555555547</v>
      </c>
      <c r="J924" s="112">
        <v>4</v>
      </c>
      <c r="K924" s="112">
        <v>0</v>
      </c>
      <c r="L924" s="115">
        <v>10</v>
      </c>
      <c r="M924" s="49">
        <f t="shared" si="42"/>
        <v>778</v>
      </c>
      <c r="N924" s="2">
        <f t="shared" si="43"/>
        <v>1</v>
      </c>
      <c r="O924" s="16">
        <f t="shared" si="44"/>
        <v>1</v>
      </c>
    </row>
    <row r="925" spans="7:15" ht="13.5" customHeight="1" x14ac:dyDescent="0.25">
      <c r="G925" s="111">
        <v>45220</v>
      </c>
      <c r="H925" s="112" t="s">
        <v>148</v>
      </c>
      <c r="I925" s="121">
        <v>0.59722222222222221</v>
      </c>
      <c r="J925" s="112">
        <v>4</v>
      </c>
      <c r="K925" s="112">
        <v>5</v>
      </c>
      <c r="L925" s="115">
        <v>4</v>
      </c>
      <c r="M925" s="49">
        <f t="shared" si="42"/>
        <v>779</v>
      </c>
      <c r="N925" s="2">
        <f t="shared" si="43"/>
        <v>1</v>
      </c>
      <c r="O925" s="16">
        <f t="shared" si="44"/>
        <v>1</v>
      </c>
    </row>
    <row r="926" spans="7:15" ht="13.5" customHeight="1" x14ac:dyDescent="0.25">
      <c r="G926" s="111">
        <v>45220</v>
      </c>
      <c r="H926" s="112" t="s">
        <v>148</v>
      </c>
      <c r="I926" s="121">
        <v>0.64930555555555558</v>
      </c>
      <c r="J926" s="112">
        <v>4</v>
      </c>
      <c r="K926" s="112">
        <v>5</v>
      </c>
      <c r="L926" s="115">
        <v>6</v>
      </c>
      <c r="M926" s="49">
        <f t="shared" si="42"/>
        <v>780</v>
      </c>
      <c r="N926" s="2">
        <f t="shared" si="43"/>
        <v>1</v>
      </c>
      <c r="O926" s="16">
        <f t="shared" si="44"/>
        <v>1</v>
      </c>
    </row>
    <row r="927" spans="7:15" ht="13.5" customHeight="1" x14ac:dyDescent="0.25">
      <c r="G927" s="111">
        <v>45220</v>
      </c>
      <c r="H927" s="112" t="s">
        <v>4</v>
      </c>
      <c r="I927" s="121">
        <v>0.65972222222222221</v>
      </c>
      <c r="J927" s="112">
        <v>4</v>
      </c>
      <c r="K927" s="112">
        <v>3</v>
      </c>
      <c r="L927" s="115">
        <v>7</v>
      </c>
      <c r="M927" s="49">
        <f t="shared" si="42"/>
        <v>781</v>
      </c>
      <c r="N927" s="2">
        <f t="shared" si="43"/>
        <v>1</v>
      </c>
      <c r="O927" s="16">
        <f t="shared" si="44"/>
        <v>1</v>
      </c>
    </row>
    <row r="928" spans="7:15" ht="13.5" customHeight="1" x14ac:dyDescent="0.25">
      <c r="G928" s="111">
        <v>45220</v>
      </c>
      <c r="H928" s="112" t="s">
        <v>148</v>
      </c>
      <c r="I928" s="121">
        <v>0.67361111111111116</v>
      </c>
      <c r="J928" s="112">
        <v>4</v>
      </c>
      <c r="K928" s="112">
        <v>5</v>
      </c>
      <c r="L928" s="115">
        <v>7</v>
      </c>
      <c r="M928" s="49">
        <f t="shared" si="42"/>
        <v>782</v>
      </c>
      <c r="N928" s="2">
        <f t="shared" si="43"/>
        <v>1</v>
      </c>
      <c r="O928" s="16">
        <f t="shared" si="44"/>
        <v>1</v>
      </c>
    </row>
    <row r="929" spans="7:15" ht="13.5" customHeight="1" x14ac:dyDescent="0.25">
      <c r="G929" s="111">
        <v>45227</v>
      </c>
      <c r="H929" s="112" t="s">
        <v>6</v>
      </c>
      <c r="I929" s="121">
        <v>0.50694444444444442</v>
      </c>
      <c r="J929" s="112">
        <v>4</v>
      </c>
      <c r="K929" s="112">
        <v>3</v>
      </c>
      <c r="L929" s="115">
        <v>1</v>
      </c>
      <c r="M929" s="49">
        <f t="shared" si="42"/>
        <v>783</v>
      </c>
      <c r="N929" s="2">
        <f t="shared" si="43"/>
        <v>1</v>
      </c>
      <c r="O929" s="16">
        <f t="shared" si="44"/>
        <v>1</v>
      </c>
    </row>
    <row r="930" spans="7:15" ht="13.5" customHeight="1" x14ac:dyDescent="0.25">
      <c r="G930" s="111">
        <v>45227</v>
      </c>
      <c r="H930" s="112" t="s">
        <v>148</v>
      </c>
      <c r="I930" s="121">
        <v>0.54513888888888895</v>
      </c>
      <c r="J930" s="112">
        <v>4</v>
      </c>
      <c r="K930" s="112">
        <v>0</v>
      </c>
      <c r="L930" s="115">
        <v>2</v>
      </c>
      <c r="M930" s="49">
        <f t="shared" si="42"/>
        <v>784</v>
      </c>
      <c r="N930" s="2">
        <f t="shared" si="43"/>
        <v>1</v>
      </c>
      <c r="O930" s="16">
        <f t="shared" si="44"/>
        <v>1</v>
      </c>
    </row>
    <row r="931" spans="7:15" ht="13.5" customHeight="1" x14ac:dyDescent="0.25">
      <c r="G931" s="111">
        <v>45227</v>
      </c>
      <c r="H931" s="112" t="s">
        <v>6</v>
      </c>
      <c r="I931" s="121">
        <v>0.55555555555555558</v>
      </c>
      <c r="J931" s="112">
        <v>4</v>
      </c>
      <c r="K931" s="112">
        <v>3</v>
      </c>
      <c r="L931" s="115">
        <v>3</v>
      </c>
      <c r="M931" s="49">
        <f t="shared" si="42"/>
        <v>785</v>
      </c>
      <c r="N931" s="2">
        <f t="shared" si="43"/>
        <v>1</v>
      </c>
      <c r="O931" s="16">
        <f t="shared" si="44"/>
        <v>1</v>
      </c>
    </row>
    <row r="932" spans="7:15" ht="13.5" customHeight="1" x14ac:dyDescent="0.25">
      <c r="G932" s="111">
        <v>45227</v>
      </c>
      <c r="H932" s="112" t="s">
        <v>6</v>
      </c>
      <c r="I932" s="121">
        <v>0.60416666666666663</v>
      </c>
      <c r="J932" s="112">
        <v>4</v>
      </c>
      <c r="K932" s="112">
        <v>3</v>
      </c>
      <c r="L932" s="115">
        <v>5</v>
      </c>
      <c r="M932" s="49">
        <f t="shared" si="42"/>
        <v>786</v>
      </c>
      <c r="N932" s="2">
        <f t="shared" si="43"/>
        <v>1</v>
      </c>
      <c r="O932" s="16">
        <f t="shared" si="44"/>
        <v>1</v>
      </c>
    </row>
    <row r="933" spans="7:15" ht="13.5" customHeight="1" x14ac:dyDescent="0.25">
      <c r="G933" s="111">
        <v>45227</v>
      </c>
      <c r="H933" s="112" t="s">
        <v>148</v>
      </c>
      <c r="I933" s="121">
        <v>0.69791666666666663</v>
      </c>
      <c r="J933" s="112">
        <v>4</v>
      </c>
      <c r="K933" s="112">
        <v>0</v>
      </c>
      <c r="L933" s="115">
        <v>8</v>
      </c>
      <c r="M933" s="49">
        <f t="shared" si="42"/>
        <v>787</v>
      </c>
      <c r="N933" s="2">
        <f t="shared" si="43"/>
        <v>1</v>
      </c>
      <c r="O933" s="16">
        <f t="shared" si="44"/>
        <v>1</v>
      </c>
    </row>
    <row r="934" spans="7:15" ht="13.5" customHeight="1" x14ac:dyDescent="0.25">
      <c r="G934" s="111">
        <v>45227</v>
      </c>
      <c r="H934" s="112" t="s">
        <v>148</v>
      </c>
      <c r="I934" s="121">
        <v>0.75694444444444453</v>
      </c>
      <c r="J934" s="112">
        <v>4</v>
      </c>
      <c r="K934" s="112">
        <v>0</v>
      </c>
      <c r="L934" s="115">
        <v>10</v>
      </c>
      <c r="M934" s="49">
        <f t="shared" si="42"/>
        <v>788</v>
      </c>
      <c r="N934" s="2">
        <f t="shared" si="43"/>
        <v>1</v>
      </c>
      <c r="O934" s="16">
        <f t="shared" si="44"/>
        <v>1</v>
      </c>
    </row>
    <row r="935" spans="7:15" ht="13.5" customHeight="1" x14ac:dyDescent="0.25">
      <c r="G935" s="111">
        <v>45234</v>
      </c>
      <c r="H935" s="112" t="s">
        <v>21</v>
      </c>
      <c r="I935" s="121">
        <v>0.54166666666666663</v>
      </c>
      <c r="J935" s="112">
        <v>4</v>
      </c>
      <c r="K935" s="112">
        <v>0</v>
      </c>
      <c r="L935" s="115">
        <v>2</v>
      </c>
      <c r="M935" s="49">
        <f t="shared" si="42"/>
        <v>789</v>
      </c>
      <c r="N935" s="2">
        <f t="shared" si="43"/>
        <v>1</v>
      </c>
      <c r="O935" s="16">
        <f t="shared" si="44"/>
        <v>1</v>
      </c>
    </row>
    <row r="936" spans="7:15" ht="13.5" customHeight="1" x14ac:dyDescent="0.25">
      <c r="G936" s="111">
        <v>45234</v>
      </c>
      <c r="H936" s="112" t="s">
        <v>149</v>
      </c>
      <c r="I936" s="121">
        <v>0.58333333333333337</v>
      </c>
      <c r="J936" s="112">
        <v>6</v>
      </c>
      <c r="K936" s="112">
        <v>0</v>
      </c>
      <c r="L936" s="115">
        <v>4</v>
      </c>
      <c r="M936" s="49">
        <f t="shared" si="42"/>
        <v>790</v>
      </c>
      <c r="N936" s="2">
        <f t="shared" si="43"/>
        <v>1</v>
      </c>
      <c r="O936" s="16">
        <f t="shared" si="44"/>
        <v>1</v>
      </c>
    </row>
    <row r="937" spans="7:15" ht="13.5" customHeight="1" x14ac:dyDescent="0.25">
      <c r="G937" s="111">
        <v>45234</v>
      </c>
      <c r="H937" s="112" t="s">
        <v>149</v>
      </c>
      <c r="I937" s="121">
        <v>0.61111111111111105</v>
      </c>
      <c r="J937" s="112">
        <v>6</v>
      </c>
      <c r="K937" s="112">
        <v>0</v>
      </c>
      <c r="L937" s="115">
        <v>5</v>
      </c>
      <c r="M937" s="49">
        <f t="shared" si="42"/>
        <v>791</v>
      </c>
      <c r="N937" s="2">
        <f t="shared" si="43"/>
        <v>1</v>
      </c>
      <c r="O937" s="16">
        <f t="shared" si="44"/>
        <v>1</v>
      </c>
    </row>
    <row r="938" spans="7:15" ht="13.5" customHeight="1" x14ac:dyDescent="0.25">
      <c r="G938" s="111">
        <v>45237</v>
      </c>
      <c r="H938" s="112" t="s">
        <v>21</v>
      </c>
      <c r="I938" s="121">
        <v>0.47222222222222227</v>
      </c>
      <c r="J938" s="112">
        <v>4</v>
      </c>
      <c r="K938" s="112">
        <v>2</v>
      </c>
      <c r="L938" s="115">
        <v>2</v>
      </c>
      <c r="M938" s="49">
        <f t="shared" si="42"/>
        <v>792</v>
      </c>
      <c r="N938" s="2">
        <f t="shared" si="43"/>
        <v>2</v>
      </c>
      <c r="O938" s="16">
        <f t="shared" si="44"/>
        <v>2</v>
      </c>
    </row>
    <row r="939" spans="7:15" ht="13.5" customHeight="1" x14ac:dyDescent="0.25">
      <c r="G939" s="111">
        <v>45237</v>
      </c>
      <c r="H939" s="112" t="s">
        <v>21</v>
      </c>
      <c r="I939" s="121">
        <v>0.47222222222222227</v>
      </c>
      <c r="J939" s="112">
        <v>4</v>
      </c>
      <c r="K939" s="112">
        <v>2</v>
      </c>
      <c r="L939" s="115">
        <v>2</v>
      </c>
      <c r="M939" s="49">
        <f t="shared" si="42"/>
        <v>792</v>
      </c>
      <c r="N939" s="2">
        <f t="shared" si="43"/>
        <v>1</v>
      </c>
      <c r="O939" s="16">
        <f t="shared" si="44"/>
        <v>2</v>
      </c>
    </row>
    <row r="940" spans="7:15" ht="13.5" customHeight="1" x14ac:dyDescent="0.25">
      <c r="G940" s="111">
        <v>45239</v>
      </c>
      <c r="H940" s="112" t="s">
        <v>21</v>
      </c>
      <c r="I940" s="121">
        <v>0.60416666666666663</v>
      </c>
      <c r="J940" s="112">
        <v>4</v>
      </c>
      <c r="K940" s="112">
        <v>5</v>
      </c>
      <c r="L940" s="115">
        <v>4</v>
      </c>
      <c r="M940" s="49">
        <f t="shared" si="42"/>
        <v>793</v>
      </c>
      <c r="N940" s="2">
        <f t="shared" si="43"/>
        <v>2</v>
      </c>
      <c r="O940" s="16">
        <f t="shared" si="44"/>
        <v>2</v>
      </c>
    </row>
    <row r="941" spans="7:15" ht="13.5" customHeight="1" x14ac:dyDescent="0.25">
      <c r="G941" s="111">
        <v>45239</v>
      </c>
      <c r="H941" s="112" t="s">
        <v>21</v>
      </c>
      <c r="I941" s="121">
        <v>0.60416666666666663</v>
      </c>
      <c r="J941" s="112">
        <v>4</v>
      </c>
      <c r="K941" s="112">
        <v>5</v>
      </c>
      <c r="L941" s="115">
        <v>4</v>
      </c>
      <c r="M941" s="49">
        <f t="shared" si="42"/>
        <v>793</v>
      </c>
      <c r="N941" s="2">
        <f t="shared" si="43"/>
        <v>1</v>
      </c>
      <c r="O941" s="16">
        <f t="shared" si="44"/>
        <v>2</v>
      </c>
    </row>
    <row r="942" spans="7:15" ht="13.5" customHeight="1" x14ac:dyDescent="0.25">
      <c r="G942" s="111">
        <v>45239</v>
      </c>
      <c r="H942" s="112" t="s">
        <v>21</v>
      </c>
      <c r="I942" s="121">
        <v>0.63194444444444442</v>
      </c>
      <c r="J942" s="112">
        <v>4</v>
      </c>
      <c r="K942" s="112">
        <v>5</v>
      </c>
      <c r="L942" s="115">
        <v>5</v>
      </c>
      <c r="M942" s="49">
        <f t="shared" si="42"/>
        <v>794</v>
      </c>
      <c r="N942" s="2">
        <f t="shared" si="43"/>
        <v>1</v>
      </c>
      <c r="O942" s="16">
        <f t="shared" si="44"/>
        <v>1</v>
      </c>
    </row>
    <row r="943" spans="7:15" ht="13.5" customHeight="1" x14ac:dyDescent="0.25">
      <c r="G943" s="111">
        <v>45239</v>
      </c>
      <c r="H943" s="112" t="s">
        <v>21</v>
      </c>
      <c r="I943" s="121">
        <v>0.74305555555555547</v>
      </c>
      <c r="J943" s="112">
        <v>4</v>
      </c>
      <c r="K943" s="112">
        <v>5</v>
      </c>
      <c r="L943" s="115">
        <v>9</v>
      </c>
      <c r="M943" s="49">
        <f t="shared" si="42"/>
        <v>795</v>
      </c>
      <c r="N943" s="2">
        <f t="shared" si="43"/>
        <v>1</v>
      </c>
      <c r="O943" s="16">
        <f t="shared" si="44"/>
        <v>1</v>
      </c>
    </row>
    <row r="944" spans="7:15" ht="13.5" customHeight="1" x14ac:dyDescent="0.25">
      <c r="G944" s="111">
        <v>45241</v>
      </c>
      <c r="H944" s="112" t="s">
        <v>21</v>
      </c>
      <c r="I944" s="121">
        <v>0.52777777777777779</v>
      </c>
      <c r="J944" s="112">
        <v>4</v>
      </c>
      <c r="K944" s="112">
        <v>0</v>
      </c>
      <c r="L944" s="115">
        <v>1</v>
      </c>
      <c r="M944" s="49">
        <f t="shared" si="42"/>
        <v>796</v>
      </c>
      <c r="N944" s="2">
        <f t="shared" si="43"/>
        <v>1</v>
      </c>
      <c r="O944" s="16">
        <f t="shared" si="44"/>
        <v>1</v>
      </c>
    </row>
    <row r="945" spans="7:15" ht="13.5" customHeight="1" x14ac:dyDescent="0.25">
      <c r="G945" s="111">
        <v>45241</v>
      </c>
      <c r="H945" s="112" t="s">
        <v>149</v>
      </c>
      <c r="I945" s="121">
        <v>0.54166666666666663</v>
      </c>
      <c r="J945" s="112">
        <v>4</v>
      </c>
      <c r="K945" s="112">
        <v>3</v>
      </c>
      <c r="L945" s="115">
        <v>2</v>
      </c>
      <c r="M945" s="49">
        <f t="shared" si="42"/>
        <v>797</v>
      </c>
      <c r="N945" s="2">
        <f t="shared" si="43"/>
        <v>1</v>
      </c>
      <c r="O945" s="16">
        <f t="shared" si="44"/>
        <v>1</v>
      </c>
    </row>
    <row r="946" spans="7:15" ht="13.5" customHeight="1" x14ac:dyDescent="0.25">
      <c r="G946" s="111">
        <v>45241</v>
      </c>
      <c r="H946" s="112" t="s">
        <v>149</v>
      </c>
      <c r="I946" s="121">
        <v>0.56597222222222221</v>
      </c>
      <c r="J946" s="112">
        <v>4</v>
      </c>
      <c r="K946" s="112">
        <v>3</v>
      </c>
      <c r="L946" s="115">
        <v>3</v>
      </c>
      <c r="M946" s="49">
        <f t="shared" si="42"/>
        <v>798</v>
      </c>
      <c r="N946" s="2">
        <f t="shared" si="43"/>
        <v>1</v>
      </c>
      <c r="O946" s="16">
        <f t="shared" si="44"/>
        <v>1</v>
      </c>
    </row>
    <row r="947" spans="7:15" ht="13.5" customHeight="1" x14ac:dyDescent="0.25">
      <c r="G947" s="111">
        <v>45241</v>
      </c>
      <c r="H947" s="112" t="s">
        <v>21</v>
      </c>
      <c r="I947" s="121">
        <v>0.60416666666666663</v>
      </c>
      <c r="J947" s="112">
        <v>4</v>
      </c>
      <c r="K947" s="112">
        <v>0</v>
      </c>
      <c r="L947" s="115">
        <v>4</v>
      </c>
      <c r="M947" s="49">
        <f t="shared" si="42"/>
        <v>799</v>
      </c>
      <c r="N947" s="2">
        <f t="shared" si="43"/>
        <v>1</v>
      </c>
      <c r="O947" s="16">
        <f t="shared" si="44"/>
        <v>1</v>
      </c>
    </row>
    <row r="948" spans="7:15" ht="13.5" customHeight="1" x14ac:dyDescent="0.25">
      <c r="G948" s="111">
        <v>45241</v>
      </c>
      <c r="H948" s="112" t="s">
        <v>149</v>
      </c>
      <c r="I948" s="121">
        <v>0.61805555555555558</v>
      </c>
      <c r="J948" s="112">
        <v>4</v>
      </c>
      <c r="K948" s="112">
        <v>3</v>
      </c>
      <c r="L948" s="115">
        <v>5</v>
      </c>
      <c r="M948" s="49">
        <f t="shared" si="42"/>
        <v>800</v>
      </c>
      <c r="N948" s="2">
        <f t="shared" si="43"/>
        <v>1</v>
      </c>
      <c r="O948" s="16">
        <f t="shared" si="44"/>
        <v>1</v>
      </c>
    </row>
    <row r="949" spans="7:15" ht="13.5" customHeight="1" x14ac:dyDescent="0.25">
      <c r="G949" s="111">
        <v>45241</v>
      </c>
      <c r="H949" s="112" t="s">
        <v>21</v>
      </c>
      <c r="I949" s="121">
        <v>0.63194444444444442</v>
      </c>
      <c r="J949" s="112">
        <v>4</v>
      </c>
      <c r="K949" s="112">
        <v>0</v>
      </c>
      <c r="L949" s="115">
        <v>5</v>
      </c>
      <c r="M949" s="49">
        <f t="shared" si="42"/>
        <v>801</v>
      </c>
      <c r="N949" s="2">
        <f t="shared" si="43"/>
        <v>1</v>
      </c>
      <c r="O949" s="16">
        <f t="shared" si="44"/>
        <v>1</v>
      </c>
    </row>
    <row r="950" spans="7:15" ht="13.5" customHeight="1" x14ac:dyDescent="0.25">
      <c r="G950" s="111">
        <v>45241</v>
      </c>
      <c r="H950" s="112" t="s">
        <v>149</v>
      </c>
      <c r="I950" s="121">
        <v>0.64583333333333337</v>
      </c>
      <c r="J950" s="112">
        <v>4</v>
      </c>
      <c r="K950" s="112">
        <v>3</v>
      </c>
      <c r="L950" s="115">
        <v>6</v>
      </c>
      <c r="M950" s="49">
        <f t="shared" si="42"/>
        <v>802</v>
      </c>
      <c r="N950" s="2">
        <f t="shared" si="43"/>
        <v>1</v>
      </c>
      <c r="O950" s="16">
        <f t="shared" si="44"/>
        <v>1</v>
      </c>
    </row>
    <row r="951" spans="7:15" ht="13.5" customHeight="1" x14ac:dyDescent="0.25">
      <c r="G951" s="111">
        <v>45241</v>
      </c>
      <c r="H951" s="112" t="s">
        <v>149</v>
      </c>
      <c r="I951" s="121">
        <v>0.75347222222222221</v>
      </c>
      <c r="J951" s="112">
        <v>4</v>
      </c>
      <c r="K951" s="112">
        <v>3</v>
      </c>
      <c r="L951" s="115">
        <v>10</v>
      </c>
      <c r="M951" s="49">
        <f t="shared" si="42"/>
        <v>803</v>
      </c>
      <c r="N951" s="2">
        <f t="shared" si="43"/>
        <v>1</v>
      </c>
      <c r="O951" s="16">
        <f t="shared" si="44"/>
        <v>1</v>
      </c>
    </row>
    <row r="952" spans="7:15" ht="13.5" customHeight="1" x14ac:dyDescent="0.25">
      <c r="G952" s="111">
        <v>45248</v>
      </c>
      <c r="H952" s="112" t="s">
        <v>1079</v>
      </c>
      <c r="I952" s="121">
        <v>0.54861111111111105</v>
      </c>
      <c r="J952" s="112">
        <v>4</v>
      </c>
      <c r="K952" s="112">
        <v>0</v>
      </c>
      <c r="L952" s="115">
        <v>2</v>
      </c>
      <c r="M952" s="49">
        <f t="shared" si="42"/>
        <v>804</v>
      </c>
      <c r="N952" s="2">
        <f t="shared" si="43"/>
        <v>1</v>
      </c>
      <c r="O952" s="16">
        <f t="shared" si="44"/>
        <v>1</v>
      </c>
    </row>
    <row r="953" spans="7:15" ht="13.5" customHeight="1" x14ac:dyDescent="0.25">
      <c r="G953" s="111">
        <v>45248</v>
      </c>
      <c r="H953" s="112" t="s">
        <v>4</v>
      </c>
      <c r="I953" s="121">
        <v>0.60763888888888895</v>
      </c>
      <c r="J953" s="112">
        <v>4</v>
      </c>
      <c r="K953" s="112">
        <v>0</v>
      </c>
      <c r="L953" s="115">
        <v>5</v>
      </c>
      <c r="M953" s="49">
        <f t="shared" si="42"/>
        <v>805</v>
      </c>
      <c r="N953" s="2">
        <f t="shared" si="43"/>
        <v>1</v>
      </c>
      <c r="O953" s="16">
        <f t="shared" si="44"/>
        <v>1</v>
      </c>
    </row>
    <row r="954" spans="7:15" ht="13.5" customHeight="1" x14ac:dyDescent="0.25">
      <c r="G954" s="111">
        <v>45248</v>
      </c>
      <c r="H954" s="112" t="s">
        <v>1079</v>
      </c>
      <c r="I954" s="121">
        <v>0.62152777777777779</v>
      </c>
      <c r="J954" s="112">
        <v>4</v>
      </c>
      <c r="K954" s="112">
        <v>0</v>
      </c>
      <c r="L954" s="115">
        <v>5</v>
      </c>
      <c r="M954" s="49">
        <f t="shared" si="42"/>
        <v>806</v>
      </c>
      <c r="N954" s="2">
        <f t="shared" si="43"/>
        <v>1</v>
      </c>
      <c r="O954" s="16">
        <f t="shared" si="44"/>
        <v>1</v>
      </c>
    </row>
    <row r="955" spans="7:15" ht="13.5" customHeight="1" x14ac:dyDescent="0.25">
      <c r="G955" s="111">
        <v>45248</v>
      </c>
      <c r="H955" s="112" t="s">
        <v>4</v>
      </c>
      <c r="I955" s="121">
        <v>0.68402777777777779</v>
      </c>
      <c r="J955" s="112">
        <v>4</v>
      </c>
      <c r="K955" s="112">
        <v>0</v>
      </c>
      <c r="L955" s="115">
        <v>8</v>
      </c>
      <c r="M955" s="49">
        <f t="shared" si="42"/>
        <v>807</v>
      </c>
      <c r="N955" s="2">
        <f t="shared" si="43"/>
        <v>1</v>
      </c>
      <c r="O955" s="16">
        <f t="shared" si="44"/>
        <v>1</v>
      </c>
    </row>
    <row r="956" spans="7:15" ht="13.5" customHeight="1" x14ac:dyDescent="0.25">
      <c r="G956" s="111">
        <v>45248</v>
      </c>
      <c r="H956" s="112" t="s">
        <v>1079</v>
      </c>
      <c r="I956" s="121">
        <v>0.69791666666666663</v>
      </c>
      <c r="J956" s="112">
        <v>4</v>
      </c>
      <c r="K956" s="112">
        <v>0</v>
      </c>
      <c r="L956" s="115">
        <v>8</v>
      </c>
      <c r="M956" s="49">
        <f t="shared" si="42"/>
        <v>808</v>
      </c>
      <c r="N956" s="2">
        <f t="shared" si="43"/>
        <v>1</v>
      </c>
      <c r="O956" s="16">
        <f t="shared" si="44"/>
        <v>1</v>
      </c>
    </row>
    <row r="957" spans="7:15" ht="13.5" customHeight="1" x14ac:dyDescent="0.25">
      <c r="G957" s="111">
        <v>45248</v>
      </c>
      <c r="H957" s="112" t="s">
        <v>4</v>
      </c>
      <c r="I957" s="121">
        <v>0.71180555555555547</v>
      </c>
      <c r="J957" s="112">
        <v>4</v>
      </c>
      <c r="K957" s="112">
        <v>0</v>
      </c>
      <c r="L957" s="115">
        <v>9</v>
      </c>
      <c r="M957" s="49">
        <f t="shared" si="42"/>
        <v>809</v>
      </c>
      <c r="N957" s="2">
        <f t="shared" si="43"/>
        <v>1</v>
      </c>
      <c r="O957" s="16">
        <f t="shared" si="44"/>
        <v>1</v>
      </c>
    </row>
    <row r="958" spans="7:15" ht="13.5" customHeight="1" x14ac:dyDescent="0.25">
      <c r="G958" s="111">
        <v>45248</v>
      </c>
      <c r="H958" s="112" t="s">
        <v>4</v>
      </c>
      <c r="I958" s="121">
        <v>0.73611111111111116</v>
      </c>
      <c r="J958" s="112">
        <v>4</v>
      </c>
      <c r="K958" s="112">
        <v>0</v>
      </c>
      <c r="L958" s="115">
        <v>10</v>
      </c>
      <c r="M958" s="49">
        <f t="shared" si="42"/>
        <v>810</v>
      </c>
      <c r="N958" s="2">
        <f t="shared" si="43"/>
        <v>1</v>
      </c>
      <c r="O958" s="16">
        <f t="shared" si="44"/>
        <v>1</v>
      </c>
    </row>
    <row r="959" spans="7:15" ht="13.5" customHeight="1" x14ac:dyDescent="0.25">
      <c r="G959" s="111">
        <v>45248</v>
      </c>
      <c r="H959" s="112" t="s">
        <v>1079</v>
      </c>
      <c r="I959" s="121">
        <v>0.74652777777777779</v>
      </c>
      <c r="J959" s="112">
        <v>4</v>
      </c>
      <c r="K959" s="112">
        <v>0</v>
      </c>
      <c r="L959" s="115">
        <v>10</v>
      </c>
      <c r="M959" s="49">
        <f t="shared" si="42"/>
        <v>811</v>
      </c>
      <c r="N959" s="2">
        <f t="shared" si="43"/>
        <v>1</v>
      </c>
      <c r="O959" s="16">
        <f t="shared" si="44"/>
        <v>1</v>
      </c>
    </row>
    <row r="960" spans="7:15" ht="13.5" customHeight="1" x14ac:dyDescent="0.25">
      <c r="G960" s="111">
        <v>45255</v>
      </c>
      <c r="H960" s="112" t="s">
        <v>226</v>
      </c>
      <c r="I960" s="121">
        <v>0.54861111111111105</v>
      </c>
      <c r="J960" s="112">
        <v>5</v>
      </c>
      <c r="K960" s="112">
        <v>3</v>
      </c>
      <c r="L960" s="115">
        <v>3</v>
      </c>
      <c r="M960" s="49">
        <f t="shared" si="42"/>
        <v>812</v>
      </c>
      <c r="N960" s="2">
        <f t="shared" si="43"/>
        <v>1</v>
      </c>
      <c r="O960" s="16">
        <f t="shared" si="44"/>
        <v>1</v>
      </c>
    </row>
    <row r="961" spans="7:15" ht="13.5" customHeight="1" x14ac:dyDescent="0.25">
      <c r="G961" s="111">
        <v>45255</v>
      </c>
      <c r="H961" s="112" t="s">
        <v>1072</v>
      </c>
      <c r="I961" s="121">
        <v>0.66666666666666663</v>
      </c>
      <c r="J961" s="112">
        <v>8</v>
      </c>
      <c r="K961" s="112">
        <v>0</v>
      </c>
      <c r="L961" s="115">
        <v>7</v>
      </c>
      <c r="M961" s="49">
        <f t="shared" si="42"/>
        <v>813</v>
      </c>
      <c r="N961" s="2">
        <f t="shared" si="43"/>
        <v>1</v>
      </c>
      <c r="O961" s="16">
        <f t="shared" si="44"/>
        <v>1</v>
      </c>
    </row>
    <row r="962" spans="7:15" ht="13.5" customHeight="1" x14ac:dyDescent="0.25">
      <c r="G962" s="111">
        <v>45255</v>
      </c>
      <c r="H962" s="112" t="s">
        <v>226</v>
      </c>
      <c r="I962" s="121">
        <v>0.68055555555555547</v>
      </c>
      <c r="J962" s="112">
        <v>5</v>
      </c>
      <c r="K962" s="112">
        <v>3</v>
      </c>
      <c r="L962" s="115">
        <v>8</v>
      </c>
      <c r="M962" s="49">
        <f t="shared" si="42"/>
        <v>814</v>
      </c>
      <c r="N962" s="2">
        <f t="shared" si="43"/>
        <v>1</v>
      </c>
      <c r="O962" s="16">
        <f t="shared" si="44"/>
        <v>1</v>
      </c>
    </row>
    <row r="963" spans="7:15" ht="13.5" customHeight="1" x14ac:dyDescent="0.25">
      <c r="G963" s="111">
        <v>45255</v>
      </c>
      <c r="H963" s="112" t="s">
        <v>1072</v>
      </c>
      <c r="I963" s="121">
        <v>0.69444444444444453</v>
      </c>
      <c r="J963" s="112">
        <v>8</v>
      </c>
      <c r="K963" s="112">
        <v>0</v>
      </c>
      <c r="L963" s="115">
        <v>8</v>
      </c>
      <c r="M963" s="49">
        <f t="shared" si="42"/>
        <v>815</v>
      </c>
      <c r="N963" s="2">
        <f t="shared" si="43"/>
        <v>1</v>
      </c>
      <c r="O963" s="16">
        <f t="shared" si="44"/>
        <v>1</v>
      </c>
    </row>
    <row r="964" spans="7:15" ht="13.5" customHeight="1" x14ac:dyDescent="0.25">
      <c r="G964" s="111">
        <v>45255</v>
      </c>
      <c r="H964" s="112" t="s">
        <v>226</v>
      </c>
      <c r="I964" s="121">
        <v>0.70833333333333337</v>
      </c>
      <c r="J964" s="112">
        <v>5</v>
      </c>
      <c r="K964" s="112">
        <v>3</v>
      </c>
      <c r="L964" s="115">
        <v>9</v>
      </c>
      <c r="M964" s="49">
        <f t="shared" si="42"/>
        <v>816</v>
      </c>
      <c r="N964" s="2">
        <f t="shared" si="43"/>
        <v>1</v>
      </c>
      <c r="O964" s="16">
        <f t="shared" si="44"/>
        <v>1</v>
      </c>
    </row>
    <row r="965" spans="7:15" ht="13.5" customHeight="1" x14ac:dyDescent="0.25">
      <c r="G965" s="111">
        <v>45255</v>
      </c>
      <c r="H965" s="112" t="s">
        <v>226</v>
      </c>
      <c r="I965" s="121">
        <v>0.73611111111111116</v>
      </c>
      <c r="J965" s="112">
        <v>5</v>
      </c>
      <c r="K965" s="112">
        <v>3</v>
      </c>
      <c r="L965" s="115">
        <v>10</v>
      </c>
      <c r="M965" s="49">
        <f t="shared" si="42"/>
        <v>817</v>
      </c>
      <c r="N965" s="2">
        <f t="shared" si="43"/>
        <v>1</v>
      </c>
      <c r="O965" s="16">
        <f t="shared" si="44"/>
        <v>1</v>
      </c>
    </row>
    <row r="966" spans="7:15" ht="13.5" customHeight="1" x14ac:dyDescent="0.25">
      <c r="G966" s="111">
        <v>45255</v>
      </c>
      <c r="H966" s="112" t="s">
        <v>1072</v>
      </c>
      <c r="I966" s="121">
        <v>0.74652777777777779</v>
      </c>
      <c r="J966" s="112">
        <v>8</v>
      </c>
      <c r="K966" s="112">
        <v>0</v>
      </c>
      <c r="L966" s="115">
        <v>10</v>
      </c>
      <c r="M966" s="49">
        <f t="shared" ref="M966:M1029" si="45">IF(AND(G966=G965,L966=L965,I966=I965),M965,M965+1)</f>
        <v>818</v>
      </c>
      <c r="N966" s="2">
        <f t="shared" si="43"/>
        <v>1</v>
      </c>
      <c r="O966" s="16">
        <f t="shared" si="44"/>
        <v>1</v>
      </c>
    </row>
    <row r="967" spans="7:15" ht="13.5" customHeight="1" x14ac:dyDescent="0.25">
      <c r="G967" s="111">
        <v>45262</v>
      </c>
      <c r="H967" s="112" t="s">
        <v>4</v>
      </c>
      <c r="I967" s="121">
        <v>0.625</v>
      </c>
      <c r="J967" s="112">
        <v>4</v>
      </c>
      <c r="K967" s="112">
        <v>5</v>
      </c>
      <c r="L967" s="115">
        <v>6</v>
      </c>
      <c r="M967" s="49">
        <f t="shared" si="45"/>
        <v>819</v>
      </c>
      <c r="N967" s="2">
        <f t="shared" si="43"/>
        <v>1</v>
      </c>
      <c r="O967" s="16">
        <f t="shared" si="44"/>
        <v>1</v>
      </c>
    </row>
    <row r="968" spans="7:15" ht="13.5" customHeight="1" x14ac:dyDescent="0.25">
      <c r="G968" s="111">
        <v>45262</v>
      </c>
      <c r="H968" s="112" t="s">
        <v>4</v>
      </c>
      <c r="I968" s="121">
        <v>0.65277777777777779</v>
      </c>
      <c r="J968" s="112">
        <v>4</v>
      </c>
      <c r="K968" s="112">
        <v>5</v>
      </c>
      <c r="L968" s="115">
        <v>7</v>
      </c>
      <c r="M968" s="49">
        <f t="shared" si="45"/>
        <v>820</v>
      </c>
      <c r="N968" s="2">
        <f t="shared" si="43"/>
        <v>1</v>
      </c>
      <c r="O968" s="16">
        <f t="shared" si="44"/>
        <v>1</v>
      </c>
    </row>
    <row r="969" spans="7:15" ht="13.5" customHeight="1" x14ac:dyDescent="0.25">
      <c r="G969" s="111">
        <v>45262</v>
      </c>
      <c r="H969" s="112" t="s">
        <v>4</v>
      </c>
      <c r="I969" s="121">
        <v>0.68055555555555547</v>
      </c>
      <c r="J969" s="112">
        <v>4</v>
      </c>
      <c r="K969" s="112">
        <v>5</v>
      </c>
      <c r="L969" s="115">
        <v>8</v>
      </c>
      <c r="M969" s="49">
        <f t="shared" si="45"/>
        <v>821</v>
      </c>
      <c r="N969" s="2">
        <f t="shared" ref="N969:N1032" si="46">IF(M969=M971,3,IF(M969=M970,2,1))</f>
        <v>2</v>
      </c>
      <c r="O969" s="16">
        <f t="shared" ref="O969:O1032" si="47">IF(N967=3,3,IF(N968=3,3,IF(N968=2,2,N969)))</f>
        <v>2</v>
      </c>
    </row>
    <row r="970" spans="7:15" ht="13.5" customHeight="1" x14ac:dyDescent="0.25">
      <c r="G970" s="111">
        <v>45262</v>
      </c>
      <c r="H970" s="112" t="s">
        <v>4</v>
      </c>
      <c r="I970" s="121">
        <v>0.68055555555555547</v>
      </c>
      <c r="J970" s="112">
        <v>4</v>
      </c>
      <c r="K970" s="112">
        <v>5</v>
      </c>
      <c r="L970" s="115">
        <v>8</v>
      </c>
      <c r="M970" s="49">
        <f t="shared" si="45"/>
        <v>821</v>
      </c>
      <c r="N970" s="2">
        <f t="shared" si="46"/>
        <v>1</v>
      </c>
      <c r="O970" s="16">
        <f t="shared" si="47"/>
        <v>2</v>
      </c>
    </row>
    <row r="971" spans="7:15" ht="13.5" customHeight="1" x14ac:dyDescent="0.25">
      <c r="G971" s="111">
        <v>45262</v>
      </c>
      <c r="H971" s="112" t="s">
        <v>149</v>
      </c>
      <c r="I971" s="121">
        <v>0.69444444444444453</v>
      </c>
      <c r="J971" s="112">
        <v>7</v>
      </c>
      <c r="K971" s="112">
        <v>0</v>
      </c>
      <c r="L971" s="115">
        <v>8</v>
      </c>
      <c r="M971" s="49">
        <f t="shared" si="45"/>
        <v>822</v>
      </c>
      <c r="N971" s="2">
        <f t="shared" si="46"/>
        <v>1</v>
      </c>
      <c r="O971" s="16">
        <f t="shared" si="47"/>
        <v>1</v>
      </c>
    </row>
    <row r="972" spans="7:15" ht="13.5" customHeight="1" x14ac:dyDescent="0.25">
      <c r="G972" s="111">
        <v>45262</v>
      </c>
      <c r="H972" s="112" t="s">
        <v>4</v>
      </c>
      <c r="I972" s="121">
        <v>0.73611111111111116</v>
      </c>
      <c r="J972" s="112">
        <v>4</v>
      </c>
      <c r="K972" s="112">
        <v>5</v>
      </c>
      <c r="L972" s="115">
        <v>10</v>
      </c>
      <c r="M972" s="49">
        <f t="shared" si="45"/>
        <v>823</v>
      </c>
      <c r="N972" s="2">
        <f t="shared" si="46"/>
        <v>1</v>
      </c>
      <c r="O972" s="16">
        <f t="shared" si="47"/>
        <v>1</v>
      </c>
    </row>
    <row r="973" spans="7:15" ht="13.5" customHeight="1" x14ac:dyDescent="0.25">
      <c r="G973" s="111">
        <v>45262</v>
      </c>
      <c r="H973" s="112" t="s">
        <v>149</v>
      </c>
      <c r="I973" s="121">
        <v>0.74652777777777779</v>
      </c>
      <c r="J973" s="112">
        <v>7</v>
      </c>
      <c r="K973" s="112">
        <v>0</v>
      </c>
      <c r="L973" s="115">
        <v>10</v>
      </c>
      <c r="M973" s="49">
        <f t="shared" si="45"/>
        <v>824</v>
      </c>
      <c r="N973" s="2">
        <f t="shared" si="46"/>
        <v>1</v>
      </c>
      <c r="O973" s="16">
        <f t="shared" si="47"/>
        <v>1</v>
      </c>
    </row>
    <row r="974" spans="7:15" ht="13.5" customHeight="1" x14ac:dyDescent="0.25">
      <c r="G974" s="111">
        <v>45269</v>
      </c>
      <c r="H974" s="112" t="s">
        <v>148</v>
      </c>
      <c r="I974" s="121">
        <v>0.53819444444444442</v>
      </c>
      <c r="J974" s="112">
        <v>4</v>
      </c>
      <c r="K974" s="112">
        <v>0</v>
      </c>
      <c r="L974" s="115">
        <v>2</v>
      </c>
      <c r="M974" s="49">
        <f t="shared" si="45"/>
        <v>825</v>
      </c>
      <c r="N974" s="2">
        <f t="shared" si="46"/>
        <v>1</v>
      </c>
      <c r="O974" s="16">
        <f t="shared" si="47"/>
        <v>1</v>
      </c>
    </row>
    <row r="975" spans="7:15" ht="13.5" customHeight="1" x14ac:dyDescent="0.25">
      <c r="G975" s="111">
        <v>45269</v>
      </c>
      <c r="H975" s="112" t="s">
        <v>198</v>
      </c>
      <c r="I975" s="121">
        <v>0.57291666666666663</v>
      </c>
      <c r="J975" s="112">
        <v>5</v>
      </c>
      <c r="K975" s="112">
        <v>0</v>
      </c>
      <c r="L975" s="115">
        <v>4</v>
      </c>
      <c r="M975" s="49">
        <f t="shared" si="45"/>
        <v>826</v>
      </c>
      <c r="N975" s="2">
        <f t="shared" si="46"/>
        <v>1</v>
      </c>
      <c r="O975" s="16">
        <f t="shared" si="47"/>
        <v>1</v>
      </c>
    </row>
    <row r="976" spans="7:15" ht="13.5" customHeight="1" x14ac:dyDescent="0.25">
      <c r="G976" s="111">
        <v>45269</v>
      </c>
      <c r="H976" s="112" t="s">
        <v>148</v>
      </c>
      <c r="I976" s="121">
        <v>0.58680555555555558</v>
      </c>
      <c r="J976" s="112">
        <v>4</v>
      </c>
      <c r="K976" s="112">
        <v>0</v>
      </c>
      <c r="L976" s="115">
        <v>4</v>
      </c>
      <c r="M976" s="49">
        <f t="shared" si="45"/>
        <v>827</v>
      </c>
      <c r="N976" s="2">
        <f t="shared" si="46"/>
        <v>1</v>
      </c>
      <c r="O976" s="16">
        <f t="shared" si="47"/>
        <v>1</v>
      </c>
    </row>
    <row r="977" spans="7:15" ht="13.5" customHeight="1" x14ac:dyDescent="0.25">
      <c r="G977" s="111">
        <v>45269</v>
      </c>
      <c r="H977" s="112" t="s">
        <v>198</v>
      </c>
      <c r="I977" s="121">
        <v>0.59722222222222221</v>
      </c>
      <c r="J977" s="112">
        <v>5</v>
      </c>
      <c r="K977" s="112">
        <v>0</v>
      </c>
      <c r="L977" s="115">
        <v>5</v>
      </c>
      <c r="M977" s="49">
        <f t="shared" si="45"/>
        <v>828</v>
      </c>
      <c r="N977" s="2">
        <f t="shared" si="46"/>
        <v>1</v>
      </c>
      <c r="O977" s="16">
        <f t="shared" si="47"/>
        <v>1</v>
      </c>
    </row>
    <row r="978" spans="7:15" ht="13.5" customHeight="1" x14ac:dyDescent="0.25">
      <c r="G978" s="111">
        <v>45269</v>
      </c>
      <c r="H978" s="112" t="s">
        <v>198</v>
      </c>
      <c r="I978" s="121">
        <v>0.70833333333333337</v>
      </c>
      <c r="J978" s="112">
        <v>5</v>
      </c>
      <c r="K978" s="112">
        <v>0</v>
      </c>
      <c r="L978" s="115">
        <v>9</v>
      </c>
      <c r="M978" s="49">
        <f t="shared" si="45"/>
        <v>829</v>
      </c>
      <c r="N978" s="2">
        <f t="shared" si="46"/>
        <v>1</v>
      </c>
      <c r="O978" s="16">
        <f t="shared" si="47"/>
        <v>1</v>
      </c>
    </row>
    <row r="979" spans="7:15" ht="13.5" customHeight="1" x14ac:dyDescent="0.25">
      <c r="G979" s="111">
        <v>45276</v>
      </c>
      <c r="H979" s="112" t="s">
        <v>4</v>
      </c>
      <c r="I979" s="121">
        <v>0.57986111111111105</v>
      </c>
      <c r="J979" s="112">
        <v>4</v>
      </c>
      <c r="K979" s="112">
        <v>10</v>
      </c>
      <c r="L979" s="115">
        <v>4</v>
      </c>
      <c r="M979" s="49">
        <f t="shared" si="45"/>
        <v>830</v>
      </c>
      <c r="N979" s="2">
        <f t="shared" si="46"/>
        <v>1</v>
      </c>
      <c r="O979" s="16">
        <f t="shared" si="47"/>
        <v>1</v>
      </c>
    </row>
    <row r="980" spans="7:15" ht="13.5" customHeight="1" x14ac:dyDescent="0.25">
      <c r="G980" s="111">
        <v>45276</v>
      </c>
      <c r="H980" s="112" t="s">
        <v>4</v>
      </c>
      <c r="I980" s="121">
        <v>0.62847222222222221</v>
      </c>
      <c r="J980" s="112">
        <v>4</v>
      </c>
      <c r="K980" s="112">
        <v>10</v>
      </c>
      <c r="L980" s="115">
        <v>6</v>
      </c>
      <c r="M980" s="49">
        <f t="shared" si="45"/>
        <v>831</v>
      </c>
      <c r="N980" s="2">
        <f t="shared" si="46"/>
        <v>1</v>
      </c>
      <c r="O980" s="16">
        <f t="shared" si="47"/>
        <v>1</v>
      </c>
    </row>
    <row r="981" spans="7:15" ht="13.5" customHeight="1" x14ac:dyDescent="0.25">
      <c r="G981" s="111">
        <v>45276</v>
      </c>
      <c r="H981" s="112" t="s">
        <v>148</v>
      </c>
      <c r="I981" s="121">
        <v>0.69444444444444453</v>
      </c>
      <c r="J981" s="112">
        <v>4</v>
      </c>
      <c r="K981" s="112">
        <v>4</v>
      </c>
      <c r="L981" s="115">
        <v>8</v>
      </c>
      <c r="M981" s="49">
        <f t="shared" si="45"/>
        <v>832</v>
      </c>
      <c r="N981" s="2">
        <f t="shared" si="46"/>
        <v>1</v>
      </c>
      <c r="O981" s="16">
        <f t="shared" si="47"/>
        <v>1</v>
      </c>
    </row>
    <row r="982" spans="7:15" ht="13.5" customHeight="1" x14ac:dyDescent="0.25">
      <c r="G982" s="111">
        <v>45283</v>
      </c>
      <c r="H982" s="112" t="s">
        <v>6</v>
      </c>
      <c r="I982" s="121">
        <v>0.60416666666666663</v>
      </c>
      <c r="J982" s="112">
        <v>4</v>
      </c>
      <c r="K982" s="112">
        <v>0</v>
      </c>
      <c r="L982" s="115">
        <v>5</v>
      </c>
      <c r="M982" s="49">
        <f t="shared" si="45"/>
        <v>833</v>
      </c>
      <c r="N982" s="2">
        <f t="shared" si="46"/>
        <v>2</v>
      </c>
      <c r="O982" s="16">
        <f t="shared" si="47"/>
        <v>2</v>
      </c>
    </row>
    <row r="983" spans="7:15" ht="13.5" customHeight="1" x14ac:dyDescent="0.25">
      <c r="G983" s="111">
        <v>45283</v>
      </c>
      <c r="H983" s="112" t="s">
        <v>6</v>
      </c>
      <c r="I983" s="121">
        <v>0.60416666666666663</v>
      </c>
      <c r="J983" s="112">
        <v>4</v>
      </c>
      <c r="K983" s="112">
        <v>0</v>
      </c>
      <c r="L983" s="115">
        <v>5</v>
      </c>
      <c r="M983" s="49">
        <f t="shared" si="45"/>
        <v>833</v>
      </c>
      <c r="N983" s="2">
        <f t="shared" si="46"/>
        <v>1</v>
      </c>
      <c r="O983" s="16">
        <f t="shared" si="47"/>
        <v>2</v>
      </c>
    </row>
    <row r="984" spans="7:15" ht="13.5" customHeight="1" x14ac:dyDescent="0.25">
      <c r="G984" s="111">
        <v>45283</v>
      </c>
      <c r="H984" s="112" t="s">
        <v>6</v>
      </c>
      <c r="I984" s="121">
        <v>0.62847222222222221</v>
      </c>
      <c r="J984" s="112">
        <v>4</v>
      </c>
      <c r="K984" s="112">
        <v>0</v>
      </c>
      <c r="L984" s="115">
        <v>6</v>
      </c>
      <c r="M984" s="49">
        <f t="shared" si="45"/>
        <v>834</v>
      </c>
      <c r="N984" s="2">
        <f t="shared" si="46"/>
        <v>1</v>
      </c>
      <c r="O984" s="16">
        <f t="shared" si="47"/>
        <v>1</v>
      </c>
    </row>
    <row r="985" spans="7:15" ht="13.5" customHeight="1" x14ac:dyDescent="0.25">
      <c r="G985" s="111">
        <v>45283</v>
      </c>
      <c r="H985" s="112" t="s">
        <v>6</v>
      </c>
      <c r="I985" s="121">
        <v>0.65277777777777779</v>
      </c>
      <c r="J985" s="112">
        <v>4</v>
      </c>
      <c r="K985" s="112">
        <v>0</v>
      </c>
      <c r="L985" s="115">
        <v>7</v>
      </c>
      <c r="M985" s="49">
        <f t="shared" si="45"/>
        <v>835</v>
      </c>
      <c r="N985" s="2">
        <f t="shared" si="46"/>
        <v>1</v>
      </c>
      <c r="O985" s="16">
        <f t="shared" si="47"/>
        <v>1</v>
      </c>
    </row>
    <row r="986" spans="7:15" ht="13.5" customHeight="1" x14ac:dyDescent="0.25">
      <c r="G986" s="111">
        <v>45283</v>
      </c>
      <c r="H986" s="112" t="s">
        <v>6</v>
      </c>
      <c r="I986" s="121">
        <v>0.70833333333333337</v>
      </c>
      <c r="J986" s="112">
        <v>4</v>
      </c>
      <c r="K986" s="112">
        <v>0</v>
      </c>
      <c r="L986" s="115">
        <v>9</v>
      </c>
      <c r="M986" s="49">
        <f t="shared" si="45"/>
        <v>836</v>
      </c>
      <c r="N986" s="2">
        <f t="shared" si="46"/>
        <v>1</v>
      </c>
      <c r="O986" s="16">
        <f t="shared" si="47"/>
        <v>1</v>
      </c>
    </row>
    <row r="987" spans="7:15" ht="13.5" customHeight="1" x14ac:dyDescent="0.25">
      <c r="G987" s="111">
        <v>45290</v>
      </c>
      <c r="H987" s="112" t="s">
        <v>6</v>
      </c>
      <c r="I987" s="121">
        <v>0.60416666666666663</v>
      </c>
      <c r="J987" s="112">
        <v>4</v>
      </c>
      <c r="K987" s="112">
        <v>0</v>
      </c>
      <c r="L987" s="115">
        <v>5</v>
      </c>
      <c r="M987" s="49">
        <f t="shared" si="45"/>
        <v>837</v>
      </c>
      <c r="N987" s="2">
        <f t="shared" si="46"/>
        <v>1</v>
      </c>
      <c r="O987" s="16">
        <f t="shared" si="47"/>
        <v>1</v>
      </c>
    </row>
    <row r="988" spans="7:15" ht="13.5" customHeight="1" x14ac:dyDescent="0.25">
      <c r="G988" s="111">
        <v>45290</v>
      </c>
      <c r="H988" s="112" t="s">
        <v>6</v>
      </c>
      <c r="I988" s="121">
        <v>0.62847222222222221</v>
      </c>
      <c r="J988" s="112">
        <v>4</v>
      </c>
      <c r="K988" s="112">
        <v>0</v>
      </c>
      <c r="L988" s="115">
        <v>6</v>
      </c>
      <c r="M988" s="49">
        <f t="shared" si="45"/>
        <v>838</v>
      </c>
      <c r="N988" s="2">
        <f t="shared" si="46"/>
        <v>1</v>
      </c>
      <c r="O988" s="16">
        <f t="shared" si="47"/>
        <v>1</v>
      </c>
    </row>
    <row r="989" spans="7:15" ht="13.5" customHeight="1" x14ac:dyDescent="0.25">
      <c r="G989" s="111">
        <v>45290</v>
      </c>
      <c r="H989" s="112" t="s">
        <v>148</v>
      </c>
      <c r="I989" s="121">
        <v>0.66666666666666663</v>
      </c>
      <c r="J989" s="112">
        <v>5</v>
      </c>
      <c r="K989" s="112">
        <v>3</v>
      </c>
      <c r="L989" s="115">
        <v>7</v>
      </c>
      <c r="M989" s="49">
        <f t="shared" si="45"/>
        <v>839</v>
      </c>
      <c r="N989" s="2">
        <f t="shared" si="46"/>
        <v>1</v>
      </c>
      <c r="O989" s="16">
        <f t="shared" si="47"/>
        <v>1</v>
      </c>
    </row>
    <row r="990" spans="7:15" ht="13.5" customHeight="1" x14ac:dyDescent="0.25">
      <c r="G990" s="111">
        <v>45292</v>
      </c>
      <c r="H990" s="112" t="s">
        <v>3</v>
      </c>
      <c r="I990" s="121">
        <v>0.68055555555555547</v>
      </c>
      <c r="J990" s="112">
        <v>4</v>
      </c>
      <c r="K990" s="112">
        <v>0</v>
      </c>
      <c r="L990" s="115">
        <v>6</v>
      </c>
      <c r="M990" s="49">
        <f t="shared" si="45"/>
        <v>840</v>
      </c>
      <c r="N990" s="2">
        <f t="shared" si="46"/>
        <v>1</v>
      </c>
      <c r="O990" s="16">
        <f t="shared" si="47"/>
        <v>1</v>
      </c>
    </row>
    <row r="991" spans="7:15" ht="13.5" customHeight="1" x14ac:dyDescent="0.25">
      <c r="G991" s="111">
        <v>45292</v>
      </c>
      <c r="H991" s="112" t="s">
        <v>3</v>
      </c>
      <c r="I991" s="121">
        <v>0.70833333333333337</v>
      </c>
      <c r="J991" s="112">
        <v>4</v>
      </c>
      <c r="K991" s="112">
        <v>0</v>
      </c>
      <c r="L991" s="115">
        <v>7</v>
      </c>
      <c r="M991" s="49">
        <f t="shared" si="45"/>
        <v>841</v>
      </c>
      <c r="N991" s="2">
        <f t="shared" si="46"/>
        <v>2</v>
      </c>
      <c r="O991" s="16">
        <f t="shared" si="47"/>
        <v>2</v>
      </c>
    </row>
    <row r="992" spans="7:15" ht="13.5" customHeight="1" x14ac:dyDescent="0.25">
      <c r="G992" s="111">
        <v>45292</v>
      </c>
      <c r="H992" s="112" t="s">
        <v>3</v>
      </c>
      <c r="I992" s="121">
        <v>0.70833333333333337</v>
      </c>
      <c r="J992" s="112">
        <v>4</v>
      </c>
      <c r="K992" s="112">
        <v>0</v>
      </c>
      <c r="L992" s="115">
        <v>7</v>
      </c>
      <c r="M992" s="49">
        <f t="shared" si="45"/>
        <v>841</v>
      </c>
      <c r="N992" s="2">
        <f t="shared" si="46"/>
        <v>1</v>
      </c>
      <c r="O992" s="16">
        <f t="shared" si="47"/>
        <v>2</v>
      </c>
    </row>
    <row r="993" spans="7:15" ht="13.5" customHeight="1" x14ac:dyDescent="0.25">
      <c r="G993" s="111">
        <v>45297</v>
      </c>
      <c r="H993" s="112" t="s">
        <v>148</v>
      </c>
      <c r="I993" s="121">
        <v>0.54513888888888895</v>
      </c>
      <c r="J993" s="112">
        <v>4</v>
      </c>
      <c r="K993" s="112">
        <v>6</v>
      </c>
      <c r="L993" s="115">
        <v>2</v>
      </c>
      <c r="M993" s="49">
        <f t="shared" si="45"/>
        <v>842</v>
      </c>
      <c r="N993" s="2">
        <f t="shared" si="46"/>
        <v>1</v>
      </c>
      <c r="O993" s="16">
        <f t="shared" si="47"/>
        <v>1</v>
      </c>
    </row>
    <row r="994" spans="7:15" ht="13.5" customHeight="1" x14ac:dyDescent="0.25">
      <c r="G994" s="111">
        <v>45297</v>
      </c>
      <c r="H994" s="112" t="s">
        <v>510</v>
      </c>
      <c r="I994" s="121">
        <v>0.62847222222222221</v>
      </c>
      <c r="J994" s="112">
        <v>4</v>
      </c>
      <c r="K994" s="112">
        <v>0</v>
      </c>
      <c r="L994" s="115">
        <v>6</v>
      </c>
      <c r="M994" s="49">
        <f t="shared" si="45"/>
        <v>843</v>
      </c>
      <c r="N994" s="2">
        <f t="shared" si="46"/>
        <v>2</v>
      </c>
      <c r="O994" s="16">
        <f t="shared" si="47"/>
        <v>2</v>
      </c>
    </row>
    <row r="995" spans="7:15" ht="13.5" customHeight="1" x14ac:dyDescent="0.25">
      <c r="G995" s="111">
        <v>45297</v>
      </c>
      <c r="H995" s="112" t="s">
        <v>510</v>
      </c>
      <c r="I995" s="121">
        <v>0.62847222222222221</v>
      </c>
      <c r="J995" s="112">
        <v>4</v>
      </c>
      <c r="K995" s="112">
        <v>0</v>
      </c>
      <c r="L995" s="115">
        <v>6</v>
      </c>
      <c r="M995" s="49">
        <f t="shared" si="45"/>
        <v>843</v>
      </c>
      <c r="N995" s="2">
        <f t="shared" si="46"/>
        <v>1</v>
      </c>
      <c r="O995" s="16">
        <f t="shared" si="47"/>
        <v>2</v>
      </c>
    </row>
    <row r="996" spans="7:15" ht="13.5" customHeight="1" x14ac:dyDescent="0.25">
      <c r="G996" s="111">
        <v>45297</v>
      </c>
      <c r="H996" s="112" t="s">
        <v>148</v>
      </c>
      <c r="I996" s="121">
        <v>0.64236111111111105</v>
      </c>
      <c r="J996" s="112">
        <v>4</v>
      </c>
      <c r="K996" s="112">
        <v>6</v>
      </c>
      <c r="L996" s="115">
        <v>6</v>
      </c>
      <c r="M996" s="49">
        <f t="shared" si="45"/>
        <v>844</v>
      </c>
      <c r="N996" s="2">
        <f t="shared" si="46"/>
        <v>1</v>
      </c>
      <c r="O996" s="16">
        <f t="shared" si="47"/>
        <v>1</v>
      </c>
    </row>
    <row r="997" spans="7:15" ht="13.5" customHeight="1" x14ac:dyDescent="0.25">
      <c r="G997" s="111">
        <v>45297</v>
      </c>
      <c r="H997" s="112" t="s">
        <v>510</v>
      </c>
      <c r="I997" s="121">
        <v>0.68055555555555547</v>
      </c>
      <c r="J997" s="112">
        <v>4</v>
      </c>
      <c r="K997" s="112">
        <v>0</v>
      </c>
      <c r="L997" s="115">
        <v>8</v>
      </c>
      <c r="M997" s="49">
        <f t="shared" si="45"/>
        <v>845</v>
      </c>
      <c r="N997" s="2">
        <f t="shared" si="46"/>
        <v>2</v>
      </c>
      <c r="O997" s="16">
        <f t="shared" si="47"/>
        <v>2</v>
      </c>
    </row>
    <row r="998" spans="7:15" ht="13.5" customHeight="1" x14ac:dyDescent="0.25">
      <c r="G998" s="111">
        <v>45297</v>
      </c>
      <c r="H998" s="112" t="s">
        <v>510</v>
      </c>
      <c r="I998" s="121">
        <v>0.68055555555555547</v>
      </c>
      <c r="J998" s="112">
        <v>4</v>
      </c>
      <c r="K998" s="112">
        <v>0</v>
      </c>
      <c r="L998" s="115">
        <v>8</v>
      </c>
      <c r="M998" s="49">
        <f t="shared" si="45"/>
        <v>845</v>
      </c>
      <c r="N998" s="2">
        <f t="shared" si="46"/>
        <v>1</v>
      </c>
      <c r="O998" s="16">
        <f t="shared" si="47"/>
        <v>2</v>
      </c>
    </row>
    <row r="999" spans="7:15" ht="13.5" customHeight="1" x14ac:dyDescent="0.25">
      <c r="G999" s="111">
        <v>45297</v>
      </c>
      <c r="H999" s="112" t="s">
        <v>510</v>
      </c>
      <c r="I999" s="121">
        <v>0.70833333333333337</v>
      </c>
      <c r="J999" s="112">
        <v>4</v>
      </c>
      <c r="K999" s="112">
        <v>0</v>
      </c>
      <c r="L999" s="115">
        <v>9</v>
      </c>
      <c r="M999" s="49">
        <f t="shared" si="45"/>
        <v>846</v>
      </c>
      <c r="N999" s="2">
        <f t="shared" si="46"/>
        <v>1</v>
      </c>
      <c r="O999" s="16">
        <f t="shared" si="47"/>
        <v>1</v>
      </c>
    </row>
    <row r="1000" spans="7:15" ht="13.5" customHeight="1" x14ac:dyDescent="0.25">
      <c r="G1000" s="111">
        <v>45297</v>
      </c>
      <c r="H1000" s="112" t="s">
        <v>148</v>
      </c>
      <c r="I1000" s="121">
        <v>0.74652777777777779</v>
      </c>
      <c r="J1000" s="112">
        <v>4</v>
      </c>
      <c r="K1000" s="112">
        <v>6</v>
      </c>
      <c r="L1000" s="115">
        <v>10</v>
      </c>
      <c r="M1000" s="49">
        <f t="shared" si="45"/>
        <v>847</v>
      </c>
      <c r="N1000" s="2">
        <f t="shared" si="46"/>
        <v>1</v>
      </c>
      <c r="O1000" s="16">
        <f t="shared" si="47"/>
        <v>1</v>
      </c>
    </row>
    <row r="1001" spans="7:15" ht="13.5" customHeight="1" x14ac:dyDescent="0.25">
      <c r="G1001" s="111">
        <v>45304</v>
      </c>
      <c r="H1001" s="112" t="s">
        <v>3</v>
      </c>
      <c r="I1001" s="121">
        <v>0.53333333333333333</v>
      </c>
      <c r="J1001" s="112">
        <v>4</v>
      </c>
      <c r="K1001" s="112">
        <v>4</v>
      </c>
      <c r="L1001" s="115">
        <v>2</v>
      </c>
      <c r="M1001" s="49">
        <f t="shared" si="45"/>
        <v>848</v>
      </c>
      <c r="N1001" s="2">
        <f t="shared" si="46"/>
        <v>1</v>
      </c>
      <c r="O1001" s="16">
        <f t="shared" si="47"/>
        <v>1</v>
      </c>
    </row>
    <row r="1002" spans="7:15" ht="13.5" customHeight="1" x14ac:dyDescent="0.25">
      <c r="G1002" s="111">
        <v>45304</v>
      </c>
      <c r="H1002" s="112" t="s">
        <v>149</v>
      </c>
      <c r="I1002" s="121">
        <v>0.62152777777777779</v>
      </c>
      <c r="J1002" s="112">
        <v>5</v>
      </c>
      <c r="K1002" s="112">
        <v>2</v>
      </c>
      <c r="L1002" s="115">
        <v>5</v>
      </c>
      <c r="M1002" s="49">
        <f t="shared" si="45"/>
        <v>849</v>
      </c>
      <c r="N1002" s="2">
        <f t="shared" si="46"/>
        <v>1</v>
      </c>
      <c r="O1002" s="16">
        <f t="shared" si="47"/>
        <v>1</v>
      </c>
    </row>
    <row r="1003" spans="7:15" ht="13.5" customHeight="1" x14ac:dyDescent="0.25">
      <c r="G1003" s="111">
        <v>45304</v>
      </c>
      <c r="H1003" s="112" t="s">
        <v>3</v>
      </c>
      <c r="I1003" s="121">
        <v>0.63055555555555554</v>
      </c>
      <c r="J1003" s="112">
        <v>4</v>
      </c>
      <c r="K1003" s="112">
        <v>4</v>
      </c>
      <c r="L1003" s="115">
        <v>6</v>
      </c>
      <c r="M1003" s="49">
        <f t="shared" si="45"/>
        <v>850</v>
      </c>
      <c r="N1003" s="2">
        <f t="shared" si="46"/>
        <v>1</v>
      </c>
      <c r="O1003" s="16">
        <f t="shared" si="47"/>
        <v>1</v>
      </c>
    </row>
    <row r="1004" spans="7:15" ht="13.5" customHeight="1" x14ac:dyDescent="0.25">
      <c r="G1004" s="111">
        <v>45304</v>
      </c>
      <c r="H1004" s="112" t="s">
        <v>149</v>
      </c>
      <c r="I1004" s="121">
        <v>0.67708333333333337</v>
      </c>
      <c r="J1004" s="112">
        <v>5</v>
      </c>
      <c r="K1004" s="112">
        <v>2</v>
      </c>
      <c r="L1004" s="115">
        <v>7</v>
      </c>
      <c r="M1004" s="49">
        <f t="shared" si="45"/>
        <v>851</v>
      </c>
      <c r="N1004" s="2">
        <f t="shared" si="46"/>
        <v>1</v>
      </c>
      <c r="O1004" s="16">
        <f t="shared" si="47"/>
        <v>1</v>
      </c>
    </row>
    <row r="1005" spans="7:15" ht="13.5" customHeight="1" x14ac:dyDescent="0.25">
      <c r="G1005" s="111">
        <v>45304</v>
      </c>
      <c r="H1005" s="112" t="s">
        <v>149</v>
      </c>
      <c r="I1005" s="121">
        <v>0.73263888888888884</v>
      </c>
      <c r="J1005" s="112">
        <v>5</v>
      </c>
      <c r="K1005" s="112">
        <v>2</v>
      </c>
      <c r="L1005" s="115">
        <v>9</v>
      </c>
      <c r="M1005" s="49">
        <f t="shared" si="45"/>
        <v>852</v>
      </c>
      <c r="N1005" s="2">
        <f t="shared" si="46"/>
        <v>1</v>
      </c>
      <c r="O1005" s="16">
        <f t="shared" si="47"/>
        <v>1</v>
      </c>
    </row>
    <row r="1006" spans="7:15" ht="13.5" customHeight="1" x14ac:dyDescent="0.25">
      <c r="G1006" s="111">
        <v>45304</v>
      </c>
      <c r="H1006" s="112" t="s">
        <v>149</v>
      </c>
      <c r="I1006" s="121">
        <v>0.75694444444444453</v>
      </c>
      <c r="J1006" s="112">
        <v>5</v>
      </c>
      <c r="K1006" s="112">
        <v>2</v>
      </c>
      <c r="L1006" s="115">
        <v>10</v>
      </c>
      <c r="M1006" s="49">
        <f t="shared" si="45"/>
        <v>853</v>
      </c>
      <c r="N1006" s="2">
        <f t="shared" si="46"/>
        <v>1</v>
      </c>
      <c r="O1006" s="16">
        <f t="shared" si="47"/>
        <v>1</v>
      </c>
    </row>
    <row r="1007" spans="7:15" ht="13.5" customHeight="1" x14ac:dyDescent="0.25">
      <c r="G1007" s="111">
        <v>45311</v>
      </c>
      <c r="H1007" s="112" t="s">
        <v>3</v>
      </c>
      <c r="I1007" s="121">
        <v>0.51041666666666663</v>
      </c>
      <c r="J1007" s="112">
        <v>4</v>
      </c>
      <c r="K1007" s="112">
        <v>9</v>
      </c>
      <c r="L1007" s="115">
        <v>1</v>
      </c>
      <c r="M1007" s="49">
        <f t="shared" si="45"/>
        <v>854</v>
      </c>
      <c r="N1007" s="2">
        <f t="shared" si="46"/>
        <v>1</v>
      </c>
      <c r="O1007" s="16">
        <f t="shared" si="47"/>
        <v>1</v>
      </c>
    </row>
    <row r="1008" spans="7:15" ht="13.5" customHeight="1" x14ac:dyDescent="0.25">
      <c r="G1008" s="111">
        <v>45311</v>
      </c>
      <c r="H1008" s="112" t="s">
        <v>149</v>
      </c>
      <c r="I1008" s="121">
        <v>0.56944444444444442</v>
      </c>
      <c r="J1008" s="112">
        <v>5</v>
      </c>
      <c r="K1008" s="112">
        <v>3</v>
      </c>
      <c r="L1008" s="115">
        <v>3</v>
      </c>
      <c r="M1008" s="49">
        <f t="shared" si="45"/>
        <v>855</v>
      </c>
      <c r="N1008" s="2">
        <f t="shared" si="46"/>
        <v>1</v>
      </c>
      <c r="O1008" s="16">
        <f t="shared" si="47"/>
        <v>1</v>
      </c>
    </row>
    <row r="1009" spans="7:15" ht="13.5" customHeight="1" x14ac:dyDescent="0.25">
      <c r="G1009" s="111">
        <v>45311</v>
      </c>
      <c r="H1009" s="112" t="s">
        <v>3</v>
      </c>
      <c r="I1009" s="121">
        <v>0.60416666666666663</v>
      </c>
      <c r="J1009" s="112">
        <v>4</v>
      </c>
      <c r="K1009" s="112">
        <v>9</v>
      </c>
      <c r="L1009" s="115">
        <v>5</v>
      </c>
      <c r="M1009" s="49">
        <f t="shared" si="45"/>
        <v>856</v>
      </c>
      <c r="N1009" s="2">
        <f t="shared" si="46"/>
        <v>1</v>
      </c>
      <c r="O1009" s="16">
        <f t="shared" si="47"/>
        <v>1</v>
      </c>
    </row>
    <row r="1010" spans="7:15" ht="13.5" customHeight="1" x14ac:dyDescent="0.25">
      <c r="G1010" s="111">
        <v>45311</v>
      </c>
      <c r="H1010" s="112" t="s">
        <v>3</v>
      </c>
      <c r="I1010" s="121">
        <v>0.70833333333333337</v>
      </c>
      <c r="J1010" s="112">
        <v>4</v>
      </c>
      <c r="K1010" s="112">
        <v>9</v>
      </c>
      <c r="L1010" s="115">
        <v>9</v>
      </c>
      <c r="M1010" s="49">
        <f t="shared" si="45"/>
        <v>857</v>
      </c>
      <c r="N1010" s="2">
        <f t="shared" si="46"/>
        <v>1</v>
      </c>
      <c r="O1010" s="16">
        <f t="shared" si="47"/>
        <v>1</v>
      </c>
    </row>
    <row r="1011" spans="7:15" ht="13.5" customHeight="1" x14ac:dyDescent="0.25">
      <c r="G1011" s="111">
        <v>45317</v>
      </c>
      <c r="H1011" s="112" t="s">
        <v>4</v>
      </c>
      <c r="I1011" s="121">
        <v>0.65277777777777779</v>
      </c>
      <c r="J1011" s="112">
        <v>4</v>
      </c>
      <c r="K1011" s="112">
        <v>0</v>
      </c>
      <c r="L1011" s="115">
        <v>5</v>
      </c>
      <c r="M1011" s="49">
        <f t="shared" si="45"/>
        <v>858</v>
      </c>
      <c r="N1011" s="2">
        <f t="shared" si="46"/>
        <v>1</v>
      </c>
      <c r="O1011" s="16">
        <f t="shared" si="47"/>
        <v>1</v>
      </c>
    </row>
    <row r="1012" spans="7:15" ht="13.5" customHeight="1" x14ac:dyDescent="0.25">
      <c r="G1012" s="111">
        <v>45317</v>
      </c>
      <c r="H1012" s="112" t="s">
        <v>4</v>
      </c>
      <c r="I1012" s="121">
        <v>0.70833333333333337</v>
      </c>
      <c r="J1012" s="112">
        <v>4</v>
      </c>
      <c r="K1012" s="112">
        <v>0</v>
      </c>
      <c r="L1012" s="115">
        <v>7</v>
      </c>
      <c r="M1012" s="49">
        <f t="shared" si="45"/>
        <v>859</v>
      </c>
      <c r="N1012" s="2">
        <f t="shared" si="46"/>
        <v>2</v>
      </c>
      <c r="O1012" s="16">
        <f t="shared" si="47"/>
        <v>2</v>
      </c>
    </row>
    <row r="1013" spans="7:15" ht="13.5" customHeight="1" x14ac:dyDescent="0.25">
      <c r="G1013" s="111">
        <v>45317</v>
      </c>
      <c r="H1013" s="112" t="s">
        <v>4</v>
      </c>
      <c r="I1013" s="121">
        <v>0.70833333333333337</v>
      </c>
      <c r="J1013" s="112">
        <v>4</v>
      </c>
      <c r="K1013" s="112">
        <v>0</v>
      </c>
      <c r="L1013" s="115">
        <v>7</v>
      </c>
      <c r="M1013" s="49">
        <f t="shared" si="45"/>
        <v>859</v>
      </c>
      <c r="N1013" s="2">
        <f t="shared" si="46"/>
        <v>1</v>
      </c>
      <c r="O1013" s="16">
        <f t="shared" si="47"/>
        <v>2</v>
      </c>
    </row>
    <row r="1014" spans="7:15" ht="13.5" customHeight="1" x14ac:dyDescent="0.25">
      <c r="G1014" s="111">
        <v>45318</v>
      </c>
      <c r="H1014" s="112" t="s">
        <v>6</v>
      </c>
      <c r="I1014" s="121">
        <v>0.57986111111111105</v>
      </c>
      <c r="J1014" s="112">
        <v>4</v>
      </c>
      <c r="K1014" s="112">
        <v>0</v>
      </c>
      <c r="L1014" s="115">
        <v>4</v>
      </c>
      <c r="M1014" s="49">
        <f t="shared" si="45"/>
        <v>860</v>
      </c>
      <c r="N1014" s="2">
        <f t="shared" si="46"/>
        <v>1</v>
      </c>
      <c r="O1014" s="16">
        <f t="shared" si="47"/>
        <v>1</v>
      </c>
    </row>
    <row r="1015" spans="7:15" ht="13.5" customHeight="1" x14ac:dyDescent="0.25">
      <c r="G1015" s="111">
        <v>45318</v>
      </c>
      <c r="H1015" s="112" t="s">
        <v>6</v>
      </c>
      <c r="I1015" s="121">
        <v>0.62847222222222221</v>
      </c>
      <c r="J1015" s="112">
        <v>4</v>
      </c>
      <c r="K1015" s="112">
        <v>0</v>
      </c>
      <c r="L1015" s="115">
        <v>6</v>
      </c>
      <c r="M1015" s="49">
        <f t="shared" si="45"/>
        <v>861</v>
      </c>
      <c r="N1015" s="2">
        <f t="shared" si="46"/>
        <v>2</v>
      </c>
      <c r="O1015" s="16">
        <f t="shared" si="47"/>
        <v>2</v>
      </c>
    </row>
    <row r="1016" spans="7:15" ht="13.5" customHeight="1" x14ac:dyDescent="0.25">
      <c r="G1016" s="111">
        <v>45318</v>
      </c>
      <c r="H1016" s="112" t="s">
        <v>6</v>
      </c>
      <c r="I1016" s="121">
        <v>0.62847222222222221</v>
      </c>
      <c r="J1016" s="112">
        <v>4</v>
      </c>
      <c r="K1016" s="112">
        <v>0</v>
      </c>
      <c r="L1016" s="115">
        <v>6</v>
      </c>
      <c r="M1016" s="49">
        <f t="shared" si="45"/>
        <v>861</v>
      </c>
      <c r="N1016" s="2">
        <f t="shared" si="46"/>
        <v>1</v>
      </c>
      <c r="O1016" s="16">
        <f t="shared" si="47"/>
        <v>2</v>
      </c>
    </row>
    <row r="1017" spans="7:15" ht="13.5" customHeight="1" x14ac:dyDescent="0.25">
      <c r="G1017" s="111">
        <v>45318</v>
      </c>
      <c r="H1017" s="112" t="s">
        <v>6</v>
      </c>
      <c r="I1017" s="121">
        <v>0.68055555555555547</v>
      </c>
      <c r="J1017" s="112">
        <v>4</v>
      </c>
      <c r="K1017" s="112">
        <v>0</v>
      </c>
      <c r="L1017" s="115">
        <v>8</v>
      </c>
      <c r="M1017" s="49">
        <f t="shared" si="45"/>
        <v>862</v>
      </c>
      <c r="N1017" s="2">
        <f t="shared" si="46"/>
        <v>1</v>
      </c>
      <c r="O1017" s="16">
        <f t="shared" si="47"/>
        <v>1</v>
      </c>
    </row>
    <row r="1018" spans="7:15" ht="13.5" customHeight="1" x14ac:dyDescent="0.25">
      <c r="G1018" s="111">
        <v>45318</v>
      </c>
      <c r="H1018" s="112" t="s">
        <v>6</v>
      </c>
      <c r="I1018" s="121">
        <v>0.70833333333333337</v>
      </c>
      <c r="J1018" s="112">
        <v>4</v>
      </c>
      <c r="K1018" s="112">
        <v>0</v>
      </c>
      <c r="L1018" s="115">
        <v>9</v>
      </c>
      <c r="M1018" s="49">
        <f t="shared" si="45"/>
        <v>863</v>
      </c>
      <c r="N1018" s="2">
        <f t="shared" si="46"/>
        <v>1</v>
      </c>
      <c r="O1018" s="16">
        <f t="shared" si="47"/>
        <v>1</v>
      </c>
    </row>
    <row r="1019" spans="7:15" ht="13.5" customHeight="1" x14ac:dyDescent="0.25">
      <c r="G1019" s="111">
        <v>45318</v>
      </c>
      <c r="H1019" s="112" t="s">
        <v>148</v>
      </c>
      <c r="I1019" s="121">
        <v>0.72222222222222221</v>
      </c>
      <c r="J1019" s="112">
        <v>4</v>
      </c>
      <c r="K1019" s="112">
        <v>9</v>
      </c>
      <c r="L1019" s="115">
        <v>9</v>
      </c>
      <c r="M1019" s="49">
        <f t="shared" si="45"/>
        <v>864</v>
      </c>
      <c r="N1019" s="2">
        <f t="shared" si="46"/>
        <v>1</v>
      </c>
      <c r="O1019" s="16">
        <f t="shared" si="47"/>
        <v>1</v>
      </c>
    </row>
    <row r="1020" spans="7:15" ht="13.5" customHeight="1" x14ac:dyDescent="0.25">
      <c r="G1020" s="111">
        <v>45318</v>
      </c>
      <c r="H1020" s="112" t="s">
        <v>6</v>
      </c>
      <c r="I1020" s="121">
        <v>0.73611111111111116</v>
      </c>
      <c r="J1020" s="112">
        <v>4</v>
      </c>
      <c r="K1020" s="112">
        <v>0</v>
      </c>
      <c r="L1020" s="115">
        <v>10</v>
      </c>
      <c r="M1020" s="49">
        <f t="shared" si="45"/>
        <v>865</v>
      </c>
      <c r="N1020" s="2">
        <f t="shared" si="46"/>
        <v>1</v>
      </c>
      <c r="O1020" s="16">
        <f t="shared" si="47"/>
        <v>1</v>
      </c>
    </row>
    <row r="1021" spans="7:15" ht="13.5" customHeight="1" x14ac:dyDescent="0.25">
      <c r="G1021" s="111">
        <v>45325</v>
      </c>
      <c r="H1021" s="112" t="s">
        <v>149</v>
      </c>
      <c r="I1021" s="121">
        <v>0.59375</v>
      </c>
      <c r="J1021" s="112">
        <v>4</v>
      </c>
      <c r="K1021" s="112">
        <v>6</v>
      </c>
      <c r="L1021" s="115">
        <v>4</v>
      </c>
      <c r="M1021" s="49">
        <f t="shared" si="45"/>
        <v>866</v>
      </c>
      <c r="N1021" s="2">
        <f t="shared" si="46"/>
        <v>1</v>
      </c>
      <c r="O1021" s="16">
        <f t="shared" si="47"/>
        <v>1</v>
      </c>
    </row>
    <row r="1022" spans="7:15" ht="13.5" customHeight="1" x14ac:dyDescent="0.25">
      <c r="G1022" s="111">
        <v>45325</v>
      </c>
      <c r="H1022" s="112" t="s">
        <v>4</v>
      </c>
      <c r="I1022" s="121">
        <v>0.62847222222222221</v>
      </c>
      <c r="J1022" s="112">
        <v>4</v>
      </c>
      <c r="K1022" s="112">
        <v>9</v>
      </c>
      <c r="L1022" s="115">
        <v>6</v>
      </c>
      <c r="M1022" s="49">
        <f t="shared" si="45"/>
        <v>867</v>
      </c>
      <c r="N1022" s="2">
        <f t="shared" si="46"/>
        <v>1</v>
      </c>
      <c r="O1022" s="16">
        <f t="shared" si="47"/>
        <v>1</v>
      </c>
    </row>
    <row r="1023" spans="7:15" ht="13.5" customHeight="1" x14ac:dyDescent="0.25">
      <c r="G1023" s="111">
        <v>45325</v>
      </c>
      <c r="H1023" s="112" t="s">
        <v>149</v>
      </c>
      <c r="I1023" s="121">
        <v>0.64236111111111105</v>
      </c>
      <c r="J1023" s="112">
        <v>4</v>
      </c>
      <c r="K1023" s="112">
        <v>6</v>
      </c>
      <c r="L1023" s="115">
        <v>6</v>
      </c>
      <c r="M1023" s="49">
        <f t="shared" si="45"/>
        <v>868</v>
      </c>
      <c r="N1023" s="2">
        <f t="shared" si="46"/>
        <v>1</v>
      </c>
      <c r="O1023" s="16">
        <f t="shared" si="47"/>
        <v>1</v>
      </c>
    </row>
    <row r="1024" spans="7:15" ht="13.5" customHeight="1" x14ac:dyDescent="0.25">
      <c r="G1024" s="111">
        <v>45325</v>
      </c>
      <c r="H1024" s="112" t="s">
        <v>4</v>
      </c>
      <c r="I1024" s="121">
        <v>0.65277777777777779</v>
      </c>
      <c r="J1024" s="112">
        <v>4</v>
      </c>
      <c r="K1024" s="112">
        <v>9</v>
      </c>
      <c r="L1024" s="115">
        <v>7</v>
      </c>
      <c r="M1024" s="49">
        <f t="shared" si="45"/>
        <v>869</v>
      </c>
      <c r="N1024" s="2">
        <f t="shared" si="46"/>
        <v>1</v>
      </c>
      <c r="O1024" s="16">
        <f t="shared" si="47"/>
        <v>1</v>
      </c>
    </row>
    <row r="1025" spans="7:15" ht="13.5" customHeight="1" x14ac:dyDescent="0.25">
      <c r="G1025" s="111">
        <v>45325</v>
      </c>
      <c r="H1025" s="112" t="s">
        <v>149</v>
      </c>
      <c r="I1025" s="121">
        <v>0.66666666666666663</v>
      </c>
      <c r="J1025" s="112">
        <v>4</v>
      </c>
      <c r="K1025" s="112">
        <v>6</v>
      </c>
      <c r="L1025" s="115">
        <v>7</v>
      </c>
      <c r="M1025" s="49">
        <f t="shared" si="45"/>
        <v>870</v>
      </c>
      <c r="N1025" s="2">
        <f t="shared" si="46"/>
        <v>1</v>
      </c>
      <c r="O1025" s="16">
        <f t="shared" si="47"/>
        <v>1</v>
      </c>
    </row>
    <row r="1026" spans="7:15" ht="13.5" customHeight="1" x14ac:dyDescent="0.25">
      <c r="G1026" s="111">
        <v>45325</v>
      </c>
      <c r="H1026" s="112" t="s">
        <v>149</v>
      </c>
      <c r="I1026" s="121">
        <v>0.69444444444444453</v>
      </c>
      <c r="J1026" s="112">
        <v>4</v>
      </c>
      <c r="K1026" s="112">
        <v>6</v>
      </c>
      <c r="L1026" s="115">
        <v>8</v>
      </c>
      <c r="M1026" s="49">
        <f t="shared" si="45"/>
        <v>871</v>
      </c>
      <c r="N1026" s="2">
        <f t="shared" si="46"/>
        <v>1</v>
      </c>
      <c r="O1026" s="16">
        <f t="shared" si="47"/>
        <v>1</v>
      </c>
    </row>
    <row r="1027" spans="7:15" ht="13.5" customHeight="1" x14ac:dyDescent="0.25">
      <c r="G1027" s="111">
        <v>45325</v>
      </c>
      <c r="H1027" s="112" t="s">
        <v>4</v>
      </c>
      <c r="I1027" s="121">
        <v>0.70833333333333337</v>
      </c>
      <c r="J1027" s="112">
        <v>4</v>
      </c>
      <c r="K1027" s="112">
        <v>9</v>
      </c>
      <c r="L1027" s="115">
        <v>9</v>
      </c>
      <c r="M1027" s="49">
        <f t="shared" si="45"/>
        <v>872</v>
      </c>
      <c r="N1027" s="2">
        <f t="shared" si="46"/>
        <v>2</v>
      </c>
      <c r="O1027" s="16">
        <f t="shared" si="47"/>
        <v>2</v>
      </c>
    </row>
    <row r="1028" spans="7:15" ht="13.5" customHeight="1" x14ac:dyDescent="0.25">
      <c r="G1028" s="111">
        <v>45325</v>
      </c>
      <c r="H1028" s="112" t="s">
        <v>4</v>
      </c>
      <c r="I1028" s="121">
        <v>0.70833333333333337</v>
      </c>
      <c r="J1028" s="112">
        <v>4</v>
      </c>
      <c r="K1028" s="112">
        <v>9</v>
      </c>
      <c r="L1028" s="115">
        <v>9</v>
      </c>
      <c r="M1028" s="49">
        <f t="shared" si="45"/>
        <v>872</v>
      </c>
      <c r="N1028" s="2">
        <f t="shared" si="46"/>
        <v>1</v>
      </c>
      <c r="O1028" s="16">
        <f t="shared" si="47"/>
        <v>2</v>
      </c>
    </row>
    <row r="1029" spans="7:15" ht="13.5" customHeight="1" x14ac:dyDescent="0.25">
      <c r="G1029" s="111">
        <v>45325</v>
      </c>
      <c r="H1029" s="112" t="s">
        <v>4</v>
      </c>
      <c r="I1029" s="121">
        <v>0.73611111111111116</v>
      </c>
      <c r="J1029" s="112">
        <v>4</v>
      </c>
      <c r="K1029" s="112">
        <v>9</v>
      </c>
      <c r="L1029" s="115">
        <v>10</v>
      </c>
      <c r="M1029" s="49">
        <f t="shared" si="45"/>
        <v>873</v>
      </c>
      <c r="N1029" s="2">
        <f t="shared" si="46"/>
        <v>2</v>
      </c>
      <c r="O1029" s="16">
        <f t="shared" si="47"/>
        <v>2</v>
      </c>
    </row>
    <row r="1030" spans="7:15" ht="13.5" customHeight="1" x14ac:dyDescent="0.25">
      <c r="G1030" s="111">
        <v>45325</v>
      </c>
      <c r="H1030" s="112" t="s">
        <v>4</v>
      </c>
      <c r="I1030" s="121">
        <v>0.73611111111111116</v>
      </c>
      <c r="J1030" s="112">
        <v>4</v>
      </c>
      <c r="K1030" s="112">
        <v>9</v>
      </c>
      <c r="L1030" s="115">
        <v>10</v>
      </c>
      <c r="M1030" s="49">
        <f t="shared" ref="M1030:M1093" si="48">IF(AND(G1030=G1029,L1030=L1029,I1030=I1029),M1029,M1029+1)</f>
        <v>873</v>
      </c>
      <c r="N1030" s="2">
        <f t="shared" si="46"/>
        <v>1</v>
      </c>
      <c r="O1030" s="16">
        <f t="shared" si="47"/>
        <v>2</v>
      </c>
    </row>
    <row r="1031" spans="7:15" ht="13.5" customHeight="1" x14ac:dyDescent="0.25">
      <c r="G1031" s="111">
        <v>45332</v>
      </c>
      <c r="H1031" s="112" t="s">
        <v>4</v>
      </c>
      <c r="I1031" s="121">
        <v>0.51041666666666663</v>
      </c>
      <c r="J1031" s="112">
        <v>4</v>
      </c>
      <c r="K1031" s="112">
        <v>0</v>
      </c>
      <c r="L1031" s="115">
        <v>1</v>
      </c>
      <c r="M1031" s="49">
        <f t="shared" si="48"/>
        <v>874</v>
      </c>
      <c r="N1031" s="2">
        <f t="shared" si="46"/>
        <v>2</v>
      </c>
      <c r="O1031" s="16">
        <f t="shared" si="47"/>
        <v>2</v>
      </c>
    </row>
    <row r="1032" spans="7:15" ht="13.5" customHeight="1" x14ac:dyDescent="0.25">
      <c r="G1032" s="111">
        <v>45332</v>
      </c>
      <c r="H1032" s="112" t="s">
        <v>4</v>
      </c>
      <c r="I1032" s="121">
        <v>0.51041666666666663</v>
      </c>
      <c r="J1032" s="112">
        <v>4</v>
      </c>
      <c r="K1032" s="112">
        <v>0</v>
      </c>
      <c r="L1032" s="115">
        <v>1</v>
      </c>
      <c r="M1032" s="49">
        <f t="shared" si="48"/>
        <v>874</v>
      </c>
      <c r="N1032" s="2">
        <f t="shared" si="46"/>
        <v>1</v>
      </c>
      <c r="O1032" s="16">
        <f t="shared" si="47"/>
        <v>2</v>
      </c>
    </row>
    <row r="1033" spans="7:15" ht="13.5" customHeight="1" x14ac:dyDescent="0.25">
      <c r="G1033" s="111">
        <v>45332</v>
      </c>
      <c r="H1033" s="112" t="s">
        <v>4</v>
      </c>
      <c r="I1033" s="121">
        <v>0.53125</v>
      </c>
      <c r="J1033" s="112">
        <v>4</v>
      </c>
      <c r="K1033" s="112">
        <v>0</v>
      </c>
      <c r="L1033" s="115">
        <v>2</v>
      </c>
      <c r="M1033" s="49">
        <f t="shared" si="48"/>
        <v>875</v>
      </c>
      <c r="N1033" s="2">
        <f t="shared" ref="N1033:N1096" si="49">IF(M1033=M1035,3,IF(M1033=M1034,2,1))</f>
        <v>2</v>
      </c>
      <c r="O1033" s="16">
        <f t="shared" ref="O1033:O1096" si="50">IF(N1031=3,3,IF(N1032=3,3,IF(N1032=2,2,N1033)))</f>
        <v>2</v>
      </c>
    </row>
    <row r="1034" spans="7:15" ht="13.5" customHeight="1" x14ac:dyDescent="0.25">
      <c r="G1034" s="111">
        <v>45332</v>
      </c>
      <c r="H1034" s="112" t="s">
        <v>4</v>
      </c>
      <c r="I1034" s="121">
        <v>0.53125</v>
      </c>
      <c r="J1034" s="112">
        <v>4</v>
      </c>
      <c r="K1034" s="112">
        <v>0</v>
      </c>
      <c r="L1034" s="115">
        <v>2</v>
      </c>
      <c r="M1034" s="49">
        <f t="shared" si="48"/>
        <v>875</v>
      </c>
      <c r="N1034" s="2">
        <f t="shared" si="49"/>
        <v>1</v>
      </c>
      <c r="O1034" s="16">
        <f t="shared" si="50"/>
        <v>2</v>
      </c>
    </row>
    <row r="1035" spans="7:15" ht="13.5" customHeight="1" x14ac:dyDescent="0.25">
      <c r="G1035" s="111">
        <v>45332</v>
      </c>
      <c r="H1035" s="112" t="s">
        <v>148</v>
      </c>
      <c r="I1035" s="121">
        <v>0.56944444444444442</v>
      </c>
      <c r="J1035" s="112">
        <v>5</v>
      </c>
      <c r="K1035" s="112">
        <v>0</v>
      </c>
      <c r="L1035" s="115">
        <v>3</v>
      </c>
      <c r="M1035" s="49">
        <f t="shared" si="48"/>
        <v>876</v>
      </c>
      <c r="N1035" s="2">
        <f t="shared" si="49"/>
        <v>1</v>
      </c>
      <c r="O1035" s="16">
        <f t="shared" si="50"/>
        <v>1</v>
      </c>
    </row>
    <row r="1036" spans="7:15" ht="13.5" customHeight="1" x14ac:dyDescent="0.25">
      <c r="G1036" s="111">
        <v>45332</v>
      </c>
      <c r="H1036" s="112" t="s">
        <v>4</v>
      </c>
      <c r="I1036" s="121">
        <v>0.57986111111111105</v>
      </c>
      <c r="J1036" s="112">
        <v>4</v>
      </c>
      <c r="K1036" s="112">
        <v>0</v>
      </c>
      <c r="L1036" s="115">
        <v>4</v>
      </c>
      <c r="M1036" s="49">
        <f t="shared" si="48"/>
        <v>877</v>
      </c>
      <c r="N1036" s="2">
        <f t="shared" si="49"/>
        <v>1</v>
      </c>
      <c r="O1036" s="16">
        <f t="shared" si="50"/>
        <v>1</v>
      </c>
    </row>
    <row r="1037" spans="7:15" ht="13.5" customHeight="1" x14ac:dyDescent="0.25">
      <c r="G1037" s="111">
        <v>45332</v>
      </c>
      <c r="H1037" s="112" t="s">
        <v>4</v>
      </c>
      <c r="I1037" s="121">
        <v>0.60416666666666663</v>
      </c>
      <c r="J1037" s="112">
        <v>4</v>
      </c>
      <c r="K1037" s="112">
        <v>0</v>
      </c>
      <c r="L1037" s="115">
        <v>5</v>
      </c>
      <c r="M1037" s="49">
        <f t="shared" si="48"/>
        <v>878</v>
      </c>
      <c r="N1037" s="2">
        <f t="shared" si="49"/>
        <v>1</v>
      </c>
      <c r="O1037" s="16">
        <f t="shared" si="50"/>
        <v>1</v>
      </c>
    </row>
    <row r="1038" spans="7:15" ht="13.5" customHeight="1" x14ac:dyDescent="0.25">
      <c r="G1038" s="111">
        <v>45332</v>
      </c>
      <c r="H1038" s="112" t="s">
        <v>4</v>
      </c>
      <c r="I1038" s="121">
        <v>0.70486111111111116</v>
      </c>
      <c r="J1038" s="112">
        <v>4</v>
      </c>
      <c r="K1038" s="112">
        <v>0</v>
      </c>
      <c r="L1038" s="115">
        <v>9</v>
      </c>
      <c r="M1038" s="49">
        <f t="shared" si="48"/>
        <v>879</v>
      </c>
      <c r="N1038" s="2">
        <f t="shared" si="49"/>
        <v>1</v>
      </c>
      <c r="O1038" s="16">
        <f t="shared" si="50"/>
        <v>1</v>
      </c>
    </row>
    <row r="1039" spans="7:15" ht="13.5" customHeight="1" x14ac:dyDescent="0.25">
      <c r="G1039" s="111">
        <v>45332</v>
      </c>
      <c r="H1039" s="112" t="s">
        <v>4</v>
      </c>
      <c r="I1039" s="121">
        <v>0.73263888888888884</v>
      </c>
      <c r="J1039" s="112">
        <v>4</v>
      </c>
      <c r="K1039" s="112">
        <v>0</v>
      </c>
      <c r="L1039" s="115">
        <v>10</v>
      </c>
      <c r="M1039" s="49">
        <f t="shared" si="48"/>
        <v>880</v>
      </c>
      <c r="N1039" s="2">
        <f t="shared" si="49"/>
        <v>1</v>
      </c>
      <c r="O1039" s="16">
        <f t="shared" si="50"/>
        <v>1</v>
      </c>
    </row>
    <row r="1040" spans="7:15" ht="13.5" customHeight="1" x14ac:dyDescent="0.25">
      <c r="G1040" s="111">
        <v>45332</v>
      </c>
      <c r="H1040" s="112" t="s">
        <v>148</v>
      </c>
      <c r="I1040" s="121">
        <v>0.74652777777777779</v>
      </c>
      <c r="J1040" s="112">
        <v>5</v>
      </c>
      <c r="K1040" s="112">
        <v>0</v>
      </c>
      <c r="L1040" s="115">
        <v>10</v>
      </c>
      <c r="M1040" s="49">
        <f t="shared" si="48"/>
        <v>881</v>
      </c>
      <c r="N1040" s="2">
        <f t="shared" si="49"/>
        <v>1</v>
      </c>
      <c r="O1040" s="16">
        <f t="shared" si="50"/>
        <v>1</v>
      </c>
    </row>
    <row r="1041" spans="7:15" ht="13.5" customHeight="1" x14ac:dyDescent="0.25">
      <c r="G1041" s="111">
        <v>45339</v>
      </c>
      <c r="H1041" s="112" t="s">
        <v>3</v>
      </c>
      <c r="I1041" s="121">
        <v>0.51041666666666663</v>
      </c>
      <c r="J1041" s="112">
        <v>4</v>
      </c>
      <c r="K1041" s="112">
        <v>0</v>
      </c>
      <c r="L1041" s="115">
        <v>1</v>
      </c>
      <c r="M1041" s="49">
        <f t="shared" si="48"/>
        <v>882</v>
      </c>
      <c r="N1041" s="2">
        <f t="shared" si="49"/>
        <v>1</v>
      </c>
      <c r="O1041" s="16">
        <f t="shared" si="50"/>
        <v>1</v>
      </c>
    </row>
    <row r="1042" spans="7:15" ht="13.5" customHeight="1" x14ac:dyDescent="0.25">
      <c r="G1042" s="111">
        <v>45339</v>
      </c>
      <c r="H1042" s="112" t="s">
        <v>3</v>
      </c>
      <c r="I1042" s="121">
        <v>0.57986111111111105</v>
      </c>
      <c r="J1042" s="112">
        <v>4</v>
      </c>
      <c r="K1042" s="112">
        <v>0</v>
      </c>
      <c r="L1042" s="115">
        <v>4</v>
      </c>
      <c r="M1042" s="49">
        <f t="shared" si="48"/>
        <v>883</v>
      </c>
      <c r="N1042" s="2">
        <f t="shared" si="49"/>
        <v>2</v>
      </c>
      <c r="O1042" s="16">
        <f t="shared" si="50"/>
        <v>2</v>
      </c>
    </row>
    <row r="1043" spans="7:15" ht="13.5" customHeight="1" x14ac:dyDescent="0.25">
      <c r="G1043" s="111">
        <v>45339</v>
      </c>
      <c r="H1043" s="112" t="s">
        <v>3</v>
      </c>
      <c r="I1043" s="121">
        <v>0.57986111111111105</v>
      </c>
      <c r="J1043" s="112">
        <v>4</v>
      </c>
      <c r="K1043" s="112">
        <v>0</v>
      </c>
      <c r="L1043" s="115">
        <v>4</v>
      </c>
      <c r="M1043" s="49">
        <f t="shared" si="48"/>
        <v>883</v>
      </c>
      <c r="N1043" s="2">
        <f t="shared" si="49"/>
        <v>1</v>
      </c>
      <c r="O1043" s="16">
        <f t="shared" si="50"/>
        <v>2</v>
      </c>
    </row>
    <row r="1044" spans="7:15" ht="13.5" customHeight="1" x14ac:dyDescent="0.25">
      <c r="G1044" s="111">
        <v>45339</v>
      </c>
      <c r="H1044" s="112" t="s">
        <v>3</v>
      </c>
      <c r="I1044" s="121">
        <v>0.60416666666666663</v>
      </c>
      <c r="J1044" s="112">
        <v>4</v>
      </c>
      <c r="K1044" s="112">
        <v>0</v>
      </c>
      <c r="L1044" s="115">
        <v>5</v>
      </c>
      <c r="M1044" s="49">
        <f t="shared" si="48"/>
        <v>884</v>
      </c>
      <c r="N1044" s="2">
        <f t="shared" si="49"/>
        <v>1</v>
      </c>
      <c r="O1044" s="16">
        <f t="shared" si="50"/>
        <v>1</v>
      </c>
    </row>
    <row r="1045" spans="7:15" ht="13.5" customHeight="1" x14ac:dyDescent="0.25">
      <c r="G1045" s="111">
        <v>45339</v>
      </c>
      <c r="H1045" s="112" t="s">
        <v>3</v>
      </c>
      <c r="I1045" s="121">
        <v>0.62847222222222221</v>
      </c>
      <c r="J1045" s="112">
        <v>4</v>
      </c>
      <c r="K1045" s="112">
        <v>0</v>
      </c>
      <c r="L1045" s="115">
        <v>6</v>
      </c>
      <c r="M1045" s="49">
        <f t="shared" si="48"/>
        <v>885</v>
      </c>
      <c r="N1045" s="2">
        <f t="shared" si="49"/>
        <v>1</v>
      </c>
      <c r="O1045" s="16">
        <f t="shared" si="50"/>
        <v>1</v>
      </c>
    </row>
    <row r="1046" spans="7:15" ht="13.5" customHeight="1" x14ac:dyDescent="0.25">
      <c r="G1046" s="111">
        <v>45339</v>
      </c>
      <c r="H1046" s="112" t="s">
        <v>148</v>
      </c>
      <c r="I1046" s="121">
        <v>0.64236111111111105</v>
      </c>
      <c r="J1046" s="112">
        <v>5</v>
      </c>
      <c r="K1046" s="112">
        <v>4</v>
      </c>
      <c r="L1046" s="115">
        <v>6</v>
      </c>
      <c r="M1046" s="49">
        <f t="shared" si="48"/>
        <v>886</v>
      </c>
      <c r="N1046" s="2">
        <f t="shared" si="49"/>
        <v>1</v>
      </c>
      <c r="O1046" s="16">
        <f t="shared" si="50"/>
        <v>1</v>
      </c>
    </row>
    <row r="1047" spans="7:15" ht="13.5" customHeight="1" x14ac:dyDescent="0.25">
      <c r="G1047" s="111">
        <v>45339</v>
      </c>
      <c r="H1047" s="112" t="s">
        <v>3</v>
      </c>
      <c r="I1047" s="121">
        <v>0.65277777777777779</v>
      </c>
      <c r="J1047" s="112">
        <v>4</v>
      </c>
      <c r="K1047" s="112">
        <v>0</v>
      </c>
      <c r="L1047" s="115">
        <v>7</v>
      </c>
      <c r="M1047" s="49">
        <f t="shared" si="48"/>
        <v>887</v>
      </c>
      <c r="N1047" s="2">
        <f t="shared" si="49"/>
        <v>1</v>
      </c>
      <c r="O1047" s="16">
        <f t="shared" si="50"/>
        <v>1</v>
      </c>
    </row>
    <row r="1048" spans="7:15" ht="13.5" customHeight="1" x14ac:dyDescent="0.25">
      <c r="G1048" s="111">
        <v>45339</v>
      </c>
      <c r="H1048" s="112" t="s">
        <v>3</v>
      </c>
      <c r="I1048" s="121">
        <v>0.67708333333333337</v>
      </c>
      <c r="J1048" s="112">
        <v>4</v>
      </c>
      <c r="K1048" s="112">
        <v>0</v>
      </c>
      <c r="L1048" s="115">
        <v>8</v>
      </c>
      <c r="M1048" s="49">
        <f t="shared" si="48"/>
        <v>888</v>
      </c>
      <c r="N1048" s="2">
        <f t="shared" si="49"/>
        <v>1</v>
      </c>
      <c r="O1048" s="16">
        <f t="shared" si="50"/>
        <v>1</v>
      </c>
    </row>
    <row r="1049" spans="7:15" ht="13.5" customHeight="1" x14ac:dyDescent="0.25">
      <c r="G1049" s="111">
        <v>45339</v>
      </c>
      <c r="H1049" s="112" t="s">
        <v>3</v>
      </c>
      <c r="I1049" s="121">
        <v>0.70486111111111116</v>
      </c>
      <c r="J1049" s="112">
        <v>4</v>
      </c>
      <c r="K1049" s="112">
        <v>0</v>
      </c>
      <c r="L1049" s="115">
        <v>9</v>
      </c>
      <c r="M1049" s="49">
        <f t="shared" si="48"/>
        <v>889</v>
      </c>
      <c r="N1049" s="2">
        <f t="shared" si="49"/>
        <v>2</v>
      </c>
      <c r="O1049" s="16">
        <f t="shared" si="50"/>
        <v>2</v>
      </c>
    </row>
    <row r="1050" spans="7:15" ht="13.5" customHeight="1" x14ac:dyDescent="0.25">
      <c r="G1050" s="111">
        <v>45339</v>
      </c>
      <c r="H1050" s="112" t="s">
        <v>3</v>
      </c>
      <c r="I1050" s="121">
        <v>0.70486111111111116</v>
      </c>
      <c r="J1050" s="112">
        <v>4</v>
      </c>
      <c r="K1050" s="112">
        <v>0</v>
      </c>
      <c r="L1050" s="115">
        <v>9</v>
      </c>
      <c r="M1050" s="49">
        <f t="shared" si="48"/>
        <v>889</v>
      </c>
      <c r="N1050" s="2">
        <f t="shared" si="49"/>
        <v>1</v>
      </c>
      <c r="O1050" s="16">
        <f t="shared" si="50"/>
        <v>2</v>
      </c>
    </row>
    <row r="1051" spans="7:15" ht="13.5" customHeight="1" x14ac:dyDescent="0.25">
      <c r="G1051" s="111">
        <v>45346</v>
      </c>
      <c r="H1051" s="112" t="s">
        <v>4</v>
      </c>
      <c r="I1051" s="121">
        <v>0.51041666666666663</v>
      </c>
      <c r="J1051" s="112">
        <v>4</v>
      </c>
      <c r="K1051" s="112">
        <v>4</v>
      </c>
      <c r="L1051" s="115">
        <v>1</v>
      </c>
      <c r="M1051" s="49">
        <f t="shared" si="48"/>
        <v>890</v>
      </c>
      <c r="N1051" s="2">
        <f t="shared" si="49"/>
        <v>2</v>
      </c>
      <c r="O1051" s="16">
        <f t="shared" si="50"/>
        <v>2</v>
      </c>
    </row>
    <row r="1052" spans="7:15" ht="13.5" customHeight="1" x14ac:dyDescent="0.25">
      <c r="G1052" s="111">
        <v>45346</v>
      </c>
      <c r="H1052" s="112" t="s">
        <v>4</v>
      </c>
      <c r="I1052" s="121">
        <v>0.51041666666666663</v>
      </c>
      <c r="J1052" s="112">
        <v>4</v>
      </c>
      <c r="K1052" s="112">
        <v>4</v>
      </c>
      <c r="L1052" s="115">
        <v>1</v>
      </c>
      <c r="M1052" s="49">
        <f t="shared" si="48"/>
        <v>890</v>
      </c>
      <c r="N1052" s="2">
        <f t="shared" si="49"/>
        <v>1</v>
      </c>
      <c r="O1052" s="16">
        <f t="shared" si="50"/>
        <v>2</v>
      </c>
    </row>
    <row r="1053" spans="7:15" ht="13.5" customHeight="1" x14ac:dyDescent="0.25">
      <c r="G1053" s="111">
        <v>45346</v>
      </c>
      <c r="H1053" s="112" t="s">
        <v>4</v>
      </c>
      <c r="I1053" s="121">
        <v>0.55555555555555558</v>
      </c>
      <c r="J1053" s="112">
        <v>4</v>
      </c>
      <c r="K1053" s="112">
        <v>4</v>
      </c>
      <c r="L1053" s="115">
        <v>3</v>
      </c>
      <c r="M1053" s="49">
        <f t="shared" si="48"/>
        <v>891</v>
      </c>
      <c r="N1053" s="2">
        <f t="shared" si="49"/>
        <v>1</v>
      </c>
      <c r="O1053" s="16">
        <f t="shared" si="50"/>
        <v>1</v>
      </c>
    </row>
    <row r="1054" spans="7:15" ht="13.5" customHeight="1" x14ac:dyDescent="0.25">
      <c r="G1054" s="111">
        <v>45346</v>
      </c>
      <c r="H1054" s="112" t="s">
        <v>4</v>
      </c>
      <c r="I1054" s="121">
        <v>0.62847222222222221</v>
      </c>
      <c r="J1054" s="112">
        <v>4</v>
      </c>
      <c r="K1054" s="112">
        <v>4</v>
      </c>
      <c r="L1054" s="115">
        <v>6</v>
      </c>
      <c r="M1054" s="49">
        <f t="shared" si="48"/>
        <v>892</v>
      </c>
      <c r="N1054" s="2">
        <f t="shared" si="49"/>
        <v>1</v>
      </c>
      <c r="O1054" s="16">
        <f t="shared" si="50"/>
        <v>1</v>
      </c>
    </row>
    <row r="1055" spans="7:15" ht="13.5" customHeight="1" x14ac:dyDescent="0.25">
      <c r="G1055" s="111">
        <v>45346</v>
      </c>
      <c r="H1055" s="112" t="s">
        <v>4</v>
      </c>
      <c r="I1055" s="121">
        <v>0.65277777777777779</v>
      </c>
      <c r="J1055" s="112">
        <v>4</v>
      </c>
      <c r="K1055" s="112">
        <v>4</v>
      </c>
      <c r="L1055" s="115">
        <v>7</v>
      </c>
      <c r="M1055" s="49">
        <f t="shared" si="48"/>
        <v>893</v>
      </c>
      <c r="N1055" s="2">
        <f t="shared" si="49"/>
        <v>1</v>
      </c>
      <c r="O1055" s="16">
        <f t="shared" si="50"/>
        <v>1</v>
      </c>
    </row>
    <row r="1056" spans="7:15" ht="13.5" customHeight="1" x14ac:dyDescent="0.25">
      <c r="G1056" s="111">
        <v>45346</v>
      </c>
      <c r="H1056" s="112" t="s">
        <v>4</v>
      </c>
      <c r="I1056" s="121">
        <v>0.73263888888888884</v>
      </c>
      <c r="J1056" s="112">
        <v>4</v>
      </c>
      <c r="K1056" s="112">
        <v>4</v>
      </c>
      <c r="L1056" s="115">
        <v>10</v>
      </c>
      <c r="M1056" s="49">
        <f t="shared" si="48"/>
        <v>894</v>
      </c>
      <c r="N1056" s="2">
        <f t="shared" si="49"/>
        <v>2</v>
      </c>
      <c r="O1056" s="16">
        <f t="shared" si="50"/>
        <v>2</v>
      </c>
    </row>
    <row r="1057" spans="7:15" ht="13.5" customHeight="1" x14ac:dyDescent="0.25">
      <c r="G1057" s="111">
        <v>45346</v>
      </c>
      <c r="H1057" s="112" t="s">
        <v>4</v>
      </c>
      <c r="I1057" s="121">
        <v>0.73263888888888884</v>
      </c>
      <c r="J1057" s="112">
        <v>4</v>
      </c>
      <c r="K1057" s="112">
        <v>4</v>
      </c>
      <c r="L1057" s="115">
        <v>10</v>
      </c>
      <c r="M1057" s="49">
        <f t="shared" si="48"/>
        <v>894</v>
      </c>
      <c r="N1057" s="2">
        <f t="shared" si="49"/>
        <v>1</v>
      </c>
      <c r="O1057" s="16">
        <f t="shared" si="50"/>
        <v>2</v>
      </c>
    </row>
    <row r="1058" spans="7:15" ht="13.5" customHeight="1" x14ac:dyDescent="0.25">
      <c r="G1058" s="111">
        <v>45353</v>
      </c>
      <c r="H1058" s="112" t="s">
        <v>3</v>
      </c>
      <c r="I1058" s="121">
        <v>0.51041666666666663</v>
      </c>
      <c r="J1058" s="112">
        <v>4</v>
      </c>
      <c r="K1058" s="112">
        <v>2</v>
      </c>
      <c r="L1058" s="115">
        <v>1</v>
      </c>
      <c r="M1058" s="49">
        <f t="shared" si="48"/>
        <v>895</v>
      </c>
      <c r="N1058" s="2">
        <f t="shared" si="49"/>
        <v>1</v>
      </c>
      <c r="O1058" s="16">
        <f t="shared" si="50"/>
        <v>1</v>
      </c>
    </row>
    <row r="1059" spans="7:15" ht="13.5" customHeight="1" x14ac:dyDescent="0.25">
      <c r="G1059" s="111">
        <v>45353</v>
      </c>
      <c r="H1059" s="112" t="s">
        <v>3</v>
      </c>
      <c r="I1059" s="121">
        <v>0.53125</v>
      </c>
      <c r="J1059" s="112">
        <v>4</v>
      </c>
      <c r="K1059" s="112">
        <v>2</v>
      </c>
      <c r="L1059" s="115">
        <v>2</v>
      </c>
      <c r="M1059" s="49">
        <f t="shared" si="48"/>
        <v>896</v>
      </c>
      <c r="N1059" s="2">
        <f t="shared" si="49"/>
        <v>2</v>
      </c>
      <c r="O1059" s="16">
        <f t="shared" si="50"/>
        <v>2</v>
      </c>
    </row>
    <row r="1060" spans="7:15" ht="13.5" customHeight="1" x14ac:dyDescent="0.25">
      <c r="G1060" s="111">
        <v>45353</v>
      </c>
      <c r="H1060" s="112" t="s">
        <v>3</v>
      </c>
      <c r="I1060" s="121">
        <v>0.53125</v>
      </c>
      <c r="J1060" s="112">
        <v>4</v>
      </c>
      <c r="K1060" s="112">
        <v>2</v>
      </c>
      <c r="L1060" s="115">
        <v>2</v>
      </c>
      <c r="M1060" s="49">
        <f t="shared" si="48"/>
        <v>896</v>
      </c>
      <c r="N1060" s="2">
        <f t="shared" si="49"/>
        <v>1</v>
      </c>
      <c r="O1060" s="16">
        <f t="shared" si="50"/>
        <v>2</v>
      </c>
    </row>
    <row r="1061" spans="7:15" ht="13.5" customHeight="1" x14ac:dyDescent="0.25">
      <c r="G1061" s="111">
        <v>45353</v>
      </c>
      <c r="H1061" s="112" t="s">
        <v>3</v>
      </c>
      <c r="I1061" s="121">
        <v>0.60416666666666663</v>
      </c>
      <c r="J1061" s="112">
        <v>4</v>
      </c>
      <c r="K1061" s="112">
        <v>2</v>
      </c>
      <c r="L1061" s="115">
        <v>5</v>
      </c>
      <c r="M1061" s="49">
        <f t="shared" si="48"/>
        <v>897</v>
      </c>
      <c r="N1061" s="2">
        <f t="shared" si="49"/>
        <v>1</v>
      </c>
      <c r="O1061" s="16">
        <f t="shared" si="50"/>
        <v>1</v>
      </c>
    </row>
    <row r="1062" spans="7:15" ht="13.5" customHeight="1" x14ac:dyDescent="0.25">
      <c r="G1062" s="111">
        <v>45353</v>
      </c>
      <c r="H1062" s="112" t="s">
        <v>3</v>
      </c>
      <c r="I1062" s="121">
        <v>0.62847222222222221</v>
      </c>
      <c r="J1062" s="112">
        <v>4</v>
      </c>
      <c r="K1062" s="112">
        <v>2</v>
      </c>
      <c r="L1062" s="115">
        <v>6</v>
      </c>
      <c r="M1062" s="49">
        <f t="shared" si="48"/>
        <v>898</v>
      </c>
      <c r="N1062" s="2">
        <f t="shared" si="49"/>
        <v>1</v>
      </c>
      <c r="O1062" s="16">
        <f t="shared" si="50"/>
        <v>1</v>
      </c>
    </row>
    <row r="1063" spans="7:15" ht="13.5" customHeight="1" x14ac:dyDescent="0.25">
      <c r="G1063" s="111">
        <v>45353</v>
      </c>
      <c r="H1063" s="112" t="s">
        <v>148</v>
      </c>
      <c r="I1063" s="121">
        <v>0.71875</v>
      </c>
      <c r="J1063" s="112">
        <v>4</v>
      </c>
      <c r="K1063" s="112">
        <v>0</v>
      </c>
      <c r="L1063" s="115">
        <v>9</v>
      </c>
      <c r="M1063" s="49">
        <f t="shared" si="48"/>
        <v>899</v>
      </c>
      <c r="N1063" s="2">
        <f t="shared" si="49"/>
        <v>1</v>
      </c>
      <c r="O1063" s="16">
        <f t="shared" si="50"/>
        <v>1</v>
      </c>
    </row>
    <row r="1064" spans="7:15" ht="13.5" customHeight="1" x14ac:dyDescent="0.25">
      <c r="G1064" s="111">
        <v>45353</v>
      </c>
      <c r="H1064" s="112" t="s">
        <v>3</v>
      </c>
      <c r="I1064" s="121">
        <v>0.73263888888888884</v>
      </c>
      <c r="J1064" s="112">
        <v>4</v>
      </c>
      <c r="K1064" s="112">
        <v>2</v>
      </c>
      <c r="L1064" s="115">
        <v>10</v>
      </c>
      <c r="M1064" s="49">
        <f t="shared" si="48"/>
        <v>900</v>
      </c>
      <c r="N1064" s="2">
        <f t="shared" si="49"/>
        <v>2</v>
      </c>
      <c r="O1064" s="16">
        <f t="shared" si="50"/>
        <v>2</v>
      </c>
    </row>
    <row r="1065" spans="7:15" ht="13.5" customHeight="1" x14ac:dyDescent="0.25">
      <c r="G1065" s="111">
        <v>45353</v>
      </c>
      <c r="H1065" s="112" t="s">
        <v>3</v>
      </c>
      <c r="I1065" s="121">
        <v>0.73263888888888884</v>
      </c>
      <c r="J1065" s="112">
        <v>4</v>
      </c>
      <c r="K1065" s="112">
        <v>2</v>
      </c>
      <c r="L1065" s="115">
        <v>10</v>
      </c>
      <c r="M1065" s="49">
        <f t="shared" si="48"/>
        <v>900</v>
      </c>
      <c r="N1065" s="2">
        <f t="shared" si="49"/>
        <v>1</v>
      </c>
      <c r="O1065" s="16">
        <f t="shared" si="50"/>
        <v>2</v>
      </c>
    </row>
    <row r="1066" spans="7:15" ht="13.5" customHeight="1" x14ac:dyDescent="0.25">
      <c r="G1066" s="111">
        <v>45360</v>
      </c>
      <c r="H1066" s="112" t="s">
        <v>3</v>
      </c>
      <c r="I1066" s="121">
        <v>0.46875</v>
      </c>
      <c r="J1066" s="112">
        <v>3</v>
      </c>
      <c r="K1066" s="112">
        <v>4</v>
      </c>
      <c r="L1066" s="115">
        <v>2</v>
      </c>
      <c r="M1066" s="49">
        <f t="shared" si="48"/>
        <v>901</v>
      </c>
      <c r="N1066" s="2">
        <f t="shared" si="49"/>
        <v>1</v>
      </c>
      <c r="O1066" s="16">
        <f t="shared" si="50"/>
        <v>1</v>
      </c>
    </row>
    <row r="1067" spans="7:15" ht="13.5" customHeight="1" x14ac:dyDescent="0.25">
      <c r="G1067" s="111">
        <v>45360</v>
      </c>
      <c r="H1067" s="112" t="s">
        <v>3</v>
      </c>
      <c r="I1067" s="121">
        <v>0.60416666666666663</v>
      </c>
      <c r="J1067" s="112">
        <v>3</v>
      </c>
      <c r="K1067" s="112">
        <v>4</v>
      </c>
      <c r="L1067" s="115">
        <v>8</v>
      </c>
      <c r="M1067" s="49">
        <f t="shared" si="48"/>
        <v>902</v>
      </c>
      <c r="N1067" s="2">
        <f t="shared" si="49"/>
        <v>2</v>
      </c>
      <c r="O1067" s="16">
        <f t="shared" si="50"/>
        <v>2</v>
      </c>
    </row>
    <row r="1068" spans="7:15" ht="13.5" customHeight="1" x14ac:dyDescent="0.25">
      <c r="G1068" s="111">
        <v>45360</v>
      </c>
      <c r="H1068" s="112" t="s">
        <v>3</v>
      </c>
      <c r="I1068" s="121">
        <v>0.60416666666666663</v>
      </c>
      <c r="J1068" s="112">
        <v>3</v>
      </c>
      <c r="K1068" s="112">
        <v>4</v>
      </c>
      <c r="L1068" s="115">
        <v>8</v>
      </c>
      <c r="M1068" s="49">
        <f t="shared" si="48"/>
        <v>902</v>
      </c>
      <c r="N1068" s="2">
        <f t="shared" si="49"/>
        <v>1</v>
      </c>
      <c r="O1068" s="16">
        <f t="shared" si="50"/>
        <v>2</v>
      </c>
    </row>
    <row r="1069" spans="7:15" ht="13.5" customHeight="1" x14ac:dyDescent="0.25">
      <c r="G1069" s="111">
        <v>45367</v>
      </c>
      <c r="H1069" s="112" t="s">
        <v>4</v>
      </c>
      <c r="I1069" s="121">
        <v>0.53125</v>
      </c>
      <c r="J1069" s="112">
        <v>4</v>
      </c>
      <c r="K1069" s="112">
        <v>6</v>
      </c>
      <c r="L1069" s="115">
        <v>2</v>
      </c>
      <c r="M1069" s="49">
        <f t="shared" si="48"/>
        <v>903</v>
      </c>
      <c r="N1069" s="2">
        <f t="shared" si="49"/>
        <v>1</v>
      </c>
      <c r="O1069" s="16">
        <f t="shared" si="50"/>
        <v>1</v>
      </c>
    </row>
    <row r="1070" spans="7:15" ht="13.5" customHeight="1" x14ac:dyDescent="0.25">
      <c r="G1070" s="111">
        <v>45367</v>
      </c>
      <c r="H1070" s="112" t="s">
        <v>4</v>
      </c>
      <c r="I1070" s="121">
        <v>0.57986111111111116</v>
      </c>
      <c r="J1070" s="112">
        <v>4</v>
      </c>
      <c r="K1070" s="112">
        <v>6</v>
      </c>
      <c r="L1070" s="115">
        <v>4</v>
      </c>
      <c r="M1070" s="49">
        <f t="shared" si="48"/>
        <v>904</v>
      </c>
      <c r="N1070" s="2">
        <f t="shared" si="49"/>
        <v>2</v>
      </c>
      <c r="O1070" s="16">
        <f t="shared" si="50"/>
        <v>2</v>
      </c>
    </row>
    <row r="1071" spans="7:15" ht="13.5" customHeight="1" x14ac:dyDescent="0.25">
      <c r="G1071" s="111">
        <v>45367</v>
      </c>
      <c r="H1071" s="112" t="s">
        <v>4</v>
      </c>
      <c r="I1071" s="121">
        <v>0.57986111111111116</v>
      </c>
      <c r="J1071" s="112">
        <v>4</v>
      </c>
      <c r="K1071" s="112">
        <v>6</v>
      </c>
      <c r="L1071" s="115">
        <v>4</v>
      </c>
      <c r="M1071" s="49">
        <f t="shared" si="48"/>
        <v>904</v>
      </c>
      <c r="N1071" s="2">
        <f t="shared" si="49"/>
        <v>1</v>
      </c>
      <c r="O1071" s="16">
        <f t="shared" si="50"/>
        <v>2</v>
      </c>
    </row>
    <row r="1072" spans="7:15" ht="13.5" customHeight="1" x14ac:dyDescent="0.25">
      <c r="G1072" s="111">
        <v>45367</v>
      </c>
      <c r="H1072" s="112" t="s">
        <v>4</v>
      </c>
      <c r="I1072" s="121">
        <v>0.60416666666666663</v>
      </c>
      <c r="J1072" s="112">
        <v>4</v>
      </c>
      <c r="K1072" s="112">
        <v>6</v>
      </c>
      <c r="L1072" s="115">
        <v>5</v>
      </c>
      <c r="M1072" s="49">
        <f t="shared" si="48"/>
        <v>905</v>
      </c>
      <c r="N1072" s="2">
        <f t="shared" si="49"/>
        <v>1</v>
      </c>
      <c r="O1072" s="16">
        <f t="shared" si="50"/>
        <v>1</v>
      </c>
    </row>
    <row r="1073" spans="7:15" ht="13.5" customHeight="1" x14ac:dyDescent="0.25">
      <c r="G1073" s="111">
        <v>45367</v>
      </c>
      <c r="H1073" s="112" t="s">
        <v>149</v>
      </c>
      <c r="I1073" s="121">
        <v>0.61805555555555558</v>
      </c>
      <c r="J1073" s="112">
        <v>5</v>
      </c>
      <c r="K1073" s="112">
        <v>0</v>
      </c>
      <c r="L1073" s="115">
        <v>5</v>
      </c>
      <c r="M1073" s="49">
        <f t="shared" si="48"/>
        <v>906</v>
      </c>
      <c r="N1073" s="2">
        <f t="shared" si="49"/>
        <v>1</v>
      </c>
      <c r="O1073" s="16">
        <f t="shared" si="50"/>
        <v>1</v>
      </c>
    </row>
    <row r="1074" spans="7:15" ht="13.5" customHeight="1" x14ac:dyDescent="0.25">
      <c r="G1074" s="111">
        <v>45367</v>
      </c>
      <c r="H1074" s="112" t="s">
        <v>149</v>
      </c>
      <c r="I1074" s="121">
        <v>0.64236111111111116</v>
      </c>
      <c r="J1074" s="112">
        <v>5</v>
      </c>
      <c r="K1074" s="112">
        <v>0</v>
      </c>
      <c r="L1074" s="115">
        <v>6</v>
      </c>
      <c r="M1074" s="49">
        <f t="shared" si="48"/>
        <v>907</v>
      </c>
      <c r="N1074" s="2">
        <f t="shared" si="49"/>
        <v>1</v>
      </c>
      <c r="O1074" s="16">
        <f t="shared" si="50"/>
        <v>1</v>
      </c>
    </row>
    <row r="1075" spans="7:15" ht="13.5" customHeight="1" x14ac:dyDescent="0.25">
      <c r="G1075" s="111">
        <v>45367</v>
      </c>
      <c r="H1075" s="112" t="s">
        <v>4</v>
      </c>
      <c r="I1075" s="121">
        <v>0.67708333333333337</v>
      </c>
      <c r="J1075" s="112">
        <v>4</v>
      </c>
      <c r="K1075" s="112">
        <v>6</v>
      </c>
      <c r="L1075" s="115">
        <v>8</v>
      </c>
      <c r="M1075" s="49">
        <f t="shared" si="48"/>
        <v>908</v>
      </c>
      <c r="N1075" s="2">
        <f t="shared" si="49"/>
        <v>1</v>
      </c>
      <c r="O1075" s="16">
        <f t="shared" si="50"/>
        <v>1</v>
      </c>
    </row>
    <row r="1076" spans="7:15" ht="13.5" customHeight="1" x14ac:dyDescent="0.25">
      <c r="G1076" s="111">
        <v>45374</v>
      </c>
      <c r="H1076" s="112" t="s">
        <v>6</v>
      </c>
      <c r="I1076" s="121">
        <v>0.50347222222222221</v>
      </c>
      <c r="J1076" s="112">
        <v>4</v>
      </c>
      <c r="K1076" s="112">
        <v>0</v>
      </c>
      <c r="L1076" s="115">
        <v>1</v>
      </c>
      <c r="M1076" s="49">
        <f t="shared" si="48"/>
        <v>909</v>
      </c>
      <c r="N1076" s="2">
        <f t="shared" si="49"/>
        <v>1</v>
      </c>
      <c r="O1076" s="16">
        <f t="shared" si="50"/>
        <v>1</v>
      </c>
    </row>
    <row r="1077" spans="7:15" ht="13.5" customHeight="1" x14ac:dyDescent="0.25">
      <c r="G1077" s="111">
        <v>45374</v>
      </c>
      <c r="H1077" s="112" t="s">
        <v>149</v>
      </c>
      <c r="I1077" s="121">
        <v>0.51041666666666663</v>
      </c>
      <c r="J1077" s="112">
        <v>4</v>
      </c>
      <c r="K1077" s="112">
        <v>2</v>
      </c>
      <c r="L1077" s="115">
        <v>1</v>
      </c>
      <c r="M1077" s="49">
        <f t="shared" si="48"/>
        <v>910</v>
      </c>
      <c r="N1077" s="2">
        <f t="shared" si="49"/>
        <v>1</v>
      </c>
      <c r="O1077" s="16">
        <f t="shared" si="50"/>
        <v>1</v>
      </c>
    </row>
    <row r="1078" spans="7:15" ht="13.5" customHeight="1" x14ac:dyDescent="0.25">
      <c r="G1078" s="111">
        <v>45374</v>
      </c>
      <c r="H1078" s="112" t="s">
        <v>149</v>
      </c>
      <c r="I1078" s="121">
        <v>0.55902777777777779</v>
      </c>
      <c r="J1078" s="112">
        <v>4</v>
      </c>
      <c r="K1078" s="112">
        <v>2</v>
      </c>
      <c r="L1078" s="115">
        <v>3</v>
      </c>
      <c r="M1078" s="49">
        <f t="shared" si="48"/>
        <v>911</v>
      </c>
      <c r="N1078" s="2">
        <f t="shared" si="49"/>
        <v>1</v>
      </c>
      <c r="O1078" s="16">
        <f t="shared" si="50"/>
        <v>1</v>
      </c>
    </row>
    <row r="1079" spans="7:15" ht="13.5" customHeight="1" x14ac:dyDescent="0.25">
      <c r="G1079" s="111">
        <v>45374</v>
      </c>
      <c r="H1079" s="112" t="s">
        <v>6</v>
      </c>
      <c r="I1079" s="121">
        <v>0.56944444444444442</v>
      </c>
      <c r="J1079" s="112">
        <v>4</v>
      </c>
      <c r="K1079" s="112">
        <v>0</v>
      </c>
      <c r="L1079" s="115">
        <v>4</v>
      </c>
      <c r="M1079" s="49">
        <f t="shared" si="48"/>
        <v>912</v>
      </c>
      <c r="N1079" s="2">
        <f t="shared" si="49"/>
        <v>1</v>
      </c>
      <c r="O1079" s="16">
        <f t="shared" si="50"/>
        <v>1</v>
      </c>
    </row>
    <row r="1080" spans="7:15" ht="13.5" customHeight="1" x14ac:dyDescent="0.25">
      <c r="G1080" s="111">
        <v>45374</v>
      </c>
      <c r="H1080" s="112" t="s">
        <v>6</v>
      </c>
      <c r="I1080" s="121">
        <v>0.59375</v>
      </c>
      <c r="J1080" s="112">
        <v>4</v>
      </c>
      <c r="K1080" s="112">
        <v>0</v>
      </c>
      <c r="L1080" s="115">
        <v>5</v>
      </c>
      <c r="M1080" s="49">
        <f t="shared" si="48"/>
        <v>913</v>
      </c>
      <c r="N1080" s="2">
        <f t="shared" si="49"/>
        <v>2</v>
      </c>
      <c r="O1080" s="16">
        <f t="shared" si="50"/>
        <v>2</v>
      </c>
    </row>
    <row r="1081" spans="7:15" ht="13.5" customHeight="1" x14ac:dyDescent="0.25">
      <c r="G1081" s="111">
        <v>45374</v>
      </c>
      <c r="H1081" s="112" t="s">
        <v>6</v>
      </c>
      <c r="I1081" s="121">
        <v>0.59375</v>
      </c>
      <c r="J1081" s="112">
        <v>4</v>
      </c>
      <c r="K1081" s="112">
        <v>0</v>
      </c>
      <c r="L1081" s="115">
        <v>5</v>
      </c>
      <c r="M1081" s="49">
        <f t="shared" si="48"/>
        <v>913</v>
      </c>
      <c r="N1081" s="2">
        <f t="shared" si="49"/>
        <v>1</v>
      </c>
      <c r="O1081" s="16">
        <f t="shared" si="50"/>
        <v>2</v>
      </c>
    </row>
    <row r="1082" spans="7:15" ht="13.5" customHeight="1" x14ac:dyDescent="0.25">
      <c r="G1082" s="111">
        <v>45374</v>
      </c>
      <c r="H1082" s="112" t="s">
        <v>6</v>
      </c>
      <c r="I1082" s="121">
        <v>0.62152777777777779</v>
      </c>
      <c r="J1082" s="112">
        <v>4</v>
      </c>
      <c r="K1082" s="112">
        <v>0</v>
      </c>
      <c r="L1082" s="115">
        <v>6</v>
      </c>
      <c r="M1082" s="49">
        <f t="shared" si="48"/>
        <v>914</v>
      </c>
      <c r="N1082" s="2">
        <f t="shared" si="49"/>
        <v>1</v>
      </c>
      <c r="O1082" s="16">
        <f t="shared" si="50"/>
        <v>1</v>
      </c>
    </row>
    <row r="1083" spans="7:15" ht="13.5" customHeight="1" x14ac:dyDescent="0.25">
      <c r="G1083" s="111">
        <v>45374</v>
      </c>
      <c r="H1083" s="112" t="s">
        <v>149</v>
      </c>
      <c r="I1083" s="121">
        <v>0.72222222222222221</v>
      </c>
      <c r="J1083" s="112">
        <v>4</v>
      </c>
      <c r="K1083" s="112">
        <v>2</v>
      </c>
      <c r="L1083" s="115">
        <v>9</v>
      </c>
      <c r="M1083" s="49">
        <f t="shared" si="48"/>
        <v>915</v>
      </c>
      <c r="N1083" s="2">
        <f t="shared" si="49"/>
        <v>1</v>
      </c>
      <c r="O1083" s="16">
        <f t="shared" si="50"/>
        <v>1</v>
      </c>
    </row>
    <row r="1084" spans="7:15" ht="13.5" customHeight="1" x14ac:dyDescent="0.25">
      <c r="G1084" s="111">
        <v>45374</v>
      </c>
      <c r="H1084" s="112" t="s">
        <v>6</v>
      </c>
      <c r="I1084" s="121">
        <v>0.73263888888888884</v>
      </c>
      <c r="J1084" s="112">
        <v>4</v>
      </c>
      <c r="K1084" s="112">
        <v>0</v>
      </c>
      <c r="L1084" s="115">
        <v>10</v>
      </c>
      <c r="M1084" s="49">
        <f t="shared" si="48"/>
        <v>916</v>
      </c>
      <c r="N1084" s="2">
        <f t="shared" si="49"/>
        <v>1</v>
      </c>
      <c r="O1084" s="16">
        <f t="shared" si="50"/>
        <v>1</v>
      </c>
    </row>
    <row r="1085" spans="7:15" ht="13.5" customHeight="1" x14ac:dyDescent="0.25">
      <c r="G1085" s="111">
        <v>45381</v>
      </c>
      <c r="H1085" s="112" t="s">
        <v>3</v>
      </c>
      <c r="I1085" s="121">
        <v>0.51041666666666663</v>
      </c>
      <c r="J1085" s="112">
        <v>4</v>
      </c>
      <c r="K1085" s="112">
        <v>0</v>
      </c>
      <c r="L1085" s="115">
        <v>1</v>
      </c>
      <c r="M1085" s="49">
        <f t="shared" si="48"/>
        <v>917</v>
      </c>
      <c r="N1085" s="2">
        <f t="shared" si="49"/>
        <v>2</v>
      </c>
      <c r="O1085" s="16">
        <f t="shared" si="50"/>
        <v>2</v>
      </c>
    </row>
    <row r="1086" spans="7:15" ht="13.5" customHeight="1" x14ac:dyDescent="0.25">
      <c r="G1086" s="111">
        <v>45381</v>
      </c>
      <c r="H1086" s="112" t="s">
        <v>3</v>
      </c>
      <c r="I1086" s="121">
        <v>0.51041666666666663</v>
      </c>
      <c r="J1086" s="112">
        <v>4</v>
      </c>
      <c r="K1086" s="112">
        <v>0</v>
      </c>
      <c r="L1086" s="115">
        <v>1</v>
      </c>
      <c r="M1086" s="49">
        <f t="shared" si="48"/>
        <v>917</v>
      </c>
      <c r="N1086" s="2">
        <f t="shared" si="49"/>
        <v>1</v>
      </c>
      <c r="O1086" s="16">
        <f t="shared" si="50"/>
        <v>2</v>
      </c>
    </row>
    <row r="1087" spans="7:15" ht="13.5" customHeight="1" x14ac:dyDescent="0.25">
      <c r="G1087" s="111">
        <v>45381</v>
      </c>
      <c r="H1087" s="112" t="s">
        <v>3</v>
      </c>
      <c r="I1087" s="121">
        <v>0.55555555555555558</v>
      </c>
      <c r="J1087" s="112">
        <v>4</v>
      </c>
      <c r="K1087" s="112">
        <v>0</v>
      </c>
      <c r="L1087" s="115">
        <v>3</v>
      </c>
      <c r="M1087" s="49">
        <f t="shared" si="48"/>
        <v>918</v>
      </c>
      <c r="N1087" s="2">
        <f t="shared" si="49"/>
        <v>1</v>
      </c>
      <c r="O1087" s="16">
        <f t="shared" si="50"/>
        <v>1</v>
      </c>
    </row>
    <row r="1088" spans="7:15" ht="13.5" customHeight="1" x14ac:dyDescent="0.25">
      <c r="G1088" s="111">
        <v>45381</v>
      </c>
      <c r="H1088" s="112" t="s">
        <v>3</v>
      </c>
      <c r="I1088" s="121">
        <v>0.60416666666666663</v>
      </c>
      <c r="J1088" s="112">
        <v>4</v>
      </c>
      <c r="K1088" s="112">
        <v>0</v>
      </c>
      <c r="L1088" s="115">
        <v>5</v>
      </c>
      <c r="M1088" s="49">
        <f t="shared" si="48"/>
        <v>919</v>
      </c>
      <c r="N1088" s="2">
        <f t="shared" si="49"/>
        <v>2</v>
      </c>
      <c r="O1088" s="16">
        <f t="shared" si="50"/>
        <v>2</v>
      </c>
    </row>
    <row r="1089" spans="7:15" ht="13.5" customHeight="1" x14ac:dyDescent="0.25">
      <c r="G1089" s="111">
        <v>45381</v>
      </c>
      <c r="H1089" s="112" t="s">
        <v>3</v>
      </c>
      <c r="I1089" s="121">
        <v>0.60416666666666663</v>
      </c>
      <c r="J1089" s="112">
        <v>4</v>
      </c>
      <c r="K1089" s="112">
        <v>0</v>
      </c>
      <c r="L1089" s="115">
        <v>5</v>
      </c>
      <c r="M1089" s="49">
        <f t="shared" si="48"/>
        <v>919</v>
      </c>
      <c r="N1089" s="2">
        <f t="shared" si="49"/>
        <v>1</v>
      </c>
      <c r="O1089" s="16">
        <f t="shared" si="50"/>
        <v>2</v>
      </c>
    </row>
    <row r="1090" spans="7:15" ht="13.5" customHeight="1" x14ac:dyDescent="0.25">
      <c r="G1090" s="111">
        <v>45381</v>
      </c>
      <c r="H1090" s="112" t="s">
        <v>3</v>
      </c>
      <c r="I1090" s="121">
        <v>0.62847222222222221</v>
      </c>
      <c r="J1090" s="112">
        <v>4</v>
      </c>
      <c r="K1090" s="112">
        <v>0</v>
      </c>
      <c r="L1090" s="115">
        <v>6</v>
      </c>
      <c r="M1090" s="49">
        <f t="shared" si="48"/>
        <v>920</v>
      </c>
      <c r="N1090" s="2">
        <f t="shared" si="49"/>
        <v>1</v>
      </c>
      <c r="O1090" s="16">
        <f t="shared" si="50"/>
        <v>1</v>
      </c>
    </row>
    <row r="1091" spans="7:15" ht="13.5" customHeight="1" x14ac:dyDescent="0.25">
      <c r="G1091" s="111">
        <v>45381</v>
      </c>
      <c r="H1091" s="112" t="s">
        <v>3</v>
      </c>
      <c r="I1091" s="121">
        <v>0.67708333333333337</v>
      </c>
      <c r="J1091" s="112">
        <v>4</v>
      </c>
      <c r="K1091" s="112">
        <v>0</v>
      </c>
      <c r="L1091" s="115">
        <v>8</v>
      </c>
      <c r="M1091" s="49">
        <f t="shared" si="48"/>
        <v>921</v>
      </c>
      <c r="N1091" s="2">
        <f t="shared" si="49"/>
        <v>2</v>
      </c>
      <c r="O1091" s="16">
        <f t="shared" si="50"/>
        <v>2</v>
      </c>
    </row>
    <row r="1092" spans="7:15" ht="13.5" customHeight="1" x14ac:dyDescent="0.25">
      <c r="G1092" s="111">
        <v>45381</v>
      </c>
      <c r="H1092" s="112" t="s">
        <v>3</v>
      </c>
      <c r="I1092" s="121">
        <v>0.67708333333333337</v>
      </c>
      <c r="J1092" s="112">
        <v>4</v>
      </c>
      <c r="K1092" s="112">
        <v>0</v>
      </c>
      <c r="L1092" s="115">
        <v>8</v>
      </c>
      <c r="M1092" s="49">
        <f t="shared" si="48"/>
        <v>921</v>
      </c>
      <c r="N1092" s="2">
        <f t="shared" si="49"/>
        <v>1</v>
      </c>
      <c r="O1092" s="16">
        <f t="shared" si="50"/>
        <v>2</v>
      </c>
    </row>
    <row r="1093" spans="7:15" ht="13.5" customHeight="1" x14ac:dyDescent="0.25">
      <c r="G1093" s="111">
        <v>45381</v>
      </c>
      <c r="H1093" s="112" t="s">
        <v>149</v>
      </c>
      <c r="I1093" s="121">
        <v>0.71875</v>
      </c>
      <c r="J1093" s="112">
        <v>4</v>
      </c>
      <c r="K1093" s="112">
        <v>6</v>
      </c>
      <c r="L1093" s="115">
        <v>9</v>
      </c>
      <c r="M1093" s="49">
        <f t="shared" si="48"/>
        <v>922</v>
      </c>
      <c r="N1093" s="2">
        <f t="shared" si="49"/>
        <v>1</v>
      </c>
      <c r="O1093" s="16">
        <f t="shared" si="50"/>
        <v>1</v>
      </c>
    </row>
    <row r="1094" spans="7:15" ht="13.5" customHeight="1" x14ac:dyDescent="0.25">
      <c r="G1094" s="111">
        <v>45381</v>
      </c>
      <c r="H1094" s="112" t="s">
        <v>3</v>
      </c>
      <c r="I1094" s="121">
        <v>0.73263888888888884</v>
      </c>
      <c r="J1094" s="112">
        <v>4</v>
      </c>
      <c r="K1094" s="112">
        <v>0</v>
      </c>
      <c r="L1094" s="115">
        <v>10</v>
      </c>
      <c r="M1094" s="49">
        <f t="shared" ref="M1094:M1157" si="51">IF(AND(G1094=G1093,L1094=L1093,I1094=I1093),M1093,M1093+1)</f>
        <v>923</v>
      </c>
      <c r="N1094" s="2">
        <f t="shared" si="49"/>
        <v>1</v>
      </c>
      <c r="O1094" s="16">
        <f t="shared" si="50"/>
        <v>1</v>
      </c>
    </row>
    <row r="1095" spans="7:15" ht="13.5" customHeight="1" x14ac:dyDescent="0.25">
      <c r="G1095" s="111">
        <v>45388</v>
      </c>
      <c r="H1095" s="112" t="s">
        <v>4</v>
      </c>
      <c r="I1095" s="121">
        <v>0.67708333333333337</v>
      </c>
      <c r="J1095" s="112">
        <v>5</v>
      </c>
      <c r="K1095" s="112">
        <v>0</v>
      </c>
      <c r="L1095" s="115">
        <v>8</v>
      </c>
      <c r="M1095" s="49">
        <f t="shared" si="51"/>
        <v>924</v>
      </c>
      <c r="N1095" s="2">
        <f t="shared" si="49"/>
        <v>1</v>
      </c>
      <c r="O1095" s="16">
        <f t="shared" si="50"/>
        <v>1</v>
      </c>
    </row>
    <row r="1096" spans="7:15" ht="13.5" customHeight="1" x14ac:dyDescent="0.25">
      <c r="G1096" s="111">
        <v>45388</v>
      </c>
      <c r="H1096" s="112" t="s">
        <v>4</v>
      </c>
      <c r="I1096" s="121">
        <v>0.73263888888888884</v>
      </c>
      <c r="J1096" s="112">
        <v>5</v>
      </c>
      <c r="K1096" s="112">
        <v>0</v>
      </c>
      <c r="L1096" s="115">
        <v>10</v>
      </c>
      <c r="M1096" s="49">
        <f t="shared" si="51"/>
        <v>925</v>
      </c>
      <c r="N1096" s="2">
        <f t="shared" si="49"/>
        <v>1</v>
      </c>
      <c r="O1096" s="16">
        <f t="shared" si="50"/>
        <v>1</v>
      </c>
    </row>
    <row r="1097" spans="7:15" ht="13.5" customHeight="1" x14ac:dyDescent="0.25">
      <c r="G1097" s="111">
        <v>45395</v>
      </c>
      <c r="H1097" s="112" t="s">
        <v>387</v>
      </c>
      <c r="I1097" s="121">
        <v>0.64930555555555558</v>
      </c>
      <c r="J1097" s="112">
        <v>4</v>
      </c>
      <c r="K1097" s="112">
        <v>0</v>
      </c>
      <c r="L1097" s="115">
        <v>7</v>
      </c>
      <c r="M1097" s="49">
        <f t="shared" si="51"/>
        <v>926</v>
      </c>
      <c r="N1097" s="2">
        <f t="shared" ref="N1097:N1160" si="52">IF(M1097=M1099,3,IF(M1097=M1098,2,1))</f>
        <v>1</v>
      </c>
      <c r="O1097" s="16">
        <f t="shared" ref="O1097:O1160" si="53">IF(N1095=3,3,IF(N1096=3,3,IF(N1096=2,2,N1097)))</f>
        <v>1</v>
      </c>
    </row>
    <row r="1098" spans="7:15" ht="13.5" customHeight="1" x14ac:dyDescent="0.25">
      <c r="G1098" s="111">
        <v>45395</v>
      </c>
      <c r="H1098" s="112" t="s">
        <v>148</v>
      </c>
      <c r="I1098" s="121">
        <v>0.66319444444444442</v>
      </c>
      <c r="J1098" s="112">
        <v>4</v>
      </c>
      <c r="K1098" s="112">
        <v>4</v>
      </c>
      <c r="L1098" s="115">
        <v>8</v>
      </c>
      <c r="M1098" s="49">
        <f t="shared" si="51"/>
        <v>927</v>
      </c>
      <c r="N1098" s="2">
        <f t="shared" si="52"/>
        <v>1</v>
      </c>
      <c r="O1098" s="16">
        <f t="shared" si="53"/>
        <v>1</v>
      </c>
    </row>
    <row r="1099" spans="7:15" ht="13.5" customHeight="1" x14ac:dyDescent="0.25">
      <c r="G1099" s="111">
        <v>45395</v>
      </c>
      <c r="H1099" s="112" t="s">
        <v>387</v>
      </c>
      <c r="I1099" s="121">
        <v>0.70138888888888884</v>
      </c>
      <c r="J1099" s="112">
        <v>4</v>
      </c>
      <c r="K1099" s="112">
        <v>0</v>
      </c>
      <c r="L1099" s="115">
        <v>9</v>
      </c>
      <c r="M1099" s="49">
        <f t="shared" si="51"/>
        <v>928</v>
      </c>
      <c r="N1099" s="2">
        <f t="shared" si="52"/>
        <v>1</v>
      </c>
      <c r="O1099" s="16">
        <f t="shared" si="53"/>
        <v>1</v>
      </c>
    </row>
    <row r="1100" spans="7:15" ht="13.5" customHeight="1" x14ac:dyDescent="0.25">
      <c r="G1100" s="111">
        <v>45395</v>
      </c>
      <c r="H1100" s="112" t="s">
        <v>387</v>
      </c>
      <c r="I1100" s="121">
        <v>0.72569444444444442</v>
      </c>
      <c r="J1100" s="112">
        <v>4</v>
      </c>
      <c r="K1100" s="112">
        <v>0</v>
      </c>
      <c r="L1100" s="115">
        <v>10</v>
      </c>
      <c r="M1100" s="49">
        <f t="shared" si="51"/>
        <v>929</v>
      </c>
      <c r="N1100" s="2">
        <f t="shared" si="52"/>
        <v>1</v>
      </c>
      <c r="O1100" s="16">
        <f t="shared" si="53"/>
        <v>1</v>
      </c>
    </row>
    <row r="1101" spans="7:15" ht="13.5" customHeight="1" x14ac:dyDescent="0.25">
      <c r="G1101" s="111">
        <v>45402</v>
      </c>
      <c r="H1101" s="112" t="s">
        <v>8</v>
      </c>
      <c r="I1101" s="121">
        <v>0.58680555555555558</v>
      </c>
      <c r="J1101" s="112">
        <v>4</v>
      </c>
      <c r="K1101" s="112">
        <v>0</v>
      </c>
      <c r="L1101" s="115">
        <v>5</v>
      </c>
      <c r="M1101" s="49">
        <f t="shared" si="51"/>
        <v>930</v>
      </c>
      <c r="N1101" s="2">
        <f t="shared" si="52"/>
        <v>2</v>
      </c>
      <c r="O1101" s="16">
        <f t="shared" si="53"/>
        <v>2</v>
      </c>
    </row>
    <row r="1102" spans="7:15" ht="13.5" customHeight="1" x14ac:dyDescent="0.25">
      <c r="G1102" s="111">
        <v>45402</v>
      </c>
      <c r="H1102" s="112" t="s">
        <v>8</v>
      </c>
      <c r="I1102" s="121">
        <v>0.58680555555555558</v>
      </c>
      <c r="J1102" s="112">
        <v>4</v>
      </c>
      <c r="K1102" s="112">
        <v>0</v>
      </c>
      <c r="L1102" s="115">
        <v>5</v>
      </c>
      <c r="M1102" s="49">
        <f t="shared" si="51"/>
        <v>930</v>
      </c>
      <c r="N1102" s="2">
        <f t="shared" si="52"/>
        <v>1</v>
      </c>
      <c r="O1102" s="16">
        <f t="shared" si="53"/>
        <v>2</v>
      </c>
    </row>
    <row r="1103" spans="7:15" ht="13.5" customHeight="1" x14ac:dyDescent="0.25">
      <c r="G1103" s="111">
        <v>45402</v>
      </c>
      <c r="H1103" s="112" t="s">
        <v>8</v>
      </c>
      <c r="I1103" s="121">
        <v>0.61111111111111116</v>
      </c>
      <c r="J1103" s="112">
        <v>4</v>
      </c>
      <c r="K1103" s="112">
        <v>0</v>
      </c>
      <c r="L1103" s="115">
        <v>6</v>
      </c>
      <c r="M1103" s="49">
        <f t="shared" si="51"/>
        <v>931</v>
      </c>
      <c r="N1103" s="2">
        <f t="shared" si="52"/>
        <v>1</v>
      </c>
      <c r="O1103" s="16">
        <f t="shared" si="53"/>
        <v>1</v>
      </c>
    </row>
    <row r="1104" spans="7:15" ht="13.5" customHeight="1" x14ac:dyDescent="0.25">
      <c r="G1104" s="111">
        <v>45402</v>
      </c>
      <c r="H1104" s="112" t="s">
        <v>148</v>
      </c>
      <c r="I1104" s="121">
        <v>0.65277777777777779</v>
      </c>
      <c r="J1104" s="112">
        <v>4</v>
      </c>
      <c r="K1104" s="112">
        <v>7</v>
      </c>
      <c r="L1104" s="115">
        <v>8</v>
      </c>
      <c r="M1104" s="49">
        <f t="shared" si="51"/>
        <v>932</v>
      </c>
      <c r="N1104" s="2">
        <f t="shared" si="52"/>
        <v>1</v>
      </c>
      <c r="O1104" s="16">
        <f t="shared" si="53"/>
        <v>1</v>
      </c>
    </row>
    <row r="1105" spans="7:15" ht="13.5" customHeight="1" x14ac:dyDescent="0.25">
      <c r="G1105" s="111">
        <v>45402</v>
      </c>
      <c r="H1105" s="112" t="s">
        <v>8</v>
      </c>
      <c r="I1105" s="121">
        <v>0.66666666666666663</v>
      </c>
      <c r="J1105" s="112">
        <v>4</v>
      </c>
      <c r="K1105" s="112">
        <v>0</v>
      </c>
      <c r="L1105" s="115">
        <v>8</v>
      </c>
      <c r="M1105" s="49">
        <f t="shared" si="51"/>
        <v>933</v>
      </c>
      <c r="N1105" s="2">
        <f t="shared" si="52"/>
        <v>1</v>
      </c>
      <c r="O1105" s="16">
        <f t="shared" si="53"/>
        <v>1</v>
      </c>
    </row>
    <row r="1106" spans="7:15" ht="13.5" customHeight="1" x14ac:dyDescent="0.25">
      <c r="G1106" s="111">
        <v>45402</v>
      </c>
      <c r="H1106" s="112" t="s">
        <v>8</v>
      </c>
      <c r="I1106" s="121">
        <v>0.71527777777777779</v>
      </c>
      <c r="J1106" s="112">
        <v>4</v>
      </c>
      <c r="K1106" s="112">
        <v>0</v>
      </c>
      <c r="L1106" s="115">
        <v>10</v>
      </c>
      <c r="M1106" s="49">
        <f t="shared" si="51"/>
        <v>934</v>
      </c>
      <c r="N1106" s="2">
        <f t="shared" si="52"/>
        <v>2</v>
      </c>
      <c r="O1106" s="16">
        <f t="shared" si="53"/>
        <v>2</v>
      </c>
    </row>
    <row r="1107" spans="7:15" ht="13.5" customHeight="1" x14ac:dyDescent="0.25">
      <c r="G1107" s="111">
        <v>45402</v>
      </c>
      <c r="H1107" s="112" t="s">
        <v>8</v>
      </c>
      <c r="I1107" s="121">
        <v>0.71527777777777779</v>
      </c>
      <c r="J1107" s="112">
        <v>4</v>
      </c>
      <c r="K1107" s="112">
        <v>0</v>
      </c>
      <c r="L1107" s="115">
        <v>10</v>
      </c>
      <c r="M1107" s="49">
        <f t="shared" si="51"/>
        <v>934</v>
      </c>
      <c r="N1107" s="2">
        <f t="shared" si="52"/>
        <v>1</v>
      </c>
      <c r="O1107" s="16">
        <f t="shared" si="53"/>
        <v>2</v>
      </c>
    </row>
    <row r="1108" spans="7:15" ht="13.5" customHeight="1" x14ac:dyDescent="0.25">
      <c r="G1108" s="111">
        <v>45409</v>
      </c>
      <c r="H1108" s="112" t="s">
        <v>149</v>
      </c>
      <c r="I1108" s="121">
        <v>0.52777777777777779</v>
      </c>
      <c r="J1108" s="112">
        <v>4</v>
      </c>
      <c r="K1108" s="112">
        <v>0</v>
      </c>
      <c r="L1108" s="115">
        <v>3</v>
      </c>
      <c r="M1108" s="49">
        <f t="shared" si="51"/>
        <v>935</v>
      </c>
      <c r="N1108" s="2">
        <f t="shared" si="52"/>
        <v>1</v>
      </c>
      <c r="O1108" s="16">
        <f t="shared" si="53"/>
        <v>1</v>
      </c>
    </row>
    <row r="1109" spans="7:15" ht="13.5" customHeight="1" x14ac:dyDescent="0.25">
      <c r="G1109" s="111">
        <v>45409</v>
      </c>
      <c r="H1109" s="112" t="s">
        <v>4</v>
      </c>
      <c r="I1109" s="121">
        <v>0.53819444444444442</v>
      </c>
      <c r="J1109" s="112">
        <v>4</v>
      </c>
      <c r="K1109" s="112">
        <v>4</v>
      </c>
      <c r="L1109" s="115">
        <v>3</v>
      </c>
      <c r="M1109" s="49">
        <f t="shared" si="51"/>
        <v>936</v>
      </c>
      <c r="N1109" s="2">
        <f t="shared" si="52"/>
        <v>2</v>
      </c>
      <c r="O1109" s="16">
        <f t="shared" si="53"/>
        <v>2</v>
      </c>
    </row>
    <row r="1110" spans="7:15" ht="13.5" customHeight="1" x14ac:dyDescent="0.25">
      <c r="G1110" s="111">
        <v>45409</v>
      </c>
      <c r="H1110" s="112" t="s">
        <v>4</v>
      </c>
      <c r="I1110" s="121">
        <v>0.53819444444444442</v>
      </c>
      <c r="J1110" s="112">
        <v>4</v>
      </c>
      <c r="K1110" s="112">
        <v>4</v>
      </c>
      <c r="L1110" s="115">
        <v>3</v>
      </c>
      <c r="M1110" s="49">
        <f t="shared" si="51"/>
        <v>936</v>
      </c>
      <c r="N1110" s="2">
        <f t="shared" si="52"/>
        <v>1</v>
      </c>
      <c r="O1110" s="16">
        <f t="shared" si="53"/>
        <v>2</v>
      </c>
    </row>
    <row r="1111" spans="7:15" ht="13.5" customHeight="1" x14ac:dyDescent="0.25">
      <c r="G1111" s="111">
        <v>45409</v>
      </c>
      <c r="H1111" s="112" t="s">
        <v>4</v>
      </c>
      <c r="I1111" s="121">
        <v>0.5625</v>
      </c>
      <c r="J1111" s="112">
        <v>4</v>
      </c>
      <c r="K1111" s="112">
        <v>4</v>
      </c>
      <c r="L1111" s="115">
        <v>4</v>
      </c>
      <c r="M1111" s="49">
        <f t="shared" si="51"/>
        <v>937</v>
      </c>
      <c r="N1111" s="2">
        <f t="shared" si="52"/>
        <v>1</v>
      </c>
      <c r="O1111" s="16">
        <f t="shared" si="53"/>
        <v>1</v>
      </c>
    </row>
    <row r="1112" spans="7:15" ht="13.5" customHeight="1" x14ac:dyDescent="0.25">
      <c r="G1112" s="111">
        <v>45409</v>
      </c>
      <c r="H1112" s="112" t="s">
        <v>149</v>
      </c>
      <c r="I1112" s="121">
        <v>0.57638888888888884</v>
      </c>
      <c r="J1112" s="112">
        <v>4</v>
      </c>
      <c r="K1112" s="112">
        <v>0</v>
      </c>
      <c r="L1112" s="115">
        <v>5</v>
      </c>
      <c r="M1112" s="49">
        <f t="shared" si="51"/>
        <v>938</v>
      </c>
      <c r="N1112" s="2">
        <f t="shared" si="52"/>
        <v>1</v>
      </c>
      <c r="O1112" s="16">
        <f t="shared" si="53"/>
        <v>1</v>
      </c>
    </row>
    <row r="1113" spans="7:15" ht="13.5" customHeight="1" x14ac:dyDescent="0.25">
      <c r="G1113" s="111">
        <v>45409</v>
      </c>
      <c r="H1113" s="112" t="s">
        <v>4</v>
      </c>
      <c r="I1113" s="121">
        <v>0.58680555555555558</v>
      </c>
      <c r="J1113" s="112">
        <v>4</v>
      </c>
      <c r="K1113" s="112">
        <v>4</v>
      </c>
      <c r="L1113" s="115">
        <v>5</v>
      </c>
      <c r="M1113" s="49">
        <f t="shared" si="51"/>
        <v>939</v>
      </c>
      <c r="N1113" s="2">
        <f t="shared" si="52"/>
        <v>2</v>
      </c>
      <c r="O1113" s="16">
        <f t="shared" si="53"/>
        <v>2</v>
      </c>
    </row>
    <row r="1114" spans="7:15" ht="13.5" customHeight="1" x14ac:dyDescent="0.25">
      <c r="G1114" s="111">
        <v>45409</v>
      </c>
      <c r="H1114" s="112" t="s">
        <v>4</v>
      </c>
      <c r="I1114" s="121">
        <v>0.58680555555555558</v>
      </c>
      <c r="J1114" s="112">
        <v>4</v>
      </c>
      <c r="K1114" s="112">
        <v>4</v>
      </c>
      <c r="L1114" s="115">
        <v>5</v>
      </c>
      <c r="M1114" s="49">
        <f t="shared" si="51"/>
        <v>939</v>
      </c>
      <c r="N1114" s="2">
        <f t="shared" si="52"/>
        <v>1</v>
      </c>
      <c r="O1114" s="16">
        <f t="shared" si="53"/>
        <v>2</v>
      </c>
    </row>
    <row r="1115" spans="7:15" ht="13.5" customHeight="1" x14ac:dyDescent="0.25">
      <c r="G1115" s="111">
        <v>45409</v>
      </c>
      <c r="H1115" s="112" t="s">
        <v>4</v>
      </c>
      <c r="I1115" s="121">
        <v>0.61111111111111116</v>
      </c>
      <c r="J1115" s="112">
        <v>4</v>
      </c>
      <c r="K1115" s="112">
        <v>4</v>
      </c>
      <c r="L1115" s="115">
        <v>6</v>
      </c>
      <c r="M1115" s="49">
        <f t="shared" si="51"/>
        <v>940</v>
      </c>
      <c r="N1115" s="2">
        <f t="shared" si="52"/>
        <v>1</v>
      </c>
      <c r="O1115" s="16">
        <f t="shared" si="53"/>
        <v>1</v>
      </c>
    </row>
    <row r="1116" spans="7:15" ht="13.5" customHeight="1" x14ac:dyDescent="0.25">
      <c r="G1116" s="111">
        <v>45409</v>
      </c>
      <c r="H1116" s="112" t="s">
        <v>149</v>
      </c>
      <c r="I1116" s="121">
        <v>0.625</v>
      </c>
      <c r="J1116" s="112">
        <v>4</v>
      </c>
      <c r="K1116" s="112">
        <v>0</v>
      </c>
      <c r="L1116" s="115">
        <v>7</v>
      </c>
      <c r="M1116" s="49">
        <f t="shared" si="51"/>
        <v>941</v>
      </c>
      <c r="N1116" s="2">
        <f t="shared" si="52"/>
        <v>1</v>
      </c>
      <c r="O1116" s="16">
        <f t="shared" si="53"/>
        <v>1</v>
      </c>
    </row>
    <row r="1117" spans="7:15" ht="13.5" customHeight="1" x14ac:dyDescent="0.25">
      <c r="G1117" s="111">
        <v>45409</v>
      </c>
      <c r="H1117" s="112" t="s">
        <v>4</v>
      </c>
      <c r="I1117" s="121">
        <v>0.63541666666666663</v>
      </c>
      <c r="J1117" s="112">
        <v>4</v>
      </c>
      <c r="K1117" s="112">
        <v>4</v>
      </c>
      <c r="L1117" s="115">
        <v>7</v>
      </c>
      <c r="M1117" s="49">
        <f t="shared" si="51"/>
        <v>942</v>
      </c>
      <c r="N1117" s="2">
        <f t="shared" si="52"/>
        <v>1</v>
      </c>
      <c r="O1117" s="16">
        <f t="shared" si="53"/>
        <v>1</v>
      </c>
    </row>
    <row r="1118" spans="7:15" ht="13.5" customHeight="1" x14ac:dyDescent="0.25">
      <c r="G1118" s="111">
        <v>45409</v>
      </c>
      <c r="H1118" s="112" t="s">
        <v>149</v>
      </c>
      <c r="I1118" s="121">
        <v>0.67708333333333337</v>
      </c>
      <c r="J1118" s="112">
        <v>4</v>
      </c>
      <c r="K1118" s="112">
        <v>0</v>
      </c>
      <c r="L1118" s="115">
        <v>9</v>
      </c>
      <c r="M1118" s="49">
        <f t="shared" si="51"/>
        <v>943</v>
      </c>
      <c r="N1118" s="2">
        <f t="shared" si="52"/>
        <v>1</v>
      </c>
      <c r="O1118" s="16">
        <f t="shared" si="53"/>
        <v>1</v>
      </c>
    </row>
    <row r="1119" spans="7:15" ht="13.5" customHeight="1" x14ac:dyDescent="0.25">
      <c r="G1119" s="111">
        <v>45416</v>
      </c>
      <c r="H1119" s="112" t="s">
        <v>1063</v>
      </c>
      <c r="I1119" s="121">
        <v>0.49652777777777779</v>
      </c>
      <c r="J1119" s="112">
        <v>6</v>
      </c>
      <c r="K1119" s="112">
        <v>0</v>
      </c>
      <c r="L1119" s="115">
        <v>2</v>
      </c>
      <c r="M1119" s="49">
        <f t="shared" si="51"/>
        <v>944</v>
      </c>
      <c r="N1119" s="2">
        <f t="shared" si="52"/>
        <v>1</v>
      </c>
      <c r="O1119" s="16">
        <f t="shared" si="53"/>
        <v>1</v>
      </c>
    </row>
    <row r="1120" spans="7:15" ht="13.5" customHeight="1" x14ac:dyDescent="0.25">
      <c r="G1120" s="111">
        <v>45416</v>
      </c>
      <c r="H1120" s="112" t="s">
        <v>1063</v>
      </c>
      <c r="I1120" s="121">
        <v>0.59375</v>
      </c>
      <c r="J1120" s="112">
        <v>6</v>
      </c>
      <c r="K1120" s="112">
        <v>0</v>
      </c>
      <c r="L1120" s="115">
        <v>6</v>
      </c>
      <c r="M1120" s="49">
        <f t="shared" si="51"/>
        <v>945</v>
      </c>
      <c r="N1120" s="2">
        <f t="shared" si="52"/>
        <v>1</v>
      </c>
      <c r="O1120" s="16">
        <f t="shared" si="53"/>
        <v>1</v>
      </c>
    </row>
    <row r="1121" spans="7:15" ht="13.5" customHeight="1" x14ac:dyDescent="0.25">
      <c r="G1121" s="111">
        <v>45416</v>
      </c>
      <c r="H1121" s="112" t="s">
        <v>4</v>
      </c>
      <c r="I1121" s="121">
        <v>0.60416666666666663</v>
      </c>
      <c r="J1121" s="112">
        <v>4</v>
      </c>
      <c r="K1121" s="112">
        <v>8</v>
      </c>
      <c r="L1121" s="115">
        <v>6</v>
      </c>
      <c r="M1121" s="49">
        <f t="shared" si="51"/>
        <v>946</v>
      </c>
      <c r="N1121" s="2">
        <f t="shared" si="52"/>
        <v>1</v>
      </c>
      <c r="O1121" s="16">
        <f t="shared" si="53"/>
        <v>1</v>
      </c>
    </row>
    <row r="1122" spans="7:15" ht="13.5" customHeight="1" x14ac:dyDescent="0.25">
      <c r="G1122" s="111">
        <v>45416</v>
      </c>
      <c r="H1122" s="112" t="s">
        <v>4</v>
      </c>
      <c r="I1122" s="121">
        <v>0.62847222222222221</v>
      </c>
      <c r="J1122" s="112">
        <v>4</v>
      </c>
      <c r="K1122" s="112">
        <v>8</v>
      </c>
      <c r="L1122" s="115">
        <v>7</v>
      </c>
      <c r="M1122" s="49">
        <f t="shared" si="51"/>
        <v>947</v>
      </c>
      <c r="N1122" s="2">
        <f t="shared" si="52"/>
        <v>1</v>
      </c>
      <c r="O1122" s="16">
        <f t="shared" si="53"/>
        <v>1</v>
      </c>
    </row>
    <row r="1123" spans="7:15" ht="13.5" customHeight="1" x14ac:dyDescent="0.25">
      <c r="G1123" s="111">
        <v>45416</v>
      </c>
      <c r="H1123" s="112" t="s">
        <v>1063</v>
      </c>
      <c r="I1123" s="121">
        <v>0.67013888888888884</v>
      </c>
      <c r="J1123" s="112">
        <v>6</v>
      </c>
      <c r="K1123" s="112">
        <v>0</v>
      </c>
      <c r="L1123" s="115">
        <v>9</v>
      </c>
      <c r="M1123" s="49">
        <f t="shared" si="51"/>
        <v>948</v>
      </c>
      <c r="N1123" s="2">
        <f t="shared" si="52"/>
        <v>1</v>
      </c>
      <c r="O1123" s="16">
        <f t="shared" si="53"/>
        <v>1</v>
      </c>
    </row>
    <row r="1124" spans="7:15" ht="13.5" customHeight="1" x14ac:dyDescent="0.25">
      <c r="G1124" s="111">
        <v>45416</v>
      </c>
      <c r="H1124" s="112" t="s">
        <v>4</v>
      </c>
      <c r="I1124" s="121">
        <v>0.68055555555555558</v>
      </c>
      <c r="J1124" s="112">
        <v>4</v>
      </c>
      <c r="K1124" s="112">
        <v>8</v>
      </c>
      <c r="L1124" s="115">
        <v>9</v>
      </c>
      <c r="M1124" s="49">
        <f t="shared" si="51"/>
        <v>949</v>
      </c>
      <c r="N1124" s="2">
        <f t="shared" si="52"/>
        <v>1</v>
      </c>
      <c r="O1124" s="16">
        <f t="shared" si="53"/>
        <v>1</v>
      </c>
    </row>
    <row r="1125" spans="7:15" ht="13.5" customHeight="1" x14ac:dyDescent="0.25">
      <c r="G1125" s="111">
        <v>45416</v>
      </c>
      <c r="H1125" s="112" t="s">
        <v>1063</v>
      </c>
      <c r="I1125" s="121">
        <v>0.69791666666666663</v>
      </c>
      <c r="J1125" s="112">
        <v>6</v>
      </c>
      <c r="K1125" s="112">
        <v>0</v>
      </c>
      <c r="L1125" s="115">
        <v>10</v>
      </c>
      <c r="M1125" s="49">
        <f t="shared" si="51"/>
        <v>950</v>
      </c>
      <c r="N1125" s="2">
        <f t="shared" si="52"/>
        <v>1</v>
      </c>
      <c r="O1125" s="16">
        <f t="shared" si="53"/>
        <v>1</v>
      </c>
    </row>
    <row r="1126" spans="7:15" ht="13.5" customHeight="1" x14ac:dyDescent="0.25">
      <c r="G1126" s="111">
        <v>45423</v>
      </c>
      <c r="H1126" s="112" t="s">
        <v>4</v>
      </c>
      <c r="I1126" s="121">
        <v>0.52777777777777779</v>
      </c>
      <c r="J1126" s="112">
        <v>5</v>
      </c>
      <c r="K1126" s="112">
        <v>0</v>
      </c>
      <c r="L1126" s="115">
        <v>3</v>
      </c>
      <c r="M1126" s="49">
        <f t="shared" si="51"/>
        <v>951</v>
      </c>
      <c r="N1126" s="2">
        <f t="shared" si="52"/>
        <v>1</v>
      </c>
      <c r="O1126" s="16">
        <f t="shared" si="53"/>
        <v>1</v>
      </c>
    </row>
    <row r="1127" spans="7:15" ht="13.5" customHeight="1" x14ac:dyDescent="0.25">
      <c r="G1127" s="111">
        <v>45423</v>
      </c>
      <c r="H1127" s="112" t="s">
        <v>1079</v>
      </c>
      <c r="I1127" s="121">
        <v>0.61458333333333337</v>
      </c>
      <c r="J1127" s="112">
        <v>8</v>
      </c>
      <c r="K1127" s="112">
        <v>0</v>
      </c>
      <c r="L1127" s="115">
        <v>7</v>
      </c>
      <c r="M1127" s="49">
        <f t="shared" si="51"/>
        <v>952</v>
      </c>
      <c r="N1127" s="2">
        <f t="shared" si="52"/>
        <v>1</v>
      </c>
      <c r="O1127" s="16">
        <f t="shared" si="53"/>
        <v>1</v>
      </c>
    </row>
    <row r="1128" spans="7:15" ht="13.5" customHeight="1" x14ac:dyDescent="0.25">
      <c r="G1128" s="111">
        <v>45423</v>
      </c>
      <c r="H1128" s="112" t="s">
        <v>1079</v>
      </c>
      <c r="I1128" s="121">
        <v>0.63888888888888884</v>
      </c>
      <c r="J1128" s="112">
        <v>8</v>
      </c>
      <c r="K1128" s="112">
        <v>0</v>
      </c>
      <c r="L1128" s="115">
        <v>8</v>
      </c>
      <c r="M1128" s="49">
        <f t="shared" si="51"/>
        <v>953</v>
      </c>
      <c r="N1128" s="2">
        <f t="shared" si="52"/>
        <v>1</v>
      </c>
      <c r="O1128" s="16">
        <f t="shared" si="53"/>
        <v>1</v>
      </c>
    </row>
    <row r="1129" spans="7:15" ht="13.5" customHeight="1" x14ac:dyDescent="0.25">
      <c r="G1129" s="111">
        <v>45423</v>
      </c>
      <c r="H1129" s="112" t="s">
        <v>4</v>
      </c>
      <c r="I1129" s="121">
        <v>0.65277777777777779</v>
      </c>
      <c r="J1129" s="112">
        <v>5</v>
      </c>
      <c r="K1129" s="112">
        <v>0</v>
      </c>
      <c r="L1129" s="115">
        <v>8</v>
      </c>
      <c r="M1129" s="49">
        <f t="shared" si="51"/>
        <v>954</v>
      </c>
      <c r="N1129" s="2">
        <f t="shared" si="52"/>
        <v>2</v>
      </c>
      <c r="O1129" s="16">
        <f t="shared" si="53"/>
        <v>2</v>
      </c>
    </row>
    <row r="1130" spans="7:15" ht="13.5" customHeight="1" x14ac:dyDescent="0.25">
      <c r="G1130" s="111">
        <v>45423</v>
      </c>
      <c r="H1130" s="112" t="s">
        <v>4</v>
      </c>
      <c r="I1130" s="121">
        <v>0.65277777777777779</v>
      </c>
      <c r="J1130" s="112">
        <v>5</v>
      </c>
      <c r="K1130" s="112">
        <v>0</v>
      </c>
      <c r="L1130" s="115">
        <v>8</v>
      </c>
      <c r="M1130" s="49">
        <f t="shared" si="51"/>
        <v>954</v>
      </c>
      <c r="N1130" s="2">
        <f t="shared" si="52"/>
        <v>1</v>
      </c>
      <c r="O1130" s="16">
        <f t="shared" si="53"/>
        <v>2</v>
      </c>
    </row>
    <row r="1131" spans="7:15" ht="13.5" customHeight="1" x14ac:dyDescent="0.25">
      <c r="G1131" s="111">
        <v>45423</v>
      </c>
      <c r="H1131" s="112" t="s">
        <v>4</v>
      </c>
      <c r="I1131" s="121">
        <v>0.67708333333333337</v>
      </c>
      <c r="J1131" s="112">
        <v>5</v>
      </c>
      <c r="K1131" s="112">
        <v>0</v>
      </c>
      <c r="L1131" s="115">
        <v>9</v>
      </c>
      <c r="M1131" s="49">
        <f t="shared" si="51"/>
        <v>955</v>
      </c>
      <c r="N1131" s="2">
        <f t="shared" si="52"/>
        <v>1</v>
      </c>
      <c r="O1131" s="16">
        <f t="shared" si="53"/>
        <v>1</v>
      </c>
    </row>
    <row r="1132" spans="7:15" ht="13.5" customHeight="1" x14ac:dyDescent="0.25">
      <c r="G1132" s="111">
        <v>45423</v>
      </c>
      <c r="H1132" s="112" t="s">
        <v>1079</v>
      </c>
      <c r="I1132" s="121">
        <v>0.69444444444444442</v>
      </c>
      <c r="J1132" s="112">
        <v>8</v>
      </c>
      <c r="K1132" s="112">
        <v>0</v>
      </c>
      <c r="L1132" s="115">
        <v>10</v>
      </c>
      <c r="M1132" s="49">
        <f t="shared" si="51"/>
        <v>956</v>
      </c>
      <c r="N1132" s="2">
        <f t="shared" si="52"/>
        <v>1</v>
      </c>
      <c r="O1132" s="16">
        <f t="shared" si="53"/>
        <v>1</v>
      </c>
    </row>
    <row r="1133" spans="7:15" ht="13.5" customHeight="1" x14ac:dyDescent="0.25">
      <c r="G1133" s="111">
        <v>45430</v>
      </c>
      <c r="H1133" s="112" t="s">
        <v>1097</v>
      </c>
      <c r="I1133" s="121">
        <v>0.63194444444444442</v>
      </c>
      <c r="J1133" s="112">
        <v>5</v>
      </c>
      <c r="K1133" s="112">
        <v>3</v>
      </c>
      <c r="L1133" s="115">
        <v>8</v>
      </c>
      <c r="M1133" s="49">
        <f t="shared" si="51"/>
        <v>957</v>
      </c>
      <c r="N1133" s="2">
        <f t="shared" si="52"/>
        <v>1</v>
      </c>
      <c r="O1133" s="16">
        <f t="shared" si="53"/>
        <v>1</v>
      </c>
    </row>
    <row r="1134" spans="7:15" ht="13.5" customHeight="1" x14ac:dyDescent="0.25">
      <c r="G1134" s="111">
        <v>45430</v>
      </c>
      <c r="H1134" s="112" t="s">
        <v>1097</v>
      </c>
      <c r="I1134" s="121">
        <v>0.65972222222222221</v>
      </c>
      <c r="J1134" s="112">
        <v>5</v>
      </c>
      <c r="K1134" s="112">
        <v>3</v>
      </c>
      <c r="L1134" s="115">
        <v>9</v>
      </c>
      <c r="M1134" s="49">
        <f t="shared" si="51"/>
        <v>958</v>
      </c>
      <c r="N1134" s="2">
        <f t="shared" si="52"/>
        <v>1</v>
      </c>
      <c r="O1134" s="16">
        <f t="shared" si="53"/>
        <v>1</v>
      </c>
    </row>
    <row r="1135" spans="7:15" ht="13.5" customHeight="1" x14ac:dyDescent="0.25">
      <c r="G1135" s="111">
        <v>45437</v>
      </c>
      <c r="H1135" s="112" t="s">
        <v>5</v>
      </c>
      <c r="I1135" s="121">
        <v>0.59027777777777779</v>
      </c>
      <c r="J1135" s="112">
        <v>5</v>
      </c>
      <c r="K1135" s="112">
        <v>0</v>
      </c>
      <c r="L1135" s="115">
        <v>6</v>
      </c>
      <c r="M1135" s="49">
        <f t="shared" si="51"/>
        <v>959</v>
      </c>
      <c r="N1135" s="2">
        <f t="shared" si="52"/>
        <v>1</v>
      </c>
      <c r="O1135" s="16">
        <f t="shared" si="53"/>
        <v>1</v>
      </c>
    </row>
    <row r="1136" spans="7:15" ht="13.5" customHeight="1" x14ac:dyDescent="0.25">
      <c r="G1136" s="111">
        <v>45437</v>
      </c>
      <c r="H1136" s="112" t="s">
        <v>5</v>
      </c>
      <c r="I1136" s="121">
        <v>0.61458333333333337</v>
      </c>
      <c r="J1136" s="112">
        <v>5</v>
      </c>
      <c r="K1136" s="112">
        <v>0</v>
      </c>
      <c r="L1136" s="115">
        <v>7</v>
      </c>
      <c r="M1136" s="49">
        <f t="shared" si="51"/>
        <v>960</v>
      </c>
      <c r="N1136" s="2">
        <f t="shared" si="52"/>
        <v>2</v>
      </c>
      <c r="O1136" s="16">
        <f t="shared" si="53"/>
        <v>2</v>
      </c>
    </row>
    <row r="1137" spans="7:15" ht="13.5" customHeight="1" x14ac:dyDescent="0.25">
      <c r="G1137" s="111">
        <v>45437</v>
      </c>
      <c r="H1137" s="112" t="s">
        <v>5</v>
      </c>
      <c r="I1137" s="121">
        <v>0.61458333333333337</v>
      </c>
      <c r="J1137" s="112">
        <v>5</v>
      </c>
      <c r="K1137" s="112">
        <v>0</v>
      </c>
      <c r="L1137" s="115">
        <v>7</v>
      </c>
      <c r="M1137" s="49">
        <f t="shared" si="51"/>
        <v>960</v>
      </c>
      <c r="N1137" s="2">
        <f t="shared" si="52"/>
        <v>1</v>
      </c>
      <c r="O1137" s="16">
        <f t="shared" si="53"/>
        <v>2</v>
      </c>
    </row>
    <row r="1138" spans="7:15" ht="13.5" customHeight="1" x14ac:dyDescent="0.25">
      <c r="G1138" s="111">
        <v>45437</v>
      </c>
      <c r="H1138" s="112" t="s">
        <v>5</v>
      </c>
      <c r="I1138" s="121">
        <v>0.69097222222222221</v>
      </c>
      <c r="J1138" s="112">
        <v>5</v>
      </c>
      <c r="K1138" s="112">
        <v>0</v>
      </c>
      <c r="L1138" s="115">
        <v>10</v>
      </c>
      <c r="M1138" s="49">
        <f t="shared" si="51"/>
        <v>961</v>
      </c>
      <c r="N1138" s="2">
        <f t="shared" si="52"/>
        <v>1</v>
      </c>
      <c r="O1138" s="16">
        <f t="shared" si="53"/>
        <v>1</v>
      </c>
    </row>
    <row r="1139" spans="7:15" ht="13.5" customHeight="1" x14ac:dyDescent="0.25">
      <c r="G1139" s="111">
        <v>45444</v>
      </c>
      <c r="H1139" s="112" t="s">
        <v>149</v>
      </c>
      <c r="I1139" s="121">
        <v>0.45833333333333331</v>
      </c>
      <c r="J1139" s="112">
        <v>6</v>
      </c>
      <c r="K1139" s="112">
        <v>3</v>
      </c>
      <c r="L1139" s="115">
        <v>1</v>
      </c>
      <c r="M1139" s="49">
        <f t="shared" si="51"/>
        <v>962</v>
      </c>
      <c r="N1139" s="2">
        <f t="shared" si="52"/>
        <v>1</v>
      </c>
      <c r="O1139" s="16">
        <f t="shared" si="53"/>
        <v>1</v>
      </c>
    </row>
    <row r="1140" spans="7:15" ht="13.5" customHeight="1" x14ac:dyDescent="0.25">
      <c r="G1140" s="111">
        <v>45444</v>
      </c>
      <c r="H1140" s="112" t="s">
        <v>4</v>
      </c>
      <c r="I1140" s="121">
        <v>0.51736111111111116</v>
      </c>
      <c r="J1140" s="112">
        <v>4</v>
      </c>
      <c r="K1140" s="112">
        <v>9</v>
      </c>
      <c r="L1140" s="115">
        <v>2</v>
      </c>
      <c r="M1140" s="49">
        <f t="shared" si="51"/>
        <v>963</v>
      </c>
      <c r="N1140" s="2">
        <f t="shared" si="52"/>
        <v>1</v>
      </c>
      <c r="O1140" s="16">
        <f t="shared" si="53"/>
        <v>1</v>
      </c>
    </row>
    <row r="1141" spans="7:15" ht="13.5" customHeight="1" x14ac:dyDescent="0.25">
      <c r="G1141" s="111">
        <v>45444</v>
      </c>
      <c r="H1141" s="112" t="s">
        <v>4</v>
      </c>
      <c r="I1141" s="121">
        <v>0.56597222222222221</v>
      </c>
      <c r="J1141" s="112">
        <v>4</v>
      </c>
      <c r="K1141" s="112">
        <v>9</v>
      </c>
      <c r="L1141" s="115">
        <v>4</v>
      </c>
      <c r="M1141" s="49">
        <f t="shared" si="51"/>
        <v>964</v>
      </c>
      <c r="N1141" s="2">
        <f t="shared" si="52"/>
        <v>1</v>
      </c>
      <c r="O1141" s="16">
        <f t="shared" si="53"/>
        <v>1</v>
      </c>
    </row>
    <row r="1142" spans="7:15" ht="13.5" customHeight="1" x14ac:dyDescent="0.25">
      <c r="G1142" s="111">
        <v>45444</v>
      </c>
      <c r="H1142" s="112" t="s">
        <v>4</v>
      </c>
      <c r="I1142" s="121">
        <v>0.59027777777777779</v>
      </c>
      <c r="J1142" s="112">
        <v>4</v>
      </c>
      <c r="K1142" s="112">
        <v>9</v>
      </c>
      <c r="L1142" s="115">
        <v>5</v>
      </c>
      <c r="M1142" s="49">
        <f t="shared" si="51"/>
        <v>965</v>
      </c>
      <c r="N1142" s="2">
        <f t="shared" si="52"/>
        <v>1</v>
      </c>
      <c r="O1142" s="16">
        <f t="shared" si="53"/>
        <v>1</v>
      </c>
    </row>
    <row r="1143" spans="7:15" ht="13.5" customHeight="1" x14ac:dyDescent="0.25">
      <c r="G1143" s="111">
        <v>45444</v>
      </c>
      <c r="H1143" s="112" t="s">
        <v>4</v>
      </c>
      <c r="I1143" s="121">
        <v>0.61458333333333337</v>
      </c>
      <c r="J1143" s="112">
        <v>4</v>
      </c>
      <c r="K1143" s="112">
        <v>9</v>
      </c>
      <c r="L1143" s="115">
        <v>6</v>
      </c>
      <c r="M1143" s="49">
        <f t="shared" si="51"/>
        <v>966</v>
      </c>
      <c r="N1143" s="2">
        <f t="shared" si="52"/>
        <v>1</v>
      </c>
      <c r="O1143" s="16">
        <f t="shared" si="53"/>
        <v>1</v>
      </c>
    </row>
    <row r="1144" spans="7:15" ht="13.5" customHeight="1" x14ac:dyDescent="0.25">
      <c r="G1144" s="111">
        <v>45444</v>
      </c>
      <c r="H1144" s="112" t="s">
        <v>4</v>
      </c>
      <c r="I1144" s="121">
        <v>0.63888888888888884</v>
      </c>
      <c r="J1144" s="112">
        <v>4</v>
      </c>
      <c r="K1144" s="112">
        <v>9</v>
      </c>
      <c r="L1144" s="115">
        <v>7</v>
      </c>
      <c r="M1144" s="49">
        <f t="shared" si="51"/>
        <v>967</v>
      </c>
      <c r="N1144" s="2">
        <f t="shared" si="52"/>
        <v>1</v>
      </c>
      <c r="O1144" s="16">
        <f t="shared" si="53"/>
        <v>1</v>
      </c>
    </row>
    <row r="1145" spans="7:15" ht="13.5" customHeight="1" x14ac:dyDescent="0.25">
      <c r="G1145" s="111">
        <v>45451</v>
      </c>
      <c r="H1145" s="112" t="s">
        <v>3</v>
      </c>
      <c r="I1145" s="121">
        <v>0.61458333333333337</v>
      </c>
      <c r="J1145" s="112">
        <v>4</v>
      </c>
      <c r="K1145" s="112">
        <v>8</v>
      </c>
      <c r="L1145" s="115">
        <v>6</v>
      </c>
      <c r="M1145" s="49">
        <f t="shared" si="51"/>
        <v>968</v>
      </c>
      <c r="N1145" s="2">
        <f t="shared" si="52"/>
        <v>1</v>
      </c>
      <c r="O1145" s="16">
        <f t="shared" si="53"/>
        <v>1</v>
      </c>
    </row>
    <row r="1146" spans="7:15" ht="13.5" customHeight="1" x14ac:dyDescent="0.25">
      <c r="G1146" s="111">
        <v>45451</v>
      </c>
      <c r="H1146" s="112" t="s">
        <v>3</v>
      </c>
      <c r="I1146" s="121">
        <v>0.66666666666666663</v>
      </c>
      <c r="J1146" s="112">
        <v>4</v>
      </c>
      <c r="K1146" s="112">
        <v>8</v>
      </c>
      <c r="L1146" s="115">
        <v>8</v>
      </c>
      <c r="M1146" s="49">
        <f t="shared" si="51"/>
        <v>969</v>
      </c>
      <c r="N1146" s="2">
        <f t="shared" si="52"/>
        <v>1</v>
      </c>
      <c r="O1146" s="16">
        <f t="shared" si="53"/>
        <v>1</v>
      </c>
    </row>
    <row r="1147" spans="7:15" ht="13.5" customHeight="1" x14ac:dyDescent="0.25">
      <c r="G1147" s="111">
        <v>45458</v>
      </c>
      <c r="H1147" s="112" t="s">
        <v>149</v>
      </c>
      <c r="I1147" s="121">
        <v>0.4826388888888889</v>
      </c>
      <c r="J1147" s="112">
        <v>8</v>
      </c>
      <c r="K1147" s="112">
        <v>6</v>
      </c>
      <c r="L1147" s="115">
        <v>2</v>
      </c>
      <c r="M1147" s="49">
        <f t="shared" si="51"/>
        <v>970</v>
      </c>
      <c r="N1147" s="2">
        <f t="shared" si="52"/>
        <v>1</v>
      </c>
      <c r="O1147" s="16">
        <f t="shared" si="53"/>
        <v>1</v>
      </c>
    </row>
    <row r="1148" spans="7:15" ht="13.5" customHeight="1" x14ac:dyDescent="0.25">
      <c r="G1148" s="111">
        <v>45458</v>
      </c>
      <c r="H1148" s="112" t="s">
        <v>149</v>
      </c>
      <c r="I1148" s="121">
        <v>0.57986111111111116</v>
      </c>
      <c r="J1148" s="112">
        <v>8</v>
      </c>
      <c r="K1148" s="112">
        <v>6</v>
      </c>
      <c r="L1148" s="115">
        <v>6</v>
      </c>
      <c r="M1148" s="49">
        <f t="shared" si="51"/>
        <v>971</v>
      </c>
      <c r="N1148" s="2">
        <f t="shared" si="52"/>
        <v>1</v>
      </c>
      <c r="O1148" s="16">
        <f t="shared" si="53"/>
        <v>1</v>
      </c>
    </row>
    <row r="1149" spans="7:15" ht="13.5" customHeight="1" x14ac:dyDescent="0.25">
      <c r="G1149" s="111">
        <v>45458</v>
      </c>
      <c r="H1149" s="112" t="s">
        <v>5</v>
      </c>
      <c r="I1149" s="121">
        <v>0.64236111111111116</v>
      </c>
      <c r="J1149" s="112">
        <v>5</v>
      </c>
      <c r="K1149" s="112">
        <v>5</v>
      </c>
      <c r="L1149" s="115">
        <v>7</v>
      </c>
      <c r="M1149" s="49">
        <f t="shared" si="51"/>
        <v>972</v>
      </c>
      <c r="N1149" s="2">
        <f t="shared" si="52"/>
        <v>1</v>
      </c>
      <c r="O1149" s="16">
        <f t="shared" si="53"/>
        <v>1</v>
      </c>
    </row>
    <row r="1150" spans="7:15" ht="13.5" customHeight="1" x14ac:dyDescent="0.25">
      <c r="G1150" s="111">
        <v>45458</v>
      </c>
      <c r="H1150" s="112" t="s">
        <v>149</v>
      </c>
      <c r="I1150" s="121">
        <v>0.65625</v>
      </c>
      <c r="J1150" s="112">
        <v>8</v>
      </c>
      <c r="K1150" s="112">
        <v>6</v>
      </c>
      <c r="L1150" s="115">
        <v>9</v>
      </c>
      <c r="M1150" s="49">
        <f t="shared" si="51"/>
        <v>973</v>
      </c>
      <c r="N1150" s="2">
        <f t="shared" si="52"/>
        <v>1</v>
      </c>
      <c r="O1150" s="16">
        <f t="shared" si="53"/>
        <v>1</v>
      </c>
    </row>
    <row r="1151" spans="7:15" ht="13.5" customHeight="1" x14ac:dyDescent="0.25">
      <c r="G1151" s="111">
        <v>45465</v>
      </c>
      <c r="H1151" s="112" t="s">
        <v>3</v>
      </c>
      <c r="I1151" s="121">
        <v>0.51736111111111116</v>
      </c>
      <c r="J1151" s="112">
        <v>4</v>
      </c>
      <c r="K1151" s="112">
        <v>11</v>
      </c>
      <c r="L1151" s="115">
        <v>2</v>
      </c>
      <c r="M1151" s="49">
        <f t="shared" si="51"/>
        <v>974</v>
      </c>
      <c r="N1151" s="2">
        <f t="shared" si="52"/>
        <v>1</v>
      </c>
      <c r="O1151" s="16">
        <f t="shared" si="53"/>
        <v>1</v>
      </c>
    </row>
    <row r="1152" spans="7:15" ht="13.5" customHeight="1" x14ac:dyDescent="0.25">
      <c r="G1152" s="111">
        <v>45465</v>
      </c>
      <c r="H1152" s="112" t="s">
        <v>3</v>
      </c>
      <c r="I1152" s="121">
        <v>0.59027777777777779</v>
      </c>
      <c r="J1152" s="112">
        <v>4</v>
      </c>
      <c r="K1152" s="112">
        <v>11</v>
      </c>
      <c r="L1152" s="115">
        <v>5</v>
      </c>
      <c r="M1152" s="49">
        <f t="shared" si="51"/>
        <v>975</v>
      </c>
      <c r="N1152" s="2">
        <f t="shared" si="52"/>
        <v>2</v>
      </c>
      <c r="O1152" s="16">
        <f t="shared" si="53"/>
        <v>2</v>
      </c>
    </row>
    <row r="1153" spans="7:15" ht="13.5" customHeight="1" x14ac:dyDescent="0.25">
      <c r="G1153" s="111">
        <v>45465</v>
      </c>
      <c r="H1153" s="112" t="s">
        <v>3</v>
      </c>
      <c r="I1153" s="121">
        <v>0.59027777777777779</v>
      </c>
      <c r="J1153" s="112">
        <v>4</v>
      </c>
      <c r="K1153" s="112">
        <v>11</v>
      </c>
      <c r="L1153" s="115">
        <v>5</v>
      </c>
      <c r="M1153" s="49">
        <f t="shared" si="51"/>
        <v>975</v>
      </c>
      <c r="N1153" s="2">
        <f t="shared" si="52"/>
        <v>1</v>
      </c>
      <c r="O1153" s="16">
        <f t="shared" si="53"/>
        <v>2</v>
      </c>
    </row>
    <row r="1154" spans="7:15" ht="13.5" customHeight="1" x14ac:dyDescent="0.25">
      <c r="G1154" s="111">
        <v>45465</v>
      </c>
      <c r="H1154" s="112" t="s">
        <v>3</v>
      </c>
      <c r="I1154" s="121">
        <v>0.69097222222222221</v>
      </c>
      <c r="J1154" s="112">
        <v>4</v>
      </c>
      <c r="K1154" s="112">
        <v>11</v>
      </c>
      <c r="L1154" s="115">
        <v>9</v>
      </c>
      <c r="M1154" s="49">
        <f t="shared" si="51"/>
        <v>976</v>
      </c>
      <c r="N1154" s="2">
        <f t="shared" si="52"/>
        <v>1</v>
      </c>
      <c r="O1154" s="16">
        <f t="shared" si="53"/>
        <v>1</v>
      </c>
    </row>
    <row r="1155" spans="7:15" ht="13.5" customHeight="1" x14ac:dyDescent="0.25">
      <c r="G1155" s="111">
        <v>45472</v>
      </c>
      <c r="H1155" s="112" t="s">
        <v>149</v>
      </c>
      <c r="I1155" s="121">
        <v>0.4375</v>
      </c>
      <c r="J1155" s="112">
        <v>7</v>
      </c>
      <c r="K1155" s="112">
        <v>0</v>
      </c>
      <c r="L1155" s="115">
        <v>1</v>
      </c>
      <c r="M1155" s="49">
        <f t="shared" si="51"/>
        <v>977</v>
      </c>
      <c r="N1155" s="2">
        <f t="shared" si="52"/>
        <v>1</v>
      </c>
      <c r="O1155" s="16">
        <f t="shared" si="53"/>
        <v>1</v>
      </c>
    </row>
    <row r="1156" spans="7:15" ht="13.5" customHeight="1" x14ac:dyDescent="0.25">
      <c r="G1156" s="111">
        <v>45472</v>
      </c>
      <c r="H1156" s="112" t="s">
        <v>4</v>
      </c>
      <c r="I1156" s="121">
        <v>0.49305555555555558</v>
      </c>
      <c r="J1156" s="112">
        <v>4</v>
      </c>
      <c r="K1156" s="112">
        <v>12</v>
      </c>
      <c r="L1156" s="115">
        <v>2</v>
      </c>
      <c r="M1156" s="49">
        <f t="shared" si="51"/>
        <v>978</v>
      </c>
      <c r="N1156" s="2">
        <f t="shared" si="52"/>
        <v>1</v>
      </c>
      <c r="O1156" s="16">
        <f t="shared" si="53"/>
        <v>1</v>
      </c>
    </row>
    <row r="1157" spans="7:15" ht="13.5" customHeight="1" x14ac:dyDescent="0.25">
      <c r="G1157" s="111">
        <v>45472</v>
      </c>
      <c r="H1157" s="112" t="s">
        <v>4</v>
      </c>
      <c r="I1157" s="121">
        <v>0.62152777777777779</v>
      </c>
      <c r="J1157" s="112">
        <v>4</v>
      </c>
      <c r="K1157" s="112">
        <v>12</v>
      </c>
      <c r="L1157" s="115">
        <v>7</v>
      </c>
      <c r="M1157" s="49">
        <f t="shared" si="51"/>
        <v>979</v>
      </c>
      <c r="N1157" s="2">
        <f t="shared" si="52"/>
        <v>1</v>
      </c>
      <c r="O1157" s="16">
        <f t="shared" si="53"/>
        <v>1</v>
      </c>
    </row>
    <row r="1158" spans="7:15" ht="13.5" customHeight="1" x14ac:dyDescent="0.25">
      <c r="G1158" s="111">
        <v>45472</v>
      </c>
      <c r="H1158" s="112" t="s">
        <v>4</v>
      </c>
      <c r="I1158" s="121">
        <v>0.69444444444444442</v>
      </c>
      <c r="J1158" s="112">
        <v>4</v>
      </c>
      <c r="K1158" s="112">
        <v>12</v>
      </c>
      <c r="L1158" s="115">
        <v>10</v>
      </c>
      <c r="M1158" s="49">
        <f t="shared" ref="M1158:M1221" si="54">IF(AND(G1158=G1157,L1158=L1157,I1158=I1157),M1157,M1157+1)</f>
        <v>980</v>
      </c>
      <c r="N1158" s="2">
        <f t="shared" si="52"/>
        <v>1</v>
      </c>
      <c r="O1158" s="16">
        <f t="shared" si="53"/>
        <v>1</v>
      </c>
    </row>
    <row r="1159" spans="7:15" ht="13.5" customHeight="1" x14ac:dyDescent="0.25">
      <c r="G1159" s="111">
        <v>45479</v>
      </c>
      <c r="H1159" s="112" t="s">
        <v>3</v>
      </c>
      <c r="I1159" s="121">
        <v>0.52083333333333337</v>
      </c>
      <c r="J1159" s="112">
        <v>5</v>
      </c>
      <c r="K1159" s="112">
        <v>0</v>
      </c>
      <c r="L1159" s="115">
        <v>2</v>
      </c>
      <c r="M1159" s="49">
        <f t="shared" si="54"/>
        <v>981</v>
      </c>
      <c r="N1159" s="2">
        <f t="shared" si="52"/>
        <v>1</v>
      </c>
      <c r="O1159" s="16">
        <f t="shared" si="53"/>
        <v>1</v>
      </c>
    </row>
    <row r="1160" spans="7:15" ht="13.5" customHeight="1" x14ac:dyDescent="0.25">
      <c r="G1160" s="111">
        <v>45479</v>
      </c>
      <c r="H1160" s="112" t="s">
        <v>148</v>
      </c>
      <c r="I1160" s="121">
        <v>0.6875</v>
      </c>
      <c r="J1160" s="112">
        <v>9</v>
      </c>
      <c r="K1160" s="112">
        <v>3</v>
      </c>
      <c r="L1160" s="115">
        <v>10</v>
      </c>
      <c r="M1160" s="49">
        <f t="shared" si="54"/>
        <v>982</v>
      </c>
      <c r="N1160" s="2">
        <f t="shared" si="52"/>
        <v>1</v>
      </c>
      <c r="O1160" s="16">
        <f t="shared" si="53"/>
        <v>1</v>
      </c>
    </row>
    <row r="1161" spans="7:15" ht="13.5" customHeight="1" x14ac:dyDescent="0.25">
      <c r="G1161" s="111">
        <v>45486</v>
      </c>
      <c r="H1161" s="112" t="s">
        <v>148</v>
      </c>
      <c r="I1161" s="121">
        <v>0.63888888888888884</v>
      </c>
      <c r="J1161" s="112">
        <v>7</v>
      </c>
      <c r="K1161" s="112">
        <v>9</v>
      </c>
      <c r="L1161" s="115">
        <v>8</v>
      </c>
      <c r="M1161" s="49">
        <f t="shared" si="54"/>
        <v>983</v>
      </c>
      <c r="N1161" s="2">
        <f t="shared" ref="N1161:N1224" si="55">IF(M1161=M1163,3,IF(M1161=M1162,2,1))</f>
        <v>1</v>
      </c>
      <c r="O1161" s="16">
        <f t="shared" ref="O1161:O1224" si="56">IF(N1159=3,3,IF(N1160=3,3,IF(N1160=2,2,N1161)))</f>
        <v>1</v>
      </c>
    </row>
    <row r="1162" spans="7:15" ht="13.5" customHeight="1" x14ac:dyDescent="0.25">
      <c r="G1162" s="111">
        <v>45486</v>
      </c>
      <c r="H1162" s="112" t="s">
        <v>4</v>
      </c>
      <c r="I1162" s="121">
        <v>0.67708333333333337</v>
      </c>
      <c r="J1162" s="112">
        <v>7</v>
      </c>
      <c r="K1162" s="112">
        <v>0</v>
      </c>
      <c r="L1162" s="115">
        <v>8</v>
      </c>
      <c r="M1162" s="49">
        <f t="shared" si="54"/>
        <v>984</v>
      </c>
      <c r="N1162" s="2">
        <f t="shared" si="55"/>
        <v>1</v>
      </c>
      <c r="O1162" s="16">
        <f t="shared" si="56"/>
        <v>1</v>
      </c>
    </row>
    <row r="1163" spans="7:15" ht="13.5" customHeight="1" x14ac:dyDescent="0.25">
      <c r="G1163" s="111">
        <v>45486</v>
      </c>
      <c r="H1163" s="112" t="s">
        <v>4</v>
      </c>
      <c r="I1163" s="121">
        <v>0.7</v>
      </c>
      <c r="J1163" s="112">
        <v>7</v>
      </c>
      <c r="K1163" s="112">
        <v>0</v>
      </c>
      <c r="L1163" s="115">
        <v>9</v>
      </c>
      <c r="M1163" s="49">
        <f t="shared" si="54"/>
        <v>985</v>
      </c>
      <c r="N1163" s="2">
        <f t="shared" si="55"/>
        <v>2</v>
      </c>
      <c r="O1163" s="16">
        <f t="shared" si="56"/>
        <v>2</v>
      </c>
    </row>
    <row r="1164" spans="7:15" ht="13.5" customHeight="1" x14ac:dyDescent="0.25">
      <c r="G1164" s="111">
        <v>45486</v>
      </c>
      <c r="H1164" s="112" t="s">
        <v>4</v>
      </c>
      <c r="I1164" s="121">
        <v>0.7</v>
      </c>
      <c r="J1164" s="112">
        <v>7</v>
      </c>
      <c r="K1164" s="112">
        <v>0</v>
      </c>
      <c r="L1164" s="115">
        <v>9</v>
      </c>
      <c r="M1164" s="49">
        <f t="shared" si="54"/>
        <v>985</v>
      </c>
      <c r="N1164" s="2">
        <f t="shared" si="55"/>
        <v>1</v>
      </c>
      <c r="O1164" s="16">
        <f t="shared" si="56"/>
        <v>2</v>
      </c>
    </row>
    <row r="1165" spans="7:15" ht="13.5" customHeight="1" x14ac:dyDescent="0.25">
      <c r="G1165" s="111">
        <v>45493</v>
      </c>
      <c r="H1165" s="112" t="s">
        <v>149</v>
      </c>
      <c r="I1165" s="121">
        <v>0.64236111111111116</v>
      </c>
      <c r="J1165" s="112">
        <v>6</v>
      </c>
      <c r="K1165" s="112">
        <v>3</v>
      </c>
      <c r="L1165" s="115">
        <v>8</v>
      </c>
      <c r="M1165" s="49">
        <f t="shared" si="54"/>
        <v>986</v>
      </c>
      <c r="N1165" s="2">
        <f t="shared" si="55"/>
        <v>1</v>
      </c>
      <c r="O1165" s="16">
        <f t="shared" si="56"/>
        <v>1</v>
      </c>
    </row>
    <row r="1166" spans="7:15" ht="13.5" customHeight="1" x14ac:dyDescent="0.25">
      <c r="G1166" s="111">
        <v>45500</v>
      </c>
      <c r="H1166" s="112" t="s">
        <v>4</v>
      </c>
      <c r="I1166" s="121">
        <v>0.57986111111111116</v>
      </c>
      <c r="J1166" s="112">
        <v>4</v>
      </c>
      <c r="K1166" s="112">
        <v>4</v>
      </c>
      <c r="L1166" s="115">
        <v>4</v>
      </c>
      <c r="M1166" s="49">
        <f t="shared" si="54"/>
        <v>987</v>
      </c>
      <c r="N1166" s="2">
        <f t="shared" si="55"/>
        <v>2</v>
      </c>
      <c r="O1166" s="16">
        <f t="shared" si="56"/>
        <v>2</v>
      </c>
    </row>
    <row r="1167" spans="7:15" ht="13.5" customHeight="1" x14ac:dyDescent="0.25">
      <c r="G1167" s="111">
        <v>45500</v>
      </c>
      <c r="H1167" s="112" t="s">
        <v>4</v>
      </c>
      <c r="I1167" s="121">
        <v>0.57986111111111116</v>
      </c>
      <c r="J1167" s="112">
        <v>4</v>
      </c>
      <c r="K1167" s="112">
        <v>4</v>
      </c>
      <c r="L1167" s="115">
        <v>4</v>
      </c>
      <c r="M1167" s="49">
        <f t="shared" si="54"/>
        <v>987</v>
      </c>
      <c r="N1167" s="2">
        <f t="shared" si="55"/>
        <v>1</v>
      </c>
      <c r="O1167" s="16">
        <f t="shared" si="56"/>
        <v>2</v>
      </c>
    </row>
    <row r="1168" spans="7:15" ht="13.5" customHeight="1" x14ac:dyDescent="0.25">
      <c r="G1168" s="111">
        <v>45500</v>
      </c>
      <c r="H1168" s="112" t="s">
        <v>4</v>
      </c>
      <c r="I1168" s="121">
        <v>0.65972222222222221</v>
      </c>
      <c r="J1168" s="112">
        <v>4</v>
      </c>
      <c r="K1168" s="112">
        <v>4</v>
      </c>
      <c r="L1168" s="115">
        <v>7</v>
      </c>
      <c r="M1168" s="49">
        <f t="shared" si="54"/>
        <v>988</v>
      </c>
      <c r="N1168" s="2">
        <f t="shared" si="55"/>
        <v>1</v>
      </c>
      <c r="O1168" s="16">
        <f t="shared" si="56"/>
        <v>1</v>
      </c>
    </row>
    <row r="1169" spans="7:15" ht="13.5" customHeight="1" x14ac:dyDescent="0.25">
      <c r="G1169" s="111">
        <v>45500</v>
      </c>
      <c r="H1169" s="112" t="s">
        <v>4</v>
      </c>
      <c r="I1169" s="121">
        <v>0.70486111111111116</v>
      </c>
      <c r="J1169" s="112">
        <v>4</v>
      </c>
      <c r="K1169" s="112">
        <v>4</v>
      </c>
      <c r="L1169" s="115">
        <v>9</v>
      </c>
      <c r="M1169" s="49">
        <f t="shared" si="54"/>
        <v>989</v>
      </c>
      <c r="N1169" s="2">
        <f t="shared" si="55"/>
        <v>2</v>
      </c>
      <c r="O1169" s="16">
        <f t="shared" si="56"/>
        <v>2</v>
      </c>
    </row>
    <row r="1170" spans="7:15" ht="13.5" customHeight="1" x14ac:dyDescent="0.25">
      <c r="G1170" s="111">
        <v>45500</v>
      </c>
      <c r="H1170" s="112" t="s">
        <v>4</v>
      </c>
      <c r="I1170" s="121">
        <v>0.70486111111111116</v>
      </c>
      <c r="J1170" s="112">
        <v>4</v>
      </c>
      <c r="K1170" s="112">
        <v>4</v>
      </c>
      <c r="L1170" s="115">
        <v>9</v>
      </c>
      <c r="M1170" s="49">
        <f t="shared" si="54"/>
        <v>989</v>
      </c>
      <c r="N1170" s="2">
        <f t="shared" si="55"/>
        <v>1</v>
      </c>
      <c r="O1170" s="16">
        <f t="shared" si="56"/>
        <v>2</v>
      </c>
    </row>
    <row r="1171" spans="7:15" ht="13.5" customHeight="1" x14ac:dyDescent="0.25">
      <c r="G1171" s="111">
        <v>45507</v>
      </c>
      <c r="H1171" s="112" t="s">
        <v>3</v>
      </c>
      <c r="I1171" s="121">
        <v>0.53819444444444442</v>
      </c>
      <c r="J1171" s="112">
        <v>5</v>
      </c>
      <c r="K1171" s="112">
        <v>10</v>
      </c>
      <c r="L1171" s="115">
        <v>2</v>
      </c>
      <c r="M1171" s="49">
        <f t="shared" si="54"/>
        <v>990</v>
      </c>
      <c r="N1171" s="2">
        <f t="shared" si="55"/>
        <v>2</v>
      </c>
      <c r="O1171" s="16">
        <f t="shared" si="56"/>
        <v>2</v>
      </c>
    </row>
    <row r="1172" spans="7:15" ht="13.5" customHeight="1" x14ac:dyDescent="0.25">
      <c r="G1172" s="111">
        <v>45507</v>
      </c>
      <c r="H1172" s="112" t="s">
        <v>3</v>
      </c>
      <c r="I1172" s="121">
        <v>0.53819444444444442</v>
      </c>
      <c r="J1172" s="112">
        <v>5</v>
      </c>
      <c r="K1172" s="112">
        <v>10</v>
      </c>
      <c r="L1172" s="115">
        <v>2</v>
      </c>
      <c r="M1172" s="49">
        <f t="shared" si="54"/>
        <v>990</v>
      </c>
      <c r="N1172" s="2">
        <f t="shared" si="55"/>
        <v>1</v>
      </c>
      <c r="O1172" s="16">
        <f t="shared" si="56"/>
        <v>2</v>
      </c>
    </row>
    <row r="1173" spans="7:15" ht="13.5" customHeight="1" x14ac:dyDescent="0.25">
      <c r="G1173" s="111">
        <v>45507</v>
      </c>
      <c r="H1173" s="112" t="s">
        <v>3</v>
      </c>
      <c r="I1173" s="121">
        <v>0.5625</v>
      </c>
      <c r="J1173" s="112">
        <v>5</v>
      </c>
      <c r="K1173" s="112">
        <v>10</v>
      </c>
      <c r="L1173" s="115">
        <v>3</v>
      </c>
      <c r="M1173" s="49">
        <f t="shared" si="54"/>
        <v>991</v>
      </c>
      <c r="N1173" s="2">
        <f t="shared" si="55"/>
        <v>1</v>
      </c>
      <c r="O1173" s="16">
        <f t="shared" si="56"/>
        <v>1</v>
      </c>
    </row>
    <row r="1174" spans="7:15" ht="13.5" customHeight="1" x14ac:dyDescent="0.25">
      <c r="G1174" s="111">
        <v>45507</v>
      </c>
      <c r="H1174" s="112" t="s">
        <v>3</v>
      </c>
      <c r="I1174" s="121">
        <v>0.58680555555555558</v>
      </c>
      <c r="J1174" s="112">
        <v>5</v>
      </c>
      <c r="K1174" s="112">
        <v>10</v>
      </c>
      <c r="L1174" s="115">
        <v>4</v>
      </c>
      <c r="M1174" s="49">
        <f t="shared" si="54"/>
        <v>992</v>
      </c>
      <c r="N1174" s="2">
        <f t="shared" si="55"/>
        <v>1</v>
      </c>
      <c r="O1174" s="16">
        <f t="shared" si="56"/>
        <v>1</v>
      </c>
    </row>
    <row r="1175" spans="7:15" ht="13.5" customHeight="1" x14ac:dyDescent="0.25">
      <c r="G1175" s="111">
        <v>45507</v>
      </c>
      <c r="H1175" s="112" t="s">
        <v>3</v>
      </c>
      <c r="I1175" s="121">
        <v>0.61111111111111116</v>
      </c>
      <c r="J1175" s="112">
        <v>5</v>
      </c>
      <c r="K1175" s="112">
        <v>10</v>
      </c>
      <c r="L1175" s="115">
        <v>5</v>
      </c>
      <c r="M1175" s="49">
        <f t="shared" si="54"/>
        <v>993</v>
      </c>
      <c r="N1175" s="2">
        <f t="shared" si="55"/>
        <v>2</v>
      </c>
      <c r="O1175" s="16">
        <f t="shared" si="56"/>
        <v>2</v>
      </c>
    </row>
    <row r="1176" spans="7:15" ht="13.5" customHeight="1" x14ac:dyDescent="0.25">
      <c r="G1176" s="111">
        <v>45507</v>
      </c>
      <c r="H1176" s="112" t="s">
        <v>3</v>
      </c>
      <c r="I1176" s="121">
        <v>0.61111111111111116</v>
      </c>
      <c r="J1176" s="112">
        <v>5</v>
      </c>
      <c r="K1176" s="112">
        <v>10</v>
      </c>
      <c r="L1176" s="115">
        <v>5</v>
      </c>
      <c r="M1176" s="49">
        <f t="shared" si="54"/>
        <v>993</v>
      </c>
      <c r="N1176" s="2">
        <f t="shared" si="55"/>
        <v>1</v>
      </c>
      <c r="O1176" s="16">
        <f t="shared" si="56"/>
        <v>2</v>
      </c>
    </row>
    <row r="1177" spans="7:15" ht="13.5" customHeight="1" x14ac:dyDescent="0.25">
      <c r="G1177" s="111">
        <v>45507</v>
      </c>
      <c r="H1177" s="112" t="s">
        <v>149</v>
      </c>
      <c r="I1177" s="121">
        <v>0.625</v>
      </c>
      <c r="J1177" s="112">
        <v>5</v>
      </c>
      <c r="K1177" s="112">
        <v>7</v>
      </c>
      <c r="L1177" s="115">
        <v>7</v>
      </c>
      <c r="M1177" s="49">
        <f t="shared" si="54"/>
        <v>994</v>
      </c>
      <c r="N1177" s="2">
        <f t="shared" si="55"/>
        <v>1</v>
      </c>
      <c r="O1177" s="16">
        <f t="shared" si="56"/>
        <v>1</v>
      </c>
    </row>
    <row r="1178" spans="7:15" ht="13.5" customHeight="1" x14ac:dyDescent="0.25">
      <c r="G1178" s="111">
        <v>45507</v>
      </c>
      <c r="H1178" s="112" t="s">
        <v>149</v>
      </c>
      <c r="I1178" s="121">
        <v>0.70138888888888884</v>
      </c>
      <c r="J1178" s="112">
        <v>5</v>
      </c>
      <c r="K1178" s="112">
        <v>7</v>
      </c>
      <c r="L1178" s="115">
        <v>10</v>
      </c>
      <c r="M1178" s="49">
        <f t="shared" si="54"/>
        <v>995</v>
      </c>
      <c r="N1178" s="2">
        <f t="shared" si="55"/>
        <v>1</v>
      </c>
      <c r="O1178" s="16">
        <f t="shared" si="56"/>
        <v>1</v>
      </c>
    </row>
    <row r="1179" spans="7:15" ht="13.5" customHeight="1" x14ac:dyDescent="0.25">
      <c r="G1179" s="111">
        <v>45514</v>
      </c>
      <c r="H1179" s="112" t="s">
        <v>6</v>
      </c>
      <c r="I1179" s="121">
        <v>0.51388888888888884</v>
      </c>
      <c r="J1179" s="112">
        <v>5</v>
      </c>
      <c r="K1179" s="112">
        <v>0</v>
      </c>
      <c r="L1179" s="115">
        <v>1</v>
      </c>
      <c r="M1179" s="49">
        <f t="shared" si="54"/>
        <v>996</v>
      </c>
      <c r="N1179" s="2">
        <f t="shared" si="55"/>
        <v>1</v>
      </c>
      <c r="O1179" s="16">
        <f t="shared" si="56"/>
        <v>1</v>
      </c>
    </row>
    <row r="1180" spans="7:15" ht="13.5" customHeight="1" x14ac:dyDescent="0.25">
      <c r="G1180" s="111">
        <v>45514</v>
      </c>
      <c r="H1180" s="112" t="s">
        <v>6</v>
      </c>
      <c r="I1180" s="121">
        <v>0.61111111111111116</v>
      </c>
      <c r="J1180" s="112">
        <v>5</v>
      </c>
      <c r="K1180" s="112">
        <v>0</v>
      </c>
      <c r="L1180" s="115">
        <v>5</v>
      </c>
      <c r="M1180" s="49">
        <f t="shared" si="54"/>
        <v>997</v>
      </c>
      <c r="N1180" s="2">
        <f t="shared" si="55"/>
        <v>2</v>
      </c>
      <c r="O1180" s="16">
        <f t="shared" si="56"/>
        <v>2</v>
      </c>
    </row>
    <row r="1181" spans="7:15" ht="13.5" customHeight="1" x14ac:dyDescent="0.25">
      <c r="G1181" s="111">
        <v>45514</v>
      </c>
      <c r="H1181" s="112" t="s">
        <v>6</v>
      </c>
      <c r="I1181" s="121">
        <v>0.61111111111111116</v>
      </c>
      <c r="J1181" s="112">
        <v>5</v>
      </c>
      <c r="K1181" s="112">
        <v>0</v>
      </c>
      <c r="L1181" s="115">
        <v>5</v>
      </c>
      <c r="M1181" s="49">
        <f t="shared" si="54"/>
        <v>997</v>
      </c>
      <c r="N1181" s="2">
        <f t="shared" si="55"/>
        <v>1</v>
      </c>
      <c r="O1181" s="16">
        <f t="shared" si="56"/>
        <v>2</v>
      </c>
    </row>
    <row r="1182" spans="7:15" ht="13.5" customHeight="1" x14ac:dyDescent="0.25">
      <c r="G1182" s="111">
        <v>45514</v>
      </c>
      <c r="H1182" s="112" t="s">
        <v>148</v>
      </c>
      <c r="I1182" s="121">
        <v>0.64930555555555558</v>
      </c>
      <c r="J1182" s="112">
        <v>4</v>
      </c>
      <c r="K1182" s="112">
        <v>0</v>
      </c>
      <c r="L1182" s="115">
        <v>8</v>
      </c>
      <c r="M1182" s="49">
        <f t="shared" si="54"/>
        <v>998</v>
      </c>
      <c r="N1182" s="2">
        <f t="shared" si="55"/>
        <v>1</v>
      </c>
      <c r="O1182" s="16">
        <f t="shared" si="56"/>
        <v>1</v>
      </c>
    </row>
    <row r="1183" spans="7:15" ht="13.5" customHeight="1" x14ac:dyDescent="0.25">
      <c r="G1183" s="111">
        <v>45514</v>
      </c>
      <c r="H1183" s="112" t="s">
        <v>6</v>
      </c>
      <c r="I1183" s="121">
        <v>0.66319444444444442</v>
      </c>
      <c r="J1183" s="112">
        <v>5</v>
      </c>
      <c r="K1183" s="112">
        <v>0</v>
      </c>
      <c r="L1183" s="115">
        <v>7</v>
      </c>
      <c r="M1183" s="49">
        <f t="shared" si="54"/>
        <v>999</v>
      </c>
      <c r="N1183" s="2">
        <f t="shared" si="55"/>
        <v>1</v>
      </c>
      <c r="O1183" s="16">
        <f t="shared" si="56"/>
        <v>1</v>
      </c>
    </row>
    <row r="1184" spans="7:15" ht="13.5" customHeight="1" x14ac:dyDescent="0.25">
      <c r="G1184" s="111">
        <v>45514</v>
      </c>
      <c r="H1184" s="112" t="s">
        <v>148</v>
      </c>
      <c r="I1184" s="121">
        <v>0.67708333333333337</v>
      </c>
      <c r="J1184" s="112">
        <v>4</v>
      </c>
      <c r="K1184" s="112">
        <v>0</v>
      </c>
      <c r="L1184" s="115">
        <v>9</v>
      </c>
      <c r="M1184" s="49">
        <f t="shared" si="54"/>
        <v>1000</v>
      </c>
      <c r="N1184" s="2">
        <f t="shared" si="55"/>
        <v>1</v>
      </c>
      <c r="O1184" s="16">
        <f t="shared" si="56"/>
        <v>1</v>
      </c>
    </row>
    <row r="1185" spans="7:15" ht="13.5" customHeight="1" x14ac:dyDescent="0.25">
      <c r="G1185" s="111">
        <v>45521</v>
      </c>
      <c r="H1185" s="112" t="s">
        <v>4</v>
      </c>
      <c r="I1185" s="121">
        <v>0.51736111111111116</v>
      </c>
      <c r="J1185" s="112">
        <v>4</v>
      </c>
      <c r="K1185" s="112">
        <v>9</v>
      </c>
      <c r="L1185" s="115">
        <v>1</v>
      </c>
      <c r="M1185" s="49">
        <f t="shared" si="54"/>
        <v>1001</v>
      </c>
      <c r="N1185" s="2">
        <f t="shared" si="55"/>
        <v>1</v>
      </c>
      <c r="O1185" s="16">
        <f t="shared" si="56"/>
        <v>1</v>
      </c>
    </row>
    <row r="1186" spans="7:15" ht="13.5" customHeight="1" x14ac:dyDescent="0.25">
      <c r="G1186" s="111">
        <v>45521</v>
      </c>
      <c r="H1186" s="112" t="s">
        <v>4</v>
      </c>
      <c r="I1186" s="121">
        <v>0.54166666666666663</v>
      </c>
      <c r="J1186" s="112">
        <v>4</v>
      </c>
      <c r="K1186" s="112">
        <v>9</v>
      </c>
      <c r="L1186" s="115">
        <v>2</v>
      </c>
      <c r="M1186" s="49">
        <f t="shared" si="54"/>
        <v>1002</v>
      </c>
      <c r="N1186" s="2">
        <f t="shared" si="55"/>
        <v>1</v>
      </c>
      <c r="O1186" s="16">
        <f t="shared" si="56"/>
        <v>1</v>
      </c>
    </row>
    <row r="1187" spans="7:15" ht="13.5" customHeight="1" x14ac:dyDescent="0.25">
      <c r="G1187" s="111">
        <v>45521</v>
      </c>
      <c r="H1187" s="112" t="s">
        <v>149</v>
      </c>
      <c r="I1187" s="121">
        <v>0.55555555555555558</v>
      </c>
      <c r="J1187" s="112">
        <v>5</v>
      </c>
      <c r="K1187" s="112">
        <v>0</v>
      </c>
      <c r="L1187" s="115">
        <v>4</v>
      </c>
      <c r="M1187" s="49">
        <f t="shared" si="54"/>
        <v>1003</v>
      </c>
      <c r="N1187" s="2">
        <f t="shared" si="55"/>
        <v>1</v>
      </c>
      <c r="O1187" s="16">
        <f t="shared" si="56"/>
        <v>1</v>
      </c>
    </row>
    <row r="1188" spans="7:15" ht="13.5" customHeight="1" x14ac:dyDescent="0.25">
      <c r="G1188" s="111">
        <v>45521</v>
      </c>
      <c r="H1188" s="112" t="s">
        <v>4</v>
      </c>
      <c r="I1188" s="121">
        <v>0.56597222222222221</v>
      </c>
      <c r="J1188" s="112">
        <v>4</v>
      </c>
      <c r="K1188" s="112">
        <v>9</v>
      </c>
      <c r="L1188" s="115">
        <v>3</v>
      </c>
      <c r="M1188" s="49">
        <f t="shared" si="54"/>
        <v>1004</v>
      </c>
      <c r="N1188" s="2">
        <f t="shared" si="55"/>
        <v>1</v>
      </c>
      <c r="O1188" s="16">
        <f t="shared" si="56"/>
        <v>1</v>
      </c>
    </row>
    <row r="1189" spans="7:15" ht="13.5" customHeight="1" x14ac:dyDescent="0.25">
      <c r="G1189" s="111">
        <v>45521</v>
      </c>
      <c r="H1189" s="112" t="s">
        <v>149</v>
      </c>
      <c r="I1189" s="121">
        <v>0.62847222222222221</v>
      </c>
      <c r="J1189" s="112">
        <v>5</v>
      </c>
      <c r="K1189" s="112">
        <v>0</v>
      </c>
      <c r="L1189" s="115">
        <v>7</v>
      </c>
      <c r="M1189" s="49">
        <f t="shared" si="54"/>
        <v>1005</v>
      </c>
      <c r="N1189" s="2">
        <f t="shared" si="55"/>
        <v>1</v>
      </c>
      <c r="O1189" s="16">
        <f t="shared" si="56"/>
        <v>1</v>
      </c>
    </row>
    <row r="1190" spans="7:15" ht="13.5" customHeight="1" x14ac:dyDescent="0.25">
      <c r="G1190" s="111">
        <v>45521</v>
      </c>
      <c r="H1190" s="112" t="s">
        <v>4</v>
      </c>
      <c r="I1190" s="121">
        <v>0.66666666666666663</v>
      </c>
      <c r="J1190" s="112">
        <v>4</v>
      </c>
      <c r="K1190" s="112">
        <v>9</v>
      </c>
      <c r="L1190" s="115">
        <v>7</v>
      </c>
      <c r="M1190" s="49">
        <f t="shared" si="54"/>
        <v>1006</v>
      </c>
      <c r="N1190" s="2">
        <f t="shared" si="55"/>
        <v>2</v>
      </c>
      <c r="O1190" s="16">
        <f t="shared" si="56"/>
        <v>2</v>
      </c>
    </row>
    <row r="1191" spans="7:15" ht="13.5" customHeight="1" x14ac:dyDescent="0.25">
      <c r="G1191" s="111">
        <v>45521</v>
      </c>
      <c r="H1191" s="112" t="s">
        <v>4</v>
      </c>
      <c r="I1191" s="121">
        <v>0.66666666666666663</v>
      </c>
      <c r="J1191" s="112">
        <v>4</v>
      </c>
      <c r="K1191" s="112">
        <v>9</v>
      </c>
      <c r="L1191" s="115">
        <v>7</v>
      </c>
      <c r="M1191" s="49">
        <f t="shared" si="54"/>
        <v>1006</v>
      </c>
      <c r="N1191" s="2">
        <f t="shared" si="55"/>
        <v>1</v>
      </c>
      <c r="O1191" s="16">
        <f t="shared" si="56"/>
        <v>2</v>
      </c>
    </row>
    <row r="1192" spans="7:15" ht="13.5" customHeight="1" x14ac:dyDescent="0.25">
      <c r="G1192" s="111">
        <v>45521</v>
      </c>
      <c r="H1192" s="112" t="s">
        <v>4</v>
      </c>
      <c r="I1192" s="121">
        <v>0.69097222222222221</v>
      </c>
      <c r="J1192" s="112">
        <v>4</v>
      </c>
      <c r="K1192" s="112">
        <v>9</v>
      </c>
      <c r="L1192" s="115">
        <v>8</v>
      </c>
      <c r="M1192" s="49">
        <f t="shared" si="54"/>
        <v>1007</v>
      </c>
      <c r="N1192" s="2">
        <f t="shared" si="55"/>
        <v>2</v>
      </c>
      <c r="O1192" s="16">
        <f t="shared" si="56"/>
        <v>2</v>
      </c>
    </row>
    <row r="1193" spans="7:15" ht="13.5" customHeight="1" x14ac:dyDescent="0.25">
      <c r="G1193" s="111">
        <v>45521</v>
      </c>
      <c r="H1193" s="112" t="s">
        <v>4</v>
      </c>
      <c r="I1193" s="121">
        <v>0.69097222222222221</v>
      </c>
      <c r="J1193" s="112">
        <v>4</v>
      </c>
      <c r="K1193" s="112">
        <v>9</v>
      </c>
      <c r="L1193" s="115">
        <v>8</v>
      </c>
      <c r="M1193" s="49">
        <f t="shared" si="54"/>
        <v>1007</v>
      </c>
      <c r="N1193" s="2">
        <f t="shared" si="55"/>
        <v>1</v>
      </c>
      <c r="O1193" s="16">
        <f t="shared" si="56"/>
        <v>2</v>
      </c>
    </row>
    <row r="1194" spans="7:15" ht="13.5" customHeight="1" x14ac:dyDescent="0.25">
      <c r="G1194" s="111">
        <v>45521</v>
      </c>
      <c r="H1194" s="112" t="s">
        <v>4</v>
      </c>
      <c r="I1194" s="121">
        <v>0.71875</v>
      </c>
      <c r="J1194" s="112">
        <v>4</v>
      </c>
      <c r="K1194" s="112">
        <v>9</v>
      </c>
      <c r="L1194" s="115">
        <v>9</v>
      </c>
      <c r="M1194" s="49">
        <f t="shared" si="54"/>
        <v>1008</v>
      </c>
      <c r="N1194" s="2">
        <f t="shared" si="55"/>
        <v>1</v>
      </c>
      <c r="O1194" s="16">
        <f t="shared" si="56"/>
        <v>1</v>
      </c>
    </row>
    <row r="1195" spans="7:15" ht="13.5" customHeight="1" x14ac:dyDescent="0.25">
      <c r="G1195" s="111">
        <v>45528</v>
      </c>
      <c r="H1195" s="112" t="s">
        <v>148</v>
      </c>
      <c r="I1195" s="121">
        <v>0.48958333333333331</v>
      </c>
      <c r="J1195" s="112">
        <v>4</v>
      </c>
      <c r="K1195" s="112">
        <v>3</v>
      </c>
      <c r="L1195" s="115">
        <v>1</v>
      </c>
      <c r="M1195" s="49">
        <f t="shared" si="54"/>
        <v>1009</v>
      </c>
      <c r="N1195" s="2">
        <f t="shared" si="55"/>
        <v>1</v>
      </c>
      <c r="O1195" s="16">
        <f t="shared" si="56"/>
        <v>1</v>
      </c>
    </row>
    <row r="1196" spans="7:15" ht="13.5" customHeight="1" x14ac:dyDescent="0.25">
      <c r="G1196" s="111">
        <v>45528</v>
      </c>
      <c r="H1196" s="112" t="s">
        <v>6</v>
      </c>
      <c r="I1196" s="121">
        <v>0.54861111111111116</v>
      </c>
      <c r="J1196" s="112">
        <v>5</v>
      </c>
      <c r="K1196" s="112">
        <v>5</v>
      </c>
      <c r="L1196" s="115">
        <v>1</v>
      </c>
      <c r="M1196" s="49">
        <f t="shared" si="54"/>
        <v>1010</v>
      </c>
      <c r="N1196" s="2">
        <f t="shared" si="55"/>
        <v>1</v>
      </c>
      <c r="O1196" s="16">
        <f t="shared" si="56"/>
        <v>1</v>
      </c>
    </row>
    <row r="1197" spans="7:15" ht="13.5" customHeight="1" x14ac:dyDescent="0.25">
      <c r="G1197" s="111">
        <v>45528</v>
      </c>
      <c r="H1197" s="112" t="s">
        <v>148</v>
      </c>
      <c r="I1197" s="121">
        <v>0.5625</v>
      </c>
      <c r="J1197" s="112">
        <v>4</v>
      </c>
      <c r="K1197" s="112">
        <v>3</v>
      </c>
      <c r="L1197" s="115">
        <v>4</v>
      </c>
      <c r="M1197" s="49">
        <f t="shared" si="54"/>
        <v>1011</v>
      </c>
      <c r="N1197" s="2">
        <f t="shared" si="55"/>
        <v>1</v>
      </c>
      <c r="O1197" s="16">
        <f t="shared" si="56"/>
        <v>1</v>
      </c>
    </row>
    <row r="1198" spans="7:15" ht="13.5" customHeight="1" x14ac:dyDescent="0.25">
      <c r="G1198" s="111">
        <v>45528</v>
      </c>
      <c r="H1198" s="112" t="s">
        <v>148</v>
      </c>
      <c r="I1198" s="121">
        <v>0.63541666666666663</v>
      </c>
      <c r="J1198" s="112">
        <v>4</v>
      </c>
      <c r="K1198" s="112">
        <v>3</v>
      </c>
      <c r="L1198" s="115">
        <v>7</v>
      </c>
      <c r="M1198" s="49">
        <f t="shared" si="54"/>
        <v>1012</v>
      </c>
      <c r="N1198" s="2">
        <f t="shared" si="55"/>
        <v>1</v>
      </c>
      <c r="O1198" s="16">
        <f t="shared" si="56"/>
        <v>1</v>
      </c>
    </row>
    <row r="1199" spans="7:15" ht="13.5" customHeight="1" x14ac:dyDescent="0.25">
      <c r="G1199" s="111">
        <v>45528</v>
      </c>
      <c r="H1199" s="112" t="s">
        <v>6</v>
      </c>
      <c r="I1199" s="121">
        <v>0.67361111111111116</v>
      </c>
      <c r="J1199" s="112">
        <v>5</v>
      </c>
      <c r="K1199" s="112">
        <v>5</v>
      </c>
      <c r="L1199" s="115">
        <v>6</v>
      </c>
      <c r="M1199" s="49">
        <f t="shared" si="54"/>
        <v>1013</v>
      </c>
      <c r="N1199" s="2">
        <f t="shared" si="55"/>
        <v>1</v>
      </c>
      <c r="O1199" s="16">
        <f t="shared" si="56"/>
        <v>1</v>
      </c>
    </row>
    <row r="1200" spans="7:15" ht="13.5" customHeight="1" x14ac:dyDescent="0.25">
      <c r="G1200" s="111">
        <v>45528</v>
      </c>
      <c r="H1200" s="112" t="s">
        <v>6</v>
      </c>
      <c r="I1200" s="121">
        <v>0.71875</v>
      </c>
      <c r="J1200" s="112">
        <v>5</v>
      </c>
      <c r="K1200" s="112">
        <v>5</v>
      </c>
      <c r="L1200" s="115">
        <v>8</v>
      </c>
      <c r="M1200" s="49">
        <f t="shared" si="54"/>
        <v>1014</v>
      </c>
      <c r="N1200" s="2">
        <f t="shared" si="55"/>
        <v>1</v>
      </c>
      <c r="O1200" s="16">
        <f t="shared" si="56"/>
        <v>1</v>
      </c>
    </row>
    <row r="1201" spans="7:15" ht="13.5" customHeight="1" x14ac:dyDescent="0.25">
      <c r="G1201" s="111">
        <v>45528</v>
      </c>
      <c r="H1201" s="112" t="s">
        <v>6</v>
      </c>
      <c r="I1201" s="121">
        <v>0.73958333333333337</v>
      </c>
      <c r="J1201" s="112">
        <v>5</v>
      </c>
      <c r="K1201" s="112">
        <v>5</v>
      </c>
      <c r="L1201" s="115">
        <v>9</v>
      </c>
      <c r="M1201" s="49">
        <f t="shared" si="54"/>
        <v>1015</v>
      </c>
      <c r="N1201" s="2">
        <f t="shared" si="55"/>
        <v>2</v>
      </c>
      <c r="O1201" s="16">
        <f t="shared" si="56"/>
        <v>2</v>
      </c>
    </row>
    <row r="1202" spans="7:15" ht="13.5" customHeight="1" x14ac:dyDescent="0.25">
      <c r="G1202" s="111">
        <v>45528</v>
      </c>
      <c r="H1202" s="112" t="s">
        <v>6</v>
      </c>
      <c r="I1202" s="121">
        <v>0.73958333333333337</v>
      </c>
      <c r="J1202" s="112">
        <v>5</v>
      </c>
      <c r="K1202" s="112">
        <v>5</v>
      </c>
      <c r="L1202" s="115">
        <v>9</v>
      </c>
      <c r="M1202" s="49">
        <f t="shared" si="54"/>
        <v>1015</v>
      </c>
      <c r="N1202" s="2">
        <f t="shared" si="55"/>
        <v>1</v>
      </c>
      <c r="O1202" s="16">
        <f t="shared" si="56"/>
        <v>2</v>
      </c>
    </row>
    <row r="1203" spans="7:15" ht="13.5" customHeight="1" x14ac:dyDescent="0.25">
      <c r="G1203" s="111">
        <v>45535</v>
      </c>
      <c r="H1203" s="112" t="s">
        <v>149</v>
      </c>
      <c r="I1203" s="121">
        <v>0.48958333333333331</v>
      </c>
      <c r="J1203" s="112">
        <v>4</v>
      </c>
      <c r="K1203" s="112">
        <v>2</v>
      </c>
      <c r="L1203" s="115">
        <v>1</v>
      </c>
      <c r="M1203" s="49">
        <f t="shared" si="54"/>
        <v>1016</v>
      </c>
      <c r="N1203" s="2">
        <f t="shared" si="55"/>
        <v>1</v>
      </c>
      <c r="O1203" s="16">
        <f t="shared" si="56"/>
        <v>1</v>
      </c>
    </row>
    <row r="1204" spans="7:15" ht="13.5" customHeight="1" x14ac:dyDescent="0.25">
      <c r="G1204" s="111">
        <v>45535</v>
      </c>
      <c r="H1204" s="112" t="s">
        <v>4</v>
      </c>
      <c r="I1204" s="121">
        <v>0.50347222222222221</v>
      </c>
      <c r="J1204" s="112">
        <v>4</v>
      </c>
      <c r="K1204" s="112">
        <v>0</v>
      </c>
      <c r="L1204" s="115">
        <v>1</v>
      </c>
      <c r="M1204" s="49">
        <f t="shared" si="54"/>
        <v>1017</v>
      </c>
      <c r="N1204" s="2">
        <f t="shared" si="55"/>
        <v>1</v>
      </c>
      <c r="O1204" s="16">
        <f t="shared" si="56"/>
        <v>1</v>
      </c>
    </row>
    <row r="1205" spans="7:15" ht="13.5" customHeight="1" x14ac:dyDescent="0.25">
      <c r="G1205" s="111">
        <v>45535</v>
      </c>
      <c r="H1205" s="112" t="s">
        <v>4</v>
      </c>
      <c r="I1205" s="121">
        <v>0.57291666666666663</v>
      </c>
      <c r="J1205" s="112">
        <v>4</v>
      </c>
      <c r="K1205" s="112">
        <v>0</v>
      </c>
      <c r="L1205" s="115">
        <v>4</v>
      </c>
      <c r="M1205" s="49">
        <f t="shared" si="54"/>
        <v>1018</v>
      </c>
      <c r="N1205" s="2">
        <f t="shared" si="55"/>
        <v>1</v>
      </c>
      <c r="O1205" s="16">
        <f t="shared" si="56"/>
        <v>1</v>
      </c>
    </row>
    <row r="1206" spans="7:15" ht="13.5" customHeight="1" x14ac:dyDescent="0.25">
      <c r="G1206" s="111">
        <v>45535</v>
      </c>
      <c r="H1206" s="112" t="s">
        <v>149</v>
      </c>
      <c r="I1206" s="121">
        <v>0.58680555555555558</v>
      </c>
      <c r="J1206" s="112">
        <v>4</v>
      </c>
      <c r="K1206" s="112">
        <v>2</v>
      </c>
      <c r="L1206" s="115">
        <v>5</v>
      </c>
      <c r="M1206" s="49">
        <f t="shared" si="54"/>
        <v>1019</v>
      </c>
      <c r="N1206" s="2">
        <f t="shared" si="55"/>
        <v>1</v>
      </c>
      <c r="O1206" s="16">
        <f t="shared" si="56"/>
        <v>1</v>
      </c>
    </row>
    <row r="1207" spans="7:15" ht="13.5" customHeight="1" x14ac:dyDescent="0.25">
      <c r="G1207" s="111">
        <v>45535</v>
      </c>
      <c r="H1207" s="112" t="s">
        <v>4</v>
      </c>
      <c r="I1207" s="121">
        <v>0.59722222222222221</v>
      </c>
      <c r="J1207" s="112">
        <v>4</v>
      </c>
      <c r="K1207" s="112">
        <v>0</v>
      </c>
      <c r="L1207" s="115">
        <v>5</v>
      </c>
      <c r="M1207" s="49">
        <f t="shared" si="54"/>
        <v>1020</v>
      </c>
      <c r="N1207" s="2">
        <f t="shared" si="55"/>
        <v>1</v>
      </c>
      <c r="O1207" s="16">
        <f t="shared" si="56"/>
        <v>1</v>
      </c>
    </row>
    <row r="1208" spans="7:15" ht="13.5" customHeight="1" x14ac:dyDescent="0.25">
      <c r="G1208" s="111">
        <v>45535</v>
      </c>
      <c r="H1208" s="112" t="s">
        <v>4</v>
      </c>
      <c r="I1208" s="121">
        <v>0.64583333333333337</v>
      </c>
      <c r="J1208" s="112">
        <v>4</v>
      </c>
      <c r="K1208" s="112">
        <v>0</v>
      </c>
      <c r="L1208" s="115">
        <v>7</v>
      </c>
      <c r="M1208" s="49">
        <f t="shared" si="54"/>
        <v>1021</v>
      </c>
      <c r="N1208" s="2">
        <f t="shared" si="55"/>
        <v>1</v>
      </c>
      <c r="O1208" s="16">
        <f t="shared" si="56"/>
        <v>1</v>
      </c>
    </row>
    <row r="1209" spans="7:15" ht="13.5" customHeight="1" x14ac:dyDescent="0.25">
      <c r="G1209" s="111">
        <v>45535</v>
      </c>
      <c r="H1209" s="112" t="s">
        <v>149</v>
      </c>
      <c r="I1209" s="121">
        <v>0.65972222222222221</v>
      </c>
      <c r="J1209" s="112">
        <v>4</v>
      </c>
      <c r="K1209" s="112">
        <v>2</v>
      </c>
      <c r="L1209" s="115">
        <v>8</v>
      </c>
      <c r="M1209" s="49">
        <f t="shared" si="54"/>
        <v>1022</v>
      </c>
      <c r="N1209" s="2">
        <f t="shared" si="55"/>
        <v>1</v>
      </c>
      <c r="O1209" s="16">
        <f t="shared" si="56"/>
        <v>1</v>
      </c>
    </row>
    <row r="1210" spans="7:15" ht="13.5" customHeight="1" x14ac:dyDescent="0.25">
      <c r="G1210" s="111">
        <v>45535</v>
      </c>
      <c r="H1210" s="112" t="s">
        <v>4</v>
      </c>
      <c r="I1210" s="121">
        <v>0.67361111111111116</v>
      </c>
      <c r="J1210" s="112">
        <v>4</v>
      </c>
      <c r="K1210" s="112">
        <v>0</v>
      </c>
      <c r="L1210" s="115">
        <v>8</v>
      </c>
      <c r="M1210" s="49">
        <f t="shared" si="54"/>
        <v>1023</v>
      </c>
      <c r="N1210" s="2">
        <f t="shared" si="55"/>
        <v>1</v>
      </c>
      <c r="O1210" s="16">
        <f t="shared" si="56"/>
        <v>1</v>
      </c>
    </row>
    <row r="1211" spans="7:15" ht="13.5" customHeight="1" x14ac:dyDescent="0.25">
      <c r="G1211" s="111">
        <v>45535</v>
      </c>
      <c r="H1211" s="112" t="s">
        <v>4</v>
      </c>
      <c r="I1211" s="121">
        <v>0.69791666666666663</v>
      </c>
      <c r="J1211" s="112">
        <v>4</v>
      </c>
      <c r="K1211" s="112">
        <v>0</v>
      </c>
      <c r="L1211" s="115">
        <v>9</v>
      </c>
      <c r="M1211" s="49">
        <f t="shared" si="54"/>
        <v>1024</v>
      </c>
      <c r="N1211" s="2">
        <f t="shared" si="55"/>
        <v>2</v>
      </c>
      <c r="O1211" s="16">
        <f t="shared" si="56"/>
        <v>2</v>
      </c>
    </row>
    <row r="1212" spans="7:15" ht="13.5" customHeight="1" x14ac:dyDescent="0.25">
      <c r="G1212" s="111">
        <v>45535</v>
      </c>
      <c r="H1212" s="112" t="s">
        <v>4</v>
      </c>
      <c r="I1212" s="121">
        <v>0.69791666666666663</v>
      </c>
      <c r="J1212" s="112">
        <v>4</v>
      </c>
      <c r="K1212" s="112">
        <v>0</v>
      </c>
      <c r="L1212" s="115">
        <v>9</v>
      </c>
      <c r="M1212" s="49">
        <f t="shared" si="54"/>
        <v>1024</v>
      </c>
      <c r="N1212" s="2">
        <f t="shared" si="55"/>
        <v>1</v>
      </c>
      <c r="O1212" s="16">
        <f t="shared" si="56"/>
        <v>2</v>
      </c>
    </row>
    <row r="1213" spans="7:15" ht="13.5" customHeight="1" x14ac:dyDescent="0.25">
      <c r="G1213" s="111">
        <v>45535</v>
      </c>
      <c r="H1213" s="112" t="s">
        <v>149</v>
      </c>
      <c r="I1213" s="121">
        <v>0.71180555555555558</v>
      </c>
      <c r="J1213" s="112">
        <v>4</v>
      </c>
      <c r="K1213" s="112">
        <v>2</v>
      </c>
      <c r="L1213" s="115">
        <v>10</v>
      </c>
      <c r="M1213" s="49">
        <f t="shared" si="54"/>
        <v>1025</v>
      </c>
      <c r="N1213" s="2">
        <f t="shared" si="55"/>
        <v>1</v>
      </c>
      <c r="O1213" s="16">
        <f t="shared" si="56"/>
        <v>1</v>
      </c>
    </row>
    <row r="1214" spans="7:15" ht="13.5" customHeight="1" x14ac:dyDescent="0.25">
      <c r="G1214" s="111">
        <v>45535</v>
      </c>
      <c r="H1214" s="112" t="s">
        <v>4</v>
      </c>
      <c r="I1214" s="121">
        <v>0.72222222222222221</v>
      </c>
      <c r="J1214" s="112">
        <v>4</v>
      </c>
      <c r="K1214" s="112">
        <v>0</v>
      </c>
      <c r="L1214" s="115">
        <v>10</v>
      </c>
      <c r="M1214" s="49">
        <f t="shared" si="54"/>
        <v>1026</v>
      </c>
      <c r="N1214" s="2">
        <f t="shared" si="55"/>
        <v>1</v>
      </c>
      <c r="O1214" s="16">
        <f t="shared" si="56"/>
        <v>1</v>
      </c>
    </row>
    <row r="1215" spans="7:15" ht="13.5" customHeight="1" x14ac:dyDescent="0.25">
      <c r="G1215" s="111">
        <v>45542</v>
      </c>
      <c r="H1215" s="112" t="s">
        <v>6</v>
      </c>
      <c r="I1215" s="121">
        <v>0.55208333333333337</v>
      </c>
      <c r="J1215" s="112">
        <v>4</v>
      </c>
      <c r="K1215" s="112">
        <v>0</v>
      </c>
      <c r="L1215" s="115">
        <v>3</v>
      </c>
      <c r="M1215" s="49">
        <f t="shared" si="54"/>
        <v>1027</v>
      </c>
      <c r="N1215" s="2">
        <f t="shared" si="55"/>
        <v>2</v>
      </c>
      <c r="O1215" s="16">
        <f t="shared" si="56"/>
        <v>2</v>
      </c>
    </row>
    <row r="1216" spans="7:15" ht="13.5" customHeight="1" x14ac:dyDescent="0.25">
      <c r="G1216" s="111">
        <v>45542</v>
      </c>
      <c r="H1216" s="112" t="s">
        <v>6</v>
      </c>
      <c r="I1216" s="121">
        <v>0.55208333333333337</v>
      </c>
      <c r="J1216" s="112">
        <v>4</v>
      </c>
      <c r="K1216" s="112">
        <v>0</v>
      </c>
      <c r="L1216" s="115">
        <v>3</v>
      </c>
      <c r="M1216" s="49">
        <f t="shared" si="54"/>
        <v>1027</v>
      </c>
      <c r="N1216" s="2">
        <f t="shared" si="55"/>
        <v>1</v>
      </c>
      <c r="O1216" s="16">
        <f t="shared" si="56"/>
        <v>2</v>
      </c>
    </row>
    <row r="1217" spans="7:15" ht="13.5" customHeight="1" x14ac:dyDescent="0.25">
      <c r="G1217" s="111">
        <v>45542</v>
      </c>
      <c r="H1217" s="112" t="s">
        <v>6</v>
      </c>
      <c r="I1217" s="121">
        <v>0.60069444444444442</v>
      </c>
      <c r="J1217" s="112">
        <v>4</v>
      </c>
      <c r="K1217" s="112">
        <v>0</v>
      </c>
      <c r="L1217" s="115">
        <v>5</v>
      </c>
      <c r="M1217" s="49">
        <f t="shared" si="54"/>
        <v>1028</v>
      </c>
      <c r="N1217" s="2">
        <f t="shared" si="55"/>
        <v>1</v>
      </c>
      <c r="O1217" s="16">
        <f t="shared" si="56"/>
        <v>1</v>
      </c>
    </row>
    <row r="1218" spans="7:15" ht="13.5" customHeight="1" x14ac:dyDescent="0.25">
      <c r="G1218" s="111">
        <v>45542</v>
      </c>
      <c r="H1218" s="112" t="s">
        <v>6</v>
      </c>
      <c r="I1218" s="121">
        <v>0.67708333333333337</v>
      </c>
      <c r="J1218" s="112">
        <v>4</v>
      </c>
      <c r="K1218" s="112">
        <v>0</v>
      </c>
      <c r="L1218" s="115">
        <v>8</v>
      </c>
      <c r="M1218" s="49">
        <f t="shared" si="54"/>
        <v>1029</v>
      </c>
      <c r="N1218" s="2">
        <f t="shared" si="55"/>
        <v>1</v>
      </c>
      <c r="O1218" s="16">
        <f t="shared" si="56"/>
        <v>1</v>
      </c>
    </row>
    <row r="1219" spans="7:15" ht="13.5" customHeight="1" x14ac:dyDescent="0.25">
      <c r="G1219" s="111">
        <v>45542</v>
      </c>
      <c r="H1219" s="112" t="s">
        <v>148</v>
      </c>
      <c r="I1219" s="121">
        <v>0.69097222222222221</v>
      </c>
      <c r="J1219" s="112">
        <v>4</v>
      </c>
      <c r="K1219" s="112">
        <v>6</v>
      </c>
      <c r="L1219" s="115">
        <v>9</v>
      </c>
      <c r="M1219" s="49">
        <f t="shared" si="54"/>
        <v>1030</v>
      </c>
      <c r="N1219" s="2">
        <f t="shared" si="55"/>
        <v>1</v>
      </c>
      <c r="O1219" s="16">
        <f t="shared" si="56"/>
        <v>1</v>
      </c>
    </row>
    <row r="1220" spans="7:15" ht="13.5" customHeight="1" x14ac:dyDescent="0.25">
      <c r="G1220" s="111">
        <v>45542</v>
      </c>
      <c r="H1220" s="112" t="s">
        <v>6</v>
      </c>
      <c r="I1220" s="121">
        <v>0.70138888888888884</v>
      </c>
      <c r="J1220" s="112">
        <v>4</v>
      </c>
      <c r="K1220" s="112">
        <v>0</v>
      </c>
      <c r="L1220" s="115">
        <v>9</v>
      </c>
      <c r="M1220" s="49">
        <f t="shared" si="54"/>
        <v>1031</v>
      </c>
      <c r="N1220" s="2">
        <f t="shared" si="55"/>
        <v>1</v>
      </c>
      <c r="O1220" s="16">
        <f t="shared" si="56"/>
        <v>1</v>
      </c>
    </row>
    <row r="1221" spans="7:15" ht="13.5" customHeight="1" x14ac:dyDescent="0.25">
      <c r="G1221" s="111">
        <v>45549</v>
      </c>
      <c r="H1221" s="112" t="s">
        <v>3</v>
      </c>
      <c r="I1221" s="121">
        <v>0.60416666666666663</v>
      </c>
      <c r="J1221" s="112">
        <v>5</v>
      </c>
      <c r="K1221" s="112">
        <v>0</v>
      </c>
      <c r="L1221" s="115">
        <v>5</v>
      </c>
      <c r="M1221" s="49">
        <f t="shared" si="54"/>
        <v>1032</v>
      </c>
      <c r="N1221" s="2">
        <f t="shared" si="55"/>
        <v>1</v>
      </c>
      <c r="O1221" s="16">
        <f t="shared" si="56"/>
        <v>1</v>
      </c>
    </row>
    <row r="1222" spans="7:15" ht="13.5" customHeight="1" x14ac:dyDescent="0.25">
      <c r="G1222" s="111">
        <v>45549</v>
      </c>
      <c r="H1222" s="112" t="s">
        <v>149</v>
      </c>
      <c r="I1222" s="121">
        <v>0.61805555555555558</v>
      </c>
      <c r="J1222" s="112">
        <v>4</v>
      </c>
      <c r="K1222" s="112">
        <v>5</v>
      </c>
      <c r="L1222" s="115">
        <v>6</v>
      </c>
      <c r="M1222" s="49">
        <f t="shared" ref="M1222:M1285" si="57">IF(AND(G1222=G1221,L1222=L1221,I1222=I1221),M1221,M1221+1)</f>
        <v>1033</v>
      </c>
      <c r="N1222" s="2">
        <f t="shared" si="55"/>
        <v>1</v>
      </c>
      <c r="O1222" s="16">
        <f t="shared" si="56"/>
        <v>1</v>
      </c>
    </row>
    <row r="1223" spans="7:15" ht="13.5" customHeight="1" x14ac:dyDescent="0.25">
      <c r="G1223" s="111">
        <v>45549</v>
      </c>
      <c r="H1223" s="112" t="s">
        <v>3</v>
      </c>
      <c r="I1223" s="121">
        <v>0.65277777777777779</v>
      </c>
      <c r="J1223" s="112">
        <v>5</v>
      </c>
      <c r="K1223" s="112">
        <v>0</v>
      </c>
      <c r="L1223" s="115">
        <v>7</v>
      </c>
      <c r="M1223" s="49">
        <f t="shared" si="57"/>
        <v>1034</v>
      </c>
      <c r="N1223" s="2">
        <f t="shared" si="55"/>
        <v>1</v>
      </c>
      <c r="O1223" s="16">
        <f t="shared" si="56"/>
        <v>1</v>
      </c>
    </row>
    <row r="1224" spans="7:15" ht="13.5" customHeight="1" x14ac:dyDescent="0.25">
      <c r="G1224" s="111">
        <v>45549</v>
      </c>
      <c r="H1224" s="112" t="s">
        <v>3</v>
      </c>
      <c r="I1224" s="121">
        <v>0.68055555555555558</v>
      </c>
      <c r="J1224" s="112">
        <v>5</v>
      </c>
      <c r="K1224" s="112">
        <v>0</v>
      </c>
      <c r="L1224" s="115">
        <v>8</v>
      </c>
      <c r="M1224" s="49">
        <f t="shared" si="57"/>
        <v>1035</v>
      </c>
      <c r="N1224" s="2">
        <f t="shared" si="55"/>
        <v>1</v>
      </c>
      <c r="O1224" s="16">
        <f t="shared" si="56"/>
        <v>1</v>
      </c>
    </row>
    <row r="1225" spans="7:15" ht="13.5" customHeight="1" x14ac:dyDescent="0.25">
      <c r="G1225" s="111">
        <v>45549</v>
      </c>
      <c r="H1225" s="112" t="s">
        <v>149</v>
      </c>
      <c r="I1225" s="121">
        <v>0.71875</v>
      </c>
      <c r="J1225" s="112">
        <v>4</v>
      </c>
      <c r="K1225" s="112">
        <v>5</v>
      </c>
      <c r="L1225" s="115">
        <v>10</v>
      </c>
      <c r="M1225" s="49">
        <f t="shared" si="57"/>
        <v>1036</v>
      </c>
      <c r="N1225" s="2">
        <f t="shared" ref="N1225:N1288" si="58">IF(M1225=M1227,3,IF(M1225=M1226,2,1))</f>
        <v>1</v>
      </c>
      <c r="O1225" s="16">
        <f t="shared" ref="O1225:O1288" si="59">IF(N1223=3,3,IF(N1224=3,3,IF(N1224=2,2,N1225)))</f>
        <v>1</v>
      </c>
    </row>
    <row r="1226" spans="7:15" ht="13.5" customHeight="1" x14ac:dyDescent="0.25">
      <c r="G1226" s="111">
        <v>45556</v>
      </c>
      <c r="H1226" s="112" t="s">
        <v>4</v>
      </c>
      <c r="I1226" s="121">
        <v>0.55208333333333337</v>
      </c>
      <c r="J1226" s="112">
        <v>4</v>
      </c>
      <c r="K1226" s="112">
        <v>6</v>
      </c>
      <c r="L1226" s="115">
        <v>3</v>
      </c>
      <c r="M1226" s="49">
        <f t="shared" si="57"/>
        <v>1037</v>
      </c>
      <c r="N1226" s="2">
        <f t="shared" si="58"/>
        <v>1</v>
      </c>
      <c r="O1226" s="16">
        <f t="shared" si="59"/>
        <v>1</v>
      </c>
    </row>
    <row r="1227" spans="7:15" ht="13.5" customHeight="1" x14ac:dyDescent="0.25">
      <c r="G1227" s="111">
        <v>45556</v>
      </c>
      <c r="H1227" s="112" t="s">
        <v>148</v>
      </c>
      <c r="I1227" s="121">
        <v>0.56597222222222221</v>
      </c>
      <c r="J1227" s="112">
        <v>4</v>
      </c>
      <c r="K1227" s="112">
        <v>0</v>
      </c>
      <c r="L1227" s="115">
        <v>4</v>
      </c>
      <c r="M1227" s="49">
        <f t="shared" si="57"/>
        <v>1038</v>
      </c>
      <c r="N1227" s="2">
        <f t="shared" si="58"/>
        <v>1</v>
      </c>
      <c r="O1227" s="16">
        <f t="shared" si="59"/>
        <v>1</v>
      </c>
    </row>
    <row r="1228" spans="7:15" ht="13.5" customHeight="1" x14ac:dyDescent="0.25">
      <c r="G1228" s="111">
        <v>45556</v>
      </c>
      <c r="H1228" s="112" t="s">
        <v>148</v>
      </c>
      <c r="I1228" s="121">
        <v>0.59027777777777779</v>
      </c>
      <c r="J1228" s="112">
        <v>4</v>
      </c>
      <c r="K1228" s="112">
        <v>0</v>
      </c>
      <c r="L1228" s="115">
        <v>5</v>
      </c>
      <c r="M1228" s="49">
        <f t="shared" si="57"/>
        <v>1039</v>
      </c>
      <c r="N1228" s="2">
        <f t="shared" si="58"/>
        <v>1</v>
      </c>
      <c r="O1228" s="16">
        <f t="shared" si="59"/>
        <v>1</v>
      </c>
    </row>
    <row r="1229" spans="7:15" ht="13.5" customHeight="1" x14ac:dyDescent="0.25">
      <c r="G1229" s="111">
        <v>45556</v>
      </c>
      <c r="H1229" s="112" t="s">
        <v>4</v>
      </c>
      <c r="I1229" s="121">
        <v>0.60069444444444442</v>
      </c>
      <c r="J1229" s="112">
        <v>4</v>
      </c>
      <c r="K1229" s="112">
        <v>6</v>
      </c>
      <c r="L1229" s="115">
        <v>5</v>
      </c>
      <c r="M1229" s="49">
        <f t="shared" si="57"/>
        <v>1040</v>
      </c>
      <c r="N1229" s="2">
        <f t="shared" si="58"/>
        <v>2</v>
      </c>
      <c r="O1229" s="16">
        <f t="shared" si="59"/>
        <v>2</v>
      </c>
    </row>
    <row r="1230" spans="7:15" ht="13.5" customHeight="1" x14ac:dyDescent="0.25">
      <c r="G1230" s="111">
        <v>45556</v>
      </c>
      <c r="H1230" s="112" t="s">
        <v>4</v>
      </c>
      <c r="I1230" s="121">
        <v>0.60069444444444442</v>
      </c>
      <c r="J1230" s="112">
        <v>4</v>
      </c>
      <c r="K1230" s="112">
        <v>6</v>
      </c>
      <c r="L1230" s="115">
        <v>5</v>
      </c>
      <c r="M1230" s="49">
        <f t="shared" si="57"/>
        <v>1040</v>
      </c>
      <c r="N1230" s="2">
        <f t="shared" si="58"/>
        <v>1</v>
      </c>
      <c r="O1230" s="16">
        <f t="shared" si="59"/>
        <v>2</v>
      </c>
    </row>
    <row r="1231" spans="7:15" ht="13.5" customHeight="1" x14ac:dyDescent="0.25">
      <c r="G1231" s="111">
        <v>45556</v>
      </c>
      <c r="H1231" s="112" t="s">
        <v>148</v>
      </c>
      <c r="I1231" s="121">
        <v>0.61458333333333337</v>
      </c>
      <c r="J1231" s="112">
        <v>4</v>
      </c>
      <c r="K1231" s="112">
        <v>0</v>
      </c>
      <c r="L1231" s="115">
        <v>6</v>
      </c>
      <c r="M1231" s="49">
        <f t="shared" si="57"/>
        <v>1041</v>
      </c>
      <c r="N1231" s="2">
        <f t="shared" si="58"/>
        <v>1</v>
      </c>
      <c r="O1231" s="16">
        <f t="shared" si="59"/>
        <v>1</v>
      </c>
    </row>
    <row r="1232" spans="7:15" ht="13.5" customHeight="1" x14ac:dyDescent="0.25">
      <c r="G1232" s="111">
        <v>45556</v>
      </c>
      <c r="H1232" s="112" t="s">
        <v>4</v>
      </c>
      <c r="I1232" s="121">
        <v>0.625</v>
      </c>
      <c r="J1232" s="112">
        <v>4</v>
      </c>
      <c r="K1232" s="112">
        <v>6</v>
      </c>
      <c r="L1232" s="115">
        <v>6</v>
      </c>
      <c r="M1232" s="49">
        <f t="shared" si="57"/>
        <v>1042</v>
      </c>
      <c r="N1232" s="2">
        <f t="shared" si="58"/>
        <v>1</v>
      </c>
      <c r="O1232" s="16">
        <f t="shared" si="59"/>
        <v>1</v>
      </c>
    </row>
    <row r="1233" spans="7:15" ht="13.5" customHeight="1" x14ac:dyDescent="0.25">
      <c r="G1233" s="111">
        <v>45556</v>
      </c>
      <c r="H1233" s="112" t="s">
        <v>148</v>
      </c>
      <c r="I1233" s="121">
        <v>0.69097222222222221</v>
      </c>
      <c r="J1233" s="112">
        <v>4</v>
      </c>
      <c r="K1233" s="112">
        <v>0</v>
      </c>
      <c r="L1233" s="115">
        <v>9</v>
      </c>
      <c r="M1233" s="49">
        <f t="shared" si="57"/>
        <v>1043</v>
      </c>
      <c r="N1233" s="2">
        <f t="shared" si="58"/>
        <v>1</v>
      </c>
      <c r="O1233" s="16">
        <f t="shared" si="59"/>
        <v>1</v>
      </c>
    </row>
    <row r="1234" spans="7:15" ht="13.5" customHeight="1" x14ac:dyDescent="0.25">
      <c r="G1234" s="111">
        <v>45556</v>
      </c>
      <c r="H1234" s="112" t="s">
        <v>148</v>
      </c>
      <c r="I1234" s="121">
        <v>0.71875</v>
      </c>
      <c r="J1234" s="112">
        <v>4</v>
      </c>
      <c r="K1234" s="112">
        <v>0</v>
      </c>
      <c r="L1234" s="115">
        <v>10</v>
      </c>
      <c r="M1234" s="49">
        <f t="shared" si="57"/>
        <v>1044</v>
      </c>
      <c r="N1234" s="2">
        <f t="shared" si="58"/>
        <v>1</v>
      </c>
      <c r="O1234" s="16">
        <f t="shared" si="59"/>
        <v>1</v>
      </c>
    </row>
    <row r="1235" spans="7:15" ht="13.5" customHeight="1" x14ac:dyDescent="0.25">
      <c r="G1235" s="111">
        <v>45556</v>
      </c>
      <c r="H1235" s="112" t="s">
        <v>4</v>
      </c>
      <c r="I1235" s="121">
        <v>0.72569444444444442</v>
      </c>
      <c r="J1235" s="112">
        <v>4</v>
      </c>
      <c r="K1235" s="112">
        <v>6</v>
      </c>
      <c r="L1235" s="115">
        <v>10</v>
      </c>
      <c r="M1235" s="49">
        <f t="shared" si="57"/>
        <v>1045</v>
      </c>
      <c r="N1235" s="2">
        <f t="shared" si="58"/>
        <v>1</v>
      </c>
      <c r="O1235" s="16">
        <f t="shared" si="59"/>
        <v>1</v>
      </c>
    </row>
    <row r="1236" spans="7:15" ht="13.5" customHeight="1" x14ac:dyDescent="0.25">
      <c r="G1236" s="111">
        <v>45562</v>
      </c>
      <c r="H1236" s="112" t="s">
        <v>7</v>
      </c>
      <c r="I1236" s="121">
        <v>0.78125</v>
      </c>
      <c r="J1236" s="112">
        <v>4</v>
      </c>
      <c r="K1236" s="112">
        <v>3</v>
      </c>
      <c r="L1236" s="115">
        <v>2</v>
      </c>
      <c r="M1236" s="49">
        <f t="shared" si="57"/>
        <v>1046</v>
      </c>
      <c r="N1236" s="2">
        <f t="shared" si="58"/>
        <v>2</v>
      </c>
      <c r="O1236" s="16">
        <f t="shared" si="59"/>
        <v>2</v>
      </c>
    </row>
    <row r="1237" spans="7:15" ht="13.5" customHeight="1" x14ac:dyDescent="0.25">
      <c r="G1237" s="111">
        <v>45562</v>
      </c>
      <c r="H1237" s="112" t="s">
        <v>7</v>
      </c>
      <c r="I1237" s="121">
        <v>0.78125</v>
      </c>
      <c r="J1237" s="112">
        <v>4</v>
      </c>
      <c r="K1237" s="112">
        <v>3</v>
      </c>
      <c r="L1237" s="115">
        <v>2</v>
      </c>
      <c r="M1237" s="49">
        <f t="shared" si="57"/>
        <v>1046</v>
      </c>
      <c r="N1237" s="2">
        <f t="shared" si="58"/>
        <v>1</v>
      </c>
      <c r="O1237" s="16">
        <f t="shared" si="59"/>
        <v>2</v>
      </c>
    </row>
    <row r="1238" spans="7:15" ht="13.5" customHeight="1" x14ac:dyDescent="0.25">
      <c r="G1238" s="111">
        <v>45562</v>
      </c>
      <c r="H1238" s="112" t="s">
        <v>7</v>
      </c>
      <c r="I1238" s="121">
        <v>0.82291666666666663</v>
      </c>
      <c r="J1238" s="112">
        <v>4</v>
      </c>
      <c r="K1238" s="112">
        <v>3</v>
      </c>
      <c r="L1238" s="115">
        <v>4</v>
      </c>
      <c r="M1238" s="49">
        <f t="shared" si="57"/>
        <v>1047</v>
      </c>
      <c r="N1238" s="2">
        <f t="shared" si="58"/>
        <v>1</v>
      </c>
      <c r="O1238" s="16">
        <f t="shared" si="59"/>
        <v>1</v>
      </c>
    </row>
    <row r="1239" spans="7:15" ht="13.5" customHeight="1" x14ac:dyDescent="0.25">
      <c r="G1239" s="111">
        <v>45562</v>
      </c>
      <c r="H1239" s="112" t="s">
        <v>7</v>
      </c>
      <c r="I1239" s="121">
        <v>0.90625</v>
      </c>
      <c r="J1239" s="112">
        <v>4</v>
      </c>
      <c r="K1239" s="112">
        <v>3</v>
      </c>
      <c r="L1239" s="115">
        <v>8</v>
      </c>
      <c r="M1239" s="49">
        <f t="shared" si="57"/>
        <v>1048</v>
      </c>
      <c r="N1239" s="2">
        <f t="shared" si="58"/>
        <v>2</v>
      </c>
      <c r="O1239" s="16">
        <f t="shared" si="59"/>
        <v>2</v>
      </c>
    </row>
    <row r="1240" spans="7:15" ht="13.5" customHeight="1" x14ac:dyDescent="0.25">
      <c r="G1240" s="111">
        <v>45562</v>
      </c>
      <c r="H1240" s="112" t="s">
        <v>7</v>
      </c>
      <c r="I1240" s="121">
        <v>0.90625</v>
      </c>
      <c r="J1240" s="112">
        <v>4</v>
      </c>
      <c r="K1240" s="112">
        <v>3</v>
      </c>
      <c r="L1240" s="115">
        <v>8</v>
      </c>
      <c r="M1240" s="49">
        <f t="shared" si="57"/>
        <v>1048</v>
      </c>
      <c r="N1240" s="2">
        <f t="shared" si="58"/>
        <v>1</v>
      </c>
      <c r="O1240" s="16">
        <f t="shared" si="59"/>
        <v>2</v>
      </c>
    </row>
    <row r="1241" spans="7:15" ht="13.5" customHeight="1" x14ac:dyDescent="0.25">
      <c r="G1241" s="111">
        <v>45563</v>
      </c>
      <c r="H1241" s="112" t="s">
        <v>149</v>
      </c>
      <c r="I1241" s="121">
        <v>0.69791666666666663</v>
      </c>
      <c r="J1241" s="112">
        <v>7</v>
      </c>
      <c r="K1241" s="112">
        <v>0</v>
      </c>
      <c r="L1241" s="115">
        <v>9</v>
      </c>
      <c r="M1241" s="49">
        <f t="shared" si="57"/>
        <v>1049</v>
      </c>
      <c r="N1241" s="2">
        <f t="shared" si="58"/>
        <v>1</v>
      </c>
      <c r="O1241" s="16">
        <f t="shared" si="59"/>
        <v>1</v>
      </c>
    </row>
    <row r="1242" spans="7:15" ht="13.5" customHeight="1" x14ac:dyDescent="0.25">
      <c r="G1242" s="111">
        <v>45570</v>
      </c>
      <c r="H1242" s="112" t="s">
        <v>148</v>
      </c>
      <c r="I1242" s="121">
        <v>0.60069444444444442</v>
      </c>
      <c r="J1242" s="112">
        <v>4</v>
      </c>
      <c r="K1242" s="112">
        <v>3</v>
      </c>
      <c r="L1242" s="115">
        <v>5</v>
      </c>
      <c r="M1242" s="49">
        <f t="shared" si="57"/>
        <v>1050</v>
      </c>
      <c r="N1242" s="2">
        <f t="shared" si="58"/>
        <v>1</v>
      </c>
      <c r="O1242" s="16">
        <f t="shared" si="59"/>
        <v>1</v>
      </c>
    </row>
    <row r="1243" spans="7:15" ht="13.5" customHeight="1" x14ac:dyDescent="0.25">
      <c r="G1243" s="111">
        <v>45570</v>
      </c>
      <c r="H1243" s="112" t="s">
        <v>3</v>
      </c>
      <c r="I1243" s="121">
        <v>0.63541666666666663</v>
      </c>
      <c r="J1243" s="112">
        <v>4</v>
      </c>
      <c r="K1243" s="112">
        <v>9</v>
      </c>
      <c r="L1243" s="115">
        <v>6</v>
      </c>
      <c r="M1243" s="49">
        <f t="shared" si="57"/>
        <v>1051</v>
      </c>
      <c r="N1243" s="2">
        <f t="shared" si="58"/>
        <v>1</v>
      </c>
      <c r="O1243" s="16">
        <f t="shared" si="59"/>
        <v>1</v>
      </c>
    </row>
    <row r="1244" spans="7:15" ht="13.5" customHeight="1" x14ac:dyDescent="0.25">
      <c r="G1244" s="111">
        <v>45570</v>
      </c>
      <c r="H1244" s="112" t="s">
        <v>3</v>
      </c>
      <c r="I1244" s="121">
        <v>0.65972222222222221</v>
      </c>
      <c r="J1244" s="112">
        <v>4</v>
      </c>
      <c r="K1244" s="112">
        <v>9</v>
      </c>
      <c r="L1244" s="115">
        <v>7</v>
      </c>
      <c r="M1244" s="49">
        <f t="shared" si="57"/>
        <v>1052</v>
      </c>
      <c r="N1244" s="2">
        <f t="shared" si="58"/>
        <v>1</v>
      </c>
      <c r="O1244" s="16">
        <f t="shared" si="59"/>
        <v>1</v>
      </c>
    </row>
    <row r="1245" spans="7:15" ht="13.5" customHeight="1" x14ac:dyDescent="0.25">
      <c r="G1245" s="111">
        <v>45570</v>
      </c>
      <c r="H1245" s="112" t="s">
        <v>3</v>
      </c>
      <c r="I1245" s="121">
        <v>0.68402777777777779</v>
      </c>
      <c r="J1245" s="112">
        <v>4</v>
      </c>
      <c r="K1245" s="112">
        <v>9</v>
      </c>
      <c r="L1245" s="115">
        <v>8</v>
      </c>
      <c r="M1245" s="49">
        <f t="shared" si="57"/>
        <v>1053</v>
      </c>
      <c r="N1245" s="2">
        <f t="shared" si="58"/>
        <v>2</v>
      </c>
      <c r="O1245" s="16">
        <f t="shared" si="59"/>
        <v>2</v>
      </c>
    </row>
    <row r="1246" spans="7:15" ht="13.5" customHeight="1" x14ac:dyDescent="0.25">
      <c r="G1246" s="111">
        <v>45570</v>
      </c>
      <c r="H1246" s="112" t="s">
        <v>3</v>
      </c>
      <c r="I1246" s="121">
        <v>0.68402777777777779</v>
      </c>
      <c r="J1246" s="112">
        <v>4</v>
      </c>
      <c r="K1246" s="112">
        <v>9</v>
      </c>
      <c r="L1246" s="115">
        <v>8</v>
      </c>
      <c r="M1246" s="49">
        <f t="shared" si="57"/>
        <v>1053</v>
      </c>
      <c r="N1246" s="2">
        <f t="shared" si="58"/>
        <v>1</v>
      </c>
      <c r="O1246" s="16">
        <f t="shared" si="59"/>
        <v>2</v>
      </c>
    </row>
    <row r="1247" spans="7:15" ht="13.5" customHeight="1" x14ac:dyDescent="0.25">
      <c r="G1247" s="111">
        <v>45577</v>
      </c>
      <c r="H1247" s="112" t="s">
        <v>4</v>
      </c>
      <c r="I1247" s="121">
        <v>0.51041666666666663</v>
      </c>
      <c r="J1247" s="112">
        <v>4</v>
      </c>
      <c r="K1247" s="112">
        <v>0</v>
      </c>
      <c r="L1247" s="115">
        <v>1</v>
      </c>
      <c r="M1247" s="49">
        <f t="shared" si="57"/>
        <v>1054</v>
      </c>
      <c r="N1247" s="2">
        <f t="shared" si="58"/>
        <v>1</v>
      </c>
      <c r="O1247" s="16">
        <f t="shared" si="59"/>
        <v>1</v>
      </c>
    </row>
    <row r="1248" spans="7:15" ht="13.5" customHeight="1" x14ac:dyDescent="0.25">
      <c r="G1248" s="111">
        <v>45577</v>
      </c>
      <c r="H1248" s="112" t="s">
        <v>4</v>
      </c>
      <c r="I1248" s="121">
        <v>0.55902777777777779</v>
      </c>
      <c r="J1248" s="112">
        <v>4</v>
      </c>
      <c r="K1248" s="112">
        <v>0</v>
      </c>
      <c r="L1248" s="115">
        <v>3</v>
      </c>
      <c r="M1248" s="49">
        <f t="shared" si="57"/>
        <v>1055</v>
      </c>
      <c r="N1248" s="2">
        <f t="shared" si="58"/>
        <v>2</v>
      </c>
      <c r="O1248" s="16">
        <f t="shared" si="59"/>
        <v>2</v>
      </c>
    </row>
    <row r="1249" spans="7:15" ht="13.5" customHeight="1" x14ac:dyDescent="0.25">
      <c r="G1249" s="111">
        <v>45577</v>
      </c>
      <c r="H1249" s="112" t="s">
        <v>4</v>
      </c>
      <c r="I1249" s="121">
        <v>0.55902777777777779</v>
      </c>
      <c r="J1249" s="112">
        <v>4</v>
      </c>
      <c r="K1249" s="112">
        <v>0</v>
      </c>
      <c r="L1249" s="115">
        <v>3</v>
      </c>
      <c r="M1249" s="49">
        <f t="shared" si="57"/>
        <v>1055</v>
      </c>
      <c r="N1249" s="2">
        <f t="shared" si="58"/>
        <v>1</v>
      </c>
      <c r="O1249" s="16">
        <f t="shared" si="59"/>
        <v>2</v>
      </c>
    </row>
    <row r="1250" spans="7:15" ht="13.5" customHeight="1" x14ac:dyDescent="0.25">
      <c r="G1250" s="111">
        <v>45577</v>
      </c>
      <c r="H1250" s="112" t="s">
        <v>4</v>
      </c>
      <c r="I1250" s="121">
        <v>0.58333333333333337</v>
      </c>
      <c r="J1250" s="112">
        <v>4</v>
      </c>
      <c r="K1250" s="112">
        <v>0</v>
      </c>
      <c r="L1250" s="115">
        <v>4</v>
      </c>
      <c r="M1250" s="49">
        <f t="shared" si="57"/>
        <v>1056</v>
      </c>
      <c r="N1250" s="2">
        <f t="shared" si="58"/>
        <v>2</v>
      </c>
      <c r="O1250" s="16">
        <f t="shared" si="59"/>
        <v>2</v>
      </c>
    </row>
    <row r="1251" spans="7:15" ht="13.5" customHeight="1" x14ac:dyDescent="0.25">
      <c r="G1251" s="111">
        <v>45577</v>
      </c>
      <c r="H1251" s="112" t="s">
        <v>4</v>
      </c>
      <c r="I1251" s="121">
        <v>0.58333333333333337</v>
      </c>
      <c r="J1251" s="112">
        <v>4</v>
      </c>
      <c r="K1251" s="112">
        <v>0</v>
      </c>
      <c r="L1251" s="115">
        <v>4</v>
      </c>
      <c r="M1251" s="49">
        <f t="shared" si="57"/>
        <v>1056</v>
      </c>
      <c r="N1251" s="2">
        <f t="shared" si="58"/>
        <v>1</v>
      </c>
      <c r="O1251" s="16">
        <f t="shared" si="59"/>
        <v>2</v>
      </c>
    </row>
    <row r="1252" spans="7:15" ht="13.5" customHeight="1" x14ac:dyDescent="0.25">
      <c r="G1252" s="111">
        <v>45577</v>
      </c>
      <c r="H1252" s="112" t="s">
        <v>4</v>
      </c>
      <c r="I1252" s="121">
        <v>0.71527777777777779</v>
      </c>
      <c r="J1252" s="112">
        <v>4</v>
      </c>
      <c r="K1252" s="112">
        <v>0</v>
      </c>
      <c r="L1252" s="115">
        <v>9</v>
      </c>
      <c r="M1252" s="49">
        <f t="shared" si="57"/>
        <v>1057</v>
      </c>
      <c r="N1252" s="2">
        <f t="shared" si="58"/>
        <v>1</v>
      </c>
      <c r="O1252" s="16">
        <f t="shared" si="59"/>
        <v>1</v>
      </c>
    </row>
    <row r="1253" spans="7:15" ht="13.5" customHeight="1" x14ac:dyDescent="0.25">
      <c r="G1253" s="111">
        <v>45577</v>
      </c>
      <c r="H1253" s="112" t="s">
        <v>149</v>
      </c>
      <c r="I1253" s="121">
        <v>0.72569444444444442</v>
      </c>
      <c r="J1253" s="112">
        <v>4</v>
      </c>
      <c r="K1253" s="112">
        <v>2</v>
      </c>
      <c r="L1253" s="115">
        <v>9</v>
      </c>
      <c r="M1253" s="49">
        <f t="shared" si="57"/>
        <v>1058</v>
      </c>
      <c r="N1253" s="2">
        <f t="shared" si="58"/>
        <v>1</v>
      </c>
      <c r="O1253" s="16">
        <f t="shared" si="59"/>
        <v>1</v>
      </c>
    </row>
    <row r="1254" spans="7:15" ht="13.5" customHeight="1" x14ac:dyDescent="0.25">
      <c r="G1254" s="111">
        <v>45577</v>
      </c>
      <c r="H1254" s="112" t="s">
        <v>4</v>
      </c>
      <c r="I1254" s="121">
        <v>0.73958333333333337</v>
      </c>
      <c r="J1254" s="112">
        <v>4</v>
      </c>
      <c r="K1254" s="112">
        <v>0</v>
      </c>
      <c r="L1254" s="115">
        <v>10</v>
      </c>
      <c r="M1254" s="49">
        <f t="shared" si="57"/>
        <v>1059</v>
      </c>
      <c r="N1254" s="2">
        <f t="shared" si="58"/>
        <v>2</v>
      </c>
      <c r="O1254" s="16">
        <f t="shared" si="59"/>
        <v>2</v>
      </c>
    </row>
    <row r="1255" spans="7:15" ht="13.5" customHeight="1" x14ac:dyDescent="0.25">
      <c r="G1255" s="111">
        <v>45577</v>
      </c>
      <c r="H1255" s="112" t="s">
        <v>4</v>
      </c>
      <c r="I1255" s="121">
        <v>0.73958333333333337</v>
      </c>
      <c r="J1255" s="112">
        <v>4</v>
      </c>
      <c r="K1255" s="112">
        <v>0</v>
      </c>
      <c r="L1255" s="115">
        <v>10</v>
      </c>
      <c r="M1255" s="49">
        <f t="shared" si="57"/>
        <v>1059</v>
      </c>
      <c r="N1255" s="2">
        <f t="shared" si="58"/>
        <v>1</v>
      </c>
      <c r="O1255" s="16">
        <f t="shared" si="59"/>
        <v>2</v>
      </c>
    </row>
    <row r="1256" spans="7:15" ht="13.5" customHeight="1" x14ac:dyDescent="0.25">
      <c r="G1256" s="111">
        <v>45581</v>
      </c>
      <c r="H1256" s="112" t="s">
        <v>4</v>
      </c>
      <c r="I1256" s="121">
        <v>0.69097222222222221</v>
      </c>
      <c r="J1256" s="112">
        <v>4</v>
      </c>
      <c r="K1256" s="112">
        <v>12</v>
      </c>
      <c r="L1256" s="115">
        <v>6</v>
      </c>
      <c r="M1256" s="49">
        <f t="shared" si="57"/>
        <v>1060</v>
      </c>
      <c r="N1256" s="2">
        <f t="shared" si="58"/>
        <v>1</v>
      </c>
      <c r="O1256" s="16">
        <f t="shared" si="59"/>
        <v>1</v>
      </c>
    </row>
    <row r="1257" spans="7:15" ht="13.5" customHeight="1" x14ac:dyDescent="0.25">
      <c r="G1257" s="111">
        <v>45581</v>
      </c>
      <c r="H1257" s="112" t="s">
        <v>4</v>
      </c>
      <c r="I1257" s="121">
        <v>0.71527777777777779</v>
      </c>
      <c r="J1257" s="112">
        <v>4</v>
      </c>
      <c r="K1257" s="112">
        <v>12</v>
      </c>
      <c r="L1257" s="115">
        <v>7</v>
      </c>
      <c r="M1257" s="49">
        <f t="shared" si="57"/>
        <v>1061</v>
      </c>
      <c r="N1257" s="2">
        <f t="shared" si="58"/>
        <v>2</v>
      </c>
      <c r="O1257" s="16">
        <f t="shared" si="59"/>
        <v>2</v>
      </c>
    </row>
    <row r="1258" spans="7:15" ht="13.5" customHeight="1" x14ac:dyDescent="0.25">
      <c r="G1258" s="111">
        <v>45581</v>
      </c>
      <c r="H1258" s="112" t="s">
        <v>4</v>
      </c>
      <c r="I1258" s="121">
        <v>0.71527777777777779</v>
      </c>
      <c r="J1258" s="112">
        <v>4</v>
      </c>
      <c r="K1258" s="112">
        <v>12</v>
      </c>
      <c r="L1258" s="115">
        <v>7</v>
      </c>
      <c r="M1258" s="49">
        <f t="shared" si="57"/>
        <v>1061</v>
      </c>
      <c r="N1258" s="2">
        <f t="shared" si="58"/>
        <v>1</v>
      </c>
      <c r="O1258" s="16">
        <f t="shared" si="59"/>
        <v>2</v>
      </c>
    </row>
    <row r="1259" spans="7:15" ht="13.5" customHeight="1" x14ac:dyDescent="0.25">
      <c r="G1259" s="111">
        <v>45581</v>
      </c>
      <c r="H1259" s="112" t="s">
        <v>4</v>
      </c>
      <c r="I1259" s="121">
        <v>0.73958333333333337</v>
      </c>
      <c r="J1259" s="112">
        <v>4</v>
      </c>
      <c r="K1259" s="112">
        <v>12</v>
      </c>
      <c r="L1259" s="115">
        <v>8</v>
      </c>
      <c r="M1259" s="49">
        <f t="shared" si="57"/>
        <v>1062</v>
      </c>
      <c r="N1259" s="2">
        <f t="shared" si="58"/>
        <v>1</v>
      </c>
      <c r="O1259" s="16">
        <f t="shared" si="59"/>
        <v>1</v>
      </c>
    </row>
    <row r="1260" spans="7:15" ht="13.5" customHeight="1" x14ac:dyDescent="0.25">
      <c r="G1260" s="111">
        <v>45584</v>
      </c>
      <c r="H1260" s="112" t="s">
        <v>4</v>
      </c>
      <c r="I1260" s="121">
        <v>0.6875</v>
      </c>
      <c r="J1260" s="112">
        <v>8</v>
      </c>
      <c r="K1260" s="112">
        <v>3</v>
      </c>
      <c r="L1260" s="115">
        <v>8</v>
      </c>
      <c r="M1260" s="49">
        <f t="shared" si="57"/>
        <v>1063</v>
      </c>
      <c r="N1260" s="2">
        <f t="shared" si="58"/>
        <v>1</v>
      </c>
      <c r="O1260" s="16">
        <f t="shared" si="59"/>
        <v>1</v>
      </c>
    </row>
    <row r="1261" spans="7:15" ht="13.5" customHeight="1" x14ac:dyDescent="0.25">
      <c r="G1261" s="111">
        <v>45591</v>
      </c>
      <c r="H1261" s="112" t="s">
        <v>6</v>
      </c>
      <c r="I1261" s="121">
        <v>0.60416666666666663</v>
      </c>
      <c r="J1261" s="112">
        <v>4</v>
      </c>
      <c r="K1261" s="112">
        <v>0</v>
      </c>
      <c r="L1261" s="115">
        <v>5</v>
      </c>
      <c r="M1261" s="49">
        <f t="shared" si="57"/>
        <v>1064</v>
      </c>
      <c r="N1261" s="2">
        <f t="shared" si="58"/>
        <v>2</v>
      </c>
      <c r="O1261" s="16">
        <f t="shared" si="59"/>
        <v>2</v>
      </c>
    </row>
    <row r="1262" spans="7:15" ht="13.5" customHeight="1" x14ac:dyDescent="0.25">
      <c r="G1262" s="111">
        <v>45591</v>
      </c>
      <c r="H1262" s="112" t="s">
        <v>6</v>
      </c>
      <c r="I1262" s="121">
        <v>0.60416666666666663</v>
      </c>
      <c r="J1262" s="112">
        <v>4</v>
      </c>
      <c r="K1262" s="112">
        <v>0</v>
      </c>
      <c r="L1262" s="115">
        <v>5</v>
      </c>
      <c r="M1262" s="49">
        <f t="shared" si="57"/>
        <v>1064</v>
      </c>
      <c r="N1262" s="2">
        <f t="shared" si="58"/>
        <v>1</v>
      </c>
      <c r="O1262" s="16">
        <f t="shared" si="59"/>
        <v>2</v>
      </c>
    </row>
    <row r="1263" spans="7:15" ht="13.5" customHeight="1" x14ac:dyDescent="0.25">
      <c r="G1263" s="111">
        <v>45591</v>
      </c>
      <c r="H1263" s="112" t="s">
        <v>6</v>
      </c>
      <c r="I1263" s="121">
        <v>0.68055555555555558</v>
      </c>
      <c r="J1263" s="112">
        <v>4</v>
      </c>
      <c r="K1263" s="112">
        <v>0</v>
      </c>
      <c r="L1263" s="115">
        <v>8</v>
      </c>
      <c r="M1263" s="49">
        <f t="shared" si="57"/>
        <v>1065</v>
      </c>
      <c r="N1263" s="2">
        <f t="shared" si="58"/>
        <v>1</v>
      </c>
      <c r="O1263" s="16">
        <f t="shared" si="59"/>
        <v>1</v>
      </c>
    </row>
    <row r="1264" spans="7:15" ht="13.5" customHeight="1" x14ac:dyDescent="0.25">
      <c r="G1264" s="111">
        <v>45591</v>
      </c>
      <c r="H1264" s="112" t="s">
        <v>148</v>
      </c>
      <c r="I1264" s="121">
        <v>0.75694444444444442</v>
      </c>
      <c r="J1264" s="112">
        <v>4</v>
      </c>
      <c r="K1264" s="112">
        <v>5</v>
      </c>
      <c r="L1264" s="115">
        <v>10</v>
      </c>
      <c r="M1264" s="49">
        <f t="shared" si="57"/>
        <v>1066</v>
      </c>
      <c r="N1264" s="2">
        <f t="shared" si="58"/>
        <v>1</v>
      </c>
      <c r="O1264" s="16">
        <f t="shared" si="59"/>
        <v>1</v>
      </c>
    </row>
    <row r="1265" spans="7:15" ht="13.5" customHeight="1" x14ac:dyDescent="0.25">
      <c r="G1265" s="111">
        <v>45598</v>
      </c>
      <c r="H1265" s="112" t="s">
        <v>149</v>
      </c>
      <c r="I1265" s="121">
        <v>0.53125</v>
      </c>
      <c r="J1265" s="112">
        <v>4</v>
      </c>
      <c r="K1265" s="112">
        <v>0</v>
      </c>
      <c r="L1265" s="115">
        <v>2</v>
      </c>
      <c r="M1265" s="49">
        <f t="shared" si="57"/>
        <v>1067</v>
      </c>
      <c r="N1265" s="2">
        <f t="shared" si="58"/>
        <v>1</v>
      </c>
      <c r="O1265" s="16">
        <f t="shared" si="59"/>
        <v>1</v>
      </c>
    </row>
    <row r="1266" spans="7:15" ht="13.5" customHeight="1" x14ac:dyDescent="0.25">
      <c r="G1266" s="111">
        <v>45598</v>
      </c>
      <c r="H1266" s="112" t="s">
        <v>21</v>
      </c>
      <c r="I1266" s="121">
        <v>0.59722222222222221</v>
      </c>
      <c r="J1266" s="112">
        <v>4</v>
      </c>
      <c r="K1266" s="112">
        <v>0</v>
      </c>
      <c r="L1266" s="115">
        <v>4</v>
      </c>
      <c r="M1266" s="49">
        <f t="shared" si="57"/>
        <v>1068</v>
      </c>
      <c r="N1266" s="2">
        <f t="shared" si="58"/>
        <v>1</v>
      </c>
      <c r="O1266" s="16">
        <f t="shared" si="59"/>
        <v>1</v>
      </c>
    </row>
    <row r="1267" spans="7:15" ht="13.5" customHeight="1" x14ac:dyDescent="0.25">
      <c r="G1267" s="111">
        <v>45598</v>
      </c>
      <c r="H1267" s="112" t="s">
        <v>149</v>
      </c>
      <c r="I1267" s="121">
        <v>0.66666666666666663</v>
      </c>
      <c r="J1267" s="112">
        <v>4</v>
      </c>
      <c r="K1267" s="112">
        <v>0</v>
      </c>
      <c r="L1267" s="115">
        <v>7</v>
      </c>
      <c r="M1267" s="49">
        <f t="shared" si="57"/>
        <v>1069</v>
      </c>
      <c r="N1267" s="2">
        <f t="shared" si="58"/>
        <v>1</v>
      </c>
      <c r="O1267" s="16">
        <f t="shared" si="59"/>
        <v>1</v>
      </c>
    </row>
    <row r="1268" spans="7:15" ht="13.5" customHeight="1" x14ac:dyDescent="0.25">
      <c r="G1268" s="111">
        <v>45598</v>
      </c>
      <c r="H1268" s="112" t="s">
        <v>149</v>
      </c>
      <c r="I1268" s="121">
        <v>0.74652777777777779</v>
      </c>
      <c r="J1268" s="112">
        <v>4</v>
      </c>
      <c r="K1268" s="112">
        <v>0</v>
      </c>
      <c r="L1268" s="115">
        <v>10</v>
      </c>
      <c r="M1268" s="49">
        <f t="shared" si="57"/>
        <v>1070</v>
      </c>
      <c r="N1268" s="2">
        <f t="shared" si="58"/>
        <v>1</v>
      </c>
      <c r="O1268" s="16">
        <f t="shared" si="59"/>
        <v>1</v>
      </c>
    </row>
    <row r="1269" spans="7:15" ht="13.5" customHeight="1" x14ac:dyDescent="0.25">
      <c r="G1269" s="111">
        <v>45601</v>
      </c>
      <c r="H1269" s="112" t="s">
        <v>21</v>
      </c>
      <c r="I1269" s="121">
        <v>0.5</v>
      </c>
      <c r="J1269" s="112">
        <v>4</v>
      </c>
      <c r="K1269" s="112">
        <v>2</v>
      </c>
      <c r="L1269" s="115">
        <v>3</v>
      </c>
      <c r="M1269" s="49">
        <f t="shared" si="57"/>
        <v>1071</v>
      </c>
      <c r="N1269" s="2">
        <f t="shared" si="58"/>
        <v>1</v>
      </c>
      <c r="O1269" s="16">
        <f t="shared" si="59"/>
        <v>1</v>
      </c>
    </row>
    <row r="1270" spans="7:15" ht="13.5" customHeight="1" x14ac:dyDescent="0.25">
      <c r="G1270" s="111">
        <v>45601</v>
      </c>
      <c r="H1270" s="112" t="s">
        <v>21</v>
      </c>
      <c r="I1270" s="121">
        <v>0.57986111111111116</v>
      </c>
      <c r="J1270" s="112">
        <v>4</v>
      </c>
      <c r="K1270" s="112">
        <v>2</v>
      </c>
      <c r="L1270" s="115">
        <v>6</v>
      </c>
      <c r="M1270" s="49">
        <f t="shared" si="57"/>
        <v>1072</v>
      </c>
      <c r="N1270" s="2">
        <f t="shared" si="58"/>
        <v>1</v>
      </c>
      <c r="O1270" s="16">
        <f t="shared" si="59"/>
        <v>1</v>
      </c>
    </row>
    <row r="1271" spans="7:15" ht="13.5" customHeight="1" x14ac:dyDescent="0.25">
      <c r="G1271" s="111">
        <v>45601</v>
      </c>
      <c r="H1271" s="112" t="s">
        <v>21</v>
      </c>
      <c r="I1271" s="121">
        <v>0.71875</v>
      </c>
      <c r="J1271" s="112">
        <v>4</v>
      </c>
      <c r="K1271" s="112">
        <v>2</v>
      </c>
      <c r="L1271" s="115">
        <v>10</v>
      </c>
      <c r="M1271" s="49">
        <f t="shared" si="57"/>
        <v>1073</v>
      </c>
      <c r="N1271" s="2">
        <f t="shared" si="58"/>
        <v>2</v>
      </c>
      <c r="O1271" s="16">
        <f t="shared" si="59"/>
        <v>2</v>
      </c>
    </row>
    <row r="1272" spans="7:15" ht="13.5" customHeight="1" x14ac:dyDescent="0.25">
      <c r="G1272" s="111">
        <v>45601</v>
      </c>
      <c r="H1272" s="112" t="s">
        <v>21</v>
      </c>
      <c r="I1272" s="121">
        <v>0.71875</v>
      </c>
      <c r="J1272" s="112">
        <v>4</v>
      </c>
      <c r="K1272" s="112">
        <v>2</v>
      </c>
      <c r="L1272" s="115">
        <v>10</v>
      </c>
      <c r="M1272" s="49">
        <f t="shared" si="57"/>
        <v>1073</v>
      </c>
      <c r="N1272" s="2">
        <f t="shared" si="58"/>
        <v>1</v>
      </c>
      <c r="O1272" s="16">
        <f t="shared" si="59"/>
        <v>2</v>
      </c>
    </row>
    <row r="1273" spans="7:15" ht="13.5" customHeight="1" x14ac:dyDescent="0.25">
      <c r="G1273" s="111">
        <v>45603</v>
      </c>
      <c r="H1273" s="112" t="s">
        <v>21</v>
      </c>
      <c r="I1273" s="121">
        <v>0.55208333333333337</v>
      </c>
      <c r="J1273" s="112">
        <v>4</v>
      </c>
      <c r="K1273" s="112">
        <v>5</v>
      </c>
      <c r="L1273" s="115">
        <v>2</v>
      </c>
      <c r="M1273" s="49">
        <f t="shared" si="57"/>
        <v>1074</v>
      </c>
      <c r="N1273" s="2">
        <f t="shared" si="58"/>
        <v>1</v>
      </c>
      <c r="O1273" s="16">
        <f t="shared" si="59"/>
        <v>1</v>
      </c>
    </row>
    <row r="1274" spans="7:15" ht="13.5" customHeight="1" x14ac:dyDescent="0.25">
      <c r="G1274" s="111">
        <v>45603</v>
      </c>
      <c r="H1274" s="112" t="s">
        <v>21</v>
      </c>
      <c r="I1274" s="121">
        <v>0.60416666666666663</v>
      </c>
      <c r="J1274" s="112">
        <v>4</v>
      </c>
      <c r="K1274" s="112">
        <v>5</v>
      </c>
      <c r="L1274" s="115">
        <v>4</v>
      </c>
      <c r="M1274" s="49">
        <f t="shared" si="57"/>
        <v>1075</v>
      </c>
      <c r="N1274" s="2">
        <f t="shared" si="58"/>
        <v>1</v>
      </c>
      <c r="O1274" s="16">
        <f t="shared" si="59"/>
        <v>1</v>
      </c>
    </row>
    <row r="1275" spans="7:15" ht="13.5" customHeight="1" x14ac:dyDescent="0.25">
      <c r="G1275" s="111">
        <v>45603</v>
      </c>
      <c r="H1275" s="112" t="s">
        <v>21</v>
      </c>
      <c r="I1275" s="121">
        <v>0.63194444444444442</v>
      </c>
      <c r="J1275" s="112">
        <v>4</v>
      </c>
      <c r="K1275" s="112">
        <v>5</v>
      </c>
      <c r="L1275" s="115">
        <v>5</v>
      </c>
      <c r="M1275" s="49">
        <f t="shared" si="57"/>
        <v>1076</v>
      </c>
      <c r="N1275" s="2">
        <f t="shared" si="58"/>
        <v>1</v>
      </c>
      <c r="O1275" s="16">
        <f t="shared" si="59"/>
        <v>1</v>
      </c>
    </row>
    <row r="1276" spans="7:15" ht="13.5" customHeight="1" x14ac:dyDescent="0.25">
      <c r="G1276" s="111">
        <v>45605</v>
      </c>
      <c r="H1276" s="112" t="s">
        <v>21</v>
      </c>
      <c r="I1276" s="121">
        <v>0.52777777777777779</v>
      </c>
      <c r="J1276" s="112">
        <v>4</v>
      </c>
      <c r="K1276" s="112">
        <v>8</v>
      </c>
      <c r="L1276" s="115">
        <v>1</v>
      </c>
      <c r="M1276" s="49">
        <f t="shared" si="57"/>
        <v>1077</v>
      </c>
      <c r="N1276" s="2">
        <f t="shared" si="58"/>
        <v>2</v>
      </c>
      <c r="O1276" s="16">
        <f t="shared" si="59"/>
        <v>2</v>
      </c>
    </row>
    <row r="1277" spans="7:15" ht="13.5" customHeight="1" x14ac:dyDescent="0.25">
      <c r="G1277" s="111">
        <v>45605</v>
      </c>
      <c r="H1277" s="112" t="s">
        <v>21</v>
      </c>
      <c r="I1277" s="121">
        <v>0.52777777777777779</v>
      </c>
      <c r="J1277" s="112">
        <v>4</v>
      </c>
      <c r="K1277" s="112">
        <v>8</v>
      </c>
      <c r="L1277" s="115">
        <v>1</v>
      </c>
      <c r="M1277" s="49">
        <f t="shared" si="57"/>
        <v>1077</v>
      </c>
      <c r="N1277" s="2">
        <f t="shared" si="58"/>
        <v>1</v>
      </c>
      <c r="O1277" s="16">
        <f t="shared" si="59"/>
        <v>2</v>
      </c>
    </row>
    <row r="1278" spans="7:15" ht="13.5" customHeight="1" x14ac:dyDescent="0.25">
      <c r="G1278" s="111">
        <v>45605</v>
      </c>
      <c r="H1278" s="112" t="s">
        <v>21</v>
      </c>
      <c r="I1278" s="121">
        <v>0.63194444444444442</v>
      </c>
      <c r="J1278" s="112">
        <v>4</v>
      </c>
      <c r="K1278" s="112">
        <v>8</v>
      </c>
      <c r="L1278" s="115">
        <v>5</v>
      </c>
      <c r="M1278" s="49">
        <f t="shared" si="57"/>
        <v>1078</v>
      </c>
      <c r="N1278" s="2">
        <f t="shared" si="58"/>
        <v>1</v>
      </c>
      <c r="O1278" s="16">
        <f t="shared" si="59"/>
        <v>1</v>
      </c>
    </row>
    <row r="1279" spans="7:15" ht="13.5" customHeight="1" x14ac:dyDescent="0.25">
      <c r="G1279" s="111">
        <v>45605</v>
      </c>
      <c r="H1279" s="112" t="s">
        <v>149</v>
      </c>
      <c r="I1279" s="121">
        <v>0.67361111111111116</v>
      </c>
      <c r="J1279" s="112">
        <v>4</v>
      </c>
      <c r="K1279" s="112">
        <v>3</v>
      </c>
      <c r="L1279" s="115">
        <v>7</v>
      </c>
      <c r="M1279" s="49">
        <f t="shared" si="57"/>
        <v>1079</v>
      </c>
      <c r="N1279" s="2">
        <f t="shared" si="58"/>
        <v>1</v>
      </c>
      <c r="O1279" s="16">
        <f t="shared" si="59"/>
        <v>1</v>
      </c>
    </row>
    <row r="1280" spans="7:15" ht="13.5" customHeight="1" x14ac:dyDescent="0.25">
      <c r="G1280" s="111">
        <v>45605</v>
      </c>
      <c r="H1280" s="112" t="s">
        <v>149</v>
      </c>
      <c r="I1280" s="121">
        <v>0.72569444444444442</v>
      </c>
      <c r="J1280" s="112">
        <v>4</v>
      </c>
      <c r="K1280" s="112">
        <v>3</v>
      </c>
      <c r="L1280" s="115">
        <v>9</v>
      </c>
      <c r="M1280" s="49">
        <f t="shared" si="57"/>
        <v>1080</v>
      </c>
      <c r="N1280" s="2">
        <f t="shared" si="58"/>
        <v>1</v>
      </c>
      <c r="O1280" s="16">
        <f t="shared" si="59"/>
        <v>1</v>
      </c>
    </row>
    <row r="1281" spans="7:15" ht="13.5" customHeight="1" x14ac:dyDescent="0.25">
      <c r="G1281" s="111">
        <v>45605</v>
      </c>
      <c r="H1281" s="112" t="s">
        <v>21</v>
      </c>
      <c r="I1281" s="121">
        <v>0.74305555555555558</v>
      </c>
      <c r="J1281" s="112">
        <v>4</v>
      </c>
      <c r="K1281" s="112">
        <v>8</v>
      </c>
      <c r="L1281" s="115">
        <v>9</v>
      </c>
      <c r="M1281" s="49">
        <f t="shared" si="57"/>
        <v>1081</v>
      </c>
      <c r="N1281" s="2">
        <f t="shared" si="58"/>
        <v>1</v>
      </c>
      <c r="O1281" s="16">
        <f t="shared" si="59"/>
        <v>1</v>
      </c>
    </row>
    <row r="1282" spans="7:15" ht="13.5" customHeight="1" x14ac:dyDescent="0.25">
      <c r="G1282" s="111">
        <v>45605</v>
      </c>
      <c r="H1282" s="112" t="s">
        <v>149</v>
      </c>
      <c r="I1282" s="121">
        <v>0.75347222222222221</v>
      </c>
      <c r="J1282" s="112">
        <v>4</v>
      </c>
      <c r="K1282" s="112">
        <v>3</v>
      </c>
      <c r="L1282" s="115">
        <v>10</v>
      </c>
      <c r="M1282" s="49">
        <f t="shared" si="57"/>
        <v>1082</v>
      </c>
      <c r="N1282" s="2">
        <f t="shared" si="58"/>
        <v>1</v>
      </c>
      <c r="O1282" s="16">
        <f t="shared" si="59"/>
        <v>1</v>
      </c>
    </row>
    <row r="1283" spans="7:15" ht="13.5" customHeight="1" x14ac:dyDescent="0.25">
      <c r="G1283" s="111">
        <v>45612</v>
      </c>
      <c r="H1283" s="112" t="s">
        <v>4</v>
      </c>
      <c r="I1283" s="121">
        <v>0.55902777777777779</v>
      </c>
      <c r="J1283" s="112">
        <v>4</v>
      </c>
      <c r="K1283" s="112">
        <v>6</v>
      </c>
      <c r="L1283" s="115">
        <v>3</v>
      </c>
      <c r="M1283" s="49">
        <f t="shared" si="57"/>
        <v>1083</v>
      </c>
      <c r="N1283" s="2">
        <f t="shared" si="58"/>
        <v>2</v>
      </c>
      <c r="O1283" s="16">
        <f t="shared" si="59"/>
        <v>2</v>
      </c>
    </row>
    <row r="1284" spans="7:15" ht="13.5" customHeight="1" x14ac:dyDescent="0.25">
      <c r="G1284" s="111">
        <v>45612</v>
      </c>
      <c r="H1284" s="112" t="s">
        <v>4</v>
      </c>
      <c r="I1284" s="121">
        <v>0.55902777777777779</v>
      </c>
      <c r="J1284" s="112">
        <v>4</v>
      </c>
      <c r="K1284" s="112">
        <v>6</v>
      </c>
      <c r="L1284" s="115">
        <v>3</v>
      </c>
      <c r="M1284" s="49">
        <f t="shared" si="57"/>
        <v>1083</v>
      </c>
      <c r="N1284" s="2">
        <f t="shared" si="58"/>
        <v>1</v>
      </c>
      <c r="O1284" s="16">
        <f t="shared" si="59"/>
        <v>2</v>
      </c>
    </row>
    <row r="1285" spans="7:15" ht="13.5" customHeight="1" x14ac:dyDescent="0.25">
      <c r="G1285" s="111">
        <v>45612</v>
      </c>
      <c r="H1285" s="112" t="s">
        <v>4</v>
      </c>
      <c r="I1285" s="121">
        <v>0.60763888888888884</v>
      </c>
      <c r="J1285" s="112">
        <v>4</v>
      </c>
      <c r="K1285" s="112">
        <v>6</v>
      </c>
      <c r="L1285" s="115">
        <v>5</v>
      </c>
      <c r="M1285" s="49">
        <f t="shared" si="57"/>
        <v>1084</v>
      </c>
      <c r="N1285" s="2">
        <f t="shared" si="58"/>
        <v>2</v>
      </c>
      <c r="O1285" s="16">
        <f t="shared" si="59"/>
        <v>2</v>
      </c>
    </row>
    <row r="1286" spans="7:15" ht="13.5" customHeight="1" x14ac:dyDescent="0.25">
      <c r="G1286" s="111">
        <v>45612</v>
      </c>
      <c r="H1286" s="112" t="s">
        <v>4</v>
      </c>
      <c r="I1286" s="121">
        <v>0.60763888888888884</v>
      </c>
      <c r="J1286" s="112">
        <v>4</v>
      </c>
      <c r="K1286" s="112">
        <v>6</v>
      </c>
      <c r="L1286" s="115">
        <v>5</v>
      </c>
      <c r="M1286" s="49">
        <f t="shared" ref="M1286:M1349" si="60">IF(AND(G1286=G1285,L1286=L1285,I1286=I1285),M1285,M1285+1)</f>
        <v>1084</v>
      </c>
      <c r="N1286" s="2">
        <f t="shared" si="58"/>
        <v>1</v>
      </c>
      <c r="O1286" s="16">
        <f t="shared" si="59"/>
        <v>2</v>
      </c>
    </row>
    <row r="1287" spans="7:15" ht="13.5" customHeight="1" x14ac:dyDescent="0.25">
      <c r="G1287" s="111">
        <v>45612</v>
      </c>
      <c r="H1287" s="112" t="s">
        <v>1079</v>
      </c>
      <c r="I1287" s="121">
        <v>0.62152777777777779</v>
      </c>
      <c r="J1287" s="112">
        <v>5</v>
      </c>
      <c r="K1287" s="112">
        <v>0</v>
      </c>
      <c r="L1287" s="115">
        <v>5</v>
      </c>
      <c r="M1287" s="49">
        <f t="shared" si="60"/>
        <v>1085</v>
      </c>
      <c r="N1287" s="2">
        <f t="shared" si="58"/>
        <v>1</v>
      </c>
      <c r="O1287" s="16">
        <f t="shared" si="59"/>
        <v>1</v>
      </c>
    </row>
    <row r="1288" spans="7:15" ht="13.5" customHeight="1" x14ac:dyDescent="0.25">
      <c r="G1288" s="111">
        <v>45612</v>
      </c>
      <c r="H1288" s="112" t="s">
        <v>1079</v>
      </c>
      <c r="I1288" s="121">
        <v>0.69791666666666663</v>
      </c>
      <c r="J1288" s="112">
        <v>5</v>
      </c>
      <c r="K1288" s="112">
        <v>0</v>
      </c>
      <c r="L1288" s="115">
        <v>8</v>
      </c>
      <c r="M1288" s="49">
        <f t="shared" si="60"/>
        <v>1086</v>
      </c>
      <c r="N1288" s="2">
        <f t="shared" si="58"/>
        <v>1</v>
      </c>
      <c r="O1288" s="16">
        <f t="shared" si="59"/>
        <v>1</v>
      </c>
    </row>
    <row r="1289" spans="7:15" ht="13.5" customHeight="1" x14ac:dyDescent="0.25">
      <c r="G1289" s="111">
        <v>45612</v>
      </c>
      <c r="H1289" s="112" t="s">
        <v>4</v>
      </c>
      <c r="I1289" s="121">
        <v>0.71180555555555558</v>
      </c>
      <c r="J1289" s="112">
        <v>4</v>
      </c>
      <c r="K1289" s="112">
        <v>6</v>
      </c>
      <c r="L1289" s="115">
        <v>9</v>
      </c>
      <c r="M1289" s="49">
        <f t="shared" si="60"/>
        <v>1087</v>
      </c>
      <c r="N1289" s="2">
        <f t="shared" ref="N1289:N1352" si="61">IF(M1289=M1291,3,IF(M1289=M1290,2,1))</f>
        <v>2</v>
      </c>
      <c r="O1289" s="16">
        <f t="shared" ref="O1289:O1352" si="62">IF(N1287=3,3,IF(N1288=3,3,IF(N1288=2,2,N1289)))</f>
        <v>2</v>
      </c>
    </row>
    <row r="1290" spans="7:15" ht="13.5" customHeight="1" x14ac:dyDescent="0.25">
      <c r="G1290" s="111">
        <v>45612</v>
      </c>
      <c r="H1290" s="112" t="s">
        <v>4</v>
      </c>
      <c r="I1290" s="121">
        <v>0.71180555555555558</v>
      </c>
      <c r="J1290" s="112">
        <v>4</v>
      </c>
      <c r="K1290" s="112">
        <v>6</v>
      </c>
      <c r="L1290" s="115">
        <v>9</v>
      </c>
      <c r="M1290" s="49">
        <f t="shared" si="60"/>
        <v>1087</v>
      </c>
      <c r="N1290" s="2">
        <f t="shared" si="61"/>
        <v>1</v>
      </c>
      <c r="O1290" s="16">
        <f t="shared" si="62"/>
        <v>2</v>
      </c>
    </row>
    <row r="1291" spans="7:15" ht="13.5" customHeight="1" x14ac:dyDescent="0.25">
      <c r="G1291" s="111">
        <v>45612</v>
      </c>
      <c r="H1291" s="112" t="s">
        <v>1079</v>
      </c>
      <c r="I1291" s="121">
        <v>0.72222222222222221</v>
      </c>
      <c r="J1291" s="112">
        <v>5</v>
      </c>
      <c r="K1291" s="112">
        <v>0</v>
      </c>
      <c r="L1291" s="115">
        <v>9</v>
      </c>
      <c r="M1291" s="49">
        <f t="shared" si="60"/>
        <v>1088</v>
      </c>
      <c r="N1291" s="2">
        <f t="shared" si="61"/>
        <v>1</v>
      </c>
      <c r="O1291" s="16">
        <f t="shared" si="62"/>
        <v>1</v>
      </c>
    </row>
    <row r="1292" spans="7:15" ht="13.5" customHeight="1" x14ac:dyDescent="0.25">
      <c r="G1292" s="111">
        <v>45612</v>
      </c>
      <c r="H1292" s="112" t="s">
        <v>4</v>
      </c>
      <c r="I1292" s="121">
        <v>0.73611111111111116</v>
      </c>
      <c r="J1292" s="112">
        <v>4</v>
      </c>
      <c r="K1292" s="112">
        <v>6</v>
      </c>
      <c r="L1292" s="115">
        <v>10</v>
      </c>
      <c r="M1292" s="49">
        <f t="shared" si="60"/>
        <v>1089</v>
      </c>
      <c r="N1292" s="2">
        <f t="shared" si="61"/>
        <v>1</v>
      </c>
      <c r="O1292" s="16">
        <f t="shared" si="62"/>
        <v>1</v>
      </c>
    </row>
    <row r="1293" spans="7:15" ht="13.5" customHeight="1" x14ac:dyDescent="0.25">
      <c r="G1293" s="111">
        <v>45612</v>
      </c>
      <c r="H1293" s="112" t="s">
        <v>1079</v>
      </c>
      <c r="I1293" s="121">
        <v>0.74652777777777779</v>
      </c>
      <c r="J1293" s="112">
        <v>5</v>
      </c>
      <c r="K1293" s="112">
        <v>0</v>
      </c>
      <c r="L1293" s="115">
        <v>10</v>
      </c>
      <c r="M1293" s="49">
        <f t="shared" si="60"/>
        <v>1090</v>
      </c>
      <c r="N1293" s="2">
        <f t="shared" si="61"/>
        <v>1</v>
      </c>
      <c r="O1293" s="16">
        <f t="shared" si="62"/>
        <v>1</v>
      </c>
    </row>
    <row r="1294" spans="7:15" ht="13.5" customHeight="1" x14ac:dyDescent="0.25">
      <c r="G1294" s="111">
        <v>45619</v>
      </c>
      <c r="H1294" s="112" t="s">
        <v>1072</v>
      </c>
      <c r="I1294" s="121">
        <v>0.57291666666666663</v>
      </c>
      <c r="J1294" s="112">
        <v>4</v>
      </c>
      <c r="K1294" s="112">
        <v>0</v>
      </c>
      <c r="L1294" s="115">
        <v>3</v>
      </c>
      <c r="M1294" s="49">
        <f t="shared" si="60"/>
        <v>1091</v>
      </c>
      <c r="N1294" s="2">
        <f t="shared" si="61"/>
        <v>1</v>
      </c>
      <c r="O1294" s="16">
        <f t="shared" si="62"/>
        <v>1</v>
      </c>
    </row>
    <row r="1295" spans="7:15" ht="13.5" customHeight="1" x14ac:dyDescent="0.25">
      <c r="G1295" s="111">
        <v>45619</v>
      </c>
      <c r="H1295" s="112" t="s">
        <v>1072</v>
      </c>
      <c r="I1295" s="121">
        <v>0.59722222222222221</v>
      </c>
      <c r="J1295" s="112">
        <v>4</v>
      </c>
      <c r="K1295" s="112">
        <v>0</v>
      </c>
      <c r="L1295" s="115">
        <v>4</v>
      </c>
      <c r="M1295" s="49">
        <f t="shared" si="60"/>
        <v>1092</v>
      </c>
      <c r="N1295" s="2">
        <f t="shared" si="61"/>
        <v>1</v>
      </c>
      <c r="O1295" s="16">
        <f t="shared" si="62"/>
        <v>1</v>
      </c>
    </row>
    <row r="1296" spans="7:15" ht="13.5" customHeight="1" x14ac:dyDescent="0.25">
      <c r="G1296" s="111">
        <v>45619</v>
      </c>
      <c r="H1296" s="112" t="s">
        <v>226</v>
      </c>
      <c r="I1296" s="121">
        <v>0.63194444444444442</v>
      </c>
      <c r="J1296" s="112">
        <v>4</v>
      </c>
      <c r="K1296" s="112">
        <v>3</v>
      </c>
      <c r="L1296" s="115">
        <v>6</v>
      </c>
      <c r="M1296" s="49">
        <f t="shared" si="60"/>
        <v>1093</v>
      </c>
      <c r="N1296" s="2">
        <f t="shared" si="61"/>
        <v>2</v>
      </c>
      <c r="O1296" s="16">
        <f t="shared" si="62"/>
        <v>2</v>
      </c>
    </row>
    <row r="1297" spans="7:15" ht="13.5" customHeight="1" x14ac:dyDescent="0.25">
      <c r="G1297" s="111">
        <v>45619</v>
      </c>
      <c r="H1297" s="112" t="s">
        <v>226</v>
      </c>
      <c r="I1297" s="121">
        <v>0.63194444444444442</v>
      </c>
      <c r="J1297" s="112">
        <v>4</v>
      </c>
      <c r="K1297" s="112">
        <v>3</v>
      </c>
      <c r="L1297" s="115">
        <v>6</v>
      </c>
      <c r="M1297" s="49">
        <f t="shared" si="60"/>
        <v>1093</v>
      </c>
      <c r="N1297" s="2">
        <f t="shared" si="61"/>
        <v>1</v>
      </c>
      <c r="O1297" s="16">
        <f t="shared" si="62"/>
        <v>2</v>
      </c>
    </row>
    <row r="1298" spans="7:15" ht="13.5" customHeight="1" x14ac:dyDescent="0.25">
      <c r="G1298" s="111">
        <v>45619</v>
      </c>
      <c r="H1298" s="112" t="s">
        <v>1072</v>
      </c>
      <c r="I1298" s="121">
        <v>0.64583333333333337</v>
      </c>
      <c r="J1298" s="112">
        <v>4</v>
      </c>
      <c r="K1298" s="112">
        <v>0</v>
      </c>
      <c r="L1298" s="115">
        <v>6</v>
      </c>
      <c r="M1298" s="49">
        <f t="shared" si="60"/>
        <v>1094</v>
      </c>
      <c r="N1298" s="2">
        <f t="shared" si="61"/>
        <v>1</v>
      </c>
      <c r="O1298" s="16">
        <f t="shared" si="62"/>
        <v>1</v>
      </c>
    </row>
    <row r="1299" spans="7:15" ht="13.5" customHeight="1" x14ac:dyDescent="0.25">
      <c r="G1299" s="111">
        <v>45619</v>
      </c>
      <c r="H1299" s="112" t="s">
        <v>226</v>
      </c>
      <c r="I1299" s="121">
        <v>0.65625</v>
      </c>
      <c r="J1299" s="112">
        <v>4</v>
      </c>
      <c r="K1299" s="112">
        <v>3</v>
      </c>
      <c r="L1299" s="115">
        <v>7</v>
      </c>
      <c r="M1299" s="49">
        <f t="shared" si="60"/>
        <v>1095</v>
      </c>
      <c r="N1299" s="2">
        <f t="shared" si="61"/>
        <v>2</v>
      </c>
      <c r="O1299" s="16">
        <f t="shared" si="62"/>
        <v>2</v>
      </c>
    </row>
    <row r="1300" spans="7:15" ht="13.5" customHeight="1" x14ac:dyDescent="0.25">
      <c r="G1300" s="111">
        <v>45619</v>
      </c>
      <c r="H1300" s="112" t="s">
        <v>226</v>
      </c>
      <c r="I1300" s="121">
        <v>0.65625</v>
      </c>
      <c r="J1300" s="112">
        <v>4</v>
      </c>
      <c r="K1300" s="112">
        <v>3</v>
      </c>
      <c r="L1300" s="115">
        <v>7</v>
      </c>
      <c r="M1300" s="49">
        <f t="shared" si="60"/>
        <v>1095</v>
      </c>
      <c r="N1300" s="2">
        <f t="shared" si="61"/>
        <v>1</v>
      </c>
      <c r="O1300" s="16">
        <f t="shared" si="62"/>
        <v>2</v>
      </c>
    </row>
    <row r="1301" spans="7:15" ht="13.5" customHeight="1" x14ac:dyDescent="0.25">
      <c r="G1301" s="111">
        <v>45619</v>
      </c>
      <c r="H1301" s="112" t="s">
        <v>1072</v>
      </c>
      <c r="I1301" s="121">
        <v>0.69791666666666663</v>
      </c>
      <c r="J1301" s="112">
        <v>4</v>
      </c>
      <c r="K1301" s="112">
        <v>0</v>
      </c>
      <c r="L1301" s="115">
        <v>8</v>
      </c>
      <c r="M1301" s="49">
        <f t="shared" si="60"/>
        <v>1096</v>
      </c>
      <c r="N1301" s="2">
        <f t="shared" si="61"/>
        <v>1</v>
      </c>
      <c r="O1301" s="16">
        <f t="shared" si="62"/>
        <v>1</v>
      </c>
    </row>
    <row r="1302" spans="7:15" ht="13.5" customHeight="1" x14ac:dyDescent="0.25">
      <c r="G1302" s="111">
        <v>45619</v>
      </c>
      <c r="H1302" s="112" t="s">
        <v>226</v>
      </c>
      <c r="I1302" s="121">
        <v>0.70833333333333337</v>
      </c>
      <c r="J1302" s="112">
        <v>4</v>
      </c>
      <c r="K1302" s="112">
        <v>3</v>
      </c>
      <c r="L1302" s="115">
        <v>9</v>
      </c>
      <c r="M1302" s="49">
        <f t="shared" si="60"/>
        <v>1097</v>
      </c>
      <c r="N1302" s="2">
        <f t="shared" si="61"/>
        <v>2</v>
      </c>
      <c r="O1302" s="16">
        <f t="shared" si="62"/>
        <v>2</v>
      </c>
    </row>
    <row r="1303" spans="7:15" ht="13.5" customHeight="1" x14ac:dyDescent="0.25">
      <c r="G1303" s="111">
        <v>45619</v>
      </c>
      <c r="H1303" s="112" t="s">
        <v>226</v>
      </c>
      <c r="I1303" s="121">
        <v>0.70833333333333337</v>
      </c>
      <c r="J1303" s="112">
        <v>4</v>
      </c>
      <c r="K1303" s="112">
        <v>3</v>
      </c>
      <c r="L1303" s="115">
        <v>9</v>
      </c>
      <c r="M1303" s="49">
        <f t="shared" si="60"/>
        <v>1097</v>
      </c>
      <c r="N1303" s="2">
        <f t="shared" si="61"/>
        <v>1</v>
      </c>
      <c r="O1303" s="16">
        <f t="shared" si="62"/>
        <v>2</v>
      </c>
    </row>
    <row r="1304" spans="7:15" ht="13.5" customHeight="1" x14ac:dyDescent="0.25">
      <c r="G1304" s="111">
        <v>45626</v>
      </c>
      <c r="H1304" s="112" t="s">
        <v>4</v>
      </c>
      <c r="I1304" s="121">
        <v>0.65625</v>
      </c>
      <c r="J1304" s="112">
        <v>5</v>
      </c>
      <c r="K1304" s="112">
        <v>0</v>
      </c>
      <c r="L1304" s="115">
        <v>7</v>
      </c>
      <c r="M1304" s="49">
        <f t="shared" si="60"/>
        <v>1098</v>
      </c>
      <c r="N1304" s="2">
        <f t="shared" si="61"/>
        <v>1</v>
      </c>
      <c r="O1304" s="16">
        <f t="shared" si="62"/>
        <v>1</v>
      </c>
    </row>
    <row r="1305" spans="7:15" ht="13.5" customHeight="1" x14ac:dyDescent="0.25">
      <c r="G1305" s="111">
        <v>45626</v>
      </c>
      <c r="H1305" s="112" t="s">
        <v>4</v>
      </c>
      <c r="I1305" s="121">
        <v>0.70833333333333337</v>
      </c>
      <c r="J1305" s="112">
        <v>5</v>
      </c>
      <c r="K1305" s="112">
        <v>0</v>
      </c>
      <c r="L1305" s="115">
        <v>9</v>
      </c>
      <c r="M1305" s="49">
        <f t="shared" si="60"/>
        <v>1099</v>
      </c>
      <c r="N1305" s="2">
        <f t="shared" si="61"/>
        <v>1</v>
      </c>
      <c r="O1305" s="16">
        <f t="shared" si="62"/>
        <v>1</v>
      </c>
    </row>
    <row r="1306" spans="7:15" ht="13.5" customHeight="1" x14ac:dyDescent="0.25">
      <c r="G1306" s="111">
        <v>45633</v>
      </c>
      <c r="H1306" s="112" t="s">
        <v>149</v>
      </c>
      <c r="I1306" s="121">
        <v>0.54513888888888884</v>
      </c>
      <c r="J1306" s="112">
        <v>5</v>
      </c>
      <c r="K1306" s="112">
        <v>4</v>
      </c>
      <c r="L1306" s="115">
        <v>2</v>
      </c>
      <c r="M1306" s="49">
        <f t="shared" si="60"/>
        <v>1100</v>
      </c>
      <c r="N1306" s="2">
        <f t="shared" si="61"/>
        <v>1</v>
      </c>
      <c r="O1306" s="16">
        <f t="shared" si="62"/>
        <v>1</v>
      </c>
    </row>
    <row r="1307" spans="7:15" ht="13.5" customHeight="1" x14ac:dyDescent="0.25">
      <c r="G1307" s="111">
        <v>45633</v>
      </c>
      <c r="H1307" s="112" t="s">
        <v>198</v>
      </c>
      <c r="I1307" s="121">
        <v>0.55555555555555558</v>
      </c>
      <c r="J1307" s="112">
        <v>5</v>
      </c>
      <c r="K1307" s="112">
        <v>0</v>
      </c>
      <c r="L1307" s="115">
        <v>3</v>
      </c>
      <c r="M1307" s="49">
        <f t="shared" si="60"/>
        <v>1101</v>
      </c>
      <c r="N1307" s="2">
        <f t="shared" si="61"/>
        <v>1</v>
      </c>
      <c r="O1307" s="16">
        <f t="shared" si="62"/>
        <v>1</v>
      </c>
    </row>
    <row r="1308" spans="7:15" ht="13.5" customHeight="1" x14ac:dyDescent="0.25">
      <c r="G1308" s="111">
        <v>45633</v>
      </c>
      <c r="H1308" s="112" t="s">
        <v>198</v>
      </c>
      <c r="I1308" s="121">
        <v>0.65625</v>
      </c>
      <c r="J1308" s="112">
        <v>5</v>
      </c>
      <c r="K1308" s="112">
        <v>0</v>
      </c>
      <c r="L1308" s="115">
        <v>7</v>
      </c>
      <c r="M1308" s="49">
        <f t="shared" si="60"/>
        <v>1102</v>
      </c>
      <c r="N1308" s="2">
        <f t="shared" si="61"/>
        <v>1</v>
      </c>
      <c r="O1308" s="16">
        <f t="shared" si="62"/>
        <v>1</v>
      </c>
    </row>
    <row r="1309" spans="7:15" ht="13.5" customHeight="1" x14ac:dyDescent="0.25">
      <c r="G1309" s="111">
        <v>45633</v>
      </c>
      <c r="H1309" s="112" t="s">
        <v>149</v>
      </c>
      <c r="I1309" s="121">
        <v>0.74652777777777779</v>
      </c>
      <c r="J1309" s="112">
        <v>5</v>
      </c>
      <c r="K1309" s="112">
        <v>4</v>
      </c>
      <c r="L1309" s="115">
        <v>10</v>
      </c>
      <c r="M1309" s="49">
        <f t="shared" si="60"/>
        <v>1103</v>
      </c>
      <c r="N1309" s="2">
        <f t="shared" si="61"/>
        <v>1</v>
      </c>
      <c r="O1309" s="16">
        <f t="shared" si="62"/>
        <v>1</v>
      </c>
    </row>
    <row r="1310" spans="7:15" ht="13.5" customHeight="1" x14ac:dyDescent="0.25">
      <c r="G1310" s="111">
        <v>45640</v>
      </c>
      <c r="H1310" s="112" t="s">
        <v>148</v>
      </c>
      <c r="I1310" s="121">
        <v>0.52083333333333337</v>
      </c>
      <c r="J1310" s="112">
        <v>4</v>
      </c>
      <c r="K1310" s="112">
        <v>0</v>
      </c>
      <c r="L1310" s="115">
        <v>1</v>
      </c>
      <c r="M1310" s="49">
        <f t="shared" si="60"/>
        <v>1104</v>
      </c>
      <c r="N1310" s="2">
        <f t="shared" si="61"/>
        <v>1</v>
      </c>
      <c r="O1310" s="16">
        <f t="shared" si="62"/>
        <v>1</v>
      </c>
    </row>
    <row r="1311" spans="7:15" ht="13.5" customHeight="1" x14ac:dyDescent="0.25">
      <c r="G1311" s="111">
        <v>45640</v>
      </c>
      <c r="H1311" s="112" t="s">
        <v>532</v>
      </c>
      <c r="I1311" s="121">
        <v>0.57986111111111116</v>
      </c>
      <c r="J1311" s="112">
        <v>4</v>
      </c>
      <c r="K1311" s="112">
        <v>0</v>
      </c>
      <c r="L1311" s="115">
        <v>4</v>
      </c>
      <c r="M1311" s="49">
        <f t="shared" si="60"/>
        <v>1105</v>
      </c>
      <c r="N1311" s="2">
        <f t="shared" si="61"/>
        <v>1</v>
      </c>
      <c r="O1311" s="16">
        <f t="shared" si="62"/>
        <v>1</v>
      </c>
    </row>
    <row r="1312" spans="7:15" ht="13.5" customHeight="1" x14ac:dyDescent="0.25">
      <c r="G1312" s="111">
        <v>45640</v>
      </c>
      <c r="H1312" s="112" t="s">
        <v>148</v>
      </c>
      <c r="I1312" s="121">
        <v>0.59375</v>
      </c>
      <c r="J1312" s="112">
        <v>4</v>
      </c>
      <c r="K1312" s="112">
        <v>0</v>
      </c>
      <c r="L1312" s="115">
        <v>4</v>
      </c>
      <c r="M1312" s="49">
        <f t="shared" si="60"/>
        <v>1106</v>
      </c>
      <c r="N1312" s="2">
        <f t="shared" si="61"/>
        <v>1</v>
      </c>
      <c r="O1312" s="16">
        <f t="shared" si="62"/>
        <v>1</v>
      </c>
    </row>
    <row r="1313" spans="7:15" ht="13.5" customHeight="1" x14ac:dyDescent="0.25">
      <c r="G1313" s="111">
        <v>45640</v>
      </c>
      <c r="H1313" s="112" t="s">
        <v>532</v>
      </c>
      <c r="I1313" s="121">
        <v>0.62847222222222221</v>
      </c>
      <c r="J1313" s="112">
        <v>4</v>
      </c>
      <c r="K1313" s="112">
        <v>0</v>
      </c>
      <c r="L1313" s="115">
        <v>6</v>
      </c>
      <c r="M1313" s="49">
        <f t="shared" si="60"/>
        <v>1107</v>
      </c>
      <c r="N1313" s="2">
        <f t="shared" si="61"/>
        <v>2</v>
      </c>
      <c r="O1313" s="16">
        <f t="shared" si="62"/>
        <v>2</v>
      </c>
    </row>
    <row r="1314" spans="7:15" ht="13.5" customHeight="1" x14ac:dyDescent="0.25">
      <c r="G1314" s="111">
        <v>45640</v>
      </c>
      <c r="H1314" s="112" t="s">
        <v>532</v>
      </c>
      <c r="I1314" s="121">
        <v>0.62847222222222221</v>
      </c>
      <c r="J1314" s="112">
        <v>4</v>
      </c>
      <c r="K1314" s="112">
        <v>0</v>
      </c>
      <c r="L1314" s="115">
        <v>6</v>
      </c>
      <c r="M1314" s="49">
        <f t="shared" si="60"/>
        <v>1107</v>
      </c>
      <c r="N1314" s="2">
        <f t="shared" si="61"/>
        <v>1</v>
      </c>
      <c r="O1314" s="16">
        <f t="shared" si="62"/>
        <v>2</v>
      </c>
    </row>
    <row r="1315" spans="7:15" ht="13.5" customHeight="1" x14ac:dyDescent="0.25">
      <c r="G1315" s="111">
        <v>45640</v>
      </c>
      <c r="H1315" s="112" t="s">
        <v>532</v>
      </c>
      <c r="I1315" s="121">
        <v>0.70833333333333337</v>
      </c>
      <c r="J1315" s="112">
        <v>4</v>
      </c>
      <c r="K1315" s="112">
        <v>0</v>
      </c>
      <c r="L1315" s="115">
        <v>9</v>
      </c>
      <c r="M1315" s="49">
        <f t="shared" si="60"/>
        <v>1108</v>
      </c>
      <c r="N1315" s="2">
        <f t="shared" si="61"/>
        <v>1</v>
      </c>
      <c r="O1315" s="16">
        <f t="shared" si="62"/>
        <v>1</v>
      </c>
    </row>
    <row r="1316" spans="7:15" ht="13.5" customHeight="1" x14ac:dyDescent="0.25">
      <c r="G1316" s="111">
        <v>45640</v>
      </c>
      <c r="H1316" s="112" t="s">
        <v>148</v>
      </c>
      <c r="I1316" s="121">
        <v>0.72222222222222221</v>
      </c>
      <c r="J1316" s="112">
        <v>4</v>
      </c>
      <c r="K1316" s="112">
        <v>0</v>
      </c>
      <c r="L1316" s="115">
        <v>9</v>
      </c>
      <c r="M1316" s="49">
        <f t="shared" si="60"/>
        <v>1109</v>
      </c>
      <c r="N1316" s="2">
        <f t="shared" si="61"/>
        <v>1</v>
      </c>
      <c r="O1316" s="16">
        <f t="shared" si="62"/>
        <v>1</v>
      </c>
    </row>
    <row r="1317" spans="7:15" ht="13.5" customHeight="1" x14ac:dyDescent="0.25">
      <c r="G1317" s="111">
        <v>45640</v>
      </c>
      <c r="H1317" s="112" t="s">
        <v>532</v>
      </c>
      <c r="I1317" s="121">
        <v>0.73611111111111116</v>
      </c>
      <c r="J1317" s="112">
        <v>4</v>
      </c>
      <c r="K1317" s="112">
        <v>0</v>
      </c>
      <c r="L1317" s="115">
        <v>10</v>
      </c>
      <c r="M1317" s="49">
        <f t="shared" si="60"/>
        <v>1110</v>
      </c>
      <c r="N1317" s="2">
        <f t="shared" si="61"/>
        <v>2</v>
      </c>
      <c r="O1317" s="16">
        <f t="shared" si="62"/>
        <v>2</v>
      </c>
    </row>
    <row r="1318" spans="7:15" ht="13.5" customHeight="1" x14ac:dyDescent="0.25">
      <c r="G1318" s="111">
        <v>45640</v>
      </c>
      <c r="H1318" s="112" t="s">
        <v>532</v>
      </c>
      <c r="I1318" s="121">
        <v>0.73611111111111116</v>
      </c>
      <c r="J1318" s="112">
        <v>4</v>
      </c>
      <c r="K1318" s="112">
        <v>0</v>
      </c>
      <c r="L1318" s="115">
        <v>10</v>
      </c>
      <c r="M1318" s="49">
        <f t="shared" si="60"/>
        <v>1110</v>
      </c>
      <c r="N1318" s="2">
        <f t="shared" si="61"/>
        <v>1</v>
      </c>
      <c r="O1318" s="16">
        <f t="shared" si="62"/>
        <v>2</v>
      </c>
    </row>
    <row r="1319" spans="7:15" ht="13.5" customHeight="1" x14ac:dyDescent="0.25">
      <c r="G1319" s="111">
        <v>45647</v>
      </c>
      <c r="H1319" s="112" t="s">
        <v>22</v>
      </c>
      <c r="I1319" s="121">
        <v>0.53125</v>
      </c>
      <c r="J1319" s="112">
        <v>4</v>
      </c>
      <c r="K1319" s="112">
        <v>0</v>
      </c>
      <c r="L1319" s="115">
        <v>2</v>
      </c>
      <c r="M1319" s="49">
        <f t="shared" si="60"/>
        <v>1111</v>
      </c>
      <c r="N1319" s="2">
        <f t="shared" si="61"/>
        <v>1</v>
      </c>
      <c r="O1319" s="16">
        <f t="shared" si="62"/>
        <v>1</v>
      </c>
    </row>
    <row r="1320" spans="7:15" ht="13.5" customHeight="1" x14ac:dyDescent="0.25">
      <c r="G1320" s="111">
        <v>45647</v>
      </c>
      <c r="H1320" s="112" t="s">
        <v>22</v>
      </c>
      <c r="I1320" s="121">
        <v>0.55555555555555558</v>
      </c>
      <c r="J1320" s="112">
        <v>4</v>
      </c>
      <c r="K1320" s="112">
        <v>0</v>
      </c>
      <c r="L1320" s="115">
        <v>3</v>
      </c>
      <c r="M1320" s="49">
        <f t="shared" si="60"/>
        <v>1112</v>
      </c>
      <c r="N1320" s="2">
        <f t="shared" si="61"/>
        <v>2</v>
      </c>
      <c r="O1320" s="16">
        <f t="shared" si="62"/>
        <v>2</v>
      </c>
    </row>
    <row r="1321" spans="7:15" ht="13.5" customHeight="1" x14ac:dyDescent="0.25">
      <c r="G1321" s="111">
        <v>45647</v>
      </c>
      <c r="H1321" s="112" t="s">
        <v>22</v>
      </c>
      <c r="I1321" s="121">
        <v>0.55555555555555558</v>
      </c>
      <c r="J1321" s="112">
        <v>4</v>
      </c>
      <c r="K1321" s="112">
        <v>0</v>
      </c>
      <c r="L1321" s="115">
        <v>3</v>
      </c>
      <c r="M1321" s="49">
        <f t="shared" si="60"/>
        <v>1112</v>
      </c>
      <c r="N1321" s="2">
        <f t="shared" si="61"/>
        <v>1</v>
      </c>
      <c r="O1321" s="16">
        <f t="shared" si="62"/>
        <v>2</v>
      </c>
    </row>
    <row r="1322" spans="7:15" ht="13.5" customHeight="1" x14ac:dyDescent="0.25">
      <c r="G1322" s="111">
        <v>45647</v>
      </c>
      <c r="H1322" s="112" t="s">
        <v>22</v>
      </c>
      <c r="I1322" s="121">
        <v>0.57986111111111116</v>
      </c>
      <c r="J1322" s="112">
        <v>4</v>
      </c>
      <c r="K1322" s="112">
        <v>0</v>
      </c>
      <c r="L1322" s="115">
        <v>4</v>
      </c>
      <c r="M1322" s="49">
        <f t="shared" si="60"/>
        <v>1113</v>
      </c>
      <c r="N1322" s="2">
        <f t="shared" si="61"/>
        <v>1</v>
      </c>
      <c r="O1322" s="16">
        <f t="shared" si="62"/>
        <v>1</v>
      </c>
    </row>
    <row r="1323" spans="7:15" ht="13.5" customHeight="1" x14ac:dyDescent="0.25">
      <c r="G1323" s="111">
        <v>45647</v>
      </c>
      <c r="H1323" s="112" t="s">
        <v>148</v>
      </c>
      <c r="I1323" s="121">
        <v>0.59375</v>
      </c>
      <c r="J1323" s="112">
        <v>4</v>
      </c>
      <c r="K1323" s="112">
        <v>3</v>
      </c>
      <c r="L1323" s="115">
        <v>4</v>
      </c>
      <c r="M1323" s="49">
        <f t="shared" si="60"/>
        <v>1114</v>
      </c>
      <c r="N1323" s="2">
        <f t="shared" si="61"/>
        <v>1</v>
      </c>
      <c r="O1323" s="16">
        <f t="shared" si="62"/>
        <v>1</v>
      </c>
    </row>
    <row r="1324" spans="7:15" ht="13.5" customHeight="1" x14ac:dyDescent="0.25">
      <c r="G1324" s="111">
        <v>45647</v>
      </c>
      <c r="H1324" s="112" t="s">
        <v>22</v>
      </c>
      <c r="I1324" s="121">
        <v>0.60416666666666663</v>
      </c>
      <c r="J1324" s="112">
        <v>4</v>
      </c>
      <c r="K1324" s="112">
        <v>0</v>
      </c>
      <c r="L1324" s="115">
        <v>5</v>
      </c>
      <c r="M1324" s="49">
        <f t="shared" si="60"/>
        <v>1115</v>
      </c>
      <c r="N1324" s="2">
        <f t="shared" si="61"/>
        <v>1</v>
      </c>
      <c r="O1324" s="16">
        <f t="shared" si="62"/>
        <v>1</v>
      </c>
    </row>
    <row r="1325" spans="7:15" ht="13.5" customHeight="1" x14ac:dyDescent="0.25">
      <c r="G1325" s="111">
        <v>45647</v>
      </c>
      <c r="H1325" s="112" t="s">
        <v>22</v>
      </c>
      <c r="I1325" s="121">
        <v>0.62847222222222221</v>
      </c>
      <c r="J1325" s="112">
        <v>4</v>
      </c>
      <c r="K1325" s="112">
        <v>0</v>
      </c>
      <c r="L1325" s="115">
        <v>6</v>
      </c>
      <c r="M1325" s="49">
        <f t="shared" si="60"/>
        <v>1116</v>
      </c>
      <c r="N1325" s="2">
        <f t="shared" si="61"/>
        <v>1</v>
      </c>
      <c r="O1325" s="16">
        <f t="shared" si="62"/>
        <v>1</v>
      </c>
    </row>
    <row r="1326" spans="7:15" ht="13.5" customHeight="1" x14ac:dyDescent="0.25">
      <c r="G1326" s="111">
        <v>45647</v>
      </c>
      <c r="H1326" s="112" t="s">
        <v>148</v>
      </c>
      <c r="I1326" s="121">
        <v>0.64236111111111116</v>
      </c>
      <c r="J1326" s="112">
        <v>4</v>
      </c>
      <c r="K1326" s="112">
        <v>3</v>
      </c>
      <c r="L1326" s="115">
        <v>6</v>
      </c>
      <c r="M1326" s="49">
        <f t="shared" si="60"/>
        <v>1117</v>
      </c>
      <c r="N1326" s="2">
        <f t="shared" si="61"/>
        <v>1</v>
      </c>
      <c r="O1326" s="16">
        <f t="shared" si="62"/>
        <v>1</v>
      </c>
    </row>
    <row r="1327" spans="7:15" ht="13.5" customHeight="1" x14ac:dyDescent="0.25">
      <c r="G1327" s="111">
        <v>45647</v>
      </c>
      <c r="H1327" s="112" t="s">
        <v>22</v>
      </c>
      <c r="I1327" s="121">
        <v>0.68055555555555558</v>
      </c>
      <c r="J1327" s="112">
        <v>4</v>
      </c>
      <c r="K1327" s="112">
        <v>0</v>
      </c>
      <c r="L1327" s="115">
        <v>8</v>
      </c>
      <c r="M1327" s="49">
        <f t="shared" si="60"/>
        <v>1118</v>
      </c>
      <c r="N1327" s="2">
        <f t="shared" si="61"/>
        <v>2</v>
      </c>
      <c r="O1327" s="16">
        <f t="shared" si="62"/>
        <v>2</v>
      </c>
    </row>
    <row r="1328" spans="7:15" ht="13.5" customHeight="1" x14ac:dyDescent="0.25">
      <c r="G1328" s="111">
        <v>45647</v>
      </c>
      <c r="H1328" s="112" t="s">
        <v>22</v>
      </c>
      <c r="I1328" s="121">
        <v>0.68055555555555558</v>
      </c>
      <c r="J1328" s="112">
        <v>4</v>
      </c>
      <c r="K1328" s="112">
        <v>0</v>
      </c>
      <c r="L1328" s="115">
        <v>8</v>
      </c>
      <c r="M1328" s="49">
        <f t="shared" si="60"/>
        <v>1118</v>
      </c>
      <c r="N1328" s="2">
        <f t="shared" si="61"/>
        <v>1</v>
      </c>
      <c r="O1328" s="16">
        <f t="shared" si="62"/>
        <v>2</v>
      </c>
    </row>
    <row r="1329" spans="7:15" ht="13.5" customHeight="1" x14ac:dyDescent="0.25">
      <c r="G1329" s="111">
        <v>45647</v>
      </c>
      <c r="H1329" s="112" t="s">
        <v>22</v>
      </c>
      <c r="I1329" s="121">
        <v>0.70486111111111116</v>
      </c>
      <c r="J1329" s="112">
        <v>4</v>
      </c>
      <c r="K1329" s="112">
        <v>0</v>
      </c>
      <c r="L1329" s="115">
        <v>9</v>
      </c>
      <c r="M1329" s="49">
        <f t="shared" si="60"/>
        <v>1119</v>
      </c>
      <c r="N1329" s="2">
        <f t="shared" si="61"/>
        <v>1</v>
      </c>
      <c r="O1329" s="16">
        <f t="shared" si="62"/>
        <v>1</v>
      </c>
    </row>
    <row r="1330" spans="7:15" ht="13.5" customHeight="1" x14ac:dyDescent="0.25">
      <c r="G1330" s="111">
        <v>45647</v>
      </c>
      <c r="H1330" s="112" t="s">
        <v>22</v>
      </c>
      <c r="I1330" s="121">
        <v>0.73611111111111116</v>
      </c>
      <c r="J1330" s="112">
        <v>4</v>
      </c>
      <c r="K1330" s="112">
        <v>0</v>
      </c>
      <c r="L1330" s="115">
        <v>10</v>
      </c>
      <c r="M1330" s="49">
        <f t="shared" si="60"/>
        <v>1120</v>
      </c>
      <c r="N1330" s="2">
        <f t="shared" si="61"/>
        <v>1</v>
      </c>
      <c r="O1330" s="16">
        <f t="shared" si="62"/>
        <v>1</v>
      </c>
    </row>
    <row r="1331" spans="7:15" ht="13.5" customHeight="1" x14ac:dyDescent="0.25">
      <c r="G1331" s="111">
        <v>45647</v>
      </c>
      <c r="H1331" s="112" t="s">
        <v>148</v>
      </c>
      <c r="I1331" s="121">
        <v>0.74652777777777779</v>
      </c>
      <c r="J1331" s="112">
        <v>4</v>
      </c>
      <c r="K1331" s="112">
        <v>3</v>
      </c>
      <c r="L1331" s="115">
        <v>10</v>
      </c>
      <c r="M1331" s="49">
        <f t="shared" si="60"/>
        <v>1121</v>
      </c>
      <c r="N1331" s="2">
        <f t="shared" si="61"/>
        <v>1</v>
      </c>
      <c r="O1331" s="16">
        <f t="shared" si="62"/>
        <v>1</v>
      </c>
    </row>
    <row r="1332" spans="7:15" ht="13.5" customHeight="1" x14ac:dyDescent="0.25">
      <c r="G1332" s="111">
        <v>45654</v>
      </c>
      <c r="H1332" s="112" t="s">
        <v>148</v>
      </c>
      <c r="I1332" s="121">
        <v>0.59375</v>
      </c>
      <c r="J1332" s="112">
        <v>4</v>
      </c>
      <c r="K1332" s="112">
        <v>0</v>
      </c>
      <c r="L1332" s="115">
        <v>3</v>
      </c>
      <c r="M1332" s="49">
        <f t="shared" si="60"/>
        <v>1122</v>
      </c>
      <c r="N1332" s="2">
        <f t="shared" si="61"/>
        <v>1</v>
      </c>
      <c r="O1332" s="16">
        <f t="shared" si="62"/>
        <v>1</v>
      </c>
    </row>
    <row r="1333" spans="7:15" ht="13.5" customHeight="1" x14ac:dyDescent="0.25">
      <c r="G1333" s="111">
        <v>45654</v>
      </c>
      <c r="H1333" s="112" t="s">
        <v>6</v>
      </c>
      <c r="I1333" s="121">
        <v>0.62847222222222221</v>
      </c>
      <c r="J1333" s="112">
        <v>4</v>
      </c>
      <c r="K1333" s="112">
        <v>2</v>
      </c>
      <c r="L1333" s="115">
        <v>6</v>
      </c>
      <c r="M1333" s="49">
        <f t="shared" si="60"/>
        <v>1123</v>
      </c>
      <c r="N1333" s="2">
        <f t="shared" si="61"/>
        <v>1</v>
      </c>
      <c r="O1333" s="16">
        <f t="shared" si="62"/>
        <v>1</v>
      </c>
    </row>
    <row r="1334" spans="7:15" ht="13.5" customHeight="1" x14ac:dyDescent="0.25">
      <c r="G1334" s="111">
        <v>45654</v>
      </c>
      <c r="H1334" s="112" t="s">
        <v>148</v>
      </c>
      <c r="I1334" s="121">
        <v>0.64236111111111116</v>
      </c>
      <c r="J1334" s="112">
        <v>4</v>
      </c>
      <c r="K1334" s="112">
        <v>0</v>
      </c>
      <c r="L1334" s="115">
        <v>5</v>
      </c>
      <c r="M1334" s="49">
        <f t="shared" si="60"/>
        <v>1124</v>
      </c>
      <c r="N1334" s="2">
        <f t="shared" si="61"/>
        <v>1</v>
      </c>
      <c r="O1334" s="16">
        <f t="shared" si="62"/>
        <v>1</v>
      </c>
    </row>
    <row r="1335" spans="7:15" ht="13.5" customHeight="1" x14ac:dyDescent="0.25">
      <c r="G1335" s="111">
        <v>45654</v>
      </c>
      <c r="H1335" s="112" t="s">
        <v>6</v>
      </c>
      <c r="I1335" s="121">
        <v>0.65625</v>
      </c>
      <c r="J1335" s="112">
        <v>4</v>
      </c>
      <c r="K1335" s="112">
        <v>2</v>
      </c>
      <c r="L1335" s="115">
        <v>7</v>
      </c>
      <c r="M1335" s="49">
        <f t="shared" si="60"/>
        <v>1125</v>
      </c>
      <c r="N1335" s="2">
        <f t="shared" si="61"/>
        <v>1</v>
      </c>
      <c r="O1335" s="16">
        <f t="shared" si="62"/>
        <v>1</v>
      </c>
    </row>
    <row r="1336" spans="7:15" ht="13.5" customHeight="1" x14ac:dyDescent="0.25">
      <c r="G1336" s="111">
        <v>45654</v>
      </c>
      <c r="H1336" s="112" t="s">
        <v>6</v>
      </c>
      <c r="I1336" s="121">
        <v>0.68055555555555558</v>
      </c>
      <c r="J1336" s="112">
        <v>4</v>
      </c>
      <c r="K1336" s="112">
        <v>2</v>
      </c>
      <c r="L1336" s="115">
        <v>8</v>
      </c>
      <c r="M1336" s="49">
        <f t="shared" si="60"/>
        <v>1126</v>
      </c>
      <c r="N1336" s="2">
        <f t="shared" si="61"/>
        <v>1</v>
      </c>
      <c r="O1336" s="16">
        <f t="shared" si="62"/>
        <v>1</v>
      </c>
    </row>
    <row r="1337" spans="7:15" ht="13.5" customHeight="1" x14ac:dyDescent="0.25">
      <c r="G1337" s="111">
        <v>45654</v>
      </c>
      <c r="H1337" s="112" t="s">
        <v>6</v>
      </c>
      <c r="I1337" s="121">
        <v>0.70833333333333337</v>
      </c>
      <c r="J1337" s="112">
        <v>4</v>
      </c>
      <c r="K1337" s="112">
        <v>2</v>
      </c>
      <c r="L1337" s="115">
        <v>9</v>
      </c>
      <c r="M1337" s="49">
        <f t="shared" si="60"/>
        <v>1127</v>
      </c>
      <c r="N1337" s="2">
        <f t="shared" si="61"/>
        <v>2</v>
      </c>
      <c r="O1337" s="16">
        <f t="shared" si="62"/>
        <v>2</v>
      </c>
    </row>
    <row r="1338" spans="7:15" ht="13.5" customHeight="1" x14ac:dyDescent="0.25">
      <c r="G1338" s="111">
        <v>45654</v>
      </c>
      <c r="H1338" s="112" t="s">
        <v>6</v>
      </c>
      <c r="I1338" s="121">
        <v>0.70833333333333337</v>
      </c>
      <c r="J1338" s="112">
        <v>4</v>
      </c>
      <c r="K1338" s="112">
        <v>2</v>
      </c>
      <c r="L1338" s="115">
        <v>9</v>
      </c>
      <c r="M1338" s="49">
        <f t="shared" si="60"/>
        <v>1127</v>
      </c>
      <c r="N1338" s="2">
        <f t="shared" si="61"/>
        <v>1</v>
      </c>
      <c r="O1338" s="16">
        <f t="shared" si="62"/>
        <v>2</v>
      </c>
    </row>
    <row r="1339" spans="7:15" ht="13.5" customHeight="1" x14ac:dyDescent="0.25">
      <c r="G1339" s="111">
        <v>45654</v>
      </c>
      <c r="H1339" s="112" t="s">
        <v>6</v>
      </c>
      <c r="I1339" s="121">
        <v>0.73611111111111116</v>
      </c>
      <c r="J1339" s="112">
        <v>4</v>
      </c>
      <c r="K1339" s="112">
        <v>2</v>
      </c>
      <c r="L1339" s="115">
        <v>10</v>
      </c>
      <c r="M1339" s="49">
        <f t="shared" si="60"/>
        <v>1128</v>
      </c>
      <c r="N1339" s="2">
        <f t="shared" si="61"/>
        <v>1</v>
      </c>
      <c r="O1339" s="16">
        <f t="shared" si="62"/>
        <v>1</v>
      </c>
    </row>
    <row r="1340" spans="7:15" ht="13.5" customHeight="1" x14ac:dyDescent="0.25">
      <c r="G1340" s="111">
        <v>45661</v>
      </c>
      <c r="H1340" s="112" t="s">
        <v>510</v>
      </c>
      <c r="I1340" s="121">
        <v>0.60763888888888884</v>
      </c>
      <c r="J1340" s="112">
        <v>4</v>
      </c>
      <c r="K1340" s="112">
        <v>0</v>
      </c>
      <c r="L1340" s="115">
        <v>5</v>
      </c>
      <c r="M1340" s="49">
        <f t="shared" si="60"/>
        <v>1129</v>
      </c>
      <c r="N1340" s="2">
        <f t="shared" si="61"/>
        <v>2</v>
      </c>
      <c r="O1340" s="16">
        <f t="shared" si="62"/>
        <v>2</v>
      </c>
    </row>
    <row r="1341" spans="7:15" ht="13.5" customHeight="1" x14ac:dyDescent="0.25">
      <c r="G1341" s="111">
        <v>45661</v>
      </c>
      <c r="H1341" s="112" t="s">
        <v>510</v>
      </c>
      <c r="I1341" s="121">
        <v>0.60763888888888884</v>
      </c>
      <c r="J1341" s="112">
        <v>4</v>
      </c>
      <c r="K1341" s="112">
        <v>0</v>
      </c>
      <c r="L1341" s="115">
        <v>5</v>
      </c>
      <c r="M1341" s="49">
        <f t="shared" si="60"/>
        <v>1129</v>
      </c>
      <c r="N1341" s="2">
        <f t="shared" si="61"/>
        <v>1</v>
      </c>
      <c r="O1341" s="16">
        <f t="shared" si="62"/>
        <v>2</v>
      </c>
    </row>
    <row r="1342" spans="7:15" ht="13.5" customHeight="1" x14ac:dyDescent="0.25">
      <c r="G1342" s="111">
        <v>45661</v>
      </c>
      <c r="H1342" s="112" t="s">
        <v>148</v>
      </c>
      <c r="I1342" s="121">
        <v>0.62152777777777779</v>
      </c>
      <c r="J1342" s="112">
        <v>4</v>
      </c>
      <c r="K1342" s="112">
        <v>3</v>
      </c>
      <c r="L1342" s="115">
        <v>5</v>
      </c>
      <c r="M1342" s="49">
        <f t="shared" si="60"/>
        <v>1130</v>
      </c>
      <c r="N1342" s="2">
        <f t="shared" si="61"/>
        <v>1</v>
      </c>
      <c r="O1342" s="16">
        <f t="shared" si="62"/>
        <v>1</v>
      </c>
    </row>
    <row r="1343" spans="7:15" ht="13.5" customHeight="1" x14ac:dyDescent="0.25">
      <c r="G1343" s="111">
        <v>45661</v>
      </c>
      <c r="H1343" s="112" t="s">
        <v>510</v>
      </c>
      <c r="I1343" s="121">
        <v>0.63541666666666663</v>
      </c>
      <c r="J1343" s="112">
        <v>4</v>
      </c>
      <c r="K1343" s="112">
        <v>0</v>
      </c>
      <c r="L1343" s="115">
        <v>6</v>
      </c>
      <c r="M1343" s="49">
        <f t="shared" si="60"/>
        <v>1131</v>
      </c>
      <c r="N1343" s="2">
        <f t="shared" si="61"/>
        <v>1</v>
      </c>
      <c r="O1343" s="16">
        <f t="shared" si="62"/>
        <v>1</v>
      </c>
    </row>
    <row r="1344" spans="7:15" ht="13.5" customHeight="1" x14ac:dyDescent="0.25">
      <c r="G1344" s="111">
        <v>45661</v>
      </c>
      <c r="H1344" s="112" t="s">
        <v>148</v>
      </c>
      <c r="I1344" s="121">
        <v>0.67708333333333337</v>
      </c>
      <c r="J1344" s="112">
        <v>4</v>
      </c>
      <c r="K1344" s="112">
        <v>3</v>
      </c>
      <c r="L1344" s="115">
        <v>7</v>
      </c>
      <c r="M1344" s="49">
        <f t="shared" si="60"/>
        <v>1132</v>
      </c>
      <c r="N1344" s="2">
        <f t="shared" si="61"/>
        <v>1</v>
      </c>
      <c r="O1344" s="16">
        <f t="shared" si="62"/>
        <v>1</v>
      </c>
    </row>
    <row r="1345" spans="7:15" ht="13.5" customHeight="1" x14ac:dyDescent="0.25">
      <c r="G1345" s="111">
        <v>45661</v>
      </c>
      <c r="H1345" s="112" t="s">
        <v>510</v>
      </c>
      <c r="I1345" s="121">
        <v>0.74652777777777779</v>
      </c>
      <c r="J1345" s="112">
        <v>4</v>
      </c>
      <c r="K1345" s="112">
        <v>0</v>
      </c>
      <c r="L1345" s="115">
        <v>10</v>
      </c>
      <c r="M1345" s="49">
        <f t="shared" si="60"/>
        <v>1133</v>
      </c>
      <c r="N1345" s="2">
        <f t="shared" si="61"/>
        <v>1</v>
      </c>
      <c r="O1345" s="16">
        <f t="shared" si="62"/>
        <v>1</v>
      </c>
    </row>
    <row r="1346" spans="7:15" ht="13.5" customHeight="1" x14ac:dyDescent="0.25">
      <c r="G1346" s="111">
        <v>45668</v>
      </c>
      <c r="H1346" s="112" t="s">
        <v>3</v>
      </c>
      <c r="I1346" s="121">
        <v>0.51388888888888884</v>
      </c>
      <c r="J1346" s="112">
        <v>4</v>
      </c>
      <c r="K1346" s="112">
        <v>4</v>
      </c>
      <c r="L1346" s="115">
        <v>1</v>
      </c>
      <c r="M1346" s="49">
        <f t="shared" si="60"/>
        <v>1134</v>
      </c>
      <c r="N1346" s="2">
        <f t="shared" si="61"/>
        <v>1</v>
      </c>
      <c r="O1346" s="16">
        <f t="shared" si="62"/>
        <v>1</v>
      </c>
    </row>
    <row r="1347" spans="7:15" ht="13.5" customHeight="1" x14ac:dyDescent="0.25">
      <c r="G1347" s="111">
        <v>45668</v>
      </c>
      <c r="H1347" s="112" t="s">
        <v>3</v>
      </c>
      <c r="I1347" s="121">
        <v>0.55763888888888891</v>
      </c>
      <c r="J1347" s="112">
        <v>4</v>
      </c>
      <c r="K1347" s="112">
        <v>4</v>
      </c>
      <c r="L1347" s="115">
        <v>3</v>
      </c>
      <c r="M1347" s="49">
        <f t="shared" si="60"/>
        <v>1135</v>
      </c>
      <c r="N1347" s="2">
        <f t="shared" si="61"/>
        <v>2</v>
      </c>
      <c r="O1347" s="16">
        <f t="shared" si="62"/>
        <v>2</v>
      </c>
    </row>
    <row r="1348" spans="7:15" ht="13.5" customHeight="1" x14ac:dyDescent="0.25">
      <c r="G1348" s="111">
        <v>45668</v>
      </c>
      <c r="H1348" s="112" t="s">
        <v>3</v>
      </c>
      <c r="I1348" s="121">
        <v>0.55763888888888891</v>
      </c>
      <c r="J1348" s="112">
        <v>4</v>
      </c>
      <c r="K1348" s="112">
        <v>4</v>
      </c>
      <c r="L1348" s="115">
        <v>3</v>
      </c>
      <c r="M1348" s="49">
        <f t="shared" si="60"/>
        <v>1135</v>
      </c>
      <c r="N1348" s="2">
        <f t="shared" si="61"/>
        <v>1</v>
      </c>
      <c r="O1348" s="16">
        <f t="shared" si="62"/>
        <v>2</v>
      </c>
    </row>
    <row r="1349" spans="7:15" ht="13.5" customHeight="1" x14ac:dyDescent="0.25">
      <c r="G1349" s="111">
        <v>45668</v>
      </c>
      <c r="H1349" s="112" t="s">
        <v>3</v>
      </c>
      <c r="I1349" s="121">
        <v>0.58194444444444449</v>
      </c>
      <c r="J1349" s="112">
        <v>4</v>
      </c>
      <c r="K1349" s="112">
        <v>4</v>
      </c>
      <c r="L1349" s="115">
        <v>4</v>
      </c>
      <c r="M1349" s="49">
        <f t="shared" si="60"/>
        <v>1136</v>
      </c>
      <c r="N1349" s="2">
        <f t="shared" si="61"/>
        <v>2</v>
      </c>
      <c r="O1349" s="16">
        <f t="shared" si="62"/>
        <v>2</v>
      </c>
    </row>
    <row r="1350" spans="7:15" ht="13.5" customHeight="1" x14ac:dyDescent="0.25">
      <c r="G1350" s="111">
        <v>45668</v>
      </c>
      <c r="H1350" s="112" t="s">
        <v>3</v>
      </c>
      <c r="I1350" s="121">
        <v>0.58194444444444449</v>
      </c>
      <c r="J1350" s="112">
        <v>4</v>
      </c>
      <c r="K1350" s="112">
        <v>4</v>
      </c>
      <c r="L1350" s="115">
        <v>4</v>
      </c>
      <c r="M1350" s="49">
        <f t="shared" ref="M1350:M1413" si="63">IF(AND(G1350=G1349,L1350=L1349,I1350=I1349),M1349,M1349+1)</f>
        <v>1136</v>
      </c>
      <c r="N1350" s="2">
        <f t="shared" si="61"/>
        <v>1</v>
      </c>
      <c r="O1350" s="16">
        <f t="shared" si="62"/>
        <v>2</v>
      </c>
    </row>
    <row r="1351" spans="7:15" ht="13.5" customHeight="1" x14ac:dyDescent="0.25">
      <c r="G1351" s="111">
        <v>45668</v>
      </c>
      <c r="H1351" s="112" t="s">
        <v>3</v>
      </c>
      <c r="I1351" s="121">
        <v>0.70694444444444449</v>
      </c>
      <c r="J1351" s="112">
        <v>4</v>
      </c>
      <c r="K1351" s="112">
        <v>4</v>
      </c>
      <c r="L1351" s="115">
        <v>9</v>
      </c>
      <c r="M1351" s="49">
        <f t="shared" si="63"/>
        <v>1137</v>
      </c>
      <c r="N1351" s="2">
        <f t="shared" si="61"/>
        <v>1</v>
      </c>
      <c r="O1351" s="16">
        <f t="shared" si="62"/>
        <v>1</v>
      </c>
    </row>
    <row r="1352" spans="7:15" ht="13.5" customHeight="1" x14ac:dyDescent="0.25">
      <c r="G1352" s="111">
        <v>45668</v>
      </c>
      <c r="H1352" s="112" t="s">
        <v>1154</v>
      </c>
      <c r="I1352" s="121">
        <v>0.72222222222222221</v>
      </c>
      <c r="J1352" s="112">
        <v>7</v>
      </c>
      <c r="K1352" s="112">
        <v>0</v>
      </c>
      <c r="L1352" s="115">
        <v>9</v>
      </c>
      <c r="M1352" s="49">
        <f t="shared" si="63"/>
        <v>1138</v>
      </c>
      <c r="N1352" s="2">
        <f t="shared" si="61"/>
        <v>1</v>
      </c>
      <c r="O1352" s="16">
        <f t="shared" si="62"/>
        <v>1</v>
      </c>
    </row>
    <row r="1353" spans="7:15" ht="13.5" customHeight="1" x14ac:dyDescent="0.25">
      <c r="G1353" s="111">
        <v>45675</v>
      </c>
      <c r="H1353" s="112" t="s">
        <v>3</v>
      </c>
      <c r="I1353" s="121">
        <v>0.51041666666666663</v>
      </c>
      <c r="J1353" s="112">
        <v>4</v>
      </c>
      <c r="K1353" s="112">
        <v>9</v>
      </c>
      <c r="L1353" s="115">
        <v>1</v>
      </c>
      <c r="M1353" s="49">
        <f t="shared" si="63"/>
        <v>1139</v>
      </c>
      <c r="N1353" s="2">
        <f t="shared" ref="N1353:N1416" si="64">IF(M1353=M1355,3,IF(M1353=M1354,2,1))</f>
        <v>1</v>
      </c>
      <c r="O1353" s="16">
        <f t="shared" ref="O1353:O1416" si="65">IF(N1351=3,3,IF(N1352=3,3,IF(N1352=2,2,N1353)))</f>
        <v>1</v>
      </c>
    </row>
    <row r="1354" spans="7:15" ht="13.5" customHeight="1" x14ac:dyDescent="0.25">
      <c r="G1354" s="111">
        <v>45675</v>
      </c>
      <c r="H1354" s="112" t="s">
        <v>3</v>
      </c>
      <c r="I1354" s="121">
        <v>0.55555555555555558</v>
      </c>
      <c r="J1354" s="112">
        <v>4</v>
      </c>
      <c r="K1354" s="112">
        <v>9</v>
      </c>
      <c r="L1354" s="115">
        <v>3</v>
      </c>
      <c r="M1354" s="49">
        <f t="shared" si="63"/>
        <v>1140</v>
      </c>
      <c r="N1354" s="2">
        <f t="shared" si="64"/>
        <v>1</v>
      </c>
      <c r="O1354" s="16">
        <f t="shared" si="65"/>
        <v>1</v>
      </c>
    </row>
    <row r="1355" spans="7:15" ht="13.5" customHeight="1" x14ac:dyDescent="0.25">
      <c r="G1355" s="111">
        <v>45675</v>
      </c>
      <c r="H1355" s="112" t="s">
        <v>3</v>
      </c>
      <c r="I1355" s="121">
        <v>0.57986111111111116</v>
      </c>
      <c r="J1355" s="112">
        <v>4</v>
      </c>
      <c r="K1355" s="112">
        <v>9</v>
      </c>
      <c r="L1355" s="115">
        <v>4</v>
      </c>
      <c r="M1355" s="49">
        <f t="shared" si="63"/>
        <v>1141</v>
      </c>
      <c r="N1355" s="2">
        <f t="shared" si="64"/>
        <v>1</v>
      </c>
      <c r="O1355" s="16">
        <f t="shared" si="65"/>
        <v>1</v>
      </c>
    </row>
    <row r="1356" spans="7:15" ht="13.5" customHeight="1" x14ac:dyDescent="0.25">
      <c r="G1356" s="111">
        <v>45675</v>
      </c>
      <c r="H1356" s="112" t="s">
        <v>3</v>
      </c>
      <c r="I1356" s="121">
        <v>0.70486111111111116</v>
      </c>
      <c r="J1356" s="112">
        <v>4</v>
      </c>
      <c r="K1356" s="112">
        <v>9</v>
      </c>
      <c r="L1356" s="115">
        <v>9</v>
      </c>
      <c r="M1356" s="49">
        <f t="shared" si="63"/>
        <v>1142</v>
      </c>
      <c r="N1356" s="2">
        <f t="shared" si="64"/>
        <v>1</v>
      </c>
      <c r="O1356" s="16">
        <f t="shared" si="65"/>
        <v>1</v>
      </c>
    </row>
    <row r="1357" spans="7:15" ht="13.5" customHeight="1" x14ac:dyDescent="0.25">
      <c r="G1357" s="111">
        <v>45675</v>
      </c>
      <c r="H1357" s="112" t="s">
        <v>149</v>
      </c>
      <c r="I1357" s="121">
        <v>0.74652777777777779</v>
      </c>
      <c r="J1357" s="112">
        <v>7</v>
      </c>
      <c r="K1357" s="112">
        <v>0</v>
      </c>
      <c r="L1357" s="115">
        <v>10</v>
      </c>
      <c r="M1357" s="49">
        <f t="shared" si="63"/>
        <v>1143</v>
      </c>
      <c r="N1357" s="2">
        <f t="shared" si="64"/>
        <v>1</v>
      </c>
      <c r="O1357" s="16">
        <f t="shared" si="65"/>
        <v>1</v>
      </c>
    </row>
    <row r="1358" spans="7:15" ht="13.5" customHeight="1" x14ac:dyDescent="0.25">
      <c r="G1358" s="111">
        <v>45682</v>
      </c>
      <c r="H1358" s="112" t="s">
        <v>381</v>
      </c>
      <c r="I1358" s="121">
        <v>0.60416666666666663</v>
      </c>
      <c r="J1358" s="112">
        <v>4</v>
      </c>
      <c r="K1358" s="112">
        <v>0</v>
      </c>
      <c r="L1358" s="115">
        <v>5</v>
      </c>
      <c r="M1358" s="49">
        <f t="shared" si="63"/>
        <v>1144</v>
      </c>
      <c r="N1358" s="2">
        <f t="shared" si="64"/>
        <v>2</v>
      </c>
      <c r="O1358" s="16">
        <f t="shared" si="65"/>
        <v>2</v>
      </c>
    </row>
    <row r="1359" spans="7:15" ht="13.5" customHeight="1" x14ac:dyDescent="0.25">
      <c r="G1359" s="111">
        <v>45682</v>
      </c>
      <c r="H1359" s="112" t="s">
        <v>381</v>
      </c>
      <c r="I1359" s="121">
        <v>0.60416666666666663</v>
      </c>
      <c r="J1359" s="112">
        <v>4</v>
      </c>
      <c r="K1359" s="112">
        <v>0</v>
      </c>
      <c r="L1359" s="115">
        <v>5</v>
      </c>
      <c r="M1359" s="49">
        <f t="shared" si="63"/>
        <v>1144</v>
      </c>
      <c r="N1359" s="2">
        <f t="shared" si="64"/>
        <v>1</v>
      </c>
      <c r="O1359" s="16">
        <f t="shared" si="65"/>
        <v>2</v>
      </c>
    </row>
    <row r="1360" spans="7:15" ht="13.5" customHeight="1" x14ac:dyDescent="0.25">
      <c r="G1360" s="111">
        <v>45682</v>
      </c>
      <c r="H1360" s="112" t="s">
        <v>381</v>
      </c>
      <c r="I1360" s="121">
        <v>0.62847222222222221</v>
      </c>
      <c r="J1360" s="112">
        <v>4</v>
      </c>
      <c r="K1360" s="112">
        <v>0</v>
      </c>
      <c r="L1360" s="115">
        <v>6</v>
      </c>
      <c r="M1360" s="49">
        <f t="shared" si="63"/>
        <v>1145</v>
      </c>
      <c r="N1360" s="2">
        <f t="shared" si="64"/>
        <v>2</v>
      </c>
      <c r="O1360" s="16">
        <f t="shared" si="65"/>
        <v>2</v>
      </c>
    </row>
    <row r="1361" spans="7:15" ht="13.5" customHeight="1" x14ac:dyDescent="0.25">
      <c r="G1361" s="111">
        <v>45682</v>
      </c>
      <c r="H1361" s="112" t="s">
        <v>381</v>
      </c>
      <c r="I1361" s="121">
        <v>0.62847222222222221</v>
      </c>
      <c r="J1361" s="112">
        <v>4</v>
      </c>
      <c r="K1361" s="112">
        <v>0</v>
      </c>
      <c r="L1361" s="115">
        <v>6</v>
      </c>
      <c r="M1361" s="49">
        <f t="shared" si="63"/>
        <v>1145</v>
      </c>
      <c r="N1361" s="2">
        <f t="shared" si="64"/>
        <v>1</v>
      </c>
      <c r="O1361" s="16">
        <f t="shared" si="65"/>
        <v>2</v>
      </c>
    </row>
    <row r="1362" spans="7:15" ht="13.5" customHeight="1" x14ac:dyDescent="0.25">
      <c r="G1362" s="111">
        <v>45682</v>
      </c>
      <c r="H1362" s="112" t="s">
        <v>381</v>
      </c>
      <c r="I1362" s="121">
        <v>0.65277777777777779</v>
      </c>
      <c r="J1362" s="112">
        <v>4</v>
      </c>
      <c r="K1362" s="112">
        <v>0</v>
      </c>
      <c r="L1362" s="115">
        <v>7</v>
      </c>
      <c r="M1362" s="49">
        <f t="shared" si="63"/>
        <v>1146</v>
      </c>
      <c r="N1362" s="2">
        <f t="shared" si="64"/>
        <v>2</v>
      </c>
      <c r="O1362" s="16">
        <f t="shared" si="65"/>
        <v>2</v>
      </c>
    </row>
    <row r="1363" spans="7:15" ht="13.5" customHeight="1" x14ac:dyDescent="0.25">
      <c r="G1363" s="111">
        <v>45682</v>
      </c>
      <c r="H1363" s="112" t="s">
        <v>381</v>
      </c>
      <c r="I1363" s="121">
        <v>0.65277777777777779</v>
      </c>
      <c r="J1363" s="112">
        <v>4</v>
      </c>
      <c r="K1363" s="112">
        <v>0</v>
      </c>
      <c r="L1363" s="115">
        <v>7</v>
      </c>
      <c r="M1363" s="49">
        <f t="shared" si="63"/>
        <v>1146</v>
      </c>
      <c r="N1363" s="2">
        <f t="shared" si="64"/>
        <v>1</v>
      </c>
      <c r="O1363" s="16">
        <f t="shared" si="65"/>
        <v>2</v>
      </c>
    </row>
    <row r="1364" spans="7:15" ht="13.5" customHeight="1" x14ac:dyDescent="0.25">
      <c r="G1364" s="111">
        <v>45682</v>
      </c>
      <c r="H1364" s="112" t="s">
        <v>381</v>
      </c>
      <c r="I1364" s="121">
        <v>0.67708333333333337</v>
      </c>
      <c r="J1364" s="112">
        <v>4</v>
      </c>
      <c r="K1364" s="112">
        <v>0</v>
      </c>
      <c r="L1364" s="115">
        <v>8</v>
      </c>
      <c r="M1364" s="49">
        <f t="shared" si="63"/>
        <v>1147</v>
      </c>
      <c r="N1364" s="2">
        <f t="shared" si="64"/>
        <v>1</v>
      </c>
      <c r="O1364" s="16">
        <f t="shared" si="65"/>
        <v>1</v>
      </c>
    </row>
    <row r="1365" spans="7:15" ht="13.5" customHeight="1" x14ac:dyDescent="0.25">
      <c r="G1365" s="111">
        <v>45682</v>
      </c>
      <c r="H1365" s="112" t="s">
        <v>148</v>
      </c>
      <c r="I1365" s="121">
        <v>0.71875</v>
      </c>
      <c r="J1365" s="112">
        <v>4</v>
      </c>
      <c r="K1365" s="112">
        <v>7</v>
      </c>
      <c r="L1365" s="115">
        <v>8</v>
      </c>
      <c r="M1365" s="49">
        <f t="shared" si="63"/>
        <v>1148</v>
      </c>
      <c r="N1365" s="2">
        <f t="shared" si="64"/>
        <v>1</v>
      </c>
      <c r="O1365" s="16">
        <f t="shared" si="65"/>
        <v>1</v>
      </c>
    </row>
    <row r="1366" spans="7:15" ht="13.5" customHeight="1" x14ac:dyDescent="0.25">
      <c r="G1366" s="111">
        <v>45682</v>
      </c>
      <c r="H1366" s="112" t="s">
        <v>381</v>
      </c>
      <c r="I1366" s="121">
        <v>0.73263888888888884</v>
      </c>
      <c r="J1366" s="112">
        <v>4</v>
      </c>
      <c r="K1366" s="112">
        <v>0</v>
      </c>
      <c r="L1366" s="115">
        <v>10</v>
      </c>
      <c r="M1366" s="49">
        <f t="shared" si="63"/>
        <v>1149</v>
      </c>
      <c r="N1366" s="2">
        <f t="shared" si="64"/>
        <v>1</v>
      </c>
      <c r="O1366" s="16">
        <f t="shared" si="65"/>
        <v>1</v>
      </c>
    </row>
    <row r="1367" spans="7:15" ht="13.5" customHeight="1" x14ac:dyDescent="0.25">
      <c r="G1367" s="111">
        <v>45689</v>
      </c>
      <c r="H1367" s="112" t="s">
        <v>381</v>
      </c>
      <c r="I1367" s="121">
        <v>0.51041666666666663</v>
      </c>
      <c r="J1367" s="112">
        <v>4</v>
      </c>
      <c r="K1367" s="112">
        <v>6</v>
      </c>
      <c r="L1367" s="115">
        <v>1</v>
      </c>
      <c r="M1367" s="49">
        <f t="shared" si="63"/>
        <v>1150</v>
      </c>
      <c r="N1367" s="2">
        <f t="shared" si="64"/>
        <v>2</v>
      </c>
      <c r="O1367" s="16">
        <f t="shared" si="65"/>
        <v>2</v>
      </c>
    </row>
    <row r="1368" spans="7:15" ht="13.5" customHeight="1" x14ac:dyDescent="0.25">
      <c r="G1368" s="111">
        <v>45689</v>
      </c>
      <c r="H1368" s="112" t="s">
        <v>381</v>
      </c>
      <c r="I1368" s="121">
        <v>0.51041666666666663</v>
      </c>
      <c r="J1368" s="112">
        <v>4</v>
      </c>
      <c r="K1368" s="112">
        <v>6</v>
      </c>
      <c r="L1368" s="115">
        <v>1</v>
      </c>
      <c r="M1368" s="49">
        <f t="shared" si="63"/>
        <v>1150</v>
      </c>
      <c r="N1368" s="2">
        <f t="shared" si="64"/>
        <v>1</v>
      </c>
      <c r="O1368" s="16">
        <f t="shared" si="65"/>
        <v>2</v>
      </c>
    </row>
    <row r="1369" spans="7:15" ht="13.5" customHeight="1" x14ac:dyDescent="0.25">
      <c r="G1369" s="111">
        <v>45689</v>
      </c>
      <c r="H1369" s="112" t="s">
        <v>381</v>
      </c>
      <c r="I1369" s="121">
        <v>0.53125</v>
      </c>
      <c r="J1369" s="112">
        <v>4</v>
      </c>
      <c r="K1369" s="112">
        <v>6</v>
      </c>
      <c r="L1369" s="115">
        <v>2</v>
      </c>
      <c r="M1369" s="49">
        <f t="shared" si="63"/>
        <v>1151</v>
      </c>
      <c r="N1369" s="2">
        <f t="shared" si="64"/>
        <v>2</v>
      </c>
      <c r="O1369" s="16">
        <f t="shared" si="65"/>
        <v>2</v>
      </c>
    </row>
    <row r="1370" spans="7:15" ht="13.5" customHeight="1" x14ac:dyDescent="0.25">
      <c r="G1370" s="111">
        <v>45689</v>
      </c>
      <c r="H1370" s="112" t="s">
        <v>381</v>
      </c>
      <c r="I1370" s="121">
        <v>0.53125</v>
      </c>
      <c r="J1370" s="112">
        <v>4</v>
      </c>
      <c r="K1370" s="112">
        <v>6</v>
      </c>
      <c r="L1370" s="115">
        <v>2</v>
      </c>
      <c r="M1370" s="49">
        <f t="shared" si="63"/>
        <v>1151</v>
      </c>
      <c r="N1370" s="2">
        <f t="shared" si="64"/>
        <v>1</v>
      </c>
      <c r="O1370" s="16">
        <f t="shared" si="65"/>
        <v>2</v>
      </c>
    </row>
    <row r="1371" spans="7:15" ht="13.5" customHeight="1" x14ac:dyDescent="0.25">
      <c r="G1371" s="111">
        <v>45689</v>
      </c>
      <c r="H1371" s="112" t="s">
        <v>149</v>
      </c>
      <c r="I1371" s="121">
        <v>0.66666666666666663</v>
      </c>
      <c r="J1371" s="112">
        <v>4</v>
      </c>
      <c r="K1371" s="112">
        <v>3</v>
      </c>
      <c r="L1371" s="115">
        <v>7</v>
      </c>
      <c r="M1371" s="49">
        <f t="shared" si="63"/>
        <v>1152</v>
      </c>
      <c r="N1371" s="2">
        <f t="shared" si="64"/>
        <v>1</v>
      </c>
      <c r="O1371" s="16">
        <f t="shared" si="65"/>
        <v>1</v>
      </c>
    </row>
    <row r="1372" spans="7:15" ht="13.5" customHeight="1" x14ac:dyDescent="0.25">
      <c r="G1372" s="111">
        <v>45689</v>
      </c>
      <c r="H1372" s="112" t="s">
        <v>381</v>
      </c>
      <c r="I1372" s="121">
        <v>0.67708333333333337</v>
      </c>
      <c r="J1372" s="112">
        <v>4</v>
      </c>
      <c r="K1372" s="112">
        <v>6</v>
      </c>
      <c r="L1372" s="115">
        <v>8</v>
      </c>
      <c r="M1372" s="49">
        <f t="shared" si="63"/>
        <v>1153</v>
      </c>
      <c r="N1372" s="2">
        <f t="shared" si="64"/>
        <v>1</v>
      </c>
      <c r="O1372" s="16">
        <f t="shared" si="65"/>
        <v>1</v>
      </c>
    </row>
    <row r="1373" spans="7:15" ht="13.5" customHeight="1" x14ac:dyDescent="0.25">
      <c r="G1373" s="111">
        <v>45689</v>
      </c>
      <c r="H1373" s="112" t="s">
        <v>381</v>
      </c>
      <c r="I1373" s="121">
        <v>0.70486111111111116</v>
      </c>
      <c r="J1373" s="112">
        <v>4</v>
      </c>
      <c r="K1373" s="112">
        <v>6</v>
      </c>
      <c r="L1373" s="115">
        <v>9</v>
      </c>
      <c r="M1373" s="49">
        <f t="shared" si="63"/>
        <v>1154</v>
      </c>
      <c r="N1373" s="2">
        <f t="shared" si="64"/>
        <v>1</v>
      </c>
      <c r="O1373" s="16">
        <f t="shared" si="65"/>
        <v>1</v>
      </c>
    </row>
    <row r="1374" spans="7:15" ht="13.5" customHeight="1" x14ac:dyDescent="0.25">
      <c r="G1374" s="111">
        <v>45689</v>
      </c>
      <c r="H1374" s="112" t="s">
        <v>381</v>
      </c>
      <c r="I1374" s="121">
        <v>0.73263888888888884</v>
      </c>
      <c r="J1374" s="112">
        <v>4</v>
      </c>
      <c r="K1374" s="112">
        <v>6</v>
      </c>
      <c r="L1374" s="115">
        <v>10</v>
      </c>
      <c r="M1374" s="49">
        <f t="shared" si="63"/>
        <v>1155</v>
      </c>
      <c r="N1374" s="2">
        <f t="shared" si="64"/>
        <v>2</v>
      </c>
      <c r="O1374" s="16">
        <f t="shared" si="65"/>
        <v>2</v>
      </c>
    </row>
    <row r="1375" spans="7:15" ht="13.5" customHeight="1" x14ac:dyDescent="0.25">
      <c r="G1375" s="111">
        <v>45689</v>
      </c>
      <c r="H1375" s="112" t="s">
        <v>381</v>
      </c>
      <c r="I1375" s="121">
        <v>0.73263888888888884</v>
      </c>
      <c r="J1375" s="112">
        <v>4</v>
      </c>
      <c r="K1375" s="112">
        <v>6</v>
      </c>
      <c r="L1375" s="115">
        <v>10</v>
      </c>
      <c r="M1375" s="49">
        <f t="shared" si="63"/>
        <v>1155</v>
      </c>
      <c r="N1375" s="2">
        <f t="shared" si="64"/>
        <v>1</v>
      </c>
      <c r="O1375" s="16">
        <f t="shared" si="65"/>
        <v>2</v>
      </c>
    </row>
    <row r="1376" spans="7:15" ht="13.5" customHeight="1" x14ac:dyDescent="0.25">
      <c r="G1376" s="111">
        <v>45696</v>
      </c>
      <c r="H1376" s="112" t="s">
        <v>4</v>
      </c>
      <c r="I1376" s="121">
        <v>0.55555555555555558</v>
      </c>
      <c r="J1376" s="112">
        <v>4</v>
      </c>
      <c r="K1376" s="112">
        <v>0</v>
      </c>
      <c r="L1376" s="115">
        <v>3</v>
      </c>
      <c r="M1376" s="49">
        <f t="shared" si="63"/>
        <v>1156</v>
      </c>
      <c r="N1376" s="2">
        <f t="shared" si="64"/>
        <v>1</v>
      </c>
      <c r="O1376" s="16">
        <f t="shared" si="65"/>
        <v>1</v>
      </c>
    </row>
    <row r="1377" spans="7:15" ht="13.5" customHeight="1" x14ac:dyDescent="0.25">
      <c r="G1377" s="111">
        <v>45696</v>
      </c>
      <c r="H1377" s="112" t="s">
        <v>4</v>
      </c>
      <c r="I1377" s="121">
        <v>0.62847222222222221</v>
      </c>
      <c r="J1377" s="112">
        <v>4</v>
      </c>
      <c r="K1377" s="112">
        <v>0</v>
      </c>
      <c r="L1377" s="115">
        <v>6</v>
      </c>
      <c r="M1377" s="49">
        <f t="shared" si="63"/>
        <v>1157</v>
      </c>
      <c r="N1377" s="2">
        <f t="shared" si="64"/>
        <v>2</v>
      </c>
      <c r="O1377" s="16">
        <f t="shared" si="65"/>
        <v>2</v>
      </c>
    </row>
    <row r="1378" spans="7:15" ht="13.5" customHeight="1" x14ac:dyDescent="0.25">
      <c r="G1378" s="111">
        <v>45696</v>
      </c>
      <c r="H1378" s="112" t="s">
        <v>4</v>
      </c>
      <c r="I1378" s="121">
        <v>0.62847222222222221</v>
      </c>
      <c r="J1378" s="112">
        <v>4</v>
      </c>
      <c r="K1378" s="112">
        <v>0</v>
      </c>
      <c r="L1378" s="115">
        <v>6</v>
      </c>
      <c r="M1378" s="49">
        <f t="shared" si="63"/>
        <v>1157</v>
      </c>
      <c r="N1378" s="2">
        <f t="shared" si="64"/>
        <v>1</v>
      </c>
      <c r="O1378" s="16">
        <f t="shared" si="65"/>
        <v>2</v>
      </c>
    </row>
    <row r="1379" spans="7:15" ht="13.5" customHeight="1" x14ac:dyDescent="0.25">
      <c r="G1379" s="111">
        <v>45696</v>
      </c>
      <c r="H1379" s="112" t="s">
        <v>148</v>
      </c>
      <c r="I1379" s="121">
        <v>0.64236111111111116</v>
      </c>
      <c r="J1379" s="112">
        <v>4</v>
      </c>
      <c r="K1379" s="112">
        <v>0</v>
      </c>
      <c r="L1379" s="115">
        <v>6</v>
      </c>
      <c r="M1379" s="49">
        <f t="shared" si="63"/>
        <v>1158</v>
      </c>
      <c r="N1379" s="2">
        <f t="shared" si="64"/>
        <v>1</v>
      </c>
      <c r="O1379" s="16">
        <f t="shared" si="65"/>
        <v>1</v>
      </c>
    </row>
    <row r="1380" spans="7:15" ht="13.5" customHeight="1" x14ac:dyDescent="0.25">
      <c r="G1380" s="111">
        <v>45696</v>
      </c>
      <c r="H1380" s="112" t="s">
        <v>4</v>
      </c>
      <c r="I1380" s="121">
        <v>0.65277777777777779</v>
      </c>
      <c r="J1380" s="112">
        <v>4</v>
      </c>
      <c r="K1380" s="112">
        <v>0</v>
      </c>
      <c r="L1380" s="115">
        <v>7</v>
      </c>
      <c r="M1380" s="49">
        <f t="shared" si="63"/>
        <v>1159</v>
      </c>
      <c r="N1380" s="2">
        <f t="shared" si="64"/>
        <v>1</v>
      </c>
      <c r="O1380" s="16">
        <f t="shared" si="65"/>
        <v>1</v>
      </c>
    </row>
    <row r="1381" spans="7:15" ht="13.5" customHeight="1" x14ac:dyDescent="0.25">
      <c r="G1381" s="111">
        <v>45696</v>
      </c>
      <c r="H1381" s="112" t="s">
        <v>4</v>
      </c>
      <c r="I1381" s="121">
        <v>0.67708333333333337</v>
      </c>
      <c r="J1381" s="112">
        <v>4</v>
      </c>
      <c r="K1381" s="112">
        <v>0</v>
      </c>
      <c r="L1381" s="115">
        <v>8</v>
      </c>
      <c r="M1381" s="49">
        <f t="shared" si="63"/>
        <v>1160</v>
      </c>
      <c r="N1381" s="2">
        <f t="shared" si="64"/>
        <v>1</v>
      </c>
      <c r="O1381" s="16">
        <f t="shared" si="65"/>
        <v>1</v>
      </c>
    </row>
    <row r="1382" spans="7:15" ht="13.5" customHeight="1" x14ac:dyDescent="0.25">
      <c r="G1382" s="111">
        <v>45696</v>
      </c>
      <c r="H1382" s="112" t="s">
        <v>4</v>
      </c>
      <c r="I1382" s="121">
        <v>0.70486111111111116</v>
      </c>
      <c r="J1382" s="112">
        <v>4</v>
      </c>
      <c r="K1382" s="112">
        <v>0</v>
      </c>
      <c r="L1382" s="115">
        <v>9</v>
      </c>
      <c r="M1382" s="49">
        <f t="shared" si="63"/>
        <v>1161</v>
      </c>
      <c r="N1382" s="2">
        <f t="shared" si="64"/>
        <v>1</v>
      </c>
      <c r="O1382" s="16">
        <f t="shared" si="65"/>
        <v>1</v>
      </c>
    </row>
    <row r="1383" spans="7:15" ht="13.5" customHeight="1" x14ac:dyDescent="0.25">
      <c r="G1383" s="111">
        <v>45703</v>
      </c>
      <c r="H1383" s="112" t="s">
        <v>3</v>
      </c>
      <c r="I1383" s="121">
        <v>0.55555555555555558</v>
      </c>
      <c r="J1383" s="112">
        <v>4</v>
      </c>
      <c r="K1383" s="112">
        <v>0</v>
      </c>
      <c r="L1383" s="115">
        <v>3</v>
      </c>
      <c r="M1383" s="49">
        <f t="shared" si="63"/>
        <v>1162</v>
      </c>
      <c r="N1383" s="2">
        <f t="shared" si="64"/>
        <v>1</v>
      </c>
      <c r="O1383" s="16">
        <f t="shared" si="65"/>
        <v>1</v>
      </c>
    </row>
    <row r="1384" spans="7:15" ht="13.5" customHeight="1" x14ac:dyDescent="0.25">
      <c r="G1384" s="111">
        <v>45703</v>
      </c>
      <c r="H1384" s="112" t="s">
        <v>3</v>
      </c>
      <c r="I1384" s="121">
        <v>0.57986111111111116</v>
      </c>
      <c r="J1384" s="112">
        <v>4</v>
      </c>
      <c r="K1384" s="112">
        <v>0</v>
      </c>
      <c r="L1384" s="115">
        <v>4</v>
      </c>
      <c r="M1384" s="49">
        <f t="shared" si="63"/>
        <v>1163</v>
      </c>
      <c r="N1384" s="2">
        <f t="shared" si="64"/>
        <v>1</v>
      </c>
      <c r="O1384" s="16">
        <f t="shared" si="65"/>
        <v>1</v>
      </c>
    </row>
    <row r="1385" spans="7:15" ht="13.5" customHeight="1" x14ac:dyDescent="0.25">
      <c r="G1385" s="111">
        <v>45703</v>
      </c>
      <c r="H1385" s="112" t="s">
        <v>148</v>
      </c>
      <c r="I1385" s="121">
        <v>0.61805555555555558</v>
      </c>
      <c r="J1385" s="112">
        <v>5</v>
      </c>
      <c r="K1385" s="112">
        <v>4</v>
      </c>
      <c r="L1385" s="115">
        <v>5</v>
      </c>
      <c r="M1385" s="49">
        <f t="shared" si="63"/>
        <v>1164</v>
      </c>
      <c r="N1385" s="2">
        <f t="shared" si="64"/>
        <v>1</v>
      </c>
      <c r="O1385" s="16">
        <f t="shared" si="65"/>
        <v>1</v>
      </c>
    </row>
    <row r="1386" spans="7:15" ht="13.5" customHeight="1" x14ac:dyDescent="0.25">
      <c r="G1386" s="111">
        <v>45703</v>
      </c>
      <c r="H1386" s="112" t="s">
        <v>3</v>
      </c>
      <c r="I1386" s="121">
        <v>0.62847222222222221</v>
      </c>
      <c r="J1386" s="112">
        <v>4</v>
      </c>
      <c r="K1386" s="112">
        <v>0</v>
      </c>
      <c r="L1386" s="115">
        <v>6</v>
      </c>
      <c r="M1386" s="49">
        <f t="shared" si="63"/>
        <v>1165</v>
      </c>
      <c r="N1386" s="2">
        <f t="shared" si="64"/>
        <v>2</v>
      </c>
      <c r="O1386" s="16">
        <f t="shared" si="65"/>
        <v>2</v>
      </c>
    </row>
    <row r="1387" spans="7:15" ht="13.5" customHeight="1" x14ac:dyDescent="0.25">
      <c r="G1387" s="111">
        <v>45703</v>
      </c>
      <c r="H1387" s="112" t="s">
        <v>3</v>
      </c>
      <c r="I1387" s="121">
        <v>0.62847222222222221</v>
      </c>
      <c r="J1387" s="112">
        <v>4</v>
      </c>
      <c r="K1387" s="112">
        <v>0</v>
      </c>
      <c r="L1387" s="115">
        <v>6</v>
      </c>
      <c r="M1387" s="49">
        <f t="shared" si="63"/>
        <v>1165</v>
      </c>
      <c r="N1387" s="2">
        <f t="shared" si="64"/>
        <v>1</v>
      </c>
      <c r="O1387" s="16">
        <f t="shared" si="65"/>
        <v>2</v>
      </c>
    </row>
    <row r="1388" spans="7:15" ht="13.5" customHeight="1" x14ac:dyDescent="0.25">
      <c r="G1388" s="111">
        <v>45703</v>
      </c>
      <c r="H1388" s="112" t="s">
        <v>148</v>
      </c>
      <c r="I1388" s="121">
        <v>0.64236111111111116</v>
      </c>
      <c r="J1388" s="112">
        <v>5</v>
      </c>
      <c r="K1388" s="112">
        <v>4</v>
      </c>
      <c r="L1388" s="115">
        <v>6</v>
      </c>
      <c r="M1388" s="49">
        <f t="shared" si="63"/>
        <v>1166</v>
      </c>
      <c r="N1388" s="2">
        <f t="shared" si="64"/>
        <v>1</v>
      </c>
      <c r="O1388" s="16">
        <f t="shared" si="65"/>
        <v>1</v>
      </c>
    </row>
    <row r="1389" spans="7:15" ht="13.5" customHeight="1" x14ac:dyDescent="0.25">
      <c r="G1389" s="111">
        <v>45703</v>
      </c>
      <c r="H1389" s="112" t="s">
        <v>3</v>
      </c>
      <c r="I1389" s="121">
        <v>0.67708333333333337</v>
      </c>
      <c r="J1389" s="112">
        <v>4</v>
      </c>
      <c r="K1389" s="112">
        <v>0</v>
      </c>
      <c r="L1389" s="115">
        <v>8</v>
      </c>
      <c r="M1389" s="49">
        <f t="shared" si="63"/>
        <v>1167</v>
      </c>
      <c r="N1389" s="2">
        <f t="shared" si="64"/>
        <v>1</v>
      </c>
      <c r="O1389" s="16">
        <f t="shared" si="65"/>
        <v>1</v>
      </c>
    </row>
    <row r="1390" spans="7:15" ht="13.5" customHeight="1" x14ac:dyDescent="0.25">
      <c r="G1390" s="111">
        <v>45703</v>
      </c>
      <c r="H1390" s="112" t="s">
        <v>3</v>
      </c>
      <c r="I1390" s="121">
        <v>0.73263888888888884</v>
      </c>
      <c r="J1390" s="112">
        <v>4</v>
      </c>
      <c r="K1390" s="112">
        <v>0</v>
      </c>
      <c r="L1390" s="115">
        <v>10</v>
      </c>
      <c r="M1390" s="49">
        <f t="shared" si="63"/>
        <v>1168</v>
      </c>
      <c r="N1390" s="2">
        <f t="shared" si="64"/>
        <v>2</v>
      </c>
      <c r="O1390" s="16">
        <f t="shared" si="65"/>
        <v>2</v>
      </c>
    </row>
    <row r="1391" spans="7:15" ht="13.5" customHeight="1" x14ac:dyDescent="0.25">
      <c r="G1391" s="111">
        <v>45703</v>
      </c>
      <c r="H1391" s="112" t="s">
        <v>3</v>
      </c>
      <c r="I1391" s="121">
        <v>0.73263888888888884</v>
      </c>
      <c r="J1391" s="112">
        <v>4</v>
      </c>
      <c r="K1391" s="112">
        <v>0</v>
      </c>
      <c r="L1391" s="115">
        <v>10</v>
      </c>
      <c r="M1391" s="49">
        <f t="shared" si="63"/>
        <v>1168</v>
      </c>
      <c r="N1391" s="2">
        <f t="shared" si="64"/>
        <v>1</v>
      </c>
      <c r="O1391" s="16">
        <f t="shared" si="65"/>
        <v>2</v>
      </c>
    </row>
    <row r="1392" spans="7:15" ht="13.5" customHeight="1" x14ac:dyDescent="0.25">
      <c r="G1392" s="111">
        <v>45710</v>
      </c>
      <c r="H1392" s="112" t="s">
        <v>4</v>
      </c>
      <c r="I1392" s="121">
        <v>0.51041666666666663</v>
      </c>
      <c r="J1392" s="112">
        <v>4</v>
      </c>
      <c r="K1392" s="112">
        <v>4</v>
      </c>
      <c r="L1392" s="115">
        <v>1</v>
      </c>
      <c r="M1392" s="49">
        <f t="shared" si="63"/>
        <v>1169</v>
      </c>
      <c r="N1392" s="2">
        <f t="shared" si="64"/>
        <v>1</v>
      </c>
      <c r="O1392" s="16">
        <f t="shared" si="65"/>
        <v>1</v>
      </c>
    </row>
    <row r="1393" spans="7:15" ht="13.5" customHeight="1" x14ac:dyDescent="0.25">
      <c r="G1393" s="111">
        <v>45710</v>
      </c>
      <c r="H1393" s="112" t="s">
        <v>149</v>
      </c>
      <c r="I1393" s="121">
        <v>0.52083333333333337</v>
      </c>
      <c r="J1393" s="112">
        <v>4</v>
      </c>
      <c r="K1393" s="112">
        <v>5</v>
      </c>
      <c r="L1393" s="115">
        <v>1</v>
      </c>
      <c r="M1393" s="49">
        <f t="shared" si="63"/>
        <v>1170</v>
      </c>
      <c r="N1393" s="2">
        <f t="shared" si="64"/>
        <v>1</v>
      </c>
      <c r="O1393" s="16">
        <f t="shared" si="65"/>
        <v>1</v>
      </c>
    </row>
    <row r="1394" spans="7:15" ht="13.5" customHeight="1" x14ac:dyDescent="0.25">
      <c r="G1394" s="111">
        <v>45710</v>
      </c>
      <c r="H1394" s="112" t="s">
        <v>4</v>
      </c>
      <c r="I1394" s="121">
        <v>0.65277777777777779</v>
      </c>
      <c r="J1394" s="112">
        <v>4</v>
      </c>
      <c r="K1394" s="112">
        <v>4</v>
      </c>
      <c r="L1394" s="115">
        <v>7</v>
      </c>
      <c r="M1394" s="49">
        <f t="shared" si="63"/>
        <v>1171</v>
      </c>
      <c r="N1394" s="2">
        <f t="shared" si="64"/>
        <v>1</v>
      </c>
      <c r="O1394" s="16">
        <f t="shared" si="65"/>
        <v>1</v>
      </c>
    </row>
    <row r="1395" spans="7:15" ht="13.5" customHeight="1" x14ac:dyDescent="0.25">
      <c r="G1395" s="111">
        <v>45710</v>
      </c>
      <c r="H1395" s="112" t="s">
        <v>4</v>
      </c>
      <c r="I1395" s="121">
        <v>0.73263888888888884</v>
      </c>
      <c r="J1395" s="112">
        <v>4</v>
      </c>
      <c r="K1395" s="112">
        <v>4</v>
      </c>
      <c r="L1395" s="115">
        <v>10</v>
      </c>
      <c r="M1395" s="49">
        <f t="shared" si="63"/>
        <v>1172</v>
      </c>
      <c r="N1395" s="2">
        <f t="shared" si="64"/>
        <v>1</v>
      </c>
      <c r="O1395" s="16">
        <f t="shared" si="65"/>
        <v>1</v>
      </c>
    </row>
    <row r="1396" spans="7:15" ht="13.5" customHeight="1" x14ac:dyDescent="0.25">
      <c r="G1396" s="111">
        <v>45717</v>
      </c>
      <c r="H1396" s="112" t="s">
        <v>3</v>
      </c>
      <c r="I1396" s="121">
        <v>0.53125</v>
      </c>
      <c r="J1396" s="112">
        <v>4</v>
      </c>
      <c r="K1396" s="112">
        <v>2</v>
      </c>
      <c r="L1396" s="115">
        <v>2</v>
      </c>
      <c r="M1396" s="49">
        <f t="shared" si="63"/>
        <v>1173</v>
      </c>
      <c r="N1396" s="2">
        <f t="shared" si="64"/>
        <v>1</v>
      </c>
      <c r="O1396" s="16">
        <f t="shared" si="65"/>
        <v>1</v>
      </c>
    </row>
    <row r="1397" spans="7:15" ht="13.5" customHeight="1" x14ac:dyDescent="0.25">
      <c r="G1397" s="111">
        <v>45717</v>
      </c>
      <c r="H1397" s="112" t="s">
        <v>3</v>
      </c>
      <c r="I1397" s="121">
        <v>0.55555555555555558</v>
      </c>
      <c r="J1397" s="112">
        <v>4</v>
      </c>
      <c r="K1397" s="112">
        <v>2</v>
      </c>
      <c r="L1397" s="115">
        <v>3</v>
      </c>
      <c r="M1397" s="49">
        <f t="shared" si="63"/>
        <v>1174</v>
      </c>
      <c r="N1397" s="2">
        <f t="shared" si="64"/>
        <v>2</v>
      </c>
      <c r="O1397" s="16">
        <f t="shared" si="65"/>
        <v>2</v>
      </c>
    </row>
    <row r="1398" spans="7:15" ht="13.5" customHeight="1" x14ac:dyDescent="0.25">
      <c r="G1398" s="111">
        <v>45717</v>
      </c>
      <c r="H1398" s="112" t="s">
        <v>3</v>
      </c>
      <c r="I1398" s="121">
        <v>0.55555555555555558</v>
      </c>
      <c r="J1398" s="112">
        <v>4</v>
      </c>
      <c r="K1398" s="112">
        <v>2</v>
      </c>
      <c r="L1398" s="115">
        <v>3</v>
      </c>
      <c r="M1398" s="49">
        <f t="shared" si="63"/>
        <v>1174</v>
      </c>
      <c r="N1398" s="2">
        <f t="shared" si="64"/>
        <v>1</v>
      </c>
      <c r="O1398" s="16">
        <f t="shared" si="65"/>
        <v>2</v>
      </c>
    </row>
    <row r="1399" spans="7:15" ht="13.5" customHeight="1" x14ac:dyDescent="0.25">
      <c r="G1399" s="111">
        <v>45717</v>
      </c>
      <c r="H1399" s="112" t="s">
        <v>148</v>
      </c>
      <c r="I1399" s="121">
        <v>0.56944444444444442</v>
      </c>
      <c r="J1399" s="112">
        <v>4</v>
      </c>
      <c r="K1399" s="112">
        <v>0</v>
      </c>
      <c r="L1399" s="115">
        <v>3</v>
      </c>
      <c r="M1399" s="49">
        <f t="shared" si="63"/>
        <v>1175</v>
      </c>
      <c r="N1399" s="2">
        <f t="shared" si="64"/>
        <v>1</v>
      </c>
      <c r="O1399" s="16">
        <f t="shared" si="65"/>
        <v>1</v>
      </c>
    </row>
    <row r="1400" spans="7:15" ht="13.5" customHeight="1" x14ac:dyDescent="0.25">
      <c r="G1400" s="111">
        <v>45717</v>
      </c>
      <c r="H1400" s="112" t="s">
        <v>3</v>
      </c>
      <c r="I1400" s="121">
        <v>0.60416666666666663</v>
      </c>
      <c r="J1400" s="112">
        <v>4</v>
      </c>
      <c r="K1400" s="112">
        <v>2</v>
      </c>
      <c r="L1400" s="115">
        <v>5</v>
      </c>
      <c r="M1400" s="49">
        <f t="shared" si="63"/>
        <v>1176</v>
      </c>
      <c r="N1400" s="2">
        <f t="shared" si="64"/>
        <v>1</v>
      </c>
      <c r="O1400" s="16">
        <f t="shared" si="65"/>
        <v>1</v>
      </c>
    </row>
    <row r="1401" spans="7:15" ht="13.5" customHeight="1" x14ac:dyDescent="0.25">
      <c r="G1401" s="111">
        <v>45717</v>
      </c>
      <c r="H1401" s="112" t="s">
        <v>3</v>
      </c>
      <c r="I1401" s="121">
        <v>0.62847222222222221</v>
      </c>
      <c r="J1401" s="112">
        <v>4</v>
      </c>
      <c r="K1401" s="112">
        <v>2</v>
      </c>
      <c r="L1401" s="115">
        <v>6</v>
      </c>
      <c r="M1401" s="49">
        <f t="shared" si="63"/>
        <v>1177</v>
      </c>
      <c r="N1401" s="2">
        <f t="shared" si="64"/>
        <v>1</v>
      </c>
      <c r="O1401" s="16">
        <f t="shared" si="65"/>
        <v>1</v>
      </c>
    </row>
    <row r="1402" spans="7:15" ht="13.5" customHeight="1" x14ac:dyDescent="0.25">
      <c r="G1402" s="111">
        <v>45717</v>
      </c>
      <c r="H1402" s="112" t="s">
        <v>3</v>
      </c>
      <c r="I1402" s="121">
        <v>0.65277777777777779</v>
      </c>
      <c r="J1402" s="112">
        <v>4</v>
      </c>
      <c r="K1402" s="112">
        <v>2</v>
      </c>
      <c r="L1402" s="115">
        <v>7</v>
      </c>
      <c r="M1402" s="49">
        <f t="shared" si="63"/>
        <v>1178</v>
      </c>
      <c r="N1402" s="2">
        <f t="shared" si="64"/>
        <v>2</v>
      </c>
      <c r="O1402" s="16">
        <f t="shared" si="65"/>
        <v>2</v>
      </c>
    </row>
    <row r="1403" spans="7:15" ht="13.5" customHeight="1" x14ac:dyDescent="0.25">
      <c r="G1403" s="111">
        <v>45717</v>
      </c>
      <c r="H1403" s="112" t="s">
        <v>3</v>
      </c>
      <c r="I1403" s="121">
        <v>0.65277777777777779</v>
      </c>
      <c r="J1403" s="112">
        <v>4</v>
      </c>
      <c r="K1403" s="112">
        <v>2</v>
      </c>
      <c r="L1403" s="115">
        <v>7</v>
      </c>
      <c r="M1403" s="49">
        <f t="shared" si="63"/>
        <v>1178</v>
      </c>
      <c r="N1403" s="2">
        <f t="shared" si="64"/>
        <v>1</v>
      </c>
      <c r="O1403" s="16">
        <f t="shared" si="65"/>
        <v>2</v>
      </c>
    </row>
    <row r="1404" spans="7:15" ht="13.5" customHeight="1" x14ac:dyDescent="0.25">
      <c r="G1404" s="111">
        <v>45717</v>
      </c>
      <c r="H1404" s="112" t="s">
        <v>3</v>
      </c>
      <c r="I1404" s="121">
        <v>0.73263888888888884</v>
      </c>
      <c r="J1404" s="112">
        <v>4</v>
      </c>
      <c r="K1404" s="112">
        <v>2</v>
      </c>
      <c r="L1404" s="115">
        <v>10</v>
      </c>
      <c r="M1404" s="49">
        <f t="shared" si="63"/>
        <v>1179</v>
      </c>
      <c r="N1404" s="2">
        <f t="shared" si="64"/>
        <v>1</v>
      </c>
      <c r="O1404" s="16">
        <f t="shared" si="65"/>
        <v>1</v>
      </c>
    </row>
    <row r="1405" spans="7:15" ht="13.5" customHeight="1" x14ac:dyDescent="0.25">
      <c r="G1405" s="111">
        <v>45717</v>
      </c>
      <c r="H1405" s="112" t="s">
        <v>148</v>
      </c>
      <c r="I1405" s="121">
        <v>0.74652777777777779</v>
      </c>
      <c r="J1405" s="112">
        <v>4</v>
      </c>
      <c r="K1405" s="112">
        <v>0</v>
      </c>
      <c r="L1405" s="115">
        <v>10</v>
      </c>
      <c r="M1405" s="49">
        <f t="shared" si="63"/>
        <v>1180</v>
      </c>
      <c r="N1405" s="2">
        <f t="shared" si="64"/>
        <v>1</v>
      </c>
      <c r="O1405" s="16">
        <f t="shared" si="65"/>
        <v>1</v>
      </c>
    </row>
    <row r="1406" spans="7:15" ht="13.5" customHeight="1" x14ac:dyDescent="0.25">
      <c r="G1406" s="111">
        <v>45724</v>
      </c>
      <c r="H1406" s="112" t="s">
        <v>3</v>
      </c>
      <c r="I1406" s="121">
        <v>0.57291666666666663</v>
      </c>
      <c r="J1406" s="112">
        <v>4</v>
      </c>
      <c r="K1406" s="112">
        <v>5</v>
      </c>
      <c r="L1406" s="115">
        <v>4</v>
      </c>
      <c r="M1406" s="49">
        <f t="shared" si="63"/>
        <v>1181</v>
      </c>
      <c r="N1406" s="2">
        <f t="shared" si="64"/>
        <v>2</v>
      </c>
      <c r="O1406" s="16">
        <f t="shared" si="65"/>
        <v>2</v>
      </c>
    </row>
    <row r="1407" spans="7:15" ht="13.5" customHeight="1" x14ac:dyDescent="0.25">
      <c r="G1407" s="111">
        <v>45724</v>
      </c>
      <c r="H1407" s="112" t="s">
        <v>3</v>
      </c>
      <c r="I1407" s="121">
        <v>0.57291666666666663</v>
      </c>
      <c r="J1407" s="112">
        <v>4</v>
      </c>
      <c r="K1407" s="112">
        <v>5</v>
      </c>
      <c r="L1407" s="115">
        <v>4</v>
      </c>
      <c r="M1407" s="49">
        <f t="shared" si="63"/>
        <v>1181</v>
      </c>
      <c r="N1407" s="2">
        <f t="shared" si="64"/>
        <v>1</v>
      </c>
      <c r="O1407" s="16">
        <f t="shared" si="65"/>
        <v>2</v>
      </c>
    </row>
    <row r="1408" spans="7:15" ht="13.5" customHeight="1" x14ac:dyDescent="0.25">
      <c r="G1408" s="111">
        <v>45724</v>
      </c>
      <c r="H1408" s="112" t="s">
        <v>3</v>
      </c>
      <c r="I1408" s="121">
        <v>0.64583333333333337</v>
      </c>
      <c r="J1408" s="112">
        <v>4</v>
      </c>
      <c r="K1408" s="112">
        <v>5</v>
      </c>
      <c r="L1408" s="115">
        <v>7</v>
      </c>
      <c r="M1408" s="49">
        <f t="shared" si="63"/>
        <v>1182</v>
      </c>
      <c r="N1408" s="2">
        <f t="shared" si="64"/>
        <v>2</v>
      </c>
      <c r="O1408" s="16">
        <f t="shared" si="65"/>
        <v>2</v>
      </c>
    </row>
    <row r="1409" spans="7:15" ht="13.5" customHeight="1" x14ac:dyDescent="0.25">
      <c r="G1409" s="111">
        <v>45724</v>
      </c>
      <c r="H1409" s="112" t="s">
        <v>3</v>
      </c>
      <c r="I1409" s="121">
        <v>0.64583333333333337</v>
      </c>
      <c r="J1409" s="112">
        <v>4</v>
      </c>
      <c r="K1409" s="112">
        <v>5</v>
      </c>
      <c r="L1409" s="115">
        <v>7</v>
      </c>
      <c r="M1409" s="49">
        <f t="shared" si="63"/>
        <v>1182</v>
      </c>
      <c r="N1409" s="2">
        <f t="shared" si="64"/>
        <v>1</v>
      </c>
      <c r="O1409" s="16">
        <f t="shared" si="65"/>
        <v>2</v>
      </c>
    </row>
    <row r="1410" spans="7:15" ht="13.5" customHeight="1" x14ac:dyDescent="0.25">
      <c r="G1410" s="111">
        <v>45724</v>
      </c>
      <c r="H1410" s="112" t="s">
        <v>3</v>
      </c>
      <c r="I1410" s="121">
        <v>0.67361111111111116</v>
      </c>
      <c r="J1410" s="112">
        <v>4</v>
      </c>
      <c r="K1410" s="112">
        <v>5</v>
      </c>
      <c r="L1410" s="115">
        <v>8</v>
      </c>
      <c r="M1410" s="49">
        <f t="shared" si="63"/>
        <v>1183</v>
      </c>
      <c r="N1410" s="2">
        <f t="shared" si="64"/>
        <v>1</v>
      </c>
      <c r="O1410" s="16">
        <f t="shared" si="65"/>
        <v>1</v>
      </c>
    </row>
    <row r="1411" spans="7:15" ht="13.5" customHeight="1" x14ac:dyDescent="0.25">
      <c r="G1411" s="111">
        <v>45724</v>
      </c>
      <c r="H1411" s="112" t="s">
        <v>148</v>
      </c>
      <c r="I1411" s="121">
        <v>0.71527777777777779</v>
      </c>
      <c r="J1411" s="112">
        <v>4</v>
      </c>
      <c r="K1411" s="112">
        <v>3</v>
      </c>
      <c r="L1411" s="115">
        <v>9</v>
      </c>
      <c r="M1411" s="49">
        <f t="shared" si="63"/>
        <v>1184</v>
      </c>
      <c r="N1411" s="2">
        <f t="shared" si="64"/>
        <v>1</v>
      </c>
      <c r="O1411" s="16">
        <f t="shared" si="65"/>
        <v>1</v>
      </c>
    </row>
    <row r="1412" spans="7:15" ht="13.5" customHeight="1" x14ac:dyDescent="0.25">
      <c r="G1412" s="111">
        <v>45731</v>
      </c>
      <c r="H1412" s="112" t="s">
        <v>4</v>
      </c>
      <c r="I1412" s="121">
        <v>0.53125</v>
      </c>
      <c r="J1412" s="112">
        <v>4</v>
      </c>
      <c r="K1412" s="112">
        <v>6</v>
      </c>
      <c r="L1412" s="115">
        <v>2</v>
      </c>
      <c r="M1412" s="49">
        <f t="shared" si="63"/>
        <v>1185</v>
      </c>
      <c r="N1412" s="2">
        <f t="shared" si="64"/>
        <v>2</v>
      </c>
      <c r="O1412" s="16">
        <f t="shared" si="65"/>
        <v>2</v>
      </c>
    </row>
    <row r="1413" spans="7:15" ht="13.5" customHeight="1" x14ac:dyDescent="0.25">
      <c r="G1413" s="111">
        <v>45731</v>
      </c>
      <c r="H1413" s="112" t="s">
        <v>4</v>
      </c>
      <c r="I1413" s="121">
        <v>0.53125</v>
      </c>
      <c r="J1413" s="112">
        <v>4</v>
      </c>
      <c r="K1413" s="112">
        <v>6</v>
      </c>
      <c r="L1413" s="115">
        <v>2</v>
      </c>
      <c r="M1413" s="49">
        <f t="shared" si="63"/>
        <v>1185</v>
      </c>
      <c r="N1413" s="2">
        <f t="shared" si="64"/>
        <v>1</v>
      </c>
      <c r="O1413" s="16">
        <f t="shared" si="65"/>
        <v>2</v>
      </c>
    </row>
    <row r="1414" spans="7:15" ht="13.5" customHeight="1" x14ac:dyDescent="0.25">
      <c r="G1414" s="111">
        <v>45731</v>
      </c>
      <c r="H1414" s="112" t="s">
        <v>4</v>
      </c>
      <c r="I1414" s="121">
        <v>0.55555555555555558</v>
      </c>
      <c r="J1414" s="112">
        <v>4</v>
      </c>
      <c r="K1414" s="112">
        <v>6</v>
      </c>
      <c r="L1414" s="115">
        <v>3</v>
      </c>
      <c r="M1414" s="49">
        <f t="shared" ref="M1414:M1477" si="66">IF(AND(G1414=G1413,L1414=L1413,I1414=I1413),M1413,M1413+1)</f>
        <v>1186</v>
      </c>
      <c r="N1414" s="2">
        <f t="shared" si="64"/>
        <v>2</v>
      </c>
      <c r="O1414" s="16">
        <f t="shared" si="65"/>
        <v>2</v>
      </c>
    </row>
    <row r="1415" spans="7:15" ht="13.5" customHeight="1" x14ac:dyDescent="0.25">
      <c r="G1415" s="111">
        <v>45731</v>
      </c>
      <c r="H1415" s="112" t="s">
        <v>4</v>
      </c>
      <c r="I1415" s="121">
        <v>0.55555555555555558</v>
      </c>
      <c r="J1415" s="112">
        <v>4</v>
      </c>
      <c r="K1415" s="112">
        <v>6</v>
      </c>
      <c r="L1415" s="115">
        <v>3</v>
      </c>
      <c r="M1415" s="49">
        <f t="shared" si="66"/>
        <v>1186</v>
      </c>
      <c r="N1415" s="2">
        <f t="shared" si="64"/>
        <v>1</v>
      </c>
      <c r="O1415" s="16">
        <f t="shared" si="65"/>
        <v>2</v>
      </c>
    </row>
    <row r="1416" spans="7:15" ht="13.5" customHeight="1" x14ac:dyDescent="0.25">
      <c r="G1416" s="111">
        <v>45731</v>
      </c>
      <c r="H1416" s="112" t="s">
        <v>4</v>
      </c>
      <c r="I1416" s="121">
        <v>0.62847222222222221</v>
      </c>
      <c r="J1416" s="112">
        <v>4</v>
      </c>
      <c r="K1416" s="112">
        <v>6</v>
      </c>
      <c r="L1416" s="115">
        <v>6</v>
      </c>
      <c r="M1416" s="49">
        <f t="shared" si="66"/>
        <v>1187</v>
      </c>
      <c r="N1416" s="2">
        <f t="shared" si="64"/>
        <v>1</v>
      </c>
      <c r="O1416" s="16">
        <f t="shared" si="65"/>
        <v>1</v>
      </c>
    </row>
    <row r="1417" spans="7:15" ht="13.5" customHeight="1" x14ac:dyDescent="0.25">
      <c r="G1417" s="111">
        <v>45738</v>
      </c>
      <c r="H1417" s="112" t="s">
        <v>6</v>
      </c>
      <c r="I1417" s="121">
        <v>0.51041666666666663</v>
      </c>
      <c r="J1417" s="112">
        <v>5</v>
      </c>
      <c r="K1417" s="112">
        <v>0</v>
      </c>
      <c r="L1417" s="115">
        <v>1</v>
      </c>
      <c r="M1417" s="49">
        <f t="shared" si="66"/>
        <v>1188</v>
      </c>
      <c r="N1417" s="2">
        <f t="shared" ref="N1417:N1480" si="67">IF(M1417=M1419,3,IF(M1417=M1418,2,1))</f>
        <v>1</v>
      </c>
      <c r="O1417" s="16">
        <f t="shared" ref="O1417:O1480" si="68">IF(N1415=3,3,IF(N1416=3,3,IF(N1416=2,2,N1417)))</f>
        <v>1</v>
      </c>
    </row>
    <row r="1418" spans="7:15" ht="13.5" customHeight="1" x14ac:dyDescent="0.25">
      <c r="G1418" s="111">
        <v>45738</v>
      </c>
      <c r="H1418" s="112" t="s">
        <v>6</v>
      </c>
      <c r="I1418" s="121">
        <v>0.57986111111111116</v>
      </c>
      <c r="J1418" s="112">
        <v>5</v>
      </c>
      <c r="K1418" s="112">
        <v>0</v>
      </c>
      <c r="L1418" s="115">
        <v>4</v>
      </c>
      <c r="M1418" s="49">
        <f t="shared" si="66"/>
        <v>1189</v>
      </c>
      <c r="N1418" s="2">
        <f t="shared" si="67"/>
        <v>1</v>
      </c>
      <c r="O1418" s="16">
        <f t="shared" si="68"/>
        <v>1</v>
      </c>
    </row>
    <row r="1419" spans="7:15" ht="13.5" customHeight="1" x14ac:dyDescent="0.25">
      <c r="G1419" s="111">
        <v>45738</v>
      </c>
      <c r="H1419" s="112" t="s">
        <v>6</v>
      </c>
      <c r="I1419" s="121">
        <v>0.60416666666666663</v>
      </c>
      <c r="J1419" s="112">
        <v>5</v>
      </c>
      <c r="K1419" s="112">
        <v>0</v>
      </c>
      <c r="L1419" s="115">
        <v>5</v>
      </c>
      <c r="M1419" s="49">
        <f t="shared" si="66"/>
        <v>1190</v>
      </c>
      <c r="N1419" s="2">
        <f t="shared" si="67"/>
        <v>1</v>
      </c>
      <c r="O1419" s="16">
        <f t="shared" si="68"/>
        <v>1</v>
      </c>
    </row>
    <row r="1420" spans="7:15" ht="13.5" customHeight="1" x14ac:dyDescent="0.25">
      <c r="G1420" s="111">
        <v>45738</v>
      </c>
      <c r="H1420" s="112" t="s">
        <v>6</v>
      </c>
      <c r="I1420" s="121">
        <v>0.73263888888888884</v>
      </c>
      <c r="J1420" s="112">
        <v>5</v>
      </c>
      <c r="K1420" s="112">
        <v>0</v>
      </c>
      <c r="L1420" s="115">
        <v>10</v>
      </c>
      <c r="M1420" s="49">
        <f t="shared" si="66"/>
        <v>1191</v>
      </c>
      <c r="N1420" s="2">
        <f t="shared" si="67"/>
        <v>1</v>
      </c>
      <c r="O1420" s="16">
        <f t="shared" si="68"/>
        <v>1</v>
      </c>
    </row>
    <row r="1421" spans="7:15" ht="13.5" customHeight="1" x14ac:dyDescent="0.25">
      <c r="G1421" s="111">
        <v>45738</v>
      </c>
      <c r="H1421" s="112" t="s">
        <v>6</v>
      </c>
      <c r="I1421" s="121">
        <v>0.75347222222222221</v>
      </c>
      <c r="J1421" s="112">
        <v>5</v>
      </c>
      <c r="K1421" s="112">
        <v>0</v>
      </c>
      <c r="L1421" s="115">
        <v>11</v>
      </c>
      <c r="M1421" s="49">
        <f t="shared" si="66"/>
        <v>1192</v>
      </c>
      <c r="N1421" s="2">
        <f t="shared" si="67"/>
        <v>1</v>
      </c>
      <c r="O1421" s="16">
        <f t="shared" si="68"/>
        <v>1</v>
      </c>
    </row>
    <row r="1422" spans="7:15" ht="13.5" customHeight="1" x14ac:dyDescent="0.25">
      <c r="G1422" s="111">
        <v>45745</v>
      </c>
      <c r="H1422" s="112" t="s">
        <v>3</v>
      </c>
      <c r="I1422" s="121">
        <v>0.51041666666666663</v>
      </c>
      <c r="J1422" s="112">
        <v>4</v>
      </c>
      <c r="K1422" s="112">
        <v>0</v>
      </c>
      <c r="L1422" s="115">
        <v>1</v>
      </c>
      <c r="M1422" s="49">
        <f t="shared" si="66"/>
        <v>1193</v>
      </c>
      <c r="N1422" s="2">
        <f t="shared" si="67"/>
        <v>2</v>
      </c>
      <c r="O1422" s="16">
        <f t="shared" si="68"/>
        <v>2</v>
      </c>
    </row>
    <row r="1423" spans="7:15" ht="13.5" customHeight="1" x14ac:dyDescent="0.25">
      <c r="G1423" s="111">
        <v>45745</v>
      </c>
      <c r="H1423" s="112" t="s">
        <v>3</v>
      </c>
      <c r="I1423" s="121">
        <v>0.51041666666666663</v>
      </c>
      <c r="J1423" s="112">
        <v>4</v>
      </c>
      <c r="K1423" s="112">
        <v>0</v>
      </c>
      <c r="L1423" s="115">
        <v>1</v>
      </c>
      <c r="M1423" s="49">
        <f t="shared" si="66"/>
        <v>1193</v>
      </c>
      <c r="N1423" s="2">
        <f t="shared" si="67"/>
        <v>1</v>
      </c>
      <c r="O1423" s="16">
        <f t="shared" si="68"/>
        <v>2</v>
      </c>
    </row>
    <row r="1424" spans="7:15" ht="13.5" customHeight="1" x14ac:dyDescent="0.25">
      <c r="G1424" s="111">
        <v>45745</v>
      </c>
      <c r="H1424" s="112" t="s">
        <v>3</v>
      </c>
      <c r="I1424" s="121">
        <v>0.57986111111111116</v>
      </c>
      <c r="J1424" s="112">
        <v>4</v>
      </c>
      <c r="K1424" s="112">
        <v>0</v>
      </c>
      <c r="L1424" s="115">
        <v>4</v>
      </c>
      <c r="M1424" s="49">
        <f t="shared" si="66"/>
        <v>1194</v>
      </c>
      <c r="N1424" s="2">
        <f t="shared" si="67"/>
        <v>1</v>
      </c>
      <c r="O1424" s="16">
        <f t="shared" si="68"/>
        <v>1</v>
      </c>
    </row>
    <row r="1425" spans="7:15" ht="13.5" customHeight="1" x14ac:dyDescent="0.25">
      <c r="G1425" s="111">
        <v>45745</v>
      </c>
      <c r="H1425" s="112" t="s">
        <v>3</v>
      </c>
      <c r="I1425" s="121">
        <v>0.60416666666666663</v>
      </c>
      <c r="J1425" s="112">
        <v>4</v>
      </c>
      <c r="K1425" s="112">
        <v>0</v>
      </c>
      <c r="L1425" s="115">
        <v>5</v>
      </c>
      <c r="M1425" s="49">
        <f t="shared" si="66"/>
        <v>1195</v>
      </c>
      <c r="N1425" s="2">
        <f t="shared" si="67"/>
        <v>1</v>
      </c>
      <c r="O1425" s="16">
        <f t="shared" si="68"/>
        <v>1</v>
      </c>
    </row>
    <row r="1426" spans="7:15" ht="13.5" customHeight="1" x14ac:dyDescent="0.25">
      <c r="G1426" s="111">
        <v>45745</v>
      </c>
      <c r="H1426" s="112" t="s">
        <v>3</v>
      </c>
      <c r="I1426" s="121">
        <v>0.62847222222222221</v>
      </c>
      <c r="J1426" s="112">
        <v>4</v>
      </c>
      <c r="K1426" s="112">
        <v>0</v>
      </c>
      <c r="L1426" s="115">
        <v>6</v>
      </c>
      <c r="M1426" s="49">
        <f t="shared" si="66"/>
        <v>1196</v>
      </c>
      <c r="N1426" s="2">
        <f t="shared" si="67"/>
        <v>1</v>
      </c>
      <c r="O1426" s="16">
        <f t="shared" si="68"/>
        <v>1</v>
      </c>
    </row>
    <row r="1427" spans="7:15" ht="13.5" customHeight="1" x14ac:dyDescent="0.25">
      <c r="G1427" s="111">
        <v>45745</v>
      </c>
      <c r="H1427" s="112" t="s">
        <v>3</v>
      </c>
      <c r="I1427" s="121">
        <v>0.67708333333333337</v>
      </c>
      <c r="J1427" s="112">
        <v>4</v>
      </c>
      <c r="K1427" s="112">
        <v>0</v>
      </c>
      <c r="L1427" s="115">
        <v>8</v>
      </c>
      <c r="M1427" s="49">
        <f t="shared" si="66"/>
        <v>1197</v>
      </c>
      <c r="N1427" s="2">
        <f t="shared" si="67"/>
        <v>1</v>
      </c>
      <c r="O1427" s="16">
        <f t="shared" si="68"/>
        <v>1</v>
      </c>
    </row>
    <row r="1428" spans="7:15" ht="13.5" customHeight="1" x14ac:dyDescent="0.25">
      <c r="G1428" s="111">
        <v>45745</v>
      </c>
      <c r="H1428" s="112" t="s">
        <v>3</v>
      </c>
      <c r="I1428" s="121">
        <v>0.70486111111111116</v>
      </c>
      <c r="J1428" s="112">
        <v>4</v>
      </c>
      <c r="K1428" s="112">
        <v>0</v>
      </c>
      <c r="L1428" s="115">
        <v>9</v>
      </c>
      <c r="M1428" s="49">
        <f t="shared" si="66"/>
        <v>1198</v>
      </c>
      <c r="N1428" s="2">
        <f t="shared" si="67"/>
        <v>1</v>
      </c>
      <c r="O1428" s="16">
        <f t="shared" si="68"/>
        <v>1</v>
      </c>
    </row>
    <row r="1429" spans="7:15" ht="13.5" customHeight="1" x14ac:dyDescent="0.25">
      <c r="G1429" s="111">
        <v>45752</v>
      </c>
      <c r="H1429" s="112" t="s">
        <v>4</v>
      </c>
      <c r="I1429" s="121">
        <v>0.55208333333333337</v>
      </c>
      <c r="J1429" s="112">
        <v>4</v>
      </c>
      <c r="K1429" s="112">
        <v>9</v>
      </c>
      <c r="L1429" s="115">
        <v>3</v>
      </c>
      <c r="M1429" s="49">
        <f t="shared" si="66"/>
        <v>1199</v>
      </c>
      <c r="N1429" s="2">
        <f t="shared" si="67"/>
        <v>1</v>
      </c>
      <c r="O1429" s="16">
        <f t="shared" si="68"/>
        <v>1</v>
      </c>
    </row>
    <row r="1430" spans="7:15" ht="13.5" customHeight="1" x14ac:dyDescent="0.25">
      <c r="G1430" s="111">
        <v>45752</v>
      </c>
      <c r="H1430" s="112" t="s">
        <v>148</v>
      </c>
      <c r="I1430" s="121">
        <v>0.59375</v>
      </c>
      <c r="J1430" s="112">
        <v>4</v>
      </c>
      <c r="K1430" s="112">
        <v>0</v>
      </c>
      <c r="L1430" s="115">
        <v>3</v>
      </c>
      <c r="M1430" s="49">
        <f t="shared" si="66"/>
        <v>1200</v>
      </c>
      <c r="N1430" s="2">
        <f t="shared" si="67"/>
        <v>1</v>
      </c>
      <c r="O1430" s="16">
        <f t="shared" si="68"/>
        <v>1</v>
      </c>
    </row>
    <row r="1431" spans="7:15" ht="13.5" customHeight="1" x14ac:dyDescent="0.25">
      <c r="G1431" s="111">
        <v>45752</v>
      </c>
      <c r="H1431" s="112" t="s">
        <v>4</v>
      </c>
      <c r="I1431" s="121">
        <v>0.73263888888888884</v>
      </c>
      <c r="J1431" s="112">
        <v>4</v>
      </c>
      <c r="K1431" s="112">
        <v>9</v>
      </c>
      <c r="L1431" s="115">
        <v>10</v>
      </c>
      <c r="M1431" s="49">
        <f t="shared" si="66"/>
        <v>1201</v>
      </c>
      <c r="N1431" s="2">
        <f t="shared" si="67"/>
        <v>1</v>
      </c>
      <c r="O1431" s="16">
        <f t="shared" si="68"/>
        <v>1</v>
      </c>
    </row>
    <row r="1432" spans="7:15" ht="13.5" customHeight="1" x14ac:dyDescent="0.25">
      <c r="G1432" s="111">
        <v>45759</v>
      </c>
      <c r="H1432" s="112" t="s">
        <v>387</v>
      </c>
      <c r="I1432" s="121">
        <v>0.50347222222222221</v>
      </c>
      <c r="J1432" s="112">
        <v>4</v>
      </c>
      <c r="K1432" s="112">
        <v>0</v>
      </c>
      <c r="L1432" s="115">
        <v>1</v>
      </c>
      <c r="M1432" s="49">
        <f t="shared" si="66"/>
        <v>1202</v>
      </c>
      <c r="N1432" s="2">
        <f t="shared" si="67"/>
        <v>1</v>
      </c>
      <c r="O1432" s="16">
        <f t="shared" si="68"/>
        <v>1</v>
      </c>
    </row>
    <row r="1433" spans="7:15" ht="13.5" customHeight="1" x14ac:dyDescent="0.25">
      <c r="G1433" s="111">
        <v>45759</v>
      </c>
      <c r="H1433" s="112" t="s">
        <v>148</v>
      </c>
      <c r="I1433" s="121">
        <v>0.53819444444444442</v>
      </c>
      <c r="J1433" s="112">
        <v>4</v>
      </c>
      <c r="K1433" s="112">
        <v>3</v>
      </c>
      <c r="L1433" s="115">
        <v>3</v>
      </c>
      <c r="M1433" s="49">
        <f t="shared" si="66"/>
        <v>1203</v>
      </c>
      <c r="N1433" s="2">
        <f t="shared" si="67"/>
        <v>1</v>
      </c>
      <c r="O1433" s="16">
        <f t="shared" si="68"/>
        <v>1</v>
      </c>
    </row>
    <row r="1434" spans="7:15" ht="13.5" customHeight="1" x14ac:dyDescent="0.25">
      <c r="G1434" s="111">
        <v>45759</v>
      </c>
      <c r="H1434" s="112" t="s">
        <v>387</v>
      </c>
      <c r="I1434" s="121">
        <v>0.59722222222222221</v>
      </c>
      <c r="J1434" s="112">
        <v>4</v>
      </c>
      <c r="K1434" s="112">
        <v>0</v>
      </c>
      <c r="L1434" s="115">
        <v>5</v>
      </c>
      <c r="M1434" s="49">
        <f t="shared" si="66"/>
        <v>1204</v>
      </c>
      <c r="N1434" s="2">
        <f t="shared" si="67"/>
        <v>1</v>
      </c>
      <c r="O1434" s="16">
        <f t="shared" si="68"/>
        <v>1</v>
      </c>
    </row>
    <row r="1435" spans="7:15" ht="13.5" customHeight="1" x14ac:dyDescent="0.25">
      <c r="G1435" s="111">
        <v>45759</v>
      </c>
      <c r="H1435" s="112" t="s">
        <v>148</v>
      </c>
      <c r="I1435" s="121">
        <v>0.71527777777777779</v>
      </c>
      <c r="J1435" s="112">
        <v>4</v>
      </c>
      <c r="K1435" s="112">
        <v>3</v>
      </c>
      <c r="L1435" s="115">
        <v>10</v>
      </c>
      <c r="M1435" s="49">
        <f t="shared" si="66"/>
        <v>1205</v>
      </c>
      <c r="N1435" s="2">
        <f t="shared" si="67"/>
        <v>1</v>
      </c>
      <c r="O1435" s="16">
        <f t="shared" si="68"/>
        <v>1</v>
      </c>
    </row>
    <row r="1436" spans="7:15" ht="13.5" customHeight="1" x14ac:dyDescent="0.25">
      <c r="G1436" s="111">
        <v>45759</v>
      </c>
      <c r="H1436" s="112" t="s">
        <v>387</v>
      </c>
      <c r="I1436" s="121">
        <v>0.72569444444444442</v>
      </c>
      <c r="J1436" s="112">
        <v>4</v>
      </c>
      <c r="K1436" s="112">
        <v>0</v>
      </c>
      <c r="L1436" s="115">
        <v>10</v>
      </c>
      <c r="M1436" s="49">
        <f t="shared" si="66"/>
        <v>1206</v>
      </c>
      <c r="N1436" s="2">
        <f t="shared" si="67"/>
        <v>1</v>
      </c>
      <c r="O1436" s="16">
        <f t="shared" si="68"/>
        <v>1</v>
      </c>
    </row>
    <row r="1437" spans="7:15" ht="13.5" customHeight="1" x14ac:dyDescent="0.25">
      <c r="G1437" s="111">
        <v>45766</v>
      </c>
      <c r="H1437" s="112" t="s">
        <v>148</v>
      </c>
      <c r="I1437" s="121">
        <v>0.47569444444444442</v>
      </c>
      <c r="J1437" s="112">
        <v>5</v>
      </c>
      <c r="K1437" s="112">
        <v>6</v>
      </c>
      <c r="L1437" s="115">
        <v>1</v>
      </c>
      <c r="M1437" s="49">
        <f t="shared" si="66"/>
        <v>1207</v>
      </c>
      <c r="N1437" s="2">
        <f t="shared" si="67"/>
        <v>1</v>
      </c>
      <c r="O1437" s="16">
        <f t="shared" si="68"/>
        <v>1</v>
      </c>
    </row>
    <row r="1438" spans="7:15" ht="13.5" customHeight="1" x14ac:dyDescent="0.25">
      <c r="G1438" s="111">
        <v>45766</v>
      </c>
      <c r="H1438" s="112" t="s">
        <v>8</v>
      </c>
      <c r="I1438" s="121">
        <v>0.53819444444444442</v>
      </c>
      <c r="J1438" s="112">
        <v>4</v>
      </c>
      <c r="K1438" s="112">
        <v>0</v>
      </c>
      <c r="L1438" s="115">
        <v>3</v>
      </c>
      <c r="M1438" s="49">
        <f t="shared" si="66"/>
        <v>1208</v>
      </c>
      <c r="N1438" s="2">
        <f t="shared" si="67"/>
        <v>2</v>
      </c>
      <c r="O1438" s="16">
        <f t="shared" si="68"/>
        <v>2</v>
      </c>
    </row>
    <row r="1439" spans="7:15" ht="13.5" customHeight="1" x14ac:dyDescent="0.25">
      <c r="G1439" s="111">
        <v>45766</v>
      </c>
      <c r="H1439" s="112" t="s">
        <v>8</v>
      </c>
      <c r="I1439" s="121">
        <v>0.53819444444444442</v>
      </c>
      <c r="J1439" s="112">
        <v>4</v>
      </c>
      <c r="K1439" s="112">
        <v>0</v>
      </c>
      <c r="L1439" s="115">
        <v>3</v>
      </c>
      <c r="M1439" s="49">
        <f t="shared" si="66"/>
        <v>1208</v>
      </c>
      <c r="N1439" s="2">
        <f t="shared" si="67"/>
        <v>1</v>
      </c>
      <c r="O1439" s="16">
        <f t="shared" si="68"/>
        <v>2</v>
      </c>
    </row>
    <row r="1440" spans="7:15" ht="13.5" customHeight="1" x14ac:dyDescent="0.25">
      <c r="G1440" s="111">
        <v>45766</v>
      </c>
      <c r="H1440" s="112" t="s">
        <v>8</v>
      </c>
      <c r="I1440" s="121">
        <v>0.5625</v>
      </c>
      <c r="J1440" s="112">
        <v>4</v>
      </c>
      <c r="K1440" s="112">
        <v>0</v>
      </c>
      <c r="L1440" s="115">
        <v>4</v>
      </c>
      <c r="M1440" s="49">
        <f t="shared" si="66"/>
        <v>1209</v>
      </c>
      <c r="N1440" s="2">
        <f t="shared" si="67"/>
        <v>1</v>
      </c>
      <c r="O1440" s="16">
        <f t="shared" si="68"/>
        <v>1</v>
      </c>
    </row>
    <row r="1441" spans="7:15" ht="13.5" customHeight="1" x14ac:dyDescent="0.25">
      <c r="G1441" s="111">
        <v>45766</v>
      </c>
      <c r="H1441" s="112" t="s">
        <v>8</v>
      </c>
      <c r="I1441" s="121">
        <v>0.61111111111111116</v>
      </c>
      <c r="J1441" s="112">
        <v>4</v>
      </c>
      <c r="K1441" s="112">
        <v>0</v>
      </c>
      <c r="L1441" s="115">
        <v>6</v>
      </c>
      <c r="M1441" s="49">
        <f t="shared" si="66"/>
        <v>1210</v>
      </c>
      <c r="N1441" s="2">
        <f t="shared" si="67"/>
        <v>1</v>
      </c>
      <c r="O1441" s="16">
        <f t="shared" si="68"/>
        <v>1</v>
      </c>
    </row>
    <row r="1442" spans="7:15" ht="13.5" customHeight="1" x14ac:dyDescent="0.25">
      <c r="G1442" s="111">
        <v>45766</v>
      </c>
      <c r="H1442" s="112" t="s">
        <v>8</v>
      </c>
      <c r="I1442" s="121">
        <v>0.63888888888888884</v>
      </c>
      <c r="J1442" s="112">
        <v>4</v>
      </c>
      <c r="K1442" s="112">
        <v>0</v>
      </c>
      <c r="L1442" s="115">
        <v>7</v>
      </c>
      <c r="M1442" s="49">
        <f t="shared" si="66"/>
        <v>1211</v>
      </c>
      <c r="N1442" s="2">
        <f t="shared" si="67"/>
        <v>1</v>
      </c>
      <c r="O1442" s="16">
        <f t="shared" si="68"/>
        <v>1</v>
      </c>
    </row>
    <row r="1443" spans="7:15" ht="13.5" customHeight="1" x14ac:dyDescent="0.25">
      <c r="G1443" s="111">
        <v>45766</v>
      </c>
      <c r="H1443" s="112" t="s">
        <v>8</v>
      </c>
      <c r="I1443" s="121">
        <v>0.66666666666666663</v>
      </c>
      <c r="J1443" s="112">
        <v>4</v>
      </c>
      <c r="K1443" s="112">
        <v>0</v>
      </c>
      <c r="L1443" s="115">
        <v>8</v>
      </c>
      <c r="M1443" s="49">
        <f t="shared" si="66"/>
        <v>1212</v>
      </c>
      <c r="N1443" s="2">
        <f t="shared" si="67"/>
        <v>1</v>
      </c>
      <c r="O1443" s="16">
        <f t="shared" si="68"/>
        <v>1</v>
      </c>
    </row>
    <row r="1444" spans="7:15" ht="13.5" customHeight="1" x14ac:dyDescent="0.25">
      <c r="G1444" s="111">
        <v>45766</v>
      </c>
      <c r="H1444" s="112" t="s">
        <v>148</v>
      </c>
      <c r="I1444" s="121">
        <v>0.68055555555555558</v>
      </c>
      <c r="J1444" s="112">
        <v>5</v>
      </c>
      <c r="K1444" s="112">
        <v>6</v>
      </c>
      <c r="L1444" s="115">
        <v>9</v>
      </c>
      <c r="M1444" s="49">
        <f t="shared" si="66"/>
        <v>1213</v>
      </c>
      <c r="N1444" s="2">
        <f t="shared" si="67"/>
        <v>1</v>
      </c>
      <c r="O1444" s="16">
        <f t="shared" si="68"/>
        <v>1</v>
      </c>
    </row>
    <row r="1445" spans="7:15" ht="13.5" customHeight="1" x14ac:dyDescent="0.25">
      <c r="G1445" s="111">
        <v>45766</v>
      </c>
      <c r="H1445" s="112" t="s">
        <v>8</v>
      </c>
      <c r="I1445" s="121">
        <v>0.71527777777777779</v>
      </c>
      <c r="J1445" s="112">
        <v>4</v>
      </c>
      <c r="K1445" s="112">
        <v>0</v>
      </c>
      <c r="L1445" s="115">
        <v>10</v>
      </c>
      <c r="M1445" s="49">
        <f t="shared" si="66"/>
        <v>1214</v>
      </c>
      <c r="N1445" s="2">
        <f t="shared" si="67"/>
        <v>2</v>
      </c>
      <c r="O1445" s="16">
        <f t="shared" si="68"/>
        <v>2</v>
      </c>
    </row>
    <row r="1446" spans="7:15" ht="13.5" customHeight="1" x14ac:dyDescent="0.25">
      <c r="G1446" s="111">
        <v>45766</v>
      </c>
      <c r="H1446" s="112" t="s">
        <v>8</v>
      </c>
      <c r="I1446" s="121">
        <v>0.71527777777777779</v>
      </c>
      <c r="J1446" s="112">
        <v>4</v>
      </c>
      <c r="K1446" s="112">
        <v>0</v>
      </c>
      <c r="L1446" s="115">
        <v>10</v>
      </c>
      <c r="M1446" s="49">
        <f t="shared" si="66"/>
        <v>1214</v>
      </c>
      <c r="N1446" s="2">
        <f t="shared" si="67"/>
        <v>1</v>
      </c>
      <c r="O1446" s="16">
        <f t="shared" si="68"/>
        <v>2</v>
      </c>
    </row>
    <row r="1447" spans="7:15" ht="13.5" customHeight="1" x14ac:dyDescent="0.25">
      <c r="G1447" s="111">
        <v>45773</v>
      </c>
      <c r="H1447" s="112" t="s">
        <v>6</v>
      </c>
      <c r="I1447" s="121">
        <v>0.53819444444444442</v>
      </c>
      <c r="J1447" s="112">
        <v>7</v>
      </c>
      <c r="K1447" s="112">
        <v>4</v>
      </c>
      <c r="L1447" s="115">
        <v>2</v>
      </c>
      <c r="M1447" s="49">
        <f t="shared" si="66"/>
        <v>1215</v>
      </c>
      <c r="N1447" s="2">
        <f t="shared" si="67"/>
        <v>1</v>
      </c>
      <c r="O1447" s="16">
        <f t="shared" si="68"/>
        <v>1</v>
      </c>
    </row>
    <row r="1448" spans="7:15" ht="13.5" customHeight="1" x14ac:dyDescent="0.25">
      <c r="G1448" s="111">
        <v>45773</v>
      </c>
      <c r="H1448" s="112" t="s">
        <v>6</v>
      </c>
      <c r="I1448" s="121">
        <v>0.58680555555555558</v>
      </c>
      <c r="J1448" s="112">
        <v>7</v>
      </c>
      <c r="K1448" s="112">
        <v>4</v>
      </c>
      <c r="L1448" s="115">
        <v>4</v>
      </c>
      <c r="M1448" s="49">
        <f t="shared" si="66"/>
        <v>1216</v>
      </c>
      <c r="N1448" s="2">
        <f t="shared" si="67"/>
        <v>2</v>
      </c>
      <c r="O1448" s="16">
        <f t="shared" si="68"/>
        <v>2</v>
      </c>
    </row>
    <row r="1449" spans="7:15" ht="13.5" customHeight="1" x14ac:dyDescent="0.25">
      <c r="G1449" s="111">
        <v>45773</v>
      </c>
      <c r="H1449" s="112" t="s">
        <v>6</v>
      </c>
      <c r="I1449" s="121">
        <v>0.58680555555555558</v>
      </c>
      <c r="J1449" s="112">
        <v>7</v>
      </c>
      <c r="K1449" s="112">
        <v>4</v>
      </c>
      <c r="L1449" s="115">
        <v>4</v>
      </c>
      <c r="M1449" s="49">
        <f t="shared" si="66"/>
        <v>1216</v>
      </c>
      <c r="N1449" s="2">
        <f t="shared" si="67"/>
        <v>1</v>
      </c>
      <c r="O1449" s="16">
        <f t="shared" si="68"/>
        <v>2</v>
      </c>
    </row>
    <row r="1450" spans="7:15" ht="13.5" customHeight="1" x14ac:dyDescent="0.25">
      <c r="G1450" s="111">
        <v>45773</v>
      </c>
      <c r="H1450" s="112" t="s">
        <v>6</v>
      </c>
      <c r="I1450" s="121">
        <v>0.61111111111111116</v>
      </c>
      <c r="J1450" s="112">
        <v>7</v>
      </c>
      <c r="K1450" s="112">
        <v>4</v>
      </c>
      <c r="L1450" s="115">
        <v>5</v>
      </c>
      <c r="M1450" s="49">
        <f t="shared" si="66"/>
        <v>1217</v>
      </c>
      <c r="N1450" s="2">
        <f t="shared" si="67"/>
        <v>1</v>
      </c>
      <c r="O1450" s="16">
        <f t="shared" si="68"/>
        <v>1</v>
      </c>
    </row>
    <row r="1451" spans="7:15" ht="13.5" customHeight="1" x14ac:dyDescent="0.25">
      <c r="G1451" s="111">
        <v>45773</v>
      </c>
      <c r="H1451" s="112" t="s">
        <v>6</v>
      </c>
      <c r="I1451" s="121">
        <v>0.71527777777777779</v>
      </c>
      <c r="J1451" s="112">
        <v>7</v>
      </c>
      <c r="K1451" s="112">
        <v>4</v>
      </c>
      <c r="L1451" s="115">
        <v>9</v>
      </c>
      <c r="M1451" s="49">
        <f t="shared" si="66"/>
        <v>1218</v>
      </c>
      <c r="N1451" s="2">
        <f t="shared" si="67"/>
        <v>1</v>
      </c>
      <c r="O1451" s="16">
        <f t="shared" si="68"/>
        <v>1</v>
      </c>
    </row>
    <row r="1452" spans="7:15" ht="13.5" customHeight="1" x14ac:dyDescent="0.25">
      <c r="G1452" s="111">
        <v>45780</v>
      </c>
      <c r="H1452" s="112" t="s">
        <v>4</v>
      </c>
      <c r="I1452" s="121">
        <v>0.53125</v>
      </c>
      <c r="J1452" s="112">
        <v>4</v>
      </c>
      <c r="K1452" s="112">
        <v>0</v>
      </c>
      <c r="L1452" s="115">
        <v>2</v>
      </c>
      <c r="M1452" s="49">
        <f t="shared" si="66"/>
        <v>1219</v>
      </c>
      <c r="N1452" s="2">
        <f t="shared" si="67"/>
        <v>1</v>
      </c>
      <c r="O1452" s="16">
        <f t="shared" si="68"/>
        <v>1</v>
      </c>
    </row>
    <row r="1453" spans="7:15" ht="13.5" customHeight="1" x14ac:dyDescent="0.25">
      <c r="G1453" s="111">
        <v>45780</v>
      </c>
      <c r="H1453" s="112" t="s">
        <v>4</v>
      </c>
      <c r="I1453" s="121">
        <v>0.55555555555555558</v>
      </c>
      <c r="J1453" s="112">
        <v>4</v>
      </c>
      <c r="K1453" s="112">
        <v>0</v>
      </c>
      <c r="L1453" s="115">
        <v>3</v>
      </c>
      <c r="M1453" s="49">
        <f t="shared" si="66"/>
        <v>1220</v>
      </c>
      <c r="N1453" s="2">
        <f t="shared" si="67"/>
        <v>1</v>
      </c>
      <c r="O1453" s="16">
        <f t="shared" si="68"/>
        <v>1</v>
      </c>
    </row>
    <row r="1454" spans="7:15" ht="13.5" customHeight="1" x14ac:dyDescent="0.25">
      <c r="G1454" s="111">
        <v>45780</v>
      </c>
      <c r="H1454" s="112" t="s">
        <v>4</v>
      </c>
      <c r="I1454" s="121">
        <v>0.62847222222222221</v>
      </c>
      <c r="J1454" s="112">
        <v>4</v>
      </c>
      <c r="K1454" s="112">
        <v>0</v>
      </c>
      <c r="L1454" s="115">
        <v>6</v>
      </c>
      <c r="M1454" s="49">
        <f t="shared" si="66"/>
        <v>1221</v>
      </c>
      <c r="N1454" s="2">
        <f t="shared" si="67"/>
        <v>1</v>
      </c>
      <c r="O1454" s="16">
        <f t="shared" si="68"/>
        <v>1</v>
      </c>
    </row>
    <row r="1455" spans="7:15" ht="13.5" customHeight="1" x14ac:dyDescent="0.25">
      <c r="G1455" s="111">
        <v>45780</v>
      </c>
      <c r="H1455" s="112" t="s">
        <v>1063</v>
      </c>
      <c r="I1455" s="121">
        <v>0.64236111111111116</v>
      </c>
      <c r="J1455" s="112">
        <v>8</v>
      </c>
      <c r="K1455" s="112">
        <v>0</v>
      </c>
      <c r="L1455" s="115">
        <v>8</v>
      </c>
      <c r="M1455" s="49">
        <f t="shared" si="66"/>
        <v>1222</v>
      </c>
      <c r="N1455" s="2">
        <f t="shared" si="67"/>
        <v>1</v>
      </c>
      <c r="O1455" s="16">
        <f t="shared" si="68"/>
        <v>1</v>
      </c>
    </row>
    <row r="1456" spans="7:15" ht="13.5" customHeight="1" x14ac:dyDescent="0.25">
      <c r="G1456" s="111">
        <v>45780</v>
      </c>
      <c r="H1456" s="112" t="s">
        <v>4</v>
      </c>
      <c r="I1456" s="121">
        <v>0.68055555555555558</v>
      </c>
      <c r="J1456" s="112">
        <v>4</v>
      </c>
      <c r="K1456" s="112">
        <v>0</v>
      </c>
      <c r="L1456" s="115">
        <v>8</v>
      </c>
      <c r="M1456" s="49">
        <f t="shared" si="66"/>
        <v>1223</v>
      </c>
      <c r="N1456" s="2">
        <f t="shared" si="67"/>
        <v>1</v>
      </c>
      <c r="O1456" s="16">
        <f t="shared" si="68"/>
        <v>1</v>
      </c>
    </row>
    <row r="1457" spans="7:15" ht="13.5" customHeight="1" x14ac:dyDescent="0.25">
      <c r="G1457" s="111">
        <v>45780</v>
      </c>
      <c r="H1457" s="112" t="s">
        <v>1063</v>
      </c>
      <c r="I1457" s="121">
        <v>0.69791666666666663</v>
      </c>
      <c r="J1457" s="112">
        <v>8</v>
      </c>
      <c r="K1457" s="112">
        <v>0</v>
      </c>
      <c r="L1457" s="115">
        <v>10</v>
      </c>
      <c r="M1457" s="49">
        <f t="shared" si="66"/>
        <v>1224</v>
      </c>
      <c r="N1457" s="2">
        <f t="shared" si="67"/>
        <v>1</v>
      </c>
      <c r="O1457" s="16">
        <f t="shared" si="68"/>
        <v>1</v>
      </c>
    </row>
    <row r="1458" spans="7:15" ht="13.5" customHeight="1" x14ac:dyDescent="0.25">
      <c r="G1458" s="111">
        <v>45780</v>
      </c>
      <c r="H1458" s="112" t="s">
        <v>4</v>
      </c>
      <c r="I1458" s="121">
        <v>0.70486111111111116</v>
      </c>
      <c r="J1458" s="112">
        <v>4</v>
      </c>
      <c r="K1458" s="112">
        <v>0</v>
      </c>
      <c r="L1458" s="115">
        <v>9</v>
      </c>
      <c r="M1458" s="49">
        <f t="shared" si="66"/>
        <v>1225</v>
      </c>
      <c r="N1458" s="2">
        <f t="shared" si="67"/>
        <v>1</v>
      </c>
      <c r="O1458" s="16">
        <f t="shared" si="68"/>
        <v>1</v>
      </c>
    </row>
    <row r="1459" spans="7:15" ht="13.5" customHeight="1" x14ac:dyDescent="0.25">
      <c r="G1459" s="111">
        <v>45787</v>
      </c>
      <c r="H1459" s="112" t="s">
        <v>4</v>
      </c>
      <c r="I1459" s="121">
        <v>0.52777777777777779</v>
      </c>
      <c r="J1459" s="112">
        <v>4</v>
      </c>
      <c r="K1459" s="112">
        <v>4</v>
      </c>
      <c r="L1459" s="115">
        <v>2</v>
      </c>
      <c r="M1459" s="49">
        <f t="shared" si="66"/>
        <v>1226</v>
      </c>
      <c r="N1459" s="2">
        <f t="shared" si="67"/>
        <v>1</v>
      </c>
      <c r="O1459" s="16">
        <f t="shared" si="68"/>
        <v>1</v>
      </c>
    </row>
    <row r="1460" spans="7:15" ht="13.5" customHeight="1" x14ac:dyDescent="0.25">
      <c r="G1460" s="111">
        <v>45787</v>
      </c>
      <c r="H1460" s="112" t="s">
        <v>1067</v>
      </c>
      <c r="I1460" s="121">
        <v>0.54166666666666663</v>
      </c>
      <c r="J1460" s="112">
        <v>7</v>
      </c>
      <c r="K1460" s="112">
        <v>0</v>
      </c>
      <c r="L1460" s="115">
        <v>4</v>
      </c>
      <c r="M1460" s="49">
        <f t="shared" si="66"/>
        <v>1227</v>
      </c>
      <c r="N1460" s="2">
        <f t="shared" si="67"/>
        <v>1</v>
      </c>
      <c r="O1460" s="16">
        <f t="shared" si="68"/>
        <v>1</v>
      </c>
    </row>
    <row r="1461" spans="7:15" ht="13.5" customHeight="1" x14ac:dyDescent="0.25">
      <c r="G1461" s="111">
        <v>45787</v>
      </c>
      <c r="H1461" s="112" t="s">
        <v>4</v>
      </c>
      <c r="I1461" s="121">
        <v>0.57638888888888884</v>
      </c>
      <c r="J1461" s="112">
        <v>4</v>
      </c>
      <c r="K1461" s="112">
        <v>4</v>
      </c>
      <c r="L1461" s="115">
        <v>4</v>
      </c>
      <c r="M1461" s="49">
        <f t="shared" si="66"/>
        <v>1228</v>
      </c>
      <c r="N1461" s="2">
        <f t="shared" si="67"/>
        <v>1</v>
      </c>
      <c r="O1461" s="16">
        <f t="shared" si="68"/>
        <v>1</v>
      </c>
    </row>
    <row r="1462" spans="7:15" ht="13.5" customHeight="1" x14ac:dyDescent="0.25">
      <c r="G1462" s="111">
        <v>45787</v>
      </c>
      <c r="H1462" s="112" t="s">
        <v>1067</v>
      </c>
      <c r="I1462" s="121">
        <v>0.63888888888888884</v>
      </c>
      <c r="J1462" s="112">
        <v>7</v>
      </c>
      <c r="K1462" s="112">
        <v>0</v>
      </c>
      <c r="L1462" s="115">
        <v>8</v>
      </c>
      <c r="M1462" s="49">
        <f t="shared" si="66"/>
        <v>1229</v>
      </c>
      <c r="N1462" s="2">
        <f t="shared" si="67"/>
        <v>1</v>
      </c>
      <c r="O1462" s="16">
        <f t="shared" si="68"/>
        <v>1</v>
      </c>
    </row>
    <row r="1463" spans="7:15" ht="13.5" customHeight="1" x14ac:dyDescent="0.25">
      <c r="G1463" s="111">
        <v>45787</v>
      </c>
      <c r="H1463" s="112" t="s">
        <v>1067</v>
      </c>
      <c r="I1463" s="121">
        <v>0.66666666666666663</v>
      </c>
      <c r="J1463" s="112">
        <v>7</v>
      </c>
      <c r="K1463" s="112">
        <v>0</v>
      </c>
      <c r="L1463" s="115">
        <v>9</v>
      </c>
      <c r="M1463" s="49">
        <f t="shared" si="66"/>
        <v>1230</v>
      </c>
      <c r="N1463" s="2">
        <f t="shared" si="67"/>
        <v>1</v>
      </c>
      <c r="O1463" s="16">
        <f t="shared" si="68"/>
        <v>1</v>
      </c>
    </row>
    <row r="1464" spans="7:15" ht="13.5" customHeight="1" x14ac:dyDescent="0.25">
      <c r="G1464" s="111">
        <v>45787</v>
      </c>
      <c r="H1464" s="112" t="s">
        <v>4</v>
      </c>
      <c r="I1464" s="121">
        <v>0.67708333333333337</v>
      </c>
      <c r="J1464" s="112">
        <v>4</v>
      </c>
      <c r="K1464" s="112">
        <v>4</v>
      </c>
      <c r="L1464" s="115">
        <v>8</v>
      </c>
      <c r="M1464" s="49">
        <f t="shared" si="66"/>
        <v>1231</v>
      </c>
      <c r="N1464" s="2">
        <f t="shared" si="67"/>
        <v>1</v>
      </c>
      <c r="O1464" s="16">
        <f t="shared" si="68"/>
        <v>1</v>
      </c>
    </row>
    <row r="1465" spans="7:15" ht="13.5" customHeight="1" x14ac:dyDescent="0.25">
      <c r="G1465" s="111">
        <v>45787</v>
      </c>
      <c r="H1465" s="112" t="s">
        <v>1067</v>
      </c>
      <c r="I1465" s="121">
        <v>0.69444444444444442</v>
      </c>
      <c r="J1465" s="112">
        <v>7</v>
      </c>
      <c r="K1465" s="112">
        <v>0</v>
      </c>
      <c r="L1465" s="115">
        <v>10</v>
      </c>
      <c r="M1465" s="49">
        <f t="shared" si="66"/>
        <v>1232</v>
      </c>
      <c r="N1465" s="2">
        <f t="shared" si="67"/>
        <v>1</v>
      </c>
      <c r="O1465" s="16">
        <f t="shared" si="68"/>
        <v>1</v>
      </c>
    </row>
    <row r="1466" spans="7:15" ht="13.5" customHeight="1" x14ac:dyDescent="0.25">
      <c r="G1466" s="111">
        <v>45794</v>
      </c>
      <c r="H1466" s="112" t="s">
        <v>1097</v>
      </c>
      <c r="I1466" s="121">
        <v>0.53472222222222221</v>
      </c>
      <c r="J1466" s="112">
        <v>6</v>
      </c>
      <c r="K1466" s="112">
        <v>0</v>
      </c>
      <c r="L1466" s="115">
        <v>4</v>
      </c>
      <c r="M1466" s="49">
        <f t="shared" si="66"/>
        <v>1233</v>
      </c>
      <c r="N1466" s="2">
        <f t="shared" si="67"/>
        <v>1</v>
      </c>
      <c r="O1466" s="16">
        <f t="shared" si="68"/>
        <v>1</v>
      </c>
    </row>
    <row r="1467" spans="7:15" ht="13.5" customHeight="1" x14ac:dyDescent="0.25">
      <c r="G1467" s="111">
        <v>45794</v>
      </c>
      <c r="H1467" s="112" t="s">
        <v>1097</v>
      </c>
      <c r="I1467" s="121">
        <v>0.58333333333333337</v>
      </c>
      <c r="J1467" s="112">
        <v>6</v>
      </c>
      <c r="K1467" s="112">
        <v>0</v>
      </c>
      <c r="L1467" s="115">
        <v>6</v>
      </c>
      <c r="M1467" s="49">
        <f t="shared" si="66"/>
        <v>1234</v>
      </c>
      <c r="N1467" s="2">
        <f t="shared" si="67"/>
        <v>1</v>
      </c>
      <c r="O1467" s="16">
        <f t="shared" si="68"/>
        <v>1</v>
      </c>
    </row>
    <row r="1468" spans="7:15" ht="13.5" customHeight="1" x14ac:dyDescent="0.25">
      <c r="G1468" s="111">
        <v>45794</v>
      </c>
      <c r="H1468" s="112" t="s">
        <v>1097</v>
      </c>
      <c r="I1468" s="121">
        <v>0.63194444444444442</v>
      </c>
      <c r="J1468" s="112">
        <v>6</v>
      </c>
      <c r="K1468" s="112">
        <v>0</v>
      </c>
      <c r="L1468" s="115">
        <v>8</v>
      </c>
      <c r="M1468" s="49">
        <f t="shared" si="66"/>
        <v>1235</v>
      </c>
      <c r="N1468" s="2">
        <f t="shared" si="67"/>
        <v>1</v>
      </c>
      <c r="O1468" s="16">
        <f t="shared" si="68"/>
        <v>1</v>
      </c>
    </row>
    <row r="1469" spans="7:15" ht="13.5" customHeight="1" x14ac:dyDescent="0.25">
      <c r="G1469" s="111">
        <v>45794</v>
      </c>
      <c r="H1469" s="112" t="s">
        <v>1097</v>
      </c>
      <c r="I1469" s="121">
        <v>0.6875</v>
      </c>
      <c r="J1469" s="112">
        <v>6</v>
      </c>
      <c r="K1469" s="112">
        <v>0</v>
      </c>
      <c r="L1469" s="115">
        <v>10</v>
      </c>
      <c r="M1469" s="49">
        <f t="shared" si="66"/>
        <v>1236</v>
      </c>
      <c r="N1469" s="2">
        <f t="shared" si="67"/>
        <v>1</v>
      </c>
      <c r="O1469" s="16">
        <f t="shared" si="68"/>
        <v>1</v>
      </c>
    </row>
    <row r="1470" spans="7:15" ht="13.5" customHeight="1" x14ac:dyDescent="0.25">
      <c r="G1470" s="111">
        <v>45801</v>
      </c>
      <c r="H1470" s="112" t="s">
        <v>5</v>
      </c>
      <c r="I1470" s="121">
        <v>0.59027777777777779</v>
      </c>
      <c r="J1470" s="112">
        <v>5</v>
      </c>
      <c r="K1470" s="112">
        <v>3</v>
      </c>
      <c r="L1470" s="115">
        <v>5</v>
      </c>
      <c r="M1470" s="49">
        <f t="shared" si="66"/>
        <v>1237</v>
      </c>
      <c r="N1470" s="2">
        <f t="shared" si="67"/>
        <v>1</v>
      </c>
      <c r="O1470" s="16">
        <f t="shared" si="68"/>
        <v>1</v>
      </c>
    </row>
    <row r="1471" spans="7:15" ht="13.5" customHeight="1" x14ac:dyDescent="0.25">
      <c r="G1471" s="111">
        <v>45801</v>
      </c>
      <c r="H1471" s="112" t="s">
        <v>148</v>
      </c>
      <c r="I1471" s="121">
        <v>0.65625</v>
      </c>
      <c r="J1471" s="112">
        <v>9</v>
      </c>
      <c r="K1471" s="112">
        <v>10</v>
      </c>
      <c r="L1471" s="115">
        <v>9</v>
      </c>
      <c r="M1471" s="49">
        <f t="shared" si="66"/>
        <v>1238</v>
      </c>
      <c r="N1471" s="2">
        <f t="shared" si="67"/>
        <v>1</v>
      </c>
      <c r="O1471" s="16">
        <f t="shared" si="68"/>
        <v>1</v>
      </c>
    </row>
    <row r="1472" spans="7:15" ht="13.5" customHeight="1" x14ac:dyDescent="0.25">
      <c r="G1472" s="111">
        <v>45801</v>
      </c>
      <c r="H1472" s="112" t="s">
        <v>5</v>
      </c>
      <c r="I1472" s="121">
        <v>0.67013888888888884</v>
      </c>
      <c r="J1472" s="112">
        <v>5</v>
      </c>
      <c r="K1472" s="112">
        <v>3</v>
      </c>
      <c r="L1472" s="115">
        <v>8</v>
      </c>
      <c r="M1472" s="49">
        <f t="shared" si="66"/>
        <v>1239</v>
      </c>
      <c r="N1472" s="2">
        <f t="shared" si="67"/>
        <v>1</v>
      </c>
      <c r="O1472" s="16">
        <f t="shared" si="68"/>
        <v>1</v>
      </c>
    </row>
    <row r="1473" spans="7:15" ht="13.5" customHeight="1" x14ac:dyDescent="0.25">
      <c r="G1473" s="111">
        <v>45801</v>
      </c>
      <c r="H1473" s="112" t="s">
        <v>148</v>
      </c>
      <c r="I1473" s="121">
        <v>0.68402777777777779</v>
      </c>
      <c r="J1473" s="112">
        <v>9</v>
      </c>
      <c r="K1473" s="112">
        <v>10</v>
      </c>
      <c r="L1473" s="115">
        <v>10</v>
      </c>
      <c r="M1473" s="49">
        <f t="shared" si="66"/>
        <v>1240</v>
      </c>
      <c r="N1473" s="2">
        <f t="shared" si="67"/>
        <v>1</v>
      </c>
      <c r="O1473" s="16">
        <f t="shared" si="68"/>
        <v>1</v>
      </c>
    </row>
    <row r="1474" spans="7:15" ht="13.5" customHeight="1" x14ac:dyDescent="0.25">
      <c r="G1474" s="111">
        <v>45801</v>
      </c>
      <c r="H1474" s="112" t="s">
        <v>5</v>
      </c>
      <c r="I1474" s="121">
        <v>0.69097222222222221</v>
      </c>
      <c r="J1474" s="112">
        <v>5</v>
      </c>
      <c r="K1474" s="112">
        <v>3</v>
      </c>
      <c r="L1474" s="115">
        <v>9</v>
      </c>
      <c r="M1474" s="49">
        <f t="shared" si="66"/>
        <v>1241</v>
      </c>
      <c r="N1474" s="2">
        <f t="shared" si="67"/>
        <v>1</v>
      </c>
      <c r="O1474" s="16">
        <f t="shared" si="68"/>
        <v>1</v>
      </c>
    </row>
    <row r="1475" spans="7:15" ht="13.5" customHeight="1" x14ac:dyDescent="0.25">
      <c r="G1475" s="111">
        <v>45808</v>
      </c>
      <c r="H1475" s="112" t="s">
        <v>149</v>
      </c>
      <c r="I1475" s="121">
        <v>0.57986111111111116</v>
      </c>
      <c r="J1475" s="112">
        <v>8</v>
      </c>
      <c r="K1475" s="112">
        <v>0</v>
      </c>
      <c r="L1475" s="115">
        <v>6</v>
      </c>
      <c r="M1475" s="49">
        <f t="shared" si="66"/>
        <v>1242</v>
      </c>
      <c r="N1475" s="2">
        <f t="shared" si="67"/>
        <v>1</v>
      </c>
      <c r="O1475" s="16">
        <f t="shared" si="68"/>
        <v>1</v>
      </c>
    </row>
    <row r="1476" spans="7:15" ht="13.5" customHeight="1" x14ac:dyDescent="0.25">
      <c r="G1476" s="111">
        <v>45808</v>
      </c>
      <c r="H1476" s="112" t="s">
        <v>4</v>
      </c>
      <c r="I1476" s="121">
        <v>0.59027777777777779</v>
      </c>
      <c r="J1476" s="112">
        <v>4</v>
      </c>
      <c r="K1476" s="112">
        <v>8</v>
      </c>
      <c r="L1476" s="115">
        <v>5</v>
      </c>
      <c r="M1476" s="49">
        <f t="shared" si="66"/>
        <v>1243</v>
      </c>
      <c r="N1476" s="2">
        <f t="shared" si="67"/>
        <v>1</v>
      </c>
      <c r="O1476" s="16">
        <f t="shared" si="68"/>
        <v>1</v>
      </c>
    </row>
    <row r="1477" spans="7:15" ht="13.5" customHeight="1" x14ac:dyDescent="0.25">
      <c r="G1477" s="111">
        <v>45808</v>
      </c>
      <c r="H1477" s="112" t="s">
        <v>4</v>
      </c>
      <c r="I1477" s="121">
        <v>0.61458333333333337</v>
      </c>
      <c r="J1477" s="112">
        <v>4</v>
      </c>
      <c r="K1477" s="112">
        <v>8</v>
      </c>
      <c r="L1477" s="115">
        <v>6</v>
      </c>
      <c r="M1477" s="49">
        <f t="shared" si="66"/>
        <v>1244</v>
      </c>
      <c r="N1477" s="2">
        <f t="shared" si="67"/>
        <v>2</v>
      </c>
      <c r="O1477" s="16">
        <f t="shared" si="68"/>
        <v>2</v>
      </c>
    </row>
    <row r="1478" spans="7:15" ht="13.5" customHeight="1" x14ac:dyDescent="0.25">
      <c r="G1478" s="111">
        <v>45808</v>
      </c>
      <c r="H1478" s="112" t="s">
        <v>4</v>
      </c>
      <c r="I1478" s="121">
        <v>0.61458333333333337</v>
      </c>
      <c r="J1478" s="112">
        <v>4</v>
      </c>
      <c r="K1478" s="112">
        <v>8</v>
      </c>
      <c r="L1478" s="115">
        <v>6</v>
      </c>
      <c r="M1478" s="49">
        <f t="shared" ref="M1478:M1541" si="69">IF(AND(G1478=G1477,L1478=L1477,I1478=I1477),M1477,M1477+1)</f>
        <v>1244</v>
      </c>
      <c r="N1478" s="2">
        <f t="shared" si="67"/>
        <v>1</v>
      </c>
      <c r="O1478" s="16">
        <f t="shared" si="68"/>
        <v>2</v>
      </c>
    </row>
    <row r="1479" spans="7:15" ht="13.5" customHeight="1" x14ac:dyDescent="0.25">
      <c r="G1479" s="111">
        <v>45808</v>
      </c>
      <c r="H1479" s="112" t="s">
        <v>4</v>
      </c>
      <c r="I1479" s="121">
        <v>0.66666666666666663</v>
      </c>
      <c r="J1479" s="112">
        <v>4</v>
      </c>
      <c r="K1479" s="112">
        <v>8</v>
      </c>
      <c r="L1479" s="115">
        <v>8</v>
      </c>
      <c r="M1479" s="49">
        <f t="shared" si="69"/>
        <v>1245</v>
      </c>
      <c r="N1479" s="2">
        <f t="shared" si="67"/>
        <v>1</v>
      </c>
      <c r="O1479" s="16">
        <f t="shared" si="68"/>
        <v>1</v>
      </c>
    </row>
    <row r="1480" spans="7:15" ht="13.5" customHeight="1" x14ac:dyDescent="0.25">
      <c r="G1480" s="111">
        <v>45815</v>
      </c>
      <c r="H1480" s="112" t="s">
        <v>148</v>
      </c>
      <c r="I1480" s="121">
        <v>0.50694444444444442</v>
      </c>
      <c r="J1480" s="112">
        <v>8</v>
      </c>
      <c r="K1480" s="112">
        <v>0</v>
      </c>
      <c r="L1480" s="115">
        <v>3</v>
      </c>
      <c r="M1480" s="49">
        <f t="shared" si="69"/>
        <v>1246</v>
      </c>
      <c r="N1480" s="2">
        <f t="shared" si="67"/>
        <v>1</v>
      </c>
      <c r="O1480" s="16">
        <f t="shared" si="68"/>
        <v>1</v>
      </c>
    </row>
    <row r="1481" spans="7:15" ht="13.5" customHeight="1" x14ac:dyDescent="0.25">
      <c r="G1481" s="111">
        <v>45815</v>
      </c>
      <c r="H1481" s="112" t="s">
        <v>148</v>
      </c>
      <c r="I1481" s="121">
        <v>0.62847222222222221</v>
      </c>
      <c r="J1481" s="112">
        <v>8</v>
      </c>
      <c r="K1481" s="112">
        <v>0</v>
      </c>
      <c r="L1481" s="115">
        <v>8</v>
      </c>
      <c r="M1481" s="49">
        <f t="shared" si="69"/>
        <v>1247</v>
      </c>
      <c r="N1481" s="2">
        <f t="shared" ref="N1481:N1544" si="70">IF(M1481=M1483,3,IF(M1481=M1482,2,1))</f>
        <v>1</v>
      </c>
      <c r="O1481" s="16">
        <f t="shared" ref="O1481:O1544" si="71">IF(N1479=3,3,IF(N1480=3,3,IF(N1480=2,2,N1481)))</f>
        <v>1</v>
      </c>
    </row>
    <row r="1482" spans="7:15" ht="13.5" customHeight="1" x14ac:dyDescent="0.25">
      <c r="G1482" s="111">
        <v>45815</v>
      </c>
      <c r="H1482" s="112" t="s">
        <v>3</v>
      </c>
      <c r="I1482" s="121">
        <v>0.63888888888888884</v>
      </c>
      <c r="J1482" s="112">
        <v>5</v>
      </c>
      <c r="K1482" s="112">
        <v>8</v>
      </c>
      <c r="L1482" s="115">
        <v>7</v>
      </c>
      <c r="M1482" s="49">
        <f t="shared" si="69"/>
        <v>1248</v>
      </c>
      <c r="N1482" s="2">
        <f t="shared" si="70"/>
        <v>1</v>
      </c>
      <c r="O1482" s="16">
        <f t="shared" si="71"/>
        <v>1</v>
      </c>
    </row>
    <row r="1483" spans="7:15" ht="13.5" customHeight="1" x14ac:dyDescent="0.25">
      <c r="G1483" s="111">
        <v>45815</v>
      </c>
      <c r="H1483" s="112" t="s">
        <v>148</v>
      </c>
      <c r="I1483" s="121">
        <v>0.68055555555555558</v>
      </c>
      <c r="J1483" s="112">
        <v>8</v>
      </c>
      <c r="K1483" s="112">
        <v>0</v>
      </c>
      <c r="L1483" s="115">
        <v>10</v>
      </c>
      <c r="M1483" s="49">
        <f t="shared" si="69"/>
        <v>1249</v>
      </c>
      <c r="N1483" s="2">
        <f t="shared" si="70"/>
        <v>1</v>
      </c>
      <c r="O1483" s="16">
        <f t="shared" si="71"/>
        <v>1</v>
      </c>
    </row>
    <row r="1484" spans="7:15" ht="13.5" customHeight="1" x14ac:dyDescent="0.25">
      <c r="G1484" s="111">
        <v>45822</v>
      </c>
      <c r="H1484" s="112" t="s">
        <v>149</v>
      </c>
      <c r="I1484" s="121">
        <v>0.60416666666666663</v>
      </c>
      <c r="J1484" s="112">
        <v>6</v>
      </c>
      <c r="K1484" s="112">
        <v>3</v>
      </c>
      <c r="L1484" s="115">
        <v>7</v>
      </c>
      <c r="M1484" s="49">
        <f t="shared" si="69"/>
        <v>1250</v>
      </c>
      <c r="N1484" s="2">
        <f t="shared" si="70"/>
        <v>1</v>
      </c>
      <c r="O1484" s="16">
        <f t="shared" si="71"/>
        <v>1</v>
      </c>
    </row>
    <row r="1485" spans="7:15" ht="13.5" customHeight="1" x14ac:dyDescent="0.25">
      <c r="G1485" s="111">
        <v>45822</v>
      </c>
      <c r="H1485" s="112" t="s">
        <v>5</v>
      </c>
      <c r="I1485" s="121">
        <v>0.64236111111111116</v>
      </c>
      <c r="J1485" s="112">
        <v>5</v>
      </c>
      <c r="K1485" s="112">
        <v>6</v>
      </c>
      <c r="L1485" s="115">
        <v>7</v>
      </c>
      <c r="M1485" s="49">
        <f t="shared" si="69"/>
        <v>1251</v>
      </c>
      <c r="N1485" s="2">
        <f t="shared" si="70"/>
        <v>1</v>
      </c>
      <c r="O1485" s="16">
        <f t="shared" si="71"/>
        <v>1</v>
      </c>
    </row>
    <row r="1486" spans="7:15" ht="13.5" customHeight="1" x14ac:dyDescent="0.25">
      <c r="G1486" s="111">
        <v>45822</v>
      </c>
      <c r="H1486" s="112" t="s">
        <v>5</v>
      </c>
      <c r="I1486" s="121">
        <v>0.69097222222222221</v>
      </c>
      <c r="J1486" s="112">
        <v>5</v>
      </c>
      <c r="K1486" s="112">
        <v>6</v>
      </c>
      <c r="L1486" s="115">
        <v>9</v>
      </c>
      <c r="M1486" s="49">
        <f t="shared" si="69"/>
        <v>1252</v>
      </c>
      <c r="N1486" s="2">
        <f t="shared" si="70"/>
        <v>1</v>
      </c>
      <c r="O1486" s="16">
        <f t="shared" si="71"/>
        <v>1</v>
      </c>
    </row>
    <row r="1487" spans="7:15" ht="13.5" customHeight="1" x14ac:dyDescent="0.25">
      <c r="G1487" s="111">
        <v>45829</v>
      </c>
      <c r="H1487" s="112" t="s">
        <v>3</v>
      </c>
      <c r="I1487" s="121">
        <v>0.54166666666666663</v>
      </c>
      <c r="J1487" s="112">
        <v>4</v>
      </c>
      <c r="K1487" s="112">
        <v>11</v>
      </c>
      <c r="L1487" s="115">
        <v>3</v>
      </c>
      <c r="M1487" s="49">
        <f t="shared" si="69"/>
        <v>1253</v>
      </c>
      <c r="N1487" s="2">
        <f t="shared" si="70"/>
        <v>2</v>
      </c>
      <c r="O1487" s="16">
        <f t="shared" si="71"/>
        <v>2</v>
      </c>
    </row>
    <row r="1488" spans="7:15" ht="13.5" customHeight="1" x14ac:dyDescent="0.25">
      <c r="G1488" s="111">
        <v>45829</v>
      </c>
      <c r="H1488" s="112" t="s">
        <v>3</v>
      </c>
      <c r="I1488" s="121">
        <v>0.54166666666666663</v>
      </c>
      <c r="J1488" s="112">
        <v>4</v>
      </c>
      <c r="K1488" s="112">
        <v>11</v>
      </c>
      <c r="L1488" s="115">
        <v>3</v>
      </c>
      <c r="M1488" s="49">
        <f t="shared" si="69"/>
        <v>1253</v>
      </c>
      <c r="N1488" s="2">
        <f t="shared" si="70"/>
        <v>1</v>
      </c>
      <c r="O1488" s="16">
        <f t="shared" si="71"/>
        <v>2</v>
      </c>
    </row>
    <row r="1489" spans="7:15" ht="13.5" customHeight="1" x14ac:dyDescent="0.25">
      <c r="G1489" s="111">
        <v>45829</v>
      </c>
      <c r="H1489" s="112" t="s">
        <v>3</v>
      </c>
      <c r="I1489" s="121">
        <v>0.61458333333333337</v>
      </c>
      <c r="J1489" s="112">
        <v>4</v>
      </c>
      <c r="K1489" s="112">
        <v>11</v>
      </c>
      <c r="L1489" s="115">
        <v>6</v>
      </c>
      <c r="M1489" s="49">
        <f t="shared" si="69"/>
        <v>1254</v>
      </c>
      <c r="N1489" s="2">
        <f t="shared" si="70"/>
        <v>1</v>
      </c>
      <c r="O1489" s="16">
        <f t="shared" si="71"/>
        <v>1</v>
      </c>
    </row>
    <row r="1490" spans="7:15" ht="13.5" customHeight="1" x14ac:dyDescent="0.25">
      <c r="G1490" s="111">
        <v>45829</v>
      </c>
      <c r="H1490" s="112" t="s">
        <v>148</v>
      </c>
      <c r="I1490" s="121">
        <v>0.62847222222222221</v>
      </c>
      <c r="J1490" s="112">
        <v>5</v>
      </c>
      <c r="K1490" s="112">
        <v>3</v>
      </c>
      <c r="L1490" s="115">
        <v>8</v>
      </c>
      <c r="M1490" s="49">
        <f t="shared" si="69"/>
        <v>1255</v>
      </c>
      <c r="N1490" s="2">
        <f t="shared" si="70"/>
        <v>1</v>
      </c>
      <c r="O1490" s="16">
        <f t="shared" si="71"/>
        <v>1</v>
      </c>
    </row>
    <row r="1491" spans="7:15" ht="13.5" customHeight="1" x14ac:dyDescent="0.25">
      <c r="G1491" s="111">
        <v>45829</v>
      </c>
      <c r="H1491" s="112" t="s">
        <v>3</v>
      </c>
      <c r="I1491" s="121">
        <v>0.64236111111111116</v>
      </c>
      <c r="J1491" s="112">
        <v>4</v>
      </c>
      <c r="K1491" s="112">
        <v>11</v>
      </c>
      <c r="L1491" s="115">
        <v>7</v>
      </c>
      <c r="M1491" s="49">
        <f t="shared" si="69"/>
        <v>1256</v>
      </c>
      <c r="N1491" s="2">
        <f t="shared" si="70"/>
        <v>1</v>
      </c>
      <c r="O1491" s="16">
        <f t="shared" si="71"/>
        <v>1</v>
      </c>
    </row>
    <row r="1492" spans="7:15" ht="13.5" customHeight="1" x14ac:dyDescent="0.25">
      <c r="G1492" s="111">
        <v>45829</v>
      </c>
      <c r="H1492" s="112" t="s">
        <v>148</v>
      </c>
      <c r="I1492" s="121">
        <v>0.65625</v>
      </c>
      <c r="J1492" s="112">
        <v>5</v>
      </c>
      <c r="K1492" s="112">
        <v>3</v>
      </c>
      <c r="L1492" s="115">
        <v>9</v>
      </c>
      <c r="M1492" s="49">
        <f t="shared" si="69"/>
        <v>1257</v>
      </c>
      <c r="N1492" s="2">
        <f t="shared" si="70"/>
        <v>1</v>
      </c>
      <c r="O1492" s="16">
        <f t="shared" si="71"/>
        <v>1</v>
      </c>
    </row>
    <row r="1493" spans="7:15" ht="13.5" customHeight="1" x14ac:dyDescent="0.25">
      <c r="G1493" s="111">
        <v>45829</v>
      </c>
      <c r="H1493" s="112" t="s">
        <v>3</v>
      </c>
      <c r="I1493" s="121">
        <v>0.66666666666666663</v>
      </c>
      <c r="J1493" s="112">
        <v>4</v>
      </c>
      <c r="K1493" s="112">
        <v>11</v>
      </c>
      <c r="L1493" s="115">
        <v>8</v>
      </c>
      <c r="M1493" s="49">
        <f t="shared" si="69"/>
        <v>1258</v>
      </c>
      <c r="N1493" s="2">
        <f t="shared" si="70"/>
        <v>2</v>
      </c>
      <c r="O1493" s="16">
        <f t="shared" si="71"/>
        <v>2</v>
      </c>
    </row>
    <row r="1494" spans="7:15" ht="13.5" customHeight="1" x14ac:dyDescent="0.25">
      <c r="G1494" s="111">
        <v>45829</v>
      </c>
      <c r="H1494" s="112" t="s">
        <v>3</v>
      </c>
      <c r="I1494" s="121">
        <v>0.66666666666666663</v>
      </c>
      <c r="J1494" s="112">
        <v>4</v>
      </c>
      <c r="K1494" s="112">
        <v>11</v>
      </c>
      <c r="L1494" s="115">
        <v>8</v>
      </c>
      <c r="M1494" s="49">
        <f t="shared" si="69"/>
        <v>1258</v>
      </c>
      <c r="N1494" s="2">
        <f t="shared" si="70"/>
        <v>1</v>
      </c>
      <c r="O1494" s="16">
        <f t="shared" si="71"/>
        <v>2</v>
      </c>
    </row>
    <row r="1495" spans="7:15" ht="13.5" customHeight="1" x14ac:dyDescent="0.25">
      <c r="G1495" s="111">
        <v>45836</v>
      </c>
      <c r="H1495" s="112" t="s">
        <v>4</v>
      </c>
      <c r="I1495" s="121">
        <v>0.62152777777777779</v>
      </c>
      <c r="J1495" s="112">
        <v>5</v>
      </c>
      <c r="K1495" s="112">
        <v>12</v>
      </c>
      <c r="L1495" s="115">
        <v>6</v>
      </c>
      <c r="M1495" s="49">
        <f t="shared" si="69"/>
        <v>1259</v>
      </c>
      <c r="N1495" s="2">
        <f t="shared" si="70"/>
        <v>1</v>
      </c>
      <c r="O1495" s="16">
        <f t="shared" si="71"/>
        <v>1</v>
      </c>
    </row>
    <row r="1496" spans="7:15" ht="13.5" customHeight="1" x14ac:dyDescent="0.25">
      <c r="G1496" s="111">
        <v>45836</v>
      </c>
      <c r="H1496" s="112" t="s">
        <v>4</v>
      </c>
      <c r="I1496" s="121">
        <v>0.67013888888888884</v>
      </c>
      <c r="J1496" s="112">
        <v>5</v>
      </c>
      <c r="K1496" s="112">
        <v>12</v>
      </c>
      <c r="L1496" s="115">
        <v>8</v>
      </c>
      <c r="M1496" s="49">
        <f t="shared" si="69"/>
        <v>1260</v>
      </c>
      <c r="N1496" s="2">
        <f t="shared" si="70"/>
        <v>1</v>
      </c>
      <c r="O1496" s="16">
        <f t="shared" si="71"/>
        <v>1</v>
      </c>
    </row>
    <row r="1497" spans="7:15" ht="13.5" customHeight="1" x14ac:dyDescent="0.25">
      <c r="G1497" s="111">
        <v>45836</v>
      </c>
      <c r="H1497" s="112" t="s">
        <v>149</v>
      </c>
      <c r="I1497" s="121">
        <v>0.6875</v>
      </c>
      <c r="J1497" s="112">
        <v>5</v>
      </c>
      <c r="K1497" s="112">
        <v>6</v>
      </c>
      <c r="L1497" s="115">
        <v>10</v>
      </c>
      <c r="M1497" s="49">
        <f t="shared" si="69"/>
        <v>1261</v>
      </c>
      <c r="N1497" s="2">
        <f t="shared" si="70"/>
        <v>1</v>
      </c>
      <c r="O1497" s="16">
        <f t="shared" si="71"/>
        <v>1</v>
      </c>
    </row>
    <row r="1498" spans="7:15" ht="13.5" customHeight="1" x14ac:dyDescent="0.25">
      <c r="G1498" s="111">
        <v>45843</v>
      </c>
      <c r="H1498" s="112" t="s">
        <v>149</v>
      </c>
      <c r="I1498" s="121">
        <v>0.58333333333333337</v>
      </c>
      <c r="J1498" s="112">
        <v>8</v>
      </c>
      <c r="K1498" s="112">
        <v>8</v>
      </c>
      <c r="L1498" s="115">
        <v>6</v>
      </c>
      <c r="M1498" s="49">
        <f t="shared" si="69"/>
        <v>1262</v>
      </c>
      <c r="N1498" s="2">
        <f t="shared" si="70"/>
        <v>1</v>
      </c>
      <c r="O1498" s="16">
        <f t="shared" si="71"/>
        <v>1</v>
      </c>
    </row>
    <row r="1499" spans="7:15" ht="13.5" customHeight="1" x14ac:dyDescent="0.25">
      <c r="G1499" s="111">
        <v>45843</v>
      </c>
      <c r="H1499" s="112" t="s">
        <v>3</v>
      </c>
      <c r="I1499" s="121">
        <v>0.59375</v>
      </c>
      <c r="J1499" s="112">
        <v>5</v>
      </c>
      <c r="K1499" s="112">
        <v>0</v>
      </c>
      <c r="L1499" s="115">
        <v>5</v>
      </c>
      <c r="M1499" s="49">
        <f t="shared" si="69"/>
        <v>1263</v>
      </c>
      <c r="N1499" s="2">
        <f t="shared" si="70"/>
        <v>2</v>
      </c>
      <c r="O1499" s="16">
        <f t="shared" si="71"/>
        <v>2</v>
      </c>
    </row>
    <row r="1500" spans="7:15" ht="13.5" customHeight="1" x14ac:dyDescent="0.25">
      <c r="G1500" s="111">
        <v>45843</v>
      </c>
      <c r="H1500" s="112" t="s">
        <v>3</v>
      </c>
      <c r="I1500" s="121">
        <v>0.59375</v>
      </c>
      <c r="J1500" s="112">
        <v>5</v>
      </c>
      <c r="K1500" s="112">
        <v>0</v>
      </c>
      <c r="L1500" s="115">
        <v>5</v>
      </c>
      <c r="M1500" s="49">
        <f t="shared" si="69"/>
        <v>1263</v>
      </c>
      <c r="N1500" s="2">
        <f t="shared" si="70"/>
        <v>1</v>
      </c>
      <c r="O1500" s="16">
        <f t="shared" si="71"/>
        <v>2</v>
      </c>
    </row>
    <row r="1501" spans="7:15" ht="13.5" customHeight="1" x14ac:dyDescent="0.25">
      <c r="G1501" s="111">
        <v>45843</v>
      </c>
      <c r="H1501" s="112" t="s">
        <v>3</v>
      </c>
      <c r="I1501" s="121">
        <v>0.67361111111111116</v>
      </c>
      <c r="J1501" s="112">
        <v>5</v>
      </c>
      <c r="K1501" s="112">
        <v>0</v>
      </c>
      <c r="L1501" s="115">
        <v>8</v>
      </c>
      <c r="M1501" s="49">
        <f t="shared" si="69"/>
        <v>1264</v>
      </c>
      <c r="N1501" s="2">
        <f t="shared" si="70"/>
        <v>1</v>
      </c>
      <c r="O1501" s="16">
        <f t="shared" si="71"/>
        <v>1</v>
      </c>
    </row>
    <row r="1502" spans="7:15" ht="13.5" customHeight="1" x14ac:dyDescent="0.25">
      <c r="G1502" s="111">
        <v>45843</v>
      </c>
      <c r="H1502" s="112" t="s">
        <v>3</v>
      </c>
      <c r="I1502" s="121">
        <v>0.69444444444444442</v>
      </c>
      <c r="J1502" s="112">
        <v>5</v>
      </c>
      <c r="K1502" s="112">
        <v>0</v>
      </c>
      <c r="L1502" s="115">
        <v>9</v>
      </c>
      <c r="M1502" s="49">
        <f t="shared" si="69"/>
        <v>1265</v>
      </c>
      <c r="N1502" s="2">
        <f t="shared" si="70"/>
        <v>2</v>
      </c>
      <c r="O1502" s="16">
        <f t="shared" si="71"/>
        <v>2</v>
      </c>
    </row>
    <row r="1503" spans="7:15" ht="13.5" customHeight="1" x14ac:dyDescent="0.25">
      <c r="G1503" s="111">
        <v>45843</v>
      </c>
      <c r="H1503" s="112" t="s">
        <v>3</v>
      </c>
      <c r="I1503" s="121">
        <v>0.69444444444444442</v>
      </c>
      <c r="J1503" s="112">
        <v>5</v>
      </c>
      <c r="K1503" s="112">
        <v>0</v>
      </c>
      <c r="L1503" s="115">
        <v>9</v>
      </c>
      <c r="M1503" s="49">
        <f t="shared" si="69"/>
        <v>1265</v>
      </c>
      <c r="N1503" s="2">
        <f t="shared" si="70"/>
        <v>1</v>
      </c>
      <c r="O1503" s="16">
        <f t="shared" si="71"/>
        <v>2</v>
      </c>
    </row>
    <row r="1504" spans="7:15" ht="13.5" customHeight="1" x14ac:dyDescent="0.25">
      <c r="G1504" s="111">
        <v>45850</v>
      </c>
      <c r="H1504" s="112" t="s">
        <v>148</v>
      </c>
      <c r="I1504" s="121">
        <v>0.51388888888888884</v>
      </c>
      <c r="J1504" s="112">
        <v>5</v>
      </c>
      <c r="K1504" s="112">
        <v>6</v>
      </c>
      <c r="L1504" s="115">
        <v>3</v>
      </c>
      <c r="M1504" s="49">
        <f t="shared" si="69"/>
        <v>1266</v>
      </c>
      <c r="N1504" s="2">
        <f t="shared" si="70"/>
        <v>1</v>
      </c>
      <c r="O1504" s="16">
        <f t="shared" si="71"/>
        <v>1</v>
      </c>
    </row>
    <row r="1505" spans="7:15" ht="13.5" customHeight="1" x14ac:dyDescent="0.25">
      <c r="G1505" s="111">
        <v>45850</v>
      </c>
      <c r="H1505" s="112" t="s">
        <v>148</v>
      </c>
      <c r="I1505" s="121">
        <v>0.5625</v>
      </c>
      <c r="J1505" s="112">
        <v>5</v>
      </c>
      <c r="K1505" s="112">
        <v>6</v>
      </c>
      <c r="L1505" s="115">
        <v>5</v>
      </c>
      <c r="M1505" s="49">
        <f t="shared" si="69"/>
        <v>1267</v>
      </c>
      <c r="N1505" s="2">
        <f t="shared" si="70"/>
        <v>1</v>
      </c>
      <c r="O1505" s="16">
        <f t="shared" si="71"/>
        <v>1</v>
      </c>
    </row>
    <row r="1506" spans="7:15" ht="13.5" customHeight="1" x14ac:dyDescent="0.25">
      <c r="G1506" s="111">
        <v>45850</v>
      </c>
      <c r="H1506" s="112" t="s">
        <v>148</v>
      </c>
      <c r="I1506" s="121">
        <v>0.58680555555555558</v>
      </c>
      <c r="J1506" s="112">
        <v>5</v>
      </c>
      <c r="K1506" s="112">
        <v>6</v>
      </c>
      <c r="L1506" s="115">
        <v>6</v>
      </c>
      <c r="M1506" s="49">
        <f t="shared" si="69"/>
        <v>1268</v>
      </c>
      <c r="N1506" s="2">
        <f t="shared" si="70"/>
        <v>1</v>
      </c>
      <c r="O1506" s="16">
        <f t="shared" si="71"/>
        <v>1</v>
      </c>
    </row>
    <row r="1507" spans="7:15" ht="13.5" customHeight="1" x14ac:dyDescent="0.25">
      <c r="G1507" s="111">
        <v>45850</v>
      </c>
      <c r="H1507" s="112" t="s">
        <v>4</v>
      </c>
      <c r="I1507" s="121">
        <v>0.65277777777777779</v>
      </c>
      <c r="J1507" s="112">
        <v>6</v>
      </c>
      <c r="K1507" s="112">
        <v>0</v>
      </c>
      <c r="L1507" s="115">
        <v>7</v>
      </c>
      <c r="M1507" s="49">
        <f t="shared" si="69"/>
        <v>1269</v>
      </c>
      <c r="N1507" s="2">
        <f t="shared" si="70"/>
        <v>2</v>
      </c>
      <c r="O1507" s="16">
        <f t="shared" si="71"/>
        <v>2</v>
      </c>
    </row>
    <row r="1508" spans="7:15" ht="13.5" customHeight="1" x14ac:dyDescent="0.25">
      <c r="G1508" s="111">
        <v>45850</v>
      </c>
      <c r="H1508" s="112" t="s">
        <v>4</v>
      </c>
      <c r="I1508" s="121">
        <v>0.65277777777777779</v>
      </c>
      <c r="J1508" s="112">
        <v>6</v>
      </c>
      <c r="K1508" s="112">
        <v>0</v>
      </c>
      <c r="L1508" s="115">
        <v>7</v>
      </c>
      <c r="M1508" s="49">
        <f t="shared" si="69"/>
        <v>1269</v>
      </c>
      <c r="N1508" s="2">
        <f t="shared" si="70"/>
        <v>1</v>
      </c>
      <c r="O1508" s="16">
        <f t="shared" si="71"/>
        <v>2</v>
      </c>
    </row>
    <row r="1509" spans="7:15" ht="13.5" customHeight="1" x14ac:dyDescent="0.25">
      <c r="G1509" s="111">
        <v>45850</v>
      </c>
      <c r="H1509" s="112" t="s">
        <v>148</v>
      </c>
      <c r="I1509" s="121">
        <v>0.69097222222222221</v>
      </c>
      <c r="J1509" s="112">
        <v>5</v>
      </c>
      <c r="K1509" s="112">
        <v>6</v>
      </c>
      <c r="L1509" s="115">
        <v>10</v>
      </c>
      <c r="M1509" s="49">
        <f t="shared" si="69"/>
        <v>1270</v>
      </c>
      <c r="N1509" s="2">
        <f t="shared" si="70"/>
        <v>1</v>
      </c>
      <c r="O1509" s="16">
        <f t="shared" si="71"/>
        <v>1</v>
      </c>
    </row>
    <row r="1510" spans="7:15" ht="13.5" customHeight="1" x14ac:dyDescent="0.25">
      <c r="G1510" s="111">
        <v>45857</v>
      </c>
      <c r="H1510" s="112" t="s">
        <v>149</v>
      </c>
      <c r="I1510" s="121">
        <v>0.49305555555555558</v>
      </c>
      <c r="J1510" s="112">
        <v>5</v>
      </c>
      <c r="K1510" s="112">
        <v>0</v>
      </c>
      <c r="L1510" s="115">
        <v>2</v>
      </c>
      <c r="M1510" s="49">
        <f t="shared" si="69"/>
        <v>1271</v>
      </c>
      <c r="N1510" s="2">
        <f t="shared" si="70"/>
        <v>1</v>
      </c>
      <c r="O1510" s="16">
        <f t="shared" si="71"/>
        <v>1</v>
      </c>
    </row>
    <row r="1511" spans="7:15" ht="13.5" customHeight="1" x14ac:dyDescent="0.25">
      <c r="G1511" s="111">
        <v>45857</v>
      </c>
      <c r="H1511" s="112" t="s">
        <v>149</v>
      </c>
      <c r="I1511" s="121">
        <v>0.61458333333333337</v>
      </c>
      <c r="J1511" s="112">
        <v>5</v>
      </c>
      <c r="K1511" s="112">
        <v>0</v>
      </c>
      <c r="L1511" s="115">
        <v>7</v>
      </c>
      <c r="M1511" s="49">
        <f t="shared" si="69"/>
        <v>1272</v>
      </c>
      <c r="N1511" s="2">
        <f t="shared" si="70"/>
        <v>1</v>
      </c>
      <c r="O1511" s="16">
        <f t="shared" si="71"/>
        <v>1</v>
      </c>
    </row>
    <row r="1512" spans="7:15" ht="13.5" customHeight="1" x14ac:dyDescent="0.25">
      <c r="G1512" s="111">
        <v>45857</v>
      </c>
      <c r="H1512" s="112" t="s">
        <v>149</v>
      </c>
      <c r="I1512" s="121">
        <v>0.64236111111111116</v>
      </c>
      <c r="J1512" s="112">
        <v>5</v>
      </c>
      <c r="K1512" s="112">
        <v>0</v>
      </c>
      <c r="L1512" s="115">
        <v>8</v>
      </c>
      <c r="M1512" s="49">
        <f t="shared" si="69"/>
        <v>1273</v>
      </c>
      <c r="N1512" s="2">
        <f t="shared" si="70"/>
        <v>1</v>
      </c>
      <c r="O1512" s="16">
        <f t="shared" si="71"/>
        <v>1</v>
      </c>
    </row>
    <row r="1513" spans="7:15" ht="13.5" customHeight="1" x14ac:dyDescent="0.25">
      <c r="G1513" s="111">
        <v>45857</v>
      </c>
      <c r="H1513" s="112" t="s">
        <v>3</v>
      </c>
      <c r="I1513" s="121">
        <v>0.65625</v>
      </c>
      <c r="J1513" s="112">
        <v>5</v>
      </c>
      <c r="K1513" s="112">
        <v>3</v>
      </c>
      <c r="L1513" s="115">
        <v>7</v>
      </c>
      <c r="M1513" s="49">
        <f t="shared" si="69"/>
        <v>1274</v>
      </c>
      <c r="N1513" s="2">
        <f t="shared" si="70"/>
        <v>1</v>
      </c>
      <c r="O1513" s="16">
        <f t="shared" si="71"/>
        <v>1</v>
      </c>
    </row>
    <row r="1514" spans="7:15" ht="13.5" customHeight="1" x14ac:dyDescent="0.25">
      <c r="G1514" s="111">
        <v>45857</v>
      </c>
      <c r="H1514" s="112" t="s">
        <v>149</v>
      </c>
      <c r="I1514" s="121">
        <v>0.67013888888888884</v>
      </c>
      <c r="J1514" s="112">
        <v>5</v>
      </c>
      <c r="K1514" s="112">
        <v>0</v>
      </c>
      <c r="L1514" s="115">
        <v>9</v>
      </c>
      <c r="M1514" s="49">
        <f t="shared" si="69"/>
        <v>1275</v>
      </c>
      <c r="N1514" s="2">
        <f t="shared" si="70"/>
        <v>1</v>
      </c>
      <c r="O1514" s="16">
        <f t="shared" si="71"/>
        <v>1</v>
      </c>
    </row>
    <row r="1515" spans="7:15" ht="13.5" customHeight="1" x14ac:dyDescent="0.25">
      <c r="G1515" s="111">
        <v>45857</v>
      </c>
      <c r="H1515" s="112" t="s">
        <v>3</v>
      </c>
      <c r="I1515" s="121">
        <v>0.70277777777777772</v>
      </c>
      <c r="J1515" s="112">
        <v>5</v>
      </c>
      <c r="K1515" s="112">
        <v>3</v>
      </c>
      <c r="L1515" s="115">
        <v>9</v>
      </c>
      <c r="M1515" s="49">
        <f t="shared" si="69"/>
        <v>1276</v>
      </c>
      <c r="N1515" s="2">
        <f t="shared" si="70"/>
        <v>1</v>
      </c>
      <c r="O1515" s="16">
        <f t="shared" si="71"/>
        <v>1</v>
      </c>
    </row>
    <row r="1516" spans="7:15" ht="13.5" customHeight="1" x14ac:dyDescent="0.25">
      <c r="G1516" s="111">
        <v>45864</v>
      </c>
      <c r="H1516" s="112" t="s">
        <v>4</v>
      </c>
      <c r="I1516" s="121">
        <v>0.65972222222222221</v>
      </c>
      <c r="J1516" s="112">
        <v>5</v>
      </c>
      <c r="K1516" s="112">
        <v>4</v>
      </c>
      <c r="L1516" s="115">
        <v>7</v>
      </c>
      <c r="M1516" s="49">
        <f t="shared" si="69"/>
        <v>1277</v>
      </c>
      <c r="N1516" s="2">
        <f t="shared" si="70"/>
        <v>1</v>
      </c>
      <c r="O1516" s="16">
        <f t="shared" si="71"/>
        <v>1</v>
      </c>
    </row>
    <row r="1517" spans="7:15" ht="13.5" customHeight="1" x14ac:dyDescent="0.25">
      <c r="G1517" s="111">
        <v>45871</v>
      </c>
      <c r="H1517" s="112" t="s">
        <v>3</v>
      </c>
      <c r="I1517" s="121">
        <v>0.53472222222222221</v>
      </c>
      <c r="J1517" s="112">
        <v>4</v>
      </c>
      <c r="K1517" s="112">
        <v>10</v>
      </c>
      <c r="L1517" s="115">
        <v>2</v>
      </c>
      <c r="M1517" s="49">
        <f t="shared" si="69"/>
        <v>1278</v>
      </c>
      <c r="N1517" s="2">
        <f t="shared" si="70"/>
        <v>1</v>
      </c>
      <c r="O1517" s="16">
        <f t="shared" si="71"/>
        <v>1</v>
      </c>
    </row>
    <row r="1518" spans="7:15" ht="13.5" customHeight="1" x14ac:dyDescent="0.25">
      <c r="G1518" s="111">
        <v>45871</v>
      </c>
      <c r="H1518" s="112" t="s">
        <v>3</v>
      </c>
      <c r="I1518" s="121">
        <v>0.58333333333333337</v>
      </c>
      <c r="J1518" s="112">
        <v>4</v>
      </c>
      <c r="K1518" s="112">
        <v>10</v>
      </c>
      <c r="L1518" s="115">
        <v>4</v>
      </c>
      <c r="M1518" s="49">
        <f t="shared" si="69"/>
        <v>1279</v>
      </c>
      <c r="N1518" s="2">
        <f t="shared" si="70"/>
        <v>1</v>
      </c>
      <c r="O1518" s="16">
        <f t="shared" si="71"/>
        <v>1</v>
      </c>
    </row>
    <row r="1519" spans="7:15" ht="13.5" customHeight="1" x14ac:dyDescent="0.25">
      <c r="G1519" s="111">
        <v>45871</v>
      </c>
      <c r="H1519" s="112" t="s">
        <v>3</v>
      </c>
      <c r="I1519" s="121">
        <v>0.60763888888888884</v>
      </c>
      <c r="J1519" s="112">
        <v>4</v>
      </c>
      <c r="K1519" s="112">
        <v>10</v>
      </c>
      <c r="L1519" s="115">
        <v>5</v>
      </c>
      <c r="M1519" s="49">
        <f t="shared" si="69"/>
        <v>1280</v>
      </c>
      <c r="N1519" s="2">
        <f t="shared" si="70"/>
        <v>1</v>
      </c>
      <c r="O1519" s="16">
        <f t="shared" si="71"/>
        <v>1</v>
      </c>
    </row>
    <row r="1520" spans="7:15" ht="13.5" customHeight="1" x14ac:dyDescent="0.25">
      <c r="G1520" s="111">
        <v>45871</v>
      </c>
      <c r="H1520" s="112" t="s">
        <v>3</v>
      </c>
      <c r="I1520" s="121">
        <v>0.63194444444444442</v>
      </c>
      <c r="J1520" s="112">
        <v>4</v>
      </c>
      <c r="K1520" s="112">
        <v>10</v>
      </c>
      <c r="L1520" s="115">
        <v>6</v>
      </c>
      <c r="M1520" s="49">
        <f t="shared" si="69"/>
        <v>1281</v>
      </c>
      <c r="N1520" s="2">
        <f t="shared" si="70"/>
        <v>1</v>
      </c>
      <c r="O1520" s="16">
        <f t="shared" si="71"/>
        <v>1</v>
      </c>
    </row>
    <row r="1521" spans="7:15" ht="13.5" customHeight="1" x14ac:dyDescent="0.25">
      <c r="G1521" s="111">
        <v>45871</v>
      </c>
      <c r="H1521" s="112" t="s">
        <v>3</v>
      </c>
      <c r="I1521" s="121">
        <v>0.68402777777777779</v>
      </c>
      <c r="J1521" s="112">
        <v>4</v>
      </c>
      <c r="K1521" s="112">
        <v>10</v>
      </c>
      <c r="L1521" s="115">
        <v>8</v>
      </c>
      <c r="M1521" s="49">
        <f t="shared" si="69"/>
        <v>1282</v>
      </c>
      <c r="N1521" s="2">
        <f t="shared" si="70"/>
        <v>1</v>
      </c>
      <c r="O1521" s="16">
        <f t="shared" si="71"/>
        <v>1</v>
      </c>
    </row>
    <row r="1522" spans="7:15" ht="13.5" customHeight="1" x14ac:dyDescent="0.25">
      <c r="G1522" s="111">
        <v>45871</v>
      </c>
      <c r="H1522" s="112" t="s">
        <v>3</v>
      </c>
      <c r="I1522" s="121">
        <v>0.70486111111111116</v>
      </c>
      <c r="J1522" s="112">
        <v>4</v>
      </c>
      <c r="K1522" s="112">
        <v>10</v>
      </c>
      <c r="L1522" s="115">
        <v>9</v>
      </c>
      <c r="M1522" s="49">
        <f t="shared" si="69"/>
        <v>1283</v>
      </c>
      <c r="N1522" s="2">
        <f t="shared" si="70"/>
        <v>2</v>
      </c>
      <c r="O1522" s="16">
        <f t="shared" si="71"/>
        <v>2</v>
      </c>
    </row>
    <row r="1523" spans="7:15" ht="13.5" customHeight="1" x14ac:dyDescent="0.25">
      <c r="G1523" s="111">
        <v>45871</v>
      </c>
      <c r="H1523" s="112" t="s">
        <v>3</v>
      </c>
      <c r="I1523" s="121">
        <v>0.70486111111111116</v>
      </c>
      <c r="J1523" s="112">
        <v>4</v>
      </c>
      <c r="K1523" s="112">
        <v>10</v>
      </c>
      <c r="L1523" s="115">
        <v>9</v>
      </c>
      <c r="M1523" s="49">
        <f t="shared" si="69"/>
        <v>1283</v>
      </c>
      <c r="N1523" s="2">
        <f t="shared" si="70"/>
        <v>1</v>
      </c>
      <c r="O1523" s="16">
        <f t="shared" si="71"/>
        <v>2</v>
      </c>
    </row>
    <row r="1524" spans="7:15" ht="13.5" customHeight="1" x14ac:dyDescent="0.25">
      <c r="G1524" s="111">
        <v>45878</v>
      </c>
      <c r="H1524" s="112" t="s">
        <v>6</v>
      </c>
      <c r="I1524" s="121">
        <v>0.5625</v>
      </c>
      <c r="J1524" s="112">
        <v>6</v>
      </c>
      <c r="K1524" s="112">
        <v>0</v>
      </c>
      <c r="L1524" s="115">
        <v>3</v>
      </c>
      <c r="M1524" s="49">
        <f t="shared" si="69"/>
        <v>1284</v>
      </c>
      <c r="N1524" s="2">
        <f t="shared" si="70"/>
        <v>1</v>
      </c>
      <c r="O1524" s="16">
        <f t="shared" si="71"/>
        <v>1</v>
      </c>
    </row>
    <row r="1525" spans="7:15" ht="13.5" customHeight="1" x14ac:dyDescent="0.25">
      <c r="G1525" s="111">
        <v>45885</v>
      </c>
      <c r="H1525" s="112" t="s">
        <v>4</v>
      </c>
      <c r="I1525" s="121">
        <v>0.69097222222222221</v>
      </c>
      <c r="J1525" s="112">
        <v>5</v>
      </c>
      <c r="K1525" s="112">
        <v>9</v>
      </c>
      <c r="L1525" s="115">
        <v>8</v>
      </c>
      <c r="M1525" s="49">
        <f t="shared" si="69"/>
        <v>1285</v>
      </c>
      <c r="N1525" s="2">
        <f t="shared" si="70"/>
        <v>2</v>
      </c>
      <c r="O1525" s="16">
        <f t="shared" si="71"/>
        <v>2</v>
      </c>
    </row>
    <row r="1526" spans="7:15" ht="13.5" customHeight="1" x14ac:dyDescent="0.25">
      <c r="G1526" s="111">
        <v>45885</v>
      </c>
      <c r="H1526" s="112" t="s">
        <v>4</v>
      </c>
      <c r="I1526" s="121">
        <v>0.69097222222222221</v>
      </c>
      <c r="J1526" s="112">
        <v>5</v>
      </c>
      <c r="K1526" s="112">
        <v>9</v>
      </c>
      <c r="L1526" s="115">
        <v>8</v>
      </c>
      <c r="M1526" s="49">
        <f t="shared" si="69"/>
        <v>1285</v>
      </c>
      <c r="N1526" s="2">
        <f t="shared" si="70"/>
        <v>1</v>
      </c>
      <c r="O1526" s="16">
        <f t="shared" si="71"/>
        <v>2</v>
      </c>
    </row>
    <row r="1527" spans="7:15" ht="13.5" customHeight="1" x14ac:dyDescent="0.25">
      <c r="G1527" s="111">
        <v>45885</v>
      </c>
      <c r="H1527" s="112" t="s">
        <v>4</v>
      </c>
      <c r="I1527" s="121">
        <v>0.71875</v>
      </c>
      <c r="J1527" s="112">
        <v>5</v>
      </c>
      <c r="K1527" s="112">
        <v>9</v>
      </c>
      <c r="L1527" s="115">
        <v>9</v>
      </c>
      <c r="M1527" s="49">
        <f t="shared" si="69"/>
        <v>1286</v>
      </c>
      <c r="N1527" s="2">
        <f t="shared" si="70"/>
        <v>1</v>
      </c>
      <c r="O1527" s="16">
        <f t="shared" si="71"/>
        <v>1</v>
      </c>
    </row>
    <row r="1528" spans="7:15" ht="13.5" customHeight="1" x14ac:dyDescent="0.25">
      <c r="G1528" s="111">
        <v>45892</v>
      </c>
      <c r="H1528" s="112" t="s">
        <v>6</v>
      </c>
      <c r="I1528" s="121">
        <v>0.71875</v>
      </c>
      <c r="J1528" s="112">
        <v>5</v>
      </c>
      <c r="K1528" s="112">
        <v>5</v>
      </c>
      <c r="L1528" s="115">
        <v>8</v>
      </c>
      <c r="M1528" s="49">
        <f t="shared" si="69"/>
        <v>1287</v>
      </c>
      <c r="N1528" s="2">
        <f t="shared" si="70"/>
        <v>1</v>
      </c>
      <c r="O1528" s="16">
        <f t="shared" si="71"/>
        <v>1</v>
      </c>
    </row>
    <row r="1529" spans="7:15" ht="13.5" customHeight="1" x14ac:dyDescent="0.25">
      <c r="G1529" s="111">
        <v>45899</v>
      </c>
      <c r="H1529" s="112" t="s">
        <v>149</v>
      </c>
      <c r="I1529" s="121">
        <v>0.53819444444444442</v>
      </c>
      <c r="J1529" s="112">
        <v>5</v>
      </c>
      <c r="K1529" s="112">
        <v>3</v>
      </c>
      <c r="L1529" s="115">
        <v>3</v>
      </c>
      <c r="M1529" s="49">
        <f t="shared" si="69"/>
        <v>1288</v>
      </c>
      <c r="N1529" s="2">
        <f t="shared" si="70"/>
        <v>1</v>
      </c>
      <c r="O1529" s="16">
        <f t="shared" si="71"/>
        <v>1</v>
      </c>
    </row>
    <row r="1530" spans="7:15" ht="13.5" customHeight="1" x14ac:dyDescent="0.25">
      <c r="G1530" s="111">
        <v>45899</v>
      </c>
      <c r="H1530" s="112" t="s">
        <v>4</v>
      </c>
      <c r="I1530" s="121">
        <v>0.54861111111111116</v>
      </c>
      <c r="J1530" s="112">
        <v>5</v>
      </c>
      <c r="K1530" s="112">
        <v>0</v>
      </c>
      <c r="L1530" s="115">
        <v>3</v>
      </c>
      <c r="M1530" s="49">
        <f t="shared" si="69"/>
        <v>1289</v>
      </c>
      <c r="N1530" s="2">
        <f t="shared" si="70"/>
        <v>2</v>
      </c>
      <c r="O1530" s="16">
        <f t="shared" si="71"/>
        <v>2</v>
      </c>
    </row>
    <row r="1531" spans="7:15" ht="13.5" customHeight="1" x14ac:dyDescent="0.25">
      <c r="G1531" s="111">
        <v>45899</v>
      </c>
      <c r="H1531" s="112" t="s">
        <v>4</v>
      </c>
      <c r="I1531" s="121">
        <v>0.54861111111111116</v>
      </c>
      <c r="J1531" s="112">
        <v>5</v>
      </c>
      <c r="K1531" s="112">
        <v>0</v>
      </c>
      <c r="L1531" s="115">
        <v>3</v>
      </c>
      <c r="M1531" s="49">
        <f t="shared" si="69"/>
        <v>1289</v>
      </c>
      <c r="N1531" s="2">
        <f t="shared" si="70"/>
        <v>1</v>
      </c>
      <c r="O1531" s="16">
        <f t="shared" si="71"/>
        <v>2</v>
      </c>
    </row>
    <row r="1532" spans="7:15" ht="13.5" customHeight="1" x14ac:dyDescent="0.25">
      <c r="G1532" s="111">
        <v>45899</v>
      </c>
      <c r="H1532" s="112" t="s">
        <v>149</v>
      </c>
      <c r="I1532" s="121">
        <v>0.5625</v>
      </c>
      <c r="J1532" s="112">
        <v>5</v>
      </c>
      <c r="K1532" s="112">
        <v>3</v>
      </c>
      <c r="L1532" s="115">
        <v>4</v>
      </c>
      <c r="M1532" s="49">
        <f t="shared" si="69"/>
        <v>1290</v>
      </c>
      <c r="N1532" s="2">
        <f t="shared" si="70"/>
        <v>1</v>
      </c>
      <c r="O1532" s="16">
        <f t="shared" si="71"/>
        <v>1</v>
      </c>
    </row>
    <row r="1533" spans="7:15" ht="13.5" customHeight="1" x14ac:dyDescent="0.25">
      <c r="G1533" s="111">
        <v>45899</v>
      </c>
      <c r="H1533" s="112" t="s">
        <v>4</v>
      </c>
      <c r="I1533" s="121">
        <v>0.57291666666666663</v>
      </c>
      <c r="J1533" s="112">
        <v>5</v>
      </c>
      <c r="K1533" s="112">
        <v>0</v>
      </c>
      <c r="L1533" s="115">
        <v>4</v>
      </c>
      <c r="M1533" s="49">
        <f t="shared" si="69"/>
        <v>1291</v>
      </c>
      <c r="N1533" s="2">
        <f t="shared" si="70"/>
        <v>1</v>
      </c>
      <c r="O1533" s="16">
        <f t="shared" si="71"/>
        <v>1</v>
      </c>
    </row>
    <row r="1534" spans="7:15" ht="13.5" customHeight="1" x14ac:dyDescent="0.25">
      <c r="G1534" s="111">
        <v>45899</v>
      </c>
      <c r="H1534" s="112" t="s">
        <v>149</v>
      </c>
      <c r="I1534" s="121">
        <v>0.58680555555555558</v>
      </c>
      <c r="J1534" s="112">
        <v>5</v>
      </c>
      <c r="K1534" s="112">
        <v>3</v>
      </c>
      <c r="L1534" s="115">
        <v>5</v>
      </c>
      <c r="M1534" s="49">
        <f t="shared" si="69"/>
        <v>1292</v>
      </c>
      <c r="N1534" s="2">
        <f t="shared" si="70"/>
        <v>1</v>
      </c>
      <c r="O1534" s="16">
        <f t="shared" si="71"/>
        <v>1</v>
      </c>
    </row>
    <row r="1535" spans="7:15" ht="13.5" customHeight="1" x14ac:dyDescent="0.25">
      <c r="G1535" s="111">
        <v>45899</v>
      </c>
      <c r="H1535" s="112" t="s">
        <v>4</v>
      </c>
      <c r="I1535" s="121">
        <v>0.64583333333333337</v>
      </c>
      <c r="J1535" s="112">
        <v>5</v>
      </c>
      <c r="K1535" s="112">
        <v>0</v>
      </c>
      <c r="L1535" s="115">
        <v>7</v>
      </c>
      <c r="M1535" s="49">
        <f t="shared" si="69"/>
        <v>1293</v>
      </c>
      <c r="N1535" s="2">
        <f t="shared" si="70"/>
        <v>2</v>
      </c>
      <c r="O1535" s="16">
        <f t="shared" si="71"/>
        <v>2</v>
      </c>
    </row>
    <row r="1536" spans="7:15" ht="13.5" customHeight="1" x14ac:dyDescent="0.25">
      <c r="G1536" s="111">
        <v>45899</v>
      </c>
      <c r="H1536" s="112" t="s">
        <v>4</v>
      </c>
      <c r="I1536" s="121">
        <v>0.64583333333333337</v>
      </c>
      <c r="J1536" s="112">
        <v>5</v>
      </c>
      <c r="K1536" s="112">
        <v>0</v>
      </c>
      <c r="L1536" s="115">
        <v>7</v>
      </c>
      <c r="M1536" s="49">
        <f t="shared" si="69"/>
        <v>1293</v>
      </c>
      <c r="N1536" s="2">
        <f t="shared" si="70"/>
        <v>1</v>
      </c>
      <c r="O1536" s="16">
        <f t="shared" si="71"/>
        <v>2</v>
      </c>
    </row>
    <row r="1537" spans="7:15" ht="13.5" customHeight="1" x14ac:dyDescent="0.25">
      <c r="G1537" s="111">
        <v>45906</v>
      </c>
      <c r="H1537" s="112" t="s">
        <v>148</v>
      </c>
      <c r="I1537" s="121">
        <v>0.49305555555555558</v>
      </c>
      <c r="J1537" s="112">
        <v>4</v>
      </c>
      <c r="K1537" s="112">
        <v>4</v>
      </c>
      <c r="L1537" s="115">
        <v>1</v>
      </c>
      <c r="M1537" s="49">
        <f t="shared" si="69"/>
        <v>1294</v>
      </c>
      <c r="N1537" s="2">
        <f t="shared" si="70"/>
        <v>1</v>
      </c>
      <c r="O1537" s="16">
        <f t="shared" si="71"/>
        <v>1</v>
      </c>
    </row>
    <row r="1538" spans="7:15" ht="13.5" customHeight="1" x14ac:dyDescent="0.25">
      <c r="G1538" s="111">
        <v>45906</v>
      </c>
      <c r="H1538" s="112" t="s">
        <v>6</v>
      </c>
      <c r="I1538" s="121">
        <v>0.55208333333333337</v>
      </c>
      <c r="J1538" s="112">
        <v>4</v>
      </c>
      <c r="K1538" s="112">
        <v>5</v>
      </c>
      <c r="L1538" s="115">
        <v>3</v>
      </c>
      <c r="M1538" s="49">
        <f t="shared" si="69"/>
        <v>1295</v>
      </c>
      <c r="N1538" s="2">
        <f t="shared" si="70"/>
        <v>1</v>
      </c>
      <c r="O1538" s="16">
        <f t="shared" si="71"/>
        <v>1</v>
      </c>
    </row>
    <row r="1539" spans="7:15" ht="13.5" customHeight="1" x14ac:dyDescent="0.25">
      <c r="G1539" s="111">
        <v>45906</v>
      </c>
      <c r="H1539" s="112" t="s">
        <v>6</v>
      </c>
      <c r="I1539" s="121">
        <v>0.67708333333333337</v>
      </c>
      <c r="J1539" s="112">
        <v>4</v>
      </c>
      <c r="K1539" s="112">
        <v>5</v>
      </c>
      <c r="L1539" s="115">
        <v>8</v>
      </c>
      <c r="M1539" s="49">
        <f t="shared" si="69"/>
        <v>1296</v>
      </c>
      <c r="N1539" s="2">
        <f t="shared" si="70"/>
        <v>1</v>
      </c>
      <c r="O1539" s="16">
        <f t="shared" si="71"/>
        <v>1</v>
      </c>
    </row>
    <row r="1540" spans="7:15" ht="13.5" customHeight="1" x14ac:dyDescent="0.25">
      <c r="G1540" s="111">
        <v>45906</v>
      </c>
      <c r="H1540" s="112" t="s">
        <v>6</v>
      </c>
      <c r="I1540" s="121">
        <v>0.70138888888888884</v>
      </c>
      <c r="J1540" s="112">
        <v>4</v>
      </c>
      <c r="K1540" s="112">
        <v>5</v>
      </c>
      <c r="L1540" s="115">
        <v>9</v>
      </c>
      <c r="M1540" s="49">
        <f t="shared" si="69"/>
        <v>1297</v>
      </c>
      <c r="N1540" s="2">
        <f t="shared" si="70"/>
        <v>2</v>
      </c>
      <c r="O1540" s="16">
        <f t="shared" si="71"/>
        <v>2</v>
      </c>
    </row>
    <row r="1541" spans="7:15" ht="13.5" customHeight="1" x14ac:dyDescent="0.25">
      <c r="G1541" s="111">
        <v>45906</v>
      </c>
      <c r="H1541" s="112" t="s">
        <v>6</v>
      </c>
      <c r="I1541" s="121">
        <v>0.70138888888888884</v>
      </c>
      <c r="J1541" s="112">
        <v>4</v>
      </c>
      <c r="K1541" s="112">
        <v>5</v>
      </c>
      <c r="L1541" s="115">
        <v>9</v>
      </c>
      <c r="M1541" s="49">
        <f t="shared" si="69"/>
        <v>1297</v>
      </c>
      <c r="N1541" s="2">
        <f t="shared" si="70"/>
        <v>1</v>
      </c>
      <c r="O1541" s="16">
        <f t="shared" si="71"/>
        <v>2</v>
      </c>
    </row>
    <row r="1542" spans="7:15" ht="13.5" customHeight="1" x14ac:dyDescent="0.25">
      <c r="G1542" s="111">
        <v>45906</v>
      </c>
      <c r="H1542" s="112" t="s">
        <v>148</v>
      </c>
      <c r="I1542" s="121">
        <v>0.71527777777777779</v>
      </c>
      <c r="J1542" s="112">
        <v>4</v>
      </c>
      <c r="K1542" s="112">
        <v>4</v>
      </c>
      <c r="L1542" s="115">
        <v>10</v>
      </c>
      <c r="M1542" s="49">
        <f t="shared" ref="M1542:M1605" si="72">IF(AND(G1542=G1541,L1542=L1541,I1542=I1541),M1541,M1541+1)</f>
        <v>1298</v>
      </c>
      <c r="N1542" s="2">
        <f t="shared" si="70"/>
        <v>1</v>
      </c>
      <c r="O1542" s="16">
        <f t="shared" si="71"/>
        <v>1</v>
      </c>
    </row>
    <row r="1543" spans="7:15" ht="13.5" customHeight="1" x14ac:dyDescent="0.25">
      <c r="G1543" s="111">
        <v>45913</v>
      </c>
      <c r="H1543" s="112" t="s">
        <v>3</v>
      </c>
      <c r="I1543" s="121">
        <v>0.60416666666666663</v>
      </c>
      <c r="J1543" s="112">
        <v>4</v>
      </c>
      <c r="K1543" s="112">
        <v>0</v>
      </c>
      <c r="L1543" s="115">
        <v>5</v>
      </c>
      <c r="M1543" s="49">
        <f t="shared" si="72"/>
        <v>1299</v>
      </c>
      <c r="N1543" s="2">
        <f t="shared" si="70"/>
        <v>1</v>
      </c>
      <c r="O1543" s="16">
        <f t="shared" si="71"/>
        <v>1</v>
      </c>
    </row>
    <row r="1544" spans="7:15" ht="13.5" customHeight="1" x14ac:dyDescent="0.25">
      <c r="G1544" s="111">
        <v>45913</v>
      </c>
      <c r="H1544" s="112" t="s">
        <v>3</v>
      </c>
      <c r="I1544" s="121">
        <v>0.65277777777777779</v>
      </c>
      <c r="J1544" s="112">
        <v>4</v>
      </c>
      <c r="K1544" s="112">
        <v>0</v>
      </c>
      <c r="L1544" s="115">
        <v>7</v>
      </c>
      <c r="M1544" s="49">
        <f t="shared" si="72"/>
        <v>1300</v>
      </c>
      <c r="N1544" s="2">
        <f t="shared" si="70"/>
        <v>1</v>
      </c>
      <c r="O1544" s="16">
        <f t="shared" si="71"/>
        <v>1</v>
      </c>
    </row>
    <row r="1545" spans="7:15" ht="13.5" customHeight="1" x14ac:dyDescent="0.25">
      <c r="G1545" s="111">
        <v>45913</v>
      </c>
      <c r="H1545" s="112" t="s">
        <v>3</v>
      </c>
      <c r="I1545" s="121">
        <v>0.68055555555555558</v>
      </c>
      <c r="J1545" s="112">
        <v>4</v>
      </c>
      <c r="K1545" s="112">
        <v>0</v>
      </c>
      <c r="L1545" s="115">
        <v>8</v>
      </c>
      <c r="M1545" s="49">
        <f t="shared" si="72"/>
        <v>1301</v>
      </c>
      <c r="N1545" s="2">
        <f t="shared" ref="N1545:N1608" si="73">IF(M1545=M1547,3,IF(M1545=M1546,2,1))</f>
        <v>1</v>
      </c>
      <c r="O1545" s="16">
        <f t="shared" ref="O1545:O1608" si="74">IF(N1543=3,3,IF(N1544=3,3,IF(N1544=2,2,N1545)))</f>
        <v>1</v>
      </c>
    </row>
    <row r="1546" spans="7:15" ht="13.5" customHeight="1" x14ac:dyDescent="0.25">
      <c r="G1546" s="111">
        <v>45913</v>
      </c>
      <c r="H1546" s="112" t="s">
        <v>3</v>
      </c>
      <c r="I1546" s="121">
        <v>0.70486111111111116</v>
      </c>
      <c r="J1546" s="112">
        <v>4</v>
      </c>
      <c r="K1546" s="112">
        <v>0</v>
      </c>
      <c r="L1546" s="115">
        <v>9</v>
      </c>
      <c r="M1546" s="49">
        <f t="shared" si="72"/>
        <v>1302</v>
      </c>
      <c r="N1546" s="2">
        <f t="shared" si="73"/>
        <v>1</v>
      </c>
      <c r="O1546" s="16">
        <f t="shared" si="74"/>
        <v>1</v>
      </c>
    </row>
    <row r="1547" spans="7:15" ht="13.5" customHeight="1" x14ac:dyDescent="0.25">
      <c r="G1547" s="111">
        <v>45920</v>
      </c>
      <c r="H1547" s="112" t="s">
        <v>148</v>
      </c>
      <c r="I1547" s="121">
        <v>0.54166666666666663</v>
      </c>
      <c r="J1547" s="112">
        <v>4</v>
      </c>
      <c r="K1547" s="112">
        <v>7</v>
      </c>
      <c r="L1547" s="115">
        <v>3</v>
      </c>
      <c r="M1547" s="49">
        <f t="shared" si="72"/>
        <v>1303</v>
      </c>
      <c r="N1547" s="2">
        <f t="shared" si="73"/>
        <v>1</v>
      </c>
      <c r="O1547" s="16">
        <f t="shared" si="74"/>
        <v>1</v>
      </c>
    </row>
    <row r="1548" spans="7:15" ht="13.5" customHeight="1" x14ac:dyDescent="0.25">
      <c r="G1548" s="111">
        <v>45920</v>
      </c>
      <c r="H1548" s="112" t="s">
        <v>4</v>
      </c>
      <c r="I1548" s="121">
        <v>0.55208333333333337</v>
      </c>
      <c r="J1548" s="112">
        <v>4</v>
      </c>
      <c r="K1548" s="112">
        <v>6</v>
      </c>
      <c r="L1548" s="115">
        <v>3</v>
      </c>
      <c r="M1548" s="49">
        <f t="shared" si="72"/>
        <v>1304</v>
      </c>
      <c r="N1548" s="2">
        <f t="shared" si="73"/>
        <v>2</v>
      </c>
      <c r="O1548" s="16">
        <f t="shared" si="74"/>
        <v>2</v>
      </c>
    </row>
    <row r="1549" spans="7:15" ht="13.5" customHeight="1" x14ac:dyDescent="0.25">
      <c r="G1549" s="111">
        <v>45920</v>
      </c>
      <c r="H1549" s="112" t="s">
        <v>4</v>
      </c>
      <c r="I1549" s="121">
        <v>0.55208333333333337</v>
      </c>
      <c r="J1549" s="112">
        <v>4</v>
      </c>
      <c r="K1549" s="112">
        <v>6</v>
      </c>
      <c r="L1549" s="115">
        <v>3</v>
      </c>
      <c r="M1549" s="49">
        <f t="shared" si="72"/>
        <v>1304</v>
      </c>
      <c r="N1549" s="2">
        <f t="shared" si="73"/>
        <v>1</v>
      </c>
      <c r="O1549" s="16">
        <f t="shared" si="74"/>
        <v>2</v>
      </c>
    </row>
    <row r="1550" spans="7:15" ht="13.5" customHeight="1" x14ac:dyDescent="0.25">
      <c r="G1550" s="111">
        <v>45920</v>
      </c>
      <c r="H1550" s="112" t="s">
        <v>148</v>
      </c>
      <c r="I1550" s="121">
        <v>0.56597222222222221</v>
      </c>
      <c r="J1550" s="112">
        <v>4</v>
      </c>
      <c r="K1550" s="112">
        <v>7</v>
      </c>
      <c r="L1550" s="115">
        <v>4</v>
      </c>
      <c r="M1550" s="49">
        <f t="shared" si="72"/>
        <v>1305</v>
      </c>
      <c r="N1550" s="2">
        <f t="shared" si="73"/>
        <v>1</v>
      </c>
      <c r="O1550" s="16">
        <f t="shared" si="74"/>
        <v>1</v>
      </c>
    </row>
    <row r="1551" spans="7:15" ht="13.5" customHeight="1" x14ac:dyDescent="0.25">
      <c r="G1551" s="111">
        <v>45920</v>
      </c>
      <c r="H1551" s="112" t="s">
        <v>148</v>
      </c>
      <c r="I1551" s="121">
        <v>0.59375</v>
      </c>
      <c r="J1551" s="112">
        <v>4</v>
      </c>
      <c r="K1551" s="112">
        <v>7</v>
      </c>
      <c r="L1551" s="115">
        <v>5</v>
      </c>
      <c r="M1551" s="49">
        <f t="shared" si="72"/>
        <v>1306</v>
      </c>
      <c r="N1551" s="2">
        <f t="shared" si="73"/>
        <v>1</v>
      </c>
      <c r="O1551" s="16">
        <f t="shared" si="74"/>
        <v>1</v>
      </c>
    </row>
    <row r="1552" spans="7:15" ht="13.5" customHeight="1" x14ac:dyDescent="0.25">
      <c r="G1552" s="111">
        <v>45920</v>
      </c>
      <c r="H1552" s="112" t="s">
        <v>4</v>
      </c>
      <c r="I1552" s="121">
        <v>0.65277777777777779</v>
      </c>
      <c r="J1552" s="112">
        <v>4</v>
      </c>
      <c r="K1552" s="112">
        <v>6</v>
      </c>
      <c r="L1552" s="115">
        <v>7</v>
      </c>
      <c r="M1552" s="49">
        <f t="shared" si="72"/>
        <v>1307</v>
      </c>
      <c r="N1552" s="2">
        <f t="shared" si="73"/>
        <v>2</v>
      </c>
      <c r="O1552" s="16">
        <f t="shared" si="74"/>
        <v>2</v>
      </c>
    </row>
    <row r="1553" spans="7:15" ht="13.5" customHeight="1" x14ac:dyDescent="0.25">
      <c r="G1553" s="111">
        <v>45920</v>
      </c>
      <c r="H1553" s="112" t="s">
        <v>4</v>
      </c>
      <c r="I1553" s="121">
        <v>0.65277777777777779</v>
      </c>
      <c r="J1553" s="112">
        <v>4</v>
      </c>
      <c r="K1553" s="112">
        <v>6</v>
      </c>
      <c r="L1553" s="115">
        <v>7</v>
      </c>
      <c r="M1553" s="49">
        <f t="shared" si="72"/>
        <v>1307</v>
      </c>
      <c r="N1553" s="2">
        <f t="shared" si="73"/>
        <v>1</v>
      </c>
      <c r="O1553" s="16">
        <f t="shared" si="74"/>
        <v>2</v>
      </c>
    </row>
    <row r="1554" spans="7:15" ht="13.5" customHeight="1" x14ac:dyDescent="0.25">
      <c r="G1554" s="111">
        <v>45920</v>
      </c>
      <c r="H1554" s="112" t="s">
        <v>148</v>
      </c>
      <c r="I1554" s="121">
        <v>0.66666666666666663</v>
      </c>
      <c r="J1554" s="112">
        <v>4</v>
      </c>
      <c r="K1554" s="112">
        <v>7</v>
      </c>
      <c r="L1554" s="115">
        <v>8</v>
      </c>
      <c r="M1554" s="49">
        <f t="shared" si="72"/>
        <v>1308</v>
      </c>
      <c r="N1554" s="2">
        <f t="shared" si="73"/>
        <v>1</v>
      </c>
      <c r="O1554" s="16">
        <f t="shared" si="74"/>
        <v>1</v>
      </c>
    </row>
    <row r="1555" spans="7:15" ht="13.5" customHeight="1" x14ac:dyDescent="0.25">
      <c r="G1555" s="111">
        <v>45920</v>
      </c>
      <c r="H1555" s="112" t="s">
        <v>4</v>
      </c>
      <c r="I1555" s="121">
        <v>0.68055555555555558</v>
      </c>
      <c r="J1555" s="112">
        <v>4</v>
      </c>
      <c r="K1555" s="112">
        <v>6</v>
      </c>
      <c r="L1555" s="115">
        <v>8</v>
      </c>
      <c r="M1555" s="49">
        <f t="shared" si="72"/>
        <v>1309</v>
      </c>
      <c r="N1555" s="2">
        <f t="shared" si="73"/>
        <v>1</v>
      </c>
      <c r="O1555" s="16">
        <f t="shared" si="74"/>
        <v>1</v>
      </c>
    </row>
    <row r="1556" spans="7:15" ht="13.5" customHeight="1" x14ac:dyDescent="0.25">
      <c r="G1556" s="111">
        <v>45920</v>
      </c>
      <c r="H1556" s="112" t="s">
        <v>4</v>
      </c>
      <c r="I1556" s="121">
        <v>0.72569444444444442</v>
      </c>
      <c r="J1556" s="112">
        <v>4</v>
      </c>
      <c r="K1556" s="112">
        <v>6</v>
      </c>
      <c r="L1556" s="115">
        <v>10</v>
      </c>
      <c r="M1556" s="49">
        <f t="shared" si="72"/>
        <v>1310</v>
      </c>
      <c r="N1556" s="2">
        <f t="shared" si="73"/>
        <v>1</v>
      </c>
      <c r="O1556" s="16">
        <f t="shared" si="74"/>
        <v>1</v>
      </c>
    </row>
    <row r="1557" spans="7:15" ht="13.5" customHeight="1" x14ac:dyDescent="0.25">
      <c r="G1557" s="111">
        <v>45926</v>
      </c>
      <c r="H1557" s="112" t="s">
        <v>6</v>
      </c>
      <c r="I1557" s="121">
        <v>0.76041666666666663</v>
      </c>
      <c r="J1557" s="112">
        <v>4</v>
      </c>
      <c r="K1557" s="112">
        <v>3</v>
      </c>
      <c r="L1557" s="115">
        <v>1</v>
      </c>
      <c r="M1557" s="49">
        <f t="shared" si="72"/>
        <v>1311</v>
      </c>
      <c r="N1557" s="2">
        <f t="shared" si="73"/>
        <v>1</v>
      </c>
      <c r="O1557" s="16">
        <f t="shared" si="74"/>
        <v>1</v>
      </c>
    </row>
    <row r="1558" spans="7:15" ht="13.5" customHeight="1" x14ac:dyDescent="0.25">
      <c r="G1558" s="111">
        <v>45926</v>
      </c>
      <c r="H1558" s="112" t="s">
        <v>6</v>
      </c>
      <c r="I1558" s="121">
        <v>0.86458333333333337</v>
      </c>
      <c r="J1558" s="112">
        <v>4</v>
      </c>
      <c r="K1558" s="112">
        <v>3</v>
      </c>
      <c r="L1558" s="115">
        <v>6</v>
      </c>
      <c r="M1558" s="49">
        <f t="shared" si="72"/>
        <v>1312</v>
      </c>
      <c r="N1558" s="2">
        <f t="shared" si="73"/>
        <v>1</v>
      </c>
      <c r="O1558" s="16">
        <f t="shared" si="74"/>
        <v>1</v>
      </c>
    </row>
    <row r="1559" spans="7:15" ht="13.5" customHeight="1" x14ac:dyDescent="0.25">
      <c r="G1559" s="111">
        <v>45926</v>
      </c>
      <c r="H1559" s="112" t="s">
        <v>6</v>
      </c>
      <c r="I1559" s="121">
        <v>0.90625</v>
      </c>
      <c r="J1559" s="112">
        <v>4</v>
      </c>
      <c r="K1559" s="112">
        <v>3</v>
      </c>
      <c r="L1559" s="115">
        <v>8</v>
      </c>
      <c r="M1559" s="49">
        <f t="shared" si="72"/>
        <v>1313</v>
      </c>
      <c r="N1559" s="2">
        <f t="shared" si="73"/>
        <v>1</v>
      </c>
      <c r="O1559" s="16">
        <f t="shared" si="74"/>
        <v>1</v>
      </c>
    </row>
    <row r="1560" spans="7:15" ht="13.5" customHeight="1" x14ac:dyDescent="0.25">
      <c r="G1560" s="111">
        <v>45927</v>
      </c>
      <c r="H1560" s="112" t="s">
        <v>149</v>
      </c>
      <c r="I1560" s="121">
        <v>0.49652777777777779</v>
      </c>
      <c r="J1560" s="112">
        <v>4</v>
      </c>
      <c r="K1560" s="112">
        <v>0</v>
      </c>
      <c r="L1560" s="115">
        <v>1</v>
      </c>
      <c r="M1560" s="49">
        <f t="shared" si="72"/>
        <v>1314</v>
      </c>
      <c r="N1560" s="2">
        <f t="shared" si="73"/>
        <v>1</v>
      </c>
      <c r="O1560" s="16">
        <f t="shared" si="74"/>
        <v>1</v>
      </c>
    </row>
    <row r="1561" spans="7:15" ht="13.5" customHeight="1" x14ac:dyDescent="0.25">
      <c r="G1561" s="111">
        <v>45927</v>
      </c>
      <c r="H1561" s="112" t="s">
        <v>5</v>
      </c>
      <c r="I1561" s="121">
        <v>0.53125</v>
      </c>
      <c r="J1561" s="112">
        <v>4</v>
      </c>
      <c r="K1561" s="112">
        <v>3</v>
      </c>
      <c r="L1561" s="115">
        <v>2</v>
      </c>
      <c r="M1561" s="49">
        <f t="shared" si="72"/>
        <v>1315</v>
      </c>
      <c r="N1561" s="2">
        <f t="shared" si="73"/>
        <v>1</v>
      </c>
      <c r="O1561" s="16">
        <f t="shared" si="74"/>
        <v>1</v>
      </c>
    </row>
    <row r="1562" spans="7:15" ht="13.5" customHeight="1" x14ac:dyDescent="0.25">
      <c r="G1562" s="111">
        <v>45927</v>
      </c>
      <c r="H1562" s="112" t="s">
        <v>5</v>
      </c>
      <c r="I1562" s="121">
        <v>0.57986111111111116</v>
      </c>
      <c r="J1562" s="112">
        <v>4</v>
      </c>
      <c r="K1562" s="112">
        <v>3</v>
      </c>
      <c r="L1562" s="115">
        <v>4</v>
      </c>
      <c r="M1562" s="49">
        <f t="shared" si="72"/>
        <v>1316</v>
      </c>
      <c r="N1562" s="2">
        <f t="shared" si="73"/>
        <v>1</v>
      </c>
      <c r="O1562" s="16">
        <f t="shared" si="74"/>
        <v>1</v>
      </c>
    </row>
    <row r="1563" spans="7:15" ht="13.5" customHeight="1" x14ac:dyDescent="0.25">
      <c r="G1563" s="111">
        <v>45927</v>
      </c>
      <c r="H1563" s="112" t="s">
        <v>149</v>
      </c>
      <c r="I1563" s="121">
        <v>0.59375</v>
      </c>
      <c r="J1563" s="112">
        <v>4</v>
      </c>
      <c r="K1563" s="112">
        <v>0</v>
      </c>
      <c r="L1563" s="115">
        <v>5</v>
      </c>
      <c r="M1563" s="49">
        <f t="shared" si="72"/>
        <v>1317</v>
      </c>
      <c r="N1563" s="2">
        <f t="shared" si="73"/>
        <v>1</v>
      </c>
      <c r="O1563" s="16">
        <f t="shared" si="74"/>
        <v>1</v>
      </c>
    </row>
    <row r="1564" spans="7:15" ht="13.5" customHeight="1" x14ac:dyDescent="0.25">
      <c r="G1564" s="111">
        <v>45927</v>
      </c>
      <c r="H1564" s="112" t="s">
        <v>5</v>
      </c>
      <c r="I1564" s="121">
        <v>0.65625</v>
      </c>
      <c r="J1564" s="112">
        <v>4</v>
      </c>
      <c r="K1564" s="112">
        <v>3</v>
      </c>
      <c r="L1564" s="115">
        <v>7</v>
      </c>
      <c r="M1564" s="49">
        <f t="shared" si="72"/>
        <v>1318</v>
      </c>
      <c r="N1564" s="2">
        <f t="shared" si="73"/>
        <v>2</v>
      </c>
      <c r="O1564" s="16">
        <f t="shared" si="74"/>
        <v>2</v>
      </c>
    </row>
    <row r="1565" spans="7:15" ht="13.5" customHeight="1" x14ac:dyDescent="0.25">
      <c r="G1565" s="111">
        <v>45927</v>
      </c>
      <c r="H1565" s="112" t="s">
        <v>5</v>
      </c>
      <c r="I1565" s="121">
        <v>0.65625</v>
      </c>
      <c r="J1565" s="112">
        <v>4</v>
      </c>
      <c r="K1565" s="112">
        <v>3</v>
      </c>
      <c r="L1565" s="115">
        <v>7</v>
      </c>
      <c r="M1565" s="49">
        <f t="shared" si="72"/>
        <v>1318</v>
      </c>
      <c r="N1565" s="2">
        <f t="shared" si="73"/>
        <v>1</v>
      </c>
      <c r="O1565" s="16">
        <f t="shared" si="74"/>
        <v>2</v>
      </c>
    </row>
    <row r="1566" spans="7:15" ht="13.5" customHeight="1" x14ac:dyDescent="0.25">
      <c r="G1566" s="111">
        <v>45927</v>
      </c>
      <c r="H1566" s="112" t="s">
        <v>5</v>
      </c>
      <c r="I1566" s="121">
        <v>0.68402777777777779</v>
      </c>
      <c r="J1566" s="112">
        <v>4</v>
      </c>
      <c r="K1566" s="112">
        <v>3</v>
      </c>
      <c r="L1566" s="115">
        <v>8</v>
      </c>
      <c r="M1566" s="49">
        <f t="shared" si="72"/>
        <v>1319</v>
      </c>
      <c r="N1566" s="2">
        <f t="shared" si="73"/>
        <v>1</v>
      </c>
      <c r="O1566" s="16">
        <f t="shared" si="74"/>
        <v>1</v>
      </c>
    </row>
    <row r="1567" spans="7:15" ht="13.5" customHeight="1" x14ac:dyDescent="0.25">
      <c r="G1567" s="111">
        <v>45927</v>
      </c>
      <c r="H1567" s="112" t="s">
        <v>149</v>
      </c>
      <c r="I1567" s="121">
        <v>0.72569444444444442</v>
      </c>
      <c r="J1567" s="112">
        <v>4</v>
      </c>
      <c r="K1567" s="112">
        <v>0</v>
      </c>
      <c r="L1567" s="115">
        <v>10</v>
      </c>
      <c r="M1567" s="49">
        <f t="shared" si="72"/>
        <v>1320</v>
      </c>
      <c r="N1567" s="2">
        <f t="shared" si="73"/>
        <v>1</v>
      </c>
      <c r="O1567" s="16">
        <f t="shared" si="74"/>
        <v>1</v>
      </c>
    </row>
    <row r="1568" spans="7:15" ht="13.5" customHeight="1" x14ac:dyDescent="0.25">
      <c r="G1568" s="111">
        <v>45934</v>
      </c>
      <c r="H1568" s="112" t="s">
        <v>3</v>
      </c>
      <c r="I1568" s="121">
        <v>0.65972222222222221</v>
      </c>
      <c r="J1568" s="112">
        <v>4</v>
      </c>
      <c r="K1568" s="112">
        <v>9</v>
      </c>
      <c r="L1568" s="115">
        <v>7</v>
      </c>
      <c r="M1568" s="49">
        <f t="shared" si="72"/>
        <v>1321</v>
      </c>
      <c r="N1568" s="2">
        <f t="shared" si="73"/>
        <v>1</v>
      </c>
      <c r="O1568" s="16">
        <f t="shared" si="74"/>
        <v>1</v>
      </c>
    </row>
    <row r="1569" spans="7:15" ht="13.5" customHeight="1" x14ac:dyDescent="0.25">
      <c r="G1569" s="111">
        <v>45934</v>
      </c>
      <c r="H1569" s="112" t="s">
        <v>3</v>
      </c>
      <c r="I1569" s="121">
        <v>0.73611111111111116</v>
      </c>
      <c r="J1569" s="112">
        <v>4</v>
      </c>
      <c r="K1569" s="112">
        <v>9</v>
      </c>
      <c r="L1569" s="115">
        <v>10</v>
      </c>
      <c r="M1569" s="49">
        <f t="shared" si="72"/>
        <v>1322</v>
      </c>
      <c r="N1569" s="2">
        <f t="shared" si="73"/>
        <v>2</v>
      </c>
      <c r="O1569" s="16">
        <f t="shared" si="74"/>
        <v>2</v>
      </c>
    </row>
    <row r="1570" spans="7:15" ht="13.5" customHeight="1" x14ac:dyDescent="0.25">
      <c r="G1570" s="111">
        <v>45934</v>
      </c>
      <c r="H1570" s="112" t="s">
        <v>3</v>
      </c>
      <c r="I1570" s="121">
        <v>0.73611111111111116</v>
      </c>
      <c r="J1570" s="112">
        <v>4</v>
      </c>
      <c r="K1570" s="112">
        <v>9</v>
      </c>
      <c r="L1570" s="115">
        <v>10</v>
      </c>
      <c r="M1570" s="49">
        <f t="shared" si="72"/>
        <v>1322</v>
      </c>
      <c r="N1570" s="2">
        <f t="shared" si="73"/>
        <v>1</v>
      </c>
      <c r="O1570" s="16">
        <f t="shared" si="74"/>
        <v>2</v>
      </c>
    </row>
    <row r="1571" spans="7:15" ht="13.5" customHeight="1" x14ac:dyDescent="0.25">
      <c r="G1571" s="111">
        <v>45941</v>
      </c>
      <c r="H1571" s="112" t="s">
        <v>4</v>
      </c>
      <c r="I1571" s="121">
        <v>0.58333333333333337</v>
      </c>
      <c r="J1571" s="112">
        <v>4</v>
      </c>
      <c r="K1571" s="112">
        <v>0</v>
      </c>
      <c r="L1571" s="115">
        <v>4</v>
      </c>
      <c r="M1571" s="49">
        <f t="shared" si="72"/>
        <v>1323</v>
      </c>
      <c r="N1571" s="2">
        <f t="shared" si="73"/>
        <v>2</v>
      </c>
      <c r="O1571" s="16">
        <f t="shared" si="74"/>
        <v>2</v>
      </c>
    </row>
    <row r="1572" spans="7:15" ht="13.5" customHeight="1" x14ac:dyDescent="0.25">
      <c r="G1572" s="111">
        <v>45941</v>
      </c>
      <c r="H1572" s="112" t="s">
        <v>4</v>
      </c>
      <c r="I1572" s="121">
        <v>0.58333333333333337</v>
      </c>
      <c r="J1572" s="112">
        <v>4</v>
      </c>
      <c r="K1572" s="112">
        <v>0</v>
      </c>
      <c r="L1572" s="115">
        <v>4</v>
      </c>
      <c r="M1572" s="49">
        <f t="shared" si="72"/>
        <v>1323</v>
      </c>
      <c r="N1572" s="2">
        <f t="shared" si="73"/>
        <v>1</v>
      </c>
      <c r="O1572" s="16">
        <f t="shared" si="74"/>
        <v>2</v>
      </c>
    </row>
    <row r="1573" spans="7:15" ht="13.5" customHeight="1" x14ac:dyDescent="0.25">
      <c r="G1573" s="111">
        <v>45941</v>
      </c>
      <c r="H1573" s="112" t="s">
        <v>4</v>
      </c>
      <c r="I1573" s="121">
        <v>0.60763888888888884</v>
      </c>
      <c r="J1573" s="112">
        <v>4</v>
      </c>
      <c r="K1573" s="112">
        <v>0</v>
      </c>
      <c r="L1573" s="115">
        <v>5</v>
      </c>
      <c r="M1573" s="49">
        <f t="shared" si="72"/>
        <v>1324</v>
      </c>
      <c r="N1573" s="2">
        <f t="shared" si="73"/>
        <v>1</v>
      </c>
      <c r="O1573" s="16">
        <f t="shared" si="74"/>
        <v>1</v>
      </c>
    </row>
    <row r="1574" spans="7:15" ht="13.5" customHeight="1" x14ac:dyDescent="0.25">
      <c r="G1574" s="111">
        <v>45941</v>
      </c>
      <c r="H1574" s="112" t="s">
        <v>4</v>
      </c>
      <c r="I1574" s="121">
        <v>0.65972222222222221</v>
      </c>
      <c r="J1574" s="112">
        <v>4</v>
      </c>
      <c r="K1574" s="112">
        <v>0</v>
      </c>
      <c r="L1574" s="115">
        <v>7</v>
      </c>
      <c r="M1574" s="49">
        <f t="shared" si="72"/>
        <v>1325</v>
      </c>
      <c r="N1574" s="2">
        <f t="shared" si="73"/>
        <v>1</v>
      </c>
      <c r="O1574" s="16">
        <f t="shared" si="74"/>
        <v>1</v>
      </c>
    </row>
    <row r="1575" spans="7:15" ht="13.5" customHeight="1" x14ac:dyDescent="0.25">
      <c r="G1575" s="111">
        <v>45941</v>
      </c>
      <c r="H1575" s="112" t="s">
        <v>149</v>
      </c>
      <c r="I1575" s="121">
        <v>0.67361111111111116</v>
      </c>
      <c r="J1575" s="112">
        <v>4</v>
      </c>
      <c r="K1575" s="112">
        <v>2</v>
      </c>
      <c r="L1575" s="115">
        <v>7</v>
      </c>
      <c r="M1575" s="49">
        <f t="shared" si="72"/>
        <v>1326</v>
      </c>
      <c r="N1575" s="2">
        <f t="shared" si="73"/>
        <v>1</v>
      </c>
      <c r="O1575" s="16">
        <f t="shared" si="74"/>
        <v>1</v>
      </c>
    </row>
    <row r="1576" spans="7:15" ht="13.5" customHeight="1" x14ac:dyDescent="0.25">
      <c r="G1576" s="111">
        <v>45941</v>
      </c>
      <c r="H1576" s="112" t="s">
        <v>149</v>
      </c>
      <c r="I1576" s="121">
        <v>0.75347222222222221</v>
      </c>
      <c r="J1576" s="112">
        <v>4</v>
      </c>
      <c r="K1576" s="112">
        <v>2</v>
      </c>
      <c r="L1576" s="115">
        <v>10</v>
      </c>
      <c r="M1576" s="49">
        <f t="shared" si="72"/>
        <v>1327</v>
      </c>
      <c r="N1576" s="2">
        <f t="shared" si="73"/>
        <v>1</v>
      </c>
      <c r="O1576" s="16">
        <f t="shared" si="74"/>
        <v>1</v>
      </c>
    </row>
    <row r="1577" spans="7:15" ht="13.5" customHeight="1" x14ac:dyDescent="0.25">
      <c r="G1577" s="111">
        <v>45948</v>
      </c>
      <c r="H1577" s="112" t="s">
        <v>148</v>
      </c>
      <c r="I1577" s="121">
        <v>0.54513888888888884</v>
      </c>
      <c r="J1577" s="112">
        <v>4</v>
      </c>
      <c r="K1577" s="112">
        <v>3</v>
      </c>
      <c r="L1577" s="115">
        <v>2</v>
      </c>
      <c r="M1577" s="49">
        <f t="shared" si="72"/>
        <v>1328</v>
      </c>
      <c r="N1577" s="2">
        <f t="shared" si="73"/>
        <v>1</v>
      </c>
      <c r="O1577" s="16">
        <f t="shared" si="74"/>
        <v>1</v>
      </c>
    </row>
    <row r="1578" spans="7:15" ht="13.5" customHeight="1" x14ac:dyDescent="0.25">
      <c r="G1578" s="111">
        <v>45948</v>
      </c>
      <c r="H1578" s="112" t="s">
        <v>148</v>
      </c>
      <c r="I1578" s="121">
        <v>0.59375</v>
      </c>
      <c r="J1578" s="112">
        <v>4</v>
      </c>
      <c r="K1578" s="112">
        <v>3</v>
      </c>
      <c r="L1578" s="115">
        <v>4</v>
      </c>
      <c r="M1578" s="49">
        <f t="shared" si="72"/>
        <v>1329</v>
      </c>
      <c r="N1578" s="2">
        <f t="shared" si="73"/>
        <v>1</v>
      </c>
      <c r="O1578" s="16">
        <f t="shared" si="74"/>
        <v>1</v>
      </c>
    </row>
    <row r="1579" spans="7:15" ht="13.5" customHeight="1" x14ac:dyDescent="0.25">
      <c r="G1579" s="111">
        <v>45948</v>
      </c>
      <c r="H1579" s="112" t="s">
        <v>4</v>
      </c>
      <c r="I1579" s="121">
        <v>0.60763888888888884</v>
      </c>
      <c r="J1579" s="112">
        <v>4</v>
      </c>
      <c r="K1579" s="112">
        <v>3</v>
      </c>
      <c r="L1579" s="115">
        <v>5</v>
      </c>
      <c r="M1579" s="49">
        <f t="shared" si="72"/>
        <v>1330</v>
      </c>
      <c r="N1579" s="2">
        <f t="shared" si="73"/>
        <v>1</v>
      </c>
      <c r="O1579" s="16">
        <f t="shared" si="74"/>
        <v>1</v>
      </c>
    </row>
    <row r="1580" spans="7:15" ht="13.5" customHeight="1" x14ac:dyDescent="0.25">
      <c r="G1580" s="111">
        <v>45955</v>
      </c>
      <c r="H1580" s="112" t="s">
        <v>6</v>
      </c>
      <c r="I1580" s="121">
        <v>0.625</v>
      </c>
      <c r="J1580" s="112">
        <v>4</v>
      </c>
      <c r="K1580" s="112">
        <v>0</v>
      </c>
      <c r="L1580" s="115">
        <v>6</v>
      </c>
      <c r="M1580" s="49">
        <f t="shared" si="72"/>
        <v>1331</v>
      </c>
      <c r="N1580" s="2">
        <f t="shared" si="73"/>
        <v>1</v>
      </c>
      <c r="O1580" s="16">
        <f t="shared" si="74"/>
        <v>1</v>
      </c>
    </row>
    <row r="1581" spans="7:15" ht="13.5" customHeight="1" x14ac:dyDescent="0.25">
      <c r="G1581" s="111">
        <v>45955</v>
      </c>
      <c r="H1581" s="112" t="s">
        <v>148</v>
      </c>
      <c r="I1581" s="121">
        <v>0.71875</v>
      </c>
      <c r="J1581" s="112">
        <v>4</v>
      </c>
      <c r="K1581" s="112">
        <v>7</v>
      </c>
      <c r="L1581" s="115">
        <v>9</v>
      </c>
      <c r="M1581" s="49">
        <f t="shared" si="72"/>
        <v>1332</v>
      </c>
      <c r="N1581" s="2">
        <f t="shared" si="73"/>
        <v>1</v>
      </c>
      <c r="O1581" s="16">
        <f t="shared" si="74"/>
        <v>1</v>
      </c>
    </row>
    <row r="1582" spans="7:15" ht="13.5" customHeight="1" x14ac:dyDescent="0.25">
      <c r="G1582" s="111">
        <v>45962</v>
      </c>
      <c r="H1582" s="112" t="s">
        <v>21</v>
      </c>
      <c r="I1582" s="121">
        <v>0.625</v>
      </c>
      <c r="J1582" s="112">
        <v>4</v>
      </c>
      <c r="K1582" s="112">
        <v>0</v>
      </c>
      <c r="L1582" s="115">
        <v>5</v>
      </c>
      <c r="M1582" s="49">
        <f t="shared" si="72"/>
        <v>1333</v>
      </c>
      <c r="N1582" s="2">
        <f t="shared" si="73"/>
        <v>1</v>
      </c>
      <c r="O1582" s="16">
        <f t="shared" si="74"/>
        <v>1</v>
      </c>
    </row>
    <row r="1583" spans="7:15" ht="13.5" customHeight="1" x14ac:dyDescent="0.25">
      <c r="G1583" s="111">
        <v>45962</v>
      </c>
      <c r="H1583" s="112" t="s">
        <v>148</v>
      </c>
      <c r="I1583" s="121">
        <v>0.63888888888888884</v>
      </c>
      <c r="J1583" s="112">
        <v>5</v>
      </c>
      <c r="K1583" s="112">
        <v>0</v>
      </c>
      <c r="L1583" s="115">
        <v>6</v>
      </c>
      <c r="M1583" s="49">
        <f t="shared" si="72"/>
        <v>1334</v>
      </c>
      <c r="N1583" s="2">
        <f t="shared" si="73"/>
        <v>1</v>
      </c>
      <c r="O1583" s="16">
        <f t="shared" si="74"/>
        <v>1</v>
      </c>
    </row>
    <row r="1584" spans="7:15" ht="13.5" customHeight="1" x14ac:dyDescent="0.25">
      <c r="G1584" s="111">
        <v>45962</v>
      </c>
      <c r="H1584" s="112" t="s">
        <v>148</v>
      </c>
      <c r="I1584" s="121">
        <v>0.69791666666666663</v>
      </c>
      <c r="J1584" s="112">
        <v>5</v>
      </c>
      <c r="K1584" s="112">
        <v>0</v>
      </c>
      <c r="L1584" s="115">
        <v>8</v>
      </c>
      <c r="M1584" s="49">
        <f t="shared" si="72"/>
        <v>1335</v>
      </c>
      <c r="N1584" s="2">
        <f t="shared" si="73"/>
        <v>1</v>
      </c>
      <c r="O1584" s="16">
        <f t="shared" si="74"/>
        <v>1</v>
      </c>
    </row>
    <row r="1585" spans="7:15" ht="13.5" customHeight="1" x14ac:dyDescent="0.25">
      <c r="G1585" s="111">
        <v>45962</v>
      </c>
      <c r="H1585" s="112" t="s">
        <v>148</v>
      </c>
      <c r="I1585" s="121">
        <v>0.72222222222222221</v>
      </c>
      <c r="J1585" s="112">
        <v>5</v>
      </c>
      <c r="K1585" s="112">
        <v>0</v>
      </c>
      <c r="L1585" s="115">
        <v>9</v>
      </c>
      <c r="M1585" s="49">
        <f t="shared" si="72"/>
        <v>1336</v>
      </c>
      <c r="N1585" s="2">
        <f t="shared" si="73"/>
        <v>1</v>
      </c>
      <c r="O1585" s="16">
        <f t="shared" si="74"/>
        <v>1</v>
      </c>
    </row>
    <row r="1586" spans="7:15" ht="13.5" customHeight="1" x14ac:dyDescent="0.25">
      <c r="G1586" s="111">
        <v>45962</v>
      </c>
      <c r="H1586" s="112" t="s">
        <v>21</v>
      </c>
      <c r="I1586" s="121">
        <v>0.73611111111111116</v>
      </c>
      <c r="J1586" s="112">
        <v>4</v>
      </c>
      <c r="K1586" s="112">
        <v>0</v>
      </c>
      <c r="L1586" s="115">
        <v>9</v>
      </c>
      <c r="M1586" s="49">
        <f t="shared" si="72"/>
        <v>1337</v>
      </c>
      <c r="N1586" s="2">
        <f t="shared" si="73"/>
        <v>1</v>
      </c>
      <c r="O1586" s="16">
        <f t="shared" si="74"/>
        <v>1</v>
      </c>
    </row>
    <row r="1587" spans="7:15" ht="13.5" customHeight="1" x14ac:dyDescent="0.25">
      <c r="G1587" s="111">
        <v>45965</v>
      </c>
      <c r="H1587" s="112" t="s">
        <v>21</v>
      </c>
      <c r="I1587" s="121">
        <v>0.72569444444444442</v>
      </c>
      <c r="J1587" s="112">
        <v>6</v>
      </c>
      <c r="K1587" s="112">
        <v>0</v>
      </c>
      <c r="L1587" s="115">
        <v>10</v>
      </c>
      <c r="M1587" s="49">
        <f t="shared" si="72"/>
        <v>1338</v>
      </c>
      <c r="N1587" s="2">
        <f t="shared" si="73"/>
        <v>2</v>
      </c>
      <c r="O1587" s="16">
        <f t="shared" si="74"/>
        <v>2</v>
      </c>
    </row>
    <row r="1588" spans="7:15" ht="13.5" customHeight="1" x14ac:dyDescent="0.25">
      <c r="G1588" s="111">
        <v>45965</v>
      </c>
      <c r="H1588" s="112" t="s">
        <v>21</v>
      </c>
      <c r="I1588" s="121">
        <v>0.72569444444444442</v>
      </c>
      <c r="J1588" s="112">
        <v>6</v>
      </c>
      <c r="K1588" s="112">
        <v>0</v>
      </c>
      <c r="L1588" s="115">
        <v>10</v>
      </c>
      <c r="M1588" s="49">
        <f t="shared" si="72"/>
        <v>1338</v>
      </c>
      <c r="N1588" s="2">
        <f t="shared" si="73"/>
        <v>1</v>
      </c>
      <c r="O1588" s="16">
        <f t="shared" si="74"/>
        <v>2</v>
      </c>
    </row>
    <row r="1589" spans="7:15" ht="13.5" customHeight="1" x14ac:dyDescent="0.25">
      <c r="G1589" s="111">
        <v>45967</v>
      </c>
      <c r="H1589" s="112" t="s">
        <v>21</v>
      </c>
      <c r="I1589" s="121">
        <v>0.63888888888888884</v>
      </c>
      <c r="J1589" s="112">
        <v>4</v>
      </c>
      <c r="K1589" s="112">
        <v>6</v>
      </c>
      <c r="L1589" s="115">
        <v>5</v>
      </c>
      <c r="M1589" s="49">
        <f t="shared" si="72"/>
        <v>1339</v>
      </c>
      <c r="N1589" s="2">
        <f t="shared" si="73"/>
        <v>2</v>
      </c>
      <c r="O1589" s="16">
        <f t="shared" si="74"/>
        <v>2</v>
      </c>
    </row>
    <row r="1590" spans="7:15" ht="13.5" customHeight="1" x14ac:dyDescent="0.25">
      <c r="G1590" s="111">
        <v>45967</v>
      </c>
      <c r="H1590" s="112" t="s">
        <v>21</v>
      </c>
      <c r="I1590" s="121">
        <v>0.63888888888888884</v>
      </c>
      <c r="J1590" s="112">
        <v>4</v>
      </c>
      <c r="K1590" s="112">
        <v>6</v>
      </c>
      <c r="L1590" s="115">
        <v>5</v>
      </c>
      <c r="M1590" s="49">
        <f t="shared" si="72"/>
        <v>1339</v>
      </c>
      <c r="N1590" s="2">
        <f t="shared" si="73"/>
        <v>1</v>
      </c>
      <c r="O1590" s="16">
        <f t="shared" si="74"/>
        <v>2</v>
      </c>
    </row>
    <row r="1591" spans="7:15" ht="13.5" customHeight="1" x14ac:dyDescent="0.25">
      <c r="G1591" s="111">
        <v>45967</v>
      </c>
      <c r="H1591" s="112" t="s">
        <v>21</v>
      </c>
      <c r="I1591" s="121">
        <v>0.78472222222222199</v>
      </c>
      <c r="J1591" s="112">
        <v>4</v>
      </c>
      <c r="K1591" s="112">
        <v>6</v>
      </c>
      <c r="L1591" s="115">
        <v>9</v>
      </c>
      <c r="M1591" s="49">
        <f t="shared" si="72"/>
        <v>1340</v>
      </c>
      <c r="N1591" s="2">
        <f t="shared" si="73"/>
        <v>1</v>
      </c>
      <c r="O1591" s="16">
        <f t="shared" si="74"/>
        <v>1</v>
      </c>
    </row>
    <row r="1592" spans="7:15" ht="13.5" customHeight="1" x14ac:dyDescent="0.25">
      <c r="G1592" s="111">
        <v>45969</v>
      </c>
      <c r="H1592" s="112" t="s">
        <v>149</v>
      </c>
      <c r="I1592" s="121">
        <v>0.56597222222222221</v>
      </c>
      <c r="J1592" s="112">
        <v>4</v>
      </c>
      <c r="K1592" s="112">
        <v>0</v>
      </c>
      <c r="L1592" s="115">
        <v>3</v>
      </c>
      <c r="M1592" s="49">
        <f t="shared" si="72"/>
        <v>1341</v>
      </c>
      <c r="N1592" s="2">
        <f t="shared" si="73"/>
        <v>1</v>
      </c>
      <c r="O1592" s="16">
        <f t="shared" si="74"/>
        <v>1</v>
      </c>
    </row>
    <row r="1593" spans="7:15" ht="13.5" customHeight="1" x14ac:dyDescent="0.25">
      <c r="G1593" s="111">
        <v>45969</v>
      </c>
      <c r="H1593" s="112" t="s">
        <v>149</v>
      </c>
      <c r="I1593" s="121">
        <v>0.59027777777777779</v>
      </c>
      <c r="J1593" s="112">
        <v>4</v>
      </c>
      <c r="K1593" s="112">
        <v>0</v>
      </c>
      <c r="L1593" s="115">
        <v>4</v>
      </c>
      <c r="M1593" s="49">
        <f t="shared" si="72"/>
        <v>1342</v>
      </c>
      <c r="N1593" s="2">
        <f t="shared" si="73"/>
        <v>1</v>
      </c>
      <c r="O1593" s="16">
        <f t="shared" si="74"/>
        <v>1</v>
      </c>
    </row>
    <row r="1594" spans="7:15" ht="13.5" customHeight="1" x14ac:dyDescent="0.25">
      <c r="G1594" s="111">
        <v>45969</v>
      </c>
      <c r="H1594" s="112" t="s">
        <v>149</v>
      </c>
      <c r="I1594" s="121">
        <v>0.67361111111111116</v>
      </c>
      <c r="J1594" s="112">
        <v>4</v>
      </c>
      <c r="K1594" s="112">
        <v>0</v>
      </c>
      <c r="L1594" s="115">
        <v>7</v>
      </c>
      <c r="M1594" s="49">
        <f t="shared" si="72"/>
        <v>1343</v>
      </c>
      <c r="N1594" s="2">
        <f t="shared" si="73"/>
        <v>1</v>
      </c>
      <c r="O1594" s="16">
        <f t="shared" si="74"/>
        <v>1</v>
      </c>
    </row>
    <row r="1595" spans="7:15" ht="13.5" customHeight="1" x14ac:dyDescent="0.25">
      <c r="G1595" s="111">
        <v>45969</v>
      </c>
      <c r="H1595" s="112" t="s">
        <v>149</v>
      </c>
      <c r="I1595" s="121">
        <v>0.75347222222222221</v>
      </c>
      <c r="J1595" s="112">
        <v>4</v>
      </c>
      <c r="K1595" s="112">
        <v>0</v>
      </c>
      <c r="L1595" s="115">
        <v>10</v>
      </c>
      <c r="M1595" s="49">
        <f t="shared" si="72"/>
        <v>1344</v>
      </c>
      <c r="N1595" s="2">
        <f t="shared" si="73"/>
        <v>1</v>
      </c>
      <c r="O1595" s="16">
        <f t="shared" si="74"/>
        <v>1</v>
      </c>
    </row>
    <row r="1596" spans="7:15" ht="13.5" customHeight="1" x14ac:dyDescent="0.25">
      <c r="G1596" s="111">
        <v>45976</v>
      </c>
      <c r="H1596" s="112" t="s">
        <v>1079</v>
      </c>
      <c r="I1596" s="121">
        <v>0.54861111111111116</v>
      </c>
      <c r="J1596" s="112">
        <v>4</v>
      </c>
      <c r="K1596" s="112">
        <v>0</v>
      </c>
      <c r="L1596" s="115">
        <v>2</v>
      </c>
      <c r="M1596" s="49">
        <f t="shared" si="72"/>
        <v>1345</v>
      </c>
      <c r="N1596" s="2">
        <f t="shared" si="73"/>
        <v>1</v>
      </c>
      <c r="O1596" s="16">
        <f t="shared" si="74"/>
        <v>1</v>
      </c>
    </row>
    <row r="1597" spans="7:15" ht="13.5" customHeight="1" x14ac:dyDescent="0.25">
      <c r="G1597" s="111">
        <v>45976</v>
      </c>
      <c r="H1597" s="112" t="s">
        <v>4</v>
      </c>
      <c r="I1597" s="121">
        <v>0.58333333333333337</v>
      </c>
      <c r="J1597" s="112">
        <v>5</v>
      </c>
      <c r="K1597" s="112">
        <v>6</v>
      </c>
      <c r="L1597" s="115">
        <v>4</v>
      </c>
      <c r="M1597" s="49">
        <f t="shared" si="72"/>
        <v>1346</v>
      </c>
      <c r="N1597" s="2">
        <f t="shared" si="73"/>
        <v>1</v>
      </c>
      <c r="O1597" s="16">
        <f t="shared" si="74"/>
        <v>1</v>
      </c>
    </row>
    <row r="1598" spans="7:15" ht="13.5" customHeight="1" x14ac:dyDescent="0.25">
      <c r="G1598" s="111">
        <v>45976</v>
      </c>
      <c r="H1598" s="112" t="s">
        <v>1079</v>
      </c>
      <c r="I1598" s="121">
        <v>0.59722222222222221</v>
      </c>
      <c r="J1598" s="112">
        <v>4</v>
      </c>
      <c r="K1598" s="112">
        <v>0</v>
      </c>
      <c r="L1598" s="115">
        <v>4</v>
      </c>
      <c r="M1598" s="49">
        <f t="shared" si="72"/>
        <v>1347</v>
      </c>
      <c r="N1598" s="2">
        <f t="shared" si="73"/>
        <v>1</v>
      </c>
      <c r="O1598" s="16">
        <f t="shared" si="74"/>
        <v>1</v>
      </c>
    </row>
    <row r="1599" spans="7:15" ht="13.5" customHeight="1" x14ac:dyDescent="0.25">
      <c r="G1599" s="111">
        <v>45976</v>
      </c>
      <c r="H1599" s="112" t="s">
        <v>4</v>
      </c>
      <c r="I1599" s="121">
        <v>0.60763888888888884</v>
      </c>
      <c r="J1599" s="112">
        <v>5</v>
      </c>
      <c r="K1599" s="112">
        <v>6</v>
      </c>
      <c r="L1599" s="115">
        <v>5</v>
      </c>
      <c r="M1599" s="49">
        <f t="shared" si="72"/>
        <v>1348</v>
      </c>
      <c r="N1599" s="2">
        <f t="shared" si="73"/>
        <v>1</v>
      </c>
      <c r="O1599" s="16">
        <f t="shared" si="74"/>
        <v>1</v>
      </c>
    </row>
    <row r="1600" spans="7:15" ht="13.5" customHeight="1" x14ac:dyDescent="0.25">
      <c r="G1600" s="111">
        <v>45976</v>
      </c>
      <c r="H1600" s="112" t="s">
        <v>1079</v>
      </c>
      <c r="I1600" s="121">
        <v>0.62152777777777779</v>
      </c>
      <c r="J1600" s="112">
        <v>4</v>
      </c>
      <c r="K1600" s="112">
        <v>0</v>
      </c>
      <c r="L1600" s="115">
        <v>5</v>
      </c>
      <c r="M1600" s="49">
        <f t="shared" si="72"/>
        <v>1349</v>
      </c>
      <c r="N1600" s="2">
        <f t="shared" si="73"/>
        <v>1</v>
      </c>
      <c r="O1600" s="16">
        <f t="shared" si="74"/>
        <v>1</v>
      </c>
    </row>
    <row r="1601" spans="7:15" ht="13.5" customHeight="1" x14ac:dyDescent="0.25">
      <c r="G1601" s="111">
        <v>45976</v>
      </c>
      <c r="H1601" s="112" t="s">
        <v>4</v>
      </c>
      <c r="I1601" s="121">
        <v>0.63194444444444442</v>
      </c>
      <c r="J1601" s="112">
        <v>5</v>
      </c>
      <c r="K1601" s="112">
        <v>6</v>
      </c>
      <c r="L1601" s="115">
        <v>6</v>
      </c>
      <c r="M1601" s="49">
        <f t="shared" si="72"/>
        <v>1350</v>
      </c>
      <c r="N1601" s="2">
        <f t="shared" si="73"/>
        <v>1</v>
      </c>
      <c r="O1601" s="16">
        <f t="shared" si="74"/>
        <v>1</v>
      </c>
    </row>
    <row r="1602" spans="7:15" ht="13.5" customHeight="1" x14ac:dyDescent="0.25">
      <c r="G1602" s="111">
        <v>45976</v>
      </c>
      <c r="H1602" s="112" t="s">
        <v>1079</v>
      </c>
      <c r="I1602" s="121">
        <v>0.69791666666666663</v>
      </c>
      <c r="J1602" s="112">
        <v>4</v>
      </c>
      <c r="K1602" s="112">
        <v>0</v>
      </c>
      <c r="L1602" s="115">
        <v>8</v>
      </c>
      <c r="M1602" s="49">
        <f t="shared" si="72"/>
        <v>1351</v>
      </c>
      <c r="N1602" s="2">
        <f t="shared" si="73"/>
        <v>1</v>
      </c>
      <c r="O1602" s="16">
        <f t="shared" si="74"/>
        <v>1</v>
      </c>
    </row>
    <row r="1603" spans="7:15" ht="13.5" customHeight="1" x14ac:dyDescent="0.25">
      <c r="G1603" s="111">
        <v>45976</v>
      </c>
      <c r="H1603" s="112" t="s">
        <v>4</v>
      </c>
      <c r="I1603" s="121">
        <v>0.73611111111111116</v>
      </c>
      <c r="J1603" s="112">
        <v>5</v>
      </c>
      <c r="K1603" s="112">
        <v>6</v>
      </c>
      <c r="L1603" s="115">
        <v>10</v>
      </c>
      <c r="M1603" s="49">
        <f t="shared" si="72"/>
        <v>1352</v>
      </c>
      <c r="N1603" s="2">
        <f t="shared" si="73"/>
        <v>1</v>
      </c>
      <c r="O1603" s="16">
        <f t="shared" si="74"/>
        <v>1</v>
      </c>
    </row>
    <row r="1604" spans="7:15" ht="13.5" customHeight="1" x14ac:dyDescent="0.25">
      <c r="G1604" s="111">
        <v>45976</v>
      </c>
      <c r="H1604" s="112" t="s">
        <v>1079</v>
      </c>
      <c r="I1604" s="121">
        <v>0.74652777777777779</v>
      </c>
      <c r="J1604" s="112">
        <v>4</v>
      </c>
      <c r="K1604" s="112">
        <v>0</v>
      </c>
      <c r="L1604" s="115">
        <v>10</v>
      </c>
      <c r="M1604" s="49">
        <f t="shared" si="72"/>
        <v>1353</v>
      </c>
      <c r="N1604" s="2">
        <f t="shared" si="73"/>
        <v>1</v>
      </c>
      <c r="O1604" s="16">
        <f t="shared" si="74"/>
        <v>1</v>
      </c>
    </row>
    <row r="1605" spans="7:15" ht="13.5" customHeight="1" x14ac:dyDescent="0.25">
      <c r="G1605" s="111">
        <v>45983</v>
      </c>
      <c r="H1605" s="112" t="s">
        <v>226</v>
      </c>
      <c r="I1605" s="121">
        <v>0.58333333333333337</v>
      </c>
      <c r="J1605" s="112">
        <v>4</v>
      </c>
      <c r="K1605" s="112">
        <v>3</v>
      </c>
      <c r="L1605" s="115">
        <v>4</v>
      </c>
      <c r="M1605" s="49">
        <f t="shared" si="72"/>
        <v>1354</v>
      </c>
      <c r="N1605" s="2">
        <f t="shared" si="73"/>
        <v>1</v>
      </c>
      <c r="O1605" s="16">
        <f t="shared" si="74"/>
        <v>1</v>
      </c>
    </row>
    <row r="1606" spans="7:15" ht="13.5" customHeight="1" x14ac:dyDescent="0.25">
      <c r="G1606" s="111">
        <v>45983</v>
      </c>
      <c r="H1606" s="112" t="s">
        <v>1072</v>
      </c>
      <c r="I1606" s="121">
        <v>0.62152777777777779</v>
      </c>
      <c r="J1606" s="112">
        <v>4</v>
      </c>
      <c r="K1606" s="112">
        <v>0</v>
      </c>
      <c r="L1606" s="115">
        <v>5</v>
      </c>
      <c r="M1606" s="49">
        <f t="shared" ref="M1606:M1669" si="75">IF(AND(G1606=G1605,L1606=L1605,I1606=I1605),M1605,M1605+1)</f>
        <v>1355</v>
      </c>
      <c r="N1606" s="2">
        <f t="shared" si="73"/>
        <v>1</v>
      </c>
      <c r="O1606" s="16">
        <f t="shared" si="74"/>
        <v>1</v>
      </c>
    </row>
    <row r="1607" spans="7:15" ht="13.5" customHeight="1" x14ac:dyDescent="0.25">
      <c r="G1607" s="111">
        <v>45983</v>
      </c>
      <c r="H1607" s="112" t="s">
        <v>226</v>
      </c>
      <c r="I1607" s="121">
        <v>0.63194444444444442</v>
      </c>
      <c r="J1607" s="112">
        <v>4</v>
      </c>
      <c r="K1607" s="112">
        <v>3</v>
      </c>
      <c r="L1607" s="115">
        <v>6</v>
      </c>
      <c r="M1607" s="49">
        <f t="shared" si="75"/>
        <v>1356</v>
      </c>
      <c r="N1607" s="2">
        <f t="shared" si="73"/>
        <v>2</v>
      </c>
      <c r="O1607" s="16">
        <f t="shared" si="74"/>
        <v>2</v>
      </c>
    </row>
    <row r="1608" spans="7:15" ht="13.5" customHeight="1" x14ac:dyDescent="0.25">
      <c r="G1608" s="111">
        <v>45983</v>
      </c>
      <c r="H1608" s="112" t="s">
        <v>226</v>
      </c>
      <c r="I1608" s="121">
        <v>0.63194444444444442</v>
      </c>
      <c r="J1608" s="112">
        <v>4</v>
      </c>
      <c r="K1608" s="112">
        <v>3</v>
      </c>
      <c r="L1608" s="115">
        <v>6</v>
      </c>
      <c r="M1608" s="49">
        <f t="shared" si="75"/>
        <v>1356</v>
      </c>
      <c r="N1608" s="2">
        <f t="shared" si="73"/>
        <v>1</v>
      </c>
      <c r="O1608" s="16">
        <f t="shared" si="74"/>
        <v>2</v>
      </c>
    </row>
    <row r="1609" spans="7:15" ht="13.5" customHeight="1" x14ac:dyDescent="0.25">
      <c r="G1609" s="111">
        <v>45983</v>
      </c>
      <c r="H1609" s="112" t="s">
        <v>226</v>
      </c>
      <c r="I1609" s="121">
        <v>0.65625</v>
      </c>
      <c r="J1609" s="112">
        <v>4</v>
      </c>
      <c r="K1609" s="112">
        <v>3</v>
      </c>
      <c r="L1609" s="115">
        <v>7</v>
      </c>
      <c r="M1609" s="49">
        <f t="shared" si="75"/>
        <v>1357</v>
      </c>
      <c r="N1609" s="2">
        <f t="shared" ref="N1609:N1672" si="76">IF(M1609=M1611,3,IF(M1609=M1610,2,1))</f>
        <v>1</v>
      </c>
      <c r="O1609" s="16">
        <f t="shared" ref="O1609:O1672" si="77">IF(N1607=3,3,IF(N1608=3,3,IF(N1608=2,2,N1609)))</f>
        <v>1</v>
      </c>
    </row>
    <row r="1610" spans="7:15" ht="13.5" customHeight="1" x14ac:dyDescent="0.25">
      <c r="G1610" s="111">
        <v>45983</v>
      </c>
      <c r="H1610" s="112" t="s">
        <v>226</v>
      </c>
      <c r="I1610" s="121">
        <v>0.68402777777777779</v>
      </c>
      <c r="J1610" s="112">
        <v>4</v>
      </c>
      <c r="K1610" s="112">
        <v>3</v>
      </c>
      <c r="L1610" s="115">
        <v>8</v>
      </c>
      <c r="M1610" s="49">
        <f t="shared" si="75"/>
        <v>1358</v>
      </c>
      <c r="N1610" s="2">
        <f t="shared" si="76"/>
        <v>1</v>
      </c>
      <c r="O1610" s="16">
        <f t="shared" si="77"/>
        <v>1</v>
      </c>
    </row>
    <row r="1611" spans="7:15" ht="13.5" customHeight="1" x14ac:dyDescent="0.25">
      <c r="G1611" s="111">
        <v>45983</v>
      </c>
      <c r="H1611" s="112" t="s">
        <v>226</v>
      </c>
      <c r="I1611" s="121">
        <v>0.73611111111111116</v>
      </c>
      <c r="J1611" s="112">
        <v>4</v>
      </c>
      <c r="K1611" s="112">
        <v>3</v>
      </c>
      <c r="L1611" s="115">
        <v>10</v>
      </c>
      <c r="M1611" s="49">
        <f t="shared" si="75"/>
        <v>1359</v>
      </c>
      <c r="N1611" s="2">
        <f t="shared" si="76"/>
        <v>1</v>
      </c>
      <c r="O1611" s="16">
        <f t="shared" si="77"/>
        <v>1</v>
      </c>
    </row>
    <row r="1612" spans="7:15" ht="13.5" customHeight="1" x14ac:dyDescent="0.25">
      <c r="G1612" s="111">
        <v>45983</v>
      </c>
      <c r="H1612" s="112" t="s">
        <v>1072</v>
      </c>
      <c r="I1612" s="121">
        <v>0.74652777777777779</v>
      </c>
      <c r="J1612" s="112">
        <v>4</v>
      </c>
      <c r="K1612" s="112">
        <v>0</v>
      </c>
      <c r="L1612" s="115">
        <v>10</v>
      </c>
      <c r="M1612" s="49">
        <f t="shared" si="75"/>
        <v>1360</v>
      </c>
      <c r="N1612" s="2">
        <f t="shared" si="76"/>
        <v>1</v>
      </c>
      <c r="O1612" s="16">
        <f t="shared" si="77"/>
        <v>1</v>
      </c>
    </row>
    <row r="1613" spans="7:15" ht="13.5" customHeight="1" x14ac:dyDescent="0.25">
      <c r="G1613" s="111">
        <v>45990</v>
      </c>
      <c r="H1613" s="112" t="s">
        <v>4</v>
      </c>
      <c r="I1613" s="121">
        <v>0.71180555555555558</v>
      </c>
      <c r="J1613" s="112">
        <v>7</v>
      </c>
      <c r="K1613" s="112">
        <v>9</v>
      </c>
      <c r="L1613" s="115">
        <v>9</v>
      </c>
      <c r="M1613" s="49">
        <f t="shared" si="75"/>
        <v>1361</v>
      </c>
      <c r="N1613" s="2">
        <f t="shared" si="76"/>
        <v>2</v>
      </c>
      <c r="O1613" s="16">
        <f t="shared" si="77"/>
        <v>2</v>
      </c>
    </row>
    <row r="1614" spans="7:15" ht="13.5" customHeight="1" x14ac:dyDescent="0.25">
      <c r="G1614" s="111">
        <v>45990</v>
      </c>
      <c r="H1614" s="112" t="s">
        <v>4</v>
      </c>
      <c r="I1614" s="121">
        <v>0.71180555555555558</v>
      </c>
      <c r="J1614" s="112">
        <v>7</v>
      </c>
      <c r="K1614" s="112">
        <v>9</v>
      </c>
      <c r="L1614" s="115">
        <v>9</v>
      </c>
      <c r="M1614" s="49">
        <f t="shared" si="75"/>
        <v>1361</v>
      </c>
      <c r="N1614" s="2">
        <f t="shared" si="76"/>
        <v>1</v>
      </c>
      <c r="O1614" s="16">
        <f t="shared" si="77"/>
        <v>2</v>
      </c>
    </row>
    <row r="1615" spans="7:15" ht="13.5" customHeight="1" x14ac:dyDescent="0.25">
      <c r="G1615" s="111">
        <v>45997</v>
      </c>
      <c r="H1615" s="112" t="s">
        <v>198</v>
      </c>
      <c r="I1615" s="121">
        <v>0.55902777777777779</v>
      </c>
      <c r="J1615" s="112">
        <v>4</v>
      </c>
      <c r="K1615" s="112">
        <v>0</v>
      </c>
      <c r="L1615" s="115">
        <v>3</v>
      </c>
      <c r="M1615" s="49">
        <f t="shared" si="75"/>
        <v>1362</v>
      </c>
      <c r="N1615" s="2">
        <f t="shared" si="76"/>
        <v>1</v>
      </c>
      <c r="O1615" s="16">
        <f t="shared" si="77"/>
        <v>1</v>
      </c>
    </row>
    <row r="1616" spans="7:15" ht="13.5" customHeight="1" x14ac:dyDescent="0.25">
      <c r="G1616" s="111">
        <v>45997</v>
      </c>
      <c r="H1616" s="112" t="s">
        <v>198</v>
      </c>
      <c r="I1616" s="121">
        <v>0.65625</v>
      </c>
      <c r="J1616" s="112">
        <v>4</v>
      </c>
      <c r="K1616" s="112">
        <v>0</v>
      </c>
      <c r="L1616" s="115">
        <v>7</v>
      </c>
      <c r="M1616" s="49">
        <f t="shared" si="75"/>
        <v>1363</v>
      </c>
      <c r="N1616" s="2">
        <f t="shared" si="76"/>
        <v>2</v>
      </c>
      <c r="O1616" s="16">
        <f t="shared" si="77"/>
        <v>2</v>
      </c>
    </row>
    <row r="1617" spans="7:15" ht="13.5" customHeight="1" x14ac:dyDescent="0.25">
      <c r="G1617" s="111">
        <v>45997</v>
      </c>
      <c r="H1617" s="112" t="s">
        <v>198</v>
      </c>
      <c r="I1617" s="121">
        <v>0.65625</v>
      </c>
      <c r="J1617" s="112">
        <v>4</v>
      </c>
      <c r="K1617" s="112">
        <v>0</v>
      </c>
      <c r="L1617" s="115">
        <v>7</v>
      </c>
      <c r="M1617" s="49">
        <f t="shared" si="75"/>
        <v>1363</v>
      </c>
      <c r="N1617" s="2">
        <f t="shared" si="76"/>
        <v>1</v>
      </c>
      <c r="O1617" s="16">
        <f t="shared" si="77"/>
        <v>2</v>
      </c>
    </row>
    <row r="1618" spans="7:15" ht="13.5" customHeight="1" x14ac:dyDescent="0.25">
      <c r="G1618" s="111">
        <v>45997</v>
      </c>
      <c r="H1618" s="112" t="s">
        <v>198</v>
      </c>
      <c r="I1618" s="121">
        <v>0.73611111111111116</v>
      </c>
      <c r="J1618" s="112">
        <v>4</v>
      </c>
      <c r="K1618" s="112">
        <v>0</v>
      </c>
      <c r="L1618" s="115">
        <v>10</v>
      </c>
      <c r="M1618" s="49">
        <f t="shared" si="75"/>
        <v>1364</v>
      </c>
      <c r="N1618" s="2">
        <f t="shared" si="76"/>
        <v>1</v>
      </c>
      <c r="O1618" s="16">
        <f t="shared" si="77"/>
        <v>1</v>
      </c>
    </row>
    <row r="1619" spans="7:15" ht="13.5" customHeight="1" x14ac:dyDescent="0.25">
      <c r="G1619" s="111">
        <v>45998</v>
      </c>
      <c r="H1619" s="112" t="s">
        <v>149</v>
      </c>
      <c r="I1619" s="121">
        <v>0.63194444444444442</v>
      </c>
      <c r="J1619" s="112">
        <v>4</v>
      </c>
      <c r="K1619" s="112">
        <v>4</v>
      </c>
      <c r="L1619" s="115">
        <v>6</v>
      </c>
      <c r="M1619" s="49">
        <f t="shared" si="75"/>
        <v>1365</v>
      </c>
      <c r="N1619" s="2">
        <f t="shared" si="76"/>
        <v>1</v>
      </c>
      <c r="O1619" s="16">
        <f t="shared" si="77"/>
        <v>1</v>
      </c>
    </row>
    <row r="1620" spans="7:15" ht="13.5" customHeight="1" x14ac:dyDescent="0.25">
      <c r="G1620" s="111">
        <v>45998</v>
      </c>
      <c r="H1620" s="112" t="s">
        <v>149</v>
      </c>
      <c r="I1620" s="121">
        <v>0.70833333333333337</v>
      </c>
      <c r="J1620" s="112">
        <v>4</v>
      </c>
      <c r="K1620" s="112">
        <v>4</v>
      </c>
      <c r="L1620" s="115">
        <v>9</v>
      </c>
      <c r="M1620" s="49">
        <f t="shared" si="75"/>
        <v>1366</v>
      </c>
      <c r="N1620" s="2">
        <f t="shared" si="76"/>
        <v>1</v>
      </c>
      <c r="O1620" s="16">
        <f t="shared" si="77"/>
        <v>1</v>
      </c>
    </row>
    <row r="1621" spans="7:15" ht="13.5" customHeight="1" x14ac:dyDescent="0.25">
      <c r="G1621" s="111">
        <v>46004</v>
      </c>
      <c r="H1621" s="112" t="s">
        <v>22</v>
      </c>
      <c r="I1621" s="121">
        <v>0.55555555555555558</v>
      </c>
      <c r="J1621" s="112">
        <v>4</v>
      </c>
      <c r="K1621" s="112">
        <v>2</v>
      </c>
      <c r="L1621" s="115">
        <v>3</v>
      </c>
      <c r="M1621" s="49">
        <f t="shared" si="75"/>
        <v>1367</v>
      </c>
      <c r="N1621" s="2">
        <f t="shared" si="76"/>
        <v>2</v>
      </c>
      <c r="O1621" s="16">
        <f t="shared" si="77"/>
        <v>2</v>
      </c>
    </row>
    <row r="1622" spans="7:15" ht="13.5" customHeight="1" x14ac:dyDescent="0.25">
      <c r="G1622" s="111">
        <v>46004</v>
      </c>
      <c r="H1622" s="112" t="s">
        <v>22</v>
      </c>
      <c r="I1622" s="121">
        <v>0.55555555555555558</v>
      </c>
      <c r="J1622" s="112">
        <v>4</v>
      </c>
      <c r="K1622" s="112">
        <v>2</v>
      </c>
      <c r="L1622" s="115">
        <v>3</v>
      </c>
      <c r="M1622" s="49">
        <f t="shared" si="75"/>
        <v>1367</v>
      </c>
      <c r="N1622" s="2">
        <f t="shared" si="76"/>
        <v>1</v>
      </c>
      <c r="O1622" s="16">
        <f t="shared" si="77"/>
        <v>2</v>
      </c>
    </row>
    <row r="1623" spans="7:15" ht="13.5" customHeight="1" x14ac:dyDescent="0.25">
      <c r="G1623" s="111">
        <v>46004</v>
      </c>
      <c r="H1623" s="112" t="s">
        <v>22</v>
      </c>
      <c r="I1623" s="121">
        <v>0.62847222222222221</v>
      </c>
      <c r="J1623" s="112">
        <v>4</v>
      </c>
      <c r="K1623" s="112">
        <v>2</v>
      </c>
      <c r="L1623" s="115">
        <v>6</v>
      </c>
      <c r="M1623" s="49">
        <f t="shared" si="75"/>
        <v>1368</v>
      </c>
      <c r="N1623" s="2">
        <f t="shared" si="76"/>
        <v>1</v>
      </c>
      <c r="O1623" s="16">
        <f t="shared" si="77"/>
        <v>1</v>
      </c>
    </row>
    <row r="1624" spans="7:15" ht="13.5" customHeight="1" x14ac:dyDescent="0.25">
      <c r="G1624" s="111">
        <v>46004</v>
      </c>
      <c r="H1624" s="112" t="s">
        <v>22</v>
      </c>
      <c r="I1624" s="121">
        <v>0.65625</v>
      </c>
      <c r="J1624" s="112">
        <v>4</v>
      </c>
      <c r="K1624" s="112">
        <v>2</v>
      </c>
      <c r="L1624" s="115">
        <v>7</v>
      </c>
      <c r="M1624" s="49">
        <f t="shared" si="75"/>
        <v>1369</v>
      </c>
      <c r="N1624" s="2">
        <f t="shared" si="76"/>
        <v>1</v>
      </c>
      <c r="O1624" s="16">
        <f t="shared" si="77"/>
        <v>1</v>
      </c>
    </row>
    <row r="1625" spans="7:15" ht="13.5" customHeight="1" x14ac:dyDescent="0.25">
      <c r="G1625" s="111">
        <v>46004</v>
      </c>
      <c r="H1625" s="112" t="s">
        <v>22</v>
      </c>
      <c r="I1625" s="121">
        <v>0.68402777777777779</v>
      </c>
      <c r="J1625" s="112">
        <v>4</v>
      </c>
      <c r="K1625" s="112">
        <v>2</v>
      </c>
      <c r="L1625" s="115">
        <v>8</v>
      </c>
      <c r="M1625" s="49">
        <f t="shared" si="75"/>
        <v>1370</v>
      </c>
      <c r="N1625" s="2">
        <f t="shared" si="76"/>
        <v>1</v>
      </c>
      <c r="O1625" s="16">
        <f t="shared" si="77"/>
        <v>1</v>
      </c>
    </row>
    <row r="1626" spans="7:15" ht="13.5" customHeight="1" x14ac:dyDescent="0.25">
      <c r="G1626" s="111">
        <v>46004</v>
      </c>
      <c r="H1626" s="112" t="s">
        <v>22</v>
      </c>
      <c r="I1626" s="121">
        <v>0.71180555555555558</v>
      </c>
      <c r="J1626" s="112">
        <v>4</v>
      </c>
      <c r="K1626" s="112">
        <v>2</v>
      </c>
      <c r="L1626" s="115">
        <v>9</v>
      </c>
      <c r="M1626" s="49">
        <f t="shared" si="75"/>
        <v>1371</v>
      </c>
      <c r="N1626" s="2">
        <f t="shared" si="76"/>
        <v>2</v>
      </c>
      <c r="O1626" s="16">
        <f t="shared" si="77"/>
        <v>2</v>
      </c>
    </row>
    <row r="1627" spans="7:15" ht="13.5" customHeight="1" x14ac:dyDescent="0.25">
      <c r="G1627" s="111">
        <v>46004</v>
      </c>
      <c r="H1627" s="112" t="s">
        <v>22</v>
      </c>
      <c r="I1627" s="121">
        <v>0.71180555555555558</v>
      </c>
      <c r="J1627" s="112">
        <v>4</v>
      </c>
      <c r="K1627" s="112">
        <v>2</v>
      </c>
      <c r="L1627" s="115">
        <v>9</v>
      </c>
      <c r="M1627" s="49">
        <f t="shared" si="75"/>
        <v>1371</v>
      </c>
      <c r="N1627" s="2">
        <f t="shared" si="76"/>
        <v>1</v>
      </c>
      <c r="O1627" s="16">
        <f t="shared" si="77"/>
        <v>2</v>
      </c>
    </row>
    <row r="1628" spans="7:15" ht="13.5" customHeight="1" x14ac:dyDescent="0.25">
      <c r="G1628" s="111">
        <v>46004</v>
      </c>
      <c r="H1628" s="112" t="s">
        <v>148</v>
      </c>
      <c r="I1628" s="121">
        <v>0.72222222222222221</v>
      </c>
      <c r="J1628" s="112">
        <v>4</v>
      </c>
      <c r="K1628" s="112">
        <v>0</v>
      </c>
      <c r="L1628" s="115">
        <v>9</v>
      </c>
      <c r="M1628" s="49">
        <f t="shared" si="75"/>
        <v>1372</v>
      </c>
      <c r="N1628" s="2">
        <f t="shared" si="76"/>
        <v>1</v>
      </c>
      <c r="O1628" s="16">
        <f t="shared" si="77"/>
        <v>1</v>
      </c>
    </row>
    <row r="1629" spans="7:15" ht="13.5" customHeight="1" x14ac:dyDescent="0.25">
      <c r="G1629" s="111">
        <v>46004</v>
      </c>
      <c r="H1629" s="112" t="s">
        <v>148</v>
      </c>
      <c r="I1629" s="121">
        <v>0.74652777777777779</v>
      </c>
      <c r="J1629" s="112">
        <v>4</v>
      </c>
      <c r="K1629" s="112">
        <v>0</v>
      </c>
      <c r="L1629" s="115">
        <v>10</v>
      </c>
      <c r="M1629" s="49">
        <f t="shared" si="75"/>
        <v>1373</v>
      </c>
      <c r="N1629" s="2">
        <f t="shared" si="76"/>
        <v>1</v>
      </c>
      <c r="O1629" s="16">
        <f t="shared" si="77"/>
        <v>1</v>
      </c>
    </row>
    <row r="1630" spans="7:15" ht="13.5" customHeight="1" x14ac:dyDescent="0.25">
      <c r="G1630" s="111">
        <v>46011</v>
      </c>
      <c r="H1630" s="112" t="s">
        <v>532</v>
      </c>
      <c r="I1630" s="121">
        <v>0.53472222222222221</v>
      </c>
      <c r="J1630" s="112">
        <v>4</v>
      </c>
      <c r="K1630" s="112">
        <v>6</v>
      </c>
      <c r="L1630" s="115">
        <v>2</v>
      </c>
      <c r="M1630" s="49">
        <f t="shared" si="75"/>
        <v>1374</v>
      </c>
      <c r="N1630" s="2">
        <f t="shared" si="76"/>
        <v>1</v>
      </c>
      <c r="O1630" s="16">
        <f t="shared" si="77"/>
        <v>1</v>
      </c>
    </row>
    <row r="1631" spans="7:15" ht="13.5" customHeight="1" x14ac:dyDescent="0.25">
      <c r="G1631" s="111">
        <v>46011</v>
      </c>
      <c r="H1631" s="112" t="s">
        <v>532</v>
      </c>
      <c r="I1631" s="121">
        <v>0.58333333333333337</v>
      </c>
      <c r="J1631" s="112">
        <v>4</v>
      </c>
      <c r="K1631" s="112">
        <v>6</v>
      </c>
      <c r="L1631" s="115">
        <v>4</v>
      </c>
      <c r="M1631" s="49">
        <f t="shared" si="75"/>
        <v>1375</v>
      </c>
      <c r="N1631" s="2">
        <f t="shared" si="76"/>
        <v>2</v>
      </c>
      <c r="O1631" s="16">
        <f t="shared" si="77"/>
        <v>2</v>
      </c>
    </row>
    <row r="1632" spans="7:15" ht="13.5" customHeight="1" x14ac:dyDescent="0.25">
      <c r="G1632" s="111">
        <v>46011</v>
      </c>
      <c r="H1632" s="112" t="s">
        <v>532</v>
      </c>
      <c r="I1632" s="121">
        <v>0.58333333333333337</v>
      </c>
      <c r="J1632" s="112">
        <v>4</v>
      </c>
      <c r="K1632" s="112">
        <v>6</v>
      </c>
      <c r="L1632" s="115">
        <v>4</v>
      </c>
      <c r="M1632" s="49">
        <f t="shared" si="75"/>
        <v>1375</v>
      </c>
      <c r="N1632" s="2">
        <f t="shared" si="76"/>
        <v>1</v>
      </c>
      <c r="O1632" s="16">
        <f t="shared" si="77"/>
        <v>2</v>
      </c>
    </row>
    <row r="1633" spans="7:15" ht="13.5" customHeight="1" x14ac:dyDescent="0.25">
      <c r="G1633" s="111">
        <v>46011</v>
      </c>
      <c r="H1633" s="112" t="s">
        <v>532</v>
      </c>
      <c r="I1633" s="121">
        <v>0.68402777777777779</v>
      </c>
      <c r="J1633" s="112">
        <v>4</v>
      </c>
      <c r="K1633" s="112">
        <v>6</v>
      </c>
      <c r="L1633" s="115">
        <v>8</v>
      </c>
      <c r="M1633" s="49">
        <f t="shared" si="75"/>
        <v>1376</v>
      </c>
      <c r="N1633" s="2">
        <f t="shared" si="76"/>
        <v>1</v>
      </c>
      <c r="O1633" s="16">
        <f t="shared" si="77"/>
        <v>1</v>
      </c>
    </row>
    <row r="1634" spans="7:15" ht="13.5" customHeight="1" x14ac:dyDescent="0.25">
      <c r="G1634" s="111">
        <v>46011</v>
      </c>
      <c r="H1634" s="112" t="s">
        <v>148</v>
      </c>
      <c r="I1634" s="121">
        <v>0.69791666666666663</v>
      </c>
      <c r="J1634" s="112">
        <v>4</v>
      </c>
      <c r="K1634" s="112">
        <v>4</v>
      </c>
      <c r="L1634" s="115">
        <v>8</v>
      </c>
      <c r="M1634" s="49">
        <f t="shared" si="75"/>
        <v>1377</v>
      </c>
      <c r="N1634" s="2">
        <f t="shared" si="76"/>
        <v>1</v>
      </c>
      <c r="O1634" s="16">
        <f t="shared" si="77"/>
        <v>1</v>
      </c>
    </row>
    <row r="1635" spans="7:15" ht="13.5" customHeight="1" x14ac:dyDescent="0.25">
      <c r="G1635" s="111">
        <v>46011</v>
      </c>
      <c r="H1635" s="112" t="s">
        <v>148</v>
      </c>
      <c r="I1635" s="121">
        <v>0.72222222222222221</v>
      </c>
      <c r="J1635" s="112">
        <v>4</v>
      </c>
      <c r="K1635" s="112">
        <v>4</v>
      </c>
      <c r="L1635" s="115">
        <v>9</v>
      </c>
      <c r="M1635" s="49">
        <f t="shared" si="75"/>
        <v>1378</v>
      </c>
      <c r="N1635" s="2">
        <f t="shared" si="76"/>
        <v>1</v>
      </c>
      <c r="O1635" s="16">
        <f t="shared" si="77"/>
        <v>1</v>
      </c>
    </row>
    <row r="1636" spans="7:15" ht="13.5" customHeight="1" x14ac:dyDescent="0.25">
      <c r="G1636" s="111">
        <v>46011</v>
      </c>
      <c r="H1636" s="112" t="s">
        <v>148</v>
      </c>
      <c r="I1636" s="121">
        <v>0.74652777777777779</v>
      </c>
      <c r="J1636" s="112">
        <v>4</v>
      </c>
      <c r="K1636" s="112">
        <v>4</v>
      </c>
      <c r="L1636" s="115">
        <v>10</v>
      </c>
      <c r="M1636" s="49">
        <f t="shared" si="75"/>
        <v>1379</v>
      </c>
      <c r="N1636" s="2">
        <f t="shared" si="76"/>
        <v>1</v>
      </c>
      <c r="O1636" s="16">
        <f t="shared" si="77"/>
        <v>1</v>
      </c>
    </row>
    <row r="1637" spans="7:15" ht="13.5" customHeight="1" x14ac:dyDescent="0.25">
      <c r="G1637" s="111">
        <v>46018</v>
      </c>
      <c r="H1637" s="112" t="s">
        <v>148</v>
      </c>
      <c r="I1637" s="121">
        <v>0.52430555555555558</v>
      </c>
      <c r="J1637" s="112">
        <v>4</v>
      </c>
      <c r="K1637" s="112">
        <v>10</v>
      </c>
      <c r="L1637" s="115">
        <v>1</v>
      </c>
      <c r="M1637" s="49">
        <f t="shared" si="75"/>
        <v>1380</v>
      </c>
      <c r="N1637" s="2">
        <f t="shared" si="76"/>
        <v>1</v>
      </c>
      <c r="O1637" s="16">
        <f t="shared" si="77"/>
        <v>1</v>
      </c>
    </row>
    <row r="1638" spans="7:15" ht="13.5" customHeight="1" x14ac:dyDescent="0.25">
      <c r="G1638" s="111">
        <v>46018</v>
      </c>
      <c r="H1638" s="112" t="s">
        <v>226</v>
      </c>
      <c r="I1638" s="121">
        <v>0.60763888888888884</v>
      </c>
      <c r="J1638" s="112">
        <v>4</v>
      </c>
      <c r="K1638" s="112">
        <v>0</v>
      </c>
      <c r="L1638" s="115">
        <v>5</v>
      </c>
      <c r="M1638" s="49">
        <f t="shared" si="75"/>
        <v>1381</v>
      </c>
      <c r="N1638" s="2">
        <f t="shared" si="76"/>
        <v>1</v>
      </c>
      <c r="O1638" s="16">
        <f t="shared" si="77"/>
        <v>1</v>
      </c>
    </row>
    <row r="1639" spans="7:15" ht="13.5" customHeight="1" x14ac:dyDescent="0.25">
      <c r="G1639" s="111">
        <v>46018</v>
      </c>
      <c r="H1639" s="112" t="s">
        <v>226</v>
      </c>
      <c r="I1639" s="121">
        <v>0.68402777777777779</v>
      </c>
      <c r="J1639" s="112">
        <v>4</v>
      </c>
      <c r="K1639" s="112">
        <v>0</v>
      </c>
      <c r="L1639" s="115">
        <v>8</v>
      </c>
      <c r="M1639" s="49">
        <f t="shared" si="75"/>
        <v>1382</v>
      </c>
      <c r="N1639" s="2">
        <f t="shared" si="76"/>
        <v>1</v>
      </c>
      <c r="O1639" s="16">
        <f t="shared" si="77"/>
        <v>1</v>
      </c>
    </row>
    <row r="1640" spans="7:15" ht="13.5" customHeight="1" x14ac:dyDescent="0.25">
      <c r="G1640" s="111">
        <v>46018</v>
      </c>
      <c r="H1640" s="112" t="s">
        <v>226</v>
      </c>
      <c r="I1640" s="121">
        <v>0.71180555555555558</v>
      </c>
      <c r="J1640" s="112">
        <v>4</v>
      </c>
      <c r="K1640" s="112">
        <v>0</v>
      </c>
      <c r="L1640" s="115">
        <v>9</v>
      </c>
      <c r="M1640" s="49">
        <f t="shared" si="75"/>
        <v>1383</v>
      </c>
      <c r="N1640" s="2">
        <f t="shared" si="76"/>
        <v>2</v>
      </c>
      <c r="O1640" s="16">
        <f t="shared" si="77"/>
        <v>2</v>
      </c>
    </row>
    <row r="1641" spans="7:15" ht="13.5" customHeight="1" x14ac:dyDescent="0.25">
      <c r="G1641" s="111">
        <v>46018</v>
      </c>
      <c r="H1641" s="112" t="s">
        <v>226</v>
      </c>
      <c r="I1641" s="121">
        <v>0.71180555555555558</v>
      </c>
      <c r="J1641" s="112">
        <v>4</v>
      </c>
      <c r="K1641" s="112">
        <v>0</v>
      </c>
      <c r="L1641" s="115">
        <v>9</v>
      </c>
      <c r="M1641" s="49">
        <f t="shared" si="75"/>
        <v>1383</v>
      </c>
      <c r="N1641" s="2">
        <f t="shared" si="76"/>
        <v>1</v>
      </c>
      <c r="O1641" s="16">
        <f t="shared" si="77"/>
        <v>2</v>
      </c>
    </row>
    <row r="1642" spans="7:15" ht="13.5" customHeight="1" x14ac:dyDescent="0.25">
      <c r="G1642" s="111">
        <v>46018</v>
      </c>
      <c r="H1642" s="112" t="s">
        <v>148</v>
      </c>
      <c r="I1642" s="121">
        <v>0.72222222222222221</v>
      </c>
      <c r="J1642" s="112">
        <v>4</v>
      </c>
      <c r="K1642" s="112">
        <v>10</v>
      </c>
      <c r="L1642" s="115">
        <v>9</v>
      </c>
      <c r="M1642" s="49">
        <f t="shared" si="75"/>
        <v>1384</v>
      </c>
      <c r="N1642" s="2">
        <f t="shared" si="76"/>
        <v>1</v>
      </c>
      <c r="O1642" s="16">
        <f t="shared" si="77"/>
        <v>1</v>
      </c>
    </row>
    <row r="1643" spans="7:15" ht="13.5" customHeight="1" x14ac:dyDescent="0.25">
      <c r="G1643" s="111">
        <v>46025</v>
      </c>
      <c r="H1643" s="112" t="s">
        <v>510</v>
      </c>
      <c r="I1643" s="121">
        <v>0.58333333333333337</v>
      </c>
      <c r="J1643" s="112">
        <v>4</v>
      </c>
      <c r="K1643" s="112">
        <v>0</v>
      </c>
      <c r="L1643" s="115">
        <v>4</v>
      </c>
      <c r="M1643" s="49">
        <f t="shared" si="75"/>
        <v>1385</v>
      </c>
      <c r="N1643" s="2">
        <f t="shared" si="76"/>
        <v>1</v>
      </c>
      <c r="O1643" s="16">
        <f t="shared" si="77"/>
        <v>1</v>
      </c>
    </row>
    <row r="1644" spans="7:15" ht="13.5" customHeight="1" x14ac:dyDescent="0.25">
      <c r="G1644" s="111">
        <v>46025</v>
      </c>
      <c r="H1644" s="112" t="s">
        <v>510</v>
      </c>
      <c r="I1644" s="121">
        <v>0.60763888888888884</v>
      </c>
      <c r="J1644" s="112">
        <v>4</v>
      </c>
      <c r="K1644" s="112">
        <v>0</v>
      </c>
      <c r="L1644" s="115">
        <v>5</v>
      </c>
      <c r="M1644" s="49">
        <f t="shared" si="75"/>
        <v>1386</v>
      </c>
      <c r="N1644" s="2">
        <f t="shared" si="76"/>
        <v>2</v>
      </c>
      <c r="O1644" s="16">
        <f t="shared" si="77"/>
        <v>2</v>
      </c>
    </row>
    <row r="1645" spans="7:15" ht="13.5" customHeight="1" x14ac:dyDescent="0.25">
      <c r="G1645" s="111">
        <v>46025</v>
      </c>
      <c r="H1645" s="112" t="s">
        <v>510</v>
      </c>
      <c r="I1645" s="121">
        <v>0.60763888888888884</v>
      </c>
      <c r="J1645" s="112">
        <v>4</v>
      </c>
      <c r="K1645" s="112">
        <v>0</v>
      </c>
      <c r="L1645" s="115">
        <v>5</v>
      </c>
      <c r="M1645" s="49">
        <f t="shared" si="75"/>
        <v>1386</v>
      </c>
      <c r="N1645" s="2">
        <f t="shared" si="76"/>
        <v>1</v>
      </c>
      <c r="O1645" s="16">
        <f t="shared" si="77"/>
        <v>2</v>
      </c>
    </row>
    <row r="1646" spans="7:15" ht="13.5" customHeight="1" x14ac:dyDescent="0.25">
      <c r="G1646" s="111">
        <v>46025</v>
      </c>
      <c r="H1646" s="112" t="s">
        <v>510</v>
      </c>
      <c r="I1646" s="121">
        <v>0.63194444444444442</v>
      </c>
      <c r="J1646" s="112">
        <v>4</v>
      </c>
      <c r="K1646" s="112">
        <v>0</v>
      </c>
      <c r="L1646" s="115">
        <v>6</v>
      </c>
      <c r="M1646" s="49">
        <f t="shared" si="75"/>
        <v>1387</v>
      </c>
      <c r="N1646" s="2">
        <f t="shared" si="76"/>
        <v>1</v>
      </c>
      <c r="O1646" s="16">
        <f t="shared" si="77"/>
        <v>1</v>
      </c>
    </row>
    <row r="1647" spans="7:15" ht="13.5" customHeight="1" x14ac:dyDescent="0.25">
      <c r="G1647" s="111">
        <v>46025</v>
      </c>
      <c r="H1647" s="112" t="s">
        <v>510</v>
      </c>
      <c r="I1647" s="121">
        <v>0.65625</v>
      </c>
      <c r="J1647" s="112">
        <v>4</v>
      </c>
      <c r="K1647" s="112">
        <v>0</v>
      </c>
      <c r="L1647" s="115">
        <v>7</v>
      </c>
      <c r="M1647" s="49">
        <f t="shared" si="75"/>
        <v>1388</v>
      </c>
      <c r="N1647" s="2">
        <f t="shared" si="76"/>
        <v>1</v>
      </c>
      <c r="O1647" s="16">
        <f t="shared" si="77"/>
        <v>1</v>
      </c>
    </row>
    <row r="1648" spans="7:15" ht="13.5" customHeight="1" x14ac:dyDescent="0.25">
      <c r="G1648" s="111">
        <v>46025</v>
      </c>
      <c r="H1648" s="112" t="s">
        <v>148</v>
      </c>
      <c r="I1648" s="121">
        <v>0.67013888888888884</v>
      </c>
      <c r="J1648" s="112">
        <v>4</v>
      </c>
      <c r="K1648" s="112">
        <v>1</v>
      </c>
      <c r="L1648" s="115">
        <v>7</v>
      </c>
      <c r="M1648" s="49">
        <f t="shared" si="75"/>
        <v>1389</v>
      </c>
      <c r="N1648" s="2">
        <f t="shared" si="76"/>
        <v>1</v>
      </c>
      <c r="O1648" s="16">
        <f t="shared" si="77"/>
        <v>1</v>
      </c>
    </row>
    <row r="1649" spans="7:15" ht="13.5" customHeight="1" x14ac:dyDescent="0.25">
      <c r="G1649" s="111">
        <v>46025</v>
      </c>
      <c r="H1649" s="112" t="s">
        <v>510</v>
      </c>
      <c r="I1649" s="121">
        <v>0.68402777777777779</v>
      </c>
      <c r="J1649" s="112">
        <v>4</v>
      </c>
      <c r="K1649" s="112">
        <v>0</v>
      </c>
      <c r="L1649" s="115">
        <v>8</v>
      </c>
      <c r="M1649" s="49">
        <f t="shared" si="75"/>
        <v>1390</v>
      </c>
      <c r="N1649" s="2">
        <f t="shared" si="76"/>
        <v>1</v>
      </c>
      <c r="O1649" s="16">
        <f t="shared" si="77"/>
        <v>1</v>
      </c>
    </row>
    <row r="1650" spans="7:15" ht="13.5" customHeight="1" x14ac:dyDescent="0.25">
      <c r="G1650" s="111">
        <v>46025</v>
      </c>
      <c r="H1650" s="112" t="s">
        <v>148</v>
      </c>
      <c r="I1650" s="121">
        <v>0.69791666666666663</v>
      </c>
      <c r="J1650" s="112">
        <v>4</v>
      </c>
      <c r="K1650" s="112">
        <v>1</v>
      </c>
      <c r="L1650" s="115">
        <v>8</v>
      </c>
      <c r="M1650" s="49">
        <f t="shared" si="75"/>
        <v>1391</v>
      </c>
      <c r="N1650" s="2">
        <f t="shared" si="76"/>
        <v>1</v>
      </c>
      <c r="O1650" s="16">
        <f t="shared" si="77"/>
        <v>1</v>
      </c>
    </row>
    <row r="1651" spans="7:15" ht="13.5" customHeight="1" x14ac:dyDescent="0.25">
      <c r="G1651" s="111">
        <v>46025</v>
      </c>
      <c r="H1651" s="112" t="s">
        <v>510</v>
      </c>
      <c r="I1651" s="121">
        <v>0.71180555555555558</v>
      </c>
      <c r="J1651" s="112">
        <v>4</v>
      </c>
      <c r="K1651" s="112">
        <v>0</v>
      </c>
      <c r="L1651" s="115">
        <v>9</v>
      </c>
      <c r="M1651" s="49">
        <f t="shared" si="75"/>
        <v>1392</v>
      </c>
      <c r="N1651" s="2">
        <f t="shared" si="76"/>
        <v>1</v>
      </c>
      <c r="O1651" s="16">
        <f t="shared" si="77"/>
        <v>1</v>
      </c>
    </row>
    <row r="1652" spans="7:15" ht="13.5" customHeight="1" x14ac:dyDescent="0.25">
      <c r="G1652" s="111">
        <v>46025</v>
      </c>
      <c r="H1652" s="112" t="s">
        <v>148</v>
      </c>
      <c r="I1652" s="121">
        <v>0.72222222222222221</v>
      </c>
      <c r="J1652" s="112">
        <v>4</v>
      </c>
      <c r="K1652" s="112">
        <v>1</v>
      </c>
      <c r="L1652" s="115">
        <v>9</v>
      </c>
      <c r="M1652" s="49">
        <f t="shared" si="75"/>
        <v>1393</v>
      </c>
      <c r="N1652" s="2">
        <f t="shared" si="76"/>
        <v>1</v>
      </c>
      <c r="O1652" s="16">
        <f t="shared" si="77"/>
        <v>1</v>
      </c>
    </row>
    <row r="1653" spans="7:15" ht="13.5" customHeight="1" x14ac:dyDescent="0.25">
      <c r="G1653" s="111">
        <v>46032</v>
      </c>
      <c r="H1653" s="112" t="s">
        <v>1154</v>
      </c>
      <c r="I1653" s="121">
        <v>0.50347222222222221</v>
      </c>
      <c r="J1653" s="112">
        <v>4</v>
      </c>
      <c r="K1653" s="112">
        <v>0</v>
      </c>
      <c r="L1653" s="115">
        <v>3</v>
      </c>
      <c r="M1653" s="49">
        <f t="shared" si="75"/>
        <v>1394</v>
      </c>
      <c r="N1653" s="2">
        <f t="shared" si="76"/>
        <v>1</v>
      </c>
      <c r="O1653" s="16">
        <f t="shared" si="77"/>
        <v>1</v>
      </c>
    </row>
    <row r="1654" spans="7:15" ht="13.5" customHeight="1" x14ac:dyDescent="0.25">
      <c r="G1654" s="111">
        <v>46032</v>
      </c>
      <c r="H1654" s="112" t="s">
        <v>3</v>
      </c>
      <c r="I1654" s="121">
        <v>0.53472222222222221</v>
      </c>
      <c r="J1654" s="112">
        <v>4</v>
      </c>
      <c r="K1654" s="112">
        <v>6</v>
      </c>
      <c r="L1654" s="115">
        <v>2</v>
      </c>
      <c r="M1654" s="49">
        <f t="shared" si="75"/>
        <v>1395</v>
      </c>
      <c r="N1654" s="2">
        <f t="shared" si="76"/>
        <v>1</v>
      </c>
      <c r="O1654" s="16">
        <f t="shared" si="77"/>
        <v>1</v>
      </c>
    </row>
    <row r="1655" spans="7:15" ht="13.5" customHeight="1" x14ac:dyDescent="0.25">
      <c r="G1655" s="111">
        <v>46032</v>
      </c>
      <c r="H1655" s="112" t="s">
        <v>1154</v>
      </c>
      <c r="I1655" s="121">
        <v>0.54861111111111116</v>
      </c>
      <c r="J1655" s="112">
        <v>4</v>
      </c>
      <c r="K1655" s="112">
        <v>0</v>
      </c>
      <c r="L1655" s="115">
        <v>5</v>
      </c>
      <c r="M1655" s="49">
        <f t="shared" si="75"/>
        <v>1396</v>
      </c>
      <c r="N1655" s="2">
        <f t="shared" si="76"/>
        <v>1</v>
      </c>
      <c r="O1655" s="16">
        <f t="shared" si="77"/>
        <v>1</v>
      </c>
    </row>
    <row r="1656" spans="7:15" ht="13.5" customHeight="1" x14ac:dyDescent="0.25">
      <c r="G1656" s="111">
        <v>46032</v>
      </c>
      <c r="H1656" s="112" t="s">
        <v>3</v>
      </c>
      <c r="I1656" s="121">
        <v>0.58333333333333337</v>
      </c>
      <c r="J1656" s="112">
        <v>4</v>
      </c>
      <c r="K1656" s="112">
        <v>6</v>
      </c>
      <c r="L1656" s="115">
        <v>4</v>
      </c>
      <c r="M1656" s="49">
        <f t="shared" si="75"/>
        <v>1397</v>
      </c>
      <c r="N1656" s="2">
        <f t="shared" si="76"/>
        <v>1</v>
      </c>
      <c r="O1656" s="16">
        <f t="shared" si="77"/>
        <v>1</v>
      </c>
    </row>
    <row r="1657" spans="7:15" ht="13.5" customHeight="1" x14ac:dyDescent="0.25">
      <c r="G1657" s="111">
        <v>46032</v>
      </c>
      <c r="H1657" s="112" t="s">
        <v>1154</v>
      </c>
      <c r="I1657" s="121">
        <v>0.62152777777777779</v>
      </c>
      <c r="J1657" s="112">
        <v>4</v>
      </c>
      <c r="K1657" s="112">
        <v>0</v>
      </c>
      <c r="L1657" s="115">
        <v>8</v>
      </c>
      <c r="M1657" s="49">
        <f t="shared" si="75"/>
        <v>1398</v>
      </c>
      <c r="N1657" s="2">
        <f t="shared" si="76"/>
        <v>1</v>
      </c>
      <c r="O1657" s="16">
        <f t="shared" si="77"/>
        <v>1</v>
      </c>
    </row>
    <row r="1658" spans="7:15" ht="13.5" customHeight="1" x14ac:dyDescent="0.25">
      <c r="G1658" s="111">
        <v>46032</v>
      </c>
      <c r="H1658" s="112" t="s">
        <v>1154</v>
      </c>
      <c r="I1658" s="121">
        <v>0.64930555555555558</v>
      </c>
      <c r="J1658" s="112">
        <v>4</v>
      </c>
      <c r="K1658" s="112">
        <v>0</v>
      </c>
      <c r="L1658" s="115">
        <v>9</v>
      </c>
      <c r="M1658" s="49">
        <f t="shared" si="75"/>
        <v>1399</v>
      </c>
      <c r="N1658" s="2">
        <f t="shared" si="76"/>
        <v>1</v>
      </c>
      <c r="O1658" s="16">
        <f t="shared" si="77"/>
        <v>1</v>
      </c>
    </row>
    <row r="1659" spans="7:15" ht="13.5" customHeight="1" x14ac:dyDescent="0.25">
      <c r="G1659" s="111">
        <v>46032</v>
      </c>
      <c r="H1659" s="112" t="s">
        <v>1154</v>
      </c>
      <c r="I1659" s="121">
        <v>0.67708333333333337</v>
      </c>
      <c r="J1659" s="112">
        <v>4</v>
      </c>
      <c r="K1659" s="112">
        <v>0</v>
      </c>
      <c r="L1659" s="115">
        <v>10</v>
      </c>
      <c r="M1659" s="49">
        <f t="shared" si="75"/>
        <v>1400</v>
      </c>
      <c r="N1659" s="2">
        <f t="shared" si="76"/>
        <v>1</v>
      </c>
      <c r="O1659" s="16">
        <f t="shared" si="77"/>
        <v>1</v>
      </c>
    </row>
    <row r="1660" spans="7:15" ht="13.5" customHeight="1" x14ac:dyDescent="0.25">
      <c r="G1660" s="111">
        <v>46039</v>
      </c>
      <c r="H1660" s="112" t="s">
        <v>3</v>
      </c>
      <c r="I1660" s="121">
        <v>0.53472222222222221</v>
      </c>
      <c r="J1660" s="112">
        <v>4</v>
      </c>
      <c r="K1660" s="112">
        <v>9</v>
      </c>
      <c r="L1660" s="115">
        <v>2</v>
      </c>
      <c r="M1660" s="49">
        <f t="shared" si="75"/>
        <v>1401</v>
      </c>
      <c r="N1660" s="2">
        <f t="shared" si="76"/>
        <v>1</v>
      </c>
      <c r="O1660" s="16">
        <f t="shared" si="77"/>
        <v>1</v>
      </c>
    </row>
    <row r="1661" spans="7:15" ht="13.5" customHeight="1" x14ac:dyDescent="0.25">
      <c r="G1661" s="111">
        <v>46039</v>
      </c>
      <c r="H1661" s="112" t="s">
        <v>3</v>
      </c>
      <c r="I1661" s="121">
        <v>0.63055555555555554</v>
      </c>
      <c r="J1661" s="112">
        <v>4</v>
      </c>
      <c r="K1661" s="112">
        <v>9</v>
      </c>
      <c r="L1661" s="115">
        <v>6</v>
      </c>
      <c r="M1661" s="49">
        <f t="shared" si="75"/>
        <v>1402</v>
      </c>
      <c r="N1661" s="2">
        <f t="shared" si="76"/>
        <v>1</v>
      </c>
      <c r="O1661" s="16">
        <f t="shared" si="77"/>
        <v>1</v>
      </c>
    </row>
    <row r="1662" spans="7:15" ht="13.5" customHeight="1" x14ac:dyDescent="0.25">
      <c r="G1662" s="111">
        <v>46039</v>
      </c>
      <c r="H1662" s="112" t="s">
        <v>3</v>
      </c>
      <c r="I1662" s="121">
        <v>0.6791666666666667</v>
      </c>
      <c r="J1662" s="112">
        <v>4</v>
      </c>
      <c r="K1662" s="112">
        <v>9</v>
      </c>
      <c r="L1662" s="115">
        <v>8</v>
      </c>
      <c r="M1662" s="49">
        <f t="shared" si="75"/>
        <v>1403</v>
      </c>
      <c r="N1662" s="2">
        <f t="shared" si="76"/>
        <v>2</v>
      </c>
      <c r="O1662" s="16">
        <f t="shared" si="77"/>
        <v>2</v>
      </c>
    </row>
    <row r="1663" spans="7:15" ht="13.5" customHeight="1" x14ac:dyDescent="0.25">
      <c r="G1663" s="111">
        <v>46039</v>
      </c>
      <c r="H1663" s="112" t="s">
        <v>3</v>
      </c>
      <c r="I1663" s="121">
        <v>0.6791666666666667</v>
      </c>
      <c r="J1663" s="112">
        <v>4</v>
      </c>
      <c r="K1663" s="112">
        <v>9</v>
      </c>
      <c r="L1663" s="115">
        <v>8</v>
      </c>
      <c r="M1663" s="49">
        <f t="shared" si="75"/>
        <v>1403</v>
      </c>
      <c r="N1663" s="2">
        <f t="shared" si="76"/>
        <v>1</v>
      </c>
      <c r="O1663" s="16">
        <f t="shared" si="77"/>
        <v>2</v>
      </c>
    </row>
    <row r="1664" spans="7:15" ht="13.5" customHeight="1" x14ac:dyDescent="0.25">
      <c r="G1664" s="111">
        <v>46039</v>
      </c>
      <c r="H1664" s="112" t="s">
        <v>3</v>
      </c>
      <c r="I1664" s="121">
        <v>0.70694444444444449</v>
      </c>
      <c r="J1664" s="112">
        <v>4</v>
      </c>
      <c r="K1664" s="112">
        <v>9</v>
      </c>
      <c r="L1664" s="115">
        <v>9</v>
      </c>
      <c r="M1664" s="49">
        <f t="shared" si="75"/>
        <v>1404</v>
      </c>
      <c r="N1664" s="2">
        <f t="shared" si="76"/>
        <v>1</v>
      </c>
      <c r="O1664" s="16">
        <f t="shared" si="77"/>
        <v>1</v>
      </c>
    </row>
    <row r="1665" spans="7:15" ht="13.5" customHeight="1" x14ac:dyDescent="0.25">
      <c r="G1665" s="111">
        <v>46039</v>
      </c>
      <c r="H1665" s="112" t="s">
        <v>3</v>
      </c>
      <c r="I1665" s="121">
        <v>0.73472222222222228</v>
      </c>
      <c r="J1665" s="112">
        <v>4</v>
      </c>
      <c r="K1665" s="112">
        <v>9</v>
      </c>
      <c r="L1665" s="115">
        <v>10</v>
      </c>
      <c r="M1665" s="49">
        <f t="shared" si="75"/>
        <v>1405</v>
      </c>
      <c r="N1665" s="2">
        <f t="shared" si="76"/>
        <v>1</v>
      </c>
      <c r="O1665" s="16">
        <f t="shared" si="77"/>
        <v>1</v>
      </c>
    </row>
    <row r="1666" spans="7:15" ht="13.5" customHeight="1" x14ac:dyDescent="0.25">
      <c r="G1666" s="111">
        <v>46046</v>
      </c>
      <c r="H1666" s="112" t="s">
        <v>4</v>
      </c>
      <c r="I1666" s="121">
        <v>0.51388888888888884</v>
      </c>
      <c r="J1666" s="112">
        <v>4</v>
      </c>
      <c r="K1666" s="112">
        <v>0</v>
      </c>
      <c r="L1666" s="115">
        <v>1</v>
      </c>
      <c r="M1666" s="49">
        <f t="shared" si="75"/>
        <v>1406</v>
      </c>
      <c r="N1666" s="2">
        <f t="shared" si="76"/>
        <v>1</v>
      </c>
      <c r="O1666" s="16">
        <f t="shared" si="77"/>
        <v>1</v>
      </c>
    </row>
    <row r="1667" spans="7:15" ht="13.5" customHeight="1" x14ac:dyDescent="0.25">
      <c r="G1667" s="111">
        <v>46046</v>
      </c>
      <c r="H1667" s="112" t="s">
        <v>148</v>
      </c>
      <c r="I1667" s="121">
        <v>0.60069444444444442</v>
      </c>
      <c r="J1667" s="112">
        <v>4</v>
      </c>
      <c r="K1667" s="112">
        <v>6</v>
      </c>
      <c r="L1667" s="115">
        <v>5</v>
      </c>
      <c r="M1667" s="49">
        <f t="shared" si="75"/>
        <v>1407</v>
      </c>
      <c r="N1667" s="2">
        <f t="shared" si="76"/>
        <v>1</v>
      </c>
      <c r="O1667" s="16">
        <f t="shared" si="77"/>
        <v>1</v>
      </c>
    </row>
    <row r="1668" spans="7:15" ht="13.5" customHeight="1" x14ac:dyDescent="0.25">
      <c r="G1668" s="111">
        <v>46046</v>
      </c>
      <c r="H1668" s="112" t="s">
        <v>4</v>
      </c>
      <c r="I1668" s="121">
        <v>0.63194444444444442</v>
      </c>
      <c r="J1668" s="112">
        <v>4</v>
      </c>
      <c r="K1668" s="112">
        <v>0</v>
      </c>
      <c r="L1668" s="115">
        <v>6</v>
      </c>
      <c r="M1668" s="49">
        <f t="shared" si="75"/>
        <v>1408</v>
      </c>
      <c r="N1668" s="2">
        <f t="shared" si="76"/>
        <v>1</v>
      </c>
      <c r="O1668" s="16">
        <f t="shared" si="77"/>
        <v>1</v>
      </c>
    </row>
    <row r="1669" spans="7:15" ht="13.5" customHeight="1" x14ac:dyDescent="0.25">
      <c r="G1669" s="111">
        <v>46046</v>
      </c>
      <c r="H1669" s="112" t="s">
        <v>148</v>
      </c>
      <c r="I1669" s="121">
        <v>0.64583333333333337</v>
      </c>
      <c r="J1669" s="112">
        <v>4</v>
      </c>
      <c r="K1669" s="112">
        <v>6</v>
      </c>
      <c r="L1669" s="115">
        <v>6</v>
      </c>
      <c r="M1669" s="49">
        <f t="shared" si="75"/>
        <v>1409</v>
      </c>
      <c r="N1669" s="2">
        <f t="shared" si="76"/>
        <v>1</v>
      </c>
      <c r="O1669" s="16">
        <f t="shared" si="77"/>
        <v>1</v>
      </c>
    </row>
    <row r="1670" spans="7:15" ht="13.5" customHeight="1" x14ac:dyDescent="0.25">
      <c r="G1670" s="111">
        <v>46046</v>
      </c>
      <c r="H1670" s="112" t="s">
        <v>4</v>
      </c>
      <c r="I1670" s="121">
        <v>0.71180555555555558</v>
      </c>
      <c r="J1670" s="112">
        <v>4</v>
      </c>
      <c r="K1670" s="112">
        <v>0</v>
      </c>
      <c r="L1670" s="115">
        <v>9</v>
      </c>
      <c r="M1670" s="49">
        <f t="shared" ref="M1670:M1733" si="78">IF(AND(G1670=G1669,L1670=L1669,I1670=I1669),M1669,M1669+1)</f>
        <v>1410</v>
      </c>
      <c r="N1670" s="2">
        <f t="shared" si="76"/>
        <v>2</v>
      </c>
      <c r="O1670" s="16">
        <f t="shared" si="77"/>
        <v>2</v>
      </c>
    </row>
    <row r="1671" spans="7:15" ht="13.5" customHeight="1" x14ac:dyDescent="0.25">
      <c r="G1671" s="111">
        <v>46046</v>
      </c>
      <c r="H1671" s="112" t="s">
        <v>4</v>
      </c>
      <c r="I1671" s="121">
        <v>0.71180555555555558</v>
      </c>
      <c r="J1671" s="112">
        <v>4</v>
      </c>
      <c r="K1671" s="112">
        <v>0</v>
      </c>
      <c r="L1671" s="115">
        <v>9</v>
      </c>
      <c r="M1671" s="49">
        <f t="shared" si="78"/>
        <v>1410</v>
      </c>
      <c r="N1671" s="2">
        <f t="shared" si="76"/>
        <v>1</v>
      </c>
      <c r="O1671" s="16">
        <f t="shared" si="77"/>
        <v>2</v>
      </c>
    </row>
    <row r="1672" spans="7:15" ht="13.5" customHeight="1" x14ac:dyDescent="0.25">
      <c r="G1672" s="111">
        <v>46046</v>
      </c>
      <c r="H1672" s="112" t="s">
        <v>4</v>
      </c>
      <c r="I1672" s="121">
        <v>0.73611111111111116</v>
      </c>
      <c r="J1672" s="112">
        <v>4</v>
      </c>
      <c r="K1672" s="112">
        <v>0</v>
      </c>
      <c r="L1672" s="115">
        <v>10</v>
      </c>
      <c r="M1672" s="49">
        <f t="shared" si="78"/>
        <v>1411</v>
      </c>
      <c r="N1672" s="2">
        <f t="shared" si="76"/>
        <v>1</v>
      </c>
      <c r="O1672" s="16">
        <f t="shared" si="77"/>
        <v>1</v>
      </c>
    </row>
    <row r="1673" spans="7:15" ht="13.5" customHeight="1" x14ac:dyDescent="0.25">
      <c r="G1673" s="111">
        <v>46053</v>
      </c>
      <c r="H1673" s="112" t="s">
        <v>4</v>
      </c>
      <c r="I1673" s="121">
        <v>0.51388888888888884</v>
      </c>
      <c r="J1673" s="112">
        <v>4</v>
      </c>
      <c r="K1673" s="112">
        <v>4</v>
      </c>
      <c r="L1673" s="115">
        <v>1</v>
      </c>
      <c r="M1673" s="49">
        <f t="shared" si="78"/>
        <v>1412</v>
      </c>
      <c r="N1673" s="2">
        <f t="shared" ref="N1673:N1736" si="79">IF(M1673=M1675,3,IF(M1673=M1674,2,1))</f>
        <v>1</v>
      </c>
      <c r="O1673" s="16">
        <f t="shared" ref="O1673:O1736" si="80">IF(N1671=3,3,IF(N1672=3,3,IF(N1672=2,2,N1673)))</f>
        <v>1</v>
      </c>
    </row>
    <row r="1674" spans="7:15" ht="13.5" customHeight="1" x14ac:dyDescent="0.25">
      <c r="G1674" s="111">
        <v>46053</v>
      </c>
      <c r="H1674" s="112" t="s">
        <v>4</v>
      </c>
      <c r="I1674" s="121">
        <v>0.58333333333333337</v>
      </c>
      <c r="J1674" s="112">
        <v>4</v>
      </c>
      <c r="K1674" s="112">
        <v>4</v>
      </c>
      <c r="L1674" s="115">
        <v>4</v>
      </c>
      <c r="M1674" s="49">
        <f t="shared" si="78"/>
        <v>1413</v>
      </c>
      <c r="N1674" s="2">
        <f t="shared" si="79"/>
        <v>1</v>
      </c>
      <c r="O1674" s="16">
        <f t="shared" si="80"/>
        <v>1</v>
      </c>
    </row>
    <row r="1675" spans="7:15" ht="13.5" customHeight="1" x14ac:dyDescent="0.25">
      <c r="G1675" s="111">
        <v>46053</v>
      </c>
      <c r="H1675" s="112" t="s">
        <v>149</v>
      </c>
      <c r="I1675" s="121">
        <v>0.62152777777777779</v>
      </c>
      <c r="J1675" s="112">
        <v>4</v>
      </c>
      <c r="K1675" s="112">
        <v>3</v>
      </c>
      <c r="L1675" s="115">
        <v>5</v>
      </c>
      <c r="M1675" s="49">
        <f t="shared" si="78"/>
        <v>1414</v>
      </c>
      <c r="N1675" s="2">
        <f t="shared" si="79"/>
        <v>1</v>
      </c>
      <c r="O1675" s="16">
        <f t="shared" si="80"/>
        <v>1</v>
      </c>
    </row>
    <row r="1676" spans="7:15" ht="13.5" customHeight="1" x14ac:dyDescent="0.25">
      <c r="G1676" s="111">
        <v>46053</v>
      </c>
      <c r="H1676" s="112" t="s">
        <v>149</v>
      </c>
      <c r="I1676" s="121">
        <v>0.67013888888888884</v>
      </c>
      <c r="J1676" s="112">
        <v>4</v>
      </c>
      <c r="K1676" s="112">
        <v>3</v>
      </c>
      <c r="L1676" s="115">
        <v>7</v>
      </c>
      <c r="M1676" s="49">
        <f t="shared" si="78"/>
        <v>1415</v>
      </c>
      <c r="N1676" s="2">
        <f t="shared" si="79"/>
        <v>1</v>
      </c>
      <c r="O1676" s="16">
        <f t="shared" si="80"/>
        <v>1</v>
      </c>
    </row>
    <row r="1677" spans="7:15" ht="13.5" customHeight="1" x14ac:dyDescent="0.25">
      <c r="G1677" s="111">
        <v>46053</v>
      </c>
      <c r="H1677" s="112" t="s">
        <v>4</v>
      </c>
      <c r="I1677" s="121">
        <v>0.68402777777777779</v>
      </c>
      <c r="J1677" s="112">
        <v>4</v>
      </c>
      <c r="K1677" s="112">
        <v>4</v>
      </c>
      <c r="L1677" s="115">
        <v>8</v>
      </c>
      <c r="M1677" s="49">
        <f t="shared" si="78"/>
        <v>1416</v>
      </c>
      <c r="N1677" s="2">
        <f t="shared" si="79"/>
        <v>1</v>
      </c>
      <c r="O1677" s="16">
        <f t="shared" si="80"/>
        <v>1</v>
      </c>
    </row>
    <row r="1678" spans="7:15" ht="13.5" customHeight="1" x14ac:dyDescent="0.25">
      <c r="G1678" s="111">
        <v>46053</v>
      </c>
      <c r="H1678" s="112" t="s">
        <v>4</v>
      </c>
      <c r="I1678" s="121">
        <v>0.73611111111111116</v>
      </c>
      <c r="J1678" s="112">
        <v>4</v>
      </c>
      <c r="K1678" s="112">
        <v>4</v>
      </c>
      <c r="L1678" s="115">
        <v>10</v>
      </c>
      <c r="M1678" s="49">
        <f t="shared" si="78"/>
        <v>1417</v>
      </c>
      <c r="N1678" s="2">
        <f t="shared" si="79"/>
        <v>1</v>
      </c>
      <c r="O1678" s="16">
        <f t="shared" si="80"/>
        <v>1</v>
      </c>
    </row>
    <row r="1679" spans="7:15" ht="13.5" customHeight="1" x14ac:dyDescent="0.25">
      <c r="G1679" s="111">
        <v>46053</v>
      </c>
      <c r="H1679" s="112" t="s">
        <v>149</v>
      </c>
      <c r="I1679" s="121">
        <v>0.74652777777777779</v>
      </c>
      <c r="J1679" s="112">
        <v>4</v>
      </c>
      <c r="K1679" s="112">
        <v>3</v>
      </c>
      <c r="L1679" s="115">
        <v>10</v>
      </c>
      <c r="M1679" s="49">
        <f t="shared" si="78"/>
        <v>1418</v>
      </c>
      <c r="N1679" s="2">
        <f t="shared" si="79"/>
        <v>1</v>
      </c>
      <c r="O1679" s="16">
        <f t="shared" si="80"/>
        <v>1</v>
      </c>
    </row>
    <row r="1680" spans="7:15" ht="13.5" customHeight="1" x14ac:dyDescent="0.25">
      <c r="G1680" s="111">
        <v>46060</v>
      </c>
      <c r="H1680" s="112" t="s">
        <v>148</v>
      </c>
      <c r="I1680" s="121">
        <v>0.61805555555555558</v>
      </c>
      <c r="J1680" s="112">
        <v>4</v>
      </c>
      <c r="K1680" s="112">
        <v>0</v>
      </c>
      <c r="L1680" s="115">
        <v>5</v>
      </c>
      <c r="M1680" s="49">
        <f t="shared" si="78"/>
        <v>1419</v>
      </c>
      <c r="N1680" s="2">
        <f t="shared" si="79"/>
        <v>1</v>
      </c>
      <c r="O1680" s="16">
        <f t="shared" si="80"/>
        <v>1</v>
      </c>
    </row>
    <row r="1681" spans="7:15" ht="13.5" customHeight="1" x14ac:dyDescent="0.25">
      <c r="G1681" s="111">
        <v>46060</v>
      </c>
      <c r="H1681" s="112" t="s">
        <v>4</v>
      </c>
      <c r="I1681" s="121">
        <v>0.62847222222222221</v>
      </c>
      <c r="J1681" s="112">
        <v>4</v>
      </c>
      <c r="K1681" s="112">
        <v>8</v>
      </c>
      <c r="L1681" s="115">
        <v>6</v>
      </c>
      <c r="M1681" s="49">
        <f t="shared" si="78"/>
        <v>1420</v>
      </c>
      <c r="N1681" s="2">
        <f t="shared" si="79"/>
        <v>2</v>
      </c>
      <c r="O1681" s="16">
        <f t="shared" si="80"/>
        <v>2</v>
      </c>
    </row>
    <row r="1682" spans="7:15" ht="13.5" customHeight="1" x14ac:dyDescent="0.25">
      <c r="G1682" s="111">
        <v>46060</v>
      </c>
      <c r="H1682" s="112" t="s">
        <v>4</v>
      </c>
      <c r="I1682" s="121">
        <v>0.62847222222222221</v>
      </c>
      <c r="J1682" s="112">
        <v>4</v>
      </c>
      <c r="K1682" s="112">
        <v>8</v>
      </c>
      <c r="L1682" s="115">
        <v>6</v>
      </c>
      <c r="M1682" s="49">
        <f t="shared" si="78"/>
        <v>1420</v>
      </c>
      <c r="N1682" s="2">
        <f t="shared" si="79"/>
        <v>1</v>
      </c>
      <c r="O1682" s="16">
        <f t="shared" si="80"/>
        <v>2</v>
      </c>
    </row>
    <row r="1683" spans="7:15" ht="13.5" customHeight="1" x14ac:dyDescent="0.25">
      <c r="G1683" s="111">
        <v>46060</v>
      </c>
      <c r="H1683" s="112" t="s">
        <v>148</v>
      </c>
      <c r="I1683" s="121">
        <v>0.64236111111111116</v>
      </c>
      <c r="J1683" s="112">
        <v>4</v>
      </c>
      <c r="K1683" s="112">
        <v>0</v>
      </c>
      <c r="L1683" s="115">
        <v>6</v>
      </c>
      <c r="M1683" s="49">
        <f t="shared" si="78"/>
        <v>1421</v>
      </c>
      <c r="N1683" s="2">
        <f t="shared" si="79"/>
        <v>1</v>
      </c>
      <c r="O1683" s="16">
        <f t="shared" si="80"/>
        <v>1</v>
      </c>
    </row>
    <row r="1684" spans="7:15" ht="13.5" customHeight="1" x14ac:dyDescent="0.25">
      <c r="G1684" s="111">
        <v>46060</v>
      </c>
      <c r="H1684" s="112" t="s">
        <v>4</v>
      </c>
      <c r="I1684" s="121">
        <v>0.65277777777777779</v>
      </c>
      <c r="J1684" s="112">
        <v>4</v>
      </c>
      <c r="K1684" s="112">
        <v>8</v>
      </c>
      <c r="L1684" s="115">
        <v>7</v>
      </c>
      <c r="M1684" s="49">
        <f t="shared" si="78"/>
        <v>1422</v>
      </c>
      <c r="N1684" s="2">
        <f t="shared" si="79"/>
        <v>1</v>
      </c>
      <c r="O1684" s="16">
        <f t="shared" si="80"/>
        <v>1</v>
      </c>
    </row>
    <row r="1685" spans="7:15" ht="13.5" customHeight="1" x14ac:dyDescent="0.25">
      <c r="G1685" s="111">
        <v>46060</v>
      </c>
      <c r="H1685" s="112" t="s">
        <v>4</v>
      </c>
      <c r="I1685" s="121">
        <v>0.67708333333333337</v>
      </c>
      <c r="J1685" s="112">
        <v>4</v>
      </c>
      <c r="K1685" s="112">
        <v>8</v>
      </c>
      <c r="L1685" s="115">
        <v>8</v>
      </c>
      <c r="M1685" s="49">
        <f t="shared" si="78"/>
        <v>1423</v>
      </c>
      <c r="N1685" s="2">
        <f t="shared" si="79"/>
        <v>1</v>
      </c>
      <c r="O1685" s="16">
        <f t="shared" si="80"/>
        <v>1</v>
      </c>
    </row>
    <row r="1686" spans="7:15" ht="13.5" customHeight="1" x14ac:dyDescent="0.25">
      <c r="G1686" s="111">
        <v>46060</v>
      </c>
      <c r="H1686" s="112" t="s">
        <v>4</v>
      </c>
      <c r="I1686" s="121">
        <v>0.70486111111111116</v>
      </c>
      <c r="J1686" s="112">
        <v>4</v>
      </c>
      <c r="K1686" s="112">
        <v>8</v>
      </c>
      <c r="L1686" s="115">
        <v>9</v>
      </c>
      <c r="M1686" s="49">
        <f t="shared" si="78"/>
        <v>1424</v>
      </c>
      <c r="N1686" s="2">
        <f t="shared" si="79"/>
        <v>1</v>
      </c>
      <c r="O1686" s="16">
        <f t="shared" si="80"/>
        <v>1</v>
      </c>
    </row>
    <row r="1687" spans="7:15" ht="13.5" customHeight="1" x14ac:dyDescent="0.25">
      <c r="G1687" s="111">
        <v>46060</v>
      </c>
      <c r="H1687" s="112" t="s">
        <v>4</v>
      </c>
      <c r="I1687" s="121">
        <v>0.73263888888888884</v>
      </c>
      <c r="J1687" s="112">
        <v>4</v>
      </c>
      <c r="K1687" s="112">
        <v>8</v>
      </c>
      <c r="L1687" s="115">
        <v>10</v>
      </c>
      <c r="M1687" s="49">
        <f t="shared" si="78"/>
        <v>1425</v>
      </c>
      <c r="N1687" s="2">
        <f t="shared" si="79"/>
        <v>1</v>
      </c>
      <c r="O1687" s="16">
        <f t="shared" si="80"/>
        <v>1</v>
      </c>
    </row>
    <row r="1688" spans="7:15" ht="13.5" customHeight="1" x14ac:dyDescent="0.25">
      <c r="G1688" s="111">
        <v>46067</v>
      </c>
      <c r="H1688" s="112" t="s">
        <v>3</v>
      </c>
      <c r="I1688" s="121">
        <v>0.54861111111111116</v>
      </c>
      <c r="J1688" s="112">
        <v>4</v>
      </c>
      <c r="K1688" s="112">
        <v>0</v>
      </c>
      <c r="L1688" s="115">
        <v>3</v>
      </c>
      <c r="M1688" s="49">
        <f t="shared" si="78"/>
        <v>1426</v>
      </c>
      <c r="N1688" s="2">
        <f t="shared" si="79"/>
        <v>1</v>
      </c>
      <c r="O1688" s="16">
        <f t="shared" si="80"/>
        <v>1</v>
      </c>
    </row>
    <row r="1689" spans="7:15" ht="13.5" customHeight="1" x14ac:dyDescent="0.25">
      <c r="G1689" s="111">
        <v>46067</v>
      </c>
      <c r="H1689" s="112" t="s">
        <v>3</v>
      </c>
      <c r="I1689" s="121">
        <v>0.57291666666666663</v>
      </c>
      <c r="J1689" s="112">
        <v>4</v>
      </c>
      <c r="K1689" s="112">
        <v>0</v>
      </c>
      <c r="L1689" s="115">
        <v>4</v>
      </c>
      <c r="M1689" s="49">
        <f t="shared" si="78"/>
        <v>1427</v>
      </c>
      <c r="N1689" s="2">
        <f t="shared" si="79"/>
        <v>2</v>
      </c>
      <c r="O1689" s="16">
        <f t="shared" si="80"/>
        <v>2</v>
      </c>
    </row>
    <row r="1690" spans="7:15" ht="13.5" customHeight="1" x14ac:dyDescent="0.25">
      <c r="G1690" s="111">
        <v>46067</v>
      </c>
      <c r="H1690" s="112" t="s">
        <v>3</v>
      </c>
      <c r="I1690" s="121">
        <v>0.57291666666666663</v>
      </c>
      <c r="J1690" s="112">
        <v>4</v>
      </c>
      <c r="K1690" s="112">
        <v>0</v>
      </c>
      <c r="L1690" s="115">
        <v>4</v>
      </c>
      <c r="M1690" s="49">
        <f t="shared" si="78"/>
        <v>1427</v>
      </c>
      <c r="N1690" s="2">
        <f t="shared" si="79"/>
        <v>1</v>
      </c>
      <c r="O1690" s="16">
        <f t="shared" si="80"/>
        <v>2</v>
      </c>
    </row>
    <row r="1691" spans="7:15" ht="13.5" customHeight="1" x14ac:dyDescent="0.25">
      <c r="G1691" s="111">
        <v>46067</v>
      </c>
      <c r="H1691" s="112" t="s">
        <v>148</v>
      </c>
      <c r="I1691" s="121">
        <v>0.58680555555555558</v>
      </c>
      <c r="J1691" s="112">
        <v>4</v>
      </c>
      <c r="K1691" s="112">
        <v>4</v>
      </c>
      <c r="L1691" s="115">
        <v>4</v>
      </c>
      <c r="M1691" s="49">
        <f t="shared" si="78"/>
        <v>1428</v>
      </c>
      <c r="N1691" s="2">
        <f t="shared" si="79"/>
        <v>1</v>
      </c>
      <c r="O1691" s="16">
        <f t="shared" si="80"/>
        <v>1</v>
      </c>
    </row>
    <row r="1692" spans="7:15" ht="13.5" customHeight="1" x14ac:dyDescent="0.25">
      <c r="G1692" s="111">
        <v>46067</v>
      </c>
      <c r="H1692" s="112" t="s">
        <v>3</v>
      </c>
      <c r="I1692" s="121">
        <v>0.62152777777777779</v>
      </c>
      <c r="J1692" s="112">
        <v>4</v>
      </c>
      <c r="K1692" s="112">
        <v>0</v>
      </c>
      <c r="L1692" s="115">
        <v>6</v>
      </c>
      <c r="M1692" s="49">
        <f t="shared" si="78"/>
        <v>1429</v>
      </c>
      <c r="N1692" s="2">
        <f t="shared" si="79"/>
        <v>1</v>
      </c>
      <c r="O1692" s="16">
        <f t="shared" si="80"/>
        <v>1</v>
      </c>
    </row>
    <row r="1693" spans="7:15" ht="13.5" customHeight="1" x14ac:dyDescent="0.25">
      <c r="G1693" s="111">
        <v>46067</v>
      </c>
      <c r="H1693" s="112" t="s">
        <v>3</v>
      </c>
      <c r="I1693" s="121">
        <v>0.64583333333333337</v>
      </c>
      <c r="J1693" s="112">
        <v>4</v>
      </c>
      <c r="K1693" s="112">
        <v>0</v>
      </c>
      <c r="L1693" s="115">
        <v>7</v>
      </c>
      <c r="M1693" s="49">
        <f t="shared" si="78"/>
        <v>1430</v>
      </c>
      <c r="N1693" s="2">
        <f t="shared" si="79"/>
        <v>2</v>
      </c>
      <c r="O1693" s="16">
        <f t="shared" si="80"/>
        <v>2</v>
      </c>
    </row>
    <row r="1694" spans="7:15" ht="13.5" customHeight="1" x14ac:dyDescent="0.25">
      <c r="G1694" s="111">
        <v>46067</v>
      </c>
      <c r="H1694" s="112" t="s">
        <v>3</v>
      </c>
      <c r="I1694" s="121">
        <v>0.64583333333333337</v>
      </c>
      <c r="J1694" s="112">
        <v>4</v>
      </c>
      <c r="K1694" s="112">
        <v>0</v>
      </c>
      <c r="L1694" s="115">
        <v>7</v>
      </c>
      <c r="M1694" s="49">
        <f t="shared" si="78"/>
        <v>1430</v>
      </c>
      <c r="N1694" s="2">
        <f t="shared" si="79"/>
        <v>1</v>
      </c>
      <c r="O1694" s="16">
        <f t="shared" si="80"/>
        <v>2</v>
      </c>
    </row>
    <row r="1695" spans="7:15" ht="13.5" customHeight="1" x14ac:dyDescent="0.25">
      <c r="G1695" s="111">
        <v>46067</v>
      </c>
      <c r="H1695" s="112" t="s">
        <v>3</v>
      </c>
      <c r="I1695" s="121">
        <v>0.67361111111111116</v>
      </c>
      <c r="J1695" s="112">
        <v>4</v>
      </c>
      <c r="K1695" s="112">
        <v>0</v>
      </c>
      <c r="L1695" s="115">
        <v>8</v>
      </c>
      <c r="M1695" s="49">
        <f t="shared" si="78"/>
        <v>1431</v>
      </c>
      <c r="N1695" s="2">
        <f t="shared" si="79"/>
        <v>1</v>
      </c>
      <c r="O1695" s="16">
        <f t="shared" si="80"/>
        <v>1</v>
      </c>
    </row>
    <row r="1696" spans="7:15" ht="13.5" customHeight="1" x14ac:dyDescent="0.25">
      <c r="G1696" s="111">
        <v>46067</v>
      </c>
      <c r="H1696" s="112" t="s">
        <v>3</v>
      </c>
      <c r="I1696" s="121">
        <v>0.70138888888888884</v>
      </c>
      <c r="J1696" s="112">
        <v>4</v>
      </c>
      <c r="K1696" s="112">
        <v>0</v>
      </c>
      <c r="L1696" s="115">
        <v>9</v>
      </c>
      <c r="M1696" s="49">
        <f t="shared" si="78"/>
        <v>1432</v>
      </c>
      <c r="N1696" s="2">
        <f t="shared" si="79"/>
        <v>1</v>
      </c>
      <c r="O1696" s="16">
        <f t="shared" si="80"/>
        <v>1</v>
      </c>
    </row>
    <row r="1697" spans="7:15" ht="13.5" customHeight="1" x14ac:dyDescent="0.25">
      <c r="G1697" s="111">
        <v>46067</v>
      </c>
      <c r="H1697" s="112" t="s">
        <v>3</v>
      </c>
      <c r="I1697" s="121">
        <v>0.72916666666666663</v>
      </c>
      <c r="J1697" s="112">
        <v>4</v>
      </c>
      <c r="K1697" s="112">
        <v>0</v>
      </c>
      <c r="L1697" s="115">
        <v>10</v>
      </c>
      <c r="M1697" s="49">
        <f t="shared" si="78"/>
        <v>1433</v>
      </c>
      <c r="N1697" s="2">
        <f t="shared" si="79"/>
        <v>1</v>
      </c>
      <c r="O1697" s="16">
        <f t="shared" si="80"/>
        <v>1</v>
      </c>
    </row>
    <row r="1698" spans="7:15" ht="13.5" customHeight="1" x14ac:dyDescent="0.25">
      <c r="G1698" s="111">
        <v>46074</v>
      </c>
      <c r="H1698" s="112" t="s">
        <v>149</v>
      </c>
      <c r="I1698" s="121">
        <v>0.52083333333333337</v>
      </c>
      <c r="J1698" s="112">
        <v>4</v>
      </c>
      <c r="K1698" s="112">
        <v>5</v>
      </c>
      <c r="L1698" s="115">
        <v>1</v>
      </c>
      <c r="M1698" s="49">
        <f t="shared" si="78"/>
        <v>1434</v>
      </c>
      <c r="N1698" s="2">
        <f t="shared" si="79"/>
        <v>1</v>
      </c>
      <c r="O1698" s="16">
        <f t="shared" si="80"/>
        <v>1</v>
      </c>
    </row>
    <row r="1699" spans="7:15" ht="13.5" customHeight="1" x14ac:dyDescent="0.25">
      <c r="G1699" s="111">
        <v>46074</v>
      </c>
      <c r="H1699" s="112" t="s">
        <v>4</v>
      </c>
      <c r="I1699" s="121">
        <v>0.55555555555555558</v>
      </c>
      <c r="J1699" s="112">
        <v>4</v>
      </c>
      <c r="K1699" s="112">
        <v>0</v>
      </c>
      <c r="L1699" s="115">
        <v>3</v>
      </c>
      <c r="M1699" s="49">
        <f t="shared" si="78"/>
        <v>1435</v>
      </c>
      <c r="N1699" s="2">
        <f t="shared" si="79"/>
        <v>1</v>
      </c>
      <c r="O1699" s="16">
        <f t="shared" si="80"/>
        <v>1</v>
      </c>
    </row>
    <row r="1700" spans="7:15" ht="13.5" customHeight="1" x14ac:dyDescent="0.25">
      <c r="G1700" s="111">
        <v>46074</v>
      </c>
      <c r="H1700" s="112" t="s">
        <v>149</v>
      </c>
      <c r="I1700" s="121">
        <v>0.59375</v>
      </c>
      <c r="J1700" s="112">
        <v>4</v>
      </c>
      <c r="K1700" s="112">
        <v>5</v>
      </c>
      <c r="L1700" s="115">
        <v>4</v>
      </c>
      <c r="M1700" s="49">
        <f t="shared" si="78"/>
        <v>1436</v>
      </c>
      <c r="N1700" s="2">
        <f t="shared" si="79"/>
        <v>1</v>
      </c>
      <c r="O1700" s="16">
        <f t="shared" si="80"/>
        <v>1</v>
      </c>
    </row>
    <row r="1701" spans="7:15" ht="13.5" customHeight="1" x14ac:dyDescent="0.25">
      <c r="G1701" s="111">
        <v>46074</v>
      </c>
      <c r="H1701" s="112" t="s">
        <v>4</v>
      </c>
      <c r="I1701" s="121">
        <v>0.60416666666666663</v>
      </c>
      <c r="J1701" s="112">
        <v>4</v>
      </c>
      <c r="K1701" s="112">
        <v>0</v>
      </c>
      <c r="L1701" s="115">
        <v>5</v>
      </c>
      <c r="M1701" s="49">
        <f t="shared" si="78"/>
        <v>1437</v>
      </c>
      <c r="N1701" s="2">
        <f t="shared" si="79"/>
        <v>1</v>
      </c>
      <c r="O1701" s="16">
        <f t="shared" si="80"/>
        <v>1</v>
      </c>
    </row>
    <row r="1702" spans="7:15" ht="13.5" customHeight="1" x14ac:dyDescent="0.25">
      <c r="G1702" s="111">
        <v>46074</v>
      </c>
      <c r="H1702" s="112" t="s">
        <v>4</v>
      </c>
      <c r="I1702" s="121">
        <v>0.62847222222222221</v>
      </c>
      <c r="J1702" s="112">
        <v>4</v>
      </c>
      <c r="K1702" s="112">
        <v>0</v>
      </c>
      <c r="L1702" s="115">
        <v>6</v>
      </c>
      <c r="M1702" s="49">
        <f t="shared" si="78"/>
        <v>1438</v>
      </c>
      <c r="N1702" s="2">
        <f t="shared" si="79"/>
        <v>1</v>
      </c>
      <c r="O1702" s="16">
        <f t="shared" si="80"/>
        <v>1</v>
      </c>
    </row>
    <row r="1703" spans="7:15" ht="13.5" customHeight="1" x14ac:dyDescent="0.25">
      <c r="G1703" s="111">
        <v>46074</v>
      </c>
      <c r="H1703" s="112" t="s">
        <v>4</v>
      </c>
      <c r="I1703" s="121">
        <v>0.65277777777777779</v>
      </c>
      <c r="J1703" s="112">
        <v>4</v>
      </c>
      <c r="K1703" s="112">
        <v>0</v>
      </c>
      <c r="L1703" s="115">
        <v>7</v>
      </c>
      <c r="M1703" s="49">
        <f t="shared" si="78"/>
        <v>1439</v>
      </c>
      <c r="N1703" s="2">
        <f t="shared" si="79"/>
        <v>1</v>
      </c>
      <c r="O1703" s="16">
        <f t="shared" si="80"/>
        <v>1</v>
      </c>
    </row>
    <row r="1704" spans="7:15" ht="13.5" customHeight="1" x14ac:dyDescent="0.25">
      <c r="G1704" s="111">
        <v>46074</v>
      </c>
      <c r="H1704" s="112" t="s">
        <v>149</v>
      </c>
      <c r="I1704" s="121">
        <v>0.71875</v>
      </c>
      <c r="J1704" s="112">
        <v>4</v>
      </c>
      <c r="K1704" s="112">
        <v>5</v>
      </c>
      <c r="L1704" s="115">
        <v>9</v>
      </c>
      <c r="M1704" s="49">
        <f t="shared" si="78"/>
        <v>1440</v>
      </c>
      <c r="N1704" s="2">
        <f t="shared" si="79"/>
        <v>1</v>
      </c>
      <c r="O1704" s="16">
        <f t="shared" si="80"/>
        <v>1</v>
      </c>
    </row>
    <row r="1705" spans="7:15" ht="13.5" customHeight="1" x14ac:dyDescent="0.25">
      <c r="G1705" s="111">
        <v>46074</v>
      </c>
      <c r="H1705" s="112" t="s">
        <v>4</v>
      </c>
      <c r="I1705" s="121">
        <v>0.73263888888888884</v>
      </c>
      <c r="J1705" s="112">
        <v>4</v>
      </c>
      <c r="K1705" s="112">
        <v>0</v>
      </c>
      <c r="L1705" s="115">
        <v>10</v>
      </c>
      <c r="M1705" s="49">
        <f t="shared" si="78"/>
        <v>1441</v>
      </c>
      <c r="N1705" s="2">
        <f t="shared" si="79"/>
        <v>2</v>
      </c>
      <c r="O1705" s="16">
        <f t="shared" si="80"/>
        <v>2</v>
      </c>
    </row>
    <row r="1706" spans="7:15" ht="13.5" customHeight="1" x14ac:dyDescent="0.25">
      <c r="G1706" s="111">
        <v>46074</v>
      </c>
      <c r="H1706" s="112" t="s">
        <v>4</v>
      </c>
      <c r="I1706" s="121">
        <v>0.73263888888888884</v>
      </c>
      <c r="J1706" s="112">
        <v>4</v>
      </c>
      <c r="K1706" s="112">
        <v>0</v>
      </c>
      <c r="L1706" s="115">
        <v>10</v>
      </c>
      <c r="M1706" s="49">
        <f t="shared" si="78"/>
        <v>1441</v>
      </c>
      <c r="N1706" s="2">
        <f t="shared" si="79"/>
        <v>1</v>
      </c>
      <c r="O1706" s="16">
        <f t="shared" si="80"/>
        <v>2</v>
      </c>
    </row>
    <row r="1707" spans="7:15" ht="13.5" customHeight="1" x14ac:dyDescent="0.25">
      <c r="G1707" s="111">
        <v>46081</v>
      </c>
      <c r="H1707" s="112" t="s">
        <v>3</v>
      </c>
      <c r="I1707" s="121">
        <v>0.55555555555555558</v>
      </c>
      <c r="J1707" s="112">
        <v>4</v>
      </c>
      <c r="K1707" s="112">
        <v>2</v>
      </c>
      <c r="L1707" s="115">
        <v>3</v>
      </c>
      <c r="M1707" s="49">
        <f t="shared" si="78"/>
        <v>1442</v>
      </c>
      <c r="N1707" s="2">
        <f t="shared" si="79"/>
        <v>2</v>
      </c>
      <c r="O1707" s="16">
        <f t="shared" si="80"/>
        <v>2</v>
      </c>
    </row>
    <row r="1708" spans="7:15" ht="13.5" customHeight="1" x14ac:dyDescent="0.25">
      <c r="G1708" s="111">
        <v>46081</v>
      </c>
      <c r="H1708" s="112" t="s">
        <v>3</v>
      </c>
      <c r="I1708" s="121">
        <v>0.55555555555555558</v>
      </c>
      <c r="J1708" s="112">
        <v>4</v>
      </c>
      <c r="K1708" s="112">
        <v>2</v>
      </c>
      <c r="L1708" s="115">
        <v>3</v>
      </c>
      <c r="M1708" s="49">
        <f t="shared" si="78"/>
        <v>1442</v>
      </c>
      <c r="N1708" s="2">
        <f t="shared" si="79"/>
        <v>1</v>
      </c>
      <c r="O1708" s="16">
        <f t="shared" si="80"/>
        <v>2</v>
      </c>
    </row>
    <row r="1709" spans="7:15" ht="13.5" customHeight="1" x14ac:dyDescent="0.25">
      <c r="G1709" s="111">
        <v>46081</v>
      </c>
      <c r="H1709" s="112" t="s">
        <v>3</v>
      </c>
      <c r="I1709" s="121">
        <v>0.57986111111111116</v>
      </c>
      <c r="J1709" s="112">
        <v>4</v>
      </c>
      <c r="K1709" s="112">
        <v>2</v>
      </c>
      <c r="L1709" s="115">
        <v>4</v>
      </c>
      <c r="M1709" s="49">
        <f t="shared" si="78"/>
        <v>1443</v>
      </c>
      <c r="N1709" s="2">
        <f t="shared" si="79"/>
        <v>1</v>
      </c>
      <c r="O1709" s="16">
        <f t="shared" si="80"/>
        <v>1</v>
      </c>
    </row>
    <row r="1710" spans="7:15" ht="13.5" customHeight="1" x14ac:dyDescent="0.25">
      <c r="G1710" s="111">
        <v>46081</v>
      </c>
      <c r="H1710" s="112" t="s">
        <v>3</v>
      </c>
      <c r="I1710" s="121">
        <v>0.60416666666666663</v>
      </c>
      <c r="J1710" s="112">
        <v>4</v>
      </c>
      <c r="K1710" s="112">
        <v>2</v>
      </c>
      <c r="L1710" s="115">
        <v>5</v>
      </c>
      <c r="M1710" s="49">
        <f t="shared" si="78"/>
        <v>1444</v>
      </c>
      <c r="N1710" s="2">
        <f t="shared" si="79"/>
        <v>1</v>
      </c>
      <c r="O1710" s="16">
        <f t="shared" si="80"/>
        <v>1</v>
      </c>
    </row>
    <row r="1711" spans="7:15" ht="13.5" customHeight="1" x14ac:dyDescent="0.25">
      <c r="G1711" s="111">
        <v>46081</v>
      </c>
      <c r="H1711" s="112" t="s">
        <v>3</v>
      </c>
      <c r="I1711" s="121">
        <v>0.62847222222222221</v>
      </c>
      <c r="J1711" s="112">
        <v>4</v>
      </c>
      <c r="K1711" s="112">
        <v>2</v>
      </c>
      <c r="L1711" s="115">
        <v>6</v>
      </c>
      <c r="M1711" s="49">
        <f t="shared" si="78"/>
        <v>1445</v>
      </c>
      <c r="N1711" s="2">
        <f t="shared" si="79"/>
        <v>1</v>
      </c>
      <c r="O1711" s="16">
        <f t="shared" si="80"/>
        <v>1</v>
      </c>
    </row>
    <row r="1712" spans="7:15" ht="13.5" customHeight="1" x14ac:dyDescent="0.25">
      <c r="G1712" s="111">
        <v>46081</v>
      </c>
      <c r="H1712" s="112" t="s">
        <v>3</v>
      </c>
      <c r="I1712" s="121">
        <v>0.65277777777777779</v>
      </c>
      <c r="J1712" s="112">
        <v>4</v>
      </c>
      <c r="K1712" s="112">
        <v>2</v>
      </c>
      <c r="L1712" s="115">
        <v>7</v>
      </c>
      <c r="M1712" s="49">
        <f t="shared" si="78"/>
        <v>1446</v>
      </c>
      <c r="N1712" s="2">
        <f t="shared" si="79"/>
        <v>2</v>
      </c>
      <c r="O1712" s="16">
        <f t="shared" si="80"/>
        <v>2</v>
      </c>
    </row>
    <row r="1713" spans="7:15" ht="13.5" customHeight="1" x14ac:dyDescent="0.25">
      <c r="G1713" s="111">
        <v>46081</v>
      </c>
      <c r="H1713" s="112" t="s">
        <v>3</v>
      </c>
      <c r="I1713" s="121">
        <v>0.65277777777777779</v>
      </c>
      <c r="J1713" s="112">
        <v>4</v>
      </c>
      <c r="K1713" s="112">
        <v>2</v>
      </c>
      <c r="L1713" s="115">
        <v>7</v>
      </c>
      <c r="M1713" s="49">
        <f t="shared" si="78"/>
        <v>1446</v>
      </c>
      <c r="N1713" s="2">
        <f t="shared" si="79"/>
        <v>1</v>
      </c>
      <c r="O1713" s="16">
        <f t="shared" si="80"/>
        <v>2</v>
      </c>
    </row>
    <row r="1714" spans="7:15" ht="13.5" customHeight="1" x14ac:dyDescent="0.25">
      <c r="G1714" s="111">
        <v>46081</v>
      </c>
      <c r="H1714" s="112" t="s">
        <v>3</v>
      </c>
      <c r="I1714" s="121">
        <v>0.68055555555555558</v>
      </c>
      <c r="J1714" s="112">
        <v>4</v>
      </c>
      <c r="K1714" s="112">
        <v>2</v>
      </c>
      <c r="L1714" s="115">
        <v>8</v>
      </c>
      <c r="M1714" s="49">
        <f t="shared" si="78"/>
        <v>1447</v>
      </c>
      <c r="N1714" s="2">
        <f t="shared" si="79"/>
        <v>1</v>
      </c>
      <c r="O1714" s="16">
        <f t="shared" si="80"/>
        <v>1</v>
      </c>
    </row>
    <row r="1715" spans="7:15" ht="13.5" customHeight="1" x14ac:dyDescent="0.25">
      <c r="G1715" s="111">
        <v>46081</v>
      </c>
      <c r="H1715" s="112" t="s">
        <v>3</v>
      </c>
      <c r="I1715" s="121">
        <v>0.73263888888888884</v>
      </c>
      <c r="J1715" s="112">
        <v>4</v>
      </c>
      <c r="K1715" s="112">
        <v>2</v>
      </c>
      <c r="L1715" s="115">
        <v>10</v>
      </c>
      <c r="M1715" s="49">
        <f t="shared" si="78"/>
        <v>1448</v>
      </c>
      <c r="N1715" s="2">
        <f t="shared" si="79"/>
        <v>1</v>
      </c>
      <c r="O1715" s="16">
        <f t="shared" si="80"/>
        <v>1</v>
      </c>
    </row>
    <row r="1716" spans="7:15" ht="13.5" customHeight="1" x14ac:dyDescent="0.25">
      <c r="G1716" s="111">
        <v>46088</v>
      </c>
      <c r="H1716" s="112" t="s">
        <v>3</v>
      </c>
      <c r="I1716" s="121">
        <v>0.51041666666666663</v>
      </c>
      <c r="J1716" s="112">
        <v>4</v>
      </c>
      <c r="K1716" s="112">
        <v>6</v>
      </c>
      <c r="L1716" s="115">
        <v>1</v>
      </c>
      <c r="M1716" s="49">
        <f t="shared" si="78"/>
        <v>1449</v>
      </c>
      <c r="N1716" s="2">
        <f t="shared" si="79"/>
        <v>1</v>
      </c>
      <c r="O1716" s="16">
        <f t="shared" si="80"/>
        <v>1</v>
      </c>
    </row>
    <row r="1717" spans="7:15" ht="13.5" customHeight="1" x14ac:dyDescent="0.25">
      <c r="G1717" s="111">
        <v>46088</v>
      </c>
      <c r="H1717" s="112" t="s">
        <v>3</v>
      </c>
      <c r="I1717" s="121">
        <v>0.57986111111111116</v>
      </c>
      <c r="J1717" s="112">
        <v>4</v>
      </c>
      <c r="K1717" s="112">
        <v>6</v>
      </c>
      <c r="L1717" s="115">
        <v>4</v>
      </c>
      <c r="M1717" s="49">
        <f t="shared" si="78"/>
        <v>1450</v>
      </c>
      <c r="N1717" s="2">
        <f t="shared" si="79"/>
        <v>1</v>
      </c>
      <c r="O1717" s="16">
        <f t="shared" si="80"/>
        <v>1</v>
      </c>
    </row>
    <row r="1718" spans="7:15" ht="13.5" customHeight="1" x14ac:dyDescent="0.25">
      <c r="G1718" s="111">
        <v>46088</v>
      </c>
      <c r="H1718" s="112" t="s">
        <v>3</v>
      </c>
      <c r="I1718" s="121">
        <v>0.60416666666666663</v>
      </c>
      <c r="J1718" s="112">
        <v>4</v>
      </c>
      <c r="K1718" s="112">
        <v>6</v>
      </c>
      <c r="L1718" s="115">
        <v>5</v>
      </c>
      <c r="M1718" s="49">
        <f t="shared" si="78"/>
        <v>1451</v>
      </c>
      <c r="N1718" s="2">
        <f t="shared" si="79"/>
        <v>1</v>
      </c>
      <c r="O1718" s="16">
        <f t="shared" si="80"/>
        <v>1</v>
      </c>
    </row>
    <row r="1719" spans="7:15" ht="13.5" customHeight="1" x14ac:dyDescent="0.25">
      <c r="G1719" s="111">
        <v>46088</v>
      </c>
      <c r="H1719" s="112" t="s">
        <v>3</v>
      </c>
      <c r="I1719" s="121">
        <v>0.65277777777777779</v>
      </c>
      <c r="J1719" s="112">
        <v>4</v>
      </c>
      <c r="K1719" s="112">
        <v>6</v>
      </c>
      <c r="L1719" s="115">
        <v>7</v>
      </c>
      <c r="M1719" s="49">
        <f t="shared" si="78"/>
        <v>1452</v>
      </c>
      <c r="N1719" s="2">
        <f t="shared" si="79"/>
        <v>1</v>
      </c>
      <c r="O1719" s="16">
        <f t="shared" si="80"/>
        <v>1</v>
      </c>
    </row>
    <row r="1720" spans="7:15" ht="13.5" customHeight="1" x14ac:dyDescent="0.25">
      <c r="G1720" s="111">
        <v>46095</v>
      </c>
      <c r="H1720" s="112" t="s">
        <v>4</v>
      </c>
      <c r="I1720" s="121">
        <v>0.53125</v>
      </c>
      <c r="J1720" s="112">
        <v>4</v>
      </c>
      <c r="K1720" s="112">
        <v>9</v>
      </c>
      <c r="L1720" s="115">
        <v>2</v>
      </c>
      <c r="M1720" s="49">
        <f t="shared" si="78"/>
        <v>1453</v>
      </c>
      <c r="N1720" s="2">
        <f t="shared" si="79"/>
        <v>2</v>
      </c>
      <c r="O1720" s="16">
        <f t="shared" si="80"/>
        <v>2</v>
      </c>
    </row>
    <row r="1721" spans="7:15" ht="13.5" customHeight="1" x14ac:dyDescent="0.25">
      <c r="G1721" s="111">
        <v>46095</v>
      </c>
      <c r="H1721" s="112" t="s">
        <v>4</v>
      </c>
      <c r="I1721" s="121">
        <v>0.53125</v>
      </c>
      <c r="J1721" s="112">
        <v>4</v>
      </c>
      <c r="K1721" s="112">
        <v>9</v>
      </c>
      <c r="L1721" s="115">
        <v>2</v>
      </c>
      <c r="M1721" s="49">
        <f t="shared" si="78"/>
        <v>1453</v>
      </c>
      <c r="N1721" s="2">
        <f t="shared" si="79"/>
        <v>1</v>
      </c>
      <c r="O1721" s="16">
        <f t="shared" si="80"/>
        <v>2</v>
      </c>
    </row>
    <row r="1722" spans="7:15" ht="13.5" customHeight="1" x14ac:dyDescent="0.25">
      <c r="G1722" s="111">
        <v>46095</v>
      </c>
      <c r="H1722" s="112" t="s">
        <v>4</v>
      </c>
      <c r="I1722" s="121">
        <v>0.55555555555555558</v>
      </c>
      <c r="J1722" s="112">
        <v>4</v>
      </c>
      <c r="K1722" s="112">
        <v>9</v>
      </c>
      <c r="L1722" s="115">
        <v>3</v>
      </c>
      <c r="M1722" s="49">
        <f t="shared" si="78"/>
        <v>1454</v>
      </c>
      <c r="N1722" s="2">
        <f t="shared" si="79"/>
        <v>2</v>
      </c>
      <c r="O1722" s="16">
        <f t="shared" si="80"/>
        <v>2</v>
      </c>
    </row>
    <row r="1723" spans="7:15" ht="13.5" customHeight="1" x14ac:dyDescent="0.25">
      <c r="G1723" s="111">
        <v>46095</v>
      </c>
      <c r="H1723" s="112" t="s">
        <v>4</v>
      </c>
      <c r="I1723" s="121">
        <v>0.55555555555555558</v>
      </c>
      <c r="J1723" s="112">
        <v>4</v>
      </c>
      <c r="K1723" s="112">
        <v>9</v>
      </c>
      <c r="L1723" s="115">
        <v>3</v>
      </c>
      <c r="M1723" s="49">
        <f t="shared" si="78"/>
        <v>1454</v>
      </c>
      <c r="N1723" s="2">
        <f t="shared" si="79"/>
        <v>1</v>
      </c>
      <c r="O1723" s="16">
        <f t="shared" si="80"/>
        <v>2</v>
      </c>
    </row>
    <row r="1724" spans="7:15" ht="13.5" customHeight="1" x14ac:dyDescent="0.25">
      <c r="G1724" s="111">
        <v>46095</v>
      </c>
      <c r="H1724" s="112" t="s">
        <v>4</v>
      </c>
      <c r="I1724" s="121">
        <v>0.57986111111111116</v>
      </c>
      <c r="J1724" s="112">
        <v>4</v>
      </c>
      <c r="K1724" s="112">
        <v>9</v>
      </c>
      <c r="L1724" s="115">
        <v>4</v>
      </c>
      <c r="M1724" s="49">
        <f t="shared" si="78"/>
        <v>1455</v>
      </c>
      <c r="N1724" s="2">
        <f t="shared" si="79"/>
        <v>1</v>
      </c>
      <c r="O1724" s="16">
        <f t="shared" si="80"/>
        <v>1</v>
      </c>
    </row>
    <row r="1725" spans="7:15" ht="13.5" customHeight="1" x14ac:dyDescent="0.25">
      <c r="G1725" s="111">
        <v>46095</v>
      </c>
      <c r="H1725" s="112" t="s">
        <v>149</v>
      </c>
      <c r="I1725" s="121">
        <v>0.64236111111111116</v>
      </c>
      <c r="J1725" s="112">
        <v>4</v>
      </c>
      <c r="K1725" s="112">
        <v>0</v>
      </c>
      <c r="L1725" s="115">
        <v>6</v>
      </c>
      <c r="M1725" s="49">
        <f t="shared" si="78"/>
        <v>1456</v>
      </c>
      <c r="N1725" s="2">
        <f t="shared" si="79"/>
        <v>1</v>
      </c>
      <c r="O1725" s="16">
        <f t="shared" si="80"/>
        <v>1</v>
      </c>
    </row>
    <row r="1726" spans="7:15" ht="13.5" customHeight="1" x14ac:dyDescent="0.25">
      <c r="G1726" s="111">
        <v>46095</v>
      </c>
      <c r="H1726" s="112" t="s">
        <v>4</v>
      </c>
      <c r="I1726" s="121">
        <v>0.67708333333333337</v>
      </c>
      <c r="J1726" s="112">
        <v>4</v>
      </c>
      <c r="K1726" s="112">
        <v>9</v>
      </c>
      <c r="L1726" s="115">
        <v>8</v>
      </c>
      <c r="M1726" s="49">
        <f t="shared" si="78"/>
        <v>1457</v>
      </c>
      <c r="N1726" s="2">
        <f t="shared" si="79"/>
        <v>2</v>
      </c>
      <c r="O1726" s="16">
        <f t="shared" si="80"/>
        <v>2</v>
      </c>
    </row>
    <row r="1727" spans="7:15" ht="13.5" customHeight="1" x14ac:dyDescent="0.25">
      <c r="G1727" s="111">
        <v>46095</v>
      </c>
      <c r="H1727" s="112" t="s">
        <v>4</v>
      </c>
      <c r="I1727" s="121">
        <v>0.67708333333333337</v>
      </c>
      <c r="J1727" s="112">
        <v>4</v>
      </c>
      <c r="K1727" s="112">
        <v>9</v>
      </c>
      <c r="L1727" s="115">
        <v>8</v>
      </c>
      <c r="M1727" s="49">
        <f t="shared" si="78"/>
        <v>1457</v>
      </c>
      <c r="N1727" s="2">
        <f t="shared" si="79"/>
        <v>1</v>
      </c>
      <c r="O1727" s="16">
        <f t="shared" si="80"/>
        <v>2</v>
      </c>
    </row>
    <row r="1728" spans="7:15" ht="13.5" customHeight="1" x14ac:dyDescent="0.25">
      <c r="G1728" s="111">
        <v>46102</v>
      </c>
      <c r="H1728" s="112" t="s">
        <v>4</v>
      </c>
      <c r="I1728" s="121">
        <v>0.52430555555555558</v>
      </c>
      <c r="J1728" s="112">
        <v>4</v>
      </c>
      <c r="K1728" s="112">
        <v>0</v>
      </c>
      <c r="L1728" s="115">
        <v>2</v>
      </c>
      <c r="M1728" s="49">
        <f t="shared" si="78"/>
        <v>1458</v>
      </c>
      <c r="N1728" s="2">
        <f t="shared" si="79"/>
        <v>1</v>
      </c>
      <c r="O1728" s="16">
        <f t="shared" si="80"/>
        <v>1</v>
      </c>
    </row>
    <row r="1729" spans="7:15" ht="13.5" customHeight="1" x14ac:dyDescent="0.25">
      <c r="G1729" s="111">
        <v>46102</v>
      </c>
      <c r="H1729" s="112" t="s">
        <v>4</v>
      </c>
      <c r="I1729" s="121">
        <v>0.57291666666666663</v>
      </c>
      <c r="J1729" s="112">
        <v>4</v>
      </c>
      <c r="K1729" s="112">
        <v>0</v>
      </c>
      <c r="L1729" s="115">
        <v>4</v>
      </c>
      <c r="M1729" s="49">
        <f t="shared" si="78"/>
        <v>1459</v>
      </c>
      <c r="N1729" s="2">
        <f t="shared" si="79"/>
        <v>1</v>
      </c>
      <c r="O1729" s="16">
        <f t="shared" si="80"/>
        <v>1</v>
      </c>
    </row>
    <row r="1730" spans="7:15" ht="13.5" customHeight="1" x14ac:dyDescent="0.25">
      <c r="G1730" s="111">
        <v>46102</v>
      </c>
      <c r="H1730" s="112" t="s">
        <v>4</v>
      </c>
      <c r="I1730" s="121">
        <v>0.73263888888888884</v>
      </c>
      <c r="J1730" s="112">
        <v>4</v>
      </c>
      <c r="K1730" s="112">
        <v>0</v>
      </c>
      <c r="L1730" s="115">
        <v>10</v>
      </c>
      <c r="M1730" s="49">
        <f t="shared" si="78"/>
        <v>1460</v>
      </c>
      <c r="N1730" s="2">
        <f t="shared" si="79"/>
        <v>1</v>
      </c>
      <c r="O1730" s="16">
        <f t="shared" si="80"/>
        <v>1</v>
      </c>
    </row>
    <row r="1731" spans="7:15" ht="13.5" customHeight="1" x14ac:dyDescent="0.25">
      <c r="G1731" s="111">
        <v>46109</v>
      </c>
      <c r="H1731" s="112" t="s">
        <v>3</v>
      </c>
      <c r="I1731" s="121">
        <v>0.51041666666666663</v>
      </c>
      <c r="J1731" s="112">
        <v>7</v>
      </c>
      <c r="K1731" s="112">
        <v>0</v>
      </c>
      <c r="L1731" s="115">
        <v>1</v>
      </c>
      <c r="M1731" s="49">
        <f t="shared" si="78"/>
        <v>1461</v>
      </c>
      <c r="N1731" s="2">
        <f t="shared" si="79"/>
        <v>1</v>
      </c>
      <c r="O1731" s="16">
        <f t="shared" si="80"/>
        <v>1</v>
      </c>
    </row>
    <row r="1732" spans="7:15" ht="13.5" customHeight="1" x14ac:dyDescent="0.25">
      <c r="G1732" s="111">
        <v>46109</v>
      </c>
      <c r="H1732" s="112" t="s">
        <v>3</v>
      </c>
      <c r="I1732" s="121">
        <v>0.70486111111111116</v>
      </c>
      <c r="J1732" s="112">
        <v>7</v>
      </c>
      <c r="K1732" s="112">
        <v>0</v>
      </c>
      <c r="L1732" s="115">
        <v>9</v>
      </c>
      <c r="M1732" s="49">
        <f t="shared" si="78"/>
        <v>1462</v>
      </c>
      <c r="N1732" s="2">
        <f t="shared" si="79"/>
        <v>2</v>
      </c>
      <c r="O1732" s="16">
        <f t="shared" si="80"/>
        <v>2</v>
      </c>
    </row>
    <row r="1733" spans="7:15" ht="13.5" customHeight="1" x14ac:dyDescent="0.25">
      <c r="G1733" s="111">
        <v>46109</v>
      </c>
      <c r="H1733" s="112" t="s">
        <v>3</v>
      </c>
      <c r="I1733" s="121">
        <v>0.70486111111111116</v>
      </c>
      <c r="J1733" s="112">
        <v>7</v>
      </c>
      <c r="K1733" s="112">
        <v>0</v>
      </c>
      <c r="L1733" s="115">
        <v>9</v>
      </c>
      <c r="M1733" s="49">
        <f t="shared" si="78"/>
        <v>1462</v>
      </c>
      <c r="N1733" s="2">
        <f t="shared" si="79"/>
        <v>1</v>
      </c>
      <c r="O1733" s="16">
        <f t="shared" si="80"/>
        <v>2</v>
      </c>
    </row>
    <row r="1734" spans="7:15" ht="13.5" customHeight="1" x14ac:dyDescent="0.25">
      <c r="G1734" s="111">
        <v>46116</v>
      </c>
      <c r="H1734" s="112" t="s">
        <v>4</v>
      </c>
      <c r="I1734" s="121">
        <v>0.52777777777777779</v>
      </c>
      <c r="J1734" s="112">
        <v>4</v>
      </c>
      <c r="K1734" s="112">
        <v>4</v>
      </c>
      <c r="L1734" s="115">
        <v>2</v>
      </c>
      <c r="M1734" s="49">
        <f t="shared" ref="M1734:M1797" si="81">IF(AND(G1734=G1733,L1734=L1733,I1734=I1733),M1733,M1733+1)</f>
        <v>1463</v>
      </c>
      <c r="N1734" s="2">
        <f t="shared" si="79"/>
        <v>1</v>
      </c>
      <c r="O1734" s="16">
        <f t="shared" si="80"/>
        <v>1</v>
      </c>
    </row>
    <row r="1735" spans="7:15" ht="13.5" customHeight="1" x14ac:dyDescent="0.25">
      <c r="G1735" s="111">
        <v>46116</v>
      </c>
      <c r="H1735" s="112" t="s">
        <v>4</v>
      </c>
      <c r="I1735" s="121">
        <v>0.64930555555555558</v>
      </c>
      <c r="J1735" s="112">
        <v>4</v>
      </c>
      <c r="K1735" s="112">
        <v>4</v>
      </c>
      <c r="L1735" s="115">
        <v>7</v>
      </c>
      <c r="M1735" s="49">
        <f t="shared" si="81"/>
        <v>1464</v>
      </c>
      <c r="N1735" s="2">
        <f t="shared" si="79"/>
        <v>1</v>
      </c>
      <c r="O1735" s="16">
        <f t="shared" si="80"/>
        <v>1</v>
      </c>
    </row>
    <row r="1736" spans="7:15" ht="13.5" customHeight="1" x14ac:dyDescent="0.25">
      <c r="G1736" s="111">
        <v>46116</v>
      </c>
      <c r="H1736" s="112" t="s">
        <v>4</v>
      </c>
      <c r="I1736" s="121">
        <v>0.73263888888888884</v>
      </c>
      <c r="J1736" s="112">
        <v>4</v>
      </c>
      <c r="K1736" s="112">
        <v>4</v>
      </c>
      <c r="L1736" s="115">
        <v>10</v>
      </c>
      <c r="M1736" s="49">
        <f t="shared" si="81"/>
        <v>1465</v>
      </c>
      <c r="N1736" s="2">
        <f t="shared" si="79"/>
        <v>1</v>
      </c>
      <c r="O1736" s="16">
        <f t="shared" si="80"/>
        <v>1</v>
      </c>
    </row>
    <row r="1737" spans="7:15" ht="13.5" customHeight="1" x14ac:dyDescent="0.25">
      <c r="G1737" s="111">
        <v>46123</v>
      </c>
      <c r="H1737" s="112" t="s">
        <v>4</v>
      </c>
      <c r="I1737" s="121">
        <v>0.59722222222222221</v>
      </c>
      <c r="J1737" s="112">
        <v>4</v>
      </c>
      <c r="K1737" s="112">
        <v>8</v>
      </c>
      <c r="L1737" s="115">
        <v>5</v>
      </c>
      <c r="M1737" s="49">
        <f t="shared" si="81"/>
        <v>1466</v>
      </c>
      <c r="N1737" s="2">
        <f t="shared" ref="N1737:N1800" si="82">IF(M1737=M1739,3,IF(M1737=M1738,2,1))</f>
        <v>1</v>
      </c>
      <c r="O1737" s="16">
        <f t="shared" ref="O1737:O1800" si="83">IF(N1735=3,3,IF(N1736=3,3,IF(N1736=2,2,N1737)))</f>
        <v>1</v>
      </c>
    </row>
    <row r="1738" spans="7:15" ht="13.5" customHeight="1" x14ac:dyDescent="0.25">
      <c r="G1738" s="111">
        <v>46123</v>
      </c>
      <c r="H1738" s="112" t="s">
        <v>4</v>
      </c>
      <c r="I1738" s="121">
        <v>0.62152777777777779</v>
      </c>
      <c r="J1738" s="112">
        <v>4</v>
      </c>
      <c r="K1738" s="112">
        <v>8</v>
      </c>
      <c r="L1738" s="115">
        <v>6</v>
      </c>
      <c r="M1738" s="49">
        <f t="shared" si="81"/>
        <v>1467</v>
      </c>
      <c r="N1738" s="2">
        <f t="shared" si="82"/>
        <v>1</v>
      </c>
      <c r="O1738" s="16">
        <f t="shared" si="83"/>
        <v>1</v>
      </c>
    </row>
    <row r="1739" spans="7:15" ht="13.5" customHeight="1" x14ac:dyDescent="0.25">
      <c r="G1739" s="111">
        <v>46123</v>
      </c>
      <c r="H1739" s="112" t="s">
        <v>148</v>
      </c>
      <c r="I1739" s="121">
        <v>0.63541666666666663</v>
      </c>
      <c r="J1739" s="112">
        <v>4</v>
      </c>
      <c r="K1739" s="112">
        <v>4</v>
      </c>
      <c r="L1739" s="115">
        <v>7</v>
      </c>
      <c r="M1739" s="49">
        <f t="shared" si="81"/>
        <v>1468</v>
      </c>
      <c r="N1739" s="2">
        <f t="shared" si="82"/>
        <v>1</v>
      </c>
      <c r="O1739" s="16">
        <f t="shared" si="83"/>
        <v>1</v>
      </c>
    </row>
    <row r="1740" spans="7:15" ht="13.5" customHeight="1" x14ac:dyDescent="0.25">
      <c r="G1740" s="111">
        <v>46123</v>
      </c>
      <c r="H1740" s="112" t="s">
        <v>148</v>
      </c>
      <c r="I1740" s="121">
        <v>0.71527777777777779</v>
      </c>
      <c r="J1740" s="112">
        <v>4</v>
      </c>
      <c r="K1740" s="112">
        <v>4</v>
      </c>
      <c r="L1740" s="115">
        <v>10</v>
      </c>
      <c r="M1740" s="49">
        <f t="shared" si="81"/>
        <v>1469</v>
      </c>
      <c r="N1740" s="2">
        <f t="shared" si="82"/>
        <v>1</v>
      </c>
      <c r="O1740" s="16">
        <f t="shared" si="83"/>
        <v>1</v>
      </c>
    </row>
    <row r="1741" spans="7:15" ht="13.5" customHeight="1" x14ac:dyDescent="0.25">
      <c r="G1741" s="111">
        <v>46123</v>
      </c>
      <c r="H1741" s="112" t="s">
        <v>4</v>
      </c>
      <c r="I1741" s="121">
        <v>0.72569444444444442</v>
      </c>
      <c r="J1741" s="112">
        <v>4</v>
      </c>
      <c r="K1741" s="112">
        <v>8</v>
      </c>
      <c r="L1741" s="115">
        <v>10</v>
      </c>
      <c r="M1741" s="49">
        <f t="shared" si="81"/>
        <v>1470</v>
      </c>
      <c r="N1741" s="2">
        <f t="shared" si="82"/>
        <v>1</v>
      </c>
      <c r="O1741" s="16">
        <f t="shared" si="83"/>
        <v>1</v>
      </c>
    </row>
    <row r="1742" spans="7:15" ht="13.5" customHeight="1" x14ac:dyDescent="0.25">
      <c r="G1742" s="111">
        <v>46130</v>
      </c>
      <c r="H1742" s="112" t="s">
        <v>8</v>
      </c>
      <c r="I1742" s="121">
        <v>0.58680555555555558</v>
      </c>
      <c r="J1742" s="112">
        <v>4</v>
      </c>
      <c r="K1742" s="112">
        <v>0</v>
      </c>
      <c r="L1742" s="115">
        <v>5</v>
      </c>
      <c r="M1742" s="49">
        <f t="shared" si="81"/>
        <v>1471</v>
      </c>
      <c r="N1742" s="2">
        <f t="shared" si="82"/>
        <v>1</v>
      </c>
      <c r="O1742" s="16">
        <f t="shared" si="83"/>
        <v>1</v>
      </c>
    </row>
    <row r="1743" spans="7:15" ht="13.5" customHeight="1" x14ac:dyDescent="0.25">
      <c r="G1743" s="111">
        <v>46130</v>
      </c>
      <c r="H1743" s="112" t="s">
        <v>8</v>
      </c>
      <c r="I1743" s="121">
        <v>0.61111111111111116</v>
      </c>
      <c r="J1743" s="112">
        <v>4</v>
      </c>
      <c r="K1743" s="112">
        <v>0</v>
      </c>
      <c r="L1743" s="115">
        <v>6</v>
      </c>
      <c r="M1743" s="49">
        <f t="shared" si="81"/>
        <v>1472</v>
      </c>
      <c r="N1743" s="2">
        <f t="shared" si="82"/>
        <v>1</v>
      </c>
      <c r="O1743" s="16">
        <f t="shared" si="83"/>
        <v>1</v>
      </c>
    </row>
    <row r="1744" spans="7:15" ht="13.5" customHeight="1" x14ac:dyDescent="0.25">
      <c r="G1744" s="111">
        <v>46130</v>
      </c>
      <c r="H1744" s="112" t="s">
        <v>8</v>
      </c>
      <c r="I1744" s="121">
        <v>0.63888888888888884</v>
      </c>
      <c r="J1744" s="112">
        <v>4</v>
      </c>
      <c r="K1744" s="112">
        <v>0</v>
      </c>
      <c r="L1744" s="115">
        <v>7</v>
      </c>
      <c r="M1744" s="49">
        <f t="shared" si="81"/>
        <v>1473</v>
      </c>
      <c r="N1744" s="2">
        <f t="shared" si="82"/>
        <v>1</v>
      </c>
      <c r="O1744" s="16">
        <f t="shared" si="83"/>
        <v>1</v>
      </c>
    </row>
    <row r="1745" spans="7:15" ht="13.5" customHeight="1" x14ac:dyDescent="0.25">
      <c r="G1745" s="111">
        <v>46130</v>
      </c>
      <c r="H1745" s="112" t="s">
        <v>8</v>
      </c>
      <c r="I1745" s="121">
        <v>0.71527777777777779</v>
      </c>
      <c r="J1745" s="112">
        <v>4</v>
      </c>
      <c r="K1745" s="112">
        <v>0</v>
      </c>
      <c r="L1745" s="115">
        <v>10</v>
      </c>
      <c r="M1745" s="49">
        <f t="shared" si="81"/>
        <v>1474</v>
      </c>
      <c r="N1745" s="2">
        <f t="shared" si="82"/>
        <v>1</v>
      </c>
      <c r="O1745" s="16">
        <f t="shared" si="83"/>
        <v>1</v>
      </c>
    </row>
    <row r="1746" spans="7:15" ht="13.5" customHeight="1" x14ac:dyDescent="0.25">
      <c r="G1746" s="111">
        <v>46137</v>
      </c>
      <c r="H1746" s="112" t="s">
        <v>3</v>
      </c>
      <c r="I1746" s="121">
        <v>0.54166666666666663</v>
      </c>
      <c r="J1746" s="112">
        <v>4</v>
      </c>
      <c r="K1746" s="112">
        <v>0</v>
      </c>
      <c r="L1746" s="115">
        <v>1</v>
      </c>
      <c r="M1746" s="49">
        <f t="shared" si="81"/>
        <v>1475</v>
      </c>
      <c r="N1746" s="2">
        <f t="shared" si="82"/>
        <v>2</v>
      </c>
      <c r="O1746" s="16">
        <f t="shared" si="83"/>
        <v>2</v>
      </c>
    </row>
    <row r="1747" spans="7:15" ht="13.5" customHeight="1" x14ac:dyDescent="0.25">
      <c r="G1747" s="111">
        <v>46137</v>
      </c>
      <c r="H1747" s="112" t="s">
        <v>3</v>
      </c>
      <c r="I1747" s="121">
        <v>0.54166666666666663</v>
      </c>
      <c r="J1747" s="112">
        <v>4</v>
      </c>
      <c r="K1747" s="112">
        <v>0</v>
      </c>
      <c r="L1747" s="115">
        <v>1</v>
      </c>
      <c r="M1747" s="49">
        <f t="shared" si="81"/>
        <v>1475</v>
      </c>
      <c r="N1747" s="2">
        <f t="shared" si="82"/>
        <v>1</v>
      </c>
      <c r="O1747" s="16">
        <f t="shared" si="83"/>
        <v>2</v>
      </c>
    </row>
    <row r="1748" spans="7:15" ht="13.5" customHeight="1" x14ac:dyDescent="0.25">
      <c r="G1748" s="111">
        <v>46137</v>
      </c>
      <c r="H1748" s="112" t="s">
        <v>148</v>
      </c>
      <c r="I1748" s="121">
        <v>0.55555555555555558</v>
      </c>
      <c r="J1748" s="112">
        <v>4</v>
      </c>
      <c r="K1748" s="112">
        <v>10</v>
      </c>
      <c r="L1748" s="115">
        <v>2</v>
      </c>
      <c r="M1748" s="49">
        <f t="shared" si="81"/>
        <v>1476</v>
      </c>
      <c r="N1748" s="2">
        <f t="shared" si="82"/>
        <v>1</v>
      </c>
      <c r="O1748" s="16">
        <f t="shared" si="83"/>
        <v>1</v>
      </c>
    </row>
    <row r="1749" spans="7:15" ht="13.5" customHeight="1" x14ac:dyDescent="0.25">
      <c r="G1749" s="111">
        <v>46137</v>
      </c>
      <c r="H1749" s="112" t="s">
        <v>3</v>
      </c>
      <c r="I1749" s="121">
        <v>0.55902777777777779</v>
      </c>
      <c r="J1749" s="112">
        <v>4</v>
      </c>
      <c r="K1749" s="112">
        <v>0</v>
      </c>
      <c r="L1749" s="115">
        <v>2</v>
      </c>
      <c r="M1749" s="49">
        <f t="shared" si="81"/>
        <v>1477</v>
      </c>
      <c r="N1749" s="2">
        <f t="shared" si="82"/>
        <v>1</v>
      </c>
      <c r="O1749" s="16">
        <f t="shared" si="83"/>
        <v>1</v>
      </c>
    </row>
    <row r="1750" spans="7:15" ht="13.5" customHeight="1" x14ac:dyDescent="0.25">
      <c r="G1750" s="111">
        <v>46137</v>
      </c>
      <c r="H1750" s="112" t="s">
        <v>148</v>
      </c>
      <c r="I1750" s="121">
        <v>0.60416666666666663</v>
      </c>
      <c r="J1750" s="112">
        <v>4</v>
      </c>
      <c r="K1750" s="112">
        <v>10</v>
      </c>
      <c r="L1750" s="115">
        <v>4</v>
      </c>
      <c r="M1750" s="49">
        <f t="shared" si="81"/>
        <v>1478</v>
      </c>
      <c r="N1750" s="2">
        <f t="shared" si="82"/>
        <v>1</v>
      </c>
      <c r="O1750" s="16">
        <f t="shared" si="83"/>
        <v>1</v>
      </c>
    </row>
    <row r="1751" spans="7:15" ht="13.5" customHeight="1" x14ac:dyDescent="0.25">
      <c r="G1751" s="111">
        <v>46144</v>
      </c>
      <c r="H1751" s="112" t="s">
        <v>1063</v>
      </c>
      <c r="I1751" s="121">
        <v>0.56944444444444442</v>
      </c>
      <c r="J1751" s="112">
        <v>4</v>
      </c>
      <c r="K1751" s="112">
        <v>0</v>
      </c>
      <c r="L1751" s="115">
        <v>5</v>
      </c>
      <c r="M1751" s="49">
        <f t="shared" si="81"/>
        <v>1479</v>
      </c>
      <c r="N1751" s="2">
        <f t="shared" si="82"/>
        <v>1</v>
      </c>
      <c r="O1751" s="16">
        <f t="shared" si="83"/>
        <v>1</v>
      </c>
    </row>
    <row r="1752" spans="7:15" ht="13.5" customHeight="1" x14ac:dyDescent="0.25">
      <c r="G1752" s="111">
        <v>46144</v>
      </c>
      <c r="H1752" s="112" t="s">
        <v>387</v>
      </c>
      <c r="I1752" s="121">
        <v>0.57986111111111116</v>
      </c>
      <c r="J1752" s="112">
        <v>4</v>
      </c>
      <c r="K1752" s="112">
        <v>0</v>
      </c>
      <c r="L1752" s="115">
        <v>5</v>
      </c>
      <c r="M1752" s="49">
        <f t="shared" si="81"/>
        <v>1480</v>
      </c>
      <c r="N1752" s="2">
        <f t="shared" si="82"/>
        <v>2</v>
      </c>
      <c r="O1752" s="16">
        <f t="shared" si="83"/>
        <v>2</v>
      </c>
    </row>
    <row r="1753" spans="7:15" ht="13.5" customHeight="1" x14ac:dyDescent="0.25">
      <c r="G1753" s="111">
        <v>46144</v>
      </c>
      <c r="H1753" s="112" t="s">
        <v>387</v>
      </c>
      <c r="I1753" s="121">
        <v>0.57986111111111116</v>
      </c>
      <c r="J1753" s="112">
        <v>4</v>
      </c>
      <c r="K1753" s="112">
        <v>0</v>
      </c>
      <c r="L1753" s="115">
        <v>5</v>
      </c>
      <c r="M1753" s="49">
        <f t="shared" si="81"/>
        <v>1480</v>
      </c>
      <c r="N1753" s="2">
        <f t="shared" si="82"/>
        <v>1</v>
      </c>
      <c r="O1753" s="16">
        <f t="shared" si="83"/>
        <v>2</v>
      </c>
    </row>
    <row r="1754" spans="7:15" ht="13.5" customHeight="1" x14ac:dyDescent="0.25">
      <c r="G1754" s="111">
        <v>46144</v>
      </c>
      <c r="H1754" s="112" t="s">
        <v>387</v>
      </c>
      <c r="I1754" s="121">
        <v>0.60416666666666663</v>
      </c>
      <c r="J1754" s="112">
        <v>4</v>
      </c>
      <c r="K1754" s="112">
        <v>0</v>
      </c>
      <c r="L1754" s="115">
        <v>6</v>
      </c>
      <c r="M1754" s="49">
        <f t="shared" si="81"/>
        <v>1481</v>
      </c>
      <c r="N1754" s="2">
        <f t="shared" si="82"/>
        <v>1</v>
      </c>
      <c r="O1754" s="16">
        <f t="shared" si="83"/>
        <v>1</v>
      </c>
    </row>
    <row r="1755" spans="7:15" ht="13.5" customHeight="1" x14ac:dyDescent="0.25">
      <c r="G1755" s="111">
        <v>46144</v>
      </c>
      <c r="H1755" s="112" t="s">
        <v>1063</v>
      </c>
      <c r="I1755" s="121">
        <v>0.61805555555555558</v>
      </c>
      <c r="J1755" s="112">
        <v>4</v>
      </c>
      <c r="K1755" s="112">
        <v>0</v>
      </c>
      <c r="L1755" s="115">
        <v>7</v>
      </c>
      <c r="M1755" s="49">
        <f t="shared" si="81"/>
        <v>1482</v>
      </c>
      <c r="N1755" s="2">
        <f t="shared" si="82"/>
        <v>1</v>
      </c>
      <c r="O1755" s="16">
        <f t="shared" si="83"/>
        <v>1</v>
      </c>
    </row>
    <row r="1756" spans="7:15" ht="13.5" customHeight="1" x14ac:dyDescent="0.25">
      <c r="G1756" s="111">
        <v>46144</v>
      </c>
      <c r="H1756" s="112" t="s">
        <v>1063</v>
      </c>
      <c r="I1756" s="121">
        <v>0.64236111111111116</v>
      </c>
      <c r="J1756" s="112">
        <v>4</v>
      </c>
      <c r="K1756" s="112">
        <v>0</v>
      </c>
      <c r="L1756" s="115">
        <v>8</v>
      </c>
      <c r="M1756" s="49">
        <f t="shared" si="81"/>
        <v>1483</v>
      </c>
      <c r="N1756" s="2">
        <f t="shared" si="82"/>
        <v>1</v>
      </c>
      <c r="O1756" s="16">
        <f t="shared" si="83"/>
        <v>1</v>
      </c>
    </row>
    <row r="1757" spans="7:15" ht="13.5" customHeight="1" x14ac:dyDescent="0.25">
      <c r="G1757" s="111">
        <v>46144</v>
      </c>
      <c r="H1757" s="112" t="s">
        <v>387</v>
      </c>
      <c r="I1757" s="121">
        <v>0.65277777777777779</v>
      </c>
      <c r="J1757" s="112">
        <v>4</v>
      </c>
      <c r="K1757" s="112">
        <v>0</v>
      </c>
      <c r="L1757" s="115">
        <v>8</v>
      </c>
      <c r="M1757" s="49">
        <f t="shared" si="81"/>
        <v>1484</v>
      </c>
      <c r="N1757" s="2">
        <f t="shared" si="82"/>
        <v>1</v>
      </c>
      <c r="O1757" s="16">
        <f t="shared" si="83"/>
        <v>1</v>
      </c>
    </row>
    <row r="1758" spans="7:15" ht="13.5" customHeight="1" x14ac:dyDescent="0.25">
      <c r="G1758" s="111">
        <v>46144</v>
      </c>
      <c r="H1758" s="112" t="s">
        <v>387</v>
      </c>
      <c r="I1758" s="121">
        <v>0.68055555555555558</v>
      </c>
      <c r="J1758" s="112">
        <v>4</v>
      </c>
      <c r="K1758" s="112">
        <v>0</v>
      </c>
      <c r="L1758" s="115">
        <v>9</v>
      </c>
      <c r="M1758" s="49">
        <f t="shared" si="81"/>
        <v>1485</v>
      </c>
      <c r="N1758" s="2">
        <f t="shared" si="82"/>
        <v>1</v>
      </c>
      <c r="O1758" s="16">
        <f t="shared" si="83"/>
        <v>1</v>
      </c>
    </row>
    <row r="1759" spans="7:15" ht="13.5" customHeight="1" x14ac:dyDescent="0.25">
      <c r="G1759" s="111">
        <v>46144</v>
      </c>
      <c r="H1759" s="112" t="s">
        <v>387</v>
      </c>
      <c r="I1759" s="121">
        <v>0.70486111111111116</v>
      </c>
      <c r="J1759" s="112">
        <v>4</v>
      </c>
      <c r="K1759" s="112">
        <v>0</v>
      </c>
      <c r="L1759" s="115">
        <v>10</v>
      </c>
      <c r="M1759" s="49">
        <f t="shared" si="81"/>
        <v>1486</v>
      </c>
      <c r="N1759" s="2">
        <f t="shared" si="82"/>
        <v>1</v>
      </c>
      <c r="O1759" s="16">
        <f t="shared" si="83"/>
        <v>1</v>
      </c>
    </row>
    <row r="1760" spans="7:15" ht="13.5" customHeight="1" x14ac:dyDescent="0.25">
      <c r="G1760" s="111">
        <v>46151</v>
      </c>
      <c r="H1760" s="112" t="s">
        <v>1067</v>
      </c>
      <c r="I1760" s="121">
        <v>0.61458333333333337</v>
      </c>
      <c r="J1760" s="112">
        <v>4</v>
      </c>
      <c r="K1760" s="112">
        <v>0</v>
      </c>
      <c r="L1760" s="115">
        <v>7</v>
      </c>
      <c r="M1760" s="49">
        <f t="shared" si="81"/>
        <v>1487</v>
      </c>
      <c r="N1760" s="2">
        <f t="shared" si="82"/>
        <v>1</v>
      </c>
      <c r="O1760" s="16">
        <f t="shared" si="83"/>
        <v>1</v>
      </c>
    </row>
    <row r="1761" spans="7:15" ht="13.5" customHeight="1" x14ac:dyDescent="0.25">
      <c r="G1761" s="111">
        <v>46151</v>
      </c>
      <c r="H1761" s="112" t="s">
        <v>1067</v>
      </c>
      <c r="I1761" s="121">
        <v>0.63888888888888884</v>
      </c>
      <c r="J1761" s="112">
        <v>4</v>
      </c>
      <c r="K1761" s="112">
        <v>0</v>
      </c>
      <c r="L1761" s="115">
        <v>8</v>
      </c>
      <c r="M1761" s="49">
        <f t="shared" si="81"/>
        <v>1488</v>
      </c>
      <c r="N1761" s="2">
        <f t="shared" si="82"/>
        <v>1</v>
      </c>
      <c r="O1761" s="16">
        <f t="shared" si="83"/>
        <v>1</v>
      </c>
    </row>
    <row r="1762" spans="7:15" ht="13.5" customHeight="1" x14ac:dyDescent="0.25">
      <c r="G1762" s="111">
        <v>46151</v>
      </c>
      <c r="H1762" s="112" t="s">
        <v>4</v>
      </c>
      <c r="I1762" s="121">
        <v>0.65277777777777779</v>
      </c>
      <c r="J1762" s="112">
        <v>6</v>
      </c>
      <c r="K1762" s="112">
        <v>12</v>
      </c>
      <c r="L1762" s="115">
        <v>7</v>
      </c>
      <c r="M1762" s="49">
        <f t="shared" si="81"/>
        <v>1489</v>
      </c>
      <c r="N1762" s="2">
        <f t="shared" si="82"/>
        <v>1</v>
      </c>
      <c r="O1762" s="16">
        <f t="shared" si="83"/>
        <v>1</v>
      </c>
    </row>
    <row r="1763" spans="7:15" ht="13.5" customHeight="1" x14ac:dyDescent="0.25">
      <c r="G1763" s="111">
        <v>46158</v>
      </c>
      <c r="H1763" s="112" t="s">
        <v>1097</v>
      </c>
      <c r="I1763" s="121">
        <v>0.58333333333333337</v>
      </c>
      <c r="J1763" s="112">
        <v>4</v>
      </c>
      <c r="K1763" s="112">
        <v>3</v>
      </c>
      <c r="L1763" s="115">
        <v>6</v>
      </c>
      <c r="M1763" s="49">
        <f t="shared" si="81"/>
        <v>1490</v>
      </c>
      <c r="N1763" s="2">
        <f t="shared" si="82"/>
        <v>1</v>
      </c>
      <c r="O1763" s="16">
        <f t="shared" si="83"/>
        <v>1</v>
      </c>
    </row>
    <row r="1764" spans="7:15" ht="13.5" customHeight="1" x14ac:dyDescent="0.25">
      <c r="G1764" s="111">
        <v>46158</v>
      </c>
      <c r="H1764" s="112" t="s">
        <v>1097</v>
      </c>
      <c r="I1764" s="121">
        <v>0.65972222222222221</v>
      </c>
      <c r="J1764" s="112">
        <v>4</v>
      </c>
      <c r="K1764" s="112">
        <v>3</v>
      </c>
      <c r="L1764" s="115">
        <v>9</v>
      </c>
      <c r="M1764" s="49">
        <f t="shared" si="81"/>
        <v>1491</v>
      </c>
      <c r="N1764" s="2">
        <f t="shared" si="82"/>
        <v>1</v>
      </c>
      <c r="O1764" s="16">
        <f t="shared" si="83"/>
        <v>1</v>
      </c>
    </row>
    <row r="1765" spans="7:15" ht="13.5" customHeight="1" x14ac:dyDescent="0.25">
      <c r="G1765" s="111">
        <v>46158</v>
      </c>
      <c r="H1765" s="112" t="s">
        <v>1097</v>
      </c>
      <c r="I1765" s="121">
        <v>0.6875</v>
      </c>
      <c r="J1765" s="112">
        <v>4</v>
      </c>
      <c r="K1765" s="112">
        <v>3</v>
      </c>
      <c r="L1765" s="115">
        <v>10</v>
      </c>
      <c r="M1765" s="49">
        <f t="shared" si="81"/>
        <v>1492</v>
      </c>
      <c r="N1765" s="2">
        <f t="shared" si="82"/>
        <v>1</v>
      </c>
      <c r="O1765" s="16">
        <f t="shared" si="83"/>
        <v>1</v>
      </c>
    </row>
    <row r="1766" spans="7:15" ht="13.5" customHeight="1" x14ac:dyDescent="0.25">
      <c r="G1766" s="111">
        <v>46158</v>
      </c>
      <c r="H1766" s="112" t="s">
        <v>3</v>
      </c>
      <c r="I1766" s="121">
        <v>0.69652777777777775</v>
      </c>
      <c r="J1766" s="112">
        <v>4</v>
      </c>
      <c r="K1766" s="112">
        <v>4</v>
      </c>
      <c r="L1766" s="115">
        <v>9</v>
      </c>
      <c r="M1766" s="49">
        <f t="shared" si="81"/>
        <v>1493</v>
      </c>
      <c r="N1766" s="2">
        <f t="shared" si="82"/>
        <v>1</v>
      </c>
      <c r="O1766" s="16">
        <f t="shared" si="83"/>
        <v>1</v>
      </c>
    </row>
    <row r="1767" spans="7:15" ht="13.5" customHeight="1" x14ac:dyDescent="0.25">
      <c r="G1767" s="111">
        <v>46165</v>
      </c>
      <c r="H1767" s="112" t="s">
        <v>5</v>
      </c>
      <c r="I1767" s="121">
        <v>0.67013888888888884</v>
      </c>
      <c r="J1767" s="112">
        <v>6</v>
      </c>
      <c r="K1767" s="112">
        <v>0</v>
      </c>
      <c r="L1767" s="115">
        <v>8</v>
      </c>
      <c r="M1767" s="49">
        <f t="shared" si="81"/>
        <v>1494</v>
      </c>
      <c r="N1767" s="2">
        <f t="shared" si="82"/>
        <v>2</v>
      </c>
      <c r="O1767" s="16">
        <f t="shared" si="83"/>
        <v>2</v>
      </c>
    </row>
    <row r="1768" spans="7:15" ht="13.5" customHeight="1" x14ac:dyDescent="0.25">
      <c r="G1768" s="111">
        <v>46165</v>
      </c>
      <c r="H1768" s="112" t="s">
        <v>5</v>
      </c>
      <c r="I1768" s="121">
        <v>0.67013888888888884</v>
      </c>
      <c r="J1768" s="112">
        <v>6</v>
      </c>
      <c r="K1768" s="112">
        <v>0</v>
      </c>
      <c r="L1768" s="115">
        <v>8</v>
      </c>
      <c r="M1768" s="49">
        <f t="shared" si="81"/>
        <v>1494</v>
      </c>
      <c r="N1768" s="2">
        <f t="shared" si="82"/>
        <v>1</v>
      </c>
      <c r="O1768" s="16">
        <f t="shared" si="83"/>
        <v>2</v>
      </c>
    </row>
    <row r="1769" spans="7:15" ht="13.5" customHeight="1" x14ac:dyDescent="0.25">
      <c r="G1769" s="111">
        <v>46165</v>
      </c>
      <c r="H1769" s="112" t="s">
        <v>5</v>
      </c>
      <c r="I1769" s="121">
        <v>0.69097222222222221</v>
      </c>
      <c r="J1769" s="112">
        <v>6</v>
      </c>
      <c r="K1769" s="112">
        <v>0</v>
      </c>
      <c r="L1769" s="115">
        <v>9</v>
      </c>
      <c r="M1769" s="49">
        <f t="shared" si="81"/>
        <v>1495</v>
      </c>
      <c r="N1769" s="2">
        <f t="shared" si="82"/>
        <v>1</v>
      </c>
      <c r="O1769" s="16">
        <f t="shared" si="83"/>
        <v>1</v>
      </c>
    </row>
    <row r="1770" spans="7:15" ht="13.5" customHeight="1" x14ac:dyDescent="0.25">
      <c r="G1770" s="111">
        <v>46172</v>
      </c>
      <c r="H1770" s="112" t="s">
        <v>149</v>
      </c>
      <c r="I1770" s="121">
        <v>0.50694444444444442</v>
      </c>
      <c r="J1770" s="112">
        <v>8</v>
      </c>
      <c r="K1770" s="112">
        <v>0</v>
      </c>
      <c r="L1770" s="115">
        <v>3</v>
      </c>
      <c r="M1770" s="49">
        <f t="shared" si="81"/>
        <v>1496</v>
      </c>
      <c r="N1770" s="2">
        <f t="shared" si="82"/>
        <v>1</v>
      </c>
      <c r="O1770" s="16">
        <f t="shared" si="83"/>
        <v>1</v>
      </c>
    </row>
    <row r="1771" spans="7:15" ht="13.5" customHeight="1" x14ac:dyDescent="0.25">
      <c r="G1771" s="111">
        <v>46172</v>
      </c>
      <c r="H1771" s="112" t="s">
        <v>149</v>
      </c>
      <c r="I1771" s="121">
        <v>0.57986111111111116</v>
      </c>
      <c r="J1771" s="112">
        <v>8</v>
      </c>
      <c r="K1771" s="112">
        <v>0</v>
      </c>
      <c r="L1771" s="115">
        <v>6</v>
      </c>
      <c r="M1771" s="49">
        <f t="shared" si="81"/>
        <v>1497</v>
      </c>
      <c r="N1771" s="2">
        <f t="shared" si="82"/>
        <v>1</v>
      </c>
      <c r="O1771" s="16">
        <f t="shared" si="83"/>
        <v>1</v>
      </c>
    </row>
    <row r="1772" spans="7:15" ht="13.5" customHeight="1" x14ac:dyDescent="0.25">
      <c r="G1772" s="111">
        <v>46172</v>
      </c>
      <c r="H1772" s="112" t="s">
        <v>4</v>
      </c>
      <c r="I1772" s="121">
        <v>0.59027777777777779</v>
      </c>
      <c r="J1772" s="112">
        <v>8</v>
      </c>
      <c r="K1772" s="112">
        <v>0</v>
      </c>
      <c r="L1772" s="115">
        <v>5</v>
      </c>
      <c r="M1772" s="49">
        <f t="shared" si="81"/>
        <v>1498</v>
      </c>
      <c r="N1772" s="2">
        <f t="shared" si="82"/>
        <v>1</v>
      </c>
      <c r="O1772" s="16">
        <f t="shared" si="83"/>
        <v>1</v>
      </c>
    </row>
    <row r="1773" spans="7:15" ht="13.5" customHeight="1" x14ac:dyDescent="0.25">
      <c r="G1773" s="111">
        <v>46172</v>
      </c>
      <c r="H1773" s="112" t="s">
        <v>4</v>
      </c>
      <c r="I1773" s="121">
        <v>0.66666666666666663</v>
      </c>
      <c r="J1773" s="112">
        <v>8</v>
      </c>
      <c r="K1773" s="112">
        <v>0</v>
      </c>
      <c r="L1773" s="115">
        <v>8</v>
      </c>
      <c r="M1773" s="49">
        <f t="shared" si="81"/>
        <v>1499</v>
      </c>
      <c r="N1773" s="2">
        <f t="shared" si="82"/>
        <v>1</v>
      </c>
      <c r="O1773" s="16">
        <f t="shared" si="83"/>
        <v>1</v>
      </c>
    </row>
    <row r="1774" spans="7:15" ht="13.5" customHeight="1" x14ac:dyDescent="0.25">
      <c r="G1774" s="111">
        <v>46172</v>
      </c>
      <c r="H1774" s="112" t="s">
        <v>4</v>
      </c>
      <c r="I1774" s="121">
        <v>0.69097222222222221</v>
      </c>
      <c r="J1774" s="112">
        <v>8</v>
      </c>
      <c r="K1774" s="112">
        <v>0</v>
      </c>
      <c r="L1774" s="115">
        <v>9</v>
      </c>
      <c r="M1774" s="49">
        <f t="shared" si="81"/>
        <v>1500</v>
      </c>
      <c r="N1774" s="2">
        <f t="shared" si="82"/>
        <v>1</v>
      </c>
      <c r="O1774" s="16">
        <f t="shared" si="83"/>
        <v>1</v>
      </c>
    </row>
    <row r="1775" spans="7:15" ht="13.5" customHeight="1" x14ac:dyDescent="0.25">
      <c r="G1775" s="111">
        <v>46179</v>
      </c>
      <c r="H1775" s="112" t="s">
        <v>148</v>
      </c>
      <c r="I1775" s="121">
        <v>0.57986111111111116</v>
      </c>
      <c r="J1775" s="112">
        <v>5</v>
      </c>
      <c r="K1775" s="112">
        <v>3</v>
      </c>
      <c r="L1775" s="115">
        <v>6</v>
      </c>
      <c r="M1775" s="49">
        <f t="shared" si="81"/>
        <v>1501</v>
      </c>
      <c r="N1775" s="2">
        <f t="shared" si="82"/>
        <v>1</v>
      </c>
      <c r="O1775" s="16">
        <f t="shared" si="83"/>
        <v>1</v>
      </c>
    </row>
    <row r="1776" spans="7:15" ht="13.5" customHeight="1" x14ac:dyDescent="0.25">
      <c r="G1776" s="111">
        <v>46179</v>
      </c>
      <c r="H1776" s="112" t="s">
        <v>3</v>
      </c>
      <c r="I1776" s="121">
        <v>0.59027777777777779</v>
      </c>
      <c r="J1776" s="112">
        <v>8</v>
      </c>
      <c r="K1776" s="112">
        <v>8</v>
      </c>
      <c r="L1776" s="115">
        <v>5</v>
      </c>
      <c r="M1776" s="49">
        <f t="shared" si="81"/>
        <v>1502</v>
      </c>
      <c r="N1776" s="2">
        <f t="shared" si="82"/>
        <v>1</v>
      </c>
      <c r="O1776" s="16">
        <f t="shared" si="83"/>
        <v>1</v>
      </c>
    </row>
    <row r="1777" spans="7:15" ht="13.5" customHeight="1" x14ac:dyDescent="0.25">
      <c r="G1777" s="111">
        <v>46179</v>
      </c>
      <c r="H1777" s="112" t="s">
        <v>3</v>
      </c>
      <c r="I1777" s="121">
        <v>0.61458333333333337</v>
      </c>
      <c r="J1777" s="112">
        <v>8</v>
      </c>
      <c r="K1777" s="112">
        <v>8</v>
      </c>
      <c r="L1777" s="115">
        <v>6</v>
      </c>
      <c r="M1777" s="49">
        <f t="shared" si="81"/>
        <v>1503</v>
      </c>
      <c r="N1777" s="2">
        <f t="shared" si="82"/>
        <v>2</v>
      </c>
      <c r="O1777" s="16">
        <f t="shared" si="83"/>
        <v>2</v>
      </c>
    </row>
    <row r="1778" spans="7:15" ht="13.5" customHeight="1" x14ac:dyDescent="0.25">
      <c r="G1778" s="111">
        <v>46179</v>
      </c>
      <c r="H1778" s="112" t="s">
        <v>3</v>
      </c>
      <c r="I1778" s="121">
        <v>0.61458333333333337</v>
      </c>
      <c r="J1778" s="112">
        <v>8</v>
      </c>
      <c r="K1778" s="112">
        <v>8</v>
      </c>
      <c r="L1778" s="115">
        <v>6</v>
      </c>
      <c r="M1778" s="49">
        <f t="shared" si="81"/>
        <v>1503</v>
      </c>
      <c r="N1778" s="2">
        <f t="shared" si="82"/>
        <v>1</v>
      </c>
      <c r="O1778" s="16">
        <f t="shared" si="83"/>
        <v>2</v>
      </c>
    </row>
    <row r="1779" spans="7:15" ht="13.5" customHeight="1" x14ac:dyDescent="0.25">
      <c r="G1779" s="111">
        <v>46186</v>
      </c>
      <c r="H1779" s="112" t="s">
        <v>5</v>
      </c>
      <c r="I1779" s="121">
        <v>0.54166666666666663</v>
      </c>
      <c r="J1779" s="112">
        <v>8</v>
      </c>
      <c r="K1779" s="112">
        <v>6</v>
      </c>
      <c r="L1779" s="115">
        <v>3</v>
      </c>
      <c r="M1779" s="49">
        <f t="shared" si="81"/>
        <v>1504</v>
      </c>
      <c r="N1779" s="2">
        <f t="shared" si="82"/>
        <v>1</v>
      </c>
      <c r="O1779" s="16">
        <f t="shared" si="83"/>
        <v>1</v>
      </c>
    </row>
    <row r="1780" spans="7:15" ht="13.5" customHeight="1" x14ac:dyDescent="0.25">
      <c r="G1780" s="111">
        <v>46186</v>
      </c>
      <c r="H1780" s="112" t="s">
        <v>5</v>
      </c>
      <c r="I1780" s="121">
        <v>0.59027777777777779</v>
      </c>
      <c r="J1780" s="112">
        <v>8</v>
      </c>
      <c r="K1780" s="112">
        <v>6</v>
      </c>
      <c r="L1780" s="115">
        <v>5</v>
      </c>
      <c r="M1780" s="49">
        <f t="shared" si="81"/>
        <v>1505</v>
      </c>
      <c r="N1780" s="2">
        <f t="shared" si="82"/>
        <v>1</v>
      </c>
      <c r="O1780" s="16">
        <f t="shared" si="83"/>
        <v>1</v>
      </c>
    </row>
    <row r="1781" spans="7:15" ht="13.5" customHeight="1" x14ac:dyDescent="0.25">
      <c r="G1781" s="111">
        <v>46186</v>
      </c>
      <c r="H1781" s="112" t="s">
        <v>149</v>
      </c>
      <c r="I1781" s="121">
        <v>0.60416666666666663</v>
      </c>
      <c r="J1781" s="112">
        <v>5</v>
      </c>
      <c r="K1781" s="112">
        <v>3</v>
      </c>
      <c r="L1781" s="115">
        <v>7</v>
      </c>
      <c r="M1781" s="49">
        <f t="shared" si="81"/>
        <v>1506</v>
      </c>
      <c r="N1781" s="2">
        <f t="shared" si="82"/>
        <v>1</v>
      </c>
      <c r="O1781" s="16">
        <f t="shared" si="83"/>
        <v>1</v>
      </c>
    </row>
    <row r="1782" spans="7:15" ht="13.5" customHeight="1" x14ac:dyDescent="0.25">
      <c r="G1782" s="111">
        <v>46186</v>
      </c>
      <c r="H1782" s="112" t="s">
        <v>149</v>
      </c>
      <c r="I1782" s="121">
        <v>0.68402777777777779</v>
      </c>
      <c r="J1782" s="112">
        <v>5</v>
      </c>
      <c r="K1782" s="112">
        <v>3</v>
      </c>
      <c r="L1782" s="115">
        <v>10</v>
      </c>
      <c r="M1782" s="49">
        <f t="shared" si="81"/>
        <v>1507</v>
      </c>
      <c r="N1782" s="2">
        <f t="shared" si="82"/>
        <v>1</v>
      </c>
      <c r="O1782" s="16">
        <f t="shared" si="83"/>
        <v>1</v>
      </c>
    </row>
    <row r="1783" spans="7:15" ht="13.5" customHeight="1" x14ac:dyDescent="0.25">
      <c r="G1783" s="111">
        <v>46193</v>
      </c>
      <c r="H1783" s="112" t="s">
        <v>3</v>
      </c>
      <c r="I1783" s="121">
        <v>0.64236111111111116</v>
      </c>
      <c r="J1783" s="112">
        <v>8</v>
      </c>
      <c r="K1783" s="112">
        <v>11</v>
      </c>
      <c r="L1783" s="115">
        <v>7</v>
      </c>
      <c r="M1783" s="49">
        <f t="shared" si="81"/>
        <v>1508</v>
      </c>
      <c r="N1783" s="2">
        <f t="shared" si="82"/>
        <v>1</v>
      </c>
      <c r="O1783" s="16">
        <f t="shared" si="83"/>
        <v>1</v>
      </c>
    </row>
    <row r="1784" spans="7:15" ht="13.5" customHeight="1" x14ac:dyDescent="0.25">
      <c r="G1784" s="111">
        <v>46193</v>
      </c>
      <c r="H1784" s="112" t="s">
        <v>3</v>
      </c>
      <c r="I1784" s="121">
        <v>0.66666666666666663</v>
      </c>
      <c r="J1784" s="112">
        <v>8</v>
      </c>
      <c r="K1784" s="112">
        <v>11</v>
      </c>
      <c r="L1784" s="115">
        <v>8</v>
      </c>
      <c r="M1784" s="49">
        <f t="shared" si="81"/>
        <v>1509</v>
      </c>
      <c r="N1784" s="2">
        <f t="shared" si="82"/>
        <v>1</v>
      </c>
      <c r="O1784" s="16">
        <f t="shared" si="83"/>
        <v>1</v>
      </c>
    </row>
    <row r="1785" spans="7:15" ht="13.5" customHeight="1" x14ac:dyDescent="0.25">
      <c r="G1785" s="111">
        <v>46193</v>
      </c>
      <c r="H1785" s="112" t="s">
        <v>148</v>
      </c>
      <c r="I1785" s="121">
        <v>0.68402777777777779</v>
      </c>
      <c r="J1785" s="112">
        <v>5</v>
      </c>
      <c r="K1785" s="112">
        <v>6</v>
      </c>
      <c r="L1785" s="115">
        <v>10</v>
      </c>
      <c r="M1785" s="49">
        <f t="shared" si="81"/>
        <v>1510</v>
      </c>
      <c r="N1785" s="2">
        <f t="shared" si="82"/>
        <v>1</v>
      </c>
      <c r="O1785" s="16">
        <f t="shared" si="83"/>
        <v>1</v>
      </c>
    </row>
    <row r="1786" spans="7:15" ht="13.5" customHeight="1" x14ac:dyDescent="0.25">
      <c r="G1786" s="111">
        <v>46200</v>
      </c>
      <c r="H1786" s="112" t="s">
        <v>4</v>
      </c>
      <c r="I1786" s="121">
        <v>0.51736111111111116</v>
      </c>
      <c r="J1786" s="112">
        <v>7</v>
      </c>
      <c r="K1786" s="112">
        <v>3</v>
      </c>
      <c r="L1786" s="115">
        <v>2</v>
      </c>
      <c r="M1786" s="49">
        <f t="shared" si="81"/>
        <v>1511</v>
      </c>
      <c r="N1786" s="2">
        <f t="shared" si="82"/>
        <v>1</v>
      </c>
      <c r="O1786" s="16">
        <f t="shared" si="83"/>
        <v>1</v>
      </c>
    </row>
    <row r="1787" spans="7:15" ht="13.5" customHeight="1" x14ac:dyDescent="0.25">
      <c r="G1787" s="111">
        <v>46200</v>
      </c>
      <c r="H1787" s="112" t="s">
        <v>149</v>
      </c>
      <c r="I1787" s="121">
        <v>0.55555555555555558</v>
      </c>
      <c r="J1787" s="112">
        <v>6</v>
      </c>
      <c r="K1787" s="112">
        <v>6</v>
      </c>
      <c r="L1787" s="115">
        <v>5</v>
      </c>
      <c r="M1787" s="49">
        <f t="shared" si="81"/>
        <v>1512</v>
      </c>
      <c r="N1787" s="2">
        <f t="shared" si="82"/>
        <v>1</v>
      </c>
      <c r="O1787" s="16">
        <f t="shared" si="83"/>
        <v>1</v>
      </c>
    </row>
    <row r="1788" spans="7:15" ht="13.5" customHeight="1" x14ac:dyDescent="0.25">
      <c r="G1788" s="111">
        <v>46200</v>
      </c>
      <c r="H1788" s="112" t="s">
        <v>4</v>
      </c>
      <c r="I1788" s="121">
        <v>0.67013888888888884</v>
      </c>
      <c r="J1788" s="112">
        <v>7</v>
      </c>
      <c r="K1788" s="112">
        <v>3</v>
      </c>
      <c r="L1788" s="115">
        <v>8</v>
      </c>
      <c r="M1788" s="49">
        <f t="shared" si="81"/>
        <v>1513</v>
      </c>
      <c r="N1788" s="2">
        <f t="shared" si="82"/>
        <v>1</v>
      </c>
      <c r="O1788" s="16">
        <f t="shared" si="83"/>
        <v>1</v>
      </c>
    </row>
    <row r="1789" spans="7:15" ht="13.5" customHeight="1" x14ac:dyDescent="0.25">
      <c r="G1789" s="111">
        <v>46200</v>
      </c>
      <c r="H1789" s="112" t="s">
        <v>4</v>
      </c>
      <c r="I1789" s="121">
        <v>0.69444444444444442</v>
      </c>
      <c r="J1789" s="112">
        <v>7</v>
      </c>
      <c r="K1789" s="112">
        <v>3</v>
      </c>
      <c r="L1789" s="115">
        <v>9</v>
      </c>
      <c r="M1789" s="49">
        <f t="shared" si="81"/>
        <v>1514</v>
      </c>
      <c r="N1789" s="2">
        <f t="shared" si="82"/>
        <v>1</v>
      </c>
      <c r="O1789" s="16">
        <f t="shared" si="83"/>
        <v>1</v>
      </c>
    </row>
    <row r="1790" spans="7:15" ht="13.5" customHeight="1" x14ac:dyDescent="0.25">
      <c r="G1790" s="111">
        <v>46207</v>
      </c>
      <c r="H1790" s="112" t="s">
        <v>149</v>
      </c>
      <c r="I1790" s="121">
        <v>0.46180555555555558</v>
      </c>
      <c r="J1790" s="112">
        <v>6</v>
      </c>
      <c r="K1790" s="112">
        <v>1</v>
      </c>
      <c r="L1790" s="115">
        <v>1</v>
      </c>
      <c r="M1790" s="49">
        <f t="shared" si="81"/>
        <v>1515</v>
      </c>
      <c r="N1790" s="2">
        <f t="shared" si="82"/>
        <v>1</v>
      </c>
      <c r="O1790" s="16">
        <f t="shared" si="83"/>
        <v>1</v>
      </c>
    </row>
    <row r="1791" spans="7:15" ht="13.5" customHeight="1" x14ac:dyDescent="0.25">
      <c r="G1791" s="111">
        <v>46207</v>
      </c>
      <c r="H1791" s="112" t="s">
        <v>3</v>
      </c>
      <c r="I1791" s="121">
        <v>0.54513888888888884</v>
      </c>
      <c r="J1791" s="112">
        <v>7</v>
      </c>
      <c r="K1791" s="112">
        <v>0</v>
      </c>
      <c r="L1791" s="115">
        <v>3</v>
      </c>
      <c r="M1791" s="49">
        <f t="shared" si="81"/>
        <v>1516</v>
      </c>
      <c r="N1791" s="2">
        <f t="shared" si="82"/>
        <v>2</v>
      </c>
      <c r="O1791" s="16">
        <f t="shared" si="83"/>
        <v>2</v>
      </c>
    </row>
    <row r="1792" spans="7:15" ht="13.5" customHeight="1" x14ac:dyDescent="0.25">
      <c r="G1792" s="111">
        <v>46207</v>
      </c>
      <c r="H1792" s="112" t="s">
        <v>3</v>
      </c>
      <c r="I1792" s="121">
        <v>0.54513888888888884</v>
      </c>
      <c r="J1792" s="112">
        <v>7</v>
      </c>
      <c r="K1792" s="112">
        <v>0</v>
      </c>
      <c r="L1792" s="115">
        <v>3</v>
      </c>
      <c r="M1792" s="49">
        <f t="shared" si="81"/>
        <v>1516</v>
      </c>
      <c r="N1792" s="2">
        <f t="shared" si="82"/>
        <v>1</v>
      </c>
      <c r="O1792" s="16">
        <f t="shared" si="83"/>
        <v>2</v>
      </c>
    </row>
    <row r="1793" spans="7:15" ht="13.5" customHeight="1" x14ac:dyDescent="0.25">
      <c r="G1793" s="111">
        <v>46207</v>
      </c>
      <c r="H1793" s="112" t="s">
        <v>149</v>
      </c>
      <c r="I1793" s="121">
        <v>0.58333333333333337</v>
      </c>
      <c r="J1793" s="112">
        <v>6</v>
      </c>
      <c r="K1793" s="112">
        <v>1</v>
      </c>
      <c r="L1793" s="115">
        <v>6</v>
      </c>
      <c r="M1793" s="49">
        <f t="shared" si="81"/>
        <v>1517</v>
      </c>
      <c r="N1793" s="2">
        <f t="shared" si="82"/>
        <v>1</v>
      </c>
      <c r="O1793" s="16">
        <f t="shared" si="83"/>
        <v>1</v>
      </c>
    </row>
    <row r="1794" spans="7:15" ht="13.5" customHeight="1" x14ac:dyDescent="0.25">
      <c r="G1794" s="111">
        <v>46207</v>
      </c>
      <c r="H1794" s="112" t="s">
        <v>3</v>
      </c>
      <c r="I1794" s="121">
        <v>0.64583333333333337</v>
      </c>
      <c r="J1794" s="112">
        <v>7</v>
      </c>
      <c r="K1794" s="112">
        <v>0</v>
      </c>
      <c r="L1794" s="115">
        <v>7</v>
      </c>
      <c r="M1794" s="49">
        <f t="shared" si="81"/>
        <v>1518</v>
      </c>
      <c r="N1794" s="2">
        <f t="shared" si="82"/>
        <v>2</v>
      </c>
      <c r="O1794" s="16">
        <f t="shared" si="83"/>
        <v>2</v>
      </c>
    </row>
    <row r="1795" spans="7:15" ht="13.5" customHeight="1" x14ac:dyDescent="0.25">
      <c r="G1795" s="111">
        <v>46207</v>
      </c>
      <c r="H1795" s="112" t="s">
        <v>3</v>
      </c>
      <c r="I1795" s="121">
        <v>0.64583333333333337</v>
      </c>
      <c r="J1795" s="112">
        <v>7</v>
      </c>
      <c r="K1795" s="112">
        <v>0</v>
      </c>
      <c r="L1795" s="115">
        <v>7</v>
      </c>
      <c r="M1795" s="49">
        <f t="shared" si="81"/>
        <v>1518</v>
      </c>
      <c r="N1795" s="2">
        <f t="shared" si="82"/>
        <v>1</v>
      </c>
      <c r="O1795" s="16">
        <f t="shared" si="83"/>
        <v>2</v>
      </c>
    </row>
    <row r="1796" spans="7:15" ht="13.5" customHeight="1" x14ac:dyDescent="0.25">
      <c r="G1796" s="111">
        <v>46207</v>
      </c>
      <c r="H1796" s="112" t="s">
        <v>149</v>
      </c>
      <c r="I1796" s="121">
        <v>0.6875</v>
      </c>
      <c r="J1796" s="112">
        <v>6</v>
      </c>
      <c r="K1796" s="112">
        <v>1</v>
      </c>
      <c r="L1796" s="115">
        <v>10</v>
      </c>
      <c r="M1796" s="49">
        <f t="shared" si="81"/>
        <v>1519</v>
      </c>
      <c r="N1796" s="2">
        <f t="shared" si="82"/>
        <v>1</v>
      </c>
      <c r="O1796" s="16">
        <f t="shared" si="83"/>
        <v>1</v>
      </c>
    </row>
    <row r="1797" spans="7:15" ht="13.5" customHeight="1" x14ac:dyDescent="0.25">
      <c r="G1797" s="111">
        <v>46214</v>
      </c>
      <c r="H1797" s="112" t="s">
        <v>4</v>
      </c>
      <c r="I1797" s="121">
        <v>0.65277777777777779</v>
      </c>
      <c r="J1797" s="112">
        <v>7</v>
      </c>
      <c r="K1797" s="112">
        <v>6</v>
      </c>
      <c r="L1797" s="115">
        <v>7</v>
      </c>
      <c r="M1797" s="49">
        <f t="shared" si="81"/>
        <v>1520</v>
      </c>
      <c r="N1797" s="2">
        <f t="shared" si="82"/>
        <v>1</v>
      </c>
      <c r="O1797" s="16">
        <f t="shared" si="83"/>
        <v>1</v>
      </c>
    </row>
    <row r="1798" spans="7:15" ht="13.5" customHeight="1" x14ac:dyDescent="0.25">
      <c r="G1798" s="111">
        <v>46214</v>
      </c>
      <c r="H1798" s="112" t="s">
        <v>4</v>
      </c>
      <c r="I1798" s="121">
        <v>0.67708333333333337</v>
      </c>
      <c r="J1798" s="112">
        <v>7</v>
      </c>
      <c r="K1798" s="112">
        <v>6</v>
      </c>
      <c r="L1798" s="115">
        <v>8</v>
      </c>
      <c r="M1798" s="49">
        <f t="shared" ref="M1798:M1861" si="84">IF(AND(G1798=G1797,L1798=L1797,I1798=I1797),M1797,M1797+1)</f>
        <v>1521</v>
      </c>
      <c r="N1798" s="2">
        <f t="shared" si="82"/>
        <v>1</v>
      </c>
      <c r="O1798" s="16">
        <f t="shared" si="83"/>
        <v>1</v>
      </c>
    </row>
    <row r="1799" spans="7:15" ht="13.5" customHeight="1" x14ac:dyDescent="0.25">
      <c r="G1799" s="111">
        <v>46214</v>
      </c>
      <c r="H1799" s="112" t="s">
        <v>148</v>
      </c>
      <c r="I1799" s="121">
        <v>0.69097222222222221</v>
      </c>
      <c r="J1799" s="112">
        <v>9</v>
      </c>
      <c r="K1799" s="112">
        <v>9</v>
      </c>
      <c r="L1799" s="115">
        <v>10</v>
      </c>
      <c r="M1799" s="49">
        <f t="shared" si="84"/>
        <v>1522</v>
      </c>
      <c r="N1799" s="2">
        <f t="shared" si="82"/>
        <v>1</v>
      </c>
      <c r="O1799" s="16">
        <f t="shared" si="83"/>
        <v>1</v>
      </c>
    </row>
    <row r="1800" spans="7:15" ht="13.5" customHeight="1" x14ac:dyDescent="0.25">
      <c r="G1800" s="111">
        <v>46221</v>
      </c>
      <c r="H1800" s="112" t="s">
        <v>149</v>
      </c>
      <c r="I1800" s="121">
        <v>0.61458333333333337</v>
      </c>
      <c r="J1800" s="112">
        <v>9</v>
      </c>
      <c r="K1800" s="112">
        <v>4</v>
      </c>
      <c r="L1800" s="115">
        <v>7</v>
      </c>
      <c r="M1800" s="49">
        <f t="shared" si="84"/>
        <v>1523</v>
      </c>
      <c r="N1800" s="2">
        <f t="shared" si="82"/>
        <v>1</v>
      </c>
      <c r="O1800" s="16">
        <f t="shared" si="83"/>
        <v>1</v>
      </c>
    </row>
    <row r="1801" spans="7:15" ht="13.5" customHeight="1" x14ac:dyDescent="0.25">
      <c r="G1801" s="111">
        <v>46221</v>
      </c>
      <c r="H1801" s="112" t="s">
        <v>149</v>
      </c>
      <c r="I1801" s="121">
        <v>0.67013888888888884</v>
      </c>
      <c r="J1801" s="112">
        <v>9</v>
      </c>
      <c r="K1801" s="112">
        <v>4</v>
      </c>
      <c r="L1801" s="115">
        <v>9</v>
      </c>
      <c r="M1801" s="49">
        <f t="shared" si="84"/>
        <v>1524</v>
      </c>
      <c r="N1801" s="2">
        <f t="shared" ref="N1801:N1864" si="85">IF(M1801=M1803,3,IF(M1801=M1802,2,1))</f>
        <v>1</v>
      </c>
      <c r="O1801" s="16">
        <f t="shared" ref="O1801:O1864" si="86">IF(N1799=3,3,IF(N1800=3,3,IF(N1800=2,2,N1801)))</f>
        <v>1</v>
      </c>
    </row>
    <row r="1802" spans="7:15" ht="13.5" customHeight="1" x14ac:dyDescent="0.25">
      <c r="G1802" s="111">
        <v>46221</v>
      </c>
      <c r="H1802" s="112" t="s">
        <v>149</v>
      </c>
      <c r="I1802" s="121">
        <v>0.69444444444444442</v>
      </c>
      <c r="J1802" s="112">
        <v>9</v>
      </c>
      <c r="K1802" s="112">
        <v>4</v>
      </c>
      <c r="L1802" s="115">
        <v>10</v>
      </c>
      <c r="M1802" s="49">
        <f t="shared" si="84"/>
        <v>1525</v>
      </c>
      <c r="N1802" s="2">
        <f t="shared" si="85"/>
        <v>1</v>
      </c>
      <c r="O1802" s="16">
        <f t="shared" si="86"/>
        <v>1</v>
      </c>
    </row>
    <row r="1803" spans="7:15" ht="13.5" customHeight="1" x14ac:dyDescent="0.25">
      <c r="G1803" s="111">
        <v>46221</v>
      </c>
      <c r="H1803" s="112" t="s">
        <v>3</v>
      </c>
      <c r="I1803" s="121">
        <v>0.70277777777777772</v>
      </c>
      <c r="J1803" s="112">
        <v>6</v>
      </c>
      <c r="K1803" s="112">
        <v>3</v>
      </c>
      <c r="L1803" s="115">
        <v>9</v>
      </c>
      <c r="M1803" s="49">
        <f t="shared" si="84"/>
        <v>1526</v>
      </c>
      <c r="N1803" s="2">
        <f t="shared" si="85"/>
        <v>2</v>
      </c>
      <c r="O1803" s="16">
        <f t="shared" si="86"/>
        <v>2</v>
      </c>
    </row>
    <row r="1804" spans="7:15" ht="13.5" customHeight="1" x14ac:dyDescent="0.25">
      <c r="G1804" s="111">
        <v>46221</v>
      </c>
      <c r="H1804" s="112" t="s">
        <v>3</v>
      </c>
      <c r="I1804" s="121">
        <v>0.70277777777777772</v>
      </c>
      <c r="J1804" s="112">
        <v>6</v>
      </c>
      <c r="K1804" s="112">
        <v>3</v>
      </c>
      <c r="L1804" s="115">
        <v>9</v>
      </c>
      <c r="M1804" s="49">
        <f t="shared" si="84"/>
        <v>1526</v>
      </c>
      <c r="N1804" s="2">
        <f t="shared" si="85"/>
        <v>1</v>
      </c>
      <c r="O1804" s="16">
        <f t="shared" si="86"/>
        <v>2</v>
      </c>
    </row>
    <row r="1805" spans="7:15" ht="13.5" customHeight="1" x14ac:dyDescent="0.25">
      <c r="G1805" s="111">
        <v>46235</v>
      </c>
      <c r="H1805" s="112" t="s">
        <v>149</v>
      </c>
      <c r="I1805" s="121">
        <v>0.47569444444444442</v>
      </c>
      <c r="J1805" s="112">
        <v>4</v>
      </c>
      <c r="K1805" s="112">
        <v>7</v>
      </c>
      <c r="L1805" s="115">
        <v>1</v>
      </c>
      <c r="M1805" s="49">
        <f t="shared" si="84"/>
        <v>1527</v>
      </c>
      <c r="N1805" s="2">
        <f t="shared" si="85"/>
        <v>1</v>
      </c>
      <c r="O1805" s="16">
        <f t="shared" si="86"/>
        <v>1</v>
      </c>
    </row>
    <row r="1806" spans="7:15" ht="13.5" customHeight="1" x14ac:dyDescent="0.25">
      <c r="G1806" s="111">
        <v>46235</v>
      </c>
      <c r="H1806" s="112" t="s">
        <v>3</v>
      </c>
      <c r="I1806" s="121">
        <v>0.51041666666666663</v>
      </c>
      <c r="J1806" s="112">
        <v>4</v>
      </c>
      <c r="K1806" s="112">
        <v>10</v>
      </c>
      <c r="L1806" s="115">
        <v>1</v>
      </c>
      <c r="M1806" s="49">
        <f t="shared" si="84"/>
        <v>1528</v>
      </c>
      <c r="N1806" s="2">
        <f t="shared" si="85"/>
        <v>1</v>
      </c>
      <c r="O1806" s="16">
        <f t="shared" si="86"/>
        <v>1</v>
      </c>
    </row>
    <row r="1807" spans="7:15" ht="13.5" customHeight="1" x14ac:dyDescent="0.25">
      <c r="G1807" s="111">
        <v>46235</v>
      </c>
      <c r="H1807" s="112" t="s">
        <v>3</v>
      </c>
      <c r="I1807" s="121">
        <v>0.55902777777777779</v>
      </c>
      <c r="J1807" s="112">
        <v>4</v>
      </c>
      <c r="K1807" s="112">
        <v>10</v>
      </c>
      <c r="L1807" s="115">
        <v>3</v>
      </c>
      <c r="M1807" s="49">
        <f t="shared" si="84"/>
        <v>1529</v>
      </c>
      <c r="N1807" s="2">
        <f t="shared" si="85"/>
        <v>1</v>
      </c>
      <c r="O1807" s="16">
        <f t="shared" si="86"/>
        <v>1</v>
      </c>
    </row>
    <row r="1808" spans="7:15" ht="13.5" customHeight="1" x14ac:dyDescent="0.25">
      <c r="G1808" s="111">
        <v>46235</v>
      </c>
      <c r="H1808" s="112" t="s">
        <v>149</v>
      </c>
      <c r="I1808" s="121">
        <v>0.59722222222222221</v>
      </c>
      <c r="J1808" s="112">
        <v>4</v>
      </c>
      <c r="K1808" s="112">
        <v>7</v>
      </c>
      <c r="L1808" s="115">
        <v>6</v>
      </c>
      <c r="M1808" s="49">
        <f t="shared" si="84"/>
        <v>1530</v>
      </c>
      <c r="N1808" s="2">
        <f t="shared" si="85"/>
        <v>1</v>
      </c>
      <c r="O1808" s="16">
        <f t="shared" si="86"/>
        <v>1</v>
      </c>
    </row>
    <row r="1809" spans="7:15" ht="13.5" customHeight="1" x14ac:dyDescent="0.25">
      <c r="G1809" s="111">
        <v>46235</v>
      </c>
      <c r="H1809" s="112" t="s">
        <v>3</v>
      </c>
      <c r="I1809" s="121">
        <v>0.63194444444444442</v>
      </c>
      <c r="J1809" s="112">
        <v>4</v>
      </c>
      <c r="K1809" s="112">
        <v>10</v>
      </c>
      <c r="L1809" s="115">
        <v>6</v>
      </c>
      <c r="M1809" s="49">
        <f t="shared" si="84"/>
        <v>1531</v>
      </c>
      <c r="N1809" s="2">
        <f t="shared" si="85"/>
        <v>1</v>
      </c>
      <c r="O1809" s="16">
        <f t="shared" si="86"/>
        <v>1</v>
      </c>
    </row>
    <row r="1810" spans="7:15" ht="13.5" customHeight="1" x14ac:dyDescent="0.25">
      <c r="G1810" s="111">
        <v>46235</v>
      </c>
      <c r="H1810" s="112" t="s">
        <v>149</v>
      </c>
      <c r="I1810" s="121">
        <v>0.64930555555555558</v>
      </c>
      <c r="J1810" s="112">
        <v>4</v>
      </c>
      <c r="K1810" s="112">
        <v>7</v>
      </c>
      <c r="L1810" s="115">
        <v>8</v>
      </c>
      <c r="M1810" s="49">
        <f t="shared" si="84"/>
        <v>1532</v>
      </c>
      <c r="N1810" s="2">
        <f t="shared" si="85"/>
        <v>1</v>
      </c>
      <c r="O1810" s="16">
        <f t="shared" si="86"/>
        <v>1</v>
      </c>
    </row>
    <row r="1811" spans="7:15" ht="13.5" customHeight="1" x14ac:dyDescent="0.25">
      <c r="G1811" s="111">
        <v>46235</v>
      </c>
      <c r="H1811" s="112" t="s">
        <v>149</v>
      </c>
      <c r="I1811" s="121">
        <v>0.67361111111111116</v>
      </c>
      <c r="J1811" s="112">
        <v>4</v>
      </c>
      <c r="K1811" s="112">
        <v>7</v>
      </c>
      <c r="L1811" s="115">
        <v>9</v>
      </c>
      <c r="M1811" s="49">
        <f t="shared" si="84"/>
        <v>1533</v>
      </c>
      <c r="N1811" s="2">
        <f t="shared" si="85"/>
        <v>1</v>
      </c>
      <c r="O1811" s="16">
        <f t="shared" si="86"/>
        <v>1</v>
      </c>
    </row>
    <row r="1812" spans="7:15" ht="13.5" customHeight="1" x14ac:dyDescent="0.25">
      <c r="G1812" s="111">
        <v>45710</v>
      </c>
      <c r="H1812" s="112" t="s">
        <v>4</v>
      </c>
      <c r="I1812" s="121">
        <v>0.73263888888888884</v>
      </c>
      <c r="J1812" s="112">
        <v>4</v>
      </c>
      <c r="K1812" s="112">
        <v>4</v>
      </c>
      <c r="L1812" s="115">
        <v>10</v>
      </c>
      <c r="M1812" s="49">
        <f t="shared" si="84"/>
        <v>1534</v>
      </c>
      <c r="N1812" s="2">
        <f t="shared" si="85"/>
        <v>1</v>
      </c>
      <c r="O1812" s="16">
        <f t="shared" si="86"/>
        <v>1</v>
      </c>
    </row>
    <row r="1813" spans="7:15" ht="13.5" customHeight="1" x14ac:dyDescent="0.25">
      <c r="G1813" s="111">
        <v>45710</v>
      </c>
      <c r="H1813" s="112" t="s">
        <v>149</v>
      </c>
      <c r="I1813" s="121">
        <v>0.74652777777777779</v>
      </c>
      <c r="J1813" s="112">
        <v>4</v>
      </c>
      <c r="K1813" s="112">
        <v>5</v>
      </c>
      <c r="L1813" s="115">
        <v>10</v>
      </c>
      <c r="M1813" s="49">
        <f t="shared" si="84"/>
        <v>1535</v>
      </c>
      <c r="N1813" s="2">
        <f t="shared" si="85"/>
        <v>2</v>
      </c>
      <c r="O1813" s="16">
        <f t="shared" si="86"/>
        <v>2</v>
      </c>
    </row>
    <row r="1814" spans="7:15" ht="13.5" customHeight="1" x14ac:dyDescent="0.25">
      <c r="G1814" s="111">
        <v>45710</v>
      </c>
      <c r="H1814" s="112" t="s">
        <v>149</v>
      </c>
      <c r="I1814" s="121">
        <v>0.74652777777777779</v>
      </c>
      <c r="J1814" s="112">
        <v>4</v>
      </c>
      <c r="K1814" s="112">
        <v>5</v>
      </c>
      <c r="L1814" s="115">
        <v>10</v>
      </c>
      <c r="M1814" s="49">
        <f t="shared" si="84"/>
        <v>1535</v>
      </c>
      <c r="N1814" s="2">
        <f t="shared" si="85"/>
        <v>1</v>
      </c>
      <c r="O1814" s="16">
        <f t="shared" si="86"/>
        <v>2</v>
      </c>
    </row>
    <row r="1815" spans="7:15" ht="13.5" customHeight="1" x14ac:dyDescent="0.25">
      <c r="G1815" s="111">
        <v>45717</v>
      </c>
      <c r="H1815" s="112" t="s">
        <v>3</v>
      </c>
      <c r="I1815" s="121">
        <v>0.53125</v>
      </c>
      <c r="J1815" s="112">
        <v>4</v>
      </c>
      <c r="K1815" s="112">
        <v>2</v>
      </c>
      <c r="L1815" s="115">
        <v>2</v>
      </c>
      <c r="M1815" s="49">
        <f t="shared" si="84"/>
        <v>1536</v>
      </c>
      <c r="N1815" s="2">
        <f t="shared" si="85"/>
        <v>1</v>
      </c>
      <c r="O1815" s="16">
        <f t="shared" si="86"/>
        <v>1</v>
      </c>
    </row>
    <row r="1816" spans="7:15" ht="13.5" customHeight="1" x14ac:dyDescent="0.25">
      <c r="G1816" s="111">
        <v>45717</v>
      </c>
      <c r="H1816" s="112" t="s">
        <v>3</v>
      </c>
      <c r="I1816" s="121">
        <v>0.55555555555555558</v>
      </c>
      <c r="J1816" s="112">
        <v>4</v>
      </c>
      <c r="K1816" s="112">
        <v>2</v>
      </c>
      <c r="L1816" s="115">
        <v>3</v>
      </c>
      <c r="M1816" s="49">
        <f t="shared" si="84"/>
        <v>1537</v>
      </c>
      <c r="N1816" s="2">
        <f t="shared" si="85"/>
        <v>2</v>
      </c>
      <c r="O1816" s="16">
        <f t="shared" si="86"/>
        <v>2</v>
      </c>
    </row>
    <row r="1817" spans="7:15" ht="13.5" customHeight="1" x14ac:dyDescent="0.25">
      <c r="G1817" s="111">
        <v>45717</v>
      </c>
      <c r="H1817" s="112" t="s">
        <v>3</v>
      </c>
      <c r="I1817" s="121">
        <v>0.55555555555555558</v>
      </c>
      <c r="J1817" s="112">
        <v>4</v>
      </c>
      <c r="K1817" s="112">
        <v>2</v>
      </c>
      <c r="L1817" s="115">
        <v>3</v>
      </c>
      <c r="M1817" s="49">
        <f t="shared" si="84"/>
        <v>1537</v>
      </c>
      <c r="N1817" s="2">
        <f t="shared" si="85"/>
        <v>1</v>
      </c>
      <c r="O1817" s="16">
        <f t="shared" si="86"/>
        <v>2</v>
      </c>
    </row>
    <row r="1818" spans="7:15" ht="13.5" customHeight="1" x14ac:dyDescent="0.25">
      <c r="G1818" s="111">
        <v>45717</v>
      </c>
      <c r="H1818" s="112" t="s">
        <v>148</v>
      </c>
      <c r="I1818" s="121">
        <v>0.56944444444444442</v>
      </c>
      <c r="J1818" s="112">
        <v>4</v>
      </c>
      <c r="K1818" s="112">
        <v>0</v>
      </c>
      <c r="L1818" s="115">
        <v>3</v>
      </c>
      <c r="M1818" s="49">
        <f t="shared" si="84"/>
        <v>1538</v>
      </c>
      <c r="N1818" s="2">
        <f t="shared" si="85"/>
        <v>1</v>
      </c>
      <c r="O1818" s="16">
        <f t="shared" si="86"/>
        <v>1</v>
      </c>
    </row>
    <row r="1819" spans="7:15" ht="13.5" customHeight="1" x14ac:dyDescent="0.25">
      <c r="G1819" s="111">
        <v>45717</v>
      </c>
      <c r="H1819" s="112" t="s">
        <v>3</v>
      </c>
      <c r="I1819" s="121">
        <v>0.60416666666666663</v>
      </c>
      <c r="J1819" s="112">
        <v>4</v>
      </c>
      <c r="K1819" s="112">
        <v>2</v>
      </c>
      <c r="L1819" s="115">
        <v>5</v>
      </c>
      <c r="M1819" s="49">
        <f t="shared" si="84"/>
        <v>1539</v>
      </c>
      <c r="N1819" s="2">
        <f t="shared" si="85"/>
        <v>1</v>
      </c>
      <c r="O1819" s="16">
        <f t="shared" si="86"/>
        <v>1</v>
      </c>
    </row>
    <row r="1820" spans="7:15" ht="13.5" customHeight="1" x14ac:dyDescent="0.25">
      <c r="G1820" s="111">
        <v>45717</v>
      </c>
      <c r="H1820" s="112" t="s">
        <v>3</v>
      </c>
      <c r="I1820" s="121">
        <v>0.62847222222222221</v>
      </c>
      <c r="J1820" s="112">
        <v>4</v>
      </c>
      <c r="K1820" s="112">
        <v>2</v>
      </c>
      <c r="L1820" s="115">
        <v>6</v>
      </c>
      <c r="M1820" s="49">
        <f t="shared" si="84"/>
        <v>1540</v>
      </c>
      <c r="N1820" s="2">
        <f t="shared" si="85"/>
        <v>1</v>
      </c>
      <c r="O1820" s="16">
        <f t="shared" si="86"/>
        <v>1</v>
      </c>
    </row>
    <row r="1821" spans="7:15" ht="13.5" customHeight="1" x14ac:dyDescent="0.25">
      <c r="G1821" s="111">
        <v>45717</v>
      </c>
      <c r="H1821" s="112" t="s">
        <v>148</v>
      </c>
      <c r="I1821" s="121">
        <v>0.64236111111111116</v>
      </c>
      <c r="J1821" s="112">
        <v>4</v>
      </c>
      <c r="K1821" s="112">
        <v>0</v>
      </c>
      <c r="L1821" s="115">
        <v>6</v>
      </c>
      <c r="M1821" s="49">
        <f t="shared" si="84"/>
        <v>1541</v>
      </c>
      <c r="N1821" s="2">
        <f t="shared" si="85"/>
        <v>2</v>
      </c>
      <c r="O1821" s="16">
        <f t="shared" si="86"/>
        <v>2</v>
      </c>
    </row>
    <row r="1822" spans="7:15" ht="13.5" customHeight="1" x14ac:dyDescent="0.25">
      <c r="G1822" s="111">
        <v>45717</v>
      </c>
      <c r="H1822" s="112" t="s">
        <v>148</v>
      </c>
      <c r="I1822" s="121">
        <v>0.64236111111111116</v>
      </c>
      <c r="J1822" s="112">
        <v>4</v>
      </c>
      <c r="K1822" s="112">
        <v>0</v>
      </c>
      <c r="L1822" s="115">
        <v>6</v>
      </c>
      <c r="M1822" s="49">
        <f t="shared" si="84"/>
        <v>1541</v>
      </c>
      <c r="N1822" s="2">
        <f t="shared" si="85"/>
        <v>1</v>
      </c>
      <c r="O1822" s="16">
        <f t="shared" si="86"/>
        <v>2</v>
      </c>
    </row>
    <row r="1823" spans="7:15" ht="13.5" customHeight="1" x14ac:dyDescent="0.25">
      <c r="G1823" s="111">
        <v>45717</v>
      </c>
      <c r="H1823" s="112" t="s">
        <v>3</v>
      </c>
      <c r="I1823" s="121">
        <v>0.65277777777777779</v>
      </c>
      <c r="J1823" s="112">
        <v>4</v>
      </c>
      <c r="K1823" s="112">
        <v>2</v>
      </c>
      <c r="L1823" s="115">
        <v>7</v>
      </c>
      <c r="M1823" s="49">
        <f t="shared" si="84"/>
        <v>1542</v>
      </c>
      <c r="N1823" s="2">
        <f t="shared" si="85"/>
        <v>2</v>
      </c>
      <c r="O1823" s="16">
        <f t="shared" si="86"/>
        <v>2</v>
      </c>
    </row>
    <row r="1824" spans="7:15" ht="13.5" customHeight="1" x14ac:dyDescent="0.25">
      <c r="G1824" s="111">
        <v>45717</v>
      </c>
      <c r="H1824" s="112" t="s">
        <v>3</v>
      </c>
      <c r="I1824" s="121">
        <v>0.65277777777777779</v>
      </c>
      <c r="J1824" s="112">
        <v>4</v>
      </c>
      <c r="K1824" s="112">
        <v>2</v>
      </c>
      <c r="L1824" s="115">
        <v>7</v>
      </c>
      <c r="M1824" s="49">
        <f t="shared" si="84"/>
        <v>1542</v>
      </c>
      <c r="N1824" s="2">
        <f t="shared" si="85"/>
        <v>1</v>
      </c>
      <c r="O1824" s="16">
        <f t="shared" si="86"/>
        <v>2</v>
      </c>
    </row>
    <row r="1825" spans="7:15" ht="13.5" customHeight="1" x14ac:dyDescent="0.25">
      <c r="G1825" s="111">
        <v>45717</v>
      </c>
      <c r="H1825" s="112" t="s">
        <v>148</v>
      </c>
      <c r="I1825" s="121">
        <v>0.71875</v>
      </c>
      <c r="J1825" s="112">
        <v>4</v>
      </c>
      <c r="K1825" s="112">
        <v>0</v>
      </c>
      <c r="L1825" s="115">
        <v>9</v>
      </c>
      <c r="M1825" s="49">
        <f t="shared" si="84"/>
        <v>1543</v>
      </c>
      <c r="N1825" s="2">
        <f t="shared" si="85"/>
        <v>1</v>
      </c>
      <c r="O1825" s="16">
        <f t="shared" si="86"/>
        <v>1</v>
      </c>
    </row>
    <row r="1826" spans="7:15" ht="13.5" customHeight="1" x14ac:dyDescent="0.25">
      <c r="G1826" s="111">
        <v>45717</v>
      </c>
      <c r="H1826" s="112" t="s">
        <v>3</v>
      </c>
      <c r="I1826" s="121">
        <v>0.73263888888888884</v>
      </c>
      <c r="J1826" s="112">
        <v>4</v>
      </c>
      <c r="K1826" s="112">
        <v>2</v>
      </c>
      <c r="L1826" s="115">
        <v>10</v>
      </c>
      <c r="M1826" s="49">
        <f t="shared" si="84"/>
        <v>1544</v>
      </c>
      <c r="N1826" s="2">
        <f t="shared" si="85"/>
        <v>1</v>
      </c>
      <c r="O1826" s="16">
        <f t="shared" si="86"/>
        <v>1</v>
      </c>
    </row>
    <row r="1827" spans="7:15" ht="13.5" customHeight="1" x14ac:dyDescent="0.25">
      <c r="G1827" s="111">
        <v>45717</v>
      </c>
      <c r="H1827" s="112" t="s">
        <v>148</v>
      </c>
      <c r="I1827" s="121">
        <v>0.74652777777777779</v>
      </c>
      <c r="J1827" s="112">
        <v>4</v>
      </c>
      <c r="K1827" s="112">
        <v>0</v>
      </c>
      <c r="L1827" s="115">
        <v>10</v>
      </c>
      <c r="M1827" s="49">
        <f t="shared" si="84"/>
        <v>1545</v>
      </c>
      <c r="N1827" s="2">
        <f t="shared" si="85"/>
        <v>1</v>
      </c>
      <c r="O1827" s="16">
        <f t="shared" si="86"/>
        <v>1</v>
      </c>
    </row>
    <row r="1828" spans="7:15" ht="13.5" customHeight="1" x14ac:dyDescent="0.25">
      <c r="G1828" s="111">
        <v>45724</v>
      </c>
      <c r="H1828" s="112" t="s">
        <v>3</v>
      </c>
      <c r="I1828" s="121">
        <v>0.57291666666666663</v>
      </c>
      <c r="J1828" s="112">
        <v>4</v>
      </c>
      <c r="K1828" s="112">
        <v>5</v>
      </c>
      <c r="L1828" s="115">
        <v>4</v>
      </c>
      <c r="M1828" s="49">
        <f t="shared" si="84"/>
        <v>1546</v>
      </c>
      <c r="N1828" s="2">
        <f t="shared" si="85"/>
        <v>2</v>
      </c>
      <c r="O1828" s="16">
        <f t="shared" si="86"/>
        <v>2</v>
      </c>
    </row>
    <row r="1829" spans="7:15" ht="13.5" customHeight="1" x14ac:dyDescent="0.25">
      <c r="G1829" s="111">
        <v>45724</v>
      </c>
      <c r="H1829" s="112" t="s">
        <v>3</v>
      </c>
      <c r="I1829" s="121">
        <v>0.57291666666666663</v>
      </c>
      <c r="J1829" s="112">
        <v>4</v>
      </c>
      <c r="K1829" s="112">
        <v>5</v>
      </c>
      <c r="L1829" s="115">
        <v>4</v>
      </c>
      <c r="M1829" s="49">
        <f t="shared" si="84"/>
        <v>1546</v>
      </c>
      <c r="N1829" s="2">
        <f t="shared" si="85"/>
        <v>1</v>
      </c>
      <c r="O1829" s="16">
        <f t="shared" si="86"/>
        <v>2</v>
      </c>
    </row>
    <row r="1830" spans="7:15" ht="13.5" customHeight="1" x14ac:dyDescent="0.25">
      <c r="G1830" s="111">
        <v>45724</v>
      </c>
      <c r="H1830" s="112" t="s">
        <v>3</v>
      </c>
      <c r="I1830" s="121">
        <v>0.62152777777777779</v>
      </c>
      <c r="J1830" s="112">
        <v>4</v>
      </c>
      <c r="K1830" s="112">
        <v>5</v>
      </c>
      <c r="L1830" s="115">
        <v>6</v>
      </c>
      <c r="M1830" s="49">
        <f t="shared" si="84"/>
        <v>1547</v>
      </c>
      <c r="N1830" s="2">
        <f t="shared" si="85"/>
        <v>2</v>
      </c>
      <c r="O1830" s="16">
        <f t="shared" si="86"/>
        <v>2</v>
      </c>
    </row>
    <row r="1831" spans="7:15" ht="13.5" customHeight="1" x14ac:dyDescent="0.25">
      <c r="G1831" s="111">
        <v>45724</v>
      </c>
      <c r="H1831" s="112" t="s">
        <v>3</v>
      </c>
      <c r="I1831" s="121">
        <v>0.62152777777777779</v>
      </c>
      <c r="J1831" s="112">
        <v>4</v>
      </c>
      <c r="K1831" s="112">
        <v>5</v>
      </c>
      <c r="L1831" s="115">
        <v>6</v>
      </c>
      <c r="M1831" s="49">
        <f t="shared" si="84"/>
        <v>1547</v>
      </c>
      <c r="N1831" s="2">
        <f t="shared" si="85"/>
        <v>1</v>
      </c>
      <c r="O1831" s="16">
        <f t="shared" si="86"/>
        <v>2</v>
      </c>
    </row>
    <row r="1832" spans="7:15" ht="13.5" customHeight="1" x14ac:dyDescent="0.25">
      <c r="G1832" s="111">
        <v>45724</v>
      </c>
      <c r="H1832" s="112" t="s">
        <v>3</v>
      </c>
      <c r="I1832" s="121">
        <v>0.64583333333333337</v>
      </c>
      <c r="J1832" s="112">
        <v>4</v>
      </c>
      <c r="K1832" s="112">
        <v>5</v>
      </c>
      <c r="L1832" s="115">
        <v>7</v>
      </c>
      <c r="M1832" s="49">
        <f t="shared" si="84"/>
        <v>1548</v>
      </c>
      <c r="N1832" s="2">
        <f t="shared" si="85"/>
        <v>2</v>
      </c>
      <c r="O1832" s="16">
        <f t="shared" si="86"/>
        <v>2</v>
      </c>
    </row>
    <row r="1833" spans="7:15" ht="13.5" customHeight="1" x14ac:dyDescent="0.25">
      <c r="G1833" s="111">
        <v>45724</v>
      </c>
      <c r="H1833" s="112" t="s">
        <v>3</v>
      </c>
      <c r="I1833" s="121">
        <v>0.64583333333333337</v>
      </c>
      <c r="J1833" s="112">
        <v>4</v>
      </c>
      <c r="K1833" s="112">
        <v>5</v>
      </c>
      <c r="L1833" s="115">
        <v>7</v>
      </c>
      <c r="M1833" s="49">
        <f t="shared" si="84"/>
        <v>1548</v>
      </c>
      <c r="N1833" s="2">
        <f t="shared" si="85"/>
        <v>1</v>
      </c>
      <c r="O1833" s="16">
        <f t="shared" si="86"/>
        <v>2</v>
      </c>
    </row>
    <row r="1834" spans="7:15" ht="13.5" customHeight="1" x14ac:dyDescent="0.25">
      <c r="G1834" s="111">
        <v>45724</v>
      </c>
      <c r="H1834" s="112" t="s">
        <v>3</v>
      </c>
      <c r="I1834" s="121">
        <v>0.67361111111111116</v>
      </c>
      <c r="J1834" s="112">
        <v>4</v>
      </c>
      <c r="K1834" s="112">
        <v>5</v>
      </c>
      <c r="L1834" s="115">
        <v>8</v>
      </c>
      <c r="M1834" s="49">
        <f t="shared" si="84"/>
        <v>1549</v>
      </c>
      <c r="N1834" s="2">
        <f t="shared" si="85"/>
        <v>1</v>
      </c>
      <c r="O1834" s="16">
        <f t="shared" si="86"/>
        <v>1</v>
      </c>
    </row>
    <row r="1835" spans="7:15" ht="13.5" customHeight="1" x14ac:dyDescent="0.25">
      <c r="G1835" s="111">
        <v>45724</v>
      </c>
      <c r="H1835" s="112" t="s">
        <v>148</v>
      </c>
      <c r="I1835" s="121">
        <v>0.71527777777777779</v>
      </c>
      <c r="J1835" s="112">
        <v>4</v>
      </c>
      <c r="K1835" s="112">
        <v>3</v>
      </c>
      <c r="L1835" s="115">
        <v>9</v>
      </c>
      <c r="M1835" s="49">
        <f t="shared" si="84"/>
        <v>1550</v>
      </c>
      <c r="N1835" s="2">
        <f t="shared" si="85"/>
        <v>1</v>
      </c>
      <c r="O1835" s="16">
        <f t="shared" si="86"/>
        <v>1</v>
      </c>
    </row>
    <row r="1836" spans="7:15" ht="13.5" customHeight="1" x14ac:dyDescent="0.25">
      <c r="G1836" s="111">
        <v>45724</v>
      </c>
      <c r="H1836" s="112" t="s">
        <v>148</v>
      </c>
      <c r="I1836" s="121">
        <v>0.74305555555555558</v>
      </c>
      <c r="J1836" s="112">
        <v>4</v>
      </c>
      <c r="K1836" s="112">
        <v>3</v>
      </c>
      <c r="L1836" s="115">
        <v>10</v>
      </c>
      <c r="M1836" s="49">
        <f t="shared" si="84"/>
        <v>1551</v>
      </c>
      <c r="N1836" s="2">
        <f t="shared" si="85"/>
        <v>2</v>
      </c>
      <c r="O1836" s="16">
        <f t="shared" si="86"/>
        <v>2</v>
      </c>
    </row>
    <row r="1837" spans="7:15" ht="13.5" customHeight="1" x14ac:dyDescent="0.25">
      <c r="G1837" s="111">
        <v>45724</v>
      </c>
      <c r="H1837" s="112" t="s">
        <v>148</v>
      </c>
      <c r="I1837" s="121">
        <v>0.74305555555555558</v>
      </c>
      <c r="J1837" s="112">
        <v>4</v>
      </c>
      <c r="K1837" s="112">
        <v>3</v>
      </c>
      <c r="L1837" s="115">
        <v>10</v>
      </c>
      <c r="M1837" s="49">
        <f t="shared" si="84"/>
        <v>1551</v>
      </c>
      <c r="N1837" s="2">
        <f t="shared" si="85"/>
        <v>1</v>
      </c>
      <c r="O1837" s="16">
        <f t="shared" si="86"/>
        <v>2</v>
      </c>
    </row>
    <row r="1838" spans="7:15" ht="13.5" customHeight="1" x14ac:dyDescent="0.25">
      <c r="G1838" s="111">
        <v>45731</v>
      </c>
      <c r="H1838" s="112" t="s">
        <v>4</v>
      </c>
      <c r="I1838" s="121">
        <v>0.51041666666666663</v>
      </c>
      <c r="J1838" s="112">
        <v>4</v>
      </c>
      <c r="K1838" s="112">
        <v>6</v>
      </c>
      <c r="L1838" s="115">
        <v>1</v>
      </c>
      <c r="M1838" s="49">
        <f t="shared" si="84"/>
        <v>1552</v>
      </c>
      <c r="N1838" s="2">
        <f t="shared" si="85"/>
        <v>1</v>
      </c>
      <c r="O1838" s="16">
        <f t="shared" si="86"/>
        <v>1</v>
      </c>
    </row>
    <row r="1839" spans="7:15" ht="13.5" customHeight="1" x14ac:dyDescent="0.25">
      <c r="G1839" s="111">
        <v>45731</v>
      </c>
      <c r="H1839" s="112" t="s">
        <v>4</v>
      </c>
      <c r="I1839" s="121">
        <v>0.53125</v>
      </c>
      <c r="J1839" s="112">
        <v>4</v>
      </c>
      <c r="K1839" s="112">
        <v>6</v>
      </c>
      <c r="L1839" s="115">
        <v>2</v>
      </c>
      <c r="M1839" s="49">
        <f t="shared" si="84"/>
        <v>1553</v>
      </c>
      <c r="N1839" s="2">
        <f t="shared" si="85"/>
        <v>2</v>
      </c>
      <c r="O1839" s="16">
        <f t="shared" si="86"/>
        <v>2</v>
      </c>
    </row>
    <row r="1840" spans="7:15" ht="13.5" customHeight="1" x14ac:dyDescent="0.25">
      <c r="G1840" s="111">
        <v>45731</v>
      </c>
      <c r="H1840" s="112" t="s">
        <v>4</v>
      </c>
      <c r="I1840" s="121">
        <v>0.53125</v>
      </c>
      <c r="J1840" s="112">
        <v>4</v>
      </c>
      <c r="K1840" s="112">
        <v>6</v>
      </c>
      <c r="L1840" s="115">
        <v>2</v>
      </c>
      <c r="M1840" s="49">
        <f t="shared" si="84"/>
        <v>1553</v>
      </c>
      <c r="N1840" s="2">
        <f t="shared" si="85"/>
        <v>1</v>
      </c>
      <c r="O1840" s="16">
        <f t="shared" si="86"/>
        <v>2</v>
      </c>
    </row>
    <row r="1841" spans="7:15" ht="13.5" customHeight="1" x14ac:dyDescent="0.25">
      <c r="G1841" s="111">
        <v>45731</v>
      </c>
      <c r="H1841" s="112" t="s">
        <v>4</v>
      </c>
      <c r="I1841" s="121">
        <v>0.55555555555555558</v>
      </c>
      <c r="J1841" s="112">
        <v>4</v>
      </c>
      <c r="K1841" s="112">
        <v>6</v>
      </c>
      <c r="L1841" s="115">
        <v>3</v>
      </c>
      <c r="M1841" s="49">
        <f t="shared" si="84"/>
        <v>1554</v>
      </c>
      <c r="N1841" s="2">
        <f t="shared" si="85"/>
        <v>2</v>
      </c>
      <c r="O1841" s="16">
        <f t="shared" si="86"/>
        <v>2</v>
      </c>
    </row>
    <row r="1842" spans="7:15" ht="13.5" customHeight="1" x14ac:dyDescent="0.25">
      <c r="G1842" s="111">
        <v>45731</v>
      </c>
      <c r="H1842" s="112" t="s">
        <v>4</v>
      </c>
      <c r="I1842" s="121">
        <v>0.55555555555555558</v>
      </c>
      <c r="J1842" s="112">
        <v>4</v>
      </c>
      <c r="K1842" s="112">
        <v>6</v>
      </c>
      <c r="L1842" s="115">
        <v>3</v>
      </c>
      <c r="M1842" s="49">
        <f t="shared" si="84"/>
        <v>1554</v>
      </c>
      <c r="N1842" s="2">
        <f t="shared" si="85"/>
        <v>1</v>
      </c>
      <c r="O1842" s="16">
        <f t="shared" si="86"/>
        <v>2</v>
      </c>
    </row>
    <row r="1843" spans="7:15" ht="13.5" customHeight="1" x14ac:dyDescent="0.25">
      <c r="G1843" s="111">
        <v>45731</v>
      </c>
      <c r="H1843" s="112" t="s">
        <v>149</v>
      </c>
      <c r="I1843" s="121">
        <v>0.61805555555555558</v>
      </c>
      <c r="J1843" s="112">
        <v>4</v>
      </c>
      <c r="K1843" s="112">
        <v>0</v>
      </c>
      <c r="L1843" s="115">
        <v>5</v>
      </c>
      <c r="M1843" s="49">
        <f t="shared" si="84"/>
        <v>1555</v>
      </c>
      <c r="N1843" s="2">
        <f t="shared" si="85"/>
        <v>1</v>
      </c>
      <c r="O1843" s="16">
        <f t="shared" si="86"/>
        <v>1</v>
      </c>
    </row>
    <row r="1844" spans="7:15" ht="13.5" customHeight="1" x14ac:dyDescent="0.25">
      <c r="G1844" s="111">
        <v>45731</v>
      </c>
      <c r="H1844" s="112" t="s">
        <v>4</v>
      </c>
      <c r="I1844" s="121">
        <v>0.62847222222222221</v>
      </c>
      <c r="J1844" s="112">
        <v>4</v>
      </c>
      <c r="K1844" s="112">
        <v>6</v>
      </c>
      <c r="L1844" s="115">
        <v>6</v>
      </c>
      <c r="M1844" s="49">
        <f t="shared" si="84"/>
        <v>1556</v>
      </c>
      <c r="N1844" s="2">
        <f t="shared" si="85"/>
        <v>1</v>
      </c>
      <c r="O1844" s="16">
        <f t="shared" si="86"/>
        <v>1</v>
      </c>
    </row>
    <row r="1845" spans="7:15" ht="13.5" customHeight="1" x14ac:dyDescent="0.25">
      <c r="G1845" s="111">
        <v>45738</v>
      </c>
      <c r="H1845" s="112" t="s">
        <v>6</v>
      </c>
      <c r="I1845" s="121">
        <v>0.51041666666666663</v>
      </c>
      <c r="J1845" s="112">
        <v>5</v>
      </c>
      <c r="K1845" s="112">
        <v>0</v>
      </c>
      <c r="L1845" s="115">
        <v>1</v>
      </c>
      <c r="M1845" s="49">
        <f t="shared" si="84"/>
        <v>1557</v>
      </c>
      <c r="N1845" s="2">
        <f t="shared" si="85"/>
        <v>1</v>
      </c>
      <c r="O1845" s="16">
        <f t="shared" si="86"/>
        <v>1</v>
      </c>
    </row>
    <row r="1846" spans="7:15" ht="13.5" customHeight="1" x14ac:dyDescent="0.25">
      <c r="G1846" s="111">
        <v>45738</v>
      </c>
      <c r="H1846" s="112" t="s">
        <v>6</v>
      </c>
      <c r="I1846" s="121">
        <v>0.57986111111111116</v>
      </c>
      <c r="J1846" s="112">
        <v>5</v>
      </c>
      <c r="K1846" s="112">
        <v>0</v>
      </c>
      <c r="L1846" s="115">
        <v>4</v>
      </c>
      <c r="M1846" s="49">
        <f t="shared" si="84"/>
        <v>1558</v>
      </c>
      <c r="N1846" s="2">
        <f t="shared" si="85"/>
        <v>1</v>
      </c>
      <c r="O1846" s="16">
        <f t="shared" si="86"/>
        <v>1</v>
      </c>
    </row>
    <row r="1847" spans="7:15" ht="13.5" customHeight="1" x14ac:dyDescent="0.25">
      <c r="G1847" s="111">
        <v>45738</v>
      </c>
      <c r="H1847" s="112" t="s">
        <v>6</v>
      </c>
      <c r="I1847" s="121">
        <v>0.60416666666666663</v>
      </c>
      <c r="J1847" s="112">
        <v>5</v>
      </c>
      <c r="K1847" s="112">
        <v>0</v>
      </c>
      <c r="L1847" s="115">
        <v>5</v>
      </c>
      <c r="M1847" s="49">
        <f t="shared" si="84"/>
        <v>1559</v>
      </c>
      <c r="N1847" s="2">
        <f t="shared" si="85"/>
        <v>1</v>
      </c>
      <c r="O1847" s="16">
        <f t="shared" si="86"/>
        <v>1</v>
      </c>
    </row>
    <row r="1848" spans="7:15" ht="13.5" customHeight="1" x14ac:dyDescent="0.25">
      <c r="G1848" s="111">
        <v>45738</v>
      </c>
      <c r="H1848" s="112" t="s">
        <v>6</v>
      </c>
      <c r="I1848" s="121">
        <v>0.73263888888888884</v>
      </c>
      <c r="J1848" s="112">
        <v>5</v>
      </c>
      <c r="K1848" s="112">
        <v>0</v>
      </c>
      <c r="L1848" s="115">
        <v>10</v>
      </c>
      <c r="M1848" s="49">
        <f t="shared" si="84"/>
        <v>1560</v>
      </c>
      <c r="N1848" s="2">
        <f t="shared" si="85"/>
        <v>1</v>
      </c>
      <c r="O1848" s="16">
        <f t="shared" si="86"/>
        <v>1</v>
      </c>
    </row>
    <row r="1849" spans="7:15" ht="13.5" customHeight="1" x14ac:dyDescent="0.25">
      <c r="G1849" s="111">
        <v>45738</v>
      </c>
      <c r="H1849" s="112" t="s">
        <v>149</v>
      </c>
      <c r="I1849" s="121">
        <v>0.74652777777777779</v>
      </c>
      <c r="J1849" s="112">
        <v>4</v>
      </c>
      <c r="K1849" s="112">
        <v>3</v>
      </c>
      <c r="L1849" s="115">
        <v>10</v>
      </c>
      <c r="M1849" s="49">
        <f t="shared" si="84"/>
        <v>1561</v>
      </c>
      <c r="N1849" s="2">
        <f t="shared" si="85"/>
        <v>2</v>
      </c>
      <c r="O1849" s="16">
        <f t="shared" si="86"/>
        <v>2</v>
      </c>
    </row>
    <row r="1850" spans="7:15" ht="13.5" customHeight="1" x14ac:dyDescent="0.25">
      <c r="G1850" s="111">
        <v>45738</v>
      </c>
      <c r="H1850" s="112" t="s">
        <v>149</v>
      </c>
      <c r="I1850" s="121">
        <v>0.74652777777777779</v>
      </c>
      <c r="J1850" s="112">
        <v>4</v>
      </c>
      <c r="K1850" s="112">
        <v>3</v>
      </c>
      <c r="L1850" s="115">
        <v>10</v>
      </c>
      <c r="M1850" s="49">
        <f t="shared" si="84"/>
        <v>1561</v>
      </c>
      <c r="N1850" s="2">
        <f t="shared" si="85"/>
        <v>1</v>
      </c>
      <c r="O1850" s="16">
        <f t="shared" si="86"/>
        <v>2</v>
      </c>
    </row>
    <row r="1851" spans="7:15" ht="13.5" customHeight="1" x14ac:dyDescent="0.25">
      <c r="G1851" s="111">
        <v>45738</v>
      </c>
      <c r="H1851" s="112" t="s">
        <v>6</v>
      </c>
      <c r="I1851" s="121">
        <v>0.75347222222222221</v>
      </c>
      <c r="J1851" s="112">
        <v>5</v>
      </c>
      <c r="K1851" s="112">
        <v>0</v>
      </c>
      <c r="L1851" s="115">
        <v>11</v>
      </c>
      <c r="M1851" s="49">
        <f t="shared" si="84"/>
        <v>1562</v>
      </c>
      <c r="N1851" s="2">
        <f t="shared" si="85"/>
        <v>1</v>
      </c>
      <c r="O1851" s="16">
        <f t="shared" si="86"/>
        <v>1</v>
      </c>
    </row>
    <row r="1852" spans="7:15" ht="13.5" customHeight="1" x14ac:dyDescent="0.25">
      <c r="G1852" s="111">
        <v>45745</v>
      </c>
      <c r="H1852" s="112" t="s">
        <v>3</v>
      </c>
      <c r="I1852" s="121">
        <v>0.51041666666666663</v>
      </c>
      <c r="J1852" s="112">
        <v>4</v>
      </c>
      <c r="K1852" s="112">
        <v>0</v>
      </c>
      <c r="L1852" s="115">
        <v>1</v>
      </c>
      <c r="M1852" s="49">
        <f t="shared" si="84"/>
        <v>1563</v>
      </c>
      <c r="N1852" s="2">
        <f t="shared" si="85"/>
        <v>2</v>
      </c>
      <c r="O1852" s="16">
        <f t="shared" si="86"/>
        <v>2</v>
      </c>
    </row>
    <row r="1853" spans="7:15" ht="13.5" customHeight="1" x14ac:dyDescent="0.25">
      <c r="G1853" s="111">
        <v>45745</v>
      </c>
      <c r="H1853" s="112" t="s">
        <v>3</v>
      </c>
      <c r="I1853" s="121">
        <v>0.51041666666666663</v>
      </c>
      <c r="J1853" s="112">
        <v>4</v>
      </c>
      <c r="K1853" s="112">
        <v>0</v>
      </c>
      <c r="L1853" s="115">
        <v>1</v>
      </c>
      <c r="M1853" s="49">
        <f t="shared" si="84"/>
        <v>1563</v>
      </c>
      <c r="N1853" s="2">
        <f t="shared" si="85"/>
        <v>1</v>
      </c>
      <c r="O1853" s="16">
        <f t="shared" si="86"/>
        <v>2</v>
      </c>
    </row>
    <row r="1854" spans="7:15" ht="13.5" customHeight="1" x14ac:dyDescent="0.25">
      <c r="G1854" s="111">
        <v>45745</v>
      </c>
      <c r="H1854" s="112" t="s">
        <v>3</v>
      </c>
      <c r="I1854" s="121">
        <v>0.57986111111111116</v>
      </c>
      <c r="J1854" s="112">
        <v>4</v>
      </c>
      <c r="K1854" s="112">
        <v>0</v>
      </c>
      <c r="L1854" s="115">
        <v>4</v>
      </c>
      <c r="M1854" s="49">
        <f t="shared" si="84"/>
        <v>1564</v>
      </c>
      <c r="N1854" s="2">
        <f t="shared" si="85"/>
        <v>1</v>
      </c>
      <c r="O1854" s="16">
        <f t="shared" si="86"/>
        <v>1</v>
      </c>
    </row>
    <row r="1855" spans="7:15" ht="13.5" customHeight="1" x14ac:dyDescent="0.25">
      <c r="G1855" s="111">
        <v>45745</v>
      </c>
      <c r="H1855" s="112" t="s">
        <v>3</v>
      </c>
      <c r="I1855" s="121">
        <v>0.60416666666666663</v>
      </c>
      <c r="J1855" s="112">
        <v>4</v>
      </c>
      <c r="K1855" s="112">
        <v>0</v>
      </c>
      <c r="L1855" s="115">
        <v>5</v>
      </c>
      <c r="M1855" s="49">
        <f t="shared" si="84"/>
        <v>1565</v>
      </c>
      <c r="N1855" s="2">
        <f t="shared" si="85"/>
        <v>1</v>
      </c>
      <c r="O1855" s="16">
        <f t="shared" si="86"/>
        <v>1</v>
      </c>
    </row>
    <row r="1856" spans="7:15" ht="13.5" customHeight="1" x14ac:dyDescent="0.25">
      <c r="G1856" s="111">
        <v>45745</v>
      </c>
      <c r="H1856" s="112" t="s">
        <v>3</v>
      </c>
      <c r="I1856" s="121">
        <v>0.62847222222222221</v>
      </c>
      <c r="J1856" s="112">
        <v>4</v>
      </c>
      <c r="K1856" s="112">
        <v>0</v>
      </c>
      <c r="L1856" s="115">
        <v>6</v>
      </c>
      <c r="M1856" s="49">
        <f t="shared" si="84"/>
        <v>1566</v>
      </c>
      <c r="N1856" s="2">
        <f t="shared" si="85"/>
        <v>1</v>
      </c>
      <c r="O1856" s="16">
        <f t="shared" si="86"/>
        <v>1</v>
      </c>
    </row>
    <row r="1857" spans="7:15" ht="13.5" customHeight="1" x14ac:dyDescent="0.25">
      <c r="G1857" s="111">
        <v>45745</v>
      </c>
      <c r="H1857" s="112" t="s">
        <v>3</v>
      </c>
      <c r="I1857" s="121">
        <v>0.67708333333333337</v>
      </c>
      <c r="J1857" s="112">
        <v>4</v>
      </c>
      <c r="K1857" s="112">
        <v>0</v>
      </c>
      <c r="L1857" s="115">
        <v>8</v>
      </c>
      <c r="M1857" s="49">
        <f t="shared" si="84"/>
        <v>1567</v>
      </c>
      <c r="N1857" s="2">
        <f t="shared" si="85"/>
        <v>1</v>
      </c>
      <c r="O1857" s="16">
        <f t="shared" si="86"/>
        <v>1</v>
      </c>
    </row>
    <row r="1858" spans="7:15" ht="13.5" customHeight="1" x14ac:dyDescent="0.25">
      <c r="G1858" s="111">
        <v>45745</v>
      </c>
      <c r="H1858" s="112" t="s">
        <v>3</v>
      </c>
      <c r="I1858" s="121">
        <v>0.70486111111111116</v>
      </c>
      <c r="J1858" s="112">
        <v>4</v>
      </c>
      <c r="K1858" s="112">
        <v>0</v>
      </c>
      <c r="L1858" s="115">
        <v>9</v>
      </c>
      <c r="M1858" s="49">
        <f t="shared" si="84"/>
        <v>1568</v>
      </c>
      <c r="N1858" s="2">
        <f t="shared" si="85"/>
        <v>1</v>
      </c>
      <c r="O1858" s="16">
        <f t="shared" si="86"/>
        <v>1</v>
      </c>
    </row>
    <row r="1859" spans="7:15" ht="13.5" customHeight="1" x14ac:dyDescent="0.25">
      <c r="G1859" s="111">
        <v>45752</v>
      </c>
      <c r="H1859" s="112" t="s">
        <v>4</v>
      </c>
      <c r="I1859" s="121">
        <v>0.55208333333333337</v>
      </c>
      <c r="J1859" s="112">
        <v>4</v>
      </c>
      <c r="K1859" s="112">
        <v>9</v>
      </c>
      <c r="L1859" s="115">
        <v>3</v>
      </c>
      <c r="M1859" s="49">
        <f t="shared" si="84"/>
        <v>1569</v>
      </c>
      <c r="N1859" s="2">
        <f t="shared" si="85"/>
        <v>1</v>
      </c>
      <c r="O1859" s="16">
        <f t="shared" si="86"/>
        <v>1</v>
      </c>
    </row>
    <row r="1860" spans="7:15" ht="13.5" customHeight="1" x14ac:dyDescent="0.25">
      <c r="G1860" s="111">
        <v>45752</v>
      </c>
      <c r="H1860" s="112" t="s">
        <v>148</v>
      </c>
      <c r="I1860" s="121">
        <v>0.59375</v>
      </c>
      <c r="J1860" s="112">
        <v>4</v>
      </c>
      <c r="K1860" s="112">
        <v>0</v>
      </c>
      <c r="L1860" s="115">
        <v>3</v>
      </c>
      <c r="M1860" s="49">
        <f t="shared" si="84"/>
        <v>1570</v>
      </c>
      <c r="N1860" s="2">
        <f t="shared" si="85"/>
        <v>1</v>
      </c>
      <c r="O1860" s="16">
        <f t="shared" si="86"/>
        <v>1</v>
      </c>
    </row>
    <row r="1861" spans="7:15" ht="13.5" customHeight="1" x14ac:dyDescent="0.25">
      <c r="G1861" s="111">
        <v>45752</v>
      </c>
      <c r="H1861" s="112" t="s">
        <v>4</v>
      </c>
      <c r="I1861" s="121">
        <v>0.73263888888888884</v>
      </c>
      <c r="J1861" s="112">
        <v>4</v>
      </c>
      <c r="K1861" s="112">
        <v>9</v>
      </c>
      <c r="L1861" s="115">
        <v>10</v>
      </c>
      <c r="M1861" s="49">
        <f t="shared" si="84"/>
        <v>1571</v>
      </c>
      <c r="N1861" s="2">
        <f t="shared" si="85"/>
        <v>1</v>
      </c>
      <c r="O1861" s="16">
        <f t="shared" si="86"/>
        <v>1</v>
      </c>
    </row>
    <row r="1862" spans="7:15" ht="13.5" customHeight="1" x14ac:dyDescent="0.25">
      <c r="G1862" s="111">
        <v>45759</v>
      </c>
      <c r="H1862" s="112" t="s">
        <v>387</v>
      </c>
      <c r="I1862" s="121">
        <v>0.50347222222222221</v>
      </c>
      <c r="J1862" s="112">
        <v>4</v>
      </c>
      <c r="K1862" s="112">
        <v>0</v>
      </c>
      <c r="L1862" s="115">
        <v>1</v>
      </c>
      <c r="M1862" s="49">
        <f t="shared" ref="M1862:M1925" si="87">IF(AND(G1862=G1861,L1862=L1861,I1862=I1861),M1861,M1861+1)</f>
        <v>1572</v>
      </c>
      <c r="N1862" s="2">
        <f t="shared" si="85"/>
        <v>1</v>
      </c>
      <c r="O1862" s="16">
        <f t="shared" si="86"/>
        <v>1</v>
      </c>
    </row>
    <row r="1863" spans="7:15" ht="13.5" customHeight="1" x14ac:dyDescent="0.25">
      <c r="G1863" s="111">
        <v>45759</v>
      </c>
      <c r="H1863" s="112" t="s">
        <v>148</v>
      </c>
      <c r="I1863" s="121">
        <v>0.53819444444444442</v>
      </c>
      <c r="J1863" s="112">
        <v>4</v>
      </c>
      <c r="K1863" s="112">
        <v>3</v>
      </c>
      <c r="L1863" s="115">
        <v>3</v>
      </c>
      <c r="M1863" s="49">
        <f t="shared" si="87"/>
        <v>1573</v>
      </c>
      <c r="N1863" s="2">
        <f t="shared" si="85"/>
        <v>1</v>
      </c>
      <c r="O1863" s="16">
        <f t="shared" si="86"/>
        <v>1</v>
      </c>
    </row>
    <row r="1864" spans="7:15" ht="13.5" customHeight="1" x14ac:dyDescent="0.25">
      <c r="G1864" s="111">
        <v>45759</v>
      </c>
      <c r="H1864" s="112" t="s">
        <v>387</v>
      </c>
      <c r="I1864" s="121">
        <v>0.59722222222222221</v>
      </c>
      <c r="J1864" s="112">
        <v>4</v>
      </c>
      <c r="K1864" s="112">
        <v>0</v>
      </c>
      <c r="L1864" s="115">
        <v>5</v>
      </c>
      <c r="M1864" s="49">
        <f t="shared" si="87"/>
        <v>1574</v>
      </c>
      <c r="N1864" s="2">
        <f t="shared" si="85"/>
        <v>1</v>
      </c>
      <c r="O1864" s="16">
        <f t="shared" si="86"/>
        <v>1</v>
      </c>
    </row>
    <row r="1865" spans="7:15" ht="13.5" customHeight="1" x14ac:dyDescent="0.25">
      <c r="G1865" s="111">
        <v>45759</v>
      </c>
      <c r="H1865" s="112" t="s">
        <v>148</v>
      </c>
      <c r="I1865" s="121">
        <v>0.71527777777777779</v>
      </c>
      <c r="J1865" s="112">
        <v>4</v>
      </c>
      <c r="K1865" s="112">
        <v>3</v>
      </c>
      <c r="L1865" s="115">
        <v>10</v>
      </c>
      <c r="M1865" s="49">
        <f t="shared" si="87"/>
        <v>1575</v>
      </c>
      <c r="N1865" s="2">
        <f t="shared" ref="N1865:N1928" si="88">IF(M1865=M1867,3,IF(M1865=M1866,2,1))</f>
        <v>1</v>
      </c>
      <c r="O1865" s="16">
        <f t="shared" ref="O1865:O1928" si="89">IF(N1863=3,3,IF(N1864=3,3,IF(N1864=2,2,N1865)))</f>
        <v>1</v>
      </c>
    </row>
    <row r="1866" spans="7:15" ht="13.5" customHeight="1" x14ac:dyDescent="0.25">
      <c r="G1866" s="111">
        <v>45759</v>
      </c>
      <c r="H1866" s="112" t="s">
        <v>387</v>
      </c>
      <c r="I1866" s="121">
        <v>0.72569444444444442</v>
      </c>
      <c r="J1866" s="112">
        <v>4</v>
      </c>
      <c r="K1866" s="112">
        <v>0</v>
      </c>
      <c r="L1866" s="115">
        <v>10</v>
      </c>
      <c r="M1866" s="49">
        <f t="shared" si="87"/>
        <v>1576</v>
      </c>
      <c r="N1866" s="2">
        <f t="shared" si="88"/>
        <v>1</v>
      </c>
      <c r="O1866" s="16">
        <f t="shared" si="89"/>
        <v>1</v>
      </c>
    </row>
    <row r="1867" spans="7:15" ht="13.5" customHeight="1" x14ac:dyDescent="0.25">
      <c r="G1867" s="111">
        <v>45766</v>
      </c>
      <c r="H1867" s="112" t="s">
        <v>148</v>
      </c>
      <c r="I1867" s="121">
        <v>0.47569444444444442</v>
      </c>
      <c r="J1867" s="112">
        <v>5</v>
      </c>
      <c r="K1867" s="112">
        <v>6</v>
      </c>
      <c r="L1867" s="115">
        <v>1</v>
      </c>
      <c r="M1867" s="49">
        <f t="shared" si="87"/>
        <v>1577</v>
      </c>
      <c r="N1867" s="2">
        <f t="shared" si="88"/>
        <v>1</v>
      </c>
      <c r="O1867" s="16">
        <f t="shared" si="89"/>
        <v>1</v>
      </c>
    </row>
    <row r="1868" spans="7:15" ht="13.5" customHeight="1" x14ac:dyDescent="0.25">
      <c r="G1868" s="111">
        <v>45766</v>
      </c>
      <c r="H1868" s="112" t="s">
        <v>8</v>
      </c>
      <c r="I1868" s="121">
        <v>0.53819444444444442</v>
      </c>
      <c r="J1868" s="112">
        <v>4</v>
      </c>
      <c r="K1868" s="112">
        <v>0</v>
      </c>
      <c r="L1868" s="115">
        <v>3</v>
      </c>
      <c r="M1868" s="49">
        <f t="shared" si="87"/>
        <v>1578</v>
      </c>
      <c r="N1868" s="2">
        <f t="shared" si="88"/>
        <v>2</v>
      </c>
      <c r="O1868" s="16">
        <f t="shared" si="89"/>
        <v>2</v>
      </c>
    </row>
    <row r="1869" spans="7:15" ht="13.5" customHeight="1" x14ac:dyDescent="0.25">
      <c r="G1869" s="111">
        <v>45766</v>
      </c>
      <c r="H1869" s="112" t="s">
        <v>8</v>
      </c>
      <c r="I1869" s="121">
        <v>0.53819444444444442</v>
      </c>
      <c r="J1869" s="112">
        <v>4</v>
      </c>
      <c r="K1869" s="112">
        <v>0</v>
      </c>
      <c r="L1869" s="115">
        <v>3</v>
      </c>
      <c r="M1869" s="49">
        <f t="shared" si="87"/>
        <v>1578</v>
      </c>
      <c r="N1869" s="2">
        <f t="shared" si="88"/>
        <v>1</v>
      </c>
      <c r="O1869" s="16">
        <f t="shared" si="89"/>
        <v>2</v>
      </c>
    </row>
    <row r="1870" spans="7:15" ht="13.5" customHeight="1" x14ac:dyDescent="0.25">
      <c r="G1870" s="111">
        <v>45766</v>
      </c>
      <c r="H1870" s="112" t="s">
        <v>8</v>
      </c>
      <c r="I1870" s="121">
        <v>0.5625</v>
      </c>
      <c r="J1870" s="112">
        <v>4</v>
      </c>
      <c r="K1870" s="112">
        <v>0</v>
      </c>
      <c r="L1870" s="115">
        <v>4</v>
      </c>
      <c r="M1870" s="49">
        <f t="shared" si="87"/>
        <v>1579</v>
      </c>
      <c r="N1870" s="2">
        <f t="shared" si="88"/>
        <v>1</v>
      </c>
      <c r="O1870" s="16">
        <f t="shared" si="89"/>
        <v>1</v>
      </c>
    </row>
    <row r="1871" spans="7:15" ht="13.5" customHeight="1" x14ac:dyDescent="0.25">
      <c r="G1871" s="111">
        <v>45766</v>
      </c>
      <c r="H1871" s="112" t="s">
        <v>148</v>
      </c>
      <c r="I1871" s="121">
        <v>0.60069444444444442</v>
      </c>
      <c r="J1871" s="112">
        <v>5</v>
      </c>
      <c r="K1871" s="112">
        <v>6</v>
      </c>
      <c r="L1871" s="115">
        <v>6</v>
      </c>
      <c r="M1871" s="49">
        <f t="shared" si="87"/>
        <v>1580</v>
      </c>
      <c r="N1871" s="2">
        <f t="shared" si="88"/>
        <v>1</v>
      </c>
      <c r="O1871" s="16">
        <f t="shared" si="89"/>
        <v>1</v>
      </c>
    </row>
    <row r="1872" spans="7:15" ht="13.5" customHeight="1" x14ac:dyDescent="0.25">
      <c r="G1872" s="111">
        <v>45766</v>
      </c>
      <c r="H1872" s="112" t="s">
        <v>8</v>
      </c>
      <c r="I1872" s="121">
        <v>0.61111111111111116</v>
      </c>
      <c r="J1872" s="112">
        <v>4</v>
      </c>
      <c r="K1872" s="112">
        <v>0</v>
      </c>
      <c r="L1872" s="115">
        <v>6</v>
      </c>
      <c r="M1872" s="49">
        <f t="shared" si="87"/>
        <v>1581</v>
      </c>
      <c r="N1872" s="2">
        <f t="shared" si="88"/>
        <v>1</v>
      </c>
      <c r="O1872" s="16">
        <f t="shared" si="89"/>
        <v>1</v>
      </c>
    </row>
    <row r="1873" spans="7:15" ht="13.5" customHeight="1" x14ac:dyDescent="0.25">
      <c r="G1873" s="111">
        <v>45766</v>
      </c>
      <c r="H1873" s="112" t="s">
        <v>8</v>
      </c>
      <c r="I1873" s="121">
        <v>0.63888888888888884</v>
      </c>
      <c r="J1873" s="112">
        <v>4</v>
      </c>
      <c r="K1873" s="112">
        <v>0</v>
      </c>
      <c r="L1873" s="115">
        <v>7</v>
      </c>
      <c r="M1873" s="49">
        <f t="shared" si="87"/>
        <v>1582</v>
      </c>
      <c r="N1873" s="2">
        <f t="shared" si="88"/>
        <v>1</v>
      </c>
      <c r="O1873" s="16">
        <f t="shared" si="89"/>
        <v>1</v>
      </c>
    </row>
    <row r="1874" spans="7:15" ht="13.5" customHeight="1" x14ac:dyDescent="0.25">
      <c r="G1874" s="111">
        <v>45766</v>
      </c>
      <c r="H1874" s="112" t="s">
        <v>8</v>
      </c>
      <c r="I1874" s="121">
        <v>0.66666666666666663</v>
      </c>
      <c r="J1874" s="112">
        <v>4</v>
      </c>
      <c r="K1874" s="112">
        <v>0</v>
      </c>
      <c r="L1874" s="115">
        <v>8</v>
      </c>
      <c r="M1874" s="49">
        <f t="shared" si="87"/>
        <v>1583</v>
      </c>
      <c r="N1874" s="2">
        <f t="shared" si="88"/>
        <v>1</v>
      </c>
      <c r="O1874" s="16">
        <f t="shared" si="89"/>
        <v>1</v>
      </c>
    </row>
    <row r="1875" spans="7:15" ht="13.5" customHeight="1" x14ac:dyDescent="0.25">
      <c r="G1875" s="111">
        <v>45766</v>
      </c>
      <c r="H1875" s="112" t="s">
        <v>148</v>
      </c>
      <c r="I1875" s="121">
        <v>0.68055555555555558</v>
      </c>
      <c r="J1875" s="112">
        <v>5</v>
      </c>
      <c r="K1875" s="112">
        <v>6</v>
      </c>
      <c r="L1875" s="115">
        <v>9</v>
      </c>
      <c r="M1875" s="49">
        <f t="shared" si="87"/>
        <v>1584</v>
      </c>
      <c r="N1875" s="2">
        <f t="shared" si="88"/>
        <v>1</v>
      </c>
      <c r="O1875" s="16">
        <f t="shared" si="89"/>
        <v>1</v>
      </c>
    </row>
    <row r="1876" spans="7:15" ht="13.5" customHeight="1" x14ac:dyDescent="0.25">
      <c r="G1876" s="111">
        <v>45766</v>
      </c>
      <c r="H1876" s="112" t="s">
        <v>8</v>
      </c>
      <c r="I1876" s="121">
        <v>0.69097222222222221</v>
      </c>
      <c r="J1876" s="112">
        <v>4</v>
      </c>
      <c r="K1876" s="112">
        <v>0</v>
      </c>
      <c r="L1876" s="115">
        <v>9</v>
      </c>
      <c r="M1876" s="49">
        <f t="shared" si="87"/>
        <v>1585</v>
      </c>
      <c r="N1876" s="2">
        <f t="shared" si="88"/>
        <v>3</v>
      </c>
      <c r="O1876" s="16">
        <f t="shared" si="89"/>
        <v>3</v>
      </c>
    </row>
    <row r="1877" spans="7:15" ht="13.5" customHeight="1" x14ac:dyDescent="0.25">
      <c r="G1877" s="111">
        <v>45766</v>
      </c>
      <c r="H1877" s="112" t="s">
        <v>8</v>
      </c>
      <c r="I1877" s="121">
        <v>0.69097222222222221</v>
      </c>
      <c r="J1877" s="112">
        <v>4</v>
      </c>
      <c r="K1877" s="112">
        <v>0</v>
      </c>
      <c r="L1877" s="115">
        <v>9</v>
      </c>
      <c r="M1877" s="49">
        <f t="shared" si="87"/>
        <v>1585</v>
      </c>
      <c r="N1877" s="2">
        <f t="shared" si="88"/>
        <v>2</v>
      </c>
      <c r="O1877" s="16">
        <f t="shared" si="89"/>
        <v>3</v>
      </c>
    </row>
    <row r="1878" spans="7:15" ht="13.5" customHeight="1" x14ac:dyDescent="0.25">
      <c r="G1878" s="111">
        <v>45766</v>
      </c>
      <c r="H1878" s="112" t="s">
        <v>8</v>
      </c>
      <c r="I1878" s="121">
        <v>0.69097222222222221</v>
      </c>
      <c r="J1878" s="112">
        <v>4</v>
      </c>
      <c r="K1878" s="112">
        <v>0</v>
      </c>
      <c r="L1878" s="115">
        <v>9</v>
      </c>
      <c r="M1878" s="49">
        <f t="shared" si="87"/>
        <v>1585</v>
      </c>
      <c r="N1878" s="2">
        <f t="shared" si="88"/>
        <v>1</v>
      </c>
      <c r="O1878" s="16">
        <f t="shared" si="89"/>
        <v>3</v>
      </c>
    </row>
    <row r="1879" spans="7:15" ht="13.5" customHeight="1" x14ac:dyDescent="0.25">
      <c r="G1879" s="111">
        <v>45766</v>
      </c>
      <c r="H1879" s="112" t="s">
        <v>8</v>
      </c>
      <c r="I1879" s="121">
        <v>0.71527777777777779</v>
      </c>
      <c r="J1879" s="112">
        <v>4</v>
      </c>
      <c r="K1879" s="112">
        <v>0</v>
      </c>
      <c r="L1879" s="115">
        <v>10</v>
      </c>
      <c r="M1879" s="49">
        <f t="shared" si="87"/>
        <v>1586</v>
      </c>
      <c r="N1879" s="2">
        <f t="shared" si="88"/>
        <v>2</v>
      </c>
      <c r="O1879" s="16">
        <f t="shared" si="89"/>
        <v>2</v>
      </c>
    </row>
    <row r="1880" spans="7:15" ht="13.5" customHeight="1" x14ac:dyDescent="0.25">
      <c r="G1880" s="111">
        <v>45766</v>
      </c>
      <c r="H1880" s="112" t="s">
        <v>8</v>
      </c>
      <c r="I1880" s="121">
        <v>0.71527777777777779</v>
      </c>
      <c r="J1880" s="112">
        <v>4</v>
      </c>
      <c r="K1880" s="112">
        <v>0</v>
      </c>
      <c r="L1880" s="115">
        <v>10</v>
      </c>
      <c r="M1880" s="49">
        <f t="shared" si="87"/>
        <v>1586</v>
      </c>
      <c r="N1880" s="2">
        <f t="shared" si="88"/>
        <v>1</v>
      </c>
      <c r="O1880" s="16">
        <f t="shared" si="89"/>
        <v>2</v>
      </c>
    </row>
    <row r="1881" spans="7:15" ht="13.5" customHeight="1" x14ac:dyDescent="0.25">
      <c r="G1881" s="111">
        <v>45773</v>
      </c>
      <c r="H1881" s="112" t="s">
        <v>148</v>
      </c>
      <c r="I1881" s="121">
        <v>0.50347222222222221</v>
      </c>
      <c r="J1881" s="112">
        <v>6</v>
      </c>
      <c r="K1881" s="112">
        <v>9</v>
      </c>
      <c r="L1881" s="115">
        <v>2</v>
      </c>
      <c r="M1881" s="49">
        <f t="shared" si="87"/>
        <v>1587</v>
      </c>
      <c r="N1881" s="2">
        <f t="shared" si="88"/>
        <v>1</v>
      </c>
      <c r="O1881" s="16">
        <f t="shared" si="89"/>
        <v>1</v>
      </c>
    </row>
    <row r="1882" spans="7:15" ht="13.5" customHeight="1" x14ac:dyDescent="0.25">
      <c r="G1882" s="111">
        <v>45773</v>
      </c>
      <c r="H1882" s="112" t="s">
        <v>6</v>
      </c>
      <c r="I1882" s="121">
        <v>0.53819444444444442</v>
      </c>
      <c r="J1882" s="112">
        <v>7</v>
      </c>
      <c r="K1882" s="112">
        <v>4</v>
      </c>
      <c r="L1882" s="115">
        <v>2</v>
      </c>
      <c r="M1882" s="49">
        <f t="shared" si="87"/>
        <v>1588</v>
      </c>
      <c r="N1882" s="2">
        <f t="shared" si="88"/>
        <v>1</v>
      </c>
      <c r="O1882" s="16">
        <f t="shared" si="89"/>
        <v>1</v>
      </c>
    </row>
    <row r="1883" spans="7:15" ht="13.5" customHeight="1" x14ac:dyDescent="0.25">
      <c r="G1883" s="111">
        <v>45773</v>
      </c>
      <c r="H1883" s="112" t="s">
        <v>6</v>
      </c>
      <c r="I1883" s="121">
        <v>0.58680555555555558</v>
      </c>
      <c r="J1883" s="112">
        <v>7</v>
      </c>
      <c r="K1883" s="112">
        <v>4</v>
      </c>
      <c r="L1883" s="115">
        <v>4</v>
      </c>
      <c r="M1883" s="49">
        <f t="shared" si="87"/>
        <v>1589</v>
      </c>
      <c r="N1883" s="2">
        <f t="shared" si="88"/>
        <v>2</v>
      </c>
      <c r="O1883" s="16">
        <f t="shared" si="89"/>
        <v>2</v>
      </c>
    </row>
    <row r="1884" spans="7:15" ht="13.5" customHeight="1" x14ac:dyDescent="0.25">
      <c r="G1884" s="111">
        <v>45773</v>
      </c>
      <c r="H1884" s="112" t="s">
        <v>6</v>
      </c>
      <c r="I1884" s="121">
        <v>0.58680555555555558</v>
      </c>
      <c r="J1884" s="112">
        <v>7</v>
      </c>
      <c r="K1884" s="112">
        <v>4</v>
      </c>
      <c r="L1884" s="115">
        <v>4</v>
      </c>
      <c r="M1884" s="49">
        <f t="shared" si="87"/>
        <v>1589</v>
      </c>
      <c r="N1884" s="2">
        <f t="shared" si="88"/>
        <v>1</v>
      </c>
      <c r="O1884" s="16">
        <f t="shared" si="89"/>
        <v>2</v>
      </c>
    </row>
    <row r="1885" spans="7:15" ht="13.5" customHeight="1" x14ac:dyDescent="0.25">
      <c r="G1885" s="111">
        <v>45773</v>
      </c>
      <c r="H1885" s="112" t="s">
        <v>6</v>
      </c>
      <c r="I1885" s="121">
        <v>0.61111111111111116</v>
      </c>
      <c r="J1885" s="112">
        <v>7</v>
      </c>
      <c r="K1885" s="112">
        <v>4</v>
      </c>
      <c r="L1885" s="115">
        <v>5</v>
      </c>
      <c r="M1885" s="49">
        <f t="shared" si="87"/>
        <v>1590</v>
      </c>
      <c r="N1885" s="2">
        <f t="shared" si="88"/>
        <v>1</v>
      </c>
      <c r="O1885" s="16">
        <f t="shared" si="89"/>
        <v>1</v>
      </c>
    </row>
    <row r="1886" spans="7:15" ht="13.5" customHeight="1" x14ac:dyDescent="0.25">
      <c r="G1886" s="111">
        <v>45773</v>
      </c>
      <c r="H1886" s="112" t="s">
        <v>148</v>
      </c>
      <c r="I1886" s="121">
        <v>0.64930555555555558</v>
      </c>
      <c r="J1886" s="112">
        <v>6</v>
      </c>
      <c r="K1886" s="112">
        <v>9</v>
      </c>
      <c r="L1886" s="115">
        <v>8</v>
      </c>
      <c r="M1886" s="49">
        <f t="shared" si="87"/>
        <v>1591</v>
      </c>
      <c r="N1886" s="2">
        <f t="shared" si="88"/>
        <v>1</v>
      </c>
      <c r="O1886" s="16">
        <f t="shared" si="89"/>
        <v>1</v>
      </c>
    </row>
    <row r="1887" spans="7:15" ht="13.5" customHeight="1" x14ac:dyDescent="0.25">
      <c r="G1887" s="111">
        <v>45773</v>
      </c>
      <c r="H1887" s="112" t="s">
        <v>6</v>
      </c>
      <c r="I1887" s="121">
        <v>0.71527777777777779</v>
      </c>
      <c r="J1887" s="112">
        <v>7</v>
      </c>
      <c r="K1887" s="112">
        <v>4</v>
      </c>
      <c r="L1887" s="115">
        <v>9</v>
      </c>
      <c r="M1887" s="49">
        <f t="shared" si="87"/>
        <v>1592</v>
      </c>
      <c r="N1887" s="2">
        <f t="shared" si="88"/>
        <v>1</v>
      </c>
      <c r="O1887" s="16">
        <f t="shared" si="89"/>
        <v>1</v>
      </c>
    </row>
    <row r="1888" spans="7:15" ht="13.5" customHeight="1" x14ac:dyDescent="0.25">
      <c r="G1888" s="111">
        <v>45780</v>
      </c>
      <c r="H1888" s="112" t="s">
        <v>4</v>
      </c>
      <c r="I1888" s="121">
        <v>0.53125</v>
      </c>
      <c r="J1888" s="112">
        <v>4</v>
      </c>
      <c r="K1888" s="112">
        <v>0</v>
      </c>
      <c r="L1888" s="115">
        <v>2</v>
      </c>
      <c r="M1888" s="49">
        <f t="shared" si="87"/>
        <v>1593</v>
      </c>
      <c r="N1888" s="2">
        <f t="shared" si="88"/>
        <v>1</v>
      </c>
      <c r="O1888" s="16">
        <f t="shared" si="89"/>
        <v>1</v>
      </c>
    </row>
    <row r="1889" spans="7:15" ht="13.5" customHeight="1" x14ac:dyDescent="0.25">
      <c r="G1889" s="111">
        <v>45780</v>
      </c>
      <c r="H1889" s="112" t="s">
        <v>1063</v>
      </c>
      <c r="I1889" s="121">
        <v>0.54513888888888884</v>
      </c>
      <c r="J1889" s="112">
        <v>8</v>
      </c>
      <c r="K1889" s="112">
        <v>0</v>
      </c>
      <c r="L1889" s="115">
        <v>4</v>
      </c>
      <c r="M1889" s="49">
        <f t="shared" si="87"/>
        <v>1594</v>
      </c>
      <c r="N1889" s="2">
        <f t="shared" si="88"/>
        <v>2</v>
      </c>
      <c r="O1889" s="16">
        <f t="shared" si="89"/>
        <v>2</v>
      </c>
    </row>
    <row r="1890" spans="7:15" ht="13.5" customHeight="1" x14ac:dyDescent="0.25">
      <c r="G1890" s="111">
        <v>45780</v>
      </c>
      <c r="H1890" s="112" t="s">
        <v>1063</v>
      </c>
      <c r="I1890" s="121">
        <v>0.54513888888888884</v>
      </c>
      <c r="J1890" s="112">
        <v>8</v>
      </c>
      <c r="K1890" s="112">
        <v>0</v>
      </c>
      <c r="L1890" s="115">
        <v>4</v>
      </c>
      <c r="M1890" s="49">
        <f t="shared" si="87"/>
        <v>1594</v>
      </c>
      <c r="N1890" s="2">
        <f t="shared" si="88"/>
        <v>1</v>
      </c>
      <c r="O1890" s="16">
        <f t="shared" si="89"/>
        <v>2</v>
      </c>
    </row>
    <row r="1891" spans="7:15" ht="13.5" customHeight="1" x14ac:dyDescent="0.25">
      <c r="G1891" s="111">
        <v>45780</v>
      </c>
      <c r="H1891" s="112" t="s">
        <v>4</v>
      </c>
      <c r="I1891" s="121">
        <v>0.55555555555555558</v>
      </c>
      <c r="J1891" s="112">
        <v>4</v>
      </c>
      <c r="K1891" s="112">
        <v>0</v>
      </c>
      <c r="L1891" s="115">
        <v>3</v>
      </c>
      <c r="M1891" s="49">
        <f t="shared" si="87"/>
        <v>1595</v>
      </c>
      <c r="N1891" s="2">
        <f t="shared" si="88"/>
        <v>1</v>
      </c>
      <c r="O1891" s="16">
        <f t="shared" si="89"/>
        <v>1</v>
      </c>
    </row>
    <row r="1892" spans="7:15" ht="13.5" customHeight="1" x14ac:dyDescent="0.25">
      <c r="G1892" s="111">
        <v>45780</v>
      </c>
      <c r="H1892" s="112" t="s">
        <v>4</v>
      </c>
      <c r="I1892" s="121">
        <v>0.60416666666666663</v>
      </c>
      <c r="J1892" s="112">
        <v>4</v>
      </c>
      <c r="K1892" s="112">
        <v>0</v>
      </c>
      <c r="L1892" s="115">
        <v>5</v>
      </c>
      <c r="M1892" s="49">
        <f t="shared" si="87"/>
        <v>1596</v>
      </c>
      <c r="N1892" s="2">
        <f t="shared" si="88"/>
        <v>1</v>
      </c>
      <c r="O1892" s="16">
        <f t="shared" si="89"/>
        <v>1</v>
      </c>
    </row>
    <row r="1893" spans="7:15" ht="13.5" customHeight="1" x14ac:dyDescent="0.25">
      <c r="G1893" s="111">
        <v>45780</v>
      </c>
      <c r="H1893" s="112" t="s">
        <v>1063</v>
      </c>
      <c r="I1893" s="121">
        <v>0.61805555555555558</v>
      </c>
      <c r="J1893" s="112">
        <v>8</v>
      </c>
      <c r="K1893" s="112">
        <v>0</v>
      </c>
      <c r="L1893" s="115">
        <v>7</v>
      </c>
      <c r="M1893" s="49">
        <f t="shared" si="87"/>
        <v>1597</v>
      </c>
      <c r="N1893" s="2">
        <f t="shared" si="88"/>
        <v>2</v>
      </c>
      <c r="O1893" s="16">
        <f t="shared" si="89"/>
        <v>2</v>
      </c>
    </row>
    <row r="1894" spans="7:15" ht="13.5" customHeight="1" x14ac:dyDescent="0.25">
      <c r="G1894" s="111">
        <v>45780</v>
      </c>
      <c r="H1894" s="112" t="s">
        <v>1063</v>
      </c>
      <c r="I1894" s="121">
        <v>0.61805555555555558</v>
      </c>
      <c r="J1894" s="112">
        <v>8</v>
      </c>
      <c r="K1894" s="112">
        <v>0</v>
      </c>
      <c r="L1894" s="115">
        <v>7</v>
      </c>
      <c r="M1894" s="49">
        <f t="shared" si="87"/>
        <v>1597</v>
      </c>
      <c r="N1894" s="2">
        <f t="shared" si="88"/>
        <v>1</v>
      </c>
      <c r="O1894" s="16">
        <f t="shared" si="89"/>
        <v>2</v>
      </c>
    </row>
    <row r="1895" spans="7:15" ht="13.5" customHeight="1" x14ac:dyDescent="0.25">
      <c r="G1895" s="111">
        <v>45780</v>
      </c>
      <c r="H1895" s="112" t="s">
        <v>4</v>
      </c>
      <c r="I1895" s="121">
        <v>0.62847222222222221</v>
      </c>
      <c r="J1895" s="112">
        <v>4</v>
      </c>
      <c r="K1895" s="112">
        <v>0</v>
      </c>
      <c r="L1895" s="115">
        <v>6</v>
      </c>
      <c r="M1895" s="49">
        <f t="shared" si="87"/>
        <v>1598</v>
      </c>
      <c r="N1895" s="2">
        <f t="shared" si="88"/>
        <v>1</v>
      </c>
      <c r="O1895" s="16">
        <f t="shared" si="89"/>
        <v>1</v>
      </c>
    </row>
    <row r="1896" spans="7:15" ht="13.5" customHeight="1" x14ac:dyDescent="0.25">
      <c r="G1896" s="111">
        <v>45780</v>
      </c>
      <c r="H1896" s="112" t="s">
        <v>1063</v>
      </c>
      <c r="I1896" s="121">
        <v>0.64236111111111116</v>
      </c>
      <c r="J1896" s="112">
        <v>8</v>
      </c>
      <c r="K1896" s="112">
        <v>0</v>
      </c>
      <c r="L1896" s="115">
        <v>8</v>
      </c>
      <c r="M1896" s="49">
        <f t="shared" si="87"/>
        <v>1599</v>
      </c>
      <c r="N1896" s="2">
        <f t="shared" si="88"/>
        <v>1</v>
      </c>
      <c r="O1896" s="16">
        <f t="shared" si="89"/>
        <v>1</v>
      </c>
    </row>
    <row r="1897" spans="7:15" ht="13.5" customHeight="1" x14ac:dyDescent="0.25">
      <c r="G1897" s="111">
        <v>45780</v>
      </c>
      <c r="H1897" s="112" t="s">
        <v>1063</v>
      </c>
      <c r="I1897" s="121">
        <v>0.67013888888888884</v>
      </c>
      <c r="J1897" s="112">
        <v>8</v>
      </c>
      <c r="K1897" s="112">
        <v>0</v>
      </c>
      <c r="L1897" s="115">
        <v>9</v>
      </c>
      <c r="M1897" s="49">
        <f t="shared" si="87"/>
        <v>1600</v>
      </c>
      <c r="N1897" s="2">
        <f t="shared" si="88"/>
        <v>2</v>
      </c>
      <c r="O1897" s="16">
        <f t="shared" si="89"/>
        <v>2</v>
      </c>
    </row>
    <row r="1898" spans="7:15" ht="13.5" customHeight="1" x14ac:dyDescent="0.25">
      <c r="G1898" s="111">
        <v>45780</v>
      </c>
      <c r="H1898" s="112" t="s">
        <v>1063</v>
      </c>
      <c r="I1898" s="121">
        <v>0.67013888888888884</v>
      </c>
      <c r="J1898" s="112">
        <v>8</v>
      </c>
      <c r="K1898" s="112">
        <v>0</v>
      </c>
      <c r="L1898" s="115">
        <v>9</v>
      </c>
      <c r="M1898" s="49">
        <f t="shared" si="87"/>
        <v>1600</v>
      </c>
      <c r="N1898" s="2">
        <f t="shared" si="88"/>
        <v>1</v>
      </c>
      <c r="O1898" s="16">
        <f t="shared" si="89"/>
        <v>2</v>
      </c>
    </row>
    <row r="1899" spans="7:15" ht="13.5" customHeight="1" x14ac:dyDescent="0.25">
      <c r="G1899" s="111">
        <v>45780</v>
      </c>
      <c r="H1899" s="112" t="s">
        <v>4</v>
      </c>
      <c r="I1899" s="121">
        <v>0.68055555555555558</v>
      </c>
      <c r="J1899" s="112">
        <v>4</v>
      </c>
      <c r="K1899" s="112">
        <v>0</v>
      </c>
      <c r="L1899" s="115">
        <v>8</v>
      </c>
      <c r="M1899" s="49">
        <f t="shared" si="87"/>
        <v>1601</v>
      </c>
      <c r="N1899" s="2">
        <f t="shared" si="88"/>
        <v>1</v>
      </c>
      <c r="O1899" s="16">
        <f t="shared" si="89"/>
        <v>1</v>
      </c>
    </row>
    <row r="1900" spans="7:15" ht="13.5" customHeight="1" x14ac:dyDescent="0.25">
      <c r="G1900" s="111">
        <v>45780</v>
      </c>
      <c r="H1900" s="112" t="s">
        <v>1063</v>
      </c>
      <c r="I1900" s="121">
        <v>0.69791666666666663</v>
      </c>
      <c r="J1900" s="112">
        <v>8</v>
      </c>
      <c r="K1900" s="112">
        <v>0</v>
      </c>
      <c r="L1900" s="115">
        <v>10</v>
      </c>
      <c r="M1900" s="49">
        <f t="shared" si="87"/>
        <v>1602</v>
      </c>
      <c r="N1900" s="2">
        <f t="shared" si="88"/>
        <v>1</v>
      </c>
      <c r="O1900" s="16">
        <f t="shared" si="89"/>
        <v>1</v>
      </c>
    </row>
    <row r="1901" spans="7:15" ht="13.5" customHeight="1" x14ac:dyDescent="0.25">
      <c r="G1901" s="111">
        <v>45780</v>
      </c>
      <c r="H1901" s="112" t="s">
        <v>4</v>
      </c>
      <c r="I1901" s="121">
        <v>0.70486111111111116</v>
      </c>
      <c r="J1901" s="112">
        <v>4</v>
      </c>
      <c r="K1901" s="112">
        <v>0</v>
      </c>
      <c r="L1901" s="115">
        <v>9</v>
      </c>
      <c r="M1901" s="49">
        <f t="shared" si="87"/>
        <v>1603</v>
      </c>
      <c r="N1901" s="2">
        <f t="shared" si="88"/>
        <v>1</v>
      </c>
      <c r="O1901" s="16">
        <f t="shared" si="89"/>
        <v>1</v>
      </c>
    </row>
    <row r="1902" spans="7:15" ht="13.5" customHeight="1" x14ac:dyDescent="0.25">
      <c r="G1902" s="111">
        <v>45787</v>
      </c>
      <c r="H1902" s="112" t="s">
        <v>4</v>
      </c>
      <c r="I1902" s="121">
        <v>0.52777777777777779</v>
      </c>
      <c r="J1902" s="112">
        <v>4</v>
      </c>
      <c r="K1902" s="112">
        <v>4</v>
      </c>
      <c r="L1902" s="115">
        <v>2</v>
      </c>
      <c r="M1902" s="49">
        <f t="shared" si="87"/>
        <v>1604</v>
      </c>
      <c r="N1902" s="2">
        <f t="shared" si="88"/>
        <v>2</v>
      </c>
      <c r="O1902" s="16">
        <f t="shared" si="89"/>
        <v>2</v>
      </c>
    </row>
    <row r="1903" spans="7:15" ht="13.5" customHeight="1" x14ac:dyDescent="0.25">
      <c r="G1903" s="111">
        <v>45787</v>
      </c>
      <c r="H1903" s="112" t="s">
        <v>4</v>
      </c>
      <c r="I1903" s="121">
        <v>0.52777777777777779</v>
      </c>
      <c r="J1903" s="112">
        <v>4</v>
      </c>
      <c r="K1903" s="112">
        <v>4</v>
      </c>
      <c r="L1903" s="115">
        <v>2</v>
      </c>
      <c r="M1903" s="49">
        <f t="shared" si="87"/>
        <v>1604</v>
      </c>
      <c r="N1903" s="2">
        <f t="shared" si="88"/>
        <v>1</v>
      </c>
      <c r="O1903" s="16">
        <f t="shared" si="89"/>
        <v>2</v>
      </c>
    </row>
    <row r="1904" spans="7:15" ht="13.5" customHeight="1" x14ac:dyDescent="0.25">
      <c r="G1904" s="111">
        <v>45787</v>
      </c>
      <c r="H1904" s="112" t="s">
        <v>1067</v>
      </c>
      <c r="I1904" s="121">
        <v>0.54166666666666663</v>
      </c>
      <c r="J1904" s="112">
        <v>7</v>
      </c>
      <c r="K1904" s="112">
        <v>0</v>
      </c>
      <c r="L1904" s="115">
        <v>4</v>
      </c>
      <c r="M1904" s="49">
        <f t="shared" si="87"/>
        <v>1605</v>
      </c>
      <c r="N1904" s="2">
        <f t="shared" si="88"/>
        <v>1</v>
      </c>
      <c r="O1904" s="16">
        <f t="shared" si="89"/>
        <v>1</v>
      </c>
    </row>
    <row r="1905" spans="7:15" ht="13.5" customHeight="1" x14ac:dyDescent="0.25">
      <c r="G1905" s="111">
        <v>45787</v>
      </c>
      <c r="H1905" s="112" t="s">
        <v>4</v>
      </c>
      <c r="I1905" s="121">
        <v>0.57638888888888884</v>
      </c>
      <c r="J1905" s="112">
        <v>4</v>
      </c>
      <c r="K1905" s="112">
        <v>4</v>
      </c>
      <c r="L1905" s="115">
        <v>4</v>
      </c>
      <c r="M1905" s="49">
        <f t="shared" si="87"/>
        <v>1606</v>
      </c>
      <c r="N1905" s="2">
        <f t="shared" si="88"/>
        <v>1</v>
      </c>
      <c r="O1905" s="16">
        <f t="shared" si="89"/>
        <v>1</v>
      </c>
    </row>
    <row r="1906" spans="7:15" ht="13.5" customHeight="1" x14ac:dyDescent="0.25">
      <c r="G1906" s="111">
        <v>45787</v>
      </c>
      <c r="H1906" s="112" t="s">
        <v>1067</v>
      </c>
      <c r="I1906" s="121">
        <v>0.63888888888888884</v>
      </c>
      <c r="J1906" s="112">
        <v>7</v>
      </c>
      <c r="K1906" s="112">
        <v>0</v>
      </c>
      <c r="L1906" s="115">
        <v>8</v>
      </c>
      <c r="M1906" s="49">
        <f t="shared" si="87"/>
        <v>1607</v>
      </c>
      <c r="N1906" s="2">
        <f t="shared" si="88"/>
        <v>1</v>
      </c>
      <c r="O1906" s="16">
        <f t="shared" si="89"/>
        <v>1</v>
      </c>
    </row>
    <row r="1907" spans="7:15" ht="13.5" customHeight="1" x14ac:dyDescent="0.25">
      <c r="G1907" s="111">
        <v>45787</v>
      </c>
      <c r="H1907" s="112" t="s">
        <v>1067</v>
      </c>
      <c r="I1907" s="121">
        <v>0.66666666666666663</v>
      </c>
      <c r="J1907" s="112">
        <v>7</v>
      </c>
      <c r="K1907" s="112">
        <v>0</v>
      </c>
      <c r="L1907" s="115">
        <v>9</v>
      </c>
      <c r="M1907" s="49">
        <f t="shared" si="87"/>
        <v>1608</v>
      </c>
      <c r="N1907" s="2">
        <f t="shared" si="88"/>
        <v>1</v>
      </c>
      <c r="O1907" s="16">
        <f t="shared" si="89"/>
        <v>1</v>
      </c>
    </row>
    <row r="1908" spans="7:15" ht="13.5" customHeight="1" x14ac:dyDescent="0.25">
      <c r="G1908" s="111">
        <v>45787</v>
      </c>
      <c r="H1908" s="112" t="s">
        <v>4</v>
      </c>
      <c r="I1908" s="121">
        <v>0.67708333333333337</v>
      </c>
      <c r="J1908" s="112">
        <v>4</v>
      </c>
      <c r="K1908" s="112">
        <v>4</v>
      </c>
      <c r="L1908" s="115">
        <v>8</v>
      </c>
      <c r="M1908" s="49">
        <f t="shared" si="87"/>
        <v>1609</v>
      </c>
      <c r="N1908" s="2">
        <f t="shared" si="88"/>
        <v>1</v>
      </c>
      <c r="O1908" s="16">
        <f t="shared" si="89"/>
        <v>1</v>
      </c>
    </row>
    <row r="1909" spans="7:15" ht="13.5" customHeight="1" x14ac:dyDescent="0.25">
      <c r="G1909" s="111">
        <v>45787</v>
      </c>
      <c r="H1909" s="112" t="s">
        <v>1067</v>
      </c>
      <c r="I1909" s="121">
        <v>0.69444444444444442</v>
      </c>
      <c r="J1909" s="112">
        <v>7</v>
      </c>
      <c r="K1909" s="112">
        <v>0</v>
      </c>
      <c r="L1909" s="115">
        <v>10</v>
      </c>
      <c r="M1909" s="49">
        <f t="shared" si="87"/>
        <v>1610</v>
      </c>
      <c r="N1909" s="2">
        <f t="shared" si="88"/>
        <v>1</v>
      </c>
      <c r="O1909" s="16">
        <f t="shared" si="89"/>
        <v>1</v>
      </c>
    </row>
    <row r="1910" spans="7:15" ht="13.5" customHeight="1" x14ac:dyDescent="0.25">
      <c r="G1910" s="111">
        <v>45794</v>
      </c>
      <c r="H1910" s="112" t="s">
        <v>1097</v>
      </c>
      <c r="I1910" s="121">
        <v>0.46180555555555558</v>
      </c>
      <c r="J1910" s="112">
        <v>6</v>
      </c>
      <c r="K1910" s="112">
        <v>0</v>
      </c>
      <c r="L1910" s="115">
        <v>1</v>
      </c>
      <c r="M1910" s="49">
        <f t="shared" si="87"/>
        <v>1611</v>
      </c>
      <c r="N1910" s="2">
        <f t="shared" si="88"/>
        <v>1</v>
      </c>
      <c r="O1910" s="16">
        <f t="shared" si="89"/>
        <v>1</v>
      </c>
    </row>
    <row r="1911" spans="7:15" ht="13.5" customHeight="1" x14ac:dyDescent="0.25">
      <c r="G1911" s="111">
        <v>45794</v>
      </c>
      <c r="H1911" s="112" t="s">
        <v>1097</v>
      </c>
      <c r="I1911" s="121">
        <v>0.53472222222222221</v>
      </c>
      <c r="J1911" s="112">
        <v>6</v>
      </c>
      <c r="K1911" s="112">
        <v>0</v>
      </c>
      <c r="L1911" s="115">
        <v>4</v>
      </c>
      <c r="M1911" s="49">
        <f t="shared" si="87"/>
        <v>1612</v>
      </c>
      <c r="N1911" s="2">
        <f t="shared" si="88"/>
        <v>1</v>
      </c>
      <c r="O1911" s="16">
        <f t="shared" si="89"/>
        <v>1</v>
      </c>
    </row>
    <row r="1912" spans="7:15" ht="13.5" customHeight="1" x14ac:dyDescent="0.25">
      <c r="G1912" s="111">
        <v>45794</v>
      </c>
      <c r="H1912" s="112" t="s">
        <v>1097</v>
      </c>
      <c r="I1912" s="121">
        <v>0.58333333333333337</v>
      </c>
      <c r="J1912" s="112">
        <v>6</v>
      </c>
      <c r="K1912" s="112">
        <v>0</v>
      </c>
      <c r="L1912" s="115">
        <v>6</v>
      </c>
      <c r="M1912" s="49">
        <f t="shared" si="87"/>
        <v>1613</v>
      </c>
      <c r="N1912" s="2">
        <f t="shared" si="88"/>
        <v>1</v>
      </c>
      <c r="O1912" s="16">
        <f t="shared" si="89"/>
        <v>1</v>
      </c>
    </row>
    <row r="1913" spans="7:15" ht="13.5" customHeight="1" x14ac:dyDescent="0.25">
      <c r="G1913" s="111">
        <v>45794</v>
      </c>
      <c r="H1913" s="112" t="s">
        <v>1097</v>
      </c>
      <c r="I1913" s="121">
        <v>0.63194444444444442</v>
      </c>
      <c r="J1913" s="112">
        <v>6</v>
      </c>
      <c r="K1913" s="112">
        <v>0</v>
      </c>
      <c r="L1913" s="115">
        <v>8</v>
      </c>
      <c r="M1913" s="49">
        <f t="shared" si="87"/>
        <v>1614</v>
      </c>
      <c r="N1913" s="2">
        <f t="shared" si="88"/>
        <v>1</v>
      </c>
      <c r="O1913" s="16">
        <f t="shared" si="89"/>
        <v>1</v>
      </c>
    </row>
    <row r="1914" spans="7:15" ht="13.5" customHeight="1" x14ac:dyDescent="0.25">
      <c r="G1914" s="111">
        <v>45794</v>
      </c>
      <c r="H1914" s="112" t="s">
        <v>1097</v>
      </c>
      <c r="I1914" s="121">
        <v>0.6875</v>
      </c>
      <c r="J1914" s="112">
        <v>6</v>
      </c>
      <c r="K1914" s="112">
        <v>0</v>
      </c>
      <c r="L1914" s="115">
        <v>10</v>
      </c>
      <c r="M1914" s="49">
        <f t="shared" si="87"/>
        <v>1615</v>
      </c>
      <c r="N1914" s="2">
        <f t="shared" si="88"/>
        <v>1</v>
      </c>
      <c r="O1914" s="16">
        <f t="shared" si="89"/>
        <v>1</v>
      </c>
    </row>
    <row r="1915" spans="7:15" ht="13.5" customHeight="1" x14ac:dyDescent="0.25">
      <c r="G1915" s="111">
        <v>45801</v>
      </c>
      <c r="H1915" s="112" t="s">
        <v>5</v>
      </c>
      <c r="I1915" s="121">
        <v>0.59027777777777779</v>
      </c>
      <c r="J1915" s="112">
        <v>5</v>
      </c>
      <c r="K1915" s="112">
        <v>3</v>
      </c>
      <c r="L1915" s="115">
        <v>5</v>
      </c>
      <c r="M1915" s="49">
        <f t="shared" si="87"/>
        <v>1616</v>
      </c>
      <c r="N1915" s="2">
        <f t="shared" si="88"/>
        <v>1</v>
      </c>
      <c r="O1915" s="16">
        <f t="shared" si="89"/>
        <v>1</v>
      </c>
    </row>
    <row r="1916" spans="7:15" ht="13.5" customHeight="1" x14ac:dyDescent="0.25">
      <c r="G1916" s="111">
        <v>45801</v>
      </c>
      <c r="H1916" s="112" t="s">
        <v>148</v>
      </c>
      <c r="I1916" s="121">
        <v>0.65625</v>
      </c>
      <c r="J1916" s="112">
        <v>9</v>
      </c>
      <c r="K1916" s="112">
        <v>10</v>
      </c>
      <c r="L1916" s="115">
        <v>9</v>
      </c>
      <c r="M1916" s="49">
        <f t="shared" si="87"/>
        <v>1617</v>
      </c>
      <c r="N1916" s="2">
        <f t="shared" si="88"/>
        <v>1</v>
      </c>
      <c r="O1916" s="16">
        <f t="shared" si="89"/>
        <v>1</v>
      </c>
    </row>
    <row r="1917" spans="7:15" ht="13.5" customHeight="1" x14ac:dyDescent="0.25">
      <c r="G1917" s="111">
        <v>45801</v>
      </c>
      <c r="H1917" s="112" t="s">
        <v>5</v>
      </c>
      <c r="I1917" s="121">
        <v>0.67013888888888884</v>
      </c>
      <c r="J1917" s="112">
        <v>5</v>
      </c>
      <c r="K1917" s="112">
        <v>3</v>
      </c>
      <c r="L1917" s="115">
        <v>8</v>
      </c>
      <c r="M1917" s="49">
        <f t="shared" si="87"/>
        <v>1618</v>
      </c>
      <c r="N1917" s="2">
        <f t="shared" si="88"/>
        <v>1</v>
      </c>
      <c r="O1917" s="16">
        <f t="shared" si="89"/>
        <v>1</v>
      </c>
    </row>
    <row r="1918" spans="7:15" ht="13.5" customHeight="1" x14ac:dyDescent="0.25">
      <c r="G1918" s="111">
        <v>45801</v>
      </c>
      <c r="H1918" s="112" t="s">
        <v>148</v>
      </c>
      <c r="I1918" s="121">
        <v>0.68402777777777779</v>
      </c>
      <c r="J1918" s="112">
        <v>9</v>
      </c>
      <c r="K1918" s="112">
        <v>10</v>
      </c>
      <c r="L1918" s="115">
        <v>10</v>
      </c>
      <c r="M1918" s="49">
        <f t="shared" si="87"/>
        <v>1619</v>
      </c>
      <c r="N1918" s="2">
        <f t="shared" si="88"/>
        <v>1</v>
      </c>
      <c r="O1918" s="16">
        <f t="shared" si="89"/>
        <v>1</v>
      </c>
    </row>
    <row r="1919" spans="7:15" ht="13.5" customHeight="1" x14ac:dyDescent="0.25">
      <c r="G1919" s="111">
        <v>45801</v>
      </c>
      <c r="H1919" s="112" t="s">
        <v>5</v>
      </c>
      <c r="I1919" s="121">
        <v>0.69097222222222221</v>
      </c>
      <c r="J1919" s="112">
        <v>5</v>
      </c>
      <c r="K1919" s="112">
        <v>3</v>
      </c>
      <c r="L1919" s="115">
        <v>9</v>
      </c>
      <c r="M1919" s="49">
        <f t="shared" si="87"/>
        <v>1620</v>
      </c>
      <c r="N1919" s="2">
        <f t="shared" si="88"/>
        <v>1</v>
      </c>
      <c r="O1919" s="16">
        <f t="shared" si="89"/>
        <v>1</v>
      </c>
    </row>
    <row r="1920" spans="7:15" ht="13.5" customHeight="1" x14ac:dyDescent="0.25">
      <c r="G1920" s="111">
        <v>45808</v>
      </c>
      <c r="H1920" s="112" t="s">
        <v>149</v>
      </c>
      <c r="I1920" s="121">
        <v>0.50694444444444442</v>
      </c>
      <c r="J1920" s="112">
        <v>8</v>
      </c>
      <c r="K1920" s="112">
        <v>0</v>
      </c>
      <c r="L1920" s="115">
        <v>3</v>
      </c>
      <c r="M1920" s="49">
        <f t="shared" si="87"/>
        <v>1621</v>
      </c>
      <c r="N1920" s="2">
        <f t="shared" si="88"/>
        <v>1</v>
      </c>
      <c r="O1920" s="16">
        <f t="shared" si="89"/>
        <v>1</v>
      </c>
    </row>
    <row r="1921" spans="7:15" ht="13.5" customHeight="1" x14ac:dyDescent="0.25">
      <c r="G1921" s="111">
        <v>45808</v>
      </c>
      <c r="H1921" s="112" t="s">
        <v>149</v>
      </c>
      <c r="I1921" s="121">
        <v>0.57986111111111116</v>
      </c>
      <c r="J1921" s="112">
        <v>8</v>
      </c>
      <c r="K1921" s="112">
        <v>0</v>
      </c>
      <c r="L1921" s="115">
        <v>6</v>
      </c>
      <c r="M1921" s="49">
        <f t="shared" si="87"/>
        <v>1622</v>
      </c>
      <c r="N1921" s="2">
        <f t="shared" si="88"/>
        <v>1</v>
      </c>
      <c r="O1921" s="16">
        <f t="shared" si="89"/>
        <v>1</v>
      </c>
    </row>
    <row r="1922" spans="7:15" ht="13.5" customHeight="1" x14ac:dyDescent="0.25">
      <c r="G1922" s="111">
        <v>45808</v>
      </c>
      <c r="H1922" s="112" t="s">
        <v>4</v>
      </c>
      <c r="I1922" s="121">
        <v>0.59027777777777779</v>
      </c>
      <c r="J1922" s="112">
        <v>4</v>
      </c>
      <c r="K1922" s="112">
        <v>8</v>
      </c>
      <c r="L1922" s="115">
        <v>5</v>
      </c>
      <c r="M1922" s="49">
        <f t="shared" si="87"/>
        <v>1623</v>
      </c>
      <c r="N1922" s="2">
        <f t="shared" si="88"/>
        <v>1</v>
      </c>
      <c r="O1922" s="16">
        <f t="shared" si="89"/>
        <v>1</v>
      </c>
    </row>
    <row r="1923" spans="7:15" ht="13.5" customHeight="1" x14ac:dyDescent="0.25">
      <c r="G1923" s="111">
        <v>45808</v>
      </c>
      <c r="H1923" s="112" t="s">
        <v>149</v>
      </c>
      <c r="I1923" s="121">
        <v>0.60416666666666663</v>
      </c>
      <c r="J1923" s="112">
        <v>8</v>
      </c>
      <c r="K1923" s="112">
        <v>0</v>
      </c>
      <c r="L1923" s="115">
        <v>7</v>
      </c>
      <c r="M1923" s="49">
        <f t="shared" si="87"/>
        <v>1624</v>
      </c>
      <c r="N1923" s="2">
        <f t="shared" si="88"/>
        <v>2</v>
      </c>
      <c r="O1923" s="16">
        <f t="shared" si="89"/>
        <v>2</v>
      </c>
    </row>
    <row r="1924" spans="7:15" ht="13.5" customHeight="1" x14ac:dyDescent="0.25">
      <c r="G1924" s="111">
        <v>45808</v>
      </c>
      <c r="H1924" s="112" t="s">
        <v>149</v>
      </c>
      <c r="I1924" s="121">
        <v>0.60416666666666663</v>
      </c>
      <c r="J1924" s="112">
        <v>8</v>
      </c>
      <c r="K1924" s="112">
        <v>0</v>
      </c>
      <c r="L1924" s="115">
        <v>7</v>
      </c>
      <c r="M1924" s="49">
        <f t="shared" si="87"/>
        <v>1624</v>
      </c>
      <c r="N1924" s="2">
        <f t="shared" si="88"/>
        <v>1</v>
      </c>
      <c r="O1924" s="16">
        <f t="shared" si="89"/>
        <v>2</v>
      </c>
    </row>
    <row r="1925" spans="7:15" ht="13.5" customHeight="1" x14ac:dyDescent="0.25">
      <c r="G1925" s="111">
        <v>45808</v>
      </c>
      <c r="H1925" s="112" t="s">
        <v>4</v>
      </c>
      <c r="I1925" s="121">
        <v>0.61458333333333337</v>
      </c>
      <c r="J1925" s="112">
        <v>4</v>
      </c>
      <c r="K1925" s="112">
        <v>8</v>
      </c>
      <c r="L1925" s="115">
        <v>6</v>
      </c>
      <c r="M1925" s="49">
        <f t="shared" si="87"/>
        <v>1625</v>
      </c>
      <c r="N1925" s="2">
        <f t="shared" si="88"/>
        <v>2</v>
      </c>
      <c r="O1925" s="16">
        <f t="shared" si="89"/>
        <v>2</v>
      </c>
    </row>
    <row r="1926" spans="7:15" ht="13.5" customHeight="1" x14ac:dyDescent="0.25">
      <c r="G1926" s="111">
        <v>45808</v>
      </c>
      <c r="H1926" s="112" t="s">
        <v>4</v>
      </c>
      <c r="I1926" s="121">
        <v>0.61458333333333337</v>
      </c>
      <c r="J1926" s="112">
        <v>4</v>
      </c>
      <c r="K1926" s="112">
        <v>8</v>
      </c>
      <c r="L1926" s="115">
        <v>6</v>
      </c>
      <c r="M1926" s="49">
        <f t="shared" ref="M1926:M1989" si="90">IF(AND(G1926=G1925,L1926=L1925,I1926=I1925),M1925,M1925+1)</f>
        <v>1625</v>
      </c>
      <c r="N1926" s="2">
        <f t="shared" si="88"/>
        <v>1</v>
      </c>
      <c r="O1926" s="16">
        <f t="shared" si="89"/>
        <v>2</v>
      </c>
    </row>
    <row r="1927" spans="7:15" ht="13.5" customHeight="1" x14ac:dyDescent="0.25">
      <c r="G1927" s="111">
        <v>45808</v>
      </c>
      <c r="H1927" s="112" t="s">
        <v>4</v>
      </c>
      <c r="I1927" s="121">
        <v>0.66666666666666663</v>
      </c>
      <c r="J1927" s="112">
        <v>4</v>
      </c>
      <c r="K1927" s="112">
        <v>8</v>
      </c>
      <c r="L1927" s="115">
        <v>8</v>
      </c>
      <c r="M1927" s="49">
        <f t="shared" si="90"/>
        <v>1626</v>
      </c>
      <c r="N1927" s="2">
        <f t="shared" si="88"/>
        <v>1</v>
      </c>
      <c r="O1927" s="16">
        <f t="shared" si="89"/>
        <v>1</v>
      </c>
    </row>
    <row r="1928" spans="7:15" ht="13.5" customHeight="1" x14ac:dyDescent="0.25">
      <c r="G1928" s="111">
        <v>45815</v>
      </c>
      <c r="H1928" s="112" t="s">
        <v>148</v>
      </c>
      <c r="I1928" s="121">
        <v>0.50694444444444442</v>
      </c>
      <c r="J1928" s="112">
        <v>8</v>
      </c>
      <c r="K1928" s="112">
        <v>0</v>
      </c>
      <c r="L1928" s="115">
        <v>3</v>
      </c>
      <c r="M1928" s="49">
        <f t="shared" si="90"/>
        <v>1627</v>
      </c>
      <c r="N1928" s="2">
        <f t="shared" si="88"/>
        <v>1</v>
      </c>
      <c r="O1928" s="16">
        <f t="shared" si="89"/>
        <v>1</v>
      </c>
    </row>
    <row r="1929" spans="7:15" ht="13.5" customHeight="1" x14ac:dyDescent="0.25">
      <c r="G1929" s="111">
        <v>45815</v>
      </c>
      <c r="H1929" s="112" t="s">
        <v>148</v>
      </c>
      <c r="I1929" s="121">
        <v>0.57986111111111116</v>
      </c>
      <c r="J1929" s="112">
        <v>8</v>
      </c>
      <c r="K1929" s="112">
        <v>0</v>
      </c>
      <c r="L1929" s="115">
        <v>6</v>
      </c>
      <c r="M1929" s="49">
        <f t="shared" si="90"/>
        <v>1628</v>
      </c>
      <c r="N1929" s="2">
        <f t="shared" ref="N1929:N1992" si="91">IF(M1929=M1931,3,IF(M1929=M1930,2,1))</f>
        <v>1</v>
      </c>
      <c r="O1929" s="16">
        <f t="shared" ref="O1929:O1992" si="92">IF(N1927=3,3,IF(N1928=3,3,IF(N1928=2,2,N1929)))</f>
        <v>1</v>
      </c>
    </row>
    <row r="1930" spans="7:15" ht="13.5" customHeight="1" x14ac:dyDescent="0.25">
      <c r="G1930" s="111">
        <v>45815</v>
      </c>
      <c r="H1930" s="112" t="s">
        <v>148</v>
      </c>
      <c r="I1930" s="121">
        <v>0.62847222222222221</v>
      </c>
      <c r="J1930" s="112">
        <v>8</v>
      </c>
      <c r="K1930" s="112">
        <v>0</v>
      </c>
      <c r="L1930" s="115">
        <v>8</v>
      </c>
      <c r="M1930" s="49">
        <f t="shared" si="90"/>
        <v>1629</v>
      </c>
      <c r="N1930" s="2">
        <f t="shared" si="91"/>
        <v>1</v>
      </c>
      <c r="O1930" s="16">
        <f t="shared" si="92"/>
        <v>1</v>
      </c>
    </row>
    <row r="1931" spans="7:15" ht="13.5" customHeight="1" x14ac:dyDescent="0.25">
      <c r="G1931" s="111">
        <v>45815</v>
      </c>
      <c r="H1931" s="112" t="s">
        <v>3</v>
      </c>
      <c r="I1931" s="121">
        <v>0.63888888888888884</v>
      </c>
      <c r="J1931" s="112">
        <v>5</v>
      </c>
      <c r="K1931" s="112">
        <v>8</v>
      </c>
      <c r="L1931" s="115">
        <v>7</v>
      </c>
      <c r="M1931" s="49">
        <f t="shared" si="90"/>
        <v>1630</v>
      </c>
      <c r="N1931" s="2">
        <f t="shared" si="91"/>
        <v>1</v>
      </c>
      <c r="O1931" s="16">
        <f t="shared" si="92"/>
        <v>1</v>
      </c>
    </row>
    <row r="1932" spans="7:15" ht="13.5" customHeight="1" x14ac:dyDescent="0.25">
      <c r="G1932" s="111">
        <v>45815</v>
      </c>
      <c r="H1932" s="112" t="s">
        <v>148</v>
      </c>
      <c r="I1932" s="121">
        <v>0.65277777777777779</v>
      </c>
      <c r="J1932" s="112">
        <v>8</v>
      </c>
      <c r="K1932" s="112">
        <v>0</v>
      </c>
      <c r="L1932" s="115">
        <v>9</v>
      </c>
      <c r="M1932" s="49">
        <f t="shared" si="90"/>
        <v>1631</v>
      </c>
      <c r="N1932" s="2">
        <f t="shared" si="91"/>
        <v>1</v>
      </c>
      <c r="O1932" s="16">
        <f t="shared" si="92"/>
        <v>1</v>
      </c>
    </row>
    <row r="1933" spans="7:15" ht="13.5" customHeight="1" x14ac:dyDescent="0.25">
      <c r="G1933" s="111">
        <v>45815</v>
      </c>
      <c r="H1933" s="112" t="s">
        <v>148</v>
      </c>
      <c r="I1933" s="121">
        <v>0.68055555555555558</v>
      </c>
      <c r="J1933" s="112">
        <v>8</v>
      </c>
      <c r="K1933" s="112">
        <v>0</v>
      </c>
      <c r="L1933" s="115">
        <v>10</v>
      </c>
      <c r="M1933" s="49">
        <f t="shared" si="90"/>
        <v>1632</v>
      </c>
      <c r="N1933" s="2">
        <f t="shared" si="91"/>
        <v>1</v>
      </c>
      <c r="O1933" s="16">
        <f t="shared" si="92"/>
        <v>1</v>
      </c>
    </row>
    <row r="1934" spans="7:15" ht="13.5" customHeight="1" x14ac:dyDescent="0.25">
      <c r="G1934" s="111">
        <v>45822</v>
      </c>
      <c r="H1934" s="112" t="s">
        <v>149</v>
      </c>
      <c r="I1934" s="121">
        <v>0.57986111111111116</v>
      </c>
      <c r="J1934" s="112">
        <v>6</v>
      </c>
      <c r="K1934" s="112">
        <v>3</v>
      </c>
      <c r="L1934" s="115">
        <v>6</v>
      </c>
      <c r="M1934" s="49">
        <f t="shared" si="90"/>
        <v>1633</v>
      </c>
      <c r="N1934" s="2">
        <f t="shared" si="91"/>
        <v>1</v>
      </c>
      <c r="O1934" s="16">
        <f t="shared" si="92"/>
        <v>1</v>
      </c>
    </row>
    <row r="1935" spans="7:15" ht="13.5" customHeight="1" x14ac:dyDescent="0.25">
      <c r="G1935" s="111">
        <v>45822</v>
      </c>
      <c r="H1935" s="112" t="s">
        <v>149</v>
      </c>
      <c r="I1935" s="121">
        <v>0.60416666666666663</v>
      </c>
      <c r="J1935" s="112">
        <v>6</v>
      </c>
      <c r="K1935" s="112">
        <v>3</v>
      </c>
      <c r="L1935" s="115">
        <v>7</v>
      </c>
      <c r="M1935" s="49">
        <f t="shared" si="90"/>
        <v>1634</v>
      </c>
      <c r="N1935" s="2">
        <f t="shared" si="91"/>
        <v>1</v>
      </c>
      <c r="O1935" s="16">
        <f t="shared" si="92"/>
        <v>1</v>
      </c>
    </row>
    <row r="1936" spans="7:15" ht="13.5" customHeight="1" x14ac:dyDescent="0.25">
      <c r="G1936" s="111">
        <v>45822</v>
      </c>
      <c r="H1936" s="112" t="s">
        <v>5</v>
      </c>
      <c r="I1936" s="121">
        <v>0.64236111111111116</v>
      </c>
      <c r="J1936" s="112">
        <v>5</v>
      </c>
      <c r="K1936" s="112">
        <v>6</v>
      </c>
      <c r="L1936" s="115">
        <v>7</v>
      </c>
      <c r="M1936" s="49">
        <f t="shared" si="90"/>
        <v>1635</v>
      </c>
      <c r="N1936" s="2">
        <f t="shared" si="91"/>
        <v>1</v>
      </c>
      <c r="O1936" s="16">
        <f t="shared" si="92"/>
        <v>1</v>
      </c>
    </row>
    <row r="1937" spans="7:15" ht="13.5" customHeight="1" x14ac:dyDescent="0.25">
      <c r="G1937" s="111">
        <v>45822</v>
      </c>
      <c r="H1937" s="112" t="s">
        <v>5</v>
      </c>
      <c r="I1937" s="121">
        <v>0.69097222222222221</v>
      </c>
      <c r="J1937" s="112">
        <v>5</v>
      </c>
      <c r="K1937" s="112">
        <v>6</v>
      </c>
      <c r="L1937" s="115">
        <v>9</v>
      </c>
      <c r="M1937" s="49">
        <f t="shared" si="90"/>
        <v>1636</v>
      </c>
      <c r="N1937" s="2">
        <f t="shared" si="91"/>
        <v>1</v>
      </c>
      <c r="O1937" s="16">
        <f t="shared" si="92"/>
        <v>1</v>
      </c>
    </row>
    <row r="1938" spans="7:15" ht="13.5" customHeight="1" x14ac:dyDescent="0.25">
      <c r="G1938" s="111">
        <v>45829</v>
      </c>
      <c r="H1938" s="112" t="s">
        <v>3</v>
      </c>
      <c r="I1938" s="121">
        <v>0.54166666666666663</v>
      </c>
      <c r="J1938" s="112">
        <v>4</v>
      </c>
      <c r="K1938" s="112">
        <v>11</v>
      </c>
      <c r="L1938" s="115">
        <v>3</v>
      </c>
      <c r="M1938" s="49">
        <f t="shared" si="90"/>
        <v>1637</v>
      </c>
      <c r="N1938" s="2">
        <f t="shared" si="91"/>
        <v>2</v>
      </c>
      <c r="O1938" s="16">
        <f t="shared" si="92"/>
        <v>2</v>
      </c>
    </row>
    <row r="1939" spans="7:15" ht="13.5" customHeight="1" x14ac:dyDescent="0.25">
      <c r="G1939" s="111">
        <v>45829</v>
      </c>
      <c r="H1939" s="112" t="s">
        <v>3</v>
      </c>
      <c r="I1939" s="121">
        <v>0.54166666666666663</v>
      </c>
      <c r="J1939" s="112">
        <v>4</v>
      </c>
      <c r="K1939" s="112">
        <v>11</v>
      </c>
      <c r="L1939" s="115">
        <v>3</v>
      </c>
      <c r="M1939" s="49">
        <f t="shared" si="90"/>
        <v>1637</v>
      </c>
      <c r="N1939" s="2">
        <f t="shared" si="91"/>
        <v>1</v>
      </c>
      <c r="O1939" s="16">
        <f t="shared" si="92"/>
        <v>2</v>
      </c>
    </row>
    <row r="1940" spans="7:15" ht="13.5" customHeight="1" x14ac:dyDescent="0.25">
      <c r="G1940" s="111">
        <v>45829</v>
      </c>
      <c r="H1940" s="112" t="s">
        <v>3</v>
      </c>
      <c r="I1940" s="121">
        <v>0.61458333333333337</v>
      </c>
      <c r="J1940" s="112">
        <v>4</v>
      </c>
      <c r="K1940" s="112">
        <v>11</v>
      </c>
      <c r="L1940" s="115">
        <v>6</v>
      </c>
      <c r="M1940" s="49">
        <f t="shared" si="90"/>
        <v>1638</v>
      </c>
      <c r="N1940" s="2">
        <f t="shared" si="91"/>
        <v>1</v>
      </c>
      <c r="O1940" s="16">
        <f t="shared" si="92"/>
        <v>1</v>
      </c>
    </row>
    <row r="1941" spans="7:15" ht="13.5" customHeight="1" x14ac:dyDescent="0.25">
      <c r="G1941" s="111">
        <v>45829</v>
      </c>
      <c r="H1941" s="112" t="s">
        <v>148</v>
      </c>
      <c r="I1941" s="121">
        <v>0.62847222222222221</v>
      </c>
      <c r="J1941" s="112">
        <v>5</v>
      </c>
      <c r="K1941" s="112">
        <v>3</v>
      </c>
      <c r="L1941" s="115">
        <v>8</v>
      </c>
      <c r="M1941" s="49">
        <f t="shared" si="90"/>
        <v>1639</v>
      </c>
      <c r="N1941" s="2">
        <f t="shared" si="91"/>
        <v>1</v>
      </c>
      <c r="O1941" s="16">
        <f t="shared" si="92"/>
        <v>1</v>
      </c>
    </row>
    <row r="1942" spans="7:15" ht="13.5" customHeight="1" x14ac:dyDescent="0.25">
      <c r="G1942" s="111">
        <v>45829</v>
      </c>
      <c r="H1942" s="112" t="s">
        <v>3</v>
      </c>
      <c r="I1942" s="121">
        <v>0.64236111111111116</v>
      </c>
      <c r="J1942" s="112">
        <v>4</v>
      </c>
      <c r="K1942" s="112">
        <v>11</v>
      </c>
      <c r="L1942" s="115">
        <v>7</v>
      </c>
      <c r="M1942" s="49">
        <f t="shared" si="90"/>
        <v>1640</v>
      </c>
      <c r="N1942" s="2">
        <f t="shared" si="91"/>
        <v>1</v>
      </c>
      <c r="O1942" s="16">
        <f t="shared" si="92"/>
        <v>1</v>
      </c>
    </row>
    <row r="1943" spans="7:15" ht="13.5" customHeight="1" x14ac:dyDescent="0.25">
      <c r="G1943" s="111">
        <v>45829</v>
      </c>
      <c r="H1943" s="112" t="s">
        <v>148</v>
      </c>
      <c r="I1943" s="121">
        <v>0.65625</v>
      </c>
      <c r="J1943" s="112">
        <v>5</v>
      </c>
      <c r="K1943" s="112">
        <v>3</v>
      </c>
      <c r="L1943" s="115">
        <v>9</v>
      </c>
      <c r="M1943" s="49">
        <f t="shared" si="90"/>
        <v>1641</v>
      </c>
      <c r="N1943" s="2">
        <f t="shared" si="91"/>
        <v>1</v>
      </c>
      <c r="O1943" s="16">
        <f t="shared" si="92"/>
        <v>1</v>
      </c>
    </row>
    <row r="1944" spans="7:15" ht="13.5" customHeight="1" x14ac:dyDescent="0.25">
      <c r="G1944" s="111">
        <v>45829</v>
      </c>
      <c r="H1944" s="112" t="s">
        <v>3</v>
      </c>
      <c r="I1944" s="121">
        <v>0.66666666666666663</v>
      </c>
      <c r="J1944" s="112">
        <v>4</v>
      </c>
      <c r="K1944" s="112">
        <v>11</v>
      </c>
      <c r="L1944" s="115">
        <v>8</v>
      </c>
      <c r="M1944" s="49">
        <f t="shared" si="90"/>
        <v>1642</v>
      </c>
      <c r="N1944" s="2">
        <f t="shared" si="91"/>
        <v>2</v>
      </c>
      <c r="O1944" s="16">
        <f t="shared" si="92"/>
        <v>2</v>
      </c>
    </row>
    <row r="1945" spans="7:15" ht="13.5" customHeight="1" x14ac:dyDescent="0.25">
      <c r="G1945" s="111">
        <v>45829</v>
      </c>
      <c r="H1945" s="112" t="s">
        <v>3</v>
      </c>
      <c r="I1945" s="121">
        <v>0.66666666666666663</v>
      </c>
      <c r="J1945" s="112">
        <v>4</v>
      </c>
      <c r="K1945" s="112">
        <v>11</v>
      </c>
      <c r="L1945" s="115">
        <v>8</v>
      </c>
      <c r="M1945" s="49">
        <f t="shared" si="90"/>
        <v>1642</v>
      </c>
      <c r="N1945" s="2">
        <f t="shared" si="91"/>
        <v>1</v>
      </c>
      <c r="O1945" s="16">
        <f t="shared" si="92"/>
        <v>2</v>
      </c>
    </row>
    <row r="1946" spans="7:15" ht="13.5" customHeight="1" x14ac:dyDescent="0.25">
      <c r="G1946" s="111">
        <v>45836</v>
      </c>
      <c r="H1946" s="112" t="s">
        <v>149</v>
      </c>
      <c r="I1946" s="121">
        <v>0.53125</v>
      </c>
      <c r="J1946" s="112">
        <v>5</v>
      </c>
      <c r="K1946" s="112">
        <v>6</v>
      </c>
      <c r="L1946" s="115">
        <v>4</v>
      </c>
      <c r="M1946" s="49">
        <f t="shared" si="90"/>
        <v>1643</v>
      </c>
      <c r="N1946" s="2">
        <f t="shared" si="91"/>
        <v>2</v>
      </c>
      <c r="O1946" s="16">
        <f t="shared" si="92"/>
        <v>2</v>
      </c>
    </row>
    <row r="1947" spans="7:15" ht="13.5" customHeight="1" x14ac:dyDescent="0.25">
      <c r="G1947" s="111">
        <v>45836</v>
      </c>
      <c r="H1947" s="112" t="s">
        <v>149</v>
      </c>
      <c r="I1947" s="121">
        <v>0.53125</v>
      </c>
      <c r="J1947" s="112">
        <v>5</v>
      </c>
      <c r="K1947" s="112">
        <v>6</v>
      </c>
      <c r="L1947" s="115">
        <v>4</v>
      </c>
      <c r="M1947" s="49">
        <f t="shared" si="90"/>
        <v>1643</v>
      </c>
      <c r="N1947" s="2">
        <f t="shared" si="91"/>
        <v>1</v>
      </c>
      <c r="O1947" s="16">
        <f t="shared" si="92"/>
        <v>2</v>
      </c>
    </row>
    <row r="1948" spans="7:15" ht="13.5" customHeight="1" x14ac:dyDescent="0.25">
      <c r="G1948" s="111">
        <v>45836</v>
      </c>
      <c r="H1948" s="112" t="s">
        <v>4</v>
      </c>
      <c r="I1948" s="121">
        <v>0.62152777777777779</v>
      </c>
      <c r="J1948" s="112">
        <v>5</v>
      </c>
      <c r="K1948" s="112">
        <v>12</v>
      </c>
      <c r="L1948" s="115">
        <v>6</v>
      </c>
      <c r="M1948" s="49">
        <f t="shared" si="90"/>
        <v>1644</v>
      </c>
      <c r="N1948" s="2">
        <f t="shared" si="91"/>
        <v>1</v>
      </c>
      <c r="O1948" s="16">
        <f t="shared" si="92"/>
        <v>1</v>
      </c>
    </row>
    <row r="1949" spans="7:15" ht="13.5" customHeight="1" x14ac:dyDescent="0.25">
      <c r="G1949" s="111">
        <v>45836</v>
      </c>
      <c r="H1949" s="112" t="s">
        <v>4</v>
      </c>
      <c r="I1949" s="121">
        <v>0.67013888888888884</v>
      </c>
      <c r="J1949" s="112">
        <v>5</v>
      </c>
      <c r="K1949" s="112">
        <v>12</v>
      </c>
      <c r="L1949" s="115">
        <v>8</v>
      </c>
      <c r="M1949" s="49">
        <f t="shared" si="90"/>
        <v>1645</v>
      </c>
      <c r="N1949" s="2">
        <f t="shared" si="91"/>
        <v>1</v>
      </c>
      <c r="O1949" s="16">
        <f t="shared" si="92"/>
        <v>1</v>
      </c>
    </row>
    <row r="1950" spans="7:15" ht="13.5" customHeight="1" x14ac:dyDescent="0.25">
      <c r="G1950" s="111">
        <v>45836</v>
      </c>
      <c r="H1950" s="112" t="s">
        <v>149</v>
      </c>
      <c r="I1950" s="121">
        <v>0.6875</v>
      </c>
      <c r="J1950" s="112">
        <v>5</v>
      </c>
      <c r="K1950" s="112">
        <v>6</v>
      </c>
      <c r="L1950" s="115">
        <v>10</v>
      </c>
      <c r="M1950" s="49">
        <f t="shared" si="90"/>
        <v>1646</v>
      </c>
      <c r="N1950" s="2">
        <f t="shared" si="91"/>
        <v>1</v>
      </c>
      <c r="O1950" s="16">
        <f t="shared" si="92"/>
        <v>1</v>
      </c>
    </row>
    <row r="1951" spans="7:15" ht="13.5" customHeight="1" x14ac:dyDescent="0.25">
      <c r="G1951" s="111">
        <v>45843</v>
      </c>
      <c r="H1951" s="112" t="s">
        <v>3</v>
      </c>
      <c r="I1951" s="121">
        <v>0.54513888888888884</v>
      </c>
      <c r="J1951" s="112">
        <v>5</v>
      </c>
      <c r="K1951" s="112">
        <v>0</v>
      </c>
      <c r="L1951" s="115">
        <v>3</v>
      </c>
      <c r="M1951" s="49">
        <f t="shared" si="90"/>
        <v>1647</v>
      </c>
      <c r="N1951" s="2">
        <f t="shared" si="91"/>
        <v>1</v>
      </c>
      <c r="O1951" s="16">
        <f t="shared" si="92"/>
        <v>1</v>
      </c>
    </row>
    <row r="1952" spans="7:15" ht="13.5" customHeight="1" x14ac:dyDescent="0.25">
      <c r="G1952" s="111">
        <v>45843</v>
      </c>
      <c r="H1952" s="112" t="s">
        <v>149</v>
      </c>
      <c r="I1952" s="121">
        <v>0.58333333333333337</v>
      </c>
      <c r="J1952" s="112">
        <v>8</v>
      </c>
      <c r="K1952" s="112">
        <v>8</v>
      </c>
      <c r="L1952" s="115">
        <v>6</v>
      </c>
      <c r="M1952" s="49">
        <f t="shared" si="90"/>
        <v>1648</v>
      </c>
      <c r="N1952" s="2">
        <f t="shared" si="91"/>
        <v>1</v>
      </c>
      <c r="O1952" s="16">
        <f t="shared" si="92"/>
        <v>1</v>
      </c>
    </row>
    <row r="1953" spans="7:15" ht="13.5" customHeight="1" x14ac:dyDescent="0.25">
      <c r="G1953" s="111">
        <v>45843</v>
      </c>
      <c r="H1953" s="112" t="s">
        <v>3</v>
      </c>
      <c r="I1953" s="121">
        <v>0.59375</v>
      </c>
      <c r="J1953" s="112">
        <v>5</v>
      </c>
      <c r="K1953" s="112">
        <v>0</v>
      </c>
      <c r="L1953" s="115">
        <v>5</v>
      </c>
      <c r="M1953" s="49">
        <f t="shared" si="90"/>
        <v>1649</v>
      </c>
      <c r="N1953" s="2">
        <f t="shared" si="91"/>
        <v>2</v>
      </c>
      <c r="O1953" s="16">
        <f t="shared" si="92"/>
        <v>2</v>
      </c>
    </row>
    <row r="1954" spans="7:15" ht="13.5" customHeight="1" x14ac:dyDescent="0.25">
      <c r="G1954" s="111">
        <v>45843</v>
      </c>
      <c r="H1954" s="112" t="s">
        <v>3</v>
      </c>
      <c r="I1954" s="121">
        <v>0.59375</v>
      </c>
      <c r="J1954" s="112">
        <v>5</v>
      </c>
      <c r="K1954" s="112">
        <v>0</v>
      </c>
      <c r="L1954" s="115">
        <v>5</v>
      </c>
      <c r="M1954" s="49">
        <f t="shared" si="90"/>
        <v>1649</v>
      </c>
      <c r="N1954" s="2">
        <f t="shared" si="91"/>
        <v>1</v>
      </c>
      <c r="O1954" s="16">
        <f t="shared" si="92"/>
        <v>2</v>
      </c>
    </row>
    <row r="1955" spans="7:15" ht="13.5" customHeight="1" x14ac:dyDescent="0.25">
      <c r="G1955" s="111">
        <v>45843</v>
      </c>
      <c r="H1955" s="112" t="s">
        <v>3</v>
      </c>
      <c r="I1955" s="121">
        <v>0.67361111111111116</v>
      </c>
      <c r="J1955" s="112">
        <v>5</v>
      </c>
      <c r="K1955" s="112">
        <v>0</v>
      </c>
      <c r="L1955" s="115">
        <v>8</v>
      </c>
      <c r="M1955" s="49">
        <f t="shared" si="90"/>
        <v>1650</v>
      </c>
      <c r="N1955" s="2">
        <f t="shared" si="91"/>
        <v>1</v>
      </c>
      <c r="O1955" s="16">
        <f t="shared" si="92"/>
        <v>1</v>
      </c>
    </row>
    <row r="1956" spans="7:15" ht="13.5" customHeight="1" x14ac:dyDescent="0.25">
      <c r="G1956" s="111">
        <v>45843</v>
      </c>
      <c r="H1956" s="112" t="s">
        <v>149</v>
      </c>
      <c r="I1956" s="121">
        <v>0.6875</v>
      </c>
      <c r="J1956" s="112">
        <v>8</v>
      </c>
      <c r="K1956" s="112">
        <v>8</v>
      </c>
      <c r="L1956" s="115">
        <v>10</v>
      </c>
      <c r="M1956" s="49">
        <f t="shared" si="90"/>
        <v>1651</v>
      </c>
      <c r="N1956" s="2">
        <f t="shared" si="91"/>
        <v>1</v>
      </c>
      <c r="O1956" s="16">
        <f t="shared" si="92"/>
        <v>1</v>
      </c>
    </row>
    <row r="1957" spans="7:15" ht="13.5" customHeight="1" x14ac:dyDescent="0.25">
      <c r="G1957" s="111">
        <v>45843</v>
      </c>
      <c r="H1957" s="112" t="s">
        <v>3</v>
      </c>
      <c r="I1957" s="121">
        <v>0.69444444444444442</v>
      </c>
      <c r="J1957" s="112">
        <v>5</v>
      </c>
      <c r="K1957" s="112">
        <v>0</v>
      </c>
      <c r="L1957" s="115">
        <v>9</v>
      </c>
      <c r="M1957" s="49">
        <f t="shared" si="90"/>
        <v>1652</v>
      </c>
      <c r="N1957" s="2">
        <f t="shared" si="91"/>
        <v>2</v>
      </c>
      <c r="O1957" s="16">
        <f t="shared" si="92"/>
        <v>2</v>
      </c>
    </row>
    <row r="1958" spans="7:15" ht="13.5" customHeight="1" x14ac:dyDescent="0.25">
      <c r="G1958" s="111">
        <v>45843</v>
      </c>
      <c r="H1958" s="112" t="s">
        <v>3</v>
      </c>
      <c r="I1958" s="121">
        <v>0.69444444444444442</v>
      </c>
      <c r="J1958" s="112">
        <v>5</v>
      </c>
      <c r="K1958" s="112">
        <v>0</v>
      </c>
      <c r="L1958" s="115">
        <v>9</v>
      </c>
      <c r="M1958" s="49">
        <f t="shared" si="90"/>
        <v>1652</v>
      </c>
      <c r="N1958" s="2">
        <f t="shared" si="91"/>
        <v>1</v>
      </c>
      <c r="O1958" s="16">
        <f t="shared" si="92"/>
        <v>2</v>
      </c>
    </row>
    <row r="1959" spans="7:15" ht="13.5" customHeight="1" x14ac:dyDescent="0.25">
      <c r="G1959" s="111">
        <v>45850</v>
      </c>
      <c r="H1959" s="112" t="s">
        <v>148</v>
      </c>
      <c r="I1959" s="121">
        <v>0.51388888888888884</v>
      </c>
      <c r="J1959" s="112">
        <v>5</v>
      </c>
      <c r="K1959" s="112">
        <v>6</v>
      </c>
      <c r="L1959" s="115">
        <v>3</v>
      </c>
      <c r="M1959" s="49">
        <f t="shared" si="90"/>
        <v>1653</v>
      </c>
      <c r="N1959" s="2">
        <f t="shared" si="91"/>
        <v>1</v>
      </c>
      <c r="O1959" s="16">
        <f t="shared" si="92"/>
        <v>1</v>
      </c>
    </row>
    <row r="1960" spans="7:15" ht="13.5" customHeight="1" x14ac:dyDescent="0.25">
      <c r="G1960" s="111">
        <v>45850</v>
      </c>
      <c r="H1960" s="112" t="s">
        <v>148</v>
      </c>
      <c r="I1960" s="121">
        <v>0.5625</v>
      </c>
      <c r="J1960" s="112">
        <v>5</v>
      </c>
      <c r="K1960" s="112">
        <v>6</v>
      </c>
      <c r="L1960" s="115">
        <v>5</v>
      </c>
      <c r="M1960" s="49">
        <f t="shared" si="90"/>
        <v>1654</v>
      </c>
      <c r="N1960" s="2">
        <f t="shared" si="91"/>
        <v>1</v>
      </c>
      <c r="O1960" s="16">
        <f t="shared" si="92"/>
        <v>1</v>
      </c>
    </row>
    <row r="1961" spans="7:15" ht="13.5" customHeight="1" x14ac:dyDescent="0.25">
      <c r="G1961" s="111">
        <v>45850</v>
      </c>
      <c r="H1961" s="112" t="s">
        <v>148</v>
      </c>
      <c r="I1961" s="121">
        <v>0.58680555555555558</v>
      </c>
      <c r="J1961" s="112">
        <v>5</v>
      </c>
      <c r="K1961" s="112">
        <v>6</v>
      </c>
      <c r="L1961" s="115">
        <v>6</v>
      </c>
      <c r="M1961" s="49">
        <f t="shared" si="90"/>
        <v>1655</v>
      </c>
      <c r="N1961" s="2">
        <f t="shared" si="91"/>
        <v>1</v>
      </c>
      <c r="O1961" s="16">
        <f t="shared" si="92"/>
        <v>1</v>
      </c>
    </row>
    <row r="1962" spans="7:15" ht="13.5" customHeight="1" x14ac:dyDescent="0.25">
      <c r="G1962" s="111">
        <v>45850</v>
      </c>
      <c r="H1962" s="112" t="s">
        <v>148</v>
      </c>
      <c r="I1962" s="121">
        <v>0.63888888888888884</v>
      </c>
      <c r="J1962" s="112">
        <v>5</v>
      </c>
      <c r="K1962" s="112">
        <v>6</v>
      </c>
      <c r="L1962" s="115">
        <v>8</v>
      </c>
      <c r="M1962" s="49">
        <f t="shared" si="90"/>
        <v>1656</v>
      </c>
      <c r="N1962" s="2">
        <f t="shared" si="91"/>
        <v>1</v>
      </c>
      <c r="O1962" s="16">
        <f t="shared" si="92"/>
        <v>1</v>
      </c>
    </row>
    <row r="1963" spans="7:15" ht="13.5" customHeight="1" x14ac:dyDescent="0.25">
      <c r="G1963" s="111">
        <v>45850</v>
      </c>
      <c r="H1963" s="112" t="s">
        <v>4</v>
      </c>
      <c r="I1963" s="121">
        <v>0.65277777777777779</v>
      </c>
      <c r="J1963" s="112">
        <v>6</v>
      </c>
      <c r="K1963" s="112">
        <v>0</v>
      </c>
      <c r="L1963" s="115">
        <v>7</v>
      </c>
      <c r="M1963" s="49">
        <f t="shared" si="90"/>
        <v>1657</v>
      </c>
      <c r="N1963" s="2">
        <f t="shared" si="91"/>
        <v>2</v>
      </c>
      <c r="O1963" s="16">
        <f t="shared" si="92"/>
        <v>2</v>
      </c>
    </row>
    <row r="1964" spans="7:15" ht="13.5" customHeight="1" x14ac:dyDescent="0.25">
      <c r="G1964" s="111">
        <v>45850</v>
      </c>
      <c r="H1964" s="112" t="s">
        <v>4</v>
      </c>
      <c r="I1964" s="121">
        <v>0.65277777777777779</v>
      </c>
      <c r="J1964" s="112">
        <v>6</v>
      </c>
      <c r="K1964" s="112">
        <v>0</v>
      </c>
      <c r="L1964" s="115">
        <v>7</v>
      </c>
      <c r="M1964" s="49">
        <f t="shared" si="90"/>
        <v>1657</v>
      </c>
      <c r="N1964" s="2">
        <f t="shared" si="91"/>
        <v>1</v>
      </c>
      <c r="O1964" s="16">
        <f t="shared" si="92"/>
        <v>2</v>
      </c>
    </row>
    <row r="1965" spans="7:15" ht="13.5" customHeight="1" x14ac:dyDescent="0.25">
      <c r="G1965" s="111">
        <v>45850</v>
      </c>
      <c r="H1965" s="112" t="s">
        <v>148</v>
      </c>
      <c r="I1965" s="121">
        <v>0.69097222222222221</v>
      </c>
      <c r="J1965" s="112">
        <v>5</v>
      </c>
      <c r="K1965" s="112">
        <v>6</v>
      </c>
      <c r="L1965" s="115">
        <v>10</v>
      </c>
      <c r="M1965" s="49">
        <f t="shared" si="90"/>
        <v>1658</v>
      </c>
      <c r="N1965" s="2">
        <f t="shared" si="91"/>
        <v>1</v>
      </c>
      <c r="O1965" s="16">
        <f t="shared" si="92"/>
        <v>1</v>
      </c>
    </row>
    <row r="1966" spans="7:15" ht="13.5" customHeight="1" x14ac:dyDescent="0.25">
      <c r="G1966" s="111">
        <v>45857</v>
      </c>
      <c r="H1966" s="112" t="s">
        <v>149</v>
      </c>
      <c r="I1966" s="121">
        <v>0.49305555555555558</v>
      </c>
      <c r="J1966" s="112">
        <v>5</v>
      </c>
      <c r="K1966" s="112">
        <v>0</v>
      </c>
      <c r="L1966" s="115">
        <v>2</v>
      </c>
      <c r="M1966" s="49">
        <f t="shared" si="90"/>
        <v>1659</v>
      </c>
      <c r="N1966" s="2">
        <f t="shared" si="91"/>
        <v>2</v>
      </c>
      <c r="O1966" s="16">
        <f t="shared" si="92"/>
        <v>2</v>
      </c>
    </row>
    <row r="1967" spans="7:15" ht="13.5" customHeight="1" x14ac:dyDescent="0.25">
      <c r="G1967" s="111">
        <v>45857</v>
      </c>
      <c r="H1967" s="112" t="s">
        <v>149</v>
      </c>
      <c r="I1967" s="121">
        <v>0.49305555555555558</v>
      </c>
      <c r="J1967" s="112">
        <v>5</v>
      </c>
      <c r="K1967" s="112">
        <v>0</v>
      </c>
      <c r="L1967" s="115">
        <v>2</v>
      </c>
      <c r="M1967" s="49">
        <f t="shared" si="90"/>
        <v>1659</v>
      </c>
      <c r="N1967" s="2">
        <f t="shared" si="91"/>
        <v>1</v>
      </c>
      <c r="O1967" s="16">
        <f t="shared" si="92"/>
        <v>2</v>
      </c>
    </row>
    <row r="1968" spans="7:15" ht="13.5" customHeight="1" x14ac:dyDescent="0.25">
      <c r="G1968" s="111">
        <v>45857</v>
      </c>
      <c r="H1968" s="112" t="s">
        <v>149</v>
      </c>
      <c r="I1968" s="121">
        <v>0.56597222222222221</v>
      </c>
      <c r="J1968" s="112">
        <v>5</v>
      </c>
      <c r="K1968" s="112">
        <v>0</v>
      </c>
      <c r="L1968" s="115">
        <v>5</v>
      </c>
      <c r="M1968" s="49">
        <f t="shared" si="90"/>
        <v>1660</v>
      </c>
      <c r="N1968" s="2">
        <f t="shared" si="91"/>
        <v>2</v>
      </c>
      <c r="O1968" s="16">
        <f t="shared" si="92"/>
        <v>2</v>
      </c>
    </row>
    <row r="1969" spans="7:15" ht="13.5" customHeight="1" x14ac:dyDescent="0.25">
      <c r="G1969" s="111">
        <v>45857</v>
      </c>
      <c r="H1969" s="112" t="s">
        <v>149</v>
      </c>
      <c r="I1969" s="121">
        <v>0.56597222222222221</v>
      </c>
      <c r="J1969" s="112">
        <v>5</v>
      </c>
      <c r="K1969" s="112">
        <v>0</v>
      </c>
      <c r="L1969" s="115">
        <v>5</v>
      </c>
      <c r="M1969" s="49">
        <f t="shared" si="90"/>
        <v>1660</v>
      </c>
      <c r="N1969" s="2">
        <f t="shared" si="91"/>
        <v>1</v>
      </c>
      <c r="O1969" s="16">
        <f t="shared" si="92"/>
        <v>2</v>
      </c>
    </row>
    <row r="1970" spans="7:15" ht="13.5" customHeight="1" x14ac:dyDescent="0.25">
      <c r="G1970" s="111">
        <v>45857</v>
      </c>
      <c r="H1970" s="112" t="s">
        <v>149</v>
      </c>
      <c r="I1970" s="121">
        <v>0.61458333333333337</v>
      </c>
      <c r="J1970" s="112">
        <v>5</v>
      </c>
      <c r="K1970" s="112">
        <v>0</v>
      </c>
      <c r="L1970" s="115">
        <v>7</v>
      </c>
      <c r="M1970" s="49">
        <f t="shared" si="90"/>
        <v>1661</v>
      </c>
      <c r="N1970" s="2">
        <f t="shared" si="91"/>
        <v>1</v>
      </c>
      <c r="O1970" s="16">
        <f t="shared" si="92"/>
        <v>1</v>
      </c>
    </row>
    <row r="1971" spans="7:15" ht="13.5" customHeight="1" x14ac:dyDescent="0.25">
      <c r="G1971" s="111">
        <v>45857</v>
      </c>
      <c r="H1971" s="112" t="s">
        <v>3</v>
      </c>
      <c r="I1971" s="121">
        <v>0.62847222222222221</v>
      </c>
      <c r="J1971" s="112">
        <v>5</v>
      </c>
      <c r="K1971" s="112">
        <v>3</v>
      </c>
      <c r="L1971" s="115">
        <v>6</v>
      </c>
      <c r="M1971" s="49">
        <f t="shared" si="90"/>
        <v>1662</v>
      </c>
      <c r="N1971" s="2">
        <f t="shared" si="91"/>
        <v>1</v>
      </c>
      <c r="O1971" s="16">
        <f t="shared" si="92"/>
        <v>1</v>
      </c>
    </row>
    <row r="1972" spans="7:15" ht="13.5" customHeight="1" x14ac:dyDescent="0.25">
      <c r="G1972" s="111">
        <v>45857</v>
      </c>
      <c r="H1972" s="112" t="s">
        <v>149</v>
      </c>
      <c r="I1972" s="121">
        <v>0.64236111111111116</v>
      </c>
      <c r="J1972" s="112">
        <v>5</v>
      </c>
      <c r="K1972" s="112">
        <v>0</v>
      </c>
      <c r="L1972" s="115">
        <v>8</v>
      </c>
      <c r="M1972" s="49">
        <f t="shared" si="90"/>
        <v>1663</v>
      </c>
      <c r="N1972" s="2">
        <f t="shared" si="91"/>
        <v>1</v>
      </c>
      <c r="O1972" s="16">
        <f t="shared" si="92"/>
        <v>1</v>
      </c>
    </row>
    <row r="1973" spans="7:15" ht="13.5" customHeight="1" x14ac:dyDescent="0.25">
      <c r="G1973" s="111">
        <v>45857</v>
      </c>
      <c r="H1973" s="112" t="s">
        <v>3</v>
      </c>
      <c r="I1973" s="121">
        <v>0.65625</v>
      </c>
      <c r="J1973" s="112">
        <v>5</v>
      </c>
      <c r="K1973" s="112">
        <v>3</v>
      </c>
      <c r="L1973" s="115">
        <v>7</v>
      </c>
      <c r="M1973" s="49">
        <f t="shared" si="90"/>
        <v>1664</v>
      </c>
      <c r="N1973" s="2">
        <f t="shared" si="91"/>
        <v>1</v>
      </c>
      <c r="O1973" s="16">
        <f t="shared" si="92"/>
        <v>1</v>
      </c>
    </row>
    <row r="1974" spans="7:15" ht="13.5" customHeight="1" x14ac:dyDescent="0.25">
      <c r="G1974" s="111">
        <v>45857</v>
      </c>
      <c r="H1974" s="112" t="s">
        <v>149</v>
      </c>
      <c r="I1974" s="121">
        <v>0.67013888888888884</v>
      </c>
      <c r="J1974" s="112">
        <v>5</v>
      </c>
      <c r="K1974" s="112">
        <v>0</v>
      </c>
      <c r="L1974" s="115">
        <v>9</v>
      </c>
      <c r="M1974" s="49">
        <f t="shared" si="90"/>
        <v>1665</v>
      </c>
      <c r="N1974" s="2">
        <f t="shared" si="91"/>
        <v>1</v>
      </c>
      <c r="O1974" s="16">
        <f t="shared" si="92"/>
        <v>1</v>
      </c>
    </row>
    <row r="1975" spans="7:15" ht="13.5" customHeight="1" x14ac:dyDescent="0.25">
      <c r="G1975" s="111">
        <v>45857</v>
      </c>
      <c r="H1975" s="112" t="s">
        <v>3</v>
      </c>
      <c r="I1975" s="121">
        <v>0.70277777777777772</v>
      </c>
      <c r="J1975" s="112">
        <v>5</v>
      </c>
      <c r="K1975" s="112">
        <v>3</v>
      </c>
      <c r="L1975" s="115">
        <v>9</v>
      </c>
      <c r="M1975" s="49">
        <f t="shared" si="90"/>
        <v>1666</v>
      </c>
      <c r="N1975" s="2">
        <f t="shared" si="91"/>
        <v>1</v>
      </c>
      <c r="O1975" s="16">
        <f t="shared" si="92"/>
        <v>1</v>
      </c>
    </row>
    <row r="1976" spans="7:15" ht="13.5" customHeight="1" x14ac:dyDescent="0.25">
      <c r="G1976" s="111">
        <v>45864</v>
      </c>
      <c r="H1976" s="112" t="s">
        <v>148</v>
      </c>
      <c r="I1976" s="121">
        <v>0.49652777777777779</v>
      </c>
      <c r="J1976" s="112">
        <v>6</v>
      </c>
      <c r="K1976" s="112">
        <v>11</v>
      </c>
      <c r="L1976" s="115">
        <v>2</v>
      </c>
      <c r="M1976" s="49">
        <f t="shared" si="90"/>
        <v>1667</v>
      </c>
      <c r="N1976" s="2">
        <f t="shared" si="91"/>
        <v>1</v>
      </c>
      <c r="O1976" s="16">
        <f t="shared" si="92"/>
        <v>1</v>
      </c>
    </row>
    <row r="1977" spans="7:15" ht="13.5" customHeight="1" x14ac:dyDescent="0.25">
      <c r="G1977" s="111">
        <v>45864</v>
      </c>
      <c r="H1977" s="112" t="s">
        <v>148</v>
      </c>
      <c r="I1977" s="121">
        <v>0.59375</v>
      </c>
      <c r="J1977" s="112">
        <v>6</v>
      </c>
      <c r="K1977" s="112">
        <v>11</v>
      </c>
      <c r="L1977" s="115">
        <v>6</v>
      </c>
      <c r="M1977" s="49">
        <f t="shared" si="90"/>
        <v>1668</v>
      </c>
      <c r="N1977" s="2">
        <f t="shared" si="91"/>
        <v>1</v>
      </c>
      <c r="O1977" s="16">
        <f t="shared" si="92"/>
        <v>1</v>
      </c>
    </row>
    <row r="1978" spans="7:15" ht="13.5" customHeight="1" x14ac:dyDescent="0.25">
      <c r="G1978" s="111">
        <v>45864</v>
      </c>
      <c r="H1978" s="112" t="s">
        <v>4</v>
      </c>
      <c r="I1978" s="121">
        <v>0.65972222222222221</v>
      </c>
      <c r="J1978" s="112">
        <v>5</v>
      </c>
      <c r="K1978" s="112">
        <v>4</v>
      </c>
      <c r="L1978" s="115">
        <v>7</v>
      </c>
      <c r="M1978" s="49">
        <f t="shared" si="90"/>
        <v>1669</v>
      </c>
      <c r="N1978" s="2">
        <f t="shared" si="91"/>
        <v>1</v>
      </c>
      <c r="O1978" s="16">
        <f t="shared" si="92"/>
        <v>1</v>
      </c>
    </row>
    <row r="1979" spans="7:15" ht="13.5" customHeight="1" x14ac:dyDescent="0.25">
      <c r="G1979" s="111">
        <v>45864</v>
      </c>
      <c r="H1979" s="112" t="s">
        <v>148</v>
      </c>
      <c r="I1979" s="121">
        <v>0.69791666666666663</v>
      </c>
      <c r="J1979" s="112">
        <v>6</v>
      </c>
      <c r="K1979" s="112">
        <v>11</v>
      </c>
      <c r="L1979" s="115">
        <v>10</v>
      </c>
      <c r="M1979" s="49">
        <f t="shared" si="90"/>
        <v>1670</v>
      </c>
      <c r="N1979" s="2">
        <f t="shared" si="91"/>
        <v>1</v>
      </c>
      <c r="O1979" s="16">
        <f t="shared" si="92"/>
        <v>1</v>
      </c>
    </row>
    <row r="1980" spans="7:15" ht="13.5" customHeight="1" x14ac:dyDescent="0.25">
      <c r="G1980" s="111">
        <v>45871</v>
      </c>
      <c r="H1980" s="112" t="s">
        <v>149</v>
      </c>
      <c r="I1980" s="121">
        <v>0.5</v>
      </c>
      <c r="J1980" s="112">
        <v>10</v>
      </c>
      <c r="K1980" s="112">
        <v>4</v>
      </c>
      <c r="L1980" s="115">
        <v>2</v>
      </c>
      <c r="M1980" s="49">
        <f t="shared" si="90"/>
        <v>1671</v>
      </c>
      <c r="N1980" s="2">
        <f t="shared" si="91"/>
        <v>1</v>
      </c>
      <c r="O1980" s="16">
        <f t="shared" si="92"/>
        <v>1</v>
      </c>
    </row>
    <row r="1981" spans="7:15" ht="13.5" customHeight="1" x14ac:dyDescent="0.25">
      <c r="G1981" s="111">
        <v>45871</v>
      </c>
      <c r="H1981" s="112" t="s">
        <v>3</v>
      </c>
      <c r="I1981" s="121">
        <v>0.53472222222222221</v>
      </c>
      <c r="J1981" s="112">
        <v>4</v>
      </c>
      <c r="K1981" s="112">
        <v>10</v>
      </c>
      <c r="L1981" s="115">
        <v>2</v>
      </c>
      <c r="M1981" s="49">
        <f t="shared" si="90"/>
        <v>1672</v>
      </c>
      <c r="N1981" s="2">
        <f t="shared" si="91"/>
        <v>1</v>
      </c>
      <c r="O1981" s="16">
        <f t="shared" si="92"/>
        <v>1</v>
      </c>
    </row>
    <row r="1982" spans="7:15" ht="13.5" customHeight="1" x14ac:dyDescent="0.25">
      <c r="G1982" s="111">
        <v>45871</v>
      </c>
      <c r="H1982" s="112" t="s">
        <v>3</v>
      </c>
      <c r="I1982" s="121">
        <v>0.58333333333333337</v>
      </c>
      <c r="J1982" s="112">
        <v>4</v>
      </c>
      <c r="K1982" s="112">
        <v>10</v>
      </c>
      <c r="L1982" s="115">
        <v>4</v>
      </c>
      <c r="M1982" s="49">
        <f t="shared" si="90"/>
        <v>1673</v>
      </c>
      <c r="N1982" s="2">
        <f t="shared" si="91"/>
        <v>1</v>
      </c>
      <c r="O1982" s="16">
        <f t="shared" si="92"/>
        <v>1</v>
      </c>
    </row>
    <row r="1983" spans="7:15" ht="13.5" customHeight="1" x14ac:dyDescent="0.25">
      <c r="G1983" s="111">
        <v>45871</v>
      </c>
      <c r="H1983" s="112" t="s">
        <v>3</v>
      </c>
      <c r="I1983" s="121">
        <v>0.60763888888888884</v>
      </c>
      <c r="J1983" s="112">
        <v>4</v>
      </c>
      <c r="K1983" s="112">
        <v>10</v>
      </c>
      <c r="L1983" s="115">
        <v>5</v>
      </c>
      <c r="M1983" s="49">
        <f t="shared" si="90"/>
        <v>1674</v>
      </c>
      <c r="N1983" s="2">
        <f t="shared" si="91"/>
        <v>1</v>
      </c>
      <c r="O1983" s="16">
        <f t="shared" si="92"/>
        <v>1</v>
      </c>
    </row>
    <row r="1984" spans="7:15" ht="13.5" customHeight="1" x14ac:dyDescent="0.25">
      <c r="G1984" s="111">
        <v>45871</v>
      </c>
      <c r="H1984" s="112" t="s">
        <v>3</v>
      </c>
      <c r="I1984" s="121">
        <v>0.63194444444444442</v>
      </c>
      <c r="J1984" s="112">
        <v>4</v>
      </c>
      <c r="K1984" s="112">
        <v>10</v>
      </c>
      <c r="L1984" s="115">
        <v>6</v>
      </c>
      <c r="M1984" s="49">
        <f t="shared" si="90"/>
        <v>1675</v>
      </c>
      <c r="N1984" s="2">
        <f t="shared" si="91"/>
        <v>1</v>
      </c>
      <c r="O1984" s="16">
        <f t="shared" si="92"/>
        <v>1</v>
      </c>
    </row>
    <row r="1985" spans="7:15" ht="13.5" customHeight="1" x14ac:dyDescent="0.25">
      <c r="G1985" s="111">
        <v>45871</v>
      </c>
      <c r="H1985" s="112" t="s">
        <v>149</v>
      </c>
      <c r="I1985" s="121">
        <v>0.64930555555555558</v>
      </c>
      <c r="J1985" s="112">
        <v>10</v>
      </c>
      <c r="K1985" s="112">
        <v>4</v>
      </c>
      <c r="L1985" s="115">
        <v>8</v>
      </c>
      <c r="M1985" s="49">
        <f t="shared" si="90"/>
        <v>1676</v>
      </c>
      <c r="N1985" s="2">
        <f t="shared" si="91"/>
        <v>1</v>
      </c>
      <c r="O1985" s="16">
        <f t="shared" si="92"/>
        <v>1</v>
      </c>
    </row>
    <row r="1986" spans="7:15" ht="13.5" customHeight="1" x14ac:dyDescent="0.25">
      <c r="G1986" s="111">
        <v>45871</v>
      </c>
      <c r="H1986" s="112" t="s">
        <v>3</v>
      </c>
      <c r="I1986" s="121">
        <v>0.65972222222222221</v>
      </c>
      <c r="J1986" s="112">
        <v>4</v>
      </c>
      <c r="K1986" s="112">
        <v>10</v>
      </c>
      <c r="L1986" s="115">
        <v>7</v>
      </c>
      <c r="M1986" s="49">
        <f t="shared" si="90"/>
        <v>1677</v>
      </c>
      <c r="N1986" s="2">
        <f t="shared" si="91"/>
        <v>1</v>
      </c>
      <c r="O1986" s="16">
        <f t="shared" si="92"/>
        <v>1</v>
      </c>
    </row>
    <row r="1987" spans="7:15" ht="13.5" customHeight="1" x14ac:dyDescent="0.25">
      <c r="G1987" s="111">
        <v>45871</v>
      </c>
      <c r="H1987" s="112" t="s">
        <v>3</v>
      </c>
      <c r="I1987" s="121">
        <v>0.68402777777777779</v>
      </c>
      <c r="J1987" s="112">
        <v>4</v>
      </c>
      <c r="K1987" s="112">
        <v>10</v>
      </c>
      <c r="L1987" s="115">
        <v>8</v>
      </c>
      <c r="M1987" s="49">
        <f t="shared" si="90"/>
        <v>1678</v>
      </c>
      <c r="N1987" s="2">
        <f t="shared" si="91"/>
        <v>1</v>
      </c>
      <c r="O1987" s="16">
        <f t="shared" si="92"/>
        <v>1</v>
      </c>
    </row>
    <row r="1988" spans="7:15" ht="13.5" customHeight="1" x14ac:dyDescent="0.25">
      <c r="G1988" s="111">
        <v>45871</v>
      </c>
      <c r="H1988" s="112" t="s">
        <v>3</v>
      </c>
      <c r="I1988" s="121">
        <v>0.70486111111111116</v>
      </c>
      <c r="J1988" s="112">
        <v>4</v>
      </c>
      <c r="K1988" s="112">
        <v>10</v>
      </c>
      <c r="L1988" s="115">
        <v>9</v>
      </c>
      <c r="M1988" s="49">
        <f t="shared" si="90"/>
        <v>1679</v>
      </c>
      <c r="N1988" s="2">
        <f t="shared" si="91"/>
        <v>2</v>
      </c>
      <c r="O1988" s="16">
        <f t="shared" si="92"/>
        <v>2</v>
      </c>
    </row>
    <row r="1989" spans="7:15" ht="13.5" customHeight="1" x14ac:dyDescent="0.25">
      <c r="G1989" s="111">
        <v>45871</v>
      </c>
      <c r="H1989" s="112" t="s">
        <v>3</v>
      </c>
      <c r="I1989" s="121">
        <v>0.70486111111111116</v>
      </c>
      <c r="J1989" s="112">
        <v>4</v>
      </c>
      <c r="K1989" s="112">
        <v>10</v>
      </c>
      <c r="L1989" s="115">
        <v>9</v>
      </c>
      <c r="M1989" s="49">
        <f t="shared" si="90"/>
        <v>1679</v>
      </c>
      <c r="N1989" s="2">
        <f t="shared" si="91"/>
        <v>1</v>
      </c>
      <c r="O1989" s="16">
        <f t="shared" si="92"/>
        <v>2</v>
      </c>
    </row>
    <row r="1990" spans="7:15" ht="13.5" customHeight="1" x14ac:dyDescent="0.25">
      <c r="G1990" s="111">
        <v>45878</v>
      </c>
      <c r="H1990" s="112" t="s">
        <v>6</v>
      </c>
      <c r="I1990" s="121">
        <v>0.5625</v>
      </c>
      <c r="J1990" s="112">
        <v>6</v>
      </c>
      <c r="K1990" s="112">
        <v>0</v>
      </c>
      <c r="L1990" s="115">
        <v>3</v>
      </c>
      <c r="M1990" s="49">
        <f t="shared" ref="M1990:M2053" si="93">IF(AND(G1990=G1989,L1990=L1989,I1990=I1989),M1989,M1989+1)</f>
        <v>1680</v>
      </c>
      <c r="N1990" s="2">
        <f t="shared" si="91"/>
        <v>1</v>
      </c>
      <c r="O1990" s="16">
        <f t="shared" si="92"/>
        <v>1</v>
      </c>
    </row>
    <row r="1991" spans="7:15" ht="13.5" customHeight="1" x14ac:dyDescent="0.25">
      <c r="G1991" s="111">
        <v>45885</v>
      </c>
      <c r="H1991" s="112" t="s">
        <v>149</v>
      </c>
      <c r="I1991" s="121">
        <v>0.55555555555555558</v>
      </c>
      <c r="J1991" s="112">
        <v>8</v>
      </c>
      <c r="K1991" s="112">
        <v>1</v>
      </c>
      <c r="L1991" s="115">
        <v>4</v>
      </c>
      <c r="M1991" s="49">
        <f t="shared" si="93"/>
        <v>1681</v>
      </c>
      <c r="N1991" s="2">
        <f t="shared" si="91"/>
        <v>1</v>
      </c>
      <c r="O1991" s="16">
        <f t="shared" si="92"/>
        <v>1</v>
      </c>
    </row>
    <row r="1992" spans="7:15" ht="13.5" customHeight="1" x14ac:dyDescent="0.25">
      <c r="G1992" s="111">
        <v>45885</v>
      </c>
      <c r="H1992" s="112" t="s">
        <v>149</v>
      </c>
      <c r="I1992" s="121">
        <v>0.60416666666666663</v>
      </c>
      <c r="J1992" s="112">
        <v>8</v>
      </c>
      <c r="K1992" s="112">
        <v>1</v>
      </c>
      <c r="L1992" s="115">
        <v>6</v>
      </c>
      <c r="M1992" s="49">
        <f t="shared" si="93"/>
        <v>1682</v>
      </c>
      <c r="N1992" s="2">
        <f t="shared" si="91"/>
        <v>2</v>
      </c>
      <c r="O1992" s="16">
        <f t="shared" si="92"/>
        <v>2</v>
      </c>
    </row>
    <row r="1993" spans="7:15" ht="13.5" customHeight="1" x14ac:dyDescent="0.25">
      <c r="G1993" s="111">
        <v>45885</v>
      </c>
      <c r="H1993" s="112" t="s">
        <v>149</v>
      </c>
      <c r="I1993" s="121">
        <v>0.60416666666666663</v>
      </c>
      <c r="J1993" s="112">
        <v>8</v>
      </c>
      <c r="K1993" s="112">
        <v>1</v>
      </c>
      <c r="L1993" s="115">
        <v>6</v>
      </c>
      <c r="M1993" s="49">
        <f t="shared" si="93"/>
        <v>1682</v>
      </c>
      <c r="N1993" s="2">
        <f t="shared" ref="N1993:N2056" si="94">IF(M1993=M1995,3,IF(M1993=M1994,2,1))</f>
        <v>1</v>
      </c>
      <c r="O1993" s="16">
        <f t="shared" ref="O1993:O2056" si="95">IF(N1991=3,3,IF(N1992=3,3,IF(N1992=2,2,N1993)))</f>
        <v>2</v>
      </c>
    </row>
    <row r="1994" spans="7:15" ht="13.5" customHeight="1" x14ac:dyDescent="0.25">
      <c r="G1994" s="111">
        <v>45885</v>
      </c>
      <c r="H1994" s="112" t="s">
        <v>149</v>
      </c>
      <c r="I1994" s="121">
        <v>0.65625</v>
      </c>
      <c r="J1994" s="112">
        <v>8</v>
      </c>
      <c r="K1994" s="112">
        <v>1</v>
      </c>
      <c r="L1994" s="115">
        <v>8</v>
      </c>
      <c r="M1994" s="49">
        <f t="shared" si="93"/>
        <v>1683</v>
      </c>
      <c r="N1994" s="2">
        <f t="shared" si="94"/>
        <v>2</v>
      </c>
      <c r="O1994" s="16">
        <f t="shared" si="95"/>
        <v>2</v>
      </c>
    </row>
    <row r="1995" spans="7:15" ht="13.5" customHeight="1" x14ac:dyDescent="0.25">
      <c r="G1995" s="111">
        <v>45885</v>
      </c>
      <c r="H1995" s="112" t="s">
        <v>149</v>
      </c>
      <c r="I1995" s="121">
        <v>0.65625</v>
      </c>
      <c r="J1995" s="112">
        <v>8</v>
      </c>
      <c r="K1995" s="112">
        <v>1</v>
      </c>
      <c r="L1995" s="115">
        <v>8</v>
      </c>
      <c r="M1995" s="49">
        <f t="shared" si="93"/>
        <v>1683</v>
      </c>
      <c r="N1995" s="2">
        <f t="shared" si="94"/>
        <v>1</v>
      </c>
      <c r="O1995" s="16">
        <f t="shared" si="95"/>
        <v>2</v>
      </c>
    </row>
    <row r="1996" spans="7:15" ht="13.5" customHeight="1" x14ac:dyDescent="0.25">
      <c r="G1996" s="111">
        <v>45885</v>
      </c>
      <c r="H1996" s="112" t="s">
        <v>149</v>
      </c>
      <c r="I1996" s="121">
        <v>0.68055555555555558</v>
      </c>
      <c r="J1996" s="112">
        <v>8</v>
      </c>
      <c r="K1996" s="112">
        <v>1</v>
      </c>
      <c r="L1996" s="115">
        <v>9</v>
      </c>
      <c r="M1996" s="49">
        <f t="shared" si="93"/>
        <v>1684</v>
      </c>
      <c r="N1996" s="2">
        <f t="shared" si="94"/>
        <v>1</v>
      </c>
      <c r="O1996" s="16">
        <f t="shared" si="95"/>
        <v>1</v>
      </c>
    </row>
    <row r="1997" spans="7:15" ht="13.5" customHeight="1" x14ac:dyDescent="0.25">
      <c r="G1997" s="111">
        <v>45885</v>
      </c>
      <c r="H1997" s="112" t="s">
        <v>4</v>
      </c>
      <c r="I1997" s="121">
        <v>0.69097222222222221</v>
      </c>
      <c r="J1997" s="112">
        <v>5</v>
      </c>
      <c r="K1997" s="112">
        <v>9</v>
      </c>
      <c r="L1997" s="115">
        <v>8</v>
      </c>
      <c r="M1997" s="49">
        <f t="shared" si="93"/>
        <v>1685</v>
      </c>
      <c r="N1997" s="2">
        <f t="shared" si="94"/>
        <v>2</v>
      </c>
      <c r="O1997" s="16">
        <f t="shared" si="95"/>
        <v>2</v>
      </c>
    </row>
    <row r="1998" spans="7:15" ht="13.5" customHeight="1" x14ac:dyDescent="0.25">
      <c r="G1998" s="111">
        <v>45885</v>
      </c>
      <c r="H1998" s="112" t="s">
        <v>4</v>
      </c>
      <c r="I1998" s="121">
        <v>0.69097222222222221</v>
      </c>
      <c r="J1998" s="112">
        <v>5</v>
      </c>
      <c r="K1998" s="112">
        <v>9</v>
      </c>
      <c r="L1998" s="115">
        <v>8</v>
      </c>
      <c r="M1998" s="49">
        <f t="shared" si="93"/>
        <v>1685</v>
      </c>
      <c r="N1998" s="2">
        <f t="shared" si="94"/>
        <v>1</v>
      </c>
      <c r="O1998" s="16">
        <f t="shared" si="95"/>
        <v>2</v>
      </c>
    </row>
    <row r="1999" spans="7:15" ht="13.5" customHeight="1" x14ac:dyDescent="0.25">
      <c r="G1999" s="111">
        <v>45885</v>
      </c>
      <c r="H1999" s="112" t="s">
        <v>4</v>
      </c>
      <c r="I1999" s="121">
        <v>0.71875</v>
      </c>
      <c r="J1999" s="112">
        <v>5</v>
      </c>
      <c r="K1999" s="112">
        <v>9</v>
      </c>
      <c r="L1999" s="115">
        <v>9</v>
      </c>
      <c r="M1999" s="49">
        <f t="shared" si="93"/>
        <v>1686</v>
      </c>
      <c r="N1999" s="2">
        <f t="shared" si="94"/>
        <v>1</v>
      </c>
      <c r="O1999" s="16">
        <f t="shared" si="95"/>
        <v>1</v>
      </c>
    </row>
    <row r="2000" spans="7:15" ht="13.5" customHeight="1" x14ac:dyDescent="0.25">
      <c r="G2000" s="111">
        <v>45892</v>
      </c>
      <c r="H2000" s="112" t="s">
        <v>148</v>
      </c>
      <c r="I2000" s="121">
        <v>0.4861111111111111</v>
      </c>
      <c r="J2000" s="112">
        <v>10</v>
      </c>
      <c r="K2000" s="112">
        <v>0</v>
      </c>
      <c r="L2000" s="115">
        <v>1</v>
      </c>
      <c r="M2000" s="49">
        <f t="shared" si="93"/>
        <v>1687</v>
      </c>
      <c r="N2000" s="2">
        <f t="shared" si="94"/>
        <v>2</v>
      </c>
      <c r="O2000" s="16">
        <f t="shared" si="95"/>
        <v>2</v>
      </c>
    </row>
    <row r="2001" spans="7:15" ht="13.5" customHeight="1" x14ac:dyDescent="0.25">
      <c r="G2001" s="111">
        <v>45892</v>
      </c>
      <c r="H2001" s="112" t="s">
        <v>148</v>
      </c>
      <c r="I2001" s="121">
        <v>0.4861111111111111</v>
      </c>
      <c r="J2001" s="112">
        <v>10</v>
      </c>
      <c r="K2001" s="112">
        <v>0</v>
      </c>
      <c r="L2001" s="115">
        <v>1</v>
      </c>
      <c r="M2001" s="49">
        <f t="shared" si="93"/>
        <v>1687</v>
      </c>
      <c r="N2001" s="2">
        <f t="shared" si="94"/>
        <v>1</v>
      </c>
      <c r="O2001" s="16">
        <f t="shared" si="95"/>
        <v>2</v>
      </c>
    </row>
    <row r="2002" spans="7:15" ht="13.5" customHeight="1" x14ac:dyDescent="0.25">
      <c r="G2002" s="111">
        <v>45892</v>
      </c>
      <c r="H2002" s="112" t="s">
        <v>148</v>
      </c>
      <c r="I2002" s="121">
        <v>0.55902777777777779</v>
      </c>
      <c r="J2002" s="112">
        <v>10</v>
      </c>
      <c r="K2002" s="112">
        <v>0</v>
      </c>
      <c r="L2002" s="115">
        <v>4</v>
      </c>
      <c r="M2002" s="49">
        <f t="shared" si="93"/>
        <v>1688</v>
      </c>
      <c r="N2002" s="2">
        <f t="shared" si="94"/>
        <v>1</v>
      </c>
      <c r="O2002" s="16">
        <f t="shared" si="95"/>
        <v>1</v>
      </c>
    </row>
    <row r="2003" spans="7:15" ht="13.5" customHeight="1" x14ac:dyDescent="0.25">
      <c r="G2003" s="111">
        <v>45892</v>
      </c>
      <c r="H2003" s="112" t="s">
        <v>148</v>
      </c>
      <c r="I2003" s="121">
        <v>0.58333333333333337</v>
      </c>
      <c r="J2003" s="112">
        <v>10</v>
      </c>
      <c r="K2003" s="112">
        <v>0</v>
      </c>
      <c r="L2003" s="115">
        <v>5</v>
      </c>
      <c r="M2003" s="49">
        <f t="shared" si="93"/>
        <v>1689</v>
      </c>
      <c r="N2003" s="2">
        <f t="shared" si="94"/>
        <v>1</v>
      </c>
      <c r="O2003" s="16">
        <f t="shared" si="95"/>
        <v>1</v>
      </c>
    </row>
    <row r="2004" spans="7:15" ht="13.5" customHeight="1" x14ac:dyDescent="0.25">
      <c r="G2004" s="111">
        <v>45892</v>
      </c>
      <c r="H2004" s="112" t="s">
        <v>148</v>
      </c>
      <c r="I2004" s="121">
        <v>0.71180555555555558</v>
      </c>
      <c r="J2004" s="112">
        <v>10</v>
      </c>
      <c r="K2004" s="112">
        <v>0</v>
      </c>
      <c r="L2004" s="115">
        <v>10</v>
      </c>
      <c r="M2004" s="49">
        <f t="shared" si="93"/>
        <v>1690</v>
      </c>
      <c r="N2004" s="2">
        <f t="shared" si="94"/>
        <v>2</v>
      </c>
      <c r="O2004" s="16">
        <f t="shared" si="95"/>
        <v>2</v>
      </c>
    </row>
    <row r="2005" spans="7:15" ht="13.5" customHeight="1" x14ac:dyDescent="0.25">
      <c r="G2005" s="111">
        <v>45892</v>
      </c>
      <c r="H2005" s="112" t="s">
        <v>148</v>
      </c>
      <c r="I2005" s="121">
        <v>0.71180555555555558</v>
      </c>
      <c r="J2005" s="112">
        <v>10</v>
      </c>
      <c r="K2005" s="112">
        <v>0</v>
      </c>
      <c r="L2005" s="115">
        <v>10</v>
      </c>
      <c r="M2005" s="49">
        <f t="shared" si="93"/>
        <v>1690</v>
      </c>
      <c r="N2005" s="2">
        <f t="shared" si="94"/>
        <v>1</v>
      </c>
      <c r="O2005" s="16">
        <f t="shared" si="95"/>
        <v>2</v>
      </c>
    </row>
    <row r="2006" spans="7:15" ht="13.5" customHeight="1" x14ac:dyDescent="0.25">
      <c r="G2006" s="111">
        <v>45892</v>
      </c>
      <c r="H2006" s="112" t="s">
        <v>6</v>
      </c>
      <c r="I2006" s="121">
        <v>0.71875</v>
      </c>
      <c r="J2006" s="112">
        <v>5</v>
      </c>
      <c r="K2006" s="112">
        <v>5</v>
      </c>
      <c r="L2006" s="115">
        <v>8</v>
      </c>
      <c r="M2006" s="49">
        <f t="shared" si="93"/>
        <v>1691</v>
      </c>
      <c r="N2006" s="2">
        <f t="shared" si="94"/>
        <v>1</v>
      </c>
      <c r="O2006" s="16">
        <f t="shared" si="95"/>
        <v>1</v>
      </c>
    </row>
    <row r="2007" spans="7:15" ht="13.5" customHeight="1" x14ac:dyDescent="0.25">
      <c r="G2007" s="111">
        <v>45899</v>
      </c>
      <c r="H2007" s="112" t="s">
        <v>149</v>
      </c>
      <c r="I2007" s="121">
        <v>0.53819444444444442</v>
      </c>
      <c r="J2007" s="112">
        <v>5</v>
      </c>
      <c r="K2007" s="112">
        <v>3</v>
      </c>
      <c r="L2007" s="115">
        <v>3</v>
      </c>
      <c r="M2007" s="49">
        <f t="shared" si="93"/>
        <v>1692</v>
      </c>
      <c r="N2007" s="2">
        <f t="shared" si="94"/>
        <v>1</v>
      </c>
      <c r="O2007" s="16">
        <f t="shared" si="95"/>
        <v>1</v>
      </c>
    </row>
    <row r="2008" spans="7:15" ht="13.5" customHeight="1" x14ac:dyDescent="0.25">
      <c r="G2008" s="111">
        <v>45899</v>
      </c>
      <c r="H2008" s="112" t="s">
        <v>4</v>
      </c>
      <c r="I2008" s="121">
        <v>0.54861111111111116</v>
      </c>
      <c r="J2008" s="112">
        <v>5</v>
      </c>
      <c r="K2008" s="112">
        <v>0</v>
      </c>
      <c r="L2008" s="115">
        <v>3</v>
      </c>
      <c r="M2008" s="49">
        <f t="shared" si="93"/>
        <v>1693</v>
      </c>
      <c r="N2008" s="2">
        <f t="shared" si="94"/>
        <v>2</v>
      </c>
      <c r="O2008" s="16">
        <f t="shared" si="95"/>
        <v>2</v>
      </c>
    </row>
    <row r="2009" spans="7:15" ht="13.5" customHeight="1" x14ac:dyDescent="0.25">
      <c r="G2009" s="111">
        <v>45899</v>
      </c>
      <c r="H2009" s="112" t="s">
        <v>4</v>
      </c>
      <c r="I2009" s="121">
        <v>0.54861111111111116</v>
      </c>
      <c r="J2009" s="112">
        <v>5</v>
      </c>
      <c r="K2009" s="112">
        <v>0</v>
      </c>
      <c r="L2009" s="115">
        <v>3</v>
      </c>
      <c r="M2009" s="49">
        <f t="shared" si="93"/>
        <v>1693</v>
      </c>
      <c r="N2009" s="2">
        <f t="shared" si="94"/>
        <v>1</v>
      </c>
      <c r="O2009" s="16">
        <f t="shared" si="95"/>
        <v>2</v>
      </c>
    </row>
    <row r="2010" spans="7:15" ht="13.5" customHeight="1" x14ac:dyDescent="0.25">
      <c r="G2010" s="111">
        <v>45899</v>
      </c>
      <c r="H2010" s="112" t="s">
        <v>149</v>
      </c>
      <c r="I2010" s="121">
        <v>0.5625</v>
      </c>
      <c r="J2010" s="112">
        <v>5</v>
      </c>
      <c r="K2010" s="112">
        <v>3</v>
      </c>
      <c r="L2010" s="115">
        <v>4</v>
      </c>
      <c r="M2010" s="49">
        <f t="shared" si="93"/>
        <v>1694</v>
      </c>
      <c r="N2010" s="2">
        <f t="shared" si="94"/>
        <v>1</v>
      </c>
      <c r="O2010" s="16">
        <f t="shared" si="95"/>
        <v>1</v>
      </c>
    </row>
    <row r="2011" spans="7:15" ht="13.5" customHeight="1" x14ac:dyDescent="0.25">
      <c r="G2011" s="111">
        <v>45899</v>
      </c>
      <c r="H2011" s="112" t="s">
        <v>4</v>
      </c>
      <c r="I2011" s="121">
        <v>0.57291666666666663</v>
      </c>
      <c r="J2011" s="112">
        <v>5</v>
      </c>
      <c r="K2011" s="112">
        <v>0</v>
      </c>
      <c r="L2011" s="115">
        <v>4</v>
      </c>
      <c r="M2011" s="49">
        <f t="shared" si="93"/>
        <v>1695</v>
      </c>
      <c r="N2011" s="2">
        <f t="shared" si="94"/>
        <v>1</v>
      </c>
      <c r="O2011" s="16">
        <f t="shared" si="95"/>
        <v>1</v>
      </c>
    </row>
    <row r="2012" spans="7:15" ht="13.5" customHeight="1" x14ac:dyDescent="0.25">
      <c r="G2012" s="111">
        <v>45899</v>
      </c>
      <c r="H2012" s="112" t="s">
        <v>149</v>
      </c>
      <c r="I2012" s="121">
        <v>0.58680555555555558</v>
      </c>
      <c r="J2012" s="112">
        <v>5</v>
      </c>
      <c r="K2012" s="112">
        <v>3</v>
      </c>
      <c r="L2012" s="115">
        <v>5</v>
      </c>
      <c r="M2012" s="49">
        <f t="shared" si="93"/>
        <v>1696</v>
      </c>
      <c r="N2012" s="2">
        <f t="shared" si="94"/>
        <v>1</v>
      </c>
      <c r="O2012" s="16">
        <f t="shared" si="95"/>
        <v>1</v>
      </c>
    </row>
    <row r="2013" spans="7:15" ht="13.5" customHeight="1" x14ac:dyDescent="0.25">
      <c r="G2013" s="111">
        <v>45899</v>
      </c>
      <c r="H2013" s="112" t="s">
        <v>4</v>
      </c>
      <c r="I2013" s="121">
        <v>0.64583333333333337</v>
      </c>
      <c r="J2013" s="112">
        <v>5</v>
      </c>
      <c r="K2013" s="112">
        <v>0</v>
      </c>
      <c r="L2013" s="115">
        <v>7</v>
      </c>
      <c r="M2013" s="49">
        <f t="shared" si="93"/>
        <v>1697</v>
      </c>
      <c r="N2013" s="2">
        <f t="shared" si="94"/>
        <v>2</v>
      </c>
      <c r="O2013" s="16">
        <f t="shared" si="95"/>
        <v>2</v>
      </c>
    </row>
    <row r="2014" spans="7:15" ht="13.5" customHeight="1" x14ac:dyDescent="0.25">
      <c r="G2014" s="111">
        <v>45899</v>
      </c>
      <c r="H2014" s="112" t="s">
        <v>4</v>
      </c>
      <c r="I2014" s="121">
        <v>0.64583333333333337</v>
      </c>
      <c r="J2014" s="112">
        <v>5</v>
      </c>
      <c r="K2014" s="112">
        <v>0</v>
      </c>
      <c r="L2014" s="115">
        <v>7</v>
      </c>
      <c r="M2014" s="49">
        <f t="shared" si="93"/>
        <v>1697</v>
      </c>
      <c r="N2014" s="2">
        <f t="shared" si="94"/>
        <v>1</v>
      </c>
      <c r="O2014" s="16">
        <f t="shared" si="95"/>
        <v>2</v>
      </c>
    </row>
    <row r="2015" spans="7:15" ht="13.5" customHeight="1" x14ac:dyDescent="0.25">
      <c r="G2015" s="111">
        <v>45899</v>
      </c>
      <c r="H2015" s="112" t="s">
        <v>4</v>
      </c>
      <c r="I2015" s="121">
        <v>0.69791666666666663</v>
      </c>
      <c r="J2015" s="112">
        <v>5</v>
      </c>
      <c r="K2015" s="112">
        <v>0</v>
      </c>
      <c r="L2015" s="115">
        <v>9</v>
      </c>
      <c r="M2015" s="49">
        <f t="shared" si="93"/>
        <v>1698</v>
      </c>
      <c r="N2015" s="2">
        <f t="shared" si="94"/>
        <v>1</v>
      </c>
      <c r="O2015" s="16">
        <f t="shared" si="95"/>
        <v>1</v>
      </c>
    </row>
    <row r="2016" spans="7:15" ht="13.5" customHeight="1" x14ac:dyDescent="0.25">
      <c r="G2016" s="111">
        <v>45906</v>
      </c>
      <c r="H2016" s="112" t="s">
        <v>148</v>
      </c>
      <c r="I2016" s="121">
        <v>0.49305555555555558</v>
      </c>
      <c r="J2016" s="112">
        <v>4</v>
      </c>
      <c r="K2016" s="112">
        <v>4</v>
      </c>
      <c r="L2016" s="115">
        <v>1</v>
      </c>
      <c r="M2016" s="49">
        <f t="shared" si="93"/>
        <v>1699</v>
      </c>
      <c r="N2016" s="2">
        <f t="shared" si="94"/>
        <v>2</v>
      </c>
      <c r="O2016" s="16">
        <f t="shared" si="95"/>
        <v>2</v>
      </c>
    </row>
    <row r="2017" spans="7:15" ht="13.5" customHeight="1" x14ac:dyDescent="0.25">
      <c r="G2017" s="111">
        <v>45906</v>
      </c>
      <c r="H2017" s="112" t="s">
        <v>148</v>
      </c>
      <c r="I2017" s="121">
        <v>0.49305555555555558</v>
      </c>
      <c r="J2017" s="112">
        <v>4</v>
      </c>
      <c r="K2017" s="112">
        <v>4</v>
      </c>
      <c r="L2017" s="115">
        <v>1</v>
      </c>
      <c r="M2017" s="49">
        <f t="shared" si="93"/>
        <v>1699</v>
      </c>
      <c r="N2017" s="2">
        <f t="shared" si="94"/>
        <v>1</v>
      </c>
      <c r="O2017" s="16">
        <f t="shared" si="95"/>
        <v>2</v>
      </c>
    </row>
    <row r="2018" spans="7:15" ht="13.5" customHeight="1" x14ac:dyDescent="0.25">
      <c r="G2018" s="111">
        <v>45906</v>
      </c>
      <c r="H2018" s="112" t="s">
        <v>148</v>
      </c>
      <c r="I2018" s="121">
        <v>0.54166666666666663</v>
      </c>
      <c r="J2018" s="112">
        <v>4</v>
      </c>
      <c r="K2018" s="112">
        <v>4</v>
      </c>
      <c r="L2018" s="115">
        <v>3</v>
      </c>
      <c r="M2018" s="49">
        <f t="shared" si="93"/>
        <v>1700</v>
      </c>
      <c r="N2018" s="2">
        <f t="shared" si="94"/>
        <v>1</v>
      </c>
      <c r="O2018" s="16">
        <f t="shared" si="95"/>
        <v>1</v>
      </c>
    </row>
    <row r="2019" spans="7:15" ht="13.5" customHeight="1" x14ac:dyDescent="0.25">
      <c r="G2019" s="111">
        <v>45906</v>
      </c>
      <c r="H2019" s="112" t="s">
        <v>6</v>
      </c>
      <c r="I2019" s="121">
        <v>0.55208333333333337</v>
      </c>
      <c r="J2019" s="112">
        <v>4</v>
      </c>
      <c r="K2019" s="112">
        <v>5</v>
      </c>
      <c r="L2019" s="115">
        <v>3</v>
      </c>
      <c r="M2019" s="49">
        <f t="shared" si="93"/>
        <v>1701</v>
      </c>
      <c r="N2019" s="2">
        <f t="shared" si="94"/>
        <v>1</v>
      </c>
      <c r="O2019" s="16">
        <f t="shared" si="95"/>
        <v>1</v>
      </c>
    </row>
    <row r="2020" spans="7:15" ht="13.5" customHeight="1" x14ac:dyDescent="0.25">
      <c r="G2020" s="111">
        <v>45906</v>
      </c>
      <c r="H2020" s="112" t="s">
        <v>148</v>
      </c>
      <c r="I2020" s="121">
        <v>0.59027777777777779</v>
      </c>
      <c r="J2020" s="112">
        <v>4</v>
      </c>
      <c r="K2020" s="112">
        <v>4</v>
      </c>
      <c r="L2020" s="115">
        <v>5</v>
      </c>
      <c r="M2020" s="49">
        <f t="shared" si="93"/>
        <v>1702</v>
      </c>
      <c r="N2020" s="2">
        <f t="shared" si="94"/>
        <v>1</v>
      </c>
      <c r="O2020" s="16">
        <f t="shared" si="95"/>
        <v>1</v>
      </c>
    </row>
    <row r="2021" spans="7:15" ht="13.5" customHeight="1" x14ac:dyDescent="0.25">
      <c r="G2021" s="111">
        <v>45906</v>
      </c>
      <c r="H2021" s="112" t="s">
        <v>6</v>
      </c>
      <c r="I2021" s="121">
        <v>0.67708333333333337</v>
      </c>
      <c r="J2021" s="112">
        <v>4</v>
      </c>
      <c r="K2021" s="112">
        <v>5</v>
      </c>
      <c r="L2021" s="115">
        <v>8</v>
      </c>
      <c r="M2021" s="49">
        <f t="shared" si="93"/>
        <v>1703</v>
      </c>
      <c r="N2021" s="2">
        <f t="shared" si="94"/>
        <v>1</v>
      </c>
      <c r="O2021" s="16">
        <f t="shared" si="95"/>
        <v>1</v>
      </c>
    </row>
    <row r="2022" spans="7:15" ht="13.5" customHeight="1" x14ac:dyDescent="0.25">
      <c r="G2022" s="111">
        <v>45906</v>
      </c>
      <c r="H2022" s="112" t="s">
        <v>6</v>
      </c>
      <c r="I2022" s="121">
        <v>0.70138888888888884</v>
      </c>
      <c r="J2022" s="112">
        <v>4</v>
      </c>
      <c r="K2022" s="112">
        <v>5</v>
      </c>
      <c r="L2022" s="115">
        <v>9</v>
      </c>
      <c r="M2022" s="49">
        <f t="shared" si="93"/>
        <v>1704</v>
      </c>
      <c r="N2022" s="2">
        <f t="shared" si="94"/>
        <v>2</v>
      </c>
      <c r="O2022" s="16">
        <f t="shared" si="95"/>
        <v>2</v>
      </c>
    </row>
    <row r="2023" spans="7:15" ht="13.5" customHeight="1" x14ac:dyDescent="0.25">
      <c r="G2023" s="111">
        <v>45906</v>
      </c>
      <c r="H2023" s="112" t="s">
        <v>6</v>
      </c>
      <c r="I2023" s="121">
        <v>0.70138888888888884</v>
      </c>
      <c r="J2023" s="112">
        <v>4</v>
      </c>
      <c r="K2023" s="112">
        <v>5</v>
      </c>
      <c r="L2023" s="115">
        <v>9</v>
      </c>
      <c r="M2023" s="49">
        <f t="shared" si="93"/>
        <v>1704</v>
      </c>
      <c r="N2023" s="2">
        <f t="shared" si="94"/>
        <v>1</v>
      </c>
      <c r="O2023" s="16">
        <f t="shared" si="95"/>
        <v>2</v>
      </c>
    </row>
    <row r="2024" spans="7:15" ht="13.5" customHeight="1" x14ac:dyDescent="0.25">
      <c r="G2024" s="111">
        <v>45906</v>
      </c>
      <c r="H2024" s="112" t="s">
        <v>148</v>
      </c>
      <c r="I2024" s="121">
        <v>0.71527777777777779</v>
      </c>
      <c r="J2024" s="112">
        <v>4</v>
      </c>
      <c r="K2024" s="112">
        <v>4</v>
      </c>
      <c r="L2024" s="115">
        <v>10</v>
      </c>
      <c r="M2024" s="49">
        <f t="shared" si="93"/>
        <v>1705</v>
      </c>
      <c r="N2024" s="2">
        <f t="shared" si="94"/>
        <v>1</v>
      </c>
      <c r="O2024" s="16">
        <f t="shared" si="95"/>
        <v>1</v>
      </c>
    </row>
    <row r="2025" spans="7:15" ht="13.5" customHeight="1" x14ac:dyDescent="0.25">
      <c r="G2025" s="111">
        <v>45913</v>
      </c>
      <c r="H2025" s="112" t="s">
        <v>149</v>
      </c>
      <c r="I2025" s="121">
        <v>0.59375</v>
      </c>
      <c r="J2025" s="112">
        <v>6</v>
      </c>
      <c r="K2025" s="112">
        <v>6</v>
      </c>
      <c r="L2025" s="115">
        <v>5</v>
      </c>
      <c r="M2025" s="49">
        <f t="shared" si="93"/>
        <v>1706</v>
      </c>
      <c r="N2025" s="2">
        <f t="shared" si="94"/>
        <v>1</v>
      </c>
      <c r="O2025" s="16">
        <f t="shared" si="95"/>
        <v>1</v>
      </c>
    </row>
    <row r="2026" spans="7:15" ht="13.5" customHeight="1" x14ac:dyDescent="0.25">
      <c r="G2026" s="111">
        <v>45913</v>
      </c>
      <c r="H2026" s="112" t="s">
        <v>3</v>
      </c>
      <c r="I2026" s="121">
        <v>0.60416666666666663</v>
      </c>
      <c r="J2026" s="112">
        <v>4</v>
      </c>
      <c r="K2026" s="112">
        <v>0</v>
      </c>
      <c r="L2026" s="115">
        <v>5</v>
      </c>
      <c r="M2026" s="49">
        <f t="shared" si="93"/>
        <v>1707</v>
      </c>
      <c r="N2026" s="2">
        <f t="shared" si="94"/>
        <v>1</v>
      </c>
      <c r="O2026" s="16">
        <f t="shared" si="95"/>
        <v>1</v>
      </c>
    </row>
    <row r="2027" spans="7:15" ht="13.5" customHeight="1" x14ac:dyDescent="0.25">
      <c r="G2027" s="111">
        <v>45913</v>
      </c>
      <c r="H2027" s="112" t="s">
        <v>3</v>
      </c>
      <c r="I2027" s="121">
        <v>0.65277777777777779</v>
      </c>
      <c r="J2027" s="112">
        <v>4</v>
      </c>
      <c r="K2027" s="112">
        <v>0</v>
      </c>
      <c r="L2027" s="115">
        <v>7</v>
      </c>
      <c r="M2027" s="49">
        <f t="shared" si="93"/>
        <v>1708</v>
      </c>
      <c r="N2027" s="2">
        <f t="shared" si="94"/>
        <v>2</v>
      </c>
      <c r="O2027" s="16">
        <f t="shared" si="95"/>
        <v>2</v>
      </c>
    </row>
    <row r="2028" spans="7:15" ht="13.5" customHeight="1" x14ac:dyDescent="0.25">
      <c r="G2028" s="111">
        <v>45913</v>
      </c>
      <c r="H2028" s="112" t="s">
        <v>3</v>
      </c>
      <c r="I2028" s="121">
        <v>0.65277777777777779</v>
      </c>
      <c r="J2028" s="112">
        <v>4</v>
      </c>
      <c r="K2028" s="112">
        <v>0</v>
      </c>
      <c r="L2028" s="115">
        <v>7</v>
      </c>
      <c r="M2028" s="49">
        <f t="shared" si="93"/>
        <v>1708</v>
      </c>
      <c r="N2028" s="2">
        <f t="shared" si="94"/>
        <v>1</v>
      </c>
      <c r="O2028" s="16">
        <f t="shared" si="95"/>
        <v>2</v>
      </c>
    </row>
    <row r="2029" spans="7:15" ht="13.5" customHeight="1" x14ac:dyDescent="0.25">
      <c r="G2029" s="111">
        <v>45913</v>
      </c>
      <c r="H2029" s="112" t="s">
        <v>3</v>
      </c>
      <c r="I2029" s="121">
        <v>0.68055555555555558</v>
      </c>
      <c r="J2029" s="112">
        <v>4</v>
      </c>
      <c r="K2029" s="112">
        <v>0</v>
      </c>
      <c r="L2029" s="115">
        <v>8</v>
      </c>
      <c r="M2029" s="49">
        <f t="shared" si="93"/>
        <v>1709</v>
      </c>
      <c r="N2029" s="2">
        <f t="shared" si="94"/>
        <v>1</v>
      </c>
      <c r="O2029" s="16">
        <f t="shared" si="95"/>
        <v>1</v>
      </c>
    </row>
    <row r="2030" spans="7:15" ht="13.5" customHeight="1" x14ac:dyDescent="0.25">
      <c r="G2030" s="111">
        <v>45913</v>
      </c>
      <c r="H2030" s="112" t="s">
        <v>3</v>
      </c>
      <c r="I2030" s="121">
        <v>0.70486111111111116</v>
      </c>
      <c r="J2030" s="112">
        <v>4</v>
      </c>
      <c r="K2030" s="112">
        <v>0</v>
      </c>
      <c r="L2030" s="115">
        <v>9</v>
      </c>
      <c r="M2030" s="49">
        <f t="shared" si="93"/>
        <v>1710</v>
      </c>
      <c r="N2030" s="2">
        <f t="shared" si="94"/>
        <v>1</v>
      </c>
      <c r="O2030" s="16">
        <f t="shared" si="95"/>
        <v>1</v>
      </c>
    </row>
    <row r="2031" spans="7:15" ht="13.5" customHeight="1" x14ac:dyDescent="0.25">
      <c r="G2031" s="111">
        <v>45913</v>
      </c>
      <c r="H2031" s="112" t="s">
        <v>149</v>
      </c>
      <c r="I2031" s="121">
        <v>0.71875</v>
      </c>
      <c r="J2031" s="112">
        <v>6</v>
      </c>
      <c r="K2031" s="112">
        <v>6</v>
      </c>
      <c r="L2031" s="115">
        <v>10</v>
      </c>
      <c r="M2031" s="49">
        <f t="shared" si="93"/>
        <v>1711</v>
      </c>
      <c r="N2031" s="2">
        <f t="shared" si="94"/>
        <v>2</v>
      </c>
      <c r="O2031" s="16">
        <f t="shared" si="95"/>
        <v>2</v>
      </c>
    </row>
    <row r="2032" spans="7:15" ht="13.5" customHeight="1" x14ac:dyDescent="0.25">
      <c r="G2032" s="111">
        <v>45913</v>
      </c>
      <c r="H2032" s="112" t="s">
        <v>149</v>
      </c>
      <c r="I2032" s="121">
        <v>0.71875</v>
      </c>
      <c r="J2032" s="112">
        <v>6</v>
      </c>
      <c r="K2032" s="112">
        <v>6</v>
      </c>
      <c r="L2032" s="115">
        <v>10</v>
      </c>
      <c r="M2032" s="49">
        <f t="shared" si="93"/>
        <v>1711</v>
      </c>
      <c r="N2032" s="2">
        <f t="shared" si="94"/>
        <v>1</v>
      </c>
      <c r="O2032" s="16">
        <f t="shared" si="95"/>
        <v>2</v>
      </c>
    </row>
    <row r="2033" spans="7:15" ht="13.5" customHeight="1" x14ac:dyDescent="0.25">
      <c r="G2033" s="111">
        <v>45920</v>
      </c>
      <c r="H2033" s="112" t="s">
        <v>148</v>
      </c>
      <c r="I2033" s="121">
        <v>0.54166666666666663</v>
      </c>
      <c r="J2033" s="112">
        <v>4</v>
      </c>
      <c r="K2033" s="112">
        <v>7</v>
      </c>
      <c r="L2033" s="115">
        <v>3</v>
      </c>
      <c r="M2033" s="49">
        <f t="shared" si="93"/>
        <v>1712</v>
      </c>
      <c r="N2033" s="2">
        <f t="shared" si="94"/>
        <v>1</v>
      </c>
      <c r="O2033" s="16">
        <f t="shared" si="95"/>
        <v>1</v>
      </c>
    </row>
    <row r="2034" spans="7:15" ht="13.5" customHeight="1" x14ac:dyDescent="0.25">
      <c r="G2034" s="111">
        <v>45920</v>
      </c>
      <c r="H2034" s="112" t="s">
        <v>4</v>
      </c>
      <c r="I2034" s="121">
        <v>0.55208333333333337</v>
      </c>
      <c r="J2034" s="112">
        <v>4</v>
      </c>
      <c r="K2034" s="112">
        <v>6</v>
      </c>
      <c r="L2034" s="115">
        <v>3</v>
      </c>
      <c r="M2034" s="49">
        <f t="shared" si="93"/>
        <v>1713</v>
      </c>
      <c r="N2034" s="2">
        <f t="shared" si="94"/>
        <v>2</v>
      </c>
      <c r="O2034" s="16">
        <f t="shared" si="95"/>
        <v>2</v>
      </c>
    </row>
    <row r="2035" spans="7:15" ht="13.5" customHeight="1" x14ac:dyDescent="0.25">
      <c r="G2035" s="111">
        <v>45920</v>
      </c>
      <c r="H2035" s="112" t="s">
        <v>4</v>
      </c>
      <c r="I2035" s="121">
        <v>0.55208333333333337</v>
      </c>
      <c r="J2035" s="112">
        <v>4</v>
      </c>
      <c r="K2035" s="112">
        <v>6</v>
      </c>
      <c r="L2035" s="115">
        <v>3</v>
      </c>
      <c r="M2035" s="49">
        <f t="shared" si="93"/>
        <v>1713</v>
      </c>
      <c r="N2035" s="2">
        <f t="shared" si="94"/>
        <v>1</v>
      </c>
      <c r="O2035" s="16">
        <f t="shared" si="95"/>
        <v>2</v>
      </c>
    </row>
    <row r="2036" spans="7:15" ht="13.5" customHeight="1" x14ac:dyDescent="0.25">
      <c r="G2036" s="111">
        <v>45920</v>
      </c>
      <c r="H2036" s="112" t="s">
        <v>148</v>
      </c>
      <c r="I2036" s="121">
        <v>0.56597222222222221</v>
      </c>
      <c r="J2036" s="112">
        <v>4</v>
      </c>
      <c r="K2036" s="112">
        <v>7</v>
      </c>
      <c r="L2036" s="115">
        <v>4</v>
      </c>
      <c r="M2036" s="49">
        <f t="shared" si="93"/>
        <v>1714</v>
      </c>
      <c r="N2036" s="2">
        <f t="shared" si="94"/>
        <v>1</v>
      </c>
      <c r="O2036" s="16">
        <f t="shared" si="95"/>
        <v>1</v>
      </c>
    </row>
    <row r="2037" spans="7:15" ht="13.5" customHeight="1" x14ac:dyDescent="0.25">
      <c r="G2037" s="111">
        <v>45920</v>
      </c>
      <c r="H2037" s="112" t="s">
        <v>148</v>
      </c>
      <c r="I2037" s="121">
        <v>0.59375</v>
      </c>
      <c r="J2037" s="112">
        <v>4</v>
      </c>
      <c r="K2037" s="112">
        <v>7</v>
      </c>
      <c r="L2037" s="115">
        <v>5</v>
      </c>
      <c r="M2037" s="49">
        <f t="shared" si="93"/>
        <v>1715</v>
      </c>
      <c r="N2037" s="2">
        <f t="shared" si="94"/>
        <v>1</v>
      </c>
      <c r="O2037" s="16">
        <f t="shared" si="95"/>
        <v>1</v>
      </c>
    </row>
    <row r="2038" spans="7:15" ht="13.5" customHeight="1" x14ac:dyDescent="0.25">
      <c r="G2038" s="111">
        <v>45920</v>
      </c>
      <c r="H2038" s="112" t="s">
        <v>4</v>
      </c>
      <c r="I2038" s="121">
        <v>0.65277777777777779</v>
      </c>
      <c r="J2038" s="112">
        <v>4</v>
      </c>
      <c r="K2038" s="112">
        <v>6</v>
      </c>
      <c r="L2038" s="115">
        <v>7</v>
      </c>
      <c r="M2038" s="49">
        <f t="shared" si="93"/>
        <v>1716</v>
      </c>
      <c r="N2038" s="2">
        <f t="shared" si="94"/>
        <v>2</v>
      </c>
      <c r="O2038" s="16">
        <f t="shared" si="95"/>
        <v>2</v>
      </c>
    </row>
    <row r="2039" spans="7:15" ht="13.5" customHeight="1" x14ac:dyDescent="0.25">
      <c r="G2039" s="111">
        <v>45920</v>
      </c>
      <c r="H2039" s="112" t="s">
        <v>4</v>
      </c>
      <c r="I2039" s="121">
        <v>0.65277777777777779</v>
      </c>
      <c r="J2039" s="112">
        <v>4</v>
      </c>
      <c r="K2039" s="112">
        <v>6</v>
      </c>
      <c r="L2039" s="115">
        <v>7</v>
      </c>
      <c r="M2039" s="49">
        <f t="shared" si="93"/>
        <v>1716</v>
      </c>
      <c r="N2039" s="2">
        <f t="shared" si="94"/>
        <v>1</v>
      </c>
      <c r="O2039" s="16">
        <f t="shared" si="95"/>
        <v>2</v>
      </c>
    </row>
    <row r="2040" spans="7:15" ht="13.5" customHeight="1" x14ac:dyDescent="0.25">
      <c r="G2040" s="111">
        <v>45920</v>
      </c>
      <c r="H2040" s="112" t="s">
        <v>148</v>
      </c>
      <c r="I2040" s="121">
        <v>0.66666666666666663</v>
      </c>
      <c r="J2040" s="112">
        <v>4</v>
      </c>
      <c r="K2040" s="112">
        <v>7</v>
      </c>
      <c r="L2040" s="115">
        <v>8</v>
      </c>
      <c r="M2040" s="49">
        <f t="shared" si="93"/>
        <v>1717</v>
      </c>
      <c r="N2040" s="2">
        <f t="shared" si="94"/>
        <v>1</v>
      </c>
      <c r="O2040" s="16">
        <f t="shared" si="95"/>
        <v>1</v>
      </c>
    </row>
    <row r="2041" spans="7:15" ht="13.5" customHeight="1" x14ac:dyDescent="0.25">
      <c r="G2041" s="111">
        <v>45920</v>
      </c>
      <c r="H2041" s="112" t="s">
        <v>4</v>
      </c>
      <c r="I2041" s="121">
        <v>0.68055555555555558</v>
      </c>
      <c r="J2041" s="112">
        <v>4</v>
      </c>
      <c r="K2041" s="112">
        <v>6</v>
      </c>
      <c r="L2041" s="115">
        <v>8</v>
      </c>
      <c r="M2041" s="49">
        <f t="shared" si="93"/>
        <v>1718</v>
      </c>
      <c r="N2041" s="2">
        <f t="shared" si="94"/>
        <v>1</v>
      </c>
      <c r="O2041" s="16">
        <f t="shared" si="95"/>
        <v>1</v>
      </c>
    </row>
    <row r="2042" spans="7:15" ht="13.5" customHeight="1" x14ac:dyDescent="0.25">
      <c r="G2042" s="111">
        <v>45920</v>
      </c>
      <c r="H2042" s="112" t="s">
        <v>4</v>
      </c>
      <c r="I2042" s="121">
        <v>0.72569444444444442</v>
      </c>
      <c r="J2042" s="112">
        <v>4</v>
      </c>
      <c r="K2042" s="112">
        <v>6</v>
      </c>
      <c r="L2042" s="115">
        <v>10</v>
      </c>
      <c r="M2042" s="49">
        <f t="shared" si="93"/>
        <v>1719</v>
      </c>
      <c r="N2042" s="2">
        <f t="shared" si="94"/>
        <v>1</v>
      </c>
      <c r="O2042" s="16">
        <f t="shared" si="95"/>
        <v>1</v>
      </c>
    </row>
    <row r="2043" spans="7:15" ht="13.5" customHeight="1" x14ac:dyDescent="0.25">
      <c r="G2043" s="111">
        <v>45926</v>
      </c>
      <c r="H2043" s="112" t="s">
        <v>6</v>
      </c>
      <c r="I2043" s="121">
        <v>0.76041666666666663</v>
      </c>
      <c r="J2043" s="112">
        <v>4</v>
      </c>
      <c r="K2043" s="112">
        <v>3</v>
      </c>
      <c r="L2043" s="115">
        <v>1</v>
      </c>
      <c r="M2043" s="49">
        <f t="shared" si="93"/>
        <v>1720</v>
      </c>
      <c r="N2043" s="2">
        <f t="shared" si="94"/>
        <v>1</v>
      </c>
      <c r="O2043" s="16">
        <f t="shared" si="95"/>
        <v>1</v>
      </c>
    </row>
    <row r="2044" spans="7:15" ht="13.5" customHeight="1" x14ac:dyDescent="0.25">
      <c r="G2044" s="111">
        <v>45926</v>
      </c>
      <c r="H2044" s="112" t="s">
        <v>6</v>
      </c>
      <c r="I2044" s="121">
        <v>0.86458333333333337</v>
      </c>
      <c r="J2044" s="112">
        <v>4</v>
      </c>
      <c r="K2044" s="112">
        <v>3</v>
      </c>
      <c r="L2044" s="115">
        <v>6</v>
      </c>
      <c r="M2044" s="49">
        <f t="shared" si="93"/>
        <v>1721</v>
      </c>
      <c r="N2044" s="2">
        <f t="shared" si="94"/>
        <v>1</v>
      </c>
      <c r="O2044" s="16">
        <f t="shared" si="95"/>
        <v>1</v>
      </c>
    </row>
    <row r="2045" spans="7:15" ht="13.5" customHeight="1" x14ac:dyDescent="0.25">
      <c r="G2045" s="111">
        <v>45926</v>
      </c>
      <c r="H2045" s="112" t="s">
        <v>6</v>
      </c>
      <c r="I2045" s="121">
        <v>0.90625</v>
      </c>
      <c r="J2045" s="112">
        <v>4</v>
      </c>
      <c r="K2045" s="112">
        <v>3</v>
      </c>
      <c r="L2045" s="115">
        <v>8</v>
      </c>
      <c r="M2045" s="49">
        <f t="shared" si="93"/>
        <v>1722</v>
      </c>
      <c r="N2045" s="2">
        <f t="shared" si="94"/>
        <v>1</v>
      </c>
      <c r="O2045" s="16">
        <f t="shared" si="95"/>
        <v>1</v>
      </c>
    </row>
    <row r="2046" spans="7:15" ht="13.5" customHeight="1" x14ac:dyDescent="0.25">
      <c r="G2046" s="111">
        <v>45927</v>
      </c>
      <c r="H2046" s="112" t="s">
        <v>149</v>
      </c>
      <c r="I2046" s="121">
        <v>0.49652777777777779</v>
      </c>
      <c r="J2046" s="112">
        <v>4</v>
      </c>
      <c r="K2046" s="112">
        <v>0</v>
      </c>
      <c r="L2046" s="115">
        <v>1</v>
      </c>
      <c r="M2046" s="49">
        <f t="shared" si="93"/>
        <v>1723</v>
      </c>
      <c r="N2046" s="2">
        <f t="shared" si="94"/>
        <v>1</v>
      </c>
      <c r="O2046" s="16">
        <f t="shared" si="95"/>
        <v>1</v>
      </c>
    </row>
    <row r="2047" spans="7:15" ht="13.5" customHeight="1" x14ac:dyDescent="0.25">
      <c r="G2047" s="111">
        <v>45927</v>
      </c>
      <c r="H2047" s="112" t="s">
        <v>5</v>
      </c>
      <c r="I2047" s="121">
        <v>0.53125</v>
      </c>
      <c r="J2047" s="112">
        <v>4</v>
      </c>
      <c r="K2047" s="112">
        <v>3</v>
      </c>
      <c r="L2047" s="115">
        <v>2</v>
      </c>
      <c r="M2047" s="49">
        <f t="shared" si="93"/>
        <v>1724</v>
      </c>
      <c r="N2047" s="2">
        <f t="shared" si="94"/>
        <v>1</v>
      </c>
      <c r="O2047" s="16">
        <f t="shared" si="95"/>
        <v>1</v>
      </c>
    </row>
    <row r="2048" spans="7:15" ht="13.5" customHeight="1" x14ac:dyDescent="0.25">
      <c r="G2048" s="111">
        <v>45927</v>
      </c>
      <c r="H2048" s="112" t="s">
        <v>149</v>
      </c>
      <c r="I2048" s="121">
        <v>0.54513888888888884</v>
      </c>
      <c r="J2048" s="112">
        <v>4</v>
      </c>
      <c r="K2048" s="112">
        <v>0</v>
      </c>
      <c r="L2048" s="115">
        <v>3</v>
      </c>
      <c r="M2048" s="49">
        <f t="shared" si="93"/>
        <v>1725</v>
      </c>
      <c r="N2048" s="2">
        <f t="shared" si="94"/>
        <v>1</v>
      </c>
      <c r="O2048" s="16">
        <f t="shared" si="95"/>
        <v>1</v>
      </c>
    </row>
    <row r="2049" spans="7:15" ht="13.5" customHeight="1" x14ac:dyDescent="0.25">
      <c r="G2049" s="111">
        <v>45927</v>
      </c>
      <c r="H2049" s="112" t="s">
        <v>5</v>
      </c>
      <c r="I2049" s="121">
        <v>0.57986111111111116</v>
      </c>
      <c r="J2049" s="112">
        <v>4</v>
      </c>
      <c r="K2049" s="112">
        <v>3</v>
      </c>
      <c r="L2049" s="115">
        <v>4</v>
      </c>
      <c r="M2049" s="49">
        <f t="shared" si="93"/>
        <v>1726</v>
      </c>
      <c r="N2049" s="2">
        <f t="shared" si="94"/>
        <v>1</v>
      </c>
      <c r="O2049" s="16">
        <f t="shared" si="95"/>
        <v>1</v>
      </c>
    </row>
    <row r="2050" spans="7:15" ht="13.5" customHeight="1" x14ac:dyDescent="0.25">
      <c r="G2050" s="111">
        <v>45927</v>
      </c>
      <c r="H2050" s="112" t="s">
        <v>149</v>
      </c>
      <c r="I2050" s="121">
        <v>0.59375</v>
      </c>
      <c r="J2050" s="112">
        <v>4</v>
      </c>
      <c r="K2050" s="112">
        <v>0</v>
      </c>
      <c r="L2050" s="115">
        <v>5</v>
      </c>
      <c r="M2050" s="49">
        <f t="shared" si="93"/>
        <v>1727</v>
      </c>
      <c r="N2050" s="2">
        <f t="shared" si="94"/>
        <v>1</v>
      </c>
      <c r="O2050" s="16">
        <f t="shared" si="95"/>
        <v>1</v>
      </c>
    </row>
    <row r="2051" spans="7:15" ht="13.5" customHeight="1" x14ac:dyDescent="0.25">
      <c r="G2051" s="111">
        <v>45927</v>
      </c>
      <c r="H2051" s="112" t="s">
        <v>5</v>
      </c>
      <c r="I2051" s="121">
        <v>0.65625</v>
      </c>
      <c r="J2051" s="112">
        <v>4</v>
      </c>
      <c r="K2051" s="112">
        <v>3</v>
      </c>
      <c r="L2051" s="115">
        <v>7</v>
      </c>
      <c r="M2051" s="49">
        <f t="shared" si="93"/>
        <v>1728</v>
      </c>
      <c r="N2051" s="2">
        <f t="shared" si="94"/>
        <v>2</v>
      </c>
      <c r="O2051" s="16">
        <f t="shared" si="95"/>
        <v>2</v>
      </c>
    </row>
    <row r="2052" spans="7:15" ht="13.5" customHeight="1" x14ac:dyDescent="0.25">
      <c r="G2052" s="111">
        <v>45927</v>
      </c>
      <c r="H2052" s="112" t="s">
        <v>5</v>
      </c>
      <c r="I2052" s="121">
        <v>0.65625</v>
      </c>
      <c r="J2052" s="112">
        <v>4</v>
      </c>
      <c r="K2052" s="112">
        <v>3</v>
      </c>
      <c r="L2052" s="115">
        <v>7</v>
      </c>
      <c r="M2052" s="49">
        <f t="shared" si="93"/>
        <v>1728</v>
      </c>
      <c r="N2052" s="2">
        <f t="shared" si="94"/>
        <v>1</v>
      </c>
      <c r="O2052" s="16">
        <f t="shared" si="95"/>
        <v>2</v>
      </c>
    </row>
    <row r="2053" spans="7:15" ht="13.5" customHeight="1" x14ac:dyDescent="0.25">
      <c r="G2053" s="111">
        <v>45927</v>
      </c>
      <c r="H2053" s="112" t="s">
        <v>5</v>
      </c>
      <c r="I2053" s="121">
        <v>0.68402777777777779</v>
      </c>
      <c r="J2053" s="112">
        <v>4</v>
      </c>
      <c r="K2053" s="112">
        <v>3</v>
      </c>
      <c r="L2053" s="115">
        <v>8</v>
      </c>
      <c r="M2053" s="49">
        <f t="shared" si="93"/>
        <v>1729</v>
      </c>
      <c r="N2053" s="2">
        <f t="shared" si="94"/>
        <v>1</v>
      </c>
      <c r="O2053" s="16">
        <f t="shared" si="95"/>
        <v>1</v>
      </c>
    </row>
    <row r="2054" spans="7:15" ht="13.5" customHeight="1" x14ac:dyDescent="0.25">
      <c r="G2054" s="111">
        <v>45927</v>
      </c>
      <c r="H2054" s="112" t="s">
        <v>149</v>
      </c>
      <c r="I2054" s="121">
        <v>0.72569444444444442</v>
      </c>
      <c r="J2054" s="112">
        <v>4</v>
      </c>
      <c r="K2054" s="112">
        <v>0</v>
      </c>
      <c r="L2054" s="115">
        <v>10</v>
      </c>
      <c r="M2054" s="49">
        <f t="shared" ref="M2054:M2117" si="96">IF(AND(G2054=G2053,L2054=L2053,I2054=I2053),M2053,M2053+1)</f>
        <v>1730</v>
      </c>
      <c r="N2054" s="2">
        <f t="shared" si="94"/>
        <v>1</v>
      </c>
      <c r="O2054" s="16">
        <f t="shared" si="95"/>
        <v>1</v>
      </c>
    </row>
    <row r="2055" spans="7:15" ht="13.5" customHeight="1" x14ac:dyDescent="0.25">
      <c r="G2055" s="111">
        <v>45934</v>
      </c>
      <c r="H2055" s="112" t="s">
        <v>3</v>
      </c>
      <c r="I2055" s="121">
        <v>0.65972222222222221</v>
      </c>
      <c r="J2055" s="112">
        <v>4</v>
      </c>
      <c r="K2055" s="112">
        <v>9</v>
      </c>
      <c r="L2055" s="115">
        <v>7</v>
      </c>
      <c r="M2055" s="49">
        <f t="shared" si="96"/>
        <v>1731</v>
      </c>
      <c r="N2055" s="2">
        <f t="shared" si="94"/>
        <v>1</v>
      </c>
      <c r="O2055" s="16">
        <f t="shared" si="95"/>
        <v>1</v>
      </c>
    </row>
    <row r="2056" spans="7:15" ht="13.5" customHeight="1" x14ac:dyDescent="0.25">
      <c r="G2056" s="111">
        <v>45934</v>
      </c>
      <c r="H2056" s="112" t="s">
        <v>3</v>
      </c>
      <c r="I2056" s="121">
        <v>0.73611111111111116</v>
      </c>
      <c r="J2056" s="112">
        <v>4</v>
      </c>
      <c r="K2056" s="112">
        <v>9</v>
      </c>
      <c r="L2056" s="115">
        <v>10</v>
      </c>
      <c r="M2056" s="49">
        <f t="shared" si="96"/>
        <v>1732</v>
      </c>
      <c r="N2056" s="2">
        <f t="shared" si="94"/>
        <v>2</v>
      </c>
      <c r="O2056" s="16">
        <f t="shared" si="95"/>
        <v>2</v>
      </c>
    </row>
    <row r="2057" spans="7:15" ht="13.5" customHeight="1" x14ac:dyDescent="0.25">
      <c r="G2057" s="111">
        <v>45934</v>
      </c>
      <c r="H2057" s="112" t="s">
        <v>3</v>
      </c>
      <c r="I2057" s="121">
        <v>0.73611111111111116</v>
      </c>
      <c r="J2057" s="112">
        <v>4</v>
      </c>
      <c r="K2057" s="112">
        <v>9</v>
      </c>
      <c r="L2057" s="115">
        <v>10</v>
      </c>
      <c r="M2057" s="49">
        <f t="shared" si="96"/>
        <v>1732</v>
      </c>
      <c r="N2057" s="2">
        <f t="shared" ref="N2057:N2120" si="97">IF(M2057=M2059,3,IF(M2057=M2058,2,1))</f>
        <v>1</v>
      </c>
      <c r="O2057" s="16">
        <f t="shared" ref="O2057:O2120" si="98">IF(N2055=3,3,IF(N2056=3,3,IF(N2056=2,2,N2057)))</f>
        <v>2</v>
      </c>
    </row>
    <row r="2058" spans="7:15" ht="13.5" customHeight="1" x14ac:dyDescent="0.25">
      <c r="G2058" s="111">
        <v>45941</v>
      </c>
      <c r="H2058" s="112" t="s">
        <v>4</v>
      </c>
      <c r="I2058" s="121">
        <v>0.55902777777777779</v>
      </c>
      <c r="J2058" s="112">
        <v>4</v>
      </c>
      <c r="K2058" s="112">
        <v>0</v>
      </c>
      <c r="L2058" s="115">
        <v>3</v>
      </c>
      <c r="M2058" s="49">
        <f t="shared" si="96"/>
        <v>1733</v>
      </c>
      <c r="N2058" s="2">
        <f t="shared" si="97"/>
        <v>1</v>
      </c>
      <c r="O2058" s="16">
        <f t="shared" si="98"/>
        <v>1</v>
      </c>
    </row>
    <row r="2059" spans="7:15" ht="13.5" customHeight="1" x14ac:dyDescent="0.25">
      <c r="G2059" s="111">
        <v>45941</v>
      </c>
      <c r="H2059" s="112" t="s">
        <v>149</v>
      </c>
      <c r="I2059" s="121">
        <v>0.57291666666666663</v>
      </c>
      <c r="J2059" s="112">
        <v>4</v>
      </c>
      <c r="K2059" s="112">
        <v>2</v>
      </c>
      <c r="L2059" s="115">
        <v>3</v>
      </c>
      <c r="M2059" s="49">
        <f t="shared" si="96"/>
        <v>1734</v>
      </c>
      <c r="N2059" s="2">
        <f t="shared" si="97"/>
        <v>2</v>
      </c>
      <c r="O2059" s="16">
        <f t="shared" si="98"/>
        <v>2</v>
      </c>
    </row>
    <row r="2060" spans="7:15" ht="13.5" customHeight="1" x14ac:dyDescent="0.25">
      <c r="G2060" s="111">
        <v>45941</v>
      </c>
      <c r="H2060" s="112" t="s">
        <v>149</v>
      </c>
      <c r="I2060" s="121">
        <v>0.57291666666666663</v>
      </c>
      <c r="J2060" s="112">
        <v>4</v>
      </c>
      <c r="K2060" s="112">
        <v>2</v>
      </c>
      <c r="L2060" s="115">
        <v>3</v>
      </c>
      <c r="M2060" s="49">
        <f t="shared" si="96"/>
        <v>1734</v>
      </c>
      <c r="N2060" s="2">
        <f t="shared" si="97"/>
        <v>1</v>
      </c>
      <c r="O2060" s="16">
        <f t="shared" si="98"/>
        <v>2</v>
      </c>
    </row>
    <row r="2061" spans="7:15" ht="13.5" customHeight="1" x14ac:dyDescent="0.25">
      <c r="G2061" s="111">
        <v>45941</v>
      </c>
      <c r="H2061" s="112" t="s">
        <v>4</v>
      </c>
      <c r="I2061" s="121">
        <v>0.58333333333333337</v>
      </c>
      <c r="J2061" s="112">
        <v>4</v>
      </c>
      <c r="K2061" s="112">
        <v>0</v>
      </c>
      <c r="L2061" s="115">
        <v>4</v>
      </c>
      <c r="M2061" s="49">
        <f t="shared" si="96"/>
        <v>1735</v>
      </c>
      <c r="N2061" s="2">
        <f t="shared" si="97"/>
        <v>2</v>
      </c>
      <c r="O2061" s="16">
        <f t="shared" si="98"/>
        <v>2</v>
      </c>
    </row>
    <row r="2062" spans="7:15" ht="13.5" customHeight="1" x14ac:dyDescent="0.25">
      <c r="G2062" s="111">
        <v>45941</v>
      </c>
      <c r="H2062" s="112" t="s">
        <v>4</v>
      </c>
      <c r="I2062" s="121">
        <v>0.58333333333333337</v>
      </c>
      <c r="J2062" s="112">
        <v>4</v>
      </c>
      <c r="K2062" s="112">
        <v>0</v>
      </c>
      <c r="L2062" s="115">
        <v>4</v>
      </c>
      <c r="M2062" s="49">
        <f t="shared" si="96"/>
        <v>1735</v>
      </c>
      <c r="N2062" s="2">
        <f t="shared" si="97"/>
        <v>1</v>
      </c>
      <c r="O2062" s="16">
        <f t="shared" si="98"/>
        <v>2</v>
      </c>
    </row>
    <row r="2063" spans="7:15" ht="13.5" customHeight="1" x14ac:dyDescent="0.25">
      <c r="G2063" s="111">
        <v>45941</v>
      </c>
      <c r="H2063" s="112" t="s">
        <v>4</v>
      </c>
      <c r="I2063" s="121">
        <v>0.60763888888888884</v>
      </c>
      <c r="J2063" s="112">
        <v>4</v>
      </c>
      <c r="K2063" s="112">
        <v>0</v>
      </c>
      <c r="L2063" s="115">
        <v>5</v>
      </c>
      <c r="M2063" s="49">
        <f t="shared" si="96"/>
        <v>1736</v>
      </c>
      <c r="N2063" s="2">
        <f t="shared" si="97"/>
        <v>1</v>
      </c>
      <c r="O2063" s="16">
        <f t="shared" si="98"/>
        <v>1</v>
      </c>
    </row>
    <row r="2064" spans="7:15" ht="13.5" customHeight="1" x14ac:dyDescent="0.25">
      <c r="G2064" s="111">
        <v>45941</v>
      </c>
      <c r="H2064" s="112" t="s">
        <v>4</v>
      </c>
      <c r="I2064" s="121">
        <v>0.65972222222222221</v>
      </c>
      <c r="J2064" s="112">
        <v>4</v>
      </c>
      <c r="K2064" s="112">
        <v>0</v>
      </c>
      <c r="L2064" s="115">
        <v>7</v>
      </c>
      <c r="M2064" s="49">
        <f t="shared" si="96"/>
        <v>1737</v>
      </c>
      <c r="N2064" s="2">
        <f t="shared" si="97"/>
        <v>1</v>
      </c>
      <c r="O2064" s="16">
        <f t="shared" si="98"/>
        <v>1</v>
      </c>
    </row>
    <row r="2065" spans="7:15" ht="13.5" customHeight="1" x14ac:dyDescent="0.25">
      <c r="G2065" s="111">
        <v>45941</v>
      </c>
      <c r="H2065" s="112" t="s">
        <v>149</v>
      </c>
      <c r="I2065" s="121">
        <v>0.67361111111111116</v>
      </c>
      <c r="J2065" s="112">
        <v>4</v>
      </c>
      <c r="K2065" s="112">
        <v>2</v>
      </c>
      <c r="L2065" s="115">
        <v>7</v>
      </c>
      <c r="M2065" s="49">
        <f t="shared" si="96"/>
        <v>1738</v>
      </c>
      <c r="N2065" s="2">
        <f t="shared" si="97"/>
        <v>1</v>
      </c>
      <c r="O2065" s="16">
        <f t="shared" si="98"/>
        <v>1</v>
      </c>
    </row>
    <row r="2066" spans="7:15" ht="13.5" customHeight="1" x14ac:dyDescent="0.25">
      <c r="G2066" s="111">
        <v>45941</v>
      </c>
      <c r="H2066" s="112" t="s">
        <v>149</v>
      </c>
      <c r="I2066" s="121">
        <v>0.75347222222222221</v>
      </c>
      <c r="J2066" s="112">
        <v>4</v>
      </c>
      <c r="K2066" s="112">
        <v>2</v>
      </c>
      <c r="L2066" s="115">
        <v>10</v>
      </c>
      <c r="M2066" s="49">
        <f t="shared" si="96"/>
        <v>1739</v>
      </c>
      <c r="N2066" s="2">
        <f t="shared" si="97"/>
        <v>2</v>
      </c>
      <c r="O2066" s="16">
        <f t="shared" si="98"/>
        <v>2</v>
      </c>
    </row>
    <row r="2067" spans="7:15" ht="13.5" customHeight="1" x14ac:dyDescent="0.25">
      <c r="G2067" s="111">
        <v>45941</v>
      </c>
      <c r="H2067" s="112" t="s">
        <v>149</v>
      </c>
      <c r="I2067" s="121">
        <v>0.75347222222222221</v>
      </c>
      <c r="J2067" s="112">
        <v>4</v>
      </c>
      <c r="K2067" s="112">
        <v>2</v>
      </c>
      <c r="L2067" s="115">
        <v>10</v>
      </c>
      <c r="M2067" s="49">
        <f t="shared" si="96"/>
        <v>1739</v>
      </c>
      <c r="N2067" s="2">
        <f t="shared" si="97"/>
        <v>1</v>
      </c>
      <c r="O2067" s="16">
        <f t="shared" si="98"/>
        <v>2</v>
      </c>
    </row>
    <row r="2068" spans="7:15" ht="13.5" customHeight="1" x14ac:dyDescent="0.25">
      <c r="G2068" s="111">
        <v>45948</v>
      </c>
      <c r="H2068" s="112" t="s">
        <v>148</v>
      </c>
      <c r="I2068" s="121">
        <v>0.54513888888888884</v>
      </c>
      <c r="J2068" s="112">
        <v>4</v>
      </c>
      <c r="K2068" s="112">
        <v>3</v>
      </c>
      <c r="L2068" s="115">
        <v>2</v>
      </c>
      <c r="M2068" s="49">
        <f t="shared" si="96"/>
        <v>1740</v>
      </c>
      <c r="N2068" s="2">
        <f t="shared" si="97"/>
        <v>1</v>
      </c>
      <c r="O2068" s="16">
        <f t="shared" si="98"/>
        <v>1</v>
      </c>
    </row>
    <row r="2069" spans="7:15" ht="13.5" customHeight="1" x14ac:dyDescent="0.25">
      <c r="G2069" s="111">
        <v>45948</v>
      </c>
      <c r="H2069" s="112" t="s">
        <v>148</v>
      </c>
      <c r="I2069" s="121">
        <v>0.59375</v>
      </c>
      <c r="J2069" s="112">
        <v>4</v>
      </c>
      <c r="K2069" s="112">
        <v>3</v>
      </c>
      <c r="L2069" s="115">
        <v>4</v>
      </c>
      <c r="M2069" s="49">
        <f t="shared" si="96"/>
        <v>1741</v>
      </c>
      <c r="N2069" s="2">
        <f t="shared" si="97"/>
        <v>1</v>
      </c>
      <c r="O2069" s="16">
        <f t="shared" si="98"/>
        <v>1</v>
      </c>
    </row>
    <row r="2070" spans="7:15" ht="13.5" customHeight="1" x14ac:dyDescent="0.25">
      <c r="G2070" s="111">
        <v>45948</v>
      </c>
      <c r="H2070" s="112" t="s">
        <v>4</v>
      </c>
      <c r="I2070" s="121">
        <v>0.60763888888888884</v>
      </c>
      <c r="J2070" s="112">
        <v>4</v>
      </c>
      <c r="K2070" s="112">
        <v>3</v>
      </c>
      <c r="L2070" s="115">
        <v>5</v>
      </c>
      <c r="M2070" s="49">
        <f t="shared" si="96"/>
        <v>1742</v>
      </c>
      <c r="N2070" s="2">
        <f t="shared" si="97"/>
        <v>1</v>
      </c>
      <c r="O2070" s="16">
        <f t="shared" si="98"/>
        <v>1</v>
      </c>
    </row>
    <row r="2071" spans="7:15" ht="13.5" customHeight="1" x14ac:dyDescent="0.25">
      <c r="G2071" s="111">
        <v>45948</v>
      </c>
      <c r="H2071" s="112" t="s">
        <v>4</v>
      </c>
      <c r="I2071" s="121">
        <v>0.63194444444444442</v>
      </c>
      <c r="J2071" s="112">
        <v>4</v>
      </c>
      <c r="K2071" s="112">
        <v>3</v>
      </c>
      <c r="L2071" s="115">
        <v>6</v>
      </c>
      <c r="M2071" s="49">
        <f t="shared" si="96"/>
        <v>1743</v>
      </c>
      <c r="N2071" s="2">
        <f t="shared" si="97"/>
        <v>1</v>
      </c>
      <c r="O2071" s="16">
        <f t="shared" si="98"/>
        <v>1</v>
      </c>
    </row>
    <row r="2072" spans="7:15" ht="13.5" customHeight="1" x14ac:dyDescent="0.25">
      <c r="G2072" s="111">
        <v>45955</v>
      </c>
      <c r="H2072" s="112" t="s">
        <v>6</v>
      </c>
      <c r="I2072" s="121">
        <v>0.625</v>
      </c>
      <c r="J2072" s="112">
        <v>4</v>
      </c>
      <c r="K2072" s="112">
        <v>0</v>
      </c>
      <c r="L2072" s="115">
        <v>6</v>
      </c>
      <c r="M2072" s="49">
        <f t="shared" si="96"/>
        <v>1744</v>
      </c>
      <c r="N2072" s="2">
        <f t="shared" si="97"/>
        <v>1</v>
      </c>
      <c r="O2072" s="16">
        <f t="shared" si="98"/>
        <v>1</v>
      </c>
    </row>
    <row r="2073" spans="7:15" ht="13.5" customHeight="1" x14ac:dyDescent="0.25">
      <c r="G2073" s="111">
        <v>45955</v>
      </c>
      <c r="H2073" s="112" t="s">
        <v>148</v>
      </c>
      <c r="I2073" s="121">
        <v>0.71875</v>
      </c>
      <c r="J2073" s="112">
        <v>4</v>
      </c>
      <c r="K2073" s="112">
        <v>7</v>
      </c>
      <c r="L2073" s="115">
        <v>9</v>
      </c>
      <c r="M2073" s="49">
        <f t="shared" si="96"/>
        <v>1745</v>
      </c>
      <c r="N2073" s="2">
        <f t="shared" si="97"/>
        <v>1</v>
      </c>
      <c r="O2073" s="16">
        <f t="shared" si="98"/>
        <v>1</v>
      </c>
    </row>
    <row r="2074" spans="7:15" ht="13.5" customHeight="1" x14ac:dyDescent="0.25">
      <c r="G2074" s="111">
        <v>45962</v>
      </c>
      <c r="H2074" s="112" t="s">
        <v>148</v>
      </c>
      <c r="I2074" s="121">
        <v>0.50694444444444442</v>
      </c>
      <c r="J2074" s="112">
        <v>5</v>
      </c>
      <c r="K2074" s="112">
        <v>0</v>
      </c>
      <c r="L2074" s="115">
        <v>1</v>
      </c>
      <c r="M2074" s="49">
        <f t="shared" si="96"/>
        <v>1746</v>
      </c>
      <c r="N2074" s="2">
        <f t="shared" si="97"/>
        <v>1</v>
      </c>
      <c r="O2074" s="16">
        <f t="shared" si="98"/>
        <v>1</v>
      </c>
    </row>
    <row r="2075" spans="7:15" ht="13.5" customHeight="1" x14ac:dyDescent="0.25">
      <c r="G2075" s="111">
        <v>45962</v>
      </c>
      <c r="H2075" s="112" t="s">
        <v>148</v>
      </c>
      <c r="I2075" s="121">
        <v>0.55555555555555558</v>
      </c>
      <c r="J2075" s="112">
        <v>5</v>
      </c>
      <c r="K2075" s="112">
        <v>0</v>
      </c>
      <c r="L2075" s="115">
        <v>3</v>
      </c>
      <c r="M2075" s="49">
        <f t="shared" si="96"/>
        <v>1747</v>
      </c>
      <c r="N2075" s="2">
        <f t="shared" si="97"/>
        <v>1</v>
      </c>
      <c r="O2075" s="16">
        <f t="shared" si="98"/>
        <v>1</v>
      </c>
    </row>
    <row r="2076" spans="7:15" ht="13.5" customHeight="1" x14ac:dyDescent="0.25">
      <c r="G2076" s="111">
        <v>45962</v>
      </c>
      <c r="H2076" s="112" t="s">
        <v>148</v>
      </c>
      <c r="I2076" s="121">
        <v>0.61111111111111116</v>
      </c>
      <c r="J2076" s="112">
        <v>5</v>
      </c>
      <c r="K2076" s="112">
        <v>0</v>
      </c>
      <c r="L2076" s="115">
        <v>5</v>
      </c>
      <c r="M2076" s="49">
        <f t="shared" si="96"/>
        <v>1748</v>
      </c>
      <c r="N2076" s="2">
        <f t="shared" si="97"/>
        <v>1</v>
      </c>
      <c r="O2076" s="16">
        <f t="shared" si="98"/>
        <v>1</v>
      </c>
    </row>
    <row r="2077" spans="7:15" ht="13.5" customHeight="1" x14ac:dyDescent="0.25">
      <c r="G2077" s="111">
        <v>45962</v>
      </c>
      <c r="H2077" s="112" t="s">
        <v>21</v>
      </c>
      <c r="I2077" s="121">
        <v>0.625</v>
      </c>
      <c r="J2077" s="112">
        <v>4</v>
      </c>
      <c r="K2077" s="112">
        <v>0</v>
      </c>
      <c r="L2077" s="115">
        <v>5</v>
      </c>
      <c r="M2077" s="49">
        <f t="shared" si="96"/>
        <v>1749</v>
      </c>
      <c r="N2077" s="2">
        <f t="shared" si="97"/>
        <v>1</v>
      </c>
      <c r="O2077" s="16">
        <f t="shared" si="98"/>
        <v>1</v>
      </c>
    </row>
    <row r="2078" spans="7:15" ht="13.5" customHeight="1" x14ac:dyDescent="0.25">
      <c r="G2078" s="111">
        <v>45962</v>
      </c>
      <c r="H2078" s="112" t="s">
        <v>148</v>
      </c>
      <c r="I2078" s="121">
        <v>0.63888888888888884</v>
      </c>
      <c r="J2078" s="112">
        <v>5</v>
      </c>
      <c r="K2078" s="112">
        <v>0</v>
      </c>
      <c r="L2078" s="115">
        <v>6</v>
      </c>
      <c r="M2078" s="49">
        <f t="shared" si="96"/>
        <v>1750</v>
      </c>
      <c r="N2078" s="2">
        <f t="shared" si="97"/>
        <v>1</v>
      </c>
      <c r="O2078" s="16">
        <f t="shared" si="98"/>
        <v>1</v>
      </c>
    </row>
    <row r="2079" spans="7:15" ht="13.5" customHeight="1" x14ac:dyDescent="0.25">
      <c r="G2079" s="111">
        <v>45962</v>
      </c>
      <c r="H2079" s="112" t="s">
        <v>148</v>
      </c>
      <c r="I2079" s="121">
        <v>0.69791666666666663</v>
      </c>
      <c r="J2079" s="112">
        <v>5</v>
      </c>
      <c r="K2079" s="112">
        <v>0</v>
      </c>
      <c r="L2079" s="115">
        <v>8</v>
      </c>
      <c r="M2079" s="49">
        <f t="shared" si="96"/>
        <v>1751</v>
      </c>
      <c r="N2079" s="2">
        <f t="shared" si="97"/>
        <v>1</v>
      </c>
      <c r="O2079" s="16">
        <f t="shared" si="98"/>
        <v>1</v>
      </c>
    </row>
    <row r="2080" spans="7:15" ht="13.5" customHeight="1" x14ac:dyDescent="0.25">
      <c r="G2080" s="111">
        <v>45962</v>
      </c>
      <c r="H2080" s="112" t="s">
        <v>148</v>
      </c>
      <c r="I2080" s="121">
        <v>0.72222222222222221</v>
      </c>
      <c r="J2080" s="112">
        <v>5</v>
      </c>
      <c r="K2080" s="112">
        <v>0</v>
      </c>
      <c r="L2080" s="115">
        <v>9</v>
      </c>
      <c r="M2080" s="49">
        <f t="shared" si="96"/>
        <v>1752</v>
      </c>
      <c r="N2080" s="2">
        <f t="shared" si="97"/>
        <v>1</v>
      </c>
      <c r="O2080" s="16">
        <f t="shared" si="98"/>
        <v>1</v>
      </c>
    </row>
    <row r="2081" spans="7:15" ht="13.5" customHeight="1" x14ac:dyDescent="0.25">
      <c r="G2081" s="111">
        <v>45962</v>
      </c>
      <c r="H2081" s="112" t="s">
        <v>21</v>
      </c>
      <c r="I2081" s="121">
        <v>0.73611111111111116</v>
      </c>
      <c r="J2081" s="112">
        <v>4</v>
      </c>
      <c r="K2081" s="112">
        <v>0</v>
      </c>
      <c r="L2081" s="115">
        <v>9</v>
      </c>
      <c r="M2081" s="49">
        <f t="shared" si="96"/>
        <v>1753</v>
      </c>
      <c r="N2081" s="2">
        <f t="shared" si="97"/>
        <v>1</v>
      </c>
      <c r="O2081" s="16">
        <f t="shared" si="98"/>
        <v>1</v>
      </c>
    </row>
    <row r="2082" spans="7:15" ht="13.5" customHeight="1" x14ac:dyDescent="0.25">
      <c r="G2082" s="111">
        <v>45965</v>
      </c>
      <c r="H2082" s="112" t="s">
        <v>21</v>
      </c>
      <c r="I2082" s="121">
        <v>0.72569444444444442</v>
      </c>
      <c r="J2082" s="112">
        <v>6</v>
      </c>
      <c r="K2082" s="112">
        <v>0</v>
      </c>
      <c r="L2082" s="115">
        <v>10</v>
      </c>
      <c r="M2082" s="49">
        <f t="shared" si="96"/>
        <v>1754</v>
      </c>
      <c r="N2082" s="2">
        <f t="shared" si="97"/>
        <v>2</v>
      </c>
      <c r="O2082" s="16">
        <f t="shared" si="98"/>
        <v>2</v>
      </c>
    </row>
    <row r="2083" spans="7:15" ht="13.5" customHeight="1" x14ac:dyDescent="0.25">
      <c r="G2083" s="111">
        <v>45965</v>
      </c>
      <c r="H2083" s="112" t="s">
        <v>21</v>
      </c>
      <c r="I2083" s="121">
        <v>0.72569444444444442</v>
      </c>
      <c r="J2083" s="112">
        <v>6</v>
      </c>
      <c r="K2083" s="112">
        <v>0</v>
      </c>
      <c r="L2083" s="115">
        <v>10</v>
      </c>
      <c r="M2083" s="49">
        <f t="shared" si="96"/>
        <v>1754</v>
      </c>
      <c r="N2083" s="2">
        <f t="shared" si="97"/>
        <v>1</v>
      </c>
      <c r="O2083" s="16">
        <f t="shared" si="98"/>
        <v>2</v>
      </c>
    </row>
    <row r="2084" spans="7:15" ht="13.5" customHeight="1" x14ac:dyDescent="0.25">
      <c r="G2084" s="111">
        <v>45967</v>
      </c>
      <c r="H2084" s="112" t="s">
        <v>21</v>
      </c>
      <c r="I2084" s="121">
        <v>0.63888888888888884</v>
      </c>
      <c r="J2084" s="112">
        <v>4</v>
      </c>
      <c r="K2084" s="112">
        <v>6</v>
      </c>
      <c r="L2084" s="115">
        <v>5</v>
      </c>
      <c r="M2084" s="49">
        <f t="shared" si="96"/>
        <v>1755</v>
      </c>
      <c r="N2084" s="2">
        <f t="shared" si="97"/>
        <v>2</v>
      </c>
      <c r="O2084" s="16">
        <f t="shared" si="98"/>
        <v>2</v>
      </c>
    </row>
    <row r="2085" spans="7:15" ht="13.5" customHeight="1" x14ac:dyDescent="0.25">
      <c r="G2085" s="111">
        <v>45967</v>
      </c>
      <c r="H2085" s="112" t="s">
        <v>21</v>
      </c>
      <c r="I2085" s="121">
        <v>0.63888888888888884</v>
      </c>
      <c r="J2085" s="112">
        <v>4</v>
      </c>
      <c r="K2085" s="112">
        <v>6</v>
      </c>
      <c r="L2085" s="115">
        <v>5</v>
      </c>
      <c r="M2085" s="49">
        <f t="shared" si="96"/>
        <v>1755</v>
      </c>
      <c r="N2085" s="2">
        <f t="shared" si="97"/>
        <v>1</v>
      </c>
      <c r="O2085" s="16">
        <f t="shared" si="98"/>
        <v>2</v>
      </c>
    </row>
    <row r="2086" spans="7:15" ht="13.5" customHeight="1" x14ac:dyDescent="0.25">
      <c r="G2086" s="111">
        <v>45967</v>
      </c>
      <c r="H2086" s="112" t="s">
        <v>21</v>
      </c>
      <c r="I2086" s="121">
        <v>0.78472222222222199</v>
      </c>
      <c r="J2086" s="112">
        <v>4</v>
      </c>
      <c r="K2086" s="112">
        <v>6</v>
      </c>
      <c r="L2086" s="115">
        <v>9</v>
      </c>
      <c r="M2086" s="49">
        <f t="shared" si="96"/>
        <v>1756</v>
      </c>
      <c r="N2086" s="2">
        <f t="shared" si="97"/>
        <v>1</v>
      </c>
      <c r="O2086" s="16">
        <f t="shared" si="98"/>
        <v>1</v>
      </c>
    </row>
    <row r="2087" spans="7:15" ht="13.5" customHeight="1" x14ac:dyDescent="0.25">
      <c r="G2087" s="111">
        <v>45969</v>
      </c>
      <c r="H2087" s="112" t="s">
        <v>149</v>
      </c>
      <c r="I2087" s="121">
        <v>0.56597222222222221</v>
      </c>
      <c r="J2087" s="112">
        <v>4</v>
      </c>
      <c r="K2087" s="112">
        <v>0</v>
      </c>
      <c r="L2087" s="115">
        <v>3</v>
      </c>
      <c r="M2087" s="49">
        <f t="shared" si="96"/>
        <v>1757</v>
      </c>
      <c r="N2087" s="2">
        <f t="shared" si="97"/>
        <v>1</v>
      </c>
      <c r="O2087" s="16">
        <f t="shared" si="98"/>
        <v>1</v>
      </c>
    </row>
    <row r="2088" spans="7:15" ht="13.5" customHeight="1" x14ac:dyDescent="0.25">
      <c r="G2088" s="111">
        <v>45969</v>
      </c>
      <c r="H2088" s="112" t="s">
        <v>21</v>
      </c>
      <c r="I2088" s="121">
        <v>0.57638888888888884</v>
      </c>
      <c r="J2088" s="112">
        <v>6</v>
      </c>
      <c r="K2088" s="112">
        <v>9</v>
      </c>
      <c r="L2088" s="115">
        <v>3</v>
      </c>
      <c r="M2088" s="49">
        <f t="shared" si="96"/>
        <v>1758</v>
      </c>
      <c r="N2088" s="2">
        <f t="shared" si="97"/>
        <v>1</v>
      </c>
      <c r="O2088" s="16">
        <f t="shared" si="98"/>
        <v>1</v>
      </c>
    </row>
    <row r="2089" spans="7:15" ht="13.5" customHeight="1" x14ac:dyDescent="0.25">
      <c r="G2089" s="111">
        <v>45969</v>
      </c>
      <c r="H2089" s="112" t="s">
        <v>149</v>
      </c>
      <c r="I2089" s="121">
        <v>0.59027777777777779</v>
      </c>
      <c r="J2089" s="112">
        <v>4</v>
      </c>
      <c r="K2089" s="112">
        <v>0</v>
      </c>
      <c r="L2089" s="115">
        <v>4</v>
      </c>
      <c r="M2089" s="49">
        <f t="shared" si="96"/>
        <v>1759</v>
      </c>
      <c r="N2089" s="2">
        <f t="shared" si="97"/>
        <v>1</v>
      </c>
      <c r="O2089" s="16">
        <f t="shared" si="98"/>
        <v>1</v>
      </c>
    </row>
    <row r="2090" spans="7:15" ht="13.5" customHeight="1" x14ac:dyDescent="0.25">
      <c r="G2090" s="111">
        <v>45969</v>
      </c>
      <c r="H2090" s="112" t="s">
        <v>149</v>
      </c>
      <c r="I2090" s="121">
        <v>0.61805555555555558</v>
      </c>
      <c r="J2090" s="112">
        <v>4</v>
      </c>
      <c r="K2090" s="112">
        <v>0</v>
      </c>
      <c r="L2090" s="115">
        <v>5</v>
      </c>
      <c r="M2090" s="49">
        <f t="shared" si="96"/>
        <v>1760</v>
      </c>
      <c r="N2090" s="2">
        <f t="shared" si="97"/>
        <v>2</v>
      </c>
      <c r="O2090" s="16">
        <f t="shared" si="98"/>
        <v>2</v>
      </c>
    </row>
    <row r="2091" spans="7:15" ht="13.5" customHeight="1" x14ac:dyDescent="0.25">
      <c r="G2091" s="116">
        <v>45969</v>
      </c>
      <c r="H2091" s="117" t="s">
        <v>149</v>
      </c>
      <c r="I2091" s="123">
        <v>0.61805555555555558</v>
      </c>
      <c r="J2091" s="117">
        <v>4</v>
      </c>
      <c r="K2091" s="117">
        <v>0</v>
      </c>
      <c r="L2091" s="118">
        <v>5</v>
      </c>
      <c r="M2091" s="49">
        <f t="shared" si="96"/>
        <v>1760</v>
      </c>
      <c r="N2091" s="2">
        <f t="shared" si="97"/>
        <v>1</v>
      </c>
      <c r="O2091" s="16">
        <f t="shared" si="98"/>
        <v>2</v>
      </c>
    </row>
    <row r="2092" spans="7:15" ht="13.5" customHeight="1" x14ac:dyDescent="0.25">
      <c r="G2092" s="111">
        <v>45969</v>
      </c>
      <c r="H2092" s="112" t="s">
        <v>149</v>
      </c>
      <c r="I2092" s="121">
        <v>0.67361111111111116</v>
      </c>
      <c r="J2092" s="112">
        <v>4</v>
      </c>
      <c r="K2092" s="112">
        <v>0</v>
      </c>
      <c r="L2092" s="115">
        <v>7</v>
      </c>
      <c r="M2092" s="49">
        <f t="shared" si="96"/>
        <v>1761</v>
      </c>
      <c r="N2092" s="2">
        <f t="shared" si="97"/>
        <v>1</v>
      </c>
      <c r="O2092" s="16">
        <f t="shared" si="98"/>
        <v>1</v>
      </c>
    </row>
    <row r="2093" spans="7:15" ht="13.5" customHeight="1" x14ac:dyDescent="0.25">
      <c r="G2093" s="111">
        <v>45969</v>
      </c>
      <c r="H2093" s="112" t="s">
        <v>149</v>
      </c>
      <c r="I2093" s="121">
        <v>0.75347222222222221</v>
      </c>
      <c r="J2093" s="112">
        <v>4</v>
      </c>
      <c r="K2093" s="112">
        <v>0</v>
      </c>
      <c r="L2093" s="115">
        <v>10</v>
      </c>
      <c r="M2093" s="49">
        <f t="shared" si="96"/>
        <v>1762</v>
      </c>
      <c r="N2093" s="2">
        <f t="shared" si="97"/>
        <v>1</v>
      </c>
      <c r="O2093" s="16">
        <f t="shared" si="98"/>
        <v>1</v>
      </c>
    </row>
    <row r="2094" spans="7:15" ht="13.5" customHeight="1" x14ac:dyDescent="0.25">
      <c r="G2094" s="111">
        <v>45976</v>
      </c>
      <c r="H2094" s="112" t="s">
        <v>4</v>
      </c>
      <c r="I2094" s="121">
        <v>0.53472222222222221</v>
      </c>
      <c r="J2094" s="112">
        <v>5</v>
      </c>
      <c r="K2094" s="112">
        <v>6</v>
      </c>
      <c r="L2094" s="115">
        <v>2</v>
      </c>
      <c r="M2094" s="49">
        <f t="shared" si="96"/>
        <v>1763</v>
      </c>
      <c r="N2094" s="2">
        <f t="shared" si="97"/>
        <v>2</v>
      </c>
      <c r="O2094" s="16">
        <f t="shared" si="98"/>
        <v>2</v>
      </c>
    </row>
    <row r="2095" spans="7:15" ht="13.5" customHeight="1" x14ac:dyDescent="0.25">
      <c r="G2095" s="111">
        <v>45976</v>
      </c>
      <c r="H2095" s="112" t="s">
        <v>4</v>
      </c>
      <c r="I2095" s="121">
        <v>0.53472222222222221</v>
      </c>
      <c r="J2095" s="112">
        <v>5</v>
      </c>
      <c r="K2095" s="112">
        <v>6</v>
      </c>
      <c r="L2095" s="115">
        <v>2</v>
      </c>
      <c r="M2095" s="49">
        <f t="shared" si="96"/>
        <v>1763</v>
      </c>
      <c r="N2095" s="2">
        <f t="shared" si="97"/>
        <v>1</v>
      </c>
      <c r="O2095" s="16">
        <f t="shared" si="98"/>
        <v>2</v>
      </c>
    </row>
    <row r="2096" spans="7:15" ht="13.5" customHeight="1" x14ac:dyDescent="0.25">
      <c r="G2096" s="111">
        <v>45976</v>
      </c>
      <c r="H2096" s="112" t="s">
        <v>1079</v>
      </c>
      <c r="I2096" s="121">
        <v>0.54861111111111116</v>
      </c>
      <c r="J2096" s="112">
        <v>4</v>
      </c>
      <c r="K2096" s="112">
        <v>0</v>
      </c>
      <c r="L2096" s="115">
        <v>2</v>
      </c>
      <c r="M2096" s="49">
        <f t="shared" si="96"/>
        <v>1764</v>
      </c>
      <c r="N2096" s="2">
        <f t="shared" si="97"/>
        <v>1</v>
      </c>
      <c r="O2096" s="16">
        <f t="shared" si="98"/>
        <v>1</v>
      </c>
    </row>
    <row r="2097" spans="7:15" ht="13.5" customHeight="1" x14ac:dyDescent="0.25">
      <c r="G2097" s="111">
        <v>45976</v>
      </c>
      <c r="H2097" s="112" t="s">
        <v>4</v>
      </c>
      <c r="I2097" s="121">
        <v>0.58333333333333337</v>
      </c>
      <c r="J2097" s="112">
        <v>5</v>
      </c>
      <c r="K2097" s="112">
        <v>6</v>
      </c>
      <c r="L2097" s="115">
        <v>4</v>
      </c>
      <c r="M2097" s="49">
        <f t="shared" si="96"/>
        <v>1765</v>
      </c>
      <c r="N2097" s="2">
        <f t="shared" si="97"/>
        <v>1</v>
      </c>
      <c r="O2097" s="16">
        <f t="shared" si="98"/>
        <v>1</v>
      </c>
    </row>
    <row r="2098" spans="7:15" ht="13.5" customHeight="1" x14ac:dyDescent="0.25">
      <c r="G2098" s="111">
        <v>45976</v>
      </c>
      <c r="H2098" s="112" t="s">
        <v>1079</v>
      </c>
      <c r="I2098" s="121">
        <v>0.59722222222222221</v>
      </c>
      <c r="J2098" s="112">
        <v>4</v>
      </c>
      <c r="K2098" s="112">
        <v>0</v>
      </c>
      <c r="L2098" s="115">
        <v>4</v>
      </c>
      <c r="M2098" s="49">
        <f t="shared" si="96"/>
        <v>1766</v>
      </c>
      <c r="N2098" s="2">
        <f t="shared" si="97"/>
        <v>1</v>
      </c>
      <c r="O2098" s="16">
        <f t="shared" si="98"/>
        <v>1</v>
      </c>
    </row>
    <row r="2099" spans="7:15" ht="13.5" customHeight="1" x14ac:dyDescent="0.25">
      <c r="G2099" s="111">
        <v>45976</v>
      </c>
      <c r="H2099" s="112" t="s">
        <v>4</v>
      </c>
      <c r="I2099" s="121">
        <v>0.60763888888888884</v>
      </c>
      <c r="J2099" s="112">
        <v>5</v>
      </c>
      <c r="K2099" s="112">
        <v>6</v>
      </c>
      <c r="L2099" s="115">
        <v>5</v>
      </c>
      <c r="M2099" s="49">
        <f t="shared" si="96"/>
        <v>1767</v>
      </c>
      <c r="N2099" s="2">
        <f t="shared" si="97"/>
        <v>1</v>
      </c>
      <c r="O2099" s="16">
        <f t="shared" si="98"/>
        <v>1</v>
      </c>
    </row>
    <row r="2100" spans="7:15" ht="13.5" customHeight="1" x14ac:dyDescent="0.25">
      <c r="G2100" s="111">
        <v>45976</v>
      </c>
      <c r="H2100" s="112" t="s">
        <v>1079</v>
      </c>
      <c r="I2100" s="121">
        <v>0.62152777777777779</v>
      </c>
      <c r="J2100" s="112">
        <v>4</v>
      </c>
      <c r="K2100" s="112">
        <v>0</v>
      </c>
      <c r="L2100" s="115">
        <v>5</v>
      </c>
      <c r="M2100" s="49">
        <f t="shared" si="96"/>
        <v>1768</v>
      </c>
      <c r="N2100" s="2">
        <f t="shared" si="97"/>
        <v>2</v>
      </c>
      <c r="O2100" s="16">
        <f t="shared" si="98"/>
        <v>2</v>
      </c>
    </row>
    <row r="2101" spans="7:15" ht="13.5" customHeight="1" x14ac:dyDescent="0.25">
      <c r="G2101" s="111">
        <v>45976</v>
      </c>
      <c r="H2101" s="112" t="s">
        <v>1079</v>
      </c>
      <c r="I2101" s="121">
        <v>0.62152777777777779</v>
      </c>
      <c r="J2101" s="112">
        <v>4</v>
      </c>
      <c r="K2101" s="112">
        <v>0</v>
      </c>
      <c r="L2101" s="115">
        <v>5</v>
      </c>
      <c r="M2101" s="49">
        <f t="shared" si="96"/>
        <v>1768</v>
      </c>
      <c r="N2101" s="2">
        <f t="shared" si="97"/>
        <v>1</v>
      </c>
      <c r="O2101" s="16">
        <f t="shared" si="98"/>
        <v>2</v>
      </c>
    </row>
    <row r="2102" spans="7:15" ht="13.5" customHeight="1" x14ac:dyDescent="0.25">
      <c r="G2102" s="111">
        <v>45976</v>
      </c>
      <c r="H2102" s="112" t="s">
        <v>4</v>
      </c>
      <c r="I2102" s="121">
        <v>0.63194444444444442</v>
      </c>
      <c r="J2102" s="112">
        <v>5</v>
      </c>
      <c r="K2102" s="112">
        <v>6</v>
      </c>
      <c r="L2102" s="115">
        <v>6</v>
      </c>
      <c r="M2102" s="49">
        <f t="shared" si="96"/>
        <v>1769</v>
      </c>
      <c r="N2102" s="2">
        <f t="shared" si="97"/>
        <v>1</v>
      </c>
      <c r="O2102" s="16">
        <f t="shared" si="98"/>
        <v>1</v>
      </c>
    </row>
    <row r="2103" spans="7:15" ht="13.5" customHeight="1" x14ac:dyDescent="0.25">
      <c r="G2103" s="111">
        <v>45976</v>
      </c>
      <c r="H2103" s="112" t="s">
        <v>1079</v>
      </c>
      <c r="I2103" s="121">
        <v>0.69791666666666663</v>
      </c>
      <c r="J2103" s="112">
        <v>4</v>
      </c>
      <c r="K2103" s="112">
        <v>0</v>
      </c>
      <c r="L2103" s="115">
        <v>8</v>
      </c>
      <c r="M2103" s="49">
        <f t="shared" si="96"/>
        <v>1770</v>
      </c>
      <c r="N2103" s="2">
        <f t="shared" si="97"/>
        <v>1</v>
      </c>
      <c r="O2103" s="16">
        <f t="shared" si="98"/>
        <v>1</v>
      </c>
    </row>
    <row r="2104" spans="7:15" ht="13.5" customHeight="1" x14ac:dyDescent="0.25">
      <c r="G2104" s="111">
        <v>45976</v>
      </c>
      <c r="H2104" s="112" t="s">
        <v>4</v>
      </c>
      <c r="I2104" s="121">
        <v>0.73611111111111116</v>
      </c>
      <c r="J2104" s="112">
        <v>5</v>
      </c>
      <c r="K2104" s="112">
        <v>6</v>
      </c>
      <c r="L2104" s="115">
        <v>10</v>
      </c>
      <c r="M2104" s="49">
        <f t="shared" si="96"/>
        <v>1771</v>
      </c>
      <c r="N2104" s="2">
        <f t="shared" si="97"/>
        <v>1</v>
      </c>
      <c r="O2104" s="16">
        <f t="shared" si="98"/>
        <v>1</v>
      </c>
    </row>
    <row r="2105" spans="7:15" ht="13.5" customHeight="1" x14ac:dyDescent="0.25">
      <c r="G2105" s="111">
        <v>45976</v>
      </c>
      <c r="H2105" s="112" t="s">
        <v>1079</v>
      </c>
      <c r="I2105" s="121">
        <v>0.74652777777777779</v>
      </c>
      <c r="J2105" s="112">
        <v>4</v>
      </c>
      <c r="K2105" s="112">
        <v>0</v>
      </c>
      <c r="L2105" s="115">
        <v>10</v>
      </c>
      <c r="M2105" s="49">
        <f t="shared" si="96"/>
        <v>1772</v>
      </c>
      <c r="N2105" s="2">
        <f t="shared" si="97"/>
        <v>1</v>
      </c>
      <c r="O2105" s="16">
        <f t="shared" si="98"/>
        <v>1</v>
      </c>
    </row>
    <row r="2106" spans="7:15" ht="13.5" customHeight="1" x14ac:dyDescent="0.25">
      <c r="G2106" s="111">
        <v>45983</v>
      </c>
      <c r="H2106" s="112" t="s">
        <v>226</v>
      </c>
      <c r="I2106" s="121">
        <v>0.58333333333333337</v>
      </c>
      <c r="J2106" s="112">
        <v>4</v>
      </c>
      <c r="K2106" s="112">
        <v>3</v>
      </c>
      <c r="L2106" s="115">
        <v>4</v>
      </c>
      <c r="M2106" s="49">
        <f t="shared" si="96"/>
        <v>1773</v>
      </c>
      <c r="N2106" s="2">
        <f t="shared" si="97"/>
        <v>1</v>
      </c>
      <c r="O2106" s="16">
        <f t="shared" si="98"/>
        <v>1</v>
      </c>
    </row>
    <row r="2107" spans="7:15" ht="13.5" customHeight="1" x14ac:dyDescent="0.25">
      <c r="G2107" s="111">
        <v>45983</v>
      </c>
      <c r="H2107" s="112" t="s">
        <v>1072</v>
      </c>
      <c r="I2107" s="121">
        <v>0.62152777777777779</v>
      </c>
      <c r="J2107" s="112">
        <v>4</v>
      </c>
      <c r="K2107" s="112">
        <v>0</v>
      </c>
      <c r="L2107" s="115">
        <v>5</v>
      </c>
      <c r="M2107" s="49">
        <f t="shared" si="96"/>
        <v>1774</v>
      </c>
      <c r="N2107" s="2">
        <f t="shared" si="97"/>
        <v>1</v>
      </c>
      <c r="O2107" s="16">
        <f t="shared" si="98"/>
        <v>1</v>
      </c>
    </row>
    <row r="2108" spans="7:15" ht="13.5" customHeight="1" x14ac:dyDescent="0.25">
      <c r="G2108" s="111">
        <v>45983</v>
      </c>
      <c r="H2108" s="112" t="s">
        <v>226</v>
      </c>
      <c r="I2108" s="121">
        <v>0.63194444444444442</v>
      </c>
      <c r="J2108" s="112">
        <v>4</v>
      </c>
      <c r="K2108" s="112">
        <v>3</v>
      </c>
      <c r="L2108" s="115">
        <v>6</v>
      </c>
      <c r="M2108" s="49">
        <f t="shared" si="96"/>
        <v>1775</v>
      </c>
      <c r="N2108" s="2">
        <f t="shared" si="97"/>
        <v>2</v>
      </c>
      <c r="O2108" s="16">
        <f t="shared" si="98"/>
        <v>2</v>
      </c>
    </row>
    <row r="2109" spans="7:15" ht="13.5" customHeight="1" x14ac:dyDescent="0.25">
      <c r="G2109" s="111">
        <v>45983</v>
      </c>
      <c r="H2109" s="112" t="s">
        <v>226</v>
      </c>
      <c r="I2109" s="121">
        <v>0.63194444444444442</v>
      </c>
      <c r="J2109" s="112">
        <v>4</v>
      </c>
      <c r="K2109" s="112">
        <v>3</v>
      </c>
      <c r="L2109" s="115">
        <v>6</v>
      </c>
      <c r="M2109" s="49">
        <f t="shared" si="96"/>
        <v>1775</v>
      </c>
      <c r="N2109" s="2">
        <f t="shared" si="97"/>
        <v>1</v>
      </c>
      <c r="O2109" s="16">
        <f t="shared" si="98"/>
        <v>2</v>
      </c>
    </row>
    <row r="2110" spans="7:15" ht="13.5" customHeight="1" x14ac:dyDescent="0.25">
      <c r="G2110" s="111">
        <v>45983</v>
      </c>
      <c r="H2110" s="112" t="s">
        <v>1072</v>
      </c>
      <c r="I2110" s="121">
        <v>0.64583333333333337</v>
      </c>
      <c r="J2110" s="112">
        <v>4</v>
      </c>
      <c r="K2110" s="112">
        <v>0</v>
      </c>
      <c r="L2110" s="115">
        <v>6</v>
      </c>
      <c r="M2110" s="49">
        <f t="shared" si="96"/>
        <v>1776</v>
      </c>
      <c r="N2110" s="2">
        <f t="shared" si="97"/>
        <v>2</v>
      </c>
      <c r="O2110" s="16">
        <f t="shared" si="98"/>
        <v>2</v>
      </c>
    </row>
    <row r="2111" spans="7:15" ht="13.5" customHeight="1" x14ac:dyDescent="0.25">
      <c r="G2111" s="111">
        <v>45983</v>
      </c>
      <c r="H2111" s="112" t="s">
        <v>1072</v>
      </c>
      <c r="I2111" s="121">
        <v>0.64583333333333337</v>
      </c>
      <c r="J2111" s="112">
        <v>4</v>
      </c>
      <c r="K2111" s="112">
        <v>0</v>
      </c>
      <c r="L2111" s="115">
        <v>6</v>
      </c>
      <c r="M2111" s="49">
        <f t="shared" si="96"/>
        <v>1776</v>
      </c>
      <c r="N2111" s="2">
        <f t="shared" si="97"/>
        <v>1</v>
      </c>
      <c r="O2111" s="16">
        <f t="shared" si="98"/>
        <v>2</v>
      </c>
    </row>
    <row r="2112" spans="7:15" ht="13.5" customHeight="1" x14ac:dyDescent="0.25">
      <c r="G2112" s="111">
        <v>45983</v>
      </c>
      <c r="H2112" s="112" t="s">
        <v>226</v>
      </c>
      <c r="I2112" s="121">
        <v>0.65625</v>
      </c>
      <c r="J2112" s="112">
        <v>4</v>
      </c>
      <c r="K2112" s="112">
        <v>3</v>
      </c>
      <c r="L2112" s="115">
        <v>7</v>
      </c>
      <c r="M2112" s="49">
        <f t="shared" si="96"/>
        <v>1777</v>
      </c>
      <c r="N2112" s="2">
        <f t="shared" si="97"/>
        <v>1</v>
      </c>
      <c r="O2112" s="16">
        <f t="shared" si="98"/>
        <v>1</v>
      </c>
    </row>
    <row r="2113" spans="7:15" ht="13.5" customHeight="1" x14ac:dyDescent="0.25">
      <c r="G2113" s="111">
        <v>45983</v>
      </c>
      <c r="H2113" s="112" t="s">
        <v>226</v>
      </c>
      <c r="I2113" s="121">
        <v>0.68402777777777779</v>
      </c>
      <c r="J2113" s="112">
        <v>4</v>
      </c>
      <c r="K2113" s="112">
        <v>3</v>
      </c>
      <c r="L2113" s="115">
        <v>8</v>
      </c>
      <c r="M2113" s="49">
        <f t="shared" si="96"/>
        <v>1778</v>
      </c>
      <c r="N2113" s="2">
        <f t="shared" si="97"/>
        <v>1</v>
      </c>
      <c r="O2113" s="16">
        <f t="shared" si="98"/>
        <v>1</v>
      </c>
    </row>
    <row r="2114" spans="7:15" ht="13.5" customHeight="1" x14ac:dyDescent="0.25">
      <c r="G2114" s="111">
        <v>45983</v>
      </c>
      <c r="H2114" s="112" t="s">
        <v>1072</v>
      </c>
      <c r="I2114" s="121">
        <v>0.72222222222222221</v>
      </c>
      <c r="J2114" s="112">
        <v>4</v>
      </c>
      <c r="K2114" s="112">
        <v>0</v>
      </c>
      <c r="L2114" s="115">
        <v>9</v>
      </c>
      <c r="M2114" s="49">
        <f t="shared" si="96"/>
        <v>1779</v>
      </c>
      <c r="N2114" s="2">
        <f t="shared" si="97"/>
        <v>2</v>
      </c>
      <c r="O2114" s="16">
        <f t="shared" si="98"/>
        <v>2</v>
      </c>
    </row>
    <row r="2115" spans="7:15" ht="13.5" customHeight="1" x14ac:dyDescent="0.25">
      <c r="G2115" s="111">
        <v>45983</v>
      </c>
      <c r="H2115" s="112" t="s">
        <v>1072</v>
      </c>
      <c r="I2115" s="121">
        <v>0.72222222222222221</v>
      </c>
      <c r="J2115" s="112">
        <v>4</v>
      </c>
      <c r="K2115" s="112">
        <v>0</v>
      </c>
      <c r="L2115" s="115">
        <v>9</v>
      </c>
      <c r="M2115" s="49">
        <f t="shared" si="96"/>
        <v>1779</v>
      </c>
      <c r="N2115" s="2">
        <f t="shared" si="97"/>
        <v>1</v>
      </c>
      <c r="O2115" s="16">
        <f t="shared" si="98"/>
        <v>2</v>
      </c>
    </row>
    <row r="2116" spans="7:15" ht="13.5" customHeight="1" x14ac:dyDescent="0.25">
      <c r="G2116" s="111">
        <v>45983</v>
      </c>
      <c r="H2116" s="112" t="s">
        <v>226</v>
      </c>
      <c r="I2116" s="121">
        <v>0.73611111111111116</v>
      </c>
      <c r="J2116" s="112">
        <v>4</v>
      </c>
      <c r="K2116" s="112">
        <v>3</v>
      </c>
      <c r="L2116" s="115">
        <v>10</v>
      </c>
      <c r="M2116" s="49">
        <f t="shared" si="96"/>
        <v>1780</v>
      </c>
      <c r="N2116" s="2">
        <f t="shared" si="97"/>
        <v>1</v>
      </c>
      <c r="O2116" s="16">
        <f t="shared" si="98"/>
        <v>1</v>
      </c>
    </row>
    <row r="2117" spans="7:15" ht="13.5" customHeight="1" x14ac:dyDescent="0.25">
      <c r="G2117" s="111">
        <v>45983</v>
      </c>
      <c r="H2117" s="112" t="s">
        <v>1072</v>
      </c>
      <c r="I2117" s="121">
        <v>0.74652777777777779</v>
      </c>
      <c r="J2117" s="112">
        <v>4</v>
      </c>
      <c r="K2117" s="112">
        <v>0</v>
      </c>
      <c r="L2117" s="115">
        <v>10</v>
      </c>
      <c r="M2117" s="49">
        <f t="shared" si="96"/>
        <v>1781</v>
      </c>
      <c r="N2117" s="2">
        <f t="shared" si="97"/>
        <v>1</v>
      </c>
      <c r="O2117" s="16">
        <f t="shared" si="98"/>
        <v>1</v>
      </c>
    </row>
    <row r="2118" spans="7:15" ht="13.5" customHeight="1" x14ac:dyDescent="0.25">
      <c r="G2118" s="111">
        <v>45990</v>
      </c>
      <c r="H2118" s="112" t="s">
        <v>149</v>
      </c>
      <c r="I2118" s="121">
        <v>0.67013888888888884</v>
      </c>
      <c r="J2118" s="112">
        <v>4</v>
      </c>
      <c r="K2118" s="112">
        <v>0</v>
      </c>
      <c r="L2118" s="115">
        <v>7</v>
      </c>
      <c r="M2118" s="49">
        <f t="shared" ref="M2118:M2181" si="99">IF(AND(G2118=G2117,L2118=L2117,I2118=I2117),M2117,M2117+1)</f>
        <v>1782</v>
      </c>
      <c r="N2118" s="2">
        <f t="shared" si="97"/>
        <v>2</v>
      </c>
      <c r="O2118" s="16">
        <f t="shared" si="98"/>
        <v>2</v>
      </c>
    </row>
    <row r="2119" spans="7:15" ht="13.5" customHeight="1" x14ac:dyDescent="0.25">
      <c r="G2119" s="111">
        <v>45990</v>
      </c>
      <c r="H2119" s="112" t="s">
        <v>149</v>
      </c>
      <c r="I2119" s="121">
        <v>0.67013888888888884</v>
      </c>
      <c r="J2119" s="112">
        <v>4</v>
      </c>
      <c r="K2119" s="112">
        <v>0</v>
      </c>
      <c r="L2119" s="115">
        <v>7</v>
      </c>
      <c r="M2119" s="49">
        <f t="shared" si="99"/>
        <v>1782</v>
      </c>
      <c r="N2119" s="2">
        <f t="shared" si="97"/>
        <v>1</v>
      </c>
      <c r="O2119" s="16">
        <f t="shared" si="98"/>
        <v>2</v>
      </c>
    </row>
    <row r="2120" spans="7:15" ht="13.5" customHeight="1" x14ac:dyDescent="0.25">
      <c r="G2120" s="111">
        <v>45990</v>
      </c>
      <c r="H2120" s="112" t="s">
        <v>4</v>
      </c>
      <c r="I2120" s="121">
        <v>0.71180555555555558</v>
      </c>
      <c r="J2120" s="112">
        <v>7</v>
      </c>
      <c r="K2120" s="112">
        <v>9</v>
      </c>
      <c r="L2120" s="115">
        <v>9</v>
      </c>
      <c r="M2120" s="49">
        <f t="shared" si="99"/>
        <v>1783</v>
      </c>
      <c r="N2120" s="2">
        <f t="shared" si="97"/>
        <v>2</v>
      </c>
      <c r="O2120" s="16">
        <f t="shared" si="98"/>
        <v>2</v>
      </c>
    </row>
    <row r="2121" spans="7:15" ht="13.5" customHeight="1" x14ac:dyDescent="0.25">
      <c r="G2121" s="111">
        <v>45990</v>
      </c>
      <c r="H2121" s="112" t="s">
        <v>4</v>
      </c>
      <c r="I2121" s="121">
        <v>0.71180555555555558</v>
      </c>
      <c r="J2121" s="112">
        <v>7</v>
      </c>
      <c r="K2121" s="112">
        <v>9</v>
      </c>
      <c r="L2121" s="115">
        <v>9</v>
      </c>
      <c r="M2121" s="49">
        <f t="shared" si="99"/>
        <v>1783</v>
      </c>
      <c r="N2121" s="2">
        <f t="shared" ref="N2121:N2184" si="100">IF(M2121=M2123,3,IF(M2121=M2122,2,1))</f>
        <v>1</v>
      </c>
      <c r="O2121" s="16">
        <f t="shared" ref="O2121:O2184" si="101">IF(N2119=3,3,IF(N2120=3,3,IF(N2120=2,2,N2121)))</f>
        <v>2</v>
      </c>
    </row>
    <row r="2122" spans="7:15" ht="13.5" customHeight="1" x14ac:dyDescent="0.25">
      <c r="G2122" s="111">
        <v>45990</v>
      </c>
      <c r="H2122" s="112" t="s">
        <v>149</v>
      </c>
      <c r="I2122" s="121">
        <v>0.74652777777777779</v>
      </c>
      <c r="J2122" s="112">
        <v>4</v>
      </c>
      <c r="K2122" s="112">
        <v>0</v>
      </c>
      <c r="L2122" s="115">
        <v>10</v>
      </c>
      <c r="M2122" s="49">
        <f t="shared" si="99"/>
        <v>1784</v>
      </c>
      <c r="N2122" s="2">
        <f t="shared" si="100"/>
        <v>2</v>
      </c>
      <c r="O2122" s="16">
        <f t="shared" si="101"/>
        <v>2</v>
      </c>
    </row>
    <row r="2123" spans="7:15" ht="13.5" customHeight="1" x14ac:dyDescent="0.25">
      <c r="G2123" s="111">
        <v>45990</v>
      </c>
      <c r="H2123" s="112" t="s">
        <v>149</v>
      </c>
      <c r="I2123" s="121">
        <v>0.74652777777777779</v>
      </c>
      <c r="J2123" s="112">
        <v>4</v>
      </c>
      <c r="K2123" s="112">
        <v>0</v>
      </c>
      <c r="L2123" s="115">
        <v>10</v>
      </c>
      <c r="M2123" s="49">
        <f t="shared" si="99"/>
        <v>1784</v>
      </c>
      <c r="N2123" s="2">
        <f t="shared" si="100"/>
        <v>1</v>
      </c>
      <c r="O2123" s="16">
        <f t="shared" si="101"/>
        <v>2</v>
      </c>
    </row>
    <row r="2124" spans="7:15" ht="13.5" customHeight="1" x14ac:dyDescent="0.25">
      <c r="G2124" s="111">
        <v>45997</v>
      </c>
      <c r="H2124" s="112" t="s">
        <v>198</v>
      </c>
      <c r="I2124" s="121">
        <v>0.55902777777777779</v>
      </c>
      <c r="J2124" s="112">
        <v>4</v>
      </c>
      <c r="K2124" s="112">
        <v>0</v>
      </c>
      <c r="L2124" s="115">
        <v>3</v>
      </c>
      <c r="M2124" s="49">
        <f t="shared" si="99"/>
        <v>1785</v>
      </c>
      <c r="N2124" s="2">
        <f t="shared" si="100"/>
        <v>1</v>
      </c>
      <c r="O2124" s="16">
        <f t="shared" si="101"/>
        <v>1</v>
      </c>
    </row>
    <row r="2125" spans="7:15" ht="13.5" customHeight="1" x14ac:dyDescent="0.25">
      <c r="G2125" s="111">
        <v>45997</v>
      </c>
      <c r="H2125" s="112" t="s">
        <v>198</v>
      </c>
      <c r="I2125" s="121">
        <v>0.65625</v>
      </c>
      <c r="J2125" s="112">
        <v>4</v>
      </c>
      <c r="K2125" s="112">
        <v>0</v>
      </c>
      <c r="L2125" s="115">
        <v>7</v>
      </c>
      <c r="M2125" s="49">
        <f t="shared" si="99"/>
        <v>1786</v>
      </c>
      <c r="N2125" s="2">
        <f t="shared" si="100"/>
        <v>2</v>
      </c>
      <c r="O2125" s="16">
        <f t="shared" si="101"/>
        <v>2</v>
      </c>
    </row>
    <row r="2126" spans="7:15" ht="13.5" customHeight="1" x14ac:dyDescent="0.25">
      <c r="G2126" s="111">
        <v>45997</v>
      </c>
      <c r="H2126" s="112" t="s">
        <v>198</v>
      </c>
      <c r="I2126" s="121">
        <v>0.65625</v>
      </c>
      <c r="J2126" s="112">
        <v>4</v>
      </c>
      <c r="K2126" s="112">
        <v>0</v>
      </c>
      <c r="L2126" s="115">
        <v>7</v>
      </c>
      <c r="M2126" s="49">
        <f t="shared" si="99"/>
        <v>1786</v>
      </c>
      <c r="N2126" s="2">
        <f t="shared" si="100"/>
        <v>1</v>
      </c>
      <c r="O2126" s="16">
        <f t="shared" si="101"/>
        <v>2</v>
      </c>
    </row>
    <row r="2127" spans="7:15" ht="13.5" customHeight="1" x14ac:dyDescent="0.25">
      <c r="G2127" s="111">
        <v>45997</v>
      </c>
      <c r="H2127" s="112" t="s">
        <v>198</v>
      </c>
      <c r="I2127" s="121">
        <v>0.73611111111111116</v>
      </c>
      <c r="J2127" s="112">
        <v>4</v>
      </c>
      <c r="K2127" s="112">
        <v>0</v>
      </c>
      <c r="L2127" s="115">
        <v>10</v>
      </c>
      <c r="M2127" s="49">
        <f t="shared" si="99"/>
        <v>1787</v>
      </c>
      <c r="N2127" s="2">
        <f t="shared" si="100"/>
        <v>1</v>
      </c>
      <c r="O2127" s="16">
        <f t="shared" si="101"/>
        <v>1</v>
      </c>
    </row>
    <row r="2128" spans="7:15" ht="13.5" customHeight="1" x14ac:dyDescent="0.25">
      <c r="G2128" s="111">
        <v>45998</v>
      </c>
      <c r="H2128" s="112" t="s">
        <v>149</v>
      </c>
      <c r="I2128" s="121">
        <v>0.63194444444444442</v>
      </c>
      <c r="J2128" s="112">
        <v>4</v>
      </c>
      <c r="K2128" s="112">
        <v>4</v>
      </c>
      <c r="L2128" s="115">
        <v>6</v>
      </c>
      <c r="M2128" s="49">
        <f t="shared" si="99"/>
        <v>1788</v>
      </c>
      <c r="N2128" s="2">
        <f t="shared" si="100"/>
        <v>1</v>
      </c>
      <c r="O2128" s="16">
        <f t="shared" si="101"/>
        <v>1</v>
      </c>
    </row>
    <row r="2129" spans="7:15" ht="13.5" customHeight="1" x14ac:dyDescent="0.25">
      <c r="G2129" s="111">
        <v>45998</v>
      </c>
      <c r="H2129" s="112" t="s">
        <v>149</v>
      </c>
      <c r="I2129" s="121">
        <v>0.70833333333333337</v>
      </c>
      <c r="J2129" s="112">
        <v>4</v>
      </c>
      <c r="K2129" s="112">
        <v>4</v>
      </c>
      <c r="L2129" s="115">
        <v>9</v>
      </c>
      <c r="M2129" s="49">
        <f t="shared" si="99"/>
        <v>1789</v>
      </c>
      <c r="N2129" s="2">
        <f t="shared" si="100"/>
        <v>1</v>
      </c>
      <c r="O2129" s="16">
        <f t="shared" si="101"/>
        <v>1</v>
      </c>
    </row>
    <row r="2130" spans="7:15" ht="13.5" customHeight="1" x14ac:dyDescent="0.25">
      <c r="G2130" s="111">
        <v>45998</v>
      </c>
      <c r="H2130" s="112" t="s">
        <v>149</v>
      </c>
      <c r="I2130" s="121">
        <v>0.73611111111111116</v>
      </c>
      <c r="J2130" s="112">
        <v>4</v>
      </c>
      <c r="K2130" s="112">
        <v>4</v>
      </c>
      <c r="L2130" s="115">
        <v>10</v>
      </c>
      <c r="M2130" s="49">
        <f t="shared" si="99"/>
        <v>1790</v>
      </c>
      <c r="N2130" s="2">
        <f t="shared" si="100"/>
        <v>2</v>
      </c>
      <c r="O2130" s="16">
        <f t="shared" si="101"/>
        <v>2</v>
      </c>
    </row>
    <row r="2131" spans="7:15" ht="13.5" customHeight="1" x14ac:dyDescent="0.25">
      <c r="G2131" s="111">
        <v>45998</v>
      </c>
      <c r="H2131" s="112" t="s">
        <v>149</v>
      </c>
      <c r="I2131" s="121">
        <v>0.73611111111111116</v>
      </c>
      <c r="J2131" s="112">
        <v>4</v>
      </c>
      <c r="K2131" s="112">
        <v>4</v>
      </c>
      <c r="L2131" s="115">
        <v>10</v>
      </c>
      <c r="M2131" s="49">
        <f t="shared" si="99"/>
        <v>1790</v>
      </c>
      <c r="N2131" s="2">
        <f t="shared" si="100"/>
        <v>1</v>
      </c>
      <c r="O2131" s="16">
        <f t="shared" si="101"/>
        <v>2</v>
      </c>
    </row>
    <row r="2132" spans="7:15" ht="13.5" customHeight="1" x14ac:dyDescent="0.25">
      <c r="G2132" s="111">
        <v>46004</v>
      </c>
      <c r="H2132" s="112" t="s">
        <v>22</v>
      </c>
      <c r="I2132" s="121">
        <v>0.55555555555555558</v>
      </c>
      <c r="J2132" s="112">
        <v>4</v>
      </c>
      <c r="K2132" s="112">
        <v>2</v>
      </c>
      <c r="L2132" s="115">
        <v>3</v>
      </c>
      <c r="M2132" s="49">
        <f t="shared" si="99"/>
        <v>1791</v>
      </c>
      <c r="N2132" s="2">
        <f t="shared" si="100"/>
        <v>2</v>
      </c>
      <c r="O2132" s="16">
        <f t="shared" si="101"/>
        <v>2</v>
      </c>
    </row>
    <row r="2133" spans="7:15" ht="13.5" customHeight="1" x14ac:dyDescent="0.25">
      <c r="G2133" s="111">
        <v>46004</v>
      </c>
      <c r="H2133" s="112" t="s">
        <v>22</v>
      </c>
      <c r="I2133" s="121">
        <v>0.55555555555555558</v>
      </c>
      <c r="J2133" s="112">
        <v>4</v>
      </c>
      <c r="K2133" s="112">
        <v>2</v>
      </c>
      <c r="L2133" s="115">
        <v>3</v>
      </c>
      <c r="M2133" s="49">
        <f t="shared" si="99"/>
        <v>1791</v>
      </c>
      <c r="N2133" s="2">
        <f t="shared" si="100"/>
        <v>1</v>
      </c>
      <c r="O2133" s="16">
        <f t="shared" si="101"/>
        <v>2</v>
      </c>
    </row>
    <row r="2134" spans="7:15" ht="13.5" customHeight="1" x14ac:dyDescent="0.25">
      <c r="G2134" s="111">
        <v>46004</v>
      </c>
      <c r="H2134" s="112" t="s">
        <v>148</v>
      </c>
      <c r="I2134" s="121">
        <v>0.59375</v>
      </c>
      <c r="J2134" s="112">
        <v>4</v>
      </c>
      <c r="K2134" s="112">
        <v>0</v>
      </c>
      <c r="L2134" s="115">
        <v>4</v>
      </c>
      <c r="M2134" s="49">
        <f t="shared" si="99"/>
        <v>1792</v>
      </c>
      <c r="N2134" s="2">
        <f t="shared" si="100"/>
        <v>2</v>
      </c>
      <c r="O2134" s="16">
        <f t="shared" si="101"/>
        <v>2</v>
      </c>
    </row>
    <row r="2135" spans="7:15" ht="13.5" customHeight="1" x14ac:dyDescent="0.25">
      <c r="G2135" s="111">
        <v>46004</v>
      </c>
      <c r="H2135" s="112" t="s">
        <v>148</v>
      </c>
      <c r="I2135" s="121">
        <v>0.59375</v>
      </c>
      <c r="J2135" s="112">
        <v>4</v>
      </c>
      <c r="K2135" s="112">
        <v>0</v>
      </c>
      <c r="L2135" s="115">
        <v>4</v>
      </c>
      <c r="M2135" s="49">
        <f t="shared" si="99"/>
        <v>1792</v>
      </c>
      <c r="N2135" s="2">
        <f t="shared" si="100"/>
        <v>1</v>
      </c>
      <c r="O2135" s="16">
        <f t="shared" si="101"/>
        <v>2</v>
      </c>
    </row>
    <row r="2136" spans="7:15" ht="13.5" customHeight="1" x14ac:dyDescent="0.25">
      <c r="G2136" s="111">
        <v>46004</v>
      </c>
      <c r="H2136" s="112" t="s">
        <v>22</v>
      </c>
      <c r="I2136" s="121">
        <v>0.62847222222222221</v>
      </c>
      <c r="J2136" s="112">
        <v>4</v>
      </c>
      <c r="K2136" s="112">
        <v>2</v>
      </c>
      <c r="L2136" s="115">
        <v>6</v>
      </c>
      <c r="M2136" s="49">
        <f t="shared" si="99"/>
        <v>1793</v>
      </c>
      <c r="N2136" s="2">
        <f t="shared" si="100"/>
        <v>1</v>
      </c>
      <c r="O2136" s="16">
        <f t="shared" si="101"/>
        <v>1</v>
      </c>
    </row>
    <row r="2137" spans="7:15" ht="13.5" customHeight="1" x14ac:dyDescent="0.25">
      <c r="G2137" s="111">
        <v>46004</v>
      </c>
      <c r="H2137" s="112" t="s">
        <v>22</v>
      </c>
      <c r="I2137" s="121">
        <v>0.65625</v>
      </c>
      <c r="J2137" s="112">
        <v>4</v>
      </c>
      <c r="K2137" s="112">
        <v>2</v>
      </c>
      <c r="L2137" s="115">
        <v>7</v>
      </c>
      <c r="M2137" s="49">
        <f t="shared" si="99"/>
        <v>1794</v>
      </c>
      <c r="N2137" s="2">
        <f t="shared" si="100"/>
        <v>1</v>
      </c>
      <c r="O2137" s="16">
        <f t="shared" si="101"/>
        <v>1</v>
      </c>
    </row>
    <row r="2138" spans="7:15" ht="13.5" customHeight="1" x14ac:dyDescent="0.25">
      <c r="G2138" s="111">
        <v>46004</v>
      </c>
      <c r="H2138" s="112" t="s">
        <v>22</v>
      </c>
      <c r="I2138" s="121">
        <v>0.68402777777777779</v>
      </c>
      <c r="J2138" s="112">
        <v>4</v>
      </c>
      <c r="K2138" s="112">
        <v>2</v>
      </c>
      <c r="L2138" s="115">
        <v>8</v>
      </c>
      <c r="M2138" s="49">
        <f t="shared" si="99"/>
        <v>1795</v>
      </c>
      <c r="N2138" s="2">
        <f t="shared" si="100"/>
        <v>1</v>
      </c>
      <c r="O2138" s="16">
        <f t="shared" si="101"/>
        <v>1</v>
      </c>
    </row>
    <row r="2139" spans="7:15" ht="13.5" customHeight="1" x14ac:dyDescent="0.25">
      <c r="G2139" s="111">
        <v>46004</v>
      </c>
      <c r="H2139" s="112" t="s">
        <v>22</v>
      </c>
      <c r="I2139" s="121">
        <v>0.71180555555555558</v>
      </c>
      <c r="J2139" s="112">
        <v>4</v>
      </c>
      <c r="K2139" s="112">
        <v>2</v>
      </c>
      <c r="L2139" s="115">
        <v>9</v>
      </c>
      <c r="M2139" s="49">
        <f t="shared" si="99"/>
        <v>1796</v>
      </c>
      <c r="N2139" s="2">
        <f t="shared" si="100"/>
        <v>2</v>
      </c>
      <c r="O2139" s="16">
        <f t="shared" si="101"/>
        <v>2</v>
      </c>
    </row>
    <row r="2140" spans="7:15" ht="13.5" customHeight="1" x14ac:dyDescent="0.25">
      <c r="G2140" s="111">
        <v>46004</v>
      </c>
      <c r="H2140" s="112" t="s">
        <v>22</v>
      </c>
      <c r="I2140" s="121">
        <v>0.71180555555555558</v>
      </c>
      <c r="J2140" s="112">
        <v>4</v>
      </c>
      <c r="K2140" s="112">
        <v>2</v>
      </c>
      <c r="L2140" s="115">
        <v>9</v>
      </c>
      <c r="M2140" s="49">
        <f t="shared" si="99"/>
        <v>1796</v>
      </c>
      <c r="N2140" s="2">
        <f t="shared" si="100"/>
        <v>1</v>
      </c>
      <c r="O2140" s="16">
        <f t="shared" si="101"/>
        <v>2</v>
      </c>
    </row>
    <row r="2141" spans="7:15" ht="13.5" customHeight="1" x14ac:dyDescent="0.25">
      <c r="G2141" s="111">
        <v>46004</v>
      </c>
      <c r="H2141" s="112" t="s">
        <v>148</v>
      </c>
      <c r="I2141" s="121">
        <v>0.72222222222222221</v>
      </c>
      <c r="J2141" s="112">
        <v>4</v>
      </c>
      <c r="K2141" s="112">
        <v>0</v>
      </c>
      <c r="L2141" s="115">
        <v>9</v>
      </c>
      <c r="M2141" s="49">
        <f t="shared" si="99"/>
        <v>1797</v>
      </c>
      <c r="N2141" s="2">
        <f t="shared" si="100"/>
        <v>2</v>
      </c>
      <c r="O2141" s="16">
        <f t="shared" si="101"/>
        <v>2</v>
      </c>
    </row>
    <row r="2142" spans="7:15" ht="13.5" customHeight="1" x14ac:dyDescent="0.25">
      <c r="G2142" s="111">
        <v>46004</v>
      </c>
      <c r="H2142" s="112" t="s">
        <v>148</v>
      </c>
      <c r="I2142" s="121">
        <v>0.72222222222222221</v>
      </c>
      <c r="J2142" s="112">
        <v>4</v>
      </c>
      <c r="K2142" s="112">
        <v>0</v>
      </c>
      <c r="L2142" s="115">
        <v>9</v>
      </c>
      <c r="M2142" s="49">
        <f t="shared" si="99"/>
        <v>1797</v>
      </c>
      <c r="N2142" s="2">
        <f t="shared" si="100"/>
        <v>1</v>
      </c>
      <c r="O2142" s="16">
        <f t="shared" si="101"/>
        <v>2</v>
      </c>
    </row>
    <row r="2143" spans="7:15" ht="13.5" customHeight="1" x14ac:dyDescent="0.25">
      <c r="G2143" s="111">
        <v>46004</v>
      </c>
      <c r="H2143" s="112" t="s">
        <v>148</v>
      </c>
      <c r="I2143" s="121">
        <v>0.74652777777777779</v>
      </c>
      <c r="J2143" s="112">
        <v>4</v>
      </c>
      <c r="K2143" s="112">
        <v>0</v>
      </c>
      <c r="L2143" s="115">
        <v>10</v>
      </c>
      <c r="M2143" s="49">
        <f t="shared" si="99"/>
        <v>1798</v>
      </c>
      <c r="N2143" s="2">
        <f t="shared" si="100"/>
        <v>1</v>
      </c>
      <c r="O2143" s="16">
        <f t="shared" si="101"/>
        <v>1</v>
      </c>
    </row>
    <row r="2144" spans="7:15" ht="13.5" customHeight="1" x14ac:dyDescent="0.25">
      <c r="G2144" s="111">
        <v>46011</v>
      </c>
      <c r="H2144" s="112" t="s">
        <v>532</v>
      </c>
      <c r="I2144" s="121">
        <v>0.53472222222222221</v>
      </c>
      <c r="J2144" s="112">
        <v>4</v>
      </c>
      <c r="K2144" s="112">
        <v>6</v>
      </c>
      <c r="L2144" s="115">
        <v>2</v>
      </c>
      <c r="M2144" s="49">
        <f t="shared" si="99"/>
        <v>1799</v>
      </c>
      <c r="N2144" s="2">
        <f t="shared" si="100"/>
        <v>1</v>
      </c>
      <c r="O2144" s="16">
        <f t="shared" si="101"/>
        <v>1</v>
      </c>
    </row>
    <row r="2145" spans="7:15" ht="13.5" customHeight="1" x14ac:dyDescent="0.25">
      <c r="G2145" s="111">
        <v>46011</v>
      </c>
      <c r="H2145" s="112" t="s">
        <v>148</v>
      </c>
      <c r="I2145" s="121">
        <v>0.54861111111111116</v>
      </c>
      <c r="J2145" s="112">
        <v>4</v>
      </c>
      <c r="K2145" s="112">
        <v>4</v>
      </c>
      <c r="L2145" s="115">
        <v>2</v>
      </c>
      <c r="M2145" s="49">
        <f t="shared" si="99"/>
        <v>1800</v>
      </c>
      <c r="N2145" s="2">
        <f t="shared" si="100"/>
        <v>1</v>
      </c>
      <c r="O2145" s="16">
        <f t="shared" si="101"/>
        <v>1</v>
      </c>
    </row>
    <row r="2146" spans="7:15" ht="13.5" customHeight="1" x14ac:dyDescent="0.25">
      <c r="G2146" s="111">
        <v>46011</v>
      </c>
      <c r="H2146" s="112" t="s">
        <v>532</v>
      </c>
      <c r="I2146" s="121">
        <v>0.58333333333333337</v>
      </c>
      <c r="J2146" s="112">
        <v>4</v>
      </c>
      <c r="K2146" s="112">
        <v>6</v>
      </c>
      <c r="L2146" s="115">
        <v>4</v>
      </c>
      <c r="M2146" s="49">
        <f t="shared" si="99"/>
        <v>1801</v>
      </c>
      <c r="N2146" s="2">
        <f t="shared" si="100"/>
        <v>2</v>
      </c>
      <c r="O2146" s="16">
        <f t="shared" si="101"/>
        <v>2</v>
      </c>
    </row>
    <row r="2147" spans="7:15" ht="13.5" customHeight="1" x14ac:dyDescent="0.25">
      <c r="G2147" s="111">
        <v>46011</v>
      </c>
      <c r="H2147" s="112" t="s">
        <v>532</v>
      </c>
      <c r="I2147" s="121">
        <v>0.58333333333333337</v>
      </c>
      <c r="J2147" s="112">
        <v>4</v>
      </c>
      <c r="K2147" s="112">
        <v>6</v>
      </c>
      <c r="L2147" s="115">
        <v>4</v>
      </c>
      <c r="M2147" s="49">
        <f t="shared" si="99"/>
        <v>1801</v>
      </c>
      <c r="N2147" s="2">
        <f t="shared" si="100"/>
        <v>1</v>
      </c>
      <c r="O2147" s="16">
        <f t="shared" si="101"/>
        <v>2</v>
      </c>
    </row>
    <row r="2148" spans="7:15" ht="13.5" customHeight="1" x14ac:dyDescent="0.25">
      <c r="G2148" s="111">
        <v>46011</v>
      </c>
      <c r="H2148" s="112" t="s">
        <v>532</v>
      </c>
      <c r="I2148" s="121">
        <v>0.68402777777777779</v>
      </c>
      <c r="J2148" s="112">
        <v>4</v>
      </c>
      <c r="K2148" s="112">
        <v>6</v>
      </c>
      <c r="L2148" s="115">
        <v>8</v>
      </c>
      <c r="M2148" s="49">
        <f t="shared" si="99"/>
        <v>1802</v>
      </c>
      <c r="N2148" s="2">
        <f t="shared" si="100"/>
        <v>1</v>
      </c>
      <c r="O2148" s="16">
        <f t="shared" si="101"/>
        <v>1</v>
      </c>
    </row>
    <row r="2149" spans="7:15" ht="13.5" customHeight="1" x14ac:dyDescent="0.25">
      <c r="G2149" s="111">
        <v>46011</v>
      </c>
      <c r="H2149" s="112" t="s">
        <v>148</v>
      </c>
      <c r="I2149" s="121">
        <v>0.69791666666666663</v>
      </c>
      <c r="J2149" s="112">
        <v>4</v>
      </c>
      <c r="K2149" s="112">
        <v>4</v>
      </c>
      <c r="L2149" s="115">
        <v>8</v>
      </c>
      <c r="M2149" s="49">
        <f t="shared" si="99"/>
        <v>1803</v>
      </c>
      <c r="N2149" s="2">
        <f t="shared" si="100"/>
        <v>1</v>
      </c>
      <c r="O2149" s="16">
        <f t="shared" si="101"/>
        <v>1</v>
      </c>
    </row>
    <row r="2150" spans="7:15" ht="13.5" customHeight="1" x14ac:dyDescent="0.25">
      <c r="G2150" s="111">
        <v>46011</v>
      </c>
      <c r="H2150" s="112" t="s">
        <v>148</v>
      </c>
      <c r="I2150" s="121">
        <v>0.72222222222222221</v>
      </c>
      <c r="J2150" s="112">
        <v>4</v>
      </c>
      <c r="K2150" s="112">
        <v>4</v>
      </c>
      <c r="L2150" s="115">
        <v>9</v>
      </c>
      <c r="M2150" s="49">
        <f t="shared" si="99"/>
        <v>1804</v>
      </c>
      <c r="N2150" s="2">
        <f t="shared" si="100"/>
        <v>2</v>
      </c>
      <c r="O2150" s="16">
        <f t="shared" si="101"/>
        <v>2</v>
      </c>
    </row>
    <row r="2151" spans="7:15" ht="13.5" customHeight="1" x14ac:dyDescent="0.25">
      <c r="G2151" s="111">
        <v>46011</v>
      </c>
      <c r="H2151" s="112" t="s">
        <v>148</v>
      </c>
      <c r="I2151" s="121">
        <v>0.72222222222222221</v>
      </c>
      <c r="J2151" s="112">
        <v>4</v>
      </c>
      <c r="K2151" s="112">
        <v>4</v>
      </c>
      <c r="L2151" s="115">
        <v>9</v>
      </c>
      <c r="M2151" s="49">
        <f t="shared" si="99"/>
        <v>1804</v>
      </c>
      <c r="N2151" s="2">
        <f t="shared" si="100"/>
        <v>1</v>
      </c>
      <c r="O2151" s="16">
        <f t="shared" si="101"/>
        <v>2</v>
      </c>
    </row>
    <row r="2152" spans="7:15" ht="13.5" customHeight="1" x14ac:dyDescent="0.25">
      <c r="G2152" s="111">
        <v>46011</v>
      </c>
      <c r="H2152" s="112" t="s">
        <v>148</v>
      </c>
      <c r="I2152" s="121">
        <v>0.74652777777777779</v>
      </c>
      <c r="J2152" s="112">
        <v>4</v>
      </c>
      <c r="K2152" s="112">
        <v>4</v>
      </c>
      <c r="L2152" s="115">
        <v>10</v>
      </c>
      <c r="M2152" s="49">
        <f t="shared" si="99"/>
        <v>1805</v>
      </c>
      <c r="N2152" s="2">
        <f t="shared" si="100"/>
        <v>2</v>
      </c>
      <c r="O2152" s="16">
        <f t="shared" si="101"/>
        <v>2</v>
      </c>
    </row>
    <row r="2153" spans="7:15" ht="13.5" customHeight="1" x14ac:dyDescent="0.25">
      <c r="G2153" s="111">
        <v>46011</v>
      </c>
      <c r="H2153" s="112" t="s">
        <v>148</v>
      </c>
      <c r="I2153" s="121">
        <v>0.74652777777777779</v>
      </c>
      <c r="J2153" s="112">
        <v>4</v>
      </c>
      <c r="K2153" s="112">
        <v>4</v>
      </c>
      <c r="L2153" s="115">
        <v>10</v>
      </c>
      <c r="M2153" s="49">
        <f t="shared" si="99"/>
        <v>1805</v>
      </c>
      <c r="N2153" s="2">
        <f t="shared" si="100"/>
        <v>1</v>
      </c>
      <c r="O2153" s="16">
        <f t="shared" si="101"/>
        <v>2</v>
      </c>
    </row>
    <row r="2154" spans="7:15" ht="13.5" customHeight="1" x14ac:dyDescent="0.25">
      <c r="G2154" s="111">
        <v>46018</v>
      </c>
      <c r="H2154" s="112" t="s">
        <v>148</v>
      </c>
      <c r="I2154" s="121">
        <v>0.52430555555555558</v>
      </c>
      <c r="J2154" s="112">
        <v>4</v>
      </c>
      <c r="K2154" s="112">
        <v>10</v>
      </c>
      <c r="L2154" s="115">
        <v>1</v>
      </c>
      <c r="M2154" s="49">
        <f t="shared" si="99"/>
        <v>1806</v>
      </c>
      <c r="N2154" s="2">
        <f t="shared" si="100"/>
        <v>1</v>
      </c>
      <c r="O2154" s="16">
        <f t="shared" si="101"/>
        <v>1</v>
      </c>
    </row>
    <row r="2155" spans="7:15" ht="13.5" customHeight="1" x14ac:dyDescent="0.25">
      <c r="G2155" s="111">
        <v>46018</v>
      </c>
      <c r="H2155" s="112" t="s">
        <v>226</v>
      </c>
      <c r="I2155" s="121">
        <v>0.60763888888888884</v>
      </c>
      <c r="J2155" s="112">
        <v>4</v>
      </c>
      <c r="K2155" s="112">
        <v>0</v>
      </c>
      <c r="L2155" s="115">
        <v>5</v>
      </c>
      <c r="M2155" s="49">
        <f t="shared" si="99"/>
        <v>1807</v>
      </c>
      <c r="N2155" s="2">
        <f t="shared" si="100"/>
        <v>1</v>
      </c>
      <c r="O2155" s="16">
        <f t="shared" si="101"/>
        <v>1</v>
      </c>
    </row>
    <row r="2156" spans="7:15" ht="13.5" customHeight="1" x14ac:dyDescent="0.25">
      <c r="G2156" s="111">
        <v>46018</v>
      </c>
      <c r="H2156" s="112" t="s">
        <v>226</v>
      </c>
      <c r="I2156" s="121">
        <v>0.68402777777777779</v>
      </c>
      <c r="J2156" s="112">
        <v>4</v>
      </c>
      <c r="K2156" s="112">
        <v>0</v>
      </c>
      <c r="L2156" s="115">
        <v>8</v>
      </c>
      <c r="M2156" s="49">
        <f t="shared" si="99"/>
        <v>1808</v>
      </c>
      <c r="N2156" s="2">
        <f t="shared" si="100"/>
        <v>1</v>
      </c>
      <c r="O2156" s="16">
        <f t="shared" si="101"/>
        <v>1</v>
      </c>
    </row>
    <row r="2157" spans="7:15" ht="13.5" customHeight="1" x14ac:dyDescent="0.25">
      <c r="G2157" s="111">
        <v>46018</v>
      </c>
      <c r="H2157" s="112" t="s">
        <v>226</v>
      </c>
      <c r="I2157" s="121">
        <v>0.71180555555555558</v>
      </c>
      <c r="J2157" s="112">
        <v>4</v>
      </c>
      <c r="K2157" s="112">
        <v>0</v>
      </c>
      <c r="L2157" s="115">
        <v>9</v>
      </c>
      <c r="M2157" s="49">
        <f t="shared" si="99"/>
        <v>1809</v>
      </c>
      <c r="N2157" s="2">
        <f t="shared" si="100"/>
        <v>2</v>
      </c>
      <c r="O2157" s="16">
        <f t="shared" si="101"/>
        <v>2</v>
      </c>
    </row>
    <row r="2158" spans="7:15" ht="13.5" customHeight="1" x14ac:dyDescent="0.25">
      <c r="G2158" s="111">
        <v>46018</v>
      </c>
      <c r="H2158" s="112" t="s">
        <v>226</v>
      </c>
      <c r="I2158" s="121">
        <v>0.71180555555555558</v>
      </c>
      <c r="J2158" s="112">
        <v>4</v>
      </c>
      <c r="K2158" s="112">
        <v>0</v>
      </c>
      <c r="L2158" s="115">
        <v>9</v>
      </c>
      <c r="M2158" s="49">
        <f t="shared" si="99"/>
        <v>1809</v>
      </c>
      <c r="N2158" s="2">
        <f t="shared" si="100"/>
        <v>1</v>
      </c>
      <c r="O2158" s="16">
        <f t="shared" si="101"/>
        <v>2</v>
      </c>
    </row>
    <row r="2159" spans="7:15" ht="13.5" customHeight="1" x14ac:dyDescent="0.25">
      <c r="G2159" s="111">
        <v>46018</v>
      </c>
      <c r="H2159" s="112" t="s">
        <v>148</v>
      </c>
      <c r="I2159" s="121">
        <v>0.72222222222222221</v>
      </c>
      <c r="J2159" s="112">
        <v>4</v>
      </c>
      <c r="K2159" s="112">
        <v>10</v>
      </c>
      <c r="L2159" s="115">
        <v>9</v>
      </c>
      <c r="M2159" s="49">
        <f t="shared" si="99"/>
        <v>1810</v>
      </c>
      <c r="N2159" s="2">
        <f t="shared" si="100"/>
        <v>1</v>
      </c>
      <c r="O2159" s="16">
        <f t="shared" si="101"/>
        <v>1</v>
      </c>
    </row>
    <row r="2160" spans="7:15" ht="13.5" customHeight="1" x14ac:dyDescent="0.25">
      <c r="G2160" s="111">
        <v>46025</v>
      </c>
      <c r="H2160" s="112" t="s">
        <v>510</v>
      </c>
      <c r="I2160" s="121">
        <v>0.58333333333333337</v>
      </c>
      <c r="J2160" s="112">
        <v>4</v>
      </c>
      <c r="K2160" s="112">
        <v>0</v>
      </c>
      <c r="L2160" s="115">
        <v>4</v>
      </c>
      <c r="M2160" s="49">
        <f t="shared" si="99"/>
        <v>1811</v>
      </c>
      <c r="N2160" s="2">
        <f t="shared" si="100"/>
        <v>1</v>
      </c>
      <c r="O2160" s="16">
        <f t="shared" si="101"/>
        <v>1</v>
      </c>
    </row>
    <row r="2161" spans="7:15" ht="13.5" customHeight="1" x14ac:dyDescent="0.25">
      <c r="G2161" s="111">
        <v>46025</v>
      </c>
      <c r="H2161" s="112" t="s">
        <v>510</v>
      </c>
      <c r="I2161" s="121">
        <v>0.60763888888888884</v>
      </c>
      <c r="J2161" s="112">
        <v>4</v>
      </c>
      <c r="K2161" s="112">
        <v>0</v>
      </c>
      <c r="L2161" s="115">
        <v>5</v>
      </c>
      <c r="M2161" s="49">
        <f t="shared" si="99"/>
        <v>1812</v>
      </c>
      <c r="N2161" s="2">
        <f t="shared" si="100"/>
        <v>2</v>
      </c>
      <c r="O2161" s="16">
        <f t="shared" si="101"/>
        <v>2</v>
      </c>
    </row>
    <row r="2162" spans="7:15" ht="13.5" customHeight="1" x14ac:dyDescent="0.25">
      <c r="G2162" s="111">
        <v>46025</v>
      </c>
      <c r="H2162" s="112" t="s">
        <v>510</v>
      </c>
      <c r="I2162" s="121">
        <v>0.60763888888888884</v>
      </c>
      <c r="J2162" s="112">
        <v>4</v>
      </c>
      <c r="K2162" s="112">
        <v>0</v>
      </c>
      <c r="L2162" s="115">
        <v>5</v>
      </c>
      <c r="M2162" s="49">
        <f t="shared" si="99"/>
        <v>1812</v>
      </c>
      <c r="N2162" s="2">
        <f t="shared" si="100"/>
        <v>1</v>
      </c>
      <c r="O2162" s="16">
        <f t="shared" si="101"/>
        <v>2</v>
      </c>
    </row>
    <row r="2163" spans="7:15" ht="13.5" customHeight="1" x14ac:dyDescent="0.25">
      <c r="G2163" s="111">
        <v>46025</v>
      </c>
      <c r="H2163" s="112" t="s">
        <v>510</v>
      </c>
      <c r="I2163" s="121">
        <v>0.63194444444444442</v>
      </c>
      <c r="J2163" s="112">
        <v>4</v>
      </c>
      <c r="K2163" s="112">
        <v>0</v>
      </c>
      <c r="L2163" s="115">
        <v>6</v>
      </c>
      <c r="M2163" s="49">
        <f t="shared" si="99"/>
        <v>1813</v>
      </c>
      <c r="N2163" s="2">
        <f t="shared" si="100"/>
        <v>1</v>
      </c>
      <c r="O2163" s="16">
        <f t="shared" si="101"/>
        <v>1</v>
      </c>
    </row>
    <row r="2164" spans="7:15" ht="13.5" customHeight="1" x14ac:dyDescent="0.25">
      <c r="G2164" s="111">
        <v>46025</v>
      </c>
      <c r="H2164" s="112" t="s">
        <v>510</v>
      </c>
      <c r="I2164" s="121">
        <v>0.65625</v>
      </c>
      <c r="J2164" s="112">
        <v>4</v>
      </c>
      <c r="K2164" s="112">
        <v>0</v>
      </c>
      <c r="L2164" s="115">
        <v>7</v>
      </c>
      <c r="M2164" s="49">
        <f t="shared" si="99"/>
        <v>1814</v>
      </c>
      <c r="N2164" s="2">
        <f t="shared" si="100"/>
        <v>1</v>
      </c>
      <c r="O2164" s="16">
        <f t="shared" si="101"/>
        <v>1</v>
      </c>
    </row>
    <row r="2165" spans="7:15" ht="13.5" customHeight="1" x14ac:dyDescent="0.25">
      <c r="G2165" s="111">
        <v>46025</v>
      </c>
      <c r="H2165" s="112" t="s">
        <v>148</v>
      </c>
      <c r="I2165" s="121">
        <v>0.67013888888888884</v>
      </c>
      <c r="J2165" s="112">
        <v>4</v>
      </c>
      <c r="K2165" s="112">
        <v>1</v>
      </c>
      <c r="L2165" s="115">
        <v>7</v>
      </c>
      <c r="M2165" s="49">
        <f t="shared" si="99"/>
        <v>1815</v>
      </c>
      <c r="N2165" s="2">
        <f t="shared" si="100"/>
        <v>1</v>
      </c>
      <c r="O2165" s="16">
        <f t="shared" si="101"/>
        <v>1</v>
      </c>
    </row>
    <row r="2166" spans="7:15" ht="13.5" customHeight="1" x14ac:dyDescent="0.25">
      <c r="G2166" s="111">
        <v>46025</v>
      </c>
      <c r="H2166" s="112" t="s">
        <v>510</v>
      </c>
      <c r="I2166" s="121">
        <v>0.68402777777777779</v>
      </c>
      <c r="J2166" s="112">
        <v>4</v>
      </c>
      <c r="K2166" s="112">
        <v>0</v>
      </c>
      <c r="L2166" s="115">
        <v>8</v>
      </c>
      <c r="M2166" s="49">
        <f t="shared" si="99"/>
        <v>1816</v>
      </c>
      <c r="N2166" s="2">
        <f t="shared" si="100"/>
        <v>1</v>
      </c>
      <c r="O2166" s="16">
        <f t="shared" si="101"/>
        <v>1</v>
      </c>
    </row>
    <row r="2167" spans="7:15" ht="13.5" customHeight="1" x14ac:dyDescent="0.25">
      <c r="G2167" s="111">
        <v>46025</v>
      </c>
      <c r="H2167" s="112" t="s">
        <v>148</v>
      </c>
      <c r="I2167" s="121">
        <v>0.69791666666666663</v>
      </c>
      <c r="J2167" s="112">
        <v>4</v>
      </c>
      <c r="K2167" s="112">
        <v>1</v>
      </c>
      <c r="L2167" s="115">
        <v>8</v>
      </c>
      <c r="M2167" s="49">
        <f t="shared" si="99"/>
        <v>1817</v>
      </c>
      <c r="N2167" s="2">
        <f t="shared" si="100"/>
        <v>1</v>
      </c>
      <c r="O2167" s="16">
        <f t="shared" si="101"/>
        <v>1</v>
      </c>
    </row>
    <row r="2168" spans="7:15" ht="13.5" customHeight="1" x14ac:dyDescent="0.25">
      <c r="G2168" s="111">
        <v>46025</v>
      </c>
      <c r="H2168" s="112" t="s">
        <v>510</v>
      </c>
      <c r="I2168" s="121">
        <v>0.71180555555555558</v>
      </c>
      <c r="J2168" s="112">
        <v>4</v>
      </c>
      <c r="K2168" s="112">
        <v>0</v>
      </c>
      <c r="L2168" s="115">
        <v>9</v>
      </c>
      <c r="M2168" s="49">
        <f t="shared" si="99"/>
        <v>1818</v>
      </c>
      <c r="N2168" s="2">
        <f t="shared" si="100"/>
        <v>1</v>
      </c>
      <c r="O2168" s="16">
        <f t="shared" si="101"/>
        <v>1</v>
      </c>
    </row>
    <row r="2169" spans="7:15" ht="13.5" customHeight="1" x14ac:dyDescent="0.25">
      <c r="G2169" s="111">
        <v>46025</v>
      </c>
      <c r="H2169" s="112" t="s">
        <v>148</v>
      </c>
      <c r="I2169" s="121">
        <v>0.72222222222222221</v>
      </c>
      <c r="J2169" s="112">
        <v>4</v>
      </c>
      <c r="K2169" s="112">
        <v>1</v>
      </c>
      <c r="L2169" s="115">
        <v>9</v>
      </c>
      <c r="M2169" s="49">
        <f t="shared" si="99"/>
        <v>1819</v>
      </c>
      <c r="N2169" s="2">
        <f t="shared" si="100"/>
        <v>1</v>
      </c>
      <c r="O2169" s="16">
        <f t="shared" si="101"/>
        <v>1</v>
      </c>
    </row>
    <row r="2170" spans="7:15" ht="13.5" customHeight="1" x14ac:dyDescent="0.25">
      <c r="G2170" s="111">
        <v>46025</v>
      </c>
      <c r="H2170" s="112" t="s">
        <v>148</v>
      </c>
      <c r="I2170" s="121">
        <v>0.74652777777777779</v>
      </c>
      <c r="J2170" s="112">
        <v>4</v>
      </c>
      <c r="K2170" s="112">
        <v>1</v>
      </c>
      <c r="L2170" s="115">
        <v>10</v>
      </c>
      <c r="M2170" s="49">
        <f t="shared" si="99"/>
        <v>1820</v>
      </c>
      <c r="N2170" s="2">
        <f t="shared" si="100"/>
        <v>1</v>
      </c>
      <c r="O2170" s="16">
        <f t="shared" si="101"/>
        <v>1</v>
      </c>
    </row>
    <row r="2171" spans="7:15" ht="13.5" customHeight="1" x14ac:dyDescent="0.25">
      <c r="G2171" s="111">
        <v>46032</v>
      </c>
      <c r="H2171" s="112" t="s">
        <v>1154</v>
      </c>
      <c r="I2171" s="121">
        <v>0.50347222222222221</v>
      </c>
      <c r="J2171" s="112">
        <v>4</v>
      </c>
      <c r="K2171" s="112">
        <v>0</v>
      </c>
      <c r="L2171" s="115">
        <v>3</v>
      </c>
      <c r="M2171" s="49">
        <f t="shared" si="99"/>
        <v>1821</v>
      </c>
      <c r="N2171" s="2">
        <f t="shared" si="100"/>
        <v>1</v>
      </c>
      <c r="O2171" s="16">
        <f t="shared" si="101"/>
        <v>1</v>
      </c>
    </row>
    <row r="2172" spans="7:15" ht="13.5" customHeight="1" x14ac:dyDescent="0.25">
      <c r="G2172" s="111">
        <v>46032</v>
      </c>
      <c r="H2172" s="112" t="s">
        <v>3</v>
      </c>
      <c r="I2172" s="121">
        <v>0.53472222222222221</v>
      </c>
      <c r="J2172" s="112">
        <v>4</v>
      </c>
      <c r="K2172" s="112">
        <v>6</v>
      </c>
      <c r="L2172" s="115">
        <v>2</v>
      </c>
      <c r="M2172" s="49">
        <f t="shared" si="99"/>
        <v>1822</v>
      </c>
      <c r="N2172" s="2">
        <f t="shared" si="100"/>
        <v>1</v>
      </c>
      <c r="O2172" s="16">
        <f t="shared" si="101"/>
        <v>1</v>
      </c>
    </row>
    <row r="2173" spans="7:15" ht="13.5" customHeight="1" x14ac:dyDescent="0.25">
      <c r="G2173" s="111">
        <v>46032</v>
      </c>
      <c r="H2173" s="112" t="s">
        <v>1154</v>
      </c>
      <c r="I2173" s="121">
        <v>0.54861111111111116</v>
      </c>
      <c r="J2173" s="112">
        <v>4</v>
      </c>
      <c r="K2173" s="112">
        <v>0</v>
      </c>
      <c r="L2173" s="115">
        <v>5</v>
      </c>
      <c r="M2173" s="49">
        <f t="shared" si="99"/>
        <v>1823</v>
      </c>
      <c r="N2173" s="2">
        <f t="shared" si="100"/>
        <v>1</v>
      </c>
      <c r="O2173" s="16">
        <f t="shared" si="101"/>
        <v>1</v>
      </c>
    </row>
    <row r="2174" spans="7:15" ht="13.5" customHeight="1" x14ac:dyDescent="0.25">
      <c r="G2174" s="111">
        <v>46032</v>
      </c>
      <c r="H2174" s="112" t="s">
        <v>3</v>
      </c>
      <c r="I2174" s="121">
        <v>0.58333333333333337</v>
      </c>
      <c r="J2174" s="112">
        <v>4</v>
      </c>
      <c r="K2174" s="112">
        <v>6</v>
      </c>
      <c r="L2174" s="115">
        <v>4</v>
      </c>
      <c r="M2174" s="49">
        <f t="shared" si="99"/>
        <v>1824</v>
      </c>
      <c r="N2174" s="2">
        <f t="shared" si="100"/>
        <v>1</v>
      </c>
      <c r="O2174" s="16">
        <f t="shared" si="101"/>
        <v>1</v>
      </c>
    </row>
    <row r="2175" spans="7:15" ht="13.5" customHeight="1" x14ac:dyDescent="0.25">
      <c r="G2175" s="111">
        <v>46032</v>
      </c>
      <c r="H2175" s="112" t="s">
        <v>1154</v>
      </c>
      <c r="I2175" s="121">
        <v>0.62152777777777779</v>
      </c>
      <c r="J2175" s="112">
        <v>4</v>
      </c>
      <c r="K2175" s="112">
        <v>0</v>
      </c>
      <c r="L2175" s="115">
        <v>8</v>
      </c>
      <c r="M2175" s="49">
        <f t="shared" si="99"/>
        <v>1825</v>
      </c>
      <c r="N2175" s="2">
        <f t="shared" si="100"/>
        <v>1</v>
      </c>
      <c r="O2175" s="16">
        <f t="shared" si="101"/>
        <v>1</v>
      </c>
    </row>
    <row r="2176" spans="7:15" ht="13.5" customHeight="1" x14ac:dyDescent="0.25">
      <c r="G2176" s="111">
        <v>46032</v>
      </c>
      <c r="H2176" s="112" t="s">
        <v>1154</v>
      </c>
      <c r="I2176" s="121">
        <v>0.64930555555555558</v>
      </c>
      <c r="J2176" s="112">
        <v>4</v>
      </c>
      <c r="K2176" s="112">
        <v>0</v>
      </c>
      <c r="L2176" s="115">
        <v>9</v>
      </c>
      <c r="M2176" s="49">
        <f t="shared" si="99"/>
        <v>1826</v>
      </c>
      <c r="N2176" s="2">
        <f t="shared" si="100"/>
        <v>1</v>
      </c>
      <c r="O2176" s="16">
        <f t="shared" si="101"/>
        <v>1</v>
      </c>
    </row>
    <row r="2177" spans="7:15" ht="13.5" customHeight="1" x14ac:dyDescent="0.25">
      <c r="G2177" s="111">
        <v>46032</v>
      </c>
      <c r="H2177" s="112" t="s">
        <v>1154</v>
      </c>
      <c r="I2177" s="121">
        <v>0.67708333333333337</v>
      </c>
      <c r="J2177" s="112">
        <v>4</v>
      </c>
      <c r="K2177" s="112">
        <v>0</v>
      </c>
      <c r="L2177" s="115">
        <v>10</v>
      </c>
      <c r="M2177" s="49">
        <f t="shared" si="99"/>
        <v>1827</v>
      </c>
      <c r="N2177" s="2">
        <f t="shared" si="100"/>
        <v>1</v>
      </c>
      <c r="O2177" s="16">
        <f t="shared" si="101"/>
        <v>1</v>
      </c>
    </row>
    <row r="2178" spans="7:15" ht="13.5" customHeight="1" x14ac:dyDescent="0.25">
      <c r="G2178" s="111">
        <v>46032</v>
      </c>
      <c r="H2178" s="112" t="s">
        <v>3</v>
      </c>
      <c r="I2178" s="121">
        <v>0.69097222222222221</v>
      </c>
      <c r="J2178" s="112">
        <v>4</v>
      </c>
      <c r="K2178" s="112">
        <v>6</v>
      </c>
      <c r="L2178" s="115">
        <v>8</v>
      </c>
      <c r="M2178" s="49">
        <f t="shared" si="99"/>
        <v>1828</v>
      </c>
      <c r="N2178" s="2">
        <f t="shared" si="100"/>
        <v>2</v>
      </c>
      <c r="O2178" s="16">
        <f t="shared" si="101"/>
        <v>2</v>
      </c>
    </row>
    <row r="2179" spans="7:15" ht="13.5" customHeight="1" x14ac:dyDescent="0.25">
      <c r="G2179" s="111">
        <v>46032</v>
      </c>
      <c r="H2179" s="112" t="s">
        <v>3</v>
      </c>
      <c r="I2179" s="121">
        <v>0.69097222222222221</v>
      </c>
      <c r="J2179" s="112">
        <v>4</v>
      </c>
      <c r="K2179" s="112">
        <v>6</v>
      </c>
      <c r="L2179" s="115">
        <v>8</v>
      </c>
      <c r="M2179" s="49">
        <f t="shared" si="99"/>
        <v>1828</v>
      </c>
      <c r="N2179" s="2">
        <f t="shared" si="100"/>
        <v>1</v>
      </c>
      <c r="O2179" s="16">
        <f t="shared" si="101"/>
        <v>2</v>
      </c>
    </row>
    <row r="2180" spans="7:15" ht="13.5" customHeight="1" x14ac:dyDescent="0.25">
      <c r="G2180" s="111">
        <v>46039</v>
      </c>
      <c r="H2180" s="112" t="s">
        <v>3</v>
      </c>
      <c r="I2180" s="121">
        <v>0.53472222222222221</v>
      </c>
      <c r="J2180" s="112">
        <v>4</v>
      </c>
      <c r="K2180" s="112">
        <v>9</v>
      </c>
      <c r="L2180" s="115">
        <v>2</v>
      </c>
      <c r="M2180" s="49">
        <f t="shared" si="99"/>
        <v>1829</v>
      </c>
      <c r="N2180" s="2">
        <f t="shared" si="100"/>
        <v>1</v>
      </c>
      <c r="O2180" s="16">
        <f t="shared" si="101"/>
        <v>1</v>
      </c>
    </row>
    <row r="2181" spans="7:15" ht="13.5" customHeight="1" x14ac:dyDescent="0.25">
      <c r="G2181" s="111">
        <v>46039</v>
      </c>
      <c r="H2181" s="112" t="s">
        <v>149</v>
      </c>
      <c r="I2181" s="121">
        <v>0.62152777777777779</v>
      </c>
      <c r="J2181" s="112">
        <v>8</v>
      </c>
      <c r="K2181" s="112">
        <v>0</v>
      </c>
      <c r="L2181" s="115">
        <v>5</v>
      </c>
      <c r="M2181" s="49">
        <f t="shared" si="99"/>
        <v>1830</v>
      </c>
      <c r="N2181" s="2">
        <f t="shared" si="100"/>
        <v>1</v>
      </c>
      <c r="O2181" s="16">
        <f t="shared" si="101"/>
        <v>1</v>
      </c>
    </row>
    <row r="2182" spans="7:15" ht="13.5" customHeight="1" x14ac:dyDescent="0.25">
      <c r="G2182" s="111">
        <v>46039</v>
      </c>
      <c r="H2182" s="112" t="s">
        <v>3</v>
      </c>
      <c r="I2182" s="121">
        <v>0.63055555555555554</v>
      </c>
      <c r="J2182" s="112">
        <v>4</v>
      </c>
      <c r="K2182" s="112">
        <v>9</v>
      </c>
      <c r="L2182" s="115">
        <v>6</v>
      </c>
      <c r="M2182" s="49">
        <f t="shared" ref="M2182:M2245" si="102">IF(AND(G2182=G2181,L2182=L2181,I2182=I2181),M2181,M2181+1)</f>
        <v>1831</v>
      </c>
      <c r="N2182" s="2">
        <f t="shared" si="100"/>
        <v>1</v>
      </c>
      <c r="O2182" s="16">
        <f t="shared" si="101"/>
        <v>1</v>
      </c>
    </row>
    <row r="2183" spans="7:15" ht="13.5" customHeight="1" x14ac:dyDescent="0.25">
      <c r="G2183" s="111">
        <v>46039</v>
      </c>
      <c r="H2183" s="112" t="s">
        <v>149</v>
      </c>
      <c r="I2183" s="121">
        <v>0.64583333333333337</v>
      </c>
      <c r="J2183" s="112">
        <v>8</v>
      </c>
      <c r="K2183" s="112">
        <v>0</v>
      </c>
      <c r="L2183" s="115">
        <v>6</v>
      </c>
      <c r="M2183" s="49">
        <f t="shared" si="102"/>
        <v>1832</v>
      </c>
      <c r="N2183" s="2">
        <f t="shared" si="100"/>
        <v>2</v>
      </c>
      <c r="O2183" s="16">
        <f t="shared" si="101"/>
        <v>2</v>
      </c>
    </row>
    <row r="2184" spans="7:15" ht="13.5" customHeight="1" x14ac:dyDescent="0.25">
      <c r="G2184" s="111">
        <v>46039</v>
      </c>
      <c r="H2184" s="112" t="s">
        <v>149</v>
      </c>
      <c r="I2184" s="121">
        <v>0.64583333333333337</v>
      </c>
      <c r="J2184" s="112">
        <v>8</v>
      </c>
      <c r="K2184" s="112">
        <v>0</v>
      </c>
      <c r="L2184" s="115">
        <v>6</v>
      </c>
      <c r="M2184" s="49">
        <f t="shared" si="102"/>
        <v>1832</v>
      </c>
      <c r="N2184" s="2">
        <f t="shared" si="100"/>
        <v>1</v>
      </c>
      <c r="O2184" s="16">
        <f t="shared" si="101"/>
        <v>2</v>
      </c>
    </row>
    <row r="2185" spans="7:15" ht="13.5" customHeight="1" x14ac:dyDescent="0.25">
      <c r="G2185" s="111">
        <v>46039</v>
      </c>
      <c r="H2185" s="112" t="s">
        <v>149</v>
      </c>
      <c r="I2185" s="121">
        <v>0.67013888888888884</v>
      </c>
      <c r="J2185" s="112">
        <v>8</v>
      </c>
      <c r="K2185" s="112">
        <v>0</v>
      </c>
      <c r="L2185" s="115">
        <v>7</v>
      </c>
      <c r="M2185" s="49">
        <f t="shared" si="102"/>
        <v>1833</v>
      </c>
      <c r="N2185" s="2">
        <f t="shared" ref="N2185:N2248" si="103">IF(M2185=M2187,3,IF(M2185=M2186,2,1))</f>
        <v>1</v>
      </c>
      <c r="O2185" s="16">
        <f t="shared" ref="O2185:O2248" si="104">IF(N2183=3,3,IF(N2184=3,3,IF(N2184=2,2,N2185)))</f>
        <v>1</v>
      </c>
    </row>
    <row r="2186" spans="7:15" ht="13.5" customHeight="1" x14ac:dyDescent="0.25">
      <c r="G2186" s="111">
        <v>46039</v>
      </c>
      <c r="H2186" s="112" t="s">
        <v>3</v>
      </c>
      <c r="I2186" s="121">
        <v>0.6791666666666667</v>
      </c>
      <c r="J2186" s="112">
        <v>4</v>
      </c>
      <c r="K2186" s="112">
        <v>9</v>
      </c>
      <c r="L2186" s="115">
        <v>8</v>
      </c>
      <c r="M2186" s="49">
        <f t="shared" si="102"/>
        <v>1834</v>
      </c>
      <c r="N2186" s="2">
        <f t="shared" si="103"/>
        <v>2</v>
      </c>
      <c r="O2186" s="16">
        <f t="shared" si="104"/>
        <v>2</v>
      </c>
    </row>
    <row r="2187" spans="7:15" ht="13.5" customHeight="1" x14ac:dyDescent="0.25">
      <c r="G2187" s="111">
        <v>46039</v>
      </c>
      <c r="H2187" s="112" t="s">
        <v>3</v>
      </c>
      <c r="I2187" s="121">
        <v>0.6791666666666667</v>
      </c>
      <c r="J2187" s="112">
        <v>4</v>
      </c>
      <c r="K2187" s="112">
        <v>9</v>
      </c>
      <c r="L2187" s="115">
        <v>8</v>
      </c>
      <c r="M2187" s="49">
        <f t="shared" si="102"/>
        <v>1834</v>
      </c>
      <c r="N2187" s="2">
        <f t="shared" si="103"/>
        <v>1</v>
      </c>
      <c r="O2187" s="16">
        <f t="shared" si="104"/>
        <v>2</v>
      </c>
    </row>
    <row r="2188" spans="7:15" ht="13.5" customHeight="1" x14ac:dyDescent="0.25">
      <c r="G2188" s="111">
        <v>46039</v>
      </c>
      <c r="H2188" s="112" t="s">
        <v>3</v>
      </c>
      <c r="I2188" s="121">
        <v>0.70694444444444449</v>
      </c>
      <c r="J2188" s="112">
        <v>4</v>
      </c>
      <c r="K2188" s="112">
        <v>9</v>
      </c>
      <c r="L2188" s="115">
        <v>9</v>
      </c>
      <c r="M2188" s="49">
        <f t="shared" si="102"/>
        <v>1835</v>
      </c>
      <c r="N2188" s="2">
        <f t="shared" si="103"/>
        <v>1</v>
      </c>
      <c r="O2188" s="16">
        <f t="shared" si="104"/>
        <v>1</v>
      </c>
    </row>
    <row r="2189" spans="7:15" ht="13.5" customHeight="1" x14ac:dyDescent="0.25">
      <c r="G2189" s="111">
        <v>46039</v>
      </c>
      <c r="H2189" s="112" t="s">
        <v>3</v>
      </c>
      <c r="I2189" s="121">
        <v>0.73472222222222228</v>
      </c>
      <c r="J2189" s="112">
        <v>4</v>
      </c>
      <c r="K2189" s="112">
        <v>9</v>
      </c>
      <c r="L2189" s="115">
        <v>10</v>
      </c>
      <c r="M2189" s="49">
        <f t="shared" si="102"/>
        <v>1836</v>
      </c>
      <c r="N2189" s="2">
        <f t="shared" si="103"/>
        <v>1</v>
      </c>
      <c r="O2189" s="16">
        <f t="shared" si="104"/>
        <v>1</v>
      </c>
    </row>
    <row r="2190" spans="7:15" ht="13.5" customHeight="1" x14ac:dyDescent="0.25">
      <c r="G2190" s="111">
        <v>46046</v>
      </c>
      <c r="H2190" s="112" t="s">
        <v>4</v>
      </c>
      <c r="I2190" s="121">
        <v>0.51388888888888884</v>
      </c>
      <c r="J2190" s="112">
        <v>4</v>
      </c>
      <c r="K2190" s="112">
        <v>0</v>
      </c>
      <c r="L2190" s="115">
        <v>1</v>
      </c>
      <c r="M2190" s="49">
        <f t="shared" si="102"/>
        <v>1837</v>
      </c>
      <c r="N2190" s="2">
        <f t="shared" si="103"/>
        <v>1</v>
      </c>
      <c r="O2190" s="16">
        <f t="shared" si="104"/>
        <v>1</v>
      </c>
    </row>
    <row r="2191" spans="7:15" ht="13.5" customHeight="1" x14ac:dyDescent="0.25">
      <c r="G2191" s="111">
        <v>46046</v>
      </c>
      <c r="H2191" s="112" t="s">
        <v>148</v>
      </c>
      <c r="I2191" s="121">
        <v>0.60069444444444442</v>
      </c>
      <c r="J2191" s="112">
        <v>4</v>
      </c>
      <c r="K2191" s="112">
        <v>6</v>
      </c>
      <c r="L2191" s="115">
        <v>5</v>
      </c>
      <c r="M2191" s="49">
        <f t="shared" si="102"/>
        <v>1838</v>
      </c>
      <c r="N2191" s="2">
        <f t="shared" si="103"/>
        <v>1</v>
      </c>
      <c r="O2191" s="16">
        <f t="shared" si="104"/>
        <v>1</v>
      </c>
    </row>
    <row r="2192" spans="7:15" ht="13.5" customHeight="1" x14ac:dyDescent="0.25">
      <c r="G2192" s="111">
        <v>46046</v>
      </c>
      <c r="H2192" s="112" t="s">
        <v>4</v>
      </c>
      <c r="I2192" s="121">
        <v>0.63194444444444442</v>
      </c>
      <c r="J2192" s="112">
        <v>4</v>
      </c>
      <c r="K2192" s="112">
        <v>0</v>
      </c>
      <c r="L2192" s="115">
        <v>6</v>
      </c>
      <c r="M2192" s="49">
        <f t="shared" si="102"/>
        <v>1839</v>
      </c>
      <c r="N2192" s="2">
        <f t="shared" si="103"/>
        <v>2</v>
      </c>
      <c r="O2192" s="16">
        <f t="shared" si="104"/>
        <v>2</v>
      </c>
    </row>
    <row r="2193" spans="7:15" ht="13.5" customHeight="1" x14ac:dyDescent="0.25">
      <c r="G2193" s="111">
        <v>46046</v>
      </c>
      <c r="H2193" s="112" t="s">
        <v>4</v>
      </c>
      <c r="I2193" s="121">
        <v>0.63194444444444442</v>
      </c>
      <c r="J2193" s="112">
        <v>4</v>
      </c>
      <c r="K2193" s="112">
        <v>0</v>
      </c>
      <c r="L2193" s="115">
        <v>6</v>
      </c>
      <c r="M2193" s="49">
        <f t="shared" si="102"/>
        <v>1839</v>
      </c>
      <c r="N2193" s="2">
        <f t="shared" si="103"/>
        <v>1</v>
      </c>
      <c r="O2193" s="16">
        <f t="shared" si="104"/>
        <v>2</v>
      </c>
    </row>
    <row r="2194" spans="7:15" ht="13.5" customHeight="1" x14ac:dyDescent="0.25">
      <c r="G2194" s="111">
        <v>46046</v>
      </c>
      <c r="H2194" s="112" t="s">
        <v>148</v>
      </c>
      <c r="I2194" s="121">
        <v>0.64583333333333337</v>
      </c>
      <c r="J2194" s="112">
        <v>4</v>
      </c>
      <c r="K2194" s="112">
        <v>6</v>
      </c>
      <c r="L2194" s="115">
        <v>6</v>
      </c>
      <c r="M2194" s="49">
        <f t="shared" si="102"/>
        <v>1840</v>
      </c>
      <c r="N2194" s="2">
        <f t="shared" si="103"/>
        <v>1</v>
      </c>
      <c r="O2194" s="16">
        <f t="shared" si="104"/>
        <v>1</v>
      </c>
    </row>
    <row r="2195" spans="7:15" ht="13.5" customHeight="1" x14ac:dyDescent="0.25">
      <c r="G2195" s="111">
        <v>46046</v>
      </c>
      <c r="H2195" s="112" t="s">
        <v>4</v>
      </c>
      <c r="I2195" s="121">
        <v>0.65625</v>
      </c>
      <c r="J2195" s="112">
        <v>4</v>
      </c>
      <c r="K2195" s="112">
        <v>0</v>
      </c>
      <c r="L2195" s="115">
        <v>7</v>
      </c>
      <c r="M2195" s="49">
        <f t="shared" si="102"/>
        <v>1841</v>
      </c>
      <c r="N2195" s="2">
        <f t="shared" si="103"/>
        <v>1</v>
      </c>
      <c r="O2195" s="16">
        <f t="shared" si="104"/>
        <v>1</v>
      </c>
    </row>
    <row r="2196" spans="7:15" ht="13.5" customHeight="1" x14ac:dyDescent="0.25">
      <c r="G2196" s="111">
        <v>46046</v>
      </c>
      <c r="H2196" s="112" t="s">
        <v>4</v>
      </c>
      <c r="I2196" s="121">
        <v>0.71180555555555558</v>
      </c>
      <c r="J2196" s="112">
        <v>4</v>
      </c>
      <c r="K2196" s="112">
        <v>0</v>
      </c>
      <c r="L2196" s="115">
        <v>9</v>
      </c>
      <c r="M2196" s="49">
        <f t="shared" si="102"/>
        <v>1842</v>
      </c>
      <c r="N2196" s="2">
        <f t="shared" si="103"/>
        <v>2</v>
      </c>
      <c r="O2196" s="16">
        <f t="shared" si="104"/>
        <v>2</v>
      </c>
    </row>
    <row r="2197" spans="7:15" ht="13.5" customHeight="1" x14ac:dyDescent="0.25">
      <c r="G2197" s="111">
        <v>46046</v>
      </c>
      <c r="H2197" s="112" t="s">
        <v>4</v>
      </c>
      <c r="I2197" s="121">
        <v>0.71180555555555558</v>
      </c>
      <c r="J2197" s="112">
        <v>4</v>
      </c>
      <c r="K2197" s="112">
        <v>0</v>
      </c>
      <c r="L2197" s="115">
        <v>9</v>
      </c>
      <c r="M2197" s="49">
        <f t="shared" si="102"/>
        <v>1842</v>
      </c>
      <c r="N2197" s="2">
        <f t="shared" si="103"/>
        <v>1</v>
      </c>
      <c r="O2197" s="16">
        <f t="shared" si="104"/>
        <v>2</v>
      </c>
    </row>
    <row r="2198" spans="7:15" ht="13.5" customHeight="1" x14ac:dyDescent="0.25">
      <c r="G2198" s="111">
        <v>46046</v>
      </c>
      <c r="H2198" s="112" t="s">
        <v>4</v>
      </c>
      <c r="I2198" s="121">
        <v>0.73611111111111116</v>
      </c>
      <c r="J2198" s="112">
        <v>4</v>
      </c>
      <c r="K2198" s="112">
        <v>0</v>
      </c>
      <c r="L2198" s="115">
        <v>10</v>
      </c>
      <c r="M2198" s="49">
        <f t="shared" si="102"/>
        <v>1843</v>
      </c>
      <c r="N2198" s="2">
        <f t="shared" si="103"/>
        <v>1</v>
      </c>
      <c r="O2198" s="16">
        <f t="shared" si="104"/>
        <v>1</v>
      </c>
    </row>
    <row r="2199" spans="7:15" ht="13.5" customHeight="1" x14ac:dyDescent="0.25">
      <c r="G2199" s="111">
        <v>46053</v>
      </c>
      <c r="H2199" s="112" t="s">
        <v>4</v>
      </c>
      <c r="I2199" s="121">
        <v>0.51388888888888884</v>
      </c>
      <c r="J2199" s="112">
        <v>4</v>
      </c>
      <c r="K2199" s="112">
        <v>4</v>
      </c>
      <c r="L2199" s="115">
        <v>1</v>
      </c>
      <c r="M2199" s="49">
        <f t="shared" si="102"/>
        <v>1844</v>
      </c>
      <c r="N2199" s="2">
        <f t="shared" si="103"/>
        <v>1</v>
      </c>
      <c r="O2199" s="16">
        <f t="shared" si="104"/>
        <v>1</v>
      </c>
    </row>
    <row r="2200" spans="7:15" ht="13.5" customHeight="1" x14ac:dyDescent="0.25">
      <c r="G2200" s="111">
        <v>46053</v>
      </c>
      <c r="H2200" s="112" t="s">
        <v>149</v>
      </c>
      <c r="I2200" s="121">
        <v>0.54861111111111116</v>
      </c>
      <c r="J2200" s="112">
        <v>4</v>
      </c>
      <c r="K2200" s="112">
        <v>3</v>
      </c>
      <c r="L2200" s="115">
        <v>2</v>
      </c>
      <c r="M2200" s="49">
        <f t="shared" si="102"/>
        <v>1845</v>
      </c>
      <c r="N2200" s="2">
        <f t="shared" si="103"/>
        <v>2</v>
      </c>
      <c r="O2200" s="16">
        <f t="shared" si="104"/>
        <v>2</v>
      </c>
    </row>
    <row r="2201" spans="7:15" ht="13.5" customHeight="1" x14ac:dyDescent="0.25">
      <c r="G2201" s="111">
        <v>46053</v>
      </c>
      <c r="H2201" s="112" t="s">
        <v>149</v>
      </c>
      <c r="I2201" s="121">
        <v>0.54861111111111116</v>
      </c>
      <c r="J2201" s="112">
        <v>4</v>
      </c>
      <c r="K2201" s="112">
        <v>3</v>
      </c>
      <c r="L2201" s="115">
        <v>2</v>
      </c>
      <c r="M2201" s="49">
        <f t="shared" si="102"/>
        <v>1845</v>
      </c>
      <c r="N2201" s="2">
        <f t="shared" si="103"/>
        <v>1</v>
      </c>
      <c r="O2201" s="16">
        <f t="shared" si="104"/>
        <v>2</v>
      </c>
    </row>
    <row r="2202" spans="7:15" ht="13.5" customHeight="1" x14ac:dyDescent="0.25">
      <c r="G2202" s="111">
        <v>46053</v>
      </c>
      <c r="H2202" s="112" t="s">
        <v>4</v>
      </c>
      <c r="I2202" s="121">
        <v>0.58333333333333337</v>
      </c>
      <c r="J2202" s="112">
        <v>4</v>
      </c>
      <c r="K2202" s="112">
        <v>4</v>
      </c>
      <c r="L2202" s="115">
        <v>4</v>
      </c>
      <c r="M2202" s="49">
        <f t="shared" si="102"/>
        <v>1846</v>
      </c>
      <c r="N2202" s="2">
        <f t="shared" si="103"/>
        <v>2</v>
      </c>
      <c r="O2202" s="16">
        <f t="shared" si="104"/>
        <v>2</v>
      </c>
    </row>
    <row r="2203" spans="7:15" ht="13.5" customHeight="1" x14ac:dyDescent="0.25">
      <c r="G2203" s="111">
        <v>46053</v>
      </c>
      <c r="H2203" s="112" t="s">
        <v>4</v>
      </c>
      <c r="I2203" s="121">
        <v>0.58333333333333337</v>
      </c>
      <c r="J2203" s="112">
        <v>4</v>
      </c>
      <c r="K2203" s="112">
        <v>4</v>
      </c>
      <c r="L2203" s="115">
        <v>4</v>
      </c>
      <c r="M2203" s="49">
        <f t="shared" si="102"/>
        <v>1846</v>
      </c>
      <c r="N2203" s="2">
        <f t="shared" si="103"/>
        <v>1</v>
      </c>
      <c r="O2203" s="16">
        <f t="shared" si="104"/>
        <v>2</v>
      </c>
    </row>
    <row r="2204" spans="7:15" ht="13.5" customHeight="1" x14ac:dyDescent="0.25">
      <c r="G2204" s="111">
        <v>46053</v>
      </c>
      <c r="H2204" s="112" t="s">
        <v>149</v>
      </c>
      <c r="I2204" s="121">
        <v>0.62152777777777779</v>
      </c>
      <c r="J2204" s="112">
        <v>4</v>
      </c>
      <c r="K2204" s="112">
        <v>3</v>
      </c>
      <c r="L2204" s="115">
        <v>5</v>
      </c>
      <c r="M2204" s="49">
        <f t="shared" si="102"/>
        <v>1847</v>
      </c>
      <c r="N2204" s="2">
        <f t="shared" si="103"/>
        <v>1</v>
      </c>
      <c r="O2204" s="16">
        <f t="shared" si="104"/>
        <v>1</v>
      </c>
    </row>
    <row r="2205" spans="7:15" ht="13.5" customHeight="1" x14ac:dyDescent="0.25">
      <c r="G2205" s="111">
        <v>46053</v>
      </c>
      <c r="H2205" s="112" t="s">
        <v>149</v>
      </c>
      <c r="I2205" s="121">
        <v>0.67013888888888884</v>
      </c>
      <c r="J2205" s="112">
        <v>4</v>
      </c>
      <c r="K2205" s="112">
        <v>3</v>
      </c>
      <c r="L2205" s="115">
        <v>7</v>
      </c>
      <c r="M2205" s="49">
        <f t="shared" si="102"/>
        <v>1848</v>
      </c>
      <c r="N2205" s="2">
        <f t="shared" si="103"/>
        <v>2</v>
      </c>
      <c r="O2205" s="16">
        <f t="shared" si="104"/>
        <v>2</v>
      </c>
    </row>
    <row r="2206" spans="7:15" ht="13.5" customHeight="1" x14ac:dyDescent="0.25">
      <c r="G2206" s="111">
        <v>46053</v>
      </c>
      <c r="H2206" s="112" t="s">
        <v>149</v>
      </c>
      <c r="I2206" s="121">
        <v>0.67013888888888884</v>
      </c>
      <c r="J2206" s="112">
        <v>4</v>
      </c>
      <c r="K2206" s="112">
        <v>3</v>
      </c>
      <c r="L2206" s="115">
        <v>7</v>
      </c>
      <c r="M2206" s="49">
        <f t="shared" si="102"/>
        <v>1848</v>
      </c>
      <c r="N2206" s="2">
        <f t="shared" si="103"/>
        <v>1</v>
      </c>
      <c r="O2206" s="16">
        <f t="shared" si="104"/>
        <v>2</v>
      </c>
    </row>
    <row r="2207" spans="7:15" ht="13.5" customHeight="1" x14ac:dyDescent="0.25">
      <c r="G2207" s="111">
        <v>46053</v>
      </c>
      <c r="H2207" s="112" t="s">
        <v>4</v>
      </c>
      <c r="I2207" s="121">
        <v>0.68402777777777779</v>
      </c>
      <c r="J2207" s="112">
        <v>4</v>
      </c>
      <c r="K2207" s="112">
        <v>4</v>
      </c>
      <c r="L2207" s="115">
        <v>8</v>
      </c>
      <c r="M2207" s="49">
        <f t="shared" si="102"/>
        <v>1849</v>
      </c>
      <c r="N2207" s="2">
        <f t="shared" si="103"/>
        <v>1</v>
      </c>
      <c r="O2207" s="16">
        <f t="shared" si="104"/>
        <v>1</v>
      </c>
    </row>
    <row r="2208" spans="7:15" ht="13.5" customHeight="1" x14ac:dyDescent="0.25">
      <c r="G2208" s="111">
        <v>46053</v>
      </c>
      <c r="H2208" s="112" t="s">
        <v>4</v>
      </c>
      <c r="I2208" s="121">
        <v>0.73611111111111116</v>
      </c>
      <c r="J2208" s="112">
        <v>4</v>
      </c>
      <c r="K2208" s="112">
        <v>4</v>
      </c>
      <c r="L2208" s="115">
        <v>10</v>
      </c>
      <c r="M2208" s="49">
        <f t="shared" si="102"/>
        <v>1850</v>
      </c>
      <c r="N2208" s="2">
        <f t="shared" si="103"/>
        <v>1</v>
      </c>
      <c r="O2208" s="16">
        <f t="shared" si="104"/>
        <v>1</v>
      </c>
    </row>
    <row r="2209" spans="7:19" ht="13.5" customHeight="1" x14ac:dyDescent="0.25">
      <c r="G2209" s="111">
        <v>46053</v>
      </c>
      <c r="H2209" s="112" t="s">
        <v>149</v>
      </c>
      <c r="I2209" s="121">
        <v>0.74652777777777779</v>
      </c>
      <c r="J2209" s="112">
        <v>4</v>
      </c>
      <c r="K2209" s="112">
        <v>3</v>
      </c>
      <c r="L2209" s="115">
        <v>10</v>
      </c>
      <c r="M2209" s="49">
        <f t="shared" si="102"/>
        <v>1851</v>
      </c>
      <c r="N2209" s="2">
        <f t="shared" si="103"/>
        <v>1</v>
      </c>
      <c r="O2209" s="16">
        <f t="shared" si="104"/>
        <v>1</v>
      </c>
    </row>
    <row r="2210" spans="7:19" ht="13.5" customHeight="1" x14ac:dyDescent="0.25">
      <c r="G2210" s="111">
        <v>46060</v>
      </c>
      <c r="H2210" s="112" t="s">
        <v>4</v>
      </c>
      <c r="I2210" s="121">
        <v>0.53125</v>
      </c>
      <c r="J2210" s="112">
        <v>4</v>
      </c>
      <c r="K2210" s="112">
        <v>8</v>
      </c>
      <c r="L2210" s="115">
        <v>2</v>
      </c>
      <c r="M2210" s="49">
        <f t="shared" si="102"/>
        <v>1852</v>
      </c>
      <c r="N2210" s="2">
        <f t="shared" si="103"/>
        <v>1</v>
      </c>
      <c r="O2210" s="16">
        <f t="shared" si="104"/>
        <v>1</v>
      </c>
    </row>
    <row r="2211" spans="7:19" ht="13.5" customHeight="1" x14ac:dyDescent="0.25">
      <c r="G2211" s="111">
        <v>46060</v>
      </c>
      <c r="H2211" s="112" t="s">
        <v>148</v>
      </c>
      <c r="I2211" s="121">
        <v>0.59375</v>
      </c>
      <c r="J2211" s="112">
        <v>4</v>
      </c>
      <c r="K2211" s="112">
        <v>0</v>
      </c>
      <c r="L2211" s="115">
        <v>4</v>
      </c>
      <c r="M2211" s="49">
        <f t="shared" si="102"/>
        <v>1853</v>
      </c>
      <c r="N2211" s="2">
        <f t="shared" si="103"/>
        <v>1</v>
      </c>
      <c r="O2211" s="16">
        <f t="shared" si="104"/>
        <v>1</v>
      </c>
    </row>
    <row r="2212" spans="7:19" ht="13.5" customHeight="1" x14ac:dyDescent="0.25">
      <c r="G2212" s="111">
        <v>46060</v>
      </c>
      <c r="H2212" s="112" t="s">
        <v>148</v>
      </c>
      <c r="I2212" s="121">
        <v>0.61805555555555558</v>
      </c>
      <c r="J2212" s="112">
        <v>4</v>
      </c>
      <c r="K2212" s="112">
        <v>0</v>
      </c>
      <c r="L2212" s="115">
        <v>5</v>
      </c>
      <c r="M2212" s="49">
        <f t="shared" si="102"/>
        <v>1854</v>
      </c>
      <c r="N2212" s="2">
        <f t="shared" si="103"/>
        <v>1</v>
      </c>
      <c r="O2212" s="16">
        <f t="shared" si="104"/>
        <v>1</v>
      </c>
    </row>
    <row r="2213" spans="7:19" ht="13.5" customHeight="1" x14ac:dyDescent="0.25">
      <c r="G2213" s="111">
        <v>46060</v>
      </c>
      <c r="H2213" s="112" t="s">
        <v>4</v>
      </c>
      <c r="I2213" s="121">
        <v>0.62847222222222221</v>
      </c>
      <c r="J2213" s="112">
        <v>4</v>
      </c>
      <c r="K2213" s="112">
        <v>8</v>
      </c>
      <c r="L2213" s="115">
        <v>6</v>
      </c>
      <c r="M2213" s="49">
        <f t="shared" si="102"/>
        <v>1855</v>
      </c>
      <c r="N2213" s="2">
        <f t="shared" si="103"/>
        <v>2</v>
      </c>
      <c r="O2213" s="16">
        <f t="shared" si="104"/>
        <v>2</v>
      </c>
    </row>
    <row r="2214" spans="7:19" ht="13.5" customHeight="1" x14ac:dyDescent="0.25">
      <c r="G2214" s="111">
        <v>46060</v>
      </c>
      <c r="H2214" s="112" t="s">
        <v>4</v>
      </c>
      <c r="I2214" s="121">
        <v>0.62847222222222221</v>
      </c>
      <c r="J2214" s="112">
        <v>4</v>
      </c>
      <c r="K2214" s="112">
        <v>8</v>
      </c>
      <c r="L2214" s="115">
        <v>6</v>
      </c>
      <c r="M2214" s="49">
        <f t="shared" si="102"/>
        <v>1855</v>
      </c>
      <c r="N2214" s="2">
        <f t="shared" si="103"/>
        <v>1</v>
      </c>
      <c r="O2214" s="16">
        <f t="shared" si="104"/>
        <v>2</v>
      </c>
    </row>
    <row r="2215" spans="7:19" ht="13.5" customHeight="1" x14ac:dyDescent="0.25">
      <c r="G2215" s="111">
        <v>46060</v>
      </c>
      <c r="H2215" s="112" t="s">
        <v>148</v>
      </c>
      <c r="I2215" s="121">
        <v>0.64236111111111116</v>
      </c>
      <c r="J2215" s="112">
        <v>4</v>
      </c>
      <c r="K2215" s="112">
        <v>0</v>
      </c>
      <c r="L2215" s="115">
        <v>6</v>
      </c>
      <c r="M2215" s="49">
        <f t="shared" si="102"/>
        <v>1856</v>
      </c>
      <c r="N2215" s="2">
        <f t="shared" si="103"/>
        <v>1</v>
      </c>
      <c r="O2215" s="16">
        <f t="shared" si="104"/>
        <v>1</v>
      </c>
    </row>
    <row r="2216" spans="7:19" ht="13.5" customHeight="1" x14ac:dyDescent="0.25">
      <c r="G2216" s="111">
        <v>46060</v>
      </c>
      <c r="H2216" s="112" t="s">
        <v>4</v>
      </c>
      <c r="I2216" s="121">
        <v>0.65277777777777779</v>
      </c>
      <c r="J2216" s="112">
        <v>4</v>
      </c>
      <c r="K2216" s="112">
        <v>8</v>
      </c>
      <c r="L2216" s="115">
        <v>7</v>
      </c>
      <c r="M2216" s="49">
        <f t="shared" si="102"/>
        <v>1857</v>
      </c>
      <c r="N2216" s="2">
        <f t="shared" si="103"/>
        <v>1</v>
      </c>
      <c r="O2216" s="16">
        <f t="shared" si="104"/>
        <v>1</v>
      </c>
    </row>
    <row r="2217" spans="7:19" ht="13.5" customHeight="1" x14ac:dyDescent="0.25">
      <c r="G2217" s="111">
        <v>46060</v>
      </c>
      <c r="H2217" s="112" t="s">
        <v>4</v>
      </c>
      <c r="I2217" s="121">
        <v>0.67708333333333337</v>
      </c>
      <c r="J2217" s="112">
        <v>4</v>
      </c>
      <c r="K2217" s="112">
        <v>8</v>
      </c>
      <c r="L2217" s="115">
        <v>8</v>
      </c>
      <c r="M2217" s="49">
        <f t="shared" si="102"/>
        <v>1858</v>
      </c>
      <c r="N2217" s="2">
        <f t="shared" si="103"/>
        <v>1</v>
      </c>
      <c r="O2217" s="16">
        <f t="shared" si="104"/>
        <v>1</v>
      </c>
    </row>
    <row r="2218" spans="7:19" ht="13.5" customHeight="1" x14ac:dyDescent="0.25">
      <c r="G2218" s="111">
        <v>46060</v>
      </c>
      <c r="H2218" s="112" t="s">
        <v>4</v>
      </c>
      <c r="I2218" s="121">
        <v>0.70486111111111116</v>
      </c>
      <c r="J2218" s="112">
        <v>4</v>
      </c>
      <c r="K2218" s="112">
        <v>8</v>
      </c>
      <c r="L2218" s="115">
        <v>9</v>
      </c>
      <c r="M2218" s="49">
        <f t="shared" si="102"/>
        <v>1859</v>
      </c>
      <c r="N2218" s="2">
        <f t="shared" si="103"/>
        <v>1</v>
      </c>
      <c r="O2218" s="16">
        <f t="shared" si="104"/>
        <v>1</v>
      </c>
    </row>
    <row r="2219" spans="7:19" ht="13.5" customHeight="1" x14ac:dyDescent="0.25">
      <c r="G2219" s="111">
        <v>46060</v>
      </c>
      <c r="H2219" s="112" t="s">
        <v>148</v>
      </c>
      <c r="I2219" s="121">
        <v>0.71875</v>
      </c>
      <c r="J2219" s="112">
        <v>4</v>
      </c>
      <c r="K2219" s="112">
        <v>0</v>
      </c>
      <c r="L2219" s="115">
        <v>9</v>
      </c>
      <c r="M2219" s="49">
        <f t="shared" si="102"/>
        <v>1860</v>
      </c>
      <c r="N2219" s="2">
        <f t="shared" si="103"/>
        <v>1</v>
      </c>
      <c r="O2219" s="16">
        <f t="shared" si="104"/>
        <v>1</v>
      </c>
    </row>
    <row r="2220" spans="7:19" ht="13.5" customHeight="1" x14ac:dyDescent="0.25">
      <c r="G2220" s="111">
        <v>46060</v>
      </c>
      <c r="H2220" s="112" t="s">
        <v>4</v>
      </c>
      <c r="I2220" s="121">
        <v>0.73263888888888884</v>
      </c>
      <c r="J2220" s="112">
        <v>4</v>
      </c>
      <c r="K2220" s="112">
        <v>8</v>
      </c>
      <c r="L2220" s="115">
        <v>10</v>
      </c>
      <c r="M2220" s="49">
        <f t="shared" si="102"/>
        <v>1861</v>
      </c>
      <c r="N2220" s="2">
        <f t="shared" si="103"/>
        <v>1</v>
      </c>
      <c r="O2220" s="16">
        <f t="shared" si="104"/>
        <v>1</v>
      </c>
      <c r="Q2220" s="53"/>
      <c r="R2220" s="53"/>
      <c r="S2220" s="53"/>
    </row>
    <row r="2221" spans="7:19" ht="13.5" customHeight="1" x14ac:dyDescent="0.25">
      <c r="G2221" s="111">
        <v>46060</v>
      </c>
      <c r="H2221" s="112" t="s">
        <v>148</v>
      </c>
      <c r="I2221" s="121">
        <v>0.74652777777777779</v>
      </c>
      <c r="J2221" s="112">
        <v>4</v>
      </c>
      <c r="K2221" s="112">
        <v>0</v>
      </c>
      <c r="L2221" s="115">
        <v>10</v>
      </c>
      <c r="M2221" s="49">
        <f t="shared" si="102"/>
        <v>1862</v>
      </c>
      <c r="N2221" s="2">
        <f t="shared" si="103"/>
        <v>1</v>
      </c>
      <c r="O2221" s="16">
        <f t="shared" si="104"/>
        <v>1</v>
      </c>
    </row>
    <row r="2222" spans="7:19" ht="13.5" customHeight="1" x14ac:dyDescent="0.25">
      <c r="G2222" s="111">
        <v>46067</v>
      </c>
      <c r="H2222" s="112" t="s">
        <v>3</v>
      </c>
      <c r="I2222" s="121">
        <v>0.54861111111111116</v>
      </c>
      <c r="J2222" s="112">
        <v>4</v>
      </c>
      <c r="K2222" s="112">
        <v>0</v>
      </c>
      <c r="L2222" s="115">
        <v>3</v>
      </c>
      <c r="M2222" s="49">
        <f t="shared" si="102"/>
        <v>1863</v>
      </c>
      <c r="N2222" s="2">
        <f t="shared" si="103"/>
        <v>1</v>
      </c>
      <c r="O2222" s="16">
        <f t="shared" si="104"/>
        <v>1</v>
      </c>
    </row>
    <row r="2223" spans="7:19" ht="13.5" customHeight="1" x14ac:dyDescent="0.25">
      <c r="G2223" s="111">
        <v>46067</v>
      </c>
      <c r="H2223" s="112" t="s">
        <v>3</v>
      </c>
      <c r="I2223" s="121">
        <v>0.57291666666666663</v>
      </c>
      <c r="J2223" s="112">
        <v>4</v>
      </c>
      <c r="K2223" s="112">
        <v>0</v>
      </c>
      <c r="L2223" s="115">
        <v>4</v>
      </c>
      <c r="M2223" s="49">
        <f t="shared" si="102"/>
        <v>1864</v>
      </c>
      <c r="N2223" s="2">
        <f t="shared" si="103"/>
        <v>2</v>
      </c>
      <c r="O2223" s="16">
        <f t="shared" si="104"/>
        <v>2</v>
      </c>
    </row>
    <row r="2224" spans="7:19" ht="13.5" customHeight="1" x14ac:dyDescent="0.25">
      <c r="G2224" s="111">
        <v>46067</v>
      </c>
      <c r="H2224" s="112" t="s">
        <v>3</v>
      </c>
      <c r="I2224" s="121">
        <v>0.57291666666666663</v>
      </c>
      <c r="J2224" s="112">
        <v>4</v>
      </c>
      <c r="K2224" s="112">
        <v>0</v>
      </c>
      <c r="L2224" s="115">
        <v>4</v>
      </c>
      <c r="M2224" s="49">
        <f t="shared" si="102"/>
        <v>1864</v>
      </c>
      <c r="N2224" s="2">
        <f t="shared" si="103"/>
        <v>1</v>
      </c>
      <c r="O2224" s="16">
        <f t="shared" si="104"/>
        <v>2</v>
      </c>
    </row>
    <row r="2225" spans="7:15" ht="13.5" customHeight="1" x14ac:dyDescent="0.25">
      <c r="G2225" s="111">
        <v>46067</v>
      </c>
      <c r="H2225" s="112" t="s">
        <v>148</v>
      </c>
      <c r="I2225" s="121">
        <v>0.58680555555555558</v>
      </c>
      <c r="J2225" s="112">
        <v>4</v>
      </c>
      <c r="K2225" s="112">
        <v>4</v>
      </c>
      <c r="L2225" s="115">
        <v>4</v>
      </c>
      <c r="M2225" s="49">
        <f t="shared" si="102"/>
        <v>1865</v>
      </c>
      <c r="N2225" s="2">
        <f t="shared" si="103"/>
        <v>1</v>
      </c>
      <c r="O2225" s="16">
        <f t="shared" si="104"/>
        <v>1</v>
      </c>
    </row>
    <row r="2226" spans="7:15" ht="13.5" customHeight="1" x14ac:dyDescent="0.25">
      <c r="G2226" s="111">
        <v>46067</v>
      </c>
      <c r="H2226" s="112" t="s">
        <v>3</v>
      </c>
      <c r="I2226" s="121">
        <v>0.62152777777777779</v>
      </c>
      <c r="J2226" s="112">
        <v>4</v>
      </c>
      <c r="K2226" s="112">
        <v>0</v>
      </c>
      <c r="L2226" s="115">
        <v>6</v>
      </c>
      <c r="M2226" s="49">
        <f t="shared" si="102"/>
        <v>1866</v>
      </c>
      <c r="N2226" s="2">
        <f t="shared" si="103"/>
        <v>1</v>
      </c>
      <c r="O2226" s="16">
        <f t="shared" si="104"/>
        <v>1</v>
      </c>
    </row>
    <row r="2227" spans="7:15" ht="13.5" customHeight="1" x14ac:dyDescent="0.25">
      <c r="G2227" s="111">
        <v>46067</v>
      </c>
      <c r="H2227" s="112" t="s">
        <v>3</v>
      </c>
      <c r="I2227" s="121">
        <v>0.64583333333333337</v>
      </c>
      <c r="J2227" s="112">
        <v>4</v>
      </c>
      <c r="K2227" s="112">
        <v>0</v>
      </c>
      <c r="L2227" s="115">
        <v>7</v>
      </c>
      <c r="M2227" s="49">
        <f t="shared" si="102"/>
        <v>1867</v>
      </c>
      <c r="N2227" s="2">
        <f t="shared" si="103"/>
        <v>2</v>
      </c>
      <c r="O2227" s="16">
        <f t="shared" si="104"/>
        <v>2</v>
      </c>
    </row>
    <row r="2228" spans="7:15" ht="13.5" customHeight="1" x14ac:dyDescent="0.25">
      <c r="G2228" s="111">
        <v>46067</v>
      </c>
      <c r="H2228" s="112" t="s">
        <v>3</v>
      </c>
      <c r="I2228" s="121">
        <v>0.64583333333333337</v>
      </c>
      <c r="J2228" s="112">
        <v>4</v>
      </c>
      <c r="K2228" s="112">
        <v>0</v>
      </c>
      <c r="L2228" s="115">
        <v>7</v>
      </c>
      <c r="M2228" s="49">
        <f t="shared" si="102"/>
        <v>1867</v>
      </c>
      <c r="N2228" s="2">
        <f t="shared" si="103"/>
        <v>1</v>
      </c>
      <c r="O2228" s="16">
        <f t="shared" si="104"/>
        <v>2</v>
      </c>
    </row>
    <row r="2229" spans="7:15" ht="13.5" customHeight="1" x14ac:dyDescent="0.25">
      <c r="G2229" s="111">
        <v>46067</v>
      </c>
      <c r="H2229" s="112" t="s">
        <v>148</v>
      </c>
      <c r="I2229" s="121">
        <v>0.65972222222222221</v>
      </c>
      <c r="J2229" s="112">
        <v>4</v>
      </c>
      <c r="K2229" s="112">
        <v>4</v>
      </c>
      <c r="L2229" s="115">
        <v>7</v>
      </c>
      <c r="M2229" s="49">
        <f t="shared" si="102"/>
        <v>1868</v>
      </c>
      <c r="N2229" s="2">
        <f t="shared" si="103"/>
        <v>2</v>
      </c>
      <c r="O2229" s="16">
        <f t="shared" si="104"/>
        <v>2</v>
      </c>
    </row>
    <row r="2230" spans="7:15" ht="13.5" customHeight="1" x14ac:dyDescent="0.25">
      <c r="G2230" s="111">
        <v>46067</v>
      </c>
      <c r="H2230" s="112" t="s">
        <v>148</v>
      </c>
      <c r="I2230" s="121">
        <v>0.65972222222222221</v>
      </c>
      <c r="J2230" s="112">
        <v>4</v>
      </c>
      <c r="K2230" s="112">
        <v>4</v>
      </c>
      <c r="L2230" s="115">
        <v>7</v>
      </c>
      <c r="M2230" s="49">
        <f t="shared" si="102"/>
        <v>1868</v>
      </c>
      <c r="N2230" s="2">
        <f t="shared" si="103"/>
        <v>1</v>
      </c>
      <c r="O2230" s="16">
        <f t="shared" si="104"/>
        <v>2</v>
      </c>
    </row>
    <row r="2231" spans="7:15" ht="13.5" customHeight="1" x14ac:dyDescent="0.25">
      <c r="G2231" s="111">
        <v>46067</v>
      </c>
      <c r="H2231" s="112" t="s">
        <v>3</v>
      </c>
      <c r="I2231" s="121">
        <v>0.67361111111111116</v>
      </c>
      <c r="J2231" s="112">
        <v>4</v>
      </c>
      <c r="K2231" s="112">
        <v>0</v>
      </c>
      <c r="L2231" s="115">
        <v>8</v>
      </c>
      <c r="M2231" s="49">
        <f t="shared" si="102"/>
        <v>1869</v>
      </c>
      <c r="N2231" s="2">
        <f t="shared" si="103"/>
        <v>1</v>
      </c>
      <c r="O2231" s="16">
        <f t="shared" si="104"/>
        <v>1</v>
      </c>
    </row>
    <row r="2232" spans="7:15" ht="13.5" customHeight="1" x14ac:dyDescent="0.25">
      <c r="G2232" s="111">
        <v>46067</v>
      </c>
      <c r="H2232" s="112" t="s">
        <v>3</v>
      </c>
      <c r="I2232" s="121">
        <v>0.70138888888888884</v>
      </c>
      <c r="J2232" s="112">
        <v>4</v>
      </c>
      <c r="K2232" s="112">
        <v>0</v>
      </c>
      <c r="L2232" s="115">
        <v>9</v>
      </c>
      <c r="M2232" s="49">
        <f t="shared" si="102"/>
        <v>1870</v>
      </c>
      <c r="N2232" s="2">
        <f t="shared" si="103"/>
        <v>1</v>
      </c>
      <c r="O2232" s="16">
        <f t="shared" si="104"/>
        <v>1</v>
      </c>
    </row>
    <row r="2233" spans="7:15" ht="13.5" customHeight="1" x14ac:dyDescent="0.25">
      <c r="G2233" s="111">
        <v>46067</v>
      </c>
      <c r="H2233" s="112" t="s">
        <v>3</v>
      </c>
      <c r="I2233" s="121">
        <v>0.72916666666666663</v>
      </c>
      <c r="J2233" s="112">
        <v>4</v>
      </c>
      <c r="K2233" s="112">
        <v>0</v>
      </c>
      <c r="L2233" s="115">
        <v>10</v>
      </c>
      <c r="M2233" s="49">
        <f t="shared" si="102"/>
        <v>1871</v>
      </c>
      <c r="N2233" s="2">
        <f t="shared" si="103"/>
        <v>1</v>
      </c>
      <c r="O2233" s="16">
        <f t="shared" si="104"/>
        <v>1</v>
      </c>
    </row>
    <row r="2234" spans="7:15" ht="13.5" customHeight="1" x14ac:dyDescent="0.25">
      <c r="G2234" s="111">
        <v>46074</v>
      </c>
      <c r="H2234" s="112" t="s">
        <v>149</v>
      </c>
      <c r="I2234" s="121">
        <v>0.52083333333333337</v>
      </c>
      <c r="J2234" s="112">
        <v>4</v>
      </c>
      <c r="K2234" s="112">
        <v>5</v>
      </c>
      <c r="L2234" s="115">
        <v>1</v>
      </c>
      <c r="M2234" s="49">
        <f t="shared" si="102"/>
        <v>1872</v>
      </c>
      <c r="N2234" s="2">
        <f t="shared" si="103"/>
        <v>1</v>
      </c>
      <c r="O2234" s="16">
        <f t="shared" si="104"/>
        <v>1</v>
      </c>
    </row>
    <row r="2235" spans="7:15" ht="13.5" customHeight="1" x14ac:dyDescent="0.25">
      <c r="G2235" s="111">
        <v>46074</v>
      </c>
      <c r="H2235" s="112" t="s">
        <v>4</v>
      </c>
      <c r="I2235" s="121">
        <v>0.55555555555555558</v>
      </c>
      <c r="J2235" s="112">
        <v>4</v>
      </c>
      <c r="K2235" s="112">
        <v>0</v>
      </c>
      <c r="L2235" s="115">
        <v>3</v>
      </c>
      <c r="M2235" s="49">
        <f t="shared" si="102"/>
        <v>1873</v>
      </c>
      <c r="N2235" s="2">
        <f t="shared" si="103"/>
        <v>2</v>
      </c>
      <c r="O2235" s="16">
        <f t="shared" si="104"/>
        <v>2</v>
      </c>
    </row>
    <row r="2236" spans="7:15" ht="13.5" customHeight="1" x14ac:dyDescent="0.25">
      <c r="G2236" s="111">
        <v>46074</v>
      </c>
      <c r="H2236" s="112" t="s">
        <v>4</v>
      </c>
      <c r="I2236" s="121">
        <v>0.55555555555555558</v>
      </c>
      <c r="J2236" s="112">
        <v>4</v>
      </c>
      <c r="K2236" s="112">
        <v>0</v>
      </c>
      <c r="L2236" s="115">
        <v>3</v>
      </c>
      <c r="M2236" s="49">
        <f t="shared" si="102"/>
        <v>1873</v>
      </c>
      <c r="N2236" s="2">
        <f t="shared" si="103"/>
        <v>1</v>
      </c>
      <c r="O2236" s="16">
        <f t="shared" si="104"/>
        <v>2</v>
      </c>
    </row>
    <row r="2237" spans="7:15" ht="13.5" customHeight="1" x14ac:dyDescent="0.25">
      <c r="G2237" s="111">
        <v>46074</v>
      </c>
      <c r="H2237" s="112" t="s">
        <v>149</v>
      </c>
      <c r="I2237" s="121">
        <v>0.59375</v>
      </c>
      <c r="J2237" s="112">
        <v>4</v>
      </c>
      <c r="K2237" s="112">
        <v>5</v>
      </c>
      <c r="L2237" s="115">
        <v>4</v>
      </c>
      <c r="M2237" s="49">
        <f t="shared" si="102"/>
        <v>1874</v>
      </c>
      <c r="N2237" s="2">
        <f t="shared" si="103"/>
        <v>1</v>
      </c>
      <c r="O2237" s="16">
        <f t="shared" si="104"/>
        <v>1</v>
      </c>
    </row>
    <row r="2238" spans="7:15" ht="13.5" customHeight="1" x14ac:dyDescent="0.25">
      <c r="G2238" s="111">
        <v>46074</v>
      </c>
      <c r="H2238" s="112" t="s">
        <v>4</v>
      </c>
      <c r="I2238" s="121">
        <v>0.60416666666666663</v>
      </c>
      <c r="J2238" s="112">
        <v>4</v>
      </c>
      <c r="K2238" s="112">
        <v>0</v>
      </c>
      <c r="L2238" s="115">
        <v>5</v>
      </c>
      <c r="M2238" s="49">
        <f t="shared" si="102"/>
        <v>1875</v>
      </c>
      <c r="N2238" s="2">
        <f t="shared" si="103"/>
        <v>1</v>
      </c>
      <c r="O2238" s="16">
        <f t="shared" si="104"/>
        <v>1</v>
      </c>
    </row>
    <row r="2239" spans="7:15" ht="13.5" customHeight="1" x14ac:dyDescent="0.25">
      <c r="G2239" s="111">
        <v>46074</v>
      </c>
      <c r="H2239" s="112" t="s">
        <v>149</v>
      </c>
      <c r="I2239" s="121">
        <v>0.61805555555555558</v>
      </c>
      <c r="J2239" s="112">
        <v>4</v>
      </c>
      <c r="K2239" s="112">
        <v>5</v>
      </c>
      <c r="L2239" s="115">
        <v>5</v>
      </c>
      <c r="M2239" s="49">
        <f t="shared" si="102"/>
        <v>1876</v>
      </c>
      <c r="N2239" s="2">
        <f t="shared" si="103"/>
        <v>1</v>
      </c>
      <c r="O2239" s="16">
        <f t="shared" si="104"/>
        <v>1</v>
      </c>
    </row>
    <row r="2240" spans="7:15" ht="13.5" customHeight="1" x14ac:dyDescent="0.25">
      <c r="G2240" s="111">
        <v>46074</v>
      </c>
      <c r="H2240" s="112" t="s">
        <v>4</v>
      </c>
      <c r="I2240" s="121">
        <v>0.62847222222222221</v>
      </c>
      <c r="J2240" s="112">
        <v>4</v>
      </c>
      <c r="K2240" s="112">
        <v>0</v>
      </c>
      <c r="L2240" s="115">
        <v>6</v>
      </c>
      <c r="M2240" s="49">
        <f t="shared" si="102"/>
        <v>1877</v>
      </c>
      <c r="N2240" s="2">
        <f t="shared" si="103"/>
        <v>1</v>
      </c>
      <c r="O2240" s="16">
        <f t="shared" si="104"/>
        <v>1</v>
      </c>
    </row>
    <row r="2241" spans="7:15" ht="13.5" customHeight="1" x14ac:dyDescent="0.25">
      <c r="G2241" s="111">
        <v>46074</v>
      </c>
      <c r="H2241" s="112" t="s">
        <v>4</v>
      </c>
      <c r="I2241" s="121">
        <v>0.65277777777777779</v>
      </c>
      <c r="J2241" s="112">
        <v>4</v>
      </c>
      <c r="K2241" s="112">
        <v>0</v>
      </c>
      <c r="L2241" s="115">
        <v>7</v>
      </c>
      <c r="M2241" s="49">
        <f t="shared" si="102"/>
        <v>1878</v>
      </c>
      <c r="N2241" s="2">
        <f t="shared" si="103"/>
        <v>1</v>
      </c>
      <c r="O2241" s="16">
        <f t="shared" si="104"/>
        <v>1</v>
      </c>
    </row>
    <row r="2242" spans="7:15" ht="13.5" customHeight="1" x14ac:dyDescent="0.25">
      <c r="G2242" s="111">
        <v>46074</v>
      </c>
      <c r="H2242" s="112" t="s">
        <v>149</v>
      </c>
      <c r="I2242" s="121">
        <v>0.71875</v>
      </c>
      <c r="J2242" s="112">
        <v>4</v>
      </c>
      <c r="K2242" s="112">
        <v>5</v>
      </c>
      <c r="L2242" s="115">
        <v>9</v>
      </c>
      <c r="M2242" s="49">
        <f t="shared" si="102"/>
        <v>1879</v>
      </c>
      <c r="N2242" s="2">
        <f t="shared" si="103"/>
        <v>1</v>
      </c>
      <c r="O2242" s="16">
        <f t="shared" si="104"/>
        <v>1</v>
      </c>
    </row>
    <row r="2243" spans="7:15" ht="13.5" customHeight="1" x14ac:dyDescent="0.25">
      <c r="G2243" s="111">
        <v>46074</v>
      </c>
      <c r="H2243" s="112" t="s">
        <v>4</v>
      </c>
      <c r="I2243" s="121">
        <v>0.73263888888888884</v>
      </c>
      <c r="J2243" s="112">
        <v>4</v>
      </c>
      <c r="K2243" s="112">
        <v>0</v>
      </c>
      <c r="L2243" s="115">
        <v>10</v>
      </c>
      <c r="M2243" s="49">
        <f t="shared" si="102"/>
        <v>1880</v>
      </c>
      <c r="N2243" s="2">
        <f t="shared" si="103"/>
        <v>2</v>
      </c>
      <c r="O2243" s="16">
        <f t="shared" si="104"/>
        <v>2</v>
      </c>
    </row>
    <row r="2244" spans="7:15" ht="13.5" customHeight="1" x14ac:dyDescent="0.25">
      <c r="G2244" s="111">
        <v>46074</v>
      </c>
      <c r="H2244" s="112" t="s">
        <v>4</v>
      </c>
      <c r="I2244" s="121">
        <v>0.73263888888888884</v>
      </c>
      <c r="J2244" s="112">
        <v>4</v>
      </c>
      <c r="K2244" s="112">
        <v>0</v>
      </c>
      <c r="L2244" s="115">
        <v>10</v>
      </c>
      <c r="M2244" s="49">
        <f t="shared" si="102"/>
        <v>1880</v>
      </c>
      <c r="N2244" s="2">
        <f t="shared" si="103"/>
        <v>1</v>
      </c>
      <c r="O2244" s="16">
        <f t="shared" si="104"/>
        <v>2</v>
      </c>
    </row>
    <row r="2245" spans="7:15" ht="13.5" customHeight="1" x14ac:dyDescent="0.25">
      <c r="G2245" s="111">
        <v>46081</v>
      </c>
      <c r="H2245" s="112" t="s">
        <v>3</v>
      </c>
      <c r="I2245" s="121">
        <v>0.55555555555555558</v>
      </c>
      <c r="J2245" s="112">
        <v>4</v>
      </c>
      <c r="K2245" s="112">
        <v>2</v>
      </c>
      <c r="L2245" s="115">
        <v>3</v>
      </c>
      <c r="M2245" s="49">
        <f t="shared" si="102"/>
        <v>1881</v>
      </c>
      <c r="N2245" s="2">
        <f t="shared" si="103"/>
        <v>2</v>
      </c>
      <c r="O2245" s="16">
        <f t="shared" si="104"/>
        <v>2</v>
      </c>
    </row>
    <row r="2246" spans="7:15" ht="13.5" customHeight="1" x14ac:dyDescent="0.25">
      <c r="G2246" s="111">
        <v>46081</v>
      </c>
      <c r="H2246" s="112" t="s">
        <v>3</v>
      </c>
      <c r="I2246" s="121">
        <v>0.55555555555555558</v>
      </c>
      <c r="J2246" s="112">
        <v>4</v>
      </c>
      <c r="K2246" s="112">
        <v>2</v>
      </c>
      <c r="L2246" s="115">
        <v>3</v>
      </c>
      <c r="M2246" s="49">
        <f t="shared" ref="M2246:M2309" si="105">IF(AND(G2246=G2245,L2246=L2245,I2246=I2245),M2245,M2245+1)</f>
        <v>1881</v>
      </c>
      <c r="N2246" s="2">
        <f t="shared" si="103"/>
        <v>1</v>
      </c>
      <c r="O2246" s="16">
        <f t="shared" si="104"/>
        <v>2</v>
      </c>
    </row>
    <row r="2247" spans="7:15" ht="13.5" customHeight="1" x14ac:dyDescent="0.25">
      <c r="G2247" s="111">
        <v>46081</v>
      </c>
      <c r="H2247" s="112" t="s">
        <v>3</v>
      </c>
      <c r="I2247" s="121">
        <v>0.57986111111111116</v>
      </c>
      <c r="J2247" s="112">
        <v>4</v>
      </c>
      <c r="K2247" s="112">
        <v>2</v>
      </c>
      <c r="L2247" s="115">
        <v>4</v>
      </c>
      <c r="M2247" s="49">
        <f t="shared" si="105"/>
        <v>1882</v>
      </c>
      <c r="N2247" s="2">
        <f t="shared" si="103"/>
        <v>1</v>
      </c>
      <c r="O2247" s="16">
        <f t="shared" si="104"/>
        <v>1</v>
      </c>
    </row>
    <row r="2248" spans="7:15" ht="13.5" customHeight="1" x14ac:dyDescent="0.25">
      <c r="G2248" s="111">
        <v>46081</v>
      </c>
      <c r="H2248" s="112" t="s">
        <v>3</v>
      </c>
      <c r="I2248" s="121">
        <v>0.60416666666666663</v>
      </c>
      <c r="J2248" s="112">
        <v>4</v>
      </c>
      <c r="K2248" s="112">
        <v>2</v>
      </c>
      <c r="L2248" s="115">
        <v>5</v>
      </c>
      <c r="M2248" s="49">
        <f t="shared" si="105"/>
        <v>1883</v>
      </c>
      <c r="N2248" s="2">
        <f t="shared" si="103"/>
        <v>1</v>
      </c>
      <c r="O2248" s="16">
        <f t="shared" si="104"/>
        <v>1</v>
      </c>
    </row>
    <row r="2249" spans="7:15" ht="13.5" customHeight="1" x14ac:dyDescent="0.25">
      <c r="G2249" s="111">
        <v>46081</v>
      </c>
      <c r="H2249" s="112" t="s">
        <v>3</v>
      </c>
      <c r="I2249" s="121">
        <v>0.62847222222222221</v>
      </c>
      <c r="J2249" s="112">
        <v>4</v>
      </c>
      <c r="K2249" s="112">
        <v>2</v>
      </c>
      <c r="L2249" s="115">
        <v>6</v>
      </c>
      <c r="M2249" s="49">
        <f t="shared" si="105"/>
        <v>1884</v>
      </c>
      <c r="N2249" s="2">
        <f t="shared" ref="N2249:N2312" si="106">IF(M2249=M2251,3,IF(M2249=M2250,2,1))</f>
        <v>1</v>
      </c>
      <c r="O2249" s="16">
        <f t="shared" ref="O2249:O2312" si="107">IF(N2247=3,3,IF(N2248=3,3,IF(N2248=2,2,N2249)))</f>
        <v>1</v>
      </c>
    </row>
    <row r="2250" spans="7:15" ht="13.5" customHeight="1" x14ac:dyDescent="0.25">
      <c r="G2250" s="111">
        <v>46081</v>
      </c>
      <c r="H2250" s="112" t="s">
        <v>148</v>
      </c>
      <c r="I2250" s="121">
        <v>0.64236111111111116</v>
      </c>
      <c r="J2250" s="112">
        <v>7</v>
      </c>
      <c r="K2250" s="112">
        <v>0</v>
      </c>
      <c r="L2250" s="115">
        <v>6</v>
      </c>
      <c r="M2250" s="49">
        <f t="shared" si="105"/>
        <v>1885</v>
      </c>
      <c r="N2250" s="2">
        <f t="shared" si="106"/>
        <v>1</v>
      </c>
      <c r="O2250" s="16">
        <f t="shared" si="107"/>
        <v>1</v>
      </c>
    </row>
    <row r="2251" spans="7:15" ht="13.5" customHeight="1" x14ac:dyDescent="0.25">
      <c r="G2251" s="111">
        <v>46081</v>
      </c>
      <c r="H2251" s="112" t="s">
        <v>3</v>
      </c>
      <c r="I2251" s="121">
        <v>0.65277777777777779</v>
      </c>
      <c r="J2251" s="112">
        <v>4</v>
      </c>
      <c r="K2251" s="112">
        <v>2</v>
      </c>
      <c r="L2251" s="115">
        <v>7</v>
      </c>
      <c r="M2251" s="49">
        <f t="shared" si="105"/>
        <v>1886</v>
      </c>
      <c r="N2251" s="2">
        <f t="shared" si="106"/>
        <v>2</v>
      </c>
      <c r="O2251" s="16">
        <f t="shared" si="107"/>
        <v>2</v>
      </c>
    </row>
    <row r="2252" spans="7:15" ht="13.5" customHeight="1" x14ac:dyDescent="0.25">
      <c r="G2252" s="111">
        <v>46081</v>
      </c>
      <c r="H2252" s="112" t="s">
        <v>3</v>
      </c>
      <c r="I2252" s="121">
        <v>0.65277777777777779</v>
      </c>
      <c r="J2252" s="112">
        <v>4</v>
      </c>
      <c r="K2252" s="112">
        <v>2</v>
      </c>
      <c r="L2252" s="115">
        <v>7</v>
      </c>
      <c r="M2252" s="49">
        <f t="shared" si="105"/>
        <v>1886</v>
      </c>
      <c r="N2252" s="2">
        <f t="shared" si="106"/>
        <v>1</v>
      </c>
      <c r="O2252" s="16">
        <f t="shared" si="107"/>
        <v>2</v>
      </c>
    </row>
    <row r="2253" spans="7:15" ht="13.5" customHeight="1" x14ac:dyDescent="0.25">
      <c r="G2253" s="111">
        <v>46081</v>
      </c>
      <c r="H2253" s="112" t="s">
        <v>3</v>
      </c>
      <c r="I2253" s="121">
        <v>0.68055555555555558</v>
      </c>
      <c r="J2253" s="112">
        <v>4</v>
      </c>
      <c r="K2253" s="112">
        <v>2</v>
      </c>
      <c r="L2253" s="115">
        <v>8</v>
      </c>
      <c r="M2253" s="49">
        <f t="shared" si="105"/>
        <v>1887</v>
      </c>
      <c r="N2253" s="2">
        <f t="shared" si="106"/>
        <v>1</v>
      </c>
      <c r="O2253" s="16">
        <f t="shared" si="107"/>
        <v>1</v>
      </c>
    </row>
    <row r="2254" spans="7:15" ht="13.5" customHeight="1" x14ac:dyDescent="0.25">
      <c r="G2254" s="111">
        <v>46081</v>
      </c>
      <c r="H2254" s="112" t="s">
        <v>148</v>
      </c>
      <c r="I2254" s="121">
        <v>0.71875</v>
      </c>
      <c r="J2254" s="112">
        <v>7</v>
      </c>
      <c r="K2254" s="112">
        <v>0</v>
      </c>
      <c r="L2254" s="115">
        <v>9</v>
      </c>
      <c r="M2254" s="49">
        <f t="shared" si="105"/>
        <v>1888</v>
      </c>
      <c r="N2254" s="2">
        <f t="shared" si="106"/>
        <v>2</v>
      </c>
      <c r="O2254" s="16">
        <f t="shared" si="107"/>
        <v>2</v>
      </c>
    </row>
    <row r="2255" spans="7:15" ht="13.5" customHeight="1" x14ac:dyDescent="0.25">
      <c r="G2255" s="111">
        <v>46081</v>
      </c>
      <c r="H2255" s="112" t="s">
        <v>148</v>
      </c>
      <c r="I2255" s="121">
        <v>0.71875</v>
      </c>
      <c r="J2255" s="112">
        <v>7</v>
      </c>
      <c r="K2255" s="112">
        <v>0</v>
      </c>
      <c r="L2255" s="115">
        <v>9</v>
      </c>
      <c r="M2255" s="49">
        <f t="shared" si="105"/>
        <v>1888</v>
      </c>
      <c r="N2255" s="2">
        <f t="shared" si="106"/>
        <v>1</v>
      </c>
      <c r="O2255" s="16">
        <f t="shared" si="107"/>
        <v>2</v>
      </c>
    </row>
    <row r="2256" spans="7:15" ht="13.5" customHeight="1" x14ac:dyDescent="0.25">
      <c r="G2256" s="111">
        <v>46081</v>
      </c>
      <c r="H2256" s="112" t="s">
        <v>3</v>
      </c>
      <c r="I2256" s="121">
        <v>0.73263888888888884</v>
      </c>
      <c r="J2256" s="112">
        <v>4</v>
      </c>
      <c r="K2256" s="112">
        <v>2</v>
      </c>
      <c r="L2256" s="115">
        <v>10</v>
      </c>
      <c r="M2256" s="49">
        <f t="shared" si="105"/>
        <v>1889</v>
      </c>
      <c r="N2256" s="2">
        <f t="shared" si="106"/>
        <v>1</v>
      </c>
      <c r="O2256" s="16">
        <f t="shared" si="107"/>
        <v>1</v>
      </c>
    </row>
    <row r="2257" spans="7:15" ht="13.5" customHeight="1" x14ac:dyDescent="0.25">
      <c r="G2257" s="111">
        <v>46088</v>
      </c>
      <c r="H2257" s="112" t="s">
        <v>3</v>
      </c>
      <c r="I2257" s="121">
        <v>0.51041666666666663</v>
      </c>
      <c r="J2257" s="112">
        <v>4</v>
      </c>
      <c r="K2257" s="112">
        <v>6</v>
      </c>
      <c r="L2257" s="115">
        <v>1</v>
      </c>
      <c r="M2257" s="49">
        <f t="shared" si="105"/>
        <v>1890</v>
      </c>
      <c r="N2257" s="2">
        <f t="shared" si="106"/>
        <v>1</v>
      </c>
      <c r="O2257" s="16">
        <f t="shared" si="107"/>
        <v>1</v>
      </c>
    </row>
    <row r="2258" spans="7:15" ht="13.5" customHeight="1" x14ac:dyDescent="0.25">
      <c r="G2258" s="111">
        <v>46088</v>
      </c>
      <c r="H2258" s="112" t="s">
        <v>148</v>
      </c>
      <c r="I2258" s="121">
        <v>0.54513888888888884</v>
      </c>
      <c r="J2258" s="112">
        <v>5</v>
      </c>
      <c r="K2258" s="112">
        <v>5</v>
      </c>
      <c r="L2258" s="115">
        <v>2</v>
      </c>
      <c r="M2258" s="49">
        <f t="shared" si="105"/>
        <v>1891</v>
      </c>
      <c r="N2258" s="2">
        <f t="shared" si="106"/>
        <v>1</v>
      </c>
      <c r="O2258" s="16">
        <f t="shared" si="107"/>
        <v>1</v>
      </c>
    </row>
    <row r="2259" spans="7:15" ht="13.5" customHeight="1" x14ac:dyDescent="0.25">
      <c r="G2259" s="111">
        <v>46088</v>
      </c>
      <c r="H2259" s="112" t="s">
        <v>3</v>
      </c>
      <c r="I2259" s="121">
        <v>0.57986111111111116</v>
      </c>
      <c r="J2259" s="112">
        <v>4</v>
      </c>
      <c r="K2259" s="112">
        <v>6</v>
      </c>
      <c r="L2259" s="115">
        <v>4</v>
      </c>
      <c r="M2259" s="49">
        <f t="shared" si="105"/>
        <v>1892</v>
      </c>
      <c r="N2259" s="2">
        <f t="shared" si="106"/>
        <v>1</v>
      </c>
      <c r="O2259" s="16">
        <f t="shared" si="107"/>
        <v>1</v>
      </c>
    </row>
    <row r="2260" spans="7:15" ht="13.5" customHeight="1" x14ac:dyDescent="0.25">
      <c r="G2260" s="111">
        <v>46088</v>
      </c>
      <c r="H2260" s="112" t="s">
        <v>3</v>
      </c>
      <c r="I2260" s="121">
        <v>0.60416666666666663</v>
      </c>
      <c r="J2260" s="112">
        <v>4</v>
      </c>
      <c r="K2260" s="112">
        <v>6</v>
      </c>
      <c r="L2260" s="115">
        <v>5</v>
      </c>
      <c r="M2260" s="49">
        <f t="shared" si="105"/>
        <v>1893</v>
      </c>
      <c r="N2260" s="2">
        <f t="shared" si="106"/>
        <v>1</v>
      </c>
      <c r="O2260" s="16">
        <f t="shared" si="107"/>
        <v>1</v>
      </c>
    </row>
    <row r="2261" spans="7:15" ht="13.5" customHeight="1" x14ac:dyDescent="0.25">
      <c r="G2261" s="111">
        <v>46088</v>
      </c>
      <c r="H2261" s="112" t="s">
        <v>148</v>
      </c>
      <c r="I2261" s="121">
        <v>0.64236111111111116</v>
      </c>
      <c r="J2261" s="112">
        <v>5</v>
      </c>
      <c r="K2261" s="112">
        <v>5</v>
      </c>
      <c r="L2261" s="115">
        <v>6</v>
      </c>
      <c r="M2261" s="49">
        <f t="shared" si="105"/>
        <v>1894</v>
      </c>
      <c r="N2261" s="2">
        <f t="shared" si="106"/>
        <v>1</v>
      </c>
      <c r="O2261" s="16">
        <f t="shared" si="107"/>
        <v>1</v>
      </c>
    </row>
    <row r="2262" spans="7:15" ht="13.5" customHeight="1" x14ac:dyDescent="0.25">
      <c r="G2262" s="111">
        <v>46088</v>
      </c>
      <c r="H2262" s="112" t="s">
        <v>3</v>
      </c>
      <c r="I2262" s="121">
        <v>0.65277777777777779</v>
      </c>
      <c r="J2262" s="112">
        <v>4</v>
      </c>
      <c r="K2262" s="112">
        <v>6</v>
      </c>
      <c r="L2262" s="115">
        <v>7</v>
      </c>
      <c r="M2262" s="49">
        <f t="shared" si="105"/>
        <v>1895</v>
      </c>
      <c r="N2262" s="2">
        <f t="shared" si="106"/>
        <v>1</v>
      </c>
      <c r="O2262" s="16">
        <f t="shared" si="107"/>
        <v>1</v>
      </c>
    </row>
    <row r="2263" spans="7:15" ht="13.5" customHeight="1" x14ac:dyDescent="0.25">
      <c r="G2263" s="111">
        <v>46088</v>
      </c>
      <c r="H2263" s="112" t="s">
        <v>3</v>
      </c>
      <c r="I2263" s="121">
        <v>0.70486111111111116</v>
      </c>
      <c r="J2263" s="112">
        <v>4</v>
      </c>
      <c r="K2263" s="112">
        <v>6</v>
      </c>
      <c r="L2263" s="115">
        <v>9</v>
      </c>
      <c r="M2263" s="49">
        <f t="shared" si="105"/>
        <v>1896</v>
      </c>
      <c r="N2263" s="2">
        <f t="shared" si="106"/>
        <v>1</v>
      </c>
      <c r="O2263" s="16">
        <f t="shared" si="107"/>
        <v>1</v>
      </c>
    </row>
    <row r="2264" spans="7:15" ht="13.5" customHeight="1" x14ac:dyDescent="0.25">
      <c r="G2264" s="111">
        <v>46095</v>
      </c>
      <c r="H2264" s="112" t="s">
        <v>149</v>
      </c>
      <c r="I2264" s="121">
        <v>0.52083333333333337</v>
      </c>
      <c r="J2264" s="112">
        <v>4</v>
      </c>
      <c r="K2264" s="112">
        <v>0</v>
      </c>
      <c r="L2264" s="115">
        <v>1</v>
      </c>
      <c r="M2264" s="49">
        <f t="shared" si="105"/>
        <v>1897</v>
      </c>
      <c r="N2264" s="2">
        <f t="shared" si="106"/>
        <v>2</v>
      </c>
      <c r="O2264" s="16">
        <f t="shared" si="107"/>
        <v>2</v>
      </c>
    </row>
    <row r="2265" spans="7:15" ht="13.5" customHeight="1" x14ac:dyDescent="0.25">
      <c r="G2265" s="111">
        <v>46095</v>
      </c>
      <c r="H2265" s="112" t="s">
        <v>149</v>
      </c>
      <c r="I2265" s="121">
        <v>0.52083333333333337</v>
      </c>
      <c r="J2265" s="112">
        <v>4</v>
      </c>
      <c r="K2265" s="112">
        <v>0</v>
      </c>
      <c r="L2265" s="115">
        <v>1</v>
      </c>
      <c r="M2265" s="49">
        <f t="shared" si="105"/>
        <v>1897</v>
      </c>
      <c r="N2265" s="2">
        <f t="shared" si="106"/>
        <v>1</v>
      </c>
      <c r="O2265" s="16">
        <f t="shared" si="107"/>
        <v>2</v>
      </c>
    </row>
    <row r="2266" spans="7:15" ht="13.5" customHeight="1" x14ac:dyDescent="0.25">
      <c r="G2266" s="111">
        <v>46095</v>
      </c>
      <c r="H2266" s="112" t="s">
        <v>4</v>
      </c>
      <c r="I2266" s="121">
        <v>0.53125</v>
      </c>
      <c r="J2266" s="112">
        <v>4</v>
      </c>
      <c r="K2266" s="112">
        <v>9</v>
      </c>
      <c r="L2266" s="115">
        <v>2</v>
      </c>
      <c r="M2266" s="49">
        <f t="shared" si="105"/>
        <v>1898</v>
      </c>
      <c r="N2266" s="2">
        <f t="shared" si="106"/>
        <v>2</v>
      </c>
      <c r="O2266" s="16">
        <f t="shared" si="107"/>
        <v>2</v>
      </c>
    </row>
    <row r="2267" spans="7:15" ht="13.5" customHeight="1" x14ac:dyDescent="0.25">
      <c r="G2267" s="111">
        <v>46095</v>
      </c>
      <c r="H2267" s="112" t="s">
        <v>4</v>
      </c>
      <c r="I2267" s="121">
        <v>0.53125</v>
      </c>
      <c r="J2267" s="112">
        <v>4</v>
      </c>
      <c r="K2267" s="112">
        <v>9</v>
      </c>
      <c r="L2267" s="115">
        <v>2</v>
      </c>
      <c r="M2267" s="49">
        <f t="shared" si="105"/>
        <v>1898</v>
      </c>
      <c r="N2267" s="2">
        <f t="shared" si="106"/>
        <v>1</v>
      </c>
      <c r="O2267" s="16">
        <f t="shared" si="107"/>
        <v>2</v>
      </c>
    </row>
    <row r="2268" spans="7:15" ht="13.5" customHeight="1" x14ac:dyDescent="0.25">
      <c r="G2268" s="111">
        <v>46095</v>
      </c>
      <c r="H2268" s="112" t="s">
        <v>149</v>
      </c>
      <c r="I2268" s="121">
        <v>0.54513888888888884</v>
      </c>
      <c r="J2268" s="112">
        <v>4</v>
      </c>
      <c r="K2268" s="112">
        <v>0</v>
      </c>
      <c r="L2268" s="115">
        <v>2</v>
      </c>
      <c r="M2268" s="49">
        <f t="shared" si="105"/>
        <v>1899</v>
      </c>
      <c r="N2268" s="2">
        <f t="shared" si="106"/>
        <v>2</v>
      </c>
      <c r="O2268" s="16">
        <f t="shared" si="107"/>
        <v>2</v>
      </c>
    </row>
    <row r="2269" spans="7:15" ht="13.5" customHeight="1" x14ac:dyDescent="0.25">
      <c r="G2269" s="111">
        <v>46095</v>
      </c>
      <c r="H2269" s="112" t="s">
        <v>149</v>
      </c>
      <c r="I2269" s="121">
        <v>0.54513888888888884</v>
      </c>
      <c r="J2269" s="112">
        <v>4</v>
      </c>
      <c r="K2269" s="112">
        <v>0</v>
      </c>
      <c r="L2269" s="115">
        <v>2</v>
      </c>
      <c r="M2269" s="49">
        <f t="shared" si="105"/>
        <v>1899</v>
      </c>
      <c r="N2269" s="2">
        <f t="shared" si="106"/>
        <v>1</v>
      </c>
      <c r="O2269" s="16">
        <f t="shared" si="107"/>
        <v>2</v>
      </c>
    </row>
    <row r="2270" spans="7:15" ht="13.5" customHeight="1" x14ac:dyDescent="0.25">
      <c r="G2270" s="111">
        <v>46095</v>
      </c>
      <c r="H2270" s="112" t="s">
        <v>4</v>
      </c>
      <c r="I2270" s="121">
        <v>0.55555555555555558</v>
      </c>
      <c r="J2270" s="112">
        <v>4</v>
      </c>
      <c r="K2270" s="112">
        <v>9</v>
      </c>
      <c r="L2270" s="115">
        <v>3</v>
      </c>
      <c r="M2270" s="49">
        <f t="shared" si="105"/>
        <v>1900</v>
      </c>
      <c r="N2270" s="2">
        <f t="shared" si="106"/>
        <v>2</v>
      </c>
      <c r="O2270" s="16">
        <f t="shared" si="107"/>
        <v>2</v>
      </c>
    </row>
    <row r="2271" spans="7:15" ht="13.5" customHeight="1" x14ac:dyDescent="0.25">
      <c r="G2271" s="111">
        <v>46095</v>
      </c>
      <c r="H2271" s="112" t="s">
        <v>4</v>
      </c>
      <c r="I2271" s="121">
        <v>0.55555555555555558</v>
      </c>
      <c r="J2271" s="112">
        <v>4</v>
      </c>
      <c r="K2271" s="112">
        <v>9</v>
      </c>
      <c r="L2271" s="115">
        <v>3</v>
      </c>
      <c r="M2271" s="49">
        <f t="shared" si="105"/>
        <v>1900</v>
      </c>
      <c r="N2271" s="2">
        <f t="shared" si="106"/>
        <v>1</v>
      </c>
      <c r="O2271" s="16">
        <f t="shared" si="107"/>
        <v>2</v>
      </c>
    </row>
    <row r="2272" spans="7:15" ht="13.5" customHeight="1" x14ac:dyDescent="0.25">
      <c r="G2272" s="111">
        <v>46095</v>
      </c>
      <c r="H2272" s="112" t="s">
        <v>4</v>
      </c>
      <c r="I2272" s="121">
        <v>0.57986111111111116</v>
      </c>
      <c r="J2272" s="112">
        <v>4</v>
      </c>
      <c r="K2272" s="112">
        <v>9</v>
      </c>
      <c r="L2272" s="115">
        <v>4</v>
      </c>
      <c r="M2272" s="49">
        <f t="shared" si="105"/>
        <v>1901</v>
      </c>
      <c r="N2272" s="2">
        <f t="shared" si="106"/>
        <v>1</v>
      </c>
      <c r="O2272" s="16">
        <f t="shared" si="107"/>
        <v>1</v>
      </c>
    </row>
    <row r="2273" spans="7:15" ht="13.5" customHeight="1" x14ac:dyDescent="0.25">
      <c r="G2273" s="111">
        <v>46095</v>
      </c>
      <c r="H2273" s="112" t="s">
        <v>149</v>
      </c>
      <c r="I2273" s="121">
        <v>0.64236111111111116</v>
      </c>
      <c r="J2273" s="112">
        <v>4</v>
      </c>
      <c r="K2273" s="112">
        <v>0</v>
      </c>
      <c r="L2273" s="115">
        <v>6</v>
      </c>
      <c r="M2273" s="49">
        <f t="shared" si="105"/>
        <v>1902</v>
      </c>
      <c r="N2273" s="2">
        <f t="shared" si="106"/>
        <v>1</v>
      </c>
      <c r="O2273" s="16">
        <f t="shared" si="107"/>
        <v>1</v>
      </c>
    </row>
    <row r="2274" spans="7:15" ht="13.5" customHeight="1" x14ac:dyDescent="0.25">
      <c r="G2274" s="111">
        <v>46095</v>
      </c>
      <c r="H2274" s="112" t="s">
        <v>4</v>
      </c>
      <c r="I2274" s="121">
        <v>0.67708333333333337</v>
      </c>
      <c r="J2274" s="112">
        <v>4</v>
      </c>
      <c r="K2274" s="112">
        <v>9</v>
      </c>
      <c r="L2274" s="115">
        <v>8</v>
      </c>
      <c r="M2274" s="49">
        <f t="shared" si="105"/>
        <v>1903</v>
      </c>
      <c r="N2274" s="2">
        <f t="shared" si="106"/>
        <v>2</v>
      </c>
      <c r="O2274" s="16">
        <f t="shared" si="107"/>
        <v>2</v>
      </c>
    </row>
    <row r="2275" spans="7:15" ht="13.5" customHeight="1" x14ac:dyDescent="0.25">
      <c r="G2275" s="111">
        <v>46095</v>
      </c>
      <c r="H2275" s="112" t="s">
        <v>4</v>
      </c>
      <c r="I2275" s="121">
        <v>0.67708333333333337</v>
      </c>
      <c r="J2275" s="112">
        <v>4</v>
      </c>
      <c r="K2275" s="112">
        <v>9</v>
      </c>
      <c r="L2275" s="115">
        <v>8</v>
      </c>
      <c r="M2275" s="49">
        <f t="shared" si="105"/>
        <v>1903</v>
      </c>
      <c r="N2275" s="2">
        <f t="shared" si="106"/>
        <v>1</v>
      </c>
      <c r="O2275" s="16">
        <f t="shared" si="107"/>
        <v>2</v>
      </c>
    </row>
    <row r="2276" spans="7:15" ht="13.5" customHeight="1" x14ac:dyDescent="0.25">
      <c r="G2276" s="111">
        <v>46102</v>
      </c>
      <c r="H2276" s="112" t="s">
        <v>4</v>
      </c>
      <c r="I2276" s="121">
        <v>0.52430555555555558</v>
      </c>
      <c r="J2276" s="112">
        <v>4</v>
      </c>
      <c r="K2276" s="112">
        <v>0</v>
      </c>
      <c r="L2276" s="115">
        <v>2</v>
      </c>
      <c r="M2276" s="49">
        <f t="shared" si="105"/>
        <v>1904</v>
      </c>
      <c r="N2276" s="2">
        <f t="shared" si="106"/>
        <v>2</v>
      </c>
      <c r="O2276" s="16">
        <f t="shared" si="107"/>
        <v>2</v>
      </c>
    </row>
    <row r="2277" spans="7:15" ht="13.5" customHeight="1" x14ac:dyDescent="0.25">
      <c r="G2277" s="111">
        <v>46102</v>
      </c>
      <c r="H2277" s="112" t="s">
        <v>4</v>
      </c>
      <c r="I2277" s="121">
        <v>0.52430555555555558</v>
      </c>
      <c r="J2277" s="112">
        <v>4</v>
      </c>
      <c r="K2277" s="112">
        <v>0</v>
      </c>
      <c r="L2277" s="115">
        <v>2</v>
      </c>
      <c r="M2277" s="49">
        <f t="shared" si="105"/>
        <v>1904</v>
      </c>
      <c r="N2277" s="2">
        <f t="shared" si="106"/>
        <v>1</v>
      </c>
      <c r="O2277" s="16">
        <f t="shared" si="107"/>
        <v>2</v>
      </c>
    </row>
    <row r="2278" spans="7:15" ht="13.5" customHeight="1" x14ac:dyDescent="0.25">
      <c r="G2278" s="111">
        <v>46102</v>
      </c>
      <c r="H2278" s="112" t="s">
        <v>4</v>
      </c>
      <c r="I2278" s="121">
        <v>0.57291666666666663</v>
      </c>
      <c r="J2278" s="112">
        <v>4</v>
      </c>
      <c r="K2278" s="112">
        <v>0</v>
      </c>
      <c r="L2278" s="115">
        <v>4</v>
      </c>
      <c r="M2278" s="49">
        <f t="shared" si="105"/>
        <v>1905</v>
      </c>
      <c r="N2278" s="2">
        <f t="shared" si="106"/>
        <v>1</v>
      </c>
      <c r="O2278" s="16">
        <f t="shared" si="107"/>
        <v>1</v>
      </c>
    </row>
    <row r="2279" spans="7:15" ht="13.5" customHeight="1" x14ac:dyDescent="0.25">
      <c r="G2279" s="111">
        <v>46102</v>
      </c>
      <c r="H2279" s="112" t="s">
        <v>4</v>
      </c>
      <c r="I2279" s="121">
        <v>0.73263888888888884</v>
      </c>
      <c r="J2279" s="112">
        <v>4</v>
      </c>
      <c r="K2279" s="112">
        <v>0</v>
      </c>
      <c r="L2279" s="115">
        <v>10</v>
      </c>
      <c r="M2279" s="49">
        <f t="shared" si="105"/>
        <v>1906</v>
      </c>
      <c r="N2279" s="2">
        <f t="shared" si="106"/>
        <v>1</v>
      </c>
      <c r="O2279" s="16">
        <f t="shared" si="107"/>
        <v>1</v>
      </c>
    </row>
    <row r="2280" spans="7:15" ht="13.5" customHeight="1" x14ac:dyDescent="0.25">
      <c r="G2280" s="111">
        <v>46109</v>
      </c>
      <c r="H2280" s="112" t="s">
        <v>3</v>
      </c>
      <c r="I2280" s="121">
        <v>0.51041666666666663</v>
      </c>
      <c r="J2280" s="112">
        <v>7</v>
      </c>
      <c r="K2280" s="112">
        <v>0</v>
      </c>
      <c r="L2280" s="115">
        <v>1</v>
      </c>
      <c r="M2280" s="49">
        <f t="shared" si="105"/>
        <v>1907</v>
      </c>
      <c r="N2280" s="2">
        <f t="shared" si="106"/>
        <v>1</v>
      </c>
      <c r="O2280" s="16">
        <f t="shared" si="107"/>
        <v>1</v>
      </c>
    </row>
    <row r="2281" spans="7:15" ht="13.5" customHeight="1" x14ac:dyDescent="0.25">
      <c r="G2281" s="111">
        <v>46109</v>
      </c>
      <c r="H2281" s="112" t="s">
        <v>149</v>
      </c>
      <c r="I2281" s="121">
        <v>0.52083333333333337</v>
      </c>
      <c r="J2281" s="112">
        <v>7</v>
      </c>
      <c r="K2281" s="112">
        <v>5</v>
      </c>
      <c r="L2281" s="115">
        <v>1</v>
      </c>
      <c r="M2281" s="49">
        <f t="shared" si="105"/>
        <v>1908</v>
      </c>
      <c r="N2281" s="2">
        <f t="shared" si="106"/>
        <v>1</v>
      </c>
      <c r="O2281" s="16">
        <f t="shared" si="107"/>
        <v>1</v>
      </c>
    </row>
    <row r="2282" spans="7:15" ht="13.5" customHeight="1" x14ac:dyDescent="0.25">
      <c r="G2282" s="111">
        <v>46109</v>
      </c>
      <c r="H2282" s="112" t="s">
        <v>149</v>
      </c>
      <c r="I2282" s="121">
        <v>0.59375</v>
      </c>
      <c r="J2282" s="112">
        <v>7</v>
      </c>
      <c r="K2282" s="112">
        <v>5</v>
      </c>
      <c r="L2282" s="115">
        <v>4</v>
      </c>
      <c r="M2282" s="49">
        <f t="shared" si="105"/>
        <v>1909</v>
      </c>
      <c r="N2282" s="2">
        <f t="shared" si="106"/>
        <v>2</v>
      </c>
      <c r="O2282" s="16">
        <f t="shared" si="107"/>
        <v>2</v>
      </c>
    </row>
    <row r="2283" spans="7:15" ht="13.5" customHeight="1" x14ac:dyDescent="0.25">
      <c r="G2283" s="111">
        <v>46109</v>
      </c>
      <c r="H2283" s="112" t="s">
        <v>149</v>
      </c>
      <c r="I2283" s="121">
        <v>0.59375</v>
      </c>
      <c r="J2283" s="112">
        <v>7</v>
      </c>
      <c r="K2283" s="112">
        <v>5</v>
      </c>
      <c r="L2283" s="115">
        <v>4</v>
      </c>
      <c r="M2283" s="49">
        <f t="shared" si="105"/>
        <v>1909</v>
      </c>
      <c r="N2283" s="2">
        <f t="shared" si="106"/>
        <v>1</v>
      </c>
      <c r="O2283" s="16">
        <f t="shared" si="107"/>
        <v>2</v>
      </c>
    </row>
    <row r="2284" spans="7:15" ht="13.5" customHeight="1" x14ac:dyDescent="0.25">
      <c r="G2284" s="111">
        <v>46109</v>
      </c>
      <c r="H2284" s="112" t="s">
        <v>3</v>
      </c>
      <c r="I2284" s="121">
        <v>0.70486111111111116</v>
      </c>
      <c r="J2284" s="112">
        <v>7</v>
      </c>
      <c r="K2284" s="112">
        <v>0</v>
      </c>
      <c r="L2284" s="115">
        <v>9</v>
      </c>
      <c r="M2284" s="49">
        <f t="shared" si="105"/>
        <v>1910</v>
      </c>
      <c r="N2284" s="2">
        <f t="shared" si="106"/>
        <v>2</v>
      </c>
      <c r="O2284" s="16">
        <f t="shared" si="107"/>
        <v>2</v>
      </c>
    </row>
    <row r="2285" spans="7:15" ht="13.5" customHeight="1" x14ac:dyDescent="0.25">
      <c r="G2285" s="111">
        <v>46109</v>
      </c>
      <c r="H2285" s="112" t="s">
        <v>3</v>
      </c>
      <c r="I2285" s="121">
        <v>0.70486111111111116</v>
      </c>
      <c r="J2285" s="112">
        <v>7</v>
      </c>
      <c r="K2285" s="112">
        <v>0</v>
      </c>
      <c r="L2285" s="115">
        <v>9</v>
      </c>
      <c r="M2285" s="49">
        <f t="shared" si="105"/>
        <v>1910</v>
      </c>
      <c r="N2285" s="2">
        <f t="shared" si="106"/>
        <v>1</v>
      </c>
      <c r="O2285" s="16">
        <f t="shared" si="107"/>
        <v>2</v>
      </c>
    </row>
    <row r="2286" spans="7:15" ht="13.5" customHeight="1" x14ac:dyDescent="0.25">
      <c r="G2286" s="111">
        <v>46109</v>
      </c>
      <c r="H2286" s="112" t="s">
        <v>149</v>
      </c>
      <c r="I2286" s="121">
        <v>0.71875</v>
      </c>
      <c r="J2286" s="112">
        <v>7</v>
      </c>
      <c r="K2286" s="112">
        <v>5</v>
      </c>
      <c r="L2286" s="115">
        <v>9</v>
      </c>
      <c r="M2286" s="49">
        <f t="shared" si="105"/>
        <v>1911</v>
      </c>
      <c r="N2286" s="2">
        <f t="shared" si="106"/>
        <v>2</v>
      </c>
      <c r="O2286" s="16">
        <f t="shared" si="107"/>
        <v>2</v>
      </c>
    </row>
    <row r="2287" spans="7:15" ht="13.5" customHeight="1" x14ac:dyDescent="0.25">
      <c r="G2287" s="111">
        <v>46109</v>
      </c>
      <c r="H2287" s="112" t="s">
        <v>149</v>
      </c>
      <c r="I2287" s="121">
        <v>0.71875</v>
      </c>
      <c r="J2287" s="112">
        <v>7</v>
      </c>
      <c r="K2287" s="112">
        <v>5</v>
      </c>
      <c r="L2287" s="115">
        <v>9</v>
      </c>
      <c r="M2287" s="49">
        <f t="shared" si="105"/>
        <v>1911</v>
      </c>
      <c r="N2287" s="2">
        <f t="shared" si="106"/>
        <v>1</v>
      </c>
      <c r="O2287" s="16">
        <f t="shared" si="107"/>
        <v>2</v>
      </c>
    </row>
    <row r="2288" spans="7:15" ht="13.5" customHeight="1" x14ac:dyDescent="0.25">
      <c r="G2288" s="111">
        <v>46116</v>
      </c>
      <c r="H2288" s="112" t="s">
        <v>4</v>
      </c>
      <c r="I2288" s="121">
        <v>0.52777777777777779</v>
      </c>
      <c r="J2288" s="112">
        <v>4</v>
      </c>
      <c r="K2288" s="112">
        <v>4</v>
      </c>
      <c r="L2288" s="115">
        <v>2</v>
      </c>
      <c r="M2288" s="49">
        <f t="shared" si="105"/>
        <v>1912</v>
      </c>
      <c r="N2288" s="2">
        <f t="shared" si="106"/>
        <v>1</v>
      </c>
      <c r="O2288" s="16">
        <f t="shared" si="107"/>
        <v>1</v>
      </c>
    </row>
    <row r="2289" spans="7:15" ht="13.5" customHeight="1" x14ac:dyDescent="0.25">
      <c r="G2289" s="111">
        <v>46116</v>
      </c>
      <c r="H2289" s="112" t="s">
        <v>4</v>
      </c>
      <c r="I2289" s="121">
        <v>0.64930555555555558</v>
      </c>
      <c r="J2289" s="112">
        <v>4</v>
      </c>
      <c r="K2289" s="112">
        <v>4</v>
      </c>
      <c r="L2289" s="115">
        <v>7</v>
      </c>
      <c r="M2289" s="49">
        <f t="shared" si="105"/>
        <v>1913</v>
      </c>
      <c r="N2289" s="2">
        <f t="shared" si="106"/>
        <v>1</v>
      </c>
      <c r="O2289" s="16">
        <f t="shared" si="107"/>
        <v>1</v>
      </c>
    </row>
    <row r="2290" spans="7:15" ht="13.5" customHeight="1" x14ac:dyDescent="0.25">
      <c r="G2290" s="111">
        <v>46116</v>
      </c>
      <c r="H2290" s="112" t="s">
        <v>4</v>
      </c>
      <c r="I2290" s="121">
        <v>0.73263888888888884</v>
      </c>
      <c r="J2290" s="112">
        <v>4</v>
      </c>
      <c r="K2290" s="112">
        <v>4</v>
      </c>
      <c r="L2290" s="115">
        <v>10</v>
      </c>
      <c r="M2290" s="49">
        <f t="shared" si="105"/>
        <v>1914</v>
      </c>
      <c r="N2290" s="2">
        <f t="shared" si="106"/>
        <v>1</v>
      </c>
      <c r="O2290" s="16">
        <f t="shared" si="107"/>
        <v>1</v>
      </c>
    </row>
    <row r="2291" spans="7:15" ht="13.5" customHeight="1" x14ac:dyDescent="0.25">
      <c r="G2291" s="111">
        <v>46123</v>
      </c>
      <c r="H2291" s="112" t="s">
        <v>4</v>
      </c>
      <c r="I2291" s="121">
        <v>0.59722222222222221</v>
      </c>
      <c r="J2291" s="112">
        <v>4</v>
      </c>
      <c r="K2291" s="112">
        <v>8</v>
      </c>
      <c r="L2291" s="115">
        <v>5</v>
      </c>
      <c r="M2291" s="49">
        <f t="shared" si="105"/>
        <v>1915</v>
      </c>
      <c r="N2291" s="2">
        <f t="shared" si="106"/>
        <v>1</v>
      </c>
      <c r="O2291" s="16">
        <f t="shared" si="107"/>
        <v>1</v>
      </c>
    </row>
    <row r="2292" spans="7:15" ht="13.5" customHeight="1" x14ac:dyDescent="0.25">
      <c r="G2292" s="111">
        <v>46123</v>
      </c>
      <c r="H2292" s="112" t="s">
        <v>4</v>
      </c>
      <c r="I2292" s="121">
        <v>0.62152777777777779</v>
      </c>
      <c r="J2292" s="112">
        <v>4</v>
      </c>
      <c r="K2292" s="112">
        <v>8</v>
      </c>
      <c r="L2292" s="115">
        <v>6</v>
      </c>
      <c r="M2292" s="49">
        <f t="shared" si="105"/>
        <v>1916</v>
      </c>
      <c r="N2292" s="2">
        <f t="shared" si="106"/>
        <v>1</v>
      </c>
      <c r="O2292" s="16">
        <f t="shared" si="107"/>
        <v>1</v>
      </c>
    </row>
    <row r="2293" spans="7:15" ht="13.5" customHeight="1" x14ac:dyDescent="0.25">
      <c r="G2293" s="111">
        <v>46123</v>
      </c>
      <c r="H2293" s="112" t="s">
        <v>148</v>
      </c>
      <c r="I2293" s="121">
        <v>0.63541666666666663</v>
      </c>
      <c r="J2293" s="112">
        <v>4</v>
      </c>
      <c r="K2293" s="112">
        <v>4</v>
      </c>
      <c r="L2293" s="115">
        <v>7</v>
      </c>
      <c r="M2293" s="49">
        <f t="shared" si="105"/>
        <v>1917</v>
      </c>
      <c r="N2293" s="2">
        <f t="shared" si="106"/>
        <v>1</v>
      </c>
      <c r="O2293" s="16">
        <f t="shared" si="107"/>
        <v>1</v>
      </c>
    </row>
    <row r="2294" spans="7:15" ht="13.5" customHeight="1" x14ac:dyDescent="0.25">
      <c r="G2294" s="111">
        <v>46123</v>
      </c>
      <c r="H2294" s="112" t="s">
        <v>148</v>
      </c>
      <c r="I2294" s="121">
        <v>0.71527777777777779</v>
      </c>
      <c r="J2294" s="112">
        <v>4</v>
      </c>
      <c r="K2294" s="112">
        <v>4</v>
      </c>
      <c r="L2294" s="115">
        <v>10</v>
      </c>
      <c r="M2294" s="49">
        <f t="shared" si="105"/>
        <v>1918</v>
      </c>
      <c r="N2294" s="2">
        <f t="shared" si="106"/>
        <v>1</v>
      </c>
      <c r="O2294" s="16">
        <f t="shared" si="107"/>
        <v>1</v>
      </c>
    </row>
    <row r="2295" spans="7:15" ht="13.5" customHeight="1" x14ac:dyDescent="0.25">
      <c r="G2295" s="111">
        <v>46123</v>
      </c>
      <c r="H2295" s="112" t="s">
        <v>4</v>
      </c>
      <c r="I2295" s="121">
        <v>0.72569444444444442</v>
      </c>
      <c r="J2295" s="112">
        <v>4</v>
      </c>
      <c r="K2295" s="112">
        <v>8</v>
      </c>
      <c r="L2295" s="115">
        <v>10</v>
      </c>
      <c r="M2295" s="49">
        <f t="shared" si="105"/>
        <v>1919</v>
      </c>
      <c r="N2295" s="2">
        <f t="shared" si="106"/>
        <v>1</v>
      </c>
      <c r="O2295" s="16">
        <f t="shared" si="107"/>
        <v>1</v>
      </c>
    </row>
    <row r="2296" spans="7:15" ht="13.5" customHeight="1" x14ac:dyDescent="0.25">
      <c r="G2296" s="111">
        <v>46130</v>
      </c>
      <c r="H2296" s="112" t="s">
        <v>8</v>
      </c>
      <c r="I2296" s="121">
        <v>0.58680555555555558</v>
      </c>
      <c r="J2296" s="112">
        <v>4</v>
      </c>
      <c r="K2296" s="112">
        <v>0</v>
      </c>
      <c r="L2296" s="115">
        <v>5</v>
      </c>
      <c r="M2296" s="49">
        <f t="shared" si="105"/>
        <v>1920</v>
      </c>
      <c r="N2296" s="2">
        <f t="shared" si="106"/>
        <v>1</v>
      </c>
      <c r="O2296" s="16">
        <f t="shared" si="107"/>
        <v>1</v>
      </c>
    </row>
    <row r="2297" spans="7:15" ht="13.5" customHeight="1" x14ac:dyDescent="0.25">
      <c r="G2297" s="111">
        <v>46130</v>
      </c>
      <c r="H2297" s="112" t="s">
        <v>8</v>
      </c>
      <c r="I2297" s="121">
        <v>0.61111111111111116</v>
      </c>
      <c r="J2297" s="112">
        <v>4</v>
      </c>
      <c r="K2297" s="112">
        <v>0</v>
      </c>
      <c r="L2297" s="115">
        <v>6</v>
      </c>
      <c r="M2297" s="49">
        <f t="shared" si="105"/>
        <v>1921</v>
      </c>
      <c r="N2297" s="2">
        <f t="shared" si="106"/>
        <v>1</v>
      </c>
      <c r="O2297" s="16">
        <f t="shared" si="107"/>
        <v>1</v>
      </c>
    </row>
    <row r="2298" spans="7:15" ht="13.5" customHeight="1" x14ac:dyDescent="0.25">
      <c r="G2298" s="111">
        <v>46130</v>
      </c>
      <c r="H2298" s="112" t="s">
        <v>8</v>
      </c>
      <c r="I2298" s="121">
        <v>0.63888888888888884</v>
      </c>
      <c r="J2298" s="112">
        <v>4</v>
      </c>
      <c r="K2298" s="112">
        <v>0</v>
      </c>
      <c r="L2298" s="115">
        <v>7</v>
      </c>
      <c r="M2298" s="49">
        <f t="shared" si="105"/>
        <v>1922</v>
      </c>
      <c r="N2298" s="2">
        <f t="shared" si="106"/>
        <v>1</v>
      </c>
      <c r="O2298" s="16">
        <f t="shared" si="107"/>
        <v>1</v>
      </c>
    </row>
    <row r="2299" spans="7:15" ht="13.5" customHeight="1" x14ac:dyDescent="0.25">
      <c r="G2299" s="111">
        <v>46130</v>
      </c>
      <c r="H2299" s="112" t="s">
        <v>8</v>
      </c>
      <c r="I2299" s="121">
        <v>0.71527777777777779</v>
      </c>
      <c r="J2299" s="112">
        <v>4</v>
      </c>
      <c r="K2299" s="112">
        <v>0</v>
      </c>
      <c r="L2299" s="115">
        <v>10</v>
      </c>
      <c r="M2299" s="49">
        <f t="shared" si="105"/>
        <v>1923</v>
      </c>
      <c r="N2299" s="2">
        <f t="shared" si="106"/>
        <v>1</v>
      </c>
      <c r="O2299" s="16">
        <f t="shared" si="107"/>
        <v>1</v>
      </c>
    </row>
    <row r="2300" spans="7:15" ht="13.5" customHeight="1" x14ac:dyDescent="0.25">
      <c r="G2300" s="111">
        <v>46137</v>
      </c>
      <c r="H2300" s="112" t="s">
        <v>3</v>
      </c>
      <c r="I2300" s="121">
        <v>0.54166666666666663</v>
      </c>
      <c r="J2300" s="112">
        <v>4</v>
      </c>
      <c r="K2300" s="112">
        <v>0</v>
      </c>
      <c r="L2300" s="115">
        <v>1</v>
      </c>
      <c r="M2300" s="49">
        <f t="shared" si="105"/>
        <v>1924</v>
      </c>
      <c r="N2300" s="2">
        <f t="shared" si="106"/>
        <v>2</v>
      </c>
      <c r="O2300" s="16">
        <f t="shared" si="107"/>
        <v>2</v>
      </c>
    </row>
    <row r="2301" spans="7:15" ht="13.5" customHeight="1" x14ac:dyDescent="0.25">
      <c r="G2301" s="111">
        <v>46137</v>
      </c>
      <c r="H2301" s="112" t="s">
        <v>3</v>
      </c>
      <c r="I2301" s="121">
        <v>0.54166666666666663</v>
      </c>
      <c r="J2301" s="112">
        <v>4</v>
      </c>
      <c r="K2301" s="112">
        <v>0</v>
      </c>
      <c r="L2301" s="115">
        <v>1</v>
      </c>
      <c r="M2301" s="49">
        <f t="shared" si="105"/>
        <v>1924</v>
      </c>
      <c r="N2301" s="2">
        <f t="shared" si="106"/>
        <v>1</v>
      </c>
      <c r="O2301" s="16">
        <f t="shared" si="107"/>
        <v>2</v>
      </c>
    </row>
    <row r="2302" spans="7:15" ht="13.5" customHeight="1" x14ac:dyDescent="0.25">
      <c r="G2302" s="111">
        <v>46137</v>
      </c>
      <c r="H2302" s="112" t="s">
        <v>148</v>
      </c>
      <c r="I2302" s="121">
        <v>0.55555555555555558</v>
      </c>
      <c r="J2302" s="112">
        <v>4</v>
      </c>
      <c r="K2302" s="112">
        <v>10</v>
      </c>
      <c r="L2302" s="115">
        <v>2</v>
      </c>
      <c r="M2302" s="49">
        <f t="shared" si="105"/>
        <v>1925</v>
      </c>
      <c r="N2302" s="2">
        <f t="shared" si="106"/>
        <v>1</v>
      </c>
      <c r="O2302" s="16">
        <f t="shared" si="107"/>
        <v>1</v>
      </c>
    </row>
    <row r="2303" spans="7:15" ht="13.5" customHeight="1" x14ac:dyDescent="0.25">
      <c r="G2303" s="111">
        <v>46137</v>
      </c>
      <c r="H2303" s="112" t="s">
        <v>3</v>
      </c>
      <c r="I2303" s="121">
        <v>0.55902777777777779</v>
      </c>
      <c r="J2303" s="112">
        <v>4</v>
      </c>
      <c r="K2303" s="112">
        <v>0</v>
      </c>
      <c r="L2303" s="115">
        <v>2</v>
      </c>
      <c r="M2303" s="49">
        <f t="shared" si="105"/>
        <v>1926</v>
      </c>
      <c r="N2303" s="2">
        <f t="shared" si="106"/>
        <v>1</v>
      </c>
      <c r="O2303" s="16">
        <f t="shared" si="107"/>
        <v>1</v>
      </c>
    </row>
    <row r="2304" spans="7:15" ht="13.5" customHeight="1" x14ac:dyDescent="0.25">
      <c r="G2304" s="111">
        <v>46137</v>
      </c>
      <c r="H2304" s="112" t="s">
        <v>148</v>
      </c>
      <c r="I2304" s="121">
        <v>0.60416666666666663</v>
      </c>
      <c r="J2304" s="112">
        <v>4</v>
      </c>
      <c r="K2304" s="112">
        <v>10</v>
      </c>
      <c r="L2304" s="115">
        <v>4</v>
      </c>
      <c r="M2304" s="49">
        <f t="shared" si="105"/>
        <v>1927</v>
      </c>
      <c r="N2304" s="2">
        <f t="shared" si="106"/>
        <v>1</v>
      </c>
      <c r="O2304" s="16">
        <f t="shared" si="107"/>
        <v>1</v>
      </c>
    </row>
    <row r="2305" spans="7:15" ht="13.5" customHeight="1" x14ac:dyDescent="0.25">
      <c r="G2305" s="111">
        <v>46137</v>
      </c>
      <c r="H2305" s="112" t="s">
        <v>3</v>
      </c>
      <c r="I2305" s="121">
        <v>0.63888888888888884</v>
      </c>
      <c r="J2305" s="112">
        <v>4</v>
      </c>
      <c r="K2305" s="112">
        <v>0</v>
      </c>
      <c r="L2305" s="115">
        <v>5</v>
      </c>
      <c r="M2305" s="49">
        <f t="shared" si="105"/>
        <v>1928</v>
      </c>
      <c r="N2305" s="2">
        <f t="shared" si="106"/>
        <v>3</v>
      </c>
      <c r="O2305" s="16">
        <f t="shared" si="107"/>
        <v>3</v>
      </c>
    </row>
    <row r="2306" spans="7:15" ht="13.5" customHeight="1" x14ac:dyDescent="0.25">
      <c r="G2306" s="111">
        <v>46137</v>
      </c>
      <c r="H2306" s="112" t="s">
        <v>3</v>
      </c>
      <c r="I2306" s="121">
        <v>0.63888888888888884</v>
      </c>
      <c r="J2306" s="112">
        <v>4</v>
      </c>
      <c r="K2306" s="112">
        <v>0</v>
      </c>
      <c r="L2306" s="115">
        <v>5</v>
      </c>
      <c r="M2306" s="49">
        <f t="shared" si="105"/>
        <v>1928</v>
      </c>
      <c r="N2306" s="2">
        <f t="shared" si="106"/>
        <v>2</v>
      </c>
      <c r="O2306" s="16">
        <f t="shared" si="107"/>
        <v>3</v>
      </c>
    </row>
    <row r="2307" spans="7:15" ht="13.5" customHeight="1" x14ac:dyDescent="0.25">
      <c r="G2307" s="111">
        <v>46137</v>
      </c>
      <c r="H2307" s="112" t="s">
        <v>3</v>
      </c>
      <c r="I2307" s="121">
        <v>0.63888888888888884</v>
      </c>
      <c r="J2307" s="112">
        <v>4</v>
      </c>
      <c r="K2307" s="112">
        <v>0</v>
      </c>
      <c r="L2307" s="115">
        <v>5</v>
      </c>
      <c r="M2307" s="49">
        <f t="shared" si="105"/>
        <v>1928</v>
      </c>
      <c r="N2307" s="2">
        <f t="shared" si="106"/>
        <v>1</v>
      </c>
      <c r="O2307" s="16">
        <f t="shared" si="107"/>
        <v>3</v>
      </c>
    </row>
    <row r="2308" spans="7:15" ht="13.5" customHeight="1" x14ac:dyDescent="0.25">
      <c r="G2308" s="111">
        <v>46144</v>
      </c>
      <c r="H2308" s="112" t="s">
        <v>1063</v>
      </c>
      <c r="I2308" s="121">
        <v>0.56944444444444442</v>
      </c>
      <c r="J2308" s="112">
        <v>4</v>
      </c>
      <c r="K2308" s="112">
        <v>0</v>
      </c>
      <c r="L2308" s="115">
        <v>5</v>
      </c>
      <c r="M2308" s="49">
        <f t="shared" si="105"/>
        <v>1929</v>
      </c>
      <c r="N2308" s="2">
        <f t="shared" si="106"/>
        <v>1</v>
      </c>
      <c r="O2308" s="16">
        <f t="shared" si="107"/>
        <v>1</v>
      </c>
    </row>
    <row r="2309" spans="7:15" ht="13.5" customHeight="1" x14ac:dyDescent="0.25">
      <c r="G2309" s="111">
        <v>46144</v>
      </c>
      <c r="H2309" s="112" t="s">
        <v>387</v>
      </c>
      <c r="I2309" s="121">
        <v>0.57986111111111116</v>
      </c>
      <c r="J2309" s="112">
        <v>4</v>
      </c>
      <c r="K2309" s="112">
        <v>0</v>
      </c>
      <c r="L2309" s="115">
        <v>5</v>
      </c>
      <c r="M2309" s="49">
        <f t="shared" si="105"/>
        <v>1930</v>
      </c>
      <c r="N2309" s="2">
        <f t="shared" si="106"/>
        <v>2</v>
      </c>
      <c r="O2309" s="16">
        <f t="shared" si="107"/>
        <v>2</v>
      </c>
    </row>
    <row r="2310" spans="7:15" ht="13.5" customHeight="1" x14ac:dyDescent="0.25">
      <c r="G2310" s="111">
        <v>46144</v>
      </c>
      <c r="H2310" s="112" t="s">
        <v>387</v>
      </c>
      <c r="I2310" s="121">
        <v>0.57986111111111116</v>
      </c>
      <c r="J2310" s="112">
        <v>4</v>
      </c>
      <c r="K2310" s="112">
        <v>0</v>
      </c>
      <c r="L2310" s="115">
        <v>5</v>
      </c>
      <c r="M2310" s="49">
        <f t="shared" ref="M2310:M2373" si="108">IF(AND(G2310=G2309,L2310=L2309,I2310=I2309),M2309,M2309+1)</f>
        <v>1930</v>
      </c>
      <c r="N2310" s="2">
        <f t="shared" si="106"/>
        <v>1</v>
      </c>
      <c r="O2310" s="16">
        <f t="shared" si="107"/>
        <v>2</v>
      </c>
    </row>
    <row r="2311" spans="7:15" ht="13.5" customHeight="1" x14ac:dyDescent="0.25">
      <c r="G2311" s="111">
        <v>46144</v>
      </c>
      <c r="H2311" s="112" t="s">
        <v>387</v>
      </c>
      <c r="I2311" s="121">
        <v>0.60416666666666663</v>
      </c>
      <c r="J2311" s="112">
        <v>4</v>
      </c>
      <c r="K2311" s="112">
        <v>0</v>
      </c>
      <c r="L2311" s="115">
        <v>6</v>
      </c>
      <c r="M2311" s="49">
        <f t="shared" si="108"/>
        <v>1931</v>
      </c>
      <c r="N2311" s="2">
        <f t="shared" si="106"/>
        <v>1</v>
      </c>
      <c r="O2311" s="16">
        <f t="shared" si="107"/>
        <v>1</v>
      </c>
    </row>
    <row r="2312" spans="7:15" ht="13.5" customHeight="1" x14ac:dyDescent="0.25">
      <c r="G2312" s="111">
        <v>46144</v>
      </c>
      <c r="H2312" s="112" t="s">
        <v>1063</v>
      </c>
      <c r="I2312" s="121">
        <v>0.61805555555555558</v>
      </c>
      <c r="J2312" s="112">
        <v>4</v>
      </c>
      <c r="K2312" s="112">
        <v>0</v>
      </c>
      <c r="L2312" s="115">
        <v>7</v>
      </c>
      <c r="M2312" s="49">
        <f t="shared" si="108"/>
        <v>1932</v>
      </c>
      <c r="N2312" s="2">
        <f t="shared" si="106"/>
        <v>1</v>
      </c>
      <c r="O2312" s="16">
        <f t="shared" si="107"/>
        <v>1</v>
      </c>
    </row>
    <row r="2313" spans="7:15" ht="13.5" customHeight="1" x14ac:dyDescent="0.25">
      <c r="G2313" s="111">
        <v>46144</v>
      </c>
      <c r="H2313" s="112" t="s">
        <v>1063</v>
      </c>
      <c r="I2313" s="121">
        <v>0.64236111111111116</v>
      </c>
      <c r="J2313" s="112">
        <v>4</v>
      </c>
      <c r="K2313" s="112">
        <v>0</v>
      </c>
      <c r="L2313" s="115">
        <v>8</v>
      </c>
      <c r="M2313" s="49">
        <f t="shared" si="108"/>
        <v>1933</v>
      </c>
      <c r="N2313" s="2">
        <f t="shared" ref="N2313:N2376" si="109">IF(M2313=M2315,3,IF(M2313=M2314,2,1))</f>
        <v>2</v>
      </c>
      <c r="O2313" s="16">
        <f t="shared" ref="O2313:O2376" si="110">IF(N2311=3,3,IF(N2312=3,3,IF(N2312=2,2,N2313)))</f>
        <v>2</v>
      </c>
    </row>
    <row r="2314" spans="7:15" ht="13.5" customHeight="1" x14ac:dyDescent="0.25">
      <c r="G2314" s="111">
        <v>46144</v>
      </c>
      <c r="H2314" s="112" t="s">
        <v>1063</v>
      </c>
      <c r="I2314" s="121">
        <v>0.64236111111111116</v>
      </c>
      <c r="J2314" s="112">
        <v>4</v>
      </c>
      <c r="K2314" s="112">
        <v>0</v>
      </c>
      <c r="L2314" s="115">
        <v>8</v>
      </c>
      <c r="M2314" s="49">
        <f t="shared" si="108"/>
        <v>1933</v>
      </c>
      <c r="N2314" s="2">
        <f t="shared" si="109"/>
        <v>1</v>
      </c>
      <c r="O2314" s="16">
        <f t="shared" si="110"/>
        <v>2</v>
      </c>
    </row>
    <row r="2315" spans="7:15" ht="13.5" customHeight="1" x14ac:dyDescent="0.25">
      <c r="G2315" s="111">
        <v>46144</v>
      </c>
      <c r="H2315" s="112" t="s">
        <v>387</v>
      </c>
      <c r="I2315" s="121">
        <v>0.65277777777777779</v>
      </c>
      <c r="J2315" s="112">
        <v>4</v>
      </c>
      <c r="K2315" s="112">
        <v>0</v>
      </c>
      <c r="L2315" s="115">
        <v>8</v>
      </c>
      <c r="M2315" s="49">
        <f t="shared" si="108"/>
        <v>1934</v>
      </c>
      <c r="N2315" s="2">
        <f t="shared" si="109"/>
        <v>1</v>
      </c>
      <c r="O2315" s="16">
        <f t="shared" si="110"/>
        <v>1</v>
      </c>
    </row>
    <row r="2316" spans="7:15" ht="13.5" customHeight="1" x14ac:dyDescent="0.25">
      <c r="G2316" s="111">
        <v>46144</v>
      </c>
      <c r="H2316" s="112" t="s">
        <v>387</v>
      </c>
      <c r="I2316" s="121">
        <v>0.68055555555555558</v>
      </c>
      <c r="J2316" s="112">
        <v>4</v>
      </c>
      <c r="K2316" s="112">
        <v>0</v>
      </c>
      <c r="L2316" s="115">
        <v>9</v>
      </c>
      <c r="M2316" s="49">
        <f t="shared" si="108"/>
        <v>1935</v>
      </c>
      <c r="N2316" s="2">
        <f t="shared" si="109"/>
        <v>1</v>
      </c>
      <c r="O2316" s="16">
        <f t="shared" si="110"/>
        <v>1</v>
      </c>
    </row>
    <row r="2317" spans="7:15" ht="13.5" customHeight="1" x14ac:dyDescent="0.25">
      <c r="G2317" s="111">
        <v>46144</v>
      </c>
      <c r="H2317" s="112" t="s">
        <v>387</v>
      </c>
      <c r="I2317" s="121">
        <v>0.70486111111111116</v>
      </c>
      <c r="J2317" s="112">
        <v>4</v>
      </c>
      <c r="K2317" s="112">
        <v>0</v>
      </c>
      <c r="L2317" s="115">
        <v>10</v>
      </c>
      <c r="M2317" s="49">
        <f t="shared" si="108"/>
        <v>1936</v>
      </c>
      <c r="N2317" s="2">
        <f t="shared" si="109"/>
        <v>1</v>
      </c>
      <c r="O2317" s="16">
        <f t="shared" si="110"/>
        <v>1</v>
      </c>
    </row>
    <row r="2318" spans="7:15" ht="13.5" customHeight="1" x14ac:dyDescent="0.25">
      <c r="G2318" s="111">
        <v>46151</v>
      </c>
      <c r="H2318" s="112" t="s">
        <v>1067</v>
      </c>
      <c r="I2318" s="121">
        <v>0.61458333333333337</v>
      </c>
      <c r="J2318" s="112">
        <v>4</v>
      </c>
      <c r="K2318" s="112">
        <v>0</v>
      </c>
      <c r="L2318" s="115">
        <v>7</v>
      </c>
      <c r="M2318" s="49">
        <f t="shared" si="108"/>
        <v>1937</v>
      </c>
      <c r="N2318" s="2">
        <f t="shared" si="109"/>
        <v>1</v>
      </c>
      <c r="O2318" s="16">
        <f t="shared" si="110"/>
        <v>1</v>
      </c>
    </row>
    <row r="2319" spans="7:15" ht="13.5" customHeight="1" x14ac:dyDescent="0.25">
      <c r="G2319" s="111">
        <v>46151</v>
      </c>
      <c r="H2319" s="112" t="s">
        <v>1067</v>
      </c>
      <c r="I2319" s="121">
        <v>0.63888888888888884</v>
      </c>
      <c r="J2319" s="112">
        <v>4</v>
      </c>
      <c r="K2319" s="112">
        <v>0</v>
      </c>
      <c r="L2319" s="115">
        <v>8</v>
      </c>
      <c r="M2319" s="49">
        <f t="shared" si="108"/>
        <v>1938</v>
      </c>
      <c r="N2319" s="2">
        <f t="shared" si="109"/>
        <v>1</v>
      </c>
      <c r="O2319" s="16">
        <f t="shared" si="110"/>
        <v>1</v>
      </c>
    </row>
    <row r="2320" spans="7:15" ht="13.5" customHeight="1" x14ac:dyDescent="0.25">
      <c r="G2320" s="111">
        <v>46151</v>
      </c>
      <c r="H2320" s="112" t="s">
        <v>4</v>
      </c>
      <c r="I2320" s="121">
        <v>0.65277777777777779</v>
      </c>
      <c r="J2320" s="112">
        <v>6</v>
      </c>
      <c r="K2320" s="112">
        <v>12</v>
      </c>
      <c r="L2320" s="115">
        <v>7</v>
      </c>
      <c r="M2320" s="49">
        <f t="shared" si="108"/>
        <v>1939</v>
      </c>
      <c r="N2320" s="2">
        <f t="shared" si="109"/>
        <v>1</v>
      </c>
      <c r="O2320" s="16">
        <f t="shared" si="110"/>
        <v>1</v>
      </c>
    </row>
    <row r="2321" spans="7:15" ht="13.5" customHeight="1" x14ac:dyDescent="0.25">
      <c r="G2321" s="111">
        <v>46151</v>
      </c>
      <c r="H2321" s="112" t="s">
        <v>1067</v>
      </c>
      <c r="I2321" s="121">
        <v>0.66666666666666663</v>
      </c>
      <c r="J2321" s="112">
        <v>4</v>
      </c>
      <c r="K2321" s="112">
        <v>0</v>
      </c>
      <c r="L2321" s="115">
        <v>9</v>
      </c>
      <c r="M2321" s="49">
        <f t="shared" si="108"/>
        <v>1940</v>
      </c>
      <c r="N2321" s="2">
        <f t="shared" si="109"/>
        <v>2</v>
      </c>
      <c r="O2321" s="16">
        <f t="shared" si="110"/>
        <v>2</v>
      </c>
    </row>
    <row r="2322" spans="7:15" ht="13.5" customHeight="1" x14ac:dyDescent="0.25">
      <c r="G2322" s="111">
        <v>46151</v>
      </c>
      <c r="H2322" s="112" t="s">
        <v>1067</v>
      </c>
      <c r="I2322" s="121">
        <v>0.66666666666666663</v>
      </c>
      <c r="J2322" s="112">
        <v>4</v>
      </c>
      <c r="K2322" s="112">
        <v>0</v>
      </c>
      <c r="L2322" s="115">
        <v>9</v>
      </c>
      <c r="M2322" s="49">
        <f t="shared" si="108"/>
        <v>1940</v>
      </c>
      <c r="N2322" s="2">
        <f t="shared" si="109"/>
        <v>1</v>
      </c>
      <c r="O2322" s="16">
        <f t="shared" si="110"/>
        <v>2</v>
      </c>
    </row>
    <row r="2323" spans="7:15" ht="13.5" customHeight="1" x14ac:dyDescent="0.25">
      <c r="G2323" s="111">
        <v>46158</v>
      </c>
      <c r="H2323" s="112" t="s">
        <v>1097</v>
      </c>
      <c r="I2323" s="121">
        <v>0.58333333333333337</v>
      </c>
      <c r="J2323" s="112">
        <v>4</v>
      </c>
      <c r="K2323" s="112">
        <v>3</v>
      </c>
      <c r="L2323" s="115">
        <v>6</v>
      </c>
      <c r="M2323" s="49">
        <f t="shared" si="108"/>
        <v>1941</v>
      </c>
      <c r="N2323" s="2">
        <f t="shared" si="109"/>
        <v>1</v>
      </c>
      <c r="O2323" s="16">
        <f t="shared" si="110"/>
        <v>1</v>
      </c>
    </row>
    <row r="2324" spans="7:15" ht="13.5" customHeight="1" x14ac:dyDescent="0.25">
      <c r="G2324" s="111">
        <v>46158</v>
      </c>
      <c r="H2324" s="112" t="s">
        <v>1097</v>
      </c>
      <c r="I2324" s="121">
        <v>0.65972222222222221</v>
      </c>
      <c r="J2324" s="112">
        <v>4</v>
      </c>
      <c r="K2324" s="112">
        <v>3</v>
      </c>
      <c r="L2324" s="115">
        <v>9</v>
      </c>
      <c r="M2324" s="49">
        <f t="shared" si="108"/>
        <v>1942</v>
      </c>
      <c r="N2324" s="2">
        <f t="shared" si="109"/>
        <v>1</v>
      </c>
      <c r="O2324" s="16">
        <f t="shared" si="110"/>
        <v>1</v>
      </c>
    </row>
    <row r="2325" spans="7:15" ht="13.5" customHeight="1" x14ac:dyDescent="0.25">
      <c r="G2325" s="111">
        <v>46158</v>
      </c>
      <c r="H2325" s="112" t="s">
        <v>1097</v>
      </c>
      <c r="I2325" s="121">
        <v>0.6875</v>
      </c>
      <c r="J2325" s="112">
        <v>4</v>
      </c>
      <c r="K2325" s="112">
        <v>3</v>
      </c>
      <c r="L2325" s="115">
        <v>10</v>
      </c>
      <c r="M2325" s="49">
        <f t="shared" si="108"/>
        <v>1943</v>
      </c>
      <c r="N2325" s="2">
        <f t="shared" si="109"/>
        <v>1</v>
      </c>
      <c r="O2325" s="16">
        <f t="shared" si="110"/>
        <v>1</v>
      </c>
    </row>
    <row r="2326" spans="7:15" ht="13.5" customHeight="1" x14ac:dyDescent="0.25">
      <c r="G2326" s="111">
        <v>46158</v>
      </c>
      <c r="H2326" s="112" t="s">
        <v>3</v>
      </c>
      <c r="I2326" s="121">
        <v>0.69652777777777775</v>
      </c>
      <c r="J2326" s="112">
        <v>4</v>
      </c>
      <c r="K2326" s="112">
        <v>4</v>
      </c>
      <c r="L2326" s="115">
        <v>9</v>
      </c>
      <c r="M2326" s="49">
        <f t="shared" si="108"/>
        <v>1944</v>
      </c>
      <c r="N2326" s="2">
        <f t="shared" si="109"/>
        <v>1</v>
      </c>
      <c r="O2326" s="16">
        <f t="shared" si="110"/>
        <v>1</v>
      </c>
    </row>
    <row r="2327" spans="7:15" ht="13.5" customHeight="1" x14ac:dyDescent="0.25">
      <c r="G2327" s="111">
        <v>46165</v>
      </c>
      <c r="H2327" s="112" t="s">
        <v>148</v>
      </c>
      <c r="I2327" s="121">
        <v>0.53125</v>
      </c>
      <c r="J2327" s="112">
        <v>7</v>
      </c>
      <c r="K2327" s="112">
        <v>0</v>
      </c>
      <c r="L2327" s="115">
        <v>4</v>
      </c>
      <c r="M2327" s="49">
        <f t="shared" si="108"/>
        <v>1945</v>
      </c>
      <c r="N2327" s="2">
        <f t="shared" si="109"/>
        <v>1</v>
      </c>
      <c r="O2327" s="16">
        <f t="shared" si="110"/>
        <v>1</v>
      </c>
    </row>
    <row r="2328" spans="7:15" ht="13.5" customHeight="1" x14ac:dyDescent="0.25">
      <c r="G2328" s="111">
        <v>46165</v>
      </c>
      <c r="H2328" s="112" t="s">
        <v>148</v>
      </c>
      <c r="I2328" s="121">
        <v>0.60416666666666663</v>
      </c>
      <c r="J2328" s="112">
        <v>7</v>
      </c>
      <c r="K2328" s="112">
        <v>0</v>
      </c>
      <c r="L2328" s="115">
        <v>7</v>
      </c>
      <c r="M2328" s="49">
        <f t="shared" si="108"/>
        <v>1946</v>
      </c>
      <c r="N2328" s="2">
        <f t="shared" si="109"/>
        <v>1</v>
      </c>
      <c r="O2328" s="16">
        <f t="shared" si="110"/>
        <v>1</v>
      </c>
    </row>
    <row r="2329" spans="7:15" ht="13.5" customHeight="1" x14ac:dyDescent="0.25">
      <c r="G2329" s="111">
        <v>46165</v>
      </c>
      <c r="H2329" s="112" t="s">
        <v>148</v>
      </c>
      <c r="I2329" s="121">
        <v>0.65625</v>
      </c>
      <c r="J2329" s="112">
        <v>7</v>
      </c>
      <c r="K2329" s="112">
        <v>0</v>
      </c>
      <c r="L2329" s="115">
        <v>9</v>
      </c>
      <c r="M2329" s="49">
        <f t="shared" si="108"/>
        <v>1947</v>
      </c>
      <c r="N2329" s="2">
        <f t="shared" si="109"/>
        <v>1</v>
      </c>
      <c r="O2329" s="16">
        <f t="shared" si="110"/>
        <v>1</v>
      </c>
    </row>
    <row r="2330" spans="7:15" ht="13.5" customHeight="1" x14ac:dyDescent="0.25">
      <c r="G2330" s="111">
        <v>46165</v>
      </c>
      <c r="H2330" s="112" t="s">
        <v>5</v>
      </c>
      <c r="I2330" s="121">
        <v>0.67013888888888884</v>
      </c>
      <c r="J2330" s="112">
        <v>6</v>
      </c>
      <c r="K2330" s="112">
        <v>0</v>
      </c>
      <c r="L2330" s="115">
        <v>8</v>
      </c>
      <c r="M2330" s="49">
        <f t="shared" si="108"/>
        <v>1948</v>
      </c>
      <c r="N2330" s="2">
        <f t="shared" si="109"/>
        <v>2</v>
      </c>
      <c r="O2330" s="16">
        <f t="shared" si="110"/>
        <v>2</v>
      </c>
    </row>
    <row r="2331" spans="7:15" ht="13.5" customHeight="1" x14ac:dyDescent="0.25">
      <c r="G2331" s="111">
        <v>46165</v>
      </c>
      <c r="H2331" s="112" t="s">
        <v>5</v>
      </c>
      <c r="I2331" s="121">
        <v>0.67013888888888884</v>
      </c>
      <c r="J2331" s="112">
        <v>6</v>
      </c>
      <c r="K2331" s="112">
        <v>0</v>
      </c>
      <c r="L2331" s="115">
        <v>8</v>
      </c>
      <c r="M2331" s="49">
        <f t="shared" si="108"/>
        <v>1948</v>
      </c>
      <c r="N2331" s="2">
        <f t="shared" si="109"/>
        <v>1</v>
      </c>
      <c r="O2331" s="16">
        <f t="shared" si="110"/>
        <v>2</v>
      </c>
    </row>
    <row r="2332" spans="7:15" ht="13.5" customHeight="1" x14ac:dyDescent="0.25">
      <c r="G2332" s="111">
        <v>46165</v>
      </c>
      <c r="H2332" s="112" t="s">
        <v>5</v>
      </c>
      <c r="I2332" s="121">
        <v>0.69097222222222221</v>
      </c>
      <c r="J2332" s="112">
        <v>6</v>
      </c>
      <c r="K2332" s="112">
        <v>0</v>
      </c>
      <c r="L2332" s="115">
        <v>9</v>
      </c>
      <c r="M2332" s="49">
        <f t="shared" si="108"/>
        <v>1949</v>
      </c>
      <c r="N2332" s="2">
        <f t="shared" si="109"/>
        <v>1</v>
      </c>
      <c r="O2332" s="16">
        <f t="shared" si="110"/>
        <v>1</v>
      </c>
    </row>
    <row r="2333" spans="7:15" ht="13.5" customHeight="1" x14ac:dyDescent="0.25">
      <c r="G2333" s="111">
        <v>46172</v>
      </c>
      <c r="H2333" s="112" t="s">
        <v>149</v>
      </c>
      <c r="I2333" s="121">
        <v>0.50694444444444442</v>
      </c>
      <c r="J2333" s="112">
        <v>8</v>
      </c>
      <c r="K2333" s="112">
        <v>0</v>
      </c>
      <c r="L2333" s="115">
        <v>3</v>
      </c>
      <c r="M2333" s="49">
        <f t="shared" si="108"/>
        <v>1950</v>
      </c>
      <c r="N2333" s="2">
        <f t="shared" si="109"/>
        <v>1</v>
      </c>
      <c r="O2333" s="16">
        <f t="shared" si="110"/>
        <v>1</v>
      </c>
    </row>
    <row r="2334" spans="7:15" ht="13.5" customHeight="1" x14ac:dyDescent="0.25">
      <c r="G2334" s="111">
        <v>46172</v>
      </c>
      <c r="H2334" s="112" t="s">
        <v>149</v>
      </c>
      <c r="I2334" s="121">
        <v>0.57986111111111116</v>
      </c>
      <c r="J2334" s="112">
        <v>8</v>
      </c>
      <c r="K2334" s="112">
        <v>0</v>
      </c>
      <c r="L2334" s="115">
        <v>6</v>
      </c>
      <c r="M2334" s="49">
        <f t="shared" si="108"/>
        <v>1951</v>
      </c>
      <c r="N2334" s="2">
        <f t="shared" si="109"/>
        <v>1</v>
      </c>
      <c r="O2334" s="16">
        <f t="shared" si="110"/>
        <v>1</v>
      </c>
    </row>
    <row r="2335" spans="7:15" ht="13.5" customHeight="1" x14ac:dyDescent="0.25">
      <c r="G2335" s="111">
        <v>46172</v>
      </c>
      <c r="H2335" s="112" t="s">
        <v>4</v>
      </c>
      <c r="I2335" s="121">
        <v>0.59027777777777779</v>
      </c>
      <c r="J2335" s="112">
        <v>8</v>
      </c>
      <c r="K2335" s="112">
        <v>0</v>
      </c>
      <c r="L2335" s="115">
        <v>5</v>
      </c>
      <c r="M2335" s="49">
        <f t="shared" si="108"/>
        <v>1952</v>
      </c>
      <c r="N2335" s="2">
        <f t="shared" si="109"/>
        <v>1</v>
      </c>
      <c r="O2335" s="16">
        <f t="shared" si="110"/>
        <v>1</v>
      </c>
    </row>
    <row r="2336" spans="7:15" ht="13.5" customHeight="1" x14ac:dyDescent="0.25">
      <c r="G2336" s="111">
        <v>46172</v>
      </c>
      <c r="H2336" s="112" t="s">
        <v>4</v>
      </c>
      <c r="I2336" s="121">
        <v>0.66666666666666663</v>
      </c>
      <c r="J2336" s="112">
        <v>8</v>
      </c>
      <c r="K2336" s="112">
        <v>0</v>
      </c>
      <c r="L2336" s="115">
        <v>8</v>
      </c>
      <c r="M2336" s="49">
        <f t="shared" si="108"/>
        <v>1953</v>
      </c>
      <c r="N2336" s="2">
        <f t="shared" si="109"/>
        <v>1</v>
      </c>
      <c r="O2336" s="16">
        <f t="shared" si="110"/>
        <v>1</v>
      </c>
    </row>
    <row r="2337" spans="7:15" ht="13.5" customHeight="1" x14ac:dyDescent="0.25">
      <c r="G2337" s="111">
        <v>46172</v>
      </c>
      <c r="H2337" s="112" t="s">
        <v>4</v>
      </c>
      <c r="I2337" s="121">
        <v>0.69097222222222221</v>
      </c>
      <c r="J2337" s="112">
        <v>8</v>
      </c>
      <c r="K2337" s="112">
        <v>0</v>
      </c>
      <c r="L2337" s="115">
        <v>9</v>
      </c>
      <c r="M2337" s="49">
        <f t="shared" si="108"/>
        <v>1954</v>
      </c>
      <c r="N2337" s="2">
        <f t="shared" si="109"/>
        <v>1</v>
      </c>
      <c r="O2337" s="16">
        <f t="shared" si="110"/>
        <v>1</v>
      </c>
    </row>
    <row r="2338" spans="7:15" ht="13.5" customHeight="1" x14ac:dyDescent="0.25">
      <c r="G2338" s="111">
        <v>46179</v>
      </c>
      <c r="H2338" s="112" t="s">
        <v>148</v>
      </c>
      <c r="I2338" s="121">
        <v>0.57986111111111116</v>
      </c>
      <c r="J2338" s="112">
        <v>5</v>
      </c>
      <c r="K2338" s="112">
        <v>3</v>
      </c>
      <c r="L2338" s="115">
        <v>6</v>
      </c>
      <c r="M2338" s="49">
        <f t="shared" si="108"/>
        <v>1955</v>
      </c>
      <c r="N2338" s="2">
        <f t="shared" si="109"/>
        <v>1</v>
      </c>
      <c r="O2338" s="16">
        <f t="shared" si="110"/>
        <v>1</v>
      </c>
    </row>
    <row r="2339" spans="7:15" ht="13.5" customHeight="1" x14ac:dyDescent="0.25">
      <c r="G2339" s="111">
        <v>46179</v>
      </c>
      <c r="H2339" s="112" t="s">
        <v>3</v>
      </c>
      <c r="I2339" s="121">
        <v>0.59027777777777779</v>
      </c>
      <c r="J2339" s="112">
        <v>8</v>
      </c>
      <c r="K2339" s="112">
        <v>8</v>
      </c>
      <c r="L2339" s="115">
        <v>5</v>
      </c>
      <c r="M2339" s="49">
        <f t="shared" si="108"/>
        <v>1956</v>
      </c>
      <c r="N2339" s="2">
        <f t="shared" si="109"/>
        <v>1</v>
      </c>
      <c r="O2339" s="16">
        <f t="shared" si="110"/>
        <v>1</v>
      </c>
    </row>
    <row r="2340" spans="7:15" ht="13.5" customHeight="1" x14ac:dyDescent="0.25">
      <c r="G2340" s="111">
        <v>46179</v>
      </c>
      <c r="H2340" s="112" t="s">
        <v>3</v>
      </c>
      <c r="I2340" s="121">
        <v>0.61458333333333337</v>
      </c>
      <c r="J2340" s="112">
        <v>8</v>
      </c>
      <c r="K2340" s="112">
        <v>8</v>
      </c>
      <c r="L2340" s="115">
        <v>6</v>
      </c>
      <c r="M2340" s="49">
        <f t="shared" si="108"/>
        <v>1957</v>
      </c>
      <c r="N2340" s="2">
        <f t="shared" si="109"/>
        <v>2</v>
      </c>
      <c r="O2340" s="16">
        <f t="shared" si="110"/>
        <v>2</v>
      </c>
    </row>
    <row r="2341" spans="7:15" ht="13.5" customHeight="1" x14ac:dyDescent="0.25">
      <c r="G2341" s="111">
        <v>46179</v>
      </c>
      <c r="H2341" s="112" t="s">
        <v>3</v>
      </c>
      <c r="I2341" s="121">
        <v>0.61458333333333337</v>
      </c>
      <c r="J2341" s="112">
        <v>8</v>
      </c>
      <c r="K2341" s="112">
        <v>8</v>
      </c>
      <c r="L2341" s="115">
        <v>6</v>
      </c>
      <c r="M2341" s="49">
        <f t="shared" si="108"/>
        <v>1957</v>
      </c>
      <c r="N2341" s="2">
        <f t="shared" si="109"/>
        <v>1</v>
      </c>
      <c r="O2341" s="16">
        <f t="shared" si="110"/>
        <v>2</v>
      </c>
    </row>
    <row r="2342" spans="7:15" ht="13.5" customHeight="1" x14ac:dyDescent="0.25">
      <c r="G2342" s="111">
        <v>46186</v>
      </c>
      <c r="H2342" s="112" t="s">
        <v>149</v>
      </c>
      <c r="I2342" s="121">
        <v>0.53125</v>
      </c>
      <c r="J2342" s="112">
        <v>5</v>
      </c>
      <c r="K2342" s="112">
        <v>3</v>
      </c>
      <c r="L2342" s="115">
        <v>4</v>
      </c>
      <c r="M2342" s="49">
        <f t="shared" si="108"/>
        <v>1958</v>
      </c>
      <c r="N2342" s="2">
        <f t="shared" si="109"/>
        <v>1</v>
      </c>
      <c r="O2342" s="16">
        <f t="shared" si="110"/>
        <v>1</v>
      </c>
    </row>
    <row r="2343" spans="7:15" ht="13.5" customHeight="1" x14ac:dyDescent="0.25">
      <c r="G2343" s="111">
        <v>46186</v>
      </c>
      <c r="H2343" s="112" t="s">
        <v>5</v>
      </c>
      <c r="I2343" s="121">
        <v>0.54166666666666663</v>
      </c>
      <c r="J2343" s="112">
        <v>8</v>
      </c>
      <c r="K2343" s="112">
        <v>6</v>
      </c>
      <c r="L2343" s="115">
        <v>3</v>
      </c>
      <c r="M2343" s="49">
        <f t="shared" si="108"/>
        <v>1959</v>
      </c>
      <c r="N2343" s="2">
        <f t="shared" si="109"/>
        <v>1</v>
      </c>
      <c r="O2343" s="16">
        <f t="shared" si="110"/>
        <v>1</v>
      </c>
    </row>
    <row r="2344" spans="7:15" ht="13.5" customHeight="1" x14ac:dyDescent="0.25">
      <c r="G2344" s="111">
        <v>46186</v>
      </c>
      <c r="H2344" s="112" t="s">
        <v>5</v>
      </c>
      <c r="I2344" s="121">
        <v>0.59027777777777779</v>
      </c>
      <c r="J2344" s="112">
        <v>8</v>
      </c>
      <c r="K2344" s="112">
        <v>6</v>
      </c>
      <c r="L2344" s="115">
        <v>5</v>
      </c>
      <c r="M2344" s="49">
        <f t="shared" si="108"/>
        <v>1960</v>
      </c>
      <c r="N2344" s="2">
        <f t="shared" si="109"/>
        <v>1</v>
      </c>
      <c r="O2344" s="16">
        <f t="shared" si="110"/>
        <v>1</v>
      </c>
    </row>
    <row r="2345" spans="7:15" ht="13.5" customHeight="1" x14ac:dyDescent="0.25">
      <c r="G2345" s="111">
        <v>46186</v>
      </c>
      <c r="H2345" s="112" t="s">
        <v>149</v>
      </c>
      <c r="I2345" s="121">
        <v>0.60416666666666663</v>
      </c>
      <c r="J2345" s="112">
        <v>5</v>
      </c>
      <c r="K2345" s="112">
        <v>3</v>
      </c>
      <c r="L2345" s="115">
        <v>7</v>
      </c>
      <c r="M2345" s="49">
        <f t="shared" si="108"/>
        <v>1961</v>
      </c>
      <c r="N2345" s="2">
        <f t="shared" si="109"/>
        <v>1</v>
      </c>
      <c r="O2345" s="16">
        <f t="shared" si="110"/>
        <v>1</v>
      </c>
    </row>
    <row r="2346" spans="7:15" ht="13.5" customHeight="1" x14ac:dyDescent="0.25">
      <c r="G2346" s="111">
        <v>46186</v>
      </c>
      <c r="H2346" s="112" t="s">
        <v>149</v>
      </c>
      <c r="I2346" s="121">
        <v>0.68402777777777779</v>
      </c>
      <c r="J2346" s="112">
        <v>5</v>
      </c>
      <c r="K2346" s="112">
        <v>3</v>
      </c>
      <c r="L2346" s="115">
        <v>10</v>
      </c>
      <c r="M2346" s="49">
        <f t="shared" si="108"/>
        <v>1962</v>
      </c>
      <c r="N2346" s="2">
        <f t="shared" si="109"/>
        <v>1</v>
      </c>
      <c r="O2346" s="16">
        <f t="shared" si="110"/>
        <v>1</v>
      </c>
    </row>
    <row r="2347" spans="7:15" ht="13.5" customHeight="1" x14ac:dyDescent="0.25">
      <c r="G2347" s="111">
        <v>46193</v>
      </c>
      <c r="H2347" s="112" t="s">
        <v>148</v>
      </c>
      <c r="I2347" s="121">
        <v>0.4826388888888889</v>
      </c>
      <c r="J2347" s="112">
        <v>5</v>
      </c>
      <c r="K2347" s="112">
        <v>6</v>
      </c>
      <c r="L2347" s="115">
        <v>2</v>
      </c>
      <c r="M2347" s="49">
        <f t="shared" si="108"/>
        <v>1963</v>
      </c>
      <c r="N2347" s="2">
        <f t="shared" si="109"/>
        <v>1</v>
      </c>
      <c r="O2347" s="16">
        <f t="shared" si="110"/>
        <v>1</v>
      </c>
    </row>
    <row r="2348" spans="7:15" ht="13.5" customHeight="1" x14ac:dyDescent="0.25">
      <c r="G2348" s="111">
        <v>46193</v>
      </c>
      <c r="H2348" s="112" t="s">
        <v>148</v>
      </c>
      <c r="I2348" s="121">
        <v>0.62847222222222221</v>
      </c>
      <c r="J2348" s="112">
        <v>5</v>
      </c>
      <c r="K2348" s="112">
        <v>6</v>
      </c>
      <c r="L2348" s="115">
        <v>8</v>
      </c>
      <c r="M2348" s="49">
        <f t="shared" si="108"/>
        <v>1964</v>
      </c>
      <c r="N2348" s="2">
        <f t="shared" si="109"/>
        <v>2</v>
      </c>
      <c r="O2348" s="16">
        <f t="shared" si="110"/>
        <v>2</v>
      </c>
    </row>
    <row r="2349" spans="7:15" ht="13.5" customHeight="1" x14ac:dyDescent="0.25">
      <c r="G2349" s="111">
        <v>46193</v>
      </c>
      <c r="H2349" s="112" t="s">
        <v>148</v>
      </c>
      <c r="I2349" s="121">
        <v>0.62847222222222221</v>
      </c>
      <c r="J2349" s="112">
        <v>5</v>
      </c>
      <c r="K2349" s="112">
        <v>6</v>
      </c>
      <c r="L2349" s="115">
        <v>8</v>
      </c>
      <c r="M2349" s="49">
        <f t="shared" si="108"/>
        <v>1964</v>
      </c>
      <c r="N2349" s="2">
        <f t="shared" si="109"/>
        <v>1</v>
      </c>
      <c r="O2349" s="16">
        <f t="shared" si="110"/>
        <v>2</v>
      </c>
    </row>
    <row r="2350" spans="7:15" ht="13.5" customHeight="1" x14ac:dyDescent="0.25">
      <c r="G2350" s="111">
        <v>46193</v>
      </c>
      <c r="H2350" s="112" t="s">
        <v>3</v>
      </c>
      <c r="I2350" s="121">
        <v>0.64236111111111116</v>
      </c>
      <c r="J2350" s="112">
        <v>8</v>
      </c>
      <c r="K2350" s="112">
        <v>11</v>
      </c>
      <c r="L2350" s="115">
        <v>7</v>
      </c>
      <c r="M2350" s="49">
        <f t="shared" si="108"/>
        <v>1965</v>
      </c>
      <c r="N2350" s="2">
        <f t="shared" si="109"/>
        <v>1</v>
      </c>
      <c r="O2350" s="16">
        <f t="shared" si="110"/>
        <v>1</v>
      </c>
    </row>
    <row r="2351" spans="7:15" ht="13.5" customHeight="1" x14ac:dyDescent="0.25">
      <c r="G2351" s="111">
        <v>46193</v>
      </c>
      <c r="H2351" s="112" t="s">
        <v>3</v>
      </c>
      <c r="I2351" s="121">
        <v>0.66666666666666663</v>
      </c>
      <c r="J2351" s="112">
        <v>8</v>
      </c>
      <c r="K2351" s="112">
        <v>11</v>
      </c>
      <c r="L2351" s="115">
        <v>8</v>
      </c>
      <c r="M2351" s="49">
        <f t="shared" si="108"/>
        <v>1966</v>
      </c>
      <c r="N2351" s="2">
        <f t="shared" si="109"/>
        <v>1</v>
      </c>
      <c r="O2351" s="16">
        <f t="shared" si="110"/>
        <v>1</v>
      </c>
    </row>
    <row r="2352" spans="7:15" ht="13.5" customHeight="1" x14ac:dyDescent="0.25">
      <c r="G2352" s="111">
        <v>46193</v>
      </c>
      <c r="H2352" s="112" t="s">
        <v>148</v>
      </c>
      <c r="I2352" s="121">
        <v>0.68402777777777779</v>
      </c>
      <c r="J2352" s="112">
        <v>5</v>
      </c>
      <c r="K2352" s="112">
        <v>6</v>
      </c>
      <c r="L2352" s="115">
        <v>10</v>
      </c>
      <c r="M2352" s="49">
        <f t="shared" si="108"/>
        <v>1967</v>
      </c>
      <c r="N2352" s="2">
        <f t="shared" si="109"/>
        <v>1</v>
      </c>
      <c r="O2352" s="16">
        <f t="shared" si="110"/>
        <v>1</v>
      </c>
    </row>
    <row r="2353" spans="7:15" ht="13.5" customHeight="1" x14ac:dyDescent="0.25">
      <c r="G2353" s="111">
        <v>46200</v>
      </c>
      <c r="H2353" s="112" t="s">
        <v>4</v>
      </c>
      <c r="I2353" s="121">
        <v>0.51736111111111116</v>
      </c>
      <c r="J2353" s="112">
        <v>7</v>
      </c>
      <c r="K2353" s="112">
        <v>3</v>
      </c>
      <c r="L2353" s="115">
        <v>2</v>
      </c>
      <c r="M2353" s="49">
        <f t="shared" si="108"/>
        <v>1968</v>
      </c>
      <c r="N2353" s="2">
        <f t="shared" si="109"/>
        <v>1</v>
      </c>
      <c r="O2353" s="16">
        <f t="shared" si="110"/>
        <v>1</v>
      </c>
    </row>
    <row r="2354" spans="7:15" ht="13.5" customHeight="1" x14ac:dyDescent="0.25">
      <c r="G2354" s="111">
        <v>46200</v>
      </c>
      <c r="H2354" s="112" t="s">
        <v>149</v>
      </c>
      <c r="I2354" s="121">
        <v>0.55555555555555558</v>
      </c>
      <c r="J2354" s="112">
        <v>6</v>
      </c>
      <c r="K2354" s="112">
        <v>6</v>
      </c>
      <c r="L2354" s="115">
        <v>5</v>
      </c>
      <c r="M2354" s="49">
        <f t="shared" si="108"/>
        <v>1969</v>
      </c>
      <c r="N2354" s="2">
        <f t="shared" si="109"/>
        <v>1</v>
      </c>
      <c r="O2354" s="16">
        <f t="shared" si="110"/>
        <v>1</v>
      </c>
    </row>
    <row r="2355" spans="7:15" ht="13.5" customHeight="1" x14ac:dyDescent="0.25">
      <c r="G2355" s="111">
        <v>46200</v>
      </c>
      <c r="H2355" s="112" t="s">
        <v>149</v>
      </c>
      <c r="I2355" s="121">
        <v>0.63541666666666663</v>
      </c>
      <c r="J2355" s="112">
        <v>6</v>
      </c>
      <c r="K2355" s="112">
        <v>6</v>
      </c>
      <c r="L2355" s="115">
        <v>8</v>
      </c>
      <c r="M2355" s="49">
        <f t="shared" si="108"/>
        <v>1970</v>
      </c>
      <c r="N2355" s="2">
        <f t="shared" si="109"/>
        <v>1</v>
      </c>
      <c r="O2355" s="16">
        <f t="shared" si="110"/>
        <v>1</v>
      </c>
    </row>
    <row r="2356" spans="7:15" ht="13.5" customHeight="1" x14ac:dyDescent="0.25">
      <c r="G2356" s="111">
        <v>46200</v>
      </c>
      <c r="H2356" s="112" t="s">
        <v>4</v>
      </c>
      <c r="I2356" s="121">
        <v>0.67013888888888884</v>
      </c>
      <c r="J2356" s="112">
        <v>7</v>
      </c>
      <c r="K2356" s="112">
        <v>3</v>
      </c>
      <c r="L2356" s="115">
        <v>8</v>
      </c>
      <c r="M2356" s="49">
        <f t="shared" si="108"/>
        <v>1971</v>
      </c>
      <c r="N2356" s="2">
        <f t="shared" si="109"/>
        <v>1</v>
      </c>
      <c r="O2356" s="16">
        <f t="shared" si="110"/>
        <v>1</v>
      </c>
    </row>
    <row r="2357" spans="7:15" ht="13.5" customHeight="1" x14ac:dyDescent="0.25">
      <c r="G2357" s="111">
        <v>46200</v>
      </c>
      <c r="H2357" s="112" t="s">
        <v>4</v>
      </c>
      <c r="I2357" s="121">
        <v>0.69444444444444442</v>
      </c>
      <c r="J2357" s="112">
        <v>7</v>
      </c>
      <c r="K2357" s="112">
        <v>3</v>
      </c>
      <c r="L2357" s="115">
        <v>9</v>
      </c>
      <c r="M2357" s="49">
        <f t="shared" si="108"/>
        <v>1972</v>
      </c>
      <c r="N2357" s="2">
        <f t="shared" si="109"/>
        <v>1</v>
      </c>
      <c r="O2357" s="16">
        <f t="shared" si="110"/>
        <v>1</v>
      </c>
    </row>
    <row r="2358" spans="7:15" ht="13.5" customHeight="1" x14ac:dyDescent="0.25">
      <c r="G2358" s="111">
        <v>46207</v>
      </c>
      <c r="H2358" s="112" t="s">
        <v>149</v>
      </c>
      <c r="I2358" s="121">
        <v>0.46180555555555558</v>
      </c>
      <c r="J2358" s="112">
        <v>6</v>
      </c>
      <c r="K2358" s="112">
        <v>1</v>
      </c>
      <c r="L2358" s="115">
        <v>1</v>
      </c>
      <c r="M2358" s="49">
        <f t="shared" si="108"/>
        <v>1973</v>
      </c>
      <c r="N2358" s="2">
        <f t="shared" si="109"/>
        <v>1</v>
      </c>
      <c r="O2358" s="16">
        <f t="shared" si="110"/>
        <v>1</v>
      </c>
    </row>
    <row r="2359" spans="7:15" ht="13.5" customHeight="1" x14ac:dyDescent="0.25">
      <c r="G2359" s="111">
        <v>46207</v>
      </c>
      <c r="H2359" s="112" t="s">
        <v>3</v>
      </c>
      <c r="I2359" s="121">
        <v>0.54513888888888884</v>
      </c>
      <c r="J2359" s="112">
        <v>7</v>
      </c>
      <c r="K2359" s="112">
        <v>0</v>
      </c>
      <c r="L2359" s="115">
        <v>3</v>
      </c>
      <c r="M2359" s="49">
        <f t="shared" si="108"/>
        <v>1974</v>
      </c>
      <c r="N2359" s="2">
        <f t="shared" si="109"/>
        <v>2</v>
      </c>
      <c r="O2359" s="16">
        <f t="shared" si="110"/>
        <v>2</v>
      </c>
    </row>
    <row r="2360" spans="7:15" ht="13.5" customHeight="1" x14ac:dyDescent="0.25">
      <c r="G2360" s="111">
        <v>46207</v>
      </c>
      <c r="H2360" s="112" t="s">
        <v>3</v>
      </c>
      <c r="I2360" s="121">
        <v>0.54513888888888884</v>
      </c>
      <c r="J2360" s="112">
        <v>7</v>
      </c>
      <c r="K2360" s="112">
        <v>0</v>
      </c>
      <c r="L2360" s="115">
        <v>3</v>
      </c>
      <c r="M2360" s="49">
        <f t="shared" si="108"/>
        <v>1974</v>
      </c>
      <c r="N2360" s="2">
        <f t="shared" si="109"/>
        <v>1</v>
      </c>
      <c r="O2360" s="16">
        <f t="shared" si="110"/>
        <v>2</v>
      </c>
    </row>
    <row r="2361" spans="7:15" ht="13.5" customHeight="1" x14ac:dyDescent="0.25">
      <c r="G2361" s="111">
        <v>46207</v>
      </c>
      <c r="H2361" s="112" t="s">
        <v>149</v>
      </c>
      <c r="I2361" s="121">
        <v>0.58333333333333337</v>
      </c>
      <c r="J2361" s="112">
        <v>6</v>
      </c>
      <c r="K2361" s="112">
        <v>1</v>
      </c>
      <c r="L2361" s="115">
        <v>6</v>
      </c>
      <c r="M2361" s="49">
        <f t="shared" si="108"/>
        <v>1975</v>
      </c>
      <c r="N2361" s="2">
        <f t="shared" si="109"/>
        <v>1</v>
      </c>
      <c r="O2361" s="16">
        <f t="shared" si="110"/>
        <v>1</v>
      </c>
    </row>
    <row r="2362" spans="7:15" ht="13.5" customHeight="1" x14ac:dyDescent="0.25">
      <c r="G2362" s="111">
        <v>46207</v>
      </c>
      <c r="H2362" s="112" t="s">
        <v>3</v>
      </c>
      <c r="I2362" s="121">
        <v>0.64583333333333337</v>
      </c>
      <c r="J2362" s="112">
        <v>7</v>
      </c>
      <c r="K2362" s="112">
        <v>0</v>
      </c>
      <c r="L2362" s="115">
        <v>7</v>
      </c>
      <c r="M2362" s="49">
        <f t="shared" si="108"/>
        <v>1976</v>
      </c>
      <c r="N2362" s="2">
        <f t="shared" si="109"/>
        <v>2</v>
      </c>
      <c r="O2362" s="16">
        <f t="shared" si="110"/>
        <v>2</v>
      </c>
    </row>
    <row r="2363" spans="7:15" ht="13.5" customHeight="1" x14ac:dyDescent="0.25">
      <c r="G2363" s="111">
        <v>46207</v>
      </c>
      <c r="H2363" s="112" t="s">
        <v>3</v>
      </c>
      <c r="I2363" s="121">
        <v>0.64583333333333337</v>
      </c>
      <c r="J2363" s="112">
        <v>7</v>
      </c>
      <c r="K2363" s="112">
        <v>0</v>
      </c>
      <c r="L2363" s="115">
        <v>7</v>
      </c>
      <c r="M2363" s="49">
        <f t="shared" si="108"/>
        <v>1976</v>
      </c>
      <c r="N2363" s="2">
        <f t="shared" si="109"/>
        <v>1</v>
      </c>
      <c r="O2363" s="16">
        <f t="shared" si="110"/>
        <v>2</v>
      </c>
    </row>
    <row r="2364" spans="7:15" ht="13.5" customHeight="1" x14ac:dyDescent="0.25">
      <c r="G2364" s="111">
        <v>46207</v>
      </c>
      <c r="H2364" s="112" t="s">
        <v>149</v>
      </c>
      <c r="I2364" s="121">
        <v>0.65972222222222221</v>
      </c>
      <c r="J2364" s="112">
        <v>6</v>
      </c>
      <c r="K2364" s="112">
        <v>1</v>
      </c>
      <c r="L2364" s="115">
        <v>9</v>
      </c>
      <c r="M2364" s="49">
        <f t="shared" si="108"/>
        <v>1977</v>
      </c>
      <c r="N2364" s="2">
        <f t="shared" si="109"/>
        <v>2</v>
      </c>
      <c r="O2364" s="16">
        <f t="shared" si="110"/>
        <v>2</v>
      </c>
    </row>
    <row r="2365" spans="7:15" ht="13.5" customHeight="1" x14ac:dyDescent="0.25">
      <c r="G2365" s="111">
        <v>46207</v>
      </c>
      <c r="H2365" s="112" t="s">
        <v>149</v>
      </c>
      <c r="I2365" s="121">
        <v>0.65972222222222221</v>
      </c>
      <c r="J2365" s="112">
        <v>6</v>
      </c>
      <c r="K2365" s="112">
        <v>1</v>
      </c>
      <c r="L2365" s="115">
        <v>9</v>
      </c>
      <c r="M2365" s="49">
        <f t="shared" si="108"/>
        <v>1977</v>
      </c>
      <c r="N2365" s="2">
        <f t="shared" si="109"/>
        <v>1</v>
      </c>
      <c r="O2365" s="16">
        <f t="shared" si="110"/>
        <v>2</v>
      </c>
    </row>
    <row r="2366" spans="7:15" ht="13.5" customHeight="1" x14ac:dyDescent="0.25">
      <c r="G2366" s="111">
        <v>46207</v>
      </c>
      <c r="H2366" s="112" t="s">
        <v>149</v>
      </c>
      <c r="I2366" s="121">
        <v>0.6875</v>
      </c>
      <c r="J2366" s="112">
        <v>6</v>
      </c>
      <c r="K2366" s="112">
        <v>1</v>
      </c>
      <c r="L2366" s="115">
        <v>10</v>
      </c>
      <c r="M2366" s="49">
        <f t="shared" si="108"/>
        <v>1978</v>
      </c>
      <c r="N2366" s="2">
        <f t="shared" si="109"/>
        <v>1</v>
      </c>
      <c r="O2366" s="16">
        <f t="shared" si="110"/>
        <v>1</v>
      </c>
    </row>
    <row r="2367" spans="7:15" ht="13.5" customHeight="1" x14ac:dyDescent="0.25">
      <c r="G2367" s="111">
        <v>46214</v>
      </c>
      <c r="H2367" s="112" t="s">
        <v>4</v>
      </c>
      <c r="I2367" s="121">
        <v>0.65277777777777779</v>
      </c>
      <c r="J2367" s="112">
        <v>7</v>
      </c>
      <c r="K2367" s="112">
        <v>6</v>
      </c>
      <c r="L2367" s="115">
        <v>7</v>
      </c>
      <c r="M2367" s="49">
        <f t="shared" si="108"/>
        <v>1979</v>
      </c>
      <c r="N2367" s="2">
        <f t="shared" si="109"/>
        <v>1</v>
      </c>
      <c r="O2367" s="16">
        <f t="shared" si="110"/>
        <v>1</v>
      </c>
    </row>
    <row r="2368" spans="7:15" ht="13.5" customHeight="1" x14ac:dyDescent="0.25">
      <c r="G2368" s="111">
        <v>46214</v>
      </c>
      <c r="H2368" s="112" t="s">
        <v>4</v>
      </c>
      <c r="I2368" s="121">
        <v>0.67708333333333337</v>
      </c>
      <c r="J2368" s="112">
        <v>7</v>
      </c>
      <c r="K2368" s="112">
        <v>6</v>
      </c>
      <c r="L2368" s="115">
        <v>8</v>
      </c>
      <c r="M2368" s="49">
        <f t="shared" si="108"/>
        <v>1980</v>
      </c>
      <c r="N2368" s="2">
        <f t="shared" si="109"/>
        <v>1</v>
      </c>
      <c r="O2368" s="16">
        <f t="shared" si="110"/>
        <v>1</v>
      </c>
    </row>
    <row r="2369" spans="7:15" ht="13.5" customHeight="1" x14ac:dyDescent="0.25">
      <c r="G2369" s="111">
        <v>46214</v>
      </c>
      <c r="H2369" s="112" t="s">
        <v>148</v>
      </c>
      <c r="I2369" s="121">
        <v>0.69097222222222221</v>
      </c>
      <c r="J2369" s="112">
        <v>9</v>
      </c>
      <c r="K2369" s="112">
        <v>9</v>
      </c>
      <c r="L2369" s="115">
        <v>10</v>
      </c>
      <c r="M2369" s="49">
        <f t="shared" si="108"/>
        <v>1981</v>
      </c>
      <c r="N2369" s="2">
        <f t="shared" si="109"/>
        <v>1</v>
      </c>
      <c r="O2369" s="16">
        <f t="shared" si="110"/>
        <v>1</v>
      </c>
    </row>
    <row r="2370" spans="7:15" ht="13.5" customHeight="1" x14ac:dyDescent="0.25">
      <c r="G2370" s="111">
        <v>46221</v>
      </c>
      <c r="H2370" s="112" t="s">
        <v>149</v>
      </c>
      <c r="I2370" s="121">
        <v>0.61458333333333337</v>
      </c>
      <c r="J2370" s="112">
        <v>9</v>
      </c>
      <c r="K2370" s="112">
        <v>4</v>
      </c>
      <c r="L2370" s="115">
        <v>7</v>
      </c>
      <c r="M2370" s="49">
        <f t="shared" si="108"/>
        <v>1982</v>
      </c>
      <c r="N2370" s="2">
        <f t="shared" si="109"/>
        <v>1</v>
      </c>
      <c r="O2370" s="16">
        <f t="shared" si="110"/>
        <v>1</v>
      </c>
    </row>
    <row r="2371" spans="7:15" ht="13.5" customHeight="1" x14ac:dyDescent="0.25">
      <c r="G2371" s="111">
        <v>46221</v>
      </c>
      <c r="H2371" s="112" t="s">
        <v>149</v>
      </c>
      <c r="I2371" s="121">
        <v>0.64236111111111116</v>
      </c>
      <c r="J2371" s="112">
        <v>9</v>
      </c>
      <c r="K2371" s="112">
        <v>4</v>
      </c>
      <c r="L2371" s="115">
        <v>8</v>
      </c>
      <c r="M2371" s="49">
        <f t="shared" si="108"/>
        <v>1983</v>
      </c>
      <c r="N2371" s="2">
        <f t="shared" si="109"/>
        <v>2</v>
      </c>
      <c r="O2371" s="16">
        <f t="shared" si="110"/>
        <v>2</v>
      </c>
    </row>
    <row r="2372" spans="7:15" ht="13.5" customHeight="1" x14ac:dyDescent="0.25">
      <c r="G2372" s="111">
        <v>46221</v>
      </c>
      <c r="H2372" s="112" t="s">
        <v>149</v>
      </c>
      <c r="I2372" s="121">
        <v>0.64236111111111116</v>
      </c>
      <c r="J2372" s="112">
        <v>9</v>
      </c>
      <c r="K2372" s="112">
        <v>4</v>
      </c>
      <c r="L2372" s="115">
        <v>8</v>
      </c>
      <c r="M2372" s="49">
        <f t="shared" si="108"/>
        <v>1983</v>
      </c>
      <c r="N2372" s="2">
        <f t="shared" si="109"/>
        <v>1</v>
      </c>
      <c r="O2372" s="16">
        <f t="shared" si="110"/>
        <v>2</v>
      </c>
    </row>
    <row r="2373" spans="7:15" ht="13.5" customHeight="1" x14ac:dyDescent="0.25">
      <c r="G2373" s="111">
        <v>46221</v>
      </c>
      <c r="H2373" s="112" t="s">
        <v>149</v>
      </c>
      <c r="I2373" s="121">
        <v>0.67013888888888884</v>
      </c>
      <c r="J2373" s="112">
        <v>9</v>
      </c>
      <c r="K2373" s="112">
        <v>4</v>
      </c>
      <c r="L2373" s="115">
        <v>9</v>
      </c>
      <c r="M2373" s="49">
        <f t="shared" si="108"/>
        <v>1984</v>
      </c>
      <c r="N2373" s="2">
        <f t="shared" si="109"/>
        <v>1</v>
      </c>
      <c r="O2373" s="16">
        <f t="shared" si="110"/>
        <v>1</v>
      </c>
    </row>
    <row r="2374" spans="7:15" ht="13.5" customHeight="1" x14ac:dyDescent="0.25">
      <c r="G2374" s="111">
        <v>46221</v>
      </c>
      <c r="H2374" s="112" t="s">
        <v>149</v>
      </c>
      <c r="I2374" s="121">
        <v>0.69444444444444442</v>
      </c>
      <c r="J2374" s="112">
        <v>9</v>
      </c>
      <c r="K2374" s="112">
        <v>4</v>
      </c>
      <c r="L2374" s="115">
        <v>10</v>
      </c>
      <c r="M2374" s="49">
        <f t="shared" ref="M2374:M2437" si="111">IF(AND(G2374=G2373,L2374=L2373,I2374=I2373),M2373,M2373+1)</f>
        <v>1985</v>
      </c>
      <c r="N2374" s="2">
        <f t="shared" si="109"/>
        <v>1</v>
      </c>
      <c r="O2374" s="16">
        <f t="shared" si="110"/>
        <v>1</v>
      </c>
    </row>
    <row r="2375" spans="7:15" ht="13.5" customHeight="1" x14ac:dyDescent="0.25">
      <c r="G2375" s="111">
        <v>46221</v>
      </c>
      <c r="H2375" s="112" t="s">
        <v>3</v>
      </c>
      <c r="I2375" s="121">
        <v>0.70277777777777772</v>
      </c>
      <c r="J2375" s="112">
        <v>6</v>
      </c>
      <c r="K2375" s="112">
        <v>3</v>
      </c>
      <c r="L2375" s="115">
        <v>9</v>
      </c>
      <c r="M2375" s="49">
        <f t="shared" si="111"/>
        <v>1986</v>
      </c>
      <c r="N2375" s="2">
        <f t="shared" si="109"/>
        <v>2</v>
      </c>
      <c r="O2375" s="16">
        <f t="shared" si="110"/>
        <v>2</v>
      </c>
    </row>
    <row r="2376" spans="7:15" ht="13.5" customHeight="1" x14ac:dyDescent="0.25">
      <c r="G2376" s="111">
        <v>46221</v>
      </c>
      <c r="H2376" s="112" t="s">
        <v>3</v>
      </c>
      <c r="I2376" s="121">
        <v>0.70277777777777772</v>
      </c>
      <c r="J2376" s="112">
        <v>6</v>
      </c>
      <c r="K2376" s="112">
        <v>3</v>
      </c>
      <c r="L2376" s="115">
        <v>9</v>
      </c>
      <c r="M2376" s="49">
        <f t="shared" si="111"/>
        <v>1986</v>
      </c>
      <c r="N2376" s="2">
        <f t="shared" si="109"/>
        <v>1</v>
      </c>
      <c r="O2376" s="16">
        <f t="shared" si="110"/>
        <v>2</v>
      </c>
    </row>
    <row r="2377" spans="7:15" ht="13.5" customHeight="1" x14ac:dyDescent="0.25">
      <c r="G2377" s="111">
        <v>46235</v>
      </c>
      <c r="H2377" s="112" t="s">
        <v>149</v>
      </c>
      <c r="I2377" s="121">
        <v>0.47569444444444442</v>
      </c>
      <c r="J2377" s="112">
        <v>4</v>
      </c>
      <c r="K2377" s="112">
        <v>7</v>
      </c>
      <c r="L2377" s="115">
        <v>1</v>
      </c>
      <c r="M2377" s="49">
        <f t="shared" si="111"/>
        <v>1987</v>
      </c>
      <c r="N2377" s="2">
        <f t="shared" ref="N2377:N2440" si="112">IF(M2377=M2379,3,IF(M2377=M2378,2,1))</f>
        <v>1</v>
      </c>
      <c r="O2377" s="16">
        <f t="shared" ref="O2377:O2440" si="113">IF(N2375=3,3,IF(N2376=3,3,IF(N2376=2,2,N2377)))</f>
        <v>1</v>
      </c>
    </row>
    <row r="2378" spans="7:15" ht="13.5" customHeight="1" x14ac:dyDescent="0.25">
      <c r="G2378" s="111">
        <v>46235</v>
      </c>
      <c r="H2378" s="112" t="s">
        <v>3</v>
      </c>
      <c r="I2378" s="121">
        <v>0.51041666666666663</v>
      </c>
      <c r="J2378" s="112">
        <v>4</v>
      </c>
      <c r="K2378" s="112">
        <v>10</v>
      </c>
      <c r="L2378" s="115">
        <v>1</v>
      </c>
      <c r="M2378" s="49">
        <f t="shared" si="111"/>
        <v>1988</v>
      </c>
      <c r="N2378" s="2">
        <f t="shared" si="112"/>
        <v>1</v>
      </c>
      <c r="O2378" s="16">
        <f t="shared" si="113"/>
        <v>1</v>
      </c>
    </row>
    <row r="2379" spans="7:15" ht="13.5" customHeight="1" x14ac:dyDescent="0.25">
      <c r="G2379" s="111">
        <v>46235</v>
      </c>
      <c r="H2379" s="112" t="s">
        <v>3</v>
      </c>
      <c r="I2379" s="121">
        <v>0.55902777777777779</v>
      </c>
      <c r="J2379" s="112">
        <v>4</v>
      </c>
      <c r="K2379" s="112">
        <v>10</v>
      </c>
      <c r="L2379" s="115">
        <v>3</v>
      </c>
      <c r="M2379" s="49">
        <f t="shared" si="111"/>
        <v>1989</v>
      </c>
      <c r="N2379" s="2">
        <f t="shared" si="112"/>
        <v>1</v>
      </c>
      <c r="O2379" s="16">
        <f t="shared" si="113"/>
        <v>1</v>
      </c>
    </row>
    <row r="2380" spans="7:15" ht="13.5" customHeight="1" x14ac:dyDescent="0.25">
      <c r="G2380" s="111">
        <v>46235</v>
      </c>
      <c r="H2380" s="112" t="s">
        <v>149</v>
      </c>
      <c r="I2380" s="121">
        <v>0.59722222222222221</v>
      </c>
      <c r="J2380" s="112">
        <v>4</v>
      </c>
      <c r="K2380" s="112">
        <v>7</v>
      </c>
      <c r="L2380" s="115">
        <v>6</v>
      </c>
      <c r="M2380" s="49">
        <f t="shared" si="111"/>
        <v>1990</v>
      </c>
      <c r="N2380" s="2">
        <f t="shared" si="112"/>
        <v>1</v>
      </c>
      <c r="O2380" s="16">
        <f t="shared" si="113"/>
        <v>1</v>
      </c>
    </row>
    <row r="2381" spans="7:15" ht="13.5" customHeight="1" x14ac:dyDescent="0.25">
      <c r="G2381" s="111">
        <v>46235</v>
      </c>
      <c r="H2381" s="112" t="s">
        <v>3</v>
      </c>
      <c r="I2381" s="121">
        <v>0.63194444444444442</v>
      </c>
      <c r="J2381" s="112">
        <v>4</v>
      </c>
      <c r="K2381" s="112">
        <v>10</v>
      </c>
      <c r="L2381" s="115">
        <v>6</v>
      </c>
      <c r="M2381" s="49">
        <f t="shared" si="111"/>
        <v>1991</v>
      </c>
      <c r="N2381" s="2">
        <f t="shared" si="112"/>
        <v>1</v>
      </c>
      <c r="O2381" s="16">
        <f t="shared" si="113"/>
        <v>1</v>
      </c>
    </row>
    <row r="2382" spans="7:15" ht="13.5" customHeight="1" x14ac:dyDescent="0.25">
      <c r="G2382" s="111">
        <v>46235</v>
      </c>
      <c r="H2382" s="112" t="s">
        <v>149</v>
      </c>
      <c r="I2382" s="121">
        <v>0.64930555555555558</v>
      </c>
      <c r="J2382" s="112">
        <v>4</v>
      </c>
      <c r="K2382" s="112">
        <v>7</v>
      </c>
      <c r="L2382" s="115">
        <v>8</v>
      </c>
      <c r="M2382" s="49">
        <f t="shared" si="111"/>
        <v>1992</v>
      </c>
      <c r="N2382" s="2">
        <f t="shared" si="112"/>
        <v>1</v>
      </c>
      <c r="O2382" s="16">
        <f t="shared" si="113"/>
        <v>1</v>
      </c>
    </row>
    <row r="2383" spans="7:15" ht="13.5" customHeight="1" x14ac:dyDescent="0.25">
      <c r="G2383" s="111">
        <v>46235</v>
      </c>
      <c r="H2383" s="112" t="s">
        <v>149</v>
      </c>
      <c r="I2383" s="121">
        <v>0.67361111111111116</v>
      </c>
      <c r="J2383" s="112">
        <v>4</v>
      </c>
      <c r="K2383" s="112">
        <v>7</v>
      </c>
      <c r="L2383" s="115">
        <v>9</v>
      </c>
      <c r="M2383" s="49">
        <f t="shared" si="111"/>
        <v>1993</v>
      </c>
      <c r="N2383" s="2">
        <f t="shared" si="112"/>
        <v>1</v>
      </c>
      <c r="O2383" s="16">
        <f t="shared" si="113"/>
        <v>1</v>
      </c>
    </row>
    <row r="2384" spans="7:15" ht="13.5" customHeight="1" x14ac:dyDescent="0.25">
      <c r="G2384" s="50">
        <v>42273</v>
      </c>
      <c r="H2384" s="51" t="s">
        <v>4</v>
      </c>
      <c r="I2384" s="124"/>
      <c r="J2384" s="51">
        <v>3</v>
      </c>
      <c r="K2384" s="51">
        <v>0</v>
      </c>
      <c r="L2384" s="52">
        <v>3</v>
      </c>
      <c r="M2384" s="49">
        <f t="shared" si="111"/>
        <v>1994</v>
      </c>
      <c r="N2384" s="2">
        <f t="shared" si="112"/>
        <v>3</v>
      </c>
      <c r="O2384" s="16">
        <f t="shared" si="113"/>
        <v>3</v>
      </c>
    </row>
    <row r="2385" spans="7:15" ht="13.5" customHeight="1" x14ac:dyDescent="0.25">
      <c r="G2385" s="50">
        <v>42273</v>
      </c>
      <c r="H2385" s="51" t="s">
        <v>4</v>
      </c>
      <c r="I2385" s="124"/>
      <c r="J2385" s="51">
        <v>3</v>
      </c>
      <c r="K2385" s="51">
        <v>0</v>
      </c>
      <c r="L2385" s="52">
        <v>3</v>
      </c>
      <c r="M2385" s="49">
        <f t="shared" si="111"/>
        <v>1994</v>
      </c>
      <c r="N2385" s="2">
        <f t="shared" si="112"/>
        <v>3</v>
      </c>
      <c r="O2385" s="16">
        <f t="shared" si="113"/>
        <v>3</v>
      </c>
    </row>
    <row r="2386" spans="7:15" ht="13.5" customHeight="1" x14ac:dyDescent="0.25">
      <c r="G2386" s="50">
        <v>42273</v>
      </c>
      <c r="H2386" s="51" t="s">
        <v>4</v>
      </c>
      <c r="I2386" s="124"/>
      <c r="J2386" s="51">
        <v>3</v>
      </c>
      <c r="K2386" s="51">
        <v>0</v>
      </c>
      <c r="L2386" s="52">
        <v>3</v>
      </c>
      <c r="M2386" s="49">
        <f t="shared" si="111"/>
        <v>1994</v>
      </c>
      <c r="N2386" s="2">
        <f t="shared" si="112"/>
        <v>3</v>
      </c>
      <c r="O2386" s="16">
        <f t="shared" si="113"/>
        <v>3</v>
      </c>
    </row>
    <row r="2387" spans="7:15" ht="13.5" customHeight="1" x14ac:dyDescent="0.25">
      <c r="G2387" s="50">
        <v>42273</v>
      </c>
      <c r="H2387" s="51" t="s">
        <v>4</v>
      </c>
      <c r="I2387" s="124"/>
      <c r="J2387" s="51">
        <v>3</v>
      </c>
      <c r="K2387" s="51">
        <v>0</v>
      </c>
      <c r="L2387" s="52">
        <v>3</v>
      </c>
      <c r="M2387" s="49">
        <f t="shared" si="111"/>
        <v>1994</v>
      </c>
      <c r="N2387" s="2">
        <f t="shared" si="112"/>
        <v>2</v>
      </c>
      <c r="O2387" s="16">
        <f t="shared" si="113"/>
        <v>3</v>
      </c>
    </row>
    <row r="2388" spans="7:15" ht="13.5" customHeight="1" x14ac:dyDescent="0.25">
      <c r="G2388" s="50">
        <v>42273</v>
      </c>
      <c r="H2388" s="51" t="s">
        <v>4</v>
      </c>
      <c r="I2388" s="124"/>
      <c r="J2388" s="51">
        <v>3</v>
      </c>
      <c r="K2388" s="51">
        <v>0</v>
      </c>
      <c r="L2388" s="52">
        <v>3</v>
      </c>
      <c r="M2388" s="49">
        <f t="shared" si="111"/>
        <v>1994</v>
      </c>
      <c r="N2388" s="2">
        <f t="shared" si="112"/>
        <v>1</v>
      </c>
      <c r="O2388" s="16">
        <f t="shared" si="113"/>
        <v>3</v>
      </c>
    </row>
    <row r="2389" spans="7:15" ht="13.5" customHeight="1" x14ac:dyDescent="0.25">
      <c r="G2389" s="50">
        <v>42273</v>
      </c>
      <c r="H2389" s="51" t="s">
        <v>4</v>
      </c>
      <c r="I2389" s="124"/>
      <c r="J2389" s="51">
        <v>3</v>
      </c>
      <c r="K2389" s="51">
        <v>0</v>
      </c>
      <c r="L2389" s="52">
        <v>4</v>
      </c>
      <c r="M2389" s="49">
        <f t="shared" si="111"/>
        <v>1995</v>
      </c>
      <c r="N2389" s="2">
        <f t="shared" si="112"/>
        <v>3</v>
      </c>
      <c r="O2389" s="16">
        <f t="shared" si="113"/>
        <v>3</v>
      </c>
    </row>
    <row r="2390" spans="7:15" ht="13.5" customHeight="1" x14ac:dyDescent="0.25">
      <c r="G2390" s="50">
        <v>42273</v>
      </c>
      <c r="H2390" s="51" t="s">
        <v>4</v>
      </c>
      <c r="I2390" s="124"/>
      <c r="J2390" s="51">
        <v>3</v>
      </c>
      <c r="K2390" s="51">
        <v>0</v>
      </c>
      <c r="L2390" s="52">
        <v>4</v>
      </c>
      <c r="M2390" s="49">
        <f t="shared" si="111"/>
        <v>1995</v>
      </c>
      <c r="N2390" s="2">
        <f t="shared" si="112"/>
        <v>3</v>
      </c>
      <c r="O2390" s="16">
        <f t="shared" si="113"/>
        <v>3</v>
      </c>
    </row>
    <row r="2391" spans="7:15" ht="13.5" customHeight="1" x14ac:dyDescent="0.25">
      <c r="G2391" s="50">
        <v>42273</v>
      </c>
      <c r="H2391" s="51" t="s">
        <v>4</v>
      </c>
      <c r="I2391" s="124"/>
      <c r="J2391" s="51">
        <v>3</v>
      </c>
      <c r="K2391" s="51">
        <v>0</v>
      </c>
      <c r="L2391" s="52">
        <v>4</v>
      </c>
      <c r="M2391" s="49">
        <f t="shared" si="111"/>
        <v>1995</v>
      </c>
      <c r="N2391" s="2">
        <f t="shared" si="112"/>
        <v>3</v>
      </c>
      <c r="O2391" s="16">
        <f t="shared" si="113"/>
        <v>3</v>
      </c>
    </row>
    <row r="2392" spans="7:15" ht="13.5" customHeight="1" x14ac:dyDescent="0.25">
      <c r="G2392" s="50">
        <v>42273</v>
      </c>
      <c r="H2392" s="51" t="s">
        <v>4</v>
      </c>
      <c r="I2392" s="124"/>
      <c r="J2392" s="51">
        <v>3</v>
      </c>
      <c r="K2392" s="51">
        <v>0</v>
      </c>
      <c r="L2392" s="52">
        <v>4</v>
      </c>
      <c r="M2392" s="49">
        <f t="shared" si="111"/>
        <v>1995</v>
      </c>
      <c r="N2392" s="2">
        <f t="shared" si="112"/>
        <v>2</v>
      </c>
      <c r="O2392" s="16">
        <f t="shared" si="113"/>
        <v>3</v>
      </c>
    </row>
    <row r="2393" spans="7:15" ht="13.5" customHeight="1" x14ac:dyDescent="0.25">
      <c r="G2393" s="50">
        <v>42273</v>
      </c>
      <c r="H2393" s="51" t="s">
        <v>4</v>
      </c>
      <c r="I2393" s="124"/>
      <c r="J2393" s="51">
        <v>3</v>
      </c>
      <c r="K2393" s="51">
        <v>0</v>
      </c>
      <c r="L2393" s="52">
        <v>4</v>
      </c>
      <c r="M2393" s="49">
        <f t="shared" si="111"/>
        <v>1995</v>
      </c>
      <c r="N2393" s="2">
        <f t="shared" si="112"/>
        <v>1</v>
      </c>
      <c r="O2393" s="16">
        <f t="shared" si="113"/>
        <v>3</v>
      </c>
    </row>
    <row r="2394" spans="7:15" ht="13.5" customHeight="1" x14ac:dyDescent="0.25">
      <c r="G2394" s="50">
        <v>42273</v>
      </c>
      <c r="H2394" s="51" t="s">
        <v>4</v>
      </c>
      <c r="I2394" s="124"/>
      <c r="J2394" s="51">
        <v>3</v>
      </c>
      <c r="K2394" s="51">
        <v>0</v>
      </c>
      <c r="L2394" s="52">
        <v>7</v>
      </c>
      <c r="M2394" s="49">
        <f t="shared" si="111"/>
        <v>1996</v>
      </c>
      <c r="N2394" s="2">
        <f t="shared" si="112"/>
        <v>3</v>
      </c>
      <c r="O2394" s="16">
        <f t="shared" si="113"/>
        <v>3</v>
      </c>
    </row>
    <row r="2395" spans="7:15" ht="13.5" customHeight="1" x14ac:dyDescent="0.25">
      <c r="G2395" s="50">
        <v>42273</v>
      </c>
      <c r="H2395" s="51" t="s">
        <v>4</v>
      </c>
      <c r="I2395" s="124"/>
      <c r="J2395" s="51">
        <v>3</v>
      </c>
      <c r="K2395" s="51">
        <v>0</v>
      </c>
      <c r="L2395" s="52">
        <v>7</v>
      </c>
      <c r="M2395" s="49">
        <f t="shared" si="111"/>
        <v>1996</v>
      </c>
      <c r="N2395" s="2">
        <f t="shared" si="112"/>
        <v>3</v>
      </c>
      <c r="O2395" s="16">
        <f t="shared" si="113"/>
        <v>3</v>
      </c>
    </row>
    <row r="2396" spans="7:15" ht="13.5" customHeight="1" x14ac:dyDescent="0.25">
      <c r="G2396" s="50">
        <v>42273</v>
      </c>
      <c r="H2396" s="51" t="s">
        <v>4</v>
      </c>
      <c r="I2396" s="124"/>
      <c r="J2396" s="51">
        <v>3</v>
      </c>
      <c r="K2396" s="51">
        <v>0</v>
      </c>
      <c r="L2396" s="52">
        <v>7</v>
      </c>
      <c r="M2396" s="49">
        <f t="shared" si="111"/>
        <v>1996</v>
      </c>
      <c r="N2396" s="2">
        <f t="shared" si="112"/>
        <v>3</v>
      </c>
      <c r="O2396" s="16">
        <f t="shared" si="113"/>
        <v>3</v>
      </c>
    </row>
    <row r="2397" spans="7:15" ht="13.5" customHeight="1" x14ac:dyDescent="0.25">
      <c r="G2397" s="50">
        <v>42273</v>
      </c>
      <c r="H2397" s="51" t="s">
        <v>4</v>
      </c>
      <c r="I2397" s="124"/>
      <c r="J2397" s="51">
        <v>3</v>
      </c>
      <c r="K2397" s="51">
        <v>0</v>
      </c>
      <c r="L2397" s="52">
        <v>7</v>
      </c>
      <c r="M2397" s="49">
        <f t="shared" si="111"/>
        <v>1996</v>
      </c>
      <c r="N2397" s="2">
        <f t="shared" si="112"/>
        <v>2</v>
      </c>
      <c r="O2397" s="16">
        <f t="shared" si="113"/>
        <v>3</v>
      </c>
    </row>
    <row r="2398" spans="7:15" ht="13.5" customHeight="1" x14ac:dyDescent="0.25">
      <c r="G2398" s="50">
        <v>42273</v>
      </c>
      <c r="H2398" s="51" t="s">
        <v>4</v>
      </c>
      <c r="I2398" s="124"/>
      <c r="J2398" s="51">
        <v>3</v>
      </c>
      <c r="K2398" s="51">
        <v>0</v>
      </c>
      <c r="L2398" s="52">
        <v>7</v>
      </c>
      <c r="M2398" s="49">
        <f t="shared" si="111"/>
        <v>1996</v>
      </c>
      <c r="N2398" s="2">
        <f t="shared" si="112"/>
        <v>1</v>
      </c>
      <c r="O2398" s="16">
        <f t="shared" si="113"/>
        <v>3</v>
      </c>
    </row>
    <row r="2399" spans="7:15" ht="13.5" customHeight="1" x14ac:dyDescent="0.25">
      <c r="G2399" s="50">
        <v>42273</v>
      </c>
      <c r="H2399" s="51" t="s">
        <v>4</v>
      </c>
      <c r="I2399" s="124"/>
      <c r="J2399" s="51">
        <v>3</v>
      </c>
      <c r="K2399" s="51">
        <v>0</v>
      </c>
      <c r="L2399" s="52">
        <v>8</v>
      </c>
      <c r="M2399" s="49">
        <f t="shared" si="111"/>
        <v>1997</v>
      </c>
      <c r="N2399" s="2">
        <f t="shared" si="112"/>
        <v>3</v>
      </c>
      <c r="O2399" s="16">
        <f t="shared" si="113"/>
        <v>3</v>
      </c>
    </row>
    <row r="2400" spans="7:15" ht="13.5" customHeight="1" x14ac:dyDescent="0.25">
      <c r="G2400" s="50">
        <v>42273</v>
      </c>
      <c r="H2400" s="51" t="s">
        <v>4</v>
      </c>
      <c r="I2400" s="124"/>
      <c r="J2400" s="51">
        <v>3</v>
      </c>
      <c r="K2400" s="51">
        <v>0</v>
      </c>
      <c r="L2400" s="52">
        <v>8</v>
      </c>
      <c r="M2400" s="49">
        <f t="shared" si="111"/>
        <v>1997</v>
      </c>
      <c r="N2400" s="2">
        <f t="shared" si="112"/>
        <v>3</v>
      </c>
      <c r="O2400" s="16">
        <f t="shared" si="113"/>
        <v>3</v>
      </c>
    </row>
    <row r="2401" spans="7:15" ht="13.5" customHeight="1" x14ac:dyDescent="0.25">
      <c r="G2401" s="50">
        <v>42273</v>
      </c>
      <c r="H2401" s="51" t="s">
        <v>4</v>
      </c>
      <c r="I2401" s="124"/>
      <c r="J2401" s="51">
        <v>3</v>
      </c>
      <c r="K2401" s="51">
        <v>0</v>
      </c>
      <c r="L2401" s="52">
        <v>8</v>
      </c>
      <c r="M2401" s="49">
        <f t="shared" si="111"/>
        <v>1997</v>
      </c>
      <c r="N2401" s="2">
        <f t="shared" si="112"/>
        <v>3</v>
      </c>
      <c r="O2401" s="16">
        <f t="shared" si="113"/>
        <v>3</v>
      </c>
    </row>
    <row r="2402" spans="7:15" ht="13.5" customHeight="1" x14ac:dyDescent="0.25">
      <c r="G2402" s="50">
        <v>42273</v>
      </c>
      <c r="H2402" s="51" t="s">
        <v>4</v>
      </c>
      <c r="I2402" s="124"/>
      <c r="J2402" s="51">
        <v>3</v>
      </c>
      <c r="K2402" s="51">
        <v>0</v>
      </c>
      <c r="L2402" s="52">
        <v>8</v>
      </c>
      <c r="M2402" s="49">
        <f t="shared" si="111"/>
        <v>1997</v>
      </c>
      <c r="N2402" s="2">
        <f t="shared" si="112"/>
        <v>2</v>
      </c>
      <c r="O2402" s="16">
        <f t="shared" si="113"/>
        <v>3</v>
      </c>
    </row>
    <row r="2403" spans="7:15" ht="13.5" customHeight="1" x14ac:dyDescent="0.25">
      <c r="G2403" s="50">
        <v>42273</v>
      </c>
      <c r="H2403" s="51" t="s">
        <v>4</v>
      </c>
      <c r="I2403" s="124"/>
      <c r="J2403" s="51">
        <v>3</v>
      </c>
      <c r="K2403" s="51">
        <v>0</v>
      </c>
      <c r="L2403" s="52">
        <v>8</v>
      </c>
      <c r="M2403" s="49">
        <f t="shared" si="111"/>
        <v>1997</v>
      </c>
      <c r="N2403" s="2">
        <f t="shared" si="112"/>
        <v>1</v>
      </c>
      <c r="O2403" s="16">
        <f t="shared" si="113"/>
        <v>3</v>
      </c>
    </row>
    <row r="2404" spans="7:15" ht="13.5" customHeight="1" x14ac:dyDescent="0.25">
      <c r="G2404" s="50">
        <v>42273</v>
      </c>
      <c r="H2404" s="51" t="s">
        <v>4</v>
      </c>
      <c r="I2404" s="124"/>
      <c r="J2404" s="51">
        <v>3</v>
      </c>
      <c r="K2404" s="51">
        <v>0</v>
      </c>
      <c r="L2404" s="52">
        <v>9</v>
      </c>
      <c r="M2404" s="49">
        <f t="shared" si="111"/>
        <v>1998</v>
      </c>
      <c r="N2404" s="2">
        <f t="shared" si="112"/>
        <v>3</v>
      </c>
      <c r="O2404" s="16">
        <f t="shared" si="113"/>
        <v>3</v>
      </c>
    </row>
    <row r="2405" spans="7:15" ht="13.5" customHeight="1" x14ac:dyDescent="0.25">
      <c r="G2405" s="50">
        <v>42273</v>
      </c>
      <c r="H2405" s="51" t="s">
        <v>4</v>
      </c>
      <c r="I2405" s="124"/>
      <c r="J2405" s="51">
        <v>3</v>
      </c>
      <c r="K2405" s="51">
        <v>0</v>
      </c>
      <c r="L2405" s="52">
        <v>9</v>
      </c>
      <c r="M2405" s="49">
        <f t="shared" si="111"/>
        <v>1998</v>
      </c>
      <c r="N2405" s="2">
        <f t="shared" si="112"/>
        <v>3</v>
      </c>
      <c r="O2405" s="16">
        <f t="shared" si="113"/>
        <v>3</v>
      </c>
    </row>
    <row r="2406" spans="7:15" ht="13.5" customHeight="1" x14ac:dyDescent="0.25">
      <c r="G2406" s="50">
        <v>42273</v>
      </c>
      <c r="H2406" s="51" t="s">
        <v>4</v>
      </c>
      <c r="I2406" s="124"/>
      <c r="J2406" s="51">
        <v>3</v>
      </c>
      <c r="K2406" s="51">
        <v>0</v>
      </c>
      <c r="L2406" s="52">
        <v>9</v>
      </c>
      <c r="M2406" s="49">
        <f t="shared" si="111"/>
        <v>1998</v>
      </c>
      <c r="N2406" s="2">
        <f t="shared" si="112"/>
        <v>3</v>
      </c>
      <c r="O2406" s="16">
        <f t="shared" si="113"/>
        <v>3</v>
      </c>
    </row>
    <row r="2407" spans="7:15" ht="13.5" customHeight="1" x14ac:dyDescent="0.25">
      <c r="G2407" s="50">
        <v>42273</v>
      </c>
      <c r="H2407" s="51" t="s">
        <v>4</v>
      </c>
      <c r="I2407" s="124"/>
      <c r="J2407" s="51">
        <v>3</v>
      </c>
      <c r="K2407" s="51">
        <v>0</v>
      </c>
      <c r="L2407" s="52">
        <v>9</v>
      </c>
      <c r="M2407" s="49">
        <f t="shared" si="111"/>
        <v>1998</v>
      </c>
      <c r="N2407" s="2">
        <f t="shared" si="112"/>
        <v>2</v>
      </c>
      <c r="O2407" s="16">
        <f t="shared" si="113"/>
        <v>3</v>
      </c>
    </row>
    <row r="2408" spans="7:15" ht="13.5" customHeight="1" x14ac:dyDescent="0.25">
      <c r="G2408" s="50">
        <v>42273</v>
      </c>
      <c r="H2408" s="51" t="s">
        <v>4</v>
      </c>
      <c r="I2408" s="124"/>
      <c r="J2408" s="51">
        <v>3</v>
      </c>
      <c r="K2408" s="51">
        <v>0</v>
      </c>
      <c r="L2408" s="52">
        <v>9</v>
      </c>
      <c r="M2408" s="49">
        <f t="shared" si="111"/>
        <v>1998</v>
      </c>
      <c r="N2408" s="2">
        <f t="shared" si="112"/>
        <v>1</v>
      </c>
      <c r="O2408" s="16">
        <f t="shared" si="113"/>
        <v>3</v>
      </c>
    </row>
    <row r="2409" spans="7:15" ht="13.5" customHeight="1" x14ac:dyDescent="0.25">
      <c r="G2409" s="50">
        <v>42281</v>
      </c>
      <c r="H2409" s="51" t="s">
        <v>3</v>
      </c>
      <c r="I2409" s="124"/>
      <c r="J2409" s="51">
        <v>3</v>
      </c>
      <c r="K2409" s="51">
        <v>9</v>
      </c>
      <c r="L2409" s="52">
        <v>2</v>
      </c>
      <c r="M2409" s="49">
        <f t="shared" si="111"/>
        <v>1999</v>
      </c>
      <c r="N2409" s="2">
        <f t="shared" si="112"/>
        <v>3</v>
      </c>
      <c r="O2409" s="16">
        <f t="shared" si="113"/>
        <v>3</v>
      </c>
    </row>
    <row r="2410" spans="7:15" ht="13.5" customHeight="1" x14ac:dyDescent="0.25">
      <c r="G2410" s="50">
        <v>42281</v>
      </c>
      <c r="H2410" s="51" t="s">
        <v>3</v>
      </c>
      <c r="I2410" s="124"/>
      <c r="J2410" s="51">
        <v>3</v>
      </c>
      <c r="K2410" s="51">
        <v>9</v>
      </c>
      <c r="L2410" s="52">
        <v>2</v>
      </c>
      <c r="M2410" s="49">
        <f t="shared" si="111"/>
        <v>1999</v>
      </c>
      <c r="N2410" s="2">
        <f t="shared" si="112"/>
        <v>3</v>
      </c>
      <c r="O2410" s="16">
        <f t="shared" si="113"/>
        <v>3</v>
      </c>
    </row>
    <row r="2411" spans="7:15" ht="13.5" customHeight="1" x14ac:dyDescent="0.25">
      <c r="G2411" s="50">
        <v>42281</v>
      </c>
      <c r="H2411" s="51" t="s">
        <v>3</v>
      </c>
      <c r="I2411" s="124"/>
      <c r="J2411" s="51">
        <v>3</v>
      </c>
      <c r="K2411" s="51">
        <v>9</v>
      </c>
      <c r="L2411" s="52">
        <v>2</v>
      </c>
      <c r="M2411" s="49">
        <f t="shared" si="111"/>
        <v>1999</v>
      </c>
      <c r="N2411" s="2">
        <f t="shared" si="112"/>
        <v>3</v>
      </c>
      <c r="O2411" s="16">
        <f t="shared" si="113"/>
        <v>3</v>
      </c>
    </row>
    <row r="2412" spans="7:15" ht="13.5" customHeight="1" x14ac:dyDescent="0.25">
      <c r="G2412" s="50">
        <v>42281</v>
      </c>
      <c r="H2412" s="51" t="s">
        <v>3</v>
      </c>
      <c r="I2412" s="124"/>
      <c r="J2412" s="51">
        <v>3</v>
      </c>
      <c r="K2412" s="51">
        <v>9</v>
      </c>
      <c r="L2412" s="52">
        <v>2</v>
      </c>
      <c r="M2412" s="49">
        <f t="shared" si="111"/>
        <v>1999</v>
      </c>
      <c r="N2412" s="2">
        <f t="shared" si="112"/>
        <v>2</v>
      </c>
      <c r="O2412" s="16">
        <f t="shared" si="113"/>
        <v>3</v>
      </c>
    </row>
    <row r="2413" spans="7:15" ht="13.5" customHeight="1" x14ac:dyDescent="0.25">
      <c r="G2413" s="50">
        <v>42281</v>
      </c>
      <c r="H2413" s="51" t="s">
        <v>3</v>
      </c>
      <c r="I2413" s="124"/>
      <c r="J2413" s="51">
        <v>3</v>
      </c>
      <c r="K2413" s="51">
        <v>9</v>
      </c>
      <c r="L2413" s="52">
        <v>2</v>
      </c>
      <c r="M2413" s="49">
        <f t="shared" si="111"/>
        <v>1999</v>
      </c>
      <c r="N2413" s="2">
        <f t="shared" si="112"/>
        <v>1</v>
      </c>
      <c r="O2413" s="16">
        <f t="shared" si="113"/>
        <v>3</v>
      </c>
    </row>
    <row r="2414" spans="7:15" ht="13.5" customHeight="1" x14ac:dyDescent="0.25">
      <c r="G2414" s="50">
        <v>42281</v>
      </c>
      <c r="H2414" s="51" t="s">
        <v>3</v>
      </c>
      <c r="I2414" s="124"/>
      <c r="J2414" s="51">
        <v>3</v>
      </c>
      <c r="K2414" s="51">
        <v>9</v>
      </c>
      <c r="L2414" s="52">
        <v>3</v>
      </c>
      <c r="M2414" s="49">
        <f t="shared" si="111"/>
        <v>2000</v>
      </c>
      <c r="N2414" s="2">
        <f t="shared" si="112"/>
        <v>3</v>
      </c>
      <c r="O2414" s="16">
        <f t="shared" si="113"/>
        <v>3</v>
      </c>
    </row>
    <row r="2415" spans="7:15" ht="13.5" customHeight="1" x14ac:dyDescent="0.25">
      <c r="G2415" s="50">
        <v>42281</v>
      </c>
      <c r="H2415" s="51" t="s">
        <v>3</v>
      </c>
      <c r="I2415" s="124"/>
      <c r="J2415" s="51">
        <v>3</v>
      </c>
      <c r="K2415" s="51">
        <v>9</v>
      </c>
      <c r="L2415" s="52">
        <v>3</v>
      </c>
      <c r="M2415" s="49">
        <f t="shared" si="111"/>
        <v>2000</v>
      </c>
      <c r="N2415" s="2">
        <f t="shared" si="112"/>
        <v>3</v>
      </c>
      <c r="O2415" s="16">
        <f t="shared" si="113"/>
        <v>3</v>
      </c>
    </row>
    <row r="2416" spans="7:15" ht="13.5" customHeight="1" x14ac:dyDescent="0.25">
      <c r="G2416" s="50">
        <v>42281</v>
      </c>
      <c r="H2416" s="51" t="s">
        <v>3</v>
      </c>
      <c r="I2416" s="124"/>
      <c r="J2416" s="51">
        <v>3</v>
      </c>
      <c r="K2416" s="51">
        <v>9</v>
      </c>
      <c r="L2416" s="52">
        <v>3</v>
      </c>
      <c r="M2416" s="49">
        <f t="shared" si="111"/>
        <v>2000</v>
      </c>
      <c r="N2416" s="2">
        <f t="shared" si="112"/>
        <v>3</v>
      </c>
      <c r="O2416" s="16">
        <f t="shared" si="113"/>
        <v>3</v>
      </c>
    </row>
    <row r="2417" spans="7:15" ht="13.5" customHeight="1" x14ac:dyDescent="0.25">
      <c r="G2417" s="50">
        <v>42281</v>
      </c>
      <c r="H2417" s="51" t="s">
        <v>3</v>
      </c>
      <c r="I2417" s="124"/>
      <c r="J2417" s="51">
        <v>3</v>
      </c>
      <c r="K2417" s="51">
        <v>9</v>
      </c>
      <c r="L2417" s="52">
        <v>3</v>
      </c>
      <c r="M2417" s="49">
        <f t="shared" si="111"/>
        <v>2000</v>
      </c>
      <c r="N2417" s="2">
        <f t="shared" si="112"/>
        <v>2</v>
      </c>
      <c r="O2417" s="16">
        <f t="shared" si="113"/>
        <v>3</v>
      </c>
    </row>
    <row r="2418" spans="7:15" ht="13.5" customHeight="1" x14ac:dyDescent="0.25">
      <c r="G2418" s="50">
        <v>42281</v>
      </c>
      <c r="H2418" s="51" t="s">
        <v>3</v>
      </c>
      <c r="I2418" s="124"/>
      <c r="J2418" s="51">
        <v>3</v>
      </c>
      <c r="K2418" s="51">
        <v>9</v>
      </c>
      <c r="L2418" s="52">
        <v>3</v>
      </c>
      <c r="M2418" s="49">
        <f t="shared" si="111"/>
        <v>2000</v>
      </c>
      <c r="N2418" s="2">
        <f t="shared" si="112"/>
        <v>1</v>
      </c>
      <c r="O2418" s="16">
        <f t="shared" si="113"/>
        <v>3</v>
      </c>
    </row>
    <row r="2419" spans="7:15" ht="13.5" customHeight="1" x14ac:dyDescent="0.25">
      <c r="G2419" s="50">
        <v>42281</v>
      </c>
      <c r="H2419" s="51" t="s">
        <v>3</v>
      </c>
      <c r="I2419" s="124"/>
      <c r="J2419" s="51">
        <v>3</v>
      </c>
      <c r="K2419" s="51">
        <v>9</v>
      </c>
      <c r="L2419" s="52">
        <v>5</v>
      </c>
      <c r="M2419" s="49">
        <f t="shared" si="111"/>
        <v>2001</v>
      </c>
      <c r="N2419" s="2">
        <f t="shared" si="112"/>
        <v>3</v>
      </c>
      <c r="O2419" s="16">
        <f t="shared" si="113"/>
        <v>3</v>
      </c>
    </row>
    <row r="2420" spans="7:15" ht="13.5" customHeight="1" x14ac:dyDescent="0.25">
      <c r="G2420" s="50">
        <v>42281</v>
      </c>
      <c r="H2420" s="51" t="s">
        <v>3</v>
      </c>
      <c r="I2420" s="124"/>
      <c r="J2420" s="51">
        <v>3</v>
      </c>
      <c r="K2420" s="51">
        <v>9</v>
      </c>
      <c r="L2420" s="52">
        <v>5</v>
      </c>
      <c r="M2420" s="49">
        <f t="shared" si="111"/>
        <v>2001</v>
      </c>
      <c r="N2420" s="2">
        <f t="shared" si="112"/>
        <v>3</v>
      </c>
      <c r="O2420" s="16">
        <f t="shared" si="113"/>
        <v>3</v>
      </c>
    </row>
    <row r="2421" spans="7:15" ht="13.5" customHeight="1" x14ac:dyDescent="0.25">
      <c r="G2421" s="50">
        <v>42281</v>
      </c>
      <c r="H2421" s="51" t="s">
        <v>3</v>
      </c>
      <c r="I2421" s="124"/>
      <c r="J2421" s="51">
        <v>3</v>
      </c>
      <c r="K2421" s="51">
        <v>9</v>
      </c>
      <c r="L2421" s="52">
        <v>5</v>
      </c>
      <c r="M2421" s="49">
        <f t="shared" si="111"/>
        <v>2001</v>
      </c>
      <c r="N2421" s="2">
        <f t="shared" si="112"/>
        <v>3</v>
      </c>
      <c r="O2421" s="16">
        <f t="shared" si="113"/>
        <v>3</v>
      </c>
    </row>
    <row r="2422" spans="7:15" ht="13.5" customHeight="1" x14ac:dyDescent="0.25">
      <c r="G2422" s="50">
        <v>42281</v>
      </c>
      <c r="H2422" s="51" t="s">
        <v>3</v>
      </c>
      <c r="I2422" s="124"/>
      <c r="J2422" s="51">
        <v>3</v>
      </c>
      <c r="K2422" s="51">
        <v>9</v>
      </c>
      <c r="L2422" s="52">
        <v>5</v>
      </c>
      <c r="M2422" s="49">
        <f t="shared" si="111"/>
        <v>2001</v>
      </c>
      <c r="N2422" s="2">
        <f t="shared" si="112"/>
        <v>2</v>
      </c>
      <c r="O2422" s="16">
        <f t="shared" si="113"/>
        <v>3</v>
      </c>
    </row>
    <row r="2423" spans="7:15" ht="13.5" customHeight="1" x14ac:dyDescent="0.25">
      <c r="G2423" s="50">
        <v>42281</v>
      </c>
      <c r="H2423" s="51" t="s">
        <v>3</v>
      </c>
      <c r="I2423" s="124"/>
      <c r="J2423" s="51">
        <v>3</v>
      </c>
      <c r="K2423" s="51">
        <v>9</v>
      </c>
      <c r="L2423" s="52">
        <v>5</v>
      </c>
      <c r="M2423" s="49">
        <f t="shared" si="111"/>
        <v>2001</v>
      </c>
      <c r="N2423" s="2">
        <f t="shared" si="112"/>
        <v>1</v>
      </c>
      <c r="O2423" s="16">
        <f t="shared" si="113"/>
        <v>3</v>
      </c>
    </row>
    <row r="2424" spans="7:15" ht="13.5" customHeight="1" x14ac:dyDescent="0.25">
      <c r="G2424" s="50">
        <v>42281</v>
      </c>
      <c r="H2424" s="51" t="s">
        <v>3</v>
      </c>
      <c r="I2424" s="124"/>
      <c r="J2424" s="51">
        <v>3</v>
      </c>
      <c r="K2424" s="51">
        <v>9</v>
      </c>
      <c r="L2424" s="52">
        <v>6</v>
      </c>
      <c r="M2424" s="49">
        <f t="shared" si="111"/>
        <v>2002</v>
      </c>
      <c r="N2424" s="2">
        <f t="shared" si="112"/>
        <v>3</v>
      </c>
      <c r="O2424" s="16">
        <f t="shared" si="113"/>
        <v>3</v>
      </c>
    </row>
    <row r="2425" spans="7:15" ht="13.5" customHeight="1" x14ac:dyDescent="0.25">
      <c r="G2425" s="50">
        <v>42281</v>
      </c>
      <c r="H2425" s="51" t="s">
        <v>3</v>
      </c>
      <c r="I2425" s="124"/>
      <c r="J2425" s="51">
        <v>3</v>
      </c>
      <c r="K2425" s="51">
        <v>9</v>
      </c>
      <c r="L2425" s="52">
        <v>6</v>
      </c>
      <c r="M2425" s="49">
        <f t="shared" si="111"/>
        <v>2002</v>
      </c>
      <c r="N2425" s="2">
        <f t="shared" si="112"/>
        <v>3</v>
      </c>
      <c r="O2425" s="16">
        <f t="shared" si="113"/>
        <v>3</v>
      </c>
    </row>
    <row r="2426" spans="7:15" ht="13.5" customHeight="1" x14ac:dyDescent="0.25">
      <c r="G2426" s="50">
        <v>42281</v>
      </c>
      <c r="H2426" s="51" t="s">
        <v>3</v>
      </c>
      <c r="I2426" s="124"/>
      <c r="J2426" s="51">
        <v>3</v>
      </c>
      <c r="K2426" s="51">
        <v>9</v>
      </c>
      <c r="L2426" s="52">
        <v>6</v>
      </c>
      <c r="M2426" s="49">
        <f t="shared" si="111"/>
        <v>2002</v>
      </c>
      <c r="N2426" s="2">
        <f t="shared" si="112"/>
        <v>3</v>
      </c>
      <c r="O2426" s="16">
        <f t="shared" si="113"/>
        <v>3</v>
      </c>
    </row>
    <row r="2427" spans="7:15" ht="13.5" customHeight="1" x14ac:dyDescent="0.25">
      <c r="G2427" s="50">
        <v>42281</v>
      </c>
      <c r="H2427" s="51" t="s">
        <v>3</v>
      </c>
      <c r="I2427" s="124"/>
      <c r="J2427" s="51">
        <v>3</v>
      </c>
      <c r="K2427" s="51">
        <v>9</v>
      </c>
      <c r="L2427" s="52">
        <v>6</v>
      </c>
      <c r="M2427" s="49">
        <f t="shared" si="111"/>
        <v>2002</v>
      </c>
      <c r="N2427" s="2">
        <f t="shared" si="112"/>
        <v>2</v>
      </c>
      <c r="O2427" s="16">
        <f t="shared" si="113"/>
        <v>3</v>
      </c>
    </row>
    <row r="2428" spans="7:15" ht="13.5" customHeight="1" x14ac:dyDescent="0.25">
      <c r="G2428" s="50">
        <v>42281</v>
      </c>
      <c r="H2428" s="51" t="s">
        <v>3</v>
      </c>
      <c r="I2428" s="124"/>
      <c r="J2428" s="51">
        <v>3</v>
      </c>
      <c r="K2428" s="51">
        <v>9</v>
      </c>
      <c r="L2428" s="52">
        <v>6</v>
      </c>
      <c r="M2428" s="49">
        <f t="shared" si="111"/>
        <v>2002</v>
      </c>
      <c r="N2428" s="2">
        <f t="shared" si="112"/>
        <v>1</v>
      </c>
      <c r="O2428" s="16">
        <f t="shared" si="113"/>
        <v>3</v>
      </c>
    </row>
    <row r="2429" spans="7:15" ht="13.5" customHeight="1" x14ac:dyDescent="0.25">
      <c r="G2429" s="50">
        <v>42281</v>
      </c>
      <c r="H2429" s="51" t="s">
        <v>3</v>
      </c>
      <c r="I2429" s="124"/>
      <c r="J2429" s="51">
        <v>3</v>
      </c>
      <c r="K2429" s="51">
        <v>9</v>
      </c>
      <c r="L2429" s="52">
        <v>7</v>
      </c>
      <c r="M2429" s="49">
        <f t="shared" si="111"/>
        <v>2003</v>
      </c>
      <c r="N2429" s="2">
        <f t="shared" si="112"/>
        <v>3</v>
      </c>
      <c r="O2429" s="16">
        <f t="shared" si="113"/>
        <v>3</v>
      </c>
    </row>
    <row r="2430" spans="7:15" ht="13.5" customHeight="1" x14ac:dyDescent="0.25">
      <c r="G2430" s="50">
        <v>42281</v>
      </c>
      <c r="H2430" s="51" t="s">
        <v>3</v>
      </c>
      <c r="I2430" s="124"/>
      <c r="J2430" s="51">
        <v>3</v>
      </c>
      <c r="K2430" s="51">
        <v>9</v>
      </c>
      <c r="L2430" s="52">
        <v>7</v>
      </c>
      <c r="M2430" s="49">
        <f t="shared" si="111"/>
        <v>2003</v>
      </c>
      <c r="N2430" s="2">
        <f t="shared" si="112"/>
        <v>3</v>
      </c>
      <c r="O2430" s="16">
        <f t="shared" si="113"/>
        <v>3</v>
      </c>
    </row>
    <row r="2431" spans="7:15" ht="13.5" customHeight="1" x14ac:dyDescent="0.25">
      <c r="G2431" s="50">
        <v>42281</v>
      </c>
      <c r="H2431" s="51" t="s">
        <v>3</v>
      </c>
      <c r="I2431" s="124"/>
      <c r="J2431" s="51">
        <v>3</v>
      </c>
      <c r="K2431" s="51">
        <v>9</v>
      </c>
      <c r="L2431" s="52">
        <v>7</v>
      </c>
      <c r="M2431" s="49">
        <f t="shared" si="111"/>
        <v>2003</v>
      </c>
      <c r="N2431" s="2">
        <f t="shared" si="112"/>
        <v>3</v>
      </c>
      <c r="O2431" s="16">
        <f t="shared" si="113"/>
        <v>3</v>
      </c>
    </row>
    <row r="2432" spans="7:15" ht="13.5" customHeight="1" x14ac:dyDescent="0.25">
      <c r="G2432" s="50">
        <v>42281</v>
      </c>
      <c r="H2432" s="51" t="s">
        <v>3</v>
      </c>
      <c r="I2432" s="124"/>
      <c r="J2432" s="51">
        <v>3</v>
      </c>
      <c r="K2432" s="51">
        <v>9</v>
      </c>
      <c r="L2432" s="52">
        <v>7</v>
      </c>
      <c r="M2432" s="49">
        <f t="shared" si="111"/>
        <v>2003</v>
      </c>
      <c r="N2432" s="2">
        <f t="shared" si="112"/>
        <v>2</v>
      </c>
      <c r="O2432" s="16">
        <f t="shared" si="113"/>
        <v>3</v>
      </c>
    </row>
    <row r="2433" spans="7:15" ht="13.5" customHeight="1" x14ac:dyDescent="0.25">
      <c r="G2433" s="50">
        <v>42281</v>
      </c>
      <c r="H2433" s="51" t="s">
        <v>3</v>
      </c>
      <c r="I2433" s="124"/>
      <c r="J2433" s="51">
        <v>3</v>
      </c>
      <c r="K2433" s="51">
        <v>9</v>
      </c>
      <c r="L2433" s="52">
        <v>7</v>
      </c>
      <c r="M2433" s="49">
        <f t="shared" si="111"/>
        <v>2003</v>
      </c>
      <c r="N2433" s="2">
        <f t="shared" si="112"/>
        <v>1</v>
      </c>
      <c r="O2433" s="16">
        <f t="shared" si="113"/>
        <v>3</v>
      </c>
    </row>
    <row r="2434" spans="7:15" ht="13.5" customHeight="1" x14ac:dyDescent="0.25">
      <c r="G2434" s="50">
        <v>42281</v>
      </c>
      <c r="H2434" s="51" t="s">
        <v>3</v>
      </c>
      <c r="I2434" s="124"/>
      <c r="J2434" s="51">
        <v>3</v>
      </c>
      <c r="K2434" s="51">
        <v>9</v>
      </c>
      <c r="L2434" s="52">
        <v>8</v>
      </c>
      <c r="M2434" s="49">
        <f t="shared" si="111"/>
        <v>2004</v>
      </c>
      <c r="N2434" s="2">
        <f t="shared" si="112"/>
        <v>3</v>
      </c>
      <c r="O2434" s="16">
        <f t="shared" si="113"/>
        <v>3</v>
      </c>
    </row>
    <row r="2435" spans="7:15" ht="13.5" customHeight="1" x14ac:dyDescent="0.25">
      <c r="G2435" s="50">
        <v>42281</v>
      </c>
      <c r="H2435" s="51" t="s">
        <v>3</v>
      </c>
      <c r="I2435" s="124"/>
      <c r="J2435" s="51">
        <v>3</v>
      </c>
      <c r="K2435" s="51">
        <v>9</v>
      </c>
      <c r="L2435" s="52">
        <v>8</v>
      </c>
      <c r="M2435" s="49">
        <f t="shared" si="111"/>
        <v>2004</v>
      </c>
      <c r="N2435" s="2">
        <f t="shared" si="112"/>
        <v>3</v>
      </c>
      <c r="O2435" s="16">
        <f t="shared" si="113"/>
        <v>3</v>
      </c>
    </row>
    <row r="2436" spans="7:15" ht="13.5" customHeight="1" x14ac:dyDescent="0.25">
      <c r="G2436" s="50">
        <v>42281</v>
      </c>
      <c r="H2436" s="51" t="s">
        <v>3</v>
      </c>
      <c r="I2436" s="124"/>
      <c r="J2436" s="51">
        <v>3</v>
      </c>
      <c r="K2436" s="51">
        <v>9</v>
      </c>
      <c r="L2436" s="52">
        <v>8</v>
      </c>
      <c r="M2436" s="49">
        <f t="shared" si="111"/>
        <v>2004</v>
      </c>
      <c r="N2436" s="2">
        <f t="shared" si="112"/>
        <v>3</v>
      </c>
      <c r="O2436" s="16">
        <f t="shared" si="113"/>
        <v>3</v>
      </c>
    </row>
    <row r="2437" spans="7:15" ht="13.5" customHeight="1" x14ac:dyDescent="0.25">
      <c r="G2437" s="50">
        <v>42281</v>
      </c>
      <c r="H2437" s="51" t="s">
        <v>3</v>
      </c>
      <c r="I2437" s="124"/>
      <c r="J2437" s="51">
        <v>3</v>
      </c>
      <c r="K2437" s="51">
        <v>9</v>
      </c>
      <c r="L2437" s="52">
        <v>8</v>
      </c>
      <c r="M2437" s="49">
        <f t="shared" si="111"/>
        <v>2004</v>
      </c>
      <c r="N2437" s="2">
        <f t="shared" si="112"/>
        <v>2</v>
      </c>
      <c r="O2437" s="16">
        <f t="shared" si="113"/>
        <v>3</v>
      </c>
    </row>
    <row r="2438" spans="7:15" ht="13.5" customHeight="1" x14ac:dyDescent="0.25">
      <c r="G2438" s="50">
        <v>42281</v>
      </c>
      <c r="H2438" s="51" t="s">
        <v>3</v>
      </c>
      <c r="I2438" s="124"/>
      <c r="J2438" s="51">
        <v>3</v>
      </c>
      <c r="K2438" s="51">
        <v>9</v>
      </c>
      <c r="L2438" s="52">
        <v>8</v>
      </c>
      <c r="M2438" s="49">
        <f t="shared" ref="M2438:M2501" si="114">IF(AND(G2438=G2437,L2438=L2437,I2438=I2437),M2437,M2437+1)</f>
        <v>2004</v>
      </c>
      <c r="N2438" s="2">
        <f t="shared" si="112"/>
        <v>1</v>
      </c>
      <c r="O2438" s="16">
        <f t="shared" si="113"/>
        <v>3</v>
      </c>
    </row>
    <row r="2439" spans="7:15" ht="13.5" customHeight="1" x14ac:dyDescent="0.25">
      <c r="G2439" s="50">
        <v>42281</v>
      </c>
      <c r="H2439" s="51" t="s">
        <v>3</v>
      </c>
      <c r="I2439" s="124"/>
      <c r="J2439" s="51">
        <v>3</v>
      </c>
      <c r="K2439" s="51">
        <v>9</v>
      </c>
      <c r="L2439" s="52">
        <v>9</v>
      </c>
      <c r="M2439" s="49">
        <f t="shared" si="114"/>
        <v>2005</v>
      </c>
      <c r="N2439" s="2">
        <f t="shared" si="112"/>
        <v>3</v>
      </c>
      <c r="O2439" s="16">
        <f t="shared" si="113"/>
        <v>3</v>
      </c>
    </row>
    <row r="2440" spans="7:15" ht="13.5" customHeight="1" x14ac:dyDescent="0.25">
      <c r="G2440" s="50">
        <v>42281</v>
      </c>
      <c r="H2440" s="51" t="s">
        <v>3</v>
      </c>
      <c r="I2440" s="124"/>
      <c r="J2440" s="51">
        <v>3</v>
      </c>
      <c r="K2440" s="51">
        <v>9</v>
      </c>
      <c r="L2440" s="52">
        <v>9</v>
      </c>
      <c r="M2440" s="49">
        <f t="shared" si="114"/>
        <v>2005</v>
      </c>
      <c r="N2440" s="2">
        <f t="shared" si="112"/>
        <v>3</v>
      </c>
      <c r="O2440" s="16">
        <f t="shared" si="113"/>
        <v>3</v>
      </c>
    </row>
    <row r="2441" spans="7:15" ht="13.5" customHeight="1" x14ac:dyDescent="0.25">
      <c r="G2441" s="50">
        <v>42281</v>
      </c>
      <c r="H2441" s="51" t="s">
        <v>3</v>
      </c>
      <c r="I2441" s="124"/>
      <c r="J2441" s="51">
        <v>3</v>
      </c>
      <c r="K2441" s="51">
        <v>9</v>
      </c>
      <c r="L2441" s="52">
        <v>9</v>
      </c>
      <c r="M2441" s="49">
        <f t="shared" si="114"/>
        <v>2005</v>
      </c>
      <c r="N2441" s="2">
        <f t="shared" ref="N2441:N2504" si="115">IF(M2441=M2443,3,IF(M2441=M2442,2,1))</f>
        <v>3</v>
      </c>
      <c r="O2441" s="16">
        <f t="shared" ref="O2441:O2504" si="116">IF(N2439=3,3,IF(N2440=3,3,IF(N2440=2,2,N2441)))</f>
        <v>3</v>
      </c>
    </row>
    <row r="2442" spans="7:15" ht="13.5" customHeight="1" x14ac:dyDescent="0.25">
      <c r="G2442" s="50">
        <v>42281</v>
      </c>
      <c r="H2442" s="51" t="s">
        <v>3</v>
      </c>
      <c r="I2442" s="124"/>
      <c r="J2442" s="51">
        <v>3</v>
      </c>
      <c r="K2442" s="51">
        <v>9</v>
      </c>
      <c r="L2442" s="52">
        <v>9</v>
      </c>
      <c r="M2442" s="49">
        <f t="shared" si="114"/>
        <v>2005</v>
      </c>
      <c r="N2442" s="2">
        <f t="shared" si="115"/>
        <v>2</v>
      </c>
      <c r="O2442" s="16">
        <f t="shared" si="116"/>
        <v>3</v>
      </c>
    </row>
    <row r="2443" spans="7:15" ht="13.5" customHeight="1" x14ac:dyDescent="0.25">
      <c r="G2443" s="50">
        <v>42281</v>
      </c>
      <c r="H2443" s="51" t="s">
        <v>3</v>
      </c>
      <c r="I2443" s="124"/>
      <c r="J2443" s="51">
        <v>3</v>
      </c>
      <c r="K2443" s="51">
        <v>9</v>
      </c>
      <c r="L2443" s="52">
        <v>9</v>
      </c>
      <c r="M2443" s="49">
        <f t="shared" si="114"/>
        <v>2005</v>
      </c>
      <c r="N2443" s="2">
        <f t="shared" si="115"/>
        <v>1</v>
      </c>
      <c r="O2443" s="16">
        <f t="shared" si="116"/>
        <v>3</v>
      </c>
    </row>
    <row r="2444" spans="7:15" ht="13.5" customHeight="1" x14ac:dyDescent="0.25">
      <c r="G2444" s="50">
        <v>42287</v>
      </c>
      <c r="H2444" s="51" t="s">
        <v>4</v>
      </c>
      <c r="I2444" s="124"/>
      <c r="J2444" s="51">
        <v>3</v>
      </c>
      <c r="K2444" s="51">
        <v>0</v>
      </c>
      <c r="L2444" s="52">
        <v>2</v>
      </c>
      <c r="M2444" s="49">
        <f t="shared" si="114"/>
        <v>2006</v>
      </c>
      <c r="N2444" s="2">
        <f t="shared" si="115"/>
        <v>3</v>
      </c>
      <c r="O2444" s="16">
        <f t="shared" si="116"/>
        <v>3</v>
      </c>
    </row>
    <row r="2445" spans="7:15" ht="13.5" customHeight="1" x14ac:dyDescent="0.25">
      <c r="G2445" s="50">
        <v>42287</v>
      </c>
      <c r="H2445" s="51" t="s">
        <v>4</v>
      </c>
      <c r="I2445" s="124"/>
      <c r="J2445" s="51">
        <v>3</v>
      </c>
      <c r="K2445" s="51">
        <v>0</v>
      </c>
      <c r="L2445" s="52">
        <v>2</v>
      </c>
      <c r="M2445" s="49">
        <f t="shared" si="114"/>
        <v>2006</v>
      </c>
      <c r="N2445" s="2">
        <f t="shared" si="115"/>
        <v>3</v>
      </c>
      <c r="O2445" s="16">
        <f t="shared" si="116"/>
        <v>3</v>
      </c>
    </row>
    <row r="2446" spans="7:15" ht="13.5" customHeight="1" x14ac:dyDescent="0.25">
      <c r="G2446" s="50">
        <v>42287</v>
      </c>
      <c r="H2446" s="51" t="s">
        <v>4</v>
      </c>
      <c r="I2446" s="124"/>
      <c r="J2446" s="51">
        <v>3</v>
      </c>
      <c r="K2446" s="51">
        <v>0</v>
      </c>
      <c r="L2446" s="52">
        <v>2</v>
      </c>
      <c r="M2446" s="49">
        <f t="shared" si="114"/>
        <v>2006</v>
      </c>
      <c r="N2446" s="2">
        <f t="shared" si="115"/>
        <v>3</v>
      </c>
      <c r="O2446" s="16">
        <f t="shared" si="116"/>
        <v>3</v>
      </c>
    </row>
    <row r="2447" spans="7:15" ht="13.5" customHeight="1" x14ac:dyDescent="0.25">
      <c r="G2447" s="50">
        <v>42287</v>
      </c>
      <c r="H2447" s="51" t="s">
        <v>4</v>
      </c>
      <c r="I2447" s="124"/>
      <c r="J2447" s="51">
        <v>3</v>
      </c>
      <c r="K2447" s="51">
        <v>0</v>
      </c>
      <c r="L2447" s="52">
        <v>2</v>
      </c>
      <c r="M2447" s="49">
        <f t="shared" si="114"/>
        <v>2006</v>
      </c>
      <c r="N2447" s="2">
        <f t="shared" si="115"/>
        <v>2</v>
      </c>
      <c r="O2447" s="16">
        <f t="shared" si="116"/>
        <v>3</v>
      </c>
    </row>
    <row r="2448" spans="7:15" ht="13.5" customHeight="1" x14ac:dyDescent="0.25">
      <c r="G2448" s="50">
        <v>42287</v>
      </c>
      <c r="H2448" s="51" t="s">
        <v>4</v>
      </c>
      <c r="I2448" s="124"/>
      <c r="J2448" s="51">
        <v>3</v>
      </c>
      <c r="K2448" s="51">
        <v>0</v>
      </c>
      <c r="L2448" s="52">
        <v>2</v>
      </c>
      <c r="M2448" s="49">
        <f t="shared" si="114"/>
        <v>2006</v>
      </c>
      <c r="N2448" s="2">
        <f t="shared" si="115"/>
        <v>1</v>
      </c>
      <c r="O2448" s="16">
        <f t="shared" si="116"/>
        <v>3</v>
      </c>
    </row>
    <row r="2449" spans="7:15" ht="13.5" customHeight="1" x14ac:dyDescent="0.25">
      <c r="G2449" s="50">
        <v>42287</v>
      </c>
      <c r="H2449" s="51" t="s">
        <v>4</v>
      </c>
      <c r="I2449" s="124"/>
      <c r="J2449" s="51">
        <v>3</v>
      </c>
      <c r="K2449" s="51">
        <v>0</v>
      </c>
      <c r="L2449" s="52">
        <v>3</v>
      </c>
      <c r="M2449" s="49">
        <f t="shared" si="114"/>
        <v>2007</v>
      </c>
      <c r="N2449" s="2">
        <f t="shared" si="115"/>
        <v>3</v>
      </c>
      <c r="O2449" s="16">
        <f t="shared" si="116"/>
        <v>3</v>
      </c>
    </row>
    <row r="2450" spans="7:15" ht="13.5" customHeight="1" x14ac:dyDescent="0.25">
      <c r="G2450" s="50">
        <v>42287</v>
      </c>
      <c r="H2450" s="51" t="s">
        <v>4</v>
      </c>
      <c r="I2450" s="124"/>
      <c r="J2450" s="51">
        <v>3</v>
      </c>
      <c r="K2450" s="51">
        <v>0</v>
      </c>
      <c r="L2450" s="52">
        <v>3</v>
      </c>
      <c r="M2450" s="49">
        <f t="shared" si="114"/>
        <v>2007</v>
      </c>
      <c r="N2450" s="2">
        <f t="shared" si="115"/>
        <v>3</v>
      </c>
      <c r="O2450" s="16">
        <f t="shared" si="116"/>
        <v>3</v>
      </c>
    </row>
    <row r="2451" spans="7:15" ht="13.5" customHeight="1" x14ac:dyDescent="0.25">
      <c r="G2451" s="50">
        <v>42287</v>
      </c>
      <c r="H2451" s="51" t="s">
        <v>4</v>
      </c>
      <c r="I2451" s="124"/>
      <c r="J2451" s="51">
        <v>3</v>
      </c>
      <c r="K2451" s="51">
        <v>0</v>
      </c>
      <c r="L2451" s="52">
        <v>3</v>
      </c>
      <c r="M2451" s="49">
        <f t="shared" si="114"/>
        <v>2007</v>
      </c>
      <c r="N2451" s="2">
        <f t="shared" si="115"/>
        <v>3</v>
      </c>
      <c r="O2451" s="16">
        <f t="shared" si="116"/>
        <v>3</v>
      </c>
    </row>
    <row r="2452" spans="7:15" ht="13.5" customHeight="1" x14ac:dyDescent="0.25">
      <c r="G2452" s="50">
        <v>42287</v>
      </c>
      <c r="H2452" s="51" t="s">
        <v>4</v>
      </c>
      <c r="I2452" s="124"/>
      <c r="J2452" s="51">
        <v>3</v>
      </c>
      <c r="K2452" s="51">
        <v>0</v>
      </c>
      <c r="L2452" s="52">
        <v>3</v>
      </c>
      <c r="M2452" s="49">
        <f t="shared" si="114"/>
        <v>2007</v>
      </c>
      <c r="N2452" s="2">
        <f t="shared" si="115"/>
        <v>2</v>
      </c>
      <c r="O2452" s="16">
        <f t="shared" si="116"/>
        <v>3</v>
      </c>
    </row>
    <row r="2453" spans="7:15" ht="13.5" customHeight="1" x14ac:dyDescent="0.25">
      <c r="G2453" s="50">
        <v>42287</v>
      </c>
      <c r="H2453" s="51" t="s">
        <v>4</v>
      </c>
      <c r="I2453" s="124"/>
      <c r="J2453" s="51">
        <v>3</v>
      </c>
      <c r="K2453" s="51">
        <v>0</v>
      </c>
      <c r="L2453" s="52">
        <v>3</v>
      </c>
      <c r="M2453" s="49">
        <f t="shared" si="114"/>
        <v>2007</v>
      </c>
      <c r="N2453" s="2">
        <f t="shared" si="115"/>
        <v>1</v>
      </c>
      <c r="O2453" s="16">
        <f t="shared" si="116"/>
        <v>3</v>
      </c>
    </row>
    <row r="2454" spans="7:15" ht="13.5" customHeight="1" x14ac:dyDescent="0.25">
      <c r="G2454" s="50">
        <v>42287</v>
      </c>
      <c r="H2454" s="51" t="s">
        <v>4</v>
      </c>
      <c r="I2454" s="124"/>
      <c r="J2454" s="51">
        <v>3</v>
      </c>
      <c r="K2454" s="51">
        <v>0</v>
      </c>
      <c r="L2454" s="52">
        <v>4</v>
      </c>
      <c r="M2454" s="49">
        <f t="shared" si="114"/>
        <v>2008</v>
      </c>
      <c r="N2454" s="2">
        <f t="shared" si="115"/>
        <v>3</v>
      </c>
      <c r="O2454" s="16">
        <f t="shared" si="116"/>
        <v>3</v>
      </c>
    </row>
    <row r="2455" spans="7:15" ht="13.5" customHeight="1" x14ac:dyDescent="0.25">
      <c r="G2455" s="50">
        <v>42287</v>
      </c>
      <c r="H2455" s="51" t="s">
        <v>4</v>
      </c>
      <c r="I2455" s="124"/>
      <c r="J2455" s="51">
        <v>3</v>
      </c>
      <c r="K2455" s="51">
        <v>0</v>
      </c>
      <c r="L2455" s="52">
        <v>4</v>
      </c>
      <c r="M2455" s="49">
        <f t="shared" si="114"/>
        <v>2008</v>
      </c>
      <c r="N2455" s="2">
        <f t="shared" si="115"/>
        <v>3</v>
      </c>
      <c r="O2455" s="16">
        <f t="shared" si="116"/>
        <v>3</v>
      </c>
    </row>
    <row r="2456" spans="7:15" ht="13.5" customHeight="1" x14ac:dyDescent="0.25">
      <c r="G2456" s="50">
        <v>42287</v>
      </c>
      <c r="H2456" s="51" t="s">
        <v>4</v>
      </c>
      <c r="I2456" s="124"/>
      <c r="J2456" s="51">
        <v>3</v>
      </c>
      <c r="K2456" s="51">
        <v>0</v>
      </c>
      <c r="L2456" s="52">
        <v>4</v>
      </c>
      <c r="M2456" s="49">
        <f t="shared" si="114"/>
        <v>2008</v>
      </c>
      <c r="N2456" s="2">
        <f t="shared" si="115"/>
        <v>3</v>
      </c>
      <c r="O2456" s="16">
        <f t="shared" si="116"/>
        <v>3</v>
      </c>
    </row>
    <row r="2457" spans="7:15" ht="13.5" customHeight="1" x14ac:dyDescent="0.25">
      <c r="G2457" s="50">
        <v>42287</v>
      </c>
      <c r="H2457" s="51" t="s">
        <v>4</v>
      </c>
      <c r="I2457" s="124"/>
      <c r="J2457" s="51">
        <v>3</v>
      </c>
      <c r="K2457" s="51">
        <v>0</v>
      </c>
      <c r="L2457" s="52">
        <v>4</v>
      </c>
      <c r="M2457" s="49">
        <f t="shared" si="114"/>
        <v>2008</v>
      </c>
      <c r="N2457" s="2">
        <f t="shared" si="115"/>
        <v>2</v>
      </c>
      <c r="O2457" s="16">
        <f t="shared" si="116"/>
        <v>3</v>
      </c>
    </row>
    <row r="2458" spans="7:15" ht="13.5" customHeight="1" x14ac:dyDescent="0.25">
      <c r="G2458" s="50">
        <v>42287</v>
      </c>
      <c r="H2458" s="51" t="s">
        <v>4</v>
      </c>
      <c r="I2458" s="124"/>
      <c r="J2458" s="51">
        <v>3</v>
      </c>
      <c r="K2458" s="51">
        <v>0</v>
      </c>
      <c r="L2458" s="52">
        <v>4</v>
      </c>
      <c r="M2458" s="49">
        <f t="shared" si="114"/>
        <v>2008</v>
      </c>
      <c r="N2458" s="2">
        <f t="shared" si="115"/>
        <v>1</v>
      </c>
      <c r="O2458" s="16">
        <f t="shared" si="116"/>
        <v>3</v>
      </c>
    </row>
    <row r="2459" spans="7:15" ht="13.5" customHeight="1" x14ac:dyDescent="0.25">
      <c r="G2459" s="50">
        <v>42287</v>
      </c>
      <c r="H2459" s="51" t="s">
        <v>4</v>
      </c>
      <c r="I2459" s="124"/>
      <c r="J2459" s="51">
        <v>3</v>
      </c>
      <c r="K2459" s="51">
        <v>0</v>
      </c>
      <c r="L2459" s="52">
        <v>5</v>
      </c>
      <c r="M2459" s="49">
        <f t="shared" si="114"/>
        <v>2009</v>
      </c>
      <c r="N2459" s="2">
        <f t="shared" si="115"/>
        <v>3</v>
      </c>
      <c r="O2459" s="16">
        <f t="shared" si="116"/>
        <v>3</v>
      </c>
    </row>
    <row r="2460" spans="7:15" ht="13.5" customHeight="1" x14ac:dyDescent="0.25">
      <c r="G2460" s="50">
        <v>42287</v>
      </c>
      <c r="H2460" s="51" t="s">
        <v>4</v>
      </c>
      <c r="I2460" s="124"/>
      <c r="J2460" s="51">
        <v>3</v>
      </c>
      <c r="K2460" s="51">
        <v>0</v>
      </c>
      <c r="L2460" s="52">
        <v>5</v>
      </c>
      <c r="M2460" s="49">
        <f t="shared" si="114"/>
        <v>2009</v>
      </c>
      <c r="N2460" s="2">
        <f t="shared" si="115"/>
        <v>3</v>
      </c>
      <c r="O2460" s="16">
        <f t="shared" si="116"/>
        <v>3</v>
      </c>
    </row>
    <row r="2461" spans="7:15" ht="13.5" customHeight="1" x14ac:dyDescent="0.25">
      <c r="G2461" s="50">
        <v>42287</v>
      </c>
      <c r="H2461" s="51" t="s">
        <v>4</v>
      </c>
      <c r="I2461" s="124"/>
      <c r="J2461" s="51">
        <v>3</v>
      </c>
      <c r="K2461" s="51">
        <v>0</v>
      </c>
      <c r="L2461" s="52">
        <v>5</v>
      </c>
      <c r="M2461" s="49">
        <f t="shared" si="114"/>
        <v>2009</v>
      </c>
      <c r="N2461" s="2">
        <f t="shared" si="115"/>
        <v>3</v>
      </c>
      <c r="O2461" s="16">
        <f t="shared" si="116"/>
        <v>3</v>
      </c>
    </row>
    <row r="2462" spans="7:15" ht="13.5" customHeight="1" x14ac:dyDescent="0.25">
      <c r="G2462" s="50">
        <v>42287</v>
      </c>
      <c r="H2462" s="51" t="s">
        <v>4</v>
      </c>
      <c r="I2462" s="124"/>
      <c r="J2462" s="51">
        <v>3</v>
      </c>
      <c r="K2462" s="51">
        <v>0</v>
      </c>
      <c r="L2462" s="52">
        <v>5</v>
      </c>
      <c r="M2462" s="49">
        <f t="shared" si="114"/>
        <v>2009</v>
      </c>
      <c r="N2462" s="2">
        <f t="shared" si="115"/>
        <v>2</v>
      </c>
      <c r="O2462" s="16">
        <f t="shared" si="116"/>
        <v>3</v>
      </c>
    </row>
    <row r="2463" spans="7:15" ht="13.5" customHeight="1" x14ac:dyDescent="0.25">
      <c r="G2463" s="50">
        <v>42287</v>
      </c>
      <c r="H2463" s="51" t="s">
        <v>4</v>
      </c>
      <c r="I2463" s="124"/>
      <c r="J2463" s="51">
        <v>3</v>
      </c>
      <c r="K2463" s="51">
        <v>0</v>
      </c>
      <c r="L2463" s="52">
        <v>5</v>
      </c>
      <c r="M2463" s="49">
        <f t="shared" si="114"/>
        <v>2009</v>
      </c>
      <c r="N2463" s="2">
        <f t="shared" si="115"/>
        <v>1</v>
      </c>
      <c r="O2463" s="16">
        <f t="shared" si="116"/>
        <v>3</v>
      </c>
    </row>
    <row r="2464" spans="7:15" ht="13.5" customHeight="1" x14ac:dyDescent="0.25">
      <c r="G2464" s="50">
        <v>42287</v>
      </c>
      <c r="H2464" s="51" t="s">
        <v>4</v>
      </c>
      <c r="I2464" s="124"/>
      <c r="J2464" s="51">
        <v>3</v>
      </c>
      <c r="K2464" s="51">
        <v>0</v>
      </c>
      <c r="L2464" s="52">
        <v>6</v>
      </c>
      <c r="M2464" s="49">
        <f t="shared" si="114"/>
        <v>2010</v>
      </c>
      <c r="N2464" s="2">
        <f t="shared" si="115"/>
        <v>3</v>
      </c>
      <c r="O2464" s="16">
        <f t="shared" si="116"/>
        <v>3</v>
      </c>
    </row>
    <row r="2465" spans="7:15" ht="13.5" customHeight="1" x14ac:dyDescent="0.25">
      <c r="G2465" s="50">
        <v>42287</v>
      </c>
      <c r="H2465" s="51" t="s">
        <v>4</v>
      </c>
      <c r="I2465" s="124"/>
      <c r="J2465" s="51">
        <v>3</v>
      </c>
      <c r="K2465" s="51">
        <v>0</v>
      </c>
      <c r="L2465" s="52">
        <v>6</v>
      </c>
      <c r="M2465" s="49">
        <f t="shared" si="114"/>
        <v>2010</v>
      </c>
      <c r="N2465" s="2">
        <f t="shared" si="115"/>
        <v>3</v>
      </c>
      <c r="O2465" s="16">
        <f t="shared" si="116"/>
        <v>3</v>
      </c>
    </row>
    <row r="2466" spans="7:15" ht="13.5" customHeight="1" x14ac:dyDescent="0.25">
      <c r="G2466" s="50">
        <v>42287</v>
      </c>
      <c r="H2466" s="51" t="s">
        <v>4</v>
      </c>
      <c r="I2466" s="124"/>
      <c r="J2466" s="51">
        <v>3</v>
      </c>
      <c r="K2466" s="51">
        <v>0</v>
      </c>
      <c r="L2466" s="52">
        <v>6</v>
      </c>
      <c r="M2466" s="49">
        <f t="shared" si="114"/>
        <v>2010</v>
      </c>
      <c r="N2466" s="2">
        <f t="shared" si="115"/>
        <v>3</v>
      </c>
      <c r="O2466" s="16">
        <f t="shared" si="116"/>
        <v>3</v>
      </c>
    </row>
    <row r="2467" spans="7:15" ht="13.5" customHeight="1" x14ac:dyDescent="0.25">
      <c r="G2467" s="50">
        <v>42287</v>
      </c>
      <c r="H2467" s="51" t="s">
        <v>4</v>
      </c>
      <c r="I2467" s="124"/>
      <c r="J2467" s="51">
        <v>3</v>
      </c>
      <c r="K2467" s="51">
        <v>0</v>
      </c>
      <c r="L2467" s="52">
        <v>6</v>
      </c>
      <c r="M2467" s="49">
        <f t="shared" si="114"/>
        <v>2010</v>
      </c>
      <c r="N2467" s="2">
        <f t="shared" si="115"/>
        <v>2</v>
      </c>
      <c r="O2467" s="16">
        <f t="shared" si="116"/>
        <v>3</v>
      </c>
    </row>
    <row r="2468" spans="7:15" ht="13.5" customHeight="1" x14ac:dyDescent="0.25">
      <c r="G2468" s="50">
        <v>42287</v>
      </c>
      <c r="H2468" s="51" t="s">
        <v>4</v>
      </c>
      <c r="I2468" s="124"/>
      <c r="J2468" s="51">
        <v>3</v>
      </c>
      <c r="K2468" s="51">
        <v>0</v>
      </c>
      <c r="L2468" s="52">
        <v>6</v>
      </c>
      <c r="M2468" s="49">
        <f t="shared" si="114"/>
        <v>2010</v>
      </c>
      <c r="N2468" s="2">
        <f t="shared" si="115"/>
        <v>1</v>
      </c>
      <c r="O2468" s="16">
        <f t="shared" si="116"/>
        <v>3</v>
      </c>
    </row>
    <row r="2469" spans="7:15" ht="13.5" customHeight="1" x14ac:dyDescent="0.25">
      <c r="G2469" s="50">
        <v>42287</v>
      </c>
      <c r="H2469" s="51" t="s">
        <v>4</v>
      </c>
      <c r="I2469" s="124"/>
      <c r="J2469" s="51">
        <v>3</v>
      </c>
      <c r="K2469" s="51">
        <v>0</v>
      </c>
      <c r="L2469" s="52">
        <v>7</v>
      </c>
      <c r="M2469" s="49">
        <f t="shared" si="114"/>
        <v>2011</v>
      </c>
      <c r="N2469" s="2">
        <f t="shared" si="115"/>
        <v>3</v>
      </c>
      <c r="O2469" s="16">
        <f t="shared" si="116"/>
        <v>3</v>
      </c>
    </row>
    <row r="2470" spans="7:15" ht="13.5" customHeight="1" x14ac:dyDescent="0.25">
      <c r="G2470" s="50">
        <v>42287</v>
      </c>
      <c r="H2470" s="51" t="s">
        <v>4</v>
      </c>
      <c r="I2470" s="124"/>
      <c r="J2470" s="51">
        <v>3</v>
      </c>
      <c r="K2470" s="51">
        <v>0</v>
      </c>
      <c r="L2470" s="52">
        <v>7</v>
      </c>
      <c r="M2470" s="49">
        <f t="shared" si="114"/>
        <v>2011</v>
      </c>
      <c r="N2470" s="2">
        <f t="shared" si="115"/>
        <v>3</v>
      </c>
      <c r="O2470" s="16">
        <f t="shared" si="116"/>
        <v>3</v>
      </c>
    </row>
    <row r="2471" spans="7:15" ht="13.5" customHeight="1" x14ac:dyDescent="0.25">
      <c r="G2471" s="50">
        <v>42287</v>
      </c>
      <c r="H2471" s="51" t="s">
        <v>4</v>
      </c>
      <c r="I2471" s="124"/>
      <c r="J2471" s="51">
        <v>3</v>
      </c>
      <c r="K2471" s="51">
        <v>0</v>
      </c>
      <c r="L2471" s="52">
        <v>7</v>
      </c>
      <c r="M2471" s="49">
        <f t="shared" si="114"/>
        <v>2011</v>
      </c>
      <c r="N2471" s="2">
        <f t="shared" si="115"/>
        <v>3</v>
      </c>
      <c r="O2471" s="16">
        <f t="shared" si="116"/>
        <v>3</v>
      </c>
    </row>
    <row r="2472" spans="7:15" ht="13.5" customHeight="1" x14ac:dyDescent="0.25">
      <c r="G2472" s="50">
        <v>42287</v>
      </c>
      <c r="H2472" s="51" t="s">
        <v>4</v>
      </c>
      <c r="I2472" s="124"/>
      <c r="J2472" s="51">
        <v>3</v>
      </c>
      <c r="K2472" s="51">
        <v>0</v>
      </c>
      <c r="L2472" s="52">
        <v>7</v>
      </c>
      <c r="M2472" s="49">
        <f t="shared" si="114"/>
        <v>2011</v>
      </c>
      <c r="N2472" s="2">
        <f t="shared" si="115"/>
        <v>2</v>
      </c>
      <c r="O2472" s="16">
        <f t="shared" si="116"/>
        <v>3</v>
      </c>
    </row>
    <row r="2473" spans="7:15" ht="13.5" customHeight="1" x14ac:dyDescent="0.25">
      <c r="G2473" s="50">
        <v>42287</v>
      </c>
      <c r="H2473" s="51" t="s">
        <v>4</v>
      </c>
      <c r="I2473" s="124"/>
      <c r="J2473" s="51">
        <v>3</v>
      </c>
      <c r="K2473" s="51">
        <v>0</v>
      </c>
      <c r="L2473" s="52">
        <v>7</v>
      </c>
      <c r="M2473" s="49">
        <f t="shared" si="114"/>
        <v>2011</v>
      </c>
      <c r="N2473" s="2">
        <f t="shared" si="115"/>
        <v>1</v>
      </c>
      <c r="O2473" s="16">
        <f t="shared" si="116"/>
        <v>3</v>
      </c>
    </row>
    <row r="2474" spans="7:15" ht="13.5" customHeight="1" x14ac:dyDescent="0.25">
      <c r="G2474" s="50">
        <v>42287</v>
      </c>
      <c r="H2474" s="51" t="s">
        <v>4</v>
      </c>
      <c r="I2474" s="124"/>
      <c r="J2474" s="51">
        <v>3</v>
      </c>
      <c r="K2474" s="51">
        <v>0</v>
      </c>
      <c r="L2474" s="52">
        <v>8</v>
      </c>
      <c r="M2474" s="49">
        <f t="shared" si="114"/>
        <v>2012</v>
      </c>
      <c r="N2474" s="2">
        <f t="shared" si="115"/>
        <v>3</v>
      </c>
      <c r="O2474" s="16">
        <f t="shared" si="116"/>
        <v>3</v>
      </c>
    </row>
    <row r="2475" spans="7:15" ht="13.5" customHeight="1" x14ac:dyDescent="0.25">
      <c r="G2475" s="50">
        <v>42287</v>
      </c>
      <c r="H2475" s="51" t="s">
        <v>4</v>
      </c>
      <c r="I2475" s="124"/>
      <c r="J2475" s="51">
        <v>3</v>
      </c>
      <c r="K2475" s="51">
        <v>0</v>
      </c>
      <c r="L2475" s="52">
        <v>8</v>
      </c>
      <c r="M2475" s="49">
        <f t="shared" si="114"/>
        <v>2012</v>
      </c>
      <c r="N2475" s="2">
        <f t="shared" si="115"/>
        <v>3</v>
      </c>
      <c r="O2475" s="16">
        <f t="shared" si="116"/>
        <v>3</v>
      </c>
    </row>
    <row r="2476" spans="7:15" ht="13.5" customHeight="1" x14ac:dyDescent="0.25">
      <c r="G2476" s="50">
        <v>42287</v>
      </c>
      <c r="H2476" s="51" t="s">
        <v>4</v>
      </c>
      <c r="I2476" s="124"/>
      <c r="J2476" s="51">
        <v>3</v>
      </c>
      <c r="K2476" s="51">
        <v>0</v>
      </c>
      <c r="L2476" s="52">
        <v>8</v>
      </c>
      <c r="M2476" s="49">
        <f t="shared" si="114"/>
        <v>2012</v>
      </c>
      <c r="N2476" s="2">
        <f t="shared" si="115"/>
        <v>3</v>
      </c>
      <c r="O2476" s="16">
        <f t="shared" si="116"/>
        <v>3</v>
      </c>
    </row>
    <row r="2477" spans="7:15" ht="13.5" customHeight="1" x14ac:dyDescent="0.25">
      <c r="G2477" s="50">
        <v>42287</v>
      </c>
      <c r="H2477" s="51" t="s">
        <v>4</v>
      </c>
      <c r="I2477" s="124"/>
      <c r="J2477" s="51">
        <v>3</v>
      </c>
      <c r="K2477" s="51">
        <v>0</v>
      </c>
      <c r="L2477" s="52">
        <v>8</v>
      </c>
      <c r="M2477" s="49">
        <f t="shared" si="114"/>
        <v>2012</v>
      </c>
      <c r="N2477" s="2">
        <f t="shared" si="115"/>
        <v>2</v>
      </c>
      <c r="O2477" s="16">
        <f t="shared" si="116"/>
        <v>3</v>
      </c>
    </row>
    <row r="2478" spans="7:15" ht="13.5" customHeight="1" x14ac:dyDescent="0.25">
      <c r="G2478" s="50">
        <v>42287</v>
      </c>
      <c r="H2478" s="51" t="s">
        <v>4</v>
      </c>
      <c r="I2478" s="124"/>
      <c r="J2478" s="51">
        <v>3</v>
      </c>
      <c r="K2478" s="51">
        <v>0</v>
      </c>
      <c r="L2478" s="52">
        <v>8</v>
      </c>
      <c r="M2478" s="49">
        <f t="shared" si="114"/>
        <v>2012</v>
      </c>
      <c r="N2478" s="2">
        <f t="shared" si="115"/>
        <v>1</v>
      </c>
      <c r="O2478" s="16">
        <f t="shared" si="116"/>
        <v>3</v>
      </c>
    </row>
    <row r="2479" spans="7:15" ht="13.5" customHeight="1" x14ac:dyDescent="0.25">
      <c r="G2479" s="50">
        <v>42287</v>
      </c>
      <c r="H2479" s="51" t="s">
        <v>4</v>
      </c>
      <c r="I2479" s="124"/>
      <c r="J2479" s="51">
        <v>3</v>
      </c>
      <c r="K2479" s="51">
        <v>0</v>
      </c>
      <c r="L2479" s="52">
        <v>9</v>
      </c>
      <c r="M2479" s="49">
        <f t="shared" si="114"/>
        <v>2013</v>
      </c>
      <c r="N2479" s="2">
        <f t="shared" si="115"/>
        <v>3</v>
      </c>
      <c r="O2479" s="16">
        <f t="shared" si="116"/>
        <v>3</v>
      </c>
    </row>
    <row r="2480" spans="7:15" ht="13.5" customHeight="1" x14ac:dyDescent="0.25">
      <c r="G2480" s="50">
        <v>42287</v>
      </c>
      <c r="H2480" s="51" t="s">
        <v>4</v>
      </c>
      <c r="I2480" s="124"/>
      <c r="J2480" s="51">
        <v>3</v>
      </c>
      <c r="K2480" s="51">
        <v>0</v>
      </c>
      <c r="L2480" s="52">
        <v>9</v>
      </c>
      <c r="M2480" s="49">
        <f t="shared" si="114"/>
        <v>2013</v>
      </c>
      <c r="N2480" s="2">
        <f t="shared" si="115"/>
        <v>3</v>
      </c>
      <c r="O2480" s="16">
        <f t="shared" si="116"/>
        <v>3</v>
      </c>
    </row>
    <row r="2481" spans="7:15" ht="13.5" customHeight="1" x14ac:dyDescent="0.25">
      <c r="G2481" s="50">
        <v>42287</v>
      </c>
      <c r="H2481" s="51" t="s">
        <v>4</v>
      </c>
      <c r="I2481" s="124"/>
      <c r="J2481" s="51">
        <v>3</v>
      </c>
      <c r="K2481" s="51">
        <v>0</v>
      </c>
      <c r="L2481" s="52">
        <v>9</v>
      </c>
      <c r="M2481" s="49">
        <f t="shared" si="114"/>
        <v>2013</v>
      </c>
      <c r="N2481" s="2">
        <f t="shared" si="115"/>
        <v>3</v>
      </c>
      <c r="O2481" s="16">
        <f t="shared" si="116"/>
        <v>3</v>
      </c>
    </row>
    <row r="2482" spans="7:15" ht="13.5" customHeight="1" x14ac:dyDescent="0.25">
      <c r="G2482" s="50">
        <v>42287</v>
      </c>
      <c r="H2482" s="51" t="s">
        <v>4</v>
      </c>
      <c r="I2482" s="124"/>
      <c r="J2482" s="51">
        <v>3</v>
      </c>
      <c r="K2482" s="51">
        <v>0</v>
      </c>
      <c r="L2482" s="52">
        <v>9</v>
      </c>
      <c r="M2482" s="49">
        <f t="shared" si="114"/>
        <v>2013</v>
      </c>
      <c r="N2482" s="2">
        <f t="shared" si="115"/>
        <v>2</v>
      </c>
      <c r="O2482" s="16">
        <f t="shared" si="116"/>
        <v>3</v>
      </c>
    </row>
    <row r="2483" spans="7:15" ht="13.5" customHeight="1" x14ac:dyDescent="0.25">
      <c r="G2483" s="50">
        <v>42287</v>
      </c>
      <c r="H2483" s="51" t="s">
        <v>4</v>
      </c>
      <c r="I2483" s="124"/>
      <c r="J2483" s="51">
        <v>3</v>
      </c>
      <c r="K2483" s="51">
        <v>0</v>
      </c>
      <c r="L2483" s="52">
        <v>9</v>
      </c>
      <c r="M2483" s="49">
        <f t="shared" si="114"/>
        <v>2013</v>
      </c>
      <c r="N2483" s="2">
        <f t="shared" si="115"/>
        <v>1</v>
      </c>
      <c r="O2483" s="16">
        <f t="shared" si="116"/>
        <v>3</v>
      </c>
    </row>
    <row r="2484" spans="7:15" ht="13.5" customHeight="1" x14ac:dyDescent="0.25">
      <c r="G2484" s="50">
        <v>42287</v>
      </c>
      <c r="H2484" s="51" t="s">
        <v>4</v>
      </c>
      <c r="I2484" s="124"/>
      <c r="J2484" s="51">
        <v>3</v>
      </c>
      <c r="K2484" s="51">
        <v>0</v>
      </c>
      <c r="L2484" s="52">
        <v>10</v>
      </c>
      <c r="M2484" s="49">
        <f t="shared" si="114"/>
        <v>2014</v>
      </c>
      <c r="N2484" s="2">
        <f t="shared" si="115"/>
        <v>3</v>
      </c>
      <c r="O2484" s="16">
        <f t="shared" si="116"/>
        <v>3</v>
      </c>
    </row>
    <row r="2485" spans="7:15" ht="13.5" customHeight="1" x14ac:dyDescent="0.25">
      <c r="G2485" s="50">
        <v>42287</v>
      </c>
      <c r="H2485" s="51" t="s">
        <v>4</v>
      </c>
      <c r="I2485" s="124"/>
      <c r="J2485" s="51">
        <v>3</v>
      </c>
      <c r="K2485" s="51">
        <v>0</v>
      </c>
      <c r="L2485" s="52">
        <v>10</v>
      </c>
      <c r="M2485" s="49">
        <f t="shared" si="114"/>
        <v>2014</v>
      </c>
      <c r="N2485" s="2">
        <f t="shared" si="115"/>
        <v>3</v>
      </c>
      <c r="O2485" s="16">
        <f t="shared" si="116"/>
        <v>3</v>
      </c>
    </row>
    <row r="2486" spans="7:15" ht="13.5" customHeight="1" x14ac:dyDescent="0.25">
      <c r="G2486" s="50">
        <v>42287</v>
      </c>
      <c r="H2486" s="51" t="s">
        <v>4</v>
      </c>
      <c r="I2486" s="124"/>
      <c r="J2486" s="51">
        <v>3</v>
      </c>
      <c r="K2486" s="51">
        <v>0</v>
      </c>
      <c r="L2486" s="52">
        <v>10</v>
      </c>
      <c r="M2486" s="49">
        <f t="shared" si="114"/>
        <v>2014</v>
      </c>
      <c r="N2486" s="2">
        <f t="shared" si="115"/>
        <v>3</v>
      </c>
      <c r="O2486" s="16">
        <f t="shared" si="116"/>
        <v>3</v>
      </c>
    </row>
    <row r="2487" spans="7:15" ht="13.5" customHeight="1" x14ac:dyDescent="0.25">
      <c r="G2487" s="50">
        <v>42287</v>
      </c>
      <c r="H2487" s="51" t="s">
        <v>4</v>
      </c>
      <c r="I2487" s="124"/>
      <c r="J2487" s="51">
        <v>3</v>
      </c>
      <c r="K2487" s="51">
        <v>0</v>
      </c>
      <c r="L2487" s="52">
        <v>10</v>
      </c>
      <c r="M2487" s="49">
        <f t="shared" si="114"/>
        <v>2014</v>
      </c>
      <c r="N2487" s="2">
        <f t="shared" si="115"/>
        <v>2</v>
      </c>
      <c r="O2487" s="16">
        <f t="shared" si="116"/>
        <v>3</v>
      </c>
    </row>
    <row r="2488" spans="7:15" ht="13.5" customHeight="1" x14ac:dyDescent="0.25">
      <c r="G2488" s="50">
        <v>42287</v>
      </c>
      <c r="H2488" s="51" t="s">
        <v>4</v>
      </c>
      <c r="I2488" s="124"/>
      <c r="J2488" s="51">
        <v>3</v>
      </c>
      <c r="K2488" s="51">
        <v>0</v>
      </c>
      <c r="L2488" s="52">
        <v>10</v>
      </c>
      <c r="M2488" s="49">
        <f t="shared" si="114"/>
        <v>2014</v>
      </c>
      <c r="N2488" s="2">
        <f t="shared" si="115"/>
        <v>1</v>
      </c>
      <c r="O2488" s="16">
        <f t="shared" si="116"/>
        <v>3</v>
      </c>
    </row>
    <row r="2489" spans="7:15" ht="13.5" customHeight="1" x14ac:dyDescent="0.25">
      <c r="G2489" s="50">
        <v>42291</v>
      </c>
      <c r="H2489" s="51" t="s">
        <v>4</v>
      </c>
      <c r="I2489" s="124"/>
      <c r="J2489" s="51">
        <v>3</v>
      </c>
      <c r="K2489" s="51">
        <v>0</v>
      </c>
      <c r="L2489" s="52">
        <v>1</v>
      </c>
      <c r="M2489" s="49">
        <f t="shared" si="114"/>
        <v>2015</v>
      </c>
      <c r="N2489" s="2">
        <f t="shared" si="115"/>
        <v>3</v>
      </c>
      <c r="O2489" s="16">
        <f t="shared" si="116"/>
        <v>3</v>
      </c>
    </row>
    <row r="2490" spans="7:15" ht="13.5" customHeight="1" x14ac:dyDescent="0.25">
      <c r="G2490" s="50">
        <v>42291</v>
      </c>
      <c r="H2490" s="51" t="s">
        <v>4</v>
      </c>
      <c r="I2490" s="124"/>
      <c r="J2490" s="51">
        <v>3</v>
      </c>
      <c r="K2490" s="51">
        <v>0</v>
      </c>
      <c r="L2490" s="52">
        <v>1</v>
      </c>
      <c r="M2490" s="49">
        <f t="shared" si="114"/>
        <v>2015</v>
      </c>
      <c r="N2490" s="2">
        <f t="shared" si="115"/>
        <v>3</v>
      </c>
      <c r="O2490" s="16">
        <f t="shared" si="116"/>
        <v>3</v>
      </c>
    </row>
    <row r="2491" spans="7:15" ht="13.5" customHeight="1" x14ac:dyDescent="0.25">
      <c r="G2491" s="50">
        <v>42291</v>
      </c>
      <c r="H2491" s="51" t="s">
        <v>4</v>
      </c>
      <c r="I2491" s="124"/>
      <c r="J2491" s="51">
        <v>3</v>
      </c>
      <c r="K2491" s="51">
        <v>0</v>
      </c>
      <c r="L2491" s="52">
        <v>1</v>
      </c>
      <c r="M2491" s="49">
        <f t="shared" si="114"/>
        <v>2015</v>
      </c>
      <c r="N2491" s="2">
        <f t="shared" si="115"/>
        <v>3</v>
      </c>
      <c r="O2491" s="16">
        <f t="shared" si="116"/>
        <v>3</v>
      </c>
    </row>
    <row r="2492" spans="7:15" ht="13.5" customHeight="1" x14ac:dyDescent="0.25">
      <c r="G2492" s="50">
        <v>42291</v>
      </c>
      <c r="H2492" s="51" t="s">
        <v>4</v>
      </c>
      <c r="I2492" s="124"/>
      <c r="J2492" s="51">
        <v>3</v>
      </c>
      <c r="K2492" s="51">
        <v>0</v>
      </c>
      <c r="L2492" s="52">
        <v>1</v>
      </c>
      <c r="M2492" s="49">
        <f t="shared" si="114"/>
        <v>2015</v>
      </c>
      <c r="N2492" s="2">
        <f t="shared" si="115"/>
        <v>2</v>
      </c>
      <c r="O2492" s="16">
        <f t="shared" si="116"/>
        <v>3</v>
      </c>
    </row>
    <row r="2493" spans="7:15" ht="13.5" customHeight="1" x14ac:dyDescent="0.25">
      <c r="G2493" s="50">
        <v>42291</v>
      </c>
      <c r="H2493" s="51" t="s">
        <v>4</v>
      </c>
      <c r="I2493" s="124"/>
      <c r="J2493" s="51">
        <v>3</v>
      </c>
      <c r="K2493" s="51">
        <v>0</v>
      </c>
      <c r="L2493" s="52">
        <v>1</v>
      </c>
      <c r="M2493" s="49">
        <f t="shared" si="114"/>
        <v>2015</v>
      </c>
      <c r="N2493" s="2">
        <f t="shared" si="115"/>
        <v>1</v>
      </c>
      <c r="O2493" s="16">
        <f t="shared" si="116"/>
        <v>3</v>
      </c>
    </row>
    <row r="2494" spans="7:15" ht="13.5" customHeight="1" x14ac:dyDescent="0.25">
      <c r="G2494" s="50">
        <v>42291</v>
      </c>
      <c r="H2494" s="51" t="s">
        <v>4</v>
      </c>
      <c r="I2494" s="124"/>
      <c r="J2494" s="51">
        <v>3</v>
      </c>
      <c r="K2494" s="51">
        <v>0</v>
      </c>
      <c r="L2494" s="52">
        <v>2</v>
      </c>
      <c r="M2494" s="49">
        <f t="shared" si="114"/>
        <v>2016</v>
      </c>
      <c r="N2494" s="2">
        <f t="shared" si="115"/>
        <v>3</v>
      </c>
      <c r="O2494" s="16">
        <f t="shared" si="116"/>
        <v>3</v>
      </c>
    </row>
    <row r="2495" spans="7:15" ht="13.5" customHeight="1" x14ac:dyDescent="0.25">
      <c r="G2495" s="50">
        <v>42291</v>
      </c>
      <c r="H2495" s="51" t="s">
        <v>4</v>
      </c>
      <c r="I2495" s="124"/>
      <c r="J2495" s="51">
        <v>3</v>
      </c>
      <c r="K2495" s="51">
        <v>0</v>
      </c>
      <c r="L2495" s="52">
        <v>2</v>
      </c>
      <c r="M2495" s="49">
        <f t="shared" si="114"/>
        <v>2016</v>
      </c>
      <c r="N2495" s="2">
        <f t="shared" si="115"/>
        <v>3</v>
      </c>
      <c r="O2495" s="16">
        <f t="shared" si="116"/>
        <v>3</v>
      </c>
    </row>
    <row r="2496" spans="7:15" ht="13.5" customHeight="1" x14ac:dyDescent="0.25">
      <c r="G2496" s="50">
        <v>42291</v>
      </c>
      <c r="H2496" s="51" t="s">
        <v>4</v>
      </c>
      <c r="I2496" s="124"/>
      <c r="J2496" s="51">
        <v>3</v>
      </c>
      <c r="K2496" s="51">
        <v>0</v>
      </c>
      <c r="L2496" s="52">
        <v>2</v>
      </c>
      <c r="M2496" s="49">
        <f t="shared" si="114"/>
        <v>2016</v>
      </c>
      <c r="N2496" s="2">
        <f t="shared" si="115"/>
        <v>3</v>
      </c>
      <c r="O2496" s="16">
        <f t="shared" si="116"/>
        <v>3</v>
      </c>
    </row>
    <row r="2497" spans="7:15" ht="13.5" customHeight="1" x14ac:dyDescent="0.25">
      <c r="G2497" s="50">
        <v>42291</v>
      </c>
      <c r="H2497" s="51" t="s">
        <v>4</v>
      </c>
      <c r="I2497" s="124"/>
      <c r="J2497" s="51">
        <v>3</v>
      </c>
      <c r="K2497" s="51">
        <v>0</v>
      </c>
      <c r="L2497" s="52">
        <v>2</v>
      </c>
      <c r="M2497" s="49">
        <f t="shared" si="114"/>
        <v>2016</v>
      </c>
      <c r="N2497" s="2">
        <f t="shared" si="115"/>
        <v>2</v>
      </c>
      <c r="O2497" s="16">
        <f t="shared" si="116"/>
        <v>3</v>
      </c>
    </row>
    <row r="2498" spans="7:15" ht="13.5" customHeight="1" x14ac:dyDescent="0.25">
      <c r="G2498" s="50">
        <v>42291</v>
      </c>
      <c r="H2498" s="51" t="s">
        <v>4</v>
      </c>
      <c r="I2498" s="124"/>
      <c r="J2498" s="51">
        <v>3</v>
      </c>
      <c r="K2498" s="51">
        <v>0</v>
      </c>
      <c r="L2498" s="52">
        <v>2</v>
      </c>
      <c r="M2498" s="49">
        <f t="shared" si="114"/>
        <v>2016</v>
      </c>
      <c r="N2498" s="2">
        <f t="shared" si="115"/>
        <v>1</v>
      </c>
      <c r="O2498" s="16">
        <f t="shared" si="116"/>
        <v>3</v>
      </c>
    </row>
    <row r="2499" spans="7:15" ht="13.5" customHeight="1" x14ac:dyDescent="0.25">
      <c r="G2499" s="50">
        <v>42291</v>
      </c>
      <c r="H2499" s="51" t="s">
        <v>4</v>
      </c>
      <c r="I2499" s="124"/>
      <c r="J2499" s="51">
        <v>3</v>
      </c>
      <c r="K2499" s="51">
        <v>0</v>
      </c>
      <c r="L2499" s="52">
        <v>3</v>
      </c>
      <c r="M2499" s="49">
        <f t="shared" si="114"/>
        <v>2017</v>
      </c>
      <c r="N2499" s="2">
        <f t="shared" si="115"/>
        <v>3</v>
      </c>
      <c r="O2499" s="16">
        <f t="shared" si="116"/>
        <v>3</v>
      </c>
    </row>
    <row r="2500" spans="7:15" ht="13.5" customHeight="1" x14ac:dyDescent="0.25">
      <c r="G2500" s="50">
        <v>42291</v>
      </c>
      <c r="H2500" s="51" t="s">
        <v>4</v>
      </c>
      <c r="I2500" s="124"/>
      <c r="J2500" s="51">
        <v>3</v>
      </c>
      <c r="K2500" s="51">
        <v>0</v>
      </c>
      <c r="L2500" s="52">
        <v>3</v>
      </c>
      <c r="M2500" s="49">
        <f t="shared" si="114"/>
        <v>2017</v>
      </c>
      <c r="N2500" s="2">
        <f t="shared" si="115"/>
        <v>3</v>
      </c>
      <c r="O2500" s="16">
        <f t="shared" si="116"/>
        <v>3</v>
      </c>
    </row>
    <row r="2501" spans="7:15" ht="13.5" customHeight="1" x14ac:dyDescent="0.25">
      <c r="G2501" s="50">
        <v>42291</v>
      </c>
      <c r="H2501" s="51" t="s">
        <v>4</v>
      </c>
      <c r="I2501" s="124"/>
      <c r="J2501" s="51">
        <v>3</v>
      </c>
      <c r="K2501" s="51">
        <v>0</v>
      </c>
      <c r="L2501" s="52">
        <v>3</v>
      </c>
      <c r="M2501" s="49">
        <f t="shared" si="114"/>
        <v>2017</v>
      </c>
      <c r="N2501" s="2">
        <f t="shared" si="115"/>
        <v>3</v>
      </c>
      <c r="O2501" s="16">
        <f t="shared" si="116"/>
        <v>3</v>
      </c>
    </row>
    <row r="2502" spans="7:15" ht="13.5" customHeight="1" x14ac:dyDescent="0.25">
      <c r="G2502" s="50">
        <v>42291</v>
      </c>
      <c r="H2502" s="51" t="s">
        <v>4</v>
      </c>
      <c r="I2502" s="124"/>
      <c r="J2502" s="51">
        <v>3</v>
      </c>
      <c r="K2502" s="51">
        <v>0</v>
      </c>
      <c r="L2502" s="52">
        <v>3</v>
      </c>
      <c r="M2502" s="49">
        <f t="shared" ref="M2502:M2565" si="117">IF(AND(G2502=G2501,L2502=L2501,I2502=I2501),M2501,M2501+1)</f>
        <v>2017</v>
      </c>
      <c r="N2502" s="2">
        <f t="shared" si="115"/>
        <v>2</v>
      </c>
      <c r="O2502" s="16">
        <f t="shared" si="116"/>
        <v>3</v>
      </c>
    </row>
    <row r="2503" spans="7:15" ht="13.5" customHeight="1" x14ac:dyDescent="0.25">
      <c r="G2503" s="50">
        <v>42291</v>
      </c>
      <c r="H2503" s="51" t="s">
        <v>4</v>
      </c>
      <c r="I2503" s="124"/>
      <c r="J2503" s="51">
        <v>3</v>
      </c>
      <c r="K2503" s="51">
        <v>0</v>
      </c>
      <c r="L2503" s="52">
        <v>3</v>
      </c>
      <c r="M2503" s="49">
        <f t="shared" si="117"/>
        <v>2017</v>
      </c>
      <c r="N2503" s="2">
        <f t="shared" si="115"/>
        <v>1</v>
      </c>
      <c r="O2503" s="16">
        <f t="shared" si="116"/>
        <v>3</v>
      </c>
    </row>
    <row r="2504" spans="7:15" ht="13.5" customHeight="1" x14ac:dyDescent="0.25">
      <c r="G2504" s="50">
        <v>42291</v>
      </c>
      <c r="H2504" s="51" t="s">
        <v>4</v>
      </c>
      <c r="I2504" s="124"/>
      <c r="J2504" s="51">
        <v>3</v>
      </c>
      <c r="K2504" s="51">
        <v>0</v>
      </c>
      <c r="L2504" s="52">
        <v>4</v>
      </c>
      <c r="M2504" s="49">
        <f t="shared" si="117"/>
        <v>2018</v>
      </c>
      <c r="N2504" s="2">
        <f t="shared" si="115"/>
        <v>3</v>
      </c>
      <c r="O2504" s="16">
        <f t="shared" si="116"/>
        <v>3</v>
      </c>
    </row>
    <row r="2505" spans="7:15" ht="13.5" customHeight="1" x14ac:dyDescent="0.25">
      <c r="G2505" s="50">
        <v>42291</v>
      </c>
      <c r="H2505" s="51" t="s">
        <v>4</v>
      </c>
      <c r="I2505" s="124"/>
      <c r="J2505" s="51">
        <v>3</v>
      </c>
      <c r="K2505" s="51">
        <v>0</v>
      </c>
      <c r="L2505" s="52">
        <v>4</v>
      </c>
      <c r="M2505" s="49">
        <f t="shared" si="117"/>
        <v>2018</v>
      </c>
      <c r="N2505" s="2">
        <f t="shared" ref="N2505:N2568" si="118">IF(M2505=M2507,3,IF(M2505=M2506,2,1))</f>
        <v>3</v>
      </c>
      <c r="O2505" s="16">
        <f t="shared" ref="O2505:O2568" si="119">IF(N2503=3,3,IF(N2504=3,3,IF(N2504=2,2,N2505)))</f>
        <v>3</v>
      </c>
    </row>
    <row r="2506" spans="7:15" ht="13.5" customHeight="1" x14ac:dyDescent="0.25">
      <c r="G2506" s="50">
        <v>42291</v>
      </c>
      <c r="H2506" s="51" t="s">
        <v>4</v>
      </c>
      <c r="I2506" s="124"/>
      <c r="J2506" s="51">
        <v>3</v>
      </c>
      <c r="K2506" s="51">
        <v>0</v>
      </c>
      <c r="L2506" s="52">
        <v>4</v>
      </c>
      <c r="M2506" s="49">
        <f t="shared" si="117"/>
        <v>2018</v>
      </c>
      <c r="N2506" s="2">
        <f t="shared" si="118"/>
        <v>3</v>
      </c>
      <c r="O2506" s="16">
        <f t="shared" si="119"/>
        <v>3</v>
      </c>
    </row>
    <row r="2507" spans="7:15" ht="13.5" customHeight="1" x14ac:dyDescent="0.25">
      <c r="G2507" s="50">
        <v>42291</v>
      </c>
      <c r="H2507" s="51" t="s">
        <v>4</v>
      </c>
      <c r="I2507" s="124"/>
      <c r="J2507" s="51">
        <v>3</v>
      </c>
      <c r="K2507" s="51">
        <v>0</v>
      </c>
      <c r="L2507" s="52">
        <v>4</v>
      </c>
      <c r="M2507" s="49">
        <f t="shared" si="117"/>
        <v>2018</v>
      </c>
      <c r="N2507" s="2">
        <f t="shared" si="118"/>
        <v>2</v>
      </c>
      <c r="O2507" s="16">
        <f t="shared" si="119"/>
        <v>3</v>
      </c>
    </row>
    <row r="2508" spans="7:15" ht="13.5" customHeight="1" x14ac:dyDescent="0.25">
      <c r="G2508" s="50">
        <v>42291</v>
      </c>
      <c r="H2508" s="51" t="s">
        <v>4</v>
      </c>
      <c r="I2508" s="124"/>
      <c r="J2508" s="51">
        <v>3</v>
      </c>
      <c r="K2508" s="51">
        <v>0</v>
      </c>
      <c r="L2508" s="52">
        <v>4</v>
      </c>
      <c r="M2508" s="49">
        <f t="shared" si="117"/>
        <v>2018</v>
      </c>
      <c r="N2508" s="2">
        <f t="shared" si="118"/>
        <v>1</v>
      </c>
      <c r="O2508" s="16">
        <f t="shared" si="119"/>
        <v>3</v>
      </c>
    </row>
    <row r="2509" spans="7:15" ht="13.5" customHeight="1" x14ac:dyDescent="0.25">
      <c r="G2509" s="50">
        <v>42291</v>
      </c>
      <c r="H2509" s="51" t="s">
        <v>4</v>
      </c>
      <c r="I2509" s="124"/>
      <c r="J2509" s="51">
        <v>3</v>
      </c>
      <c r="K2509" s="51">
        <v>0</v>
      </c>
      <c r="L2509" s="52">
        <v>5</v>
      </c>
      <c r="M2509" s="49">
        <f t="shared" si="117"/>
        <v>2019</v>
      </c>
      <c r="N2509" s="2">
        <f t="shared" si="118"/>
        <v>3</v>
      </c>
      <c r="O2509" s="16">
        <f t="shared" si="119"/>
        <v>3</v>
      </c>
    </row>
    <row r="2510" spans="7:15" ht="13.5" customHeight="1" x14ac:dyDescent="0.25">
      <c r="G2510" s="50">
        <v>42291</v>
      </c>
      <c r="H2510" s="51" t="s">
        <v>4</v>
      </c>
      <c r="I2510" s="124"/>
      <c r="J2510" s="51">
        <v>3</v>
      </c>
      <c r="K2510" s="51">
        <v>0</v>
      </c>
      <c r="L2510" s="52">
        <v>5</v>
      </c>
      <c r="M2510" s="49">
        <f t="shared" si="117"/>
        <v>2019</v>
      </c>
      <c r="N2510" s="2">
        <f t="shared" si="118"/>
        <v>3</v>
      </c>
      <c r="O2510" s="16">
        <f t="shared" si="119"/>
        <v>3</v>
      </c>
    </row>
    <row r="2511" spans="7:15" ht="13.5" customHeight="1" x14ac:dyDescent="0.25">
      <c r="G2511" s="50">
        <v>42291</v>
      </c>
      <c r="H2511" s="51" t="s">
        <v>4</v>
      </c>
      <c r="I2511" s="124"/>
      <c r="J2511" s="51">
        <v>3</v>
      </c>
      <c r="K2511" s="51">
        <v>0</v>
      </c>
      <c r="L2511" s="52">
        <v>5</v>
      </c>
      <c r="M2511" s="49">
        <f t="shared" si="117"/>
        <v>2019</v>
      </c>
      <c r="N2511" s="2">
        <f t="shared" si="118"/>
        <v>3</v>
      </c>
      <c r="O2511" s="16">
        <f t="shared" si="119"/>
        <v>3</v>
      </c>
    </row>
    <row r="2512" spans="7:15" ht="13.5" customHeight="1" x14ac:dyDescent="0.25">
      <c r="G2512" s="50">
        <v>42291</v>
      </c>
      <c r="H2512" s="51" t="s">
        <v>4</v>
      </c>
      <c r="I2512" s="124"/>
      <c r="J2512" s="51">
        <v>3</v>
      </c>
      <c r="K2512" s="51">
        <v>0</v>
      </c>
      <c r="L2512" s="52">
        <v>5</v>
      </c>
      <c r="M2512" s="49">
        <f t="shared" si="117"/>
        <v>2019</v>
      </c>
      <c r="N2512" s="2">
        <f t="shared" si="118"/>
        <v>2</v>
      </c>
      <c r="O2512" s="16">
        <f t="shared" si="119"/>
        <v>3</v>
      </c>
    </row>
    <row r="2513" spans="7:15" ht="13.5" customHeight="1" x14ac:dyDescent="0.25">
      <c r="G2513" s="50">
        <v>42291</v>
      </c>
      <c r="H2513" s="51" t="s">
        <v>4</v>
      </c>
      <c r="I2513" s="124"/>
      <c r="J2513" s="51">
        <v>3</v>
      </c>
      <c r="K2513" s="51">
        <v>0</v>
      </c>
      <c r="L2513" s="52">
        <v>5</v>
      </c>
      <c r="M2513" s="49">
        <f t="shared" si="117"/>
        <v>2019</v>
      </c>
      <c r="N2513" s="2">
        <f t="shared" si="118"/>
        <v>1</v>
      </c>
      <c r="O2513" s="16">
        <f t="shared" si="119"/>
        <v>3</v>
      </c>
    </row>
    <row r="2514" spans="7:15" ht="13.5" customHeight="1" x14ac:dyDescent="0.25">
      <c r="G2514" s="50">
        <v>42291</v>
      </c>
      <c r="H2514" s="51" t="s">
        <v>4</v>
      </c>
      <c r="I2514" s="124"/>
      <c r="J2514" s="51">
        <v>3</v>
      </c>
      <c r="K2514" s="51">
        <v>0</v>
      </c>
      <c r="L2514" s="52">
        <v>6</v>
      </c>
      <c r="M2514" s="49">
        <f t="shared" si="117"/>
        <v>2020</v>
      </c>
      <c r="N2514" s="2">
        <f t="shared" si="118"/>
        <v>3</v>
      </c>
      <c r="O2514" s="16">
        <f t="shared" si="119"/>
        <v>3</v>
      </c>
    </row>
    <row r="2515" spans="7:15" ht="13.5" customHeight="1" x14ac:dyDescent="0.25">
      <c r="G2515" s="50">
        <v>42291</v>
      </c>
      <c r="H2515" s="51" t="s">
        <v>4</v>
      </c>
      <c r="I2515" s="124"/>
      <c r="J2515" s="51">
        <v>3</v>
      </c>
      <c r="K2515" s="51">
        <v>0</v>
      </c>
      <c r="L2515" s="52">
        <v>6</v>
      </c>
      <c r="M2515" s="49">
        <f t="shared" si="117"/>
        <v>2020</v>
      </c>
      <c r="N2515" s="2">
        <f t="shared" si="118"/>
        <v>3</v>
      </c>
      <c r="O2515" s="16">
        <f t="shared" si="119"/>
        <v>3</v>
      </c>
    </row>
    <row r="2516" spans="7:15" ht="13.5" customHeight="1" x14ac:dyDescent="0.25">
      <c r="G2516" s="50">
        <v>42291</v>
      </c>
      <c r="H2516" s="51" t="s">
        <v>4</v>
      </c>
      <c r="I2516" s="124"/>
      <c r="J2516" s="51">
        <v>3</v>
      </c>
      <c r="K2516" s="51">
        <v>0</v>
      </c>
      <c r="L2516" s="52">
        <v>6</v>
      </c>
      <c r="M2516" s="49">
        <f t="shared" si="117"/>
        <v>2020</v>
      </c>
      <c r="N2516" s="2">
        <f t="shared" si="118"/>
        <v>3</v>
      </c>
      <c r="O2516" s="16">
        <f t="shared" si="119"/>
        <v>3</v>
      </c>
    </row>
    <row r="2517" spans="7:15" ht="13.5" customHeight="1" x14ac:dyDescent="0.25">
      <c r="G2517" s="50">
        <v>42291</v>
      </c>
      <c r="H2517" s="51" t="s">
        <v>4</v>
      </c>
      <c r="I2517" s="124"/>
      <c r="J2517" s="51">
        <v>3</v>
      </c>
      <c r="K2517" s="51">
        <v>0</v>
      </c>
      <c r="L2517" s="52">
        <v>6</v>
      </c>
      <c r="M2517" s="49">
        <f t="shared" si="117"/>
        <v>2020</v>
      </c>
      <c r="N2517" s="2">
        <f t="shared" si="118"/>
        <v>2</v>
      </c>
      <c r="O2517" s="16">
        <f t="shared" si="119"/>
        <v>3</v>
      </c>
    </row>
    <row r="2518" spans="7:15" ht="13.5" customHeight="1" x14ac:dyDescent="0.25">
      <c r="G2518" s="50">
        <v>42291</v>
      </c>
      <c r="H2518" s="51" t="s">
        <v>4</v>
      </c>
      <c r="I2518" s="124"/>
      <c r="J2518" s="51">
        <v>3</v>
      </c>
      <c r="K2518" s="51">
        <v>0</v>
      </c>
      <c r="L2518" s="52">
        <v>6</v>
      </c>
      <c r="M2518" s="49">
        <f t="shared" si="117"/>
        <v>2020</v>
      </c>
      <c r="N2518" s="2">
        <f t="shared" si="118"/>
        <v>1</v>
      </c>
      <c r="O2518" s="16">
        <f t="shared" si="119"/>
        <v>3</v>
      </c>
    </row>
    <row r="2519" spans="7:15" ht="13.5" customHeight="1" x14ac:dyDescent="0.25">
      <c r="G2519" s="50">
        <v>42291</v>
      </c>
      <c r="H2519" s="51" t="s">
        <v>4</v>
      </c>
      <c r="I2519" s="124"/>
      <c r="J2519" s="51">
        <v>3</v>
      </c>
      <c r="K2519" s="51">
        <v>0</v>
      </c>
      <c r="L2519" s="52">
        <v>7</v>
      </c>
      <c r="M2519" s="49">
        <f t="shared" si="117"/>
        <v>2021</v>
      </c>
      <c r="N2519" s="2">
        <f t="shared" si="118"/>
        <v>3</v>
      </c>
      <c r="O2519" s="16">
        <f t="shared" si="119"/>
        <v>3</v>
      </c>
    </row>
    <row r="2520" spans="7:15" ht="13.5" customHeight="1" x14ac:dyDescent="0.25">
      <c r="G2520" s="50">
        <v>42291</v>
      </c>
      <c r="H2520" s="51" t="s">
        <v>4</v>
      </c>
      <c r="I2520" s="124"/>
      <c r="J2520" s="51">
        <v>3</v>
      </c>
      <c r="K2520" s="51">
        <v>0</v>
      </c>
      <c r="L2520" s="52">
        <v>7</v>
      </c>
      <c r="M2520" s="49">
        <f t="shared" si="117"/>
        <v>2021</v>
      </c>
      <c r="N2520" s="2">
        <f t="shared" si="118"/>
        <v>3</v>
      </c>
      <c r="O2520" s="16">
        <f t="shared" si="119"/>
        <v>3</v>
      </c>
    </row>
    <row r="2521" spans="7:15" ht="13.5" customHeight="1" x14ac:dyDescent="0.25">
      <c r="G2521" s="50">
        <v>42291</v>
      </c>
      <c r="H2521" s="51" t="s">
        <v>4</v>
      </c>
      <c r="I2521" s="124"/>
      <c r="J2521" s="51">
        <v>3</v>
      </c>
      <c r="K2521" s="51">
        <v>0</v>
      </c>
      <c r="L2521" s="52">
        <v>7</v>
      </c>
      <c r="M2521" s="49">
        <f t="shared" si="117"/>
        <v>2021</v>
      </c>
      <c r="N2521" s="2">
        <f t="shared" si="118"/>
        <v>3</v>
      </c>
      <c r="O2521" s="16">
        <f t="shared" si="119"/>
        <v>3</v>
      </c>
    </row>
    <row r="2522" spans="7:15" ht="13.5" customHeight="1" x14ac:dyDescent="0.25">
      <c r="G2522" s="50">
        <v>42291</v>
      </c>
      <c r="H2522" s="51" t="s">
        <v>4</v>
      </c>
      <c r="I2522" s="124"/>
      <c r="J2522" s="51">
        <v>3</v>
      </c>
      <c r="K2522" s="51">
        <v>0</v>
      </c>
      <c r="L2522" s="52">
        <v>7</v>
      </c>
      <c r="M2522" s="49">
        <f t="shared" si="117"/>
        <v>2021</v>
      </c>
      <c r="N2522" s="2">
        <f t="shared" si="118"/>
        <v>2</v>
      </c>
      <c r="O2522" s="16">
        <f t="shared" si="119"/>
        <v>3</v>
      </c>
    </row>
    <row r="2523" spans="7:15" ht="13.5" customHeight="1" x14ac:dyDescent="0.25">
      <c r="G2523" s="50">
        <v>42291</v>
      </c>
      <c r="H2523" s="51" t="s">
        <v>4</v>
      </c>
      <c r="I2523" s="124"/>
      <c r="J2523" s="51">
        <v>3</v>
      </c>
      <c r="K2523" s="51">
        <v>0</v>
      </c>
      <c r="L2523" s="52">
        <v>7</v>
      </c>
      <c r="M2523" s="49">
        <f t="shared" si="117"/>
        <v>2021</v>
      </c>
      <c r="N2523" s="2">
        <f t="shared" si="118"/>
        <v>1</v>
      </c>
      <c r="O2523" s="16">
        <f t="shared" si="119"/>
        <v>3</v>
      </c>
    </row>
    <row r="2524" spans="7:15" ht="13.5" customHeight="1" x14ac:dyDescent="0.25">
      <c r="G2524" s="50">
        <v>42291</v>
      </c>
      <c r="H2524" s="51" t="s">
        <v>4</v>
      </c>
      <c r="I2524" s="124"/>
      <c r="J2524" s="51">
        <v>3</v>
      </c>
      <c r="K2524" s="51">
        <v>0</v>
      </c>
      <c r="L2524" s="52">
        <v>8</v>
      </c>
      <c r="M2524" s="49">
        <f t="shared" si="117"/>
        <v>2022</v>
      </c>
      <c r="N2524" s="2">
        <f t="shared" si="118"/>
        <v>3</v>
      </c>
      <c r="O2524" s="16">
        <f t="shared" si="119"/>
        <v>3</v>
      </c>
    </row>
    <row r="2525" spans="7:15" ht="13.5" customHeight="1" x14ac:dyDescent="0.25">
      <c r="G2525" s="50">
        <v>42291</v>
      </c>
      <c r="H2525" s="51" t="s">
        <v>4</v>
      </c>
      <c r="I2525" s="124"/>
      <c r="J2525" s="51">
        <v>3</v>
      </c>
      <c r="K2525" s="51">
        <v>0</v>
      </c>
      <c r="L2525" s="52">
        <v>8</v>
      </c>
      <c r="M2525" s="49">
        <f t="shared" si="117"/>
        <v>2022</v>
      </c>
      <c r="N2525" s="2">
        <f t="shared" si="118"/>
        <v>3</v>
      </c>
      <c r="O2525" s="16">
        <f t="shared" si="119"/>
        <v>3</v>
      </c>
    </row>
    <row r="2526" spans="7:15" ht="13.5" customHeight="1" x14ac:dyDescent="0.25">
      <c r="G2526" s="50">
        <v>42291</v>
      </c>
      <c r="H2526" s="51" t="s">
        <v>4</v>
      </c>
      <c r="I2526" s="124"/>
      <c r="J2526" s="51">
        <v>3</v>
      </c>
      <c r="K2526" s="51">
        <v>0</v>
      </c>
      <c r="L2526" s="52">
        <v>8</v>
      </c>
      <c r="M2526" s="49">
        <f t="shared" si="117"/>
        <v>2022</v>
      </c>
      <c r="N2526" s="2">
        <f t="shared" si="118"/>
        <v>3</v>
      </c>
      <c r="O2526" s="16">
        <f t="shared" si="119"/>
        <v>3</v>
      </c>
    </row>
    <row r="2527" spans="7:15" ht="13.5" customHeight="1" x14ac:dyDescent="0.25">
      <c r="G2527" s="50">
        <v>42291</v>
      </c>
      <c r="H2527" s="51" t="s">
        <v>4</v>
      </c>
      <c r="I2527" s="124"/>
      <c r="J2527" s="51">
        <v>3</v>
      </c>
      <c r="K2527" s="51">
        <v>0</v>
      </c>
      <c r="L2527" s="52">
        <v>8</v>
      </c>
      <c r="M2527" s="49">
        <f t="shared" si="117"/>
        <v>2022</v>
      </c>
      <c r="N2527" s="2">
        <f t="shared" si="118"/>
        <v>2</v>
      </c>
      <c r="O2527" s="16">
        <f t="shared" si="119"/>
        <v>3</v>
      </c>
    </row>
    <row r="2528" spans="7:15" ht="13.5" customHeight="1" x14ac:dyDescent="0.25">
      <c r="G2528" s="50">
        <v>42291</v>
      </c>
      <c r="H2528" s="51" t="s">
        <v>4</v>
      </c>
      <c r="I2528" s="124"/>
      <c r="J2528" s="51">
        <v>3</v>
      </c>
      <c r="K2528" s="51">
        <v>0</v>
      </c>
      <c r="L2528" s="52">
        <v>8</v>
      </c>
      <c r="M2528" s="49">
        <f t="shared" si="117"/>
        <v>2022</v>
      </c>
      <c r="N2528" s="2">
        <f t="shared" si="118"/>
        <v>1</v>
      </c>
      <c r="O2528" s="16">
        <f t="shared" si="119"/>
        <v>3</v>
      </c>
    </row>
    <row r="2529" spans="7:15" ht="13.5" customHeight="1" x14ac:dyDescent="0.25">
      <c r="G2529" s="50">
        <v>42294</v>
      </c>
      <c r="H2529" s="51" t="s">
        <v>4</v>
      </c>
      <c r="I2529" s="124"/>
      <c r="J2529" s="51">
        <v>3</v>
      </c>
      <c r="K2529" s="51">
        <v>6</v>
      </c>
      <c r="L2529" s="52">
        <v>1</v>
      </c>
      <c r="M2529" s="49">
        <f t="shared" si="117"/>
        <v>2023</v>
      </c>
      <c r="N2529" s="2">
        <f t="shared" si="118"/>
        <v>3</v>
      </c>
      <c r="O2529" s="16">
        <f t="shared" si="119"/>
        <v>3</v>
      </c>
    </row>
    <row r="2530" spans="7:15" ht="13.5" customHeight="1" x14ac:dyDescent="0.25">
      <c r="G2530" s="50">
        <v>42294</v>
      </c>
      <c r="H2530" s="51" t="s">
        <v>4</v>
      </c>
      <c r="I2530" s="124"/>
      <c r="J2530" s="51">
        <v>3</v>
      </c>
      <c r="K2530" s="51">
        <v>6</v>
      </c>
      <c r="L2530" s="52">
        <v>1</v>
      </c>
      <c r="M2530" s="49">
        <f t="shared" si="117"/>
        <v>2023</v>
      </c>
      <c r="N2530" s="2">
        <f t="shared" si="118"/>
        <v>3</v>
      </c>
      <c r="O2530" s="16">
        <f t="shared" si="119"/>
        <v>3</v>
      </c>
    </row>
    <row r="2531" spans="7:15" ht="13.5" customHeight="1" x14ac:dyDescent="0.25">
      <c r="G2531" s="50">
        <v>42294</v>
      </c>
      <c r="H2531" s="51" t="s">
        <v>4</v>
      </c>
      <c r="I2531" s="124"/>
      <c r="J2531" s="51">
        <v>3</v>
      </c>
      <c r="K2531" s="51">
        <v>6</v>
      </c>
      <c r="L2531" s="52">
        <v>1</v>
      </c>
      <c r="M2531" s="49">
        <f t="shared" si="117"/>
        <v>2023</v>
      </c>
      <c r="N2531" s="2">
        <f t="shared" si="118"/>
        <v>3</v>
      </c>
      <c r="O2531" s="16">
        <f t="shared" si="119"/>
        <v>3</v>
      </c>
    </row>
    <row r="2532" spans="7:15" ht="13.5" customHeight="1" x14ac:dyDescent="0.25">
      <c r="G2532" s="50">
        <v>42294</v>
      </c>
      <c r="H2532" s="51" t="s">
        <v>4</v>
      </c>
      <c r="I2532" s="124"/>
      <c r="J2532" s="51">
        <v>3</v>
      </c>
      <c r="K2532" s="51">
        <v>6</v>
      </c>
      <c r="L2532" s="52">
        <v>1</v>
      </c>
      <c r="M2532" s="49">
        <f t="shared" si="117"/>
        <v>2023</v>
      </c>
      <c r="N2532" s="2">
        <f t="shared" si="118"/>
        <v>2</v>
      </c>
      <c r="O2532" s="16">
        <f t="shared" si="119"/>
        <v>3</v>
      </c>
    </row>
    <row r="2533" spans="7:15" ht="13.5" customHeight="1" x14ac:dyDescent="0.25">
      <c r="G2533" s="50">
        <v>42294</v>
      </c>
      <c r="H2533" s="51" t="s">
        <v>4</v>
      </c>
      <c r="I2533" s="124"/>
      <c r="J2533" s="51">
        <v>3</v>
      </c>
      <c r="K2533" s="51">
        <v>6</v>
      </c>
      <c r="L2533" s="52">
        <v>1</v>
      </c>
      <c r="M2533" s="49">
        <f t="shared" si="117"/>
        <v>2023</v>
      </c>
      <c r="N2533" s="2">
        <f t="shared" si="118"/>
        <v>1</v>
      </c>
      <c r="O2533" s="16">
        <f t="shared" si="119"/>
        <v>3</v>
      </c>
    </row>
    <row r="2534" spans="7:15" ht="13.5" customHeight="1" x14ac:dyDescent="0.25">
      <c r="G2534" s="50">
        <v>42294</v>
      </c>
      <c r="H2534" s="51" t="s">
        <v>4</v>
      </c>
      <c r="I2534" s="124"/>
      <c r="J2534" s="51">
        <v>3</v>
      </c>
      <c r="K2534" s="51">
        <v>6</v>
      </c>
      <c r="L2534" s="52">
        <v>2</v>
      </c>
      <c r="M2534" s="49">
        <f t="shared" si="117"/>
        <v>2024</v>
      </c>
      <c r="N2534" s="2">
        <f t="shared" si="118"/>
        <v>3</v>
      </c>
      <c r="O2534" s="16">
        <f t="shared" si="119"/>
        <v>3</v>
      </c>
    </row>
    <row r="2535" spans="7:15" ht="13.5" customHeight="1" x14ac:dyDescent="0.25">
      <c r="G2535" s="50">
        <v>42294</v>
      </c>
      <c r="H2535" s="51" t="s">
        <v>4</v>
      </c>
      <c r="I2535" s="124"/>
      <c r="J2535" s="51">
        <v>3</v>
      </c>
      <c r="K2535" s="51">
        <v>6</v>
      </c>
      <c r="L2535" s="52">
        <v>2</v>
      </c>
      <c r="M2535" s="49">
        <f t="shared" si="117"/>
        <v>2024</v>
      </c>
      <c r="N2535" s="2">
        <f t="shared" si="118"/>
        <v>3</v>
      </c>
      <c r="O2535" s="16">
        <f t="shared" si="119"/>
        <v>3</v>
      </c>
    </row>
    <row r="2536" spans="7:15" ht="13.5" customHeight="1" x14ac:dyDescent="0.25">
      <c r="G2536" s="50">
        <v>42294</v>
      </c>
      <c r="H2536" s="51" t="s">
        <v>4</v>
      </c>
      <c r="I2536" s="124"/>
      <c r="J2536" s="51">
        <v>3</v>
      </c>
      <c r="K2536" s="51">
        <v>6</v>
      </c>
      <c r="L2536" s="52">
        <v>2</v>
      </c>
      <c r="M2536" s="49">
        <f t="shared" si="117"/>
        <v>2024</v>
      </c>
      <c r="N2536" s="2">
        <f t="shared" si="118"/>
        <v>3</v>
      </c>
      <c r="O2536" s="16">
        <f t="shared" si="119"/>
        <v>3</v>
      </c>
    </row>
    <row r="2537" spans="7:15" ht="13.5" customHeight="1" x14ac:dyDescent="0.25">
      <c r="G2537" s="50">
        <v>42294</v>
      </c>
      <c r="H2537" s="51" t="s">
        <v>4</v>
      </c>
      <c r="I2537" s="124"/>
      <c r="J2537" s="51">
        <v>3</v>
      </c>
      <c r="K2537" s="51">
        <v>6</v>
      </c>
      <c r="L2537" s="52">
        <v>2</v>
      </c>
      <c r="M2537" s="49">
        <f t="shared" si="117"/>
        <v>2024</v>
      </c>
      <c r="N2537" s="2">
        <f t="shared" si="118"/>
        <v>2</v>
      </c>
      <c r="O2537" s="16">
        <f t="shared" si="119"/>
        <v>3</v>
      </c>
    </row>
    <row r="2538" spans="7:15" ht="13.5" customHeight="1" x14ac:dyDescent="0.25">
      <c r="G2538" s="50">
        <v>42294</v>
      </c>
      <c r="H2538" s="51" t="s">
        <v>4</v>
      </c>
      <c r="I2538" s="124"/>
      <c r="J2538" s="51">
        <v>3</v>
      </c>
      <c r="K2538" s="51">
        <v>6</v>
      </c>
      <c r="L2538" s="52">
        <v>2</v>
      </c>
      <c r="M2538" s="49">
        <f t="shared" si="117"/>
        <v>2024</v>
      </c>
      <c r="N2538" s="2">
        <f t="shared" si="118"/>
        <v>1</v>
      </c>
      <c r="O2538" s="16">
        <f t="shared" si="119"/>
        <v>3</v>
      </c>
    </row>
    <row r="2539" spans="7:15" ht="13.5" customHeight="1" x14ac:dyDescent="0.25">
      <c r="G2539" s="50">
        <v>42294</v>
      </c>
      <c r="H2539" s="51" t="s">
        <v>4</v>
      </c>
      <c r="I2539" s="124"/>
      <c r="J2539" s="51">
        <v>3</v>
      </c>
      <c r="K2539" s="51">
        <v>6</v>
      </c>
      <c r="L2539" s="52">
        <v>3</v>
      </c>
      <c r="M2539" s="49">
        <f t="shared" si="117"/>
        <v>2025</v>
      </c>
      <c r="N2539" s="2">
        <f t="shared" si="118"/>
        <v>3</v>
      </c>
      <c r="O2539" s="16">
        <f t="shared" si="119"/>
        <v>3</v>
      </c>
    </row>
    <row r="2540" spans="7:15" ht="13.5" customHeight="1" x14ac:dyDescent="0.25">
      <c r="G2540" s="50">
        <v>42294</v>
      </c>
      <c r="H2540" s="51" t="s">
        <v>4</v>
      </c>
      <c r="I2540" s="124"/>
      <c r="J2540" s="51">
        <v>3</v>
      </c>
      <c r="K2540" s="51">
        <v>6</v>
      </c>
      <c r="L2540" s="52">
        <v>3</v>
      </c>
      <c r="M2540" s="49">
        <f t="shared" si="117"/>
        <v>2025</v>
      </c>
      <c r="N2540" s="2">
        <f t="shared" si="118"/>
        <v>3</v>
      </c>
      <c r="O2540" s="16">
        <f t="shared" si="119"/>
        <v>3</v>
      </c>
    </row>
    <row r="2541" spans="7:15" ht="13.5" customHeight="1" x14ac:dyDescent="0.25">
      <c r="G2541" s="50">
        <v>42294</v>
      </c>
      <c r="H2541" s="51" t="s">
        <v>4</v>
      </c>
      <c r="I2541" s="124"/>
      <c r="J2541" s="51">
        <v>3</v>
      </c>
      <c r="K2541" s="51">
        <v>6</v>
      </c>
      <c r="L2541" s="52">
        <v>3</v>
      </c>
      <c r="M2541" s="49">
        <f t="shared" si="117"/>
        <v>2025</v>
      </c>
      <c r="N2541" s="2">
        <f t="shared" si="118"/>
        <v>3</v>
      </c>
      <c r="O2541" s="16">
        <f t="shared" si="119"/>
        <v>3</v>
      </c>
    </row>
    <row r="2542" spans="7:15" ht="13.5" customHeight="1" x14ac:dyDescent="0.25">
      <c r="G2542" s="50">
        <v>42294</v>
      </c>
      <c r="H2542" s="51" t="s">
        <v>4</v>
      </c>
      <c r="I2542" s="124"/>
      <c r="J2542" s="51">
        <v>3</v>
      </c>
      <c r="K2542" s="51">
        <v>6</v>
      </c>
      <c r="L2542" s="52">
        <v>3</v>
      </c>
      <c r="M2542" s="49">
        <f t="shared" si="117"/>
        <v>2025</v>
      </c>
      <c r="N2542" s="2">
        <f t="shared" si="118"/>
        <v>2</v>
      </c>
      <c r="O2542" s="16">
        <f t="shared" si="119"/>
        <v>3</v>
      </c>
    </row>
    <row r="2543" spans="7:15" ht="13.5" customHeight="1" x14ac:dyDescent="0.25">
      <c r="G2543" s="50">
        <v>42294</v>
      </c>
      <c r="H2543" s="51" t="s">
        <v>4</v>
      </c>
      <c r="I2543" s="124"/>
      <c r="J2543" s="51">
        <v>3</v>
      </c>
      <c r="K2543" s="51">
        <v>6</v>
      </c>
      <c r="L2543" s="52">
        <v>3</v>
      </c>
      <c r="M2543" s="49">
        <f t="shared" si="117"/>
        <v>2025</v>
      </c>
      <c r="N2543" s="2">
        <f t="shared" si="118"/>
        <v>1</v>
      </c>
      <c r="O2543" s="16">
        <f t="shared" si="119"/>
        <v>3</v>
      </c>
    </row>
    <row r="2544" spans="7:15" ht="13.5" customHeight="1" x14ac:dyDescent="0.25">
      <c r="G2544" s="50">
        <v>42294</v>
      </c>
      <c r="H2544" s="51" t="s">
        <v>4</v>
      </c>
      <c r="I2544" s="124"/>
      <c r="J2544" s="51">
        <v>3</v>
      </c>
      <c r="K2544" s="51">
        <v>6</v>
      </c>
      <c r="L2544" s="52">
        <v>6</v>
      </c>
      <c r="M2544" s="49">
        <f t="shared" si="117"/>
        <v>2026</v>
      </c>
      <c r="N2544" s="2">
        <f t="shared" si="118"/>
        <v>3</v>
      </c>
      <c r="O2544" s="16">
        <f t="shared" si="119"/>
        <v>3</v>
      </c>
    </row>
    <row r="2545" spans="7:15" ht="13.5" customHeight="1" x14ac:dyDescent="0.25">
      <c r="G2545" s="50">
        <v>42294</v>
      </c>
      <c r="H2545" s="51" t="s">
        <v>4</v>
      </c>
      <c r="I2545" s="124"/>
      <c r="J2545" s="51">
        <v>3</v>
      </c>
      <c r="K2545" s="51">
        <v>6</v>
      </c>
      <c r="L2545" s="52">
        <v>6</v>
      </c>
      <c r="M2545" s="49">
        <f t="shared" si="117"/>
        <v>2026</v>
      </c>
      <c r="N2545" s="2">
        <f t="shared" si="118"/>
        <v>3</v>
      </c>
      <c r="O2545" s="16">
        <f t="shared" si="119"/>
        <v>3</v>
      </c>
    </row>
    <row r="2546" spans="7:15" ht="13.5" customHeight="1" x14ac:dyDescent="0.25">
      <c r="G2546" s="50">
        <v>42294</v>
      </c>
      <c r="H2546" s="51" t="s">
        <v>4</v>
      </c>
      <c r="I2546" s="124"/>
      <c r="J2546" s="51">
        <v>3</v>
      </c>
      <c r="K2546" s="51">
        <v>6</v>
      </c>
      <c r="L2546" s="52">
        <v>6</v>
      </c>
      <c r="M2546" s="49">
        <f t="shared" si="117"/>
        <v>2026</v>
      </c>
      <c r="N2546" s="2">
        <f t="shared" si="118"/>
        <v>3</v>
      </c>
      <c r="O2546" s="16">
        <f t="shared" si="119"/>
        <v>3</v>
      </c>
    </row>
    <row r="2547" spans="7:15" ht="13.5" customHeight="1" x14ac:dyDescent="0.25">
      <c r="G2547" s="50">
        <v>42294</v>
      </c>
      <c r="H2547" s="51" t="s">
        <v>4</v>
      </c>
      <c r="I2547" s="124"/>
      <c r="J2547" s="51">
        <v>3</v>
      </c>
      <c r="K2547" s="51">
        <v>6</v>
      </c>
      <c r="L2547" s="52">
        <v>6</v>
      </c>
      <c r="M2547" s="49">
        <f t="shared" si="117"/>
        <v>2026</v>
      </c>
      <c r="N2547" s="2">
        <f t="shared" si="118"/>
        <v>2</v>
      </c>
      <c r="O2547" s="16">
        <f t="shared" si="119"/>
        <v>3</v>
      </c>
    </row>
    <row r="2548" spans="7:15" ht="13.5" customHeight="1" x14ac:dyDescent="0.25">
      <c r="G2548" s="50">
        <v>42294</v>
      </c>
      <c r="H2548" s="51" t="s">
        <v>4</v>
      </c>
      <c r="I2548" s="124"/>
      <c r="J2548" s="51">
        <v>3</v>
      </c>
      <c r="K2548" s="51">
        <v>6</v>
      </c>
      <c r="L2548" s="52">
        <v>6</v>
      </c>
      <c r="M2548" s="49">
        <f t="shared" si="117"/>
        <v>2026</v>
      </c>
      <c r="N2548" s="2">
        <f t="shared" si="118"/>
        <v>1</v>
      </c>
      <c r="O2548" s="16">
        <f t="shared" si="119"/>
        <v>3</v>
      </c>
    </row>
    <row r="2549" spans="7:15" ht="13.5" customHeight="1" x14ac:dyDescent="0.25">
      <c r="G2549" s="50">
        <v>42294</v>
      </c>
      <c r="H2549" s="51" t="s">
        <v>4</v>
      </c>
      <c r="I2549" s="124"/>
      <c r="J2549" s="51">
        <v>3</v>
      </c>
      <c r="K2549" s="51">
        <v>6</v>
      </c>
      <c r="L2549" s="52">
        <v>7</v>
      </c>
      <c r="M2549" s="49">
        <f t="shared" si="117"/>
        <v>2027</v>
      </c>
      <c r="N2549" s="2">
        <f t="shared" si="118"/>
        <v>3</v>
      </c>
      <c r="O2549" s="16">
        <f t="shared" si="119"/>
        <v>3</v>
      </c>
    </row>
    <row r="2550" spans="7:15" ht="13.5" customHeight="1" x14ac:dyDescent="0.25">
      <c r="G2550" s="50">
        <v>42294</v>
      </c>
      <c r="H2550" s="51" t="s">
        <v>4</v>
      </c>
      <c r="I2550" s="124"/>
      <c r="J2550" s="51">
        <v>3</v>
      </c>
      <c r="K2550" s="51">
        <v>6</v>
      </c>
      <c r="L2550" s="52">
        <v>7</v>
      </c>
      <c r="M2550" s="49">
        <f t="shared" si="117"/>
        <v>2027</v>
      </c>
      <c r="N2550" s="2">
        <f t="shared" si="118"/>
        <v>3</v>
      </c>
      <c r="O2550" s="16">
        <f t="shared" si="119"/>
        <v>3</v>
      </c>
    </row>
    <row r="2551" spans="7:15" ht="13.5" customHeight="1" x14ac:dyDescent="0.25">
      <c r="G2551" s="50">
        <v>42294</v>
      </c>
      <c r="H2551" s="51" t="s">
        <v>4</v>
      </c>
      <c r="I2551" s="124"/>
      <c r="J2551" s="51">
        <v>3</v>
      </c>
      <c r="K2551" s="51">
        <v>6</v>
      </c>
      <c r="L2551" s="52">
        <v>7</v>
      </c>
      <c r="M2551" s="49">
        <f t="shared" si="117"/>
        <v>2027</v>
      </c>
      <c r="N2551" s="2">
        <f t="shared" si="118"/>
        <v>3</v>
      </c>
      <c r="O2551" s="16">
        <f t="shared" si="119"/>
        <v>3</v>
      </c>
    </row>
    <row r="2552" spans="7:15" ht="13.5" customHeight="1" x14ac:dyDescent="0.25">
      <c r="G2552" s="50">
        <v>42294</v>
      </c>
      <c r="H2552" s="51" t="s">
        <v>4</v>
      </c>
      <c r="I2552" s="124"/>
      <c r="J2552" s="51">
        <v>3</v>
      </c>
      <c r="K2552" s="51">
        <v>6</v>
      </c>
      <c r="L2552" s="52">
        <v>7</v>
      </c>
      <c r="M2552" s="49">
        <f t="shared" si="117"/>
        <v>2027</v>
      </c>
      <c r="N2552" s="2">
        <f t="shared" si="118"/>
        <v>2</v>
      </c>
      <c r="O2552" s="16">
        <f t="shared" si="119"/>
        <v>3</v>
      </c>
    </row>
    <row r="2553" spans="7:15" ht="13.5" customHeight="1" x14ac:dyDescent="0.25">
      <c r="G2553" s="50">
        <v>42294</v>
      </c>
      <c r="H2553" s="51" t="s">
        <v>4</v>
      </c>
      <c r="I2553" s="124"/>
      <c r="J2553" s="51">
        <v>3</v>
      </c>
      <c r="K2553" s="51">
        <v>6</v>
      </c>
      <c r="L2553" s="52">
        <v>7</v>
      </c>
      <c r="M2553" s="49">
        <f t="shared" si="117"/>
        <v>2027</v>
      </c>
      <c r="N2553" s="2">
        <f t="shared" si="118"/>
        <v>1</v>
      </c>
      <c r="O2553" s="16">
        <f t="shared" si="119"/>
        <v>3</v>
      </c>
    </row>
    <row r="2554" spans="7:15" ht="13.5" customHeight="1" x14ac:dyDescent="0.25">
      <c r="G2554" s="50">
        <v>42294</v>
      </c>
      <c r="H2554" s="51" t="s">
        <v>4</v>
      </c>
      <c r="I2554" s="124"/>
      <c r="J2554" s="51">
        <v>3</v>
      </c>
      <c r="K2554" s="51">
        <v>6</v>
      </c>
      <c r="L2554" s="52">
        <v>8</v>
      </c>
      <c r="M2554" s="49">
        <f t="shared" si="117"/>
        <v>2028</v>
      </c>
      <c r="N2554" s="2">
        <f t="shared" si="118"/>
        <v>3</v>
      </c>
      <c r="O2554" s="16">
        <f t="shared" si="119"/>
        <v>3</v>
      </c>
    </row>
    <row r="2555" spans="7:15" ht="13.5" customHeight="1" x14ac:dyDescent="0.25">
      <c r="G2555" s="50">
        <v>42294</v>
      </c>
      <c r="H2555" s="51" t="s">
        <v>4</v>
      </c>
      <c r="I2555" s="124"/>
      <c r="J2555" s="51">
        <v>3</v>
      </c>
      <c r="K2555" s="51">
        <v>6</v>
      </c>
      <c r="L2555" s="52">
        <v>8</v>
      </c>
      <c r="M2555" s="49">
        <f t="shared" si="117"/>
        <v>2028</v>
      </c>
      <c r="N2555" s="2">
        <f t="shared" si="118"/>
        <v>3</v>
      </c>
      <c r="O2555" s="16">
        <f t="shared" si="119"/>
        <v>3</v>
      </c>
    </row>
    <row r="2556" spans="7:15" ht="13.5" customHeight="1" x14ac:dyDescent="0.25">
      <c r="G2556" s="50">
        <v>42294</v>
      </c>
      <c r="H2556" s="51" t="s">
        <v>4</v>
      </c>
      <c r="I2556" s="124"/>
      <c r="J2556" s="51">
        <v>3</v>
      </c>
      <c r="K2556" s="51">
        <v>6</v>
      </c>
      <c r="L2556" s="52">
        <v>8</v>
      </c>
      <c r="M2556" s="49">
        <f t="shared" si="117"/>
        <v>2028</v>
      </c>
      <c r="N2556" s="2">
        <f t="shared" si="118"/>
        <v>3</v>
      </c>
      <c r="O2556" s="16">
        <f t="shared" si="119"/>
        <v>3</v>
      </c>
    </row>
    <row r="2557" spans="7:15" ht="13.5" customHeight="1" x14ac:dyDescent="0.25">
      <c r="G2557" s="50">
        <v>42294</v>
      </c>
      <c r="H2557" s="51" t="s">
        <v>4</v>
      </c>
      <c r="I2557" s="124"/>
      <c r="J2557" s="51">
        <v>3</v>
      </c>
      <c r="K2557" s="51">
        <v>6</v>
      </c>
      <c r="L2557" s="52">
        <v>8</v>
      </c>
      <c r="M2557" s="49">
        <f t="shared" si="117"/>
        <v>2028</v>
      </c>
      <c r="N2557" s="2">
        <f t="shared" si="118"/>
        <v>2</v>
      </c>
      <c r="O2557" s="16">
        <f t="shared" si="119"/>
        <v>3</v>
      </c>
    </row>
    <row r="2558" spans="7:15" ht="13.5" customHeight="1" x14ac:dyDescent="0.25">
      <c r="G2558" s="50">
        <v>42294</v>
      </c>
      <c r="H2558" s="51" t="s">
        <v>4</v>
      </c>
      <c r="I2558" s="124"/>
      <c r="J2558" s="51">
        <v>3</v>
      </c>
      <c r="K2558" s="51">
        <v>6</v>
      </c>
      <c r="L2558" s="52">
        <v>8</v>
      </c>
      <c r="M2558" s="49">
        <f t="shared" si="117"/>
        <v>2028</v>
      </c>
      <c r="N2558" s="2">
        <f t="shared" si="118"/>
        <v>1</v>
      </c>
      <c r="O2558" s="16">
        <f t="shared" si="119"/>
        <v>3</v>
      </c>
    </row>
    <row r="2559" spans="7:15" ht="13.5" customHeight="1" x14ac:dyDescent="0.25">
      <c r="G2559" s="50">
        <v>42294</v>
      </c>
      <c r="H2559" s="51" t="s">
        <v>4</v>
      </c>
      <c r="I2559" s="124"/>
      <c r="J2559" s="51">
        <v>3</v>
      </c>
      <c r="K2559" s="51">
        <v>6</v>
      </c>
      <c r="L2559" s="52">
        <v>9</v>
      </c>
      <c r="M2559" s="49">
        <f t="shared" si="117"/>
        <v>2029</v>
      </c>
      <c r="N2559" s="2">
        <f t="shared" si="118"/>
        <v>3</v>
      </c>
      <c r="O2559" s="16">
        <f t="shared" si="119"/>
        <v>3</v>
      </c>
    </row>
    <row r="2560" spans="7:15" ht="13.5" customHeight="1" x14ac:dyDescent="0.25">
      <c r="G2560" s="50">
        <v>42294</v>
      </c>
      <c r="H2560" s="51" t="s">
        <v>4</v>
      </c>
      <c r="I2560" s="124"/>
      <c r="J2560" s="51">
        <v>3</v>
      </c>
      <c r="K2560" s="51">
        <v>6</v>
      </c>
      <c r="L2560" s="52">
        <v>9</v>
      </c>
      <c r="M2560" s="49">
        <f t="shared" si="117"/>
        <v>2029</v>
      </c>
      <c r="N2560" s="2">
        <f t="shared" si="118"/>
        <v>3</v>
      </c>
      <c r="O2560" s="16">
        <f t="shared" si="119"/>
        <v>3</v>
      </c>
    </row>
    <row r="2561" spans="7:15" ht="13.5" customHeight="1" x14ac:dyDescent="0.25">
      <c r="G2561" s="50">
        <v>42294</v>
      </c>
      <c r="H2561" s="51" t="s">
        <v>4</v>
      </c>
      <c r="I2561" s="124"/>
      <c r="J2561" s="51">
        <v>3</v>
      </c>
      <c r="K2561" s="51">
        <v>6</v>
      </c>
      <c r="L2561" s="52">
        <v>9</v>
      </c>
      <c r="M2561" s="49">
        <f t="shared" si="117"/>
        <v>2029</v>
      </c>
      <c r="N2561" s="2">
        <f t="shared" si="118"/>
        <v>3</v>
      </c>
      <c r="O2561" s="16">
        <f t="shared" si="119"/>
        <v>3</v>
      </c>
    </row>
    <row r="2562" spans="7:15" ht="13.5" customHeight="1" x14ac:dyDescent="0.25">
      <c r="G2562" s="50">
        <v>42294</v>
      </c>
      <c r="H2562" s="51" t="s">
        <v>4</v>
      </c>
      <c r="I2562" s="124"/>
      <c r="J2562" s="51">
        <v>3</v>
      </c>
      <c r="K2562" s="51">
        <v>6</v>
      </c>
      <c r="L2562" s="52">
        <v>9</v>
      </c>
      <c r="M2562" s="49">
        <f t="shared" si="117"/>
        <v>2029</v>
      </c>
      <c r="N2562" s="2">
        <f t="shared" si="118"/>
        <v>2</v>
      </c>
      <c r="O2562" s="16">
        <f t="shared" si="119"/>
        <v>3</v>
      </c>
    </row>
    <row r="2563" spans="7:15" ht="13.5" customHeight="1" x14ac:dyDescent="0.25">
      <c r="G2563" s="50">
        <v>42294</v>
      </c>
      <c r="H2563" s="51" t="s">
        <v>4</v>
      </c>
      <c r="I2563" s="124"/>
      <c r="J2563" s="51">
        <v>3</v>
      </c>
      <c r="K2563" s="51">
        <v>6</v>
      </c>
      <c r="L2563" s="52">
        <v>9</v>
      </c>
      <c r="M2563" s="49">
        <f t="shared" si="117"/>
        <v>2029</v>
      </c>
      <c r="N2563" s="2">
        <f t="shared" si="118"/>
        <v>1</v>
      </c>
      <c r="O2563" s="16">
        <f t="shared" si="119"/>
        <v>3</v>
      </c>
    </row>
    <row r="2564" spans="7:15" ht="13.5" customHeight="1" x14ac:dyDescent="0.25">
      <c r="G2564" s="50">
        <v>42294</v>
      </c>
      <c r="H2564" s="51" t="s">
        <v>4</v>
      </c>
      <c r="I2564" s="124"/>
      <c r="J2564" s="51">
        <v>3</v>
      </c>
      <c r="K2564" s="51">
        <v>6</v>
      </c>
      <c r="L2564" s="52">
        <v>10</v>
      </c>
      <c r="M2564" s="49">
        <f t="shared" si="117"/>
        <v>2030</v>
      </c>
      <c r="N2564" s="2">
        <f t="shared" si="118"/>
        <v>3</v>
      </c>
      <c r="O2564" s="16">
        <f t="shared" si="119"/>
        <v>3</v>
      </c>
    </row>
    <row r="2565" spans="7:15" ht="13.5" customHeight="1" x14ac:dyDescent="0.25">
      <c r="G2565" s="50">
        <v>42294</v>
      </c>
      <c r="H2565" s="51" t="s">
        <v>4</v>
      </c>
      <c r="I2565" s="124"/>
      <c r="J2565" s="51">
        <v>3</v>
      </c>
      <c r="K2565" s="51">
        <v>6</v>
      </c>
      <c r="L2565" s="52">
        <v>10</v>
      </c>
      <c r="M2565" s="49">
        <f t="shared" si="117"/>
        <v>2030</v>
      </c>
      <c r="N2565" s="2">
        <f t="shared" si="118"/>
        <v>3</v>
      </c>
      <c r="O2565" s="16">
        <f t="shared" si="119"/>
        <v>3</v>
      </c>
    </row>
    <row r="2566" spans="7:15" ht="13.5" customHeight="1" x14ac:dyDescent="0.25">
      <c r="G2566" s="50">
        <v>42294</v>
      </c>
      <c r="H2566" s="51" t="s">
        <v>4</v>
      </c>
      <c r="I2566" s="124"/>
      <c r="J2566" s="51">
        <v>3</v>
      </c>
      <c r="K2566" s="51">
        <v>6</v>
      </c>
      <c r="L2566" s="52">
        <v>10</v>
      </c>
      <c r="M2566" s="49">
        <f t="shared" ref="M2566:M2629" si="120">IF(AND(G2566=G2565,L2566=L2565,I2566=I2565),M2565,M2565+1)</f>
        <v>2030</v>
      </c>
      <c r="N2566" s="2">
        <f t="shared" si="118"/>
        <v>3</v>
      </c>
      <c r="O2566" s="16">
        <f t="shared" si="119"/>
        <v>3</v>
      </c>
    </row>
    <row r="2567" spans="7:15" ht="13.5" customHeight="1" x14ac:dyDescent="0.25">
      <c r="G2567" s="50">
        <v>42294</v>
      </c>
      <c r="H2567" s="51" t="s">
        <v>4</v>
      </c>
      <c r="I2567" s="124"/>
      <c r="J2567" s="51">
        <v>3</v>
      </c>
      <c r="K2567" s="51">
        <v>6</v>
      </c>
      <c r="L2567" s="52">
        <v>10</v>
      </c>
      <c r="M2567" s="49">
        <f t="shared" si="120"/>
        <v>2030</v>
      </c>
      <c r="N2567" s="2">
        <f t="shared" si="118"/>
        <v>2</v>
      </c>
      <c r="O2567" s="16">
        <f t="shared" si="119"/>
        <v>3</v>
      </c>
    </row>
    <row r="2568" spans="7:15" ht="13.5" customHeight="1" x14ac:dyDescent="0.25">
      <c r="G2568" s="50">
        <v>42294</v>
      </c>
      <c r="H2568" s="51" t="s">
        <v>4</v>
      </c>
      <c r="I2568" s="124"/>
      <c r="J2568" s="51">
        <v>3</v>
      </c>
      <c r="K2568" s="51">
        <v>6</v>
      </c>
      <c r="L2568" s="52">
        <v>10</v>
      </c>
      <c r="M2568" s="49">
        <f t="shared" si="120"/>
        <v>2030</v>
      </c>
      <c r="N2568" s="2">
        <f t="shared" si="118"/>
        <v>1</v>
      </c>
      <c r="O2568" s="16">
        <f t="shared" si="119"/>
        <v>3</v>
      </c>
    </row>
    <row r="2569" spans="7:15" ht="13.5" customHeight="1" x14ac:dyDescent="0.25">
      <c r="G2569" s="50">
        <v>42301</v>
      </c>
      <c r="H2569" s="51" t="s">
        <v>6</v>
      </c>
      <c r="I2569" s="124"/>
      <c r="J2569" s="51">
        <v>3</v>
      </c>
      <c r="K2569" s="51">
        <v>3</v>
      </c>
      <c r="L2569" s="52">
        <v>2</v>
      </c>
      <c r="M2569" s="49">
        <f t="shared" si="120"/>
        <v>2031</v>
      </c>
      <c r="N2569" s="2">
        <f t="shared" ref="N2569:N2632" si="121">IF(M2569=M2571,3,IF(M2569=M2570,2,1))</f>
        <v>3</v>
      </c>
      <c r="O2569" s="16">
        <f t="shared" ref="O2569:O2632" si="122">IF(N2567=3,3,IF(N2568=3,3,IF(N2568=2,2,N2569)))</f>
        <v>3</v>
      </c>
    </row>
    <row r="2570" spans="7:15" ht="13.5" customHeight="1" x14ac:dyDescent="0.25">
      <c r="G2570" s="50">
        <v>42301</v>
      </c>
      <c r="H2570" s="51" t="s">
        <v>6</v>
      </c>
      <c r="I2570" s="124"/>
      <c r="J2570" s="51">
        <v>3</v>
      </c>
      <c r="K2570" s="51">
        <v>3</v>
      </c>
      <c r="L2570" s="52">
        <v>2</v>
      </c>
      <c r="M2570" s="49">
        <f t="shared" si="120"/>
        <v>2031</v>
      </c>
      <c r="N2570" s="2">
        <f t="shared" si="121"/>
        <v>3</v>
      </c>
      <c r="O2570" s="16">
        <f t="shared" si="122"/>
        <v>3</v>
      </c>
    </row>
    <row r="2571" spans="7:15" ht="13.5" customHeight="1" x14ac:dyDescent="0.25">
      <c r="G2571" s="50">
        <v>42301</v>
      </c>
      <c r="H2571" s="51" t="s">
        <v>6</v>
      </c>
      <c r="I2571" s="124"/>
      <c r="J2571" s="51">
        <v>3</v>
      </c>
      <c r="K2571" s="51">
        <v>3</v>
      </c>
      <c r="L2571" s="52">
        <v>2</v>
      </c>
      <c r="M2571" s="49">
        <f t="shared" si="120"/>
        <v>2031</v>
      </c>
      <c r="N2571" s="2">
        <f t="shared" si="121"/>
        <v>3</v>
      </c>
      <c r="O2571" s="16">
        <f t="shared" si="122"/>
        <v>3</v>
      </c>
    </row>
    <row r="2572" spans="7:15" ht="13.5" customHeight="1" x14ac:dyDescent="0.25">
      <c r="G2572" s="50">
        <v>42301</v>
      </c>
      <c r="H2572" s="51" t="s">
        <v>6</v>
      </c>
      <c r="I2572" s="124"/>
      <c r="J2572" s="51">
        <v>3</v>
      </c>
      <c r="K2572" s="51">
        <v>3</v>
      </c>
      <c r="L2572" s="52">
        <v>2</v>
      </c>
      <c r="M2572" s="49">
        <f t="shared" si="120"/>
        <v>2031</v>
      </c>
      <c r="N2572" s="2">
        <f t="shared" si="121"/>
        <v>2</v>
      </c>
      <c r="O2572" s="16">
        <f t="shared" si="122"/>
        <v>3</v>
      </c>
    </row>
    <row r="2573" spans="7:15" ht="13.5" customHeight="1" x14ac:dyDescent="0.25">
      <c r="G2573" s="50">
        <v>42301</v>
      </c>
      <c r="H2573" s="51" t="s">
        <v>6</v>
      </c>
      <c r="I2573" s="124"/>
      <c r="J2573" s="51">
        <v>3</v>
      </c>
      <c r="K2573" s="51">
        <v>3</v>
      </c>
      <c r="L2573" s="52">
        <v>2</v>
      </c>
      <c r="M2573" s="49">
        <f t="shared" si="120"/>
        <v>2031</v>
      </c>
      <c r="N2573" s="2">
        <f t="shared" si="121"/>
        <v>1</v>
      </c>
      <c r="O2573" s="16">
        <f t="shared" si="122"/>
        <v>3</v>
      </c>
    </row>
    <row r="2574" spans="7:15" ht="13.5" customHeight="1" x14ac:dyDescent="0.25">
      <c r="G2574" s="50">
        <v>42301</v>
      </c>
      <c r="H2574" s="51" t="s">
        <v>6</v>
      </c>
      <c r="I2574" s="124"/>
      <c r="J2574" s="51">
        <v>3</v>
      </c>
      <c r="K2574" s="51">
        <v>3</v>
      </c>
      <c r="L2574" s="52">
        <v>3</v>
      </c>
      <c r="M2574" s="49">
        <f t="shared" si="120"/>
        <v>2032</v>
      </c>
      <c r="N2574" s="2">
        <f t="shared" si="121"/>
        <v>3</v>
      </c>
      <c r="O2574" s="16">
        <f t="shared" si="122"/>
        <v>3</v>
      </c>
    </row>
    <row r="2575" spans="7:15" ht="13.5" customHeight="1" x14ac:dyDescent="0.25">
      <c r="G2575" s="50">
        <v>42301</v>
      </c>
      <c r="H2575" s="51" t="s">
        <v>6</v>
      </c>
      <c r="I2575" s="124"/>
      <c r="J2575" s="51">
        <v>3</v>
      </c>
      <c r="K2575" s="51">
        <v>3</v>
      </c>
      <c r="L2575" s="52">
        <v>3</v>
      </c>
      <c r="M2575" s="49">
        <f t="shared" si="120"/>
        <v>2032</v>
      </c>
      <c r="N2575" s="2">
        <f t="shared" si="121"/>
        <v>3</v>
      </c>
      <c r="O2575" s="16">
        <f t="shared" si="122"/>
        <v>3</v>
      </c>
    </row>
    <row r="2576" spans="7:15" ht="13.5" customHeight="1" x14ac:dyDescent="0.25">
      <c r="G2576" s="50">
        <v>42301</v>
      </c>
      <c r="H2576" s="51" t="s">
        <v>6</v>
      </c>
      <c r="I2576" s="124"/>
      <c r="J2576" s="51">
        <v>3</v>
      </c>
      <c r="K2576" s="51">
        <v>3</v>
      </c>
      <c r="L2576" s="52">
        <v>3</v>
      </c>
      <c r="M2576" s="49">
        <f t="shared" si="120"/>
        <v>2032</v>
      </c>
      <c r="N2576" s="2">
        <f t="shared" si="121"/>
        <v>3</v>
      </c>
      <c r="O2576" s="16">
        <f t="shared" si="122"/>
        <v>3</v>
      </c>
    </row>
    <row r="2577" spans="7:15" ht="13.5" customHeight="1" x14ac:dyDescent="0.25">
      <c r="G2577" s="50">
        <v>42301</v>
      </c>
      <c r="H2577" s="51" t="s">
        <v>6</v>
      </c>
      <c r="I2577" s="124"/>
      <c r="J2577" s="51">
        <v>3</v>
      </c>
      <c r="K2577" s="51">
        <v>3</v>
      </c>
      <c r="L2577" s="52">
        <v>3</v>
      </c>
      <c r="M2577" s="49">
        <f t="shared" si="120"/>
        <v>2032</v>
      </c>
      <c r="N2577" s="2">
        <f t="shared" si="121"/>
        <v>2</v>
      </c>
      <c r="O2577" s="16">
        <f t="shared" si="122"/>
        <v>3</v>
      </c>
    </row>
    <row r="2578" spans="7:15" ht="13.5" customHeight="1" x14ac:dyDescent="0.25">
      <c r="G2578" s="50">
        <v>42301</v>
      </c>
      <c r="H2578" s="51" t="s">
        <v>6</v>
      </c>
      <c r="I2578" s="124"/>
      <c r="J2578" s="51">
        <v>3</v>
      </c>
      <c r="K2578" s="51">
        <v>3</v>
      </c>
      <c r="L2578" s="52">
        <v>3</v>
      </c>
      <c r="M2578" s="49">
        <f t="shared" si="120"/>
        <v>2032</v>
      </c>
      <c r="N2578" s="2">
        <f t="shared" si="121"/>
        <v>1</v>
      </c>
      <c r="O2578" s="16">
        <f t="shared" si="122"/>
        <v>3</v>
      </c>
    </row>
    <row r="2579" spans="7:15" ht="13.5" customHeight="1" x14ac:dyDescent="0.25">
      <c r="G2579" s="50">
        <v>42301</v>
      </c>
      <c r="H2579" s="51" t="s">
        <v>6</v>
      </c>
      <c r="I2579" s="124"/>
      <c r="J2579" s="51">
        <v>3</v>
      </c>
      <c r="K2579" s="51">
        <v>3</v>
      </c>
      <c r="L2579" s="52">
        <v>4</v>
      </c>
      <c r="M2579" s="49">
        <f t="shared" si="120"/>
        <v>2033</v>
      </c>
      <c r="N2579" s="2">
        <f t="shared" si="121"/>
        <v>3</v>
      </c>
      <c r="O2579" s="16">
        <f t="shared" si="122"/>
        <v>3</v>
      </c>
    </row>
    <row r="2580" spans="7:15" ht="13.5" customHeight="1" x14ac:dyDescent="0.25">
      <c r="G2580" s="50">
        <v>42301</v>
      </c>
      <c r="H2580" s="51" t="s">
        <v>6</v>
      </c>
      <c r="I2580" s="124"/>
      <c r="J2580" s="51">
        <v>3</v>
      </c>
      <c r="K2580" s="51">
        <v>3</v>
      </c>
      <c r="L2580" s="52">
        <v>4</v>
      </c>
      <c r="M2580" s="49">
        <f t="shared" si="120"/>
        <v>2033</v>
      </c>
      <c r="N2580" s="2">
        <f t="shared" si="121"/>
        <v>3</v>
      </c>
      <c r="O2580" s="16">
        <f t="shared" si="122"/>
        <v>3</v>
      </c>
    </row>
    <row r="2581" spans="7:15" ht="13.5" customHeight="1" x14ac:dyDescent="0.25">
      <c r="G2581" s="50">
        <v>42301</v>
      </c>
      <c r="H2581" s="51" t="s">
        <v>6</v>
      </c>
      <c r="I2581" s="124"/>
      <c r="J2581" s="51">
        <v>3</v>
      </c>
      <c r="K2581" s="51">
        <v>3</v>
      </c>
      <c r="L2581" s="52">
        <v>4</v>
      </c>
      <c r="M2581" s="49">
        <f t="shared" si="120"/>
        <v>2033</v>
      </c>
      <c r="N2581" s="2">
        <f t="shared" si="121"/>
        <v>3</v>
      </c>
      <c r="O2581" s="16">
        <f t="shared" si="122"/>
        <v>3</v>
      </c>
    </row>
    <row r="2582" spans="7:15" ht="13.5" customHeight="1" x14ac:dyDescent="0.25">
      <c r="G2582" s="50">
        <v>42301</v>
      </c>
      <c r="H2582" s="51" t="s">
        <v>6</v>
      </c>
      <c r="I2582" s="124"/>
      <c r="J2582" s="51">
        <v>3</v>
      </c>
      <c r="K2582" s="51">
        <v>3</v>
      </c>
      <c r="L2582" s="52">
        <v>4</v>
      </c>
      <c r="M2582" s="49">
        <f t="shared" si="120"/>
        <v>2033</v>
      </c>
      <c r="N2582" s="2">
        <f t="shared" si="121"/>
        <v>2</v>
      </c>
      <c r="O2582" s="16">
        <f t="shared" si="122"/>
        <v>3</v>
      </c>
    </row>
    <row r="2583" spans="7:15" ht="13.5" customHeight="1" x14ac:dyDescent="0.25">
      <c r="G2583" s="50">
        <v>42301</v>
      </c>
      <c r="H2583" s="51" t="s">
        <v>6</v>
      </c>
      <c r="I2583" s="124"/>
      <c r="J2583" s="51">
        <v>3</v>
      </c>
      <c r="K2583" s="51">
        <v>3</v>
      </c>
      <c r="L2583" s="52">
        <v>4</v>
      </c>
      <c r="M2583" s="49">
        <f t="shared" si="120"/>
        <v>2033</v>
      </c>
      <c r="N2583" s="2">
        <f t="shared" si="121"/>
        <v>1</v>
      </c>
      <c r="O2583" s="16">
        <f t="shared" si="122"/>
        <v>3</v>
      </c>
    </row>
    <row r="2584" spans="7:15" ht="13.5" customHeight="1" x14ac:dyDescent="0.25">
      <c r="G2584" s="50">
        <v>42301</v>
      </c>
      <c r="H2584" s="51" t="s">
        <v>6</v>
      </c>
      <c r="I2584" s="124"/>
      <c r="J2584" s="51">
        <v>3</v>
      </c>
      <c r="K2584" s="51">
        <v>3</v>
      </c>
      <c r="L2584" s="52">
        <v>5</v>
      </c>
      <c r="M2584" s="49">
        <f t="shared" si="120"/>
        <v>2034</v>
      </c>
      <c r="N2584" s="2">
        <f t="shared" si="121"/>
        <v>3</v>
      </c>
      <c r="O2584" s="16">
        <f t="shared" si="122"/>
        <v>3</v>
      </c>
    </row>
    <row r="2585" spans="7:15" ht="13.5" customHeight="1" x14ac:dyDescent="0.25">
      <c r="G2585" s="50">
        <v>42301</v>
      </c>
      <c r="H2585" s="51" t="s">
        <v>6</v>
      </c>
      <c r="I2585" s="124"/>
      <c r="J2585" s="51">
        <v>3</v>
      </c>
      <c r="K2585" s="51">
        <v>3</v>
      </c>
      <c r="L2585" s="52">
        <v>5</v>
      </c>
      <c r="M2585" s="49">
        <f t="shared" si="120"/>
        <v>2034</v>
      </c>
      <c r="N2585" s="2">
        <f t="shared" si="121"/>
        <v>3</v>
      </c>
      <c r="O2585" s="16">
        <f t="shared" si="122"/>
        <v>3</v>
      </c>
    </row>
    <row r="2586" spans="7:15" ht="13.5" customHeight="1" x14ac:dyDescent="0.25">
      <c r="G2586" s="50">
        <v>42301</v>
      </c>
      <c r="H2586" s="51" t="s">
        <v>6</v>
      </c>
      <c r="I2586" s="124"/>
      <c r="J2586" s="51">
        <v>3</v>
      </c>
      <c r="K2586" s="51">
        <v>3</v>
      </c>
      <c r="L2586" s="52">
        <v>5</v>
      </c>
      <c r="M2586" s="49">
        <f t="shared" si="120"/>
        <v>2034</v>
      </c>
      <c r="N2586" s="2">
        <f t="shared" si="121"/>
        <v>3</v>
      </c>
      <c r="O2586" s="16">
        <f t="shared" si="122"/>
        <v>3</v>
      </c>
    </row>
    <row r="2587" spans="7:15" ht="13.5" customHeight="1" x14ac:dyDescent="0.25">
      <c r="G2587" s="50">
        <v>42301</v>
      </c>
      <c r="H2587" s="51" t="s">
        <v>6</v>
      </c>
      <c r="I2587" s="124"/>
      <c r="J2587" s="51">
        <v>3</v>
      </c>
      <c r="K2587" s="51">
        <v>3</v>
      </c>
      <c r="L2587" s="52">
        <v>5</v>
      </c>
      <c r="M2587" s="49">
        <f t="shared" si="120"/>
        <v>2034</v>
      </c>
      <c r="N2587" s="2">
        <f t="shared" si="121"/>
        <v>2</v>
      </c>
      <c r="O2587" s="16">
        <f t="shared" si="122"/>
        <v>3</v>
      </c>
    </row>
    <row r="2588" spans="7:15" ht="13.5" customHeight="1" x14ac:dyDescent="0.25">
      <c r="G2588" s="50">
        <v>42301</v>
      </c>
      <c r="H2588" s="51" t="s">
        <v>6</v>
      </c>
      <c r="I2588" s="124"/>
      <c r="J2588" s="51">
        <v>3</v>
      </c>
      <c r="K2588" s="51">
        <v>3</v>
      </c>
      <c r="L2588" s="52">
        <v>5</v>
      </c>
      <c r="M2588" s="49">
        <f t="shared" si="120"/>
        <v>2034</v>
      </c>
      <c r="N2588" s="2">
        <f t="shared" si="121"/>
        <v>1</v>
      </c>
      <c r="O2588" s="16">
        <f t="shared" si="122"/>
        <v>3</v>
      </c>
    </row>
    <row r="2589" spans="7:15" ht="13.5" customHeight="1" x14ac:dyDescent="0.25">
      <c r="G2589" s="50">
        <v>42301</v>
      </c>
      <c r="H2589" s="51" t="s">
        <v>6</v>
      </c>
      <c r="I2589" s="124"/>
      <c r="J2589" s="51">
        <v>3</v>
      </c>
      <c r="K2589" s="51">
        <v>3</v>
      </c>
      <c r="L2589" s="52">
        <v>6</v>
      </c>
      <c r="M2589" s="49">
        <f t="shared" si="120"/>
        <v>2035</v>
      </c>
      <c r="N2589" s="2">
        <f t="shared" si="121"/>
        <v>3</v>
      </c>
      <c r="O2589" s="16">
        <f t="shared" si="122"/>
        <v>3</v>
      </c>
    </row>
    <row r="2590" spans="7:15" ht="13.5" customHeight="1" x14ac:dyDescent="0.25">
      <c r="G2590" s="50">
        <v>42301</v>
      </c>
      <c r="H2590" s="51" t="s">
        <v>6</v>
      </c>
      <c r="I2590" s="124"/>
      <c r="J2590" s="51">
        <v>3</v>
      </c>
      <c r="K2590" s="51">
        <v>3</v>
      </c>
      <c r="L2590" s="52">
        <v>6</v>
      </c>
      <c r="M2590" s="49">
        <f t="shared" si="120"/>
        <v>2035</v>
      </c>
      <c r="N2590" s="2">
        <f t="shared" si="121"/>
        <v>3</v>
      </c>
      <c r="O2590" s="16">
        <f t="shared" si="122"/>
        <v>3</v>
      </c>
    </row>
    <row r="2591" spans="7:15" ht="13.5" customHeight="1" x14ac:dyDescent="0.25">
      <c r="G2591" s="50">
        <v>42301</v>
      </c>
      <c r="H2591" s="51" t="s">
        <v>6</v>
      </c>
      <c r="I2591" s="124"/>
      <c r="J2591" s="51">
        <v>3</v>
      </c>
      <c r="K2591" s="51">
        <v>3</v>
      </c>
      <c r="L2591" s="52">
        <v>6</v>
      </c>
      <c r="M2591" s="49">
        <f t="shared" si="120"/>
        <v>2035</v>
      </c>
      <c r="N2591" s="2">
        <f t="shared" si="121"/>
        <v>3</v>
      </c>
      <c r="O2591" s="16">
        <f t="shared" si="122"/>
        <v>3</v>
      </c>
    </row>
    <row r="2592" spans="7:15" ht="13.5" customHeight="1" x14ac:dyDescent="0.25">
      <c r="G2592" s="50">
        <v>42301</v>
      </c>
      <c r="H2592" s="51" t="s">
        <v>6</v>
      </c>
      <c r="I2592" s="124"/>
      <c r="J2592" s="51">
        <v>3</v>
      </c>
      <c r="K2592" s="51">
        <v>3</v>
      </c>
      <c r="L2592" s="52">
        <v>6</v>
      </c>
      <c r="M2592" s="49">
        <f t="shared" si="120"/>
        <v>2035</v>
      </c>
      <c r="N2592" s="2">
        <f t="shared" si="121"/>
        <v>2</v>
      </c>
      <c r="O2592" s="16">
        <f t="shared" si="122"/>
        <v>3</v>
      </c>
    </row>
    <row r="2593" spans="7:15" ht="13.5" customHeight="1" x14ac:dyDescent="0.25">
      <c r="G2593" s="50">
        <v>42301</v>
      </c>
      <c r="H2593" s="51" t="s">
        <v>6</v>
      </c>
      <c r="I2593" s="124"/>
      <c r="J2593" s="51">
        <v>3</v>
      </c>
      <c r="K2593" s="51">
        <v>3</v>
      </c>
      <c r="L2593" s="52">
        <v>6</v>
      </c>
      <c r="M2593" s="49">
        <f t="shared" si="120"/>
        <v>2035</v>
      </c>
      <c r="N2593" s="2">
        <f t="shared" si="121"/>
        <v>1</v>
      </c>
      <c r="O2593" s="16">
        <f t="shared" si="122"/>
        <v>3</v>
      </c>
    </row>
    <row r="2594" spans="7:15" ht="13.5" customHeight="1" x14ac:dyDescent="0.25">
      <c r="G2594" s="50">
        <v>42301</v>
      </c>
      <c r="H2594" s="51" t="s">
        <v>6</v>
      </c>
      <c r="I2594" s="124"/>
      <c r="J2594" s="51">
        <v>3</v>
      </c>
      <c r="K2594" s="51">
        <v>3</v>
      </c>
      <c r="L2594" s="52">
        <v>7</v>
      </c>
      <c r="M2594" s="49">
        <f t="shared" si="120"/>
        <v>2036</v>
      </c>
      <c r="N2594" s="2">
        <f t="shared" si="121"/>
        <v>3</v>
      </c>
      <c r="O2594" s="16">
        <f t="shared" si="122"/>
        <v>3</v>
      </c>
    </row>
    <row r="2595" spans="7:15" ht="13.5" customHeight="1" x14ac:dyDescent="0.25">
      <c r="G2595" s="50">
        <v>42301</v>
      </c>
      <c r="H2595" s="51" t="s">
        <v>6</v>
      </c>
      <c r="I2595" s="124"/>
      <c r="J2595" s="51">
        <v>3</v>
      </c>
      <c r="K2595" s="51">
        <v>3</v>
      </c>
      <c r="L2595" s="52">
        <v>7</v>
      </c>
      <c r="M2595" s="49">
        <f t="shared" si="120"/>
        <v>2036</v>
      </c>
      <c r="N2595" s="2">
        <f t="shared" si="121"/>
        <v>3</v>
      </c>
      <c r="O2595" s="16">
        <f t="shared" si="122"/>
        <v>3</v>
      </c>
    </row>
    <row r="2596" spans="7:15" ht="13.5" customHeight="1" x14ac:dyDescent="0.25">
      <c r="G2596" s="50">
        <v>42301</v>
      </c>
      <c r="H2596" s="51" t="s">
        <v>6</v>
      </c>
      <c r="I2596" s="124"/>
      <c r="J2596" s="51">
        <v>3</v>
      </c>
      <c r="K2596" s="51">
        <v>3</v>
      </c>
      <c r="L2596" s="52">
        <v>7</v>
      </c>
      <c r="M2596" s="49">
        <f t="shared" si="120"/>
        <v>2036</v>
      </c>
      <c r="N2596" s="2">
        <f t="shared" si="121"/>
        <v>3</v>
      </c>
      <c r="O2596" s="16">
        <f t="shared" si="122"/>
        <v>3</v>
      </c>
    </row>
    <row r="2597" spans="7:15" ht="13.5" customHeight="1" x14ac:dyDescent="0.25">
      <c r="G2597" s="50">
        <v>42301</v>
      </c>
      <c r="H2597" s="51" t="s">
        <v>6</v>
      </c>
      <c r="I2597" s="124"/>
      <c r="J2597" s="51">
        <v>3</v>
      </c>
      <c r="K2597" s="51">
        <v>3</v>
      </c>
      <c r="L2597" s="52">
        <v>7</v>
      </c>
      <c r="M2597" s="49">
        <f t="shared" si="120"/>
        <v>2036</v>
      </c>
      <c r="N2597" s="2">
        <f t="shared" si="121"/>
        <v>2</v>
      </c>
      <c r="O2597" s="16">
        <f t="shared" si="122"/>
        <v>3</v>
      </c>
    </row>
    <row r="2598" spans="7:15" ht="13.5" customHeight="1" x14ac:dyDescent="0.25">
      <c r="G2598" s="50">
        <v>42301</v>
      </c>
      <c r="H2598" s="51" t="s">
        <v>6</v>
      </c>
      <c r="I2598" s="124"/>
      <c r="J2598" s="51">
        <v>3</v>
      </c>
      <c r="K2598" s="51">
        <v>3</v>
      </c>
      <c r="L2598" s="52">
        <v>7</v>
      </c>
      <c r="M2598" s="49">
        <f t="shared" si="120"/>
        <v>2036</v>
      </c>
      <c r="N2598" s="2">
        <f t="shared" si="121"/>
        <v>1</v>
      </c>
      <c r="O2598" s="16">
        <f t="shared" si="122"/>
        <v>3</v>
      </c>
    </row>
    <row r="2599" spans="7:15" ht="13.5" customHeight="1" x14ac:dyDescent="0.25">
      <c r="G2599" s="50">
        <v>42301</v>
      </c>
      <c r="H2599" s="51" t="s">
        <v>6</v>
      </c>
      <c r="I2599" s="124"/>
      <c r="J2599" s="51">
        <v>3</v>
      </c>
      <c r="K2599" s="51">
        <v>3</v>
      </c>
      <c r="L2599" s="52">
        <v>8</v>
      </c>
      <c r="M2599" s="49">
        <f t="shared" si="120"/>
        <v>2037</v>
      </c>
      <c r="N2599" s="2">
        <f t="shared" si="121"/>
        <v>3</v>
      </c>
      <c r="O2599" s="16">
        <f t="shared" si="122"/>
        <v>3</v>
      </c>
    </row>
    <row r="2600" spans="7:15" ht="13.5" customHeight="1" x14ac:dyDescent="0.25">
      <c r="G2600" s="50">
        <v>42301</v>
      </c>
      <c r="H2600" s="51" t="s">
        <v>6</v>
      </c>
      <c r="I2600" s="124"/>
      <c r="J2600" s="51">
        <v>3</v>
      </c>
      <c r="K2600" s="51">
        <v>3</v>
      </c>
      <c r="L2600" s="52">
        <v>8</v>
      </c>
      <c r="M2600" s="49">
        <f t="shared" si="120"/>
        <v>2037</v>
      </c>
      <c r="N2600" s="2">
        <f t="shared" si="121"/>
        <v>3</v>
      </c>
      <c r="O2600" s="16">
        <f t="shared" si="122"/>
        <v>3</v>
      </c>
    </row>
    <row r="2601" spans="7:15" ht="13.5" customHeight="1" x14ac:dyDescent="0.25">
      <c r="G2601" s="50">
        <v>42301</v>
      </c>
      <c r="H2601" s="51" t="s">
        <v>6</v>
      </c>
      <c r="I2601" s="124"/>
      <c r="J2601" s="51">
        <v>3</v>
      </c>
      <c r="K2601" s="51">
        <v>3</v>
      </c>
      <c r="L2601" s="52">
        <v>8</v>
      </c>
      <c r="M2601" s="49">
        <f t="shared" si="120"/>
        <v>2037</v>
      </c>
      <c r="N2601" s="2">
        <f t="shared" si="121"/>
        <v>3</v>
      </c>
      <c r="O2601" s="16">
        <f t="shared" si="122"/>
        <v>3</v>
      </c>
    </row>
    <row r="2602" spans="7:15" ht="13.5" customHeight="1" x14ac:dyDescent="0.25">
      <c r="G2602" s="50">
        <v>42301</v>
      </c>
      <c r="H2602" s="51" t="s">
        <v>6</v>
      </c>
      <c r="I2602" s="124"/>
      <c r="J2602" s="51">
        <v>3</v>
      </c>
      <c r="K2602" s="51">
        <v>3</v>
      </c>
      <c r="L2602" s="52">
        <v>8</v>
      </c>
      <c r="M2602" s="49">
        <f t="shared" si="120"/>
        <v>2037</v>
      </c>
      <c r="N2602" s="2">
        <f t="shared" si="121"/>
        <v>2</v>
      </c>
      <c r="O2602" s="16">
        <f t="shared" si="122"/>
        <v>3</v>
      </c>
    </row>
    <row r="2603" spans="7:15" ht="13.5" customHeight="1" x14ac:dyDescent="0.25">
      <c r="G2603" s="50">
        <v>42301</v>
      </c>
      <c r="H2603" s="51" t="s">
        <v>6</v>
      </c>
      <c r="I2603" s="124"/>
      <c r="J2603" s="51">
        <v>3</v>
      </c>
      <c r="K2603" s="51">
        <v>3</v>
      </c>
      <c r="L2603" s="52">
        <v>8</v>
      </c>
      <c r="M2603" s="49">
        <f t="shared" si="120"/>
        <v>2037</v>
      </c>
      <c r="N2603" s="2">
        <f t="shared" si="121"/>
        <v>1</v>
      </c>
      <c r="O2603" s="16">
        <f t="shared" si="122"/>
        <v>3</v>
      </c>
    </row>
    <row r="2604" spans="7:15" ht="13.5" customHeight="1" x14ac:dyDescent="0.25">
      <c r="G2604" s="50">
        <v>42301</v>
      </c>
      <c r="H2604" s="51" t="s">
        <v>6</v>
      </c>
      <c r="I2604" s="124"/>
      <c r="J2604" s="51">
        <v>3</v>
      </c>
      <c r="K2604" s="51">
        <v>3</v>
      </c>
      <c r="L2604" s="52">
        <v>9</v>
      </c>
      <c r="M2604" s="49">
        <f t="shared" si="120"/>
        <v>2038</v>
      </c>
      <c r="N2604" s="2">
        <f t="shared" si="121"/>
        <v>3</v>
      </c>
      <c r="O2604" s="16">
        <f t="shared" si="122"/>
        <v>3</v>
      </c>
    </row>
    <row r="2605" spans="7:15" ht="13.5" customHeight="1" x14ac:dyDescent="0.25">
      <c r="G2605" s="50">
        <v>42301</v>
      </c>
      <c r="H2605" s="51" t="s">
        <v>6</v>
      </c>
      <c r="I2605" s="124"/>
      <c r="J2605" s="51">
        <v>3</v>
      </c>
      <c r="K2605" s="51">
        <v>3</v>
      </c>
      <c r="L2605" s="52">
        <v>9</v>
      </c>
      <c r="M2605" s="49">
        <f t="shared" si="120"/>
        <v>2038</v>
      </c>
      <c r="N2605" s="2">
        <f t="shared" si="121"/>
        <v>3</v>
      </c>
      <c r="O2605" s="16">
        <f t="shared" si="122"/>
        <v>3</v>
      </c>
    </row>
    <row r="2606" spans="7:15" ht="13.5" customHeight="1" x14ac:dyDescent="0.25">
      <c r="G2606" s="50">
        <v>42301</v>
      </c>
      <c r="H2606" s="51" t="s">
        <v>6</v>
      </c>
      <c r="I2606" s="124"/>
      <c r="J2606" s="51">
        <v>3</v>
      </c>
      <c r="K2606" s="51">
        <v>3</v>
      </c>
      <c r="L2606" s="52">
        <v>9</v>
      </c>
      <c r="M2606" s="49">
        <f t="shared" si="120"/>
        <v>2038</v>
      </c>
      <c r="N2606" s="2">
        <f t="shared" si="121"/>
        <v>3</v>
      </c>
      <c r="O2606" s="16">
        <f t="shared" si="122"/>
        <v>3</v>
      </c>
    </row>
    <row r="2607" spans="7:15" ht="13.5" customHeight="1" x14ac:dyDescent="0.25">
      <c r="G2607" s="50">
        <v>42301</v>
      </c>
      <c r="H2607" s="51" t="s">
        <v>6</v>
      </c>
      <c r="I2607" s="124"/>
      <c r="J2607" s="51">
        <v>3</v>
      </c>
      <c r="K2607" s="51">
        <v>3</v>
      </c>
      <c r="L2607" s="52">
        <v>9</v>
      </c>
      <c r="M2607" s="49">
        <f t="shared" si="120"/>
        <v>2038</v>
      </c>
      <c r="N2607" s="2">
        <f t="shared" si="121"/>
        <v>2</v>
      </c>
      <c r="O2607" s="16">
        <f t="shared" si="122"/>
        <v>3</v>
      </c>
    </row>
    <row r="2608" spans="7:15" ht="13.5" customHeight="1" x14ac:dyDescent="0.25">
      <c r="G2608" s="50">
        <v>42301</v>
      </c>
      <c r="H2608" s="51" t="s">
        <v>6</v>
      </c>
      <c r="I2608" s="124"/>
      <c r="J2608" s="51">
        <v>3</v>
      </c>
      <c r="K2608" s="51">
        <v>3</v>
      </c>
      <c r="L2608" s="52">
        <v>9</v>
      </c>
      <c r="M2608" s="49">
        <f t="shared" si="120"/>
        <v>2038</v>
      </c>
      <c r="N2608" s="2">
        <f t="shared" si="121"/>
        <v>1</v>
      </c>
      <c r="O2608" s="16">
        <f t="shared" si="122"/>
        <v>3</v>
      </c>
    </row>
    <row r="2609" spans="7:15" ht="13.5" customHeight="1" x14ac:dyDescent="0.25">
      <c r="G2609" s="50">
        <v>42301</v>
      </c>
      <c r="H2609" s="51" t="s">
        <v>6</v>
      </c>
      <c r="I2609" s="124"/>
      <c r="J2609" s="51">
        <v>3</v>
      </c>
      <c r="K2609" s="51">
        <v>3</v>
      </c>
      <c r="L2609" s="52">
        <v>10</v>
      </c>
      <c r="M2609" s="49">
        <f t="shared" si="120"/>
        <v>2039</v>
      </c>
      <c r="N2609" s="2">
        <f t="shared" si="121"/>
        <v>3</v>
      </c>
      <c r="O2609" s="16">
        <f t="shared" si="122"/>
        <v>3</v>
      </c>
    </row>
    <row r="2610" spans="7:15" ht="13.5" customHeight="1" x14ac:dyDescent="0.25">
      <c r="G2610" s="50">
        <v>42301</v>
      </c>
      <c r="H2610" s="51" t="s">
        <v>6</v>
      </c>
      <c r="I2610" s="124"/>
      <c r="J2610" s="51">
        <v>3</v>
      </c>
      <c r="K2610" s="51">
        <v>3</v>
      </c>
      <c r="L2610" s="52">
        <v>10</v>
      </c>
      <c r="M2610" s="49">
        <f t="shared" si="120"/>
        <v>2039</v>
      </c>
      <c r="N2610" s="2">
        <f t="shared" si="121"/>
        <v>3</v>
      </c>
      <c r="O2610" s="16">
        <f t="shared" si="122"/>
        <v>3</v>
      </c>
    </row>
    <row r="2611" spans="7:15" ht="13.5" customHeight="1" x14ac:dyDescent="0.25">
      <c r="G2611" s="50">
        <v>42301</v>
      </c>
      <c r="H2611" s="51" t="s">
        <v>6</v>
      </c>
      <c r="I2611" s="124"/>
      <c r="J2611" s="51">
        <v>3</v>
      </c>
      <c r="K2611" s="51">
        <v>3</v>
      </c>
      <c r="L2611" s="52">
        <v>10</v>
      </c>
      <c r="M2611" s="49">
        <f t="shared" si="120"/>
        <v>2039</v>
      </c>
      <c r="N2611" s="2">
        <f t="shared" si="121"/>
        <v>3</v>
      </c>
      <c r="O2611" s="16">
        <f t="shared" si="122"/>
        <v>3</v>
      </c>
    </row>
    <row r="2612" spans="7:15" ht="13.5" customHeight="1" x14ac:dyDescent="0.25">
      <c r="G2612" s="50">
        <v>42301</v>
      </c>
      <c r="H2612" s="51" t="s">
        <v>6</v>
      </c>
      <c r="I2612" s="124"/>
      <c r="J2612" s="51">
        <v>3</v>
      </c>
      <c r="K2612" s="51">
        <v>3</v>
      </c>
      <c r="L2612" s="52">
        <v>10</v>
      </c>
      <c r="M2612" s="49">
        <f t="shared" si="120"/>
        <v>2039</v>
      </c>
      <c r="N2612" s="2">
        <f t="shared" si="121"/>
        <v>2</v>
      </c>
      <c r="O2612" s="16">
        <f t="shared" si="122"/>
        <v>3</v>
      </c>
    </row>
    <row r="2613" spans="7:15" ht="13.5" customHeight="1" x14ac:dyDescent="0.25">
      <c r="G2613" s="50">
        <v>42301</v>
      </c>
      <c r="H2613" s="51" t="s">
        <v>6</v>
      </c>
      <c r="I2613" s="124"/>
      <c r="J2613" s="51">
        <v>3</v>
      </c>
      <c r="K2613" s="51">
        <v>3</v>
      </c>
      <c r="L2613" s="52">
        <v>10</v>
      </c>
      <c r="M2613" s="49">
        <f t="shared" si="120"/>
        <v>2039</v>
      </c>
      <c r="N2613" s="2">
        <f t="shared" si="121"/>
        <v>1</v>
      </c>
      <c r="O2613" s="16">
        <f t="shared" si="122"/>
        <v>3</v>
      </c>
    </row>
    <row r="2614" spans="7:15" ht="13.5" customHeight="1" x14ac:dyDescent="0.25">
      <c r="G2614" s="50">
        <v>42308</v>
      </c>
      <c r="H2614" s="51" t="s">
        <v>21</v>
      </c>
      <c r="I2614" s="124"/>
      <c r="J2614" s="51">
        <v>3</v>
      </c>
      <c r="K2614" s="51">
        <v>0</v>
      </c>
      <c r="L2614" s="52">
        <v>1</v>
      </c>
      <c r="M2614" s="49">
        <f t="shared" si="120"/>
        <v>2040</v>
      </c>
      <c r="N2614" s="2">
        <f t="shared" si="121"/>
        <v>3</v>
      </c>
      <c r="O2614" s="16">
        <f t="shared" si="122"/>
        <v>3</v>
      </c>
    </row>
    <row r="2615" spans="7:15" ht="13.5" customHeight="1" x14ac:dyDescent="0.25">
      <c r="G2615" s="50">
        <v>42308</v>
      </c>
      <c r="H2615" s="51" t="s">
        <v>21</v>
      </c>
      <c r="I2615" s="124"/>
      <c r="J2615" s="51">
        <v>3</v>
      </c>
      <c r="K2615" s="51">
        <v>0</v>
      </c>
      <c r="L2615" s="52">
        <v>1</v>
      </c>
      <c r="M2615" s="49">
        <f t="shared" si="120"/>
        <v>2040</v>
      </c>
      <c r="N2615" s="2">
        <f t="shared" si="121"/>
        <v>3</v>
      </c>
      <c r="O2615" s="16">
        <f t="shared" si="122"/>
        <v>3</v>
      </c>
    </row>
    <row r="2616" spans="7:15" ht="13.5" customHeight="1" x14ac:dyDescent="0.25">
      <c r="G2616" s="50">
        <v>42308</v>
      </c>
      <c r="H2616" s="51" t="s">
        <v>21</v>
      </c>
      <c r="I2616" s="124"/>
      <c r="J2616" s="51">
        <v>3</v>
      </c>
      <c r="K2616" s="51">
        <v>0</v>
      </c>
      <c r="L2616" s="52">
        <v>1</v>
      </c>
      <c r="M2616" s="49">
        <f t="shared" si="120"/>
        <v>2040</v>
      </c>
      <c r="N2616" s="2">
        <f t="shared" si="121"/>
        <v>3</v>
      </c>
      <c r="O2616" s="16">
        <f t="shared" si="122"/>
        <v>3</v>
      </c>
    </row>
    <row r="2617" spans="7:15" ht="13.5" customHeight="1" x14ac:dyDescent="0.25">
      <c r="G2617" s="50">
        <v>42308</v>
      </c>
      <c r="H2617" s="51" t="s">
        <v>21</v>
      </c>
      <c r="I2617" s="124"/>
      <c r="J2617" s="51">
        <v>3</v>
      </c>
      <c r="K2617" s="51">
        <v>0</v>
      </c>
      <c r="L2617" s="52">
        <v>1</v>
      </c>
      <c r="M2617" s="49">
        <f t="shared" si="120"/>
        <v>2040</v>
      </c>
      <c r="N2617" s="2">
        <f t="shared" si="121"/>
        <v>2</v>
      </c>
      <c r="O2617" s="16">
        <f t="shared" si="122"/>
        <v>3</v>
      </c>
    </row>
    <row r="2618" spans="7:15" ht="13.5" customHeight="1" x14ac:dyDescent="0.25">
      <c r="G2618" s="50">
        <v>42308</v>
      </c>
      <c r="H2618" s="51" t="s">
        <v>21</v>
      </c>
      <c r="I2618" s="124"/>
      <c r="J2618" s="51">
        <v>3</v>
      </c>
      <c r="K2618" s="51">
        <v>0</v>
      </c>
      <c r="L2618" s="52">
        <v>1</v>
      </c>
      <c r="M2618" s="49">
        <f t="shared" si="120"/>
        <v>2040</v>
      </c>
      <c r="N2618" s="2">
        <f t="shared" si="121"/>
        <v>1</v>
      </c>
      <c r="O2618" s="16">
        <f t="shared" si="122"/>
        <v>3</v>
      </c>
    </row>
    <row r="2619" spans="7:15" ht="13.5" customHeight="1" x14ac:dyDescent="0.25">
      <c r="G2619" s="50">
        <v>42308</v>
      </c>
      <c r="H2619" s="51" t="s">
        <v>21</v>
      </c>
      <c r="I2619" s="124"/>
      <c r="J2619" s="51">
        <v>3</v>
      </c>
      <c r="K2619" s="51">
        <v>0</v>
      </c>
      <c r="L2619" s="52">
        <v>2</v>
      </c>
      <c r="M2619" s="49">
        <f t="shared" si="120"/>
        <v>2041</v>
      </c>
      <c r="N2619" s="2">
        <f t="shared" si="121"/>
        <v>3</v>
      </c>
      <c r="O2619" s="16">
        <f t="shared" si="122"/>
        <v>3</v>
      </c>
    </row>
    <row r="2620" spans="7:15" ht="13.5" customHeight="1" x14ac:dyDescent="0.25">
      <c r="G2620" s="50">
        <v>42308</v>
      </c>
      <c r="H2620" s="51" t="s">
        <v>21</v>
      </c>
      <c r="I2620" s="124"/>
      <c r="J2620" s="51">
        <v>3</v>
      </c>
      <c r="K2620" s="51">
        <v>0</v>
      </c>
      <c r="L2620" s="52">
        <v>2</v>
      </c>
      <c r="M2620" s="49">
        <f t="shared" si="120"/>
        <v>2041</v>
      </c>
      <c r="N2620" s="2">
        <f t="shared" si="121"/>
        <v>3</v>
      </c>
      <c r="O2620" s="16">
        <f t="shared" si="122"/>
        <v>3</v>
      </c>
    </row>
    <row r="2621" spans="7:15" ht="13.5" customHeight="1" x14ac:dyDescent="0.25">
      <c r="G2621" s="50">
        <v>42308</v>
      </c>
      <c r="H2621" s="51" t="s">
        <v>21</v>
      </c>
      <c r="I2621" s="124"/>
      <c r="J2621" s="51">
        <v>3</v>
      </c>
      <c r="K2621" s="51">
        <v>0</v>
      </c>
      <c r="L2621" s="52">
        <v>2</v>
      </c>
      <c r="M2621" s="49">
        <f t="shared" si="120"/>
        <v>2041</v>
      </c>
      <c r="N2621" s="2">
        <f t="shared" si="121"/>
        <v>3</v>
      </c>
      <c r="O2621" s="16">
        <f t="shared" si="122"/>
        <v>3</v>
      </c>
    </row>
    <row r="2622" spans="7:15" ht="13.5" customHeight="1" x14ac:dyDescent="0.25">
      <c r="G2622" s="50">
        <v>42308</v>
      </c>
      <c r="H2622" s="51" t="s">
        <v>21</v>
      </c>
      <c r="I2622" s="124"/>
      <c r="J2622" s="51">
        <v>3</v>
      </c>
      <c r="K2622" s="51">
        <v>0</v>
      </c>
      <c r="L2622" s="52">
        <v>2</v>
      </c>
      <c r="M2622" s="49">
        <f t="shared" si="120"/>
        <v>2041</v>
      </c>
      <c r="N2622" s="2">
        <f t="shared" si="121"/>
        <v>2</v>
      </c>
      <c r="O2622" s="16">
        <f t="shared" si="122"/>
        <v>3</v>
      </c>
    </row>
    <row r="2623" spans="7:15" ht="13.5" customHeight="1" x14ac:dyDescent="0.25">
      <c r="G2623" s="50">
        <v>42308</v>
      </c>
      <c r="H2623" s="51" t="s">
        <v>21</v>
      </c>
      <c r="I2623" s="124"/>
      <c r="J2623" s="51">
        <v>3</v>
      </c>
      <c r="K2623" s="51">
        <v>0</v>
      </c>
      <c r="L2623" s="52">
        <v>2</v>
      </c>
      <c r="M2623" s="49">
        <f t="shared" si="120"/>
        <v>2041</v>
      </c>
      <c r="N2623" s="2">
        <f t="shared" si="121"/>
        <v>1</v>
      </c>
      <c r="O2623" s="16">
        <f t="shared" si="122"/>
        <v>3</v>
      </c>
    </row>
    <row r="2624" spans="7:15" ht="13.5" customHeight="1" x14ac:dyDescent="0.25">
      <c r="G2624" s="50">
        <v>42308</v>
      </c>
      <c r="H2624" s="51" t="s">
        <v>21</v>
      </c>
      <c r="I2624" s="124"/>
      <c r="J2624" s="51">
        <v>3</v>
      </c>
      <c r="K2624" s="51">
        <v>0</v>
      </c>
      <c r="L2624" s="52">
        <v>3</v>
      </c>
      <c r="M2624" s="49">
        <f t="shared" si="120"/>
        <v>2042</v>
      </c>
      <c r="N2624" s="2">
        <f t="shared" si="121"/>
        <v>3</v>
      </c>
      <c r="O2624" s="16">
        <f t="shared" si="122"/>
        <v>3</v>
      </c>
    </row>
    <row r="2625" spans="7:15" ht="13.5" customHeight="1" x14ac:dyDescent="0.25">
      <c r="G2625" s="50">
        <v>42308</v>
      </c>
      <c r="H2625" s="51" t="s">
        <v>21</v>
      </c>
      <c r="I2625" s="124"/>
      <c r="J2625" s="51">
        <v>3</v>
      </c>
      <c r="K2625" s="51">
        <v>0</v>
      </c>
      <c r="L2625" s="52">
        <v>3</v>
      </c>
      <c r="M2625" s="49">
        <f t="shared" si="120"/>
        <v>2042</v>
      </c>
      <c r="N2625" s="2">
        <f t="shared" si="121"/>
        <v>3</v>
      </c>
      <c r="O2625" s="16">
        <f t="shared" si="122"/>
        <v>3</v>
      </c>
    </row>
    <row r="2626" spans="7:15" ht="13.5" customHeight="1" x14ac:dyDescent="0.25">
      <c r="G2626" s="50">
        <v>42308</v>
      </c>
      <c r="H2626" s="51" t="s">
        <v>21</v>
      </c>
      <c r="I2626" s="124"/>
      <c r="J2626" s="51">
        <v>3</v>
      </c>
      <c r="K2626" s="51">
        <v>0</v>
      </c>
      <c r="L2626" s="52">
        <v>3</v>
      </c>
      <c r="M2626" s="49">
        <f t="shared" si="120"/>
        <v>2042</v>
      </c>
      <c r="N2626" s="2">
        <f t="shared" si="121"/>
        <v>3</v>
      </c>
      <c r="O2626" s="16">
        <f t="shared" si="122"/>
        <v>3</v>
      </c>
    </row>
    <row r="2627" spans="7:15" ht="13.5" customHeight="1" x14ac:dyDescent="0.25">
      <c r="G2627" s="50">
        <v>42308</v>
      </c>
      <c r="H2627" s="51" t="s">
        <v>21</v>
      </c>
      <c r="I2627" s="124"/>
      <c r="J2627" s="51">
        <v>3</v>
      </c>
      <c r="K2627" s="51">
        <v>0</v>
      </c>
      <c r="L2627" s="52">
        <v>3</v>
      </c>
      <c r="M2627" s="49">
        <f t="shared" si="120"/>
        <v>2042</v>
      </c>
      <c r="N2627" s="2">
        <f t="shared" si="121"/>
        <v>2</v>
      </c>
      <c r="O2627" s="16">
        <f t="shared" si="122"/>
        <v>3</v>
      </c>
    </row>
    <row r="2628" spans="7:15" ht="13.5" customHeight="1" x14ac:dyDescent="0.25">
      <c r="G2628" s="50">
        <v>42308</v>
      </c>
      <c r="H2628" s="51" t="s">
        <v>21</v>
      </c>
      <c r="I2628" s="124"/>
      <c r="J2628" s="51">
        <v>3</v>
      </c>
      <c r="K2628" s="51">
        <v>0</v>
      </c>
      <c r="L2628" s="52">
        <v>3</v>
      </c>
      <c r="M2628" s="49">
        <f t="shared" si="120"/>
        <v>2042</v>
      </c>
      <c r="N2628" s="2">
        <f t="shared" si="121"/>
        <v>1</v>
      </c>
      <c r="O2628" s="16">
        <f t="shared" si="122"/>
        <v>3</v>
      </c>
    </row>
    <row r="2629" spans="7:15" ht="13.5" customHeight="1" x14ac:dyDescent="0.25">
      <c r="G2629" s="50">
        <v>42308</v>
      </c>
      <c r="H2629" s="51" t="s">
        <v>21</v>
      </c>
      <c r="I2629" s="124"/>
      <c r="J2629" s="51">
        <v>3</v>
      </c>
      <c r="K2629" s="51">
        <v>0</v>
      </c>
      <c r="L2629" s="52">
        <v>4</v>
      </c>
      <c r="M2629" s="49">
        <f t="shared" si="120"/>
        <v>2043</v>
      </c>
      <c r="N2629" s="2">
        <f t="shared" si="121"/>
        <v>3</v>
      </c>
      <c r="O2629" s="16">
        <f t="shared" si="122"/>
        <v>3</v>
      </c>
    </row>
    <row r="2630" spans="7:15" ht="13.5" customHeight="1" x14ac:dyDescent="0.25">
      <c r="G2630" s="50">
        <v>42308</v>
      </c>
      <c r="H2630" s="51" t="s">
        <v>21</v>
      </c>
      <c r="I2630" s="124"/>
      <c r="J2630" s="51">
        <v>3</v>
      </c>
      <c r="K2630" s="51">
        <v>0</v>
      </c>
      <c r="L2630" s="52">
        <v>4</v>
      </c>
      <c r="M2630" s="49">
        <f t="shared" ref="M2630:M2693" si="123">IF(AND(G2630=G2629,L2630=L2629,I2630=I2629),M2629,M2629+1)</f>
        <v>2043</v>
      </c>
      <c r="N2630" s="2">
        <f t="shared" si="121"/>
        <v>3</v>
      </c>
      <c r="O2630" s="16">
        <f t="shared" si="122"/>
        <v>3</v>
      </c>
    </row>
    <row r="2631" spans="7:15" ht="13.5" customHeight="1" x14ac:dyDescent="0.25">
      <c r="G2631" s="50">
        <v>42308</v>
      </c>
      <c r="H2631" s="51" t="s">
        <v>21</v>
      </c>
      <c r="I2631" s="124"/>
      <c r="J2631" s="51">
        <v>3</v>
      </c>
      <c r="K2631" s="51">
        <v>0</v>
      </c>
      <c r="L2631" s="52">
        <v>4</v>
      </c>
      <c r="M2631" s="49">
        <f t="shared" si="123"/>
        <v>2043</v>
      </c>
      <c r="N2631" s="2">
        <f t="shared" si="121"/>
        <v>3</v>
      </c>
      <c r="O2631" s="16">
        <f t="shared" si="122"/>
        <v>3</v>
      </c>
    </row>
    <row r="2632" spans="7:15" ht="13.5" customHeight="1" x14ac:dyDescent="0.25">
      <c r="G2632" s="50">
        <v>42308</v>
      </c>
      <c r="H2632" s="51" t="s">
        <v>21</v>
      </c>
      <c r="I2632" s="124"/>
      <c r="J2632" s="51">
        <v>3</v>
      </c>
      <c r="K2632" s="51">
        <v>0</v>
      </c>
      <c r="L2632" s="52">
        <v>4</v>
      </c>
      <c r="M2632" s="49">
        <f t="shared" si="123"/>
        <v>2043</v>
      </c>
      <c r="N2632" s="2">
        <f t="shared" si="121"/>
        <v>2</v>
      </c>
      <c r="O2632" s="16">
        <f t="shared" si="122"/>
        <v>3</v>
      </c>
    </row>
    <row r="2633" spans="7:15" ht="13.5" customHeight="1" x14ac:dyDescent="0.25">
      <c r="G2633" s="50">
        <v>42308</v>
      </c>
      <c r="H2633" s="51" t="s">
        <v>21</v>
      </c>
      <c r="I2633" s="124"/>
      <c r="J2633" s="51">
        <v>3</v>
      </c>
      <c r="K2633" s="51">
        <v>0</v>
      </c>
      <c r="L2633" s="52">
        <v>4</v>
      </c>
      <c r="M2633" s="49">
        <f t="shared" si="123"/>
        <v>2043</v>
      </c>
      <c r="N2633" s="2">
        <f t="shared" ref="N2633:N2696" si="124">IF(M2633=M2635,3,IF(M2633=M2634,2,1))</f>
        <v>1</v>
      </c>
      <c r="O2633" s="16">
        <f t="shared" ref="O2633:O2696" si="125">IF(N2631=3,3,IF(N2632=3,3,IF(N2632=2,2,N2633)))</f>
        <v>3</v>
      </c>
    </row>
    <row r="2634" spans="7:15" ht="13.5" customHeight="1" x14ac:dyDescent="0.25">
      <c r="G2634" s="50">
        <v>42308</v>
      </c>
      <c r="H2634" s="51" t="s">
        <v>21</v>
      </c>
      <c r="I2634" s="124"/>
      <c r="J2634" s="51">
        <v>3</v>
      </c>
      <c r="K2634" s="51">
        <v>0</v>
      </c>
      <c r="L2634" s="52">
        <v>5</v>
      </c>
      <c r="M2634" s="49">
        <f t="shared" si="123"/>
        <v>2044</v>
      </c>
      <c r="N2634" s="2">
        <f t="shared" si="124"/>
        <v>3</v>
      </c>
      <c r="O2634" s="16">
        <f t="shared" si="125"/>
        <v>3</v>
      </c>
    </row>
    <row r="2635" spans="7:15" ht="13.5" customHeight="1" x14ac:dyDescent="0.25">
      <c r="G2635" s="50">
        <v>42308</v>
      </c>
      <c r="H2635" s="51" t="s">
        <v>21</v>
      </c>
      <c r="I2635" s="124"/>
      <c r="J2635" s="51">
        <v>3</v>
      </c>
      <c r="K2635" s="51">
        <v>0</v>
      </c>
      <c r="L2635" s="52">
        <v>5</v>
      </c>
      <c r="M2635" s="49">
        <f t="shared" si="123"/>
        <v>2044</v>
      </c>
      <c r="N2635" s="2">
        <f t="shared" si="124"/>
        <v>3</v>
      </c>
      <c r="O2635" s="16">
        <f t="shared" si="125"/>
        <v>3</v>
      </c>
    </row>
    <row r="2636" spans="7:15" ht="13.5" customHeight="1" x14ac:dyDescent="0.25">
      <c r="G2636" s="50">
        <v>42308</v>
      </c>
      <c r="H2636" s="51" t="s">
        <v>21</v>
      </c>
      <c r="I2636" s="124"/>
      <c r="J2636" s="51">
        <v>3</v>
      </c>
      <c r="K2636" s="51">
        <v>0</v>
      </c>
      <c r="L2636" s="52">
        <v>5</v>
      </c>
      <c r="M2636" s="49">
        <f t="shared" si="123"/>
        <v>2044</v>
      </c>
      <c r="N2636" s="2">
        <f t="shared" si="124"/>
        <v>3</v>
      </c>
      <c r="O2636" s="16">
        <f t="shared" si="125"/>
        <v>3</v>
      </c>
    </row>
    <row r="2637" spans="7:15" ht="13.5" customHeight="1" x14ac:dyDescent="0.25">
      <c r="G2637" s="50">
        <v>42308</v>
      </c>
      <c r="H2637" s="51" t="s">
        <v>21</v>
      </c>
      <c r="I2637" s="124"/>
      <c r="J2637" s="51">
        <v>3</v>
      </c>
      <c r="K2637" s="51">
        <v>0</v>
      </c>
      <c r="L2637" s="52">
        <v>5</v>
      </c>
      <c r="M2637" s="49">
        <f t="shared" si="123"/>
        <v>2044</v>
      </c>
      <c r="N2637" s="2">
        <f t="shared" si="124"/>
        <v>2</v>
      </c>
      <c r="O2637" s="16">
        <f t="shared" si="125"/>
        <v>3</v>
      </c>
    </row>
    <row r="2638" spans="7:15" ht="13.5" customHeight="1" x14ac:dyDescent="0.25">
      <c r="G2638" s="50">
        <v>42308</v>
      </c>
      <c r="H2638" s="51" t="s">
        <v>21</v>
      </c>
      <c r="I2638" s="124"/>
      <c r="J2638" s="51">
        <v>3</v>
      </c>
      <c r="K2638" s="51">
        <v>0</v>
      </c>
      <c r="L2638" s="52">
        <v>5</v>
      </c>
      <c r="M2638" s="49">
        <f t="shared" si="123"/>
        <v>2044</v>
      </c>
      <c r="N2638" s="2">
        <f t="shared" si="124"/>
        <v>1</v>
      </c>
      <c r="O2638" s="16">
        <f t="shared" si="125"/>
        <v>3</v>
      </c>
    </row>
    <row r="2639" spans="7:15" ht="13.5" customHeight="1" x14ac:dyDescent="0.25">
      <c r="G2639" s="50">
        <v>42308</v>
      </c>
      <c r="H2639" s="51" t="s">
        <v>21</v>
      </c>
      <c r="I2639" s="124"/>
      <c r="J2639" s="51">
        <v>3</v>
      </c>
      <c r="K2639" s="51">
        <v>0</v>
      </c>
      <c r="L2639" s="52">
        <v>6</v>
      </c>
      <c r="M2639" s="49">
        <f t="shared" si="123"/>
        <v>2045</v>
      </c>
      <c r="N2639" s="2">
        <f t="shared" si="124"/>
        <v>3</v>
      </c>
      <c r="O2639" s="16">
        <f t="shared" si="125"/>
        <v>3</v>
      </c>
    </row>
    <row r="2640" spans="7:15" ht="13.5" customHeight="1" x14ac:dyDescent="0.25">
      <c r="G2640" s="50">
        <v>42308</v>
      </c>
      <c r="H2640" s="51" t="s">
        <v>21</v>
      </c>
      <c r="I2640" s="124"/>
      <c r="J2640" s="51">
        <v>3</v>
      </c>
      <c r="K2640" s="51">
        <v>0</v>
      </c>
      <c r="L2640" s="52">
        <v>6</v>
      </c>
      <c r="M2640" s="49">
        <f t="shared" si="123"/>
        <v>2045</v>
      </c>
      <c r="N2640" s="2">
        <f t="shared" si="124"/>
        <v>3</v>
      </c>
      <c r="O2640" s="16">
        <f t="shared" si="125"/>
        <v>3</v>
      </c>
    </row>
    <row r="2641" spans="7:15" ht="13.5" customHeight="1" x14ac:dyDescent="0.25">
      <c r="G2641" s="50">
        <v>42308</v>
      </c>
      <c r="H2641" s="51" t="s">
        <v>21</v>
      </c>
      <c r="I2641" s="124"/>
      <c r="J2641" s="51">
        <v>3</v>
      </c>
      <c r="K2641" s="51">
        <v>0</v>
      </c>
      <c r="L2641" s="52">
        <v>6</v>
      </c>
      <c r="M2641" s="49">
        <f t="shared" si="123"/>
        <v>2045</v>
      </c>
      <c r="N2641" s="2">
        <f t="shared" si="124"/>
        <v>3</v>
      </c>
      <c r="O2641" s="16">
        <f t="shared" si="125"/>
        <v>3</v>
      </c>
    </row>
    <row r="2642" spans="7:15" ht="13.5" customHeight="1" x14ac:dyDescent="0.25">
      <c r="G2642" s="50">
        <v>42308</v>
      </c>
      <c r="H2642" s="51" t="s">
        <v>21</v>
      </c>
      <c r="I2642" s="124"/>
      <c r="J2642" s="51">
        <v>3</v>
      </c>
      <c r="K2642" s="51">
        <v>0</v>
      </c>
      <c r="L2642" s="52">
        <v>6</v>
      </c>
      <c r="M2642" s="49">
        <f t="shared" si="123"/>
        <v>2045</v>
      </c>
      <c r="N2642" s="2">
        <f t="shared" si="124"/>
        <v>2</v>
      </c>
      <c r="O2642" s="16">
        <f t="shared" si="125"/>
        <v>3</v>
      </c>
    </row>
    <row r="2643" spans="7:15" ht="13.5" customHeight="1" x14ac:dyDescent="0.25">
      <c r="G2643" s="50">
        <v>42308</v>
      </c>
      <c r="H2643" s="51" t="s">
        <v>21</v>
      </c>
      <c r="I2643" s="124"/>
      <c r="J2643" s="51">
        <v>3</v>
      </c>
      <c r="K2643" s="51">
        <v>0</v>
      </c>
      <c r="L2643" s="52">
        <v>6</v>
      </c>
      <c r="M2643" s="49">
        <f t="shared" si="123"/>
        <v>2045</v>
      </c>
      <c r="N2643" s="2">
        <f t="shared" si="124"/>
        <v>1</v>
      </c>
      <c r="O2643" s="16">
        <f t="shared" si="125"/>
        <v>3</v>
      </c>
    </row>
    <row r="2644" spans="7:15" ht="13.5" customHeight="1" x14ac:dyDescent="0.25">
      <c r="G2644" s="50">
        <v>42308</v>
      </c>
      <c r="H2644" s="51" t="s">
        <v>21</v>
      </c>
      <c r="I2644" s="124"/>
      <c r="J2644" s="51">
        <v>3</v>
      </c>
      <c r="K2644" s="51">
        <v>0</v>
      </c>
      <c r="L2644" s="52">
        <v>7</v>
      </c>
      <c r="M2644" s="49">
        <f t="shared" si="123"/>
        <v>2046</v>
      </c>
      <c r="N2644" s="2">
        <f t="shared" si="124"/>
        <v>3</v>
      </c>
      <c r="O2644" s="16">
        <f t="shared" si="125"/>
        <v>3</v>
      </c>
    </row>
    <row r="2645" spans="7:15" ht="13.5" customHeight="1" x14ac:dyDescent="0.25">
      <c r="G2645" s="50">
        <v>42308</v>
      </c>
      <c r="H2645" s="51" t="s">
        <v>21</v>
      </c>
      <c r="I2645" s="124"/>
      <c r="J2645" s="51">
        <v>3</v>
      </c>
      <c r="K2645" s="51">
        <v>0</v>
      </c>
      <c r="L2645" s="52">
        <v>7</v>
      </c>
      <c r="M2645" s="49">
        <f t="shared" si="123"/>
        <v>2046</v>
      </c>
      <c r="N2645" s="2">
        <f t="shared" si="124"/>
        <v>3</v>
      </c>
      <c r="O2645" s="16">
        <f t="shared" si="125"/>
        <v>3</v>
      </c>
    </row>
    <row r="2646" spans="7:15" ht="13.5" customHeight="1" x14ac:dyDescent="0.25">
      <c r="G2646" s="50">
        <v>42308</v>
      </c>
      <c r="H2646" s="51" t="s">
        <v>21</v>
      </c>
      <c r="I2646" s="124"/>
      <c r="J2646" s="51">
        <v>3</v>
      </c>
      <c r="K2646" s="51">
        <v>0</v>
      </c>
      <c r="L2646" s="52">
        <v>7</v>
      </c>
      <c r="M2646" s="49">
        <f t="shared" si="123"/>
        <v>2046</v>
      </c>
      <c r="N2646" s="2">
        <f t="shared" si="124"/>
        <v>3</v>
      </c>
      <c r="O2646" s="16">
        <f t="shared" si="125"/>
        <v>3</v>
      </c>
    </row>
    <row r="2647" spans="7:15" ht="13.5" customHeight="1" x14ac:dyDescent="0.25">
      <c r="G2647" s="50">
        <v>42308</v>
      </c>
      <c r="H2647" s="51" t="s">
        <v>21</v>
      </c>
      <c r="I2647" s="124"/>
      <c r="J2647" s="51">
        <v>3</v>
      </c>
      <c r="K2647" s="51">
        <v>0</v>
      </c>
      <c r="L2647" s="52">
        <v>7</v>
      </c>
      <c r="M2647" s="49">
        <f t="shared" si="123"/>
        <v>2046</v>
      </c>
      <c r="N2647" s="2">
        <f t="shared" si="124"/>
        <v>2</v>
      </c>
      <c r="O2647" s="16">
        <f t="shared" si="125"/>
        <v>3</v>
      </c>
    </row>
    <row r="2648" spans="7:15" ht="13.5" customHeight="1" x14ac:dyDescent="0.25">
      <c r="G2648" s="50">
        <v>42308</v>
      </c>
      <c r="H2648" s="51" t="s">
        <v>21</v>
      </c>
      <c r="I2648" s="124"/>
      <c r="J2648" s="51">
        <v>3</v>
      </c>
      <c r="K2648" s="51">
        <v>0</v>
      </c>
      <c r="L2648" s="52">
        <v>7</v>
      </c>
      <c r="M2648" s="49">
        <f t="shared" si="123"/>
        <v>2046</v>
      </c>
      <c r="N2648" s="2">
        <f t="shared" si="124"/>
        <v>1</v>
      </c>
      <c r="O2648" s="16">
        <f t="shared" si="125"/>
        <v>3</v>
      </c>
    </row>
    <row r="2649" spans="7:15" ht="13.5" customHeight="1" x14ac:dyDescent="0.25">
      <c r="G2649" s="50">
        <v>42308</v>
      </c>
      <c r="H2649" s="51" t="s">
        <v>21</v>
      </c>
      <c r="I2649" s="124"/>
      <c r="J2649" s="51">
        <v>3</v>
      </c>
      <c r="K2649" s="51">
        <v>0</v>
      </c>
      <c r="L2649" s="52">
        <v>8</v>
      </c>
      <c r="M2649" s="49">
        <f t="shared" si="123"/>
        <v>2047</v>
      </c>
      <c r="N2649" s="2">
        <f t="shared" si="124"/>
        <v>3</v>
      </c>
      <c r="O2649" s="16">
        <f t="shared" si="125"/>
        <v>3</v>
      </c>
    </row>
    <row r="2650" spans="7:15" ht="13.5" customHeight="1" x14ac:dyDescent="0.25">
      <c r="G2650" s="50">
        <v>42308</v>
      </c>
      <c r="H2650" s="51" t="s">
        <v>21</v>
      </c>
      <c r="I2650" s="124"/>
      <c r="J2650" s="51">
        <v>3</v>
      </c>
      <c r="K2650" s="51">
        <v>0</v>
      </c>
      <c r="L2650" s="52">
        <v>8</v>
      </c>
      <c r="M2650" s="49">
        <f t="shared" si="123"/>
        <v>2047</v>
      </c>
      <c r="N2650" s="2">
        <f t="shared" si="124"/>
        <v>3</v>
      </c>
      <c r="O2650" s="16">
        <f t="shared" si="125"/>
        <v>3</v>
      </c>
    </row>
    <row r="2651" spans="7:15" ht="13.5" customHeight="1" x14ac:dyDescent="0.25">
      <c r="G2651" s="50">
        <v>42308</v>
      </c>
      <c r="H2651" s="51" t="s">
        <v>21</v>
      </c>
      <c r="I2651" s="124"/>
      <c r="J2651" s="51">
        <v>3</v>
      </c>
      <c r="K2651" s="51">
        <v>0</v>
      </c>
      <c r="L2651" s="52">
        <v>8</v>
      </c>
      <c r="M2651" s="49">
        <f t="shared" si="123"/>
        <v>2047</v>
      </c>
      <c r="N2651" s="2">
        <f t="shared" si="124"/>
        <v>3</v>
      </c>
      <c r="O2651" s="16">
        <f t="shared" si="125"/>
        <v>3</v>
      </c>
    </row>
    <row r="2652" spans="7:15" ht="13.5" customHeight="1" x14ac:dyDescent="0.25">
      <c r="G2652" s="50">
        <v>42308</v>
      </c>
      <c r="H2652" s="51" t="s">
        <v>21</v>
      </c>
      <c r="I2652" s="124"/>
      <c r="J2652" s="51">
        <v>3</v>
      </c>
      <c r="K2652" s="51">
        <v>0</v>
      </c>
      <c r="L2652" s="52">
        <v>8</v>
      </c>
      <c r="M2652" s="49">
        <f t="shared" si="123"/>
        <v>2047</v>
      </c>
      <c r="N2652" s="2">
        <f t="shared" si="124"/>
        <v>2</v>
      </c>
      <c r="O2652" s="16">
        <f t="shared" si="125"/>
        <v>3</v>
      </c>
    </row>
    <row r="2653" spans="7:15" ht="13.5" customHeight="1" x14ac:dyDescent="0.25">
      <c r="G2653" s="50">
        <v>42308</v>
      </c>
      <c r="H2653" s="51" t="s">
        <v>21</v>
      </c>
      <c r="I2653" s="124"/>
      <c r="J2653" s="51">
        <v>3</v>
      </c>
      <c r="K2653" s="51">
        <v>0</v>
      </c>
      <c r="L2653" s="52">
        <v>8</v>
      </c>
      <c r="M2653" s="49">
        <f t="shared" si="123"/>
        <v>2047</v>
      </c>
      <c r="N2653" s="2">
        <f t="shared" si="124"/>
        <v>1</v>
      </c>
      <c r="O2653" s="16">
        <f t="shared" si="125"/>
        <v>3</v>
      </c>
    </row>
    <row r="2654" spans="7:15" ht="13.5" customHeight="1" x14ac:dyDescent="0.25">
      <c r="G2654" s="50">
        <v>42308</v>
      </c>
      <c r="H2654" s="51" t="s">
        <v>21</v>
      </c>
      <c r="I2654" s="124"/>
      <c r="J2654" s="51">
        <v>3</v>
      </c>
      <c r="K2654" s="51">
        <v>0</v>
      </c>
      <c r="L2654" s="52">
        <v>9</v>
      </c>
      <c r="M2654" s="49">
        <f t="shared" si="123"/>
        <v>2048</v>
      </c>
      <c r="N2654" s="2">
        <f t="shared" si="124"/>
        <v>3</v>
      </c>
      <c r="O2654" s="16">
        <f t="shared" si="125"/>
        <v>3</v>
      </c>
    </row>
    <row r="2655" spans="7:15" ht="13.5" customHeight="1" x14ac:dyDescent="0.25">
      <c r="G2655" s="50">
        <v>42308</v>
      </c>
      <c r="H2655" s="51" t="s">
        <v>21</v>
      </c>
      <c r="I2655" s="124"/>
      <c r="J2655" s="51">
        <v>3</v>
      </c>
      <c r="K2655" s="51">
        <v>0</v>
      </c>
      <c r="L2655" s="52">
        <v>9</v>
      </c>
      <c r="M2655" s="49">
        <f t="shared" si="123"/>
        <v>2048</v>
      </c>
      <c r="N2655" s="2">
        <f t="shared" si="124"/>
        <v>3</v>
      </c>
      <c r="O2655" s="16">
        <f t="shared" si="125"/>
        <v>3</v>
      </c>
    </row>
    <row r="2656" spans="7:15" ht="13.5" customHeight="1" x14ac:dyDescent="0.25">
      <c r="G2656" s="50">
        <v>42308</v>
      </c>
      <c r="H2656" s="51" t="s">
        <v>21</v>
      </c>
      <c r="I2656" s="124"/>
      <c r="J2656" s="51">
        <v>3</v>
      </c>
      <c r="K2656" s="51">
        <v>0</v>
      </c>
      <c r="L2656" s="52">
        <v>9</v>
      </c>
      <c r="M2656" s="49">
        <f t="shared" si="123"/>
        <v>2048</v>
      </c>
      <c r="N2656" s="2">
        <f t="shared" si="124"/>
        <v>3</v>
      </c>
      <c r="O2656" s="16">
        <f t="shared" si="125"/>
        <v>3</v>
      </c>
    </row>
    <row r="2657" spans="7:15" ht="13.5" customHeight="1" x14ac:dyDescent="0.25">
      <c r="G2657" s="50">
        <v>42308</v>
      </c>
      <c r="H2657" s="51" t="s">
        <v>21</v>
      </c>
      <c r="I2657" s="124"/>
      <c r="J2657" s="51">
        <v>3</v>
      </c>
      <c r="K2657" s="51">
        <v>0</v>
      </c>
      <c r="L2657" s="52">
        <v>9</v>
      </c>
      <c r="M2657" s="49">
        <f t="shared" si="123"/>
        <v>2048</v>
      </c>
      <c r="N2657" s="2">
        <f t="shared" si="124"/>
        <v>2</v>
      </c>
      <c r="O2657" s="16">
        <f t="shared" si="125"/>
        <v>3</v>
      </c>
    </row>
    <row r="2658" spans="7:15" ht="13.5" customHeight="1" x14ac:dyDescent="0.25">
      <c r="G2658" s="50">
        <v>42308</v>
      </c>
      <c r="H2658" s="51" t="s">
        <v>21</v>
      </c>
      <c r="I2658" s="124"/>
      <c r="J2658" s="51">
        <v>3</v>
      </c>
      <c r="K2658" s="51">
        <v>0</v>
      </c>
      <c r="L2658" s="52">
        <v>9</v>
      </c>
      <c r="M2658" s="49">
        <f t="shared" si="123"/>
        <v>2048</v>
      </c>
      <c r="N2658" s="2">
        <f t="shared" si="124"/>
        <v>1</v>
      </c>
      <c r="O2658" s="16">
        <f t="shared" si="125"/>
        <v>3</v>
      </c>
    </row>
    <row r="2659" spans="7:15" ht="13.5" customHeight="1" x14ac:dyDescent="0.25">
      <c r="G2659" s="50">
        <v>42311</v>
      </c>
      <c r="H2659" s="51" t="s">
        <v>21</v>
      </c>
      <c r="I2659" s="124"/>
      <c r="J2659" s="51">
        <v>3</v>
      </c>
      <c r="K2659" s="51">
        <v>2</v>
      </c>
      <c r="L2659" s="52">
        <v>2</v>
      </c>
      <c r="M2659" s="49">
        <f t="shared" si="123"/>
        <v>2049</v>
      </c>
      <c r="N2659" s="2">
        <f t="shared" si="124"/>
        <v>3</v>
      </c>
      <c r="O2659" s="16">
        <f t="shared" si="125"/>
        <v>3</v>
      </c>
    </row>
    <row r="2660" spans="7:15" ht="13.5" customHeight="1" x14ac:dyDescent="0.25">
      <c r="G2660" s="50">
        <v>42311</v>
      </c>
      <c r="H2660" s="51" t="s">
        <v>21</v>
      </c>
      <c r="I2660" s="124"/>
      <c r="J2660" s="51">
        <v>3</v>
      </c>
      <c r="K2660" s="51">
        <v>2</v>
      </c>
      <c r="L2660" s="52">
        <v>2</v>
      </c>
      <c r="M2660" s="49">
        <f t="shared" si="123"/>
        <v>2049</v>
      </c>
      <c r="N2660" s="2">
        <f t="shared" si="124"/>
        <v>3</v>
      </c>
      <c r="O2660" s="16">
        <f t="shared" si="125"/>
        <v>3</v>
      </c>
    </row>
    <row r="2661" spans="7:15" ht="13.5" customHeight="1" x14ac:dyDescent="0.25">
      <c r="G2661" s="50">
        <v>42311</v>
      </c>
      <c r="H2661" s="51" t="s">
        <v>21</v>
      </c>
      <c r="I2661" s="124"/>
      <c r="J2661" s="51">
        <v>3</v>
      </c>
      <c r="K2661" s="51">
        <v>2</v>
      </c>
      <c r="L2661" s="52">
        <v>2</v>
      </c>
      <c r="M2661" s="49">
        <f t="shared" si="123"/>
        <v>2049</v>
      </c>
      <c r="N2661" s="2">
        <f t="shared" si="124"/>
        <v>3</v>
      </c>
      <c r="O2661" s="16">
        <f t="shared" si="125"/>
        <v>3</v>
      </c>
    </row>
    <row r="2662" spans="7:15" ht="13.5" customHeight="1" x14ac:dyDescent="0.25">
      <c r="G2662" s="50">
        <v>42311</v>
      </c>
      <c r="H2662" s="51" t="s">
        <v>21</v>
      </c>
      <c r="I2662" s="124"/>
      <c r="J2662" s="51">
        <v>3</v>
      </c>
      <c r="K2662" s="51">
        <v>2</v>
      </c>
      <c r="L2662" s="52">
        <v>2</v>
      </c>
      <c r="M2662" s="49">
        <f t="shared" si="123"/>
        <v>2049</v>
      </c>
      <c r="N2662" s="2">
        <f t="shared" si="124"/>
        <v>2</v>
      </c>
      <c r="O2662" s="16">
        <f t="shared" si="125"/>
        <v>3</v>
      </c>
    </row>
    <row r="2663" spans="7:15" ht="13.5" customHeight="1" x14ac:dyDescent="0.25">
      <c r="G2663" s="50">
        <v>42311</v>
      </c>
      <c r="H2663" s="51" t="s">
        <v>21</v>
      </c>
      <c r="I2663" s="124"/>
      <c r="J2663" s="51">
        <v>3</v>
      </c>
      <c r="K2663" s="51">
        <v>2</v>
      </c>
      <c r="L2663" s="52">
        <v>2</v>
      </c>
      <c r="M2663" s="49">
        <f t="shared" si="123"/>
        <v>2049</v>
      </c>
      <c r="N2663" s="2">
        <f t="shared" si="124"/>
        <v>1</v>
      </c>
      <c r="O2663" s="16">
        <f t="shared" si="125"/>
        <v>3</v>
      </c>
    </row>
    <row r="2664" spans="7:15" ht="13.5" customHeight="1" x14ac:dyDescent="0.25">
      <c r="G2664" s="50">
        <v>42311</v>
      </c>
      <c r="H2664" s="51" t="s">
        <v>21</v>
      </c>
      <c r="I2664" s="124"/>
      <c r="J2664" s="51">
        <v>3</v>
      </c>
      <c r="K2664" s="51">
        <v>2</v>
      </c>
      <c r="L2664" s="52">
        <v>3</v>
      </c>
      <c r="M2664" s="49">
        <f t="shared" si="123"/>
        <v>2050</v>
      </c>
      <c r="N2664" s="2">
        <f t="shared" si="124"/>
        <v>3</v>
      </c>
      <c r="O2664" s="16">
        <f t="shared" si="125"/>
        <v>3</v>
      </c>
    </row>
    <row r="2665" spans="7:15" ht="13.5" customHeight="1" x14ac:dyDescent="0.25">
      <c r="G2665" s="50">
        <v>42311</v>
      </c>
      <c r="H2665" s="51" t="s">
        <v>21</v>
      </c>
      <c r="I2665" s="124"/>
      <c r="J2665" s="51">
        <v>3</v>
      </c>
      <c r="K2665" s="51">
        <v>2</v>
      </c>
      <c r="L2665" s="52">
        <v>3</v>
      </c>
      <c r="M2665" s="49">
        <f t="shared" si="123"/>
        <v>2050</v>
      </c>
      <c r="N2665" s="2">
        <f t="shared" si="124"/>
        <v>3</v>
      </c>
      <c r="O2665" s="16">
        <f t="shared" si="125"/>
        <v>3</v>
      </c>
    </row>
    <row r="2666" spans="7:15" ht="13.5" customHeight="1" x14ac:dyDescent="0.25">
      <c r="G2666" s="50">
        <v>42311</v>
      </c>
      <c r="H2666" s="51" t="s">
        <v>21</v>
      </c>
      <c r="I2666" s="124"/>
      <c r="J2666" s="51">
        <v>3</v>
      </c>
      <c r="K2666" s="51">
        <v>2</v>
      </c>
      <c r="L2666" s="52">
        <v>3</v>
      </c>
      <c r="M2666" s="49">
        <f t="shared" si="123"/>
        <v>2050</v>
      </c>
      <c r="N2666" s="2">
        <f t="shared" si="124"/>
        <v>3</v>
      </c>
      <c r="O2666" s="16">
        <f t="shared" si="125"/>
        <v>3</v>
      </c>
    </row>
    <row r="2667" spans="7:15" ht="13.5" customHeight="1" x14ac:dyDescent="0.25">
      <c r="G2667" s="50">
        <v>42311</v>
      </c>
      <c r="H2667" s="51" t="s">
        <v>21</v>
      </c>
      <c r="I2667" s="124"/>
      <c r="J2667" s="51">
        <v>3</v>
      </c>
      <c r="K2667" s="51">
        <v>2</v>
      </c>
      <c r="L2667" s="52">
        <v>3</v>
      </c>
      <c r="M2667" s="49">
        <f t="shared" si="123"/>
        <v>2050</v>
      </c>
      <c r="N2667" s="2">
        <f t="shared" si="124"/>
        <v>2</v>
      </c>
      <c r="O2667" s="16">
        <f t="shared" si="125"/>
        <v>3</v>
      </c>
    </row>
    <row r="2668" spans="7:15" ht="13.5" customHeight="1" x14ac:dyDescent="0.25">
      <c r="G2668" s="50">
        <v>42311</v>
      </c>
      <c r="H2668" s="51" t="s">
        <v>21</v>
      </c>
      <c r="I2668" s="124"/>
      <c r="J2668" s="51">
        <v>3</v>
      </c>
      <c r="K2668" s="51">
        <v>2</v>
      </c>
      <c r="L2668" s="52">
        <v>3</v>
      </c>
      <c r="M2668" s="49">
        <f t="shared" si="123"/>
        <v>2050</v>
      </c>
      <c r="N2668" s="2">
        <f t="shared" si="124"/>
        <v>1</v>
      </c>
      <c r="O2668" s="16">
        <f t="shared" si="125"/>
        <v>3</v>
      </c>
    </row>
    <row r="2669" spans="7:15" ht="13.5" customHeight="1" x14ac:dyDescent="0.25">
      <c r="G2669" s="50">
        <v>42311</v>
      </c>
      <c r="H2669" s="51" t="s">
        <v>21</v>
      </c>
      <c r="I2669" s="124"/>
      <c r="J2669" s="51">
        <v>3</v>
      </c>
      <c r="K2669" s="51">
        <v>2</v>
      </c>
      <c r="L2669" s="52">
        <v>4</v>
      </c>
      <c r="M2669" s="49">
        <f t="shared" si="123"/>
        <v>2051</v>
      </c>
      <c r="N2669" s="2">
        <f t="shared" si="124"/>
        <v>3</v>
      </c>
      <c r="O2669" s="16">
        <f t="shared" si="125"/>
        <v>3</v>
      </c>
    </row>
    <row r="2670" spans="7:15" ht="13.5" customHeight="1" x14ac:dyDescent="0.25">
      <c r="G2670" s="50">
        <v>42311</v>
      </c>
      <c r="H2670" s="51" t="s">
        <v>21</v>
      </c>
      <c r="I2670" s="124"/>
      <c r="J2670" s="51">
        <v>3</v>
      </c>
      <c r="K2670" s="51">
        <v>2</v>
      </c>
      <c r="L2670" s="52">
        <v>4</v>
      </c>
      <c r="M2670" s="49">
        <f t="shared" si="123"/>
        <v>2051</v>
      </c>
      <c r="N2670" s="2">
        <f t="shared" si="124"/>
        <v>3</v>
      </c>
      <c r="O2670" s="16">
        <f t="shared" si="125"/>
        <v>3</v>
      </c>
    </row>
    <row r="2671" spans="7:15" ht="13.5" customHeight="1" x14ac:dyDescent="0.25">
      <c r="G2671" s="50">
        <v>42311</v>
      </c>
      <c r="H2671" s="51" t="s">
        <v>21</v>
      </c>
      <c r="I2671" s="124"/>
      <c r="J2671" s="51">
        <v>3</v>
      </c>
      <c r="K2671" s="51">
        <v>2</v>
      </c>
      <c r="L2671" s="52">
        <v>4</v>
      </c>
      <c r="M2671" s="49">
        <f t="shared" si="123"/>
        <v>2051</v>
      </c>
      <c r="N2671" s="2">
        <f t="shared" si="124"/>
        <v>3</v>
      </c>
      <c r="O2671" s="16">
        <f t="shared" si="125"/>
        <v>3</v>
      </c>
    </row>
    <row r="2672" spans="7:15" ht="13.5" customHeight="1" x14ac:dyDescent="0.25">
      <c r="G2672" s="50">
        <v>42311</v>
      </c>
      <c r="H2672" s="51" t="s">
        <v>21</v>
      </c>
      <c r="I2672" s="124"/>
      <c r="J2672" s="51">
        <v>3</v>
      </c>
      <c r="K2672" s="51">
        <v>2</v>
      </c>
      <c r="L2672" s="52">
        <v>4</v>
      </c>
      <c r="M2672" s="49">
        <f t="shared" si="123"/>
        <v>2051</v>
      </c>
      <c r="N2672" s="2">
        <f t="shared" si="124"/>
        <v>2</v>
      </c>
      <c r="O2672" s="16">
        <f t="shared" si="125"/>
        <v>3</v>
      </c>
    </row>
    <row r="2673" spans="7:15" ht="13.5" customHeight="1" x14ac:dyDescent="0.25">
      <c r="G2673" s="50">
        <v>42311</v>
      </c>
      <c r="H2673" s="51" t="s">
        <v>21</v>
      </c>
      <c r="I2673" s="124"/>
      <c r="J2673" s="51">
        <v>3</v>
      </c>
      <c r="K2673" s="51">
        <v>2</v>
      </c>
      <c r="L2673" s="52">
        <v>4</v>
      </c>
      <c r="M2673" s="49">
        <f t="shared" si="123"/>
        <v>2051</v>
      </c>
      <c r="N2673" s="2">
        <f t="shared" si="124"/>
        <v>1</v>
      </c>
      <c r="O2673" s="16">
        <f t="shared" si="125"/>
        <v>3</v>
      </c>
    </row>
    <row r="2674" spans="7:15" ht="13.5" customHeight="1" x14ac:dyDescent="0.25">
      <c r="G2674" s="50">
        <v>42311</v>
      </c>
      <c r="H2674" s="51" t="s">
        <v>21</v>
      </c>
      <c r="I2674" s="124"/>
      <c r="J2674" s="51">
        <v>3</v>
      </c>
      <c r="K2674" s="51">
        <v>2</v>
      </c>
      <c r="L2674" s="52">
        <v>5</v>
      </c>
      <c r="M2674" s="49">
        <f t="shared" si="123"/>
        <v>2052</v>
      </c>
      <c r="N2674" s="2">
        <f t="shared" si="124"/>
        <v>3</v>
      </c>
      <c r="O2674" s="16">
        <f t="shared" si="125"/>
        <v>3</v>
      </c>
    </row>
    <row r="2675" spans="7:15" ht="13.5" customHeight="1" x14ac:dyDescent="0.25">
      <c r="G2675" s="50">
        <v>42311</v>
      </c>
      <c r="H2675" s="51" t="s">
        <v>21</v>
      </c>
      <c r="I2675" s="124"/>
      <c r="J2675" s="51">
        <v>3</v>
      </c>
      <c r="K2675" s="51">
        <v>2</v>
      </c>
      <c r="L2675" s="52">
        <v>5</v>
      </c>
      <c r="M2675" s="49">
        <f t="shared" si="123"/>
        <v>2052</v>
      </c>
      <c r="N2675" s="2">
        <f t="shared" si="124"/>
        <v>3</v>
      </c>
      <c r="O2675" s="16">
        <f t="shared" si="125"/>
        <v>3</v>
      </c>
    </row>
    <row r="2676" spans="7:15" ht="13.5" customHeight="1" x14ac:dyDescent="0.25">
      <c r="G2676" s="50">
        <v>42311</v>
      </c>
      <c r="H2676" s="51" t="s">
        <v>21</v>
      </c>
      <c r="I2676" s="124"/>
      <c r="J2676" s="51">
        <v>3</v>
      </c>
      <c r="K2676" s="51">
        <v>2</v>
      </c>
      <c r="L2676" s="52">
        <v>5</v>
      </c>
      <c r="M2676" s="49">
        <f t="shared" si="123"/>
        <v>2052</v>
      </c>
      <c r="N2676" s="2">
        <f t="shared" si="124"/>
        <v>3</v>
      </c>
      <c r="O2676" s="16">
        <f t="shared" si="125"/>
        <v>3</v>
      </c>
    </row>
    <row r="2677" spans="7:15" ht="13.5" customHeight="1" x14ac:dyDescent="0.25">
      <c r="G2677" s="50">
        <v>42311</v>
      </c>
      <c r="H2677" s="51" t="s">
        <v>21</v>
      </c>
      <c r="I2677" s="124"/>
      <c r="J2677" s="51">
        <v>3</v>
      </c>
      <c r="K2677" s="51">
        <v>2</v>
      </c>
      <c r="L2677" s="52">
        <v>5</v>
      </c>
      <c r="M2677" s="49">
        <f t="shared" si="123"/>
        <v>2052</v>
      </c>
      <c r="N2677" s="2">
        <f t="shared" si="124"/>
        <v>2</v>
      </c>
      <c r="O2677" s="16">
        <f t="shared" si="125"/>
        <v>3</v>
      </c>
    </row>
    <row r="2678" spans="7:15" ht="13.5" customHeight="1" x14ac:dyDescent="0.25">
      <c r="G2678" s="50">
        <v>42311</v>
      </c>
      <c r="H2678" s="51" t="s">
        <v>21</v>
      </c>
      <c r="I2678" s="124"/>
      <c r="J2678" s="51">
        <v>3</v>
      </c>
      <c r="K2678" s="51">
        <v>2</v>
      </c>
      <c r="L2678" s="52">
        <v>5</v>
      </c>
      <c r="M2678" s="49">
        <f t="shared" si="123"/>
        <v>2052</v>
      </c>
      <c r="N2678" s="2">
        <f t="shared" si="124"/>
        <v>1</v>
      </c>
      <c r="O2678" s="16">
        <f t="shared" si="125"/>
        <v>3</v>
      </c>
    </row>
    <row r="2679" spans="7:15" ht="13.5" customHeight="1" x14ac:dyDescent="0.25">
      <c r="G2679" s="50">
        <v>42311</v>
      </c>
      <c r="H2679" s="51" t="s">
        <v>21</v>
      </c>
      <c r="I2679" s="124"/>
      <c r="J2679" s="51">
        <v>3</v>
      </c>
      <c r="K2679" s="51">
        <v>2</v>
      </c>
      <c r="L2679" s="52">
        <v>6</v>
      </c>
      <c r="M2679" s="49">
        <f t="shared" si="123"/>
        <v>2053</v>
      </c>
      <c r="N2679" s="2">
        <f t="shared" si="124"/>
        <v>3</v>
      </c>
      <c r="O2679" s="16">
        <f t="shared" si="125"/>
        <v>3</v>
      </c>
    </row>
    <row r="2680" spans="7:15" ht="13.5" customHeight="1" x14ac:dyDescent="0.25">
      <c r="G2680" s="50">
        <v>42311</v>
      </c>
      <c r="H2680" s="51" t="s">
        <v>21</v>
      </c>
      <c r="I2680" s="124"/>
      <c r="J2680" s="51">
        <v>3</v>
      </c>
      <c r="K2680" s="51">
        <v>2</v>
      </c>
      <c r="L2680" s="52">
        <v>6</v>
      </c>
      <c r="M2680" s="49">
        <f t="shared" si="123"/>
        <v>2053</v>
      </c>
      <c r="N2680" s="2">
        <f t="shared" si="124"/>
        <v>3</v>
      </c>
      <c r="O2680" s="16">
        <f t="shared" si="125"/>
        <v>3</v>
      </c>
    </row>
    <row r="2681" spans="7:15" ht="13.5" customHeight="1" x14ac:dyDescent="0.25">
      <c r="G2681" s="50">
        <v>42311</v>
      </c>
      <c r="H2681" s="51" t="s">
        <v>21</v>
      </c>
      <c r="I2681" s="124"/>
      <c r="J2681" s="51">
        <v>3</v>
      </c>
      <c r="K2681" s="51">
        <v>2</v>
      </c>
      <c r="L2681" s="52">
        <v>6</v>
      </c>
      <c r="M2681" s="49">
        <f t="shared" si="123"/>
        <v>2053</v>
      </c>
      <c r="N2681" s="2">
        <f t="shared" si="124"/>
        <v>3</v>
      </c>
      <c r="O2681" s="16">
        <f t="shared" si="125"/>
        <v>3</v>
      </c>
    </row>
    <row r="2682" spans="7:15" ht="13.5" customHeight="1" x14ac:dyDescent="0.25">
      <c r="G2682" s="50">
        <v>42311</v>
      </c>
      <c r="H2682" s="51" t="s">
        <v>21</v>
      </c>
      <c r="I2682" s="124"/>
      <c r="J2682" s="51">
        <v>3</v>
      </c>
      <c r="K2682" s="51">
        <v>2</v>
      </c>
      <c r="L2682" s="52">
        <v>6</v>
      </c>
      <c r="M2682" s="49">
        <f t="shared" si="123"/>
        <v>2053</v>
      </c>
      <c r="N2682" s="2">
        <f t="shared" si="124"/>
        <v>2</v>
      </c>
      <c r="O2682" s="16">
        <f t="shared" si="125"/>
        <v>3</v>
      </c>
    </row>
    <row r="2683" spans="7:15" ht="13.5" customHeight="1" x14ac:dyDescent="0.25">
      <c r="G2683" s="50">
        <v>42311</v>
      </c>
      <c r="H2683" s="51" t="s">
        <v>21</v>
      </c>
      <c r="I2683" s="124"/>
      <c r="J2683" s="51">
        <v>3</v>
      </c>
      <c r="K2683" s="51">
        <v>2</v>
      </c>
      <c r="L2683" s="52">
        <v>6</v>
      </c>
      <c r="M2683" s="49">
        <f t="shared" si="123"/>
        <v>2053</v>
      </c>
      <c r="N2683" s="2">
        <f t="shared" si="124"/>
        <v>1</v>
      </c>
      <c r="O2683" s="16">
        <f t="shared" si="125"/>
        <v>3</v>
      </c>
    </row>
    <row r="2684" spans="7:15" ht="13.5" customHeight="1" x14ac:dyDescent="0.25">
      <c r="G2684" s="50">
        <v>42311</v>
      </c>
      <c r="H2684" s="51" t="s">
        <v>21</v>
      </c>
      <c r="I2684" s="124"/>
      <c r="J2684" s="51">
        <v>3</v>
      </c>
      <c r="K2684" s="51">
        <v>2</v>
      </c>
      <c r="L2684" s="52">
        <v>7</v>
      </c>
      <c r="M2684" s="49">
        <f t="shared" si="123"/>
        <v>2054</v>
      </c>
      <c r="N2684" s="2">
        <f t="shared" si="124"/>
        <v>3</v>
      </c>
      <c r="O2684" s="16">
        <f t="shared" si="125"/>
        <v>3</v>
      </c>
    </row>
    <row r="2685" spans="7:15" ht="13.5" customHeight="1" x14ac:dyDescent="0.25">
      <c r="G2685" s="50">
        <v>42311</v>
      </c>
      <c r="H2685" s="51" t="s">
        <v>21</v>
      </c>
      <c r="I2685" s="124"/>
      <c r="J2685" s="51">
        <v>3</v>
      </c>
      <c r="K2685" s="51">
        <v>2</v>
      </c>
      <c r="L2685" s="52">
        <v>7</v>
      </c>
      <c r="M2685" s="49">
        <f t="shared" si="123"/>
        <v>2054</v>
      </c>
      <c r="N2685" s="2">
        <f t="shared" si="124"/>
        <v>3</v>
      </c>
      <c r="O2685" s="16">
        <f t="shared" si="125"/>
        <v>3</v>
      </c>
    </row>
    <row r="2686" spans="7:15" ht="13.5" customHeight="1" x14ac:dyDescent="0.25">
      <c r="G2686" s="50">
        <v>42311</v>
      </c>
      <c r="H2686" s="51" t="s">
        <v>21</v>
      </c>
      <c r="I2686" s="124"/>
      <c r="J2686" s="51">
        <v>3</v>
      </c>
      <c r="K2686" s="51">
        <v>2</v>
      </c>
      <c r="L2686" s="52">
        <v>7</v>
      </c>
      <c r="M2686" s="49">
        <f t="shared" si="123"/>
        <v>2054</v>
      </c>
      <c r="N2686" s="2">
        <f t="shared" si="124"/>
        <v>3</v>
      </c>
      <c r="O2686" s="16">
        <f t="shared" si="125"/>
        <v>3</v>
      </c>
    </row>
    <row r="2687" spans="7:15" ht="13.5" customHeight="1" x14ac:dyDescent="0.25">
      <c r="G2687" s="50">
        <v>42311</v>
      </c>
      <c r="H2687" s="51" t="s">
        <v>21</v>
      </c>
      <c r="I2687" s="124"/>
      <c r="J2687" s="51">
        <v>3</v>
      </c>
      <c r="K2687" s="51">
        <v>2</v>
      </c>
      <c r="L2687" s="52">
        <v>7</v>
      </c>
      <c r="M2687" s="49">
        <f t="shared" si="123"/>
        <v>2054</v>
      </c>
      <c r="N2687" s="2">
        <f t="shared" si="124"/>
        <v>2</v>
      </c>
      <c r="O2687" s="16">
        <f t="shared" si="125"/>
        <v>3</v>
      </c>
    </row>
    <row r="2688" spans="7:15" ht="13.5" customHeight="1" x14ac:dyDescent="0.25">
      <c r="G2688" s="50">
        <v>42311</v>
      </c>
      <c r="H2688" s="51" t="s">
        <v>21</v>
      </c>
      <c r="I2688" s="124"/>
      <c r="J2688" s="51">
        <v>3</v>
      </c>
      <c r="K2688" s="51">
        <v>2</v>
      </c>
      <c r="L2688" s="52">
        <v>7</v>
      </c>
      <c r="M2688" s="49">
        <f t="shared" si="123"/>
        <v>2054</v>
      </c>
      <c r="N2688" s="2">
        <f t="shared" si="124"/>
        <v>1</v>
      </c>
      <c r="O2688" s="16">
        <f t="shared" si="125"/>
        <v>3</v>
      </c>
    </row>
    <row r="2689" spans="7:15" ht="13.5" customHeight="1" x14ac:dyDescent="0.25">
      <c r="G2689" s="50">
        <v>42311</v>
      </c>
      <c r="H2689" s="51" t="s">
        <v>21</v>
      </c>
      <c r="I2689" s="124"/>
      <c r="J2689" s="51">
        <v>3</v>
      </c>
      <c r="K2689" s="51">
        <v>2</v>
      </c>
      <c r="L2689" s="52">
        <v>8</v>
      </c>
      <c r="M2689" s="49">
        <f t="shared" si="123"/>
        <v>2055</v>
      </c>
      <c r="N2689" s="2">
        <f t="shared" si="124"/>
        <v>3</v>
      </c>
      <c r="O2689" s="16">
        <f t="shared" si="125"/>
        <v>3</v>
      </c>
    </row>
    <row r="2690" spans="7:15" ht="13.5" customHeight="1" x14ac:dyDescent="0.25">
      <c r="G2690" s="50">
        <v>42311</v>
      </c>
      <c r="H2690" s="51" t="s">
        <v>21</v>
      </c>
      <c r="I2690" s="124"/>
      <c r="J2690" s="51">
        <v>3</v>
      </c>
      <c r="K2690" s="51">
        <v>2</v>
      </c>
      <c r="L2690" s="52">
        <v>8</v>
      </c>
      <c r="M2690" s="49">
        <f t="shared" si="123"/>
        <v>2055</v>
      </c>
      <c r="N2690" s="2">
        <f t="shared" si="124"/>
        <v>3</v>
      </c>
      <c r="O2690" s="16">
        <f t="shared" si="125"/>
        <v>3</v>
      </c>
    </row>
    <row r="2691" spans="7:15" ht="13.5" customHeight="1" x14ac:dyDescent="0.25">
      <c r="G2691" s="50">
        <v>42311</v>
      </c>
      <c r="H2691" s="51" t="s">
        <v>21</v>
      </c>
      <c r="I2691" s="124"/>
      <c r="J2691" s="51">
        <v>3</v>
      </c>
      <c r="K2691" s="51">
        <v>2</v>
      </c>
      <c r="L2691" s="52">
        <v>8</v>
      </c>
      <c r="M2691" s="49">
        <f t="shared" si="123"/>
        <v>2055</v>
      </c>
      <c r="N2691" s="2">
        <f t="shared" si="124"/>
        <v>3</v>
      </c>
      <c r="O2691" s="16">
        <f t="shared" si="125"/>
        <v>3</v>
      </c>
    </row>
    <row r="2692" spans="7:15" ht="13.5" customHeight="1" x14ac:dyDescent="0.25">
      <c r="G2692" s="50">
        <v>42311</v>
      </c>
      <c r="H2692" s="51" t="s">
        <v>21</v>
      </c>
      <c r="I2692" s="124"/>
      <c r="J2692" s="51">
        <v>3</v>
      </c>
      <c r="K2692" s="51">
        <v>2</v>
      </c>
      <c r="L2692" s="52">
        <v>8</v>
      </c>
      <c r="M2692" s="49">
        <f t="shared" si="123"/>
        <v>2055</v>
      </c>
      <c r="N2692" s="2">
        <f t="shared" si="124"/>
        <v>2</v>
      </c>
      <c r="O2692" s="16">
        <f t="shared" si="125"/>
        <v>3</v>
      </c>
    </row>
    <row r="2693" spans="7:15" ht="13.5" customHeight="1" x14ac:dyDescent="0.25">
      <c r="G2693" s="50">
        <v>42311</v>
      </c>
      <c r="H2693" s="51" t="s">
        <v>21</v>
      </c>
      <c r="I2693" s="124"/>
      <c r="J2693" s="51">
        <v>3</v>
      </c>
      <c r="K2693" s="51">
        <v>2</v>
      </c>
      <c r="L2693" s="52">
        <v>8</v>
      </c>
      <c r="M2693" s="49">
        <f t="shared" si="123"/>
        <v>2055</v>
      </c>
      <c r="N2693" s="2">
        <f t="shared" si="124"/>
        <v>1</v>
      </c>
      <c r="O2693" s="16">
        <f t="shared" si="125"/>
        <v>3</v>
      </c>
    </row>
    <row r="2694" spans="7:15" ht="13.5" customHeight="1" x14ac:dyDescent="0.25">
      <c r="G2694" s="50">
        <v>42311</v>
      </c>
      <c r="H2694" s="51" t="s">
        <v>21</v>
      </c>
      <c r="I2694" s="124"/>
      <c r="J2694" s="51">
        <v>3</v>
      </c>
      <c r="K2694" s="51">
        <v>2</v>
      </c>
      <c r="L2694" s="52">
        <v>9</v>
      </c>
      <c r="M2694" s="49">
        <f t="shared" ref="M2694:M2757" si="126">IF(AND(G2694=G2693,L2694=L2693,I2694=I2693),M2693,M2693+1)</f>
        <v>2056</v>
      </c>
      <c r="N2694" s="2">
        <f t="shared" si="124"/>
        <v>3</v>
      </c>
      <c r="O2694" s="16">
        <f t="shared" si="125"/>
        <v>3</v>
      </c>
    </row>
    <row r="2695" spans="7:15" ht="13.5" customHeight="1" x14ac:dyDescent="0.25">
      <c r="G2695" s="50">
        <v>42311</v>
      </c>
      <c r="H2695" s="51" t="s">
        <v>21</v>
      </c>
      <c r="I2695" s="124"/>
      <c r="J2695" s="51">
        <v>3</v>
      </c>
      <c r="K2695" s="51">
        <v>2</v>
      </c>
      <c r="L2695" s="52">
        <v>9</v>
      </c>
      <c r="M2695" s="49">
        <f t="shared" si="126"/>
        <v>2056</v>
      </c>
      <c r="N2695" s="2">
        <f t="shared" si="124"/>
        <v>3</v>
      </c>
      <c r="O2695" s="16">
        <f t="shared" si="125"/>
        <v>3</v>
      </c>
    </row>
    <row r="2696" spans="7:15" ht="13.5" customHeight="1" x14ac:dyDescent="0.25">
      <c r="G2696" s="50">
        <v>42311</v>
      </c>
      <c r="H2696" s="51" t="s">
        <v>21</v>
      </c>
      <c r="I2696" s="124"/>
      <c r="J2696" s="51">
        <v>3</v>
      </c>
      <c r="K2696" s="51">
        <v>2</v>
      </c>
      <c r="L2696" s="52">
        <v>9</v>
      </c>
      <c r="M2696" s="49">
        <f t="shared" si="126"/>
        <v>2056</v>
      </c>
      <c r="N2696" s="2">
        <f t="shared" si="124"/>
        <v>3</v>
      </c>
      <c r="O2696" s="16">
        <f t="shared" si="125"/>
        <v>3</v>
      </c>
    </row>
    <row r="2697" spans="7:15" ht="13.5" customHeight="1" x14ac:dyDescent="0.25">
      <c r="G2697" s="50">
        <v>42311</v>
      </c>
      <c r="H2697" s="51" t="s">
        <v>21</v>
      </c>
      <c r="I2697" s="124"/>
      <c r="J2697" s="51">
        <v>3</v>
      </c>
      <c r="K2697" s="51">
        <v>2</v>
      </c>
      <c r="L2697" s="52">
        <v>9</v>
      </c>
      <c r="M2697" s="49">
        <f t="shared" si="126"/>
        <v>2056</v>
      </c>
      <c r="N2697" s="2">
        <f t="shared" ref="N2697:N2760" si="127">IF(M2697=M2699,3,IF(M2697=M2698,2,1))</f>
        <v>2</v>
      </c>
      <c r="O2697" s="16">
        <f t="shared" ref="O2697:O2760" si="128">IF(N2695=3,3,IF(N2696=3,3,IF(N2696=2,2,N2697)))</f>
        <v>3</v>
      </c>
    </row>
    <row r="2698" spans="7:15" ht="13.5" customHeight="1" x14ac:dyDescent="0.25">
      <c r="G2698" s="50">
        <v>42311</v>
      </c>
      <c r="H2698" s="51" t="s">
        <v>21</v>
      </c>
      <c r="I2698" s="124"/>
      <c r="J2698" s="51">
        <v>3</v>
      </c>
      <c r="K2698" s="51">
        <v>2</v>
      </c>
      <c r="L2698" s="52">
        <v>9</v>
      </c>
      <c r="M2698" s="49">
        <f t="shared" si="126"/>
        <v>2056</v>
      </c>
      <c r="N2698" s="2">
        <f t="shared" si="127"/>
        <v>1</v>
      </c>
      <c r="O2698" s="16">
        <f t="shared" si="128"/>
        <v>3</v>
      </c>
    </row>
    <row r="2699" spans="7:15" ht="13.5" customHeight="1" x14ac:dyDescent="0.25">
      <c r="G2699" s="50">
        <v>42311</v>
      </c>
      <c r="H2699" s="51" t="s">
        <v>21</v>
      </c>
      <c r="I2699" s="124"/>
      <c r="J2699" s="51">
        <v>3</v>
      </c>
      <c r="K2699" s="51">
        <v>2</v>
      </c>
      <c r="L2699" s="52">
        <v>10</v>
      </c>
      <c r="M2699" s="49">
        <f t="shared" si="126"/>
        <v>2057</v>
      </c>
      <c r="N2699" s="2">
        <f t="shared" si="127"/>
        <v>3</v>
      </c>
      <c r="O2699" s="16">
        <f t="shared" si="128"/>
        <v>3</v>
      </c>
    </row>
    <row r="2700" spans="7:15" ht="13.5" customHeight="1" x14ac:dyDescent="0.25">
      <c r="G2700" s="50">
        <v>42311</v>
      </c>
      <c r="H2700" s="51" t="s">
        <v>21</v>
      </c>
      <c r="I2700" s="124"/>
      <c r="J2700" s="51">
        <v>3</v>
      </c>
      <c r="K2700" s="51">
        <v>2</v>
      </c>
      <c r="L2700" s="52">
        <v>10</v>
      </c>
      <c r="M2700" s="49">
        <f t="shared" si="126"/>
        <v>2057</v>
      </c>
      <c r="N2700" s="2">
        <f t="shared" si="127"/>
        <v>3</v>
      </c>
      <c r="O2700" s="16">
        <f t="shared" si="128"/>
        <v>3</v>
      </c>
    </row>
    <row r="2701" spans="7:15" ht="13.5" customHeight="1" x14ac:dyDescent="0.25">
      <c r="G2701" s="50">
        <v>42311</v>
      </c>
      <c r="H2701" s="51" t="s">
        <v>21</v>
      </c>
      <c r="I2701" s="124"/>
      <c r="J2701" s="51">
        <v>3</v>
      </c>
      <c r="K2701" s="51">
        <v>2</v>
      </c>
      <c r="L2701" s="52">
        <v>10</v>
      </c>
      <c r="M2701" s="49">
        <f t="shared" si="126"/>
        <v>2057</v>
      </c>
      <c r="N2701" s="2">
        <f t="shared" si="127"/>
        <v>2</v>
      </c>
      <c r="O2701" s="16">
        <f t="shared" si="128"/>
        <v>3</v>
      </c>
    </row>
    <row r="2702" spans="7:15" ht="13.5" customHeight="1" x14ac:dyDescent="0.25">
      <c r="G2702" s="50">
        <v>42311</v>
      </c>
      <c r="H2702" s="51" t="s">
        <v>21</v>
      </c>
      <c r="I2702" s="124"/>
      <c r="J2702" s="51">
        <v>3</v>
      </c>
      <c r="K2702" s="51">
        <v>2</v>
      </c>
      <c r="L2702" s="52">
        <v>10</v>
      </c>
      <c r="M2702" s="49">
        <f t="shared" si="126"/>
        <v>2057</v>
      </c>
      <c r="N2702" s="2">
        <f t="shared" si="127"/>
        <v>1</v>
      </c>
      <c r="O2702" s="16">
        <f t="shared" si="128"/>
        <v>3</v>
      </c>
    </row>
    <row r="2703" spans="7:15" ht="13.5" customHeight="1" x14ac:dyDescent="0.25">
      <c r="G2703" s="50">
        <v>42313</v>
      </c>
      <c r="H2703" s="51" t="s">
        <v>21</v>
      </c>
      <c r="I2703" s="124"/>
      <c r="J2703" s="51">
        <v>3</v>
      </c>
      <c r="K2703" s="51">
        <v>2</v>
      </c>
      <c r="L2703" s="52">
        <v>2</v>
      </c>
      <c r="M2703" s="49">
        <f t="shared" si="126"/>
        <v>2058</v>
      </c>
      <c r="N2703" s="2">
        <f t="shared" si="127"/>
        <v>3</v>
      </c>
      <c r="O2703" s="16">
        <f t="shared" si="128"/>
        <v>3</v>
      </c>
    </row>
    <row r="2704" spans="7:15" ht="13.5" customHeight="1" x14ac:dyDescent="0.25">
      <c r="G2704" s="50">
        <v>42313</v>
      </c>
      <c r="H2704" s="51" t="s">
        <v>21</v>
      </c>
      <c r="I2704" s="124"/>
      <c r="J2704" s="51">
        <v>3</v>
      </c>
      <c r="K2704" s="51">
        <v>2</v>
      </c>
      <c r="L2704" s="52">
        <v>2</v>
      </c>
      <c r="M2704" s="49">
        <f t="shared" si="126"/>
        <v>2058</v>
      </c>
      <c r="N2704" s="2">
        <f t="shared" si="127"/>
        <v>3</v>
      </c>
      <c r="O2704" s="16">
        <f t="shared" si="128"/>
        <v>3</v>
      </c>
    </row>
    <row r="2705" spans="7:15" ht="13.5" customHeight="1" x14ac:dyDescent="0.25">
      <c r="G2705" s="50">
        <v>42313</v>
      </c>
      <c r="H2705" s="51" t="s">
        <v>21</v>
      </c>
      <c r="I2705" s="124"/>
      <c r="J2705" s="51">
        <v>3</v>
      </c>
      <c r="K2705" s="51">
        <v>2</v>
      </c>
      <c r="L2705" s="52">
        <v>2</v>
      </c>
      <c r="M2705" s="49">
        <f t="shared" si="126"/>
        <v>2058</v>
      </c>
      <c r="N2705" s="2">
        <f t="shared" si="127"/>
        <v>2</v>
      </c>
      <c r="O2705" s="16">
        <f t="shared" si="128"/>
        <v>3</v>
      </c>
    </row>
    <row r="2706" spans="7:15" ht="13.5" customHeight="1" x14ac:dyDescent="0.25">
      <c r="G2706" s="50">
        <v>42313</v>
      </c>
      <c r="H2706" s="51" t="s">
        <v>21</v>
      </c>
      <c r="I2706" s="124"/>
      <c r="J2706" s="51">
        <v>3</v>
      </c>
      <c r="K2706" s="51">
        <v>2</v>
      </c>
      <c r="L2706" s="52">
        <v>2</v>
      </c>
      <c r="M2706" s="49">
        <f t="shared" si="126"/>
        <v>2058</v>
      </c>
      <c r="N2706" s="2">
        <f t="shared" si="127"/>
        <v>1</v>
      </c>
      <c r="O2706" s="16">
        <f t="shared" si="128"/>
        <v>3</v>
      </c>
    </row>
    <row r="2707" spans="7:15" ht="13.5" customHeight="1" x14ac:dyDescent="0.25">
      <c r="G2707" s="50">
        <v>42313</v>
      </c>
      <c r="H2707" s="51" t="s">
        <v>21</v>
      </c>
      <c r="I2707" s="124"/>
      <c r="J2707" s="51">
        <v>3</v>
      </c>
      <c r="K2707" s="51">
        <v>2</v>
      </c>
      <c r="L2707" s="52">
        <v>3</v>
      </c>
      <c r="M2707" s="49">
        <f t="shared" si="126"/>
        <v>2059</v>
      </c>
      <c r="N2707" s="2">
        <f t="shared" si="127"/>
        <v>3</v>
      </c>
      <c r="O2707" s="16">
        <f t="shared" si="128"/>
        <v>3</v>
      </c>
    </row>
    <row r="2708" spans="7:15" ht="13.5" customHeight="1" x14ac:dyDescent="0.25">
      <c r="G2708" s="50">
        <v>42313</v>
      </c>
      <c r="H2708" s="51" t="s">
        <v>21</v>
      </c>
      <c r="I2708" s="124"/>
      <c r="J2708" s="51">
        <v>3</v>
      </c>
      <c r="K2708" s="51">
        <v>2</v>
      </c>
      <c r="L2708" s="52">
        <v>3</v>
      </c>
      <c r="M2708" s="49">
        <f t="shared" si="126"/>
        <v>2059</v>
      </c>
      <c r="N2708" s="2">
        <f t="shared" si="127"/>
        <v>3</v>
      </c>
      <c r="O2708" s="16">
        <f t="shared" si="128"/>
        <v>3</v>
      </c>
    </row>
    <row r="2709" spans="7:15" ht="13.5" customHeight="1" x14ac:dyDescent="0.25">
      <c r="G2709" s="50">
        <v>42313</v>
      </c>
      <c r="H2709" s="51" t="s">
        <v>21</v>
      </c>
      <c r="I2709" s="124"/>
      <c r="J2709" s="51">
        <v>3</v>
      </c>
      <c r="K2709" s="51">
        <v>2</v>
      </c>
      <c r="L2709" s="52">
        <v>3</v>
      </c>
      <c r="M2709" s="49">
        <f t="shared" si="126"/>
        <v>2059</v>
      </c>
      <c r="N2709" s="2">
        <f t="shared" si="127"/>
        <v>3</v>
      </c>
      <c r="O2709" s="16">
        <f t="shared" si="128"/>
        <v>3</v>
      </c>
    </row>
    <row r="2710" spans="7:15" ht="13.5" customHeight="1" x14ac:dyDescent="0.25">
      <c r="G2710" s="50">
        <v>42313</v>
      </c>
      <c r="H2710" s="51" t="s">
        <v>21</v>
      </c>
      <c r="I2710" s="124"/>
      <c r="J2710" s="51">
        <v>3</v>
      </c>
      <c r="K2710" s="51">
        <v>2</v>
      </c>
      <c r="L2710" s="52">
        <v>3</v>
      </c>
      <c r="M2710" s="49">
        <f t="shared" si="126"/>
        <v>2059</v>
      </c>
      <c r="N2710" s="2">
        <f t="shared" si="127"/>
        <v>2</v>
      </c>
      <c r="O2710" s="16">
        <f t="shared" si="128"/>
        <v>3</v>
      </c>
    </row>
    <row r="2711" spans="7:15" ht="13.5" customHeight="1" x14ac:dyDescent="0.25">
      <c r="G2711" s="50">
        <v>42313</v>
      </c>
      <c r="H2711" s="51" t="s">
        <v>21</v>
      </c>
      <c r="I2711" s="124"/>
      <c r="J2711" s="51">
        <v>3</v>
      </c>
      <c r="K2711" s="51">
        <v>2</v>
      </c>
      <c r="L2711" s="52">
        <v>3</v>
      </c>
      <c r="M2711" s="49">
        <f t="shared" si="126"/>
        <v>2059</v>
      </c>
      <c r="N2711" s="2">
        <f t="shared" si="127"/>
        <v>1</v>
      </c>
      <c r="O2711" s="16">
        <f t="shared" si="128"/>
        <v>3</v>
      </c>
    </row>
    <row r="2712" spans="7:15" ht="13.5" customHeight="1" x14ac:dyDescent="0.25">
      <c r="G2712" s="50">
        <v>42313</v>
      </c>
      <c r="H2712" s="51" t="s">
        <v>21</v>
      </c>
      <c r="I2712" s="124"/>
      <c r="J2712" s="51">
        <v>3</v>
      </c>
      <c r="K2712" s="51">
        <v>2</v>
      </c>
      <c r="L2712" s="52">
        <v>5</v>
      </c>
      <c r="M2712" s="49">
        <f t="shared" si="126"/>
        <v>2060</v>
      </c>
      <c r="N2712" s="2">
        <f t="shared" si="127"/>
        <v>3</v>
      </c>
      <c r="O2712" s="16">
        <f t="shared" si="128"/>
        <v>3</v>
      </c>
    </row>
    <row r="2713" spans="7:15" ht="13.5" customHeight="1" x14ac:dyDescent="0.25">
      <c r="G2713" s="50">
        <v>42313</v>
      </c>
      <c r="H2713" s="51" t="s">
        <v>21</v>
      </c>
      <c r="I2713" s="124"/>
      <c r="J2713" s="51">
        <v>3</v>
      </c>
      <c r="K2713" s="51">
        <v>2</v>
      </c>
      <c r="L2713" s="52">
        <v>5</v>
      </c>
      <c r="M2713" s="49">
        <f t="shared" si="126"/>
        <v>2060</v>
      </c>
      <c r="N2713" s="2">
        <f t="shared" si="127"/>
        <v>3</v>
      </c>
      <c r="O2713" s="16">
        <f t="shared" si="128"/>
        <v>3</v>
      </c>
    </row>
    <row r="2714" spans="7:15" ht="13.5" customHeight="1" x14ac:dyDescent="0.25">
      <c r="G2714" s="50">
        <v>42313</v>
      </c>
      <c r="H2714" s="51" t="s">
        <v>21</v>
      </c>
      <c r="I2714" s="124"/>
      <c r="J2714" s="51">
        <v>3</v>
      </c>
      <c r="K2714" s="51">
        <v>2</v>
      </c>
      <c r="L2714" s="52">
        <v>5</v>
      </c>
      <c r="M2714" s="49">
        <f t="shared" si="126"/>
        <v>2060</v>
      </c>
      <c r="N2714" s="2">
        <f t="shared" si="127"/>
        <v>3</v>
      </c>
      <c r="O2714" s="16">
        <f t="shared" si="128"/>
        <v>3</v>
      </c>
    </row>
    <row r="2715" spans="7:15" ht="13.5" customHeight="1" x14ac:dyDescent="0.25">
      <c r="G2715" s="50">
        <v>42313</v>
      </c>
      <c r="H2715" s="51" t="s">
        <v>21</v>
      </c>
      <c r="I2715" s="124"/>
      <c r="J2715" s="51">
        <v>3</v>
      </c>
      <c r="K2715" s="51">
        <v>2</v>
      </c>
      <c r="L2715" s="52">
        <v>5</v>
      </c>
      <c r="M2715" s="49">
        <f t="shared" si="126"/>
        <v>2060</v>
      </c>
      <c r="N2715" s="2">
        <f t="shared" si="127"/>
        <v>2</v>
      </c>
      <c r="O2715" s="16">
        <f t="shared" si="128"/>
        <v>3</v>
      </c>
    </row>
    <row r="2716" spans="7:15" ht="13.5" customHeight="1" x14ac:dyDescent="0.25">
      <c r="G2716" s="50">
        <v>42313</v>
      </c>
      <c r="H2716" s="51" t="s">
        <v>21</v>
      </c>
      <c r="I2716" s="124"/>
      <c r="J2716" s="51">
        <v>3</v>
      </c>
      <c r="K2716" s="51">
        <v>2</v>
      </c>
      <c r="L2716" s="52">
        <v>5</v>
      </c>
      <c r="M2716" s="49">
        <f t="shared" si="126"/>
        <v>2060</v>
      </c>
      <c r="N2716" s="2">
        <f t="shared" si="127"/>
        <v>1</v>
      </c>
      <c r="O2716" s="16">
        <f t="shared" si="128"/>
        <v>3</v>
      </c>
    </row>
    <row r="2717" spans="7:15" ht="13.5" customHeight="1" x14ac:dyDescent="0.25">
      <c r="G2717" s="50">
        <v>42313</v>
      </c>
      <c r="H2717" s="51" t="s">
        <v>21</v>
      </c>
      <c r="I2717" s="124"/>
      <c r="J2717" s="51">
        <v>3</v>
      </c>
      <c r="K2717" s="51">
        <v>2</v>
      </c>
      <c r="L2717" s="52">
        <v>6</v>
      </c>
      <c r="M2717" s="49">
        <f t="shared" si="126"/>
        <v>2061</v>
      </c>
      <c r="N2717" s="2">
        <f t="shared" si="127"/>
        <v>3</v>
      </c>
      <c r="O2717" s="16">
        <f t="shared" si="128"/>
        <v>3</v>
      </c>
    </row>
    <row r="2718" spans="7:15" ht="13.5" customHeight="1" x14ac:dyDescent="0.25">
      <c r="G2718" s="50">
        <v>42313</v>
      </c>
      <c r="H2718" s="51" t="s">
        <v>21</v>
      </c>
      <c r="I2718" s="124"/>
      <c r="J2718" s="51">
        <v>3</v>
      </c>
      <c r="K2718" s="51">
        <v>2</v>
      </c>
      <c r="L2718" s="52">
        <v>6</v>
      </c>
      <c r="M2718" s="49">
        <f t="shared" si="126"/>
        <v>2061</v>
      </c>
      <c r="N2718" s="2">
        <f t="shared" si="127"/>
        <v>3</v>
      </c>
      <c r="O2718" s="16">
        <f t="shared" si="128"/>
        <v>3</v>
      </c>
    </row>
    <row r="2719" spans="7:15" ht="13.5" customHeight="1" x14ac:dyDescent="0.25">
      <c r="G2719" s="50">
        <v>42313</v>
      </c>
      <c r="H2719" s="51" t="s">
        <v>21</v>
      </c>
      <c r="I2719" s="124"/>
      <c r="J2719" s="51">
        <v>3</v>
      </c>
      <c r="K2719" s="51">
        <v>2</v>
      </c>
      <c r="L2719" s="52">
        <v>6</v>
      </c>
      <c r="M2719" s="49">
        <f t="shared" si="126"/>
        <v>2061</v>
      </c>
      <c r="N2719" s="2">
        <f t="shared" si="127"/>
        <v>3</v>
      </c>
      <c r="O2719" s="16">
        <f t="shared" si="128"/>
        <v>3</v>
      </c>
    </row>
    <row r="2720" spans="7:15" ht="13.5" customHeight="1" x14ac:dyDescent="0.25">
      <c r="G2720" s="50">
        <v>42313</v>
      </c>
      <c r="H2720" s="51" t="s">
        <v>21</v>
      </c>
      <c r="I2720" s="124"/>
      <c r="J2720" s="51">
        <v>3</v>
      </c>
      <c r="K2720" s="51">
        <v>2</v>
      </c>
      <c r="L2720" s="52">
        <v>6</v>
      </c>
      <c r="M2720" s="49">
        <f t="shared" si="126"/>
        <v>2061</v>
      </c>
      <c r="N2720" s="2">
        <f t="shared" si="127"/>
        <v>2</v>
      </c>
      <c r="O2720" s="16">
        <f t="shared" si="128"/>
        <v>3</v>
      </c>
    </row>
    <row r="2721" spans="7:15" ht="13.5" customHeight="1" x14ac:dyDescent="0.25">
      <c r="G2721" s="50">
        <v>42313</v>
      </c>
      <c r="H2721" s="51" t="s">
        <v>21</v>
      </c>
      <c r="I2721" s="124"/>
      <c r="J2721" s="51">
        <v>3</v>
      </c>
      <c r="K2721" s="51">
        <v>2</v>
      </c>
      <c r="L2721" s="52">
        <v>6</v>
      </c>
      <c r="M2721" s="49">
        <f t="shared" si="126"/>
        <v>2061</v>
      </c>
      <c r="N2721" s="2">
        <f t="shared" si="127"/>
        <v>1</v>
      </c>
      <c r="O2721" s="16">
        <f t="shared" si="128"/>
        <v>3</v>
      </c>
    </row>
    <row r="2722" spans="7:15" ht="13.5" customHeight="1" x14ac:dyDescent="0.25">
      <c r="G2722" s="50">
        <v>42313</v>
      </c>
      <c r="H2722" s="51" t="s">
        <v>21</v>
      </c>
      <c r="I2722" s="124"/>
      <c r="J2722" s="51">
        <v>3</v>
      </c>
      <c r="K2722" s="51">
        <v>2</v>
      </c>
      <c r="L2722" s="52">
        <v>7</v>
      </c>
      <c r="M2722" s="49">
        <f t="shared" si="126"/>
        <v>2062</v>
      </c>
      <c r="N2722" s="2">
        <f t="shared" si="127"/>
        <v>3</v>
      </c>
      <c r="O2722" s="16">
        <f t="shared" si="128"/>
        <v>3</v>
      </c>
    </row>
    <row r="2723" spans="7:15" ht="13.5" customHeight="1" x14ac:dyDescent="0.25">
      <c r="G2723" s="50">
        <v>42313</v>
      </c>
      <c r="H2723" s="51" t="s">
        <v>21</v>
      </c>
      <c r="I2723" s="124"/>
      <c r="J2723" s="51">
        <v>3</v>
      </c>
      <c r="K2723" s="51">
        <v>2</v>
      </c>
      <c r="L2723" s="52">
        <v>7</v>
      </c>
      <c r="M2723" s="49">
        <f t="shared" si="126"/>
        <v>2062</v>
      </c>
      <c r="N2723" s="2">
        <f t="shared" si="127"/>
        <v>3</v>
      </c>
      <c r="O2723" s="16">
        <f t="shared" si="128"/>
        <v>3</v>
      </c>
    </row>
    <row r="2724" spans="7:15" ht="13.5" customHeight="1" x14ac:dyDescent="0.25">
      <c r="G2724" s="50">
        <v>42313</v>
      </c>
      <c r="H2724" s="51" t="s">
        <v>21</v>
      </c>
      <c r="I2724" s="124"/>
      <c r="J2724" s="51">
        <v>3</v>
      </c>
      <c r="K2724" s="51">
        <v>2</v>
      </c>
      <c r="L2724" s="52">
        <v>7</v>
      </c>
      <c r="M2724" s="49">
        <f t="shared" si="126"/>
        <v>2062</v>
      </c>
      <c r="N2724" s="2">
        <f t="shared" si="127"/>
        <v>3</v>
      </c>
      <c r="O2724" s="16">
        <f t="shared" si="128"/>
        <v>3</v>
      </c>
    </row>
    <row r="2725" spans="7:15" ht="13.5" customHeight="1" x14ac:dyDescent="0.25">
      <c r="G2725" s="50">
        <v>42313</v>
      </c>
      <c r="H2725" s="51" t="s">
        <v>21</v>
      </c>
      <c r="I2725" s="124"/>
      <c r="J2725" s="51">
        <v>3</v>
      </c>
      <c r="K2725" s="51">
        <v>2</v>
      </c>
      <c r="L2725" s="52">
        <v>7</v>
      </c>
      <c r="M2725" s="49">
        <f t="shared" si="126"/>
        <v>2062</v>
      </c>
      <c r="N2725" s="2">
        <f t="shared" si="127"/>
        <v>2</v>
      </c>
      <c r="O2725" s="16">
        <f t="shared" si="128"/>
        <v>3</v>
      </c>
    </row>
    <row r="2726" spans="7:15" ht="13.5" customHeight="1" x14ac:dyDescent="0.25">
      <c r="G2726" s="50">
        <v>42313</v>
      </c>
      <c r="H2726" s="51" t="s">
        <v>21</v>
      </c>
      <c r="I2726" s="124"/>
      <c r="J2726" s="51">
        <v>3</v>
      </c>
      <c r="K2726" s="51">
        <v>2</v>
      </c>
      <c r="L2726" s="52">
        <v>7</v>
      </c>
      <c r="M2726" s="49">
        <f t="shared" si="126"/>
        <v>2062</v>
      </c>
      <c r="N2726" s="2">
        <f t="shared" si="127"/>
        <v>1</v>
      </c>
      <c r="O2726" s="16">
        <f t="shared" si="128"/>
        <v>3</v>
      </c>
    </row>
    <row r="2727" spans="7:15" ht="13.5" customHeight="1" x14ac:dyDescent="0.25">
      <c r="G2727" s="50">
        <v>42313</v>
      </c>
      <c r="H2727" s="51" t="s">
        <v>21</v>
      </c>
      <c r="I2727" s="124"/>
      <c r="J2727" s="51">
        <v>3</v>
      </c>
      <c r="K2727" s="51">
        <v>2</v>
      </c>
      <c r="L2727" s="52">
        <v>8</v>
      </c>
      <c r="M2727" s="49">
        <f t="shared" si="126"/>
        <v>2063</v>
      </c>
      <c r="N2727" s="2">
        <f t="shared" si="127"/>
        <v>3</v>
      </c>
      <c r="O2727" s="16">
        <f t="shared" si="128"/>
        <v>3</v>
      </c>
    </row>
    <row r="2728" spans="7:15" ht="13.5" customHeight="1" x14ac:dyDescent="0.25">
      <c r="G2728" s="50">
        <v>42313</v>
      </c>
      <c r="H2728" s="51" t="s">
        <v>21</v>
      </c>
      <c r="I2728" s="124"/>
      <c r="J2728" s="51">
        <v>3</v>
      </c>
      <c r="K2728" s="51">
        <v>2</v>
      </c>
      <c r="L2728" s="52">
        <v>8</v>
      </c>
      <c r="M2728" s="49">
        <f t="shared" si="126"/>
        <v>2063</v>
      </c>
      <c r="N2728" s="2">
        <f t="shared" si="127"/>
        <v>3</v>
      </c>
      <c r="O2728" s="16">
        <f t="shared" si="128"/>
        <v>3</v>
      </c>
    </row>
    <row r="2729" spans="7:15" ht="13.5" customHeight="1" x14ac:dyDescent="0.25">
      <c r="G2729" s="50">
        <v>42313</v>
      </c>
      <c r="H2729" s="51" t="s">
        <v>21</v>
      </c>
      <c r="I2729" s="124"/>
      <c r="J2729" s="51">
        <v>3</v>
      </c>
      <c r="K2729" s="51">
        <v>2</v>
      </c>
      <c r="L2729" s="52">
        <v>8</v>
      </c>
      <c r="M2729" s="49">
        <f t="shared" si="126"/>
        <v>2063</v>
      </c>
      <c r="N2729" s="2">
        <f t="shared" si="127"/>
        <v>3</v>
      </c>
      <c r="O2729" s="16">
        <f t="shared" si="128"/>
        <v>3</v>
      </c>
    </row>
    <row r="2730" spans="7:15" ht="13.5" customHeight="1" x14ac:dyDescent="0.25">
      <c r="G2730" s="50">
        <v>42313</v>
      </c>
      <c r="H2730" s="51" t="s">
        <v>21</v>
      </c>
      <c r="I2730" s="124"/>
      <c r="J2730" s="51">
        <v>3</v>
      </c>
      <c r="K2730" s="51">
        <v>2</v>
      </c>
      <c r="L2730" s="52">
        <v>8</v>
      </c>
      <c r="M2730" s="49">
        <f t="shared" si="126"/>
        <v>2063</v>
      </c>
      <c r="N2730" s="2">
        <f t="shared" si="127"/>
        <v>2</v>
      </c>
      <c r="O2730" s="16">
        <f t="shared" si="128"/>
        <v>3</v>
      </c>
    </row>
    <row r="2731" spans="7:15" ht="13.5" customHeight="1" x14ac:dyDescent="0.25">
      <c r="G2731" s="50">
        <v>42313</v>
      </c>
      <c r="H2731" s="51" t="s">
        <v>21</v>
      </c>
      <c r="I2731" s="124"/>
      <c r="J2731" s="51">
        <v>3</v>
      </c>
      <c r="K2731" s="51">
        <v>2</v>
      </c>
      <c r="L2731" s="52">
        <v>8</v>
      </c>
      <c r="M2731" s="49">
        <f t="shared" si="126"/>
        <v>2063</v>
      </c>
      <c r="N2731" s="2">
        <f t="shared" si="127"/>
        <v>1</v>
      </c>
      <c r="O2731" s="16">
        <f t="shared" si="128"/>
        <v>3</v>
      </c>
    </row>
    <row r="2732" spans="7:15" ht="13.5" customHeight="1" x14ac:dyDescent="0.25">
      <c r="G2732" s="50">
        <v>42313</v>
      </c>
      <c r="H2732" s="51" t="s">
        <v>21</v>
      </c>
      <c r="I2732" s="124"/>
      <c r="J2732" s="51">
        <v>3</v>
      </c>
      <c r="K2732" s="51">
        <v>2</v>
      </c>
      <c r="L2732" s="52">
        <v>9</v>
      </c>
      <c r="M2732" s="49">
        <f t="shared" si="126"/>
        <v>2064</v>
      </c>
      <c r="N2732" s="2">
        <f t="shared" si="127"/>
        <v>3</v>
      </c>
      <c r="O2732" s="16">
        <f t="shared" si="128"/>
        <v>3</v>
      </c>
    </row>
    <row r="2733" spans="7:15" ht="13.5" customHeight="1" x14ac:dyDescent="0.25">
      <c r="G2733" s="50">
        <v>42313</v>
      </c>
      <c r="H2733" s="51" t="s">
        <v>21</v>
      </c>
      <c r="I2733" s="124"/>
      <c r="J2733" s="51">
        <v>3</v>
      </c>
      <c r="K2733" s="51">
        <v>2</v>
      </c>
      <c r="L2733" s="52">
        <v>9</v>
      </c>
      <c r="M2733" s="49">
        <f t="shared" si="126"/>
        <v>2064</v>
      </c>
      <c r="N2733" s="2">
        <f t="shared" si="127"/>
        <v>3</v>
      </c>
      <c r="O2733" s="16">
        <f t="shared" si="128"/>
        <v>3</v>
      </c>
    </row>
    <row r="2734" spans="7:15" ht="13.5" customHeight="1" x14ac:dyDescent="0.25">
      <c r="G2734" s="50">
        <v>42313</v>
      </c>
      <c r="H2734" s="51" t="s">
        <v>21</v>
      </c>
      <c r="I2734" s="124"/>
      <c r="J2734" s="51">
        <v>3</v>
      </c>
      <c r="K2734" s="51">
        <v>2</v>
      </c>
      <c r="L2734" s="52">
        <v>9</v>
      </c>
      <c r="M2734" s="49">
        <f t="shared" si="126"/>
        <v>2064</v>
      </c>
      <c r="N2734" s="2">
        <f t="shared" si="127"/>
        <v>3</v>
      </c>
      <c r="O2734" s="16">
        <f t="shared" si="128"/>
        <v>3</v>
      </c>
    </row>
    <row r="2735" spans="7:15" ht="13.5" customHeight="1" x14ac:dyDescent="0.25">
      <c r="G2735" s="50">
        <v>42313</v>
      </c>
      <c r="H2735" s="51" t="s">
        <v>21</v>
      </c>
      <c r="I2735" s="124"/>
      <c r="J2735" s="51">
        <v>3</v>
      </c>
      <c r="K2735" s="51">
        <v>2</v>
      </c>
      <c r="L2735" s="52">
        <v>9</v>
      </c>
      <c r="M2735" s="49">
        <f t="shared" si="126"/>
        <v>2064</v>
      </c>
      <c r="N2735" s="2">
        <f t="shared" si="127"/>
        <v>2</v>
      </c>
      <c r="O2735" s="16">
        <f t="shared" si="128"/>
        <v>3</v>
      </c>
    </row>
    <row r="2736" spans="7:15" ht="13.5" customHeight="1" x14ac:dyDescent="0.25">
      <c r="G2736" s="50">
        <v>42313</v>
      </c>
      <c r="H2736" s="51" t="s">
        <v>21</v>
      </c>
      <c r="I2736" s="124"/>
      <c r="J2736" s="51">
        <v>3</v>
      </c>
      <c r="K2736" s="51">
        <v>2</v>
      </c>
      <c r="L2736" s="52">
        <v>9</v>
      </c>
      <c r="M2736" s="49">
        <f t="shared" si="126"/>
        <v>2064</v>
      </c>
      <c r="N2736" s="2">
        <f t="shared" si="127"/>
        <v>1</v>
      </c>
      <c r="O2736" s="16">
        <f t="shared" si="128"/>
        <v>3</v>
      </c>
    </row>
    <row r="2737" spans="7:15" ht="13.5" customHeight="1" x14ac:dyDescent="0.25">
      <c r="G2737" s="50">
        <v>42315</v>
      </c>
      <c r="H2737" s="51" t="s">
        <v>3</v>
      </c>
      <c r="I2737" s="124"/>
      <c r="J2737" s="51">
        <v>8</v>
      </c>
      <c r="K2737" s="51">
        <v>6</v>
      </c>
      <c r="L2737" s="52">
        <v>2</v>
      </c>
      <c r="M2737" s="49">
        <f t="shared" si="126"/>
        <v>2065</v>
      </c>
      <c r="N2737" s="2">
        <f t="shared" si="127"/>
        <v>3</v>
      </c>
      <c r="O2737" s="16">
        <f t="shared" si="128"/>
        <v>3</v>
      </c>
    </row>
    <row r="2738" spans="7:15" ht="13.5" customHeight="1" x14ac:dyDescent="0.25">
      <c r="G2738" s="50">
        <v>42315</v>
      </c>
      <c r="H2738" s="51" t="s">
        <v>3</v>
      </c>
      <c r="I2738" s="124"/>
      <c r="J2738" s="51">
        <v>8</v>
      </c>
      <c r="K2738" s="51">
        <v>6</v>
      </c>
      <c r="L2738" s="52">
        <v>2</v>
      </c>
      <c r="M2738" s="49">
        <f t="shared" si="126"/>
        <v>2065</v>
      </c>
      <c r="N2738" s="2">
        <f t="shared" si="127"/>
        <v>3</v>
      </c>
      <c r="O2738" s="16">
        <f t="shared" si="128"/>
        <v>3</v>
      </c>
    </row>
    <row r="2739" spans="7:15" ht="13.5" customHeight="1" x14ac:dyDescent="0.25">
      <c r="G2739" s="50">
        <v>42315</v>
      </c>
      <c r="H2739" s="51" t="s">
        <v>3</v>
      </c>
      <c r="I2739" s="124"/>
      <c r="J2739" s="51">
        <v>8</v>
      </c>
      <c r="K2739" s="51">
        <v>6</v>
      </c>
      <c r="L2739" s="52">
        <v>2</v>
      </c>
      <c r="M2739" s="49">
        <f t="shared" si="126"/>
        <v>2065</v>
      </c>
      <c r="N2739" s="2">
        <f t="shared" si="127"/>
        <v>3</v>
      </c>
      <c r="O2739" s="16">
        <f t="shared" si="128"/>
        <v>3</v>
      </c>
    </row>
    <row r="2740" spans="7:15" ht="13.5" customHeight="1" x14ac:dyDescent="0.25">
      <c r="G2740" s="50">
        <v>42315</v>
      </c>
      <c r="H2740" s="51" t="s">
        <v>3</v>
      </c>
      <c r="I2740" s="124"/>
      <c r="J2740" s="51">
        <v>8</v>
      </c>
      <c r="K2740" s="51">
        <v>6</v>
      </c>
      <c r="L2740" s="52">
        <v>2</v>
      </c>
      <c r="M2740" s="49">
        <f t="shared" si="126"/>
        <v>2065</v>
      </c>
      <c r="N2740" s="2">
        <f t="shared" si="127"/>
        <v>2</v>
      </c>
      <c r="O2740" s="16">
        <f t="shared" si="128"/>
        <v>3</v>
      </c>
    </row>
    <row r="2741" spans="7:15" ht="13.5" customHeight="1" x14ac:dyDescent="0.25">
      <c r="G2741" s="50">
        <v>42315</v>
      </c>
      <c r="H2741" s="51" t="s">
        <v>3</v>
      </c>
      <c r="I2741" s="124"/>
      <c r="J2741" s="51">
        <v>8</v>
      </c>
      <c r="K2741" s="51">
        <v>6</v>
      </c>
      <c r="L2741" s="52">
        <v>2</v>
      </c>
      <c r="M2741" s="49">
        <f t="shared" si="126"/>
        <v>2065</v>
      </c>
      <c r="N2741" s="2">
        <f t="shared" si="127"/>
        <v>1</v>
      </c>
      <c r="O2741" s="16">
        <f t="shared" si="128"/>
        <v>3</v>
      </c>
    </row>
    <row r="2742" spans="7:15" ht="13.5" customHeight="1" x14ac:dyDescent="0.25">
      <c r="G2742" s="50">
        <v>42315</v>
      </c>
      <c r="H2742" s="51" t="s">
        <v>3</v>
      </c>
      <c r="I2742" s="124"/>
      <c r="J2742" s="51">
        <v>8</v>
      </c>
      <c r="K2742" s="51">
        <v>6</v>
      </c>
      <c r="L2742" s="52">
        <v>3</v>
      </c>
      <c r="M2742" s="49">
        <f t="shared" si="126"/>
        <v>2066</v>
      </c>
      <c r="N2742" s="2">
        <f t="shared" si="127"/>
        <v>3</v>
      </c>
      <c r="O2742" s="16">
        <f t="shared" si="128"/>
        <v>3</v>
      </c>
    </row>
    <row r="2743" spans="7:15" ht="13.5" customHeight="1" x14ac:dyDescent="0.25">
      <c r="G2743" s="50">
        <v>42315</v>
      </c>
      <c r="H2743" s="51" t="s">
        <v>3</v>
      </c>
      <c r="I2743" s="124"/>
      <c r="J2743" s="51">
        <v>8</v>
      </c>
      <c r="K2743" s="51">
        <v>6</v>
      </c>
      <c r="L2743" s="52">
        <v>3</v>
      </c>
      <c r="M2743" s="49">
        <f t="shared" si="126"/>
        <v>2066</v>
      </c>
      <c r="N2743" s="2">
        <f t="shared" si="127"/>
        <v>3</v>
      </c>
      <c r="O2743" s="16">
        <f t="shared" si="128"/>
        <v>3</v>
      </c>
    </row>
    <row r="2744" spans="7:15" ht="13.5" customHeight="1" x14ac:dyDescent="0.25">
      <c r="G2744" s="50">
        <v>42315</v>
      </c>
      <c r="H2744" s="51" t="s">
        <v>3</v>
      </c>
      <c r="I2744" s="124"/>
      <c r="J2744" s="51">
        <v>8</v>
      </c>
      <c r="K2744" s="51">
        <v>6</v>
      </c>
      <c r="L2744" s="52">
        <v>3</v>
      </c>
      <c r="M2744" s="49">
        <f t="shared" si="126"/>
        <v>2066</v>
      </c>
      <c r="N2744" s="2">
        <f t="shared" si="127"/>
        <v>3</v>
      </c>
      <c r="O2744" s="16">
        <f t="shared" si="128"/>
        <v>3</v>
      </c>
    </row>
    <row r="2745" spans="7:15" ht="13.5" customHeight="1" x14ac:dyDescent="0.25">
      <c r="G2745" s="50">
        <v>42315</v>
      </c>
      <c r="H2745" s="51" t="s">
        <v>3</v>
      </c>
      <c r="I2745" s="124"/>
      <c r="J2745" s="51">
        <v>8</v>
      </c>
      <c r="K2745" s="51">
        <v>6</v>
      </c>
      <c r="L2745" s="52">
        <v>3</v>
      </c>
      <c r="M2745" s="49">
        <f t="shared" si="126"/>
        <v>2066</v>
      </c>
      <c r="N2745" s="2">
        <f t="shared" si="127"/>
        <v>2</v>
      </c>
      <c r="O2745" s="16">
        <f t="shared" si="128"/>
        <v>3</v>
      </c>
    </row>
    <row r="2746" spans="7:15" ht="13.5" customHeight="1" x14ac:dyDescent="0.25">
      <c r="G2746" s="50">
        <v>42315</v>
      </c>
      <c r="H2746" s="51" t="s">
        <v>3</v>
      </c>
      <c r="I2746" s="124"/>
      <c r="J2746" s="51">
        <v>8</v>
      </c>
      <c r="K2746" s="51">
        <v>6</v>
      </c>
      <c r="L2746" s="52">
        <v>3</v>
      </c>
      <c r="M2746" s="49">
        <f t="shared" si="126"/>
        <v>2066</v>
      </c>
      <c r="N2746" s="2">
        <f t="shared" si="127"/>
        <v>1</v>
      </c>
      <c r="O2746" s="16">
        <f t="shared" si="128"/>
        <v>3</v>
      </c>
    </row>
    <row r="2747" spans="7:15" ht="13.5" customHeight="1" x14ac:dyDescent="0.25">
      <c r="G2747" s="50">
        <v>42315</v>
      </c>
      <c r="H2747" s="51" t="s">
        <v>3</v>
      </c>
      <c r="I2747" s="124"/>
      <c r="J2747" s="51">
        <v>8</v>
      </c>
      <c r="K2747" s="51">
        <v>6</v>
      </c>
      <c r="L2747" s="52">
        <v>4</v>
      </c>
      <c r="M2747" s="49">
        <f t="shared" si="126"/>
        <v>2067</v>
      </c>
      <c r="N2747" s="2">
        <f t="shared" si="127"/>
        <v>3</v>
      </c>
      <c r="O2747" s="16">
        <f t="shared" si="128"/>
        <v>3</v>
      </c>
    </row>
    <row r="2748" spans="7:15" ht="13.5" customHeight="1" x14ac:dyDescent="0.25">
      <c r="G2748" s="50">
        <v>42315</v>
      </c>
      <c r="H2748" s="51" t="s">
        <v>3</v>
      </c>
      <c r="I2748" s="124"/>
      <c r="J2748" s="51">
        <v>8</v>
      </c>
      <c r="K2748" s="51">
        <v>6</v>
      </c>
      <c r="L2748" s="52">
        <v>4</v>
      </c>
      <c r="M2748" s="49">
        <f t="shared" si="126"/>
        <v>2067</v>
      </c>
      <c r="N2748" s="2">
        <f t="shared" si="127"/>
        <v>3</v>
      </c>
      <c r="O2748" s="16">
        <f t="shared" si="128"/>
        <v>3</v>
      </c>
    </row>
    <row r="2749" spans="7:15" ht="13.5" customHeight="1" x14ac:dyDescent="0.25">
      <c r="G2749" s="50">
        <v>42315</v>
      </c>
      <c r="H2749" s="51" t="s">
        <v>3</v>
      </c>
      <c r="I2749" s="124"/>
      <c r="J2749" s="51">
        <v>8</v>
      </c>
      <c r="K2749" s="51">
        <v>6</v>
      </c>
      <c r="L2749" s="52">
        <v>4</v>
      </c>
      <c r="M2749" s="49">
        <f t="shared" si="126"/>
        <v>2067</v>
      </c>
      <c r="N2749" s="2">
        <f t="shared" si="127"/>
        <v>3</v>
      </c>
      <c r="O2749" s="16">
        <f t="shared" si="128"/>
        <v>3</v>
      </c>
    </row>
    <row r="2750" spans="7:15" ht="13.5" customHeight="1" x14ac:dyDescent="0.25">
      <c r="G2750" s="50">
        <v>42315</v>
      </c>
      <c r="H2750" s="51" t="s">
        <v>3</v>
      </c>
      <c r="I2750" s="124"/>
      <c r="J2750" s="51">
        <v>8</v>
      </c>
      <c r="K2750" s="51">
        <v>6</v>
      </c>
      <c r="L2750" s="52">
        <v>4</v>
      </c>
      <c r="M2750" s="49">
        <f t="shared" si="126"/>
        <v>2067</v>
      </c>
      <c r="N2750" s="2">
        <f t="shared" si="127"/>
        <v>2</v>
      </c>
      <c r="O2750" s="16">
        <f t="shared" si="128"/>
        <v>3</v>
      </c>
    </row>
    <row r="2751" spans="7:15" ht="13.5" customHeight="1" x14ac:dyDescent="0.25">
      <c r="G2751" s="50">
        <v>42315</v>
      </c>
      <c r="H2751" s="51" t="s">
        <v>3</v>
      </c>
      <c r="I2751" s="124"/>
      <c r="J2751" s="51">
        <v>8</v>
      </c>
      <c r="K2751" s="51">
        <v>6</v>
      </c>
      <c r="L2751" s="52">
        <v>4</v>
      </c>
      <c r="M2751" s="49">
        <f t="shared" si="126"/>
        <v>2067</v>
      </c>
      <c r="N2751" s="2">
        <f t="shared" si="127"/>
        <v>1</v>
      </c>
      <c r="O2751" s="16">
        <f t="shared" si="128"/>
        <v>3</v>
      </c>
    </row>
    <row r="2752" spans="7:15" ht="13.5" customHeight="1" x14ac:dyDescent="0.25">
      <c r="G2752" s="50">
        <v>42315</v>
      </c>
      <c r="H2752" s="51" t="s">
        <v>3</v>
      </c>
      <c r="I2752" s="124"/>
      <c r="J2752" s="51">
        <v>8</v>
      </c>
      <c r="K2752" s="51">
        <v>6</v>
      </c>
      <c r="L2752" s="52">
        <v>5</v>
      </c>
      <c r="M2752" s="49">
        <f t="shared" si="126"/>
        <v>2068</v>
      </c>
      <c r="N2752" s="2">
        <f t="shared" si="127"/>
        <v>3</v>
      </c>
      <c r="O2752" s="16">
        <f t="shared" si="128"/>
        <v>3</v>
      </c>
    </row>
    <row r="2753" spans="7:15" ht="13.5" customHeight="1" x14ac:dyDescent="0.25">
      <c r="G2753" s="50">
        <v>42315</v>
      </c>
      <c r="H2753" s="51" t="s">
        <v>3</v>
      </c>
      <c r="I2753" s="124"/>
      <c r="J2753" s="51">
        <v>8</v>
      </c>
      <c r="K2753" s="51">
        <v>6</v>
      </c>
      <c r="L2753" s="52">
        <v>5</v>
      </c>
      <c r="M2753" s="49">
        <f t="shared" si="126"/>
        <v>2068</v>
      </c>
      <c r="N2753" s="2">
        <f t="shared" si="127"/>
        <v>3</v>
      </c>
      <c r="O2753" s="16">
        <f t="shared" si="128"/>
        <v>3</v>
      </c>
    </row>
    <row r="2754" spans="7:15" ht="13.5" customHeight="1" x14ac:dyDescent="0.25">
      <c r="G2754" s="50">
        <v>42315</v>
      </c>
      <c r="H2754" s="51" t="s">
        <v>3</v>
      </c>
      <c r="I2754" s="124"/>
      <c r="J2754" s="51">
        <v>8</v>
      </c>
      <c r="K2754" s="51">
        <v>6</v>
      </c>
      <c r="L2754" s="52">
        <v>5</v>
      </c>
      <c r="M2754" s="49">
        <f t="shared" si="126"/>
        <v>2068</v>
      </c>
      <c r="N2754" s="2">
        <f t="shared" si="127"/>
        <v>3</v>
      </c>
      <c r="O2754" s="16">
        <f t="shared" si="128"/>
        <v>3</v>
      </c>
    </row>
    <row r="2755" spans="7:15" ht="13.5" customHeight="1" x14ac:dyDescent="0.25">
      <c r="G2755" s="50">
        <v>42315</v>
      </c>
      <c r="H2755" s="51" t="s">
        <v>3</v>
      </c>
      <c r="I2755" s="124"/>
      <c r="J2755" s="51">
        <v>8</v>
      </c>
      <c r="K2755" s="51">
        <v>6</v>
      </c>
      <c r="L2755" s="52">
        <v>5</v>
      </c>
      <c r="M2755" s="49">
        <f t="shared" si="126"/>
        <v>2068</v>
      </c>
      <c r="N2755" s="2">
        <f t="shared" si="127"/>
        <v>2</v>
      </c>
      <c r="O2755" s="16">
        <f t="shared" si="128"/>
        <v>3</v>
      </c>
    </row>
    <row r="2756" spans="7:15" ht="13.5" customHeight="1" x14ac:dyDescent="0.25">
      <c r="G2756" s="50">
        <v>42315</v>
      </c>
      <c r="H2756" s="51" t="s">
        <v>3</v>
      </c>
      <c r="I2756" s="124"/>
      <c r="J2756" s="51">
        <v>8</v>
      </c>
      <c r="K2756" s="51">
        <v>6</v>
      </c>
      <c r="L2756" s="52">
        <v>5</v>
      </c>
      <c r="M2756" s="49">
        <f t="shared" si="126"/>
        <v>2068</v>
      </c>
      <c r="N2756" s="2">
        <f t="shared" si="127"/>
        <v>1</v>
      </c>
      <c r="O2756" s="16">
        <f t="shared" si="128"/>
        <v>3</v>
      </c>
    </row>
    <row r="2757" spans="7:15" ht="13.5" customHeight="1" x14ac:dyDescent="0.25">
      <c r="G2757" s="50">
        <v>42315</v>
      </c>
      <c r="H2757" s="51" t="s">
        <v>3</v>
      </c>
      <c r="I2757" s="124"/>
      <c r="J2757" s="51">
        <v>8</v>
      </c>
      <c r="K2757" s="51">
        <v>6</v>
      </c>
      <c r="L2757" s="52">
        <v>6</v>
      </c>
      <c r="M2757" s="49">
        <f t="shared" si="126"/>
        <v>2069</v>
      </c>
      <c r="N2757" s="2">
        <f t="shared" si="127"/>
        <v>3</v>
      </c>
      <c r="O2757" s="16">
        <f t="shared" si="128"/>
        <v>3</v>
      </c>
    </row>
    <row r="2758" spans="7:15" ht="13.5" customHeight="1" x14ac:dyDescent="0.25">
      <c r="G2758" s="50">
        <v>42315</v>
      </c>
      <c r="H2758" s="51" t="s">
        <v>3</v>
      </c>
      <c r="I2758" s="124"/>
      <c r="J2758" s="51">
        <v>8</v>
      </c>
      <c r="K2758" s="51">
        <v>6</v>
      </c>
      <c r="L2758" s="52">
        <v>6</v>
      </c>
      <c r="M2758" s="49">
        <f t="shared" ref="M2758:M2821" si="129">IF(AND(G2758=G2757,L2758=L2757,I2758=I2757),M2757,M2757+1)</f>
        <v>2069</v>
      </c>
      <c r="N2758" s="2">
        <f t="shared" si="127"/>
        <v>3</v>
      </c>
      <c r="O2758" s="16">
        <f t="shared" si="128"/>
        <v>3</v>
      </c>
    </row>
    <row r="2759" spans="7:15" ht="13.5" customHeight="1" x14ac:dyDescent="0.25">
      <c r="G2759" s="50">
        <v>42315</v>
      </c>
      <c r="H2759" s="51" t="s">
        <v>3</v>
      </c>
      <c r="I2759" s="124"/>
      <c r="J2759" s="51">
        <v>8</v>
      </c>
      <c r="K2759" s="51">
        <v>6</v>
      </c>
      <c r="L2759" s="52">
        <v>6</v>
      </c>
      <c r="M2759" s="49">
        <f t="shared" si="129"/>
        <v>2069</v>
      </c>
      <c r="N2759" s="2">
        <f t="shared" si="127"/>
        <v>3</v>
      </c>
      <c r="O2759" s="16">
        <f t="shared" si="128"/>
        <v>3</v>
      </c>
    </row>
    <row r="2760" spans="7:15" ht="13.5" customHeight="1" x14ac:dyDescent="0.25">
      <c r="G2760" s="50">
        <v>42315</v>
      </c>
      <c r="H2760" s="51" t="s">
        <v>3</v>
      </c>
      <c r="I2760" s="124"/>
      <c r="J2760" s="51">
        <v>8</v>
      </c>
      <c r="K2760" s="51">
        <v>6</v>
      </c>
      <c r="L2760" s="52">
        <v>6</v>
      </c>
      <c r="M2760" s="49">
        <f t="shared" si="129"/>
        <v>2069</v>
      </c>
      <c r="N2760" s="2">
        <f t="shared" si="127"/>
        <v>2</v>
      </c>
      <c r="O2760" s="16">
        <f t="shared" si="128"/>
        <v>3</v>
      </c>
    </row>
    <row r="2761" spans="7:15" ht="13.5" customHeight="1" x14ac:dyDescent="0.25">
      <c r="G2761" s="50">
        <v>42315</v>
      </c>
      <c r="H2761" s="51" t="s">
        <v>3</v>
      </c>
      <c r="I2761" s="124"/>
      <c r="J2761" s="51">
        <v>8</v>
      </c>
      <c r="K2761" s="51">
        <v>6</v>
      </c>
      <c r="L2761" s="52">
        <v>6</v>
      </c>
      <c r="M2761" s="49">
        <f t="shared" si="129"/>
        <v>2069</v>
      </c>
      <c r="N2761" s="2">
        <f t="shared" ref="N2761:N2824" si="130">IF(M2761=M2763,3,IF(M2761=M2762,2,1))</f>
        <v>1</v>
      </c>
      <c r="O2761" s="16">
        <f t="shared" ref="O2761:O2824" si="131">IF(N2759=3,3,IF(N2760=3,3,IF(N2760=2,2,N2761)))</f>
        <v>3</v>
      </c>
    </row>
    <row r="2762" spans="7:15" ht="13.5" customHeight="1" x14ac:dyDescent="0.25">
      <c r="G2762" s="50">
        <v>42315</v>
      </c>
      <c r="H2762" s="51" t="s">
        <v>3</v>
      </c>
      <c r="I2762" s="124"/>
      <c r="J2762" s="51">
        <v>8</v>
      </c>
      <c r="K2762" s="51">
        <v>6</v>
      </c>
      <c r="L2762" s="52">
        <v>7</v>
      </c>
      <c r="M2762" s="49">
        <f t="shared" si="129"/>
        <v>2070</v>
      </c>
      <c r="N2762" s="2">
        <f t="shared" si="130"/>
        <v>3</v>
      </c>
      <c r="O2762" s="16">
        <f t="shared" si="131"/>
        <v>3</v>
      </c>
    </row>
    <row r="2763" spans="7:15" ht="13.5" customHeight="1" x14ac:dyDescent="0.25">
      <c r="G2763" s="50">
        <v>42315</v>
      </c>
      <c r="H2763" s="51" t="s">
        <v>3</v>
      </c>
      <c r="I2763" s="124"/>
      <c r="J2763" s="51">
        <v>8</v>
      </c>
      <c r="K2763" s="51">
        <v>6</v>
      </c>
      <c r="L2763" s="52">
        <v>7</v>
      </c>
      <c r="M2763" s="49">
        <f t="shared" si="129"/>
        <v>2070</v>
      </c>
      <c r="N2763" s="2">
        <f t="shared" si="130"/>
        <v>3</v>
      </c>
      <c r="O2763" s="16">
        <f t="shared" si="131"/>
        <v>3</v>
      </c>
    </row>
    <row r="2764" spans="7:15" ht="13.5" customHeight="1" x14ac:dyDescent="0.25">
      <c r="G2764" s="50">
        <v>42315</v>
      </c>
      <c r="H2764" s="51" t="s">
        <v>3</v>
      </c>
      <c r="I2764" s="124"/>
      <c r="J2764" s="51">
        <v>8</v>
      </c>
      <c r="K2764" s="51">
        <v>6</v>
      </c>
      <c r="L2764" s="52">
        <v>7</v>
      </c>
      <c r="M2764" s="49">
        <f t="shared" si="129"/>
        <v>2070</v>
      </c>
      <c r="N2764" s="2">
        <f t="shared" si="130"/>
        <v>3</v>
      </c>
      <c r="O2764" s="16">
        <f t="shared" si="131"/>
        <v>3</v>
      </c>
    </row>
    <row r="2765" spans="7:15" ht="13.5" customHeight="1" x14ac:dyDescent="0.25">
      <c r="G2765" s="50">
        <v>42315</v>
      </c>
      <c r="H2765" s="51" t="s">
        <v>3</v>
      </c>
      <c r="I2765" s="124"/>
      <c r="J2765" s="51">
        <v>8</v>
      </c>
      <c r="K2765" s="51">
        <v>6</v>
      </c>
      <c r="L2765" s="52">
        <v>7</v>
      </c>
      <c r="M2765" s="49">
        <f t="shared" si="129"/>
        <v>2070</v>
      </c>
      <c r="N2765" s="2">
        <f t="shared" si="130"/>
        <v>2</v>
      </c>
      <c r="O2765" s="16">
        <f t="shared" si="131"/>
        <v>3</v>
      </c>
    </row>
    <row r="2766" spans="7:15" ht="13.5" customHeight="1" x14ac:dyDescent="0.25">
      <c r="G2766" s="50">
        <v>42315</v>
      </c>
      <c r="H2766" s="51" t="s">
        <v>3</v>
      </c>
      <c r="I2766" s="124"/>
      <c r="J2766" s="51">
        <v>8</v>
      </c>
      <c r="K2766" s="51">
        <v>6</v>
      </c>
      <c r="L2766" s="52">
        <v>7</v>
      </c>
      <c r="M2766" s="49">
        <f t="shared" si="129"/>
        <v>2070</v>
      </c>
      <c r="N2766" s="2">
        <f t="shared" si="130"/>
        <v>1</v>
      </c>
      <c r="O2766" s="16">
        <f t="shared" si="131"/>
        <v>3</v>
      </c>
    </row>
    <row r="2767" spans="7:15" ht="13.5" customHeight="1" x14ac:dyDescent="0.25">
      <c r="G2767" s="50">
        <v>42315</v>
      </c>
      <c r="H2767" s="51" t="s">
        <v>3</v>
      </c>
      <c r="I2767" s="124"/>
      <c r="J2767" s="51">
        <v>8</v>
      </c>
      <c r="K2767" s="51">
        <v>6</v>
      </c>
      <c r="L2767" s="52">
        <v>8</v>
      </c>
      <c r="M2767" s="49">
        <f t="shared" si="129"/>
        <v>2071</v>
      </c>
      <c r="N2767" s="2">
        <f t="shared" si="130"/>
        <v>3</v>
      </c>
      <c r="O2767" s="16">
        <f t="shared" si="131"/>
        <v>3</v>
      </c>
    </row>
    <row r="2768" spans="7:15" ht="13.5" customHeight="1" x14ac:dyDescent="0.25">
      <c r="G2768" s="50">
        <v>42315</v>
      </c>
      <c r="H2768" s="51" t="s">
        <v>3</v>
      </c>
      <c r="I2768" s="124"/>
      <c r="J2768" s="51">
        <v>8</v>
      </c>
      <c r="K2768" s="51">
        <v>6</v>
      </c>
      <c r="L2768" s="52">
        <v>8</v>
      </c>
      <c r="M2768" s="49">
        <f t="shared" si="129"/>
        <v>2071</v>
      </c>
      <c r="N2768" s="2">
        <f t="shared" si="130"/>
        <v>3</v>
      </c>
      <c r="O2768" s="16">
        <f t="shared" si="131"/>
        <v>3</v>
      </c>
    </row>
    <row r="2769" spans="7:15" ht="13.5" customHeight="1" x14ac:dyDescent="0.25">
      <c r="G2769" s="50">
        <v>42315</v>
      </c>
      <c r="H2769" s="51" t="s">
        <v>3</v>
      </c>
      <c r="I2769" s="124"/>
      <c r="J2769" s="51">
        <v>8</v>
      </c>
      <c r="K2769" s="51">
        <v>6</v>
      </c>
      <c r="L2769" s="52">
        <v>8</v>
      </c>
      <c r="M2769" s="49">
        <f t="shared" si="129"/>
        <v>2071</v>
      </c>
      <c r="N2769" s="2">
        <f t="shared" si="130"/>
        <v>3</v>
      </c>
      <c r="O2769" s="16">
        <f t="shared" si="131"/>
        <v>3</v>
      </c>
    </row>
    <row r="2770" spans="7:15" ht="13.5" customHeight="1" x14ac:dyDescent="0.25">
      <c r="G2770" s="50">
        <v>42315</v>
      </c>
      <c r="H2770" s="51" t="s">
        <v>3</v>
      </c>
      <c r="I2770" s="124"/>
      <c r="J2770" s="51">
        <v>8</v>
      </c>
      <c r="K2770" s="51">
        <v>6</v>
      </c>
      <c r="L2770" s="52">
        <v>8</v>
      </c>
      <c r="M2770" s="49">
        <f t="shared" si="129"/>
        <v>2071</v>
      </c>
      <c r="N2770" s="2">
        <f t="shared" si="130"/>
        <v>2</v>
      </c>
      <c r="O2770" s="16">
        <f t="shared" si="131"/>
        <v>3</v>
      </c>
    </row>
    <row r="2771" spans="7:15" ht="13.5" customHeight="1" x14ac:dyDescent="0.25">
      <c r="G2771" s="50">
        <v>42315</v>
      </c>
      <c r="H2771" s="51" t="s">
        <v>3</v>
      </c>
      <c r="I2771" s="124"/>
      <c r="J2771" s="51">
        <v>8</v>
      </c>
      <c r="K2771" s="51">
        <v>6</v>
      </c>
      <c r="L2771" s="52">
        <v>8</v>
      </c>
      <c r="M2771" s="49">
        <f t="shared" si="129"/>
        <v>2071</v>
      </c>
      <c r="N2771" s="2">
        <f t="shared" si="130"/>
        <v>1</v>
      </c>
      <c r="O2771" s="16">
        <f t="shared" si="131"/>
        <v>3</v>
      </c>
    </row>
    <row r="2772" spans="7:15" ht="13.5" customHeight="1" x14ac:dyDescent="0.25">
      <c r="G2772" s="50">
        <v>42315</v>
      </c>
      <c r="H2772" s="51" t="s">
        <v>3</v>
      </c>
      <c r="I2772" s="124"/>
      <c r="J2772" s="51">
        <v>8</v>
      </c>
      <c r="K2772" s="51">
        <v>6</v>
      </c>
      <c r="L2772" s="52">
        <v>9</v>
      </c>
      <c r="M2772" s="49">
        <f t="shared" si="129"/>
        <v>2072</v>
      </c>
      <c r="N2772" s="2">
        <f t="shared" si="130"/>
        <v>3</v>
      </c>
      <c r="O2772" s="16">
        <f t="shared" si="131"/>
        <v>3</v>
      </c>
    </row>
    <row r="2773" spans="7:15" ht="13.5" customHeight="1" x14ac:dyDescent="0.25">
      <c r="G2773" s="50">
        <v>42315</v>
      </c>
      <c r="H2773" s="51" t="s">
        <v>3</v>
      </c>
      <c r="I2773" s="124"/>
      <c r="J2773" s="51">
        <v>8</v>
      </c>
      <c r="K2773" s="51">
        <v>6</v>
      </c>
      <c r="L2773" s="52">
        <v>9</v>
      </c>
      <c r="M2773" s="49">
        <f t="shared" si="129"/>
        <v>2072</v>
      </c>
      <c r="N2773" s="2">
        <f t="shared" si="130"/>
        <v>3</v>
      </c>
      <c r="O2773" s="16">
        <f t="shared" si="131"/>
        <v>3</v>
      </c>
    </row>
    <row r="2774" spans="7:15" ht="13.5" customHeight="1" x14ac:dyDescent="0.25">
      <c r="G2774" s="50">
        <v>42315</v>
      </c>
      <c r="H2774" s="51" t="s">
        <v>3</v>
      </c>
      <c r="I2774" s="124"/>
      <c r="J2774" s="51">
        <v>8</v>
      </c>
      <c r="K2774" s="51">
        <v>6</v>
      </c>
      <c r="L2774" s="52">
        <v>9</v>
      </c>
      <c r="M2774" s="49">
        <f t="shared" si="129"/>
        <v>2072</v>
      </c>
      <c r="N2774" s="2">
        <f t="shared" si="130"/>
        <v>3</v>
      </c>
      <c r="O2774" s="16">
        <f t="shared" si="131"/>
        <v>3</v>
      </c>
    </row>
    <row r="2775" spans="7:15" ht="13.5" customHeight="1" x14ac:dyDescent="0.25">
      <c r="G2775" s="50">
        <v>42315</v>
      </c>
      <c r="H2775" s="51" t="s">
        <v>3</v>
      </c>
      <c r="I2775" s="124"/>
      <c r="J2775" s="51">
        <v>8</v>
      </c>
      <c r="K2775" s="51">
        <v>6</v>
      </c>
      <c r="L2775" s="52">
        <v>9</v>
      </c>
      <c r="M2775" s="49">
        <f t="shared" si="129"/>
        <v>2072</v>
      </c>
      <c r="N2775" s="2">
        <f t="shared" si="130"/>
        <v>2</v>
      </c>
      <c r="O2775" s="16">
        <f t="shared" si="131"/>
        <v>3</v>
      </c>
    </row>
    <row r="2776" spans="7:15" ht="13.5" customHeight="1" x14ac:dyDescent="0.25">
      <c r="G2776" s="50">
        <v>42315</v>
      </c>
      <c r="H2776" s="51" t="s">
        <v>3</v>
      </c>
      <c r="I2776" s="124"/>
      <c r="J2776" s="51">
        <v>8</v>
      </c>
      <c r="K2776" s="51">
        <v>6</v>
      </c>
      <c r="L2776" s="52">
        <v>9</v>
      </c>
      <c r="M2776" s="49">
        <f t="shared" si="129"/>
        <v>2072</v>
      </c>
      <c r="N2776" s="2">
        <f t="shared" si="130"/>
        <v>1</v>
      </c>
      <c r="O2776" s="16">
        <f t="shared" si="131"/>
        <v>3</v>
      </c>
    </row>
    <row r="2777" spans="7:15" ht="13.5" customHeight="1" x14ac:dyDescent="0.25">
      <c r="G2777" s="50">
        <v>42322</v>
      </c>
      <c r="H2777" s="51" t="s">
        <v>1209</v>
      </c>
      <c r="I2777" s="124"/>
      <c r="J2777" s="51">
        <v>3</v>
      </c>
      <c r="K2777" s="51">
        <v>0</v>
      </c>
      <c r="L2777" s="52">
        <v>2</v>
      </c>
      <c r="M2777" s="49">
        <f t="shared" si="129"/>
        <v>2073</v>
      </c>
      <c r="N2777" s="2">
        <f t="shared" si="130"/>
        <v>3</v>
      </c>
      <c r="O2777" s="16">
        <f t="shared" si="131"/>
        <v>3</v>
      </c>
    </row>
    <row r="2778" spans="7:15" ht="13.5" customHeight="1" x14ac:dyDescent="0.25">
      <c r="G2778" s="50">
        <v>42322</v>
      </c>
      <c r="H2778" s="51" t="s">
        <v>1209</v>
      </c>
      <c r="I2778" s="124"/>
      <c r="J2778" s="51">
        <v>3</v>
      </c>
      <c r="K2778" s="51">
        <v>0</v>
      </c>
      <c r="L2778" s="52">
        <v>2</v>
      </c>
      <c r="M2778" s="49">
        <f t="shared" si="129"/>
        <v>2073</v>
      </c>
      <c r="N2778" s="2">
        <f t="shared" si="130"/>
        <v>3</v>
      </c>
      <c r="O2778" s="16">
        <f t="shared" si="131"/>
        <v>3</v>
      </c>
    </row>
    <row r="2779" spans="7:15" ht="13.5" customHeight="1" x14ac:dyDescent="0.25">
      <c r="G2779" s="50">
        <v>42322</v>
      </c>
      <c r="H2779" s="51" t="s">
        <v>1209</v>
      </c>
      <c r="I2779" s="124"/>
      <c r="J2779" s="51">
        <v>3</v>
      </c>
      <c r="K2779" s="51">
        <v>0</v>
      </c>
      <c r="L2779" s="52">
        <v>2</v>
      </c>
      <c r="M2779" s="49">
        <f t="shared" si="129"/>
        <v>2073</v>
      </c>
      <c r="N2779" s="2">
        <f t="shared" si="130"/>
        <v>3</v>
      </c>
      <c r="O2779" s="16">
        <f t="shared" si="131"/>
        <v>3</v>
      </c>
    </row>
    <row r="2780" spans="7:15" ht="13.5" customHeight="1" x14ac:dyDescent="0.25">
      <c r="G2780" s="50">
        <v>42322</v>
      </c>
      <c r="H2780" s="51" t="s">
        <v>1209</v>
      </c>
      <c r="I2780" s="124"/>
      <c r="J2780" s="51">
        <v>3</v>
      </c>
      <c r="K2780" s="51">
        <v>0</v>
      </c>
      <c r="L2780" s="52">
        <v>2</v>
      </c>
      <c r="M2780" s="49">
        <f t="shared" si="129"/>
        <v>2073</v>
      </c>
      <c r="N2780" s="2">
        <f t="shared" si="130"/>
        <v>2</v>
      </c>
      <c r="O2780" s="16">
        <f t="shared" si="131"/>
        <v>3</v>
      </c>
    </row>
    <row r="2781" spans="7:15" ht="13.5" customHeight="1" x14ac:dyDescent="0.25">
      <c r="G2781" s="50">
        <v>42322</v>
      </c>
      <c r="H2781" s="51" t="s">
        <v>1209</v>
      </c>
      <c r="I2781" s="124"/>
      <c r="J2781" s="51">
        <v>3</v>
      </c>
      <c r="K2781" s="51">
        <v>0</v>
      </c>
      <c r="L2781" s="52">
        <v>2</v>
      </c>
      <c r="M2781" s="49">
        <f t="shared" si="129"/>
        <v>2073</v>
      </c>
      <c r="N2781" s="2">
        <f t="shared" si="130"/>
        <v>1</v>
      </c>
      <c r="O2781" s="16">
        <f t="shared" si="131"/>
        <v>3</v>
      </c>
    </row>
    <row r="2782" spans="7:15" ht="13.5" customHeight="1" x14ac:dyDescent="0.25">
      <c r="G2782" s="50">
        <v>42322</v>
      </c>
      <c r="H2782" s="51" t="s">
        <v>1209</v>
      </c>
      <c r="I2782" s="124"/>
      <c r="J2782" s="51">
        <v>3</v>
      </c>
      <c r="K2782" s="51">
        <v>0</v>
      </c>
      <c r="L2782" s="52">
        <v>3</v>
      </c>
      <c r="M2782" s="49">
        <f t="shared" si="129"/>
        <v>2074</v>
      </c>
      <c r="N2782" s="2">
        <f t="shared" si="130"/>
        <v>3</v>
      </c>
      <c r="O2782" s="16">
        <f t="shared" si="131"/>
        <v>3</v>
      </c>
    </row>
    <row r="2783" spans="7:15" ht="13.5" customHeight="1" x14ac:dyDescent="0.25">
      <c r="G2783" s="50">
        <v>42322</v>
      </c>
      <c r="H2783" s="51" t="s">
        <v>1209</v>
      </c>
      <c r="I2783" s="124"/>
      <c r="J2783" s="51">
        <v>3</v>
      </c>
      <c r="K2783" s="51">
        <v>0</v>
      </c>
      <c r="L2783" s="52">
        <v>3</v>
      </c>
      <c r="M2783" s="49">
        <f t="shared" si="129"/>
        <v>2074</v>
      </c>
      <c r="N2783" s="2">
        <f t="shared" si="130"/>
        <v>3</v>
      </c>
      <c r="O2783" s="16">
        <f t="shared" si="131"/>
        <v>3</v>
      </c>
    </row>
    <row r="2784" spans="7:15" ht="13.5" customHeight="1" x14ac:dyDescent="0.25">
      <c r="G2784" s="50">
        <v>42322</v>
      </c>
      <c r="H2784" s="51" t="s">
        <v>1209</v>
      </c>
      <c r="I2784" s="124"/>
      <c r="J2784" s="51">
        <v>3</v>
      </c>
      <c r="K2784" s="51">
        <v>0</v>
      </c>
      <c r="L2784" s="52">
        <v>3</v>
      </c>
      <c r="M2784" s="49">
        <f t="shared" si="129"/>
        <v>2074</v>
      </c>
      <c r="N2784" s="2">
        <f t="shared" si="130"/>
        <v>3</v>
      </c>
      <c r="O2784" s="16">
        <f t="shared" si="131"/>
        <v>3</v>
      </c>
    </row>
    <row r="2785" spans="7:15" ht="13.5" customHeight="1" x14ac:dyDescent="0.25">
      <c r="G2785" s="50">
        <v>42322</v>
      </c>
      <c r="H2785" s="51" t="s">
        <v>1209</v>
      </c>
      <c r="I2785" s="124"/>
      <c r="J2785" s="51">
        <v>3</v>
      </c>
      <c r="K2785" s="51">
        <v>0</v>
      </c>
      <c r="L2785" s="52">
        <v>3</v>
      </c>
      <c r="M2785" s="49">
        <f t="shared" si="129"/>
        <v>2074</v>
      </c>
      <c r="N2785" s="2">
        <f t="shared" si="130"/>
        <v>2</v>
      </c>
      <c r="O2785" s="16">
        <f t="shared" si="131"/>
        <v>3</v>
      </c>
    </row>
    <row r="2786" spans="7:15" ht="13.5" customHeight="1" x14ac:dyDescent="0.25">
      <c r="G2786" s="50">
        <v>42322</v>
      </c>
      <c r="H2786" s="51" t="s">
        <v>1209</v>
      </c>
      <c r="I2786" s="124"/>
      <c r="J2786" s="51">
        <v>3</v>
      </c>
      <c r="K2786" s="51">
        <v>0</v>
      </c>
      <c r="L2786" s="52">
        <v>3</v>
      </c>
      <c r="M2786" s="49">
        <f t="shared" si="129"/>
        <v>2074</v>
      </c>
      <c r="N2786" s="2">
        <f t="shared" si="130"/>
        <v>1</v>
      </c>
      <c r="O2786" s="16">
        <f t="shared" si="131"/>
        <v>3</v>
      </c>
    </row>
    <row r="2787" spans="7:15" ht="13.5" customHeight="1" x14ac:dyDescent="0.25">
      <c r="G2787" s="50">
        <v>42322</v>
      </c>
      <c r="H2787" s="51" t="s">
        <v>1209</v>
      </c>
      <c r="I2787" s="124"/>
      <c r="J2787" s="51">
        <v>3</v>
      </c>
      <c r="K2787" s="51">
        <v>0</v>
      </c>
      <c r="L2787" s="52">
        <v>4</v>
      </c>
      <c r="M2787" s="49">
        <f t="shared" si="129"/>
        <v>2075</v>
      </c>
      <c r="N2787" s="2">
        <f t="shared" si="130"/>
        <v>3</v>
      </c>
      <c r="O2787" s="16">
        <f t="shared" si="131"/>
        <v>3</v>
      </c>
    </row>
    <row r="2788" spans="7:15" ht="13.5" customHeight="1" x14ac:dyDescent="0.25">
      <c r="G2788" s="50">
        <v>42322</v>
      </c>
      <c r="H2788" s="51" t="s">
        <v>1209</v>
      </c>
      <c r="I2788" s="124"/>
      <c r="J2788" s="51">
        <v>3</v>
      </c>
      <c r="K2788" s="51">
        <v>0</v>
      </c>
      <c r="L2788" s="52">
        <v>4</v>
      </c>
      <c r="M2788" s="49">
        <f t="shared" si="129"/>
        <v>2075</v>
      </c>
      <c r="N2788" s="2">
        <f t="shared" si="130"/>
        <v>3</v>
      </c>
      <c r="O2788" s="16">
        <f t="shared" si="131"/>
        <v>3</v>
      </c>
    </row>
    <row r="2789" spans="7:15" ht="13.5" customHeight="1" x14ac:dyDescent="0.25">
      <c r="G2789" s="50">
        <v>42322</v>
      </c>
      <c r="H2789" s="51" t="s">
        <v>1209</v>
      </c>
      <c r="I2789" s="124"/>
      <c r="J2789" s="51">
        <v>3</v>
      </c>
      <c r="K2789" s="51">
        <v>0</v>
      </c>
      <c r="L2789" s="52">
        <v>4</v>
      </c>
      <c r="M2789" s="49">
        <f t="shared" si="129"/>
        <v>2075</v>
      </c>
      <c r="N2789" s="2">
        <f t="shared" si="130"/>
        <v>3</v>
      </c>
      <c r="O2789" s="16">
        <f t="shared" si="131"/>
        <v>3</v>
      </c>
    </row>
    <row r="2790" spans="7:15" ht="13.5" customHeight="1" x14ac:dyDescent="0.25">
      <c r="G2790" s="50">
        <v>42322</v>
      </c>
      <c r="H2790" s="51" t="s">
        <v>1209</v>
      </c>
      <c r="I2790" s="124"/>
      <c r="J2790" s="51">
        <v>3</v>
      </c>
      <c r="K2790" s="51">
        <v>0</v>
      </c>
      <c r="L2790" s="52">
        <v>4</v>
      </c>
      <c r="M2790" s="49">
        <f t="shared" si="129"/>
        <v>2075</v>
      </c>
      <c r="N2790" s="2">
        <f t="shared" si="130"/>
        <v>2</v>
      </c>
      <c r="O2790" s="16">
        <f t="shared" si="131"/>
        <v>3</v>
      </c>
    </row>
    <row r="2791" spans="7:15" ht="13.5" customHeight="1" x14ac:dyDescent="0.25">
      <c r="G2791" s="50">
        <v>42322</v>
      </c>
      <c r="H2791" s="51" t="s">
        <v>1209</v>
      </c>
      <c r="I2791" s="124"/>
      <c r="J2791" s="51">
        <v>3</v>
      </c>
      <c r="K2791" s="51">
        <v>0</v>
      </c>
      <c r="L2791" s="52">
        <v>4</v>
      </c>
      <c r="M2791" s="49">
        <f t="shared" si="129"/>
        <v>2075</v>
      </c>
      <c r="N2791" s="2">
        <f t="shared" si="130"/>
        <v>1</v>
      </c>
      <c r="O2791" s="16">
        <f t="shared" si="131"/>
        <v>3</v>
      </c>
    </row>
    <row r="2792" spans="7:15" ht="13.5" customHeight="1" x14ac:dyDescent="0.25">
      <c r="G2792" s="50">
        <v>42322</v>
      </c>
      <c r="H2792" s="51" t="s">
        <v>1209</v>
      </c>
      <c r="I2792" s="124"/>
      <c r="J2792" s="51">
        <v>3</v>
      </c>
      <c r="K2792" s="51">
        <v>0</v>
      </c>
      <c r="L2792" s="52">
        <v>5</v>
      </c>
      <c r="M2792" s="49">
        <f t="shared" si="129"/>
        <v>2076</v>
      </c>
      <c r="N2792" s="2">
        <f t="shared" si="130"/>
        <v>3</v>
      </c>
      <c r="O2792" s="16">
        <f t="shared" si="131"/>
        <v>3</v>
      </c>
    </row>
    <row r="2793" spans="7:15" ht="13.5" customHeight="1" x14ac:dyDescent="0.25">
      <c r="G2793" s="50">
        <v>42322</v>
      </c>
      <c r="H2793" s="51" t="s">
        <v>1209</v>
      </c>
      <c r="I2793" s="124"/>
      <c r="J2793" s="51">
        <v>3</v>
      </c>
      <c r="K2793" s="51">
        <v>0</v>
      </c>
      <c r="L2793" s="52">
        <v>5</v>
      </c>
      <c r="M2793" s="49">
        <f t="shared" si="129"/>
        <v>2076</v>
      </c>
      <c r="N2793" s="2">
        <f t="shared" si="130"/>
        <v>3</v>
      </c>
      <c r="O2793" s="16">
        <f t="shared" si="131"/>
        <v>3</v>
      </c>
    </row>
    <row r="2794" spans="7:15" ht="13.5" customHeight="1" x14ac:dyDescent="0.25">
      <c r="G2794" s="50">
        <v>42322</v>
      </c>
      <c r="H2794" s="51" t="s">
        <v>1209</v>
      </c>
      <c r="I2794" s="124"/>
      <c r="J2794" s="51">
        <v>3</v>
      </c>
      <c r="K2794" s="51">
        <v>0</v>
      </c>
      <c r="L2794" s="52">
        <v>5</v>
      </c>
      <c r="M2794" s="49">
        <f t="shared" si="129"/>
        <v>2076</v>
      </c>
      <c r="N2794" s="2">
        <f t="shared" si="130"/>
        <v>3</v>
      </c>
      <c r="O2794" s="16">
        <f t="shared" si="131"/>
        <v>3</v>
      </c>
    </row>
    <row r="2795" spans="7:15" ht="13.5" customHeight="1" x14ac:dyDescent="0.25">
      <c r="G2795" s="50">
        <v>42322</v>
      </c>
      <c r="H2795" s="51" t="s">
        <v>1209</v>
      </c>
      <c r="I2795" s="124"/>
      <c r="J2795" s="51">
        <v>3</v>
      </c>
      <c r="K2795" s="51">
        <v>0</v>
      </c>
      <c r="L2795" s="52">
        <v>5</v>
      </c>
      <c r="M2795" s="49">
        <f t="shared" si="129"/>
        <v>2076</v>
      </c>
      <c r="N2795" s="2">
        <f t="shared" si="130"/>
        <v>2</v>
      </c>
      <c r="O2795" s="16">
        <f t="shared" si="131"/>
        <v>3</v>
      </c>
    </row>
    <row r="2796" spans="7:15" ht="13.5" customHeight="1" x14ac:dyDescent="0.25">
      <c r="G2796" s="50">
        <v>42322</v>
      </c>
      <c r="H2796" s="51" t="s">
        <v>1209</v>
      </c>
      <c r="I2796" s="124"/>
      <c r="J2796" s="51">
        <v>3</v>
      </c>
      <c r="K2796" s="51">
        <v>0</v>
      </c>
      <c r="L2796" s="52">
        <v>5</v>
      </c>
      <c r="M2796" s="49">
        <f t="shared" si="129"/>
        <v>2076</v>
      </c>
      <c r="N2796" s="2">
        <f t="shared" si="130"/>
        <v>1</v>
      </c>
      <c r="O2796" s="16">
        <f t="shared" si="131"/>
        <v>3</v>
      </c>
    </row>
    <row r="2797" spans="7:15" ht="13.5" customHeight="1" x14ac:dyDescent="0.25">
      <c r="G2797" s="50">
        <v>42322</v>
      </c>
      <c r="H2797" s="51" t="s">
        <v>1209</v>
      </c>
      <c r="I2797" s="124"/>
      <c r="J2797" s="51">
        <v>3</v>
      </c>
      <c r="K2797" s="51">
        <v>0</v>
      </c>
      <c r="L2797" s="52">
        <v>6</v>
      </c>
      <c r="M2797" s="49">
        <f t="shared" si="129"/>
        <v>2077</v>
      </c>
      <c r="N2797" s="2">
        <f t="shared" si="130"/>
        <v>3</v>
      </c>
      <c r="O2797" s="16">
        <f t="shared" si="131"/>
        <v>3</v>
      </c>
    </row>
    <row r="2798" spans="7:15" ht="13.5" customHeight="1" x14ac:dyDescent="0.25">
      <c r="G2798" s="50">
        <v>42322</v>
      </c>
      <c r="H2798" s="51" t="s">
        <v>1209</v>
      </c>
      <c r="I2798" s="124"/>
      <c r="J2798" s="51">
        <v>3</v>
      </c>
      <c r="K2798" s="51">
        <v>0</v>
      </c>
      <c r="L2798" s="52">
        <v>6</v>
      </c>
      <c r="M2798" s="49">
        <f t="shared" si="129"/>
        <v>2077</v>
      </c>
      <c r="N2798" s="2">
        <f t="shared" si="130"/>
        <v>3</v>
      </c>
      <c r="O2798" s="16">
        <f t="shared" si="131"/>
        <v>3</v>
      </c>
    </row>
    <row r="2799" spans="7:15" ht="13.5" customHeight="1" x14ac:dyDescent="0.25">
      <c r="G2799" s="50">
        <v>42322</v>
      </c>
      <c r="H2799" s="51" t="s">
        <v>1209</v>
      </c>
      <c r="I2799" s="124"/>
      <c r="J2799" s="51">
        <v>3</v>
      </c>
      <c r="K2799" s="51">
        <v>0</v>
      </c>
      <c r="L2799" s="52">
        <v>6</v>
      </c>
      <c r="M2799" s="49">
        <f t="shared" si="129"/>
        <v>2077</v>
      </c>
      <c r="N2799" s="2">
        <f t="shared" si="130"/>
        <v>3</v>
      </c>
      <c r="O2799" s="16">
        <f t="shared" si="131"/>
        <v>3</v>
      </c>
    </row>
    <row r="2800" spans="7:15" ht="13.5" customHeight="1" x14ac:dyDescent="0.25">
      <c r="G2800" s="50">
        <v>42322</v>
      </c>
      <c r="H2800" s="51" t="s">
        <v>1209</v>
      </c>
      <c r="I2800" s="124"/>
      <c r="J2800" s="51">
        <v>3</v>
      </c>
      <c r="K2800" s="51">
        <v>0</v>
      </c>
      <c r="L2800" s="52">
        <v>6</v>
      </c>
      <c r="M2800" s="49">
        <f t="shared" si="129"/>
        <v>2077</v>
      </c>
      <c r="N2800" s="2">
        <f t="shared" si="130"/>
        <v>2</v>
      </c>
      <c r="O2800" s="16">
        <f t="shared" si="131"/>
        <v>3</v>
      </c>
    </row>
    <row r="2801" spans="7:15" ht="13.5" customHeight="1" x14ac:dyDescent="0.25">
      <c r="G2801" s="50">
        <v>42322</v>
      </c>
      <c r="H2801" s="51" t="s">
        <v>1209</v>
      </c>
      <c r="I2801" s="124"/>
      <c r="J2801" s="51">
        <v>3</v>
      </c>
      <c r="K2801" s="51">
        <v>0</v>
      </c>
      <c r="L2801" s="52">
        <v>6</v>
      </c>
      <c r="M2801" s="49">
        <f t="shared" si="129"/>
        <v>2077</v>
      </c>
      <c r="N2801" s="2">
        <f t="shared" si="130"/>
        <v>1</v>
      </c>
      <c r="O2801" s="16">
        <f t="shared" si="131"/>
        <v>3</v>
      </c>
    </row>
    <row r="2802" spans="7:15" ht="13.5" customHeight="1" x14ac:dyDescent="0.25">
      <c r="G2802" s="50">
        <v>42322</v>
      </c>
      <c r="H2802" s="51" t="s">
        <v>1209</v>
      </c>
      <c r="I2802" s="124"/>
      <c r="J2802" s="51">
        <v>3</v>
      </c>
      <c r="K2802" s="51">
        <v>0</v>
      </c>
      <c r="L2802" s="52">
        <v>7</v>
      </c>
      <c r="M2802" s="49">
        <f t="shared" si="129"/>
        <v>2078</v>
      </c>
      <c r="N2802" s="2">
        <f t="shared" si="130"/>
        <v>3</v>
      </c>
      <c r="O2802" s="16">
        <f t="shared" si="131"/>
        <v>3</v>
      </c>
    </row>
    <row r="2803" spans="7:15" ht="13.5" customHeight="1" x14ac:dyDescent="0.25">
      <c r="G2803" s="50">
        <v>42322</v>
      </c>
      <c r="H2803" s="51" t="s">
        <v>1209</v>
      </c>
      <c r="I2803" s="124"/>
      <c r="J2803" s="51">
        <v>3</v>
      </c>
      <c r="K2803" s="51">
        <v>0</v>
      </c>
      <c r="L2803" s="52">
        <v>7</v>
      </c>
      <c r="M2803" s="49">
        <f t="shared" si="129"/>
        <v>2078</v>
      </c>
      <c r="N2803" s="2">
        <f t="shared" si="130"/>
        <v>3</v>
      </c>
      <c r="O2803" s="16">
        <f t="shared" si="131"/>
        <v>3</v>
      </c>
    </row>
    <row r="2804" spans="7:15" ht="13.5" customHeight="1" x14ac:dyDescent="0.25">
      <c r="G2804" s="50">
        <v>42322</v>
      </c>
      <c r="H2804" s="51" t="s">
        <v>1209</v>
      </c>
      <c r="I2804" s="124"/>
      <c r="J2804" s="51">
        <v>3</v>
      </c>
      <c r="K2804" s="51">
        <v>0</v>
      </c>
      <c r="L2804" s="52">
        <v>7</v>
      </c>
      <c r="M2804" s="49">
        <f t="shared" si="129"/>
        <v>2078</v>
      </c>
      <c r="N2804" s="2">
        <f t="shared" si="130"/>
        <v>3</v>
      </c>
      <c r="O2804" s="16">
        <f t="shared" si="131"/>
        <v>3</v>
      </c>
    </row>
    <row r="2805" spans="7:15" ht="13.5" customHeight="1" x14ac:dyDescent="0.25">
      <c r="G2805" s="50">
        <v>42322</v>
      </c>
      <c r="H2805" s="51" t="s">
        <v>1209</v>
      </c>
      <c r="I2805" s="124"/>
      <c r="J2805" s="51">
        <v>3</v>
      </c>
      <c r="K2805" s="51">
        <v>0</v>
      </c>
      <c r="L2805" s="52">
        <v>7</v>
      </c>
      <c r="M2805" s="49">
        <f t="shared" si="129"/>
        <v>2078</v>
      </c>
      <c r="N2805" s="2">
        <f t="shared" si="130"/>
        <v>2</v>
      </c>
      <c r="O2805" s="16">
        <f t="shared" si="131"/>
        <v>3</v>
      </c>
    </row>
    <row r="2806" spans="7:15" ht="13.5" customHeight="1" x14ac:dyDescent="0.25">
      <c r="G2806" s="50">
        <v>42322</v>
      </c>
      <c r="H2806" s="51" t="s">
        <v>1209</v>
      </c>
      <c r="I2806" s="124"/>
      <c r="J2806" s="51">
        <v>3</v>
      </c>
      <c r="K2806" s="51">
        <v>0</v>
      </c>
      <c r="L2806" s="52">
        <v>7</v>
      </c>
      <c r="M2806" s="49">
        <f t="shared" si="129"/>
        <v>2078</v>
      </c>
      <c r="N2806" s="2">
        <f t="shared" si="130"/>
        <v>1</v>
      </c>
      <c r="O2806" s="16">
        <f t="shared" si="131"/>
        <v>3</v>
      </c>
    </row>
    <row r="2807" spans="7:15" ht="13.5" customHeight="1" x14ac:dyDescent="0.25">
      <c r="G2807" s="50">
        <v>42322</v>
      </c>
      <c r="H2807" s="51" t="s">
        <v>1209</v>
      </c>
      <c r="I2807" s="124"/>
      <c r="J2807" s="51">
        <v>3</v>
      </c>
      <c r="K2807" s="51">
        <v>0</v>
      </c>
      <c r="L2807" s="52">
        <v>8</v>
      </c>
      <c r="M2807" s="49">
        <f t="shared" si="129"/>
        <v>2079</v>
      </c>
      <c r="N2807" s="2">
        <f t="shared" si="130"/>
        <v>3</v>
      </c>
      <c r="O2807" s="16">
        <f t="shared" si="131"/>
        <v>3</v>
      </c>
    </row>
    <row r="2808" spans="7:15" ht="13.5" customHeight="1" x14ac:dyDescent="0.25">
      <c r="G2808" s="50">
        <v>42322</v>
      </c>
      <c r="H2808" s="51" t="s">
        <v>1209</v>
      </c>
      <c r="I2808" s="124"/>
      <c r="J2808" s="51">
        <v>3</v>
      </c>
      <c r="K2808" s="51">
        <v>0</v>
      </c>
      <c r="L2808" s="52">
        <v>8</v>
      </c>
      <c r="M2808" s="49">
        <f t="shared" si="129"/>
        <v>2079</v>
      </c>
      <c r="N2808" s="2">
        <f t="shared" si="130"/>
        <v>3</v>
      </c>
      <c r="O2808" s="16">
        <f t="shared" si="131"/>
        <v>3</v>
      </c>
    </row>
    <row r="2809" spans="7:15" ht="13.5" customHeight="1" x14ac:dyDescent="0.25">
      <c r="G2809" s="50">
        <v>42322</v>
      </c>
      <c r="H2809" s="51" t="s">
        <v>1209</v>
      </c>
      <c r="I2809" s="124"/>
      <c r="J2809" s="51">
        <v>3</v>
      </c>
      <c r="K2809" s="51">
        <v>0</v>
      </c>
      <c r="L2809" s="52">
        <v>8</v>
      </c>
      <c r="M2809" s="49">
        <f t="shared" si="129"/>
        <v>2079</v>
      </c>
      <c r="N2809" s="2">
        <f t="shared" si="130"/>
        <v>3</v>
      </c>
      <c r="O2809" s="16">
        <f t="shared" si="131"/>
        <v>3</v>
      </c>
    </row>
    <row r="2810" spans="7:15" ht="13.5" customHeight="1" x14ac:dyDescent="0.25">
      <c r="G2810" s="50">
        <v>42322</v>
      </c>
      <c r="H2810" s="51" t="s">
        <v>1209</v>
      </c>
      <c r="I2810" s="124"/>
      <c r="J2810" s="51">
        <v>3</v>
      </c>
      <c r="K2810" s="51">
        <v>0</v>
      </c>
      <c r="L2810" s="52">
        <v>8</v>
      </c>
      <c r="M2810" s="49">
        <f t="shared" si="129"/>
        <v>2079</v>
      </c>
      <c r="N2810" s="2">
        <f t="shared" si="130"/>
        <v>2</v>
      </c>
      <c r="O2810" s="16">
        <f t="shared" si="131"/>
        <v>3</v>
      </c>
    </row>
    <row r="2811" spans="7:15" ht="13.5" customHeight="1" x14ac:dyDescent="0.25">
      <c r="G2811" s="50">
        <v>42322</v>
      </c>
      <c r="H2811" s="51" t="s">
        <v>1209</v>
      </c>
      <c r="I2811" s="124"/>
      <c r="J2811" s="51">
        <v>3</v>
      </c>
      <c r="K2811" s="51">
        <v>0</v>
      </c>
      <c r="L2811" s="52">
        <v>8</v>
      </c>
      <c r="M2811" s="49">
        <f t="shared" si="129"/>
        <v>2079</v>
      </c>
      <c r="N2811" s="2">
        <f t="shared" si="130"/>
        <v>1</v>
      </c>
      <c r="O2811" s="16">
        <f t="shared" si="131"/>
        <v>3</v>
      </c>
    </row>
    <row r="2812" spans="7:15" ht="13.5" customHeight="1" x14ac:dyDescent="0.25">
      <c r="G2812" s="50">
        <v>42322</v>
      </c>
      <c r="H2812" s="51" t="s">
        <v>1209</v>
      </c>
      <c r="I2812" s="124"/>
      <c r="J2812" s="51">
        <v>3</v>
      </c>
      <c r="K2812" s="51">
        <v>0</v>
      </c>
      <c r="L2812" s="52">
        <v>9</v>
      </c>
      <c r="M2812" s="49">
        <f t="shared" si="129"/>
        <v>2080</v>
      </c>
      <c r="N2812" s="2">
        <f t="shared" si="130"/>
        <v>3</v>
      </c>
      <c r="O2812" s="16">
        <f t="shared" si="131"/>
        <v>3</v>
      </c>
    </row>
    <row r="2813" spans="7:15" ht="13.5" customHeight="1" x14ac:dyDescent="0.25">
      <c r="G2813" s="50">
        <v>42322</v>
      </c>
      <c r="H2813" s="51" t="s">
        <v>1209</v>
      </c>
      <c r="I2813" s="124"/>
      <c r="J2813" s="51">
        <v>3</v>
      </c>
      <c r="K2813" s="51">
        <v>0</v>
      </c>
      <c r="L2813" s="52">
        <v>9</v>
      </c>
      <c r="M2813" s="49">
        <f t="shared" si="129"/>
        <v>2080</v>
      </c>
      <c r="N2813" s="2">
        <f t="shared" si="130"/>
        <v>3</v>
      </c>
      <c r="O2813" s="16">
        <f t="shared" si="131"/>
        <v>3</v>
      </c>
    </row>
    <row r="2814" spans="7:15" ht="13.5" customHeight="1" x14ac:dyDescent="0.25">
      <c r="G2814" s="50">
        <v>42322</v>
      </c>
      <c r="H2814" s="51" t="s">
        <v>1209</v>
      </c>
      <c r="I2814" s="124"/>
      <c r="J2814" s="51">
        <v>3</v>
      </c>
      <c r="K2814" s="51">
        <v>0</v>
      </c>
      <c r="L2814" s="52">
        <v>9</v>
      </c>
      <c r="M2814" s="49">
        <f t="shared" si="129"/>
        <v>2080</v>
      </c>
      <c r="N2814" s="2">
        <f t="shared" si="130"/>
        <v>3</v>
      </c>
      <c r="O2814" s="16">
        <f t="shared" si="131"/>
        <v>3</v>
      </c>
    </row>
    <row r="2815" spans="7:15" ht="13.5" customHeight="1" x14ac:dyDescent="0.25">
      <c r="G2815" s="50">
        <v>42322</v>
      </c>
      <c r="H2815" s="51" t="s">
        <v>1209</v>
      </c>
      <c r="I2815" s="124"/>
      <c r="J2815" s="51">
        <v>3</v>
      </c>
      <c r="K2815" s="51">
        <v>0</v>
      </c>
      <c r="L2815" s="52">
        <v>9</v>
      </c>
      <c r="M2815" s="49">
        <f t="shared" si="129"/>
        <v>2080</v>
      </c>
      <c r="N2815" s="2">
        <f t="shared" si="130"/>
        <v>2</v>
      </c>
      <c r="O2815" s="16">
        <f t="shared" si="131"/>
        <v>3</v>
      </c>
    </row>
    <row r="2816" spans="7:15" ht="13.5" customHeight="1" x14ac:dyDescent="0.25">
      <c r="G2816" s="50">
        <v>42322</v>
      </c>
      <c r="H2816" s="51" t="s">
        <v>1209</v>
      </c>
      <c r="I2816" s="124"/>
      <c r="J2816" s="51">
        <v>3</v>
      </c>
      <c r="K2816" s="51">
        <v>0</v>
      </c>
      <c r="L2816" s="52">
        <v>9</v>
      </c>
      <c r="M2816" s="49">
        <f t="shared" si="129"/>
        <v>2080</v>
      </c>
      <c r="N2816" s="2">
        <f t="shared" si="130"/>
        <v>1</v>
      </c>
      <c r="O2816" s="16">
        <f t="shared" si="131"/>
        <v>3</v>
      </c>
    </row>
    <row r="2817" spans="7:15" ht="13.5" customHeight="1" x14ac:dyDescent="0.25">
      <c r="G2817" s="50">
        <v>42336</v>
      </c>
      <c r="H2817" s="51" t="s">
        <v>6</v>
      </c>
      <c r="I2817" s="124"/>
      <c r="J2817" s="51">
        <v>3</v>
      </c>
      <c r="K2817" s="51">
        <v>0</v>
      </c>
      <c r="L2817" s="52">
        <v>2</v>
      </c>
      <c r="M2817" s="49">
        <f t="shared" si="129"/>
        <v>2081</v>
      </c>
      <c r="N2817" s="2">
        <f t="shared" si="130"/>
        <v>3</v>
      </c>
      <c r="O2817" s="16">
        <f t="shared" si="131"/>
        <v>3</v>
      </c>
    </row>
    <row r="2818" spans="7:15" ht="13.5" customHeight="1" x14ac:dyDescent="0.25">
      <c r="G2818" s="50">
        <v>42336</v>
      </c>
      <c r="H2818" s="51" t="s">
        <v>6</v>
      </c>
      <c r="I2818" s="124"/>
      <c r="J2818" s="51">
        <v>3</v>
      </c>
      <c r="K2818" s="51">
        <v>0</v>
      </c>
      <c r="L2818" s="52">
        <v>2</v>
      </c>
      <c r="M2818" s="49">
        <f t="shared" si="129"/>
        <v>2081</v>
      </c>
      <c r="N2818" s="2">
        <f t="shared" si="130"/>
        <v>3</v>
      </c>
      <c r="O2818" s="16">
        <f t="shared" si="131"/>
        <v>3</v>
      </c>
    </row>
    <row r="2819" spans="7:15" ht="13.5" customHeight="1" x14ac:dyDescent="0.25">
      <c r="G2819" s="50">
        <v>42336</v>
      </c>
      <c r="H2819" s="51" t="s">
        <v>6</v>
      </c>
      <c r="I2819" s="124"/>
      <c r="J2819" s="51">
        <v>3</v>
      </c>
      <c r="K2819" s="51">
        <v>0</v>
      </c>
      <c r="L2819" s="52">
        <v>2</v>
      </c>
      <c r="M2819" s="49">
        <f t="shared" si="129"/>
        <v>2081</v>
      </c>
      <c r="N2819" s="2">
        <f t="shared" si="130"/>
        <v>3</v>
      </c>
      <c r="O2819" s="16">
        <f t="shared" si="131"/>
        <v>3</v>
      </c>
    </row>
    <row r="2820" spans="7:15" ht="13.5" customHeight="1" x14ac:dyDescent="0.25">
      <c r="G2820" s="50">
        <v>42336</v>
      </c>
      <c r="H2820" s="51" t="s">
        <v>6</v>
      </c>
      <c r="I2820" s="124"/>
      <c r="J2820" s="51">
        <v>3</v>
      </c>
      <c r="K2820" s="51">
        <v>0</v>
      </c>
      <c r="L2820" s="52">
        <v>2</v>
      </c>
      <c r="M2820" s="49">
        <f t="shared" si="129"/>
        <v>2081</v>
      </c>
      <c r="N2820" s="2">
        <f t="shared" si="130"/>
        <v>2</v>
      </c>
      <c r="O2820" s="16">
        <f t="shared" si="131"/>
        <v>3</v>
      </c>
    </row>
    <row r="2821" spans="7:15" ht="13.5" customHeight="1" x14ac:dyDescent="0.25">
      <c r="G2821" s="50">
        <v>42336</v>
      </c>
      <c r="H2821" s="51" t="s">
        <v>6</v>
      </c>
      <c r="I2821" s="124"/>
      <c r="J2821" s="51">
        <v>3</v>
      </c>
      <c r="K2821" s="51">
        <v>0</v>
      </c>
      <c r="L2821" s="52">
        <v>2</v>
      </c>
      <c r="M2821" s="49">
        <f t="shared" si="129"/>
        <v>2081</v>
      </c>
      <c r="N2821" s="2">
        <f t="shared" si="130"/>
        <v>1</v>
      </c>
      <c r="O2821" s="16">
        <f t="shared" si="131"/>
        <v>3</v>
      </c>
    </row>
    <row r="2822" spans="7:15" ht="13.5" customHeight="1" x14ac:dyDescent="0.25">
      <c r="G2822" s="50">
        <v>42336</v>
      </c>
      <c r="H2822" s="51" t="s">
        <v>6</v>
      </c>
      <c r="I2822" s="124"/>
      <c r="J2822" s="51">
        <v>3</v>
      </c>
      <c r="K2822" s="51">
        <v>0</v>
      </c>
      <c r="L2822" s="52">
        <v>3</v>
      </c>
      <c r="M2822" s="49">
        <f t="shared" ref="M2822:M2885" si="132">IF(AND(G2822=G2821,L2822=L2821,I2822=I2821),M2821,M2821+1)</f>
        <v>2082</v>
      </c>
      <c r="N2822" s="2">
        <f t="shared" si="130"/>
        <v>3</v>
      </c>
      <c r="O2822" s="16">
        <f t="shared" si="131"/>
        <v>3</v>
      </c>
    </row>
    <row r="2823" spans="7:15" ht="13.5" customHeight="1" x14ac:dyDescent="0.25">
      <c r="G2823" s="50">
        <v>42336</v>
      </c>
      <c r="H2823" s="51" t="s">
        <v>6</v>
      </c>
      <c r="I2823" s="124"/>
      <c r="J2823" s="51">
        <v>3</v>
      </c>
      <c r="K2823" s="51">
        <v>0</v>
      </c>
      <c r="L2823" s="52">
        <v>3</v>
      </c>
      <c r="M2823" s="49">
        <f t="shared" si="132"/>
        <v>2082</v>
      </c>
      <c r="N2823" s="2">
        <f t="shared" si="130"/>
        <v>3</v>
      </c>
      <c r="O2823" s="16">
        <f t="shared" si="131"/>
        <v>3</v>
      </c>
    </row>
    <row r="2824" spans="7:15" ht="13.5" customHeight="1" x14ac:dyDescent="0.25">
      <c r="G2824" s="50">
        <v>42336</v>
      </c>
      <c r="H2824" s="51" t="s">
        <v>6</v>
      </c>
      <c r="I2824" s="124"/>
      <c r="J2824" s="51">
        <v>3</v>
      </c>
      <c r="K2824" s="51">
        <v>0</v>
      </c>
      <c r="L2824" s="52">
        <v>3</v>
      </c>
      <c r="M2824" s="49">
        <f t="shared" si="132"/>
        <v>2082</v>
      </c>
      <c r="N2824" s="2">
        <f t="shared" si="130"/>
        <v>2</v>
      </c>
      <c r="O2824" s="16">
        <f t="shared" si="131"/>
        <v>3</v>
      </c>
    </row>
    <row r="2825" spans="7:15" ht="13.5" customHeight="1" x14ac:dyDescent="0.25">
      <c r="G2825" s="50">
        <v>42336</v>
      </c>
      <c r="H2825" s="51" t="s">
        <v>6</v>
      </c>
      <c r="I2825" s="124"/>
      <c r="J2825" s="51">
        <v>3</v>
      </c>
      <c r="K2825" s="51">
        <v>0</v>
      </c>
      <c r="L2825" s="52">
        <v>3</v>
      </c>
      <c r="M2825" s="49">
        <f t="shared" si="132"/>
        <v>2082</v>
      </c>
      <c r="N2825" s="2">
        <f t="shared" ref="N2825:N2888" si="133">IF(M2825=M2827,3,IF(M2825=M2826,2,1))</f>
        <v>1</v>
      </c>
      <c r="O2825" s="16">
        <f t="shared" ref="O2825:O2888" si="134">IF(N2823=3,3,IF(N2824=3,3,IF(N2824=2,2,N2825)))</f>
        <v>3</v>
      </c>
    </row>
    <row r="2826" spans="7:15" ht="13.5" customHeight="1" x14ac:dyDescent="0.25">
      <c r="G2826" s="50">
        <v>42336</v>
      </c>
      <c r="H2826" s="51" t="s">
        <v>6</v>
      </c>
      <c r="I2826" s="124"/>
      <c r="J2826" s="51">
        <v>3</v>
      </c>
      <c r="K2826" s="51">
        <v>0</v>
      </c>
      <c r="L2826" s="52">
        <v>4</v>
      </c>
      <c r="M2826" s="49">
        <f t="shared" si="132"/>
        <v>2083</v>
      </c>
      <c r="N2826" s="2">
        <f t="shared" si="133"/>
        <v>3</v>
      </c>
      <c r="O2826" s="16">
        <f t="shared" si="134"/>
        <v>3</v>
      </c>
    </row>
    <row r="2827" spans="7:15" ht="13.5" customHeight="1" x14ac:dyDescent="0.25">
      <c r="G2827" s="50">
        <v>42336</v>
      </c>
      <c r="H2827" s="51" t="s">
        <v>6</v>
      </c>
      <c r="I2827" s="124"/>
      <c r="J2827" s="51">
        <v>3</v>
      </c>
      <c r="K2827" s="51">
        <v>0</v>
      </c>
      <c r="L2827" s="52">
        <v>4</v>
      </c>
      <c r="M2827" s="49">
        <f t="shared" si="132"/>
        <v>2083</v>
      </c>
      <c r="N2827" s="2">
        <f t="shared" si="133"/>
        <v>3</v>
      </c>
      <c r="O2827" s="16">
        <f t="shared" si="134"/>
        <v>3</v>
      </c>
    </row>
    <row r="2828" spans="7:15" ht="13.5" customHeight="1" x14ac:dyDescent="0.25">
      <c r="G2828" s="50">
        <v>42336</v>
      </c>
      <c r="H2828" s="51" t="s">
        <v>6</v>
      </c>
      <c r="I2828" s="124"/>
      <c r="J2828" s="51">
        <v>3</v>
      </c>
      <c r="K2828" s="51">
        <v>0</v>
      </c>
      <c r="L2828" s="52">
        <v>4</v>
      </c>
      <c r="M2828" s="49">
        <f t="shared" si="132"/>
        <v>2083</v>
      </c>
      <c r="N2828" s="2">
        <f t="shared" si="133"/>
        <v>3</v>
      </c>
      <c r="O2828" s="16">
        <f t="shared" si="134"/>
        <v>3</v>
      </c>
    </row>
    <row r="2829" spans="7:15" ht="13.5" customHeight="1" x14ac:dyDescent="0.25">
      <c r="G2829" s="50">
        <v>42336</v>
      </c>
      <c r="H2829" s="51" t="s">
        <v>6</v>
      </c>
      <c r="I2829" s="124"/>
      <c r="J2829" s="51">
        <v>3</v>
      </c>
      <c r="K2829" s="51">
        <v>0</v>
      </c>
      <c r="L2829" s="52">
        <v>4</v>
      </c>
      <c r="M2829" s="49">
        <f t="shared" si="132"/>
        <v>2083</v>
      </c>
      <c r="N2829" s="2">
        <f t="shared" si="133"/>
        <v>2</v>
      </c>
      <c r="O2829" s="16">
        <f t="shared" si="134"/>
        <v>3</v>
      </c>
    </row>
    <row r="2830" spans="7:15" ht="13.5" customHeight="1" x14ac:dyDescent="0.25">
      <c r="G2830" s="50">
        <v>42336</v>
      </c>
      <c r="H2830" s="51" t="s">
        <v>6</v>
      </c>
      <c r="I2830" s="124"/>
      <c r="J2830" s="51">
        <v>3</v>
      </c>
      <c r="K2830" s="51">
        <v>0</v>
      </c>
      <c r="L2830" s="52">
        <v>4</v>
      </c>
      <c r="M2830" s="49">
        <f t="shared" si="132"/>
        <v>2083</v>
      </c>
      <c r="N2830" s="2">
        <f t="shared" si="133"/>
        <v>1</v>
      </c>
      <c r="O2830" s="16">
        <f t="shared" si="134"/>
        <v>3</v>
      </c>
    </row>
    <row r="2831" spans="7:15" ht="13.5" customHeight="1" x14ac:dyDescent="0.25">
      <c r="G2831" s="50">
        <v>42336</v>
      </c>
      <c r="H2831" s="51" t="s">
        <v>6</v>
      </c>
      <c r="I2831" s="124"/>
      <c r="J2831" s="51">
        <v>3</v>
      </c>
      <c r="K2831" s="51">
        <v>0</v>
      </c>
      <c r="L2831" s="52">
        <v>5</v>
      </c>
      <c r="M2831" s="49">
        <f t="shared" si="132"/>
        <v>2084</v>
      </c>
      <c r="N2831" s="2">
        <f t="shared" si="133"/>
        <v>3</v>
      </c>
      <c r="O2831" s="16">
        <f t="shared" si="134"/>
        <v>3</v>
      </c>
    </row>
    <row r="2832" spans="7:15" ht="13.5" customHeight="1" x14ac:dyDescent="0.25">
      <c r="G2832" s="50">
        <v>42336</v>
      </c>
      <c r="H2832" s="51" t="s">
        <v>6</v>
      </c>
      <c r="I2832" s="124"/>
      <c r="J2832" s="51">
        <v>3</v>
      </c>
      <c r="K2832" s="51">
        <v>0</v>
      </c>
      <c r="L2832" s="52">
        <v>5</v>
      </c>
      <c r="M2832" s="49">
        <f t="shared" si="132"/>
        <v>2084</v>
      </c>
      <c r="N2832" s="2">
        <f t="shared" si="133"/>
        <v>3</v>
      </c>
      <c r="O2832" s="16">
        <f t="shared" si="134"/>
        <v>3</v>
      </c>
    </row>
    <row r="2833" spans="7:15" ht="13.5" customHeight="1" x14ac:dyDescent="0.25">
      <c r="G2833" s="50">
        <v>42336</v>
      </c>
      <c r="H2833" s="51" t="s">
        <v>6</v>
      </c>
      <c r="I2833" s="124"/>
      <c r="J2833" s="51">
        <v>3</v>
      </c>
      <c r="K2833" s="51">
        <v>0</v>
      </c>
      <c r="L2833" s="52">
        <v>5</v>
      </c>
      <c r="M2833" s="49">
        <f t="shared" si="132"/>
        <v>2084</v>
      </c>
      <c r="N2833" s="2">
        <f t="shared" si="133"/>
        <v>3</v>
      </c>
      <c r="O2833" s="16">
        <f t="shared" si="134"/>
        <v>3</v>
      </c>
    </row>
    <row r="2834" spans="7:15" ht="13.5" customHeight="1" x14ac:dyDescent="0.25">
      <c r="G2834" s="50">
        <v>42336</v>
      </c>
      <c r="H2834" s="51" t="s">
        <v>6</v>
      </c>
      <c r="I2834" s="124"/>
      <c r="J2834" s="51">
        <v>3</v>
      </c>
      <c r="K2834" s="51">
        <v>0</v>
      </c>
      <c r="L2834" s="52">
        <v>5</v>
      </c>
      <c r="M2834" s="49">
        <f t="shared" si="132"/>
        <v>2084</v>
      </c>
      <c r="N2834" s="2">
        <f t="shared" si="133"/>
        <v>2</v>
      </c>
      <c r="O2834" s="16">
        <f t="shared" si="134"/>
        <v>3</v>
      </c>
    </row>
    <row r="2835" spans="7:15" ht="13.5" customHeight="1" x14ac:dyDescent="0.25">
      <c r="G2835" s="50">
        <v>42336</v>
      </c>
      <c r="H2835" s="51" t="s">
        <v>6</v>
      </c>
      <c r="I2835" s="124"/>
      <c r="J2835" s="51">
        <v>3</v>
      </c>
      <c r="K2835" s="51">
        <v>0</v>
      </c>
      <c r="L2835" s="52">
        <v>5</v>
      </c>
      <c r="M2835" s="49">
        <f t="shared" si="132"/>
        <v>2084</v>
      </c>
      <c r="N2835" s="2">
        <f t="shared" si="133"/>
        <v>1</v>
      </c>
      <c r="O2835" s="16">
        <f t="shared" si="134"/>
        <v>3</v>
      </c>
    </row>
    <row r="2836" spans="7:15" ht="13.5" customHeight="1" x14ac:dyDescent="0.25">
      <c r="G2836" s="50">
        <v>42336</v>
      </c>
      <c r="H2836" s="51" t="s">
        <v>6</v>
      </c>
      <c r="I2836" s="124"/>
      <c r="J2836" s="51">
        <v>3</v>
      </c>
      <c r="K2836" s="51">
        <v>0</v>
      </c>
      <c r="L2836" s="52">
        <v>6</v>
      </c>
      <c r="M2836" s="49">
        <f t="shared" si="132"/>
        <v>2085</v>
      </c>
      <c r="N2836" s="2">
        <f t="shared" si="133"/>
        <v>3</v>
      </c>
      <c r="O2836" s="16">
        <f t="shared" si="134"/>
        <v>3</v>
      </c>
    </row>
    <row r="2837" spans="7:15" ht="13.5" customHeight="1" x14ac:dyDescent="0.25">
      <c r="G2837" s="50">
        <v>42336</v>
      </c>
      <c r="H2837" s="51" t="s">
        <v>6</v>
      </c>
      <c r="I2837" s="124"/>
      <c r="J2837" s="51">
        <v>3</v>
      </c>
      <c r="K2837" s="51">
        <v>0</v>
      </c>
      <c r="L2837" s="52">
        <v>6</v>
      </c>
      <c r="M2837" s="49">
        <f t="shared" si="132"/>
        <v>2085</v>
      </c>
      <c r="N2837" s="2">
        <f t="shared" si="133"/>
        <v>3</v>
      </c>
      <c r="O2837" s="16">
        <f t="shared" si="134"/>
        <v>3</v>
      </c>
    </row>
    <row r="2838" spans="7:15" ht="13.5" customHeight="1" x14ac:dyDescent="0.25">
      <c r="G2838" s="50">
        <v>42336</v>
      </c>
      <c r="H2838" s="51" t="s">
        <v>6</v>
      </c>
      <c r="I2838" s="124"/>
      <c r="J2838" s="51">
        <v>3</v>
      </c>
      <c r="K2838" s="51">
        <v>0</v>
      </c>
      <c r="L2838" s="52">
        <v>6</v>
      </c>
      <c r="M2838" s="49">
        <f t="shared" si="132"/>
        <v>2085</v>
      </c>
      <c r="N2838" s="2">
        <f t="shared" si="133"/>
        <v>3</v>
      </c>
      <c r="O2838" s="16">
        <f t="shared" si="134"/>
        <v>3</v>
      </c>
    </row>
    <row r="2839" spans="7:15" ht="13.5" customHeight="1" x14ac:dyDescent="0.25">
      <c r="G2839" s="50">
        <v>42336</v>
      </c>
      <c r="H2839" s="51" t="s">
        <v>6</v>
      </c>
      <c r="I2839" s="124"/>
      <c r="J2839" s="51">
        <v>3</v>
      </c>
      <c r="K2839" s="51">
        <v>0</v>
      </c>
      <c r="L2839" s="52">
        <v>6</v>
      </c>
      <c r="M2839" s="49">
        <f t="shared" si="132"/>
        <v>2085</v>
      </c>
      <c r="N2839" s="2">
        <f t="shared" si="133"/>
        <v>2</v>
      </c>
      <c r="O2839" s="16">
        <f t="shared" si="134"/>
        <v>3</v>
      </c>
    </row>
    <row r="2840" spans="7:15" ht="13.5" customHeight="1" x14ac:dyDescent="0.25">
      <c r="G2840" s="50">
        <v>42336</v>
      </c>
      <c r="H2840" s="51" t="s">
        <v>6</v>
      </c>
      <c r="I2840" s="124"/>
      <c r="J2840" s="51">
        <v>3</v>
      </c>
      <c r="K2840" s="51">
        <v>0</v>
      </c>
      <c r="L2840" s="52">
        <v>6</v>
      </c>
      <c r="M2840" s="49">
        <f t="shared" si="132"/>
        <v>2085</v>
      </c>
      <c r="N2840" s="2">
        <f t="shared" si="133"/>
        <v>1</v>
      </c>
      <c r="O2840" s="16">
        <f t="shared" si="134"/>
        <v>3</v>
      </c>
    </row>
    <row r="2841" spans="7:15" ht="13.5" customHeight="1" x14ac:dyDescent="0.25">
      <c r="G2841" s="50">
        <v>42336</v>
      </c>
      <c r="H2841" s="51" t="s">
        <v>6</v>
      </c>
      <c r="I2841" s="124"/>
      <c r="J2841" s="51">
        <v>3</v>
      </c>
      <c r="K2841" s="51">
        <v>0</v>
      </c>
      <c r="L2841" s="52">
        <v>7</v>
      </c>
      <c r="M2841" s="49">
        <f t="shared" si="132"/>
        <v>2086</v>
      </c>
      <c r="N2841" s="2">
        <f t="shared" si="133"/>
        <v>3</v>
      </c>
      <c r="O2841" s="16">
        <f t="shared" si="134"/>
        <v>3</v>
      </c>
    </row>
    <row r="2842" spans="7:15" ht="13.5" customHeight="1" x14ac:dyDescent="0.25">
      <c r="G2842" s="50">
        <v>42336</v>
      </c>
      <c r="H2842" s="51" t="s">
        <v>6</v>
      </c>
      <c r="I2842" s="124"/>
      <c r="J2842" s="51">
        <v>3</v>
      </c>
      <c r="K2842" s="51">
        <v>0</v>
      </c>
      <c r="L2842" s="52">
        <v>7</v>
      </c>
      <c r="M2842" s="49">
        <f t="shared" si="132"/>
        <v>2086</v>
      </c>
      <c r="N2842" s="2">
        <f t="shared" si="133"/>
        <v>3</v>
      </c>
      <c r="O2842" s="16">
        <f t="shared" si="134"/>
        <v>3</v>
      </c>
    </row>
    <row r="2843" spans="7:15" ht="13.5" customHeight="1" x14ac:dyDescent="0.25">
      <c r="G2843" s="50">
        <v>42336</v>
      </c>
      <c r="H2843" s="51" t="s">
        <v>6</v>
      </c>
      <c r="I2843" s="124"/>
      <c r="J2843" s="51">
        <v>3</v>
      </c>
      <c r="K2843" s="51">
        <v>0</v>
      </c>
      <c r="L2843" s="52">
        <v>7</v>
      </c>
      <c r="M2843" s="49">
        <f t="shared" si="132"/>
        <v>2086</v>
      </c>
      <c r="N2843" s="2">
        <f t="shared" si="133"/>
        <v>3</v>
      </c>
      <c r="O2843" s="16">
        <f t="shared" si="134"/>
        <v>3</v>
      </c>
    </row>
    <row r="2844" spans="7:15" ht="13.5" customHeight="1" x14ac:dyDescent="0.25">
      <c r="G2844" s="50">
        <v>42336</v>
      </c>
      <c r="H2844" s="51" t="s">
        <v>6</v>
      </c>
      <c r="I2844" s="124"/>
      <c r="J2844" s="51">
        <v>3</v>
      </c>
      <c r="K2844" s="51">
        <v>0</v>
      </c>
      <c r="L2844" s="52">
        <v>7</v>
      </c>
      <c r="M2844" s="49">
        <f t="shared" si="132"/>
        <v>2086</v>
      </c>
      <c r="N2844" s="2">
        <f t="shared" si="133"/>
        <v>2</v>
      </c>
      <c r="O2844" s="16">
        <f t="shared" si="134"/>
        <v>3</v>
      </c>
    </row>
    <row r="2845" spans="7:15" ht="13.5" customHeight="1" x14ac:dyDescent="0.25">
      <c r="G2845" s="50">
        <v>42336</v>
      </c>
      <c r="H2845" s="51" t="s">
        <v>6</v>
      </c>
      <c r="I2845" s="124"/>
      <c r="J2845" s="51">
        <v>3</v>
      </c>
      <c r="K2845" s="51">
        <v>0</v>
      </c>
      <c r="L2845" s="52">
        <v>7</v>
      </c>
      <c r="M2845" s="49">
        <f t="shared" si="132"/>
        <v>2086</v>
      </c>
      <c r="N2845" s="2">
        <f t="shared" si="133"/>
        <v>1</v>
      </c>
      <c r="O2845" s="16">
        <f t="shared" si="134"/>
        <v>3</v>
      </c>
    </row>
    <row r="2846" spans="7:15" ht="13.5" customHeight="1" x14ac:dyDescent="0.25">
      <c r="G2846" s="50">
        <v>42336</v>
      </c>
      <c r="H2846" s="51" t="s">
        <v>6</v>
      </c>
      <c r="I2846" s="124"/>
      <c r="J2846" s="51">
        <v>3</v>
      </c>
      <c r="K2846" s="51">
        <v>0</v>
      </c>
      <c r="L2846" s="52">
        <v>8</v>
      </c>
      <c r="M2846" s="49">
        <f t="shared" si="132"/>
        <v>2087</v>
      </c>
      <c r="N2846" s="2">
        <f t="shared" si="133"/>
        <v>3</v>
      </c>
      <c r="O2846" s="16">
        <f t="shared" si="134"/>
        <v>3</v>
      </c>
    </row>
    <row r="2847" spans="7:15" ht="13.5" customHeight="1" x14ac:dyDescent="0.25">
      <c r="G2847" s="50">
        <v>42336</v>
      </c>
      <c r="H2847" s="51" t="s">
        <v>6</v>
      </c>
      <c r="I2847" s="124"/>
      <c r="J2847" s="51">
        <v>3</v>
      </c>
      <c r="K2847" s="51">
        <v>0</v>
      </c>
      <c r="L2847" s="52">
        <v>8</v>
      </c>
      <c r="M2847" s="49">
        <f t="shared" si="132"/>
        <v>2087</v>
      </c>
      <c r="N2847" s="2">
        <f t="shared" si="133"/>
        <v>3</v>
      </c>
      <c r="O2847" s="16">
        <f t="shared" si="134"/>
        <v>3</v>
      </c>
    </row>
    <row r="2848" spans="7:15" ht="13.5" customHeight="1" x14ac:dyDescent="0.25">
      <c r="G2848" s="50">
        <v>42336</v>
      </c>
      <c r="H2848" s="51" t="s">
        <v>6</v>
      </c>
      <c r="I2848" s="124"/>
      <c r="J2848" s="51">
        <v>3</v>
      </c>
      <c r="K2848" s="51">
        <v>0</v>
      </c>
      <c r="L2848" s="52">
        <v>8</v>
      </c>
      <c r="M2848" s="49">
        <f t="shared" si="132"/>
        <v>2087</v>
      </c>
      <c r="N2848" s="2">
        <f t="shared" si="133"/>
        <v>3</v>
      </c>
      <c r="O2848" s="16">
        <f t="shared" si="134"/>
        <v>3</v>
      </c>
    </row>
    <row r="2849" spans="7:15" ht="13.5" customHeight="1" x14ac:dyDescent="0.25">
      <c r="G2849" s="50">
        <v>42336</v>
      </c>
      <c r="H2849" s="51" t="s">
        <v>6</v>
      </c>
      <c r="I2849" s="124"/>
      <c r="J2849" s="51">
        <v>3</v>
      </c>
      <c r="K2849" s="51">
        <v>0</v>
      </c>
      <c r="L2849" s="52">
        <v>8</v>
      </c>
      <c r="M2849" s="49">
        <f t="shared" si="132"/>
        <v>2087</v>
      </c>
      <c r="N2849" s="2">
        <f t="shared" si="133"/>
        <v>2</v>
      </c>
      <c r="O2849" s="16">
        <f t="shared" si="134"/>
        <v>3</v>
      </c>
    </row>
    <row r="2850" spans="7:15" ht="13.5" customHeight="1" x14ac:dyDescent="0.25">
      <c r="G2850" s="50">
        <v>42336</v>
      </c>
      <c r="H2850" s="51" t="s">
        <v>6</v>
      </c>
      <c r="I2850" s="124"/>
      <c r="J2850" s="51">
        <v>3</v>
      </c>
      <c r="K2850" s="51">
        <v>0</v>
      </c>
      <c r="L2850" s="52">
        <v>8</v>
      </c>
      <c r="M2850" s="49">
        <f t="shared" si="132"/>
        <v>2087</v>
      </c>
      <c r="N2850" s="2">
        <f t="shared" si="133"/>
        <v>1</v>
      </c>
      <c r="O2850" s="16">
        <f t="shared" si="134"/>
        <v>3</v>
      </c>
    </row>
    <row r="2851" spans="7:15" ht="13.5" customHeight="1" x14ac:dyDescent="0.25">
      <c r="G2851" s="50">
        <v>42336</v>
      </c>
      <c r="H2851" s="51" t="s">
        <v>6</v>
      </c>
      <c r="I2851" s="124"/>
      <c r="J2851" s="51">
        <v>3</v>
      </c>
      <c r="K2851" s="51">
        <v>0</v>
      </c>
      <c r="L2851" s="52">
        <v>9</v>
      </c>
      <c r="M2851" s="49">
        <f t="shared" si="132"/>
        <v>2088</v>
      </c>
      <c r="N2851" s="2">
        <f t="shared" si="133"/>
        <v>3</v>
      </c>
      <c r="O2851" s="16">
        <f t="shared" si="134"/>
        <v>3</v>
      </c>
    </row>
    <row r="2852" spans="7:15" ht="13.5" customHeight="1" x14ac:dyDescent="0.25">
      <c r="G2852" s="50">
        <v>42336</v>
      </c>
      <c r="H2852" s="51" t="s">
        <v>6</v>
      </c>
      <c r="I2852" s="124"/>
      <c r="J2852" s="51">
        <v>3</v>
      </c>
      <c r="K2852" s="51">
        <v>0</v>
      </c>
      <c r="L2852" s="52">
        <v>9</v>
      </c>
      <c r="M2852" s="49">
        <f t="shared" si="132"/>
        <v>2088</v>
      </c>
      <c r="N2852" s="2">
        <f t="shared" si="133"/>
        <v>3</v>
      </c>
      <c r="O2852" s="16">
        <f t="shared" si="134"/>
        <v>3</v>
      </c>
    </row>
    <row r="2853" spans="7:15" ht="13.5" customHeight="1" x14ac:dyDescent="0.25">
      <c r="G2853" s="50">
        <v>42336</v>
      </c>
      <c r="H2853" s="51" t="s">
        <v>6</v>
      </c>
      <c r="I2853" s="124"/>
      <c r="J2853" s="51">
        <v>3</v>
      </c>
      <c r="K2853" s="51">
        <v>0</v>
      </c>
      <c r="L2853" s="52">
        <v>9</v>
      </c>
      <c r="M2853" s="49">
        <f t="shared" si="132"/>
        <v>2088</v>
      </c>
      <c r="N2853" s="2">
        <f t="shared" si="133"/>
        <v>3</v>
      </c>
      <c r="O2853" s="16">
        <f t="shared" si="134"/>
        <v>3</v>
      </c>
    </row>
    <row r="2854" spans="7:15" ht="13.5" customHeight="1" x14ac:dyDescent="0.25">
      <c r="G2854" s="50">
        <v>42336</v>
      </c>
      <c r="H2854" s="51" t="s">
        <v>6</v>
      </c>
      <c r="I2854" s="124"/>
      <c r="J2854" s="51">
        <v>3</v>
      </c>
      <c r="K2854" s="51">
        <v>0</v>
      </c>
      <c r="L2854" s="52">
        <v>9</v>
      </c>
      <c r="M2854" s="49">
        <f t="shared" si="132"/>
        <v>2088</v>
      </c>
      <c r="N2854" s="2">
        <f t="shared" si="133"/>
        <v>2</v>
      </c>
      <c r="O2854" s="16">
        <f t="shared" si="134"/>
        <v>3</v>
      </c>
    </row>
    <row r="2855" spans="7:15" ht="13.5" customHeight="1" x14ac:dyDescent="0.25">
      <c r="G2855" s="50">
        <v>42336</v>
      </c>
      <c r="H2855" s="51" t="s">
        <v>6</v>
      </c>
      <c r="I2855" s="124"/>
      <c r="J2855" s="51">
        <v>3</v>
      </c>
      <c r="K2855" s="51">
        <v>0</v>
      </c>
      <c r="L2855" s="52">
        <v>9</v>
      </c>
      <c r="M2855" s="49">
        <f t="shared" si="132"/>
        <v>2088</v>
      </c>
      <c r="N2855" s="2">
        <f t="shared" si="133"/>
        <v>1</v>
      </c>
      <c r="O2855" s="16">
        <f t="shared" si="134"/>
        <v>3</v>
      </c>
    </row>
    <row r="2856" spans="7:15" ht="13.5" customHeight="1" x14ac:dyDescent="0.25">
      <c r="G2856" s="50">
        <v>42343</v>
      </c>
      <c r="H2856" s="51" t="s">
        <v>1209</v>
      </c>
      <c r="I2856" s="124"/>
      <c r="J2856" s="51">
        <v>3</v>
      </c>
      <c r="K2856" s="51">
        <v>8</v>
      </c>
      <c r="L2856" s="52">
        <v>1</v>
      </c>
      <c r="M2856" s="49">
        <f t="shared" si="132"/>
        <v>2089</v>
      </c>
      <c r="N2856" s="2">
        <f t="shared" si="133"/>
        <v>3</v>
      </c>
      <c r="O2856" s="16">
        <f t="shared" si="134"/>
        <v>3</v>
      </c>
    </row>
    <row r="2857" spans="7:15" ht="13.5" customHeight="1" x14ac:dyDescent="0.25">
      <c r="G2857" s="50">
        <v>42343</v>
      </c>
      <c r="H2857" s="51" t="s">
        <v>1209</v>
      </c>
      <c r="I2857" s="124"/>
      <c r="J2857" s="51">
        <v>3</v>
      </c>
      <c r="K2857" s="51">
        <v>8</v>
      </c>
      <c r="L2857" s="52">
        <v>1</v>
      </c>
      <c r="M2857" s="49">
        <f t="shared" si="132"/>
        <v>2089</v>
      </c>
      <c r="N2857" s="2">
        <f t="shared" si="133"/>
        <v>3</v>
      </c>
      <c r="O2857" s="16">
        <f t="shared" si="134"/>
        <v>3</v>
      </c>
    </row>
    <row r="2858" spans="7:15" ht="13.5" customHeight="1" x14ac:dyDescent="0.25">
      <c r="G2858" s="50">
        <v>42343</v>
      </c>
      <c r="H2858" s="51" t="s">
        <v>1209</v>
      </c>
      <c r="I2858" s="124"/>
      <c r="J2858" s="51">
        <v>3</v>
      </c>
      <c r="K2858" s="51">
        <v>8</v>
      </c>
      <c r="L2858" s="52">
        <v>1</v>
      </c>
      <c r="M2858" s="49">
        <f t="shared" si="132"/>
        <v>2089</v>
      </c>
      <c r="N2858" s="2">
        <f t="shared" si="133"/>
        <v>3</v>
      </c>
      <c r="O2858" s="16">
        <f t="shared" si="134"/>
        <v>3</v>
      </c>
    </row>
    <row r="2859" spans="7:15" ht="13.5" customHeight="1" x14ac:dyDescent="0.25">
      <c r="G2859" s="50">
        <v>42343</v>
      </c>
      <c r="H2859" s="51" t="s">
        <v>1209</v>
      </c>
      <c r="I2859" s="124"/>
      <c r="J2859" s="51">
        <v>3</v>
      </c>
      <c r="K2859" s="51">
        <v>8</v>
      </c>
      <c r="L2859" s="52">
        <v>1</v>
      </c>
      <c r="M2859" s="49">
        <f t="shared" si="132"/>
        <v>2089</v>
      </c>
      <c r="N2859" s="2">
        <f t="shared" si="133"/>
        <v>2</v>
      </c>
      <c r="O2859" s="16">
        <f t="shared" si="134"/>
        <v>3</v>
      </c>
    </row>
    <row r="2860" spans="7:15" ht="13.5" customHeight="1" x14ac:dyDescent="0.25">
      <c r="G2860" s="50">
        <v>42343</v>
      </c>
      <c r="H2860" s="51" t="s">
        <v>1209</v>
      </c>
      <c r="I2860" s="124"/>
      <c r="J2860" s="51">
        <v>3</v>
      </c>
      <c r="K2860" s="51">
        <v>8</v>
      </c>
      <c r="L2860" s="52">
        <v>1</v>
      </c>
      <c r="M2860" s="49">
        <f t="shared" si="132"/>
        <v>2089</v>
      </c>
      <c r="N2860" s="2">
        <f t="shared" si="133"/>
        <v>1</v>
      </c>
      <c r="O2860" s="16">
        <f t="shared" si="134"/>
        <v>3</v>
      </c>
    </row>
    <row r="2861" spans="7:15" ht="13.5" customHeight="1" x14ac:dyDescent="0.25">
      <c r="G2861" s="50">
        <v>42343</v>
      </c>
      <c r="H2861" s="51" t="s">
        <v>1209</v>
      </c>
      <c r="I2861" s="124"/>
      <c r="J2861" s="51">
        <v>3</v>
      </c>
      <c r="K2861" s="51">
        <v>8</v>
      </c>
      <c r="L2861" s="52">
        <v>2</v>
      </c>
      <c r="M2861" s="49">
        <f t="shared" si="132"/>
        <v>2090</v>
      </c>
      <c r="N2861" s="2">
        <f t="shared" si="133"/>
        <v>3</v>
      </c>
      <c r="O2861" s="16">
        <f t="shared" si="134"/>
        <v>3</v>
      </c>
    </row>
    <row r="2862" spans="7:15" ht="13.5" customHeight="1" x14ac:dyDescent="0.25">
      <c r="G2862" s="50">
        <v>42343</v>
      </c>
      <c r="H2862" s="51" t="s">
        <v>1209</v>
      </c>
      <c r="I2862" s="124"/>
      <c r="J2862" s="51">
        <v>3</v>
      </c>
      <c r="K2862" s="51">
        <v>8</v>
      </c>
      <c r="L2862" s="52">
        <v>2</v>
      </c>
      <c r="M2862" s="49">
        <f t="shared" si="132"/>
        <v>2090</v>
      </c>
      <c r="N2862" s="2">
        <f t="shared" si="133"/>
        <v>3</v>
      </c>
      <c r="O2862" s="16">
        <f t="shared" si="134"/>
        <v>3</v>
      </c>
    </row>
    <row r="2863" spans="7:15" ht="13.5" customHeight="1" x14ac:dyDescent="0.25">
      <c r="G2863" s="50">
        <v>42343</v>
      </c>
      <c r="H2863" s="51" t="s">
        <v>1209</v>
      </c>
      <c r="I2863" s="124"/>
      <c r="J2863" s="51">
        <v>3</v>
      </c>
      <c r="K2863" s="51">
        <v>8</v>
      </c>
      <c r="L2863" s="52">
        <v>2</v>
      </c>
      <c r="M2863" s="49">
        <f t="shared" si="132"/>
        <v>2090</v>
      </c>
      <c r="N2863" s="2">
        <f t="shared" si="133"/>
        <v>3</v>
      </c>
      <c r="O2863" s="16">
        <f t="shared" si="134"/>
        <v>3</v>
      </c>
    </row>
    <row r="2864" spans="7:15" ht="13.5" customHeight="1" x14ac:dyDescent="0.25">
      <c r="G2864" s="50">
        <v>42343</v>
      </c>
      <c r="H2864" s="51" t="s">
        <v>1209</v>
      </c>
      <c r="I2864" s="124"/>
      <c r="J2864" s="51">
        <v>3</v>
      </c>
      <c r="K2864" s="51">
        <v>8</v>
      </c>
      <c r="L2864" s="52">
        <v>2</v>
      </c>
      <c r="M2864" s="49">
        <f t="shared" si="132"/>
        <v>2090</v>
      </c>
      <c r="N2864" s="2">
        <f t="shared" si="133"/>
        <v>2</v>
      </c>
      <c r="O2864" s="16">
        <f t="shared" si="134"/>
        <v>3</v>
      </c>
    </row>
    <row r="2865" spans="7:15" ht="13.5" customHeight="1" x14ac:dyDescent="0.25">
      <c r="G2865" s="50">
        <v>42343</v>
      </c>
      <c r="H2865" s="51" t="s">
        <v>1209</v>
      </c>
      <c r="I2865" s="124"/>
      <c r="J2865" s="51">
        <v>3</v>
      </c>
      <c r="K2865" s="51">
        <v>8</v>
      </c>
      <c r="L2865" s="52">
        <v>2</v>
      </c>
      <c r="M2865" s="49">
        <f t="shared" si="132"/>
        <v>2090</v>
      </c>
      <c r="N2865" s="2">
        <f t="shared" si="133"/>
        <v>1</v>
      </c>
      <c r="O2865" s="16">
        <f t="shared" si="134"/>
        <v>3</v>
      </c>
    </row>
    <row r="2866" spans="7:15" ht="13.5" customHeight="1" x14ac:dyDescent="0.25">
      <c r="G2866" s="50">
        <v>42343</v>
      </c>
      <c r="H2866" s="51" t="s">
        <v>1209</v>
      </c>
      <c r="I2866" s="124"/>
      <c r="J2866" s="51">
        <v>3</v>
      </c>
      <c r="K2866" s="51">
        <v>8</v>
      </c>
      <c r="L2866" s="52">
        <v>3</v>
      </c>
      <c r="M2866" s="49">
        <f t="shared" si="132"/>
        <v>2091</v>
      </c>
      <c r="N2866" s="2">
        <f t="shared" si="133"/>
        <v>3</v>
      </c>
      <c r="O2866" s="16">
        <f t="shared" si="134"/>
        <v>3</v>
      </c>
    </row>
    <row r="2867" spans="7:15" ht="13.5" customHeight="1" x14ac:dyDescent="0.25">
      <c r="G2867" s="50">
        <v>42343</v>
      </c>
      <c r="H2867" s="51" t="s">
        <v>1209</v>
      </c>
      <c r="I2867" s="124"/>
      <c r="J2867" s="51">
        <v>3</v>
      </c>
      <c r="K2867" s="51">
        <v>8</v>
      </c>
      <c r="L2867" s="52">
        <v>3</v>
      </c>
      <c r="M2867" s="49">
        <f t="shared" si="132"/>
        <v>2091</v>
      </c>
      <c r="N2867" s="2">
        <f t="shared" si="133"/>
        <v>3</v>
      </c>
      <c r="O2867" s="16">
        <f t="shared" si="134"/>
        <v>3</v>
      </c>
    </row>
    <row r="2868" spans="7:15" ht="13.5" customHeight="1" x14ac:dyDescent="0.25">
      <c r="G2868" s="50">
        <v>42343</v>
      </c>
      <c r="H2868" s="51" t="s">
        <v>1209</v>
      </c>
      <c r="I2868" s="124"/>
      <c r="J2868" s="51">
        <v>3</v>
      </c>
      <c r="K2868" s="51">
        <v>8</v>
      </c>
      <c r="L2868" s="52">
        <v>3</v>
      </c>
      <c r="M2868" s="49">
        <f t="shared" si="132"/>
        <v>2091</v>
      </c>
      <c r="N2868" s="2">
        <f t="shared" si="133"/>
        <v>3</v>
      </c>
      <c r="O2868" s="16">
        <f t="shared" si="134"/>
        <v>3</v>
      </c>
    </row>
    <row r="2869" spans="7:15" ht="13.5" customHeight="1" x14ac:dyDescent="0.25">
      <c r="G2869" s="50">
        <v>42343</v>
      </c>
      <c r="H2869" s="51" t="s">
        <v>1209</v>
      </c>
      <c r="I2869" s="124"/>
      <c r="J2869" s="51">
        <v>3</v>
      </c>
      <c r="K2869" s="51">
        <v>8</v>
      </c>
      <c r="L2869" s="52">
        <v>3</v>
      </c>
      <c r="M2869" s="49">
        <f t="shared" si="132"/>
        <v>2091</v>
      </c>
      <c r="N2869" s="2">
        <f t="shared" si="133"/>
        <v>2</v>
      </c>
      <c r="O2869" s="16">
        <f t="shared" si="134"/>
        <v>3</v>
      </c>
    </row>
    <row r="2870" spans="7:15" ht="13.5" customHeight="1" x14ac:dyDescent="0.25">
      <c r="G2870" s="50">
        <v>42343</v>
      </c>
      <c r="H2870" s="51" t="s">
        <v>1209</v>
      </c>
      <c r="I2870" s="124"/>
      <c r="J2870" s="51">
        <v>3</v>
      </c>
      <c r="K2870" s="51">
        <v>8</v>
      </c>
      <c r="L2870" s="52">
        <v>3</v>
      </c>
      <c r="M2870" s="49">
        <f t="shared" si="132"/>
        <v>2091</v>
      </c>
      <c r="N2870" s="2">
        <f t="shared" si="133"/>
        <v>1</v>
      </c>
      <c r="O2870" s="16">
        <f t="shared" si="134"/>
        <v>3</v>
      </c>
    </row>
    <row r="2871" spans="7:15" ht="13.5" customHeight="1" x14ac:dyDescent="0.25">
      <c r="G2871" s="50">
        <v>42343</v>
      </c>
      <c r="H2871" s="51" t="s">
        <v>1209</v>
      </c>
      <c r="I2871" s="124"/>
      <c r="J2871" s="51">
        <v>3</v>
      </c>
      <c r="K2871" s="51">
        <v>8</v>
      </c>
      <c r="L2871" s="52">
        <v>4</v>
      </c>
      <c r="M2871" s="49">
        <f t="shared" si="132"/>
        <v>2092</v>
      </c>
      <c r="N2871" s="2">
        <f t="shared" si="133"/>
        <v>3</v>
      </c>
      <c r="O2871" s="16">
        <f t="shared" si="134"/>
        <v>3</v>
      </c>
    </row>
    <row r="2872" spans="7:15" ht="13.5" customHeight="1" x14ac:dyDescent="0.25">
      <c r="G2872" s="50">
        <v>42343</v>
      </c>
      <c r="H2872" s="51" t="s">
        <v>1209</v>
      </c>
      <c r="I2872" s="124"/>
      <c r="J2872" s="51">
        <v>3</v>
      </c>
      <c r="K2872" s="51">
        <v>8</v>
      </c>
      <c r="L2872" s="52">
        <v>4</v>
      </c>
      <c r="M2872" s="49">
        <f t="shared" si="132"/>
        <v>2092</v>
      </c>
      <c r="N2872" s="2">
        <f t="shared" si="133"/>
        <v>3</v>
      </c>
      <c r="O2872" s="16">
        <f t="shared" si="134"/>
        <v>3</v>
      </c>
    </row>
    <row r="2873" spans="7:15" ht="13.5" customHeight="1" x14ac:dyDescent="0.25">
      <c r="G2873" s="50">
        <v>42343</v>
      </c>
      <c r="H2873" s="51" t="s">
        <v>1209</v>
      </c>
      <c r="I2873" s="124"/>
      <c r="J2873" s="51">
        <v>3</v>
      </c>
      <c r="K2873" s="51">
        <v>8</v>
      </c>
      <c r="L2873" s="52">
        <v>4</v>
      </c>
      <c r="M2873" s="49">
        <f t="shared" si="132"/>
        <v>2092</v>
      </c>
      <c r="N2873" s="2">
        <f t="shared" si="133"/>
        <v>3</v>
      </c>
      <c r="O2873" s="16">
        <f t="shared" si="134"/>
        <v>3</v>
      </c>
    </row>
    <row r="2874" spans="7:15" ht="13.5" customHeight="1" x14ac:dyDescent="0.25">
      <c r="G2874" s="50">
        <v>42343</v>
      </c>
      <c r="H2874" s="51" t="s">
        <v>1209</v>
      </c>
      <c r="I2874" s="124"/>
      <c r="J2874" s="51">
        <v>3</v>
      </c>
      <c r="K2874" s="51">
        <v>8</v>
      </c>
      <c r="L2874" s="52">
        <v>4</v>
      </c>
      <c r="M2874" s="49">
        <f t="shared" si="132"/>
        <v>2092</v>
      </c>
      <c r="N2874" s="2">
        <f t="shared" si="133"/>
        <v>2</v>
      </c>
      <c r="O2874" s="16">
        <f t="shared" si="134"/>
        <v>3</v>
      </c>
    </row>
    <row r="2875" spans="7:15" ht="13.5" customHeight="1" x14ac:dyDescent="0.25">
      <c r="G2875" s="50">
        <v>42343</v>
      </c>
      <c r="H2875" s="51" t="s">
        <v>1209</v>
      </c>
      <c r="I2875" s="124"/>
      <c r="J2875" s="51">
        <v>3</v>
      </c>
      <c r="K2875" s="51">
        <v>8</v>
      </c>
      <c r="L2875" s="52">
        <v>4</v>
      </c>
      <c r="M2875" s="49">
        <f t="shared" si="132"/>
        <v>2092</v>
      </c>
      <c r="N2875" s="2">
        <f t="shared" si="133"/>
        <v>1</v>
      </c>
      <c r="O2875" s="16">
        <f t="shared" si="134"/>
        <v>3</v>
      </c>
    </row>
    <row r="2876" spans="7:15" ht="13.5" customHeight="1" x14ac:dyDescent="0.25">
      <c r="G2876" s="50">
        <v>42343</v>
      </c>
      <c r="H2876" s="51" t="s">
        <v>1209</v>
      </c>
      <c r="I2876" s="124"/>
      <c r="J2876" s="51">
        <v>3</v>
      </c>
      <c r="K2876" s="51">
        <v>8</v>
      </c>
      <c r="L2876" s="52">
        <v>5</v>
      </c>
      <c r="M2876" s="49">
        <f t="shared" si="132"/>
        <v>2093</v>
      </c>
      <c r="N2876" s="2">
        <f t="shared" si="133"/>
        <v>3</v>
      </c>
      <c r="O2876" s="16">
        <f t="shared" si="134"/>
        <v>3</v>
      </c>
    </row>
    <row r="2877" spans="7:15" ht="13.5" customHeight="1" x14ac:dyDescent="0.25">
      <c r="G2877" s="50">
        <v>42343</v>
      </c>
      <c r="H2877" s="51" t="s">
        <v>1209</v>
      </c>
      <c r="I2877" s="124"/>
      <c r="J2877" s="51">
        <v>3</v>
      </c>
      <c r="K2877" s="51">
        <v>8</v>
      </c>
      <c r="L2877" s="52">
        <v>5</v>
      </c>
      <c r="M2877" s="49">
        <f t="shared" si="132"/>
        <v>2093</v>
      </c>
      <c r="N2877" s="2">
        <f t="shared" si="133"/>
        <v>3</v>
      </c>
      <c r="O2877" s="16">
        <f t="shared" si="134"/>
        <v>3</v>
      </c>
    </row>
    <row r="2878" spans="7:15" ht="13.5" customHeight="1" x14ac:dyDescent="0.25">
      <c r="G2878" s="50">
        <v>42343</v>
      </c>
      <c r="H2878" s="51" t="s">
        <v>1209</v>
      </c>
      <c r="I2878" s="124"/>
      <c r="J2878" s="51">
        <v>3</v>
      </c>
      <c r="K2878" s="51">
        <v>8</v>
      </c>
      <c r="L2878" s="52">
        <v>5</v>
      </c>
      <c r="M2878" s="49">
        <f t="shared" si="132"/>
        <v>2093</v>
      </c>
      <c r="N2878" s="2">
        <f t="shared" si="133"/>
        <v>3</v>
      </c>
      <c r="O2878" s="16">
        <f t="shared" si="134"/>
        <v>3</v>
      </c>
    </row>
    <row r="2879" spans="7:15" ht="13.5" customHeight="1" x14ac:dyDescent="0.25">
      <c r="G2879" s="50">
        <v>42343</v>
      </c>
      <c r="H2879" s="51" t="s">
        <v>1209</v>
      </c>
      <c r="I2879" s="124"/>
      <c r="J2879" s="51">
        <v>3</v>
      </c>
      <c r="K2879" s="51">
        <v>8</v>
      </c>
      <c r="L2879" s="52">
        <v>5</v>
      </c>
      <c r="M2879" s="49">
        <f t="shared" si="132"/>
        <v>2093</v>
      </c>
      <c r="N2879" s="2">
        <f t="shared" si="133"/>
        <v>2</v>
      </c>
      <c r="O2879" s="16">
        <f t="shared" si="134"/>
        <v>3</v>
      </c>
    </row>
    <row r="2880" spans="7:15" ht="13.5" customHeight="1" x14ac:dyDescent="0.25">
      <c r="G2880" s="50">
        <v>42343</v>
      </c>
      <c r="H2880" s="51" t="s">
        <v>1209</v>
      </c>
      <c r="I2880" s="124"/>
      <c r="J2880" s="51">
        <v>3</v>
      </c>
      <c r="K2880" s="51">
        <v>8</v>
      </c>
      <c r="L2880" s="52">
        <v>5</v>
      </c>
      <c r="M2880" s="49">
        <f t="shared" si="132"/>
        <v>2093</v>
      </c>
      <c r="N2880" s="2">
        <f t="shared" si="133"/>
        <v>1</v>
      </c>
      <c r="O2880" s="16">
        <f t="shared" si="134"/>
        <v>3</v>
      </c>
    </row>
    <row r="2881" spans="7:15" ht="13.5" customHeight="1" x14ac:dyDescent="0.25">
      <c r="G2881" s="50">
        <v>42343</v>
      </c>
      <c r="H2881" s="51" t="s">
        <v>1209</v>
      </c>
      <c r="I2881" s="124"/>
      <c r="J2881" s="51">
        <v>3</v>
      </c>
      <c r="K2881" s="51">
        <v>8</v>
      </c>
      <c r="L2881" s="52">
        <v>6</v>
      </c>
      <c r="M2881" s="49">
        <f t="shared" si="132"/>
        <v>2094</v>
      </c>
      <c r="N2881" s="2">
        <f t="shared" si="133"/>
        <v>3</v>
      </c>
      <c r="O2881" s="16">
        <f t="shared" si="134"/>
        <v>3</v>
      </c>
    </row>
    <row r="2882" spans="7:15" ht="13.5" customHeight="1" x14ac:dyDescent="0.25">
      <c r="G2882" s="50">
        <v>42343</v>
      </c>
      <c r="H2882" s="51" t="s">
        <v>1209</v>
      </c>
      <c r="I2882" s="124"/>
      <c r="J2882" s="51">
        <v>3</v>
      </c>
      <c r="K2882" s="51">
        <v>8</v>
      </c>
      <c r="L2882" s="52">
        <v>6</v>
      </c>
      <c r="M2882" s="49">
        <f t="shared" si="132"/>
        <v>2094</v>
      </c>
      <c r="N2882" s="2">
        <f t="shared" si="133"/>
        <v>3</v>
      </c>
      <c r="O2882" s="16">
        <f t="shared" si="134"/>
        <v>3</v>
      </c>
    </row>
    <row r="2883" spans="7:15" ht="13.5" customHeight="1" x14ac:dyDescent="0.25">
      <c r="G2883" s="50">
        <v>42343</v>
      </c>
      <c r="H2883" s="51" t="s">
        <v>1209</v>
      </c>
      <c r="I2883" s="124"/>
      <c r="J2883" s="51">
        <v>3</v>
      </c>
      <c r="K2883" s="51">
        <v>8</v>
      </c>
      <c r="L2883" s="52">
        <v>6</v>
      </c>
      <c r="M2883" s="49">
        <f t="shared" si="132"/>
        <v>2094</v>
      </c>
      <c r="N2883" s="2">
        <f t="shared" si="133"/>
        <v>3</v>
      </c>
      <c r="O2883" s="16">
        <f t="shared" si="134"/>
        <v>3</v>
      </c>
    </row>
    <row r="2884" spans="7:15" ht="13.5" customHeight="1" x14ac:dyDescent="0.25">
      <c r="G2884" s="50">
        <v>42343</v>
      </c>
      <c r="H2884" s="51" t="s">
        <v>1209</v>
      </c>
      <c r="I2884" s="124"/>
      <c r="J2884" s="51">
        <v>3</v>
      </c>
      <c r="K2884" s="51">
        <v>8</v>
      </c>
      <c r="L2884" s="52">
        <v>6</v>
      </c>
      <c r="M2884" s="49">
        <f t="shared" si="132"/>
        <v>2094</v>
      </c>
      <c r="N2884" s="2">
        <f t="shared" si="133"/>
        <v>2</v>
      </c>
      <c r="O2884" s="16">
        <f t="shared" si="134"/>
        <v>3</v>
      </c>
    </row>
    <row r="2885" spans="7:15" ht="13.5" customHeight="1" x14ac:dyDescent="0.25">
      <c r="G2885" s="50">
        <v>42343</v>
      </c>
      <c r="H2885" s="51" t="s">
        <v>1209</v>
      </c>
      <c r="I2885" s="124"/>
      <c r="J2885" s="51">
        <v>3</v>
      </c>
      <c r="K2885" s="51">
        <v>8</v>
      </c>
      <c r="L2885" s="52">
        <v>6</v>
      </c>
      <c r="M2885" s="49">
        <f t="shared" si="132"/>
        <v>2094</v>
      </c>
      <c r="N2885" s="2">
        <f t="shared" si="133"/>
        <v>1</v>
      </c>
      <c r="O2885" s="16">
        <f t="shared" si="134"/>
        <v>3</v>
      </c>
    </row>
    <row r="2886" spans="7:15" ht="13.5" customHeight="1" x14ac:dyDescent="0.25">
      <c r="G2886" s="50">
        <v>42343</v>
      </c>
      <c r="H2886" s="51" t="s">
        <v>1209</v>
      </c>
      <c r="I2886" s="124"/>
      <c r="J2886" s="51">
        <v>3</v>
      </c>
      <c r="K2886" s="51">
        <v>8</v>
      </c>
      <c r="L2886" s="52">
        <v>7</v>
      </c>
      <c r="M2886" s="49">
        <f t="shared" ref="M2886:M2949" si="135">IF(AND(G2886=G2885,L2886=L2885,I2886=I2885),M2885,M2885+1)</f>
        <v>2095</v>
      </c>
      <c r="N2886" s="2">
        <f t="shared" si="133"/>
        <v>3</v>
      </c>
      <c r="O2886" s="16">
        <f t="shared" si="134"/>
        <v>3</v>
      </c>
    </row>
    <row r="2887" spans="7:15" ht="13.5" customHeight="1" x14ac:dyDescent="0.25">
      <c r="G2887" s="50">
        <v>42343</v>
      </c>
      <c r="H2887" s="51" t="s">
        <v>1209</v>
      </c>
      <c r="I2887" s="124"/>
      <c r="J2887" s="51">
        <v>3</v>
      </c>
      <c r="K2887" s="51">
        <v>8</v>
      </c>
      <c r="L2887" s="52">
        <v>7</v>
      </c>
      <c r="M2887" s="49">
        <f t="shared" si="135"/>
        <v>2095</v>
      </c>
      <c r="N2887" s="2">
        <f t="shared" si="133"/>
        <v>3</v>
      </c>
      <c r="O2887" s="16">
        <f t="shared" si="134"/>
        <v>3</v>
      </c>
    </row>
    <row r="2888" spans="7:15" ht="13.5" customHeight="1" x14ac:dyDescent="0.25">
      <c r="G2888" s="50">
        <v>42343</v>
      </c>
      <c r="H2888" s="51" t="s">
        <v>1209</v>
      </c>
      <c r="I2888" s="124"/>
      <c r="J2888" s="51">
        <v>3</v>
      </c>
      <c r="K2888" s="51">
        <v>8</v>
      </c>
      <c r="L2888" s="52">
        <v>7</v>
      </c>
      <c r="M2888" s="49">
        <f t="shared" si="135"/>
        <v>2095</v>
      </c>
      <c r="N2888" s="2">
        <f t="shared" si="133"/>
        <v>2</v>
      </c>
      <c r="O2888" s="16">
        <f t="shared" si="134"/>
        <v>3</v>
      </c>
    </row>
    <row r="2889" spans="7:15" ht="13.5" customHeight="1" x14ac:dyDescent="0.25">
      <c r="G2889" s="50">
        <v>42343</v>
      </c>
      <c r="H2889" s="51" t="s">
        <v>1209</v>
      </c>
      <c r="I2889" s="124"/>
      <c r="J2889" s="51">
        <v>3</v>
      </c>
      <c r="K2889" s="51">
        <v>8</v>
      </c>
      <c r="L2889" s="52">
        <v>7</v>
      </c>
      <c r="M2889" s="49">
        <f t="shared" si="135"/>
        <v>2095</v>
      </c>
      <c r="N2889" s="2">
        <f t="shared" ref="N2889:N2952" si="136">IF(M2889=M2891,3,IF(M2889=M2890,2,1))</f>
        <v>1</v>
      </c>
      <c r="O2889" s="16">
        <f t="shared" ref="O2889:O2952" si="137">IF(N2887=3,3,IF(N2888=3,3,IF(N2888=2,2,N2889)))</f>
        <v>3</v>
      </c>
    </row>
    <row r="2890" spans="7:15" ht="13.5" customHeight="1" x14ac:dyDescent="0.25">
      <c r="G2890" s="50">
        <v>42343</v>
      </c>
      <c r="H2890" s="51" t="s">
        <v>1209</v>
      </c>
      <c r="I2890" s="124"/>
      <c r="J2890" s="51">
        <v>3</v>
      </c>
      <c r="K2890" s="51">
        <v>8</v>
      </c>
      <c r="L2890" s="52">
        <v>8</v>
      </c>
      <c r="M2890" s="49">
        <f t="shared" si="135"/>
        <v>2096</v>
      </c>
      <c r="N2890" s="2">
        <f t="shared" si="136"/>
        <v>3</v>
      </c>
      <c r="O2890" s="16">
        <f t="shared" si="137"/>
        <v>3</v>
      </c>
    </row>
    <row r="2891" spans="7:15" ht="13.5" customHeight="1" x14ac:dyDescent="0.25">
      <c r="G2891" s="50">
        <v>42343</v>
      </c>
      <c r="H2891" s="51" t="s">
        <v>1209</v>
      </c>
      <c r="I2891" s="124"/>
      <c r="J2891" s="51">
        <v>3</v>
      </c>
      <c r="K2891" s="51">
        <v>8</v>
      </c>
      <c r="L2891" s="52">
        <v>8</v>
      </c>
      <c r="M2891" s="49">
        <f t="shared" si="135"/>
        <v>2096</v>
      </c>
      <c r="N2891" s="2">
        <f t="shared" si="136"/>
        <v>3</v>
      </c>
      <c r="O2891" s="16">
        <f t="shared" si="137"/>
        <v>3</v>
      </c>
    </row>
    <row r="2892" spans="7:15" ht="13.5" customHeight="1" x14ac:dyDescent="0.25">
      <c r="G2892" s="50">
        <v>42343</v>
      </c>
      <c r="H2892" s="51" t="s">
        <v>1209</v>
      </c>
      <c r="I2892" s="124"/>
      <c r="J2892" s="51">
        <v>3</v>
      </c>
      <c r="K2892" s="51">
        <v>8</v>
      </c>
      <c r="L2892" s="52">
        <v>8</v>
      </c>
      <c r="M2892" s="49">
        <f t="shared" si="135"/>
        <v>2096</v>
      </c>
      <c r="N2892" s="2">
        <f t="shared" si="136"/>
        <v>3</v>
      </c>
      <c r="O2892" s="16">
        <f t="shared" si="137"/>
        <v>3</v>
      </c>
    </row>
    <row r="2893" spans="7:15" ht="13.5" customHeight="1" x14ac:dyDescent="0.25">
      <c r="G2893" s="50">
        <v>42343</v>
      </c>
      <c r="H2893" s="51" t="s">
        <v>1209</v>
      </c>
      <c r="I2893" s="124"/>
      <c r="J2893" s="51">
        <v>3</v>
      </c>
      <c r="K2893" s="51">
        <v>8</v>
      </c>
      <c r="L2893" s="52">
        <v>8</v>
      </c>
      <c r="M2893" s="49">
        <f t="shared" si="135"/>
        <v>2096</v>
      </c>
      <c r="N2893" s="2">
        <f t="shared" si="136"/>
        <v>2</v>
      </c>
      <c r="O2893" s="16">
        <f t="shared" si="137"/>
        <v>3</v>
      </c>
    </row>
    <row r="2894" spans="7:15" ht="13.5" customHeight="1" x14ac:dyDescent="0.25">
      <c r="G2894" s="50">
        <v>42343</v>
      </c>
      <c r="H2894" s="51" t="s">
        <v>1209</v>
      </c>
      <c r="I2894" s="124"/>
      <c r="J2894" s="51">
        <v>3</v>
      </c>
      <c r="K2894" s="51">
        <v>8</v>
      </c>
      <c r="L2894" s="52">
        <v>8</v>
      </c>
      <c r="M2894" s="49">
        <f t="shared" si="135"/>
        <v>2096</v>
      </c>
      <c r="N2894" s="2">
        <f t="shared" si="136"/>
        <v>1</v>
      </c>
      <c r="O2894" s="16">
        <f t="shared" si="137"/>
        <v>3</v>
      </c>
    </row>
    <row r="2895" spans="7:15" ht="13.5" customHeight="1" x14ac:dyDescent="0.25">
      <c r="G2895" s="50">
        <v>42343</v>
      </c>
      <c r="H2895" s="51" t="s">
        <v>1209</v>
      </c>
      <c r="I2895" s="124"/>
      <c r="J2895" s="51">
        <v>3</v>
      </c>
      <c r="K2895" s="51">
        <v>8</v>
      </c>
      <c r="L2895" s="52">
        <v>9</v>
      </c>
      <c r="M2895" s="49">
        <f t="shared" si="135"/>
        <v>2097</v>
      </c>
      <c r="N2895" s="2">
        <f t="shared" si="136"/>
        <v>3</v>
      </c>
      <c r="O2895" s="16">
        <f t="shared" si="137"/>
        <v>3</v>
      </c>
    </row>
    <row r="2896" spans="7:15" ht="13.5" customHeight="1" x14ac:dyDescent="0.25">
      <c r="G2896" s="50">
        <v>42343</v>
      </c>
      <c r="H2896" s="51" t="s">
        <v>1209</v>
      </c>
      <c r="I2896" s="124"/>
      <c r="J2896" s="51">
        <v>3</v>
      </c>
      <c r="K2896" s="51">
        <v>8</v>
      </c>
      <c r="L2896" s="52">
        <v>9</v>
      </c>
      <c r="M2896" s="49">
        <f t="shared" si="135"/>
        <v>2097</v>
      </c>
      <c r="N2896" s="2">
        <f t="shared" si="136"/>
        <v>3</v>
      </c>
      <c r="O2896" s="16">
        <f t="shared" si="137"/>
        <v>3</v>
      </c>
    </row>
    <row r="2897" spans="7:15" ht="13.5" customHeight="1" x14ac:dyDescent="0.25">
      <c r="G2897" s="50">
        <v>42343</v>
      </c>
      <c r="H2897" s="51" t="s">
        <v>1209</v>
      </c>
      <c r="I2897" s="124"/>
      <c r="J2897" s="51">
        <v>3</v>
      </c>
      <c r="K2897" s="51">
        <v>8</v>
      </c>
      <c r="L2897" s="52">
        <v>9</v>
      </c>
      <c r="M2897" s="49">
        <f t="shared" si="135"/>
        <v>2097</v>
      </c>
      <c r="N2897" s="2">
        <f t="shared" si="136"/>
        <v>3</v>
      </c>
      <c r="O2897" s="16">
        <f t="shared" si="137"/>
        <v>3</v>
      </c>
    </row>
    <row r="2898" spans="7:15" ht="13.5" customHeight="1" x14ac:dyDescent="0.25">
      <c r="G2898" s="50">
        <v>42343</v>
      </c>
      <c r="H2898" s="51" t="s">
        <v>1209</v>
      </c>
      <c r="I2898" s="124"/>
      <c r="J2898" s="51">
        <v>3</v>
      </c>
      <c r="K2898" s="51">
        <v>8</v>
      </c>
      <c r="L2898" s="52">
        <v>9</v>
      </c>
      <c r="M2898" s="49">
        <f t="shared" si="135"/>
        <v>2097</v>
      </c>
      <c r="N2898" s="2">
        <f t="shared" si="136"/>
        <v>2</v>
      </c>
      <c r="O2898" s="16">
        <f t="shared" si="137"/>
        <v>3</v>
      </c>
    </row>
    <row r="2899" spans="7:15" ht="13.5" customHeight="1" x14ac:dyDescent="0.25">
      <c r="G2899" s="50">
        <v>42343</v>
      </c>
      <c r="H2899" s="51" t="s">
        <v>1209</v>
      </c>
      <c r="I2899" s="124"/>
      <c r="J2899" s="51">
        <v>3</v>
      </c>
      <c r="K2899" s="51">
        <v>8</v>
      </c>
      <c r="L2899" s="52">
        <v>9</v>
      </c>
      <c r="M2899" s="49">
        <f t="shared" si="135"/>
        <v>2097</v>
      </c>
      <c r="N2899" s="2">
        <f t="shared" si="136"/>
        <v>1</v>
      </c>
      <c r="O2899" s="16">
        <f t="shared" si="137"/>
        <v>3</v>
      </c>
    </row>
    <row r="2900" spans="7:15" ht="13.5" customHeight="1" x14ac:dyDescent="0.25">
      <c r="G2900" s="50">
        <v>42350</v>
      </c>
      <c r="H2900" s="51" t="s">
        <v>3</v>
      </c>
      <c r="I2900" s="124"/>
      <c r="J2900" s="51">
        <v>3</v>
      </c>
      <c r="K2900" s="51">
        <v>0</v>
      </c>
      <c r="L2900" s="52">
        <v>1</v>
      </c>
      <c r="M2900" s="49">
        <f t="shared" si="135"/>
        <v>2098</v>
      </c>
      <c r="N2900" s="2">
        <f t="shared" si="136"/>
        <v>3</v>
      </c>
      <c r="O2900" s="16">
        <f t="shared" si="137"/>
        <v>3</v>
      </c>
    </row>
    <row r="2901" spans="7:15" ht="13.5" customHeight="1" x14ac:dyDescent="0.25">
      <c r="G2901" s="50">
        <v>42350</v>
      </c>
      <c r="H2901" s="51" t="s">
        <v>3</v>
      </c>
      <c r="I2901" s="124"/>
      <c r="J2901" s="51">
        <v>3</v>
      </c>
      <c r="K2901" s="51">
        <v>0</v>
      </c>
      <c r="L2901" s="52">
        <v>1</v>
      </c>
      <c r="M2901" s="49">
        <f t="shared" si="135"/>
        <v>2098</v>
      </c>
      <c r="N2901" s="2">
        <f t="shared" si="136"/>
        <v>3</v>
      </c>
      <c r="O2901" s="16">
        <f t="shared" si="137"/>
        <v>3</v>
      </c>
    </row>
    <row r="2902" spans="7:15" ht="13.5" customHeight="1" x14ac:dyDescent="0.25">
      <c r="G2902" s="50">
        <v>42350</v>
      </c>
      <c r="H2902" s="51" t="s">
        <v>3</v>
      </c>
      <c r="I2902" s="124"/>
      <c r="J2902" s="51">
        <v>3</v>
      </c>
      <c r="K2902" s="51">
        <v>0</v>
      </c>
      <c r="L2902" s="52">
        <v>1</v>
      </c>
      <c r="M2902" s="49">
        <f t="shared" si="135"/>
        <v>2098</v>
      </c>
      <c r="N2902" s="2">
        <f t="shared" si="136"/>
        <v>3</v>
      </c>
      <c r="O2902" s="16">
        <f t="shared" si="137"/>
        <v>3</v>
      </c>
    </row>
    <row r="2903" spans="7:15" ht="13.5" customHeight="1" x14ac:dyDescent="0.25">
      <c r="G2903" s="50">
        <v>42350</v>
      </c>
      <c r="H2903" s="51" t="s">
        <v>3</v>
      </c>
      <c r="I2903" s="124"/>
      <c r="J2903" s="51">
        <v>3</v>
      </c>
      <c r="K2903" s="51">
        <v>0</v>
      </c>
      <c r="L2903" s="52">
        <v>1</v>
      </c>
      <c r="M2903" s="49">
        <f t="shared" si="135"/>
        <v>2098</v>
      </c>
      <c r="N2903" s="2">
        <f t="shared" si="136"/>
        <v>2</v>
      </c>
      <c r="O2903" s="16">
        <f t="shared" si="137"/>
        <v>3</v>
      </c>
    </row>
    <row r="2904" spans="7:15" ht="13.5" customHeight="1" x14ac:dyDescent="0.25">
      <c r="G2904" s="50">
        <v>42350</v>
      </c>
      <c r="H2904" s="51" t="s">
        <v>3</v>
      </c>
      <c r="I2904" s="124"/>
      <c r="J2904" s="51">
        <v>3</v>
      </c>
      <c r="K2904" s="51">
        <v>0</v>
      </c>
      <c r="L2904" s="52">
        <v>1</v>
      </c>
      <c r="M2904" s="49">
        <f t="shared" si="135"/>
        <v>2098</v>
      </c>
      <c r="N2904" s="2">
        <f t="shared" si="136"/>
        <v>1</v>
      </c>
      <c r="O2904" s="16">
        <f t="shared" si="137"/>
        <v>3</v>
      </c>
    </row>
    <row r="2905" spans="7:15" ht="13.5" customHeight="1" x14ac:dyDescent="0.25">
      <c r="G2905" s="50">
        <v>42350</v>
      </c>
      <c r="H2905" s="51" t="s">
        <v>3</v>
      </c>
      <c r="I2905" s="124"/>
      <c r="J2905" s="51">
        <v>3</v>
      </c>
      <c r="K2905" s="51">
        <v>0</v>
      </c>
      <c r="L2905" s="52">
        <v>2</v>
      </c>
      <c r="M2905" s="49">
        <f t="shared" si="135"/>
        <v>2099</v>
      </c>
      <c r="N2905" s="2">
        <f t="shared" si="136"/>
        <v>3</v>
      </c>
      <c r="O2905" s="16">
        <f t="shared" si="137"/>
        <v>3</v>
      </c>
    </row>
    <row r="2906" spans="7:15" ht="13.5" customHeight="1" x14ac:dyDescent="0.25">
      <c r="G2906" s="50">
        <v>42350</v>
      </c>
      <c r="H2906" s="51" t="s">
        <v>3</v>
      </c>
      <c r="I2906" s="124"/>
      <c r="J2906" s="51">
        <v>3</v>
      </c>
      <c r="K2906" s="51">
        <v>0</v>
      </c>
      <c r="L2906" s="52">
        <v>2</v>
      </c>
      <c r="M2906" s="49">
        <f t="shared" si="135"/>
        <v>2099</v>
      </c>
      <c r="N2906" s="2">
        <f t="shared" si="136"/>
        <v>3</v>
      </c>
      <c r="O2906" s="16">
        <f t="shared" si="137"/>
        <v>3</v>
      </c>
    </row>
    <row r="2907" spans="7:15" ht="13.5" customHeight="1" x14ac:dyDescent="0.25">
      <c r="G2907" s="50">
        <v>42350</v>
      </c>
      <c r="H2907" s="51" t="s">
        <v>3</v>
      </c>
      <c r="I2907" s="124"/>
      <c r="J2907" s="51">
        <v>3</v>
      </c>
      <c r="K2907" s="51">
        <v>0</v>
      </c>
      <c r="L2907" s="52">
        <v>2</v>
      </c>
      <c r="M2907" s="49">
        <f t="shared" si="135"/>
        <v>2099</v>
      </c>
      <c r="N2907" s="2">
        <f t="shared" si="136"/>
        <v>3</v>
      </c>
      <c r="O2907" s="16">
        <f t="shared" si="137"/>
        <v>3</v>
      </c>
    </row>
    <row r="2908" spans="7:15" ht="13.5" customHeight="1" x14ac:dyDescent="0.25">
      <c r="G2908" s="50">
        <v>42350</v>
      </c>
      <c r="H2908" s="51" t="s">
        <v>3</v>
      </c>
      <c r="I2908" s="124"/>
      <c r="J2908" s="51">
        <v>3</v>
      </c>
      <c r="K2908" s="51">
        <v>0</v>
      </c>
      <c r="L2908" s="52">
        <v>2</v>
      </c>
      <c r="M2908" s="49">
        <f t="shared" si="135"/>
        <v>2099</v>
      </c>
      <c r="N2908" s="2">
        <f t="shared" si="136"/>
        <v>2</v>
      </c>
      <c r="O2908" s="16">
        <f t="shared" si="137"/>
        <v>3</v>
      </c>
    </row>
    <row r="2909" spans="7:15" ht="13.5" customHeight="1" x14ac:dyDescent="0.25">
      <c r="G2909" s="50">
        <v>42350</v>
      </c>
      <c r="H2909" s="51" t="s">
        <v>3</v>
      </c>
      <c r="I2909" s="124"/>
      <c r="J2909" s="51">
        <v>3</v>
      </c>
      <c r="K2909" s="51">
        <v>0</v>
      </c>
      <c r="L2909" s="52">
        <v>2</v>
      </c>
      <c r="M2909" s="49">
        <f t="shared" si="135"/>
        <v>2099</v>
      </c>
      <c r="N2909" s="2">
        <f t="shared" si="136"/>
        <v>1</v>
      </c>
      <c r="O2909" s="16">
        <f t="shared" si="137"/>
        <v>3</v>
      </c>
    </row>
    <row r="2910" spans="7:15" ht="13.5" customHeight="1" x14ac:dyDescent="0.25">
      <c r="G2910" s="50">
        <v>42350</v>
      </c>
      <c r="H2910" s="51" t="s">
        <v>3</v>
      </c>
      <c r="I2910" s="124"/>
      <c r="J2910" s="51">
        <v>3</v>
      </c>
      <c r="K2910" s="51">
        <v>0</v>
      </c>
      <c r="L2910" s="52">
        <v>3</v>
      </c>
      <c r="M2910" s="49">
        <f t="shared" si="135"/>
        <v>2100</v>
      </c>
      <c r="N2910" s="2">
        <f t="shared" si="136"/>
        <v>3</v>
      </c>
      <c r="O2910" s="16">
        <f t="shared" si="137"/>
        <v>3</v>
      </c>
    </row>
    <row r="2911" spans="7:15" ht="13.5" customHeight="1" x14ac:dyDescent="0.25">
      <c r="G2911" s="50">
        <v>42350</v>
      </c>
      <c r="H2911" s="51" t="s">
        <v>3</v>
      </c>
      <c r="I2911" s="124"/>
      <c r="J2911" s="51">
        <v>3</v>
      </c>
      <c r="K2911" s="51">
        <v>0</v>
      </c>
      <c r="L2911" s="52">
        <v>3</v>
      </c>
      <c r="M2911" s="49">
        <f t="shared" si="135"/>
        <v>2100</v>
      </c>
      <c r="N2911" s="2">
        <f t="shared" si="136"/>
        <v>3</v>
      </c>
      <c r="O2911" s="16">
        <f t="shared" si="137"/>
        <v>3</v>
      </c>
    </row>
    <row r="2912" spans="7:15" ht="13.5" customHeight="1" x14ac:dyDescent="0.25">
      <c r="G2912" s="50">
        <v>42350</v>
      </c>
      <c r="H2912" s="51" t="s">
        <v>3</v>
      </c>
      <c r="I2912" s="124"/>
      <c r="J2912" s="51">
        <v>3</v>
      </c>
      <c r="K2912" s="51">
        <v>0</v>
      </c>
      <c r="L2912" s="52">
        <v>3</v>
      </c>
      <c r="M2912" s="49">
        <f t="shared" si="135"/>
        <v>2100</v>
      </c>
      <c r="N2912" s="2">
        <f t="shared" si="136"/>
        <v>3</v>
      </c>
      <c r="O2912" s="16">
        <f t="shared" si="137"/>
        <v>3</v>
      </c>
    </row>
    <row r="2913" spans="7:15" ht="13.5" customHeight="1" x14ac:dyDescent="0.25">
      <c r="G2913" s="50">
        <v>42350</v>
      </c>
      <c r="H2913" s="51" t="s">
        <v>3</v>
      </c>
      <c r="I2913" s="124"/>
      <c r="J2913" s="51">
        <v>3</v>
      </c>
      <c r="K2913" s="51">
        <v>0</v>
      </c>
      <c r="L2913" s="52">
        <v>3</v>
      </c>
      <c r="M2913" s="49">
        <f t="shared" si="135"/>
        <v>2100</v>
      </c>
      <c r="N2913" s="2">
        <f t="shared" si="136"/>
        <v>2</v>
      </c>
      <c r="O2913" s="16">
        <f t="shared" si="137"/>
        <v>3</v>
      </c>
    </row>
    <row r="2914" spans="7:15" ht="13.5" customHeight="1" x14ac:dyDescent="0.25">
      <c r="G2914" s="50">
        <v>42350</v>
      </c>
      <c r="H2914" s="51" t="s">
        <v>3</v>
      </c>
      <c r="I2914" s="124"/>
      <c r="J2914" s="51">
        <v>3</v>
      </c>
      <c r="K2914" s="51">
        <v>0</v>
      </c>
      <c r="L2914" s="52">
        <v>3</v>
      </c>
      <c r="M2914" s="49">
        <f t="shared" si="135"/>
        <v>2100</v>
      </c>
      <c r="N2914" s="2">
        <f t="shared" si="136"/>
        <v>1</v>
      </c>
      <c r="O2914" s="16">
        <f t="shared" si="137"/>
        <v>3</v>
      </c>
    </row>
    <row r="2915" spans="7:15" ht="13.5" customHeight="1" x14ac:dyDescent="0.25">
      <c r="G2915" s="50">
        <v>42350</v>
      </c>
      <c r="H2915" s="51" t="s">
        <v>3</v>
      </c>
      <c r="I2915" s="124"/>
      <c r="J2915" s="51">
        <v>3</v>
      </c>
      <c r="K2915" s="51">
        <v>0</v>
      </c>
      <c r="L2915" s="52">
        <v>4</v>
      </c>
      <c r="M2915" s="49">
        <f t="shared" si="135"/>
        <v>2101</v>
      </c>
      <c r="N2915" s="2">
        <f t="shared" si="136"/>
        <v>3</v>
      </c>
      <c r="O2915" s="16">
        <f t="shared" si="137"/>
        <v>3</v>
      </c>
    </row>
    <row r="2916" spans="7:15" ht="13.5" customHeight="1" x14ac:dyDescent="0.25">
      <c r="G2916" s="50">
        <v>42350</v>
      </c>
      <c r="H2916" s="51" t="s">
        <v>3</v>
      </c>
      <c r="I2916" s="124"/>
      <c r="J2916" s="51">
        <v>3</v>
      </c>
      <c r="K2916" s="51">
        <v>0</v>
      </c>
      <c r="L2916" s="52">
        <v>4</v>
      </c>
      <c r="M2916" s="49">
        <f t="shared" si="135"/>
        <v>2101</v>
      </c>
      <c r="N2916" s="2">
        <f t="shared" si="136"/>
        <v>3</v>
      </c>
      <c r="O2916" s="16">
        <f t="shared" si="137"/>
        <v>3</v>
      </c>
    </row>
    <row r="2917" spans="7:15" ht="13.5" customHeight="1" x14ac:dyDescent="0.25">
      <c r="G2917" s="50">
        <v>42350</v>
      </c>
      <c r="H2917" s="51" t="s">
        <v>3</v>
      </c>
      <c r="I2917" s="124"/>
      <c r="J2917" s="51">
        <v>3</v>
      </c>
      <c r="K2917" s="51">
        <v>0</v>
      </c>
      <c r="L2917" s="52">
        <v>4</v>
      </c>
      <c r="M2917" s="49">
        <f t="shared" si="135"/>
        <v>2101</v>
      </c>
      <c r="N2917" s="2">
        <f t="shared" si="136"/>
        <v>3</v>
      </c>
      <c r="O2917" s="16">
        <f t="shared" si="137"/>
        <v>3</v>
      </c>
    </row>
    <row r="2918" spans="7:15" ht="13.5" customHeight="1" x14ac:dyDescent="0.25">
      <c r="G2918" s="50">
        <v>42350</v>
      </c>
      <c r="H2918" s="51" t="s">
        <v>3</v>
      </c>
      <c r="I2918" s="124"/>
      <c r="J2918" s="51">
        <v>3</v>
      </c>
      <c r="K2918" s="51">
        <v>0</v>
      </c>
      <c r="L2918" s="52">
        <v>4</v>
      </c>
      <c r="M2918" s="49">
        <f t="shared" si="135"/>
        <v>2101</v>
      </c>
      <c r="N2918" s="2">
        <f t="shared" si="136"/>
        <v>2</v>
      </c>
      <c r="O2918" s="16">
        <f t="shared" si="137"/>
        <v>3</v>
      </c>
    </row>
    <row r="2919" spans="7:15" ht="13.5" customHeight="1" x14ac:dyDescent="0.25">
      <c r="G2919" s="50">
        <v>42350</v>
      </c>
      <c r="H2919" s="51" t="s">
        <v>3</v>
      </c>
      <c r="I2919" s="124"/>
      <c r="J2919" s="51">
        <v>3</v>
      </c>
      <c r="K2919" s="51">
        <v>0</v>
      </c>
      <c r="L2919" s="52">
        <v>4</v>
      </c>
      <c r="M2919" s="49">
        <f t="shared" si="135"/>
        <v>2101</v>
      </c>
      <c r="N2919" s="2">
        <f t="shared" si="136"/>
        <v>1</v>
      </c>
      <c r="O2919" s="16">
        <f t="shared" si="137"/>
        <v>3</v>
      </c>
    </row>
    <row r="2920" spans="7:15" ht="13.5" customHeight="1" x14ac:dyDescent="0.25">
      <c r="G2920" s="50">
        <v>42350</v>
      </c>
      <c r="H2920" s="51" t="s">
        <v>3</v>
      </c>
      <c r="I2920" s="124"/>
      <c r="J2920" s="51">
        <v>3</v>
      </c>
      <c r="K2920" s="51">
        <v>0</v>
      </c>
      <c r="L2920" s="52">
        <v>5</v>
      </c>
      <c r="M2920" s="49">
        <f t="shared" si="135"/>
        <v>2102</v>
      </c>
      <c r="N2920" s="2">
        <f t="shared" si="136"/>
        <v>3</v>
      </c>
      <c r="O2920" s="16">
        <f t="shared" si="137"/>
        <v>3</v>
      </c>
    </row>
    <row r="2921" spans="7:15" ht="13.5" customHeight="1" x14ac:dyDescent="0.25">
      <c r="G2921" s="50">
        <v>42350</v>
      </c>
      <c r="H2921" s="51" t="s">
        <v>3</v>
      </c>
      <c r="I2921" s="124"/>
      <c r="J2921" s="51">
        <v>3</v>
      </c>
      <c r="K2921" s="51">
        <v>0</v>
      </c>
      <c r="L2921" s="52">
        <v>5</v>
      </c>
      <c r="M2921" s="49">
        <f t="shared" si="135"/>
        <v>2102</v>
      </c>
      <c r="N2921" s="2">
        <f t="shared" si="136"/>
        <v>3</v>
      </c>
      <c r="O2921" s="16">
        <f t="shared" si="137"/>
        <v>3</v>
      </c>
    </row>
    <row r="2922" spans="7:15" ht="13.5" customHeight="1" x14ac:dyDescent="0.25">
      <c r="G2922" s="50">
        <v>42350</v>
      </c>
      <c r="H2922" s="51" t="s">
        <v>3</v>
      </c>
      <c r="I2922" s="124"/>
      <c r="J2922" s="51">
        <v>3</v>
      </c>
      <c r="K2922" s="51">
        <v>0</v>
      </c>
      <c r="L2922" s="52">
        <v>5</v>
      </c>
      <c r="M2922" s="49">
        <f t="shared" si="135"/>
        <v>2102</v>
      </c>
      <c r="N2922" s="2">
        <f t="shared" si="136"/>
        <v>2</v>
      </c>
      <c r="O2922" s="16">
        <f t="shared" si="137"/>
        <v>3</v>
      </c>
    </row>
    <row r="2923" spans="7:15" ht="13.5" customHeight="1" x14ac:dyDescent="0.25">
      <c r="G2923" s="50">
        <v>42350</v>
      </c>
      <c r="H2923" s="51" t="s">
        <v>3</v>
      </c>
      <c r="I2923" s="124"/>
      <c r="J2923" s="51">
        <v>3</v>
      </c>
      <c r="K2923" s="51">
        <v>0</v>
      </c>
      <c r="L2923" s="52">
        <v>5</v>
      </c>
      <c r="M2923" s="49">
        <f t="shared" si="135"/>
        <v>2102</v>
      </c>
      <c r="N2923" s="2">
        <f t="shared" si="136"/>
        <v>1</v>
      </c>
      <c r="O2923" s="16">
        <f t="shared" si="137"/>
        <v>3</v>
      </c>
    </row>
    <row r="2924" spans="7:15" ht="13.5" customHeight="1" x14ac:dyDescent="0.25">
      <c r="G2924" s="50">
        <v>42350</v>
      </c>
      <c r="H2924" s="51" t="s">
        <v>3</v>
      </c>
      <c r="I2924" s="124"/>
      <c r="J2924" s="51">
        <v>3</v>
      </c>
      <c r="K2924" s="51">
        <v>0</v>
      </c>
      <c r="L2924" s="52">
        <v>6</v>
      </c>
      <c r="M2924" s="49">
        <f t="shared" si="135"/>
        <v>2103</v>
      </c>
      <c r="N2924" s="2">
        <f t="shared" si="136"/>
        <v>3</v>
      </c>
      <c r="O2924" s="16">
        <f t="shared" si="137"/>
        <v>3</v>
      </c>
    </row>
    <row r="2925" spans="7:15" ht="13.5" customHeight="1" x14ac:dyDescent="0.25">
      <c r="G2925" s="50">
        <v>42350</v>
      </c>
      <c r="H2925" s="51" t="s">
        <v>3</v>
      </c>
      <c r="I2925" s="124"/>
      <c r="J2925" s="51">
        <v>3</v>
      </c>
      <c r="K2925" s="51">
        <v>0</v>
      </c>
      <c r="L2925" s="52">
        <v>6</v>
      </c>
      <c r="M2925" s="49">
        <f t="shared" si="135"/>
        <v>2103</v>
      </c>
      <c r="N2925" s="2">
        <f t="shared" si="136"/>
        <v>3</v>
      </c>
      <c r="O2925" s="16">
        <f t="shared" si="137"/>
        <v>3</v>
      </c>
    </row>
    <row r="2926" spans="7:15" ht="13.5" customHeight="1" x14ac:dyDescent="0.25">
      <c r="G2926" s="50">
        <v>42350</v>
      </c>
      <c r="H2926" s="51" t="s">
        <v>3</v>
      </c>
      <c r="I2926" s="124"/>
      <c r="J2926" s="51">
        <v>3</v>
      </c>
      <c r="K2926" s="51">
        <v>0</v>
      </c>
      <c r="L2926" s="52">
        <v>6</v>
      </c>
      <c r="M2926" s="49">
        <f t="shared" si="135"/>
        <v>2103</v>
      </c>
      <c r="N2926" s="2">
        <f t="shared" si="136"/>
        <v>3</v>
      </c>
      <c r="O2926" s="16">
        <f t="shared" si="137"/>
        <v>3</v>
      </c>
    </row>
    <row r="2927" spans="7:15" ht="13.5" customHeight="1" x14ac:dyDescent="0.25">
      <c r="G2927" s="50">
        <v>42350</v>
      </c>
      <c r="H2927" s="51" t="s">
        <v>3</v>
      </c>
      <c r="I2927" s="124"/>
      <c r="J2927" s="51">
        <v>3</v>
      </c>
      <c r="K2927" s="51">
        <v>0</v>
      </c>
      <c r="L2927" s="52">
        <v>6</v>
      </c>
      <c r="M2927" s="49">
        <f t="shared" si="135"/>
        <v>2103</v>
      </c>
      <c r="N2927" s="2">
        <f t="shared" si="136"/>
        <v>2</v>
      </c>
      <c r="O2927" s="16">
        <f t="shared" si="137"/>
        <v>3</v>
      </c>
    </row>
    <row r="2928" spans="7:15" ht="13.5" customHeight="1" x14ac:dyDescent="0.25">
      <c r="G2928" s="50">
        <v>42350</v>
      </c>
      <c r="H2928" s="51" t="s">
        <v>3</v>
      </c>
      <c r="I2928" s="124"/>
      <c r="J2928" s="51">
        <v>3</v>
      </c>
      <c r="K2928" s="51">
        <v>0</v>
      </c>
      <c r="L2928" s="52">
        <v>6</v>
      </c>
      <c r="M2928" s="49">
        <f t="shared" si="135"/>
        <v>2103</v>
      </c>
      <c r="N2928" s="2">
        <f t="shared" si="136"/>
        <v>1</v>
      </c>
      <c r="O2928" s="16">
        <f t="shared" si="137"/>
        <v>3</v>
      </c>
    </row>
    <row r="2929" spans="7:15" ht="13.5" customHeight="1" x14ac:dyDescent="0.25">
      <c r="G2929" s="50">
        <v>42350</v>
      </c>
      <c r="H2929" s="51" t="s">
        <v>3</v>
      </c>
      <c r="I2929" s="124"/>
      <c r="J2929" s="51">
        <v>3</v>
      </c>
      <c r="K2929" s="51">
        <v>0</v>
      </c>
      <c r="L2929" s="52">
        <v>7</v>
      </c>
      <c r="M2929" s="49">
        <f t="shared" si="135"/>
        <v>2104</v>
      </c>
      <c r="N2929" s="2">
        <f t="shared" si="136"/>
        <v>3</v>
      </c>
      <c r="O2929" s="16">
        <f t="shared" si="137"/>
        <v>3</v>
      </c>
    </row>
    <row r="2930" spans="7:15" ht="13.5" customHeight="1" x14ac:dyDescent="0.25">
      <c r="G2930" s="50">
        <v>42350</v>
      </c>
      <c r="H2930" s="51" t="s">
        <v>3</v>
      </c>
      <c r="I2930" s="124"/>
      <c r="J2930" s="51">
        <v>3</v>
      </c>
      <c r="K2930" s="51">
        <v>0</v>
      </c>
      <c r="L2930" s="52">
        <v>7</v>
      </c>
      <c r="M2930" s="49">
        <f t="shared" si="135"/>
        <v>2104</v>
      </c>
      <c r="N2930" s="2">
        <f t="shared" si="136"/>
        <v>3</v>
      </c>
      <c r="O2930" s="16">
        <f t="shared" si="137"/>
        <v>3</v>
      </c>
    </row>
    <row r="2931" spans="7:15" ht="13.5" customHeight="1" x14ac:dyDescent="0.25">
      <c r="G2931" s="50">
        <v>42350</v>
      </c>
      <c r="H2931" s="51" t="s">
        <v>3</v>
      </c>
      <c r="I2931" s="124"/>
      <c r="J2931" s="51">
        <v>3</v>
      </c>
      <c r="K2931" s="51">
        <v>0</v>
      </c>
      <c r="L2931" s="52">
        <v>7</v>
      </c>
      <c r="M2931" s="49">
        <f t="shared" si="135"/>
        <v>2104</v>
      </c>
      <c r="N2931" s="2">
        <f t="shared" si="136"/>
        <v>3</v>
      </c>
      <c r="O2931" s="16">
        <f t="shared" si="137"/>
        <v>3</v>
      </c>
    </row>
    <row r="2932" spans="7:15" ht="13.5" customHeight="1" x14ac:dyDescent="0.25">
      <c r="G2932" s="50">
        <v>42350</v>
      </c>
      <c r="H2932" s="51" t="s">
        <v>3</v>
      </c>
      <c r="I2932" s="124"/>
      <c r="J2932" s="51">
        <v>3</v>
      </c>
      <c r="K2932" s="51">
        <v>0</v>
      </c>
      <c r="L2932" s="52">
        <v>7</v>
      </c>
      <c r="M2932" s="49">
        <f t="shared" si="135"/>
        <v>2104</v>
      </c>
      <c r="N2932" s="2">
        <f t="shared" si="136"/>
        <v>2</v>
      </c>
      <c r="O2932" s="16">
        <f t="shared" si="137"/>
        <v>3</v>
      </c>
    </row>
    <row r="2933" spans="7:15" ht="13.5" customHeight="1" x14ac:dyDescent="0.25">
      <c r="G2933" s="50">
        <v>42350</v>
      </c>
      <c r="H2933" s="51" t="s">
        <v>3</v>
      </c>
      <c r="I2933" s="124"/>
      <c r="J2933" s="51">
        <v>3</v>
      </c>
      <c r="K2933" s="51">
        <v>0</v>
      </c>
      <c r="L2933" s="52">
        <v>7</v>
      </c>
      <c r="M2933" s="49">
        <f t="shared" si="135"/>
        <v>2104</v>
      </c>
      <c r="N2933" s="2">
        <f t="shared" si="136"/>
        <v>1</v>
      </c>
      <c r="O2933" s="16">
        <f t="shared" si="137"/>
        <v>3</v>
      </c>
    </row>
    <row r="2934" spans="7:15" ht="13.5" customHeight="1" x14ac:dyDescent="0.25">
      <c r="G2934" s="50">
        <v>42350</v>
      </c>
      <c r="H2934" s="51" t="s">
        <v>3</v>
      </c>
      <c r="I2934" s="124"/>
      <c r="J2934" s="51">
        <v>3</v>
      </c>
      <c r="K2934" s="51">
        <v>0</v>
      </c>
      <c r="L2934" s="52">
        <v>8</v>
      </c>
      <c r="M2934" s="49">
        <f t="shared" si="135"/>
        <v>2105</v>
      </c>
      <c r="N2934" s="2">
        <f t="shared" si="136"/>
        <v>3</v>
      </c>
      <c r="O2934" s="16">
        <f t="shared" si="137"/>
        <v>3</v>
      </c>
    </row>
    <row r="2935" spans="7:15" ht="13.5" customHeight="1" x14ac:dyDescent="0.25">
      <c r="G2935" s="50">
        <v>42350</v>
      </c>
      <c r="H2935" s="51" t="s">
        <v>3</v>
      </c>
      <c r="I2935" s="124"/>
      <c r="J2935" s="51">
        <v>3</v>
      </c>
      <c r="K2935" s="51">
        <v>0</v>
      </c>
      <c r="L2935" s="52">
        <v>8</v>
      </c>
      <c r="M2935" s="49">
        <f t="shared" si="135"/>
        <v>2105</v>
      </c>
      <c r="N2935" s="2">
        <f t="shared" si="136"/>
        <v>3</v>
      </c>
      <c r="O2935" s="16">
        <f t="shared" si="137"/>
        <v>3</v>
      </c>
    </row>
    <row r="2936" spans="7:15" ht="13.5" customHeight="1" x14ac:dyDescent="0.25">
      <c r="G2936" s="50">
        <v>42350</v>
      </c>
      <c r="H2936" s="51" t="s">
        <v>3</v>
      </c>
      <c r="I2936" s="124"/>
      <c r="J2936" s="51">
        <v>3</v>
      </c>
      <c r="K2936" s="51">
        <v>0</v>
      </c>
      <c r="L2936" s="52">
        <v>8</v>
      </c>
      <c r="M2936" s="49">
        <f t="shared" si="135"/>
        <v>2105</v>
      </c>
      <c r="N2936" s="2">
        <f t="shared" si="136"/>
        <v>3</v>
      </c>
      <c r="O2936" s="16">
        <f t="shared" si="137"/>
        <v>3</v>
      </c>
    </row>
    <row r="2937" spans="7:15" ht="13.5" customHeight="1" x14ac:dyDescent="0.25">
      <c r="G2937" s="50">
        <v>42350</v>
      </c>
      <c r="H2937" s="51" t="s">
        <v>3</v>
      </c>
      <c r="I2937" s="124"/>
      <c r="J2937" s="51">
        <v>3</v>
      </c>
      <c r="K2937" s="51">
        <v>0</v>
      </c>
      <c r="L2937" s="52">
        <v>8</v>
      </c>
      <c r="M2937" s="49">
        <f t="shared" si="135"/>
        <v>2105</v>
      </c>
      <c r="N2937" s="2">
        <f t="shared" si="136"/>
        <v>2</v>
      </c>
      <c r="O2937" s="16">
        <f t="shared" si="137"/>
        <v>3</v>
      </c>
    </row>
    <row r="2938" spans="7:15" ht="13.5" customHeight="1" x14ac:dyDescent="0.25">
      <c r="G2938" s="50">
        <v>42350</v>
      </c>
      <c r="H2938" s="51" t="s">
        <v>3</v>
      </c>
      <c r="I2938" s="124"/>
      <c r="J2938" s="51">
        <v>3</v>
      </c>
      <c r="K2938" s="51">
        <v>0</v>
      </c>
      <c r="L2938" s="52">
        <v>8</v>
      </c>
      <c r="M2938" s="49">
        <f t="shared" si="135"/>
        <v>2105</v>
      </c>
      <c r="N2938" s="2">
        <f t="shared" si="136"/>
        <v>1</v>
      </c>
      <c r="O2938" s="16">
        <f t="shared" si="137"/>
        <v>3</v>
      </c>
    </row>
    <row r="2939" spans="7:15" ht="13.5" customHeight="1" x14ac:dyDescent="0.25">
      <c r="G2939" s="50">
        <v>42350</v>
      </c>
      <c r="H2939" s="51" t="s">
        <v>3</v>
      </c>
      <c r="I2939" s="124"/>
      <c r="J2939" s="51">
        <v>3</v>
      </c>
      <c r="K2939" s="51">
        <v>0</v>
      </c>
      <c r="L2939" s="52">
        <v>9</v>
      </c>
      <c r="M2939" s="49">
        <f t="shared" si="135"/>
        <v>2106</v>
      </c>
      <c r="N2939" s="2">
        <f t="shared" si="136"/>
        <v>3</v>
      </c>
      <c r="O2939" s="16">
        <f t="shared" si="137"/>
        <v>3</v>
      </c>
    </row>
    <row r="2940" spans="7:15" ht="13.5" customHeight="1" x14ac:dyDescent="0.25">
      <c r="G2940" s="50">
        <v>42350</v>
      </c>
      <c r="H2940" s="51" t="s">
        <v>3</v>
      </c>
      <c r="I2940" s="124"/>
      <c r="J2940" s="51">
        <v>3</v>
      </c>
      <c r="K2940" s="51">
        <v>0</v>
      </c>
      <c r="L2940" s="52">
        <v>9</v>
      </c>
      <c r="M2940" s="49">
        <f t="shared" si="135"/>
        <v>2106</v>
      </c>
      <c r="N2940" s="2">
        <f t="shared" si="136"/>
        <v>3</v>
      </c>
      <c r="O2940" s="16">
        <f t="shared" si="137"/>
        <v>3</v>
      </c>
    </row>
    <row r="2941" spans="7:15" ht="13.5" customHeight="1" x14ac:dyDescent="0.25">
      <c r="G2941" s="50">
        <v>42350</v>
      </c>
      <c r="H2941" s="51" t="s">
        <v>3</v>
      </c>
      <c r="I2941" s="124"/>
      <c r="J2941" s="51">
        <v>3</v>
      </c>
      <c r="K2941" s="51">
        <v>0</v>
      </c>
      <c r="L2941" s="52">
        <v>9</v>
      </c>
      <c r="M2941" s="49">
        <f t="shared" si="135"/>
        <v>2106</v>
      </c>
      <c r="N2941" s="2">
        <f t="shared" si="136"/>
        <v>3</v>
      </c>
      <c r="O2941" s="16">
        <f t="shared" si="137"/>
        <v>3</v>
      </c>
    </row>
    <row r="2942" spans="7:15" ht="13.5" customHeight="1" x14ac:dyDescent="0.25">
      <c r="G2942" s="50">
        <v>42350</v>
      </c>
      <c r="H2942" s="51" t="s">
        <v>3</v>
      </c>
      <c r="I2942" s="124"/>
      <c r="J2942" s="51">
        <v>3</v>
      </c>
      <c r="K2942" s="51">
        <v>0</v>
      </c>
      <c r="L2942" s="52">
        <v>9</v>
      </c>
      <c r="M2942" s="49">
        <f t="shared" si="135"/>
        <v>2106</v>
      </c>
      <c r="N2942" s="2">
        <f t="shared" si="136"/>
        <v>2</v>
      </c>
      <c r="O2942" s="16">
        <f t="shared" si="137"/>
        <v>3</v>
      </c>
    </row>
    <row r="2943" spans="7:15" ht="13.5" customHeight="1" x14ac:dyDescent="0.25">
      <c r="G2943" s="50">
        <v>42350</v>
      </c>
      <c r="H2943" s="51" t="s">
        <v>3</v>
      </c>
      <c r="I2943" s="124"/>
      <c r="J2943" s="51">
        <v>3</v>
      </c>
      <c r="K2943" s="51">
        <v>0</v>
      </c>
      <c r="L2943" s="52">
        <v>9</v>
      </c>
      <c r="M2943" s="49">
        <f t="shared" si="135"/>
        <v>2106</v>
      </c>
      <c r="N2943" s="2">
        <f t="shared" si="136"/>
        <v>1</v>
      </c>
      <c r="O2943" s="16">
        <f t="shared" si="137"/>
        <v>3</v>
      </c>
    </row>
    <row r="2944" spans="7:15" ht="13.5" customHeight="1" x14ac:dyDescent="0.25">
      <c r="G2944" s="50">
        <v>42364</v>
      </c>
      <c r="H2944" s="51" t="s">
        <v>4</v>
      </c>
      <c r="I2944" s="124"/>
      <c r="J2944" s="51">
        <v>3</v>
      </c>
      <c r="K2944" s="51">
        <v>2</v>
      </c>
      <c r="L2944" s="52">
        <v>3</v>
      </c>
      <c r="M2944" s="49">
        <f t="shared" si="135"/>
        <v>2107</v>
      </c>
      <c r="N2944" s="2">
        <f t="shared" si="136"/>
        <v>3</v>
      </c>
      <c r="O2944" s="16">
        <f t="shared" si="137"/>
        <v>3</v>
      </c>
    </row>
    <row r="2945" spans="7:15" ht="13.5" customHeight="1" x14ac:dyDescent="0.25">
      <c r="G2945" s="50">
        <v>42364</v>
      </c>
      <c r="H2945" s="51" t="s">
        <v>4</v>
      </c>
      <c r="I2945" s="124"/>
      <c r="J2945" s="51">
        <v>3</v>
      </c>
      <c r="K2945" s="51">
        <v>2</v>
      </c>
      <c r="L2945" s="52">
        <v>3</v>
      </c>
      <c r="M2945" s="49">
        <f t="shared" si="135"/>
        <v>2107</v>
      </c>
      <c r="N2945" s="2">
        <f t="shared" si="136"/>
        <v>3</v>
      </c>
      <c r="O2945" s="16">
        <f t="shared" si="137"/>
        <v>3</v>
      </c>
    </row>
    <row r="2946" spans="7:15" ht="13.5" customHeight="1" x14ac:dyDescent="0.25">
      <c r="G2946" s="50">
        <v>42364</v>
      </c>
      <c r="H2946" s="51" t="s">
        <v>4</v>
      </c>
      <c r="I2946" s="124"/>
      <c r="J2946" s="51">
        <v>3</v>
      </c>
      <c r="K2946" s="51">
        <v>2</v>
      </c>
      <c r="L2946" s="52">
        <v>3</v>
      </c>
      <c r="M2946" s="49">
        <f t="shared" si="135"/>
        <v>2107</v>
      </c>
      <c r="N2946" s="2">
        <f t="shared" si="136"/>
        <v>3</v>
      </c>
      <c r="O2946" s="16">
        <f t="shared" si="137"/>
        <v>3</v>
      </c>
    </row>
    <row r="2947" spans="7:15" ht="13.5" customHeight="1" x14ac:dyDescent="0.25">
      <c r="G2947" s="50">
        <v>42364</v>
      </c>
      <c r="H2947" s="51" t="s">
        <v>4</v>
      </c>
      <c r="I2947" s="124"/>
      <c r="J2947" s="51">
        <v>3</v>
      </c>
      <c r="K2947" s="51">
        <v>2</v>
      </c>
      <c r="L2947" s="52">
        <v>3</v>
      </c>
      <c r="M2947" s="49">
        <f t="shared" si="135"/>
        <v>2107</v>
      </c>
      <c r="N2947" s="2">
        <f t="shared" si="136"/>
        <v>2</v>
      </c>
      <c r="O2947" s="16">
        <f t="shared" si="137"/>
        <v>3</v>
      </c>
    </row>
    <row r="2948" spans="7:15" ht="13.5" customHeight="1" x14ac:dyDescent="0.25">
      <c r="G2948" s="50">
        <v>42364</v>
      </c>
      <c r="H2948" s="51" t="s">
        <v>4</v>
      </c>
      <c r="I2948" s="124"/>
      <c r="J2948" s="51">
        <v>3</v>
      </c>
      <c r="K2948" s="51">
        <v>2</v>
      </c>
      <c r="L2948" s="52">
        <v>3</v>
      </c>
      <c r="M2948" s="49">
        <f t="shared" si="135"/>
        <v>2107</v>
      </c>
      <c r="N2948" s="2">
        <f t="shared" si="136"/>
        <v>1</v>
      </c>
      <c r="O2948" s="16">
        <f t="shared" si="137"/>
        <v>3</v>
      </c>
    </row>
    <row r="2949" spans="7:15" ht="13.5" customHeight="1" x14ac:dyDescent="0.25">
      <c r="G2949" s="50">
        <v>42364</v>
      </c>
      <c r="H2949" s="51" t="s">
        <v>4</v>
      </c>
      <c r="I2949" s="124"/>
      <c r="J2949" s="51">
        <v>3</v>
      </c>
      <c r="K2949" s="51">
        <v>2</v>
      </c>
      <c r="L2949" s="52">
        <v>4</v>
      </c>
      <c r="M2949" s="49">
        <f t="shared" si="135"/>
        <v>2108</v>
      </c>
      <c r="N2949" s="2">
        <f t="shared" si="136"/>
        <v>3</v>
      </c>
      <c r="O2949" s="16">
        <f t="shared" si="137"/>
        <v>3</v>
      </c>
    </row>
    <row r="2950" spans="7:15" ht="13.5" customHeight="1" x14ac:dyDescent="0.25">
      <c r="G2950" s="50">
        <v>42364</v>
      </c>
      <c r="H2950" s="51" t="s">
        <v>4</v>
      </c>
      <c r="I2950" s="124"/>
      <c r="J2950" s="51">
        <v>3</v>
      </c>
      <c r="K2950" s="51">
        <v>2</v>
      </c>
      <c r="L2950" s="52">
        <v>4</v>
      </c>
      <c r="M2950" s="49">
        <f t="shared" ref="M2950:M3013" si="138">IF(AND(G2950=G2949,L2950=L2949,I2950=I2949),M2949,M2949+1)</f>
        <v>2108</v>
      </c>
      <c r="N2950" s="2">
        <f t="shared" si="136"/>
        <v>3</v>
      </c>
      <c r="O2950" s="16">
        <f t="shared" si="137"/>
        <v>3</v>
      </c>
    </row>
    <row r="2951" spans="7:15" ht="13.5" customHeight="1" x14ac:dyDescent="0.25">
      <c r="G2951" s="50">
        <v>42364</v>
      </c>
      <c r="H2951" s="51" t="s">
        <v>4</v>
      </c>
      <c r="I2951" s="124"/>
      <c r="J2951" s="51">
        <v>3</v>
      </c>
      <c r="K2951" s="51">
        <v>2</v>
      </c>
      <c r="L2951" s="52">
        <v>4</v>
      </c>
      <c r="M2951" s="49">
        <f t="shared" si="138"/>
        <v>2108</v>
      </c>
      <c r="N2951" s="2">
        <f t="shared" si="136"/>
        <v>3</v>
      </c>
      <c r="O2951" s="16">
        <f t="shared" si="137"/>
        <v>3</v>
      </c>
    </row>
    <row r="2952" spans="7:15" ht="13.5" customHeight="1" x14ac:dyDescent="0.25">
      <c r="G2952" s="50">
        <v>42364</v>
      </c>
      <c r="H2952" s="51" t="s">
        <v>4</v>
      </c>
      <c r="I2952" s="124"/>
      <c r="J2952" s="51">
        <v>3</v>
      </c>
      <c r="K2952" s="51">
        <v>2</v>
      </c>
      <c r="L2952" s="52">
        <v>4</v>
      </c>
      <c r="M2952" s="49">
        <f t="shared" si="138"/>
        <v>2108</v>
      </c>
      <c r="N2952" s="2">
        <f t="shared" si="136"/>
        <v>2</v>
      </c>
      <c r="O2952" s="16">
        <f t="shared" si="137"/>
        <v>3</v>
      </c>
    </row>
    <row r="2953" spans="7:15" ht="13.5" customHeight="1" x14ac:dyDescent="0.25">
      <c r="G2953" s="50">
        <v>42364</v>
      </c>
      <c r="H2953" s="51" t="s">
        <v>4</v>
      </c>
      <c r="I2953" s="124"/>
      <c r="J2953" s="51">
        <v>3</v>
      </c>
      <c r="K2953" s="51">
        <v>2</v>
      </c>
      <c r="L2953" s="52">
        <v>4</v>
      </c>
      <c r="M2953" s="49">
        <f t="shared" si="138"/>
        <v>2108</v>
      </c>
      <c r="N2953" s="2">
        <f t="shared" ref="N2953:N3016" si="139">IF(M2953=M2955,3,IF(M2953=M2954,2,1))</f>
        <v>1</v>
      </c>
      <c r="O2953" s="16">
        <f t="shared" ref="O2953:O3016" si="140">IF(N2951=3,3,IF(N2952=3,3,IF(N2952=2,2,N2953)))</f>
        <v>3</v>
      </c>
    </row>
    <row r="2954" spans="7:15" ht="13.5" customHeight="1" x14ac:dyDescent="0.25">
      <c r="G2954" s="50">
        <v>42364</v>
      </c>
      <c r="H2954" s="51" t="s">
        <v>4</v>
      </c>
      <c r="I2954" s="124"/>
      <c r="J2954" s="51">
        <v>3</v>
      </c>
      <c r="K2954" s="51">
        <v>2</v>
      </c>
      <c r="L2954" s="52">
        <v>5</v>
      </c>
      <c r="M2954" s="49">
        <f t="shared" si="138"/>
        <v>2109</v>
      </c>
      <c r="N2954" s="2">
        <f t="shared" si="139"/>
        <v>3</v>
      </c>
      <c r="O2954" s="16">
        <f t="shared" si="140"/>
        <v>3</v>
      </c>
    </row>
    <row r="2955" spans="7:15" ht="13.5" customHeight="1" x14ac:dyDescent="0.25">
      <c r="G2955" s="50">
        <v>42364</v>
      </c>
      <c r="H2955" s="51" t="s">
        <v>4</v>
      </c>
      <c r="I2955" s="124"/>
      <c r="J2955" s="51">
        <v>3</v>
      </c>
      <c r="K2955" s="51">
        <v>2</v>
      </c>
      <c r="L2955" s="52">
        <v>5</v>
      </c>
      <c r="M2955" s="49">
        <f t="shared" si="138"/>
        <v>2109</v>
      </c>
      <c r="N2955" s="2">
        <f t="shared" si="139"/>
        <v>3</v>
      </c>
      <c r="O2955" s="16">
        <f t="shared" si="140"/>
        <v>3</v>
      </c>
    </row>
    <row r="2956" spans="7:15" ht="13.5" customHeight="1" x14ac:dyDescent="0.25">
      <c r="G2956" s="50">
        <v>42364</v>
      </c>
      <c r="H2956" s="51" t="s">
        <v>4</v>
      </c>
      <c r="I2956" s="124"/>
      <c r="J2956" s="51">
        <v>3</v>
      </c>
      <c r="K2956" s="51">
        <v>2</v>
      </c>
      <c r="L2956" s="52">
        <v>5</v>
      </c>
      <c r="M2956" s="49">
        <f t="shared" si="138"/>
        <v>2109</v>
      </c>
      <c r="N2956" s="2">
        <f t="shared" si="139"/>
        <v>3</v>
      </c>
      <c r="O2956" s="16">
        <f t="shared" si="140"/>
        <v>3</v>
      </c>
    </row>
    <row r="2957" spans="7:15" ht="13.5" customHeight="1" x14ac:dyDescent="0.25">
      <c r="G2957" s="50">
        <v>42364</v>
      </c>
      <c r="H2957" s="51" t="s">
        <v>4</v>
      </c>
      <c r="I2957" s="124"/>
      <c r="J2957" s="51">
        <v>3</v>
      </c>
      <c r="K2957" s="51">
        <v>2</v>
      </c>
      <c r="L2957" s="52">
        <v>5</v>
      </c>
      <c r="M2957" s="49">
        <f t="shared" si="138"/>
        <v>2109</v>
      </c>
      <c r="N2957" s="2">
        <f t="shared" si="139"/>
        <v>2</v>
      </c>
      <c r="O2957" s="16">
        <f t="shared" si="140"/>
        <v>3</v>
      </c>
    </row>
    <row r="2958" spans="7:15" ht="13.5" customHeight="1" x14ac:dyDescent="0.25">
      <c r="G2958" s="50">
        <v>42364</v>
      </c>
      <c r="H2958" s="51" t="s">
        <v>4</v>
      </c>
      <c r="I2958" s="124"/>
      <c r="J2958" s="51">
        <v>3</v>
      </c>
      <c r="K2958" s="51">
        <v>2</v>
      </c>
      <c r="L2958" s="52">
        <v>5</v>
      </c>
      <c r="M2958" s="49">
        <f t="shared" si="138"/>
        <v>2109</v>
      </c>
      <c r="N2958" s="2">
        <f t="shared" si="139"/>
        <v>1</v>
      </c>
      <c r="O2958" s="16">
        <f t="shared" si="140"/>
        <v>3</v>
      </c>
    </row>
    <row r="2959" spans="7:15" ht="13.5" customHeight="1" x14ac:dyDescent="0.25">
      <c r="G2959" s="50">
        <v>42364</v>
      </c>
      <c r="H2959" s="51" t="s">
        <v>4</v>
      </c>
      <c r="I2959" s="124"/>
      <c r="J2959" s="51">
        <v>3</v>
      </c>
      <c r="K2959" s="51">
        <v>2</v>
      </c>
      <c r="L2959" s="52">
        <v>6</v>
      </c>
      <c r="M2959" s="49">
        <f t="shared" si="138"/>
        <v>2110</v>
      </c>
      <c r="N2959" s="2">
        <f t="shared" si="139"/>
        <v>3</v>
      </c>
      <c r="O2959" s="16">
        <f t="shared" si="140"/>
        <v>3</v>
      </c>
    </row>
    <row r="2960" spans="7:15" ht="13.5" customHeight="1" x14ac:dyDescent="0.25">
      <c r="G2960" s="50">
        <v>42364</v>
      </c>
      <c r="H2960" s="51" t="s">
        <v>4</v>
      </c>
      <c r="I2960" s="124"/>
      <c r="J2960" s="51">
        <v>3</v>
      </c>
      <c r="K2960" s="51">
        <v>2</v>
      </c>
      <c r="L2960" s="52">
        <v>6</v>
      </c>
      <c r="M2960" s="49">
        <f t="shared" si="138"/>
        <v>2110</v>
      </c>
      <c r="N2960" s="2">
        <f t="shared" si="139"/>
        <v>3</v>
      </c>
      <c r="O2960" s="16">
        <f t="shared" si="140"/>
        <v>3</v>
      </c>
    </row>
    <row r="2961" spans="7:15" ht="13.5" customHeight="1" x14ac:dyDescent="0.25">
      <c r="G2961" s="50">
        <v>42364</v>
      </c>
      <c r="H2961" s="51" t="s">
        <v>4</v>
      </c>
      <c r="I2961" s="124"/>
      <c r="J2961" s="51">
        <v>3</v>
      </c>
      <c r="K2961" s="51">
        <v>2</v>
      </c>
      <c r="L2961" s="52">
        <v>6</v>
      </c>
      <c r="M2961" s="49">
        <f t="shared" si="138"/>
        <v>2110</v>
      </c>
      <c r="N2961" s="2">
        <f t="shared" si="139"/>
        <v>3</v>
      </c>
      <c r="O2961" s="16">
        <f t="shared" si="140"/>
        <v>3</v>
      </c>
    </row>
    <row r="2962" spans="7:15" ht="13.5" customHeight="1" x14ac:dyDescent="0.25">
      <c r="G2962" s="50">
        <v>42364</v>
      </c>
      <c r="H2962" s="51" t="s">
        <v>4</v>
      </c>
      <c r="I2962" s="124"/>
      <c r="J2962" s="51">
        <v>3</v>
      </c>
      <c r="K2962" s="51">
        <v>2</v>
      </c>
      <c r="L2962" s="52">
        <v>6</v>
      </c>
      <c r="M2962" s="49">
        <f t="shared" si="138"/>
        <v>2110</v>
      </c>
      <c r="N2962" s="2">
        <f t="shared" si="139"/>
        <v>2</v>
      </c>
      <c r="O2962" s="16">
        <f t="shared" si="140"/>
        <v>3</v>
      </c>
    </row>
    <row r="2963" spans="7:15" ht="13.5" customHeight="1" x14ac:dyDescent="0.25">
      <c r="G2963" s="50">
        <v>42364</v>
      </c>
      <c r="H2963" s="51" t="s">
        <v>4</v>
      </c>
      <c r="I2963" s="124"/>
      <c r="J2963" s="51">
        <v>3</v>
      </c>
      <c r="K2963" s="51">
        <v>2</v>
      </c>
      <c r="L2963" s="52">
        <v>6</v>
      </c>
      <c r="M2963" s="49">
        <f t="shared" si="138"/>
        <v>2110</v>
      </c>
      <c r="N2963" s="2">
        <f t="shared" si="139"/>
        <v>1</v>
      </c>
      <c r="O2963" s="16">
        <f t="shared" si="140"/>
        <v>3</v>
      </c>
    </row>
    <row r="2964" spans="7:15" ht="13.5" customHeight="1" x14ac:dyDescent="0.25">
      <c r="G2964" s="50">
        <v>42364</v>
      </c>
      <c r="H2964" s="51" t="s">
        <v>4</v>
      </c>
      <c r="I2964" s="124"/>
      <c r="J2964" s="51">
        <v>3</v>
      </c>
      <c r="K2964" s="51">
        <v>2</v>
      </c>
      <c r="L2964" s="52">
        <v>7</v>
      </c>
      <c r="M2964" s="49">
        <f t="shared" si="138"/>
        <v>2111</v>
      </c>
      <c r="N2964" s="2">
        <f t="shared" si="139"/>
        <v>3</v>
      </c>
      <c r="O2964" s="16">
        <f t="shared" si="140"/>
        <v>3</v>
      </c>
    </row>
    <row r="2965" spans="7:15" ht="13.5" customHeight="1" x14ac:dyDescent="0.25">
      <c r="G2965" s="50">
        <v>42364</v>
      </c>
      <c r="H2965" s="51" t="s">
        <v>4</v>
      </c>
      <c r="I2965" s="124"/>
      <c r="J2965" s="51">
        <v>3</v>
      </c>
      <c r="K2965" s="51">
        <v>2</v>
      </c>
      <c r="L2965" s="52">
        <v>7</v>
      </c>
      <c r="M2965" s="49">
        <f t="shared" si="138"/>
        <v>2111</v>
      </c>
      <c r="N2965" s="2">
        <f t="shared" si="139"/>
        <v>3</v>
      </c>
      <c r="O2965" s="16">
        <f t="shared" si="140"/>
        <v>3</v>
      </c>
    </row>
    <row r="2966" spans="7:15" ht="13.5" customHeight="1" x14ac:dyDescent="0.25">
      <c r="G2966" s="50">
        <v>42364</v>
      </c>
      <c r="H2966" s="51" t="s">
        <v>4</v>
      </c>
      <c r="I2966" s="124"/>
      <c r="J2966" s="51">
        <v>3</v>
      </c>
      <c r="K2966" s="51">
        <v>2</v>
      </c>
      <c r="L2966" s="52">
        <v>7</v>
      </c>
      <c r="M2966" s="49">
        <f t="shared" si="138"/>
        <v>2111</v>
      </c>
      <c r="N2966" s="2">
        <f t="shared" si="139"/>
        <v>3</v>
      </c>
      <c r="O2966" s="16">
        <f t="shared" si="140"/>
        <v>3</v>
      </c>
    </row>
    <row r="2967" spans="7:15" ht="13.5" customHeight="1" x14ac:dyDescent="0.25">
      <c r="G2967" s="50">
        <v>42364</v>
      </c>
      <c r="H2967" s="51" t="s">
        <v>4</v>
      </c>
      <c r="I2967" s="124"/>
      <c r="J2967" s="51">
        <v>3</v>
      </c>
      <c r="K2967" s="51">
        <v>2</v>
      </c>
      <c r="L2967" s="52">
        <v>7</v>
      </c>
      <c r="M2967" s="49">
        <f t="shared" si="138"/>
        <v>2111</v>
      </c>
      <c r="N2967" s="2">
        <f t="shared" si="139"/>
        <v>2</v>
      </c>
      <c r="O2967" s="16">
        <f t="shared" si="140"/>
        <v>3</v>
      </c>
    </row>
    <row r="2968" spans="7:15" ht="13.5" customHeight="1" x14ac:dyDescent="0.25">
      <c r="G2968" s="50">
        <v>42364</v>
      </c>
      <c r="H2968" s="51" t="s">
        <v>4</v>
      </c>
      <c r="I2968" s="124"/>
      <c r="J2968" s="51">
        <v>3</v>
      </c>
      <c r="K2968" s="51">
        <v>2</v>
      </c>
      <c r="L2968" s="52">
        <v>7</v>
      </c>
      <c r="M2968" s="49">
        <f t="shared" si="138"/>
        <v>2111</v>
      </c>
      <c r="N2968" s="2">
        <f t="shared" si="139"/>
        <v>1</v>
      </c>
      <c r="O2968" s="16">
        <f t="shared" si="140"/>
        <v>3</v>
      </c>
    </row>
    <row r="2969" spans="7:15" ht="13.5" customHeight="1" x14ac:dyDescent="0.25">
      <c r="G2969" s="50">
        <v>42364</v>
      </c>
      <c r="H2969" s="51" t="s">
        <v>4</v>
      </c>
      <c r="I2969" s="124"/>
      <c r="J2969" s="51">
        <v>3</v>
      </c>
      <c r="K2969" s="51">
        <v>2</v>
      </c>
      <c r="L2969" s="52">
        <v>8</v>
      </c>
      <c r="M2969" s="49">
        <f t="shared" si="138"/>
        <v>2112</v>
      </c>
      <c r="N2969" s="2">
        <f t="shared" si="139"/>
        <v>3</v>
      </c>
      <c r="O2969" s="16">
        <f t="shared" si="140"/>
        <v>3</v>
      </c>
    </row>
    <row r="2970" spans="7:15" ht="13.5" customHeight="1" x14ac:dyDescent="0.25">
      <c r="G2970" s="50">
        <v>42364</v>
      </c>
      <c r="H2970" s="51" t="s">
        <v>4</v>
      </c>
      <c r="I2970" s="124"/>
      <c r="J2970" s="51">
        <v>3</v>
      </c>
      <c r="K2970" s="51">
        <v>2</v>
      </c>
      <c r="L2970" s="52">
        <v>8</v>
      </c>
      <c r="M2970" s="49">
        <f t="shared" si="138"/>
        <v>2112</v>
      </c>
      <c r="N2970" s="2">
        <f t="shared" si="139"/>
        <v>3</v>
      </c>
      <c r="O2970" s="16">
        <f t="shared" si="140"/>
        <v>3</v>
      </c>
    </row>
    <row r="2971" spans="7:15" ht="13.5" customHeight="1" x14ac:dyDescent="0.25">
      <c r="G2971" s="50">
        <v>42364</v>
      </c>
      <c r="H2971" s="51" t="s">
        <v>4</v>
      </c>
      <c r="I2971" s="124"/>
      <c r="J2971" s="51">
        <v>3</v>
      </c>
      <c r="K2971" s="51">
        <v>2</v>
      </c>
      <c r="L2971" s="52">
        <v>8</v>
      </c>
      <c r="M2971" s="49">
        <f t="shared" si="138"/>
        <v>2112</v>
      </c>
      <c r="N2971" s="2">
        <f t="shared" si="139"/>
        <v>3</v>
      </c>
      <c r="O2971" s="16">
        <f t="shared" si="140"/>
        <v>3</v>
      </c>
    </row>
    <row r="2972" spans="7:15" ht="13.5" customHeight="1" x14ac:dyDescent="0.25">
      <c r="G2972" s="50">
        <v>42364</v>
      </c>
      <c r="H2972" s="51" t="s">
        <v>4</v>
      </c>
      <c r="I2972" s="124"/>
      <c r="J2972" s="51">
        <v>3</v>
      </c>
      <c r="K2972" s="51">
        <v>2</v>
      </c>
      <c r="L2972" s="52">
        <v>8</v>
      </c>
      <c r="M2972" s="49">
        <f t="shared" si="138"/>
        <v>2112</v>
      </c>
      <c r="N2972" s="2">
        <f t="shared" si="139"/>
        <v>2</v>
      </c>
      <c r="O2972" s="16">
        <f t="shared" si="140"/>
        <v>3</v>
      </c>
    </row>
    <row r="2973" spans="7:15" ht="13.5" customHeight="1" x14ac:dyDescent="0.25">
      <c r="G2973" s="50">
        <v>42364</v>
      </c>
      <c r="H2973" s="51" t="s">
        <v>4</v>
      </c>
      <c r="I2973" s="124"/>
      <c r="J2973" s="51">
        <v>3</v>
      </c>
      <c r="K2973" s="51">
        <v>2</v>
      </c>
      <c r="L2973" s="52">
        <v>8</v>
      </c>
      <c r="M2973" s="49">
        <f t="shared" si="138"/>
        <v>2112</v>
      </c>
      <c r="N2973" s="2">
        <f t="shared" si="139"/>
        <v>1</v>
      </c>
      <c r="O2973" s="16">
        <f t="shared" si="140"/>
        <v>3</v>
      </c>
    </row>
    <row r="2974" spans="7:15" ht="13.5" customHeight="1" x14ac:dyDescent="0.25">
      <c r="G2974" s="50">
        <v>42364</v>
      </c>
      <c r="H2974" s="51" t="s">
        <v>4</v>
      </c>
      <c r="I2974" s="124"/>
      <c r="J2974" s="51">
        <v>3</v>
      </c>
      <c r="K2974" s="51">
        <v>2</v>
      </c>
      <c r="L2974" s="52">
        <v>9</v>
      </c>
      <c r="M2974" s="49">
        <f t="shared" si="138"/>
        <v>2113</v>
      </c>
      <c r="N2974" s="2">
        <f t="shared" si="139"/>
        <v>3</v>
      </c>
      <c r="O2974" s="16">
        <f t="shared" si="140"/>
        <v>3</v>
      </c>
    </row>
    <row r="2975" spans="7:15" ht="13.5" customHeight="1" x14ac:dyDescent="0.25">
      <c r="G2975" s="50">
        <v>42364</v>
      </c>
      <c r="H2975" s="51" t="s">
        <v>4</v>
      </c>
      <c r="I2975" s="124"/>
      <c r="J2975" s="51">
        <v>3</v>
      </c>
      <c r="K2975" s="51">
        <v>2</v>
      </c>
      <c r="L2975" s="52">
        <v>9</v>
      </c>
      <c r="M2975" s="49">
        <f t="shared" si="138"/>
        <v>2113</v>
      </c>
      <c r="N2975" s="2">
        <f t="shared" si="139"/>
        <v>3</v>
      </c>
      <c r="O2975" s="16">
        <f t="shared" si="140"/>
        <v>3</v>
      </c>
    </row>
    <row r="2976" spans="7:15" ht="13.5" customHeight="1" x14ac:dyDescent="0.25">
      <c r="G2976" s="50">
        <v>42364</v>
      </c>
      <c r="H2976" s="51" t="s">
        <v>4</v>
      </c>
      <c r="I2976" s="124"/>
      <c r="J2976" s="51">
        <v>3</v>
      </c>
      <c r="K2976" s="51">
        <v>2</v>
      </c>
      <c r="L2976" s="52">
        <v>9</v>
      </c>
      <c r="M2976" s="49">
        <f t="shared" si="138"/>
        <v>2113</v>
      </c>
      <c r="N2976" s="2">
        <f t="shared" si="139"/>
        <v>3</v>
      </c>
      <c r="O2976" s="16">
        <f t="shared" si="140"/>
        <v>3</v>
      </c>
    </row>
    <row r="2977" spans="7:15" ht="13.5" customHeight="1" x14ac:dyDescent="0.25">
      <c r="G2977" s="50">
        <v>42364</v>
      </c>
      <c r="H2977" s="51" t="s">
        <v>4</v>
      </c>
      <c r="I2977" s="124"/>
      <c r="J2977" s="51">
        <v>3</v>
      </c>
      <c r="K2977" s="51">
        <v>2</v>
      </c>
      <c r="L2977" s="52">
        <v>9</v>
      </c>
      <c r="M2977" s="49">
        <f t="shared" si="138"/>
        <v>2113</v>
      </c>
      <c r="N2977" s="2">
        <f t="shared" si="139"/>
        <v>2</v>
      </c>
      <c r="O2977" s="16">
        <f t="shared" si="140"/>
        <v>3</v>
      </c>
    </row>
    <row r="2978" spans="7:15" ht="13.5" customHeight="1" x14ac:dyDescent="0.25">
      <c r="G2978" s="50">
        <v>42364</v>
      </c>
      <c r="H2978" s="51" t="s">
        <v>4</v>
      </c>
      <c r="I2978" s="124"/>
      <c r="J2978" s="51">
        <v>3</v>
      </c>
      <c r="K2978" s="51">
        <v>2</v>
      </c>
      <c r="L2978" s="52">
        <v>9</v>
      </c>
      <c r="M2978" s="49">
        <f t="shared" si="138"/>
        <v>2113</v>
      </c>
      <c r="N2978" s="2">
        <f t="shared" si="139"/>
        <v>1</v>
      </c>
      <c r="O2978" s="16">
        <f t="shared" si="140"/>
        <v>3</v>
      </c>
    </row>
    <row r="2979" spans="7:15" ht="13.5" customHeight="1" x14ac:dyDescent="0.25">
      <c r="G2979" s="50">
        <v>42364</v>
      </c>
      <c r="H2979" s="51" t="s">
        <v>4</v>
      </c>
      <c r="I2979" s="124"/>
      <c r="J2979" s="51">
        <v>3</v>
      </c>
      <c r="K2979" s="51">
        <v>2</v>
      </c>
      <c r="L2979" s="52">
        <v>10</v>
      </c>
      <c r="M2979" s="49">
        <f t="shared" si="138"/>
        <v>2114</v>
      </c>
      <c r="N2979" s="2">
        <f t="shared" si="139"/>
        <v>3</v>
      </c>
      <c r="O2979" s="16">
        <f t="shared" si="140"/>
        <v>3</v>
      </c>
    </row>
    <row r="2980" spans="7:15" ht="13.5" customHeight="1" x14ac:dyDescent="0.25">
      <c r="G2980" s="50">
        <v>42364</v>
      </c>
      <c r="H2980" s="51" t="s">
        <v>4</v>
      </c>
      <c r="I2980" s="124"/>
      <c r="J2980" s="51">
        <v>3</v>
      </c>
      <c r="K2980" s="51">
        <v>2</v>
      </c>
      <c r="L2980" s="52">
        <v>10</v>
      </c>
      <c r="M2980" s="49">
        <f t="shared" si="138"/>
        <v>2114</v>
      </c>
      <c r="N2980" s="2">
        <f t="shared" si="139"/>
        <v>3</v>
      </c>
      <c r="O2980" s="16">
        <f t="shared" si="140"/>
        <v>3</v>
      </c>
    </row>
    <row r="2981" spans="7:15" ht="13.5" customHeight="1" x14ac:dyDescent="0.25">
      <c r="G2981" s="50">
        <v>42364</v>
      </c>
      <c r="H2981" s="51" t="s">
        <v>4</v>
      </c>
      <c r="I2981" s="124"/>
      <c r="J2981" s="51">
        <v>3</v>
      </c>
      <c r="K2981" s="51">
        <v>2</v>
      </c>
      <c r="L2981" s="52">
        <v>10</v>
      </c>
      <c r="M2981" s="49">
        <f t="shared" si="138"/>
        <v>2114</v>
      </c>
      <c r="N2981" s="2">
        <f t="shared" si="139"/>
        <v>3</v>
      </c>
      <c r="O2981" s="16">
        <f t="shared" si="140"/>
        <v>3</v>
      </c>
    </row>
    <row r="2982" spans="7:15" ht="13.5" customHeight="1" x14ac:dyDescent="0.25">
      <c r="G2982" s="50">
        <v>42364</v>
      </c>
      <c r="H2982" s="51" t="s">
        <v>4</v>
      </c>
      <c r="I2982" s="124"/>
      <c r="J2982" s="51">
        <v>3</v>
      </c>
      <c r="K2982" s="51">
        <v>2</v>
      </c>
      <c r="L2982" s="52">
        <v>10</v>
      </c>
      <c r="M2982" s="49">
        <f t="shared" si="138"/>
        <v>2114</v>
      </c>
      <c r="N2982" s="2">
        <f t="shared" si="139"/>
        <v>2</v>
      </c>
      <c r="O2982" s="16">
        <f t="shared" si="140"/>
        <v>3</v>
      </c>
    </row>
    <row r="2983" spans="7:15" ht="13.5" customHeight="1" x14ac:dyDescent="0.25">
      <c r="G2983" s="50">
        <v>42364</v>
      </c>
      <c r="H2983" s="51" t="s">
        <v>4</v>
      </c>
      <c r="I2983" s="124"/>
      <c r="J2983" s="51">
        <v>3</v>
      </c>
      <c r="K2983" s="51">
        <v>2</v>
      </c>
      <c r="L2983" s="52">
        <v>10</v>
      </c>
      <c r="M2983" s="49">
        <f t="shared" si="138"/>
        <v>2114</v>
      </c>
      <c r="N2983" s="2">
        <f t="shared" si="139"/>
        <v>1</v>
      </c>
      <c r="O2983" s="16">
        <f t="shared" si="140"/>
        <v>3</v>
      </c>
    </row>
    <row r="2984" spans="7:15" ht="13.5" customHeight="1" x14ac:dyDescent="0.25">
      <c r="G2984" s="50">
        <v>42370</v>
      </c>
      <c r="H2984" s="51" t="s">
        <v>3</v>
      </c>
      <c r="I2984" s="124"/>
      <c r="J2984" s="51">
        <v>3</v>
      </c>
      <c r="K2984" s="51">
        <v>3</v>
      </c>
      <c r="L2984" s="52">
        <v>2</v>
      </c>
      <c r="M2984" s="49">
        <f t="shared" si="138"/>
        <v>2115</v>
      </c>
      <c r="N2984" s="2">
        <f t="shared" si="139"/>
        <v>3</v>
      </c>
      <c r="O2984" s="16">
        <f t="shared" si="140"/>
        <v>3</v>
      </c>
    </row>
    <row r="2985" spans="7:15" ht="13.5" customHeight="1" x14ac:dyDescent="0.25">
      <c r="G2985" s="50">
        <v>42370</v>
      </c>
      <c r="H2985" s="51" t="s">
        <v>3</v>
      </c>
      <c r="I2985" s="124"/>
      <c r="J2985" s="51">
        <v>3</v>
      </c>
      <c r="K2985" s="51">
        <v>3</v>
      </c>
      <c r="L2985" s="52">
        <v>2</v>
      </c>
      <c r="M2985" s="49">
        <f t="shared" si="138"/>
        <v>2115</v>
      </c>
      <c r="N2985" s="2">
        <f t="shared" si="139"/>
        <v>3</v>
      </c>
      <c r="O2985" s="16">
        <f t="shared" si="140"/>
        <v>3</v>
      </c>
    </row>
    <row r="2986" spans="7:15" ht="13.5" customHeight="1" x14ac:dyDescent="0.25">
      <c r="G2986" s="50">
        <v>42370</v>
      </c>
      <c r="H2986" s="51" t="s">
        <v>3</v>
      </c>
      <c r="I2986" s="124"/>
      <c r="J2986" s="51">
        <v>3</v>
      </c>
      <c r="K2986" s="51">
        <v>3</v>
      </c>
      <c r="L2986" s="52">
        <v>2</v>
      </c>
      <c r="M2986" s="49">
        <f t="shared" si="138"/>
        <v>2115</v>
      </c>
      <c r="N2986" s="2">
        <f t="shared" si="139"/>
        <v>3</v>
      </c>
      <c r="O2986" s="16">
        <f t="shared" si="140"/>
        <v>3</v>
      </c>
    </row>
    <row r="2987" spans="7:15" ht="13.5" customHeight="1" x14ac:dyDescent="0.25">
      <c r="G2987" s="50">
        <v>42370</v>
      </c>
      <c r="H2987" s="51" t="s">
        <v>3</v>
      </c>
      <c r="I2987" s="124"/>
      <c r="J2987" s="51">
        <v>3</v>
      </c>
      <c r="K2987" s="51">
        <v>3</v>
      </c>
      <c r="L2987" s="52">
        <v>2</v>
      </c>
      <c r="M2987" s="49">
        <f t="shared" si="138"/>
        <v>2115</v>
      </c>
      <c r="N2987" s="2">
        <f t="shared" si="139"/>
        <v>2</v>
      </c>
      <c r="O2987" s="16">
        <f t="shared" si="140"/>
        <v>3</v>
      </c>
    </row>
    <row r="2988" spans="7:15" ht="13.5" customHeight="1" x14ac:dyDescent="0.25">
      <c r="G2988" s="50">
        <v>42370</v>
      </c>
      <c r="H2988" s="51" t="s">
        <v>3</v>
      </c>
      <c r="I2988" s="124"/>
      <c r="J2988" s="51">
        <v>3</v>
      </c>
      <c r="K2988" s="51">
        <v>3</v>
      </c>
      <c r="L2988" s="52">
        <v>2</v>
      </c>
      <c r="M2988" s="49">
        <f t="shared" si="138"/>
        <v>2115</v>
      </c>
      <c r="N2988" s="2">
        <f t="shared" si="139"/>
        <v>1</v>
      </c>
      <c r="O2988" s="16">
        <f t="shared" si="140"/>
        <v>3</v>
      </c>
    </row>
    <row r="2989" spans="7:15" ht="13.5" customHeight="1" x14ac:dyDescent="0.25">
      <c r="G2989" s="50">
        <v>42370</v>
      </c>
      <c r="H2989" s="51" t="s">
        <v>3</v>
      </c>
      <c r="I2989" s="124"/>
      <c r="J2989" s="51">
        <v>3</v>
      </c>
      <c r="K2989" s="51">
        <v>3</v>
      </c>
      <c r="L2989" s="52">
        <v>3</v>
      </c>
      <c r="M2989" s="49">
        <f t="shared" si="138"/>
        <v>2116</v>
      </c>
      <c r="N2989" s="2">
        <f t="shared" si="139"/>
        <v>3</v>
      </c>
      <c r="O2989" s="16">
        <f t="shared" si="140"/>
        <v>3</v>
      </c>
    </row>
    <row r="2990" spans="7:15" ht="13.5" customHeight="1" x14ac:dyDescent="0.25">
      <c r="G2990" s="50">
        <v>42370</v>
      </c>
      <c r="H2990" s="51" t="s">
        <v>3</v>
      </c>
      <c r="I2990" s="124"/>
      <c r="J2990" s="51">
        <v>3</v>
      </c>
      <c r="K2990" s="51">
        <v>3</v>
      </c>
      <c r="L2990" s="52">
        <v>3</v>
      </c>
      <c r="M2990" s="49">
        <f t="shared" si="138"/>
        <v>2116</v>
      </c>
      <c r="N2990" s="2">
        <f t="shared" si="139"/>
        <v>3</v>
      </c>
      <c r="O2990" s="16">
        <f t="shared" si="140"/>
        <v>3</v>
      </c>
    </row>
    <row r="2991" spans="7:15" ht="13.5" customHeight="1" x14ac:dyDescent="0.25">
      <c r="G2991" s="50">
        <v>42370</v>
      </c>
      <c r="H2991" s="51" t="s">
        <v>3</v>
      </c>
      <c r="I2991" s="124"/>
      <c r="J2991" s="51">
        <v>3</v>
      </c>
      <c r="K2991" s="51">
        <v>3</v>
      </c>
      <c r="L2991" s="52">
        <v>3</v>
      </c>
      <c r="M2991" s="49">
        <f t="shared" si="138"/>
        <v>2116</v>
      </c>
      <c r="N2991" s="2">
        <f t="shared" si="139"/>
        <v>3</v>
      </c>
      <c r="O2991" s="16">
        <f t="shared" si="140"/>
        <v>3</v>
      </c>
    </row>
    <row r="2992" spans="7:15" ht="13.5" customHeight="1" x14ac:dyDescent="0.25">
      <c r="G2992" s="50">
        <v>42370</v>
      </c>
      <c r="H2992" s="51" t="s">
        <v>3</v>
      </c>
      <c r="I2992" s="124"/>
      <c r="J2992" s="51">
        <v>3</v>
      </c>
      <c r="K2992" s="51">
        <v>3</v>
      </c>
      <c r="L2992" s="52">
        <v>3</v>
      </c>
      <c r="M2992" s="49">
        <f t="shared" si="138"/>
        <v>2116</v>
      </c>
      <c r="N2992" s="2">
        <f t="shared" si="139"/>
        <v>2</v>
      </c>
      <c r="O2992" s="16">
        <f t="shared" si="140"/>
        <v>3</v>
      </c>
    </row>
    <row r="2993" spans="7:15" ht="13.5" customHeight="1" x14ac:dyDescent="0.25">
      <c r="G2993" s="50">
        <v>42370</v>
      </c>
      <c r="H2993" s="51" t="s">
        <v>3</v>
      </c>
      <c r="I2993" s="124"/>
      <c r="J2993" s="51">
        <v>3</v>
      </c>
      <c r="K2993" s="51">
        <v>3</v>
      </c>
      <c r="L2993" s="52">
        <v>3</v>
      </c>
      <c r="M2993" s="49">
        <f t="shared" si="138"/>
        <v>2116</v>
      </c>
      <c r="N2993" s="2">
        <f t="shared" si="139"/>
        <v>1</v>
      </c>
      <c r="O2993" s="16">
        <f t="shared" si="140"/>
        <v>3</v>
      </c>
    </row>
    <row r="2994" spans="7:15" ht="13.5" customHeight="1" x14ac:dyDescent="0.25">
      <c r="G2994" s="50">
        <v>42370</v>
      </c>
      <c r="H2994" s="51" t="s">
        <v>3</v>
      </c>
      <c r="I2994" s="124"/>
      <c r="J2994" s="51">
        <v>3</v>
      </c>
      <c r="K2994" s="51">
        <v>3</v>
      </c>
      <c r="L2994" s="52">
        <v>4</v>
      </c>
      <c r="M2994" s="49">
        <f t="shared" si="138"/>
        <v>2117</v>
      </c>
      <c r="N2994" s="2">
        <f t="shared" si="139"/>
        <v>3</v>
      </c>
      <c r="O2994" s="16">
        <f t="shared" si="140"/>
        <v>3</v>
      </c>
    </row>
    <row r="2995" spans="7:15" ht="13.5" customHeight="1" x14ac:dyDescent="0.25">
      <c r="G2995" s="50">
        <v>42370</v>
      </c>
      <c r="H2995" s="51" t="s">
        <v>3</v>
      </c>
      <c r="I2995" s="124"/>
      <c r="J2995" s="51">
        <v>3</v>
      </c>
      <c r="K2995" s="51">
        <v>3</v>
      </c>
      <c r="L2995" s="52">
        <v>4</v>
      </c>
      <c r="M2995" s="49">
        <f t="shared" si="138"/>
        <v>2117</v>
      </c>
      <c r="N2995" s="2">
        <f t="shared" si="139"/>
        <v>3</v>
      </c>
      <c r="O2995" s="16">
        <f t="shared" si="140"/>
        <v>3</v>
      </c>
    </row>
    <row r="2996" spans="7:15" ht="13.5" customHeight="1" x14ac:dyDescent="0.25">
      <c r="G2996" s="50">
        <v>42370</v>
      </c>
      <c r="H2996" s="51" t="s">
        <v>3</v>
      </c>
      <c r="I2996" s="124"/>
      <c r="J2996" s="51">
        <v>3</v>
      </c>
      <c r="K2996" s="51">
        <v>3</v>
      </c>
      <c r="L2996" s="52">
        <v>4</v>
      </c>
      <c r="M2996" s="49">
        <f t="shared" si="138"/>
        <v>2117</v>
      </c>
      <c r="N2996" s="2">
        <f t="shared" si="139"/>
        <v>3</v>
      </c>
      <c r="O2996" s="16">
        <f t="shared" si="140"/>
        <v>3</v>
      </c>
    </row>
    <row r="2997" spans="7:15" ht="13.5" customHeight="1" x14ac:dyDescent="0.25">
      <c r="G2997" s="50">
        <v>42370</v>
      </c>
      <c r="H2997" s="51" t="s">
        <v>3</v>
      </c>
      <c r="I2997" s="124"/>
      <c r="J2997" s="51">
        <v>3</v>
      </c>
      <c r="K2997" s="51">
        <v>3</v>
      </c>
      <c r="L2997" s="52">
        <v>4</v>
      </c>
      <c r="M2997" s="49">
        <f t="shared" si="138"/>
        <v>2117</v>
      </c>
      <c r="N2997" s="2">
        <f t="shared" si="139"/>
        <v>2</v>
      </c>
      <c r="O2997" s="16">
        <f t="shared" si="140"/>
        <v>3</v>
      </c>
    </row>
    <row r="2998" spans="7:15" ht="13.5" customHeight="1" x14ac:dyDescent="0.25">
      <c r="G2998" s="50">
        <v>42370</v>
      </c>
      <c r="H2998" s="51" t="s">
        <v>3</v>
      </c>
      <c r="I2998" s="124"/>
      <c r="J2998" s="51">
        <v>3</v>
      </c>
      <c r="K2998" s="51">
        <v>3</v>
      </c>
      <c r="L2998" s="52">
        <v>4</v>
      </c>
      <c r="M2998" s="49">
        <f t="shared" si="138"/>
        <v>2117</v>
      </c>
      <c r="N2998" s="2">
        <f t="shared" si="139"/>
        <v>1</v>
      </c>
      <c r="O2998" s="16">
        <f t="shared" si="140"/>
        <v>3</v>
      </c>
    </row>
    <row r="2999" spans="7:15" ht="13.5" customHeight="1" x14ac:dyDescent="0.25">
      <c r="G2999" s="50">
        <v>42370</v>
      </c>
      <c r="H2999" s="51" t="s">
        <v>3</v>
      </c>
      <c r="I2999" s="124"/>
      <c r="J2999" s="51">
        <v>3</v>
      </c>
      <c r="K2999" s="51">
        <v>3</v>
      </c>
      <c r="L2999" s="52">
        <v>5</v>
      </c>
      <c r="M2999" s="49">
        <f t="shared" si="138"/>
        <v>2118</v>
      </c>
      <c r="N2999" s="2">
        <f t="shared" si="139"/>
        <v>3</v>
      </c>
      <c r="O2999" s="16">
        <f t="shared" si="140"/>
        <v>3</v>
      </c>
    </row>
    <row r="3000" spans="7:15" ht="13.5" customHeight="1" x14ac:dyDescent="0.25">
      <c r="G3000" s="50">
        <v>42370</v>
      </c>
      <c r="H3000" s="51" t="s">
        <v>3</v>
      </c>
      <c r="I3000" s="124"/>
      <c r="J3000" s="51">
        <v>3</v>
      </c>
      <c r="K3000" s="51">
        <v>3</v>
      </c>
      <c r="L3000" s="52">
        <v>5</v>
      </c>
      <c r="M3000" s="49">
        <f t="shared" si="138"/>
        <v>2118</v>
      </c>
      <c r="N3000" s="2">
        <f t="shared" si="139"/>
        <v>3</v>
      </c>
      <c r="O3000" s="16">
        <f t="shared" si="140"/>
        <v>3</v>
      </c>
    </row>
    <row r="3001" spans="7:15" ht="13.5" customHeight="1" x14ac:dyDescent="0.25">
      <c r="G3001" s="50">
        <v>42370</v>
      </c>
      <c r="H3001" s="51" t="s">
        <v>3</v>
      </c>
      <c r="I3001" s="124"/>
      <c r="J3001" s="51">
        <v>3</v>
      </c>
      <c r="K3001" s="51">
        <v>3</v>
      </c>
      <c r="L3001" s="52">
        <v>5</v>
      </c>
      <c r="M3001" s="49">
        <f t="shared" si="138"/>
        <v>2118</v>
      </c>
      <c r="N3001" s="2">
        <f t="shared" si="139"/>
        <v>3</v>
      </c>
      <c r="O3001" s="16">
        <f t="shared" si="140"/>
        <v>3</v>
      </c>
    </row>
    <row r="3002" spans="7:15" ht="13.5" customHeight="1" x14ac:dyDescent="0.25">
      <c r="G3002" s="50">
        <v>42370</v>
      </c>
      <c r="H3002" s="51" t="s">
        <v>3</v>
      </c>
      <c r="I3002" s="124"/>
      <c r="J3002" s="51">
        <v>3</v>
      </c>
      <c r="K3002" s="51">
        <v>3</v>
      </c>
      <c r="L3002" s="52">
        <v>5</v>
      </c>
      <c r="M3002" s="49">
        <f t="shared" si="138"/>
        <v>2118</v>
      </c>
      <c r="N3002" s="2">
        <f t="shared" si="139"/>
        <v>2</v>
      </c>
      <c r="O3002" s="16">
        <f t="shared" si="140"/>
        <v>3</v>
      </c>
    </row>
    <row r="3003" spans="7:15" ht="13.5" customHeight="1" x14ac:dyDescent="0.25">
      <c r="G3003" s="50">
        <v>42370</v>
      </c>
      <c r="H3003" s="51" t="s">
        <v>3</v>
      </c>
      <c r="I3003" s="124"/>
      <c r="J3003" s="51">
        <v>3</v>
      </c>
      <c r="K3003" s="51">
        <v>3</v>
      </c>
      <c r="L3003" s="52">
        <v>5</v>
      </c>
      <c r="M3003" s="49">
        <f t="shared" si="138"/>
        <v>2118</v>
      </c>
      <c r="N3003" s="2">
        <f t="shared" si="139"/>
        <v>1</v>
      </c>
      <c r="O3003" s="16">
        <f t="shared" si="140"/>
        <v>3</v>
      </c>
    </row>
    <row r="3004" spans="7:15" ht="13.5" customHeight="1" x14ac:dyDescent="0.25">
      <c r="G3004" s="50">
        <v>42370</v>
      </c>
      <c r="H3004" s="51" t="s">
        <v>3</v>
      </c>
      <c r="I3004" s="124"/>
      <c r="J3004" s="51">
        <v>3</v>
      </c>
      <c r="K3004" s="51">
        <v>3</v>
      </c>
      <c r="L3004" s="52">
        <v>6</v>
      </c>
      <c r="M3004" s="49">
        <f t="shared" si="138"/>
        <v>2119</v>
      </c>
      <c r="N3004" s="2">
        <f t="shared" si="139"/>
        <v>3</v>
      </c>
      <c r="O3004" s="16">
        <f t="shared" si="140"/>
        <v>3</v>
      </c>
    </row>
    <row r="3005" spans="7:15" ht="13.5" customHeight="1" x14ac:dyDescent="0.25">
      <c r="G3005" s="50">
        <v>42370</v>
      </c>
      <c r="H3005" s="51" t="s">
        <v>3</v>
      </c>
      <c r="I3005" s="124"/>
      <c r="J3005" s="51">
        <v>3</v>
      </c>
      <c r="K3005" s="51">
        <v>3</v>
      </c>
      <c r="L3005" s="52">
        <v>6</v>
      </c>
      <c r="M3005" s="49">
        <f t="shared" si="138"/>
        <v>2119</v>
      </c>
      <c r="N3005" s="2">
        <f t="shared" si="139"/>
        <v>3</v>
      </c>
      <c r="O3005" s="16">
        <f t="shared" si="140"/>
        <v>3</v>
      </c>
    </row>
    <row r="3006" spans="7:15" ht="13.5" customHeight="1" x14ac:dyDescent="0.25">
      <c r="G3006" s="50">
        <v>42370</v>
      </c>
      <c r="H3006" s="51" t="s">
        <v>3</v>
      </c>
      <c r="I3006" s="124"/>
      <c r="J3006" s="51">
        <v>3</v>
      </c>
      <c r="K3006" s="51">
        <v>3</v>
      </c>
      <c r="L3006" s="52">
        <v>6</v>
      </c>
      <c r="M3006" s="49">
        <f t="shared" si="138"/>
        <v>2119</v>
      </c>
      <c r="N3006" s="2">
        <f t="shared" si="139"/>
        <v>3</v>
      </c>
      <c r="O3006" s="16">
        <f t="shared" si="140"/>
        <v>3</v>
      </c>
    </row>
    <row r="3007" spans="7:15" ht="13.5" customHeight="1" x14ac:dyDescent="0.25">
      <c r="G3007" s="50">
        <v>42370</v>
      </c>
      <c r="H3007" s="51" t="s">
        <v>3</v>
      </c>
      <c r="I3007" s="124"/>
      <c r="J3007" s="51">
        <v>3</v>
      </c>
      <c r="K3007" s="51">
        <v>3</v>
      </c>
      <c r="L3007" s="52">
        <v>6</v>
      </c>
      <c r="M3007" s="49">
        <f t="shared" si="138"/>
        <v>2119</v>
      </c>
      <c r="N3007" s="2">
        <f t="shared" si="139"/>
        <v>2</v>
      </c>
      <c r="O3007" s="16">
        <f t="shared" si="140"/>
        <v>3</v>
      </c>
    </row>
    <row r="3008" spans="7:15" ht="13.5" customHeight="1" x14ac:dyDescent="0.25">
      <c r="G3008" s="50">
        <v>42370</v>
      </c>
      <c r="H3008" s="51" t="s">
        <v>3</v>
      </c>
      <c r="I3008" s="124"/>
      <c r="J3008" s="51">
        <v>3</v>
      </c>
      <c r="K3008" s="51">
        <v>3</v>
      </c>
      <c r="L3008" s="52">
        <v>6</v>
      </c>
      <c r="M3008" s="49">
        <f t="shared" si="138"/>
        <v>2119</v>
      </c>
      <c r="N3008" s="2">
        <f t="shared" si="139"/>
        <v>1</v>
      </c>
      <c r="O3008" s="16">
        <f t="shared" si="140"/>
        <v>3</v>
      </c>
    </row>
    <row r="3009" spans="7:15" ht="13.5" customHeight="1" x14ac:dyDescent="0.25">
      <c r="G3009" s="50">
        <v>42370</v>
      </c>
      <c r="H3009" s="51" t="s">
        <v>3</v>
      </c>
      <c r="I3009" s="124"/>
      <c r="J3009" s="51">
        <v>3</v>
      </c>
      <c r="K3009" s="51">
        <v>3</v>
      </c>
      <c r="L3009" s="52">
        <v>7</v>
      </c>
      <c r="M3009" s="49">
        <f t="shared" si="138"/>
        <v>2120</v>
      </c>
      <c r="N3009" s="2">
        <f t="shared" si="139"/>
        <v>3</v>
      </c>
      <c r="O3009" s="16">
        <f t="shared" si="140"/>
        <v>3</v>
      </c>
    </row>
    <row r="3010" spans="7:15" ht="13.5" customHeight="1" x14ac:dyDescent="0.25">
      <c r="G3010" s="50">
        <v>42370</v>
      </c>
      <c r="H3010" s="51" t="s">
        <v>3</v>
      </c>
      <c r="I3010" s="124"/>
      <c r="J3010" s="51">
        <v>3</v>
      </c>
      <c r="K3010" s="51">
        <v>3</v>
      </c>
      <c r="L3010" s="52">
        <v>7</v>
      </c>
      <c r="M3010" s="49">
        <f t="shared" si="138"/>
        <v>2120</v>
      </c>
      <c r="N3010" s="2">
        <f t="shared" si="139"/>
        <v>3</v>
      </c>
      <c r="O3010" s="16">
        <f t="shared" si="140"/>
        <v>3</v>
      </c>
    </row>
    <row r="3011" spans="7:15" ht="13.5" customHeight="1" x14ac:dyDescent="0.25">
      <c r="G3011" s="50">
        <v>42370</v>
      </c>
      <c r="H3011" s="51" t="s">
        <v>3</v>
      </c>
      <c r="I3011" s="124"/>
      <c r="J3011" s="51">
        <v>3</v>
      </c>
      <c r="K3011" s="51">
        <v>3</v>
      </c>
      <c r="L3011" s="52">
        <v>7</v>
      </c>
      <c r="M3011" s="49">
        <f t="shared" si="138"/>
        <v>2120</v>
      </c>
      <c r="N3011" s="2">
        <f t="shared" si="139"/>
        <v>3</v>
      </c>
      <c r="O3011" s="16">
        <f t="shared" si="140"/>
        <v>3</v>
      </c>
    </row>
    <row r="3012" spans="7:15" ht="13.5" customHeight="1" x14ac:dyDescent="0.25">
      <c r="G3012" s="50">
        <v>42370</v>
      </c>
      <c r="H3012" s="51" t="s">
        <v>3</v>
      </c>
      <c r="I3012" s="124"/>
      <c r="J3012" s="51">
        <v>3</v>
      </c>
      <c r="K3012" s="51">
        <v>3</v>
      </c>
      <c r="L3012" s="52">
        <v>7</v>
      </c>
      <c r="M3012" s="49">
        <f t="shared" si="138"/>
        <v>2120</v>
      </c>
      <c r="N3012" s="2">
        <f t="shared" si="139"/>
        <v>2</v>
      </c>
      <c r="O3012" s="16">
        <f t="shared" si="140"/>
        <v>3</v>
      </c>
    </row>
    <row r="3013" spans="7:15" ht="13.5" customHeight="1" x14ac:dyDescent="0.25">
      <c r="G3013" s="50">
        <v>42370</v>
      </c>
      <c r="H3013" s="51" t="s">
        <v>3</v>
      </c>
      <c r="I3013" s="124"/>
      <c r="J3013" s="51">
        <v>3</v>
      </c>
      <c r="K3013" s="51">
        <v>3</v>
      </c>
      <c r="L3013" s="52">
        <v>7</v>
      </c>
      <c r="M3013" s="49">
        <f t="shared" si="138"/>
        <v>2120</v>
      </c>
      <c r="N3013" s="2">
        <f t="shared" si="139"/>
        <v>1</v>
      </c>
      <c r="O3013" s="16">
        <f t="shared" si="140"/>
        <v>3</v>
      </c>
    </row>
    <row r="3014" spans="7:15" ht="13.5" customHeight="1" x14ac:dyDescent="0.25">
      <c r="G3014" s="50">
        <v>42370</v>
      </c>
      <c r="H3014" s="51" t="s">
        <v>3</v>
      </c>
      <c r="I3014" s="124"/>
      <c r="J3014" s="51">
        <v>3</v>
      </c>
      <c r="K3014" s="51">
        <v>3</v>
      </c>
      <c r="L3014" s="52">
        <v>8</v>
      </c>
      <c r="M3014" s="49">
        <f t="shared" ref="M3014:M3077" si="141">IF(AND(G3014=G3013,L3014=L3013,I3014=I3013),M3013,M3013+1)</f>
        <v>2121</v>
      </c>
      <c r="N3014" s="2">
        <f t="shared" si="139"/>
        <v>3</v>
      </c>
      <c r="O3014" s="16">
        <f t="shared" si="140"/>
        <v>3</v>
      </c>
    </row>
    <row r="3015" spans="7:15" ht="13.5" customHeight="1" x14ac:dyDescent="0.25">
      <c r="G3015" s="50">
        <v>42370</v>
      </c>
      <c r="H3015" s="51" t="s">
        <v>3</v>
      </c>
      <c r="I3015" s="124"/>
      <c r="J3015" s="51">
        <v>3</v>
      </c>
      <c r="K3015" s="51">
        <v>3</v>
      </c>
      <c r="L3015" s="52">
        <v>8</v>
      </c>
      <c r="M3015" s="49">
        <f t="shared" si="141"/>
        <v>2121</v>
      </c>
      <c r="N3015" s="2">
        <f t="shared" si="139"/>
        <v>3</v>
      </c>
      <c r="O3015" s="16">
        <f t="shared" si="140"/>
        <v>3</v>
      </c>
    </row>
    <row r="3016" spans="7:15" ht="13.5" customHeight="1" x14ac:dyDescent="0.25">
      <c r="G3016" s="50">
        <v>42370</v>
      </c>
      <c r="H3016" s="51" t="s">
        <v>3</v>
      </c>
      <c r="I3016" s="124"/>
      <c r="J3016" s="51">
        <v>3</v>
      </c>
      <c r="K3016" s="51">
        <v>3</v>
      </c>
      <c r="L3016" s="52">
        <v>8</v>
      </c>
      <c r="M3016" s="49">
        <f t="shared" si="141"/>
        <v>2121</v>
      </c>
      <c r="N3016" s="2">
        <f t="shared" si="139"/>
        <v>3</v>
      </c>
      <c r="O3016" s="16">
        <f t="shared" si="140"/>
        <v>3</v>
      </c>
    </row>
    <row r="3017" spans="7:15" ht="13.5" customHeight="1" x14ac:dyDescent="0.25">
      <c r="G3017" s="50">
        <v>42370</v>
      </c>
      <c r="H3017" s="51" t="s">
        <v>3</v>
      </c>
      <c r="I3017" s="124"/>
      <c r="J3017" s="51">
        <v>3</v>
      </c>
      <c r="K3017" s="51">
        <v>3</v>
      </c>
      <c r="L3017" s="52">
        <v>8</v>
      </c>
      <c r="M3017" s="49">
        <f t="shared" si="141"/>
        <v>2121</v>
      </c>
      <c r="N3017" s="2">
        <f t="shared" ref="N3017:N3080" si="142">IF(M3017=M3019,3,IF(M3017=M3018,2,1))</f>
        <v>2</v>
      </c>
      <c r="O3017" s="16">
        <f t="shared" ref="O3017:O3080" si="143">IF(N3015=3,3,IF(N3016=3,3,IF(N3016=2,2,N3017)))</f>
        <v>3</v>
      </c>
    </row>
    <row r="3018" spans="7:15" ht="13.5" customHeight="1" x14ac:dyDescent="0.25">
      <c r="G3018" s="50">
        <v>42370</v>
      </c>
      <c r="H3018" s="51" t="s">
        <v>3</v>
      </c>
      <c r="I3018" s="124"/>
      <c r="J3018" s="51">
        <v>3</v>
      </c>
      <c r="K3018" s="51">
        <v>3</v>
      </c>
      <c r="L3018" s="52">
        <v>8</v>
      </c>
      <c r="M3018" s="49">
        <f t="shared" si="141"/>
        <v>2121</v>
      </c>
      <c r="N3018" s="2">
        <f t="shared" si="142"/>
        <v>1</v>
      </c>
      <c r="O3018" s="16">
        <f t="shared" si="143"/>
        <v>3</v>
      </c>
    </row>
    <row r="3019" spans="7:15" ht="13.5" customHeight="1" x14ac:dyDescent="0.25">
      <c r="G3019" s="50">
        <v>42370</v>
      </c>
      <c r="H3019" s="51" t="s">
        <v>3</v>
      </c>
      <c r="I3019" s="124"/>
      <c r="J3019" s="51">
        <v>3</v>
      </c>
      <c r="K3019" s="51">
        <v>3</v>
      </c>
      <c r="L3019" s="52">
        <v>9</v>
      </c>
      <c r="M3019" s="49">
        <f t="shared" si="141"/>
        <v>2122</v>
      </c>
      <c r="N3019" s="2">
        <f t="shared" si="142"/>
        <v>3</v>
      </c>
      <c r="O3019" s="16">
        <f t="shared" si="143"/>
        <v>3</v>
      </c>
    </row>
    <row r="3020" spans="7:15" ht="13.5" customHeight="1" x14ac:dyDescent="0.25">
      <c r="G3020" s="50">
        <v>42370</v>
      </c>
      <c r="H3020" s="51" t="s">
        <v>3</v>
      </c>
      <c r="I3020" s="124"/>
      <c r="J3020" s="51">
        <v>3</v>
      </c>
      <c r="K3020" s="51">
        <v>3</v>
      </c>
      <c r="L3020" s="52">
        <v>9</v>
      </c>
      <c r="M3020" s="49">
        <f t="shared" si="141"/>
        <v>2122</v>
      </c>
      <c r="N3020" s="2">
        <f t="shared" si="142"/>
        <v>3</v>
      </c>
      <c r="O3020" s="16">
        <f t="shared" si="143"/>
        <v>3</v>
      </c>
    </row>
    <row r="3021" spans="7:15" ht="13.5" customHeight="1" x14ac:dyDescent="0.25">
      <c r="G3021" s="50">
        <v>42370</v>
      </c>
      <c r="H3021" s="51" t="s">
        <v>3</v>
      </c>
      <c r="I3021" s="124"/>
      <c r="J3021" s="51">
        <v>3</v>
      </c>
      <c r="K3021" s="51">
        <v>3</v>
      </c>
      <c r="L3021" s="52">
        <v>9</v>
      </c>
      <c r="M3021" s="49">
        <f t="shared" si="141"/>
        <v>2122</v>
      </c>
      <c r="N3021" s="2">
        <f t="shared" si="142"/>
        <v>3</v>
      </c>
      <c r="O3021" s="16">
        <f t="shared" si="143"/>
        <v>3</v>
      </c>
    </row>
    <row r="3022" spans="7:15" ht="13.5" customHeight="1" x14ac:dyDescent="0.25">
      <c r="G3022" s="50">
        <v>42370</v>
      </c>
      <c r="H3022" s="51" t="s">
        <v>3</v>
      </c>
      <c r="I3022" s="124"/>
      <c r="J3022" s="51">
        <v>3</v>
      </c>
      <c r="K3022" s="51">
        <v>3</v>
      </c>
      <c r="L3022" s="52">
        <v>9</v>
      </c>
      <c r="M3022" s="49">
        <f t="shared" si="141"/>
        <v>2122</v>
      </c>
      <c r="N3022" s="2">
        <f t="shared" si="142"/>
        <v>2</v>
      </c>
      <c r="O3022" s="16">
        <f t="shared" si="143"/>
        <v>3</v>
      </c>
    </row>
    <row r="3023" spans="7:15" ht="13.5" customHeight="1" x14ac:dyDescent="0.25">
      <c r="G3023" s="50">
        <v>42370</v>
      </c>
      <c r="H3023" s="51" t="s">
        <v>3</v>
      </c>
      <c r="I3023" s="124"/>
      <c r="J3023" s="51">
        <v>3</v>
      </c>
      <c r="K3023" s="51">
        <v>3</v>
      </c>
      <c r="L3023" s="52">
        <v>9</v>
      </c>
      <c r="M3023" s="49">
        <f t="shared" si="141"/>
        <v>2122</v>
      </c>
      <c r="N3023" s="2">
        <f t="shared" si="142"/>
        <v>1</v>
      </c>
      <c r="O3023" s="16">
        <f t="shared" si="143"/>
        <v>3</v>
      </c>
    </row>
    <row r="3024" spans="7:15" ht="13.5" customHeight="1" x14ac:dyDescent="0.25">
      <c r="G3024" s="50">
        <v>42378</v>
      </c>
      <c r="H3024" s="51" t="s">
        <v>4</v>
      </c>
      <c r="I3024" s="124"/>
      <c r="J3024" s="51">
        <v>3</v>
      </c>
      <c r="K3024" s="51">
        <v>3</v>
      </c>
      <c r="L3024" s="52">
        <v>2</v>
      </c>
      <c r="M3024" s="49">
        <f t="shared" si="141"/>
        <v>2123</v>
      </c>
      <c r="N3024" s="2">
        <f t="shared" si="142"/>
        <v>3</v>
      </c>
      <c r="O3024" s="16">
        <f t="shared" si="143"/>
        <v>3</v>
      </c>
    </row>
    <row r="3025" spans="7:15" ht="13.5" customHeight="1" x14ac:dyDescent="0.25">
      <c r="G3025" s="50">
        <v>42378</v>
      </c>
      <c r="H3025" s="51" t="s">
        <v>4</v>
      </c>
      <c r="I3025" s="124"/>
      <c r="J3025" s="51">
        <v>3</v>
      </c>
      <c r="K3025" s="51">
        <v>3</v>
      </c>
      <c r="L3025" s="52">
        <v>2</v>
      </c>
      <c r="M3025" s="49">
        <f t="shared" si="141"/>
        <v>2123</v>
      </c>
      <c r="N3025" s="2">
        <f t="shared" si="142"/>
        <v>3</v>
      </c>
      <c r="O3025" s="16">
        <f t="shared" si="143"/>
        <v>3</v>
      </c>
    </row>
    <row r="3026" spans="7:15" ht="13.5" customHeight="1" x14ac:dyDescent="0.25">
      <c r="G3026" s="50">
        <v>42378</v>
      </c>
      <c r="H3026" s="51" t="s">
        <v>4</v>
      </c>
      <c r="I3026" s="124"/>
      <c r="J3026" s="51">
        <v>3</v>
      </c>
      <c r="K3026" s="51">
        <v>3</v>
      </c>
      <c r="L3026" s="52">
        <v>2</v>
      </c>
      <c r="M3026" s="49">
        <f t="shared" si="141"/>
        <v>2123</v>
      </c>
      <c r="N3026" s="2">
        <f t="shared" si="142"/>
        <v>3</v>
      </c>
      <c r="O3026" s="16">
        <f t="shared" si="143"/>
        <v>3</v>
      </c>
    </row>
    <row r="3027" spans="7:15" ht="13.5" customHeight="1" x14ac:dyDescent="0.25">
      <c r="G3027" s="50">
        <v>42378</v>
      </c>
      <c r="H3027" s="51" t="s">
        <v>4</v>
      </c>
      <c r="I3027" s="124"/>
      <c r="J3027" s="51">
        <v>3</v>
      </c>
      <c r="K3027" s="51">
        <v>3</v>
      </c>
      <c r="L3027" s="52">
        <v>2</v>
      </c>
      <c r="M3027" s="49">
        <f t="shared" si="141"/>
        <v>2123</v>
      </c>
      <c r="N3027" s="2">
        <f t="shared" si="142"/>
        <v>2</v>
      </c>
      <c r="O3027" s="16">
        <f t="shared" si="143"/>
        <v>3</v>
      </c>
    </row>
    <row r="3028" spans="7:15" ht="13.5" customHeight="1" x14ac:dyDescent="0.25">
      <c r="G3028" s="50">
        <v>42378</v>
      </c>
      <c r="H3028" s="51" t="s">
        <v>4</v>
      </c>
      <c r="I3028" s="124"/>
      <c r="J3028" s="51">
        <v>3</v>
      </c>
      <c r="K3028" s="51">
        <v>3</v>
      </c>
      <c r="L3028" s="52">
        <v>2</v>
      </c>
      <c r="M3028" s="49">
        <f t="shared" si="141"/>
        <v>2123</v>
      </c>
      <c r="N3028" s="2">
        <f t="shared" si="142"/>
        <v>1</v>
      </c>
      <c r="O3028" s="16">
        <f t="shared" si="143"/>
        <v>3</v>
      </c>
    </row>
    <row r="3029" spans="7:15" ht="13.5" customHeight="1" x14ac:dyDescent="0.25">
      <c r="G3029" s="50">
        <v>42378</v>
      </c>
      <c r="H3029" s="51" t="s">
        <v>4</v>
      </c>
      <c r="I3029" s="124"/>
      <c r="J3029" s="51">
        <v>3</v>
      </c>
      <c r="K3029" s="51">
        <v>3</v>
      </c>
      <c r="L3029" s="52">
        <v>3</v>
      </c>
      <c r="M3029" s="49">
        <f t="shared" si="141"/>
        <v>2124</v>
      </c>
      <c r="N3029" s="2">
        <f t="shared" si="142"/>
        <v>3</v>
      </c>
      <c r="O3029" s="16">
        <f t="shared" si="143"/>
        <v>3</v>
      </c>
    </row>
    <row r="3030" spans="7:15" ht="13.5" customHeight="1" x14ac:dyDescent="0.25">
      <c r="G3030" s="50">
        <v>42378</v>
      </c>
      <c r="H3030" s="51" t="s">
        <v>4</v>
      </c>
      <c r="I3030" s="124"/>
      <c r="J3030" s="51">
        <v>3</v>
      </c>
      <c r="K3030" s="51">
        <v>3</v>
      </c>
      <c r="L3030" s="52">
        <v>3</v>
      </c>
      <c r="M3030" s="49">
        <f t="shared" si="141"/>
        <v>2124</v>
      </c>
      <c r="N3030" s="2">
        <f t="shared" si="142"/>
        <v>3</v>
      </c>
      <c r="O3030" s="16">
        <f t="shared" si="143"/>
        <v>3</v>
      </c>
    </row>
    <row r="3031" spans="7:15" ht="13.5" customHeight="1" x14ac:dyDescent="0.25">
      <c r="G3031" s="50">
        <v>42378</v>
      </c>
      <c r="H3031" s="51" t="s">
        <v>4</v>
      </c>
      <c r="I3031" s="124"/>
      <c r="J3031" s="51">
        <v>3</v>
      </c>
      <c r="K3031" s="51">
        <v>3</v>
      </c>
      <c r="L3031" s="52">
        <v>3</v>
      </c>
      <c r="M3031" s="49">
        <f t="shared" si="141"/>
        <v>2124</v>
      </c>
      <c r="N3031" s="2">
        <f t="shared" si="142"/>
        <v>3</v>
      </c>
      <c r="O3031" s="16">
        <f t="shared" si="143"/>
        <v>3</v>
      </c>
    </row>
    <row r="3032" spans="7:15" ht="13.5" customHeight="1" x14ac:dyDescent="0.25">
      <c r="G3032" s="50">
        <v>42378</v>
      </c>
      <c r="H3032" s="51" t="s">
        <v>4</v>
      </c>
      <c r="I3032" s="124"/>
      <c r="J3032" s="51">
        <v>3</v>
      </c>
      <c r="K3032" s="51">
        <v>3</v>
      </c>
      <c r="L3032" s="52">
        <v>3</v>
      </c>
      <c r="M3032" s="49">
        <f t="shared" si="141"/>
        <v>2124</v>
      </c>
      <c r="N3032" s="2">
        <f t="shared" si="142"/>
        <v>2</v>
      </c>
      <c r="O3032" s="16">
        <f t="shared" si="143"/>
        <v>3</v>
      </c>
    </row>
    <row r="3033" spans="7:15" ht="13.5" customHeight="1" x14ac:dyDescent="0.25">
      <c r="G3033" s="50">
        <v>42378</v>
      </c>
      <c r="H3033" s="51" t="s">
        <v>4</v>
      </c>
      <c r="I3033" s="124"/>
      <c r="J3033" s="51">
        <v>3</v>
      </c>
      <c r="K3033" s="51">
        <v>3</v>
      </c>
      <c r="L3033" s="52">
        <v>3</v>
      </c>
      <c r="M3033" s="49">
        <f t="shared" si="141"/>
        <v>2124</v>
      </c>
      <c r="N3033" s="2">
        <f t="shared" si="142"/>
        <v>1</v>
      </c>
      <c r="O3033" s="16">
        <f t="shared" si="143"/>
        <v>3</v>
      </c>
    </row>
    <row r="3034" spans="7:15" ht="13.5" customHeight="1" x14ac:dyDescent="0.25">
      <c r="G3034" s="50">
        <v>42378</v>
      </c>
      <c r="H3034" s="51" t="s">
        <v>4</v>
      </c>
      <c r="I3034" s="124"/>
      <c r="J3034" s="51">
        <v>3</v>
      </c>
      <c r="K3034" s="51">
        <v>3</v>
      </c>
      <c r="L3034" s="52">
        <v>4</v>
      </c>
      <c r="M3034" s="49">
        <f t="shared" si="141"/>
        <v>2125</v>
      </c>
      <c r="N3034" s="2">
        <f t="shared" si="142"/>
        <v>3</v>
      </c>
      <c r="O3034" s="16">
        <f t="shared" si="143"/>
        <v>3</v>
      </c>
    </row>
    <row r="3035" spans="7:15" ht="13.5" customHeight="1" x14ac:dyDescent="0.25">
      <c r="G3035" s="50">
        <v>42378</v>
      </c>
      <c r="H3035" s="51" t="s">
        <v>4</v>
      </c>
      <c r="I3035" s="124"/>
      <c r="J3035" s="51">
        <v>3</v>
      </c>
      <c r="K3035" s="51">
        <v>3</v>
      </c>
      <c r="L3035" s="52">
        <v>4</v>
      </c>
      <c r="M3035" s="49">
        <f t="shared" si="141"/>
        <v>2125</v>
      </c>
      <c r="N3035" s="2">
        <f t="shared" si="142"/>
        <v>3</v>
      </c>
      <c r="O3035" s="16">
        <f t="shared" si="143"/>
        <v>3</v>
      </c>
    </row>
    <row r="3036" spans="7:15" ht="13.5" customHeight="1" x14ac:dyDescent="0.25">
      <c r="G3036" s="50">
        <v>42378</v>
      </c>
      <c r="H3036" s="51" t="s">
        <v>4</v>
      </c>
      <c r="I3036" s="124"/>
      <c r="J3036" s="51">
        <v>3</v>
      </c>
      <c r="K3036" s="51">
        <v>3</v>
      </c>
      <c r="L3036" s="52">
        <v>4</v>
      </c>
      <c r="M3036" s="49">
        <f t="shared" si="141"/>
        <v>2125</v>
      </c>
      <c r="N3036" s="2">
        <f t="shared" si="142"/>
        <v>3</v>
      </c>
      <c r="O3036" s="16">
        <f t="shared" si="143"/>
        <v>3</v>
      </c>
    </row>
    <row r="3037" spans="7:15" ht="13.5" customHeight="1" x14ac:dyDescent="0.25">
      <c r="G3037" s="50">
        <v>42378</v>
      </c>
      <c r="H3037" s="51" t="s">
        <v>4</v>
      </c>
      <c r="I3037" s="124"/>
      <c r="J3037" s="51">
        <v>3</v>
      </c>
      <c r="K3037" s="51">
        <v>3</v>
      </c>
      <c r="L3037" s="52">
        <v>4</v>
      </c>
      <c r="M3037" s="49">
        <f t="shared" si="141"/>
        <v>2125</v>
      </c>
      <c r="N3037" s="2">
        <f t="shared" si="142"/>
        <v>2</v>
      </c>
      <c r="O3037" s="16">
        <f t="shared" si="143"/>
        <v>3</v>
      </c>
    </row>
    <row r="3038" spans="7:15" ht="13.5" customHeight="1" x14ac:dyDescent="0.25">
      <c r="G3038" s="50">
        <v>42378</v>
      </c>
      <c r="H3038" s="51" t="s">
        <v>4</v>
      </c>
      <c r="I3038" s="124"/>
      <c r="J3038" s="51">
        <v>3</v>
      </c>
      <c r="K3038" s="51">
        <v>3</v>
      </c>
      <c r="L3038" s="52">
        <v>4</v>
      </c>
      <c r="M3038" s="49">
        <f t="shared" si="141"/>
        <v>2125</v>
      </c>
      <c r="N3038" s="2">
        <f t="shared" si="142"/>
        <v>1</v>
      </c>
      <c r="O3038" s="16">
        <f t="shared" si="143"/>
        <v>3</v>
      </c>
    </row>
    <row r="3039" spans="7:15" ht="13.5" customHeight="1" x14ac:dyDescent="0.25">
      <c r="G3039" s="50">
        <v>42378</v>
      </c>
      <c r="H3039" s="51" t="s">
        <v>4</v>
      </c>
      <c r="I3039" s="124"/>
      <c r="J3039" s="51">
        <v>3</v>
      </c>
      <c r="K3039" s="51">
        <v>3</v>
      </c>
      <c r="L3039" s="52">
        <v>5</v>
      </c>
      <c r="M3039" s="49">
        <f t="shared" si="141"/>
        <v>2126</v>
      </c>
      <c r="N3039" s="2">
        <f t="shared" si="142"/>
        <v>3</v>
      </c>
      <c r="O3039" s="16">
        <f t="shared" si="143"/>
        <v>3</v>
      </c>
    </row>
    <row r="3040" spans="7:15" ht="13.5" customHeight="1" x14ac:dyDescent="0.25">
      <c r="G3040" s="50">
        <v>42378</v>
      </c>
      <c r="H3040" s="51" t="s">
        <v>4</v>
      </c>
      <c r="I3040" s="124"/>
      <c r="J3040" s="51">
        <v>3</v>
      </c>
      <c r="K3040" s="51">
        <v>3</v>
      </c>
      <c r="L3040" s="52">
        <v>5</v>
      </c>
      <c r="M3040" s="49">
        <f t="shared" si="141"/>
        <v>2126</v>
      </c>
      <c r="N3040" s="2">
        <f t="shared" si="142"/>
        <v>3</v>
      </c>
      <c r="O3040" s="16">
        <f t="shared" si="143"/>
        <v>3</v>
      </c>
    </row>
    <row r="3041" spans="7:15" ht="13.5" customHeight="1" x14ac:dyDescent="0.25">
      <c r="G3041" s="50">
        <v>42378</v>
      </c>
      <c r="H3041" s="51" t="s">
        <v>4</v>
      </c>
      <c r="I3041" s="124"/>
      <c r="J3041" s="51">
        <v>3</v>
      </c>
      <c r="K3041" s="51">
        <v>3</v>
      </c>
      <c r="L3041" s="52">
        <v>5</v>
      </c>
      <c r="M3041" s="49">
        <f t="shared" si="141"/>
        <v>2126</v>
      </c>
      <c r="N3041" s="2">
        <f t="shared" si="142"/>
        <v>3</v>
      </c>
      <c r="O3041" s="16">
        <f t="shared" si="143"/>
        <v>3</v>
      </c>
    </row>
    <row r="3042" spans="7:15" ht="13.5" customHeight="1" x14ac:dyDescent="0.25">
      <c r="G3042" s="50">
        <v>42378</v>
      </c>
      <c r="H3042" s="51" t="s">
        <v>4</v>
      </c>
      <c r="I3042" s="124"/>
      <c r="J3042" s="51">
        <v>3</v>
      </c>
      <c r="K3042" s="51">
        <v>3</v>
      </c>
      <c r="L3042" s="52">
        <v>5</v>
      </c>
      <c r="M3042" s="49">
        <f t="shared" si="141"/>
        <v>2126</v>
      </c>
      <c r="N3042" s="2">
        <f t="shared" si="142"/>
        <v>2</v>
      </c>
      <c r="O3042" s="16">
        <f t="shared" si="143"/>
        <v>3</v>
      </c>
    </row>
    <row r="3043" spans="7:15" ht="13.5" customHeight="1" x14ac:dyDescent="0.25">
      <c r="G3043" s="50">
        <v>42378</v>
      </c>
      <c r="H3043" s="51" t="s">
        <v>4</v>
      </c>
      <c r="I3043" s="124"/>
      <c r="J3043" s="51">
        <v>3</v>
      </c>
      <c r="K3043" s="51">
        <v>3</v>
      </c>
      <c r="L3043" s="52">
        <v>5</v>
      </c>
      <c r="M3043" s="49">
        <f t="shared" si="141"/>
        <v>2126</v>
      </c>
      <c r="N3043" s="2">
        <f t="shared" si="142"/>
        <v>1</v>
      </c>
      <c r="O3043" s="16">
        <f t="shared" si="143"/>
        <v>3</v>
      </c>
    </row>
    <row r="3044" spans="7:15" ht="13.5" customHeight="1" x14ac:dyDescent="0.25">
      <c r="G3044" s="50">
        <v>42378</v>
      </c>
      <c r="H3044" s="51" t="s">
        <v>4</v>
      </c>
      <c r="I3044" s="124"/>
      <c r="J3044" s="51">
        <v>3</v>
      </c>
      <c r="K3044" s="51">
        <v>3</v>
      </c>
      <c r="L3044" s="52">
        <v>6</v>
      </c>
      <c r="M3044" s="49">
        <f t="shared" si="141"/>
        <v>2127</v>
      </c>
      <c r="N3044" s="2">
        <f t="shared" si="142"/>
        <v>3</v>
      </c>
      <c r="O3044" s="16">
        <f t="shared" si="143"/>
        <v>3</v>
      </c>
    </row>
    <row r="3045" spans="7:15" ht="13.5" customHeight="1" x14ac:dyDescent="0.25">
      <c r="G3045" s="50">
        <v>42378</v>
      </c>
      <c r="H3045" s="51" t="s">
        <v>4</v>
      </c>
      <c r="I3045" s="124"/>
      <c r="J3045" s="51">
        <v>3</v>
      </c>
      <c r="K3045" s="51">
        <v>3</v>
      </c>
      <c r="L3045" s="52">
        <v>6</v>
      </c>
      <c r="M3045" s="49">
        <f t="shared" si="141"/>
        <v>2127</v>
      </c>
      <c r="N3045" s="2">
        <f t="shared" si="142"/>
        <v>3</v>
      </c>
      <c r="O3045" s="16">
        <f t="shared" si="143"/>
        <v>3</v>
      </c>
    </row>
    <row r="3046" spans="7:15" ht="13.5" customHeight="1" x14ac:dyDescent="0.25">
      <c r="G3046" s="50">
        <v>42378</v>
      </c>
      <c r="H3046" s="51" t="s">
        <v>4</v>
      </c>
      <c r="I3046" s="124"/>
      <c r="J3046" s="51">
        <v>3</v>
      </c>
      <c r="K3046" s="51">
        <v>3</v>
      </c>
      <c r="L3046" s="52">
        <v>6</v>
      </c>
      <c r="M3046" s="49">
        <f t="shared" si="141"/>
        <v>2127</v>
      </c>
      <c r="N3046" s="2">
        <f t="shared" si="142"/>
        <v>3</v>
      </c>
      <c r="O3046" s="16">
        <f t="shared" si="143"/>
        <v>3</v>
      </c>
    </row>
    <row r="3047" spans="7:15" ht="13.5" customHeight="1" x14ac:dyDescent="0.25">
      <c r="G3047" s="50">
        <v>42378</v>
      </c>
      <c r="H3047" s="51" t="s">
        <v>4</v>
      </c>
      <c r="I3047" s="124"/>
      <c r="J3047" s="51">
        <v>3</v>
      </c>
      <c r="K3047" s="51">
        <v>3</v>
      </c>
      <c r="L3047" s="52">
        <v>6</v>
      </c>
      <c r="M3047" s="49">
        <f t="shared" si="141"/>
        <v>2127</v>
      </c>
      <c r="N3047" s="2">
        <f t="shared" si="142"/>
        <v>2</v>
      </c>
      <c r="O3047" s="16">
        <f t="shared" si="143"/>
        <v>3</v>
      </c>
    </row>
    <row r="3048" spans="7:15" ht="13.5" customHeight="1" x14ac:dyDescent="0.25">
      <c r="G3048" s="50">
        <v>42378</v>
      </c>
      <c r="H3048" s="51" t="s">
        <v>4</v>
      </c>
      <c r="I3048" s="124"/>
      <c r="J3048" s="51">
        <v>3</v>
      </c>
      <c r="K3048" s="51">
        <v>3</v>
      </c>
      <c r="L3048" s="52">
        <v>6</v>
      </c>
      <c r="M3048" s="49">
        <f t="shared" si="141"/>
        <v>2127</v>
      </c>
      <c r="N3048" s="2">
        <f t="shared" si="142"/>
        <v>1</v>
      </c>
      <c r="O3048" s="16">
        <f t="shared" si="143"/>
        <v>3</v>
      </c>
    </row>
    <row r="3049" spans="7:15" ht="13.5" customHeight="1" x14ac:dyDescent="0.25">
      <c r="G3049" s="50">
        <v>42378</v>
      </c>
      <c r="H3049" s="51" t="s">
        <v>4</v>
      </c>
      <c r="I3049" s="124"/>
      <c r="J3049" s="51">
        <v>3</v>
      </c>
      <c r="K3049" s="51">
        <v>3</v>
      </c>
      <c r="L3049" s="52">
        <v>7</v>
      </c>
      <c r="M3049" s="49">
        <f t="shared" si="141"/>
        <v>2128</v>
      </c>
      <c r="N3049" s="2">
        <f t="shared" si="142"/>
        <v>3</v>
      </c>
      <c r="O3049" s="16">
        <f t="shared" si="143"/>
        <v>3</v>
      </c>
    </row>
    <row r="3050" spans="7:15" ht="13.5" customHeight="1" x14ac:dyDescent="0.25">
      <c r="G3050" s="50">
        <v>42378</v>
      </c>
      <c r="H3050" s="51" t="s">
        <v>4</v>
      </c>
      <c r="I3050" s="124"/>
      <c r="J3050" s="51">
        <v>3</v>
      </c>
      <c r="K3050" s="51">
        <v>3</v>
      </c>
      <c r="L3050" s="52">
        <v>7</v>
      </c>
      <c r="M3050" s="49">
        <f t="shared" si="141"/>
        <v>2128</v>
      </c>
      <c r="N3050" s="2">
        <f t="shared" si="142"/>
        <v>3</v>
      </c>
      <c r="O3050" s="16">
        <f t="shared" si="143"/>
        <v>3</v>
      </c>
    </row>
    <row r="3051" spans="7:15" ht="13.5" customHeight="1" x14ac:dyDescent="0.25">
      <c r="G3051" s="50">
        <v>42378</v>
      </c>
      <c r="H3051" s="51" t="s">
        <v>4</v>
      </c>
      <c r="I3051" s="124"/>
      <c r="J3051" s="51">
        <v>3</v>
      </c>
      <c r="K3051" s="51">
        <v>3</v>
      </c>
      <c r="L3051" s="52">
        <v>7</v>
      </c>
      <c r="M3051" s="49">
        <f t="shared" si="141"/>
        <v>2128</v>
      </c>
      <c r="N3051" s="2">
        <f t="shared" si="142"/>
        <v>3</v>
      </c>
      <c r="O3051" s="16">
        <f t="shared" si="143"/>
        <v>3</v>
      </c>
    </row>
    <row r="3052" spans="7:15" ht="13.5" customHeight="1" x14ac:dyDescent="0.25">
      <c r="G3052" s="50">
        <v>42378</v>
      </c>
      <c r="H3052" s="51" t="s">
        <v>4</v>
      </c>
      <c r="I3052" s="124"/>
      <c r="J3052" s="51">
        <v>3</v>
      </c>
      <c r="K3052" s="51">
        <v>3</v>
      </c>
      <c r="L3052" s="52">
        <v>7</v>
      </c>
      <c r="M3052" s="49">
        <f t="shared" si="141"/>
        <v>2128</v>
      </c>
      <c r="N3052" s="2">
        <f t="shared" si="142"/>
        <v>2</v>
      </c>
      <c r="O3052" s="16">
        <f t="shared" si="143"/>
        <v>3</v>
      </c>
    </row>
    <row r="3053" spans="7:15" ht="13.5" customHeight="1" x14ac:dyDescent="0.25">
      <c r="G3053" s="50">
        <v>42378</v>
      </c>
      <c r="H3053" s="51" t="s">
        <v>4</v>
      </c>
      <c r="I3053" s="124"/>
      <c r="J3053" s="51">
        <v>3</v>
      </c>
      <c r="K3053" s="51">
        <v>3</v>
      </c>
      <c r="L3053" s="52">
        <v>7</v>
      </c>
      <c r="M3053" s="49">
        <f t="shared" si="141"/>
        <v>2128</v>
      </c>
      <c r="N3053" s="2">
        <f t="shared" si="142"/>
        <v>1</v>
      </c>
      <c r="O3053" s="16">
        <f t="shared" si="143"/>
        <v>3</v>
      </c>
    </row>
    <row r="3054" spans="7:15" ht="13.5" customHeight="1" x14ac:dyDescent="0.25">
      <c r="G3054" s="50">
        <v>42378</v>
      </c>
      <c r="H3054" s="51" t="s">
        <v>4</v>
      </c>
      <c r="I3054" s="124"/>
      <c r="J3054" s="51">
        <v>3</v>
      </c>
      <c r="K3054" s="51">
        <v>3</v>
      </c>
      <c r="L3054" s="52">
        <v>8</v>
      </c>
      <c r="M3054" s="49">
        <f t="shared" si="141"/>
        <v>2129</v>
      </c>
      <c r="N3054" s="2">
        <f t="shared" si="142"/>
        <v>3</v>
      </c>
      <c r="O3054" s="16">
        <f t="shared" si="143"/>
        <v>3</v>
      </c>
    </row>
    <row r="3055" spans="7:15" ht="13.5" customHeight="1" x14ac:dyDescent="0.25">
      <c r="G3055" s="50">
        <v>42378</v>
      </c>
      <c r="H3055" s="51" t="s">
        <v>4</v>
      </c>
      <c r="I3055" s="124"/>
      <c r="J3055" s="51">
        <v>3</v>
      </c>
      <c r="K3055" s="51">
        <v>3</v>
      </c>
      <c r="L3055" s="52">
        <v>8</v>
      </c>
      <c r="M3055" s="49">
        <f t="shared" si="141"/>
        <v>2129</v>
      </c>
      <c r="N3055" s="2">
        <f t="shared" si="142"/>
        <v>3</v>
      </c>
      <c r="O3055" s="16">
        <f t="shared" si="143"/>
        <v>3</v>
      </c>
    </row>
    <row r="3056" spans="7:15" ht="13.5" customHeight="1" x14ac:dyDescent="0.25">
      <c r="G3056" s="50">
        <v>42378</v>
      </c>
      <c r="H3056" s="51" t="s">
        <v>4</v>
      </c>
      <c r="I3056" s="124"/>
      <c r="J3056" s="51">
        <v>3</v>
      </c>
      <c r="K3056" s="51">
        <v>3</v>
      </c>
      <c r="L3056" s="52">
        <v>8</v>
      </c>
      <c r="M3056" s="49">
        <f t="shared" si="141"/>
        <v>2129</v>
      </c>
      <c r="N3056" s="2">
        <f t="shared" si="142"/>
        <v>3</v>
      </c>
      <c r="O3056" s="16">
        <f t="shared" si="143"/>
        <v>3</v>
      </c>
    </row>
    <row r="3057" spans="7:15" ht="13.5" customHeight="1" x14ac:dyDescent="0.25">
      <c r="G3057" s="50">
        <v>42378</v>
      </c>
      <c r="H3057" s="51" t="s">
        <v>4</v>
      </c>
      <c r="I3057" s="124"/>
      <c r="J3057" s="51">
        <v>3</v>
      </c>
      <c r="K3057" s="51">
        <v>3</v>
      </c>
      <c r="L3057" s="52">
        <v>8</v>
      </c>
      <c r="M3057" s="49">
        <f t="shared" si="141"/>
        <v>2129</v>
      </c>
      <c r="N3057" s="2">
        <f t="shared" si="142"/>
        <v>2</v>
      </c>
      <c r="O3057" s="16">
        <f t="shared" si="143"/>
        <v>3</v>
      </c>
    </row>
    <row r="3058" spans="7:15" ht="13.5" customHeight="1" x14ac:dyDescent="0.25">
      <c r="G3058" s="50">
        <v>42378</v>
      </c>
      <c r="H3058" s="51" t="s">
        <v>4</v>
      </c>
      <c r="I3058" s="124"/>
      <c r="J3058" s="51">
        <v>3</v>
      </c>
      <c r="K3058" s="51">
        <v>3</v>
      </c>
      <c r="L3058" s="52">
        <v>8</v>
      </c>
      <c r="M3058" s="49">
        <f t="shared" si="141"/>
        <v>2129</v>
      </c>
      <c r="N3058" s="2">
        <f t="shared" si="142"/>
        <v>1</v>
      </c>
      <c r="O3058" s="16">
        <f t="shared" si="143"/>
        <v>3</v>
      </c>
    </row>
    <row r="3059" spans="7:15" ht="13.5" customHeight="1" x14ac:dyDescent="0.25">
      <c r="G3059" s="50">
        <v>42378</v>
      </c>
      <c r="H3059" s="51" t="s">
        <v>4</v>
      </c>
      <c r="I3059" s="124"/>
      <c r="J3059" s="51">
        <v>3</v>
      </c>
      <c r="K3059" s="51">
        <v>3</v>
      </c>
      <c r="L3059" s="52">
        <v>9</v>
      </c>
      <c r="M3059" s="49">
        <f t="shared" si="141"/>
        <v>2130</v>
      </c>
      <c r="N3059" s="2">
        <f t="shared" si="142"/>
        <v>3</v>
      </c>
      <c r="O3059" s="16">
        <f t="shared" si="143"/>
        <v>3</v>
      </c>
    </row>
    <row r="3060" spans="7:15" ht="13.5" customHeight="1" x14ac:dyDescent="0.25">
      <c r="G3060" s="50">
        <v>42378</v>
      </c>
      <c r="H3060" s="51" t="s">
        <v>4</v>
      </c>
      <c r="I3060" s="124"/>
      <c r="J3060" s="51">
        <v>3</v>
      </c>
      <c r="K3060" s="51">
        <v>3</v>
      </c>
      <c r="L3060" s="52">
        <v>9</v>
      </c>
      <c r="M3060" s="49">
        <f t="shared" si="141"/>
        <v>2130</v>
      </c>
      <c r="N3060" s="2">
        <f t="shared" si="142"/>
        <v>3</v>
      </c>
      <c r="O3060" s="16">
        <f t="shared" si="143"/>
        <v>3</v>
      </c>
    </row>
    <row r="3061" spans="7:15" ht="13.5" customHeight="1" x14ac:dyDescent="0.25">
      <c r="G3061" s="50">
        <v>42378</v>
      </c>
      <c r="H3061" s="51" t="s">
        <v>4</v>
      </c>
      <c r="I3061" s="124"/>
      <c r="J3061" s="51">
        <v>3</v>
      </c>
      <c r="K3061" s="51">
        <v>3</v>
      </c>
      <c r="L3061" s="52">
        <v>9</v>
      </c>
      <c r="M3061" s="49">
        <f t="shared" si="141"/>
        <v>2130</v>
      </c>
      <c r="N3061" s="2">
        <f t="shared" si="142"/>
        <v>3</v>
      </c>
      <c r="O3061" s="16">
        <f t="shared" si="143"/>
        <v>3</v>
      </c>
    </row>
    <row r="3062" spans="7:15" ht="13.5" customHeight="1" x14ac:dyDescent="0.25">
      <c r="G3062" s="50">
        <v>42378</v>
      </c>
      <c r="H3062" s="51" t="s">
        <v>4</v>
      </c>
      <c r="I3062" s="124"/>
      <c r="J3062" s="51">
        <v>3</v>
      </c>
      <c r="K3062" s="51">
        <v>3</v>
      </c>
      <c r="L3062" s="52">
        <v>9</v>
      </c>
      <c r="M3062" s="49">
        <f t="shared" si="141"/>
        <v>2130</v>
      </c>
      <c r="N3062" s="2">
        <f t="shared" si="142"/>
        <v>2</v>
      </c>
      <c r="O3062" s="16">
        <f t="shared" si="143"/>
        <v>3</v>
      </c>
    </row>
    <row r="3063" spans="7:15" ht="13.5" customHeight="1" x14ac:dyDescent="0.25">
      <c r="G3063" s="50">
        <v>42378</v>
      </c>
      <c r="H3063" s="51" t="s">
        <v>4</v>
      </c>
      <c r="I3063" s="124"/>
      <c r="J3063" s="51">
        <v>3</v>
      </c>
      <c r="K3063" s="51">
        <v>3</v>
      </c>
      <c r="L3063" s="52">
        <v>9</v>
      </c>
      <c r="M3063" s="49">
        <f t="shared" si="141"/>
        <v>2130</v>
      </c>
      <c r="N3063" s="2">
        <f t="shared" si="142"/>
        <v>1</v>
      </c>
      <c r="O3063" s="16">
        <f t="shared" si="143"/>
        <v>3</v>
      </c>
    </row>
    <row r="3064" spans="7:15" ht="13.5" customHeight="1" x14ac:dyDescent="0.25">
      <c r="G3064" s="50">
        <v>42385</v>
      </c>
      <c r="H3064" s="51" t="s">
        <v>3</v>
      </c>
      <c r="I3064" s="124"/>
      <c r="J3064" s="51">
        <v>3</v>
      </c>
      <c r="K3064" s="51">
        <v>3</v>
      </c>
      <c r="L3064" s="52">
        <v>2</v>
      </c>
      <c r="M3064" s="49">
        <f t="shared" si="141"/>
        <v>2131</v>
      </c>
      <c r="N3064" s="2">
        <f t="shared" si="142"/>
        <v>3</v>
      </c>
      <c r="O3064" s="16">
        <f t="shared" si="143"/>
        <v>3</v>
      </c>
    </row>
    <row r="3065" spans="7:15" ht="13.5" customHeight="1" x14ac:dyDescent="0.25">
      <c r="G3065" s="50">
        <v>42385</v>
      </c>
      <c r="H3065" s="51" t="s">
        <v>3</v>
      </c>
      <c r="I3065" s="124"/>
      <c r="J3065" s="51">
        <v>3</v>
      </c>
      <c r="K3065" s="51">
        <v>3</v>
      </c>
      <c r="L3065" s="52">
        <v>2</v>
      </c>
      <c r="M3065" s="49">
        <f t="shared" si="141"/>
        <v>2131</v>
      </c>
      <c r="N3065" s="2">
        <f t="shared" si="142"/>
        <v>3</v>
      </c>
      <c r="O3065" s="16">
        <f t="shared" si="143"/>
        <v>3</v>
      </c>
    </row>
    <row r="3066" spans="7:15" ht="13.5" customHeight="1" x14ac:dyDescent="0.25">
      <c r="G3066" s="50">
        <v>42385</v>
      </c>
      <c r="H3066" s="51" t="s">
        <v>3</v>
      </c>
      <c r="I3066" s="124"/>
      <c r="J3066" s="51">
        <v>3</v>
      </c>
      <c r="K3066" s="51">
        <v>3</v>
      </c>
      <c r="L3066" s="52">
        <v>2</v>
      </c>
      <c r="M3066" s="49">
        <f t="shared" si="141"/>
        <v>2131</v>
      </c>
      <c r="N3066" s="2">
        <f t="shared" si="142"/>
        <v>3</v>
      </c>
      <c r="O3066" s="16">
        <f t="shared" si="143"/>
        <v>3</v>
      </c>
    </row>
    <row r="3067" spans="7:15" ht="13.5" customHeight="1" x14ac:dyDescent="0.25">
      <c r="G3067" s="50">
        <v>42385</v>
      </c>
      <c r="H3067" s="51" t="s">
        <v>3</v>
      </c>
      <c r="I3067" s="124"/>
      <c r="J3067" s="51">
        <v>3</v>
      </c>
      <c r="K3067" s="51">
        <v>3</v>
      </c>
      <c r="L3067" s="52">
        <v>2</v>
      </c>
      <c r="M3067" s="49">
        <f t="shared" si="141"/>
        <v>2131</v>
      </c>
      <c r="N3067" s="2">
        <f t="shared" si="142"/>
        <v>2</v>
      </c>
      <c r="O3067" s="16">
        <f t="shared" si="143"/>
        <v>3</v>
      </c>
    </row>
    <row r="3068" spans="7:15" ht="13.5" customHeight="1" x14ac:dyDescent="0.25">
      <c r="G3068" s="50">
        <v>42385</v>
      </c>
      <c r="H3068" s="51" t="s">
        <v>3</v>
      </c>
      <c r="I3068" s="124"/>
      <c r="J3068" s="51">
        <v>3</v>
      </c>
      <c r="K3068" s="51">
        <v>3</v>
      </c>
      <c r="L3068" s="52">
        <v>2</v>
      </c>
      <c r="M3068" s="49">
        <f t="shared" si="141"/>
        <v>2131</v>
      </c>
      <c r="N3068" s="2">
        <f t="shared" si="142"/>
        <v>1</v>
      </c>
      <c r="O3068" s="16">
        <f t="shared" si="143"/>
        <v>3</v>
      </c>
    </row>
    <row r="3069" spans="7:15" ht="13.5" customHeight="1" x14ac:dyDescent="0.25">
      <c r="G3069" s="50">
        <v>42385</v>
      </c>
      <c r="H3069" s="51" t="s">
        <v>3</v>
      </c>
      <c r="I3069" s="124"/>
      <c r="J3069" s="51">
        <v>3</v>
      </c>
      <c r="K3069" s="51">
        <v>3</v>
      </c>
      <c r="L3069" s="52">
        <v>3</v>
      </c>
      <c r="M3069" s="49">
        <f t="shared" si="141"/>
        <v>2132</v>
      </c>
      <c r="N3069" s="2">
        <f t="shared" si="142"/>
        <v>3</v>
      </c>
      <c r="O3069" s="16">
        <f t="shared" si="143"/>
        <v>3</v>
      </c>
    </row>
    <row r="3070" spans="7:15" ht="13.5" customHeight="1" x14ac:dyDescent="0.25">
      <c r="G3070" s="50">
        <v>42385</v>
      </c>
      <c r="H3070" s="51" t="s">
        <v>3</v>
      </c>
      <c r="I3070" s="124"/>
      <c r="J3070" s="51">
        <v>3</v>
      </c>
      <c r="K3070" s="51">
        <v>3</v>
      </c>
      <c r="L3070" s="52">
        <v>3</v>
      </c>
      <c r="M3070" s="49">
        <f t="shared" si="141"/>
        <v>2132</v>
      </c>
      <c r="N3070" s="2">
        <f t="shared" si="142"/>
        <v>3</v>
      </c>
      <c r="O3070" s="16">
        <f t="shared" si="143"/>
        <v>3</v>
      </c>
    </row>
    <row r="3071" spans="7:15" ht="13.5" customHeight="1" x14ac:dyDescent="0.25">
      <c r="G3071" s="50">
        <v>42385</v>
      </c>
      <c r="H3071" s="51" t="s">
        <v>3</v>
      </c>
      <c r="I3071" s="124"/>
      <c r="J3071" s="51">
        <v>3</v>
      </c>
      <c r="K3071" s="51">
        <v>3</v>
      </c>
      <c r="L3071" s="52">
        <v>3</v>
      </c>
      <c r="M3071" s="49">
        <f t="shared" si="141"/>
        <v>2132</v>
      </c>
      <c r="N3071" s="2">
        <f t="shared" si="142"/>
        <v>3</v>
      </c>
      <c r="O3071" s="16">
        <f t="shared" si="143"/>
        <v>3</v>
      </c>
    </row>
    <row r="3072" spans="7:15" ht="13.5" customHeight="1" x14ac:dyDescent="0.25">
      <c r="G3072" s="50">
        <v>42385</v>
      </c>
      <c r="H3072" s="51" t="s">
        <v>3</v>
      </c>
      <c r="I3072" s="124"/>
      <c r="J3072" s="51">
        <v>3</v>
      </c>
      <c r="K3072" s="51">
        <v>3</v>
      </c>
      <c r="L3072" s="52">
        <v>3</v>
      </c>
      <c r="M3072" s="49">
        <f t="shared" si="141"/>
        <v>2132</v>
      </c>
      <c r="N3072" s="2">
        <f t="shared" si="142"/>
        <v>2</v>
      </c>
      <c r="O3072" s="16">
        <f t="shared" si="143"/>
        <v>3</v>
      </c>
    </row>
    <row r="3073" spans="7:15" ht="13.5" customHeight="1" x14ac:dyDescent="0.25">
      <c r="G3073" s="50">
        <v>42385</v>
      </c>
      <c r="H3073" s="51" t="s">
        <v>3</v>
      </c>
      <c r="I3073" s="124"/>
      <c r="J3073" s="51">
        <v>3</v>
      </c>
      <c r="K3073" s="51">
        <v>3</v>
      </c>
      <c r="L3073" s="52">
        <v>3</v>
      </c>
      <c r="M3073" s="49">
        <f t="shared" si="141"/>
        <v>2132</v>
      </c>
      <c r="N3073" s="2">
        <f t="shared" si="142"/>
        <v>1</v>
      </c>
      <c r="O3073" s="16">
        <f t="shared" si="143"/>
        <v>3</v>
      </c>
    </row>
    <row r="3074" spans="7:15" ht="13.5" customHeight="1" x14ac:dyDescent="0.25">
      <c r="G3074" s="50">
        <v>42385</v>
      </c>
      <c r="H3074" s="51" t="s">
        <v>3</v>
      </c>
      <c r="I3074" s="124"/>
      <c r="J3074" s="51">
        <v>3</v>
      </c>
      <c r="K3074" s="51">
        <v>3</v>
      </c>
      <c r="L3074" s="52">
        <v>4</v>
      </c>
      <c r="M3074" s="49">
        <f t="shared" si="141"/>
        <v>2133</v>
      </c>
      <c r="N3074" s="2">
        <f t="shared" si="142"/>
        <v>3</v>
      </c>
      <c r="O3074" s="16">
        <f t="shared" si="143"/>
        <v>3</v>
      </c>
    </row>
    <row r="3075" spans="7:15" ht="13.5" customHeight="1" x14ac:dyDescent="0.25">
      <c r="G3075" s="50">
        <v>42385</v>
      </c>
      <c r="H3075" s="51" t="s">
        <v>3</v>
      </c>
      <c r="I3075" s="124"/>
      <c r="J3075" s="51">
        <v>3</v>
      </c>
      <c r="K3075" s="51">
        <v>3</v>
      </c>
      <c r="L3075" s="52">
        <v>4</v>
      </c>
      <c r="M3075" s="49">
        <f t="shared" si="141"/>
        <v>2133</v>
      </c>
      <c r="N3075" s="2">
        <f t="shared" si="142"/>
        <v>3</v>
      </c>
      <c r="O3075" s="16">
        <f t="shared" si="143"/>
        <v>3</v>
      </c>
    </row>
    <row r="3076" spans="7:15" ht="13.5" customHeight="1" x14ac:dyDescent="0.25">
      <c r="G3076" s="50">
        <v>42385</v>
      </c>
      <c r="H3076" s="51" t="s">
        <v>3</v>
      </c>
      <c r="I3076" s="124"/>
      <c r="J3076" s="51">
        <v>3</v>
      </c>
      <c r="K3076" s="51">
        <v>3</v>
      </c>
      <c r="L3076" s="52">
        <v>4</v>
      </c>
      <c r="M3076" s="49">
        <f t="shared" si="141"/>
        <v>2133</v>
      </c>
      <c r="N3076" s="2">
        <f t="shared" si="142"/>
        <v>3</v>
      </c>
      <c r="O3076" s="16">
        <f t="shared" si="143"/>
        <v>3</v>
      </c>
    </row>
    <row r="3077" spans="7:15" ht="13.5" customHeight="1" x14ac:dyDescent="0.25">
      <c r="G3077" s="50">
        <v>42385</v>
      </c>
      <c r="H3077" s="51" t="s">
        <v>3</v>
      </c>
      <c r="I3077" s="124"/>
      <c r="J3077" s="51">
        <v>3</v>
      </c>
      <c r="K3077" s="51">
        <v>3</v>
      </c>
      <c r="L3077" s="52">
        <v>4</v>
      </c>
      <c r="M3077" s="49">
        <f t="shared" si="141"/>
        <v>2133</v>
      </c>
      <c r="N3077" s="2">
        <f t="shared" si="142"/>
        <v>2</v>
      </c>
      <c r="O3077" s="16">
        <f t="shared" si="143"/>
        <v>3</v>
      </c>
    </row>
    <row r="3078" spans="7:15" ht="13.5" customHeight="1" x14ac:dyDescent="0.25">
      <c r="G3078" s="50">
        <v>42385</v>
      </c>
      <c r="H3078" s="51" t="s">
        <v>3</v>
      </c>
      <c r="I3078" s="124"/>
      <c r="J3078" s="51">
        <v>3</v>
      </c>
      <c r="K3078" s="51">
        <v>3</v>
      </c>
      <c r="L3078" s="52">
        <v>4</v>
      </c>
      <c r="M3078" s="49">
        <f t="shared" ref="M3078:M3141" si="144">IF(AND(G3078=G3077,L3078=L3077,I3078=I3077),M3077,M3077+1)</f>
        <v>2133</v>
      </c>
      <c r="N3078" s="2">
        <f t="shared" si="142"/>
        <v>1</v>
      </c>
      <c r="O3078" s="16">
        <f t="shared" si="143"/>
        <v>3</v>
      </c>
    </row>
    <row r="3079" spans="7:15" ht="13.5" customHeight="1" x14ac:dyDescent="0.25">
      <c r="G3079" s="50">
        <v>42385</v>
      </c>
      <c r="H3079" s="51" t="s">
        <v>3</v>
      </c>
      <c r="I3079" s="124"/>
      <c r="J3079" s="51">
        <v>3</v>
      </c>
      <c r="K3079" s="51">
        <v>3</v>
      </c>
      <c r="L3079" s="52">
        <v>5</v>
      </c>
      <c r="M3079" s="49">
        <f t="shared" si="144"/>
        <v>2134</v>
      </c>
      <c r="N3079" s="2">
        <f t="shared" si="142"/>
        <v>3</v>
      </c>
      <c r="O3079" s="16">
        <f t="shared" si="143"/>
        <v>3</v>
      </c>
    </row>
    <row r="3080" spans="7:15" ht="13.5" customHeight="1" x14ac:dyDescent="0.25">
      <c r="G3080" s="50">
        <v>42385</v>
      </c>
      <c r="H3080" s="51" t="s">
        <v>3</v>
      </c>
      <c r="I3080" s="124"/>
      <c r="J3080" s="51">
        <v>3</v>
      </c>
      <c r="K3080" s="51">
        <v>3</v>
      </c>
      <c r="L3080" s="52">
        <v>5</v>
      </c>
      <c r="M3080" s="49">
        <f t="shared" si="144"/>
        <v>2134</v>
      </c>
      <c r="N3080" s="2">
        <f t="shared" si="142"/>
        <v>3</v>
      </c>
      <c r="O3080" s="16">
        <f t="shared" si="143"/>
        <v>3</v>
      </c>
    </row>
    <row r="3081" spans="7:15" ht="13.5" customHeight="1" x14ac:dyDescent="0.25">
      <c r="G3081" s="50">
        <v>42385</v>
      </c>
      <c r="H3081" s="51" t="s">
        <v>3</v>
      </c>
      <c r="I3081" s="124"/>
      <c r="J3081" s="51">
        <v>3</v>
      </c>
      <c r="K3081" s="51">
        <v>3</v>
      </c>
      <c r="L3081" s="52">
        <v>5</v>
      </c>
      <c r="M3081" s="49">
        <f t="shared" si="144"/>
        <v>2134</v>
      </c>
      <c r="N3081" s="2">
        <f t="shared" ref="N3081:N3144" si="145">IF(M3081=M3083,3,IF(M3081=M3082,2,1))</f>
        <v>3</v>
      </c>
      <c r="O3081" s="16">
        <f t="shared" ref="O3081:O3144" si="146">IF(N3079=3,3,IF(N3080=3,3,IF(N3080=2,2,N3081)))</f>
        <v>3</v>
      </c>
    </row>
    <row r="3082" spans="7:15" ht="13.5" customHeight="1" x14ac:dyDescent="0.25">
      <c r="G3082" s="50">
        <v>42385</v>
      </c>
      <c r="H3082" s="51" t="s">
        <v>3</v>
      </c>
      <c r="I3082" s="124"/>
      <c r="J3082" s="51">
        <v>3</v>
      </c>
      <c r="K3082" s="51">
        <v>3</v>
      </c>
      <c r="L3082" s="52">
        <v>5</v>
      </c>
      <c r="M3082" s="49">
        <f t="shared" si="144"/>
        <v>2134</v>
      </c>
      <c r="N3082" s="2">
        <f t="shared" si="145"/>
        <v>2</v>
      </c>
      <c r="O3082" s="16">
        <f t="shared" si="146"/>
        <v>3</v>
      </c>
    </row>
    <row r="3083" spans="7:15" ht="13.5" customHeight="1" x14ac:dyDescent="0.25">
      <c r="G3083" s="50">
        <v>42385</v>
      </c>
      <c r="H3083" s="51" t="s">
        <v>3</v>
      </c>
      <c r="I3083" s="124"/>
      <c r="J3083" s="51">
        <v>3</v>
      </c>
      <c r="K3083" s="51">
        <v>3</v>
      </c>
      <c r="L3083" s="52">
        <v>5</v>
      </c>
      <c r="M3083" s="49">
        <f t="shared" si="144"/>
        <v>2134</v>
      </c>
      <c r="N3083" s="2">
        <f t="shared" si="145"/>
        <v>1</v>
      </c>
      <c r="O3083" s="16">
        <f t="shared" si="146"/>
        <v>3</v>
      </c>
    </row>
    <row r="3084" spans="7:15" ht="13.5" customHeight="1" x14ac:dyDescent="0.25">
      <c r="G3084" s="50">
        <v>42385</v>
      </c>
      <c r="H3084" s="51" t="s">
        <v>3</v>
      </c>
      <c r="I3084" s="124"/>
      <c r="J3084" s="51">
        <v>3</v>
      </c>
      <c r="K3084" s="51">
        <v>3</v>
      </c>
      <c r="L3084" s="52">
        <v>6</v>
      </c>
      <c r="M3084" s="49">
        <f t="shared" si="144"/>
        <v>2135</v>
      </c>
      <c r="N3084" s="2">
        <f t="shared" si="145"/>
        <v>3</v>
      </c>
      <c r="O3084" s="16">
        <f t="shared" si="146"/>
        <v>3</v>
      </c>
    </row>
    <row r="3085" spans="7:15" ht="13.5" customHeight="1" x14ac:dyDescent="0.25">
      <c r="G3085" s="50">
        <v>42385</v>
      </c>
      <c r="H3085" s="51" t="s">
        <v>3</v>
      </c>
      <c r="I3085" s="124"/>
      <c r="J3085" s="51">
        <v>3</v>
      </c>
      <c r="K3085" s="51">
        <v>3</v>
      </c>
      <c r="L3085" s="52">
        <v>6</v>
      </c>
      <c r="M3085" s="49">
        <f t="shared" si="144"/>
        <v>2135</v>
      </c>
      <c r="N3085" s="2">
        <f t="shared" si="145"/>
        <v>3</v>
      </c>
      <c r="O3085" s="16">
        <f t="shared" si="146"/>
        <v>3</v>
      </c>
    </row>
    <row r="3086" spans="7:15" ht="13.5" customHeight="1" x14ac:dyDescent="0.25">
      <c r="G3086" s="50">
        <v>42385</v>
      </c>
      <c r="H3086" s="51" t="s">
        <v>3</v>
      </c>
      <c r="I3086" s="124"/>
      <c r="J3086" s="51">
        <v>3</v>
      </c>
      <c r="K3086" s="51">
        <v>3</v>
      </c>
      <c r="L3086" s="52">
        <v>6</v>
      </c>
      <c r="M3086" s="49">
        <f t="shared" si="144"/>
        <v>2135</v>
      </c>
      <c r="N3086" s="2">
        <f t="shared" si="145"/>
        <v>3</v>
      </c>
      <c r="O3086" s="16">
        <f t="shared" si="146"/>
        <v>3</v>
      </c>
    </row>
    <row r="3087" spans="7:15" ht="13.5" customHeight="1" x14ac:dyDescent="0.25">
      <c r="G3087" s="50">
        <v>42385</v>
      </c>
      <c r="H3087" s="51" t="s">
        <v>3</v>
      </c>
      <c r="I3087" s="124"/>
      <c r="J3087" s="51">
        <v>3</v>
      </c>
      <c r="K3087" s="51">
        <v>3</v>
      </c>
      <c r="L3087" s="52">
        <v>6</v>
      </c>
      <c r="M3087" s="49">
        <f t="shared" si="144"/>
        <v>2135</v>
      </c>
      <c r="N3087" s="2">
        <f t="shared" si="145"/>
        <v>2</v>
      </c>
      <c r="O3087" s="16">
        <f t="shared" si="146"/>
        <v>3</v>
      </c>
    </row>
    <row r="3088" spans="7:15" ht="13.5" customHeight="1" x14ac:dyDescent="0.25">
      <c r="G3088" s="50">
        <v>42385</v>
      </c>
      <c r="H3088" s="51" t="s">
        <v>3</v>
      </c>
      <c r="I3088" s="124"/>
      <c r="J3088" s="51">
        <v>3</v>
      </c>
      <c r="K3088" s="51">
        <v>3</v>
      </c>
      <c r="L3088" s="52">
        <v>6</v>
      </c>
      <c r="M3088" s="49">
        <f t="shared" si="144"/>
        <v>2135</v>
      </c>
      <c r="N3088" s="2">
        <f t="shared" si="145"/>
        <v>1</v>
      </c>
      <c r="O3088" s="16">
        <f t="shared" si="146"/>
        <v>3</v>
      </c>
    </row>
    <row r="3089" spans="7:15" ht="13.5" customHeight="1" x14ac:dyDescent="0.25">
      <c r="G3089" s="50">
        <v>42385</v>
      </c>
      <c r="H3089" s="51" t="s">
        <v>3</v>
      </c>
      <c r="I3089" s="124"/>
      <c r="J3089" s="51">
        <v>3</v>
      </c>
      <c r="K3089" s="51">
        <v>3</v>
      </c>
      <c r="L3089" s="52">
        <v>7</v>
      </c>
      <c r="M3089" s="49">
        <f t="shared" si="144"/>
        <v>2136</v>
      </c>
      <c r="N3089" s="2">
        <f t="shared" si="145"/>
        <v>3</v>
      </c>
      <c r="O3089" s="16">
        <f t="shared" si="146"/>
        <v>3</v>
      </c>
    </row>
    <row r="3090" spans="7:15" ht="13.5" customHeight="1" x14ac:dyDescent="0.25">
      <c r="G3090" s="50">
        <v>42385</v>
      </c>
      <c r="H3090" s="51" t="s">
        <v>3</v>
      </c>
      <c r="I3090" s="124"/>
      <c r="J3090" s="51">
        <v>3</v>
      </c>
      <c r="K3090" s="51">
        <v>3</v>
      </c>
      <c r="L3090" s="52">
        <v>7</v>
      </c>
      <c r="M3090" s="49">
        <f t="shared" si="144"/>
        <v>2136</v>
      </c>
      <c r="N3090" s="2">
        <f t="shared" si="145"/>
        <v>3</v>
      </c>
      <c r="O3090" s="16">
        <f t="shared" si="146"/>
        <v>3</v>
      </c>
    </row>
    <row r="3091" spans="7:15" ht="13.5" customHeight="1" x14ac:dyDescent="0.25">
      <c r="G3091" s="50">
        <v>42385</v>
      </c>
      <c r="H3091" s="51" t="s">
        <v>3</v>
      </c>
      <c r="I3091" s="124"/>
      <c r="J3091" s="51">
        <v>3</v>
      </c>
      <c r="K3091" s="51">
        <v>3</v>
      </c>
      <c r="L3091" s="52">
        <v>7</v>
      </c>
      <c r="M3091" s="49">
        <f t="shared" si="144"/>
        <v>2136</v>
      </c>
      <c r="N3091" s="2">
        <f t="shared" si="145"/>
        <v>3</v>
      </c>
      <c r="O3091" s="16">
        <f t="shared" si="146"/>
        <v>3</v>
      </c>
    </row>
    <row r="3092" spans="7:15" ht="13.5" customHeight="1" x14ac:dyDescent="0.25">
      <c r="G3092" s="50">
        <v>42385</v>
      </c>
      <c r="H3092" s="51" t="s">
        <v>3</v>
      </c>
      <c r="I3092" s="124"/>
      <c r="J3092" s="51">
        <v>3</v>
      </c>
      <c r="K3092" s="51">
        <v>3</v>
      </c>
      <c r="L3092" s="52">
        <v>7</v>
      </c>
      <c r="M3092" s="49">
        <f t="shared" si="144"/>
        <v>2136</v>
      </c>
      <c r="N3092" s="2">
        <f t="shared" si="145"/>
        <v>2</v>
      </c>
      <c r="O3092" s="16">
        <f t="shared" si="146"/>
        <v>3</v>
      </c>
    </row>
    <row r="3093" spans="7:15" ht="13.5" customHeight="1" x14ac:dyDescent="0.25">
      <c r="G3093" s="50">
        <v>42385</v>
      </c>
      <c r="H3093" s="51" t="s">
        <v>3</v>
      </c>
      <c r="I3093" s="124"/>
      <c r="J3093" s="51">
        <v>3</v>
      </c>
      <c r="K3093" s="51">
        <v>3</v>
      </c>
      <c r="L3093" s="52">
        <v>7</v>
      </c>
      <c r="M3093" s="49">
        <f t="shared" si="144"/>
        <v>2136</v>
      </c>
      <c r="N3093" s="2">
        <f t="shared" si="145"/>
        <v>1</v>
      </c>
      <c r="O3093" s="16">
        <f t="shared" si="146"/>
        <v>3</v>
      </c>
    </row>
    <row r="3094" spans="7:15" ht="13.5" customHeight="1" x14ac:dyDescent="0.25">
      <c r="G3094" s="50">
        <v>42385</v>
      </c>
      <c r="H3094" s="51" t="s">
        <v>3</v>
      </c>
      <c r="I3094" s="124"/>
      <c r="J3094" s="51">
        <v>3</v>
      </c>
      <c r="K3094" s="51">
        <v>3</v>
      </c>
      <c r="L3094" s="52">
        <v>8</v>
      </c>
      <c r="M3094" s="49">
        <f t="shared" si="144"/>
        <v>2137</v>
      </c>
      <c r="N3094" s="2">
        <f t="shared" si="145"/>
        <v>3</v>
      </c>
      <c r="O3094" s="16">
        <f t="shared" si="146"/>
        <v>3</v>
      </c>
    </row>
    <row r="3095" spans="7:15" ht="13.5" customHeight="1" x14ac:dyDescent="0.25">
      <c r="G3095" s="50">
        <v>42385</v>
      </c>
      <c r="H3095" s="51" t="s">
        <v>3</v>
      </c>
      <c r="I3095" s="124"/>
      <c r="J3095" s="51">
        <v>3</v>
      </c>
      <c r="K3095" s="51">
        <v>3</v>
      </c>
      <c r="L3095" s="52">
        <v>8</v>
      </c>
      <c r="M3095" s="49">
        <f t="shared" si="144"/>
        <v>2137</v>
      </c>
      <c r="N3095" s="2">
        <f t="shared" si="145"/>
        <v>3</v>
      </c>
      <c r="O3095" s="16">
        <f t="shared" si="146"/>
        <v>3</v>
      </c>
    </row>
    <row r="3096" spans="7:15" ht="13.5" customHeight="1" x14ac:dyDescent="0.25">
      <c r="G3096" s="50">
        <v>42385</v>
      </c>
      <c r="H3096" s="51" t="s">
        <v>3</v>
      </c>
      <c r="I3096" s="124"/>
      <c r="J3096" s="51">
        <v>3</v>
      </c>
      <c r="K3096" s="51">
        <v>3</v>
      </c>
      <c r="L3096" s="52">
        <v>8</v>
      </c>
      <c r="M3096" s="49">
        <f t="shared" si="144"/>
        <v>2137</v>
      </c>
      <c r="N3096" s="2">
        <f t="shared" si="145"/>
        <v>3</v>
      </c>
      <c r="O3096" s="16">
        <f t="shared" si="146"/>
        <v>3</v>
      </c>
    </row>
    <row r="3097" spans="7:15" ht="13.5" customHeight="1" x14ac:dyDescent="0.25">
      <c r="G3097" s="50">
        <v>42385</v>
      </c>
      <c r="H3097" s="51" t="s">
        <v>3</v>
      </c>
      <c r="I3097" s="124"/>
      <c r="J3097" s="51">
        <v>3</v>
      </c>
      <c r="K3097" s="51">
        <v>3</v>
      </c>
      <c r="L3097" s="52">
        <v>8</v>
      </c>
      <c r="M3097" s="49">
        <f t="shared" si="144"/>
        <v>2137</v>
      </c>
      <c r="N3097" s="2">
        <f t="shared" si="145"/>
        <v>2</v>
      </c>
      <c r="O3097" s="16">
        <f t="shared" si="146"/>
        <v>3</v>
      </c>
    </row>
    <row r="3098" spans="7:15" ht="13.5" customHeight="1" x14ac:dyDescent="0.25">
      <c r="G3098" s="50">
        <v>42385</v>
      </c>
      <c r="H3098" s="51" t="s">
        <v>3</v>
      </c>
      <c r="I3098" s="124"/>
      <c r="J3098" s="51">
        <v>3</v>
      </c>
      <c r="K3098" s="51">
        <v>3</v>
      </c>
      <c r="L3098" s="52">
        <v>8</v>
      </c>
      <c r="M3098" s="49">
        <f t="shared" si="144"/>
        <v>2137</v>
      </c>
      <c r="N3098" s="2">
        <f t="shared" si="145"/>
        <v>1</v>
      </c>
      <c r="O3098" s="16">
        <f t="shared" si="146"/>
        <v>3</v>
      </c>
    </row>
    <row r="3099" spans="7:15" ht="13.5" customHeight="1" x14ac:dyDescent="0.25">
      <c r="G3099" s="50">
        <v>42385</v>
      </c>
      <c r="H3099" s="51" t="s">
        <v>3</v>
      </c>
      <c r="I3099" s="124"/>
      <c r="J3099" s="51">
        <v>3</v>
      </c>
      <c r="K3099" s="51">
        <v>3</v>
      </c>
      <c r="L3099" s="52">
        <v>9</v>
      </c>
      <c r="M3099" s="49">
        <f t="shared" si="144"/>
        <v>2138</v>
      </c>
      <c r="N3099" s="2">
        <f t="shared" si="145"/>
        <v>3</v>
      </c>
      <c r="O3099" s="16">
        <f t="shared" si="146"/>
        <v>3</v>
      </c>
    </row>
    <row r="3100" spans="7:15" ht="13.5" customHeight="1" x14ac:dyDescent="0.25">
      <c r="G3100" s="50">
        <v>42385</v>
      </c>
      <c r="H3100" s="51" t="s">
        <v>3</v>
      </c>
      <c r="I3100" s="124"/>
      <c r="J3100" s="51">
        <v>3</v>
      </c>
      <c r="K3100" s="51">
        <v>3</v>
      </c>
      <c r="L3100" s="52">
        <v>9</v>
      </c>
      <c r="M3100" s="49">
        <f t="shared" si="144"/>
        <v>2138</v>
      </c>
      <c r="N3100" s="2">
        <f t="shared" si="145"/>
        <v>3</v>
      </c>
      <c r="O3100" s="16">
        <f t="shared" si="146"/>
        <v>3</v>
      </c>
    </row>
    <row r="3101" spans="7:15" ht="13.5" customHeight="1" x14ac:dyDescent="0.25">
      <c r="G3101" s="50">
        <v>42385</v>
      </c>
      <c r="H3101" s="51" t="s">
        <v>3</v>
      </c>
      <c r="I3101" s="124"/>
      <c r="J3101" s="51">
        <v>3</v>
      </c>
      <c r="K3101" s="51">
        <v>3</v>
      </c>
      <c r="L3101" s="52">
        <v>9</v>
      </c>
      <c r="M3101" s="49">
        <f t="shared" si="144"/>
        <v>2138</v>
      </c>
      <c r="N3101" s="2">
        <f t="shared" si="145"/>
        <v>3</v>
      </c>
      <c r="O3101" s="16">
        <f t="shared" si="146"/>
        <v>3</v>
      </c>
    </row>
    <row r="3102" spans="7:15" ht="13.5" customHeight="1" x14ac:dyDescent="0.25">
      <c r="G3102" s="50">
        <v>42385</v>
      </c>
      <c r="H3102" s="51" t="s">
        <v>3</v>
      </c>
      <c r="I3102" s="124"/>
      <c r="J3102" s="51">
        <v>3</v>
      </c>
      <c r="K3102" s="51">
        <v>3</v>
      </c>
      <c r="L3102" s="52">
        <v>9</v>
      </c>
      <c r="M3102" s="49">
        <f t="shared" si="144"/>
        <v>2138</v>
      </c>
      <c r="N3102" s="2">
        <f t="shared" si="145"/>
        <v>2</v>
      </c>
      <c r="O3102" s="16">
        <f t="shared" si="146"/>
        <v>3</v>
      </c>
    </row>
    <row r="3103" spans="7:15" ht="13.5" customHeight="1" x14ac:dyDescent="0.25">
      <c r="G3103" s="50">
        <v>42385</v>
      </c>
      <c r="H3103" s="51" t="s">
        <v>3</v>
      </c>
      <c r="I3103" s="124"/>
      <c r="J3103" s="51">
        <v>3</v>
      </c>
      <c r="K3103" s="51">
        <v>3</v>
      </c>
      <c r="L3103" s="52">
        <v>9</v>
      </c>
      <c r="M3103" s="49">
        <f t="shared" si="144"/>
        <v>2138</v>
      </c>
      <c r="N3103" s="2">
        <f t="shared" si="145"/>
        <v>1</v>
      </c>
      <c r="O3103" s="16">
        <f t="shared" si="146"/>
        <v>3</v>
      </c>
    </row>
    <row r="3104" spans="7:15" ht="13.5" customHeight="1" x14ac:dyDescent="0.25">
      <c r="G3104" s="50">
        <v>42392</v>
      </c>
      <c r="H3104" s="51" t="s">
        <v>6</v>
      </c>
      <c r="I3104" s="124"/>
      <c r="J3104" s="51">
        <v>5</v>
      </c>
      <c r="K3104" s="51">
        <v>3</v>
      </c>
      <c r="L3104" s="52">
        <v>1</v>
      </c>
      <c r="M3104" s="49">
        <f t="shared" si="144"/>
        <v>2139</v>
      </c>
      <c r="N3104" s="2">
        <f t="shared" si="145"/>
        <v>3</v>
      </c>
      <c r="O3104" s="16">
        <f t="shared" si="146"/>
        <v>3</v>
      </c>
    </row>
    <row r="3105" spans="7:15" ht="13.5" customHeight="1" x14ac:dyDescent="0.25">
      <c r="G3105" s="50">
        <v>42392</v>
      </c>
      <c r="H3105" s="51" t="s">
        <v>6</v>
      </c>
      <c r="I3105" s="124"/>
      <c r="J3105" s="51">
        <v>5</v>
      </c>
      <c r="K3105" s="51">
        <v>3</v>
      </c>
      <c r="L3105" s="52">
        <v>1</v>
      </c>
      <c r="M3105" s="49">
        <f t="shared" si="144"/>
        <v>2139</v>
      </c>
      <c r="N3105" s="2">
        <f t="shared" si="145"/>
        <v>3</v>
      </c>
      <c r="O3105" s="16">
        <f t="shared" si="146"/>
        <v>3</v>
      </c>
    </row>
    <row r="3106" spans="7:15" ht="13.5" customHeight="1" x14ac:dyDescent="0.25">
      <c r="G3106" s="50">
        <v>42392</v>
      </c>
      <c r="H3106" s="51" t="s">
        <v>6</v>
      </c>
      <c r="I3106" s="124"/>
      <c r="J3106" s="51">
        <v>5</v>
      </c>
      <c r="K3106" s="51">
        <v>3</v>
      </c>
      <c r="L3106" s="52">
        <v>1</v>
      </c>
      <c r="M3106" s="49">
        <f t="shared" si="144"/>
        <v>2139</v>
      </c>
      <c r="N3106" s="2">
        <f t="shared" si="145"/>
        <v>3</v>
      </c>
      <c r="O3106" s="16">
        <f t="shared" si="146"/>
        <v>3</v>
      </c>
    </row>
    <row r="3107" spans="7:15" ht="13.5" customHeight="1" x14ac:dyDescent="0.25">
      <c r="G3107" s="50">
        <v>42392</v>
      </c>
      <c r="H3107" s="51" t="s">
        <v>6</v>
      </c>
      <c r="I3107" s="124"/>
      <c r="J3107" s="51">
        <v>5</v>
      </c>
      <c r="K3107" s="51">
        <v>3</v>
      </c>
      <c r="L3107" s="52">
        <v>1</v>
      </c>
      <c r="M3107" s="49">
        <f t="shared" si="144"/>
        <v>2139</v>
      </c>
      <c r="N3107" s="2">
        <f t="shared" si="145"/>
        <v>2</v>
      </c>
      <c r="O3107" s="16">
        <f t="shared" si="146"/>
        <v>3</v>
      </c>
    </row>
    <row r="3108" spans="7:15" ht="13.5" customHeight="1" x14ac:dyDescent="0.25">
      <c r="G3108" s="50">
        <v>42392</v>
      </c>
      <c r="H3108" s="51" t="s">
        <v>6</v>
      </c>
      <c r="I3108" s="124"/>
      <c r="J3108" s="51">
        <v>5</v>
      </c>
      <c r="K3108" s="51">
        <v>3</v>
      </c>
      <c r="L3108" s="52">
        <v>1</v>
      </c>
      <c r="M3108" s="49">
        <f t="shared" si="144"/>
        <v>2139</v>
      </c>
      <c r="N3108" s="2">
        <f t="shared" si="145"/>
        <v>1</v>
      </c>
      <c r="O3108" s="16">
        <f t="shared" si="146"/>
        <v>3</v>
      </c>
    </row>
    <row r="3109" spans="7:15" ht="13.5" customHeight="1" x14ac:dyDescent="0.25">
      <c r="G3109" s="50">
        <v>42392</v>
      </c>
      <c r="H3109" s="51" t="s">
        <v>6</v>
      </c>
      <c r="I3109" s="124"/>
      <c r="J3109" s="51">
        <v>5</v>
      </c>
      <c r="K3109" s="51">
        <v>3</v>
      </c>
      <c r="L3109" s="52">
        <v>2</v>
      </c>
      <c r="M3109" s="49">
        <f t="shared" si="144"/>
        <v>2140</v>
      </c>
      <c r="N3109" s="2">
        <f t="shared" si="145"/>
        <v>3</v>
      </c>
      <c r="O3109" s="16">
        <f t="shared" si="146"/>
        <v>3</v>
      </c>
    </row>
    <row r="3110" spans="7:15" ht="13.5" customHeight="1" x14ac:dyDescent="0.25">
      <c r="G3110" s="50">
        <v>42392</v>
      </c>
      <c r="H3110" s="51" t="s">
        <v>6</v>
      </c>
      <c r="I3110" s="124"/>
      <c r="J3110" s="51">
        <v>5</v>
      </c>
      <c r="K3110" s="51">
        <v>3</v>
      </c>
      <c r="L3110" s="52">
        <v>2</v>
      </c>
      <c r="M3110" s="49">
        <f t="shared" si="144"/>
        <v>2140</v>
      </c>
      <c r="N3110" s="2">
        <f t="shared" si="145"/>
        <v>3</v>
      </c>
      <c r="O3110" s="16">
        <f t="shared" si="146"/>
        <v>3</v>
      </c>
    </row>
    <row r="3111" spans="7:15" ht="13.5" customHeight="1" x14ac:dyDescent="0.25">
      <c r="G3111" s="50">
        <v>42392</v>
      </c>
      <c r="H3111" s="51" t="s">
        <v>6</v>
      </c>
      <c r="I3111" s="124"/>
      <c r="J3111" s="51">
        <v>5</v>
      </c>
      <c r="K3111" s="51">
        <v>3</v>
      </c>
      <c r="L3111" s="52">
        <v>2</v>
      </c>
      <c r="M3111" s="49">
        <f t="shared" si="144"/>
        <v>2140</v>
      </c>
      <c r="N3111" s="2">
        <f t="shared" si="145"/>
        <v>3</v>
      </c>
      <c r="O3111" s="16">
        <f t="shared" si="146"/>
        <v>3</v>
      </c>
    </row>
    <row r="3112" spans="7:15" ht="13.5" customHeight="1" x14ac:dyDescent="0.25">
      <c r="G3112" s="50">
        <v>42392</v>
      </c>
      <c r="H3112" s="51" t="s">
        <v>6</v>
      </c>
      <c r="I3112" s="124"/>
      <c r="J3112" s="51">
        <v>5</v>
      </c>
      <c r="K3112" s="51">
        <v>3</v>
      </c>
      <c r="L3112" s="52">
        <v>2</v>
      </c>
      <c r="M3112" s="49">
        <f t="shared" si="144"/>
        <v>2140</v>
      </c>
      <c r="N3112" s="2">
        <f t="shared" si="145"/>
        <v>2</v>
      </c>
      <c r="O3112" s="16">
        <f t="shared" si="146"/>
        <v>3</v>
      </c>
    </row>
    <row r="3113" spans="7:15" ht="13.5" customHeight="1" x14ac:dyDescent="0.25">
      <c r="G3113" s="50">
        <v>42392</v>
      </c>
      <c r="H3113" s="51" t="s">
        <v>6</v>
      </c>
      <c r="I3113" s="124"/>
      <c r="J3113" s="51">
        <v>5</v>
      </c>
      <c r="K3113" s="51">
        <v>3</v>
      </c>
      <c r="L3113" s="52">
        <v>2</v>
      </c>
      <c r="M3113" s="49">
        <f t="shared" si="144"/>
        <v>2140</v>
      </c>
      <c r="N3113" s="2">
        <f t="shared" si="145"/>
        <v>1</v>
      </c>
      <c r="O3113" s="16">
        <f t="shared" si="146"/>
        <v>3</v>
      </c>
    </row>
    <row r="3114" spans="7:15" ht="13.5" customHeight="1" x14ac:dyDescent="0.25">
      <c r="G3114" s="50">
        <v>42392</v>
      </c>
      <c r="H3114" s="51" t="s">
        <v>6</v>
      </c>
      <c r="I3114" s="124"/>
      <c r="J3114" s="51">
        <v>5</v>
      </c>
      <c r="K3114" s="51">
        <v>3</v>
      </c>
      <c r="L3114" s="52">
        <v>3</v>
      </c>
      <c r="M3114" s="49">
        <f t="shared" si="144"/>
        <v>2141</v>
      </c>
      <c r="N3114" s="2">
        <f t="shared" si="145"/>
        <v>3</v>
      </c>
      <c r="O3114" s="16">
        <f t="shared" si="146"/>
        <v>3</v>
      </c>
    </row>
    <row r="3115" spans="7:15" ht="13.5" customHeight="1" x14ac:dyDescent="0.25">
      <c r="G3115" s="50">
        <v>42392</v>
      </c>
      <c r="H3115" s="51" t="s">
        <v>6</v>
      </c>
      <c r="I3115" s="124"/>
      <c r="J3115" s="51">
        <v>5</v>
      </c>
      <c r="K3115" s="51">
        <v>3</v>
      </c>
      <c r="L3115" s="52">
        <v>3</v>
      </c>
      <c r="M3115" s="49">
        <f t="shared" si="144"/>
        <v>2141</v>
      </c>
      <c r="N3115" s="2">
        <f t="shared" si="145"/>
        <v>3</v>
      </c>
      <c r="O3115" s="16">
        <f t="shared" si="146"/>
        <v>3</v>
      </c>
    </row>
    <row r="3116" spans="7:15" ht="13.5" customHeight="1" x14ac:dyDescent="0.25">
      <c r="G3116" s="50">
        <v>42392</v>
      </c>
      <c r="H3116" s="51" t="s">
        <v>6</v>
      </c>
      <c r="I3116" s="124"/>
      <c r="J3116" s="51">
        <v>5</v>
      </c>
      <c r="K3116" s="51">
        <v>3</v>
      </c>
      <c r="L3116" s="52">
        <v>3</v>
      </c>
      <c r="M3116" s="49">
        <f t="shared" si="144"/>
        <v>2141</v>
      </c>
      <c r="N3116" s="2">
        <f t="shared" si="145"/>
        <v>3</v>
      </c>
      <c r="O3116" s="16">
        <f t="shared" si="146"/>
        <v>3</v>
      </c>
    </row>
    <row r="3117" spans="7:15" ht="13.5" customHeight="1" x14ac:dyDescent="0.25">
      <c r="G3117" s="50">
        <v>42392</v>
      </c>
      <c r="H3117" s="51" t="s">
        <v>6</v>
      </c>
      <c r="I3117" s="124"/>
      <c r="J3117" s="51">
        <v>5</v>
      </c>
      <c r="K3117" s="51">
        <v>3</v>
      </c>
      <c r="L3117" s="52">
        <v>3</v>
      </c>
      <c r="M3117" s="49">
        <f t="shared" si="144"/>
        <v>2141</v>
      </c>
      <c r="N3117" s="2">
        <f t="shared" si="145"/>
        <v>2</v>
      </c>
      <c r="O3117" s="16">
        <f t="shared" si="146"/>
        <v>3</v>
      </c>
    </row>
    <row r="3118" spans="7:15" ht="13.5" customHeight="1" x14ac:dyDescent="0.25">
      <c r="G3118" s="50">
        <v>42392</v>
      </c>
      <c r="H3118" s="51" t="s">
        <v>6</v>
      </c>
      <c r="I3118" s="124"/>
      <c r="J3118" s="51">
        <v>5</v>
      </c>
      <c r="K3118" s="51">
        <v>3</v>
      </c>
      <c r="L3118" s="52">
        <v>3</v>
      </c>
      <c r="M3118" s="49">
        <f t="shared" si="144"/>
        <v>2141</v>
      </c>
      <c r="N3118" s="2">
        <f t="shared" si="145"/>
        <v>1</v>
      </c>
      <c r="O3118" s="16">
        <f t="shared" si="146"/>
        <v>3</v>
      </c>
    </row>
    <row r="3119" spans="7:15" ht="13.5" customHeight="1" x14ac:dyDescent="0.25">
      <c r="G3119" s="50">
        <v>42392</v>
      </c>
      <c r="H3119" s="51" t="s">
        <v>6</v>
      </c>
      <c r="I3119" s="124"/>
      <c r="J3119" s="51">
        <v>5</v>
      </c>
      <c r="K3119" s="51">
        <v>3</v>
      </c>
      <c r="L3119" s="52">
        <v>4</v>
      </c>
      <c r="M3119" s="49">
        <f t="shared" si="144"/>
        <v>2142</v>
      </c>
      <c r="N3119" s="2">
        <f t="shared" si="145"/>
        <v>3</v>
      </c>
      <c r="O3119" s="16">
        <f t="shared" si="146"/>
        <v>3</v>
      </c>
    </row>
    <row r="3120" spans="7:15" ht="13.5" customHeight="1" x14ac:dyDescent="0.25">
      <c r="G3120" s="50">
        <v>42392</v>
      </c>
      <c r="H3120" s="51" t="s">
        <v>6</v>
      </c>
      <c r="I3120" s="124"/>
      <c r="J3120" s="51">
        <v>5</v>
      </c>
      <c r="K3120" s="51">
        <v>3</v>
      </c>
      <c r="L3120" s="52">
        <v>4</v>
      </c>
      <c r="M3120" s="49">
        <f t="shared" si="144"/>
        <v>2142</v>
      </c>
      <c r="N3120" s="2">
        <f t="shared" si="145"/>
        <v>3</v>
      </c>
      <c r="O3120" s="16">
        <f t="shared" si="146"/>
        <v>3</v>
      </c>
    </row>
    <row r="3121" spans="7:15" ht="13.5" customHeight="1" x14ac:dyDescent="0.25">
      <c r="G3121" s="50">
        <v>42392</v>
      </c>
      <c r="H3121" s="51" t="s">
        <v>6</v>
      </c>
      <c r="I3121" s="124"/>
      <c r="J3121" s="51">
        <v>5</v>
      </c>
      <c r="K3121" s="51">
        <v>3</v>
      </c>
      <c r="L3121" s="52">
        <v>4</v>
      </c>
      <c r="M3121" s="49">
        <f t="shared" si="144"/>
        <v>2142</v>
      </c>
      <c r="N3121" s="2">
        <f t="shared" si="145"/>
        <v>3</v>
      </c>
      <c r="O3121" s="16">
        <f t="shared" si="146"/>
        <v>3</v>
      </c>
    </row>
    <row r="3122" spans="7:15" ht="13.5" customHeight="1" x14ac:dyDescent="0.25">
      <c r="G3122" s="50">
        <v>42392</v>
      </c>
      <c r="H3122" s="51" t="s">
        <v>6</v>
      </c>
      <c r="I3122" s="124"/>
      <c r="J3122" s="51">
        <v>5</v>
      </c>
      <c r="K3122" s="51">
        <v>3</v>
      </c>
      <c r="L3122" s="52">
        <v>4</v>
      </c>
      <c r="M3122" s="49">
        <f t="shared" si="144"/>
        <v>2142</v>
      </c>
      <c r="N3122" s="2">
        <f t="shared" si="145"/>
        <v>2</v>
      </c>
      <c r="O3122" s="16">
        <f t="shared" si="146"/>
        <v>3</v>
      </c>
    </row>
    <row r="3123" spans="7:15" ht="13.5" customHeight="1" x14ac:dyDescent="0.25">
      <c r="G3123" s="50">
        <v>42392</v>
      </c>
      <c r="H3123" s="51" t="s">
        <v>6</v>
      </c>
      <c r="I3123" s="124"/>
      <c r="J3123" s="51">
        <v>5</v>
      </c>
      <c r="K3123" s="51">
        <v>3</v>
      </c>
      <c r="L3123" s="52">
        <v>4</v>
      </c>
      <c r="M3123" s="49">
        <f t="shared" si="144"/>
        <v>2142</v>
      </c>
      <c r="N3123" s="2">
        <f t="shared" si="145"/>
        <v>1</v>
      </c>
      <c r="O3123" s="16">
        <f t="shared" si="146"/>
        <v>3</v>
      </c>
    </row>
    <row r="3124" spans="7:15" ht="13.5" customHeight="1" x14ac:dyDescent="0.25">
      <c r="G3124" s="50">
        <v>42392</v>
      </c>
      <c r="H3124" s="51" t="s">
        <v>6</v>
      </c>
      <c r="I3124" s="124"/>
      <c r="J3124" s="51">
        <v>5</v>
      </c>
      <c r="K3124" s="51">
        <v>3</v>
      </c>
      <c r="L3124" s="52">
        <v>5</v>
      </c>
      <c r="M3124" s="49">
        <f t="shared" si="144"/>
        <v>2143</v>
      </c>
      <c r="N3124" s="2">
        <f t="shared" si="145"/>
        <v>3</v>
      </c>
      <c r="O3124" s="16">
        <f t="shared" si="146"/>
        <v>3</v>
      </c>
    </row>
    <row r="3125" spans="7:15" ht="13.5" customHeight="1" x14ac:dyDescent="0.25">
      <c r="G3125" s="50">
        <v>42392</v>
      </c>
      <c r="H3125" s="51" t="s">
        <v>6</v>
      </c>
      <c r="I3125" s="124"/>
      <c r="J3125" s="51">
        <v>5</v>
      </c>
      <c r="K3125" s="51">
        <v>3</v>
      </c>
      <c r="L3125" s="52">
        <v>5</v>
      </c>
      <c r="M3125" s="49">
        <f t="shared" si="144"/>
        <v>2143</v>
      </c>
      <c r="N3125" s="2">
        <f t="shared" si="145"/>
        <v>3</v>
      </c>
      <c r="O3125" s="16">
        <f t="shared" si="146"/>
        <v>3</v>
      </c>
    </row>
    <row r="3126" spans="7:15" ht="13.5" customHeight="1" x14ac:dyDescent="0.25">
      <c r="G3126" s="50">
        <v>42392</v>
      </c>
      <c r="H3126" s="51" t="s">
        <v>6</v>
      </c>
      <c r="I3126" s="124"/>
      <c r="J3126" s="51">
        <v>5</v>
      </c>
      <c r="K3126" s="51">
        <v>3</v>
      </c>
      <c r="L3126" s="52">
        <v>5</v>
      </c>
      <c r="M3126" s="49">
        <f t="shared" si="144"/>
        <v>2143</v>
      </c>
      <c r="N3126" s="2">
        <f t="shared" si="145"/>
        <v>3</v>
      </c>
      <c r="O3126" s="16">
        <f t="shared" si="146"/>
        <v>3</v>
      </c>
    </row>
    <row r="3127" spans="7:15" ht="13.5" customHeight="1" x14ac:dyDescent="0.25">
      <c r="G3127" s="50">
        <v>42392</v>
      </c>
      <c r="H3127" s="51" t="s">
        <v>6</v>
      </c>
      <c r="I3127" s="124"/>
      <c r="J3127" s="51">
        <v>5</v>
      </c>
      <c r="K3127" s="51">
        <v>3</v>
      </c>
      <c r="L3127" s="52">
        <v>5</v>
      </c>
      <c r="M3127" s="49">
        <f t="shared" si="144"/>
        <v>2143</v>
      </c>
      <c r="N3127" s="2">
        <f t="shared" si="145"/>
        <v>2</v>
      </c>
      <c r="O3127" s="16">
        <f t="shared" si="146"/>
        <v>3</v>
      </c>
    </row>
    <row r="3128" spans="7:15" ht="13.5" customHeight="1" x14ac:dyDescent="0.25">
      <c r="G3128" s="50">
        <v>42392</v>
      </c>
      <c r="H3128" s="51" t="s">
        <v>6</v>
      </c>
      <c r="I3128" s="124"/>
      <c r="J3128" s="51">
        <v>5</v>
      </c>
      <c r="K3128" s="51">
        <v>3</v>
      </c>
      <c r="L3128" s="52">
        <v>5</v>
      </c>
      <c r="M3128" s="49">
        <f t="shared" si="144"/>
        <v>2143</v>
      </c>
      <c r="N3128" s="2">
        <f t="shared" si="145"/>
        <v>1</v>
      </c>
      <c r="O3128" s="16">
        <f t="shared" si="146"/>
        <v>3</v>
      </c>
    </row>
    <row r="3129" spans="7:15" ht="13.5" customHeight="1" x14ac:dyDescent="0.25">
      <c r="G3129" s="50">
        <v>42392</v>
      </c>
      <c r="H3129" s="51" t="s">
        <v>6</v>
      </c>
      <c r="I3129" s="124"/>
      <c r="J3129" s="51">
        <v>5</v>
      </c>
      <c r="K3129" s="51">
        <v>3</v>
      </c>
      <c r="L3129" s="52">
        <v>6</v>
      </c>
      <c r="M3129" s="49">
        <f t="shared" si="144"/>
        <v>2144</v>
      </c>
      <c r="N3129" s="2">
        <f t="shared" si="145"/>
        <v>3</v>
      </c>
      <c r="O3129" s="16">
        <f t="shared" si="146"/>
        <v>3</v>
      </c>
    </row>
    <row r="3130" spans="7:15" ht="13.5" customHeight="1" x14ac:dyDescent="0.25">
      <c r="G3130" s="50">
        <v>42392</v>
      </c>
      <c r="H3130" s="51" t="s">
        <v>6</v>
      </c>
      <c r="I3130" s="124"/>
      <c r="J3130" s="51">
        <v>5</v>
      </c>
      <c r="K3130" s="51">
        <v>3</v>
      </c>
      <c r="L3130" s="52">
        <v>6</v>
      </c>
      <c r="M3130" s="49">
        <f t="shared" si="144"/>
        <v>2144</v>
      </c>
      <c r="N3130" s="2">
        <f t="shared" si="145"/>
        <v>3</v>
      </c>
      <c r="O3130" s="16">
        <f t="shared" si="146"/>
        <v>3</v>
      </c>
    </row>
    <row r="3131" spans="7:15" ht="13.5" customHeight="1" x14ac:dyDescent="0.25">
      <c r="G3131" s="50">
        <v>42392</v>
      </c>
      <c r="H3131" s="51" t="s">
        <v>6</v>
      </c>
      <c r="I3131" s="124"/>
      <c r="J3131" s="51">
        <v>5</v>
      </c>
      <c r="K3131" s="51">
        <v>3</v>
      </c>
      <c r="L3131" s="52">
        <v>6</v>
      </c>
      <c r="M3131" s="49">
        <f t="shared" si="144"/>
        <v>2144</v>
      </c>
      <c r="N3131" s="2">
        <f t="shared" si="145"/>
        <v>3</v>
      </c>
      <c r="O3131" s="16">
        <f t="shared" si="146"/>
        <v>3</v>
      </c>
    </row>
    <row r="3132" spans="7:15" ht="13.5" customHeight="1" x14ac:dyDescent="0.25">
      <c r="G3132" s="50">
        <v>42392</v>
      </c>
      <c r="H3132" s="51" t="s">
        <v>6</v>
      </c>
      <c r="I3132" s="124"/>
      <c r="J3132" s="51">
        <v>5</v>
      </c>
      <c r="K3132" s="51">
        <v>3</v>
      </c>
      <c r="L3132" s="52">
        <v>6</v>
      </c>
      <c r="M3132" s="49">
        <f t="shared" si="144"/>
        <v>2144</v>
      </c>
      <c r="N3132" s="2">
        <f t="shared" si="145"/>
        <v>2</v>
      </c>
      <c r="O3132" s="16">
        <f t="shared" si="146"/>
        <v>3</v>
      </c>
    </row>
    <row r="3133" spans="7:15" ht="13.5" customHeight="1" x14ac:dyDescent="0.25">
      <c r="G3133" s="50">
        <v>42392</v>
      </c>
      <c r="H3133" s="51" t="s">
        <v>6</v>
      </c>
      <c r="I3133" s="124"/>
      <c r="J3133" s="51">
        <v>5</v>
      </c>
      <c r="K3133" s="51">
        <v>3</v>
      </c>
      <c r="L3133" s="52">
        <v>6</v>
      </c>
      <c r="M3133" s="49">
        <f t="shared" si="144"/>
        <v>2144</v>
      </c>
      <c r="N3133" s="2">
        <f t="shared" si="145"/>
        <v>1</v>
      </c>
      <c r="O3133" s="16">
        <f t="shared" si="146"/>
        <v>3</v>
      </c>
    </row>
    <row r="3134" spans="7:15" ht="13.5" customHeight="1" x14ac:dyDescent="0.25">
      <c r="G3134" s="50">
        <v>42392</v>
      </c>
      <c r="H3134" s="51" t="s">
        <v>6</v>
      </c>
      <c r="I3134" s="124"/>
      <c r="J3134" s="51">
        <v>5</v>
      </c>
      <c r="K3134" s="51">
        <v>3</v>
      </c>
      <c r="L3134" s="52">
        <v>7</v>
      </c>
      <c r="M3134" s="49">
        <f t="shared" si="144"/>
        <v>2145</v>
      </c>
      <c r="N3134" s="2">
        <f t="shared" si="145"/>
        <v>3</v>
      </c>
      <c r="O3134" s="16">
        <f t="shared" si="146"/>
        <v>3</v>
      </c>
    </row>
    <row r="3135" spans="7:15" ht="13.5" customHeight="1" x14ac:dyDescent="0.25">
      <c r="G3135" s="50">
        <v>42392</v>
      </c>
      <c r="H3135" s="51" t="s">
        <v>6</v>
      </c>
      <c r="I3135" s="124"/>
      <c r="J3135" s="51">
        <v>5</v>
      </c>
      <c r="K3135" s="51">
        <v>3</v>
      </c>
      <c r="L3135" s="52">
        <v>7</v>
      </c>
      <c r="M3135" s="49">
        <f t="shared" si="144"/>
        <v>2145</v>
      </c>
      <c r="N3135" s="2">
        <f t="shared" si="145"/>
        <v>3</v>
      </c>
      <c r="O3135" s="16">
        <f t="shared" si="146"/>
        <v>3</v>
      </c>
    </row>
    <row r="3136" spans="7:15" ht="13.5" customHeight="1" x14ac:dyDescent="0.25">
      <c r="G3136" s="50">
        <v>42392</v>
      </c>
      <c r="H3136" s="51" t="s">
        <v>6</v>
      </c>
      <c r="I3136" s="124"/>
      <c r="J3136" s="51">
        <v>5</v>
      </c>
      <c r="K3136" s="51">
        <v>3</v>
      </c>
      <c r="L3136" s="52">
        <v>7</v>
      </c>
      <c r="M3136" s="49">
        <f t="shared" si="144"/>
        <v>2145</v>
      </c>
      <c r="N3136" s="2">
        <f t="shared" si="145"/>
        <v>3</v>
      </c>
      <c r="O3136" s="16">
        <f t="shared" si="146"/>
        <v>3</v>
      </c>
    </row>
    <row r="3137" spans="7:15" ht="13.5" customHeight="1" x14ac:dyDescent="0.25">
      <c r="G3137" s="50">
        <v>42392</v>
      </c>
      <c r="H3137" s="51" t="s">
        <v>6</v>
      </c>
      <c r="I3137" s="124"/>
      <c r="J3137" s="51">
        <v>5</v>
      </c>
      <c r="K3137" s="51">
        <v>3</v>
      </c>
      <c r="L3137" s="52">
        <v>7</v>
      </c>
      <c r="M3137" s="49">
        <f t="shared" si="144"/>
        <v>2145</v>
      </c>
      <c r="N3137" s="2">
        <f t="shared" si="145"/>
        <v>2</v>
      </c>
      <c r="O3137" s="16">
        <f t="shared" si="146"/>
        <v>3</v>
      </c>
    </row>
    <row r="3138" spans="7:15" ht="13.5" customHeight="1" x14ac:dyDescent="0.25">
      <c r="G3138" s="50">
        <v>42392</v>
      </c>
      <c r="H3138" s="51" t="s">
        <v>6</v>
      </c>
      <c r="I3138" s="124"/>
      <c r="J3138" s="51">
        <v>5</v>
      </c>
      <c r="K3138" s="51">
        <v>3</v>
      </c>
      <c r="L3138" s="52">
        <v>7</v>
      </c>
      <c r="M3138" s="49">
        <f t="shared" si="144"/>
        <v>2145</v>
      </c>
      <c r="N3138" s="2">
        <f t="shared" si="145"/>
        <v>1</v>
      </c>
      <c r="O3138" s="16">
        <f t="shared" si="146"/>
        <v>3</v>
      </c>
    </row>
    <row r="3139" spans="7:15" ht="13.5" customHeight="1" x14ac:dyDescent="0.25">
      <c r="G3139" s="50">
        <v>42392</v>
      </c>
      <c r="H3139" s="51" t="s">
        <v>6</v>
      </c>
      <c r="I3139" s="124"/>
      <c r="J3139" s="51">
        <v>5</v>
      </c>
      <c r="K3139" s="51">
        <v>3</v>
      </c>
      <c r="L3139" s="52">
        <v>8</v>
      </c>
      <c r="M3139" s="49">
        <f t="shared" si="144"/>
        <v>2146</v>
      </c>
      <c r="N3139" s="2">
        <f t="shared" si="145"/>
        <v>3</v>
      </c>
      <c r="O3139" s="16">
        <f t="shared" si="146"/>
        <v>3</v>
      </c>
    </row>
    <row r="3140" spans="7:15" ht="13.5" customHeight="1" x14ac:dyDescent="0.25">
      <c r="G3140" s="50">
        <v>42392</v>
      </c>
      <c r="H3140" s="51" t="s">
        <v>6</v>
      </c>
      <c r="I3140" s="124"/>
      <c r="J3140" s="51">
        <v>5</v>
      </c>
      <c r="K3140" s="51">
        <v>3</v>
      </c>
      <c r="L3140" s="52">
        <v>8</v>
      </c>
      <c r="M3140" s="49">
        <f t="shared" si="144"/>
        <v>2146</v>
      </c>
      <c r="N3140" s="2">
        <f t="shared" si="145"/>
        <v>3</v>
      </c>
      <c r="O3140" s="16">
        <f t="shared" si="146"/>
        <v>3</v>
      </c>
    </row>
    <row r="3141" spans="7:15" ht="13.5" customHeight="1" x14ac:dyDescent="0.25">
      <c r="G3141" s="50">
        <v>42392</v>
      </c>
      <c r="H3141" s="51" t="s">
        <v>6</v>
      </c>
      <c r="I3141" s="124"/>
      <c r="J3141" s="51">
        <v>5</v>
      </c>
      <c r="K3141" s="51">
        <v>3</v>
      </c>
      <c r="L3141" s="52">
        <v>8</v>
      </c>
      <c r="M3141" s="49">
        <f t="shared" si="144"/>
        <v>2146</v>
      </c>
      <c r="N3141" s="2">
        <f t="shared" si="145"/>
        <v>3</v>
      </c>
      <c r="O3141" s="16">
        <f t="shared" si="146"/>
        <v>3</v>
      </c>
    </row>
    <row r="3142" spans="7:15" ht="13.5" customHeight="1" x14ac:dyDescent="0.25">
      <c r="G3142" s="50">
        <v>42392</v>
      </c>
      <c r="H3142" s="51" t="s">
        <v>6</v>
      </c>
      <c r="I3142" s="124"/>
      <c r="J3142" s="51">
        <v>5</v>
      </c>
      <c r="K3142" s="51">
        <v>3</v>
      </c>
      <c r="L3142" s="52">
        <v>8</v>
      </c>
      <c r="M3142" s="49">
        <f t="shared" ref="M3142:M3205" si="147">IF(AND(G3142=G3141,L3142=L3141,I3142=I3141),M3141,M3141+1)</f>
        <v>2146</v>
      </c>
      <c r="N3142" s="2">
        <f t="shared" si="145"/>
        <v>2</v>
      </c>
      <c r="O3142" s="16">
        <f t="shared" si="146"/>
        <v>3</v>
      </c>
    </row>
    <row r="3143" spans="7:15" ht="13.5" customHeight="1" x14ac:dyDescent="0.25">
      <c r="G3143" s="50">
        <v>42392</v>
      </c>
      <c r="H3143" s="51" t="s">
        <v>6</v>
      </c>
      <c r="I3143" s="124"/>
      <c r="J3143" s="51">
        <v>5</v>
      </c>
      <c r="K3143" s="51">
        <v>3</v>
      </c>
      <c r="L3143" s="52">
        <v>8</v>
      </c>
      <c r="M3143" s="49">
        <f t="shared" si="147"/>
        <v>2146</v>
      </c>
      <c r="N3143" s="2">
        <f t="shared" si="145"/>
        <v>1</v>
      </c>
      <c r="O3143" s="16">
        <f t="shared" si="146"/>
        <v>3</v>
      </c>
    </row>
    <row r="3144" spans="7:15" ht="13.5" customHeight="1" x14ac:dyDescent="0.25">
      <c r="G3144" s="50">
        <v>42392</v>
      </c>
      <c r="H3144" s="51" t="s">
        <v>6</v>
      </c>
      <c r="I3144" s="124"/>
      <c r="J3144" s="51">
        <v>5</v>
      </c>
      <c r="K3144" s="51">
        <v>3</v>
      </c>
      <c r="L3144" s="52">
        <v>9</v>
      </c>
      <c r="M3144" s="49">
        <f t="shared" si="147"/>
        <v>2147</v>
      </c>
      <c r="N3144" s="2">
        <f t="shared" si="145"/>
        <v>3</v>
      </c>
      <c r="O3144" s="16">
        <f t="shared" si="146"/>
        <v>3</v>
      </c>
    </row>
    <row r="3145" spans="7:15" ht="13.5" customHeight="1" x14ac:dyDescent="0.25">
      <c r="G3145" s="50">
        <v>42392</v>
      </c>
      <c r="H3145" s="51" t="s">
        <v>6</v>
      </c>
      <c r="I3145" s="124"/>
      <c r="J3145" s="51">
        <v>5</v>
      </c>
      <c r="K3145" s="51">
        <v>3</v>
      </c>
      <c r="L3145" s="52">
        <v>9</v>
      </c>
      <c r="M3145" s="49">
        <f t="shared" si="147"/>
        <v>2147</v>
      </c>
      <c r="N3145" s="2">
        <f t="shared" ref="N3145:N3208" si="148">IF(M3145=M3147,3,IF(M3145=M3146,2,1))</f>
        <v>3</v>
      </c>
      <c r="O3145" s="16">
        <f t="shared" ref="O3145:O3208" si="149">IF(N3143=3,3,IF(N3144=3,3,IF(N3144=2,2,N3145)))</f>
        <v>3</v>
      </c>
    </row>
    <row r="3146" spans="7:15" ht="13.5" customHeight="1" x14ac:dyDescent="0.25">
      <c r="G3146" s="50">
        <v>42392</v>
      </c>
      <c r="H3146" s="51" t="s">
        <v>6</v>
      </c>
      <c r="I3146" s="124"/>
      <c r="J3146" s="51">
        <v>5</v>
      </c>
      <c r="K3146" s="51">
        <v>3</v>
      </c>
      <c r="L3146" s="52">
        <v>9</v>
      </c>
      <c r="M3146" s="49">
        <f t="shared" si="147"/>
        <v>2147</v>
      </c>
      <c r="N3146" s="2">
        <f t="shared" si="148"/>
        <v>3</v>
      </c>
      <c r="O3146" s="16">
        <f t="shared" si="149"/>
        <v>3</v>
      </c>
    </row>
    <row r="3147" spans="7:15" ht="13.5" customHeight="1" x14ac:dyDescent="0.25">
      <c r="G3147" s="50">
        <v>42392</v>
      </c>
      <c r="H3147" s="51" t="s">
        <v>6</v>
      </c>
      <c r="I3147" s="124"/>
      <c r="J3147" s="51">
        <v>5</v>
      </c>
      <c r="K3147" s="51">
        <v>3</v>
      </c>
      <c r="L3147" s="52">
        <v>9</v>
      </c>
      <c r="M3147" s="49">
        <f t="shared" si="147"/>
        <v>2147</v>
      </c>
      <c r="N3147" s="2">
        <f t="shared" si="148"/>
        <v>2</v>
      </c>
      <c r="O3147" s="16">
        <f t="shared" si="149"/>
        <v>3</v>
      </c>
    </row>
    <row r="3148" spans="7:15" ht="13.5" customHeight="1" x14ac:dyDescent="0.25">
      <c r="G3148" s="50">
        <v>42392</v>
      </c>
      <c r="H3148" s="51" t="s">
        <v>3</v>
      </c>
      <c r="I3148" s="124"/>
      <c r="J3148" s="51">
        <v>3</v>
      </c>
      <c r="K3148" s="51">
        <v>3</v>
      </c>
      <c r="L3148" s="52">
        <v>9</v>
      </c>
      <c r="M3148" s="49">
        <f t="shared" si="147"/>
        <v>2147</v>
      </c>
      <c r="N3148" s="2">
        <f t="shared" si="148"/>
        <v>1</v>
      </c>
      <c r="O3148" s="16">
        <f t="shared" si="149"/>
        <v>3</v>
      </c>
    </row>
    <row r="3149" spans="7:15" ht="13.5" customHeight="1" x14ac:dyDescent="0.25">
      <c r="G3149" s="50">
        <v>42395</v>
      </c>
      <c r="H3149" s="51" t="s">
        <v>4</v>
      </c>
      <c r="I3149" s="124"/>
      <c r="J3149" s="51">
        <v>3</v>
      </c>
      <c r="K3149" s="51">
        <v>7</v>
      </c>
      <c r="L3149" s="52">
        <v>1</v>
      </c>
      <c r="M3149" s="49">
        <f t="shared" si="147"/>
        <v>2148</v>
      </c>
      <c r="N3149" s="2">
        <f t="shared" si="148"/>
        <v>3</v>
      </c>
      <c r="O3149" s="16">
        <f t="shared" si="149"/>
        <v>3</v>
      </c>
    </row>
    <row r="3150" spans="7:15" ht="13.5" customHeight="1" x14ac:dyDescent="0.25">
      <c r="G3150" s="50">
        <v>42395</v>
      </c>
      <c r="H3150" s="51" t="s">
        <v>4</v>
      </c>
      <c r="I3150" s="124"/>
      <c r="J3150" s="51">
        <v>3</v>
      </c>
      <c r="K3150" s="51">
        <v>7</v>
      </c>
      <c r="L3150" s="52">
        <v>1</v>
      </c>
      <c r="M3150" s="49">
        <f t="shared" si="147"/>
        <v>2148</v>
      </c>
      <c r="N3150" s="2">
        <f t="shared" si="148"/>
        <v>3</v>
      </c>
      <c r="O3150" s="16">
        <f t="shared" si="149"/>
        <v>3</v>
      </c>
    </row>
    <row r="3151" spans="7:15" ht="13.5" customHeight="1" x14ac:dyDescent="0.25">
      <c r="G3151" s="50">
        <v>42395</v>
      </c>
      <c r="H3151" s="51" t="s">
        <v>4</v>
      </c>
      <c r="I3151" s="124"/>
      <c r="J3151" s="51">
        <v>3</v>
      </c>
      <c r="K3151" s="51">
        <v>7</v>
      </c>
      <c r="L3151" s="52">
        <v>1</v>
      </c>
      <c r="M3151" s="49">
        <f t="shared" si="147"/>
        <v>2148</v>
      </c>
      <c r="N3151" s="2">
        <f t="shared" si="148"/>
        <v>3</v>
      </c>
      <c r="O3151" s="16">
        <f t="shared" si="149"/>
        <v>3</v>
      </c>
    </row>
    <row r="3152" spans="7:15" ht="13.5" customHeight="1" x14ac:dyDescent="0.25">
      <c r="G3152" s="50">
        <v>42395</v>
      </c>
      <c r="H3152" s="51" t="s">
        <v>4</v>
      </c>
      <c r="I3152" s="124"/>
      <c r="J3152" s="51">
        <v>3</v>
      </c>
      <c r="K3152" s="51">
        <v>7</v>
      </c>
      <c r="L3152" s="52">
        <v>1</v>
      </c>
      <c r="M3152" s="49">
        <f t="shared" si="147"/>
        <v>2148</v>
      </c>
      <c r="N3152" s="2">
        <f t="shared" si="148"/>
        <v>2</v>
      </c>
      <c r="O3152" s="16">
        <f t="shared" si="149"/>
        <v>3</v>
      </c>
    </row>
    <row r="3153" spans="7:15" ht="13.5" customHeight="1" x14ac:dyDescent="0.25">
      <c r="G3153" s="50">
        <v>42395</v>
      </c>
      <c r="H3153" s="51" t="s">
        <v>4</v>
      </c>
      <c r="I3153" s="124"/>
      <c r="J3153" s="51">
        <v>3</v>
      </c>
      <c r="K3153" s="51">
        <v>7</v>
      </c>
      <c r="L3153" s="52">
        <v>1</v>
      </c>
      <c r="M3153" s="49">
        <f t="shared" si="147"/>
        <v>2148</v>
      </c>
      <c r="N3153" s="2">
        <f t="shared" si="148"/>
        <v>1</v>
      </c>
      <c r="O3153" s="16">
        <f t="shared" si="149"/>
        <v>3</v>
      </c>
    </row>
    <row r="3154" spans="7:15" ht="13.5" customHeight="1" x14ac:dyDescent="0.25">
      <c r="G3154" s="50">
        <v>42395</v>
      </c>
      <c r="H3154" s="51" t="s">
        <v>4</v>
      </c>
      <c r="I3154" s="124"/>
      <c r="J3154" s="51">
        <v>3</v>
      </c>
      <c r="K3154" s="51">
        <v>7</v>
      </c>
      <c r="L3154" s="52">
        <v>2</v>
      </c>
      <c r="M3154" s="49">
        <f t="shared" si="147"/>
        <v>2149</v>
      </c>
      <c r="N3154" s="2">
        <f t="shared" si="148"/>
        <v>3</v>
      </c>
      <c r="O3154" s="16">
        <f t="shared" si="149"/>
        <v>3</v>
      </c>
    </row>
    <row r="3155" spans="7:15" ht="13.5" customHeight="1" x14ac:dyDescent="0.25">
      <c r="G3155" s="50">
        <v>42395</v>
      </c>
      <c r="H3155" s="51" t="s">
        <v>4</v>
      </c>
      <c r="I3155" s="124"/>
      <c r="J3155" s="51">
        <v>3</v>
      </c>
      <c r="K3155" s="51">
        <v>7</v>
      </c>
      <c r="L3155" s="52">
        <v>2</v>
      </c>
      <c r="M3155" s="49">
        <f t="shared" si="147"/>
        <v>2149</v>
      </c>
      <c r="N3155" s="2">
        <f t="shared" si="148"/>
        <v>3</v>
      </c>
      <c r="O3155" s="16">
        <f t="shared" si="149"/>
        <v>3</v>
      </c>
    </row>
    <row r="3156" spans="7:15" ht="13.5" customHeight="1" x14ac:dyDescent="0.25">
      <c r="G3156" s="50">
        <v>42395</v>
      </c>
      <c r="H3156" s="51" t="s">
        <v>4</v>
      </c>
      <c r="I3156" s="124"/>
      <c r="J3156" s="51">
        <v>3</v>
      </c>
      <c r="K3156" s="51">
        <v>7</v>
      </c>
      <c r="L3156" s="52">
        <v>2</v>
      </c>
      <c r="M3156" s="49">
        <f t="shared" si="147"/>
        <v>2149</v>
      </c>
      <c r="N3156" s="2">
        <f t="shared" si="148"/>
        <v>3</v>
      </c>
      <c r="O3156" s="16">
        <f t="shared" si="149"/>
        <v>3</v>
      </c>
    </row>
    <row r="3157" spans="7:15" ht="13.5" customHeight="1" x14ac:dyDescent="0.25">
      <c r="G3157" s="50">
        <v>42395</v>
      </c>
      <c r="H3157" s="51" t="s">
        <v>4</v>
      </c>
      <c r="I3157" s="124"/>
      <c r="J3157" s="51">
        <v>3</v>
      </c>
      <c r="K3157" s="51">
        <v>7</v>
      </c>
      <c r="L3157" s="52">
        <v>2</v>
      </c>
      <c r="M3157" s="49">
        <f t="shared" si="147"/>
        <v>2149</v>
      </c>
      <c r="N3157" s="2">
        <f t="shared" si="148"/>
        <v>2</v>
      </c>
      <c r="O3157" s="16">
        <f t="shared" si="149"/>
        <v>3</v>
      </c>
    </row>
    <row r="3158" spans="7:15" ht="13.5" customHeight="1" x14ac:dyDescent="0.25">
      <c r="G3158" s="50">
        <v>42395</v>
      </c>
      <c r="H3158" s="51" t="s">
        <v>4</v>
      </c>
      <c r="I3158" s="124"/>
      <c r="J3158" s="51">
        <v>3</v>
      </c>
      <c r="K3158" s="51">
        <v>7</v>
      </c>
      <c r="L3158" s="52">
        <v>2</v>
      </c>
      <c r="M3158" s="49">
        <f t="shared" si="147"/>
        <v>2149</v>
      </c>
      <c r="N3158" s="2">
        <f t="shared" si="148"/>
        <v>1</v>
      </c>
      <c r="O3158" s="16">
        <f t="shared" si="149"/>
        <v>3</v>
      </c>
    </row>
    <row r="3159" spans="7:15" ht="13.5" customHeight="1" x14ac:dyDescent="0.25">
      <c r="G3159" s="50">
        <v>42395</v>
      </c>
      <c r="H3159" s="51" t="s">
        <v>4</v>
      </c>
      <c r="I3159" s="124"/>
      <c r="J3159" s="51">
        <v>3</v>
      </c>
      <c r="K3159" s="51">
        <v>7</v>
      </c>
      <c r="L3159" s="52">
        <v>5</v>
      </c>
      <c r="M3159" s="49">
        <f t="shared" si="147"/>
        <v>2150</v>
      </c>
      <c r="N3159" s="2">
        <f t="shared" si="148"/>
        <v>3</v>
      </c>
      <c r="O3159" s="16">
        <f t="shared" si="149"/>
        <v>3</v>
      </c>
    </row>
    <row r="3160" spans="7:15" ht="13.5" customHeight="1" x14ac:dyDescent="0.25">
      <c r="G3160" s="50">
        <v>42395</v>
      </c>
      <c r="H3160" s="51" t="s">
        <v>4</v>
      </c>
      <c r="I3160" s="124"/>
      <c r="J3160" s="51">
        <v>3</v>
      </c>
      <c r="K3160" s="51">
        <v>7</v>
      </c>
      <c r="L3160" s="52">
        <v>5</v>
      </c>
      <c r="M3160" s="49">
        <f t="shared" si="147"/>
        <v>2150</v>
      </c>
      <c r="N3160" s="2">
        <f t="shared" si="148"/>
        <v>3</v>
      </c>
      <c r="O3160" s="16">
        <f t="shared" si="149"/>
        <v>3</v>
      </c>
    </row>
    <row r="3161" spans="7:15" ht="13.5" customHeight="1" x14ac:dyDescent="0.25">
      <c r="G3161" s="50">
        <v>42395</v>
      </c>
      <c r="H3161" s="51" t="s">
        <v>4</v>
      </c>
      <c r="I3161" s="124"/>
      <c r="J3161" s="51">
        <v>3</v>
      </c>
      <c r="K3161" s="51">
        <v>7</v>
      </c>
      <c r="L3161" s="52">
        <v>5</v>
      </c>
      <c r="M3161" s="49">
        <f t="shared" si="147"/>
        <v>2150</v>
      </c>
      <c r="N3161" s="2">
        <f t="shared" si="148"/>
        <v>3</v>
      </c>
      <c r="O3161" s="16">
        <f t="shared" si="149"/>
        <v>3</v>
      </c>
    </row>
    <row r="3162" spans="7:15" ht="13.5" customHeight="1" x14ac:dyDescent="0.25">
      <c r="G3162" s="50">
        <v>42395</v>
      </c>
      <c r="H3162" s="51" t="s">
        <v>4</v>
      </c>
      <c r="I3162" s="124"/>
      <c r="J3162" s="51">
        <v>3</v>
      </c>
      <c r="K3162" s="51">
        <v>7</v>
      </c>
      <c r="L3162" s="52">
        <v>5</v>
      </c>
      <c r="M3162" s="49">
        <f t="shared" si="147"/>
        <v>2150</v>
      </c>
      <c r="N3162" s="2">
        <f t="shared" si="148"/>
        <v>2</v>
      </c>
      <c r="O3162" s="16">
        <f t="shared" si="149"/>
        <v>3</v>
      </c>
    </row>
    <row r="3163" spans="7:15" ht="13.5" customHeight="1" x14ac:dyDescent="0.25">
      <c r="G3163" s="50">
        <v>42395</v>
      </c>
      <c r="H3163" s="51" t="s">
        <v>4</v>
      </c>
      <c r="I3163" s="124"/>
      <c r="J3163" s="51">
        <v>3</v>
      </c>
      <c r="K3163" s="51">
        <v>7</v>
      </c>
      <c r="L3163" s="52">
        <v>5</v>
      </c>
      <c r="M3163" s="49">
        <f t="shared" si="147"/>
        <v>2150</v>
      </c>
      <c r="N3163" s="2">
        <f t="shared" si="148"/>
        <v>1</v>
      </c>
      <c r="O3163" s="16">
        <f t="shared" si="149"/>
        <v>3</v>
      </c>
    </row>
    <row r="3164" spans="7:15" ht="13.5" customHeight="1" x14ac:dyDescent="0.25">
      <c r="G3164" s="50">
        <v>42395</v>
      </c>
      <c r="H3164" s="51" t="s">
        <v>4</v>
      </c>
      <c r="I3164" s="124"/>
      <c r="J3164" s="51">
        <v>3</v>
      </c>
      <c r="K3164" s="51">
        <v>7</v>
      </c>
      <c r="L3164" s="52">
        <v>6</v>
      </c>
      <c r="M3164" s="49">
        <f t="shared" si="147"/>
        <v>2151</v>
      </c>
      <c r="N3164" s="2">
        <f t="shared" si="148"/>
        <v>3</v>
      </c>
      <c r="O3164" s="16">
        <f t="shared" si="149"/>
        <v>3</v>
      </c>
    </row>
    <row r="3165" spans="7:15" ht="13.5" customHeight="1" x14ac:dyDescent="0.25">
      <c r="G3165" s="50">
        <v>42395</v>
      </c>
      <c r="H3165" s="51" t="s">
        <v>4</v>
      </c>
      <c r="I3165" s="124"/>
      <c r="J3165" s="51">
        <v>3</v>
      </c>
      <c r="K3165" s="51">
        <v>7</v>
      </c>
      <c r="L3165" s="52">
        <v>6</v>
      </c>
      <c r="M3165" s="49">
        <f t="shared" si="147"/>
        <v>2151</v>
      </c>
      <c r="N3165" s="2">
        <f t="shared" si="148"/>
        <v>3</v>
      </c>
      <c r="O3165" s="16">
        <f t="shared" si="149"/>
        <v>3</v>
      </c>
    </row>
    <row r="3166" spans="7:15" ht="13.5" customHeight="1" x14ac:dyDescent="0.25">
      <c r="G3166" s="50">
        <v>42395</v>
      </c>
      <c r="H3166" s="51" t="s">
        <v>4</v>
      </c>
      <c r="I3166" s="124"/>
      <c r="J3166" s="51">
        <v>3</v>
      </c>
      <c r="K3166" s="51">
        <v>7</v>
      </c>
      <c r="L3166" s="52">
        <v>6</v>
      </c>
      <c r="M3166" s="49">
        <f t="shared" si="147"/>
        <v>2151</v>
      </c>
      <c r="N3166" s="2">
        <f t="shared" si="148"/>
        <v>3</v>
      </c>
      <c r="O3166" s="16">
        <f t="shared" si="149"/>
        <v>3</v>
      </c>
    </row>
    <row r="3167" spans="7:15" ht="13.5" customHeight="1" x14ac:dyDescent="0.25">
      <c r="G3167" s="50">
        <v>42395</v>
      </c>
      <c r="H3167" s="51" t="s">
        <v>4</v>
      </c>
      <c r="I3167" s="124"/>
      <c r="J3167" s="51">
        <v>3</v>
      </c>
      <c r="K3167" s="51">
        <v>7</v>
      </c>
      <c r="L3167" s="52">
        <v>6</v>
      </c>
      <c r="M3167" s="49">
        <f t="shared" si="147"/>
        <v>2151</v>
      </c>
      <c r="N3167" s="2">
        <f t="shared" si="148"/>
        <v>2</v>
      </c>
      <c r="O3167" s="16">
        <f t="shared" si="149"/>
        <v>3</v>
      </c>
    </row>
    <row r="3168" spans="7:15" ht="13.5" customHeight="1" x14ac:dyDescent="0.25">
      <c r="G3168" s="50">
        <v>42395</v>
      </c>
      <c r="H3168" s="51" t="s">
        <v>4</v>
      </c>
      <c r="I3168" s="124"/>
      <c r="J3168" s="51">
        <v>3</v>
      </c>
      <c r="K3168" s="51">
        <v>7</v>
      </c>
      <c r="L3168" s="52">
        <v>6</v>
      </c>
      <c r="M3168" s="49">
        <f t="shared" si="147"/>
        <v>2151</v>
      </c>
      <c r="N3168" s="2">
        <f t="shared" si="148"/>
        <v>1</v>
      </c>
      <c r="O3168" s="16">
        <f t="shared" si="149"/>
        <v>3</v>
      </c>
    </row>
    <row r="3169" spans="7:15" ht="13.5" customHeight="1" x14ac:dyDescent="0.25">
      <c r="G3169" s="50">
        <v>42395</v>
      </c>
      <c r="H3169" s="51" t="s">
        <v>4</v>
      </c>
      <c r="I3169" s="124"/>
      <c r="J3169" s="51">
        <v>3</v>
      </c>
      <c r="K3169" s="51">
        <v>7</v>
      </c>
      <c r="L3169" s="52">
        <v>7</v>
      </c>
      <c r="M3169" s="49">
        <f t="shared" si="147"/>
        <v>2152</v>
      </c>
      <c r="N3169" s="2">
        <f t="shared" si="148"/>
        <v>3</v>
      </c>
      <c r="O3169" s="16">
        <f t="shared" si="149"/>
        <v>3</v>
      </c>
    </row>
    <row r="3170" spans="7:15" ht="13.5" customHeight="1" x14ac:dyDescent="0.25">
      <c r="G3170" s="50">
        <v>42395</v>
      </c>
      <c r="H3170" s="51" t="s">
        <v>4</v>
      </c>
      <c r="I3170" s="124"/>
      <c r="J3170" s="51">
        <v>3</v>
      </c>
      <c r="K3170" s="51">
        <v>7</v>
      </c>
      <c r="L3170" s="52">
        <v>7</v>
      </c>
      <c r="M3170" s="49">
        <f t="shared" si="147"/>
        <v>2152</v>
      </c>
      <c r="N3170" s="2">
        <f t="shared" si="148"/>
        <v>3</v>
      </c>
      <c r="O3170" s="16">
        <f t="shared" si="149"/>
        <v>3</v>
      </c>
    </row>
    <row r="3171" spans="7:15" ht="13.5" customHeight="1" x14ac:dyDescent="0.25">
      <c r="G3171" s="50">
        <v>42395</v>
      </c>
      <c r="H3171" s="51" t="s">
        <v>4</v>
      </c>
      <c r="I3171" s="124"/>
      <c r="J3171" s="51">
        <v>3</v>
      </c>
      <c r="K3171" s="51">
        <v>7</v>
      </c>
      <c r="L3171" s="52">
        <v>7</v>
      </c>
      <c r="M3171" s="49">
        <f t="shared" si="147"/>
        <v>2152</v>
      </c>
      <c r="N3171" s="2">
        <f t="shared" si="148"/>
        <v>3</v>
      </c>
      <c r="O3171" s="16">
        <f t="shared" si="149"/>
        <v>3</v>
      </c>
    </row>
    <row r="3172" spans="7:15" ht="13.5" customHeight="1" x14ac:dyDescent="0.25">
      <c r="G3172" s="50">
        <v>42395</v>
      </c>
      <c r="H3172" s="51" t="s">
        <v>4</v>
      </c>
      <c r="I3172" s="124"/>
      <c r="J3172" s="51">
        <v>3</v>
      </c>
      <c r="K3172" s="51">
        <v>7</v>
      </c>
      <c r="L3172" s="52">
        <v>7</v>
      </c>
      <c r="M3172" s="49">
        <f t="shared" si="147"/>
        <v>2152</v>
      </c>
      <c r="N3172" s="2">
        <f t="shared" si="148"/>
        <v>2</v>
      </c>
      <c r="O3172" s="16">
        <f t="shared" si="149"/>
        <v>3</v>
      </c>
    </row>
    <row r="3173" spans="7:15" ht="13.5" customHeight="1" x14ac:dyDescent="0.25">
      <c r="G3173" s="50">
        <v>42395</v>
      </c>
      <c r="H3173" s="51" t="s">
        <v>4</v>
      </c>
      <c r="I3173" s="124"/>
      <c r="J3173" s="51">
        <v>3</v>
      </c>
      <c r="K3173" s="51">
        <v>7</v>
      </c>
      <c r="L3173" s="52">
        <v>7</v>
      </c>
      <c r="M3173" s="49">
        <f t="shared" si="147"/>
        <v>2152</v>
      </c>
      <c r="N3173" s="2">
        <f t="shared" si="148"/>
        <v>1</v>
      </c>
      <c r="O3173" s="16">
        <f t="shared" si="149"/>
        <v>3</v>
      </c>
    </row>
    <row r="3174" spans="7:15" ht="13.5" customHeight="1" x14ac:dyDescent="0.25">
      <c r="G3174" s="50">
        <v>42395</v>
      </c>
      <c r="H3174" s="51" t="s">
        <v>4</v>
      </c>
      <c r="I3174" s="124"/>
      <c r="J3174" s="51">
        <v>3</v>
      </c>
      <c r="K3174" s="51">
        <v>7</v>
      </c>
      <c r="L3174" s="52">
        <v>8</v>
      </c>
      <c r="M3174" s="49">
        <f t="shared" si="147"/>
        <v>2153</v>
      </c>
      <c r="N3174" s="2">
        <f t="shared" si="148"/>
        <v>3</v>
      </c>
      <c r="O3174" s="16">
        <f t="shared" si="149"/>
        <v>3</v>
      </c>
    </row>
    <row r="3175" spans="7:15" ht="13.5" customHeight="1" x14ac:dyDescent="0.25">
      <c r="G3175" s="50">
        <v>42395</v>
      </c>
      <c r="H3175" s="51" t="s">
        <v>4</v>
      </c>
      <c r="I3175" s="124"/>
      <c r="J3175" s="51">
        <v>3</v>
      </c>
      <c r="K3175" s="51">
        <v>7</v>
      </c>
      <c r="L3175" s="52">
        <v>8</v>
      </c>
      <c r="M3175" s="49">
        <f t="shared" si="147"/>
        <v>2153</v>
      </c>
      <c r="N3175" s="2">
        <f t="shared" si="148"/>
        <v>3</v>
      </c>
      <c r="O3175" s="16">
        <f t="shared" si="149"/>
        <v>3</v>
      </c>
    </row>
    <row r="3176" spans="7:15" ht="13.5" customHeight="1" x14ac:dyDescent="0.25">
      <c r="G3176" s="50">
        <v>42395</v>
      </c>
      <c r="H3176" s="51" t="s">
        <v>4</v>
      </c>
      <c r="I3176" s="124"/>
      <c r="J3176" s="51">
        <v>3</v>
      </c>
      <c r="K3176" s="51">
        <v>7</v>
      </c>
      <c r="L3176" s="52">
        <v>8</v>
      </c>
      <c r="M3176" s="49">
        <f t="shared" si="147"/>
        <v>2153</v>
      </c>
      <c r="N3176" s="2">
        <f t="shared" si="148"/>
        <v>3</v>
      </c>
      <c r="O3176" s="16">
        <f t="shared" si="149"/>
        <v>3</v>
      </c>
    </row>
    <row r="3177" spans="7:15" ht="13.5" customHeight="1" x14ac:dyDescent="0.25">
      <c r="G3177" s="50">
        <v>42395</v>
      </c>
      <c r="H3177" s="51" t="s">
        <v>4</v>
      </c>
      <c r="I3177" s="124"/>
      <c r="J3177" s="51">
        <v>3</v>
      </c>
      <c r="K3177" s="51">
        <v>7</v>
      </c>
      <c r="L3177" s="52">
        <v>8</v>
      </c>
      <c r="M3177" s="49">
        <f t="shared" si="147"/>
        <v>2153</v>
      </c>
      <c r="N3177" s="2">
        <f t="shared" si="148"/>
        <v>2</v>
      </c>
      <c r="O3177" s="16">
        <f t="shared" si="149"/>
        <v>3</v>
      </c>
    </row>
    <row r="3178" spans="7:15" ht="13.5" customHeight="1" x14ac:dyDescent="0.25">
      <c r="G3178" s="50">
        <v>42395</v>
      </c>
      <c r="H3178" s="51" t="s">
        <v>4</v>
      </c>
      <c r="I3178" s="124"/>
      <c r="J3178" s="51">
        <v>3</v>
      </c>
      <c r="K3178" s="51">
        <v>7</v>
      </c>
      <c r="L3178" s="52">
        <v>8</v>
      </c>
      <c r="M3178" s="49">
        <f t="shared" si="147"/>
        <v>2153</v>
      </c>
      <c r="N3178" s="2">
        <f t="shared" si="148"/>
        <v>1</v>
      </c>
      <c r="O3178" s="16">
        <f t="shared" si="149"/>
        <v>3</v>
      </c>
    </row>
    <row r="3179" spans="7:15" ht="13.5" customHeight="1" x14ac:dyDescent="0.25">
      <c r="G3179" s="50">
        <v>42399</v>
      </c>
      <c r="H3179" s="51" t="s">
        <v>3</v>
      </c>
      <c r="I3179" s="124"/>
      <c r="J3179" s="51">
        <v>4</v>
      </c>
      <c r="K3179" s="51">
        <v>9</v>
      </c>
      <c r="L3179" s="52">
        <v>1</v>
      </c>
      <c r="M3179" s="49">
        <f t="shared" si="147"/>
        <v>2154</v>
      </c>
      <c r="N3179" s="2">
        <f t="shared" si="148"/>
        <v>3</v>
      </c>
      <c r="O3179" s="16">
        <f t="shared" si="149"/>
        <v>3</v>
      </c>
    </row>
    <row r="3180" spans="7:15" ht="13.5" customHeight="1" x14ac:dyDescent="0.25">
      <c r="G3180" s="50">
        <v>42399</v>
      </c>
      <c r="H3180" s="51" t="s">
        <v>3</v>
      </c>
      <c r="I3180" s="124"/>
      <c r="J3180" s="51">
        <v>4</v>
      </c>
      <c r="K3180" s="51">
        <v>9</v>
      </c>
      <c r="L3180" s="52">
        <v>1</v>
      </c>
      <c r="M3180" s="49">
        <f t="shared" si="147"/>
        <v>2154</v>
      </c>
      <c r="N3180" s="2">
        <f t="shared" si="148"/>
        <v>3</v>
      </c>
      <c r="O3180" s="16">
        <f t="shared" si="149"/>
        <v>3</v>
      </c>
    </row>
    <row r="3181" spans="7:15" ht="13.5" customHeight="1" x14ac:dyDescent="0.25">
      <c r="G3181" s="50">
        <v>42399</v>
      </c>
      <c r="H3181" s="51" t="s">
        <v>3</v>
      </c>
      <c r="I3181" s="124"/>
      <c r="J3181" s="51">
        <v>4</v>
      </c>
      <c r="K3181" s="51">
        <v>9</v>
      </c>
      <c r="L3181" s="52">
        <v>1</v>
      </c>
      <c r="M3181" s="49">
        <f t="shared" si="147"/>
        <v>2154</v>
      </c>
      <c r="N3181" s="2">
        <f t="shared" si="148"/>
        <v>3</v>
      </c>
      <c r="O3181" s="16">
        <f t="shared" si="149"/>
        <v>3</v>
      </c>
    </row>
    <row r="3182" spans="7:15" ht="13.5" customHeight="1" x14ac:dyDescent="0.25">
      <c r="G3182" s="50">
        <v>42399</v>
      </c>
      <c r="H3182" s="51" t="s">
        <v>3</v>
      </c>
      <c r="I3182" s="124"/>
      <c r="J3182" s="51">
        <v>4</v>
      </c>
      <c r="K3182" s="51">
        <v>9</v>
      </c>
      <c r="L3182" s="52">
        <v>1</v>
      </c>
      <c r="M3182" s="49">
        <f t="shared" si="147"/>
        <v>2154</v>
      </c>
      <c r="N3182" s="2">
        <f t="shared" si="148"/>
        <v>2</v>
      </c>
      <c r="O3182" s="16">
        <f t="shared" si="149"/>
        <v>3</v>
      </c>
    </row>
    <row r="3183" spans="7:15" ht="13.5" customHeight="1" x14ac:dyDescent="0.25">
      <c r="G3183" s="50">
        <v>42399</v>
      </c>
      <c r="H3183" s="51" t="s">
        <v>3</v>
      </c>
      <c r="I3183" s="124"/>
      <c r="J3183" s="51">
        <v>4</v>
      </c>
      <c r="K3183" s="51">
        <v>9</v>
      </c>
      <c r="L3183" s="52">
        <v>1</v>
      </c>
      <c r="M3183" s="49">
        <f t="shared" si="147"/>
        <v>2154</v>
      </c>
      <c r="N3183" s="2">
        <f t="shared" si="148"/>
        <v>1</v>
      </c>
      <c r="O3183" s="16">
        <f t="shared" si="149"/>
        <v>3</v>
      </c>
    </row>
    <row r="3184" spans="7:15" ht="13.5" customHeight="1" x14ac:dyDescent="0.25">
      <c r="G3184" s="50">
        <v>42399</v>
      </c>
      <c r="H3184" s="51" t="s">
        <v>3</v>
      </c>
      <c r="I3184" s="124"/>
      <c r="J3184" s="51">
        <v>4</v>
      </c>
      <c r="K3184" s="51">
        <v>9</v>
      </c>
      <c r="L3184" s="52">
        <v>2</v>
      </c>
      <c r="M3184" s="49">
        <f t="shared" si="147"/>
        <v>2155</v>
      </c>
      <c r="N3184" s="2">
        <f t="shared" si="148"/>
        <v>3</v>
      </c>
      <c r="O3184" s="16">
        <f t="shared" si="149"/>
        <v>3</v>
      </c>
    </row>
    <row r="3185" spans="7:15" ht="13.5" customHeight="1" x14ac:dyDescent="0.25">
      <c r="G3185" s="50">
        <v>42399</v>
      </c>
      <c r="H3185" s="51" t="s">
        <v>3</v>
      </c>
      <c r="I3185" s="124"/>
      <c r="J3185" s="51">
        <v>4</v>
      </c>
      <c r="K3185" s="51">
        <v>9</v>
      </c>
      <c r="L3185" s="52">
        <v>2</v>
      </c>
      <c r="M3185" s="49">
        <f t="shared" si="147"/>
        <v>2155</v>
      </c>
      <c r="N3185" s="2">
        <f t="shared" si="148"/>
        <v>3</v>
      </c>
      <c r="O3185" s="16">
        <f t="shared" si="149"/>
        <v>3</v>
      </c>
    </row>
    <row r="3186" spans="7:15" ht="13.5" customHeight="1" x14ac:dyDescent="0.25">
      <c r="G3186" s="50">
        <v>42399</v>
      </c>
      <c r="H3186" s="51" t="s">
        <v>3</v>
      </c>
      <c r="I3186" s="124"/>
      <c r="J3186" s="51">
        <v>4</v>
      </c>
      <c r="K3186" s="51">
        <v>9</v>
      </c>
      <c r="L3186" s="52">
        <v>2</v>
      </c>
      <c r="M3186" s="49">
        <f t="shared" si="147"/>
        <v>2155</v>
      </c>
      <c r="N3186" s="2">
        <f t="shared" si="148"/>
        <v>3</v>
      </c>
      <c r="O3186" s="16">
        <f t="shared" si="149"/>
        <v>3</v>
      </c>
    </row>
    <row r="3187" spans="7:15" ht="13.5" customHeight="1" x14ac:dyDescent="0.25">
      <c r="G3187" s="50">
        <v>42399</v>
      </c>
      <c r="H3187" s="51" t="s">
        <v>3</v>
      </c>
      <c r="I3187" s="124"/>
      <c r="J3187" s="51">
        <v>4</v>
      </c>
      <c r="K3187" s="51">
        <v>9</v>
      </c>
      <c r="L3187" s="52">
        <v>2</v>
      </c>
      <c r="M3187" s="49">
        <f t="shared" si="147"/>
        <v>2155</v>
      </c>
      <c r="N3187" s="2">
        <f t="shared" si="148"/>
        <v>2</v>
      </c>
      <c r="O3187" s="16">
        <f t="shared" si="149"/>
        <v>3</v>
      </c>
    </row>
    <row r="3188" spans="7:15" ht="13.5" customHeight="1" x14ac:dyDescent="0.25">
      <c r="G3188" s="50">
        <v>42399</v>
      </c>
      <c r="H3188" s="51" t="s">
        <v>3</v>
      </c>
      <c r="I3188" s="124"/>
      <c r="J3188" s="51">
        <v>4</v>
      </c>
      <c r="K3188" s="51">
        <v>9</v>
      </c>
      <c r="L3188" s="52">
        <v>2</v>
      </c>
      <c r="M3188" s="49">
        <f t="shared" si="147"/>
        <v>2155</v>
      </c>
      <c r="N3188" s="2">
        <f t="shared" si="148"/>
        <v>1</v>
      </c>
      <c r="O3188" s="16">
        <f t="shared" si="149"/>
        <v>3</v>
      </c>
    </row>
    <row r="3189" spans="7:15" ht="13.5" customHeight="1" x14ac:dyDescent="0.25">
      <c r="G3189" s="50">
        <v>42399</v>
      </c>
      <c r="H3189" s="51" t="s">
        <v>3</v>
      </c>
      <c r="I3189" s="124"/>
      <c r="J3189" s="51">
        <v>4</v>
      </c>
      <c r="K3189" s="51">
        <v>9</v>
      </c>
      <c r="L3189" s="52">
        <v>3</v>
      </c>
      <c r="M3189" s="49">
        <f t="shared" si="147"/>
        <v>2156</v>
      </c>
      <c r="N3189" s="2">
        <f t="shared" si="148"/>
        <v>3</v>
      </c>
      <c r="O3189" s="16">
        <f t="shared" si="149"/>
        <v>3</v>
      </c>
    </row>
    <row r="3190" spans="7:15" ht="13.5" customHeight="1" x14ac:dyDescent="0.25">
      <c r="G3190" s="50">
        <v>42399</v>
      </c>
      <c r="H3190" s="51" t="s">
        <v>3</v>
      </c>
      <c r="I3190" s="124"/>
      <c r="J3190" s="51">
        <v>4</v>
      </c>
      <c r="K3190" s="51">
        <v>9</v>
      </c>
      <c r="L3190" s="52">
        <v>3</v>
      </c>
      <c r="M3190" s="49">
        <f t="shared" si="147"/>
        <v>2156</v>
      </c>
      <c r="N3190" s="2">
        <f t="shared" si="148"/>
        <v>3</v>
      </c>
      <c r="O3190" s="16">
        <f t="shared" si="149"/>
        <v>3</v>
      </c>
    </row>
    <row r="3191" spans="7:15" ht="13.5" customHeight="1" x14ac:dyDescent="0.25">
      <c r="G3191" s="50">
        <v>42399</v>
      </c>
      <c r="H3191" s="51" t="s">
        <v>3</v>
      </c>
      <c r="I3191" s="124"/>
      <c r="J3191" s="51">
        <v>4</v>
      </c>
      <c r="K3191" s="51">
        <v>9</v>
      </c>
      <c r="L3191" s="52">
        <v>3</v>
      </c>
      <c r="M3191" s="49">
        <f t="shared" si="147"/>
        <v>2156</v>
      </c>
      <c r="N3191" s="2">
        <f t="shared" si="148"/>
        <v>3</v>
      </c>
      <c r="O3191" s="16">
        <f t="shared" si="149"/>
        <v>3</v>
      </c>
    </row>
    <row r="3192" spans="7:15" ht="13.5" customHeight="1" x14ac:dyDescent="0.25">
      <c r="G3192" s="50">
        <v>42399</v>
      </c>
      <c r="H3192" s="51" t="s">
        <v>3</v>
      </c>
      <c r="I3192" s="124"/>
      <c r="J3192" s="51">
        <v>4</v>
      </c>
      <c r="K3192" s="51">
        <v>9</v>
      </c>
      <c r="L3192" s="52">
        <v>3</v>
      </c>
      <c r="M3192" s="49">
        <f t="shared" si="147"/>
        <v>2156</v>
      </c>
      <c r="N3192" s="2">
        <f t="shared" si="148"/>
        <v>2</v>
      </c>
      <c r="O3192" s="16">
        <f t="shared" si="149"/>
        <v>3</v>
      </c>
    </row>
    <row r="3193" spans="7:15" ht="13.5" customHeight="1" x14ac:dyDescent="0.25">
      <c r="G3193" s="50">
        <v>42399</v>
      </c>
      <c r="H3193" s="51" t="s">
        <v>3</v>
      </c>
      <c r="I3193" s="124"/>
      <c r="J3193" s="51">
        <v>4</v>
      </c>
      <c r="K3193" s="51">
        <v>9</v>
      </c>
      <c r="L3193" s="52">
        <v>3</v>
      </c>
      <c r="M3193" s="49">
        <f t="shared" si="147"/>
        <v>2156</v>
      </c>
      <c r="N3193" s="2">
        <f t="shared" si="148"/>
        <v>1</v>
      </c>
      <c r="O3193" s="16">
        <f t="shared" si="149"/>
        <v>3</v>
      </c>
    </row>
    <row r="3194" spans="7:15" ht="13.5" customHeight="1" x14ac:dyDescent="0.25">
      <c r="G3194" s="50">
        <v>42399</v>
      </c>
      <c r="H3194" s="51" t="s">
        <v>3</v>
      </c>
      <c r="I3194" s="124"/>
      <c r="J3194" s="51">
        <v>4</v>
      </c>
      <c r="K3194" s="51">
        <v>9</v>
      </c>
      <c r="L3194" s="52">
        <v>4</v>
      </c>
      <c r="M3194" s="49">
        <f t="shared" si="147"/>
        <v>2157</v>
      </c>
      <c r="N3194" s="2">
        <f t="shared" si="148"/>
        <v>3</v>
      </c>
      <c r="O3194" s="16">
        <f t="shared" si="149"/>
        <v>3</v>
      </c>
    </row>
    <row r="3195" spans="7:15" ht="13.5" customHeight="1" x14ac:dyDescent="0.25">
      <c r="G3195" s="50">
        <v>42399</v>
      </c>
      <c r="H3195" s="51" t="s">
        <v>3</v>
      </c>
      <c r="I3195" s="124"/>
      <c r="J3195" s="51">
        <v>4</v>
      </c>
      <c r="K3195" s="51">
        <v>9</v>
      </c>
      <c r="L3195" s="52">
        <v>4</v>
      </c>
      <c r="M3195" s="49">
        <f t="shared" si="147"/>
        <v>2157</v>
      </c>
      <c r="N3195" s="2">
        <f t="shared" si="148"/>
        <v>3</v>
      </c>
      <c r="O3195" s="16">
        <f t="shared" si="149"/>
        <v>3</v>
      </c>
    </row>
    <row r="3196" spans="7:15" ht="13.5" customHeight="1" x14ac:dyDescent="0.25">
      <c r="G3196" s="50">
        <v>42399</v>
      </c>
      <c r="H3196" s="51" t="s">
        <v>3</v>
      </c>
      <c r="I3196" s="124"/>
      <c r="J3196" s="51">
        <v>4</v>
      </c>
      <c r="K3196" s="51">
        <v>9</v>
      </c>
      <c r="L3196" s="52">
        <v>4</v>
      </c>
      <c r="M3196" s="49">
        <f t="shared" si="147"/>
        <v>2157</v>
      </c>
      <c r="N3196" s="2">
        <f t="shared" si="148"/>
        <v>3</v>
      </c>
      <c r="O3196" s="16">
        <f t="shared" si="149"/>
        <v>3</v>
      </c>
    </row>
    <row r="3197" spans="7:15" ht="13.5" customHeight="1" x14ac:dyDescent="0.25">
      <c r="G3197" s="50">
        <v>42399</v>
      </c>
      <c r="H3197" s="51" t="s">
        <v>3</v>
      </c>
      <c r="I3197" s="124"/>
      <c r="J3197" s="51">
        <v>4</v>
      </c>
      <c r="K3197" s="51">
        <v>9</v>
      </c>
      <c r="L3197" s="52">
        <v>4</v>
      </c>
      <c r="M3197" s="49">
        <f t="shared" si="147"/>
        <v>2157</v>
      </c>
      <c r="N3197" s="2">
        <f t="shared" si="148"/>
        <v>2</v>
      </c>
      <c r="O3197" s="16">
        <f t="shared" si="149"/>
        <v>3</v>
      </c>
    </row>
    <row r="3198" spans="7:15" ht="13.5" customHeight="1" x14ac:dyDescent="0.25">
      <c r="G3198" s="50">
        <v>42399</v>
      </c>
      <c r="H3198" s="51" t="s">
        <v>3</v>
      </c>
      <c r="I3198" s="124"/>
      <c r="J3198" s="51">
        <v>4</v>
      </c>
      <c r="K3198" s="51">
        <v>9</v>
      </c>
      <c r="L3198" s="52">
        <v>4</v>
      </c>
      <c r="M3198" s="49">
        <f t="shared" si="147"/>
        <v>2157</v>
      </c>
      <c r="N3198" s="2">
        <f t="shared" si="148"/>
        <v>1</v>
      </c>
      <c r="O3198" s="16">
        <f t="shared" si="149"/>
        <v>3</v>
      </c>
    </row>
    <row r="3199" spans="7:15" ht="13.5" customHeight="1" x14ac:dyDescent="0.25">
      <c r="G3199" s="50">
        <v>42399</v>
      </c>
      <c r="H3199" s="51" t="s">
        <v>3</v>
      </c>
      <c r="I3199" s="124"/>
      <c r="J3199" s="51">
        <v>4</v>
      </c>
      <c r="K3199" s="51">
        <v>9</v>
      </c>
      <c r="L3199" s="52">
        <v>5</v>
      </c>
      <c r="M3199" s="49">
        <f t="shared" si="147"/>
        <v>2158</v>
      </c>
      <c r="N3199" s="2">
        <f t="shared" si="148"/>
        <v>3</v>
      </c>
      <c r="O3199" s="16">
        <f t="shared" si="149"/>
        <v>3</v>
      </c>
    </row>
    <row r="3200" spans="7:15" ht="13.5" customHeight="1" x14ac:dyDescent="0.25">
      <c r="G3200" s="50">
        <v>42399</v>
      </c>
      <c r="H3200" s="51" t="s">
        <v>3</v>
      </c>
      <c r="I3200" s="124"/>
      <c r="J3200" s="51">
        <v>4</v>
      </c>
      <c r="K3200" s="51">
        <v>9</v>
      </c>
      <c r="L3200" s="52">
        <v>5</v>
      </c>
      <c r="M3200" s="49">
        <f t="shared" si="147"/>
        <v>2158</v>
      </c>
      <c r="N3200" s="2">
        <f t="shared" si="148"/>
        <v>3</v>
      </c>
      <c r="O3200" s="16">
        <f t="shared" si="149"/>
        <v>3</v>
      </c>
    </row>
    <row r="3201" spans="7:15" ht="13.5" customHeight="1" x14ac:dyDescent="0.25">
      <c r="G3201" s="50">
        <v>42399</v>
      </c>
      <c r="H3201" s="51" t="s">
        <v>3</v>
      </c>
      <c r="I3201" s="124"/>
      <c r="J3201" s="51">
        <v>4</v>
      </c>
      <c r="K3201" s="51">
        <v>9</v>
      </c>
      <c r="L3201" s="52">
        <v>5</v>
      </c>
      <c r="M3201" s="49">
        <f t="shared" si="147"/>
        <v>2158</v>
      </c>
      <c r="N3201" s="2">
        <f t="shared" si="148"/>
        <v>3</v>
      </c>
      <c r="O3201" s="16">
        <f t="shared" si="149"/>
        <v>3</v>
      </c>
    </row>
    <row r="3202" spans="7:15" ht="13.5" customHeight="1" x14ac:dyDescent="0.25">
      <c r="G3202" s="50">
        <v>42399</v>
      </c>
      <c r="H3202" s="51" t="s">
        <v>3</v>
      </c>
      <c r="I3202" s="124"/>
      <c r="J3202" s="51">
        <v>4</v>
      </c>
      <c r="K3202" s="51">
        <v>9</v>
      </c>
      <c r="L3202" s="52">
        <v>5</v>
      </c>
      <c r="M3202" s="49">
        <f t="shared" si="147"/>
        <v>2158</v>
      </c>
      <c r="N3202" s="2">
        <f t="shared" si="148"/>
        <v>2</v>
      </c>
      <c r="O3202" s="16">
        <f t="shared" si="149"/>
        <v>3</v>
      </c>
    </row>
    <row r="3203" spans="7:15" ht="13.5" customHeight="1" x14ac:dyDescent="0.25">
      <c r="G3203" s="50">
        <v>42399</v>
      </c>
      <c r="H3203" s="51" t="s">
        <v>3</v>
      </c>
      <c r="I3203" s="124"/>
      <c r="J3203" s="51">
        <v>4</v>
      </c>
      <c r="K3203" s="51">
        <v>9</v>
      </c>
      <c r="L3203" s="52">
        <v>5</v>
      </c>
      <c r="M3203" s="49">
        <f t="shared" si="147"/>
        <v>2158</v>
      </c>
      <c r="N3203" s="2">
        <f t="shared" si="148"/>
        <v>1</v>
      </c>
      <c r="O3203" s="16">
        <f t="shared" si="149"/>
        <v>3</v>
      </c>
    </row>
    <row r="3204" spans="7:15" ht="13.5" customHeight="1" x14ac:dyDescent="0.25">
      <c r="G3204" s="50">
        <v>42399</v>
      </c>
      <c r="H3204" s="51" t="s">
        <v>3</v>
      </c>
      <c r="I3204" s="124"/>
      <c r="J3204" s="51">
        <v>4</v>
      </c>
      <c r="K3204" s="51">
        <v>9</v>
      </c>
      <c r="L3204" s="52">
        <v>6</v>
      </c>
      <c r="M3204" s="49">
        <f t="shared" si="147"/>
        <v>2159</v>
      </c>
      <c r="N3204" s="2">
        <f t="shared" si="148"/>
        <v>3</v>
      </c>
      <c r="O3204" s="16">
        <f t="shared" si="149"/>
        <v>3</v>
      </c>
    </row>
    <row r="3205" spans="7:15" ht="13.5" customHeight="1" x14ac:dyDescent="0.25">
      <c r="G3205" s="50">
        <v>42399</v>
      </c>
      <c r="H3205" s="51" t="s">
        <v>3</v>
      </c>
      <c r="I3205" s="124"/>
      <c r="J3205" s="51">
        <v>4</v>
      </c>
      <c r="K3205" s="51">
        <v>9</v>
      </c>
      <c r="L3205" s="52">
        <v>6</v>
      </c>
      <c r="M3205" s="49">
        <f t="shared" si="147"/>
        <v>2159</v>
      </c>
      <c r="N3205" s="2">
        <f t="shared" si="148"/>
        <v>3</v>
      </c>
      <c r="O3205" s="16">
        <f t="shared" si="149"/>
        <v>3</v>
      </c>
    </row>
    <row r="3206" spans="7:15" ht="13.5" customHeight="1" x14ac:dyDescent="0.25">
      <c r="G3206" s="50">
        <v>42399</v>
      </c>
      <c r="H3206" s="51" t="s">
        <v>3</v>
      </c>
      <c r="I3206" s="124"/>
      <c r="J3206" s="51">
        <v>4</v>
      </c>
      <c r="K3206" s="51">
        <v>9</v>
      </c>
      <c r="L3206" s="52">
        <v>6</v>
      </c>
      <c r="M3206" s="49">
        <f t="shared" ref="M3206:M3269" si="150">IF(AND(G3206=G3205,L3206=L3205,I3206=I3205),M3205,M3205+1)</f>
        <v>2159</v>
      </c>
      <c r="N3206" s="2">
        <f t="shared" si="148"/>
        <v>3</v>
      </c>
      <c r="O3206" s="16">
        <f t="shared" si="149"/>
        <v>3</v>
      </c>
    </row>
    <row r="3207" spans="7:15" ht="13.5" customHeight="1" x14ac:dyDescent="0.25">
      <c r="G3207" s="50">
        <v>42399</v>
      </c>
      <c r="H3207" s="51" t="s">
        <v>3</v>
      </c>
      <c r="I3207" s="124"/>
      <c r="J3207" s="51">
        <v>4</v>
      </c>
      <c r="K3207" s="51">
        <v>9</v>
      </c>
      <c r="L3207" s="52">
        <v>6</v>
      </c>
      <c r="M3207" s="49">
        <f t="shared" si="150"/>
        <v>2159</v>
      </c>
      <c r="N3207" s="2">
        <f t="shared" si="148"/>
        <v>2</v>
      </c>
      <c r="O3207" s="16">
        <f t="shared" si="149"/>
        <v>3</v>
      </c>
    </row>
    <row r="3208" spans="7:15" ht="13.5" customHeight="1" x14ac:dyDescent="0.25">
      <c r="G3208" s="50">
        <v>42399</v>
      </c>
      <c r="H3208" s="51" t="s">
        <v>3</v>
      </c>
      <c r="I3208" s="124"/>
      <c r="J3208" s="51">
        <v>4</v>
      </c>
      <c r="K3208" s="51">
        <v>9</v>
      </c>
      <c r="L3208" s="52">
        <v>6</v>
      </c>
      <c r="M3208" s="49">
        <f t="shared" si="150"/>
        <v>2159</v>
      </c>
      <c r="N3208" s="2">
        <f t="shared" si="148"/>
        <v>1</v>
      </c>
      <c r="O3208" s="16">
        <f t="shared" si="149"/>
        <v>3</v>
      </c>
    </row>
    <row r="3209" spans="7:15" ht="13.5" customHeight="1" x14ac:dyDescent="0.25">
      <c r="G3209" s="50">
        <v>42399</v>
      </c>
      <c r="H3209" s="51" t="s">
        <v>3</v>
      </c>
      <c r="I3209" s="124"/>
      <c r="J3209" s="51">
        <v>4</v>
      </c>
      <c r="K3209" s="51">
        <v>9</v>
      </c>
      <c r="L3209" s="52">
        <v>7</v>
      </c>
      <c r="M3209" s="49">
        <f t="shared" si="150"/>
        <v>2160</v>
      </c>
      <c r="N3209" s="2">
        <f t="shared" ref="N3209:N3272" si="151">IF(M3209=M3211,3,IF(M3209=M3210,2,1))</f>
        <v>3</v>
      </c>
      <c r="O3209" s="16">
        <f t="shared" ref="O3209:O3272" si="152">IF(N3207=3,3,IF(N3208=3,3,IF(N3208=2,2,N3209)))</f>
        <v>3</v>
      </c>
    </row>
    <row r="3210" spans="7:15" ht="13.5" customHeight="1" x14ac:dyDescent="0.25">
      <c r="G3210" s="50">
        <v>42399</v>
      </c>
      <c r="H3210" s="51" t="s">
        <v>3</v>
      </c>
      <c r="I3210" s="124"/>
      <c r="J3210" s="51">
        <v>4</v>
      </c>
      <c r="K3210" s="51">
        <v>9</v>
      </c>
      <c r="L3210" s="52">
        <v>7</v>
      </c>
      <c r="M3210" s="49">
        <f t="shared" si="150"/>
        <v>2160</v>
      </c>
      <c r="N3210" s="2">
        <f t="shared" si="151"/>
        <v>3</v>
      </c>
      <c r="O3210" s="16">
        <f t="shared" si="152"/>
        <v>3</v>
      </c>
    </row>
    <row r="3211" spans="7:15" ht="13.5" customHeight="1" x14ac:dyDescent="0.25">
      <c r="G3211" s="50">
        <v>42399</v>
      </c>
      <c r="H3211" s="51" t="s">
        <v>3</v>
      </c>
      <c r="I3211" s="124"/>
      <c r="J3211" s="51">
        <v>4</v>
      </c>
      <c r="K3211" s="51">
        <v>9</v>
      </c>
      <c r="L3211" s="52">
        <v>7</v>
      </c>
      <c r="M3211" s="49">
        <f t="shared" si="150"/>
        <v>2160</v>
      </c>
      <c r="N3211" s="2">
        <f t="shared" si="151"/>
        <v>3</v>
      </c>
      <c r="O3211" s="16">
        <f t="shared" si="152"/>
        <v>3</v>
      </c>
    </row>
    <row r="3212" spans="7:15" ht="13.5" customHeight="1" x14ac:dyDescent="0.25">
      <c r="G3212" s="50">
        <v>42399</v>
      </c>
      <c r="H3212" s="51" t="s">
        <v>3</v>
      </c>
      <c r="I3212" s="124"/>
      <c r="J3212" s="51">
        <v>4</v>
      </c>
      <c r="K3212" s="51">
        <v>9</v>
      </c>
      <c r="L3212" s="52">
        <v>7</v>
      </c>
      <c r="M3212" s="49">
        <f t="shared" si="150"/>
        <v>2160</v>
      </c>
      <c r="N3212" s="2">
        <f t="shared" si="151"/>
        <v>2</v>
      </c>
      <c r="O3212" s="16">
        <f t="shared" si="152"/>
        <v>3</v>
      </c>
    </row>
    <row r="3213" spans="7:15" ht="13.5" customHeight="1" x14ac:dyDescent="0.25">
      <c r="G3213" s="50">
        <v>42399</v>
      </c>
      <c r="H3213" s="51" t="s">
        <v>3</v>
      </c>
      <c r="I3213" s="124"/>
      <c r="J3213" s="51">
        <v>4</v>
      </c>
      <c r="K3213" s="51">
        <v>9</v>
      </c>
      <c r="L3213" s="52">
        <v>7</v>
      </c>
      <c r="M3213" s="49">
        <f t="shared" si="150"/>
        <v>2160</v>
      </c>
      <c r="N3213" s="2">
        <f t="shared" si="151"/>
        <v>1</v>
      </c>
      <c r="O3213" s="16">
        <f t="shared" si="152"/>
        <v>3</v>
      </c>
    </row>
    <row r="3214" spans="7:15" ht="13.5" customHeight="1" x14ac:dyDescent="0.25">
      <c r="G3214" s="50">
        <v>42399</v>
      </c>
      <c r="H3214" s="51" t="s">
        <v>3</v>
      </c>
      <c r="I3214" s="124"/>
      <c r="J3214" s="51">
        <v>4</v>
      </c>
      <c r="K3214" s="51">
        <v>9</v>
      </c>
      <c r="L3214" s="52">
        <v>8</v>
      </c>
      <c r="M3214" s="49">
        <f t="shared" si="150"/>
        <v>2161</v>
      </c>
      <c r="N3214" s="2">
        <f t="shared" si="151"/>
        <v>3</v>
      </c>
      <c r="O3214" s="16">
        <f t="shared" si="152"/>
        <v>3</v>
      </c>
    </row>
    <row r="3215" spans="7:15" ht="13.5" customHeight="1" x14ac:dyDescent="0.25">
      <c r="G3215" s="50">
        <v>42399</v>
      </c>
      <c r="H3215" s="51" t="s">
        <v>3</v>
      </c>
      <c r="I3215" s="124"/>
      <c r="J3215" s="51">
        <v>4</v>
      </c>
      <c r="K3215" s="51">
        <v>9</v>
      </c>
      <c r="L3215" s="52">
        <v>8</v>
      </c>
      <c r="M3215" s="49">
        <f t="shared" si="150"/>
        <v>2161</v>
      </c>
      <c r="N3215" s="2">
        <f t="shared" si="151"/>
        <v>3</v>
      </c>
      <c r="O3215" s="16">
        <f t="shared" si="152"/>
        <v>3</v>
      </c>
    </row>
    <row r="3216" spans="7:15" ht="13.5" customHeight="1" x14ac:dyDescent="0.25">
      <c r="G3216" s="50">
        <v>42399</v>
      </c>
      <c r="H3216" s="51" t="s">
        <v>3</v>
      </c>
      <c r="I3216" s="124"/>
      <c r="J3216" s="51">
        <v>4</v>
      </c>
      <c r="K3216" s="51">
        <v>9</v>
      </c>
      <c r="L3216" s="52">
        <v>8</v>
      </c>
      <c r="M3216" s="49">
        <f t="shared" si="150"/>
        <v>2161</v>
      </c>
      <c r="N3216" s="2">
        <f t="shared" si="151"/>
        <v>3</v>
      </c>
      <c r="O3216" s="16">
        <f t="shared" si="152"/>
        <v>3</v>
      </c>
    </row>
    <row r="3217" spans="7:15" ht="13.5" customHeight="1" x14ac:dyDescent="0.25">
      <c r="G3217" s="50">
        <v>42399</v>
      </c>
      <c r="H3217" s="51" t="s">
        <v>3</v>
      </c>
      <c r="I3217" s="124"/>
      <c r="J3217" s="51">
        <v>4</v>
      </c>
      <c r="K3217" s="51">
        <v>9</v>
      </c>
      <c r="L3217" s="52">
        <v>8</v>
      </c>
      <c r="M3217" s="49">
        <f t="shared" si="150"/>
        <v>2161</v>
      </c>
      <c r="N3217" s="2">
        <f t="shared" si="151"/>
        <v>2</v>
      </c>
      <c r="O3217" s="16">
        <f t="shared" si="152"/>
        <v>3</v>
      </c>
    </row>
    <row r="3218" spans="7:15" ht="13.5" customHeight="1" x14ac:dyDescent="0.25">
      <c r="G3218" s="50">
        <v>42399</v>
      </c>
      <c r="H3218" s="51" t="s">
        <v>3</v>
      </c>
      <c r="I3218" s="124"/>
      <c r="J3218" s="51">
        <v>4</v>
      </c>
      <c r="K3218" s="51">
        <v>9</v>
      </c>
      <c r="L3218" s="52">
        <v>8</v>
      </c>
      <c r="M3218" s="49">
        <f t="shared" si="150"/>
        <v>2161</v>
      </c>
      <c r="N3218" s="2">
        <f t="shared" si="151"/>
        <v>1</v>
      </c>
      <c r="O3218" s="16">
        <f t="shared" si="152"/>
        <v>3</v>
      </c>
    </row>
    <row r="3219" spans="7:15" ht="13.5" customHeight="1" x14ac:dyDescent="0.25">
      <c r="G3219" s="50">
        <v>42399</v>
      </c>
      <c r="H3219" s="51" t="s">
        <v>3</v>
      </c>
      <c r="I3219" s="124"/>
      <c r="J3219" s="51">
        <v>4</v>
      </c>
      <c r="K3219" s="51">
        <v>9</v>
      </c>
      <c r="L3219" s="52">
        <v>9</v>
      </c>
      <c r="M3219" s="49">
        <f t="shared" si="150"/>
        <v>2162</v>
      </c>
      <c r="N3219" s="2">
        <f t="shared" si="151"/>
        <v>3</v>
      </c>
      <c r="O3219" s="16">
        <f t="shared" si="152"/>
        <v>3</v>
      </c>
    </row>
    <row r="3220" spans="7:15" ht="13.5" customHeight="1" x14ac:dyDescent="0.25">
      <c r="G3220" s="50">
        <v>42399</v>
      </c>
      <c r="H3220" s="51" t="s">
        <v>3</v>
      </c>
      <c r="I3220" s="124"/>
      <c r="J3220" s="51">
        <v>4</v>
      </c>
      <c r="K3220" s="51">
        <v>9</v>
      </c>
      <c r="L3220" s="52">
        <v>9</v>
      </c>
      <c r="M3220" s="49">
        <f t="shared" si="150"/>
        <v>2162</v>
      </c>
      <c r="N3220" s="2">
        <f t="shared" si="151"/>
        <v>3</v>
      </c>
      <c r="O3220" s="16">
        <f t="shared" si="152"/>
        <v>3</v>
      </c>
    </row>
    <row r="3221" spans="7:15" ht="13.5" customHeight="1" x14ac:dyDescent="0.25">
      <c r="G3221" s="50">
        <v>42399</v>
      </c>
      <c r="H3221" s="51" t="s">
        <v>3</v>
      </c>
      <c r="I3221" s="124"/>
      <c r="J3221" s="51">
        <v>4</v>
      </c>
      <c r="K3221" s="51">
        <v>9</v>
      </c>
      <c r="L3221" s="52">
        <v>9</v>
      </c>
      <c r="M3221" s="49">
        <f t="shared" si="150"/>
        <v>2162</v>
      </c>
      <c r="N3221" s="2">
        <f t="shared" si="151"/>
        <v>3</v>
      </c>
      <c r="O3221" s="16">
        <f t="shared" si="152"/>
        <v>3</v>
      </c>
    </row>
    <row r="3222" spans="7:15" ht="13.5" customHeight="1" x14ac:dyDescent="0.25">
      <c r="G3222" s="50">
        <v>42399</v>
      </c>
      <c r="H3222" s="51" t="s">
        <v>3</v>
      </c>
      <c r="I3222" s="124"/>
      <c r="J3222" s="51">
        <v>4</v>
      </c>
      <c r="K3222" s="51">
        <v>9</v>
      </c>
      <c r="L3222" s="52">
        <v>9</v>
      </c>
      <c r="M3222" s="49">
        <f t="shared" si="150"/>
        <v>2162</v>
      </c>
      <c r="N3222" s="2">
        <f t="shared" si="151"/>
        <v>2</v>
      </c>
      <c r="O3222" s="16">
        <f t="shared" si="152"/>
        <v>3</v>
      </c>
    </row>
    <row r="3223" spans="7:15" ht="13.5" customHeight="1" x14ac:dyDescent="0.25">
      <c r="G3223" s="50">
        <v>42399</v>
      </c>
      <c r="H3223" s="51" t="s">
        <v>3</v>
      </c>
      <c r="I3223" s="124"/>
      <c r="J3223" s="51">
        <v>4</v>
      </c>
      <c r="K3223" s="51">
        <v>9</v>
      </c>
      <c r="L3223" s="52">
        <v>9</v>
      </c>
      <c r="M3223" s="49">
        <f t="shared" si="150"/>
        <v>2162</v>
      </c>
      <c r="N3223" s="2">
        <f t="shared" si="151"/>
        <v>1</v>
      </c>
      <c r="O3223" s="16">
        <f t="shared" si="152"/>
        <v>3</v>
      </c>
    </row>
    <row r="3224" spans="7:15" ht="13.5" customHeight="1" x14ac:dyDescent="0.25">
      <c r="G3224" s="50">
        <v>42406</v>
      </c>
      <c r="H3224" s="51" t="s">
        <v>4</v>
      </c>
      <c r="I3224" s="124"/>
      <c r="J3224" s="51">
        <v>3</v>
      </c>
      <c r="K3224" s="51">
        <v>9</v>
      </c>
      <c r="L3224" s="52">
        <v>1</v>
      </c>
      <c r="M3224" s="49">
        <f t="shared" si="150"/>
        <v>2163</v>
      </c>
      <c r="N3224" s="2">
        <f t="shared" si="151"/>
        <v>3</v>
      </c>
      <c r="O3224" s="16">
        <f t="shared" si="152"/>
        <v>3</v>
      </c>
    </row>
    <row r="3225" spans="7:15" ht="13.5" customHeight="1" x14ac:dyDescent="0.25">
      <c r="G3225" s="50">
        <v>42406</v>
      </c>
      <c r="H3225" s="51" t="s">
        <v>4</v>
      </c>
      <c r="I3225" s="124"/>
      <c r="J3225" s="51">
        <v>3</v>
      </c>
      <c r="K3225" s="51">
        <v>9</v>
      </c>
      <c r="L3225" s="52">
        <v>1</v>
      </c>
      <c r="M3225" s="49">
        <f t="shared" si="150"/>
        <v>2163</v>
      </c>
      <c r="N3225" s="2">
        <f t="shared" si="151"/>
        <v>3</v>
      </c>
      <c r="O3225" s="16">
        <f t="shared" si="152"/>
        <v>3</v>
      </c>
    </row>
    <row r="3226" spans="7:15" ht="13.5" customHeight="1" x14ac:dyDescent="0.25">
      <c r="G3226" s="50">
        <v>42406</v>
      </c>
      <c r="H3226" s="51" t="s">
        <v>4</v>
      </c>
      <c r="I3226" s="124"/>
      <c r="J3226" s="51">
        <v>3</v>
      </c>
      <c r="K3226" s="51">
        <v>9</v>
      </c>
      <c r="L3226" s="52">
        <v>1</v>
      </c>
      <c r="M3226" s="49">
        <f t="shared" si="150"/>
        <v>2163</v>
      </c>
      <c r="N3226" s="2">
        <f t="shared" si="151"/>
        <v>3</v>
      </c>
      <c r="O3226" s="16">
        <f t="shared" si="152"/>
        <v>3</v>
      </c>
    </row>
    <row r="3227" spans="7:15" ht="13.5" customHeight="1" x14ac:dyDescent="0.25">
      <c r="G3227" s="50">
        <v>42406</v>
      </c>
      <c r="H3227" s="51" t="s">
        <v>4</v>
      </c>
      <c r="I3227" s="124"/>
      <c r="J3227" s="51">
        <v>3</v>
      </c>
      <c r="K3227" s="51">
        <v>9</v>
      </c>
      <c r="L3227" s="52">
        <v>1</v>
      </c>
      <c r="M3227" s="49">
        <f t="shared" si="150"/>
        <v>2163</v>
      </c>
      <c r="N3227" s="2">
        <f t="shared" si="151"/>
        <v>2</v>
      </c>
      <c r="O3227" s="16">
        <f t="shared" si="152"/>
        <v>3</v>
      </c>
    </row>
    <row r="3228" spans="7:15" ht="13.5" customHeight="1" x14ac:dyDescent="0.25">
      <c r="G3228" s="50">
        <v>42406</v>
      </c>
      <c r="H3228" s="51" t="s">
        <v>4</v>
      </c>
      <c r="I3228" s="124"/>
      <c r="J3228" s="51">
        <v>3</v>
      </c>
      <c r="K3228" s="51">
        <v>9</v>
      </c>
      <c r="L3228" s="52">
        <v>1</v>
      </c>
      <c r="M3228" s="49">
        <f t="shared" si="150"/>
        <v>2163</v>
      </c>
      <c r="N3228" s="2">
        <f t="shared" si="151"/>
        <v>1</v>
      </c>
      <c r="O3228" s="16">
        <f t="shared" si="152"/>
        <v>3</v>
      </c>
    </row>
    <row r="3229" spans="7:15" ht="13.5" customHeight="1" x14ac:dyDescent="0.25">
      <c r="G3229" s="50">
        <v>42406</v>
      </c>
      <c r="H3229" s="51" t="s">
        <v>4</v>
      </c>
      <c r="I3229" s="124"/>
      <c r="J3229" s="51">
        <v>3</v>
      </c>
      <c r="K3229" s="51">
        <v>9</v>
      </c>
      <c r="L3229" s="52">
        <v>2</v>
      </c>
      <c r="M3229" s="49">
        <f t="shared" si="150"/>
        <v>2164</v>
      </c>
      <c r="N3229" s="2">
        <f t="shared" si="151"/>
        <v>3</v>
      </c>
      <c r="O3229" s="16">
        <f t="shared" si="152"/>
        <v>3</v>
      </c>
    </row>
    <row r="3230" spans="7:15" ht="13.5" customHeight="1" x14ac:dyDescent="0.25">
      <c r="G3230" s="50">
        <v>42406</v>
      </c>
      <c r="H3230" s="51" t="s">
        <v>4</v>
      </c>
      <c r="I3230" s="124"/>
      <c r="J3230" s="51">
        <v>3</v>
      </c>
      <c r="K3230" s="51">
        <v>9</v>
      </c>
      <c r="L3230" s="52">
        <v>2</v>
      </c>
      <c r="M3230" s="49">
        <f t="shared" si="150"/>
        <v>2164</v>
      </c>
      <c r="N3230" s="2">
        <f t="shared" si="151"/>
        <v>3</v>
      </c>
      <c r="O3230" s="16">
        <f t="shared" si="152"/>
        <v>3</v>
      </c>
    </row>
    <row r="3231" spans="7:15" ht="13.5" customHeight="1" x14ac:dyDescent="0.25">
      <c r="G3231" s="50">
        <v>42406</v>
      </c>
      <c r="H3231" s="51" t="s">
        <v>4</v>
      </c>
      <c r="I3231" s="124"/>
      <c r="J3231" s="51">
        <v>3</v>
      </c>
      <c r="K3231" s="51">
        <v>9</v>
      </c>
      <c r="L3231" s="52">
        <v>2</v>
      </c>
      <c r="M3231" s="49">
        <f t="shared" si="150"/>
        <v>2164</v>
      </c>
      <c r="N3231" s="2">
        <f t="shared" si="151"/>
        <v>3</v>
      </c>
      <c r="O3231" s="16">
        <f t="shared" si="152"/>
        <v>3</v>
      </c>
    </row>
    <row r="3232" spans="7:15" ht="13.5" customHeight="1" x14ac:dyDescent="0.25">
      <c r="G3232" s="50">
        <v>42406</v>
      </c>
      <c r="H3232" s="51" t="s">
        <v>4</v>
      </c>
      <c r="I3232" s="124"/>
      <c r="J3232" s="51">
        <v>3</v>
      </c>
      <c r="K3232" s="51">
        <v>9</v>
      </c>
      <c r="L3232" s="52">
        <v>2</v>
      </c>
      <c r="M3232" s="49">
        <f t="shared" si="150"/>
        <v>2164</v>
      </c>
      <c r="N3232" s="2">
        <f t="shared" si="151"/>
        <v>2</v>
      </c>
      <c r="O3232" s="16">
        <f t="shared" si="152"/>
        <v>3</v>
      </c>
    </row>
    <row r="3233" spans="7:15" ht="13.5" customHeight="1" x14ac:dyDescent="0.25">
      <c r="G3233" s="50">
        <v>42406</v>
      </c>
      <c r="H3233" s="51" t="s">
        <v>4</v>
      </c>
      <c r="I3233" s="124"/>
      <c r="J3233" s="51">
        <v>3</v>
      </c>
      <c r="K3233" s="51">
        <v>9</v>
      </c>
      <c r="L3233" s="52">
        <v>2</v>
      </c>
      <c r="M3233" s="49">
        <f t="shared" si="150"/>
        <v>2164</v>
      </c>
      <c r="N3233" s="2">
        <f t="shared" si="151"/>
        <v>1</v>
      </c>
      <c r="O3233" s="16">
        <f t="shared" si="152"/>
        <v>3</v>
      </c>
    </row>
    <row r="3234" spans="7:15" ht="13.5" customHeight="1" x14ac:dyDescent="0.25">
      <c r="G3234" s="50">
        <v>42406</v>
      </c>
      <c r="H3234" s="51" t="s">
        <v>4</v>
      </c>
      <c r="I3234" s="124"/>
      <c r="J3234" s="51">
        <v>3</v>
      </c>
      <c r="K3234" s="51">
        <v>9</v>
      </c>
      <c r="L3234" s="52">
        <v>3</v>
      </c>
      <c r="M3234" s="49">
        <f t="shared" si="150"/>
        <v>2165</v>
      </c>
      <c r="N3234" s="2">
        <f t="shared" si="151"/>
        <v>3</v>
      </c>
      <c r="O3234" s="16">
        <f t="shared" si="152"/>
        <v>3</v>
      </c>
    </row>
    <row r="3235" spans="7:15" ht="13.5" customHeight="1" x14ac:dyDescent="0.25">
      <c r="G3235" s="50">
        <v>42406</v>
      </c>
      <c r="H3235" s="51" t="s">
        <v>4</v>
      </c>
      <c r="I3235" s="124"/>
      <c r="J3235" s="51">
        <v>3</v>
      </c>
      <c r="K3235" s="51">
        <v>9</v>
      </c>
      <c r="L3235" s="52">
        <v>3</v>
      </c>
      <c r="M3235" s="49">
        <f t="shared" si="150"/>
        <v>2165</v>
      </c>
      <c r="N3235" s="2">
        <f t="shared" si="151"/>
        <v>3</v>
      </c>
      <c r="O3235" s="16">
        <f t="shared" si="152"/>
        <v>3</v>
      </c>
    </row>
    <row r="3236" spans="7:15" ht="13.5" customHeight="1" x14ac:dyDescent="0.25">
      <c r="G3236" s="50">
        <v>42406</v>
      </c>
      <c r="H3236" s="51" t="s">
        <v>4</v>
      </c>
      <c r="I3236" s="124"/>
      <c r="J3236" s="51">
        <v>3</v>
      </c>
      <c r="K3236" s="51">
        <v>9</v>
      </c>
      <c r="L3236" s="52">
        <v>3</v>
      </c>
      <c r="M3236" s="49">
        <f t="shared" si="150"/>
        <v>2165</v>
      </c>
      <c r="N3236" s="2">
        <f t="shared" si="151"/>
        <v>3</v>
      </c>
      <c r="O3236" s="16">
        <f t="shared" si="152"/>
        <v>3</v>
      </c>
    </row>
    <row r="3237" spans="7:15" ht="13.5" customHeight="1" x14ac:dyDescent="0.25">
      <c r="G3237" s="50">
        <v>42406</v>
      </c>
      <c r="H3237" s="51" t="s">
        <v>4</v>
      </c>
      <c r="I3237" s="124"/>
      <c r="J3237" s="51">
        <v>3</v>
      </c>
      <c r="K3237" s="51">
        <v>9</v>
      </c>
      <c r="L3237" s="52">
        <v>3</v>
      </c>
      <c r="M3237" s="49">
        <f t="shared" si="150"/>
        <v>2165</v>
      </c>
      <c r="N3237" s="2">
        <f t="shared" si="151"/>
        <v>2</v>
      </c>
      <c r="O3237" s="16">
        <f t="shared" si="152"/>
        <v>3</v>
      </c>
    </row>
    <row r="3238" spans="7:15" ht="13.5" customHeight="1" x14ac:dyDescent="0.25">
      <c r="G3238" s="50">
        <v>42406</v>
      </c>
      <c r="H3238" s="51" t="s">
        <v>4</v>
      </c>
      <c r="I3238" s="124"/>
      <c r="J3238" s="51">
        <v>3</v>
      </c>
      <c r="K3238" s="51">
        <v>9</v>
      </c>
      <c r="L3238" s="52">
        <v>3</v>
      </c>
      <c r="M3238" s="49">
        <f t="shared" si="150"/>
        <v>2165</v>
      </c>
      <c r="N3238" s="2">
        <f t="shared" si="151"/>
        <v>1</v>
      </c>
      <c r="O3238" s="16">
        <f t="shared" si="152"/>
        <v>3</v>
      </c>
    </row>
    <row r="3239" spans="7:15" ht="13.5" customHeight="1" x14ac:dyDescent="0.25">
      <c r="G3239" s="50">
        <v>42406</v>
      </c>
      <c r="H3239" s="51" t="s">
        <v>4</v>
      </c>
      <c r="I3239" s="124"/>
      <c r="J3239" s="51">
        <v>3</v>
      </c>
      <c r="K3239" s="51">
        <v>9</v>
      </c>
      <c r="L3239" s="52">
        <v>6</v>
      </c>
      <c r="M3239" s="49">
        <f t="shared" si="150"/>
        <v>2166</v>
      </c>
      <c r="N3239" s="2">
        <f t="shared" si="151"/>
        <v>3</v>
      </c>
      <c r="O3239" s="16">
        <f t="shared" si="152"/>
        <v>3</v>
      </c>
    </row>
    <row r="3240" spans="7:15" ht="13.5" customHeight="1" x14ac:dyDescent="0.25">
      <c r="G3240" s="50">
        <v>42406</v>
      </c>
      <c r="H3240" s="51" t="s">
        <v>4</v>
      </c>
      <c r="I3240" s="124"/>
      <c r="J3240" s="51">
        <v>3</v>
      </c>
      <c r="K3240" s="51">
        <v>9</v>
      </c>
      <c r="L3240" s="52">
        <v>6</v>
      </c>
      <c r="M3240" s="49">
        <f t="shared" si="150"/>
        <v>2166</v>
      </c>
      <c r="N3240" s="2">
        <f t="shared" si="151"/>
        <v>3</v>
      </c>
      <c r="O3240" s="16">
        <f t="shared" si="152"/>
        <v>3</v>
      </c>
    </row>
    <row r="3241" spans="7:15" ht="13.5" customHeight="1" x14ac:dyDescent="0.25">
      <c r="G3241" s="50">
        <v>42406</v>
      </c>
      <c r="H3241" s="51" t="s">
        <v>4</v>
      </c>
      <c r="I3241" s="124"/>
      <c r="J3241" s="51">
        <v>3</v>
      </c>
      <c r="K3241" s="51">
        <v>9</v>
      </c>
      <c r="L3241" s="52">
        <v>6</v>
      </c>
      <c r="M3241" s="49">
        <f t="shared" si="150"/>
        <v>2166</v>
      </c>
      <c r="N3241" s="2">
        <f t="shared" si="151"/>
        <v>3</v>
      </c>
      <c r="O3241" s="16">
        <f t="shared" si="152"/>
        <v>3</v>
      </c>
    </row>
    <row r="3242" spans="7:15" ht="13.5" customHeight="1" x14ac:dyDescent="0.25">
      <c r="G3242" s="50">
        <v>42406</v>
      </c>
      <c r="H3242" s="51" t="s">
        <v>4</v>
      </c>
      <c r="I3242" s="124"/>
      <c r="J3242" s="51">
        <v>3</v>
      </c>
      <c r="K3242" s="51">
        <v>9</v>
      </c>
      <c r="L3242" s="52">
        <v>6</v>
      </c>
      <c r="M3242" s="49">
        <f t="shared" si="150"/>
        <v>2166</v>
      </c>
      <c r="N3242" s="2">
        <f t="shared" si="151"/>
        <v>2</v>
      </c>
      <c r="O3242" s="16">
        <f t="shared" si="152"/>
        <v>3</v>
      </c>
    </row>
    <row r="3243" spans="7:15" ht="13.5" customHeight="1" x14ac:dyDescent="0.25">
      <c r="G3243" s="50">
        <v>42406</v>
      </c>
      <c r="H3243" s="51" t="s">
        <v>4</v>
      </c>
      <c r="I3243" s="124"/>
      <c r="J3243" s="51">
        <v>3</v>
      </c>
      <c r="K3243" s="51">
        <v>9</v>
      </c>
      <c r="L3243" s="52">
        <v>6</v>
      </c>
      <c r="M3243" s="49">
        <f t="shared" si="150"/>
        <v>2166</v>
      </c>
      <c r="N3243" s="2">
        <f t="shared" si="151"/>
        <v>1</v>
      </c>
      <c r="O3243" s="16">
        <f t="shared" si="152"/>
        <v>3</v>
      </c>
    </row>
    <row r="3244" spans="7:15" ht="13.5" customHeight="1" x14ac:dyDescent="0.25">
      <c r="G3244" s="50">
        <v>42406</v>
      </c>
      <c r="H3244" s="51" t="s">
        <v>4</v>
      </c>
      <c r="I3244" s="124"/>
      <c r="J3244" s="51">
        <v>3</v>
      </c>
      <c r="K3244" s="51">
        <v>9</v>
      </c>
      <c r="L3244" s="52">
        <v>7</v>
      </c>
      <c r="M3244" s="49">
        <f t="shared" si="150"/>
        <v>2167</v>
      </c>
      <c r="N3244" s="2">
        <f t="shared" si="151"/>
        <v>3</v>
      </c>
      <c r="O3244" s="16">
        <f t="shared" si="152"/>
        <v>3</v>
      </c>
    </row>
    <row r="3245" spans="7:15" ht="13.5" customHeight="1" x14ac:dyDescent="0.25">
      <c r="G3245" s="50">
        <v>42406</v>
      </c>
      <c r="H3245" s="51" t="s">
        <v>4</v>
      </c>
      <c r="I3245" s="124"/>
      <c r="J3245" s="51">
        <v>3</v>
      </c>
      <c r="K3245" s="51">
        <v>9</v>
      </c>
      <c r="L3245" s="52">
        <v>7</v>
      </c>
      <c r="M3245" s="49">
        <f t="shared" si="150"/>
        <v>2167</v>
      </c>
      <c r="N3245" s="2">
        <f t="shared" si="151"/>
        <v>3</v>
      </c>
      <c r="O3245" s="16">
        <f t="shared" si="152"/>
        <v>3</v>
      </c>
    </row>
    <row r="3246" spans="7:15" ht="13.5" customHeight="1" x14ac:dyDescent="0.25">
      <c r="G3246" s="50">
        <v>42406</v>
      </c>
      <c r="H3246" s="51" t="s">
        <v>4</v>
      </c>
      <c r="I3246" s="124"/>
      <c r="J3246" s="51">
        <v>3</v>
      </c>
      <c r="K3246" s="51">
        <v>9</v>
      </c>
      <c r="L3246" s="52">
        <v>7</v>
      </c>
      <c r="M3246" s="49">
        <f t="shared" si="150"/>
        <v>2167</v>
      </c>
      <c r="N3246" s="2">
        <f t="shared" si="151"/>
        <v>3</v>
      </c>
      <c r="O3246" s="16">
        <f t="shared" si="152"/>
        <v>3</v>
      </c>
    </row>
    <row r="3247" spans="7:15" ht="13.5" customHeight="1" x14ac:dyDescent="0.25">
      <c r="G3247" s="50">
        <v>42406</v>
      </c>
      <c r="H3247" s="51" t="s">
        <v>4</v>
      </c>
      <c r="I3247" s="124"/>
      <c r="J3247" s="51">
        <v>3</v>
      </c>
      <c r="K3247" s="51">
        <v>9</v>
      </c>
      <c r="L3247" s="52">
        <v>7</v>
      </c>
      <c r="M3247" s="49">
        <f t="shared" si="150"/>
        <v>2167</v>
      </c>
      <c r="N3247" s="2">
        <f t="shared" si="151"/>
        <v>2</v>
      </c>
      <c r="O3247" s="16">
        <f t="shared" si="152"/>
        <v>3</v>
      </c>
    </row>
    <row r="3248" spans="7:15" ht="13.5" customHeight="1" x14ac:dyDescent="0.25">
      <c r="G3248" s="50">
        <v>42406</v>
      </c>
      <c r="H3248" s="51" t="s">
        <v>4</v>
      </c>
      <c r="I3248" s="124"/>
      <c r="J3248" s="51">
        <v>3</v>
      </c>
      <c r="K3248" s="51">
        <v>9</v>
      </c>
      <c r="L3248" s="52">
        <v>7</v>
      </c>
      <c r="M3248" s="49">
        <f t="shared" si="150"/>
        <v>2167</v>
      </c>
      <c r="N3248" s="2">
        <f t="shared" si="151"/>
        <v>1</v>
      </c>
      <c r="O3248" s="16">
        <f t="shared" si="152"/>
        <v>3</v>
      </c>
    </row>
    <row r="3249" spans="7:15" ht="13.5" customHeight="1" x14ac:dyDescent="0.25">
      <c r="G3249" s="50">
        <v>42406</v>
      </c>
      <c r="H3249" s="51" t="s">
        <v>4</v>
      </c>
      <c r="I3249" s="124"/>
      <c r="J3249" s="51">
        <v>3</v>
      </c>
      <c r="K3249" s="51">
        <v>9</v>
      </c>
      <c r="L3249" s="52">
        <v>8</v>
      </c>
      <c r="M3249" s="49">
        <f t="shared" si="150"/>
        <v>2168</v>
      </c>
      <c r="N3249" s="2">
        <f t="shared" si="151"/>
        <v>3</v>
      </c>
      <c r="O3249" s="16">
        <f t="shared" si="152"/>
        <v>3</v>
      </c>
    </row>
    <row r="3250" spans="7:15" ht="13.5" customHeight="1" x14ac:dyDescent="0.25">
      <c r="G3250" s="50">
        <v>42406</v>
      </c>
      <c r="H3250" s="51" t="s">
        <v>4</v>
      </c>
      <c r="I3250" s="124"/>
      <c r="J3250" s="51">
        <v>3</v>
      </c>
      <c r="K3250" s="51">
        <v>9</v>
      </c>
      <c r="L3250" s="52">
        <v>8</v>
      </c>
      <c r="M3250" s="49">
        <f t="shared" si="150"/>
        <v>2168</v>
      </c>
      <c r="N3250" s="2">
        <f t="shared" si="151"/>
        <v>3</v>
      </c>
      <c r="O3250" s="16">
        <f t="shared" si="152"/>
        <v>3</v>
      </c>
    </row>
    <row r="3251" spans="7:15" ht="13.5" customHeight="1" x14ac:dyDescent="0.25">
      <c r="G3251" s="50">
        <v>42406</v>
      </c>
      <c r="H3251" s="51" t="s">
        <v>4</v>
      </c>
      <c r="I3251" s="124"/>
      <c r="J3251" s="51">
        <v>3</v>
      </c>
      <c r="K3251" s="51">
        <v>9</v>
      </c>
      <c r="L3251" s="52">
        <v>8</v>
      </c>
      <c r="M3251" s="49">
        <f t="shared" si="150"/>
        <v>2168</v>
      </c>
      <c r="N3251" s="2">
        <f t="shared" si="151"/>
        <v>3</v>
      </c>
      <c r="O3251" s="16">
        <f t="shared" si="152"/>
        <v>3</v>
      </c>
    </row>
    <row r="3252" spans="7:15" ht="13.5" customHeight="1" x14ac:dyDescent="0.25">
      <c r="G3252" s="50">
        <v>42406</v>
      </c>
      <c r="H3252" s="51" t="s">
        <v>4</v>
      </c>
      <c r="I3252" s="124"/>
      <c r="J3252" s="51">
        <v>3</v>
      </c>
      <c r="K3252" s="51">
        <v>9</v>
      </c>
      <c r="L3252" s="52">
        <v>8</v>
      </c>
      <c r="M3252" s="49">
        <f t="shared" si="150"/>
        <v>2168</v>
      </c>
      <c r="N3252" s="2">
        <f t="shared" si="151"/>
        <v>2</v>
      </c>
      <c r="O3252" s="16">
        <f t="shared" si="152"/>
        <v>3</v>
      </c>
    </row>
    <row r="3253" spans="7:15" ht="13.5" customHeight="1" x14ac:dyDescent="0.25">
      <c r="G3253" s="50">
        <v>42406</v>
      </c>
      <c r="H3253" s="51" t="s">
        <v>4</v>
      </c>
      <c r="I3253" s="124"/>
      <c r="J3253" s="51">
        <v>3</v>
      </c>
      <c r="K3253" s="51">
        <v>9</v>
      </c>
      <c r="L3253" s="52">
        <v>8</v>
      </c>
      <c r="M3253" s="49">
        <f t="shared" si="150"/>
        <v>2168</v>
      </c>
      <c r="N3253" s="2">
        <f t="shared" si="151"/>
        <v>1</v>
      </c>
      <c r="O3253" s="16">
        <f t="shared" si="152"/>
        <v>3</v>
      </c>
    </row>
    <row r="3254" spans="7:15" ht="13.5" customHeight="1" x14ac:dyDescent="0.25">
      <c r="G3254" s="50">
        <v>42406</v>
      </c>
      <c r="H3254" s="51" t="s">
        <v>4</v>
      </c>
      <c r="I3254" s="124"/>
      <c r="J3254" s="51">
        <v>3</v>
      </c>
      <c r="K3254" s="51">
        <v>9</v>
      </c>
      <c r="L3254" s="52">
        <v>9</v>
      </c>
      <c r="M3254" s="49">
        <f t="shared" si="150"/>
        <v>2169</v>
      </c>
      <c r="N3254" s="2">
        <f t="shared" si="151"/>
        <v>3</v>
      </c>
      <c r="O3254" s="16">
        <f t="shared" si="152"/>
        <v>3</v>
      </c>
    </row>
    <row r="3255" spans="7:15" ht="13.5" customHeight="1" x14ac:dyDescent="0.25">
      <c r="G3255" s="50">
        <v>42406</v>
      </c>
      <c r="H3255" s="51" t="s">
        <v>4</v>
      </c>
      <c r="I3255" s="124"/>
      <c r="J3255" s="51">
        <v>3</v>
      </c>
      <c r="K3255" s="51">
        <v>9</v>
      </c>
      <c r="L3255" s="52">
        <v>9</v>
      </c>
      <c r="M3255" s="49">
        <f t="shared" si="150"/>
        <v>2169</v>
      </c>
      <c r="N3255" s="2">
        <f t="shared" si="151"/>
        <v>3</v>
      </c>
      <c r="O3255" s="16">
        <f t="shared" si="152"/>
        <v>3</v>
      </c>
    </row>
    <row r="3256" spans="7:15" ht="13.5" customHeight="1" x14ac:dyDescent="0.25">
      <c r="G3256" s="50">
        <v>42406</v>
      </c>
      <c r="H3256" s="51" t="s">
        <v>4</v>
      </c>
      <c r="I3256" s="124"/>
      <c r="J3256" s="51">
        <v>3</v>
      </c>
      <c r="K3256" s="51">
        <v>9</v>
      </c>
      <c r="L3256" s="52">
        <v>9</v>
      </c>
      <c r="M3256" s="49">
        <f t="shared" si="150"/>
        <v>2169</v>
      </c>
      <c r="N3256" s="2">
        <f t="shared" si="151"/>
        <v>3</v>
      </c>
      <c r="O3256" s="16">
        <f t="shared" si="152"/>
        <v>3</v>
      </c>
    </row>
    <row r="3257" spans="7:15" ht="13.5" customHeight="1" x14ac:dyDescent="0.25">
      <c r="G3257" s="50">
        <v>42406</v>
      </c>
      <c r="H3257" s="51" t="s">
        <v>4</v>
      </c>
      <c r="I3257" s="124"/>
      <c r="J3257" s="51">
        <v>3</v>
      </c>
      <c r="K3257" s="51">
        <v>9</v>
      </c>
      <c r="L3257" s="52">
        <v>9</v>
      </c>
      <c r="M3257" s="49">
        <f t="shared" si="150"/>
        <v>2169</v>
      </c>
      <c r="N3257" s="2">
        <f t="shared" si="151"/>
        <v>2</v>
      </c>
      <c r="O3257" s="16">
        <f t="shared" si="152"/>
        <v>3</v>
      </c>
    </row>
    <row r="3258" spans="7:15" ht="13.5" customHeight="1" x14ac:dyDescent="0.25">
      <c r="G3258" s="50">
        <v>42406</v>
      </c>
      <c r="H3258" s="51" t="s">
        <v>4</v>
      </c>
      <c r="I3258" s="124"/>
      <c r="J3258" s="51">
        <v>3</v>
      </c>
      <c r="K3258" s="51">
        <v>9</v>
      </c>
      <c r="L3258" s="52">
        <v>9</v>
      </c>
      <c r="M3258" s="49">
        <f t="shared" si="150"/>
        <v>2169</v>
      </c>
      <c r="N3258" s="2">
        <f t="shared" si="151"/>
        <v>1</v>
      </c>
      <c r="O3258" s="16">
        <f t="shared" si="152"/>
        <v>3</v>
      </c>
    </row>
    <row r="3259" spans="7:15" ht="13.5" customHeight="1" x14ac:dyDescent="0.25">
      <c r="G3259" s="50">
        <v>42413</v>
      </c>
      <c r="H3259" s="51" t="s">
        <v>4</v>
      </c>
      <c r="I3259" s="124"/>
      <c r="J3259" s="51">
        <v>3</v>
      </c>
      <c r="K3259" s="51">
        <v>0</v>
      </c>
      <c r="L3259" s="52">
        <v>1</v>
      </c>
      <c r="M3259" s="49">
        <f t="shared" si="150"/>
        <v>2170</v>
      </c>
      <c r="N3259" s="2">
        <f t="shared" si="151"/>
        <v>3</v>
      </c>
      <c r="O3259" s="16">
        <f t="shared" si="152"/>
        <v>3</v>
      </c>
    </row>
    <row r="3260" spans="7:15" ht="13.5" customHeight="1" x14ac:dyDescent="0.25">
      <c r="G3260" s="50">
        <v>42413</v>
      </c>
      <c r="H3260" s="51" t="s">
        <v>4</v>
      </c>
      <c r="I3260" s="124"/>
      <c r="J3260" s="51">
        <v>3</v>
      </c>
      <c r="K3260" s="51">
        <v>0</v>
      </c>
      <c r="L3260" s="52">
        <v>1</v>
      </c>
      <c r="M3260" s="49">
        <f t="shared" si="150"/>
        <v>2170</v>
      </c>
      <c r="N3260" s="2">
        <f t="shared" si="151"/>
        <v>3</v>
      </c>
      <c r="O3260" s="16">
        <f t="shared" si="152"/>
        <v>3</v>
      </c>
    </row>
    <row r="3261" spans="7:15" ht="13.5" customHeight="1" x14ac:dyDescent="0.25">
      <c r="G3261" s="50">
        <v>42413</v>
      </c>
      <c r="H3261" s="51" t="s">
        <v>4</v>
      </c>
      <c r="I3261" s="124"/>
      <c r="J3261" s="51">
        <v>3</v>
      </c>
      <c r="K3261" s="51">
        <v>0</v>
      </c>
      <c r="L3261" s="52">
        <v>1</v>
      </c>
      <c r="M3261" s="49">
        <f t="shared" si="150"/>
        <v>2170</v>
      </c>
      <c r="N3261" s="2">
        <f t="shared" si="151"/>
        <v>3</v>
      </c>
      <c r="O3261" s="16">
        <f t="shared" si="152"/>
        <v>3</v>
      </c>
    </row>
    <row r="3262" spans="7:15" ht="13.5" customHeight="1" x14ac:dyDescent="0.25">
      <c r="G3262" s="50">
        <v>42413</v>
      </c>
      <c r="H3262" s="51" t="s">
        <v>4</v>
      </c>
      <c r="I3262" s="124"/>
      <c r="J3262" s="51">
        <v>3</v>
      </c>
      <c r="K3262" s="51">
        <v>0</v>
      </c>
      <c r="L3262" s="52">
        <v>1</v>
      </c>
      <c r="M3262" s="49">
        <f t="shared" si="150"/>
        <v>2170</v>
      </c>
      <c r="N3262" s="2">
        <f t="shared" si="151"/>
        <v>2</v>
      </c>
      <c r="O3262" s="16">
        <f t="shared" si="152"/>
        <v>3</v>
      </c>
    </row>
    <row r="3263" spans="7:15" ht="13.5" customHeight="1" x14ac:dyDescent="0.25">
      <c r="G3263" s="50">
        <v>42413</v>
      </c>
      <c r="H3263" s="51" t="s">
        <v>4</v>
      </c>
      <c r="I3263" s="124"/>
      <c r="J3263" s="51">
        <v>3</v>
      </c>
      <c r="K3263" s="51">
        <v>0</v>
      </c>
      <c r="L3263" s="52">
        <v>1</v>
      </c>
      <c r="M3263" s="49">
        <f t="shared" si="150"/>
        <v>2170</v>
      </c>
      <c r="N3263" s="2">
        <f t="shared" si="151"/>
        <v>1</v>
      </c>
      <c r="O3263" s="16">
        <f t="shared" si="152"/>
        <v>3</v>
      </c>
    </row>
    <row r="3264" spans="7:15" ht="13.5" customHeight="1" x14ac:dyDescent="0.25">
      <c r="G3264" s="50">
        <v>42413</v>
      </c>
      <c r="H3264" s="51" t="s">
        <v>4</v>
      </c>
      <c r="I3264" s="124"/>
      <c r="J3264" s="51">
        <v>3</v>
      </c>
      <c r="K3264" s="51">
        <v>0</v>
      </c>
      <c r="L3264" s="52">
        <v>2</v>
      </c>
      <c r="M3264" s="49">
        <f t="shared" si="150"/>
        <v>2171</v>
      </c>
      <c r="N3264" s="2">
        <f t="shared" si="151"/>
        <v>3</v>
      </c>
      <c r="O3264" s="16">
        <f t="shared" si="152"/>
        <v>3</v>
      </c>
    </row>
    <row r="3265" spans="7:15" ht="13.5" customHeight="1" x14ac:dyDescent="0.25">
      <c r="G3265" s="50">
        <v>42413</v>
      </c>
      <c r="H3265" s="51" t="s">
        <v>4</v>
      </c>
      <c r="I3265" s="124"/>
      <c r="J3265" s="51">
        <v>3</v>
      </c>
      <c r="K3265" s="51">
        <v>0</v>
      </c>
      <c r="L3265" s="52">
        <v>2</v>
      </c>
      <c r="M3265" s="49">
        <f t="shared" si="150"/>
        <v>2171</v>
      </c>
      <c r="N3265" s="2">
        <f t="shared" si="151"/>
        <v>3</v>
      </c>
      <c r="O3265" s="16">
        <f t="shared" si="152"/>
        <v>3</v>
      </c>
    </row>
    <row r="3266" spans="7:15" ht="13.5" customHeight="1" x14ac:dyDescent="0.25">
      <c r="G3266" s="50">
        <v>42413</v>
      </c>
      <c r="H3266" s="51" t="s">
        <v>4</v>
      </c>
      <c r="I3266" s="124"/>
      <c r="J3266" s="51">
        <v>3</v>
      </c>
      <c r="K3266" s="51">
        <v>0</v>
      </c>
      <c r="L3266" s="52">
        <v>2</v>
      </c>
      <c r="M3266" s="49">
        <f t="shared" si="150"/>
        <v>2171</v>
      </c>
      <c r="N3266" s="2">
        <f t="shared" si="151"/>
        <v>3</v>
      </c>
      <c r="O3266" s="16">
        <f t="shared" si="152"/>
        <v>3</v>
      </c>
    </row>
    <row r="3267" spans="7:15" ht="13.5" customHeight="1" x14ac:dyDescent="0.25">
      <c r="G3267" s="50">
        <v>42413</v>
      </c>
      <c r="H3267" s="51" t="s">
        <v>4</v>
      </c>
      <c r="I3267" s="124"/>
      <c r="J3267" s="51">
        <v>3</v>
      </c>
      <c r="K3267" s="51">
        <v>0</v>
      </c>
      <c r="L3267" s="52">
        <v>2</v>
      </c>
      <c r="M3267" s="49">
        <f t="shared" si="150"/>
        <v>2171</v>
      </c>
      <c r="N3267" s="2">
        <f t="shared" si="151"/>
        <v>2</v>
      </c>
      <c r="O3267" s="16">
        <f t="shared" si="152"/>
        <v>3</v>
      </c>
    </row>
    <row r="3268" spans="7:15" ht="13.5" customHeight="1" x14ac:dyDescent="0.25">
      <c r="G3268" s="50">
        <v>42413</v>
      </c>
      <c r="H3268" s="51" t="s">
        <v>4</v>
      </c>
      <c r="I3268" s="124"/>
      <c r="J3268" s="51">
        <v>3</v>
      </c>
      <c r="K3268" s="51">
        <v>0</v>
      </c>
      <c r="L3268" s="52">
        <v>2</v>
      </c>
      <c r="M3268" s="49">
        <f t="shared" si="150"/>
        <v>2171</v>
      </c>
      <c r="N3268" s="2">
        <f t="shared" si="151"/>
        <v>1</v>
      </c>
      <c r="O3268" s="16">
        <f t="shared" si="152"/>
        <v>3</v>
      </c>
    </row>
    <row r="3269" spans="7:15" ht="13.5" customHeight="1" x14ac:dyDescent="0.25">
      <c r="G3269" s="50">
        <v>42413</v>
      </c>
      <c r="H3269" s="51" t="s">
        <v>4</v>
      </c>
      <c r="I3269" s="124"/>
      <c r="J3269" s="51">
        <v>3</v>
      </c>
      <c r="K3269" s="51">
        <v>0</v>
      </c>
      <c r="L3269" s="52">
        <v>5</v>
      </c>
      <c r="M3269" s="49">
        <f t="shared" si="150"/>
        <v>2172</v>
      </c>
      <c r="N3269" s="2">
        <f t="shared" si="151"/>
        <v>3</v>
      </c>
      <c r="O3269" s="16">
        <f t="shared" si="152"/>
        <v>3</v>
      </c>
    </row>
    <row r="3270" spans="7:15" ht="13.5" customHeight="1" x14ac:dyDescent="0.25">
      <c r="G3270" s="50">
        <v>42413</v>
      </c>
      <c r="H3270" s="51" t="s">
        <v>4</v>
      </c>
      <c r="I3270" s="124"/>
      <c r="J3270" s="51">
        <v>3</v>
      </c>
      <c r="K3270" s="51">
        <v>0</v>
      </c>
      <c r="L3270" s="52">
        <v>5</v>
      </c>
      <c r="M3270" s="49">
        <f t="shared" ref="M3270:M3333" si="153">IF(AND(G3270=G3269,L3270=L3269,I3270=I3269),M3269,M3269+1)</f>
        <v>2172</v>
      </c>
      <c r="N3270" s="2">
        <f t="shared" si="151"/>
        <v>3</v>
      </c>
      <c r="O3270" s="16">
        <f t="shared" si="152"/>
        <v>3</v>
      </c>
    </row>
    <row r="3271" spans="7:15" ht="13.5" customHeight="1" x14ac:dyDescent="0.25">
      <c r="G3271" s="50">
        <v>42413</v>
      </c>
      <c r="H3271" s="51" t="s">
        <v>4</v>
      </c>
      <c r="I3271" s="124"/>
      <c r="J3271" s="51">
        <v>3</v>
      </c>
      <c r="K3271" s="51">
        <v>0</v>
      </c>
      <c r="L3271" s="52">
        <v>5</v>
      </c>
      <c r="M3271" s="49">
        <f t="shared" si="153"/>
        <v>2172</v>
      </c>
      <c r="N3271" s="2">
        <f t="shared" si="151"/>
        <v>3</v>
      </c>
      <c r="O3271" s="16">
        <f t="shared" si="152"/>
        <v>3</v>
      </c>
    </row>
    <row r="3272" spans="7:15" ht="13.5" customHeight="1" x14ac:dyDescent="0.25">
      <c r="G3272" s="50">
        <v>42413</v>
      </c>
      <c r="H3272" s="51" t="s">
        <v>4</v>
      </c>
      <c r="I3272" s="124"/>
      <c r="J3272" s="51">
        <v>3</v>
      </c>
      <c r="K3272" s="51">
        <v>0</v>
      </c>
      <c r="L3272" s="52">
        <v>5</v>
      </c>
      <c r="M3272" s="49">
        <f t="shared" si="153"/>
        <v>2172</v>
      </c>
      <c r="N3272" s="2">
        <f t="shared" si="151"/>
        <v>2</v>
      </c>
      <c r="O3272" s="16">
        <f t="shared" si="152"/>
        <v>3</v>
      </c>
    </row>
    <row r="3273" spans="7:15" ht="13.5" customHeight="1" x14ac:dyDescent="0.25">
      <c r="G3273" s="50">
        <v>42413</v>
      </c>
      <c r="H3273" s="51" t="s">
        <v>4</v>
      </c>
      <c r="I3273" s="124"/>
      <c r="J3273" s="51">
        <v>3</v>
      </c>
      <c r="K3273" s="51">
        <v>0</v>
      </c>
      <c r="L3273" s="52">
        <v>5</v>
      </c>
      <c r="M3273" s="49">
        <f t="shared" si="153"/>
        <v>2172</v>
      </c>
      <c r="N3273" s="2">
        <f t="shared" ref="N3273:N3336" si="154">IF(M3273=M3275,3,IF(M3273=M3274,2,1))</f>
        <v>1</v>
      </c>
      <c r="O3273" s="16">
        <f t="shared" ref="O3273:O3336" si="155">IF(N3271=3,3,IF(N3272=3,3,IF(N3272=2,2,N3273)))</f>
        <v>3</v>
      </c>
    </row>
    <row r="3274" spans="7:15" ht="13.5" customHeight="1" x14ac:dyDescent="0.25">
      <c r="G3274" s="50">
        <v>42413</v>
      </c>
      <c r="H3274" s="51" t="s">
        <v>4</v>
      </c>
      <c r="I3274" s="124"/>
      <c r="J3274" s="51">
        <v>3</v>
      </c>
      <c r="K3274" s="51">
        <v>0</v>
      </c>
      <c r="L3274" s="52">
        <v>6</v>
      </c>
      <c r="M3274" s="49">
        <f t="shared" si="153"/>
        <v>2173</v>
      </c>
      <c r="N3274" s="2">
        <f t="shared" si="154"/>
        <v>3</v>
      </c>
      <c r="O3274" s="16">
        <f t="shared" si="155"/>
        <v>3</v>
      </c>
    </row>
    <row r="3275" spans="7:15" ht="13.5" customHeight="1" x14ac:dyDescent="0.25">
      <c r="G3275" s="50">
        <v>42413</v>
      </c>
      <c r="H3275" s="51" t="s">
        <v>4</v>
      </c>
      <c r="I3275" s="124"/>
      <c r="J3275" s="51">
        <v>3</v>
      </c>
      <c r="K3275" s="51">
        <v>0</v>
      </c>
      <c r="L3275" s="52">
        <v>6</v>
      </c>
      <c r="M3275" s="49">
        <f t="shared" si="153"/>
        <v>2173</v>
      </c>
      <c r="N3275" s="2">
        <f t="shared" si="154"/>
        <v>3</v>
      </c>
      <c r="O3275" s="16">
        <f t="shared" si="155"/>
        <v>3</v>
      </c>
    </row>
    <row r="3276" spans="7:15" ht="13.5" customHeight="1" x14ac:dyDescent="0.25">
      <c r="G3276" s="50">
        <v>42413</v>
      </c>
      <c r="H3276" s="51" t="s">
        <v>4</v>
      </c>
      <c r="I3276" s="124"/>
      <c r="J3276" s="51">
        <v>3</v>
      </c>
      <c r="K3276" s="51">
        <v>0</v>
      </c>
      <c r="L3276" s="52">
        <v>6</v>
      </c>
      <c r="M3276" s="49">
        <f t="shared" si="153"/>
        <v>2173</v>
      </c>
      <c r="N3276" s="2">
        <f t="shared" si="154"/>
        <v>3</v>
      </c>
      <c r="O3276" s="16">
        <f t="shared" si="155"/>
        <v>3</v>
      </c>
    </row>
    <row r="3277" spans="7:15" ht="13.5" customHeight="1" x14ac:dyDescent="0.25">
      <c r="G3277" s="50">
        <v>42413</v>
      </c>
      <c r="H3277" s="51" t="s">
        <v>4</v>
      </c>
      <c r="I3277" s="124"/>
      <c r="J3277" s="51">
        <v>3</v>
      </c>
      <c r="K3277" s="51">
        <v>0</v>
      </c>
      <c r="L3277" s="52">
        <v>6</v>
      </c>
      <c r="M3277" s="49">
        <f t="shared" si="153"/>
        <v>2173</v>
      </c>
      <c r="N3277" s="2">
        <f t="shared" si="154"/>
        <v>2</v>
      </c>
      <c r="O3277" s="16">
        <f t="shared" si="155"/>
        <v>3</v>
      </c>
    </row>
    <row r="3278" spans="7:15" ht="13.5" customHeight="1" x14ac:dyDescent="0.25">
      <c r="G3278" s="50">
        <v>42413</v>
      </c>
      <c r="H3278" s="51" t="s">
        <v>4</v>
      </c>
      <c r="I3278" s="124"/>
      <c r="J3278" s="51">
        <v>3</v>
      </c>
      <c r="K3278" s="51">
        <v>0</v>
      </c>
      <c r="L3278" s="52">
        <v>6</v>
      </c>
      <c r="M3278" s="49">
        <f t="shared" si="153"/>
        <v>2173</v>
      </c>
      <c r="N3278" s="2">
        <f t="shared" si="154"/>
        <v>1</v>
      </c>
      <c r="O3278" s="16">
        <f t="shared" si="155"/>
        <v>3</v>
      </c>
    </row>
    <row r="3279" spans="7:15" ht="13.5" customHeight="1" x14ac:dyDescent="0.25">
      <c r="G3279" s="50">
        <v>42413</v>
      </c>
      <c r="H3279" s="51" t="s">
        <v>4</v>
      </c>
      <c r="I3279" s="124"/>
      <c r="J3279" s="51">
        <v>3</v>
      </c>
      <c r="K3279" s="51">
        <v>0</v>
      </c>
      <c r="L3279" s="52">
        <v>7</v>
      </c>
      <c r="M3279" s="49">
        <f t="shared" si="153"/>
        <v>2174</v>
      </c>
      <c r="N3279" s="2">
        <f t="shared" si="154"/>
        <v>3</v>
      </c>
      <c r="O3279" s="16">
        <f t="shared" si="155"/>
        <v>3</v>
      </c>
    </row>
    <row r="3280" spans="7:15" ht="13.5" customHeight="1" x14ac:dyDescent="0.25">
      <c r="G3280" s="50">
        <v>42413</v>
      </c>
      <c r="H3280" s="51" t="s">
        <v>4</v>
      </c>
      <c r="I3280" s="124"/>
      <c r="J3280" s="51">
        <v>3</v>
      </c>
      <c r="K3280" s="51">
        <v>0</v>
      </c>
      <c r="L3280" s="52">
        <v>7</v>
      </c>
      <c r="M3280" s="49">
        <f t="shared" si="153"/>
        <v>2174</v>
      </c>
      <c r="N3280" s="2">
        <f t="shared" si="154"/>
        <v>3</v>
      </c>
      <c r="O3280" s="16">
        <f t="shared" si="155"/>
        <v>3</v>
      </c>
    </row>
    <row r="3281" spans="7:15" ht="13.5" customHeight="1" x14ac:dyDescent="0.25">
      <c r="G3281" s="50">
        <v>42413</v>
      </c>
      <c r="H3281" s="51" t="s">
        <v>4</v>
      </c>
      <c r="I3281" s="124"/>
      <c r="J3281" s="51">
        <v>3</v>
      </c>
      <c r="K3281" s="51">
        <v>0</v>
      </c>
      <c r="L3281" s="52">
        <v>7</v>
      </c>
      <c r="M3281" s="49">
        <f t="shared" si="153"/>
        <v>2174</v>
      </c>
      <c r="N3281" s="2">
        <f t="shared" si="154"/>
        <v>3</v>
      </c>
      <c r="O3281" s="16">
        <f t="shared" si="155"/>
        <v>3</v>
      </c>
    </row>
    <row r="3282" spans="7:15" ht="13.5" customHeight="1" x14ac:dyDescent="0.25">
      <c r="G3282" s="50">
        <v>42413</v>
      </c>
      <c r="H3282" s="51" t="s">
        <v>4</v>
      </c>
      <c r="I3282" s="124"/>
      <c r="J3282" s="51">
        <v>3</v>
      </c>
      <c r="K3282" s="51">
        <v>0</v>
      </c>
      <c r="L3282" s="52">
        <v>7</v>
      </c>
      <c r="M3282" s="49">
        <f t="shared" si="153"/>
        <v>2174</v>
      </c>
      <c r="N3282" s="2">
        <f t="shared" si="154"/>
        <v>2</v>
      </c>
      <c r="O3282" s="16">
        <f t="shared" si="155"/>
        <v>3</v>
      </c>
    </row>
    <row r="3283" spans="7:15" ht="13.5" customHeight="1" x14ac:dyDescent="0.25">
      <c r="G3283" s="50">
        <v>42413</v>
      </c>
      <c r="H3283" s="51" t="s">
        <v>4</v>
      </c>
      <c r="I3283" s="124"/>
      <c r="J3283" s="51">
        <v>3</v>
      </c>
      <c r="K3283" s="51">
        <v>0</v>
      </c>
      <c r="L3283" s="52">
        <v>7</v>
      </c>
      <c r="M3283" s="49">
        <f t="shared" si="153"/>
        <v>2174</v>
      </c>
      <c r="N3283" s="2">
        <f t="shared" si="154"/>
        <v>1</v>
      </c>
      <c r="O3283" s="16">
        <f t="shared" si="155"/>
        <v>3</v>
      </c>
    </row>
    <row r="3284" spans="7:15" ht="13.5" customHeight="1" x14ac:dyDescent="0.25">
      <c r="G3284" s="50">
        <v>42413</v>
      </c>
      <c r="H3284" s="51" t="s">
        <v>4</v>
      </c>
      <c r="I3284" s="124"/>
      <c r="J3284" s="51">
        <v>3</v>
      </c>
      <c r="K3284" s="51">
        <v>0</v>
      </c>
      <c r="L3284" s="52">
        <v>8</v>
      </c>
      <c r="M3284" s="49">
        <f t="shared" si="153"/>
        <v>2175</v>
      </c>
      <c r="N3284" s="2">
        <f t="shared" si="154"/>
        <v>3</v>
      </c>
      <c r="O3284" s="16">
        <f t="shared" si="155"/>
        <v>3</v>
      </c>
    </row>
    <row r="3285" spans="7:15" ht="13.5" customHeight="1" x14ac:dyDescent="0.25">
      <c r="G3285" s="50">
        <v>42413</v>
      </c>
      <c r="H3285" s="51" t="s">
        <v>4</v>
      </c>
      <c r="I3285" s="124"/>
      <c r="J3285" s="51">
        <v>3</v>
      </c>
      <c r="K3285" s="51">
        <v>0</v>
      </c>
      <c r="L3285" s="52">
        <v>8</v>
      </c>
      <c r="M3285" s="49">
        <f t="shared" si="153"/>
        <v>2175</v>
      </c>
      <c r="N3285" s="2">
        <f t="shared" si="154"/>
        <v>3</v>
      </c>
      <c r="O3285" s="16">
        <f t="shared" si="155"/>
        <v>3</v>
      </c>
    </row>
    <row r="3286" spans="7:15" ht="13.5" customHeight="1" x14ac:dyDescent="0.25">
      <c r="G3286" s="50">
        <v>42413</v>
      </c>
      <c r="H3286" s="51" t="s">
        <v>4</v>
      </c>
      <c r="I3286" s="124"/>
      <c r="J3286" s="51">
        <v>3</v>
      </c>
      <c r="K3286" s="51">
        <v>0</v>
      </c>
      <c r="L3286" s="52">
        <v>8</v>
      </c>
      <c r="M3286" s="49">
        <f t="shared" si="153"/>
        <v>2175</v>
      </c>
      <c r="N3286" s="2">
        <f t="shared" si="154"/>
        <v>3</v>
      </c>
      <c r="O3286" s="16">
        <f t="shared" si="155"/>
        <v>3</v>
      </c>
    </row>
    <row r="3287" spans="7:15" ht="13.5" customHeight="1" x14ac:dyDescent="0.25">
      <c r="G3287" s="50">
        <v>42413</v>
      </c>
      <c r="H3287" s="51" t="s">
        <v>4</v>
      </c>
      <c r="I3287" s="124"/>
      <c r="J3287" s="51">
        <v>3</v>
      </c>
      <c r="K3287" s="51">
        <v>0</v>
      </c>
      <c r="L3287" s="52">
        <v>8</v>
      </c>
      <c r="M3287" s="49">
        <f t="shared" si="153"/>
        <v>2175</v>
      </c>
      <c r="N3287" s="2">
        <f t="shared" si="154"/>
        <v>2</v>
      </c>
      <c r="O3287" s="16">
        <f t="shared" si="155"/>
        <v>3</v>
      </c>
    </row>
    <row r="3288" spans="7:15" ht="13.5" customHeight="1" x14ac:dyDescent="0.25">
      <c r="G3288" s="50">
        <v>42413</v>
      </c>
      <c r="H3288" s="51" t="s">
        <v>4</v>
      </c>
      <c r="I3288" s="124"/>
      <c r="J3288" s="51">
        <v>3</v>
      </c>
      <c r="K3288" s="51">
        <v>0</v>
      </c>
      <c r="L3288" s="52">
        <v>8</v>
      </c>
      <c r="M3288" s="49">
        <f t="shared" si="153"/>
        <v>2175</v>
      </c>
      <c r="N3288" s="2">
        <f t="shared" si="154"/>
        <v>1</v>
      </c>
      <c r="O3288" s="16">
        <f t="shared" si="155"/>
        <v>3</v>
      </c>
    </row>
    <row r="3289" spans="7:15" ht="13.5" customHeight="1" x14ac:dyDescent="0.25">
      <c r="G3289" s="50">
        <v>42413</v>
      </c>
      <c r="H3289" s="51" t="s">
        <v>4</v>
      </c>
      <c r="I3289" s="124"/>
      <c r="J3289" s="51">
        <v>3</v>
      </c>
      <c r="K3289" s="51">
        <v>0</v>
      </c>
      <c r="L3289" s="52">
        <v>9</v>
      </c>
      <c r="M3289" s="49">
        <f t="shared" si="153"/>
        <v>2176</v>
      </c>
      <c r="N3289" s="2">
        <f t="shared" si="154"/>
        <v>3</v>
      </c>
      <c r="O3289" s="16">
        <f t="shared" si="155"/>
        <v>3</v>
      </c>
    </row>
    <row r="3290" spans="7:15" ht="13.5" customHeight="1" x14ac:dyDescent="0.25">
      <c r="G3290" s="50">
        <v>42413</v>
      </c>
      <c r="H3290" s="51" t="s">
        <v>4</v>
      </c>
      <c r="I3290" s="124"/>
      <c r="J3290" s="51">
        <v>3</v>
      </c>
      <c r="K3290" s="51">
        <v>0</v>
      </c>
      <c r="L3290" s="52">
        <v>9</v>
      </c>
      <c r="M3290" s="49">
        <f t="shared" si="153"/>
        <v>2176</v>
      </c>
      <c r="N3290" s="2">
        <f t="shared" si="154"/>
        <v>3</v>
      </c>
      <c r="O3290" s="16">
        <f t="shared" si="155"/>
        <v>3</v>
      </c>
    </row>
    <row r="3291" spans="7:15" ht="13.5" customHeight="1" x14ac:dyDescent="0.25">
      <c r="G3291" s="50">
        <v>42413</v>
      </c>
      <c r="H3291" s="51" t="s">
        <v>4</v>
      </c>
      <c r="I3291" s="124"/>
      <c r="J3291" s="51">
        <v>3</v>
      </c>
      <c r="K3291" s="51">
        <v>0</v>
      </c>
      <c r="L3291" s="52">
        <v>9</v>
      </c>
      <c r="M3291" s="49">
        <f t="shared" si="153"/>
        <v>2176</v>
      </c>
      <c r="N3291" s="2">
        <f t="shared" si="154"/>
        <v>3</v>
      </c>
      <c r="O3291" s="16">
        <f t="shared" si="155"/>
        <v>3</v>
      </c>
    </row>
    <row r="3292" spans="7:15" ht="13.5" customHeight="1" x14ac:dyDescent="0.25">
      <c r="G3292" s="50">
        <v>42413</v>
      </c>
      <c r="H3292" s="51" t="s">
        <v>4</v>
      </c>
      <c r="I3292" s="124"/>
      <c r="J3292" s="51">
        <v>3</v>
      </c>
      <c r="K3292" s="51">
        <v>0</v>
      </c>
      <c r="L3292" s="52">
        <v>9</v>
      </c>
      <c r="M3292" s="49">
        <f t="shared" si="153"/>
        <v>2176</v>
      </c>
      <c r="N3292" s="2">
        <f t="shared" si="154"/>
        <v>2</v>
      </c>
      <c r="O3292" s="16">
        <f t="shared" si="155"/>
        <v>3</v>
      </c>
    </row>
    <row r="3293" spans="7:15" ht="13.5" customHeight="1" x14ac:dyDescent="0.25">
      <c r="G3293" s="50">
        <v>42413</v>
      </c>
      <c r="H3293" s="51" t="s">
        <v>4</v>
      </c>
      <c r="I3293" s="124"/>
      <c r="J3293" s="51">
        <v>3</v>
      </c>
      <c r="K3293" s="51">
        <v>0</v>
      </c>
      <c r="L3293" s="52">
        <v>9</v>
      </c>
      <c r="M3293" s="49">
        <f t="shared" si="153"/>
        <v>2176</v>
      </c>
      <c r="N3293" s="2">
        <f t="shared" si="154"/>
        <v>1</v>
      </c>
      <c r="O3293" s="16">
        <f t="shared" si="155"/>
        <v>3</v>
      </c>
    </row>
    <row r="3294" spans="7:15" ht="13.5" customHeight="1" x14ac:dyDescent="0.25">
      <c r="G3294" s="50">
        <v>42420</v>
      </c>
      <c r="H3294" s="51" t="s">
        <v>3</v>
      </c>
      <c r="I3294" s="124"/>
      <c r="J3294" s="51">
        <v>3</v>
      </c>
      <c r="K3294" s="51">
        <v>0</v>
      </c>
      <c r="L3294" s="52">
        <v>1</v>
      </c>
      <c r="M3294" s="49">
        <f t="shared" si="153"/>
        <v>2177</v>
      </c>
      <c r="N3294" s="2">
        <f t="shared" si="154"/>
        <v>3</v>
      </c>
      <c r="O3294" s="16">
        <f t="shared" si="155"/>
        <v>3</v>
      </c>
    </row>
    <row r="3295" spans="7:15" ht="13.5" customHeight="1" x14ac:dyDescent="0.25">
      <c r="G3295" s="50">
        <v>42420</v>
      </c>
      <c r="H3295" s="51" t="s">
        <v>3</v>
      </c>
      <c r="I3295" s="124"/>
      <c r="J3295" s="51">
        <v>3</v>
      </c>
      <c r="K3295" s="51">
        <v>0</v>
      </c>
      <c r="L3295" s="52">
        <v>1</v>
      </c>
      <c r="M3295" s="49">
        <f t="shared" si="153"/>
        <v>2177</v>
      </c>
      <c r="N3295" s="2">
        <f t="shared" si="154"/>
        <v>3</v>
      </c>
      <c r="O3295" s="16">
        <f t="shared" si="155"/>
        <v>3</v>
      </c>
    </row>
    <row r="3296" spans="7:15" ht="13.5" customHeight="1" x14ac:dyDescent="0.25">
      <c r="G3296" s="50">
        <v>42420</v>
      </c>
      <c r="H3296" s="51" t="s">
        <v>3</v>
      </c>
      <c r="I3296" s="124"/>
      <c r="J3296" s="51">
        <v>3</v>
      </c>
      <c r="K3296" s="51">
        <v>0</v>
      </c>
      <c r="L3296" s="52">
        <v>1</v>
      </c>
      <c r="M3296" s="49">
        <f t="shared" si="153"/>
        <v>2177</v>
      </c>
      <c r="N3296" s="2">
        <f t="shared" si="154"/>
        <v>3</v>
      </c>
      <c r="O3296" s="16">
        <f t="shared" si="155"/>
        <v>3</v>
      </c>
    </row>
    <row r="3297" spans="7:15" ht="13.5" customHeight="1" x14ac:dyDescent="0.25">
      <c r="G3297" s="50">
        <v>42420</v>
      </c>
      <c r="H3297" s="51" t="s">
        <v>3</v>
      </c>
      <c r="I3297" s="124"/>
      <c r="J3297" s="51">
        <v>3</v>
      </c>
      <c r="K3297" s="51">
        <v>0</v>
      </c>
      <c r="L3297" s="52">
        <v>1</v>
      </c>
      <c r="M3297" s="49">
        <f t="shared" si="153"/>
        <v>2177</v>
      </c>
      <c r="N3297" s="2">
        <f t="shared" si="154"/>
        <v>2</v>
      </c>
      <c r="O3297" s="16">
        <f t="shared" si="155"/>
        <v>3</v>
      </c>
    </row>
    <row r="3298" spans="7:15" ht="13.5" customHeight="1" x14ac:dyDescent="0.25">
      <c r="G3298" s="50">
        <v>42420</v>
      </c>
      <c r="H3298" s="51" t="s">
        <v>3</v>
      </c>
      <c r="I3298" s="124"/>
      <c r="J3298" s="51">
        <v>3</v>
      </c>
      <c r="K3298" s="51">
        <v>0</v>
      </c>
      <c r="L3298" s="52">
        <v>1</v>
      </c>
      <c r="M3298" s="49">
        <f t="shared" si="153"/>
        <v>2177</v>
      </c>
      <c r="N3298" s="2">
        <f t="shared" si="154"/>
        <v>1</v>
      </c>
      <c r="O3298" s="16">
        <f t="shared" si="155"/>
        <v>3</v>
      </c>
    </row>
    <row r="3299" spans="7:15" ht="13.5" customHeight="1" x14ac:dyDescent="0.25">
      <c r="G3299" s="50">
        <v>42420</v>
      </c>
      <c r="H3299" s="51" t="s">
        <v>3</v>
      </c>
      <c r="I3299" s="124"/>
      <c r="J3299" s="51">
        <v>3</v>
      </c>
      <c r="K3299" s="51">
        <v>0</v>
      </c>
      <c r="L3299" s="52">
        <v>3</v>
      </c>
      <c r="M3299" s="49">
        <f t="shared" si="153"/>
        <v>2178</v>
      </c>
      <c r="N3299" s="2">
        <f t="shared" si="154"/>
        <v>3</v>
      </c>
      <c r="O3299" s="16">
        <f t="shared" si="155"/>
        <v>3</v>
      </c>
    </row>
    <row r="3300" spans="7:15" ht="13.5" customHeight="1" x14ac:dyDescent="0.25">
      <c r="G3300" s="50">
        <v>42420</v>
      </c>
      <c r="H3300" s="51" t="s">
        <v>3</v>
      </c>
      <c r="I3300" s="124"/>
      <c r="J3300" s="51">
        <v>3</v>
      </c>
      <c r="K3300" s="51">
        <v>0</v>
      </c>
      <c r="L3300" s="52">
        <v>3</v>
      </c>
      <c r="M3300" s="49">
        <f t="shared" si="153"/>
        <v>2178</v>
      </c>
      <c r="N3300" s="2">
        <f t="shared" si="154"/>
        <v>3</v>
      </c>
      <c r="O3300" s="16">
        <f t="shared" si="155"/>
        <v>3</v>
      </c>
    </row>
    <row r="3301" spans="7:15" ht="13.5" customHeight="1" x14ac:dyDescent="0.25">
      <c r="G3301" s="50">
        <v>42420</v>
      </c>
      <c r="H3301" s="51" t="s">
        <v>3</v>
      </c>
      <c r="I3301" s="124"/>
      <c r="J3301" s="51">
        <v>3</v>
      </c>
      <c r="K3301" s="51">
        <v>0</v>
      </c>
      <c r="L3301" s="52">
        <v>3</v>
      </c>
      <c r="M3301" s="49">
        <f t="shared" si="153"/>
        <v>2178</v>
      </c>
      <c r="N3301" s="2">
        <f t="shared" si="154"/>
        <v>3</v>
      </c>
      <c r="O3301" s="16">
        <f t="shared" si="155"/>
        <v>3</v>
      </c>
    </row>
    <row r="3302" spans="7:15" ht="13.5" customHeight="1" x14ac:dyDescent="0.25">
      <c r="G3302" s="50">
        <v>42420</v>
      </c>
      <c r="H3302" s="51" t="s">
        <v>3</v>
      </c>
      <c r="I3302" s="124"/>
      <c r="J3302" s="51">
        <v>3</v>
      </c>
      <c r="K3302" s="51">
        <v>0</v>
      </c>
      <c r="L3302" s="52">
        <v>3</v>
      </c>
      <c r="M3302" s="49">
        <f t="shared" si="153"/>
        <v>2178</v>
      </c>
      <c r="N3302" s="2">
        <f t="shared" si="154"/>
        <v>2</v>
      </c>
      <c r="O3302" s="16">
        <f t="shared" si="155"/>
        <v>3</v>
      </c>
    </row>
    <row r="3303" spans="7:15" ht="13.5" customHeight="1" x14ac:dyDescent="0.25">
      <c r="G3303" s="50">
        <v>42420</v>
      </c>
      <c r="H3303" s="51" t="s">
        <v>3</v>
      </c>
      <c r="I3303" s="124"/>
      <c r="J3303" s="51">
        <v>3</v>
      </c>
      <c r="K3303" s="51">
        <v>0</v>
      </c>
      <c r="L3303" s="52">
        <v>3</v>
      </c>
      <c r="M3303" s="49">
        <f t="shared" si="153"/>
        <v>2178</v>
      </c>
      <c r="N3303" s="2">
        <f t="shared" si="154"/>
        <v>1</v>
      </c>
      <c r="O3303" s="16">
        <f t="shared" si="155"/>
        <v>3</v>
      </c>
    </row>
    <row r="3304" spans="7:15" ht="13.5" customHeight="1" x14ac:dyDescent="0.25">
      <c r="G3304" s="50">
        <v>42420</v>
      </c>
      <c r="H3304" s="51" t="s">
        <v>3</v>
      </c>
      <c r="I3304" s="124"/>
      <c r="J3304" s="51">
        <v>3</v>
      </c>
      <c r="K3304" s="51">
        <v>0</v>
      </c>
      <c r="L3304" s="52">
        <v>4</v>
      </c>
      <c r="M3304" s="49">
        <f t="shared" si="153"/>
        <v>2179</v>
      </c>
      <c r="N3304" s="2">
        <f t="shared" si="154"/>
        <v>3</v>
      </c>
      <c r="O3304" s="16">
        <f t="shared" si="155"/>
        <v>3</v>
      </c>
    </row>
    <row r="3305" spans="7:15" ht="13.5" customHeight="1" x14ac:dyDescent="0.25">
      <c r="G3305" s="50">
        <v>42420</v>
      </c>
      <c r="H3305" s="51" t="s">
        <v>3</v>
      </c>
      <c r="I3305" s="124"/>
      <c r="J3305" s="51">
        <v>3</v>
      </c>
      <c r="K3305" s="51">
        <v>0</v>
      </c>
      <c r="L3305" s="52">
        <v>4</v>
      </c>
      <c r="M3305" s="49">
        <f t="shared" si="153"/>
        <v>2179</v>
      </c>
      <c r="N3305" s="2">
        <f t="shared" si="154"/>
        <v>3</v>
      </c>
      <c r="O3305" s="16">
        <f t="shared" si="155"/>
        <v>3</v>
      </c>
    </row>
    <row r="3306" spans="7:15" ht="13.5" customHeight="1" x14ac:dyDescent="0.25">
      <c r="G3306" s="50">
        <v>42420</v>
      </c>
      <c r="H3306" s="51" t="s">
        <v>3</v>
      </c>
      <c r="I3306" s="124"/>
      <c r="J3306" s="51">
        <v>3</v>
      </c>
      <c r="K3306" s="51">
        <v>0</v>
      </c>
      <c r="L3306" s="52">
        <v>4</v>
      </c>
      <c r="M3306" s="49">
        <f t="shared" si="153"/>
        <v>2179</v>
      </c>
      <c r="N3306" s="2">
        <f t="shared" si="154"/>
        <v>3</v>
      </c>
      <c r="O3306" s="16">
        <f t="shared" si="155"/>
        <v>3</v>
      </c>
    </row>
    <row r="3307" spans="7:15" ht="13.5" customHeight="1" x14ac:dyDescent="0.25">
      <c r="G3307" s="50">
        <v>42420</v>
      </c>
      <c r="H3307" s="51" t="s">
        <v>3</v>
      </c>
      <c r="I3307" s="124"/>
      <c r="J3307" s="51">
        <v>3</v>
      </c>
      <c r="K3307" s="51">
        <v>0</v>
      </c>
      <c r="L3307" s="52">
        <v>4</v>
      </c>
      <c r="M3307" s="49">
        <f t="shared" si="153"/>
        <v>2179</v>
      </c>
      <c r="N3307" s="2">
        <f t="shared" si="154"/>
        <v>2</v>
      </c>
      <c r="O3307" s="16">
        <f t="shared" si="155"/>
        <v>3</v>
      </c>
    </row>
    <row r="3308" spans="7:15" ht="13.5" customHeight="1" x14ac:dyDescent="0.25">
      <c r="G3308" s="50">
        <v>42420</v>
      </c>
      <c r="H3308" s="51" t="s">
        <v>3</v>
      </c>
      <c r="I3308" s="124"/>
      <c r="J3308" s="51">
        <v>3</v>
      </c>
      <c r="K3308" s="51">
        <v>0</v>
      </c>
      <c r="L3308" s="52">
        <v>4</v>
      </c>
      <c r="M3308" s="49">
        <f t="shared" si="153"/>
        <v>2179</v>
      </c>
      <c r="N3308" s="2">
        <f t="shared" si="154"/>
        <v>1</v>
      </c>
      <c r="O3308" s="16">
        <f t="shared" si="155"/>
        <v>3</v>
      </c>
    </row>
    <row r="3309" spans="7:15" ht="13.5" customHeight="1" x14ac:dyDescent="0.25">
      <c r="G3309" s="50">
        <v>42420</v>
      </c>
      <c r="H3309" s="51" t="s">
        <v>3</v>
      </c>
      <c r="I3309" s="124"/>
      <c r="J3309" s="51">
        <v>3</v>
      </c>
      <c r="K3309" s="51">
        <v>0</v>
      </c>
      <c r="L3309" s="52">
        <v>5</v>
      </c>
      <c r="M3309" s="49">
        <f t="shared" si="153"/>
        <v>2180</v>
      </c>
      <c r="N3309" s="2">
        <f t="shared" si="154"/>
        <v>3</v>
      </c>
      <c r="O3309" s="16">
        <f t="shared" si="155"/>
        <v>3</v>
      </c>
    </row>
    <row r="3310" spans="7:15" ht="13.5" customHeight="1" x14ac:dyDescent="0.25">
      <c r="G3310" s="50">
        <v>42420</v>
      </c>
      <c r="H3310" s="51" t="s">
        <v>3</v>
      </c>
      <c r="I3310" s="124"/>
      <c r="J3310" s="51">
        <v>3</v>
      </c>
      <c r="K3310" s="51">
        <v>0</v>
      </c>
      <c r="L3310" s="52">
        <v>5</v>
      </c>
      <c r="M3310" s="49">
        <f t="shared" si="153"/>
        <v>2180</v>
      </c>
      <c r="N3310" s="2">
        <f t="shared" si="154"/>
        <v>3</v>
      </c>
      <c r="O3310" s="16">
        <f t="shared" si="155"/>
        <v>3</v>
      </c>
    </row>
    <row r="3311" spans="7:15" ht="13.5" customHeight="1" x14ac:dyDescent="0.25">
      <c r="G3311" s="50">
        <v>42420</v>
      </c>
      <c r="H3311" s="51" t="s">
        <v>3</v>
      </c>
      <c r="I3311" s="124"/>
      <c r="J3311" s="51">
        <v>3</v>
      </c>
      <c r="K3311" s="51">
        <v>0</v>
      </c>
      <c r="L3311" s="52">
        <v>5</v>
      </c>
      <c r="M3311" s="49">
        <f t="shared" si="153"/>
        <v>2180</v>
      </c>
      <c r="N3311" s="2">
        <f t="shared" si="154"/>
        <v>3</v>
      </c>
      <c r="O3311" s="16">
        <f t="shared" si="155"/>
        <v>3</v>
      </c>
    </row>
    <row r="3312" spans="7:15" ht="13.5" customHeight="1" x14ac:dyDescent="0.25">
      <c r="G3312" s="50">
        <v>42420</v>
      </c>
      <c r="H3312" s="51" t="s">
        <v>3</v>
      </c>
      <c r="I3312" s="124"/>
      <c r="J3312" s="51">
        <v>3</v>
      </c>
      <c r="K3312" s="51">
        <v>0</v>
      </c>
      <c r="L3312" s="52">
        <v>5</v>
      </c>
      <c r="M3312" s="49">
        <f t="shared" si="153"/>
        <v>2180</v>
      </c>
      <c r="N3312" s="2">
        <f t="shared" si="154"/>
        <v>2</v>
      </c>
      <c r="O3312" s="16">
        <f t="shared" si="155"/>
        <v>3</v>
      </c>
    </row>
    <row r="3313" spans="7:15" ht="13.5" customHeight="1" x14ac:dyDescent="0.25">
      <c r="G3313" s="50">
        <v>42420</v>
      </c>
      <c r="H3313" s="51" t="s">
        <v>3</v>
      </c>
      <c r="I3313" s="124"/>
      <c r="J3313" s="51">
        <v>3</v>
      </c>
      <c r="K3313" s="51">
        <v>0</v>
      </c>
      <c r="L3313" s="52">
        <v>5</v>
      </c>
      <c r="M3313" s="49">
        <f t="shared" si="153"/>
        <v>2180</v>
      </c>
      <c r="N3313" s="2">
        <f t="shared" si="154"/>
        <v>1</v>
      </c>
      <c r="O3313" s="16">
        <f t="shared" si="155"/>
        <v>3</v>
      </c>
    </row>
    <row r="3314" spans="7:15" ht="13.5" customHeight="1" x14ac:dyDescent="0.25">
      <c r="G3314" s="50">
        <v>42420</v>
      </c>
      <c r="H3314" s="51" t="s">
        <v>3</v>
      </c>
      <c r="I3314" s="124"/>
      <c r="J3314" s="51">
        <v>3</v>
      </c>
      <c r="K3314" s="51">
        <v>0</v>
      </c>
      <c r="L3314" s="52">
        <v>6</v>
      </c>
      <c r="M3314" s="49">
        <f t="shared" si="153"/>
        <v>2181</v>
      </c>
      <c r="N3314" s="2">
        <f t="shared" si="154"/>
        <v>3</v>
      </c>
      <c r="O3314" s="16">
        <f t="shared" si="155"/>
        <v>3</v>
      </c>
    </row>
    <row r="3315" spans="7:15" ht="13.5" customHeight="1" x14ac:dyDescent="0.25">
      <c r="G3315" s="50">
        <v>42420</v>
      </c>
      <c r="H3315" s="51" t="s">
        <v>3</v>
      </c>
      <c r="I3315" s="124"/>
      <c r="J3315" s="51">
        <v>3</v>
      </c>
      <c r="K3315" s="51">
        <v>0</v>
      </c>
      <c r="L3315" s="52">
        <v>6</v>
      </c>
      <c r="M3315" s="49">
        <f t="shared" si="153"/>
        <v>2181</v>
      </c>
      <c r="N3315" s="2">
        <f t="shared" si="154"/>
        <v>3</v>
      </c>
      <c r="O3315" s="16">
        <f t="shared" si="155"/>
        <v>3</v>
      </c>
    </row>
    <row r="3316" spans="7:15" ht="13.5" customHeight="1" x14ac:dyDescent="0.25">
      <c r="G3316" s="50">
        <v>42420</v>
      </c>
      <c r="H3316" s="51" t="s">
        <v>3</v>
      </c>
      <c r="I3316" s="124"/>
      <c r="J3316" s="51">
        <v>3</v>
      </c>
      <c r="K3316" s="51">
        <v>0</v>
      </c>
      <c r="L3316" s="52">
        <v>6</v>
      </c>
      <c r="M3316" s="49">
        <f t="shared" si="153"/>
        <v>2181</v>
      </c>
      <c r="N3316" s="2">
        <f t="shared" si="154"/>
        <v>3</v>
      </c>
      <c r="O3316" s="16">
        <f t="shared" si="155"/>
        <v>3</v>
      </c>
    </row>
    <row r="3317" spans="7:15" ht="13.5" customHeight="1" x14ac:dyDescent="0.25">
      <c r="G3317" s="50">
        <v>42420</v>
      </c>
      <c r="H3317" s="51" t="s">
        <v>3</v>
      </c>
      <c r="I3317" s="124"/>
      <c r="J3317" s="51">
        <v>3</v>
      </c>
      <c r="K3317" s="51">
        <v>0</v>
      </c>
      <c r="L3317" s="52">
        <v>6</v>
      </c>
      <c r="M3317" s="49">
        <f t="shared" si="153"/>
        <v>2181</v>
      </c>
      <c r="N3317" s="2">
        <f t="shared" si="154"/>
        <v>2</v>
      </c>
      <c r="O3317" s="16">
        <f t="shared" si="155"/>
        <v>3</v>
      </c>
    </row>
    <row r="3318" spans="7:15" ht="13.5" customHeight="1" x14ac:dyDescent="0.25">
      <c r="G3318" s="50">
        <v>42420</v>
      </c>
      <c r="H3318" s="51" t="s">
        <v>3</v>
      </c>
      <c r="I3318" s="124"/>
      <c r="J3318" s="51">
        <v>3</v>
      </c>
      <c r="K3318" s="51">
        <v>0</v>
      </c>
      <c r="L3318" s="52">
        <v>6</v>
      </c>
      <c r="M3318" s="49">
        <f t="shared" si="153"/>
        <v>2181</v>
      </c>
      <c r="N3318" s="2">
        <f t="shared" si="154"/>
        <v>1</v>
      </c>
      <c r="O3318" s="16">
        <f t="shared" si="155"/>
        <v>3</v>
      </c>
    </row>
    <row r="3319" spans="7:15" ht="13.5" customHeight="1" x14ac:dyDescent="0.25">
      <c r="G3319" s="50">
        <v>42420</v>
      </c>
      <c r="H3319" s="51" t="s">
        <v>3</v>
      </c>
      <c r="I3319" s="124"/>
      <c r="J3319" s="51">
        <v>3</v>
      </c>
      <c r="K3319" s="51">
        <v>0</v>
      </c>
      <c r="L3319" s="52">
        <v>7</v>
      </c>
      <c r="M3319" s="49">
        <f t="shared" si="153"/>
        <v>2182</v>
      </c>
      <c r="N3319" s="2">
        <f t="shared" si="154"/>
        <v>3</v>
      </c>
      <c r="O3319" s="16">
        <f t="shared" si="155"/>
        <v>3</v>
      </c>
    </row>
    <row r="3320" spans="7:15" ht="13.5" customHeight="1" x14ac:dyDescent="0.25">
      <c r="G3320" s="50">
        <v>42420</v>
      </c>
      <c r="H3320" s="51" t="s">
        <v>3</v>
      </c>
      <c r="I3320" s="124"/>
      <c r="J3320" s="51">
        <v>3</v>
      </c>
      <c r="K3320" s="51">
        <v>0</v>
      </c>
      <c r="L3320" s="52">
        <v>7</v>
      </c>
      <c r="M3320" s="49">
        <f t="shared" si="153"/>
        <v>2182</v>
      </c>
      <c r="N3320" s="2">
        <f t="shared" si="154"/>
        <v>3</v>
      </c>
      <c r="O3320" s="16">
        <f t="shared" si="155"/>
        <v>3</v>
      </c>
    </row>
    <row r="3321" spans="7:15" ht="13.5" customHeight="1" x14ac:dyDescent="0.25">
      <c r="G3321" s="50">
        <v>42420</v>
      </c>
      <c r="H3321" s="51" t="s">
        <v>3</v>
      </c>
      <c r="I3321" s="124"/>
      <c r="J3321" s="51">
        <v>3</v>
      </c>
      <c r="K3321" s="51">
        <v>0</v>
      </c>
      <c r="L3321" s="52">
        <v>7</v>
      </c>
      <c r="M3321" s="49">
        <f t="shared" si="153"/>
        <v>2182</v>
      </c>
      <c r="N3321" s="2">
        <f t="shared" si="154"/>
        <v>3</v>
      </c>
      <c r="O3321" s="16">
        <f t="shared" si="155"/>
        <v>3</v>
      </c>
    </row>
    <row r="3322" spans="7:15" ht="13.5" customHeight="1" x14ac:dyDescent="0.25">
      <c r="G3322" s="50">
        <v>42420</v>
      </c>
      <c r="H3322" s="51" t="s">
        <v>3</v>
      </c>
      <c r="I3322" s="124"/>
      <c r="J3322" s="51">
        <v>3</v>
      </c>
      <c r="K3322" s="51">
        <v>0</v>
      </c>
      <c r="L3322" s="52">
        <v>7</v>
      </c>
      <c r="M3322" s="49">
        <f t="shared" si="153"/>
        <v>2182</v>
      </c>
      <c r="N3322" s="2">
        <f t="shared" si="154"/>
        <v>2</v>
      </c>
      <c r="O3322" s="16">
        <f t="shared" si="155"/>
        <v>3</v>
      </c>
    </row>
    <row r="3323" spans="7:15" ht="13.5" customHeight="1" x14ac:dyDescent="0.25">
      <c r="G3323" s="50">
        <v>42420</v>
      </c>
      <c r="H3323" s="51" t="s">
        <v>3</v>
      </c>
      <c r="I3323" s="124"/>
      <c r="J3323" s="51">
        <v>3</v>
      </c>
      <c r="K3323" s="51">
        <v>0</v>
      </c>
      <c r="L3323" s="52">
        <v>7</v>
      </c>
      <c r="M3323" s="49">
        <f t="shared" si="153"/>
        <v>2182</v>
      </c>
      <c r="N3323" s="2">
        <f t="shared" si="154"/>
        <v>1</v>
      </c>
      <c r="O3323" s="16">
        <f t="shared" si="155"/>
        <v>3</v>
      </c>
    </row>
    <row r="3324" spans="7:15" ht="13.5" customHeight="1" x14ac:dyDescent="0.25">
      <c r="G3324" s="50">
        <v>42420</v>
      </c>
      <c r="H3324" s="51" t="s">
        <v>3</v>
      </c>
      <c r="I3324" s="124"/>
      <c r="J3324" s="51">
        <v>3</v>
      </c>
      <c r="K3324" s="51">
        <v>0</v>
      </c>
      <c r="L3324" s="52">
        <v>8</v>
      </c>
      <c r="M3324" s="49">
        <f t="shared" si="153"/>
        <v>2183</v>
      </c>
      <c r="N3324" s="2">
        <f t="shared" si="154"/>
        <v>3</v>
      </c>
      <c r="O3324" s="16">
        <f t="shared" si="155"/>
        <v>3</v>
      </c>
    </row>
    <row r="3325" spans="7:15" ht="13.5" customHeight="1" x14ac:dyDescent="0.25">
      <c r="G3325" s="50">
        <v>42420</v>
      </c>
      <c r="H3325" s="51" t="s">
        <v>3</v>
      </c>
      <c r="I3325" s="124"/>
      <c r="J3325" s="51">
        <v>3</v>
      </c>
      <c r="K3325" s="51">
        <v>0</v>
      </c>
      <c r="L3325" s="52">
        <v>8</v>
      </c>
      <c r="M3325" s="49">
        <f t="shared" si="153"/>
        <v>2183</v>
      </c>
      <c r="N3325" s="2">
        <f t="shared" si="154"/>
        <v>3</v>
      </c>
      <c r="O3325" s="16">
        <f t="shared" si="155"/>
        <v>3</v>
      </c>
    </row>
    <row r="3326" spans="7:15" ht="13.5" customHeight="1" x14ac:dyDescent="0.25">
      <c r="G3326" s="50">
        <v>42420</v>
      </c>
      <c r="H3326" s="51" t="s">
        <v>3</v>
      </c>
      <c r="I3326" s="124"/>
      <c r="J3326" s="51">
        <v>3</v>
      </c>
      <c r="K3326" s="51">
        <v>0</v>
      </c>
      <c r="L3326" s="52">
        <v>8</v>
      </c>
      <c r="M3326" s="49">
        <f t="shared" si="153"/>
        <v>2183</v>
      </c>
      <c r="N3326" s="2">
        <f t="shared" si="154"/>
        <v>3</v>
      </c>
      <c r="O3326" s="16">
        <f t="shared" si="155"/>
        <v>3</v>
      </c>
    </row>
    <row r="3327" spans="7:15" ht="13.5" customHeight="1" x14ac:dyDescent="0.25">
      <c r="G3327" s="50">
        <v>42420</v>
      </c>
      <c r="H3327" s="51" t="s">
        <v>3</v>
      </c>
      <c r="I3327" s="124"/>
      <c r="J3327" s="51">
        <v>3</v>
      </c>
      <c r="K3327" s="51">
        <v>0</v>
      </c>
      <c r="L3327" s="52">
        <v>8</v>
      </c>
      <c r="M3327" s="49">
        <f t="shared" si="153"/>
        <v>2183</v>
      </c>
      <c r="N3327" s="2">
        <f t="shared" si="154"/>
        <v>2</v>
      </c>
      <c r="O3327" s="16">
        <f t="shared" si="155"/>
        <v>3</v>
      </c>
    </row>
    <row r="3328" spans="7:15" ht="13.5" customHeight="1" x14ac:dyDescent="0.25">
      <c r="G3328" s="50">
        <v>42420</v>
      </c>
      <c r="H3328" s="51" t="s">
        <v>3</v>
      </c>
      <c r="I3328" s="124"/>
      <c r="J3328" s="51">
        <v>3</v>
      </c>
      <c r="K3328" s="51">
        <v>0</v>
      </c>
      <c r="L3328" s="52">
        <v>8</v>
      </c>
      <c r="M3328" s="49">
        <f t="shared" si="153"/>
        <v>2183</v>
      </c>
      <c r="N3328" s="2">
        <f t="shared" si="154"/>
        <v>1</v>
      </c>
      <c r="O3328" s="16">
        <f t="shared" si="155"/>
        <v>3</v>
      </c>
    </row>
    <row r="3329" spans="7:15" ht="13.5" customHeight="1" x14ac:dyDescent="0.25">
      <c r="G3329" s="50">
        <v>42420</v>
      </c>
      <c r="H3329" s="51" t="s">
        <v>3</v>
      </c>
      <c r="I3329" s="124"/>
      <c r="J3329" s="51">
        <v>3</v>
      </c>
      <c r="K3329" s="51">
        <v>0</v>
      </c>
      <c r="L3329" s="52">
        <v>9</v>
      </c>
      <c r="M3329" s="49">
        <f t="shared" si="153"/>
        <v>2184</v>
      </c>
      <c r="N3329" s="2">
        <f t="shared" si="154"/>
        <v>3</v>
      </c>
      <c r="O3329" s="16">
        <f t="shared" si="155"/>
        <v>3</v>
      </c>
    </row>
    <row r="3330" spans="7:15" ht="13.5" customHeight="1" x14ac:dyDescent="0.25">
      <c r="G3330" s="50">
        <v>42420</v>
      </c>
      <c r="H3330" s="51" t="s">
        <v>3</v>
      </c>
      <c r="I3330" s="124"/>
      <c r="J3330" s="51">
        <v>3</v>
      </c>
      <c r="K3330" s="51">
        <v>0</v>
      </c>
      <c r="L3330" s="52">
        <v>9</v>
      </c>
      <c r="M3330" s="49">
        <f t="shared" si="153"/>
        <v>2184</v>
      </c>
      <c r="N3330" s="2">
        <f t="shared" si="154"/>
        <v>3</v>
      </c>
      <c r="O3330" s="16">
        <f t="shared" si="155"/>
        <v>3</v>
      </c>
    </row>
    <row r="3331" spans="7:15" ht="13.5" customHeight="1" x14ac:dyDescent="0.25">
      <c r="G3331" s="50">
        <v>42420</v>
      </c>
      <c r="H3331" s="51" t="s">
        <v>3</v>
      </c>
      <c r="I3331" s="124"/>
      <c r="J3331" s="51">
        <v>3</v>
      </c>
      <c r="K3331" s="51">
        <v>0</v>
      </c>
      <c r="L3331" s="52">
        <v>9</v>
      </c>
      <c r="M3331" s="49">
        <f t="shared" si="153"/>
        <v>2184</v>
      </c>
      <c r="N3331" s="2">
        <f t="shared" si="154"/>
        <v>3</v>
      </c>
      <c r="O3331" s="16">
        <f t="shared" si="155"/>
        <v>3</v>
      </c>
    </row>
    <row r="3332" spans="7:15" ht="13.5" customHeight="1" x14ac:dyDescent="0.25">
      <c r="G3332" s="50">
        <v>42420</v>
      </c>
      <c r="H3332" s="51" t="s">
        <v>3</v>
      </c>
      <c r="I3332" s="124"/>
      <c r="J3332" s="51">
        <v>3</v>
      </c>
      <c r="K3332" s="51">
        <v>0</v>
      </c>
      <c r="L3332" s="52">
        <v>9</v>
      </c>
      <c r="M3332" s="49">
        <f t="shared" si="153"/>
        <v>2184</v>
      </c>
      <c r="N3332" s="2">
        <f t="shared" si="154"/>
        <v>2</v>
      </c>
      <c r="O3332" s="16">
        <f t="shared" si="155"/>
        <v>3</v>
      </c>
    </row>
    <row r="3333" spans="7:15" ht="13.5" customHeight="1" x14ac:dyDescent="0.25">
      <c r="G3333" s="50">
        <v>42420</v>
      </c>
      <c r="H3333" s="51" t="s">
        <v>3</v>
      </c>
      <c r="I3333" s="124"/>
      <c r="J3333" s="51">
        <v>3</v>
      </c>
      <c r="K3333" s="51">
        <v>0</v>
      </c>
      <c r="L3333" s="52">
        <v>9</v>
      </c>
      <c r="M3333" s="49">
        <f t="shared" si="153"/>
        <v>2184</v>
      </c>
      <c r="N3333" s="2">
        <f t="shared" si="154"/>
        <v>1</v>
      </c>
      <c r="O3333" s="16">
        <f t="shared" si="155"/>
        <v>3</v>
      </c>
    </row>
    <row r="3334" spans="7:15" ht="13.5" customHeight="1" x14ac:dyDescent="0.25">
      <c r="G3334" s="50">
        <v>42427</v>
      </c>
      <c r="H3334" s="51" t="s">
        <v>4</v>
      </c>
      <c r="I3334" s="124"/>
      <c r="J3334" s="51">
        <v>3</v>
      </c>
      <c r="K3334" s="51">
        <v>0</v>
      </c>
      <c r="L3334" s="52">
        <v>1</v>
      </c>
      <c r="M3334" s="49">
        <f t="shared" ref="M3334:M3397" si="156">IF(AND(G3334=G3333,L3334=L3333,I3334=I3333),M3333,M3333+1)</f>
        <v>2185</v>
      </c>
      <c r="N3334" s="2">
        <f t="shared" si="154"/>
        <v>3</v>
      </c>
      <c r="O3334" s="16">
        <f t="shared" si="155"/>
        <v>3</v>
      </c>
    </row>
    <row r="3335" spans="7:15" ht="13.5" customHeight="1" x14ac:dyDescent="0.25">
      <c r="G3335" s="50">
        <v>42427</v>
      </c>
      <c r="H3335" s="51" t="s">
        <v>4</v>
      </c>
      <c r="I3335" s="124"/>
      <c r="J3335" s="51">
        <v>3</v>
      </c>
      <c r="K3335" s="51">
        <v>0</v>
      </c>
      <c r="L3335" s="52">
        <v>1</v>
      </c>
      <c r="M3335" s="49">
        <f t="shared" si="156"/>
        <v>2185</v>
      </c>
      <c r="N3335" s="2">
        <f t="shared" si="154"/>
        <v>3</v>
      </c>
      <c r="O3335" s="16">
        <f t="shared" si="155"/>
        <v>3</v>
      </c>
    </row>
    <row r="3336" spans="7:15" ht="13.5" customHeight="1" x14ac:dyDescent="0.25">
      <c r="G3336" s="50">
        <v>42427</v>
      </c>
      <c r="H3336" s="51" t="s">
        <v>4</v>
      </c>
      <c r="I3336" s="124"/>
      <c r="J3336" s="51">
        <v>3</v>
      </c>
      <c r="K3336" s="51">
        <v>0</v>
      </c>
      <c r="L3336" s="52">
        <v>1</v>
      </c>
      <c r="M3336" s="49">
        <f t="shared" si="156"/>
        <v>2185</v>
      </c>
      <c r="N3336" s="2">
        <f t="shared" si="154"/>
        <v>3</v>
      </c>
      <c r="O3336" s="16">
        <f t="shared" si="155"/>
        <v>3</v>
      </c>
    </row>
    <row r="3337" spans="7:15" ht="13.5" customHeight="1" x14ac:dyDescent="0.25">
      <c r="G3337" s="50">
        <v>42427</v>
      </c>
      <c r="H3337" s="51" t="s">
        <v>4</v>
      </c>
      <c r="I3337" s="124"/>
      <c r="J3337" s="51">
        <v>3</v>
      </c>
      <c r="K3337" s="51">
        <v>0</v>
      </c>
      <c r="L3337" s="52">
        <v>1</v>
      </c>
      <c r="M3337" s="49">
        <f t="shared" si="156"/>
        <v>2185</v>
      </c>
      <c r="N3337" s="2">
        <f t="shared" ref="N3337:N3400" si="157">IF(M3337=M3339,3,IF(M3337=M3338,2,1))</f>
        <v>2</v>
      </c>
      <c r="O3337" s="16">
        <f t="shared" ref="O3337:O3400" si="158">IF(N3335=3,3,IF(N3336=3,3,IF(N3336=2,2,N3337)))</f>
        <v>3</v>
      </c>
    </row>
    <row r="3338" spans="7:15" ht="13.5" customHeight="1" x14ac:dyDescent="0.25">
      <c r="G3338" s="50">
        <v>42427</v>
      </c>
      <c r="H3338" s="51" t="s">
        <v>4</v>
      </c>
      <c r="I3338" s="124"/>
      <c r="J3338" s="51">
        <v>3</v>
      </c>
      <c r="K3338" s="51">
        <v>0</v>
      </c>
      <c r="L3338" s="52">
        <v>1</v>
      </c>
      <c r="M3338" s="49">
        <f t="shared" si="156"/>
        <v>2185</v>
      </c>
      <c r="N3338" s="2">
        <f t="shared" si="157"/>
        <v>1</v>
      </c>
      <c r="O3338" s="16">
        <f t="shared" si="158"/>
        <v>3</v>
      </c>
    </row>
    <row r="3339" spans="7:15" ht="13.5" customHeight="1" x14ac:dyDescent="0.25">
      <c r="G3339" s="50">
        <v>42427</v>
      </c>
      <c r="H3339" s="51" t="s">
        <v>4</v>
      </c>
      <c r="I3339" s="124"/>
      <c r="J3339" s="51">
        <v>3</v>
      </c>
      <c r="K3339" s="51">
        <v>0</v>
      </c>
      <c r="L3339" s="52">
        <v>2</v>
      </c>
      <c r="M3339" s="49">
        <f t="shared" si="156"/>
        <v>2186</v>
      </c>
      <c r="N3339" s="2">
        <f t="shared" si="157"/>
        <v>3</v>
      </c>
      <c r="O3339" s="16">
        <f t="shared" si="158"/>
        <v>3</v>
      </c>
    </row>
    <row r="3340" spans="7:15" ht="13.5" customHeight="1" x14ac:dyDescent="0.25">
      <c r="G3340" s="50">
        <v>42427</v>
      </c>
      <c r="H3340" s="51" t="s">
        <v>4</v>
      </c>
      <c r="I3340" s="124"/>
      <c r="J3340" s="51">
        <v>3</v>
      </c>
      <c r="K3340" s="51">
        <v>0</v>
      </c>
      <c r="L3340" s="52">
        <v>2</v>
      </c>
      <c r="M3340" s="49">
        <f t="shared" si="156"/>
        <v>2186</v>
      </c>
      <c r="N3340" s="2">
        <f t="shared" si="157"/>
        <v>3</v>
      </c>
      <c r="O3340" s="16">
        <f t="shared" si="158"/>
        <v>3</v>
      </c>
    </row>
    <row r="3341" spans="7:15" ht="13.5" customHeight="1" x14ac:dyDescent="0.25">
      <c r="G3341" s="50">
        <v>42427</v>
      </c>
      <c r="H3341" s="51" t="s">
        <v>4</v>
      </c>
      <c r="I3341" s="124"/>
      <c r="J3341" s="51">
        <v>3</v>
      </c>
      <c r="K3341" s="51">
        <v>0</v>
      </c>
      <c r="L3341" s="52">
        <v>2</v>
      </c>
      <c r="M3341" s="49">
        <f t="shared" si="156"/>
        <v>2186</v>
      </c>
      <c r="N3341" s="2">
        <f t="shared" si="157"/>
        <v>3</v>
      </c>
      <c r="O3341" s="16">
        <f t="shared" si="158"/>
        <v>3</v>
      </c>
    </row>
    <row r="3342" spans="7:15" ht="13.5" customHeight="1" x14ac:dyDescent="0.25">
      <c r="G3342" s="50">
        <v>42427</v>
      </c>
      <c r="H3342" s="51" t="s">
        <v>4</v>
      </c>
      <c r="I3342" s="124"/>
      <c r="J3342" s="51">
        <v>3</v>
      </c>
      <c r="K3342" s="51">
        <v>0</v>
      </c>
      <c r="L3342" s="52">
        <v>2</v>
      </c>
      <c r="M3342" s="49">
        <f t="shared" si="156"/>
        <v>2186</v>
      </c>
      <c r="N3342" s="2">
        <f t="shared" si="157"/>
        <v>2</v>
      </c>
      <c r="O3342" s="16">
        <f t="shared" si="158"/>
        <v>3</v>
      </c>
    </row>
    <row r="3343" spans="7:15" ht="13.5" customHeight="1" x14ac:dyDescent="0.25">
      <c r="G3343" s="50">
        <v>42427</v>
      </c>
      <c r="H3343" s="51" t="s">
        <v>4</v>
      </c>
      <c r="I3343" s="124"/>
      <c r="J3343" s="51">
        <v>3</v>
      </c>
      <c r="K3343" s="51">
        <v>0</v>
      </c>
      <c r="L3343" s="52">
        <v>2</v>
      </c>
      <c r="M3343" s="49">
        <f t="shared" si="156"/>
        <v>2186</v>
      </c>
      <c r="N3343" s="2">
        <f t="shared" si="157"/>
        <v>1</v>
      </c>
      <c r="O3343" s="16">
        <f t="shared" si="158"/>
        <v>3</v>
      </c>
    </row>
    <row r="3344" spans="7:15" ht="13.5" customHeight="1" x14ac:dyDescent="0.25">
      <c r="G3344" s="50">
        <v>42427</v>
      </c>
      <c r="H3344" s="51" t="s">
        <v>4</v>
      </c>
      <c r="I3344" s="124"/>
      <c r="J3344" s="51">
        <v>3</v>
      </c>
      <c r="K3344" s="51">
        <v>0</v>
      </c>
      <c r="L3344" s="52">
        <v>3</v>
      </c>
      <c r="M3344" s="49">
        <f t="shared" si="156"/>
        <v>2187</v>
      </c>
      <c r="N3344" s="2">
        <f t="shared" si="157"/>
        <v>3</v>
      </c>
      <c r="O3344" s="16">
        <f t="shared" si="158"/>
        <v>3</v>
      </c>
    </row>
    <row r="3345" spans="7:15" ht="13.5" customHeight="1" x14ac:dyDescent="0.25">
      <c r="G3345" s="50">
        <v>42427</v>
      </c>
      <c r="H3345" s="51" t="s">
        <v>4</v>
      </c>
      <c r="I3345" s="124"/>
      <c r="J3345" s="51">
        <v>3</v>
      </c>
      <c r="K3345" s="51">
        <v>0</v>
      </c>
      <c r="L3345" s="52">
        <v>3</v>
      </c>
      <c r="M3345" s="49">
        <f t="shared" si="156"/>
        <v>2187</v>
      </c>
      <c r="N3345" s="2">
        <f t="shared" si="157"/>
        <v>3</v>
      </c>
      <c r="O3345" s="16">
        <f t="shared" si="158"/>
        <v>3</v>
      </c>
    </row>
    <row r="3346" spans="7:15" ht="13.5" customHeight="1" x14ac:dyDescent="0.25">
      <c r="G3346" s="50">
        <v>42427</v>
      </c>
      <c r="H3346" s="51" t="s">
        <v>4</v>
      </c>
      <c r="I3346" s="124"/>
      <c r="J3346" s="51">
        <v>3</v>
      </c>
      <c r="K3346" s="51">
        <v>0</v>
      </c>
      <c r="L3346" s="52">
        <v>3</v>
      </c>
      <c r="M3346" s="49">
        <f t="shared" si="156"/>
        <v>2187</v>
      </c>
      <c r="N3346" s="2">
        <f t="shared" si="157"/>
        <v>3</v>
      </c>
      <c r="O3346" s="16">
        <f t="shared" si="158"/>
        <v>3</v>
      </c>
    </row>
    <row r="3347" spans="7:15" ht="13.5" customHeight="1" x14ac:dyDescent="0.25">
      <c r="G3347" s="50">
        <v>42427</v>
      </c>
      <c r="H3347" s="51" t="s">
        <v>4</v>
      </c>
      <c r="I3347" s="124"/>
      <c r="J3347" s="51">
        <v>3</v>
      </c>
      <c r="K3347" s="51">
        <v>0</v>
      </c>
      <c r="L3347" s="52">
        <v>3</v>
      </c>
      <c r="M3347" s="49">
        <f t="shared" si="156"/>
        <v>2187</v>
      </c>
      <c r="N3347" s="2">
        <f t="shared" si="157"/>
        <v>2</v>
      </c>
      <c r="O3347" s="16">
        <f t="shared" si="158"/>
        <v>3</v>
      </c>
    </row>
    <row r="3348" spans="7:15" ht="13.5" customHeight="1" x14ac:dyDescent="0.25">
      <c r="G3348" s="50">
        <v>42427</v>
      </c>
      <c r="H3348" s="51" t="s">
        <v>4</v>
      </c>
      <c r="I3348" s="124"/>
      <c r="J3348" s="51">
        <v>3</v>
      </c>
      <c r="K3348" s="51">
        <v>0</v>
      </c>
      <c r="L3348" s="52">
        <v>3</v>
      </c>
      <c r="M3348" s="49">
        <f t="shared" si="156"/>
        <v>2187</v>
      </c>
      <c r="N3348" s="2">
        <f t="shared" si="157"/>
        <v>1</v>
      </c>
      <c r="O3348" s="16">
        <f t="shared" si="158"/>
        <v>3</v>
      </c>
    </row>
    <row r="3349" spans="7:15" ht="13.5" customHeight="1" x14ac:dyDescent="0.25">
      <c r="G3349" s="50">
        <v>42427</v>
      </c>
      <c r="H3349" s="51" t="s">
        <v>4</v>
      </c>
      <c r="I3349" s="124"/>
      <c r="J3349" s="51">
        <v>3</v>
      </c>
      <c r="K3349" s="51">
        <v>0</v>
      </c>
      <c r="L3349" s="52">
        <v>4</v>
      </c>
      <c r="M3349" s="49">
        <f t="shared" si="156"/>
        <v>2188</v>
      </c>
      <c r="N3349" s="2">
        <f t="shared" si="157"/>
        <v>3</v>
      </c>
      <c r="O3349" s="16">
        <f t="shared" si="158"/>
        <v>3</v>
      </c>
    </row>
    <row r="3350" spans="7:15" ht="13.5" customHeight="1" x14ac:dyDescent="0.25">
      <c r="G3350" s="50">
        <v>42427</v>
      </c>
      <c r="H3350" s="51" t="s">
        <v>4</v>
      </c>
      <c r="I3350" s="124"/>
      <c r="J3350" s="51">
        <v>3</v>
      </c>
      <c r="K3350" s="51">
        <v>0</v>
      </c>
      <c r="L3350" s="52">
        <v>4</v>
      </c>
      <c r="M3350" s="49">
        <f t="shared" si="156"/>
        <v>2188</v>
      </c>
      <c r="N3350" s="2">
        <f t="shared" si="157"/>
        <v>3</v>
      </c>
      <c r="O3350" s="16">
        <f t="shared" si="158"/>
        <v>3</v>
      </c>
    </row>
    <row r="3351" spans="7:15" ht="13.5" customHeight="1" x14ac:dyDescent="0.25">
      <c r="G3351" s="50">
        <v>42427</v>
      </c>
      <c r="H3351" s="51" t="s">
        <v>4</v>
      </c>
      <c r="I3351" s="124"/>
      <c r="J3351" s="51">
        <v>3</v>
      </c>
      <c r="K3351" s="51">
        <v>0</v>
      </c>
      <c r="L3351" s="52">
        <v>4</v>
      </c>
      <c r="M3351" s="49">
        <f t="shared" si="156"/>
        <v>2188</v>
      </c>
      <c r="N3351" s="2">
        <f t="shared" si="157"/>
        <v>3</v>
      </c>
      <c r="O3351" s="16">
        <f t="shared" si="158"/>
        <v>3</v>
      </c>
    </row>
    <row r="3352" spans="7:15" ht="13.5" customHeight="1" x14ac:dyDescent="0.25">
      <c r="G3352" s="50">
        <v>42427</v>
      </c>
      <c r="H3352" s="51" t="s">
        <v>4</v>
      </c>
      <c r="I3352" s="124"/>
      <c r="J3352" s="51">
        <v>3</v>
      </c>
      <c r="K3352" s="51">
        <v>0</v>
      </c>
      <c r="L3352" s="52">
        <v>4</v>
      </c>
      <c r="M3352" s="49">
        <f t="shared" si="156"/>
        <v>2188</v>
      </c>
      <c r="N3352" s="2">
        <f t="shared" si="157"/>
        <v>2</v>
      </c>
      <c r="O3352" s="16">
        <f t="shared" si="158"/>
        <v>3</v>
      </c>
    </row>
    <row r="3353" spans="7:15" ht="13.5" customHeight="1" x14ac:dyDescent="0.25">
      <c r="G3353" s="50">
        <v>42427</v>
      </c>
      <c r="H3353" s="51" t="s">
        <v>4</v>
      </c>
      <c r="I3353" s="124"/>
      <c r="J3353" s="51">
        <v>3</v>
      </c>
      <c r="K3353" s="51">
        <v>0</v>
      </c>
      <c r="L3353" s="52">
        <v>4</v>
      </c>
      <c r="M3353" s="49">
        <f t="shared" si="156"/>
        <v>2188</v>
      </c>
      <c r="N3353" s="2">
        <f t="shared" si="157"/>
        <v>1</v>
      </c>
      <c r="O3353" s="16">
        <f t="shared" si="158"/>
        <v>3</v>
      </c>
    </row>
    <row r="3354" spans="7:15" ht="13.5" customHeight="1" x14ac:dyDescent="0.25">
      <c r="G3354" s="50">
        <v>42427</v>
      </c>
      <c r="H3354" s="51" t="s">
        <v>4</v>
      </c>
      <c r="I3354" s="124"/>
      <c r="J3354" s="51">
        <v>3</v>
      </c>
      <c r="K3354" s="51">
        <v>0</v>
      </c>
      <c r="L3354" s="52">
        <v>5</v>
      </c>
      <c r="M3354" s="49">
        <f t="shared" si="156"/>
        <v>2189</v>
      </c>
      <c r="N3354" s="2">
        <f t="shared" si="157"/>
        <v>3</v>
      </c>
      <c r="O3354" s="16">
        <f t="shared" si="158"/>
        <v>3</v>
      </c>
    </row>
    <row r="3355" spans="7:15" ht="13.5" customHeight="1" x14ac:dyDescent="0.25">
      <c r="G3355" s="50">
        <v>42427</v>
      </c>
      <c r="H3355" s="51" t="s">
        <v>4</v>
      </c>
      <c r="I3355" s="124"/>
      <c r="J3355" s="51">
        <v>3</v>
      </c>
      <c r="K3355" s="51">
        <v>0</v>
      </c>
      <c r="L3355" s="52">
        <v>5</v>
      </c>
      <c r="M3355" s="49">
        <f t="shared" si="156"/>
        <v>2189</v>
      </c>
      <c r="N3355" s="2">
        <f t="shared" si="157"/>
        <v>3</v>
      </c>
      <c r="O3355" s="16">
        <f t="shared" si="158"/>
        <v>3</v>
      </c>
    </row>
    <row r="3356" spans="7:15" ht="13.5" customHeight="1" x14ac:dyDescent="0.25">
      <c r="G3356" s="50">
        <v>42427</v>
      </c>
      <c r="H3356" s="51" t="s">
        <v>4</v>
      </c>
      <c r="I3356" s="124"/>
      <c r="J3356" s="51">
        <v>3</v>
      </c>
      <c r="K3356" s="51">
        <v>0</v>
      </c>
      <c r="L3356" s="52">
        <v>5</v>
      </c>
      <c r="M3356" s="49">
        <f t="shared" si="156"/>
        <v>2189</v>
      </c>
      <c r="N3356" s="2">
        <f t="shared" si="157"/>
        <v>3</v>
      </c>
      <c r="O3356" s="16">
        <f t="shared" si="158"/>
        <v>3</v>
      </c>
    </row>
    <row r="3357" spans="7:15" ht="13.5" customHeight="1" x14ac:dyDescent="0.25">
      <c r="G3357" s="50">
        <v>42427</v>
      </c>
      <c r="H3357" s="51" t="s">
        <v>4</v>
      </c>
      <c r="I3357" s="124"/>
      <c r="J3357" s="51">
        <v>3</v>
      </c>
      <c r="K3357" s="51">
        <v>0</v>
      </c>
      <c r="L3357" s="52">
        <v>5</v>
      </c>
      <c r="M3357" s="49">
        <f t="shared" si="156"/>
        <v>2189</v>
      </c>
      <c r="N3357" s="2">
        <f t="shared" si="157"/>
        <v>2</v>
      </c>
      <c r="O3357" s="16">
        <f t="shared" si="158"/>
        <v>3</v>
      </c>
    </row>
    <row r="3358" spans="7:15" ht="13.5" customHeight="1" x14ac:dyDescent="0.25">
      <c r="G3358" s="50">
        <v>42427</v>
      </c>
      <c r="H3358" s="51" t="s">
        <v>4</v>
      </c>
      <c r="I3358" s="124"/>
      <c r="J3358" s="51">
        <v>3</v>
      </c>
      <c r="K3358" s="51">
        <v>0</v>
      </c>
      <c r="L3358" s="52">
        <v>5</v>
      </c>
      <c r="M3358" s="49">
        <f t="shared" si="156"/>
        <v>2189</v>
      </c>
      <c r="N3358" s="2">
        <f t="shared" si="157"/>
        <v>1</v>
      </c>
      <c r="O3358" s="16">
        <f t="shared" si="158"/>
        <v>3</v>
      </c>
    </row>
    <row r="3359" spans="7:15" ht="13.5" customHeight="1" x14ac:dyDescent="0.25">
      <c r="G3359" s="50">
        <v>42427</v>
      </c>
      <c r="H3359" s="51" t="s">
        <v>4</v>
      </c>
      <c r="I3359" s="124"/>
      <c r="J3359" s="51">
        <v>3</v>
      </c>
      <c r="K3359" s="51">
        <v>0</v>
      </c>
      <c r="L3359" s="52">
        <v>6</v>
      </c>
      <c r="M3359" s="49">
        <f t="shared" si="156"/>
        <v>2190</v>
      </c>
      <c r="N3359" s="2">
        <f t="shared" si="157"/>
        <v>3</v>
      </c>
      <c r="O3359" s="16">
        <f t="shared" si="158"/>
        <v>3</v>
      </c>
    </row>
    <row r="3360" spans="7:15" ht="13.5" customHeight="1" x14ac:dyDescent="0.25">
      <c r="G3360" s="50">
        <v>42427</v>
      </c>
      <c r="H3360" s="51" t="s">
        <v>4</v>
      </c>
      <c r="I3360" s="124"/>
      <c r="J3360" s="51">
        <v>3</v>
      </c>
      <c r="K3360" s="51">
        <v>0</v>
      </c>
      <c r="L3360" s="52">
        <v>6</v>
      </c>
      <c r="M3360" s="49">
        <f t="shared" si="156"/>
        <v>2190</v>
      </c>
      <c r="N3360" s="2">
        <f t="shared" si="157"/>
        <v>3</v>
      </c>
      <c r="O3360" s="16">
        <f t="shared" si="158"/>
        <v>3</v>
      </c>
    </row>
    <row r="3361" spans="7:15" ht="13.5" customHeight="1" x14ac:dyDescent="0.25">
      <c r="G3361" s="50">
        <v>42427</v>
      </c>
      <c r="H3361" s="51" t="s">
        <v>4</v>
      </c>
      <c r="I3361" s="124"/>
      <c r="J3361" s="51">
        <v>3</v>
      </c>
      <c r="K3361" s="51">
        <v>0</v>
      </c>
      <c r="L3361" s="52">
        <v>6</v>
      </c>
      <c r="M3361" s="49">
        <f t="shared" si="156"/>
        <v>2190</v>
      </c>
      <c r="N3361" s="2">
        <f t="shared" si="157"/>
        <v>3</v>
      </c>
      <c r="O3361" s="16">
        <f t="shared" si="158"/>
        <v>3</v>
      </c>
    </row>
    <row r="3362" spans="7:15" ht="13.5" customHeight="1" x14ac:dyDescent="0.25">
      <c r="G3362" s="50">
        <v>42427</v>
      </c>
      <c r="H3362" s="51" t="s">
        <v>4</v>
      </c>
      <c r="I3362" s="124"/>
      <c r="J3362" s="51">
        <v>3</v>
      </c>
      <c r="K3362" s="51">
        <v>0</v>
      </c>
      <c r="L3362" s="52">
        <v>6</v>
      </c>
      <c r="M3362" s="49">
        <f t="shared" si="156"/>
        <v>2190</v>
      </c>
      <c r="N3362" s="2">
        <f t="shared" si="157"/>
        <v>2</v>
      </c>
      <c r="O3362" s="16">
        <f t="shared" si="158"/>
        <v>3</v>
      </c>
    </row>
    <row r="3363" spans="7:15" ht="13.5" customHeight="1" x14ac:dyDescent="0.25">
      <c r="G3363" s="50">
        <v>42427</v>
      </c>
      <c r="H3363" s="51" t="s">
        <v>4</v>
      </c>
      <c r="I3363" s="124"/>
      <c r="J3363" s="51">
        <v>3</v>
      </c>
      <c r="K3363" s="51">
        <v>0</v>
      </c>
      <c r="L3363" s="52">
        <v>6</v>
      </c>
      <c r="M3363" s="49">
        <f t="shared" si="156"/>
        <v>2190</v>
      </c>
      <c r="N3363" s="2">
        <f t="shared" si="157"/>
        <v>1</v>
      </c>
      <c r="O3363" s="16">
        <f t="shared" si="158"/>
        <v>3</v>
      </c>
    </row>
    <row r="3364" spans="7:15" ht="13.5" customHeight="1" x14ac:dyDescent="0.25">
      <c r="G3364" s="50">
        <v>42427</v>
      </c>
      <c r="H3364" s="51" t="s">
        <v>4</v>
      </c>
      <c r="I3364" s="124"/>
      <c r="J3364" s="51">
        <v>3</v>
      </c>
      <c r="K3364" s="51">
        <v>0</v>
      </c>
      <c r="L3364" s="52">
        <v>8</v>
      </c>
      <c r="M3364" s="49">
        <f t="shared" si="156"/>
        <v>2191</v>
      </c>
      <c r="N3364" s="2">
        <f t="shared" si="157"/>
        <v>3</v>
      </c>
      <c r="O3364" s="16">
        <f t="shared" si="158"/>
        <v>3</v>
      </c>
    </row>
    <row r="3365" spans="7:15" ht="13.5" customHeight="1" x14ac:dyDescent="0.25">
      <c r="G3365" s="50">
        <v>42427</v>
      </c>
      <c r="H3365" s="51" t="s">
        <v>4</v>
      </c>
      <c r="I3365" s="124"/>
      <c r="J3365" s="51">
        <v>3</v>
      </c>
      <c r="K3365" s="51">
        <v>0</v>
      </c>
      <c r="L3365" s="52">
        <v>8</v>
      </c>
      <c r="M3365" s="49">
        <f t="shared" si="156"/>
        <v>2191</v>
      </c>
      <c r="N3365" s="2">
        <f t="shared" si="157"/>
        <v>3</v>
      </c>
      <c r="O3365" s="16">
        <f t="shared" si="158"/>
        <v>3</v>
      </c>
    </row>
    <row r="3366" spans="7:15" ht="13.5" customHeight="1" x14ac:dyDescent="0.25">
      <c r="G3366" s="50">
        <v>42427</v>
      </c>
      <c r="H3366" s="51" t="s">
        <v>4</v>
      </c>
      <c r="I3366" s="124"/>
      <c r="J3366" s="51">
        <v>3</v>
      </c>
      <c r="K3366" s="51">
        <v>0</v>
      </c>
      <c r="L3366" s="52">
        <v>8</v>
      </c>
      <c r="M3366" s="49">
        <f t="shared" si="156"/>
        <v>2191</v>
      </c>
      <c r="N3366" s="2">
        <f t="shared" si="157"/>
        <v>3</v>
      </c>
      <c r="O3366" s="16">
        <f t="shared" si="158"/>
        <v>3</v>
      </c>
    </row>
    <row r="3367" spans="7:15" ht="13.5" customHeight="1" x14ac:dyDescent="0.25">
      <c r="G3367" s="50">
        <v>42427</v>
      </c>
      <c r="H3367" s="51" t="s">
        <v>4</v>
      </c>
      <c r="I3367" s="124"/>
      <c r="J3367" s="51">
        <v>3</v>
      </c>
      <c r="K3367" s="51">
        <v>0</v>
      </c>
      <c r="L3367" s="52">
        <v>8</v>
      </c>
      <c r="M3367" s="49">
        <f t="shared" si="156"/>
        <v>2191</v>
      </c>
      <c r="N3367" s="2">
        <f t="shared" si="157"/>
        <v>2</v>
      </c>
      <c r="O3367" s="16">
        <f t="shared" si="158"/>
        <v>3</v>
      </c>
    </row>
    <row r="3368" spans="7:15" ht="13.5" customHeight="1" x14ac:dyDescent="0.25">
      <c r="G3368" s="50">
        <v>42427</v>
      </c>
      <c r="H3368" s="51" t="s">
        <v>4</v>
      </c>
      <c r="I3368" s="124"/>
      <c r="J3368" s="51">
        <v>3</v>
      </c>
      <c r="K3368" s="51">
        <v>0</v>
      </c>
      <c r="L3368" s="52">
        <v>8</v>
      </c>
      <c r="M3368" s="49">
        <f t="shared" si="156"/>
        <v>2191</v>
      </c>
      <c r="N3368" s="2">
        <f t="shared" si="157"/>
        <v>1</v>
      </c>
      <c r="O3368" s="16">
        <f t="shared" si="158"/>
        <v>3</v>
      </c>
    </row>
    <row r="3369" spans="7:15" ht="13.5" customHeight="1" x14ac:dyDescent="0.25">
      <c r="G3369" s="50">
        <v>42427</v>
      </c>
      <c r="H3369" s="51" t="s">
        <v>4</v>
      </c>
      <c r="I3369" s="124"/>
      <c r="J3369" s="51">
        <v>3</v>
      </c>
      <c r="K3369" s="51">
        <v>0</v>
      </c>
      <c r="L3369" s="52">
        <v>9</v>
      </c>
      <c r="M3369" s="49">
        <f t="shared" si="156"/>
        <v>2192</v>
      </c>
      <c r="N3369" s="2">
        <f t="shared" si="157"/>
        <v>3</v>
      </c>
      <c r="O3369" s="16">
        <f t="shared" si="158"/>
        <v>3</v>
      </c>
    </row>
    <row r="3370" spans="7:15" ht="13.5" customHeight="1" x14ac:dyDescent="0.25">
      <c r="G3370" s="50">
        <v>42427</v>
      </c>
      <c r="H3370" s="51" t="s">
        <v>4</v>
      </c>
      <c r="I3370" s="124"/>
      <c r="J3370" s="51">
        <v>3</v>
      </c>
      <c r="K3370" s="51">
        <v>0</v>
      </c>
      <c r="L3370" s="52">
        <v>9</v>
      </c>
      <c r="M3370" s="49">
        <f t="shared" si="156"/>
        <v>2192</v>
      </c>
      <c r="N3370" s="2">
        <f t="shared" si="157"/>
        <v>3</v>
      </c>
      <c r="O3370" s="16">
        <f t="shared" si="158"/>
        <v>3</v>
      </c>
    </row>
    <row r="3371" spans="7:15" ht="13.5" customHeight="1" x14ac:dyDescent="0.25">
      <c r="G3371" s="50">
        <v>42427</v>
      </c>
      <c r="H3371" s="51" t="s">
        <v>4</v>
      </c>
      <c r="I3371" s="124"/>
      <c r="J3371" s="51">
        <v>3</v>
      </c>
      <c r="K3371" s="51">
        <v>0</v>
      </c>
      <c r="L3371" s="52">
        <v>9</v>
      </c>
      <c r="M3371" s="49">
        <f t="shared" si="156"/>
        <v>2192</v>
      </c>
      <c r="N3371" s="2">
        <f t="shared" si="157"/>
        <v>3</v>
      </c>
      <c r="O3371" s="16">
        <f t="shared" si="158"/>
        <v>3</v>
      </c>
    </row>
    <row r="3372" spans="7:15" ht="13.5" customHeight="1" x14ac:dyDescent="0.25">
      <c r="G3372" s="50">
        <v>42427</v>
      </c>
      <c r="H3372" s="51" t="s">
        <v>4</v>
      </c>
      <c r="I3372" s="124"/>
      <c r="J3372" s="51">
        <v>3</v>
      </c>
      <c r="K3372" s="51">
        <v>0</v>
      </c>
      <c r="L3372" s="52">
        <v>9</v>
      </c>
      <c r="M3372" s="49">
        <f t="shared" si="156"/>
        <v>2192</v>
      </c>
      <c r="N3372" s="2">
        <f t="shared" si="157"/>
        <v>2</v>
      </c>
      <c r="O3372" s="16">
        <f t="shared" si="158"/>
        <v>3</v>
      </c>
    </row>
    <row r="3373" spans="7:15" ht="13.5" customHeight="1" x14ac:dyDescent="0.25">
      <c r="G3373" s="50">
        <v>42427</v>
      </c>
      <c r="H3373" s="51" t="s">
        <v>3</v>
      </c>
      <c r="I3373" s="124"/>
      <c r="J3373" s="51">
        <v>3</v>
      </c>
      <c r="K3373" s="51">
        <v>0</v>
      </c>
      <c r="L3373" s="52">
        <v>9</v>
      </c>
      <c r="M3373" s="49">
        <f t="shared" si="156"/>
        <v>2192</v>
      </c>
      <c r="N3373" s="2">
        <f t="shared" si="157"/>
        <v>1</v>
      </c>
      <c r="O3373" s="16">
        <f t="shared" si="158"/>
        <v>3</v>
      </c>
    </row>
    <row r="3374" spans="7:15" ht="13.5" customHeight="1" x14ac:dyDescent="0.25">
      <c r="G3374" s="50">
        <v>42434</v>
      </c>
      <c r="H3374" s="51" t="s">
        <v>3</v>
      </c>
      <c r="I3374" s="124"/>
      <c r="J3374" s="51">
        <v>3</v>
      </c>
      <c r="K3374" s="51">
        <v>0</v>
      </c>
      <c r="L3374" s="52">
        <v>1</v>
      </c>
      <c r="M3374" s="49">
        <f t="shared" si="156"/>
        <v>2193</v>
      </c>
      <c r="N3374" s="2">
        <f t="shared" si="157"/>
        <v>3</v>
      </c>
      <c r="O3374" s="16">
        <f t="shared" si="158"/>
        <v>3</v>
      </c>
    </row>
    <row r="3375" spans="7:15" ht="13.5" customHeight="1" x14ac:dyDescent="0.25">
      <c r="G3375" s="50">
        <v>42434</v>
      </c>
      <c r="H3375" s="51" t="s">
        <v>3</v>
      </c>
      <c r="I3375" s="124"/>
      <c r="J3375" s="51">
        <v>3</v>
      </c>
      <c r="K3375" s="51">
        <v>0</v>
      </c>
      <c r="L3375" s="52">
        <v>1</v>
      </c>
      <c r="M3375" s="49">
        <f t="shared" si="156"/>
        <v>2193</v>
      </c>
      <c r="N3375" s="2">
        <f t="shared" si="157"/>
        <v>3</v>
      </c>
      <c r="O3375" s="16">
        <f t="shared" si="158"/>
        <v>3</v>
      </c>
    </row>
    <row r="3376" spans="7:15" ht="13.5" customHeight="1" x14ac:dyDescent="0.25">
      <c r="G3376" s="50">
        <v>42434</v>
      </c>
      <c r="H3376" s="51" t="s">
        <v>3</v>
      </c>
      <c r="I3376" s="124"/>
      <c r="J3376" s="51">
        <v>3</v>
      </c>
      <c r="K3376" s="51">
        <v>0</v>
      </c>
      <c r="L3376" s="52">
        <v>1</v>
      </c>
      <c r="M3376" s="49">
        <f t="shared" si="156"/>
        <v>2193</v>
      </c>
      <c r="N3376" s="2">
        <f t="shared" si="157"/>
        <v>3</v>
      </c>
      <c r="O3376" s="16">
        <f t="shared" si="158"/>
        <v>3</v>
      </c>
    </row>
    <row r="3377" spans="7:15" ht="13.5" customHeight="1" x14ac:dyDescent="0.25">
      <c r="G3377" s="50">
        <v>42434</v>
      </c>
      <c r="H3377" s="51" t="s">
        <v>3</v>
      </c>
      <c r="I3377" s="124"/>
      <c r="J3377" s="51">
        <v>3</v>
      </c>
      <c r="K3377" s="51">
        <v>0</v>
      </c>
      <c r="L3377" s="52">
        <v>1</v>
      </c>
      <c r="M3377" s="49">
        <f t="shared" si="156"/>
        <v>2193</v>
      </c>
      <c r="N3377" s="2">
        <f t="shared" si="157"/>
        <v>2</v>
      </c>
      <c r="O3377" s="16">
        <f t="shared" si="158"/>
        <v>3</v>
      </c>
    </row>
    <row r="3378" spans="7:15" ht="13.5" customHeight="1" x14ac:dyDescent="0.25">
      <c r="G3378" s="50">
        <v>42434</v>
      </c>
      <c r="H3378" s="51" t="s">
        <v>3</v>
      </c>
      <c r="I3378" s="124"/>
      <c r="J3378" s="51">
        <v>3</v>
      </c>
      <c r="K3378" s="51">
        <v>0</v>
      </c>
      <c r="L3378" s="52">
        <v>1</v>
      </c>
      <c r="M3378" s="49">
        <f t="shared" si="156"/>
        <v>2193</v>
      </c>
      <c r="N3378" s="2">
        <f t="shared" si="157"/>
        <v>1</v>
      </c>
      <c r="O3378" s="16">
        <f t="shared" si="158"/>
        <v>3</v>
      </c>
    </row>
    <row r="3379" spans="7:15" ht="13.5" customHeight="1" x14ac:dyDescent="0.25">
      <c r="G3379" s="50">
        <v>42434</v>
      </c>
      <c r="H3379" s="51" t="s">
        <v>3</v>
      </c>
      <c r="I3379" s="124"/>
      <c r="J3379" s="51">
        <v>3</v>
      </c>
      <c r="K3379" s="51">
        <v>0</v>
      </c>
      <c r="L3379" s="52">
        <v>3</v>
      </c>
      <c r="M3379" s="49">
        <f t="shared" si="156"/>
        <v>2194</v>
      </c>
      <c r="N3379" s="2">
        <f t="shared" si="157"/>
        <v>3</v>
      </c>
      <c r="O3379" s="16">
        <f t="shared" si="158"/>
        <v>3</v>
      </c>
    </row>
    <row r="3380" spans="7:15" ht="13.5" customHeight="1" x14ac:dyDescent="0.25">
      <c r="G3380" s="50">
        <v>42434</v>
      </c>
      <c r="H3380" s="51" t="s">
        <v>3</v>
      </c>
      <c r="I3380" s="124"/>
      <c r="J3380" s="51">
        <v>3</v>
      </c>
      <c r="K3380" s="51">
        <v>0</v>
      </c>
      <c r="L3380" s="52">
        <v>3</v>
      </c>
      <c r="M3380" s="49">
        <f t="shared" si="156"/>
        <v>2194</v>
      </c>
      <c r="N3380" s="2">
        <f t="shared" si="157"/>
        <v>3</v>
      </c>
      <c r="O3380" s="16">
        <f t="shared" si="158"/>
        <v>3</v>
      </c>
    </row>
    <row r="3381" spans="7:15" ht="13.5" customHeight="1" x14ac:dyDescent="0.25">
      <c r="G3381" s="50">
        <v>42434</v>
      </c>
      <c r="H3381" s="51" t="s">
        <v>3</v>
      </c>
      <c r="I3381" s="124"/>
      <c r="J3381" s="51">
        <v>3</v>
      </c>
      <c r="K3381" s="51">
        <v>0</v>
      </c>
      <c r="L3381" s="52">
        <v>3</v>
      </c>
      <c r="M3381" s="49">
        <f t="shared" si="156"/>
        <v>2194</v>
      </c>
      <c r="N3381" s="2">
        <f t="shared" si="157"/>
        <v>3</v>
      </c>
      <c r="O3381" s="16">
        <f t="shared" si="158"/>
        <v>3</v>
      </c>
    </row>
    <row r="3382" spans="7:15" ht="13.5" customHeight="1" x14ac:dyDescent="0.25">
      <c r="G3382" s="50">
        <v>42434</v>
      </c>
      <c r="H3382" s="51" t="s">
        <v>3</v>
      </c>
      <c r="I3382" s="124"/>
      <c r="J3382" s="51">
        <v>3</v>
      </c>
      <c r="K3382" s="51">
        <v>0</v>
      </c>
      <c r="L3382" s="52">
        <v>3</v>
      </c>
      <c r="M3382" s="49">
        <f t="shared" si="156"/>
        <v>2194</v>
      </c>
      <c r="N3382" s="2">
        <f t="shared" si="157"/>
        <v>2</v>
      </c>
      <c r="O3382" s="16">
        <f t="shared" si="158"/>
        <v>3</v>
      </c>
    </row>
    <row r="3383" spans="7:15" ht="13.5" customHeight="1" x14ac:dyDescent="0.25">
      <c r="G3383" s="50">
        <v>42434</v>
      </c>
      <c r="H3383" s="51" t="s">
        <v>3</v>
      </c>
      <c r="I3383" s="124"/>
      <c r="J3383" s="51">
        <v>3</v>
      </c>
      <c r="K3383" s="51">
        <v>0</v>
      </c>
      <c r="L3383" s="52">
        <v>3</v>
      </c>
      <c r="M3383" s="49">
        <f t="shared" si="156"/>
        <v>2194</v>
      </c>
      <c r="N3383" s="2">
        <f t="shared" si="157"/>
        <v>1</v>
      </c>
      <c r="O3383" s="16">
        <f t="shared" si="158"/>
        <v>3</v>
      </c>
    </row>
    <row r="3384" spans="7:15" ht="13.5" customHeight="1" x14ac:dyDescent="0.25">
      <c r="G3384" s="50">
        <v>42434</v>
      </c>
      <c r="H3384" s="51" t="s">
        <v>3</v>
      </c>
      <c r="I3384" s="124"/>
      <c r="J3384" s="51">
        <v>3</v>
      </c>
      <c r="K3384" s="51">
        <v>0</v>
      </c>
      <c r="L3384" s="52">
        <v>4</v>
      </c>
      <c r="M3384" s="49">
        <f t="shared" si="156"/>
        <v>2195</v>
      </c>
      <c r="N3384" s="2">
        <f t="shared" si="157"/>
        <v>3</v>
      </c>
      <c r="O3384" s="16">
        <f t="shared" si="158"/>
        <v>3</v>
      </c>
    </row>
    <row r="3385" spans="7:15" ht="13.5" customHeight="1" x14ac:dyDescent="0.25">
      <c r="G3385" s="50">
        <v>42434</v>
      </c>
      <c r="H3385" s="51" t="s">
        <v>3</v>
      </c>
      <c r="I3385" s="124"/>
      <c r="J3385" s="51">
        <v>3</v>
      </c>
      <c r="K3385" s="51">
        <v>0</v>
      </c>
      <c r="L3385" s="52">
        <v>4</v>
      </c>
      <c r="M3385" s="49">
        <f t="shared" si="156"/>
        <v>2195</v>
      </c>
      <c r="N3385" s="2">
        <f t="shared" si="157"/>
        <v>3</v>
      </c>
      <c r="O3385" s="16">
        <f t="shared" si="158"/>
        <v>3</v>
      </c>
    </row>
    <row r="3386" spans="7:15" ht="13.5" customHeight="1" x14ac:dyDescent="0.25">
      <c r="G3386" s="50">
        <v>42434</v>
      </c>
      <c r="H3386" s="51" t="s">
        <v>3</v>
      </c>
      <c r="I3386" s="124"/>
      <c r="J3386" s="51">
        <v>3</v>
      </c>
      <c r="K3386" s="51">
        <v>0</v>
      </c>
      <c r="L3386" s="52">
        <v>4</v>
      </c>
      <c r="M3386" s="49">
        <f t="shared" si="156"/>
        <v>2195</v>
      </c>
      <c r="N3386" s="2">
        <f t="shared" si="157"/>
        <v>3</v>
      </c>
      <c r="O3386" s="16">
        <f t="shared" si="158"/>
        <v>3</v>
      </c>
    </row>
    <row r="3387" spans="7:15" ht="13.5" customHeight="1" x14ac:dyDescent="0.25">
      <c r="G3387" s="50">
        <v>42434</v>
      </c>
      <c r="H3387" s="51" t="s">
        <v>3</v>
      </c>
      <c r="I3387" s="124"/>
      <c r="J3387" s="51">
        <v>3</v>
      </c>
      <c r="K3387" s="51">
        <v>0</v>
      </c>
      <c r="L3387" s="52">
        <v>4</v>
      </c>
      <c r="M3387" s="49">
        <f t="shared" si="156"/>
        <v>2195</v>
      </c>
      <c r="N3387" s="2">
        <f t="shared" si="157"/>
        <v>2</v>
      </c>
      <c r="O3387" s="16">
        <f t="shared" si="158"/>
        <v>3</v>
      </c>
    </row>
    <row r="3388" spans="7:15" ht="13.5" customHeight="1" x14ac:dyDescent="0.25">
      <c r="G3388" s="50">
        <v>42434</v>
      </c>
      <c r="H3388" s="51" t="s">
        <v>3</v>
      </c>
      <c r="I3388" s="124"/>
      <c r="J3388" s="51">
        <v>3</v>
      </c>
      <c r="K3388" s="51">
        <v>0</v>
      </c>
      <c r="L3388" s="52">
        <v>4</v>
      </c>
      <c r="M3388" s="49">
        <f t="shared" si="156"/>
        <v>2195</v>
      </c>
      <c r="N3388" s="2">
        <f t="shared" si="157"/>
        <v>1</v>
      </c>
      <c r="O3388" s="16">
        <f t="shared" si="158"/>
        <v>3</v>
      </c>
    </row>
    <row r="3389" spans="7:15" ht="13.5" customHeight="1" x14ac:dyDescent="0.25">
      <c r="G3389" s="50">
        <v>42434</v>
      </c>
      <c r="H3389" s="51" t="s">
        <v>3</v>
      </c>
      <c r="I3389" s="124"/>
      <c r="J3389" s="51">
        <v>3</v>
      </c>
      <c r="K3389" s="51">
        <v>0</v>
      </c>
      <c r="L3389" s="52">
        <v>5</v>
      </c>
      <c r="M3389" s="49">
        <f t="shared" si="156"/>
        <v>2196</v>
      </c>
      <c r="N3389" s="2">
        <f t="shared" si="157"/>
        <v>3</v>
      </c>
      <c r="O3389" s="16">
        <f t="shared" si="158"/>
        <v>3</v>
      </c>
    </row>
    <row r="3390" spans="7:15" ht="13.5" customHeight="1" x14ac:dyDescent="0.25">
      <c r="G3390" s="50">
        <v>42434</v>
      </c>
      <c r="H3390" s="51" t="s">
        <v>3</v>
      </c>
      <c r="I3390" s="124"/>
      <c r="J3390" s="51">
        <v>3</v>
      </c>
      <c r="K3390" s="51">
        <v>0</v>
      </c>
      <c r="L3390" s="52">
        <v>5</v>
      </c>
      <c r="M3390" s="49">
        <f t="shared" si="156"/>
        <v>2196</v>
      </c>
      <c r="N3390" s="2">
        <f t="shared" si="157"/>
        <v>3</v>
      </c>
      <c r="O3390" s="16">
        <f t="shared" si="158"/>
        <v>3</v>
      </c>
    </row>
    <row r="3391" spans="7:15" ht="13.5" customHeight="1" x14ac:dyDescent="0.25">
      <c r="G3391" s="50">
        <v>42434</v>
      </c>
      <c r="H3391" s="51" t="s">
        <v>3</v>
      </c>
      <c r="I3391" s="124"/>
      <c r="J3391" s="51">
        <v>3</v>
      </c>
      <c r="K3391" s="51">
        <v>0</v>
      </c>
      <c r="L3391" s="52">
        <v>5</v>
      </c>
      <c r="M3391" s="49">
        <f t="shared" si="156"/>
        <v>2196</v>
      </c>
      <c r="N3391" s="2">
        <f t="shared" si="157"/>
        <v>3</v>
      </c>
      <c r="O3391" s="16">
        <f t="shared" si="158"/>
        <v>3</v>
      </c>
    </row>
    <row r="3392" spans="7:15" ht="13.5" customHeight="1" x14ac:dyDescent="0.25">
      <c r="G3392" s="50">
        <v>42434</v>
      </c>
      <c r="H3392" s="51" t="s">
        <v>3</v>
      </c>
      <c r="I3392" s="124"/>
      <c r="J3392" s="51">
        <v>3</v>
      </c>
      <c r="K3392" s="51">
        <v>0</v>
      </c>
      <c r="L3392" s="52">
        <v>5</v>
      </c>
      <c r="M3392" s="49">
        <f t="shared" si="156"/>
        <v>2196</v>
      </c>
      <c r="N3392" s="2">
        <f t="shared" si="157"/>
        <v>2</v>
      </c>
      <c r="O3392" s="16">
        <f t="shared" si="158"/>
        <v>3</v>
      </c>
    </row>
    <row r="3393" spans="7:15" ht="13.5" customHeight="1" x14ac:dyDescent="0.25">
      <c r="G3393" s="50">
        <v>42434</v>
      </c>
      <c r="H3393" s="51" t="s">
        <v>3</v>
      </c>
      <c r="I3393" s="124"/>
      <c r="J3393" s="51">
        <v>3</v>
      </c>
      <c r="K3393" s="51">
        <v>0</v>
      </c>
      <c r="L3393" s="52">
        <v>5</v>
      </c>
      <c r="M3393" s="49">
        <f t="shared" si="156"/>
        <v>2196</v>
      </c>
      <c r="N3393" s="2">
        <f t="shared" si="157"/>
        <v>1</v>
      </c>
      <c r="O3393" s="16">
        <f t="shared" si="158"/>
        <v>3</v>
      </c>
    </row>
    <row r="3394" spans="7:15" ht="13.5" customHeight="1" x14ac:dyDescent="0.25">
      <c r="G3394" s="50">
        <v>42434</v>
      </c>
      <c r="H3394" s="51" t="s">
        <v>3</v>
      </c>
      <c r="I3394" s="124"/>
      <c r="J3394" s="51">
        <v>3</v>
      </c>
      <c r="K3394" s="51">
        <v>0</v>
      </c>
      <c r="L3394" s="52">
        <v>6</v>
      </c>
      <c r="M3394" s="49">
        <f t="shared" si="156"/>
        <v>2197</v>
      </c>
      <c r="N3394" s="2">
        <f t="shared" si="157"/>
        <v>3</v>
      </c>
      <c r="O3394" s="16">
        <f t="shared" si="158"/>
        <v>3</v>
      </c>
    </row>
    <row r="3395" spans="7:15" ht="13.5" customHeight="1" x14ac:dyDescent="0.25">
      <c r="G3395" s="50">
        <v>42434</v>
      </c>
      <c r="H3395" s="51" t="s">
        <v>3</v>
      </c>
      <c r="I3395" s="124"/>
      <c r="J3395" s="51">
        <v>3</v>
      </c>
      <c r="K3395" s="51">
        <v>0</v>
      </c>
      <c r="L3395" s="52">
        <v>6</v>
      </c>
      <c r="M3395" s="49">
        <f t="shared" si="156"/>
        <v>2197</v>
      </c>
      <c r="N3395" s="2">
        <f t="shared" si="157"/>
        <v>3</v>
      </c>
      <c r="O3395" s="16">
        <f t="shared" si="158"/>
        <v>3</v>
      </c>
    </row>
    <row r="3396" spans="7:15" ht="13.5" customHeight="1" x14ac:dyDescent="0.25">
      <c r="G3396" s="50">
        <v>42434</v>
      </c>
      <c r="H3396" s="51" t="s">
        <v>3</v>
      </c>
      <c r="I3396" s="124"/>
      <c r="J3396" s="51">
        <v>3</v>
      </c>
      <c r="K3396" s="51">
        <v>0</v>
      </c>
      <c r="L3396" s="52">
        <v>6</v>
      </c>
      <c r="M3396" s="49">
        <f t="shared" si="156"/>
        <v>2197</v>
      </c>
      <c r="N3396" s="2">
        <f t="shared" si="157"/>
        <v>3</v>
      </c>
      <c r="O3396" s="16">
        <f t="shared" si="158"/>
        <v>3</v>
      </c>
    </row>
    <row r="3397" spans="7:15" ht="13.5" customHeight="1" x14ac:dyDescent="0.25">
      <c r="G3397" s="50">
        <v>42434</v>
      </c>
      <c r="H3397" s="51" t="s">
        <v>3</v>
      </c>
      <c r="I3397" s="124"/>
      <c r="J3397" s="51">
        <v>3</v>
      </c>
      <c r="K3397" s="51">
        <v>0</v>
      </c>
      <c r="L3397" s="52">
        <v>6</v>
      </c>
      <c r="M3397" s="49">
        <f t="shared" si="156"/>
        <v>2197</v>
      </c>
      <c r="N3397" s="2">
        <f t="shared" si="157"/>
        <v>2</v>
      </c>
      <c r="O3397" s="16">
        <f t="shared" si="158"/>
        <v>3</v>
      </c>
    </row>
    <row r="3398" spans="7:15" ht="13.5" customHeight="1" x14ac:dyDescent="0.25">
      <c r="G3398" s="50">
        <v>42434</v>
      </c>
      <c r="H3398" s="51" t="s">
        <v>3</v>
      </c>
      <c r="I3398" s="124"/>
      <c r="J3398" s="51">
        <v>3</v>
      </c>
      <c r="K3398" s="51">
        <v>0</v>
      </c>
      <c r="L3398" s="52">
        <v>6</v>
      </c>
      <c r="M3398" s="49">
        <f t="shared" ref="M3398:M3461" si="159">IF(AND(G3398=G3397,L3398=L3397,I3398=I3397),M3397,M3397+1)</f>
        <v>2197</v>
      </c>
      <c r="N3398" s="2">
        <f t="shared" si="157"/>
        <v>1</v>
      </c>
      <c r="O3398" s="16">
        <f t="shared" si="158"/>
        <v>3</v>
      </c>
    </row>
    <row r="3399" spans="7:15" ht="13.5" customHeight="1" x14ac:dyDescent="0.25">
      <c r="G3399" s="50">
        <v>42434</v>
      </c>
      <c r="H3399" s="51" t="s">
        <v>3</v>
      </c>
      <c r="I3399" s="124"/>
      <c r="J3399" s="51">
        <v>3</v>
      </c>
      <c r="K3399" s="51">
        <v>0</v>
      </c>
      <c r="L3399" s="52">
        <v>7</v>
      </c>
      <c r="M3399" s="49">
        <f t="shared" si="159"/>
        <v>2198</v>
      </c>
      <c r="N3399" s="2">
        <f t="shared" si="157"/>
        <v>3</v>
      </c>
      <c r="O3399" s="16">
        <f t="shared" si="158"/>
        <v>3</v>
      </c>
    </row>
    <row r="3400" spans="7:15" ht="13.5" customHeight="1" x14ac:dyDescent="0.25">
      <c r="G3400" s="50">
        <v>42434</v>
      </c>
      <c r="H3400" s="51" t="s">
        <v>3</v>
      </c>
      <c r="I3400" s="124"/>
      <c r="J3400" s="51">
        <v>3</v>
      </c>
      <c r="K3400" s="51">
        <v>0</v>
      </c>
      <c r="L3400" s="52">
        <v>7</v>
      </c>
      <c r="M3400" s="49">
        <f t="shared" si="159"/>
        <v>2198</v>
      </c>
      <c r="N3400" s="2">
        <f t="shared" si="157"/>
        <v>3</v>
      </c>
      <c r="O3400" s="16">
        <f t="shared" si="158"/>
        <v>3</v>
      </c>
    </row>
    <row r="3401" spans="7:15" ht="13.5" customHeight="1" x14ac:dyDescent="0.25">
      <c r="G3401" s="50">
        <v>42434</v>
      </c>
      <c r="H3401" s="51" t="s">
        <v>3</v>
      </c>
      <c r="I3401" s="124"/>
      <c r="J3401" s="51">
        <v>3</v>
      </c>
      <c r="K3401" s="51">
        <v>0</v>
      </c>
      <c r="L3401" s="52">
        <v>7</v>
      </c>
      <c r="M3401" s="49">
        <f t="shared" si="159"/>
        <v>2198</v>
      </c>
      <c r="N3401" s="2">
        <f t="shared" ref="N3401:N3464" si="160">IF(M3401=M3403,3,IF(M3401=M3402,2,1))</f>
        <v>3</v>
      </c>
      <c r="O3401" s="16">
        <f t="shared" ref="O3401:O3464" si="161">IF(N3399=3,3,IF(N3400=3,3,IF(N3400=2,2,N3401)))</f>
        <v>3</v>
      </c>
    </row>
    <row r="3402" spans="7:15" ht="13.5" customHeight="1" x14ac:dyDescent="0.25">
      <c r="G3402" s="50">
        <v>42434</v>
      </c>
      <c r="H3402" s="51" t="s">
        <v>3</v>
      </c>
      <c r="I3402" s="124"/>
      <c r="J3402" s="51">
        <v>3</v>
      </c>
      <c r="K3402" s="51">
        <v>0</v>
      </c>
      <c r="L3402" s="52">
        <v>7</v>
      </c>
      <c r="M3402" s="49">
        <f t="shared" si="159"/>
        <v>2198</v>
      </c>
      <c r="N3402" s="2">
        <f t="shared" si="160"/>
        <v>2</v>
      </c>
      <c r="O3402" s="16">
        <f t="shared" si="161"/>
        <v>3</v>
      </c>
    </row>
    <row r="3403" spans="7:15" ht="13.5" customHeight="1" x14ac:dyDescent="0.25">
      <c r="G3403" s="50">
        <v>42434</v>
      </c>
      <c r="H3403" s="51" t="s">
        <v>3</v>
      </c>
      <c r="I3403" s="124"/>
      <c r="J3403" s="51">
        <v>3</v>
      </c>
      <c r="K3403" s="51">
        <v>0</v>
      </c>
      <c r="L3403" s="52">
        <v>7</v>
      </c>
      <c r="M3403" s="49">
        <f t="shared" si="159"/>
        <v>2198</v>
      </c>
      <c r="N3403" s="2">
        <f t="shared" si="160"/>
        <v>1</v>
      </c>
      <c r="O3403" s="16">
        <f t="shared" si="161"/>
        <v>3</v>
      </c>
    </row>
    <row r="3404" spans="7:15" ht="13.5" customHeight="1" x14ac:dyDescent="0.25">
      <c r="G3404" s="50">
        <v>42434</v>
      </c>
      <c r="H3404" s="51" t="s">
        <v>3</v>
      </c>
      <c r="I3404" s="124"/>
      <c r="J3404" s="51">
        <v>3</v>
      </c>
      <c r="K3404" s="51">
        <v>0</v>
      </c>
      <c r="L3404" s="52">
        <v>8</v>
      </c>
      <c r="M3404" s="49">
        <f t="shared" si="159"/>
        <v>2199</v>
      </c>
      <c r="N3404" s="2">
        <f t="shared" si="160"/>
        <v>3</v>
      </c>
      <c r="O3404" s="16">
        <f t="shared" si="161"/>
        <v>3</v>
      </c>
    </row>
    <row r="3405" spans="7:15" ht="13.5" customHeight="1" x14ac:dyDescent="0.25">
      <c r="G3405" s="50">
        <v>42434</v>
      </c>
      <c r="H3405" s="51" t="s">
        <v>3</v>
      </c>
      <c r="I3405" s="124"/>
      <c r="J3405" s="51">
        <v>3</v>
      </c>
      <c r="K3405" s="51">
        <v>0</v>
      </c>
      <c r="L3405" s="52">
        <v>8</v>
      </c>
      <c r="M3405" s="49">
        <f t="shared" si="159"/>
        <v>2199</v>
      </c>
      <c r="N3405" s="2">
        <f t="shared" si="160"/>
        <v>3</v>
      </c>
      <c r="O3405" s="16">
        <f t="shared" si="161"/>
        <v>3</v>
      </c>
    </row>
    <row r="3406" spans="7:15" ht="13.5" customHeight="1" x14ac:dyDescent="0.25">
      <c r="G3406" s="50">
        <v>42434</v>
      </c>
      <c r="H3406" s="51" t="s">
        <v>3</v>
      </c>
      <c r="I3406" s="124"/>
      <c r="J3406" s="51">
        <v>3</v>
      </c>
      <c r="K3406" s="51">
        <v>0</v>
      </c>
      <c r="L3406" s="52">
        <v>8</v>
      </c>
      <c r="M3406" s="49">
        <f t="shared" si="159"/>
        <v>2199</v>
      </c>
      <c r="N3406" s="2">
        <f t="shared" si="160"/>
        <v>3</v>
      </c>
      <c r="O3406" s="16">
        <f t="shared" si="161"/>
        <v>3</v>
      </c>
    </row>
    <row r="3407" spans="7:15" ht="13.5" customHeight="1" x14ac:dyDescent="0.25">
      <c r="G3407" s="50">
        <v>42434</v>
      </c>
      <c r="H3407" s="51" t="s">
        <v>3</v>
      </c>
      <c r="I3407" s="124"/>
      <c r="J3407" s="51">
        <v>3</v>
      </c>
      <c r="K3407" s="51">
        <v>0</v>
      </c>
      <c r="L3407" s="52">
        <v>8</v>
      </c>
      <c r="M3407" s="49">
        <f t="shared" si="159"/>
        <v>2199</v>
      </c>
      <c r="N3407" s="2">
        <f t="shared" si="160"/>
        <v>2</v>
      </c>
      <c r="O3407" s="16">
        <f t="shared" si="161"/>
        <v>3</v>
      </c>
    </row>
    <row r="3408" spans="7:15" ht="13.5" customHeight="1" x14ac:dyDescent="0.25">
      <c r="G3408" s="50">
        <v>42434</v>
      </c>
      <c r="H3408" s="51" t="s">
        <v>3</v>
      </c>
      <c r="I3408" s="124"/>
      <c r="J3408" s="51">
        <v>3</v>
      </c>
      <c r="K3408" s="51">
        <v>0</v>
      </c>
      <c r="L3408" s="52">
        <v>8</v>
      </c>
      <c r="M3408" s="49">
        <f t="shared" si="159"/>
        <v>2199</v>
      </c>
      <c r="N3408" s="2">
        <f t="shared" si="160"/>
        <v>1</v>
      </c>
      <c r="O3408" s="16">
        <f t="shared" si="161"/>
        <v>3</v>
      </c>
    </row>
    <row r="3409" spans="7:15" ht="13.5" customHeight="1" x14ac:dyDescent="0.25">
      <c r="G3409" s="50">
        <v>42434</v>
      </c>
      <c r="H3409" s="51" t="s">
        <v>3</v>
      </c>
      <c r="I3409" s="124"/>
      <c r="J3409" s="51">
        <v>3</v>
      </c>
      <c r="K3409" s="51">
        <v>0</v>
      </c>
      <c r="L3409" s="52">
        <v>9</v>
      </c>
      <c r="M3409" s="49">
        <f t="shared" si="159"/>
        <v>2200</v>
      </c>
      <c r="N3409" s="2">
        <f t="shared" si="160"/>
        <v>3</v>
      </c>
      <c r="O3409" s="16">
        <f t="shared" si="161"/>
        <v>3</v>
      </c>
    </row>
    <row r="3410" spans="7:15" ht="13.5" customHeight="1" x14ac:dyDescent="0.25">
      <c r="G3410" s="50">
        <v>42434</v>
      </c>
      <c r="H3410" s="51" t="s">
        <v>3</v>
      </c>
      <c r="I3410" s="124"/>
      <c r="J3410" s="51">
        <v>3</v>
      </c>
      <c r="K3410" s="51">
        <v>0</v>
      </c>
      <c r="L3410" s="52">
        <v>9</v>
      </c>
      <c r="M3410" s="49">
        <f t="shared" si="159"/>
        <v>2200</v>
      </c>
      <c r="N3410" s="2">
        <f t="shared" si="160"/>
        <v>3</v>
      </c>
      <c r="O3410" s="16">
        <f t="shared" si="161"/>
        <v>3</v>
      </c>
    </row>
    <row r="3411" spans="7:15" ht="13.5" customHeight="1" x14ac:dyDescent="0.25">
      <c r="G3411" s="50">
        <v>42434</v>
      </c>
      <c r="H3411" s="51" t="s">
        <v>3</v>
      </c>
      <c r="I3411" s="124"/>
      <c r="J3411" s="51">
        <v>3</v>
      </c>
      <c r="K3411" s="51">
        <v>0</v>
      </c>
      <c r="L3411" s="52">
        <v>9</v>
      </c>
      <c r="M3411" s="49">
        <f t="shared" si="159"/>
        <v>2200</v>
      </c>
      <c r="N3411" s="2">
        <f t="shared" si="160"/>
        <v>3</v>
      </c>
      <c r="O3411" s="16">
        <f t="shared" si="161"/>
        <v>3</v>
      </c>
    </row>
    <row r="3412" spans="7:15" ht="13.5" customHeight="1" x14ac:dyDescent="0.25">
      <c r="G3412" s="50">
        <v>42434</v>
      </c>
      <c r="H3412" s="51" t="s">
        <v>3</v>
      </c>
      <c r="I3412" s="124"/>
      <c r="J3412" s="51">
        <v>3</v>
      </c>
      <c r="K3412" s="51">
        <v>0</v>
      </c>
      <c r="L3412" s="52">
        <v>9</v>
      </c>
      <c r="M3412" s="49">
        <f t="shared" si="159"/>
        <v>2200</v>
      </c>
      <c r="N3412" s="2">
        <f t="shared" si="160"/>
        <v>2</v>
      </c>
      <c r="O3412" s="16">
        <f t="shared" si="161"/>
        <v>3</v>
      </c>
    </row>
    <row r="3413" spans="7:15" ht="13.5" customHeight="1" x14ac:dyDescent="0.25">
      <c r="G3413" s="50">
        <v>42434</v>
      </c>
      <c r="H3413" s="51" t="s">
        <v>3</v>
      </c>
      <c r="I3413" s="124"/>
      <c r="J3413" s="51">
        <v>3</v>
      </c>
      <c r="K3413" s="51">
        <v>0</v>
      </c>
      <c r="L3413" s="52">
        <v>9</v>
      </c>
      <c r="M3413" s="49">
        <f t="shared" si="159"/>
        <v>2200</v>
      </c>
      <c r="N3413" s="2">
        <f t="shared" si="160"/>
        <v>1</v>
      </c>
      <c r="O3413" s="16">
        <f t="shared" si="161"/>
        <v>3</v>
      </c>
    </row>
    <row r="3414" spans="7:15" ht="13.5" customHeight="1" x14ac:dyDescent="0.25">
      <c r="G3414" s="50">
        <v>42441</v>
      </c>
      <c r="H3414" s="51" t="s">
        <v>3</v>
      </c>
      <c r="I3414" s="124"/>
      <c r="J3414" s="51">
        <v>3</v>
      </c>
      <c r="K3414" s="51">
        <v>3</v>
      </c>
      <c r="L3414" s="52">
        <v>3</v>
      </c>
      <c r="M3414" s="49">
        <f t="shared" si="159"/>
        <v>2201</v>
      </c>
      <c r="N3414" s="2">
        <f t="shared" si="160"/>
        <v>3</v>
      </c>
      <c r="O3414" s="16">
        <f t="shared" si="161"/>
        <v>3</v>
      </c>
    </row>
    <row r="3415" spans="7:15" ht="13.5" customHeight="1" x14ac:dyDescent="0.25">
      <c r="G3415" s="50">
        <v>42441</v>
      </c>
      <c r="H3415" s="51" t="s">
        <v>3</v>
      </c>
      <c r="I3415" s="124"/>
      <c r="J3415" s="51">
        <v>3</v>
      </c>
      <c r="K3415" s="51">
        <v>3</v>
      </c>
      <c r="L3415" s="52">
        <v>3</v>
      </c>
      <c r="M3415" s="49">
        <f t="shared" si="159"/>
        <v>2201</v>
      </c>
      <c r="N3415" s="2">
        <f t="shared" si="160"/>
        <v>3</v>
      </c>
      <c r="O3415" s="16">
        <f t="shared" si="161"/>
        <v>3</v>
      </c>
    </row>
    <row r="3416" spans="7:15" ht="13.5" customHeight="1" x14ac:dyDescent="0.25">
      <c r="G3416" s="50">
        <v>42441</v>
      </c>
      <c r="H3416" s="51" t="s">
        <v>3</v>
      </c>
      <c r="I3416" s="124"/>
      <c r="J3416" s="51">
        <v>3</v>
      </c>
      <c r="K3416" s="51">
        <v>3</v>
      </c>
      <c r="L3416" s="52">
        <v>3</v>
      </c>
      <c r="M3416" s="49">
        <f t="shared" si="159"/>
        <v>2201</v>
      </c>
      <c r="N3416" s="2">
        <f t="shared" si="160"/>
        <v>3</v>
      </c>
      <c r="O3416" s="16">
        <f t="shared" si="161"/>
        <v>3</v>
      </c>
    </row>
    <row r="3417" spans="7:15" ht="13.5" customHeight="1" x14ac:dyDescent="0.25">
      <c r="G3417" s="50">
        <v>42441</v>
      </c>
      <c r="H3417" s="51" t="s">
        <v>3</v>
      </c>
      <c r="I3417" s="124"/>
      <c r="J3417" s="51">
        <v>3</v>
      </c>
      <c r="K3417" s="51">
        <v>3</v>
      </c>
      <c r="L3417" s="52">
        <v>3</v>
      </c>
      <c r="M3417" s="49">
        <f t="shared" si="159"/>
        <v>2201</v>
      </c>
      <c r="N3417" s="2">
        <f t="shared" si="160"/>
        <v>2</v>
      </c>
      <c r="O3417" s="16">
        <f t="shared" si="161"/>
        <v>3</v>
      </c>
    </row>
    <row r="3418" spans="7:15" ht="13.5" customHeight="1" x14ac:dyDescent="0.25">
      <c r="G3418" s="50">
        <v>42441</v>
      </c>
      <c r="H3418" s="51" t="s">
        <v>3</v>
      </c>
      <c r="I3418" s="124"/>
      <c r="J3418" s="51">
        <v>3</v>
      </c>
      <c r="K3418" s="51">
        <v>3</v>
      </c>
      <c r="L3418" s="52">
        <v>3</v>
      </c>
      <c r="M3418" s="49">
        <f t="shared" si="159"/>
        <v>2201</v>
      </c>
      <c r="N3418" s="2">
        <f t="shared" si="160"/>
        <v>1</v>
      </c>
      <c r="O3418" s="16">
        <f t="shared" si="161"/>
        <v>3</v>
      </c>
    </row>
    <row r="3419" spans="7:15" ht="13.5" customHeight="1" x14ac:dyDescent="0.25">
      <c r="G3419" s="50">
        <v>42441</v>
      </c>
      <c r="H3419" s="51" t="s">
        <v>3</v>
      </c>
      <c r="I3419" s="124"/>
      <c r="J3419" s="51">
        <v>3</v>
      </c>
      <c r="K3419" s="51">
        <v>3</v>
      </c>
      <c r="L3419" s="52">
        <v>4</v>
      </c>
      <c r="M3419" s="49">
        <f t="shared" si="159"/>
        <v>2202</v>
      </c>
      <c r="N3419" s="2">
        <f t="shared" si="160"/>
        <v>3</v>
      </c>
      <c r="O3419" s="16">
        <f t="shared" si="161"/>
        <v>3</v>
      </c>
    </row>
    <row r="3420" spans="7:15" ht="13.5" customHeight="1" x14ac:dyDescent="0.25">
      <c r="G3420" s="50">
        <v>42441</v>
      </c>
      <c r="H3420" s="51" t="s">
        <v>3</v>
      </c>
      <c r="I3420" s="124"/>
      <c r="J3420" s="51">
        <v>3</v>
      </c>
      <c r="K3420" s="51">
        <v>3</v>
      </c>
      <c r="L3420" s="52">
        <v>4</v>
      </c>
      <c r="M3420" s="49">
        <f t="shared" si="159"/>
        <v>2202</v>
      </c>
      <c r="N3420" s="2">
        <f t="shared" si="160"/>
        <v>3</v>
      </c>
      <c r="O3420" s="16">
        <f t="shared" si="161"/>
        <v>3</v>
      </c>
    </row>
    <row r="3421" spans="7:15" ht="13.5" customHeight="1" x14ac:dyDescent="0.25">
      <c r="G3421" s="50">
        <v>42441</v>
      </c>
      <c r="H3421" s="51" t="s">
        <v>3</v>
      </c>
      <c r="I3421" s="124"/>
      <c r="J3421" s="51">
        <v>3</v>
      </c>
      <c r="K3421" s="51">
        <v>3</v>
      </c>
      <c r="L3421" s="52">
        <v>4</v>
      </c>
      <c r="M3421" s="49">
        <f t="shared" si="159"/>
        <v>2202</v>
      </c>
      <c r="N3421" s="2">
        <f t="shared" si="160"/>
        <v>3</v>
      </c>
      <c r="O3421" s="16">
        <f t="shared" si="161"/>
        <v>3</v>
      </c>
    </row>
    <row r="3422" spans="7:15" ht="13.5" customHeight="1" x14ac:dyDescent="0.25">
      <c r="G3422" s="50">
        <v>42441</v>
      </c>
      <c r="H3422" s="51" t="s">
        <v>3</v>
      </c>
      <c r="I3422" s="124"/>
      <c r="J3422" s="51">
        <v>3</v>
      </c>
      <c r="K3422" s="51">
        <v>3</v>
      </c>
      <c r="L3422" s="52">
        <v>4</v>
      </c>
      <c r="M3422" s="49">
        <f t="shared" si="159"/>
        <v>2202</v>
      </c>
      <c r="N3422" s="2">
        <f t="shared" si="160"/>
        <v>2</v>
      </c>
      <c r="O3422" s="16">
        <f t="shared" si="161"/>
        <v>3</v>
      </c>
    </row>
    <row r="3423" spans="7:15" ht="13.5" customHeight="1" x14ac:dyDescent="0.25">
      <c r="G3423" s="50">
        <v>42441</v>
      </c>
      <c r="H3423" s="51" t="s">
        <v>3</v>
      </c>
      <c r="I3423" s="124"/>
      <c r="J3423" s="51">
        <v>3</v>
      </c>
      <c r="K3423" s="51">
        <v>3</v>
      </c>
      <c r="L3423" s="52">
        <v>4</v>
      </c>
      <c r="M3423" s="49">
        <f t="shared" si="159"/>
        <v>2202</v>
      </c>
      <c r="N3423" s="2">
        <f t="shared" si="160"/>
        <v>1</v>
      </c>
      <c r="O3423" s="16">
        <f t="shared" si="161"/>
        <v>3</v>
      </c>
    </row>
    <row r="3424" spans="7:15" ht="13.5" customHeight="1" x14ac:dyDescent="0.25">
      <c r="G3424" s="50">
        <v>42441</v>
      </c>
      <c r="H3424" s="51" t="s">
        <v>3</v>
      </c>
      <c r="I3424" s="124"/>
      <c r="J3424" s="51">
        <v>3</v>
      </c>
      <c r="K3424" s="51">
        <v>3</v>
      </c>
      <c r="L3424" s="52">
        <v>5</v>
      </c>
      <c r="M3424" s="49">
        <f t="shared" si="159"/>
        <v>2203</v>
      </c>
      <c r="N3424" s="2">
        <f t="shared" si="160"/>
        <v>3</v>
      </c>
      <c r="O3424" s="16">
        <f t="shared" si="161"/>
        <v>3</v>
      </c>
    </row>
    <row r="3425" spans="7:15" ht="13.5" customHeight="1" x14ac:dyDescent="0.25">
      <c r="G3425" s="50">
        <v>42441</v>
      </c>
      <c r="H3425" s="51" t="s">
        <v>3</v>
      </c>
      <c r="I3425" s="124"/>
      <c r="J3425" s="51">
        <v>3</v>
      </c>
      <c r="K3425" s="51">
        <v>3</v>
      </c>
      <c r="L3425" s="52">
        <v>5</v>
      </c>
      <c r="M3425" s="49">
        <f t="shared" si="159"/>
        <v>2203</v>
      </c>
      <c r="N3425" s="2">
        <f t="shared" si="160"/>
        <v>3</v>
      </c>
      <c r="O3425" s="16">
        <f t="shared" si="161"/>
        <v>3</v>
      </c>
    </row>
    <row r="3426" spans="7:15" ht="13.5" customHeight="1" x14ac:dyDescent="0.25">
      <c r="G3426" s="50">
        <v>42441</v>
      </c>
      <c r="H3426" s="51" t="s">
        <v>3</v>
      </c>
      <c r="I3426" s="124"/>
      <c r="J3426" s="51">
        <v>3</v>
      </c>
      <c r="K3426" s="51">
        <v>3</v>
      </c>
      <c r="L3426" s="52">
        <v>5</v>
      </c>
      <c r="M3426" s="49">
        <f t="shared" si="159"/>
        <v>2203</v>
      </c>
      <c r="N3426" s="2">
        <f t="shared" si="160"/>
        <v>3</v>
      </c>
      <c r="O3426" s="16">
        <f t="shared" si="161"/>
        <v>3</v>
      </c>
    </row>
    <row r="3427" spans="7:15" ht="13.5" customHeight="1" x14ac:dyDescent="0.25">
      <c r="G3427" s="50">
        <v>42441</v>
      </c>
      <c r="H3427" s="51" t="s">
        <v>3</v>
      </c>
      <c r="I3427" s="124"/>
      <c r="J3427" s="51">
        <v>3</v>
      </c>
      <c r="K3427" s="51">
        <v>3</v>
      </c>
      <c r="L3427" s="52">
        <v>5</v>
      </c>
      <c r="M3427" s="49">
        <f t="shared" si="159"/>
        <v>2203</v>
      </c>
      <c r="N3427" s="2">
        <f t="shared" si="160"/>
        <v>2</v>
      </c>
      <c r="O3427" s="16">
        <f t="shared" si="161"/>
        <v>3</v>
      </c>
    </row>
    <row r="3428" spans="7:15" ht="13.5" customHeight="1" x14ac:dyDescent="0.25">
      <c r="G3428" s="50">
        <v>42441</v>
      </c>
      <c r="H3428" s="51" t="s">
        <v>3</v>
      </c>
      <c r="I3428" s="124"/>
      <c r="J3428" s="51">
        <v>3</v>
      </c>
      <c r="K3428" s="51">
        <v>3</v>
      </c>
      <c r="L3428" s="52">
        <v>5</v>
      </c>
      <c r="M3428" s="49">
        <f t="shared" si="159"/>
        <v>2203</v>
      </c>
      <c r="N3428" s="2">
        <f t="shared" si="160"/>
        <v>1</v>
      </c>
      <c r="O3428" s="16">
        <f t="shared" si="161"/>
        <v>3</v>
      </c>
    </row>
    <row r="3429" spans="7:15" ht="13.5" customHeight="1" x14ac:dyDescent="0.25">
      <c r="G3429" s="50">
        <v>42441</v>
      </c>
      <c r="H3429" s="51" t="s">
        <v>3</v>
      </c>
      <c r="I3429" s="124"/>
      <c r="J3429" s="51">
        <v>3</v>
      </c>
      <c r="K3429" s="51">
        <v>3</v>
      </c>
      <c r="L3429" s="52">
        <v>6</v>
      </c>
      <c r="M3429" s="49">
        <f t="shared" si="159"/>
        <v>2204</v>
      </c>
      <c r="N3429" s="2">
        <f t="shared" si="160"/>
        <v>3</v>
      </c>
      <c r="O3429" s="16">
        <f t="shared" si="161"/>
        <v>3</v>
      </c>
    </row>
    <row r="3430" spans="7:15" ht="13.5" customHeight="1" x14ac:dyDescent="0.25">
      <c r="G3430" s="50">
        <v>42441</v>
      </c>
      <c r="H3430" s="51" t="s">
        <v>3</v>
      </c>
      <c r="I3430" s="124"/>
      <c r="J3430" s="51">
        <v>3</v>
      </c>
      <c r="K3430" s="51">
        <v>3</v>
      </c>
      <c r="L3430" s="52">
        <v>6</v>
      </c>
      <c r="M3430" s="49">
        <f t="shared" si="159"/>
        <v>2204</v>
      </c>
      <c r="N3430" s="2">
        <f t="shared" si="160"/>
        <v>3</v>
      </c>
      <c r="O3430" s="16">
        <f t="shared" si="161"/>
        <v>3</v>
      </c>
    </row>
    <row r="3431" spans="7:15" ht="13.5" customHeight="1" x14ac:dyDescent="0.25">
      <c r="G3431" s="50">
        <v>42441</v>
      </c>
      <c r="H3431" s="51" t="s">
        <v>3</v>
      </c>
      <c r="I3431" s="124"/>
      <c r="J3431" s="51">
        <v>3</v>
      </c>
      <c r="K3431" s="51">
        <v>3</v>
      </c>
      <c r="L3431" s="52">
        <v>6</v>
      </c>
      <c r="M3431" s="49">
        <f t="shared" si="159"/>
        <v>2204</v>
      </c>
      <c r="N3431" s="2">
        <f t="shared" si="160"/>
        <v>3</v>
      </c>
      <c r="O3431" s="16">
        <f t="shared" si="161"/>
        <v>3</v>
      </c>
    </row>
    <row r="3432" spans="7:15" ht="13.5" customHeight="1" x14ac:dyDescent="0.25">
      <c r="G3432" s="50">
        <v>42441</v>
      </c>
      <c r="H3432" s="51" t="s">
        <v>3</v>
      </c>
      <c r="I3432" s="124"/>
      <c r="J3432" s="51">
        <v>3</v>
      </c>
      <c r="K3432" s="51">
        <v>3</v>
      </c>
      <c r="L3432" s="52">
        <v>6</v>
      </c>
      <c r="M3432" s="49">
        <f t="shared" si="159"/>
        <v>2204</v>
      </c>
      <c r="N3432" s="2">
        <f t="shared" si="160"/>
        <v>2</v>
      </c>
      <c r="O3432" s="16">
        <f t="shared" si="161"/>
        <v>3</v>
      </c>
    </row>
    <row r="3433" spans="7:15" ht="13.5" customHeight="1" x14ac:dyDescent="0.25">
      <c r="G3433" s="50">
        <v>42441</v>
      </c>
      <c r="H3433" s="51" t="s">
        <v>3</v>
      </c>
      <c r="I3433" s="124"/>
      <c r="J3433" s="51">
        <v>3</v>
      </c>
      <c r="K3433" s="51">
        <v>3</v>
      </c>
      <c r="L3433" s="52">
        <v>6</v>
      </c>
      <c r="M3433" s="49">
        <f t="shared" si="159"/>
        <v>2204</v>
      </c>
      <c r="N3433" s="2">
        <f t="shared" si="160"/>
        <v>1</v>
      </c>
      <c r="O3433" s="16">
        <f t="shared" si="161"/>
        <v>3</v>
      </c>
    </row>
    <row r="3434" spans="7:15" ht="13.5" customHeight="1" x14ac:dyDescent="0.25">
      <c r="G3434" s="50">
        <v>42441</v>
      </c>
      <c r="H3434" s="51" t="s">
        <v>3</v>
      </c>
      <c r="I3434" s="124"/>
      <c r="J3434" s="51">
        <v>3</v>
      </c>
      <c r="K3434" s="51">
        <v>3</v>
      </c>
      <c r="L3434" s="52">
        <v>7</v>
      </c>
      <c r="M3434" s="49">
        <f t="shared" si="159"/>
        <v>2205</v>
      </c>
      <c r="N3434" s="2">
        <f t="shared" si="160"/>
        <v>3</v>
      </c>
      <c r="O3434" s="16">
        <f t="shared" si="161"/>
        <v>3</v>
      </c>
    </row>
    <row r="3435" spans="7:15" ht="13.5" customHeight="1" x14ac:dyDescent="0.25">
      <c r="G3435" s="50">
        <v>42441</v>
      </c>
      <c r="H3435" s="51" t="s">
        <v>3</v>
      </c>
      <c r="I3435" s="124"/>
      <c r="J3435" s="51">
        <v>3</v>
      </c>
      <c r="K3435" s="51">
        <v>3</v>
      </c>
      <c r="L3435" s="52">
        <v>7</v>
      </c>
      <c r="M3435" s="49">
        <f t="shared" si="159"/>
        <v>2205</v>
      </c>
      <c r="N3435" s="2">
        <f t="shared" si="160"/>
        <v>3</v>
      </c>
      <c r="O3435" s="16">
        <f t="shared" si="161"/>
        <v>3</v>
      </c>
    </row>
    <row r="3436" spans="7:15" ht="13.5" customHeight="1" x14ac:dyDescent="0.25">
      <c r="G3436" s="50">
        <v>42441</v>
      </c>
      <c r="H3436" s="51" t="s">
        <v>3</v>
      </c>
      <c r="I3436" s="124"/>
      <c r="J3436" s="51">
        <v>3</v>
      </c>
      <c r="K3436" s="51">
        <v>3</v>
      </c>
      <c r="L3436" s="52">
        <v>7</v>
      </c>
      <c r="M3436" s="49">
        <f t="shared" si="159"/>
        <v>2205</v>
      </c>
      <c r="N3436" s="2">
        <f t="shared" si="160"/>
        <v>3</v>
      </c>
      <c r="O3436" s="16">
        <f t="shared" si="161"/>
        <v>3</v>
      </c>
    </row>
    <row r="3437" spans="7:15" ht="13.5" customHeight="1" x14ac:dyDescent="0.25">
      <c r="G3437" s="50">
        <v>42441</v>
      </c>
      <c r="H3437" s="51" t="s">
        <v>3</v>
      </c>
      <c r="I3437" s="124"/>
      <c r="J3437" s="51">
        <v>3</v>
      </c>
      <c r="K3437" s="51">
        <v>3</v>
      </c>
      <c r="L3437" s="52">
        <v>7</v>
      </c>
      <c r="M3437" s="49">
        <f t="shared" si="159"/>
        <v>2205</v>
      </c>
      <c r="N3437" s="2">
        <f t="shared" si="160"/>
        <v>2</v>
      </c>
      <c r="O3437" s="16">
        <f t="shared" si="161"/>
        <v>3</v>
      </c>
    </row>
    <row r="3438" spans="7:15" ht="13.5" customHeight="1" x14ac:dyDescent="0.25">
      <c r="G3438" s="50">
        <v>42441</v>
      </c>
      <c r="H3438" s="51" t="s">
        <v>3</v>
      </c>
      <c r="I3438" s="124"/>
      <c r="J3438" s="51">
        <v>3</v>
      </c>
      <c r="K3438" s="51">
        <v>3</v>
      </c>
      <c r="L3438" s="52">
        <v>7</v>
      </c>
      <c r="M3438" s="49">
        <f t="shared" si="159"/>
        <v>2205</v>
      </c>
      <c r="N3438" s="2">
        <f t="shared" si="160"/>
        <v>1</v>
      </c>
      <c r="O3438" s="16">
        <f t="shared" si="161"/>
        <v>3</v>
      </c>
    </row>
    <row r="3439" spans="7:15" ht="13.5" customHeight="1" x14ac:dyDescent="0.25">
      <c r="G3439" s="50">
        <v>42441</v>
      </c>
      <c r="H3439" s="51" t="s">
        <v>3</v>
      </c>
      <c r="I3439" s="124"/>
      <c r="J3439" s="51">
        <v>3</v>
      </c>
      <c r="K3439" s="51">
        <v>3</v>
      </c>
      <c r="L3439" s="52">
        <v>8</v>
      </c>
      <c r="M3439" s="49">
        <f t="shared" si="159"/>
        <v>2206</v>
      </c>
      <c r="N3439" s="2">
        <f t="shared" si="160"/>
        <v>3</v>
      </c>
      <c r="O3439" s="16">
        <f t="shared" si="161"/>
        <v>3</v>
      </c>
    </row>
    <row r="3440" spans="7:15" ht="13.5" customHeight="1" x14ac:dyDescent="0.25">
      <c r="G3440" s="50">
        <v>42441</v>
      </c>
      <c r="H3440" s="51" t="s">
        <v>3</v>
      </c>
      <c r="I3440" s="124"/>
      <c r="J3440" s="51">
        <v>3</v>
      </c>
      <c r="K3440" s="51">
        <v>3</v>
      </c>
      <c r="L3440" s="52">
        <v>8</v>
      </c>
      <c r="M3440" s="49">
        <f t="shared" si="159"/>
        <v>2206</v>
      </c>
      <c r="N3440" s="2">
        <f t="shared" si="160"/>
        <v>3</v>
      </c>
      <c r="O3440" s="16">
        <f t="shared" si="161"/>
        <v>3</v>
      </c>
    </row>
    <row r="3441" spans="7:15" ht="13.5" customHeight="1" x14ac:dyDescent="0.25">
      <c r="G3441" s="50">
        <v>42441</v>
      </c>
      <c r="H3441" s="51" t="s">
        <v>3</v>
      </c>
      <c r="I3441" s="124"/>
      <c r="J3441" s="51">
        <v>3</v>
      </c>
      <c r="K3441" s="51">
        <v>3</v>
      </c>
      <c r="L3441" s="52">
        <v>8</v>
      </c>
      <c r="M3441" s="49">
        <f t="shared" si="159"/>
        <v>2206</v>
      </c>
      <c r="N3441" s="2">
        <f t="shared" si="160"/>
        <v>3</v>
      </c>
      <c r="O3441" s="16">
        <f t="shared" si="161"/>
        <v>3</v>
      </c>
    </row>
    <row r="3442" spans="7:15" ht="13.5" customHeight="1" x14ac:dyDescent="0.25">
      <c r="G3442" s="50">
        <v>42441</v>
      </c>
      <c r="H3442" s="51" t="s">
        <v>3</v>
      </c>
      <c r="I3442" s="124"/>
      <c r="J3442" s="51">
        <v>3</v>
      </c>
      <c r="K3442" s="51">
        <v>3</v>
      </c>
      <c r="L3442" s="52">
        <v>8</v>
      </c>
      <c r="M3442" s="49">
        <f t="shared" si="159"/>
        <v>2206</v>
      </c>
      <c r="N3442" s="2">
        <f t="shared" si="160"/>
        <v>2</v>
      </c>
      <c r="O3442" s="16">
        <f t="shared" si="161"/>
        <v>3</v>
      </c>
    </row>
    <row r="3443" spans="7:15" ht="13.5" customHeight="1" x14ac:dyDescent="0.25">
      <c r="G3443" s="50">
        <v>42441</v>
      </c>
      <c r="H3443" s="51" t="s">
        <v>3</v>
      </c>
      <c r="I3443" s="124"/>
      <c r="J3443" s="51">
        <v>3</v>
      </c>
      <c r="K3443" s="51">
        <v>3</v>
      </c>
      <c r="L3443" s="52">
        <v>8</v>
      </c>
      <c r="M3443" s="49">
        <f t="shared" si="159"/>
        <v>2206</v>
      </c>
      <c r="N3443" s="2">
        <f t="shared" si="160"/>
        <v>1</v>
      </c>
      <c r="O3443" s="16">
        <f t="shared" si="161"/>
        <v>3</v>
      </c>
    </row>
    <row r="3444" spans="7:15" ht="13.5" customHeight="1" x14ac:dyDescent="0.25">
      <c r="G3444" s="50">
        <v>42441</v>
      </c>
      <c r="H3444" s="51" t="s">
        <v>3</v>
      </c>
      <c r="I3444" s="124"/>
      <c r="J3444" s="51">
        <v>3</v>
      </c>
      <c r="K3444" s="51">
        <v>3</v>
      </c>
      <c r="L3444" s="52">
        <v>9</v>
      </c>
      <c r="M3444" s="49">
        <f t="shared" si="159"/>
        <v>2207</v>
      </c>
      <c r="N3444" s="2">
        <f t="shared" si="160"/>
        <v>3</v>
      </c>
      <c r="O3444" s="16">
        <f t="shared" si="161"/>
        <v>3</v>
      </c>
    </row>
    <row r="3445" spans="7:15" ht="13.5" customHeight="1" x14ac:dyDescent="0.25">
      <c r="G3445" s="50">
        <v>42441</v>
      </c>
      <c r="H3445" s="51" t="s">
        <v>3</v>
      </c>
      <c r="I3445" s="124"/>
      <c r="J3445" s="51">
        <v>3</v>
      </c>
      <c r="K3445" s="51">
        <v>3</v>
      </c>
      <c r="L3445" s="52">
        <v>9</v>
      </c>
      <c r="M3445" s="49">
        <f t="shared" si="159"/>
        <v>2207</v>
      </c>
      <c r="N3445" s="2">
        <f t="shared" si="160"/>
        <v>3</v>
      </c>
      <c r="O3445" s="16">
        <f t="shared" si="161"/>
        <v>3</v>
      </c>
    </row>
    <row r="3446" spans="7:15" ht="13.5" customHeight="1" x14ac:dyDescent="0.25">
      <c r="G3446" s="50">
        <v>42441</v>
      </c>
      <c r="H3446" s="51" t="s">
        <v>3</v>
      </c>
      <c r="I3446" s="124"/>
      <c r="J3446" s="51">
        <v>3</v>
      </c>
      <c r="K3446" s="51">
        <v>3</v>
      </c>
      <c r="L3446" s="52">
        <v>9</v>
      </c>
      <c r="M3446" s="49">
        <f t="shared" si="159"/>
        <v>2207</v>
      </c>
      <c r="N3446" s="2">
        <f t="shared" si="160"/>
        <v>3</v>
      </c>
      <c r="O3446" s="16">
        <f t="shared" si="161"/>
        <v>3</v>
      </c>
    </row>
    <row r="3447" spans="7:15" ht="13.5" customHeight="1" x14ac:dyDescent="0.25">
      <c r="G3447" s="50">
        <v>42441</v>
      </c>
      <c r="H3447" s="51" t="s">
        <v>3</v>
      </c>
      <c r="I3447" s="124"/>
      <c r="J3447" s="51">
        <v>3</v>
      </c>
      <c r="K3447" s="51">
        <v>3</v>
      </c>
      <c r="L3447" s="52">
        <v>9</v>
      </c>
      <c r="M3447" s="49">
        <f t="shared" si="159"/>
        <v>2207</v>
      </c>
      <c r="N3447" s="2">
        <f t="shared" si="160"/>
        <v>2</v>
      </c>
      <c r="O3447" s="16">
        <f t="shared" si="161"/>
        <v>3</v>
      </c>
    </row>
    <row r="3448" spans="7:15" ht="13.5" customHeight="1" x14ac:dyDescent="0.25">
      <c r="G3448" s="50">
        <v>42441</v>
      </c>
      <c r="H3448" s="51" t="s">
        <v>3</v>
      </c>
      <c r="I3448" s="124"/>
      <c r="J3448" s="51">
        <v>3</v>
      </c>
      <c r="K3448" s="51">
        <v>3</v>
      </c>
      <c r="L3448" s="52">
        <v>9</v>
      </c>
      <c r="M3448" s="49">
        <f t="shared" si="159"/>
        <v>2207</v>
      </c>
      <c r="N3448" s="2">
        <f t="shared" si="160"/>
        <v>1</v>
      </c>
      <c r="O3448" s="16">
        <f t="shared" si="161"/>
        <v>3</v>
      </c>
    </row>
    <row r="3449" spans="7:15" ht="13.5" customHeight="1" x14ac:dyDescent="0.25">
      <c r="G3449" s="50">
        <v>42455</v>
      </c>
      <c r="H3449" s="51" t="s">
        <v>4</v>
      </c>
      <c r="I3449" s="124"/>
      <c r="J3449" s="51">
        <v>3</v>
      </c>
      <c r="K3449" s="51">
        <v>3</v>
      </c>
      <c r="L3449" s="52">
        <v>3</v>
      </c>
      <c r="M3449" s="49">
        <f t="shared" si="159"/>
        <v>2208</v>
      </c>
      <c r="N3449" s="2">
        <f t="shared" si="160"/>
        <v>3</v>
      </c>
      <c r="O3449" s="16">
        <f t="shared" si="161"/>
        <v>3</v>
      </c>
    </row>
    <row r="3450" spans="7:15" ht="13.5" customHeight="1" x14ac:dyDescent="0.25">
      <c r="G3450" s="50">
        <v>42455</v>
      </c>
      <c r="H3450" s="51" t="s">
        <v>4</v>
      </c>
      <c r="I3450" s="124"/>
      <c r="J3450" s="51">
        <v>3</v>
      </c>
      <c r="K3450" s="51">
        <v>3</v>
      </c>
      <c r="L3450" s="52">
        <v>3</v>
      </c>
      <c r="M3450" s="49">
        <f t="shared" si="159"/>
        <v>2208</v>
      </c>
      <c r="N3450" s="2">
        <f t="shared" si="160"/>
        <v>3</v>
      </c>
      <c r="O3450" s="16">
        <f t="shared" si="161"/>
        <v>3</v>
      </c>
    </row>
    <row r="3451" spans="7:15" ht="13.5" customHeight="1" x14ac:dyDescent="0.25">
      <c r="G3451" s="50">
        <v>42455</v>
      </c>
      <c r="H3451" s="51" t="s">
        <v>4</v>
      </c>
      <c r="I3451" s="124"/>
      <c r="J3451" s="51">
        <v>3</v>
      </c>
      <c r="K3451" s="51">
        <v>3</v>
      </c>
      <c r="L3451" s="52">
        <v>3</v>
      </c>
      <c r="M3451" s="49">
        <f t="shared" si="159"/>
        <v>2208</v>
      </c>
      <c r="N3451" s="2">
        <f t="shared" si="160"/>
        <v>3</v>
      </c>
      <c r="O3451" s="16">
        <f t="shared" si="161"/>
        <v>3</v>
      </c>
    </row>
    <row r="3452" spans="7:15" ht="13.5" customHeight="1" x14ac:dyDescent="0.25">
      <c r="G3452" s="50">
        <v>42455</v>
      </c>
      <c r="H3452" s="51" t="s">
        <v>4</v>
      </c>
      <c r="I3452" s="124"/>
      <c r="J3452" s="51">
        <v>3</v>
      </c>
      <c r="K3452" s="51">
        <v>3</v>
      </c>
      <c r="L3452" s="52">
        <v>3</v>
      </c>
      <c r="M3452" s="49">
        <f t="shared" si="159"/>
        <v>2208</v>
      </c>
      <c r="N3452" s="2">
        <f t="shared" si="160"/>
        <v>2</v>
      </c>
      <c r="O3452" s="16">
        <f t="shared" si="161"/>
        <v>3</v>
      </c>
    </row>
    <row r="3453" spans="7:15" ht="13.5" customHeight="1" x14ac:dyDescent="0.25">
      <c r="G3453" s="50">
        <v>42455</v>
      </c>
      <c r="H3453" s="51" t="s">
        <v>4</v>
      </c>
      <c r="I3453" s="124"/>
      <c r="J3453" s="51">
        <v>3</v>
      </c>
      <c r="K3453" s="51">
        <v>3</v>
      </c>
      <c r="L3453" s="52">
        <v>3</v>
      </c>
      <c r="M3453" s="49">
        <f t="shared" si="159"/>
        <v>2208</v>
      </c>
      <c r="N3453" s="2">
        <f t="shared" si="160"/>
        <v>1</v>
      </c>
      <c r="O3453" s="16">
        <f t="shared" si="161"/>
        <v>3</v>
      </c>
    </row>
    <row r="3454" spans="7:15" ht="13.5" customHeight="1" x14ac:dyDescent="0.25">
      <c r="G3454" s="50">
        <v>42455</v>
      </c>
      <c r="H3454" s="51" t="s">
        <v>4</v>
      </c>
      <c r="I3454" s="124"/>
      <c r="J3454" s="51">
        <v>3</v>
      </c>
      <c r="K3454" s="51">
        <v>3</v>
      </c>
      <c r="L3454" s="52">
        <v>4</v>
      </c>
      <c r="M3454" s="49">
        <f t="shared" si="159"/>
        <v>2209</v>
      </c>
      <c r="N3454" s="2">
        <f t="shared" si="160"/>
        <v>3</v>
      </c>
      <c r="O3454" s="16">
        <f t="shared" si="161"/>
        <v>3</v>
      </c>
    </row>
    <row r="3455" spans="7:15" ht="13.5" customHeight="1" x14ac:dyDescent="0.25">
      <c r="G3455" s="50">
        <v>42455</v>
      </c>
      <c r="H3455" s="51" t="s">
        <v>4</v>
      </c>
      <c r="I3455" s="124"/>
      <c r="J3455" s="51">
        <v>3</v>
      </c>
      <c r="K3455" s="51">
        <v>3</v>
      </c>
      <c r="L3455" s="52">
        <v>4</v>
      </c>
      <c r="M3455" s="49">
        <f t="shared" si="159"/>
        <v>2209</v>
      </c>
      <c r="N3455" s="2">
        <f t="shared" si="160"/>
        <v>3</v>
      </c>
      <c r="O3455" s="16">
        <f t="shared" si="161"/>
        <v>3</v>
      </c>
    </row>
    <row r="3456" spans="7:15" ht="13.5" customHeight="1" x14ac:dyDescent="0.25">
      <c r="G3456" s="50">
        <v>42455</v>
      </c>
      <c r="H3456" s="51" t="s">
        <v>4</v>
      </c>
      <c r="I3456" s="124"/>
      <c r="J3456" s="51">
        <v>3</v>
      </c>
      <c r="K3456" s="51">
        <v>3</v>
      </c>
      <c r="L3456" s="52">
        <v>4</v>
      </c>
      <c r="M3456" s="49">
        <f t="shared" si="159"/>
        <v>2209</v>
      </c>
      <c r="N3456" s="2">
        <f t="shared" si="160"/>
        <v>3</v>
      </c>
      <c r="O3456" s="16">
        <f t="shared" si="161"/>
        <v>3</v>
      </c>
    </row>
    <row r="3457" spans="7:15" ht="13.5" customHeight="1" x14ac:dyDescent="0.25">
      <c r="G3457" s="50">
        <v>42455</v>
      </c>
      <c r="H3457" s="51" t="s">
        <v>4</v>
      </c>
      <c r="I3457" s="124"/>
      <c r="J3457" s="51">
        <v>3</v>
      </c>
      <c r="K3457" s="51">
        <v>3</v>
      </c>
      <c r="L3457" s="52">
        <v>4</v>
      </c>
      <c r="M3457" s="49">
        <f t="shared" si="159"/>
        <v>2209</v>
      </c>
      <c r="N3457" s="2">
        <f t="shared" si="160"/>
        <v>2</v>
      </c>
      <c r="O3457" s="16">
        <f t="shared" si="161"/>
        <v>3</v>
      </c>
    </row>
    <row r="3458" spans="7:15" ht="13.5" customHeight="1" x14ac:dyDescent="0.25">
      <c r="G3458" s="50">
        <v>42455</v>
      </c>
      <c r="H3458" s="51" t="s">
        <v>4</v>
      </c>
      <c r="I3458" s="124"/>
      <c r="J3458" s="51">
        <v>3</v>
      </c>
      <c r="K3458" s="51">
        <v>3</v>
      </c>
      <c r="L3458" s="52">
        <v>4</v>
      </c>
      <c r="M3458" s="49">
        <f t="shared" si="159"/>
        <v>2209</v>
      </c>
      <c r="N3458" s="2">
        <f t="shared" si="160"/>
        <v>1</v>
      </c>
      <c r="O3458" s="16">
        <f t="shared" si="161"/>
        <v>3</v>
      </c>
    </row>
    <row r="3459" spans="7:15" ht="13.5" customHeight="1" x14ac:dyDescent="0.25">
      <c r="G3459" s="50">
        <v>42455</v>
      </c>
      <c r="H3459" s="51" t="s">
        <v>4</v>
      </c>
      <c r="I3459" s="124"/>
      <c r="J3459" s="51">
        <v>3</v>
      </c>
      <c r="K3459" s="51">
        <v>3</v>
      </c>
      <c r="L3459" s="52">
        <v>5</v>
      </c>
      <c r="M3459" s="49">
        <f t="shared" si="159"/>
        <v>2210</v>
      </c>
      <c r="N3459" s="2">
        <f t="shared" si="160"/>
        <v>3</v>
      </c>
      <c r="O3459" s="16">
        <f t="shared" si="161"/>
        <v>3</v>
      </c>
    </row>
    <row r="3460" spans="7:15" ht="13.5" customHeight="1" x14ac:dyDescent="0.25">
      <c r="G3460" s="50">
        <v>42455</v>
      </c>
      <c r="H3460" s="51" t="s">
        <v>4</v>
      </c>
      <c r="I3460" s="124"/>
      <c r="J3460" s="51">
        <v>3</v>
      </c>
      <c r="K3460" s="51">
        <v>3</v>
      </c>
      <c r="L3460" s="52">
        <v>5</v>
      </c>
      <c r="M3460" s="49">
        <f t="shared" si="159"/>
        <v>2210</v>
      </c>
      <c r="N3460" s="2">
        <f t="shared" si="160"/>
        <v>3</v>
      </c>
      <c r="O3460" s="16">
        <f t="shared" si="161"/>
        <v>3</v>
      </c>
    </row>
    <row r="3461" spans="7:15" ht="13.5" customHeight="1" x14ac:dyDescent="0.25">
      <c r="G3461" s="50">
        <v>42455</v>
      </c>
      <c r="H3461" s="51" t="s">
        <v>4</v>
      </c>
      <c r="I3461" s="124"/>
      <c r="J3461" s="51">
        <v>3</v>
      </c>
      <c r="K3461" s="51">
        <v>3</v>
      </c>
      <c r="L3461" s="52">
        <v>5</v>
      </c>
      <c r="M3461" s="49">
        <f t="shared" si="159"/>
        <v>2210</v>
      </c>
      <c r="N3461" s="2">
        <f t="shared" si="160"/>
        <v>3</v>
      </c>
      <c r="O3461" s="16">
        <f t="shared" si="161"/>
        <v>3</v>
      </c>
    </row>
    <row r="3462" spans="7:15" ht="13.5" customHeight="1" x14ac:dyDescent="0.25">
      <c r="G3462" s="50">
        <v>42455</v>
      </c>
      <c r="H3462" s="51" t="s">
        <v>4</v>
      </c>
      <c r="I3462" s="124"/>
      <c r="J3462" s="51">
        <v>3</v>
      </c>
      <c r="K3462" s="51">
        <v>3</v>
      </c>
      <c r="L3462" s="52">
        <v>5</v>
      </c>
      <c r="M3462" s="49">
        <f t="shared" ref="M3462:M3525" si="162">IF(AND(G3462=G3461,L3462=L3461,I3462=I3461),M3461,M3461+1)</f>
        <v>2210</v>
      </c>
      <c r="N3462" s="2">
        <f t="shared" si="160"/>
        <v>2</v>
      </c>
      <c r="O3462" s="16">
        <f t="shared" si="161"/>
        <v>3</v>
      </c>
    </row>
    <row r="3463" spans="7:15" ht="13.5" customHeight="1" x14ac:dyDescent="0.25">
      <c r="G3463" s="50">
        <v>42455</v>
      </c>
      <c r="H3463" s="51" t="s">
        <v>4</v>
      </c>
      <c r="I3463" s="124"/>
      <c r="J3463" s="51">
        <v>3</v>
      </c>
      <c r="K3463" s="51">
        <v>3</v>
      </c>
      <c r="L3463" s="52">
        <v>5</v>
      </c>
      <c r="M3463" s="49">
        <f t="shared" si="162"/>
        <v>2210</v>
      </c>
      <c r="N3463" s="2">
        <f t="shared" si="160"/>
        <v>1</v>
      </c>
      <c r="O3463" s="16">
        <f t="shared" si="161"/>
        <v>3</v>
      </c>
    </row>
    <row r="3464" spans="7:15" ht="13.5" customHeight="1" x14ac:dyDescent="0.25">
      <c r="G3464" s="50">
        <v>42455</v>
      </c>
      <c r="H3464" s="51" t="s">
        <v>4</v>
      </c>
      <c r="I3464" s="124"/>
      <c r="J3464" s="51">
        <v>3</v>
      </c>
      <c r="K3464" s="51">
        <v>3</v>
      </c>
      <c r="L3464" s="52">
        <v>6</v>
      </c>
      <c r="M3464" s="49">
        <f t="shared" si="162"/>
        <v>2211</v>
      </c>
      <c r="N3464" s="2">
        <f t="shared" si="160"/>
        <v>3</v>
      </c>
      <c r="O3464" s="16">
        <f t="shared" si="161"/>
        <v>3</v>
      </c>
    </row>
    <row r="3465" spans="7:15" ht="13.5" customHeight="1" x14ac:dyDescent="0.25">
      <c r="G3465" s="50">
        <v>42455</v>
      </c>
      <c r="H3465" s="51" t="s">
        <v>4</v>
      </c>
      <c r="I3465" s="124"/>
      <c r="J3465" s="51">
        <v>3</v>
      </c>
      <c r="K3465" s="51">
        <v>3</v>
      </c>
      <c r="L3465" s="52">
        <v>6</v>
      </c>
      <c r="M3465" s="49">
        <f t="shared" si="162"/>
        <v>2211</v>
      </c>
      <c r="N3465" s="2">
        <f t="shared" ref="N3465:N3528" si="163">IF(M3465=M3467,3,IF(M3465=M3466,2,1))</f>
        <v>3</v>
      </c>
      <c r="O3465" s="16">
        <f t="shared" ref="O3465:O3528" si="164">IF(N3463=3,3,IF(N3464=3,3,IF(N3464=2,2,N3465)))</f>
        <v>3</v>
      </c>
    </row>
    <row r="3466" spans="7:15" ht="13.5" customHeight="1" x14ac:dyDescent="0.25">
      <c r="G3466" s="50">
        <v>42455</v>
      </c>
      <c r="H3466" s="51" t="s">
        <v>4</v>
      </c>
      <c r="I3466" s="124"/>
      <c r="J3466" s="51">
        <v>3</v>
      </c>
      <c r="K3466" s="51">
        <v>3</v>
      </c>
      <c r="L3466" s="52">
        <v>6</v>
      </c>
      <c r="M3466" s="49">
        <f t="shared" si="162"/>
        <v>2211</v>
      </c>
      <c r="N3466" s="2">
        <f t="shared" si="163"/>
        <v>3</v>
      </c>
      <c r="O3466" s="16">
        <f t="shared" si="164"/>
        <v>3</v>
      </c>
    </row>
    <row r="3467" spans="7:15" ht="13.5" customHeight="1" x14ac:dyDescent="0.25">
      <c r="G3467" s="50">
        <v>42455</v>
      </c>
      <c r="H3467" s="51" t="s">
        <v>4</v>
      </c>
      <c r="I3467" s="124"/>
      <c r="J3467" s="51">
        <v>3</v>
      </c>
      <c r="K3467" s="51">
        <v>3</v>
      </c>
      <c r="L3467" s="52">
        <v>6</v>
      </c>
      <c r="M3467" s="49">
        <f t="shared" si="162"/>
        <v>2211</v>
      </c>
      <c r="N3467" s="2">
        <f t="shared" si="163"/>
        <v>2</v>
      </c>
      <c r="O3467" s="16">
        <f t="shared" si="164"/>
        <v>3</v>
      </c>
    </row>
    <row r="3468" spans="7:15" ht="13.5" customHeight="1" x14ac:dyDescent="0.25">
      <c r="G3468" s="50">
        <v>42455</v>
      </c>
      <c r="H3468" s="51" t="s">
        <v>4</v>
      </c>
      <c r="I3468" s="124"/>
      <c r="J3468" s="51">
        <v>3</v>
      </c>
      <c r="K3468" s="51">
        <v>3</v>
      </c>
      <c r="L3468" s="52">
        <v>6</v>
      </c>
      <c r="M3468" s="49">
        <f t="shared" si="162"/>
        <v>2211</v>
      </c>
      <c r="N3468" s="2">
        <f t="shared" si="163"/>
        <v>1</v>
      </c>
      <c r="O3468" s="16">
        <f t="shared" si="164"/>
        <v>3</v>
      </c>
    </row>
    <row r="3469" spans="7:15" ht="13.5" customHeight="1" x14ac:dyDescent="0.25">
      <c r="G3469" s="50">
        <v>42455</v>
      </c>
      <c r="H3469" s="51" t="s">
        <v>4</v>
      </c>
      <c r="I3469" s="124"/>
      <c r="J3469" s="51">
        <v>3</v>
      </c>
      <c r="K3469" s="51">
        <v>3</v>
      </c>
      <c r="L3469" s="52">
        <v>7</v>
      </c>
      <c r="M3469" s="49">
        <f t="shared" si="162"/>
        <v>2212</v>
      </c>
      <c r="N3469" s="2">
        <f t="shared" si="163"/>
        <v>3</v>
      </c>
      <c r="O3469" s="16">
        <f t="shared" si="164"/>
        <v>3</v>
      </c>
    </row>
    <row r="3470" spans="7:15" ht="13.5" customHeight="1" x14ac:dyDescent="0.25">
      <c r="G3470" s="50">
        <v>42455</v>
      </c>
      <c r="H3470" s="51" t="s">
        <v>4</v>
      </c>
      <c r="I3470" s="124"/>
      <c r="J3470" s="51">
        <v>3</v>
      </c>
      <c r="K3470" s="51">
        <v>3</v>
      </c>
      <c r="L3470" s="52">
        <v>7</v>
      </c>
      <c r="M3470" s="49">
        <f t="shared" si="162"/>
        <v>2212</v>
      </c>
      <c r="N3470" s="2">
        <f t="shared" si="163"/>
        <v>3</v>
      </c>
      <c r="O3470" s="16">
        <f t="shared" si="164"/>
        <v>3</v>
      </c>
    </row>
    <row r="3471" spans="7:15" ht="13.5" customHeight="1" x14ac:dyDescent="0.25">
      <c r="G3471" s="50">
        <v>42455</v>
      </c>
      <c r="H3471" s="51" t="s">
        <v>4</v>
      </c>
      <c r="I3471" s="124"/>
      <c r="J3471" s="51">
        <v>3</v>
      </c>
      <c r="K3471" s="51">
        <v>3</v>
      </c>
      <c r="L3471" s="52">
        <v>7</v>
      </c>
      <c r="M3471" s="49">
        <f t="shared" si="162"/>
        <v>2212</v>
      </c>
      <c r="N3471" s="2">
        <f t="shared" si="163"/>
        <v>3</v>
      </c>
      <c r="O3471" s="16">
        <f t="shared" si="164"/>
        <v>3</v>
      </c>
    </row>
    <row r="3472" spans="7:15" ht="13.5" customHeight="1" x14ac:dyDescent="0.25">
      <c r="G3472" s="50">
        <v>42455</v>
      </c>
      <c r="H3472" s="51" t="s">
        <v>4</v>
      </c>
      <c r="I3472" s="124"/>
      <c r="J3472" s="51">
        <v>3</v>
      </c>
      <c r="K3472" s="51">
        <v>3</v>
      </c>
      <c r="L3472" s="52">
        <v>7</v>
      </c>
      <c r="M3472" s="49">
        <f t="shared" si="162"/>
        <v>2212</v>
      </c>
      <c r="N3472" s="2">
        <f t="shared" si="163"/>
        <v>2</v>
      </c>
      <c r="O3472" s="16">
        <f t="shared" si="164"/>
        <v>3</v>
      </c>
    </row>
    <row r="3473" spans="7:15" ht="13.5" customHeight="1" x14ac:dyDescent="0.25">
      <c r="G3473" s="50">
        <v>42455</v>
      </c>
      <c r="H3473" s="51" t="s">
        <v>4</v>
      </c>
      <c r="I3473" s="124"/>
      <c r="J3473" s="51">
        <v>3</v>
      </c>
      <c r="K3473" s="51">
        <v>3</v>
      </c>
      <c r="L3473" s="52">
        <v>7</v>
      </c>
      <c r="M3473" s="49">
        <f t="shared" si="162"/>
        <v>2212</v>
      </c>
      <c r="N3473" s="2">
        <f t="shared" si="163"/>
        <v>1</v>
      </c>
      <c r="O3473" s="16">
        <f t="shared" si="164"/>
        <v>3</v>
      </c>
    </row>
    <row r="3474" spans="7:15" ht="13.5" customHeight="1" x14ac:dyDescent="0.25">
      <c r="G3474" s="50">
        <v>42455</v>
      </c>
      <c r="H3474" s="51" t="s">
        <v>4</v>
      </c>
      <c r="I3474" s="124"/>
      <c r="J3474" s="51">
        <v>3</v>
      </c>
      <c r="K3474" s="51">
        <v>3</v>
      </c>
      <c r="L3474" s="52">
        <v>8</v>
      </c>
      <c r="M3474" s="49">
        <f t="shared" si="162"/>
        <v>2213</v>
      </c>
      <c r="N3474" s="2">
        <f t="shared" si="163"/>
        <v>3</v>
      </c>
      <c r="O3474" s="16">
        <f t="shared" si="164"/>
        <v>3</v>
      </c>
    </row>
    <row r="3475" spans="7:15" ht="13.5" customHeight="1" x14ac:dyDescent="0.25">
      <c r="G3475" s="50">
        <v>42455</v>
      </c>
      <c r="H3475" s="51" t="s">
        <v>4</v>
      </c>
      <c r="I3475" s="124"/>
      <c r="J3475" s="51">
        <v>3</v>
      </c>
      <c r="K3475" s="51">
        <v>3</v>
      </c>
      <c r="L3475" s="52">
        <v>8</v>
      </c>
      <c r="M3475" s="49">
        <f t="shared" si="162"/>
        <v>2213</v>
      </c>
      <c r="N3475" s="2">
        <f t="shared" si="163"/>
        <v>3</v>
      </c>
      <c r="O3475" s="16">
        <f t="shared" si="164"/>
        <v>3</v>
      </c>
    </row>
    <row r="3476" spans="7:15" ht="13.5" customHeight="1" x14ac:dyDescent="0.25">
      <c r="G3476" s="50">
        <v>42455</v>
      </c>
      <c r="H3476" s="51" t="s">
        <v>4</v>
      </c>
      <c r="I3476" s="124"/>
      <c r="J3476" s="51">
        <v>3</v>
      </c>
      <c r="K3476" s="51">
        <v>3</v>
      </c>
      <c r="L3476" s="52">
        <v>8</v>
      </c>
      <c r="M3476" s="49">
        <f t="shared" si="162"/>
        <v>2213</v>
      </c>
      <c r="N3476" s="2">
        <f t="shared" si="163"/>
        <v>3</v>
      </c>
      <c r="O3476" s="16">
        <f t="shared" si="164"/>
        <v>3</v>
      </c>
    </row>
    <row r="3477" spans="7:15" ht="13.5" customHeight="1" x14ac:dyDescent="0.25">
      <c r="G3477" s="50">
        <v>42455</v>
      </c>
      <c r="H3477" s="51" t="s">
        <v>4</v>
      </c>
      <c r="I3477" s="124"/>
      <c r="J3477" s="51">
        <v>3</v>
      </c>
      <c r="K3477" s="51">
        <v>3</v>
      </c>
      <c r="L3477" s="52">
        <v>8</v>
      </c>
      <c r="M3477" s="49">
        <f t="shared" si="162"/>
        <v>2213</v>
      </c>
      <c r="N3477" s="2">
        <f t="shared" si="163"/>
        <v>2</v>
      </c>
      <c r="O3477" s="16">
        <f t="shared" si="164"/>
        <v>3</v>
      </c>
    </row>
    <row r="3478" spans="7:15" ht="13.5" customHeight="1" x14ac:dyDescent="0.25">
      <c r="G3478" s="50">
        <v>42455</v>
      </c>
      <c r="H3478" s="51" t="s">
        <v>4</v>
      </c>
      <c r="I3478" s="124"/>
      <c r="J3478" s="51">
        <v>3</v>
      </c>
      <c r="K3478" s="51">
        <v>3</v>
      </c>
      <c r="L3478" s="52">
        <v>8</v>
      </c>
      <c r="M3478" s="49">
        <f t="shared" si="162"/>
        <v>2213</v>
      </c>
      <c r="N3478" s="2">
        <f t="shared" si="163"/>
        <v>1</v>
      </c>
      <c r="O3478" s="16">
        <f t="shared" si="164"/>
        <v>3</v>
      </c>
    </row>
    <row r="3479" spans="7:15" ht="13.5" customHeight="1" x14ac:dyDescent="0.25">
      <c r="G3479" s="50">
        <v>42455</v>
      </c>
      <c r="H3479" s="51" t="s">
        <v>4</v>
      </c>
      <c r="I3479" s="124"/>
      <c r="J3479" s="51">
        <v>3</v>
      </c>
      <c r="K3479" s="51">
        <v>3</v>
      </c>
      <c r="L3479" s="52">
        <v>9</v>
      </c>
      <c r="M3479" s="49">
        <f t="shared" si="162"/>
        <v>2214</v>
      </c>
      <c r="N3479" s="2">
        <f t="shared" si="163"/>
        <v>3</v>
      </c>
      <c r="O3479" s="16">
        <f t="shared" si="164"/>
        <v>3</v>
      </c>
    </row>
    <row r="3480" spans="7:15" ht="13.5" customHeight="1" x14ac:dyDescent="0.25">
      <c r="G3480" s="50">
        <v>42455</v>
      </c>
      <c r="H3480" s="51" t="s">
        <v>4</v>
      </c>
      <c r="I3480" s="124"/>
      <c r="J3480" s="51">
        <v>3</v>
      </c>
      <c r="K3480" s="51">
        <v>3</v>
      </c>
      <c r="L3480" s="52">
        <v>9</v>
      </c>
      <c r="M3480" s="49">
        <f t="shared" si="162"/>
        <v>2214</v>
      </c>
      <c r="N3480" s="2">
        <f t="shared" si="163"/>
        <v>3</v>
      </c>
      <c r="O3480" s="16">
        <f t="shared" si="164"/>
        <v>3</v>
      </c>
    </row>
    <row r="3481" spans="7:15" ht="13.5" customHeight="1" x14ac:dyDescent="0.25">
      <c r="G3481" s="50">
        <v>42455</v>
      </c>
      <c r="H3481" s="51" t="s">
        <v>4</v>
      </c>
      <c r="I3481" s="124"/>
      <c r="J3481" s="51">
        <v>3</v>
      </c>
      <c r="K3481" s="51">
        <v>3</v>
      </c>
      <c r="L3481" s="52">
        <v>9</v>
      </c>
      <c r="M3481" s="49">
        <f t="shared" si="162"/>
        <v>2214</v>
      </c>
      <c r="N3481" s="2">
        <f t="shared" si="163"/>
        <v>3</v>
      </c>
      <c r="O3481" s="16">
        <f t="shared" si="164"/>
        <v>3</v>
      </c>
    </row>
    <row r="3482" spans="7:15" ht="13.5" customHeight="1" x14ac:dyDescent="0.25">
      <c r="G3482" s="50">
        <v>42455</v>
      </c>
      <c r="H3482" s="51" t="s">
        <v>4</v>
      </c>
      <c r="I3482" s="124"/>
      <c r="J3482" s="51">
        <v>3</v>
      </c>
      <c r="K3482" s="51">
        <v>3</v>
      </c>
      <c r="L3482" s="52">
        <v>9</v>
      </c>
      <c r="M3482" s="49">
        <f t="shared" si="162"/>
        <v>2214</v>
      </c>
      <c r="N3482" s="2">
        <f t="shared" si="163"/>
        <v>2</v>
      </c>
      <c r="O3482" s="16">
        <f t="shared" si="164"/>
        <v>3</v>
      </c>
    </row>
    <row r="3483" spans="7:15" ht="13.5" customHeight="1" x14ac:dyDescent="0.25">
      <c r="G3483" s="50">
        <v>42455</v>
      </c>
      <c r="H3483" s="51" t="s">
        <v>4</v>
      </c>
      <c r="I3483" s="124"/>
      <c r="J3483" s="51">
        <v>3</v>
      </c>
      <c r="K3483" s="51">
        <v>3</v>
      </c>
      <c r="L3483" s="52">
        <v>9</v>
      </c>
      <c r="M3483" s="49">
        <f t="shared" si="162"/>
        <v>2214</v>
      </c>
      <c r="N3483" s="2">
        <f t="shared" si="163"/>
        <v>1</v>
      </c>
      <c r="O3483" s="16">
        <f t="shared" si="164"/>
        <v>3</v>
      </c>
    </row>
    <row r="3484" spans="7:15" ht="13.5" customHeight="1" x14ac:dyDescent="0.25">
      <c r="G3484" s="50">
        <v>42469</v>
      </c>
      <c r="H3484" s="51" t="s">
        <v>1209</v>
      </c>
      <c r="I3484" s="124"/>
      <c r="J3484" s="51">
        <v>4</v>
      </c>
      <c r="K3484" s="51">
        <v>5</v>
      </c>
      <c r="L3484" s="52">
        <v>2</v>
      </c>
      <c r="M3484" s="49">
        <f t="shared" si="162"/>
        <v>2215</v>
      </c>
      <c r="N3484" s="2">
        <f t="shared" si="163"/>
        <v>3</v>
      </c>
      <c r="O3484" s="16">
        <f t="shared" si="164"/>
        <v>3</v>
      </c>
    </row>
    <row r="3485" spans="7:15" ht="13.5" customHeight="1" x14ac:dyDescent="0.25">
      <c r="G3485" s="50">
        <v>42469</v>
      </c>
      <c r="H3485" s="51" t="s">
        <v>1209</v>
      </c>
      <c r="I3485" s="124"/>
      <c r="J3485" s="51">
        <v>4</v>
      </c>
      <c r="K3485" s="51">
        <v>5</v>
      </c>
      <c r="L3485" s="52">
        <v>2</v>
      </c>
      <c r="M3485" s="49">
        <f t="shared" si="162"/>
        <v>2215</v>
      </c>
      <c r="N3485" s="2">
        <f t="shared" si="163"/>
        <v>3</v>
      </c>
      <c r="O3485" s="16">
        <f t="shared" si="164"/>
        <v>3</v>
      </c>
    </row>
    <row r="3486" spans="7:15" ht="13.5" customHeight="1" x14ac:dyDescent="0.25">
      <c r="G3486" s="50">
        <v>42469</v>
      </c>
      <c r="H3486" s="51" t="s">
        <v>1209</v>
      </c>
      <c r="I3486" s="124"/>
      <c r="J3486" s="51">
        <v>4</v>
      </c>
      <c r="K3486" s="51">
        <v>5</v>
      </c>
      <c r="L3486" s="52">
        <v>2</v>
      </c>
      <c r="M3486" s="49">
        <f t="shared" si="162"/>
        <v>2215</v>
      </c>
      <c r="N3486" s="2">
        <f t="shared" si="163"/>
        <v>3</v>
      </c>
      <c r="O3486" s="16">
        <f t="shared" si="164"/>
        <v>3</v>
      </c>
    </row>
    <row r="3487" spans="7:15" ht="13.5" customHeight="1" x14ac:dyDescent="0.25">
      <c r="G3487" s="50">
        <v>42469</v>
      </c>
      <c r="H3487" s="51" t="s">
        <v>1209</v>
      </c>
      <c r="I3487" s="124"/>
      <c r="J3487" s="51">
        <v>4</v>
      </c>
      <c r="K3487" s="51">
        <v>5</v>
      </c>
      <c r="L3487" s="52">
        <v>2</v>
      </c>
      <c r="M3487" s="49">
        <f t="shared" si="162"/>
        <v>2215</v>
      </c>
      <c r="N3487" s="2">
        <f t="shared" si="163"/>
        <v>2</v>
      </c>
      <c r="O3487" s="16">
        <f t="shared" si="164"/>
        <v>3</v>
      </c>
    </row>
    <row r="3488" spans="7:15" ht="13.5" customHeight="1" x14ac:dyDescent="0.25">
      <c r="G3488" s="50">
        <v>42469</v>
      </c>
      <c r="H3488" s="51" t="s">
        <v>1209</v>
      </c>
      <c r="I3488" s="124"/>
      <c r="J3488" s="51">
        <v>4</v>
      </c>
      <c r="K3488" s="51">
        <v>5</v>
      </c>
      <c r="L3488" s="52">
        <v>2</v>
      </c>
      <c r="M3488" s="49">
        <f t="shared" si="162"/>
        <v>2215</v>
      </c>
      <c r="N3488" s="2">
        <f t="shared" si="163"/>
        <v>1</v>
      </c>
      <c r="O3488" s="16">
        <f t="shared" si="164"/>
        <v>3</v>
      </c>
    </row>
    <row r="3489" spans="7:15" ht="13.5" customHeight="1" x14ac:dyDescent="0.25">
      <c r="G3489" s="50">
        <v>42469</v>
      </c>
      <c r="H3489" s="51" t="s">
        <v>1209</v>
      </c>
      <c r="I3489" s="124"/>
      <c r="J3489" s="51">
        <v>4</v>
      </c>
      <c r="K3489" s="51">
        <v>5</v>
      </c>
      <c r="L3489" s="52">
        <v>3</v>
      </c>
      <c r="M3489" s="49">
        <f t="shared" si="162"/>
        <v>2216</v>
      </c>
      <c r="N3489" s="2">
        <f t="shared" si="163"/>
        <v>3</v>
      </c>
      <c r="O3489" s="16">
        <f t="shared" si="164"/>
        <v>3</v>
      </c>
    </row>
    <row r="3490" spans="7:15" ht="13.5" customHeight="1" x14ac:dyDescent="0.25">
      <c r="G3490" s="50">
        <v>42469</v>
      </c>
      <c r="H3490" s="51" t="s">
        <v>1209</v>
      </c>
      <c r="I3490" s="124"/>
      <c r="J3490" s="51">
        <v>4</v>
      </c>
      <c r="K3490" s="51">
        <v>5</v>
      </c>
      <c r="L3490" s="52">
        <v>3</v>
      </c>
      <c r="M3490" s="49">
        <f t="shared" si="162"/>
        <v>2216</v>
      </c>
      <c r="N3490" s="2">
        <f t="shared" si="163"/>
        <v>3</v>
      </c>
      <c r="O3490" s="16">
        <f t="shared" si="164"/>
        <v>3</v>
      </c>
    </row>
    <row r="3491" spans="7:15" ht="13.5" customHeight="1" x14ac:dyDescent="0.25">
      <c r="G3491" s="50">
        <v>42469</v>
      </c>
      <c r="H3491" s="51" t="s">
        <v>1209</v>
      </c>
      <c r="I3491" s="124"/>
      <c r="J3491" s="51">
        <v>4</v>
      </c>
      <c r="K3491" s="51">
        <v>5</v>
      </c>
      <c r="L3491" s="52">
        <v>3</v>
      </c>
      <c r="M3491" s="49">
        <f t="shared" si="162"/>
        <v>2216</v>
      </c>
      <c r="N3491" s="2">
        <f t="shared" si="163"/>
        <v>3</v>
      </c>
      <c r="O3491" s="16">
        <f t="shared" si="164"/>
        <v>3</v>
      </c>
    </row>
    <row r="3492" spans="7:15" ht="13.5" customHeight="1" x14ac:dyDescent="0.25">
      <c r="G3492" s="50">
        <v>42469</v>
      </c>
      <c r="H3492" s="51" t="s">
        <v>1209</v>
      </c>
      <c r="I3492" s="124"/>
      <c r="J3492" s="51">
        <v>4</v>
      </c>
      <c r="K3492" s="51">
        <v>5</v>
      </c>
      <c r="L3492" s="52">
        <v>3</v>
      </c>
      <c r="M3492" s="49">
        <f t="shared" si="162"/>
        <v>2216</v>
      </c>
      <c r="N3492" s="2">
        <f t="shared" si="163"/>
        <v>2</v>
      </c>
      <c r="O3492" s="16">
        <f t="shared" si="164"/>
        <v>3</v>
      </c>
    </row>
    <row r="3493" spans="7:15" ht="13.5" customHeight="1" x14ac:dyDescent="0.25">
      <c r="G3493" s="50">
        <v>42469</v>
      </c>
      <c r="H3493" s="51" t="s">
        <v>1209</v>
      </c>
      <c r="I3493" s="124"/>
      <c r="J3493" s="51">
        <v>4</v>
      </c>
      <c r="K3493" s="51">
        <v>5</v>
      </c>
      <c r="L3493" s="52">
        <v>3</v>
      </c>
      <c r="M3493" s="49">
        <f t="shared" si="162"/>
        <v>2216</v>
      </c>
      <c r="N3493" s="2">
        <f t="shared" si="163"/>
        <v>1</v>
      </c>
      <c r="O3493" s="16">
        <f t="shared" si="164"/>
        <v>3</v>
      </c>
    </row>
    <row r="3494" spans="7:15" ht="13.5" customHeight="1" x14ac:dyDescent="0.25">
      <c r="G3494" s="50">
        <v>42469</v>
      </c>
      <c r="H3494" s="51" t="s">
        <v>1209</v>
      </c>
      <c r="I3494" s="124"/>
      <c r="J3494" s="51">
        <v>4</v>
      </c>
      <c r="K3494" s="51">
        <v>5</v>
      </c>
      <c r="L3494" s="52">
        <v>4</v>
      </c>
      <c r="M3494" s="49">
        <f t="shared" si="162"/>
        <v>2217</v>
      </c>
      <c r="N3494" s="2">
        <f t="shared" si="163"/>
        <v>3</v>
      </c>
      <c r="O3494" s="16">
        <f t="shared" si="164"/>
        <v>3</v>
      </c>
    </row>
    <row r="3495" spans="7:15" ht="13.5" customHeight="1" x14ac:dyDescent="0.25">
      <c r="G3495" s="50">
        <v>42469</v>
      </c>
      <c r="H3495" s="51" t="s">
        <v>1209</v>
      </c>
      <c r="I3495" s="124"/>
      <c r="J3495" s="51">
        <v>4</v>
      </c>
      <c r="K3495" s="51">
        <v>5</v>
      </c>
      <c r="L3495" s="52">
        <v>4</v>
      </c>
      <c r="M3495" s="49">
        <f t="shared" si="162"/>
        <v>2217</v>
      </c>
      <c r="N3495" s="2">
        <f t="shared" si="163"/>
        <v>3</v>
      </c>
      <c r="O3495" s="16">
        <f t="shared" si="164"/>
        <v>3</v>
      </c>
    </row>
    <row r="3496" spans="7:15" ht="13.5" customHeight="1" x14ac:dyDescent="0.25">
      <c r="G3496" s="50">
        <v>42469</v>
      </c>
      <c r="H3496" s="51" t="s">
        <v>1209</v>
      </c>
      <c r="I3496" s="124"/>
      <c r="J3496" s="51">
        <v>4</v>
      </c>
      <c r="K3496" s="51">
        <v>5</v>
      </c>
      <c r="L3496" s="52">
        <v>4</v>
      </c>
      <c r="M3496" s="49">
        <f t="shared" si="162"/>
        <v>2217</v>
      </c>
      <c r="N3496" s="2">
        <f t="shared" si="163"/>
        <v>3</v>
      </c>
      <c r="O3496" s="16">
        <f t="shared" si="164"/>
        <v>3</v>
      </c>
    </row>
    <row r="3497" spans="7:15" ht="13.5" customHeight="1" x14ac:dyDescent="0.25">
      <c r="G3497" s="50">
        <v>42469</v>
      </c>
      <c r="H3497" s="51" t="s">
        <v>1209</v>
      </c>
      <c r="I3497" s="124"/>
      <c r="J3497" s="51">
        <v>4</v>
      </c>
      <c r="K3497" s="51">
        <v>5</v>
      </c>
      <c r="L3497" s="52">
        <v>4</v>
      </c>
      <c r="M3497" s="49">
        <f t="shared" si="162"/>
        <v>2217</v>
      </c>
      <c r="N3497" s="2">
        <f t="shared" si="163"/>
        <v>2</v>
      </c>
      <c r="O3497" s="16">
        <f t="shared" si="164"/>
        <v>3</v>
      </c>
    </row>
    <row r="3498" spans="7:15" ht="13.5" customHeight="1" x14ac:dyDescent="0.25">
      <c r="G3498" s="50">
        <v>42469</v>
      </c>
      <c r="H3498" s="51" t="s">
        <v>1209</v>
      </c>
      <c r="I3498" s="124"/>
      <c r="J3498" s="51">
        <v>4</v>
      </c>
      <c r="K3498" s="51">
        <v>5</v>
      </c>
      <c r="L3498" s="52">
        <v>4</v>
      </c>
      <c r="M3498" s="49">
        <f t="shared" si="162"/>
        <v>2217</v>
      </c>
      <c r="N3498" s="2">
        <f t="shared" si="163"/>
        <v>1</v>
      </c>
      <c r="O3498" s="16">
        <f t="shared" si="164"/>
        <v>3</v>
      </c>
    </row>
    <row r="3499" spans="7:15" ht="13.5" customHeight="1" x14ac:dyDescent="0.25">
      <c r="G3499" s="50">
        <v>42469</v>
      </c>
      <c r="H3499" s="51" t="s">
        <v>1209</v>
      </c>
      <c r="I3499" s="124"/>
      <c r="J3499" s="51">
        <v>4</v>
      </c>
      <c r="K3499" s="51">
        <v>5</v>
      </c>
      <c r="L3499" s="52">
        <v>5</v>
      </c>
      <c r="M3499" s="49">
        <f t="shared" si="162"/>
        <v>2218</v>
      </c>
      <c r="N3499" s="2">
        <f t="shared" si="163"/>
        <v>3</v>
      </c>
      <c r="O3499" s="16">
        <f t="shared" si="164"/>
        <v>3</v>
      </c>
    </row>
    <row r="3500" spans="7:15" ht="13.5" customHeight="1" x14ac:dyDescent="0.25">
      <c r="G3500" s="50">
        <v>42469</v>
      </c>
      <c r="H3500" s="51" t="s">
        <v>1209</v>
      </c>
      <c r="I3500" s="124"/>
      <c r="J3500" s="51">
        <v>4</v>
      </c>
      <c r="K3500" s="51">
        <v>5</v>
      </c>
      <c r="L3500" s="52">
        <v>5</v>
      </c>
      <c r="M3500" s="49">
        <f t="shared" si="162"/>
        <v>2218</v>
      </c>
      <c r="N3500" s="2">
        <f t="shared" si="163"/>
        <v>3</v>
      </c>
      <c r="O3500" s="16">
        <f t="shared" si="164"/>
        <v>3</v>
      </c>
    </row>
    <row r="3501" spans="7:15" ht="13.5" customHeight="1" x14ac:dyDescent="0.25">
      <c r="G3501" s="50">
        <v>42469</v>
      </c>
      <c r="H3501" s="51" t="s">
        <v>1209</v>
      </c>
      <c r="I3501" s="124"/>
      <c r="J3501" s="51">
        <v>4</v>
      </c>
      <c r="K3501" s="51">
        <v>5</v>
      </c>
      <c r="L3501" s="52">
        <v>5</v>
      </c>
      <c r="M3501" s="49">
        <f t="shared" si="162"/>
        <v>2218</v>
      </c>
      <c r="N3501" s="2">
        <f t="shared" si="163"/>
        <v>3</v>
      </c>
      <c r="O3501" s="16">
        <f t="shared" si="164"/>
        <v>3</v>
      </c>
    </row>
    <row r="3502" spans="7:15" ht="13.5" customHeight="1" x14ac:dyDescent="0.25">
      <c r="G3502" s="50">
        <v>42469</v>
      </c>
      <c r="H3502" s="51" t="s">
        <v>1209</v>
      </c>
      <c r="I3502" s="124"/>
      <c r="J3502" s="51">
        <v>4</v>
      </c>
      <c r="K3502" s="51">
        <v>5</v>
      </c>
      <c r="L3502" s="52">
        <v>5</v>
      </c>
      <c r="M3502" s="49">
        <f t="shared" si="162"/>
        <v>2218</v>
      </c>
      <c r="N3502" s="2">
        <f t="shared" si="163"/>
        <v>2</v>
      </c>
      <c r="O3502" s="16">
        <f t="shared" si="164"/>
        <v>3</v>
      </c>
    </row>
    <row r="3503" spans="7:15" ht="13.5" customHeight="1" x14ac:dyDescent="0.25">
      <c r="G3503" s="50">
        <v>42469</v>
      </c>
      <c r="H3503" s="51" t="s">
        <v>1209</v>
      </c>
      <c r="I3503" s="124"/>
      <c r="J3503" s="51">
        <v>4</v>
      </c>
      <c r="K3503" s="51">
        <v>5</v>
      </c>
      <c r="L3503" s="52">
        <v>5</v>
      </c>
      <c r="M3503" s="49">
        <f t="shared" si="162"/>
        <v>2218</v>
      </c>
      <c r="N3503" s="2">
        <f t="shared" si="163"/>
        <v>1</v>
      </c>
      <c r="O3503" s="16">
        <f t="shared" si="164"/>
        <v>3</v>
      </c>
    </row>
    <row r="3504" spans="7:15" ht="13.5" customHeight="1" x14ac:dyDescent="0.25">
      <c r="G3504" s="50">
        <v>42469</v>
      </c>
      <c r="H3504" s="51" t="s">
        <v>1209</v>
      </c>
      <c r="I3504" s="124"/>
      <c r="J3504" s="51">
        <v>4</v>
      </c>
      <c r="K3504" s="51">
        <v>5</v>
      </c>
      <c r="L3504" s="52">
        <v>6</v>
      </c>
      <c r="M3504" s="49">
        <f t="shared" si="162"/>
        <v>2219</v>
      </c>
      <c r="N3504" s="2">
        <f t="shared" si="163"/>
        <v>3</v>
      </c>
      <c r="O3504" s="16">
        <f t="shared" si="164"/>
        <v>3</v>
      </c>
    </row>
    <row r="3505" spans="7:15" ht="13.5" customHeight="1" x14ac:dyDescent="0.25">
      <c r="G3505" s="50">
        <v>42469</v>
      </c>
      <c r="H3505" s="51" t="s">
        <v>1209</v>
      </c>
      <c r="I3505" s="124"/>
      <c r="J3505" s="51">
        <v>4</v>
      </c>
      <c r="K3505" s="51">
        <v>5</v>
      </c>
      <c r="L3505" s="52">
        <v>6</v>
      </c>
      <c r="M3505" s="49">
        <f t="shared" si="162"/>
        <v>2219</v>
      </c>
      <c r="N3505" s="2">
        <f t="shared" si="163"/>
        <v>3</v>
      </c>
      <c r="O3505" s="16">
        <f t="shared" si="164"/>
        <v>3</v>
      </c>
    </row>
    <row r="3506" spans="7:15" ht="13.5" customHeight="1" x14ac:dyDescent="0.25">
      <c r="G3506" s="50">
        <v>42469</v>
      </c>
      <c r="H3506" s="51" t="s">
        <v>1209</v>
      </c>
      <c r="I3506" s="124"/>
      <c r="J3506" s="51">
        <v>4</v>
      </c>
      <c r="K3506" s="51">
        <v>5</v>
      </c>
      <c r="L3506" s="52">
        <v>6</v>
      </c>
      <c r="M3506" s="49">
        <f t="shared" si="162"/>
        <v>2219</v>
      </c>
      <c r="N3506" s="2">
        <f t="shared" si="163"/>
        <v>3</v>
      </c>
      <c r="O3506" s="16">
        <f t="shared" si="164"/>
        <v>3</v>
      </c>
    </row>
    <row r="3507" spans="7:15" ht="13.5" customHeight="1" x14ac:dyDescent="0.25">
      <c r="G3507" s="50">
        <v>42469</v>
      </c>
      <c r="H3507" s="51" t="s">
        <v>1209</v>
      </c>
      <c r="I3507" s="124"/>
      <c r="J3507" s="51">
        <v>4</v>
      </c>
      <c r="K3507" s="51">
        <v>5</v>
      </c>
      <c r="L3507" s="52">
        <v>6</v>
      </c>
      <c r="M3507" s="49">
        <f t="shared" si="162"/>
        <v>2219</v>
      </c>
      <c r="N3507" s="2">
        <f t="shared" si="163"/>
        <v>2</v>
      </c>
      <c r="O3507" s="16">
        <f t="shared" si="164"/>
        <v>3</v>
      </c>
    </row>
    <row r="3508" spans="7:15" ht="13.5" customHeight="1" x14ac:dyDescent="0.25">
      <c r="G3508" s="50">
        <v>42469</v>
      </c>
      <c r="H3508" s="51" t="s">
        <v>1209</v>
      </c>
      <c r="I3508" s="124"/>
      <c r="J3508" s="51">
        <v>4</v>
      </c>
      <c r="K3508" s="51">
        <v>5</v>
      </c>
      <c r="L3508" s="52">
        <v>6</v>
      </c>
      <c r="M3508" s="49">
        <f t="shared" si="162"/>
        <v>2219</v>
      </c>
      <c r="N3508" s="2">
        <f t="shared" si="163"/>
        <v>1</v>
      </c>
      <c r="O3508" s="16">
        <f t="shared" si="164"/>
        <v>3</v>
      </c>
    </row>
    <row r="3509" spans="7:15" ht="13.5" customHeight="1" x14ac:dyDescent="0.25">
      <c r="G3509" s="50">
        <v>42469</v>
      </c>
      <c r="H3509" s="51" t="s">
        <v>1209</v>
      </c>
      <c r="I3509" s="124"/>
      <c r="J3509" s="51">
        <v>4</v>
      </c>
      <c r="K3509" s="51">
        <v>5</v>
      </c>
      <c r="L3509" s="52">
        <v>7</v>
      </c>
      <c r="M3509" s="49">
        <f t="shared" si="162"/>
        <v>2220</v>
      </c>
      <c r="N3509" s="2">
        <f t="shared" si="163"/>
        <v>3</v>
      </c>
      <c r="O3509" s="16">
        <f t="shared" si="164"/>
        <v>3</v>
      </c>
    </row>
    <row r="3510" spans="7:15" ht="13.5" customHeight="1" x14ac:dyDescent="0.25">
      <c r="G3510" s="50">
        <v>42469</v>
      </c>
      <c r="H3510" s="51" t="s">
        <v>1209</v>
      </c>
      <c r="I3510" s="124"/>
      <c r="J3510" s="51">
        <v>4</v>
      </c>
      <c r="K3510" s="51">
        <v>5</v>
      </c>
      <c r="L3510" s="52">
        <v>7</v>
      </c>
      <c r="M3510" s="49">
        <f t="shared" si="162"/>
        <v>2220</v>
      </c>
      <c r="N3510" s="2">
        <f t="shared" si="163"/>
        <v>3</v>
      </c>
      <c r="O3510" s="16">
        <f t="shared" si="164"/>
        <v>3</v>
      </c>
    </row>
    <row r="3511" spans="7:15" ht="13.5" customHeight="1" x14ac:dyDescent="0.25">
      <c r="G3511" s="50">
        <v>42469</v>
      </c>
      <c r="H3511" s="51" t="s">
        <v>1209</v>
      </c>
      <c r="I3511" s="124"/>
      <c r="J3511" s="51">
        <v>4</v>
      </c>
      <c r="K3511" s="51">
        <v>5</v>
      </c>
      <c r="L3511" s="52">
        <v>7</v>
      </c>
      <c r="M3511" s="49">
        <f t="shared" si="162"/>
        <v>2220</v>
      </c>
      <c r="N3511" s="2">
        <f t="shared" si="163"/>
        <v>3</v>
      </c>
      <c r="O3511" s="16">
        <f t="shared" si="164"/>
        <v>3</v>
      </c>
    </row>
    <row r="3512" spans="7:15" ht="13.5" customHeight="1" x14ac:dyDescent="0.25">
      <c r="G3512" s="50">
        <v>42469</v>
      </c>
      <c r="H3512" s="51" t="s">
        <v>1209</v>
      </c>
      <c r="I3512" s="124"/>
      <c r="J3512" s="51">
        <v>4</v>
      </c>
      <c r="K3512" s="51">
        <v>5</v>
      </c>
      <c r="L3512" s="52">
        <v>7</v>
      </c>
      <c r="M3512" s="49">
        <f t="shared" si="162"/>
        <v>2220</v>
      </c>
      <c r="N3512" s="2">
        <f t="shared" si="163"/>
        <v>2</v>
      </c>
      <c r="O3512" s="16">
        <f t="shared" si="164"/>
        <v>3</v>
      </c>
    </row>
    <row r="3513" spans="7:15" ht="13.5" customHeight="1" x14ac:dyDescent="0.25">
      <c r="G3513" s="50">
        <v>42469</v>
      </c>
      <c r="H3513" s="51" t="s">
        <v>1209</v>
      </c>
      <c r="I3513" s="124"/>
      <c r="J3513" s="51">
        <v>4</v>
      </c>
      <c r="K3513" s="51">
        <v>5</v>
      </c>
      <c r="L3513" s="52">
        <v>7</v>
      </c>
      <c r="M3513" s="49">
        <f t="shared" si="162"/>
        <v>2220</v>
      </c>
      <c r="N3513" s="2">
        <f t="shared" si="163"/>
        <v>1</v>
      </c>
      <c r="O3513" s="16">
        <f t="shared" si="164"/>
        <v>3</v>
      </c>
    </row>
    <row r="3514" spans="7:15" ht="13.5" customHeight="1" x14ac:dyDescent="0.25">
      <c r="G3514" s="50">
        <v>42469</v>
      </c>
      <c r="H3514" s="51" t="s">
        <v>1209</v>
      </c>
      <c r="I3514" s="124"/>
      <c r="J3514" s="51">
        <v>4</v>
      </c>
      <c r="K3514" s="51">
        <v>5</v>
      </c>
      <c r="L3514" s="52">
        <v>8</v>
      </c>
      <c r="M3514" s="49">
        <f t="shared" si="162"/>
        <v>2221</v>
      </c>
      <c r="N3514" s="2">
        <f t="shared" si="163"/>
        <v>3</v>
      </c>
      <c r="O3514" s="16">
        <f t="shared" si="164"/>
        <v>3</v>
      </c>
    </row>
    <row r="3515" spans="7:15" ht="13.5" customHeight="1" x14ac:dyDescent="0.25">
      <c r="G3515" s="50">
        <v>42469</v>
      </c>
      <c r="H3515" s="51" t="s">
        <v>1209</v>
      </c>
      <c r="I3515" s="124"/>
      <c r="J3515" s="51">
        <v>4</v>
      </c>
      <c r="K3515" s="51">
        <v>5</v>
      </c>
      <c r="L3515" s="52">
        <v>8</v>
      </c>
      <c r="M3515" s="49">
        <f t="shared" si="162"/>
        <v>2221</v>
      </c>
      <c r="N3515" s="2">
        <f t="shared" si="163"/>
        <v>3</v>
      </c>
      <c r="O3515" s="16">
        <f t="shared" si="164"/>
        <v>3</v>
      </c>
    </row>
    <row r="3516" spans="7:15" ht="13.5" customHeight="1" x14ac:dyDescent="0.25">
      <c r="G3516" s="50">
        <v>42469</v>
      </c>
      <c r="H3516" s="51" t="s">
        <v>1209</v>
      </c>
      <c r="I3516" s="124"/>
      <c r="J3516" s="51">
        <v>4</v>
      </c>
      <c r="K3516" s="51">
        <v>5</v>
      </c>
      <c r="L3516" s="52">
        <v>8</v>
      </c>
      <c r="M3516" s="49">
        <f t="shared" si="162"/>
        <v>2221</v>
      </c>
      <c r="N3516" s="2">
        <f t="shared" si="163"/>
        <v>3</v>
      </c>
      <c r="O3516" s="16">
        <f t="shared" si="164"/>
        <v>3</v>
      </c>
    </row>
    <row r="3517" spans="7:15" ht="13.5" customHeight="1" x14ac:dyDescent="0.25">
      <c r="G3517" s="50">
        <v>42469</v>
      </c>
      <c r="H3517" s="51" t="s">
        <v>1209</v>
      </c>
      <c r="I3517" s="124"/>
      <c r="J3517" s="51">
        <v>4</v>
      </c>
      <c r="K3517" s="51">
        <v>5</v>
      </c>
      <c r="L3517" s="52">
        <v>8</v>
      </c>
      <c r="M3517" s="49">
        <f t="shared" si="162"/>
        <v>2221</v>
      </c>
      <c r="N3517" s="2">
        <f t="shared" si="163"/>
        <v>2</v>
      </c>
      <c r="O3517" s="16">
        <f t="shared" si="164"/>
        <v>3</v>
      </c>
    </row>
    <row r="3518" spans="7:15" ht="13.5" customHeight="1" x14ac:dyDescent="0.25">
      <c r="G3518" s="50">
        <v>42469</v>
      </c>
      <c r="H3518" s="51" t="s">
        <v>1209</v>
      </c>
      <c r="I3518" s="124"/>
      <c r="J3518" s="51">
        <v>4</v>
      </c>
      <c r="K3518" s="51">
        <v>5</v>
      </c>
      <c r="L3518" s="52">
        <v>8</v>
      </c>
      <c r="M3518" s="49">
        <f t="shared" si="162"/>
        <v>2221</v>
      </c>
      <c r="N3518" s="2">
        <f t="shared" si="163"/>
        <v>1</v>
      </c>
      <c r="O3518" s="16">
        <f t="shared" si="164"/>
        <v>3</v>
      </c>
    </row>
    <row r="3519" spans="7:15" ht="13.5" customHeight="1" x14ac:dyDescent="0.25">
      <c r="G3519" s="50">
        <v>42469</v>
      </c>
      <c r="H3519" s="51" t="s">
        <v>1209</v>
      </c>
      <c r="I3519" s="124"/>
      <c r="J3519" s="51">
        <v>4</v>
      </c>
      <c r="K3519" s="51">
        <v>5</v>
      </c>
      <c r="L3519" s="52">
        <v>9</v>
      </c>
      <c r="M3519" s="49">
        <f t="shared" si="162"/>
        <v>2222</v>
      </c>
      <c r="N3519" s="2">
        <f t="shared" si="163"/>
        <v>3</v>
      </c>
      <c r="O3519" s="16">
        <f t="shared" si="164"/>
        <v>3</v>
      </c>
    </row>
    <row r="3520" spans="7:15" ht="13.5" customHeight="1" x14ac:dyDescent="0.25">
      <c r="G3520" s="50">
        <v>42469</v>
      </c>
      <c r="H3520" s="51" t="s">
        <v>1209</v>
      </c>
      <c r="I3520" s="124"/>
      <c r="J3520" s="51">
        <v>4</v>
      </c>
      <c r="K3520" s="51">
        <v>5</v>
      </c>
      <c r="L3520" s="52">
        <v>9</v>
      </c>
      <c r="M3520" s="49">
        <f t="shared" si="162"/>
        <v>2222</v>
      </c>
      <c r="N3520" s="2">
        <f t="shared" si="163"/>
        <v>3</v>
      </c>
      <c r="O3520" s="16">
        <f t="shared" si="164"/>
        <v>3</v>
      </c>
    </row>
    <row r="3521" spans="7:15" ht="13.5" customHeight="1" x14ac:dyDescent="0.25">
      <c r="G3521" s="50">
        <v>42469</v>
      </c>
      <c r="H3521" s="51" t="s">
        <v>1209</v>
      </c>
      <c r="I3521" s="124"/>
      <c r="J3521" s="51">
        <v>4</v>
      </c>
      <c r="K3521" s="51">
        <v>5</v>
      </c>
      <c r="L3521" s="52">
        <v>9</v>
      </c>
      <c r="M3521" s="49">
        <f t="shared" si="162"/>
        <v>2222</v>
      </c>
      <c r="N3521" s="2">
        <f t="shared" si="163"/>
        <v>3</v>
      </c>
      <c r="O3521" s="16">
        <f t="shared" si="164"/>
        <v>3</v>
      </c>
    </row>
    <row r="3522" spans="7:15" ht="13.5" customHeight="1" x14ac:dyDescent="0.25">
      <c r="G3522" s="50">
        <v>42469</v>
      </c>
      <c r="H3522" s="51" t="s">
        <v>1209</v>
      </c>
      <c r="I3522" s="124"/>
      <c r="J3522" s="51">
        <v>4</v>
      </c>
      <c r="K3522" s="51">
        <v>5</v>
      </c>
      <c r="L3522" s="52">
        <v>9</v>
      </c>
      <c r="M3522" s="49">
        <f t="shared" si="162"/>
        <v>2222</v>
      </c>
      <c r="N3522" s="2">
        <f t="shared" si="163"/>
        <v>2</v>
      </c>
      <c r="O3522" s="16">
        <f t="shared" si="164"/>
        <v>3</v>
      </c>
    </row>
    <row r="3523" spans="7:15" ht="13.5" customHeight="1" x14ac:dyDescent="0.25">
      <c r="G3523" s="50">
        <v>42469</v>
      </c>
      <c r="H3523" s="51" t="s">
        <v>1209</v>
      </c>
      <c r="I3523" s="124"/>
      <c r="J3523" s="51">
        <v>4</v>
      </c>
      <c r="K3523" s="51">
        <v>5</v>
      </c>
      <c r="L3523" s="52">
        <v>9</v>
      </c>
      <c r="M3523" s="49">
        <f t="shared" si="162"/>
        <v>2222</v>
      </c>
      <c r="N3523" s="2">
        <f t="shared" si="163"/>
        <v>1</v>
      </c>
      <c r="O3523" s="16">
        <f t="shared" si="164"/>
        <v>3</v>
      </c>
    </row>
    <row r="3524" spans="7:15" ht="13.5" customHeight="1" x14ac:dyDescent="0.25">
      <c r="G3524" s="50">
        <v>42476</v>
      </c>
      <c r="H3524" s="51" t="s">
        <v>4</v>
      </c>
      <c r="I3524" s="124"/>
      <c r="J3524" s="51">
        <v>3</v>
      </c>
      <c r="K3524" s="51">
        <v>9</v>
      </c>
      <c r="L3524" s="52">
        <v>3</v>
      </c>
      <c r="M3524" s="49">
        <f t="shared" si="162"/>
        <v>2223</v>
      </c>
      <c r="N3524" s="2">
        <f t="shared" si="163"/>
        <v>3</v>
      </c>
      <c r="O3524" s="16">
        <f t="shared" si="164"/>
        <v>3</v>
      </c>
    </row>
    <row r="3525" spans="7:15" ht="13.5" customHeight="1" x14ac:dyDescent="0.25">
      <c r="G3525" s="50">
        <v>42476</v>
      </c>
      <c r="H3525" s="51" t="s">
        <v>4</v>
      </c>
      <c r="I3525" s="124"/>
      <c r="J3525" s="51">
        <v>3</v>
      </c>
      <c r="K3525" s="51">
        <v>9</v>
      </c>
      <c r="L3525" s="52">
        <v>3</v>
      </c>
      <c r="M3525" s="49">
        <f t="shared" si="162"/>
        <v>2223</v>
      </c>
      <c r="N3525" s="2">
        <f t="shared" si="163"/>
        <v>3</v>
      </c>
      <c r="O3525" s="16">
        <f t="shared" si="164"/>
        <v>3</v>
      </c>
    </row>
    <row r="3526" spans="7:15" ht="13.5" customHeight="1" x14ac:dyDescent="0.25">
      <c r="G3526" s="50">
        <v>42476</v>
      </c>
      <c r="H3526" s="51" t="s">
        <v>4</v>
      </c>
      <c r="I3526" s="124"/>
      <c r="J3526" s="51">
        <v>3</v>
      </c>
      <c r="K3526" s="51">
        <v>9</v>
      </c>
      <c r="L3526" s="52">
        <v>3</v>
      </c>
      <c r="M3526" s="49">
        <f t="shared" ref="M3526:M3589" si="165">IF(AND(G3526=G3525,L3526=L3525,I3526=I3525),M3525,M3525+1)</f>
        <v>2223</v>
      </c>
      <c r="N3526" s="2">
        <f t="shared" si="163"/>
        <v>3</v>
      </c>
      <c r="O3526" s="16">
        <f t="shared" si="164"/>
        <v>3</v>
      </c>
    </row>
    <row r="3527" spans="7:15" ht="13.5" customHeight="1" x14ac:dyDescent="0.25">
      <c r="G3527" s="50">
        <v>42476</v>
      </c>
      <c r="H3527" s="51" t="s">
        <v>4</v>
      </c>
      <c r="I3527" s="124"/>
      <c r="J3527" s="51">
        <v>3</v>
      </c>
      <c r="K3527" s="51">
        <v>9</v>
      </c>
      <c r="L3527" s="52">
        <v>3</v>
      </c>
      <c r="M3527" s="49">
        <f t="shared" si="165"/>
        <v>2223</v>
      </c>
      <c r="N3527" s="2">
        <f t="shared" si="163"/>
        <v>2</v>
      </c>
      <c r="O3527" s="16">
        <f t="shared" si="164"/>
        <v>3</v>
      </c>
    </row>
    <row r="3528" spans="7:15" ht="13.5" customHeight="1" x14ac:dyDescent="0.25">
      <c r="G3528" s="50">
        <v>42476</v>
      </c>
      <c r="H3528" s="51" t="s">
        <v>4</v>
      </c>
      <c r="I3528" s="124"/>
      <c r="J3528" s="51">
        <v>3</v>
      </c>
      <c r="K3528" s="51">
        <v>9</v>
      </c>
      <c r="L3528" s="52">
        <v>3</v>
      </c>
      <c r="M3528" s="49">
        <f t="shared" si="165"/>
        <v>2223</v>
      </c>
      <c r="N3528" s="2">
        <f t="shared" si="163"/>
        <v>1</v>
      </c>
      <c r="O3528" s="16">
        <f t="shared" si="164"/>
        <v>3</v>
      </c>
    </row>
    <row r="3529" spans="7:15" ht="13.5" customHeight="1" x14ac:dyDescent="0.25">
      <c r="G3529" s="50">
        <v>42476</v>
      </c>
      <c r="H3529" s="51" t="s">
        <v>4</v>
      </c>
      <c r="I3529" s="124"/>
      <c r="J3529" s="51">
        <v>3</v>
      </c>
      <c r="K3529" s="51">
        <v>9</v>
      </c>
      <c r="L3529" s="52">
        <v>4</v>
      </c>
      <c r="M3529" s="49">
        <f t="shared" si="165"/>
        <v>2224</v>
      </c>
      <c r="N3529" s="2">
        <f t="shared" ref="N3529:N3592" si="166">IF(M3529=M3531,3,IF(M3529=M3530,2,1))</f>
        <v>3</v>
      </c>
      <c r="O3529" s="16">
        <f t="shared" ref="O3529:O3592" si="167">IF(N3527=3,3,IF(N3528=3,3,IF(N3528=2,2,N3529)))</f>
        <v>3</v>
      </c>
    </row>
    <row r="3530" spans="7:15" ht="13.5" customHeight="1" x14ac:dyDescent="0.25">
      <c r="G3530" s="50">
        <v>42476</v>
      </c>
      <c r="H3530" s="51" t="s">
        <v>4</v>
      </c>
      <c r="I3530" s="124"/>
      <c r="J3530" s="51">
        <v>3</v>
      </c>
      <c r="K3530" s="51">
        <v>9</v>
      </c>
      <c r="L3530" s="52">
        <v>4</v>
      </c>
      <c r="M3530" s="49">
        <f t="shared" si="165"/>
        <v>2224</v>
      </c>
      <c r="N3530" s="2">
        <f t="shared" si="166"/>
        <v>3</v>
      </c>
      <c r="O3530" s="16">
        <f t="shared" si="167"/>
        <v>3</v>
      </c>
    </row>
    <row r="3531" spans="7:15" ht="13.5" customHeight="1" x14ac:dyDescent="0.25">
      <c r="G3531" s="50">
        <v>42476</v>
      </c>
      <c r="H3531" s="51" t="s">
        <v>4</v>
      </c>
      <c r="I3531" s="124"/>
      <c r="J3531" s="51">
        <v>3</v>
      </c>
      <c r="K3531" s="51">
        <v>9</v>
      </c>
      <c r="L3531" s="52">
        <v>4</v>
      </c>
      <c r="M3531" s="49">
        <f t="shared" si="165"/>
        <v>2224</v>
      </c>
      <c r="N3531" s="2">
        <f t="shared" si="166"/>
        <v>3</v>
      </c>
      <c r="O3531" s="16">
        <f t="shared" si="167"/>
        <v>3</v>
      </c>
    </row>
    <row r="3532" spans="7:15" ht="13.5" customHeight="1" x14ac:dyDescent="0.25">
      <c r="G3532" s="50">
        <v>42476</v>
      </c>
      <c r="H3532" s="51" t="s">
        <v>4</v>
      </c>
      <c r="I3532" s="124"/>
      <c r="J3532" s="51">
        <v>3</v>
      </c>
      <c r="K3532" s="51">
        <v>9</v>
      </c>
      <c r="L3532" s="52">
        <v>4</v>
      </c>
      <c r="M3532" s="49">
        <f t="shared" si="165"/>
        <v>2224</v>
      </c>
      <c r="N3532" s="2">
        <f t="shared" si="166"/>
        <v>2</v>
      </c>
      <c r="O3532" s="16">
        <f t="shared" si="167"/>
        <v>3</v>
      </c>
    </row>
    <row r="3533" spans="7:15" ht="13.5" customHeight="1" x14ac:dyDescent="0.25">
      <c r="G3533" s="50">
        <v>42476</v>
      </c>
      <c r="H3533" s="51" t="s">
        <v>4</v>
      </c>
      <c r="I3533" s="124"/>
      <c r="J3533" s="51">
        <v>3</v>
      </c>
      <c r="K3533" s="51">
        <v>9</v>
      </c>
      <c r="L3533" s="52">
        <v>4</v>
      </c>
      <c r="M3533" s="49">
        <f t="shared" si="165"/>
        <v>2224</v>
      </c>
      <c r="N3533" s="2">
        <f t="shared" si="166"/>
        <v>1</v>
      </c>
      <c r="O3533" s="16">
        <f t="shared" si="167"/>
        <v>3</v>
      </c>
    </row>
    <row r="3534" spans="7:15" ht="13.5" customHeight="1" x14ac:dyDescent="0.25">
      <c r="G3534" s="50">
        <v>42476</v>
      </c>
      <c r="H3534" s="51" t="s">
        <v>4</v>
      </c>
      <c r="I3534" s="124"/>
      <c r="J3534" s="51">
        <v>3</v>
      </c>
      <c r="K3534" s="51">
        <v>9</v>
      </c>
      <c r="L3534" s="52">
        <v>5</v>
      </c>
      <c r="M3534" s="49">
        <f t="shared" si="165"/>
        <v>2225</v>
      </c>
      <c r="N3534" s="2">
        <f t="shared" si="166"/>
        <v>3</v>
      </c>
      <c r="O3534" s="16">
        <f t="shared" si="167"/>
        <v>3</v>
      </c>
    </row>
    <row r="3535" spans="7:15" ht="13.5" customHeight="1" x14ac:dyDescent="0.25">
      <c r="G3535" s="50">
        <v>42476</v>
      </c>
      <c r="H3535" s="51" t="s">
        <v>4</v>
      </c>
      <c r="I3535" s="124"/>
      <c r="J3535" s="51">
        <v>3</v>
      </c>
      <c r="K3535" s="51">
        <v>9</v>
      </c>
      <c r="L3535" s="52">
        <v>5</v>
      </c>
      <c r="M3535" s="49">
        <f t="shared" si="165"/>
        <v>2225</v>
      </c>
      <c r="N3535" s="2">
        <f t="shared" si="166"/>
        <v>3</v>
      </c>
      <c r="O3535" s="16">
        <f t="shared" si="167"/>
        <v>3</v>
      </c>
    </row>
    <row r="3536" spans="7:15" ht="13.5" customHeight="1" x14ac:dyDescent="0.25">
      <c r="G3536" s="50">
        <v>42476</v>
      </c>
      <c r="H3536" s="51" t="s">
        <v>4</v>
      </c>
      <c r="I3536" s="124"/>
      <c r="J3536" s="51">
        <v>3</v>
      </c>
      <c r="K3536" s="51">
        <v>9</v>
      </c>
      <c r="L3536" s="52">
        <v>5</v>
      </c>
      <c r="M3536" s="49">
        <f t="shared" si="165"/>
        <v>2225</v>
      </c>
      <c r="N3536" s="2">
        <f t="shared" si="166"/>
        <v>3</v>
      </c>
      <c r="O3536" s="16">
        <f t="shared" si="167"/>
        <v>3</v>
      </c>
    </row>
    <row r="3537" spans="7:15" ht="13.5" customHeight="1" x14ac:dyDescent="0.25">
      <c r="G3537" s="50">
        <v>42476</v>
      </c>
      <c r="H3537" s="51" t="s">
        <v>4</v>
      </c>
      <c r="I3537" s="124"/>
      <c r="J3537" s="51">
        <v>3</v>
      </c>
      <c r="K3537" s="51">
        <v>9</v>
      </c>
      <c r="L3537" s="52">
        <v>5</v>
      </c>
      <c r="M3537" s="49">
        <f t="shared" si="165"/>
        <v>2225</v>
      </c>
      <c r="N3537" s="2">
        <f t="shared" si="166"/>
        <v>2</v>
      </c>
      <c r="O3537" s="16">
        <f t="shared" si="167"/>
        <v>3</v>
      </c>
    </row>
    <row r="3538" spans="7:15" ht="13.5" customHeight="1" x14ac:dyDescent="0.25">
      <c r="G3538" s="50">
        <v>42476</v>
      </c>
      <c r="H3538" s="51" t="s">
        <v>4</v>
      </c>
      <c r="I3538" s="124"/>
      <c r="J3538" s="51">
        <v>3</v>
      </c>
      <c r="K3538" s="51">
        <v>9</v>
      </c>
      <c r="L3538" s="52">
        <v>5</v>
      </c>
      <c r="M3538" s="49">
        <f t="shared" si="165"/>
        <v>2225</v>
      </c>
      <c r="N3538" s="2">
        <f t="shared" si="166"/>
        <v>1</v>
      </c>
      <c r="O3538" s="16">
        <f t="shared" si="167"/>
        <v>3</v>
      </c>
    </row>
    <row r="3539" spans="7:15" ht="13.5" customHeight="1" x14ac:dyDescent="0.25">
      <c r="G3539" s="50">
        <v>42476</v>
      </c>
      <c r="H3539" s="51" t="s">
        <v>4</v>
      </c>
      <c r="I3539" s="124"/>
      <c r="J3539" s="51">
        <v>3</v>
      </c>
      <c r="K3539" s="51">
        <v>9</v>
      </c>
      <c r="L3539" s="52">
        <v>6</v>
      </c>
      <c r="M3539" s="49">
        <f t="shared" si="165"/>
        <v>2226</v>
      </c>
      <c r="N3539" s="2">
        <f t="shared" si="166"/>
        <v>3</v>
      </c>
      <c r="O3539" s="16">
        <f t="shared" si="167"/>
        <v>3</v>
      </c>
    </row>
    <row r="3540" spans="7:15" ht="13.5" customHeight="1" x14ac:dyDescent="0.25">
      <c r="G3540" s="50">
        <v>42476</v>
      </c>
      <c r="H3540" s="51" t="s">
        <v>4</v>
      </c>
      <c r="I3540" s="124"/>
      <c r="J3540" s="51">
        <v>3</v>
      </c>
      <c r="K3540" s="51">
        <v>9</v>
      </c>
      <c r="L3540" s="52">
        <v>6</v>
      </c>
      <c r="M3540" s="49">
        <f t="shared" si="165"/>
        <v>2226</v>
      </c>
      <c r="N3540" s="2">
        <f t="shared" si="166"/>
        <v>3</v>
      </c>
      <c r="O3540" s="16">
        <f t="shared" si="167"/>
        <v>3</v>
      </c>
    </row>
    <row r="3541" spans="7:15" ht="13.5" customHeight="1" x14ac:dyDescent="0.25">
      <c r="G3541" s="50">
        <v>42476</v>
      </c>
      <c r="H3541" s="51" t="s">
        <v>4</v>
      </c>
      <c r="I3541" s="124"/>
      <c r="J3541" s="51">
        <v>3</v>
      </c>
      <c r="K3541" s="51">
        <v>9</v>
      </c>
      <c r="L3541" s="52">
        <v>6</v>
      </c>
      <c r="M3541" s="49">
        <f t="shared" si="165"/>
        <v>2226</v>
      </c>
      <c r="N3541" s="2">
        <f t="shared" si="166"/>
        <v>3</v>
      </c>
      <c r="O3541" s="16">
        <f t="shared" si="167"/>
        <v>3</v>
      </c>
    </row>
    <row r="3542" spans="7:15" ht="13.5" customHeight="1" x14ac:dyDescent="0.25">
      <c r="G3542" s="50">
        <v>42476</v>
      </c>
      <c r="H3542" s="51" t="s">
        <v>4</v>
      </c>
      <c r="I3542" s="124"/>
      <c r="J3542" s="51">
        <v>3</v>
      </c>
      <c r="K3542" s="51">
        <v>9</v>
      </c>
      <c r="L3542" s="52">
        <v>6</v>
      </c>
      <c r="M3542" s="49">
        <f t="shared" si="165"/>
        <v>2226</v>
      </c>
      <c r="N3542" s="2">
        <f t="shared" si="166"/>
        <v>2</v>
      </c>
      <c r="O3542" s="16">
        <f t="shared" si="167"/>
        <v>3</v>
      </c>
    </row>
    <row r="3543" spans="7:15" ht="13.5" customHeight="1" x14ac:dyDescent="0.25">
      <c r="G3543" s="50">
        <v>42476</v>
      </c>
      <c r="H3543" s="51" t="s">
        <v>4</v>
      </c>
      <c r="I3543" s="124"/>
      <c r="J3543" s="51">
        <v>3</v>
      </c>
      <c r="K3543" s="51">
        <v>9</v>
      </c>
      <c r="L3543" s="52">
        <v>6</v>
      </c>
      <c r="M3543" s="49">
        <f t="shared" si="165"/>
        <v>2226</v>
      </c>
      <c r="N3543" s="2">
        <f t="shared" si="166"/>
        <v>1</v>
      </c>
      <c r="O3543" s="16">
        <f t="shared" si="167"/>
        <v>3</v>
      </c>
    </row>
    <row r="3544" spans="7:15" ht="13.5" customHeight="1" x14ac:dyDescent="0.25">
      <c r="G3544" s="50">
        <v>42476</v>
      </c>
      <c r="H3544" s="51" t="s">
        <v>4</v>
      </c>
      <c r="I3544" s="124"/>
      <c r="J3544" s="51">
        <v>3</v>
      </c>
      <c r="K3544" s="51">
        <v>9</v>
      </c>
      <c r="L3544" s="52">
        <v>7</v>
      </c>
      <c r="M3544" s="49">
        <f t="shared" si="165"/>
        <v>2227</v>
      </c>
      <c r="N3544" s="2">
        <f t="shared" si="166"/>
        <v>3</v>
      </c>
      <c r="O3544" s="16">
        <f t="shared" si="167"/>
        <v>3</v>
      </c>
    </row>
    <row r="3545" spans="7:15" ht="13.5" customHeight="1" x14ac:dyDescent="0.25">
      <c r="G3545" s="50">
        <v>42476</v>
      </c>
      <c r="H3545" s="51" t="s">
        <v>4</v>
      </c>
      <c r="I3545" s="124"/>
      <c r="J3545" s="51">
        <v>3</v>
      </c>
      <c r="K3545" s="51">
        <v>9</v>
      </c>
      <c r="L3545" s="52">
        <v>7</v>
      </c>
      <c r="M3545" s="49">
        <f t="shared" si="165"/>
        <v>2227</v>
      </c>
      <c r="N3545" s="2">
        <f t="shared" si="166"/>
        <v>3</v>
      </c>
      <c r="O3545" s="16">
        <f t="shared" si="167"/>
        <v>3</v>
      </c>
    </row>
    <row r="3546" spans="7:15" ht="13.5" customHeight="1" x14ac:dyDescent="0.25">
      <c r="G3546" s="50">
        <v>42476</v>
      </c>
      <c r="H3546" s="51" t="s">
        <v>4</v>
      </c>
      <c r="I3546" s="124"/>
      <c r="J3546" s="51">
        <v>3</v>
      </c>
      <c r="K3546" s="51">
        <v>9</v>
      </c>
      <c r="L3546" s="52">
        <v>7</v>
      </c>
      <c r="M3546" s="49">
        <f t="shared" si="165"/>
        <v>2227</v>
      </c>
      <c r="N3546" s="2">
        <f t="shared" si="166"/>
        <v>3</v>
      </c>
      <c r="O3546" s="16">
        <f t="shared" si="167"/>
        <v>3</v>
      </c>
    </row>
    <row r="3547" spans="7:15" ht="13.5" customHeight="1" x14ac:dyDescent="0.25">
      <c r="G3547" s="50">
        <v>42476</v>
      </c>
      <c r="H3547" s="51" t="s">
        <v>4</v>
      </c>
      <c r="I3547" s="124"/>
      <c r="J3547" s="51">
        <v>3</v>
      </c>
      <c r="K3547" s="51">
        <v>9</v>
      </c>
      <c r="L3547" s="52">
        <v>7</v>
      </c>
      <c r="M3547" s="49">
        <f t="shared" si="165"/>
        <v>2227</v>
      </c>
      <c r="N3547" s="2">
        <f t="shared" si="166"/>
        <v>2</v>
      </c>
      <c r="O3547" s="16">
        <f t="shared" si="167"/>
        <v>3</v>
      </c>
    </row>
    <row r="3548" spans="7:15" ht="13.5" customHeight="1" x14ac:dyDescent="0.25">
      <c r="G3548" s="50">
        <v>42476</v>
      </c>
      <c r="H3548" s="51" t="s">
        <v>4</v>
      </c>
      <c r="I3548" s="124"/>
      <c r="J3548" s="51">
        <v>3</v>
      </c>
      <c r="K3548" s="51">
        <v>9</v>
      </c>
      <c r="L3548" s="52">
        <v>7</v>
      </c>
      <c r="M3548" s="49">
        <f t="shared" si="165"/>
        <v>2227</v>
      </c>
      <c r="N3548" s="2">
        <f t="shared" si="166"/>
        <v>1</v>
      </c>
      <c r="O3548" s="16">
        <f t="shared" si="167"/>
        <v>3</v>
      </c>
    </row>
    <row r="3549" spans="7:15" ht="13.5" customHeight="1" x14ac:dyDescent="0.25">
      <c r="G3549" s="50">
        <v>42476</v>
      </c>
      <c r="H3549" s="51" t="s">
        <v>4</v>
      </c>
      <c r="I3549" s="124"/>
      <c r="J3549" s="51">
        <v>3</v>
      </c>
      <c r="K3549" s="51">
        <v>9</v>
      </c>
      <c r="L3549" s="52">
        <v>8</v>
      </c>
      <c r="M3549" s="49">
        <f t="shared" si="165"/>
        <v>2228</v>
      </c>
      <c r="N3549" s="2">
        <f t="shared" si="166"/>
        <v>3</v>
      </c>
      <c r="O3549" s="16">
        <f t="shared" si="167"/>
        <v>3</v>
      </c>
    </row>
    <row r="3550" spans="7:15" ht="13.5" customHeight="1" x14ac:dyDescent="0.25">
      <c r="G3550" s="50">
        <v>42476</v>
      </c>
      <c r="H3550" s="51" t="s">
        <v>4</v>
      </c>
      <c r="I3550" s="124"/>
      <c r="J3550" s="51">
        <v>3</v>
      </c>
      <c r="K3550" s="51">
        <v>9</v>
      </c>
      <c r="L3550" s="52">
        <v>8</v>
      </c>
      <c r="M3550" s="49">
        <f t="shared" si="165"/>
        <v>2228</v>
      </c>
      <c r="N3550" s="2">
        <f t="shared" si="166"/>
        <v>3</v>
      </c>
      <c r="O3550" s="16">
        <f t="shared" si="167"/>
        <v>3</v>
      </c>
    </row>
    <row r="3551" spans="7:15" ht="13.5" customHeight="1" x14ac:dyDescent="0.25">
      <c r="G3551" s="50">
        <v>42476</v>
      </c>
      <c r="H3551" s="51" t="s">
        <v>4</v>
      </c>
      <c r="I3551" s="124"/>
      <c r="J3551" s="51">
        <v>3</v>
      </c>
      <c r="K3551" s="51">
        <v>9</v>
      </c>
      <c r="L3551" s="52">
        <v>8</v>
      </c>
      <c r="M3551" s="49">
        <f t="shared" si="165"/>
        <v>2228</v>
      </c>
      <c r="N3551" s="2">
        <f t="shared" si="166"/>
        <v>3</v>
      </c>
      <c r="O3551" s="16">
        <f t="shared" si="167"/>
        <v>3</v>
      </c>
    </row>
    <row r="3552" spans="7:15" ht="13.5" customHeight="1" x14ac:dyDescent="0.25">
      <c r="G3552" s="50">
        <v>42476</v>
      </c>
      <c r="H3552" s="51" t="s">
        <v>4</v>
      </c>
      <c r="I3552" s="124"/>
      <c r="J3552" s="51">
        <v>3</v>
      </c>
      <c r="K3552" s="51">
        <v>9</v>
      </c>
      <c r="L3552" s="52">
        <v>8</v>
      </c>
      <c r="M3552" s="49">
        <f t="shared" si="165"/>
        <v>2228</v>
      </c>
      <c r="N3552" s="2">
        <f t="shared" si="166"/>
        <v>2</v>
      </c>
      <c r="O3552" s="16">
        <f t="shared" si="167"/>
        <v>3</v>
      </c>
    </row>
    <row r="3553" spans="7:15" ht="13.5" customHeight="1" x14ac:dyDescent="0.25">
      <c r="G3553" s="50">
        <v>42476</v>
      </c>
      <c r="H3553" s="51" t="s">
        <v>4</v>
      </c>
      <c r="I3553" s="124"/>
      <c r="J3553" s="51">
        <v>3</v>
      </c>
      <c r="K3553" s="51">
        <v>9</v>
      </c>
      <c r="L3553" s="52">
        <v>8</v>
      </c>
      <c r="M3553" s="49">
        <f t="shared" si="165"/>
        <v>2228</v>
      </c>
      <c r="N3553" s="2">
        <f t="shared" si="166"/>
        <v>1</v>
      </c>
      <c r="O3553" s="16">
        <f t="shared" si="167"/>
        <v>3</v>
      </c>
    </row>
    <row r="3554" spans="7:15" ht="13.5" customHeight="1" x14ac:dyDescent="0.25">
      <c r="G3554" s="50">
        <v>42476</v>
      </c>
      <c r="H3554" s="51" t="s">
        <v>4</v>
      </c>
      <c r="I3554" s="124"/>
      <c r="J3554" s="51">
        <v>3</v>
      </c>
      <c r="K3554" s="51">
        <v>9</v>
      </c>
      <c r="L3554" s="52">
        <v>9</v>
      </c>
      <c r="M3554" s="49">
        <f t="shared" si="165"/>
        <v>2229</v>
      </c>
      <c r="N3554" s="2">
        <f t="shared" si="166"/>
        <v>3</v>
      </c>
      <c r="O3554" s="16">
        <f t="shared" si="167"/>
        <v>3</v>
      </c>
    </row>
    <row r="3555" spans="7:15" ht="13.5" customHeight="1" x14ac:dyDescent="0.25">
      <c r="G3555" s="50">
        <v>42476</v>
      </c>
      <c r="H3555" s="51" t="s">
        <v>4</v>
      </c>
      <c r="I3555" s="124"/>
      <c r="J3555" s="51">
        <v>3</v>
      </c>
      <c r="K3555" s="51">
        <v>9</v>
      </c>
      <c r="L3555" s="52">
        <v>9</v>
      </c>
      <c r="M3555" s="49">
        <f t="shared" si="165"/>
        <v>2229</v>
      </c>
      <c r="N3555" s="2">
        <f t="shared" si="166"/>
        <v>3</v>
      </c>
      <c r="O3555" s="16">
        <f t="shared" si="167"/>
        <v>3</v>
      </c>
    </row>
    <row r="3556" spans="7:15" ht="13.5" customHeight="1" x14ac:dyDescent="0.25">
      <c r="G3556" s="50">
        <v>42476</v>
      </c>
      <c r="H3556" s="51" t="s">
        <v>4</v>
      </c>
      <c r="I3556" s="124"/>
      <c r="J3556" s="51">
        <v>3</v>
      </c>
      <c r="K3556" s="51">
        <v>9</v>
      </c>
      <c r="L3556" s="52">
        <v>9</v>
      </c>
      <c r="M3556" s="49">
        <f t="shared" si="165"/>
        <v>2229</v>
      </c>
      <c r="N3556" s="2">
        <f t="shared" si="166"/>
        <v>3</v>
      </c>
      <c r="O3556" s="16">
        <f t="shared" si="167"/>
        <v>3</v>
      </c>
    </row>
    <row r="3557" spans="7:15" ht="13.5" customHeight="1" x14ac:dyDescent="0.25">
      <c r="G3557" s="50">
        <v>42476</v>
      </c>
      <c r="H3557" s="51" t="s">
        <v>4</v>
      </c>
      <c r="I3557" s="124"/>
      <c r="J3557" s="51">
        <v>3</v>
      </c>
      <c r="K3557" s="51">
        <v>9</v>
      </c>
      <c r="L3557" s="52">
        <v>9</v>
      </c>
      <c r="M3557" s="49">
        <f t="shared" si="165"/>
        <v>2229</v>
      </c>
      <c r="N3557" s="2">
        <f t="shared" si="166"/>
        <v>2</v>
      </c>
      <c r="O3557" s="16">
        <f t="shared" si="167"/>
        <v>3</v>
      </c>
    </row>
    <row r="3558" spans="7:15" ht="13.5" customHeight="1" x14ac:dyDescent="0.25">
      <c r="G3558" s="50">
        <v>42476</v>
      </c>
      <c r="H3558" s="51" t="s">
        <v>4</v>
      </c>
      <c r="I3558" s="124"/>
      <c r="J3558" s="51">
        <v>3</v>
      </c>
      <c r="K3558" s="51">
        <v>9</v>
      </c>
      <c r="L3558" s="52">
        <v>9</v>
      </c>
      <c r="M3558" s="49">
        <f t="shared" si="165"/>
        <v>2229</v>
      </c>
      <c r="N3558" s="2">
        <f t="shared" si="166"/>
        <v>1</v>
      </c>
      <c r="O3558" s="16">
        <f t="shared" si="167"/>
        <v>3</v>
      </c>
    </row>
    <row r="3559" spans="7:15" ht="13.5" customHeight="1" x14ac:dyDescent="0.25">
      <c r="G3559" s="50">
        <v>42483</v>
      </c>
      <c r="H3559" s="51" t="s">
        <v>4</v>
      </c>
      <c r="I3559" s="124"/>
      <c r="J3559" s="51">
        <v>4</v>
      </c>
      <c r="K3559" s="51">
        <v>12</v>
      </c>
      <c r="L3559" s="52">
        <v>2</v>
      </c>
      <c r="M3559" s="49">
        <f t="shared" si="165"/>
        <v>2230</v>
      </c>
      <c r="N3559" s="2">
        <f t="shared" si="166"/>
        <v>3</v>
      </c>
      <c r="O3559" s="16">
        <f t="shared" si="167"/>
        <v>3</v>
      </c>
    </row>
    <row r="3560" spans="7:15" ht="13.5" customHeight="1" x14ac:dyDescent="0.25">
      <c r="G3560" s="50">
        <v>42483</v>
      </c>
      <c r="H3560" s="51" t="s">
        <v>4</v>
      </c>
      <c r="I3560" s="124"/>
      <c r="J3560" s="51">
        <v>4</v>
      </c>
      <c r="K3560" s="51">
        <v>12</v>
      </c>
      <c r="L3560" s="52">
        <v>2</v>
      </c>
      <c r="M3560" s="49">
        <f t="shared" si="165"/>
        <v>2230</v>
      </c>
      <c r="N3560" s="2">
        <f t="shared" si="166"/>
        <v>3</v>
      </c>
      <c r="O3560" s="16">
        <f t="shared" si="167"/>
        <v>3</v>
      </c>
    </row>
    <row r="3561" spans="7:15" ht="13.5" customHeight="1" x14ac:dyDescent="0.25">
      <c r="G3561" s="50">
        <v>42483</v>
      </c>
      <c r="H3561" s="51" t="s">
        <v>4</v>
      </c>
      <c r="I3561" s="124"/>
      <c r="J3561" s="51">
        <v>4</v>
      </c>
      <c r="K3561" s="51">
        <v>12</v>
      </c>
      <c r="L3561" s="52">
        <v>2</v>
      </c>
      <c r="M3561" s="49">
        <f t="shared" si="165"/>
        <v>2230</v>
      </c>
      <c r="N3561" s="2">
        <f t="shared" si="166"/>
        <v>3</v>
      </c>
      <c r="O3561" s="16">
        <f t="shared" si="167"/>
        <v>3</v>
      </c>
    </row>
    <row r="3562" spans="7:15" ht="13.5" customHeight="1" x14ac:dyDescent="0.25">
      <c r="G3562" s="50">
        <v>42483</v>
      </c>
      <c r="H3562" s="51" t="s">
        <v>4</v>
      </c>
      <c r="I3562" s="124"/>
      <c r="J3562" s="51">
        <v>4</v>
      </c>
      <c r="K3562" s="51">
        <v>12</v>
      </c>
      <c r="L3562" s="52">
        <v>2</v>
      </c>
      <c r="M3562" s="49">
        <f t="shared" si="165"/>
        <v>2230</v>
      </c>
      <c r="N3562" s="2">
        <f t="shared" si="166"/>
        <v>2</v>
      </c>
      <c r="O3562" s="16">
        <f t="shared" si="167"/>
        <v>3</v>
      </c>
    </row>
    <row r="3563" spans="7:15" ht="13.5" customHeight="1" x14ac:dyDescent="0.25">
      <c r="G3563" s="50">
        <v>42483</v>
      </c>
      <c r="H3563" s="51" t="s">
        <v>4</v>
      </c>
      <c r="I3563" s="124"/>
      <c r="J3563" s="51">
        <v>4</v>
      </c>
      <c r="K3563" s="51">
        <v>12</v>
      </c>
      <c r="L3563" s="52">
        <v>2</v>
      </c>
      <c r="M3563" s="49">
        <f t="shared" si="165"/>
        <v>2230</v>
      </c>
      <c r="N3563" s="2">
        <f t="shared" si="166"/>
        <v>1</v>
      </c>
      <c r="O3563" s="16">
        <f t="shared" si="167"/>
        <v>3</v>
      </c>
    </row>
    <row r="3564" spans="7:15" ht="13.5" customHeight="1" x14ac:dyDescent="0.25">
      <c r="G3564" s="50">
        <v>42483</v>
      </c>
      <c r="H3564" s="51" t="s">
        <v>4</v>
      </c>
      <c r="I3564" s="124"/>
      <c r="J3564" s="51">
        <v>4</v>
      </c>
      <c r="K3564" s="51">
        <v>12</v>
      </c>
      <c r="L3564" s="52">
        <v>4</v>
      </c>
      <c r="M3564" s="49">
        <f t="shared" si="165"/>
        <v>2231</v>
      </c>
      <c r="N3564" s="2">
        <f t="shared" si="166"/>
        <v>3</v>
      </c>
      <c r="O3564" s="16">
        <f t="shared" si="167"/>
        <v>3</v>
      </c>
    </row>
    <row r="3565" spans="7:15" ht="13.5" customHeight="1" x14ac:dyDescent="0.25">
      <c r="G3565" s="50">
        <v>42483</v>
      </c>
      <c r="H3565" s="51" t="s">
        <v>4</v>
      </c>
      <c r="I3565" s="124"/>
      <c r="J3565" s="51">
        <v>4</v>
      </c>
      <c r="K3565" s="51">
        <v>12</v>
      </c>
      <c r="L3565" s="52">
        <v>4</v>
      </c>
      <c r="M3565" s="49">
        <f t="shared" si="165"/>
        <v>2231</v>
      </c>
      <c r="N3565" s="2">
        <f t="shared" si="166"/>
        <v>3</v>
      </c>
      <c r="O3565" s="16">
        <f t="shared" si="167"/>
        <v>3</v>
      </c>
    </row>
    <row r="3566" spans="7:15" ht="13.5" customHeight="1" x14ac:dyDescent="0.25">
      <c r="G3566" s="50">
        <v>42483</v>
      </c>
      <c r="H3566" s="51" t="s">
        <v>4</v>
      </c>
      <c r="I3566" s="124"/>
      <c r="J3566" s="51">
        <v>4</v>
      </c>
      <c r="K3566" s="51">
        <v>12</v>
      </c>
      <c r="L3566" s="52">
        <v>4</v>
      </c>
      <c r="M3566" s="49">
        <f t="shared" si="165"/>
        <v>2231</v>
      </c>
      <c r="N3566" s="2">
        <f t="shared" si="166"/>
        <v>3</v>
      </c>
      <c r="O3566" s="16">
        <f t="shared" si="167"/>
        <v>3</v>
      </c>
    </row>
    <row r="3567" spans="7:15" ht="13.5" customHeight="1" x14ac:dyDescent="0.25">
      <c r="G3567" s="50">
        <v>42483</v>
      </c>
      <c r="H3567" s="51" t="s">
        <v>4</v>
      </c>
      <c r="I3567" s="124"/>
      <c r="J3567" s="51">
        <v>4</v>
      </c>
      <c r="K3567" s="51">
        <v>12</v>
      </c>
      <c r="L3567" s="52">
        <v>4</v>
      </c>
      <c r="M3567" s="49">
        <f t="shared" si="165"/>
        <v>2231</v>
      </c>
      <c r="N3567" s="2">
        <f t="shared" si="166"/>
        <v>2</v>
      </c>
      <c r="O3567" s="16">
        <f t="shared" si="167"/>
        <v>3</v>
      </c>
    </row>
    <row r="3568" spans="7:15" ht="13.5" customHeight="1" x14ac:dyDescent="0.25">
      <c r="G3568" s="50">
        <v>42483</v>
      </c>
      <c r="H3568" s="51" t="s">
        <v>4</v>
      </c>
      <c r="I3568" s="124"/>
      <c r="J3568" s="51">
        <v>4</v>
      </c>
      <c r="K3568" s="51">
        <v>12</v>
      </c>
      <c r="L3568" s="52">
        <v>4</v>
      </c>
      <c r="M3568" s="49">
        <f t="shared" si="165"/>
        <v>2231</v>
      </c>
      <c r="N3568" s="2">
        <f t="shared" si="166"/>
        <v>1</v>
      </c>
      <c r="O3568" s="16">
        <f t="shared" si="167"/>
        <v>3</v>
      </c>
    </row>
    <row r="3569" spans="7:15" ht="13.5" customHeight="1" x14ac:dyDescent="0.25">
      <c r="G3569" s="50">
        <v>42483</v>
      </c>
      <c r="H3569" s="51" t="s">
        <v>4</v>
      </c>
      <c r="I3569" s="124"/>
      <c r="J3569" s="51">
        <v>4</v>
      </c>
      <c r="K3569" s="51">
        <v>12</v>
      </c>
      <c r="L3569" s="52">
        <v>5</v>
      </c>
      <c r="M3569" s="49">
        <f t="shared" si="165"/>
        <v>2232</v>
      </c>
      <c r="N3569" s="2">
        <f t="shared" si="166"/>
        <v>3</v>
      </c>
      <c r="O3569" s="16">
        <f t="shared" si="167"/>
        <v>3</v>
      </c>
    </row>
    <row r="3570" spans="7:15" ht="13.5" customHeight="1" x14ac:dyDescent="0.25">
      <c r="G3570" s="50">
        <v>42483</v>
      </c>
      <c r="H3570" s="51" t="s">
        <v>4</v>
      </c>
      <c r="I3570" s="124"/>
      <c r="J3570" s="51">
        <v>4</v>
      </c>
      <c r="K3570" s="51">
        <v>12</v>
      </c>
      <c r="L3570" s="52">
        <v>5</v>
      </c>
      <c r="M3570" s="49">
        <f t="shared" si="165"/>
        <v>2232</v>
      </c>
      <c r="N3570" s="2">
        <f t="shared" si="166"/>
        <v>3</v>
      </c>
      <c r="O3570" s="16">
        <f t="shared" si="167"/>
        <v>3</v>
      </c>
    </row>
    <row r="3571" spans="7:15" ht="13.5" customHeight="1" x14ac:dyDescent="0.25">
      <c r="G3571" s="50">
        <v>42483</v>
      </c>
      <c r="H3571" s="51" t="s">
        <v>4</v>
      </c>
      <c r="I3571" s="124"/>
      <c r="J3571" s="51">
        <v>4</v>
      </c>
      <c r="K3571" s="51">
        <v>12</v>
      </c>
      <c r="L3571" s="52">
        <v>5</v>
      </c>
      <c r="M3571" s="49">
        <f t="shared" si="165"/>
        <v>2232</v>
      </c>
      <c r="N3571" s="2">
        <f t="shared" si="166"/>
        <v>3</v>
      </c>
      <c r="O3571" s="16">
        <f t="shared" si="167"/>
        <v>3</v>
      </c>
    </row>
    <row r="3572" spans="7:15" ht="13.5" customHeight="1" x14ac:dyDescent="0.25">
      <c r="G3572" s="50">
        <v>42483</v>
      </c>
      <c r="H3572" s="51" t="s">
        <v>4</v>
      </c>
      <c r="I3572" s="124"/>
      <c r="J3572" s="51">
        <v>4</v>
      </c>
      <c r="K3572" s="51">
        <v>12</v>
      </c>
      <c r="L3572" s="52">
        <v>5</v>
      </c>
      <c r="M3572" s="49">
        <f t="shared" si="165"/>
        <v>2232</v>
      </c>
      <c r="N3572" s="2">
        <f t="shared" si="166"/>
        <v>2</v>
      </c>
      <c r="O3572" s="16">
        <f t="shared" si="167"/>
        <v>3</v>
      </c>
    </row>
    <row r="3573" spans="7:15" ht="13.5" customHeight="1" x14ac:dyDescent="0.25">
      <c r="G3573" s="50">
        <v>42483</v>
      </c>
      <c r="H3573" s="51" t="s">
        <v>4</v>
      </c>
      <c r="I3573" s="124"/>
      <c r="J3573" s="51">
        <v>4</v>
      </c>
      <c r="K3573" s="51">
        <v>12</v>
      </c>
      <c r="L3573" s="52">
        <v>5</v>
      </c>
      <c r="M3573" s="49">
        <f t="shared" si="165"/>
        <v>2232</v>
      </c>
      <c r="N3573" s="2">
        <f t="shared" si="166"/>
        <v>1</v>
      </c>
      <c r="O3573" s="16">
        <f t="shared" si="167"/>
        <v>3</v>
      </c>
    </row>
    <row r="3574" spans="7:15" ht="13.5" customHeight="1" x14ac:dyDescent="0.25">
      <c r="G3574" s="50">
        <v>42483</v>
      </c>
      <c r="H3574" s="51" t="s">
        <v>4</v>
      </c>
      <c r="I3574" s="124"/>
      <c r="J3574" s="51">
        <v>4</v>
      </c>
      <c r="K3574" s="51">
        <v>12</v>
      </c>
      <c r="L3574" s="52">
        <v>6</v>
      </c>
      <c r="M3574" s="49">
        <f t="shared" si="165"/>
        <v>2233</v>
      </c>
      <c r="N3574" s="2">
        <f t="shared" si="166"/>
        <v>3</v>
      </c>
      <c r="O3574" s="16">
        <f t="shared" si="167"/>
        <v>3</v>
      </c>
    </row>
    <row r="3575" spans="7:15" ht="13.5" customHeight="1" x14ac:dyDescent="0.25">
      <c r="G3575" s="50">
        <v>42483</v>
      </c>
      <c r="H3575" s="51" t="s">
        <v>4</v>
      </c>
      <c r="I3575" s="124"/>
      <c r="J3575" s="51">
        <v>4</v>
      </c>
      <c r="K3575" s="51">
        <v>12</v>
      </c>
      <c r="L3575" s="52">
        <v>6</v>
      </c>
      <c r="M3575" s="49">
        <f t="shared" si="165"/>
        <v>2233</v>
      </c>
      <c r="N3575" s="2">
        <f t="shared" si="166"/>
        <v>3</v>
      </c>
      <c r="O3575" s="16">
        <f t="shared" si="167"/>
        <v>3</v>
      </c>
    </row>
    <row r="3576" spans="7:15" ht="13.5" customHeight="1" x14ac:dyDescent="0.25">
      <c r="G3576" s="50">
        <v>42483</v>
      </c>
      <c r="H3576" s="51" t="s">
        <v>4</v>
      </c>
      <c r="I3576" s="124"/>
      <c r="J3576" s="51">
        <v>4</v>
      </c>
      <c r="K3576" s="51">
        <v>12</v>
      </c>
      <c r="L3576" s="52">
        <v>6</v>
      </c>
      <c r="M3576" s="49">
        <f t="shared" si="165"/>
        <v>2233</v>
      </c>
      <c r="N3576" s="2">
        <f t="shared" si="166"/>
        <v>3</v>
      </c>
      <c r="O3576" s="16">
        <f t="shared" si="167"/>
        <v>3</v>
      </c>
    </row>
    <row r="3577" spans="7:15" ht="13.5" customHeight="1" x14ac:dyDescent="0.25">
      <c r="G3577" s="50">
        <v>42483</v>
      </c>
      <c r="H3577" s="51" t="s">
        <v>4</v>
      </c>
      <c r="I3577" s="124"/>
      <c r="J3577" s="51">
        <v>4</v>
      </c>
      <c r="K3577" s="51">
        <v>12</v>
      </c>
      <c r="L3577" s="52">
        <v>6</v>
      </c>
      <c r="M3577" s="49">
        <f t="shared" si="165"/>
        <v>2233</v>
      </c>
      <c r="N3577" s="2">
        <f t="shared" si="166"/>
        <v>2</v>
      </c>
      <c r="O3577" s="16">
        <f t="shared" si="167"/>
        <v>3</v>
      </c>
    </row>
    <row r="3578" spans="7:15" ht="13.5" customHeight="1" x14ac:dyDescent="0.25">
      <c r="G3578" s="50">
        <v>42483</v>
      </c>
      <c r="H3578" s="51" t="s">
        <v>4</v>
      </c>
      <c r="I3578" s="124"/>
      <c r="J3578" s="51">
        <v>4</v>
      </c>
      <c r="K3578" s="51">
        <v>12</v>
      </c>
      <c r="L3578" s="52">
        <v>6</v>
      </c>
      <c r="M3578" s="49">
        <f t="shared" si="165"/>
        <v>2233</v>
      </c>
      <c r="N3578" s="2">
        <f t="shared" si="166"/>
        <v>1</v>
      </c>
      <c r="O3578" s="16">
        <f t="shared" si="167"/>
        <v>3</v>
      </c>
    </row>
    <row r="3579" spans="7:15" ht="13.5" customHeight="1" x14ac:dyDescent="0.25">
      <c r="G3579" s="50">
        <v>42483</v>
      </c>
      <c r="H3579" s="51" t="s">
        <v>4</v>
      </c>
      <c r="I3579" s="124"/>
      <c r="J3579" s="51">
        <v>4</v>
      </c>
      <c r="K3579" s="51">
        <v>12</v>
      </c>
      <c r="L3579" s="52">
        <v>7</v>
      </c>
      <c r="M3579" s="49">
        <f t="shared" si="165"/>
        <v>2234</v>
      </c>
      <c r="N3579" s="2">
        <f t="shared" si="166"/>
        <v>3</v>
      </c>
      <c r="O3579" s="16">
        <f t="shared" si="167"/>
        <v>3</v>
      </c>
    </row>
    <row r="3580" spans="7:15" ht="13.5" customHeight="1" x14ac:dyDescent="0.25">
      <c r="G3580" s="50">
        <v>42483</v>
      </c>
      <c r="H3580" s="51" t="s">
        <v>4</v>
      </c>
      <c r="I3580" s="124"/>
      <c r="J3580" s="51">
        <v>4</v>
      </c>
      <c r="K3580" s="51">
        <v>12</v>
      </c>
      <c r="L3580" s="52">
        <v>7</v>
      </c>
      <c r="M3580" s="49">
        <f t="shared" si="165"/>
        <v>2234</v>
      </c>
      <c r="N3580" s="2">
        <f t="shared" si="166"/>
        <v>3</v>
      </c>
      <c r="O3580" s="16">
        <f t="shared" si="167"/>
        <v>3</v>
      </c>
    </row>
    <row r="3581" spans="7:15" ht="13.5" customHeight="1" x14ac:dyDescent="0.25">
      <c r="G3581" s="50">
        <v>42483</v>
      </c>
      <c r="H3581" s="51" t="s">
        <v>4</v>
      </c>
      <c r="I3581" s="124"/>
      <c r="J3581" s="51">
        <v>4</v>
      </c>
      <c r="K3581" s="51">
        <v>12</v>
      </c>
      <c r="L3581" s="52">
        <v>7</v>
      </c>
      <c r="M3581" s="49">
        <f t="shared" si="165"/>
        <v>2234</v>
      </c>
      <c r="N3581" s="2">
        <f t="shared" si="166"/>
        <v>3</v>
      </c>
      <c r="O3581" s="16">
        <f t="shared" si="167"/>
        <v>3</v>
      </c>
    </row>
    <row r="3582" spans="7:15" ht="13.5" customHeight="1" x14ac:dyDescent="0.25">
      <c r="G3582" s="50">
        <v>42483</v>
      </c>
      <c r="H3582" s="51" t="s">
        <v>4</v>
      </c>
      <c r="I3582" s="124"/>
      <c r="J3582" s="51">
        <v>4</v>
      </c>
      <c r="K3582" s="51">
        <v>12</v>
      </c>
      <c r="L3582" s="52">
        <v>7</v>
      </c>
      <c r="M3582" s="49">
        <f t="shared" si="165"/>
        <v>2234</v>
      </c>
      <c r="N3582" s="2">
        <f t="shared" si="166"/>
        <v>2</v>
      </c>
      <c r="O3582" s="16">
        <f t="shared" si="167"/>
        <v>3</v>
      </c>
    </row>
    <row r="3583" spans="7:15" ht="13.5" customHeight="1" x14ac:dyDescent="0.25">
      <c r="G3583" s="50">
        <v>42483</v>
      </c>
      <c r="H3583" s="51" t="s">
        <v>4</v>
      </c>
      <c r="I3583" s="124"/>
      <c r="J3583" s="51">
        <v>4</v>
      </c>
      <c r="K3583" s="51">
        <v>12</v>
      </c>
      <c r="L3583" s="52">
        <v>7</v>
      </c>
      <c r="M3583" s="49">
        <f t="shared" si="165"/>
        <v>2234</v>
      </c>
      <c r="N3583" s="2">
        <f t="shared" si="166"/>
        <v>1</v>
      </c>
      <c r="O3583" s="16">
        <f t="shared" si="167"/>
        <v>3</v>
      </c>
    </row>
    <row r="3584" spans="7:15" ht="13.5" customHeight="1" x14ac:dyDescent="0.25">
      <c r="G3584" s="50">
        <v>42483</v>
      </c>
      <c r="H3584" s="51" t="s">
        <v>4</v>
      </c>
      <c r="I3584" s="124"/>
      <c r="J3584" s="51">
        <v>4</v>
      </c>
      <c r="K3584" s="51">
        <v>12</v>
      </c>
      <c r="L3584" s="52">
        <v>8</v>
      </c>
      <c r="M3584" s="49">
        <f t="shared" si="165"/>
        <v>2235</v>
      </c>
      <c r="N3584" s="2">
        <f t="shared" si="166"/>
        <v>3</v>
      </c>
      <c r="O3584" s="16">
        <f t="shared" si="167"/>
        <v>3</v>
      </c>
    </row>
    <row r="3585" spans="7:15" ht="13.5" customHeight="1" x14ac:dyDescent="0.25">
      <c r="G3585" s="50">
        <v>42483</v>
      </c>
      <c r="H3585" s="51" t="s">
        <v>4</v>
      </c>
      <c r="I3585" s="124"/>
      <c r="J3585" s="51">
        <v>4</v>
      </c>
      <c r="K3585" s="51">
        <v>12</v>
      </c>
      <c r="L3585" s="52">
        <v>8</v>
      </c>
      <c r="M3585" s="49">
        <f t="shared" si="165"/>
        <v>2235</v>
      </c>
      <c r="N3585" s="2">
        <f t="shared" si="166"/>
        <v>3</v>
      </c>
      <c r="O3585" s="16">
        <f t="shared" si="167"/>
        <v>3</v>
      </c>
    </row>
    <row r="3586" spans="7:15" ht="13.5" customHeight="1" x14ac:dyDescent="0.25">
      <c r="G3586" s="50">
        <v>42483</v>
      </c>
      <c r="H3586" s="51" t="s">
        <v>4</v>
      </c>
      <c r="I3586" s="124"/>
      <c r="J3586" s="51">
        <v>4</v>
      </c>
      <c r="K3586" s="51">
        <v>12</v>
      </c>
      <c r="L3586" s="52">
        <v>8</v>
      </c>
      <c r="M3586" s="49">
        <f t="shared" si="165"/>
        <v>2235</v>
      </c>
      <c r="N3586" s="2">
        <f t="shared" si="166"/>
        <v>3</v>
      </c>
      <c r="O3586" s="16">
        <f t="shared" si="167"/>
        <v>3</v>
      </c>
    </row>
    <row r="3587" spans="7:15" ht="13.5" customHeight="1" x14ac:dyDescent="0.25">
      <c r="G3587" s="50">
        <v>42483</v>
      </c>
      <c r="H3587" s="51" t="s">
        <v>4</v>
      </c>
      <c r="I3587" s="124"/>
      <c r="J3587" s="51">
        <v>4</v>
      </c>
      <c r="K3587" s="51">
        <v>12</v>
      </c>
      <c r="L3587" s="52">
        <v>8</v>
      </c>
      <c r="M3587" s="49">
        <f t="shared" si="165"/>
        <v>2235</v>
      </c>
      <c r="N3587" s="2">
        <f t="shared" si="166"/>
        <v>2</v>
      </c>
      <c r="O3587" s="16">
        <f t="shared" si="167"/>
        <v>3</v>
      </c>
    </row>
    <row r="3588" spans="7:15" ht="13.5" customHeight="1" x14ac:dyDescent="0.25">
      <c r="G3588" s="50">
        <v>42483</v>
      </c>
      <c r="H3588" s="51" t="s">
        <v>4</v>
      </c>
      <c r="I3588" s="124"/>
      <c r="J3588" s="51">
        <v>4</v>
      </c>
      <c r="K3588" s="51">
        <v>12</v>
      </c>
      <c r="L3588" s="52">
        <v>8</v>
      </c>
      <c r="M3588" s="49">
        <f t="shared" si="165"/>
        <v>2235</v>
      </c>
      <c r="N3588" s="2">
        <f t="shared" si="166"/>
        <v>1</v>
      </c>
      <c r="O3588" s="16">
        <f t="shared" si="167"/>
        <v>3</v>
      </c>
    </row>
    <row r="3589" spans="7:15" ht="13.5" customHeight="1" x14ac:dyDescent="0.25">
      <c r="G3589" s="50">
        <v>42483</v>
      </c>
      <c r="H3589" s="51" t="s">
        <v>4</v>
      </c>
      <c r="I3589" s="124"/>
      <c r="J3589" s="51">
        <v>4</v>
      </c>
      <c r="K3589" s="51">
        <v>12</v>
      </c>
      <c r="L3589" s="52">
        <v>9</v>
      </c>
      <c r="M3589" s="49">
        <f t="shared" si="165"/>
        <v>2236</v>
      </c>
      <c r="N3589" s="2">
        <f t="shared" si="166"/>
        <v>3</v>
      </c>
      <c r="O3589" s="16">
        <f t="shared" si="167"/>
        <v>3</v>
      </c>
    </row>
    <row r="3590" spans="7:15" ht="13.5" customHeight="1" x14ac:dyDescent="0.25">
      <c r="G3590" s="50">
        <v>42483</v>
      </c>
      <c r="H3590" s="51" t="s">
        <v>4</v>
      </c>
      <c r="I3590" s="124"/>
      <c r="J3590" s="51">
        <v>4</v>
      </c>
      <c r="K3590" s="51">
        <v>12</v>
      </c>
      <c r="L3590" s="52">
        <v>9</v>
      </c>
      <c r="M3590" s="49">
        <f t="shared" ref="M3590:M3653" si="168">IF(AND(G3590=G3589,L3590=L3589,I3590=I3589),M3589,M3589+1)</f>
        <v>2236</v>
      </c>
      <c r="N3590" s="2">
        <f t="shared" si="166"/>
        <v>3</v>
      </c>
      <c r="O3590" s="16">
        <f t="shared" si="167"/>
        <v>3</v>
      </c>
    </row>
    <row r="3591" spans="7:15" ht="13.5" customHeight="1" x14ac:dyDescent="0.25">
      <c r="G3591" s="50">
        <v>42483</v>
      </c>
      <c r="H3591" s="51" t="s">
        <v>4</v>
      </c>
      <c r="I3591" s="124"/>
      <c r="J3591" s="51">
        <v>4</v>
      </c>
      <c r="K3591" s="51">
        <v>12</v>
      </c>
      <c r="L3591" s="52">
        <v>9</v>
      </c>
      <c r="M3591" s="49">
        <f t="shared" si="168"/>
        <v>2236</v>
      </c>
      <c r="N3591" s="2">
        <f t="shared" si="166"/>
        <v>3</v>
      </c>
      <c r="O3591" s="16">
        <f t="shared" si="167"/>
        <v>3</v>
      </c>
    </row>
    <row r="3592" spans="7:15" ht="13.5" customHeight="1" x14ac:dyDescent="0.25">
      <c r="G3592" s="50">
        <v>42483</v>
      </c>
      <c r="H3592" s="51" t="s">
        <v>4</v>
      </c>
      <c r="I3592" s="124"/>
      <c r="J3592" s="51">
        <v>4</v>
      </c>
      <c r="K3592" s="51">
        <v>12</v>
      </c>
      <c r="L3592" s="52">
        <v>9</v>
      </c>
      <c r="M3592" s="49">
        <f t="shared" si="168"/>
        <v>2236</v>
      </c>
      <c r="N3592" s="2">
        <f t="shared" si="166"/>
        <v>2</v>
      </c>
      <c r="O3592" s="16">
        <f t="shared" si="167"/>
        <v>3</v>
      </c>
    </row>
    <row r="3593" spans="7:15" ht="13.5" customHeight="1" x14ac:dyDescent="0.25">
      <c r="G3593" s="50">
        <v>42483</v>
      </c>
      <c r="H3593" s="51" t="s">
        <v>4</v>
      </c>
      <c r="I3593" s="124"/>
      <c r="J3593" s="51">
        <v>4</v>
      </c>
      <c r="K3593" s="51">
        <v>12</v>
      </c>
      <c r="L3593" s="52">
        <v>9</v>
      </c>
      <c r="M3593" s="49">
        <f t="shared" si="168"/>
        <v>2236</v>
      </c>
      <c r="N3593" s="2">
        <f t="shared" ref="N3593:N3656" si="169">IF(M3593=M3595,3,IF(M3593=M3594,2,1))</f>
        <v>1</v>
      </c>
      <c r="O3593" s="16">
        <f t="shared" ref="O3593:O3656" si="170">IF(N3591=3,3,IF(N3592=3,3,IF(N3592=2,2,N3593)))</f>
        <v>3</v>
      </c>
    </row>
    <row r="3594" spans="7:15" ht="13.5" customHeight="1" x14ac:dyDescent="0.25">
      <c r="G3594" s="50">
        <v>42485</v>
      </c>
      <c r="H3594" s="51" t="s">
        <v>3</v>
      </c>
      <c r="I3594" s="124"/>
      <c r="J3594" s="51">
        <v>3</v>
      </c>
      <c r="K3594" s="51">
        <v>9</v>
      </c>
      <c r="L3594" s="52">
        <v>3</v>
      </c>
      <c r="M3594" s="49">
        <f t="shared" si="168"/>
        <v>2237</v>
      </c>
      <c r="N3594" s="2">
        <f t="shared" si="169"/>
        <v>3</v>
      </c>
      <c r="O3594" s="16">
        <f t="shared" si="170"/>
        <v>3</v>
      </c>
    </row>
    <row r="3595" spans="7:15" ht="13.5" customHeight="1" x14ac:dyDescent="0.25">
      <c r="G3595" s="50">
        <v>42485</v>
      </c>
      <c r="H3595" s="51" t="s">
        <v>3</v>
      </c>
      <c r="I3595" s="124"/>
      <c r="J3595" s="51">
        <v>3</v>
      </c>
      <c r="K3595" s="51">
        <v>9</v>
      </c>
      <c r="L3595" s="52">
        <v>3</v>
      </c>
      <c r="M3595" s="49">
        <f t="shared" si="168"/>
        <v>2237</v>
      </c>
      <c r="N3595" s="2">
        <f t="shared" si="169"/>
        <v>3</v>
      </c>
      <c r="O3595" s="16">
        <f t="shared" si="170"/>
        <v>3</v>
      </c>
    </row>
    <row r="3596" spans="7:15" ht="13.5" customHeight="1" x14ac:dyDescent="0.25">
      <c r="G3596" s="50">
        <v>42485</v>
      </c>
      <c r="H3596" s="51" t="s">
        <v>3</v>
      </c>
      <c r="I3596" s="124"/>
      <c r="J3596" s="51">
        <v>3</v>
      </c>
      <c r="K3596" s="51">
        <v>9</v>
      </c>
      <c r="L3596" s="52">
        <v>3</v>
      </c>
      <c r="M3596" s="49">
        <f t="shared" si="168"/>
        <v>2237</v>
      </c>
      <c r="N3596" s="2">
        <f t="shared" si="169"/>
        <v>3</v>
      </c>
      <c r="O3596" s="16">
        <f t="shared" si="170"/>
        <v>3</v>
      </c>
    </row>
    <row r="3597" spans="7:15" ht="13.5" customHeight="1" x14ac:dyDescent="0.25">
      <c r="G3597" s="50">
        <v>42485</v>
      </c>
      <c r="H3597" s="51" t="s">
        <v>3</v>
      </c>
      <c r="I3597" s="124"/>
      <c r="J3597" s="51">
        <v>3</v>
      </c>
      <c r="K3597" s="51">
        <v>9</v>
      </c>
      <c r="L3597" s="52">
        <v>3</v>
      </c>
      <c r="M3597" s="49">
        <f t="shared" si="168"/>
        <v>2237</v>
      </c>
      <c r="N3597" s="2">
        <f t="shared" si="169"/>
        <v>2</v>
      </c>
      <c r="O3597" s="16">
        <f t="shared" si="170"/>
        <v>3</v>
      </c>
    </row>
    <row r="3598" spans="7:15" ht="13.5" customHeight="1" x14ac:dyDescent="0.25">
      <c r="G3598" s="50">
        <v>42485</v>
      </c>
      <c r="H3598" s="51" t="s">
        <v>3</v>
      </c>
      <c r="I3598" s="124"/>
      <c r="J3598" s="51">
        <v>3</v>
      </c>
      <c r="K3598" s="51">
        <v>9</v>
      </c>
      <c r="L3598" s="52">
        <v>3</v>
      </c>
      <c r="M3598" s="49">
        <f t="shared" si="168"/>
        <v>2237</v>
      </c>
      <c r="N3598" s="2">
        <f t="shared" si="169"/>
        <v>1</v>
      </c>
      <c r="O3598" s="16">
        <f t="shared" si="170"/>
        <v>3</v>
      </c>
    </row>
    <row r="3599" spans="7:15" ht="13.5" customHeight="1" x14ac:dyDescent="0.25">
      <c r="G3599" s="50">
        <v>42485</v>
      </c>
      <c r="H3599" s="51" t="s">
        <v>3</v>
      </c>
      <c r="I3599" s="124"/>
      <c r="J3599" s="51">
        <v>3</v>
      </c>
      <c r="K3599" s="51">
        <v>9</v>
      </c>
      <c r="L3599" s="52">
        <v>4</v>
      </c>
      <c r="M3599" s="49">
        <f t="shared" si="168"/>
        <v>2238</v>
      </c>
      <c r="N3599" s="2">
        <f t="shared" si="169"/>
        <v>3</v>
      </c>
      <c r="O3599" s="16">
        <f t="shared" si="170"/>
        <v>3</v>
      </c>
    </row>
    <row r="3600" spans="7:15" ht="13.5" customHeight="1" x14ac:dyDescent="0.25">
      <c r="G3600" s="50">
        <v>42485</v>
      </c>
      <c r="H3600" s="51" t="s">
        <v>3</v>
      </c>
      <c r="I3600" s="124"/>
      <c r="J3600" s="51">
        <v>3</v>
      </c>
      <c r="K3600" s="51">
        <v>9</v>
      </c>
      <c r="L3600" s="52">
        <v>4</v>
      </c>
      <c r="M3600" s="49">
        <f t="shared" si="168"/>
        <v>2238</v>
      </c>
      <c r="N3600" s="2">
        <f t="shared" si="169"/>
        <v>3</v>
      </c>
      <c r="O3600" s="16">
        <f t="shared" si="170"/>
        <v>3</v>
      </c>
    </row>
    <row r="3601" spans="7:15" ht="13.5" customHeight="1" x14ac:dyDescent="0.25">
      <c r="G3601" s="50">
        <v>42485</v>
      </c>
      <c r="H3601" s="51" t="s">
        <v>3</v>
      </c>
      <c r="I3601" s="124"/>
      <c r="J3601" s="51">
        <v>3</v>
      </c>
      <c r="K3601" s="51">
        <v>9</v>
      </c>
      <c r="L3601" s="52">
        <v>4</v>
      </c>
      <c r="M3601" s="49">
        <f t="shared" si="168"/>
        <v>2238</v>
      </c>
      <c r="N3601" s="2">
        <f t="shared" si="169"/>
        <v>3</v>
      </c>
      <c r="O3601" s="16">
        <f t="shared" si="170"/>
        <v>3</v>
      </c>
    </row>
    <row r="3602" spans="7:15" ht="13.5" customHeight="1" x14ac:dyDescent="0.25">
      <c r="G3602" s="50">
        <v>42485</v>
      </c>
      <c r="H3602" s="51" t="s">
        <v>3</v>
      </c>
      <c r="I3602" s="124"/>
      <c r="J3602" s="51">
        <v>3</v>
      </c>
      <c r="K3602" s="51">
        <v>9</v>
      </c>
      <c r="L3602" s="52">
        <v>4</v>
      </c>
      <c r="M3602" s="49">
        <f t="shared" si="168"/>
        <v>2238</v>
      </c>
      <c r="N3602" s="2">
        <f t="shared" si="169"/>
        <v>2</v>
      </c>
      <c r="O3602" s="16">
        <f t="shared" si="170"/>
        <v>3</v>
      </c>
    </row>
    <row r="3603" spans="7:15" ht="13.5" customHeight="1" x14ac:dyDescent="0.25">
      <c r="G3603" s="50">
        <v>42485</v>
      </c>
      <c r="H3603" s="51" t="s">
        <v>3</v>
      </c>
      <c r="I3603" s="124"/>
      <c r="J3603" s="51">
        <v>3</v>
      </c>
      <c r="K3603" s="51">
        <v>9</v>
      </c>
      <c r="L3603" s="52">
        <v>4</v>
      </c>
      <c r="M3603" s="49">
        <f t="shared" si="168"/>
        <v>2238</v>
      </c>
      <c r="N3603" s="2">
        <f t="shared" si="169"/>
        <v>1</v>
      </c>
      <c r="O3603" s="16">
        <f t="shared" si="170"/>
        <v>3</v>
      </c>
    </row>
    <row r="3604" spans="7:15" ht="13.5" customHeight="1" x14ac:dyDescent="0.25">
      <c r="G3604" s="50">
        <v>42485</v>
      </c>
      <c r="H3604" s="51" t="s">
        <v>3</v>
      </c>
      <c r="I3604" s="124"/>
      <c r="J3604" s="51">
        <v>3</v>
      </c>
      <c r="K3604" s="51">
        <v>9</v>
      </c>
      <c r="L3604" s="52">
        <v>5</v>
      </c>
      <c r="M3604" s="49">
        <f t="shared" si="168"/>
        <v>2239</v>
      </c>
      <c r="N3604" s="2">
        <f t="shared" si="169"/>
        <v>3</v>
      </c>
      <c r="O3604" s="16">
        <f t="shared" si="170"/>
        <v>3</v>
      </c>
    </row>
    <row r="3605" spans="7:15" ht="13.5" customHeight="1" x14ac:dyDescent="0.25">
      <c r="G3605" s="50">
        <v>42485</v>
      </c>
      <c r="H3605" s="51" t="s">
        <v>3</v>
      </c>
      <c r="I3605" s="124"/>
      <c r="J3605" s="51">
        <v>3</v>
      </c>
      <c r="K3605" s="51">
        <v>9</v>
      </c>
      <c r="L3605" s="52">
        <v>5</v>
      </c>
      <c r="M3605" s="49">
        <f t="shared" si="168"/>
        <v>2239</v>
      </c>
      <c r="N3605" s="2">
        <f t="shared" si="169"/>
        <v>3</v>
      </c>
      <c r="O3605" s="16">
        <f t="shared" si="170"/>
        <v>3</v>
      </c>
    </row>
    <row r="3606" spans="7:15" ht="13.5" customHeight="1" x14ac:dyDescent="0.25">
      <c r="G3606" s="50">
        <v>42485</v>
      </c>
      <c r="H3606" s="51" t="s">
        <v>3</v>
      </c>
      <c r="I3606" s="124"/>
      <c r="J3606" s="51">
        <v>3</v>
      </c>
      <c r="K3606" s="51">
        <v>9</v>
      </c>
      <c r="L3606" s="52">
        <v>5</v>
      </c>
      <c r="M3606" s="49">
        <f t="shared" si="168"/>
        <v>2239</v>
      </c>
      <c r="N3606" s="2">
        <f t="shared" si="169"/>
        <v>3</v>
      </c>
      <c r="O3606" s="16">
        <f t="shared" si="170"/>
        <v>3</v>
      </c>
    </row>
    <row r="3607" spans="7:15" ht="13.5" customHeight="1" x14ac:dyDescent="0.25">
      <c r="G3607" s="50">
        <v>42485</v>
      </c>
      <c r="H3607" s="51" t="s">
        <v>3</v>
      </c>
      <c r="I3607" s="124"/>
      <c r="J3607" s="51">
        <v>3</v>
      </c>
      <c r="K3607" s="51">
        <v>9</v>
      </c>
      <c r="L3607" s="52">
        <v>5</v>
      </c>
      <c r="M3607" s="49">
        <f t="shared" si="168"/>
        <v>2239</v>
      </c>
      <c r="N3607" s="2">
        <f t="shared" si="169"/>
        <v>2</v>
      </c>
      <c r="O3607" s="16">
        <f t="shared" si="170"/>
        <v>3</v>
      </c>
    </row>
    <row r="3608" spans="7:15" ht="13.5" customHeight="1" x14ac:dyDescent="0.25">
      <c r="G3608" s="50">
        <v>42485</v>
      </c>
      <c r="H3608" s="51" t="s">
        <v>3</v>
      </c>
      <c r="I3608" s="124"/>
      <c r="J3608" s="51">
        <v>3</v>
      </c>
      <c r="K3608" s="51">
        <v>9</v>
      </c>
      <c r="L3608" s="52">
        <v>5</v>
      </c>
      <c r="M3608" s="49">
        <f t="shared" si="168"/>
        <v>2239</v>
      </c>
      <c r="N3608" s="2">
        <f t="shared" si="169"/>
        <v>1</v>
      </c>
      <c r="O3608" s="16">
        <f t="shared" si="170"/>
        <v>3</v>
      </c>
    </row>
    <row r="3609" spans="7:15" ht="13.5" customHeight="1" x14ac:dyDescent="0.25">
      <c r="G3609" s="50">
        <v>42485</v>
      </c>
      <c r="H3609" s="51" t="s">
        <v>3</v>
      </c>
      <c r="I3609" s="124"/>
      <c r="J3609" s="51">
        <v>3</v>
      </c>
      <c r="K3609" s="51">
        <v>9</v>
      </c>
      <c r="L3609" s="52">
        <v>6</v>
      </c>
      <c r="M3609" s="49">
        <f t="shared" si="168"/>
        <v>2240</v>
      </c>
      <c r="N3609" s="2">
        <f t="shared" si="169"/>
        <v>3</v>
      </c>
      <c r="O3609" s="16">
        <f t="shared" si="170"/>
        <v>3</v>
      </c>
    </row>
    <row r="3610" spans="7:15" ht="13.5" customHeight="1" x14ac:dyDescent="0.25">
      <c r="G3610" s="50">
        <v>42485</v>
      </c>
      <c r="H3610" s="51" t="s">
        <v>3</v>
      </c>
      <c r="I3610" s="124"/>
      <c r="J3610" s="51">
        <v>3</v>
      </c>
      <c r="K3610" s="51">
        <v>9</v>
      </c>
      <c r="L3610" s="52">
        <v>6</v>
      </c>
      <c r="M3610" s="49">
        <f t="shared" si="168"/>
        <v>2240</v>
      </c>
      <c r="N3610" s="2">
        <f t="shared" si="169"/>
        <v>3</v>
      </c>
      <c r="O3610" s="16">
        <f t="shared" si="170"/>
        <v>3</v>
      </c>
    </row>
    <row r="3611" spans="7:15" ht="13.5" customHeight="1" x14ac:dyDescent="0.25">
      <c r="G3611" s="50">
        <v>42485</v>
      </c>
      <c r="H3611" s="51" t="s">
        <v>3</v>
      </c>
      <c r="I3611" s="124"/>
      <c r="J3611" s="51">
        <v>3</v>
      </c>
      <c r="K3611" s="51">
        <v>9</v>
      </c>
      <c r="L3611" s="52">
        <v>6</v>
      </c>
      <c r="M3611" s="49">
        <f t="shared" si="168"/>
        <v>2240</v>
      </c>
      <c r="N3611" s="2">
        <f t="shared" si="169"/>
        <v>3</v>
      </c>
      <c r="O3611" s="16">
        <f t="shared" si="170"/>
        <v>3</v>
      </c>
    </row>
    <row r="3612" spans="7:15" ht="13.5" customHeight="1" x14ac:dyDescent="0.25">
      <c r="G3612" s="50">
        <v>42485</v>
      </c>
      <c r="H3612" s="51" t="s">
        <v>3</v>
      </c>
      <c r="I3612" s="124"/>
      <c r="J3612" s="51">
        <v>3</v>
      </c>
      <c r="K3612" s="51">
        <v>9</v>
      </c>
      <c r="L3612" s="52">
        <v>6</v>
      </c>
      <c r="M3612" s="49">
        <f t="shared" si="168"/>
        <v>2240</v>
      </c>
      <c r="N3612" s="2">
        <f t="shared" si="169"/>
        <v>2</v>
      </c>
      <c r="O3612" s="16">
        <f t="shared" si="170"/>
        <v>3</v>
      </c>
    </row>
    <row r="3613" spans="7:15" ht="13.5" customHeight="1" x14ac:dyDescent="0.25">
      <c r="G3613" s="50">
        <v>42485</v>
      </c>
      <c r="H3613" s="51" t="s">
        <v>3</v>
      </c>
      <c r="I3613" s="124"/>
      <c r="J3613" s="51">
        <v>3</v>
      </c>
      <c r="K3613" s="51">
        <v>9</v>
      </c>
      <c r="L3613" s="52">
        <v>6</v>
      </c>
      <c r="M3613" s="49">
        <f t="shared" si="168"/>
        <v>2240</v>
      </c>
      <c r="N3613" s="2">
        <f t="shared" si="169"/>
        <v>1</v>
      </c>
      <c r="O3613" s="16">
        <f t="shared" si="170"/>
        <v>3</v>
      </c>
    </row>
    <row r="3614" spans="7:15" ht="13.5" customHeight="1" x14ac:dyDescent="0.25">
      <c r="G3614" s="50">
        <v>42485</v>
      </c>
      <c r="H3614" s="51" t="s">
        <v>3</v>
      </c>
      <c r="I3614" s="124"/>
      <c r="J3614" s="51">
        <v>3</v>
      </c>
      <c r="K3614" s="51">
        <v>9</v>
      </c>
      <c r="L3614" s="52">
        <v>7</v>
      </c>
      <c r="M3614" s="49">
        <f t="shared" si="168"/>
        <v>2241</v>
      </c>
      <c r="N3614" s="2">
        <f t="shared" si="169"/>
        <v>3</v>
      </c>
      <c r="O3614" s="16">
        <f t="shared" si="170"/>
        <v>3</v>
      </c>
    </row>
    <row r="3615" spans="7:15" ht="13.5" customHeight="1" x14ac:dyDescent="0.25">
      <c r="G3615" s="50">
        <v>42485</v>
      </c>
      <c r="H3615" s="51" t="s">
        <v>3</v>
      </c>
      <c r="I3615" s="124"/>
      <c r="J3615" s="51">
        <v>3</v>
      </c>
      <c r="K3615" s="51">
        <v>9</v>
      </c>
      <c r="L3615" s="52">
        <v>7</v>
      </c>
      <c r="M3615" s="49">
        <f t="shared" si="168"/>
        <v>2241</v>
      </c>
      <c r="N3615" s="2">
        <f t="shared" si="169"/>
        <v>3</v>
      </c>
      <c r="O3615" s="16">
        <f t="shared" si="170"/>
        <v>3</v>
      </c>
    </row>
    <row r="3616" spans="7:15" ht="13.5" customHeight="1" x14ac:dyDescent="0.25">
      <c r="G3616" s="50">
        <v>42485</v>
      </c>
      <c r="H3616" s="51" t="s">
        <v>3</v>
      </c>
      <c r="I3616" s="124"/>
      <c r="J3616" s="51">
        <v>3</v>
      </c>
      <c r="K3616" s="51">
        <v>9</v>
      </c>
      <c r="L3616" s="52">
        <v>7</v>
      </c>
      <c r="M3616" s="49">
        <f t="shared" si="168"/>
        <v>2241</v>
      </c>
      <c r="N3616" s="2">
        <f t="shared" si="169"/>
        <v>3</v>
      </c>
      <c r="O3616" s="16">
        <f t="shared" si="170"/>
        <v>3</v>
      </c>
    </row>
    <row r="3617" spans="7:15" ht="13.5" customHeight="1" x14ac:dyDescent="0.25">
      <c r="G3617" s="50">
        <v>42485</v>
      </c>
      <c r="H3617" s="51" t="s">
        <v>3</v>
      </c>
      <c r="I3617" s="124"/>
      <c r="J3617" s="51">
        <v>3</v>
      </c>
      <c r="K3617" s="51">
        <v>9</v>
      </c>
      <c r="L3617" s="52">
        <v>7</v>
      </c>
      <c r="M3617" s="49">
        <f t="shared" si="168"/>
        <v>2241</v>
      </c>
      <c r="N3617" s="2">
        <f t="shared" si="169"/>
        <v>2</v>
      </c>
      <c r="O3617" s="16">
        <f t="shared" si="170"/>
        <v>3</v>
      </c>
    </row>
    <row r="3618" spans="7:15" ht="13.5" customHeight="1" x14ac:dyDescent="0.25">
      <c r="G3618" s="50">
        <v>42485</v>
      </c>
      <c r="H3618" s="51" t="s">
        <v>3</v>
      </c>
      <c r="I3618" s="124"/>
      <c r="J3618" s="51">
        <v>3</v>
      </c>
      <c r="K3618" s="51">
        <v>9</v>
      </c>
      <c r="L3618" s="52">
        <v>7</v>
      </c>
      <c r="M3618" s="49">
        <f t="shared" si="168"/>
        <v>2241</v>
      </c>
      <c r="N3618" s="2">
        <f t="shared" si="169"/>
        <v>1</v>
      </c>
      <c r="O3618" s="16">
        <f t="shared" si="170"/>
        <v>3</v>
      </c>
    </row>
    <row r="3619" spans="7:15" ht="13.5" customHeight="1" x14ac:dyDescent="0.25">
      <c r="G3619" s="50">
        <v>42485</v>
      </c>
      <c r="H3619" s="51" t="s">
        <v>3</v>
      </c>
      <c r="I3619" s="124"/>
      <c r="J3619" s="51">
        <v>3</v>
      </c>
      <c r="K3619" s="51">
        <v>9</v>
      </c>
      <c r="L3619" s="52">
        <v>8</v>
      </c>
      <c r="M3619" s="49">
        <f t="shared" si="168"/>
        <v>2242</v>
      </c>
      <c r="N3619" s="2">
        <f t="shared" si="169"/>
        <v>3</v>
      </c>
      <c r="O3619" s="16">
        <f t="shared" si="170"/>
        <v>3</v>
      </c>
    </row>
    <row r="3620" spans="7:15" ht="13.5" customHeight="1" x14ac:dyDescent="0.25">
      <c r="G3620" s="50">
        <v>42485</v>
      </c>
      <c r="H3620" s="51" t="s">
        <v>3</v>
      </c>
      <c r="I3620" s="124"/>
      <c r="J3620" s="51">
        <v>3</v>
      </c>
      <c r="K3620" s="51">
        <v>9</v>
      </c>
      <c r="L3620" s="52">
        <v>8</v>
      </c>
      <c r="M3620" s="49">
        <f t="shared" si="168"/>
        <v>2242</v>
      </c>
      <c r="N3620" s="2">
        <f t="shared" si="169"/>
        <v>3</v>
      </c>
      <c r="O3620" s="16">
        <f t="shared" si="170"/>
        <v>3</v>
      </c>
    </row>
    <row r="3621" spans="7:15" ht="13.5" customHeight="1" x14ac:dyDescent="0.25">
      <c r="G3621" s="50">
        <v>42485</v>
      </c>
      <c r="H3621" s="51" t="s">
        <v>3</v>
      </c>
      <c r="I3621" s="124"/>
      <c r="J3621" s="51">
        <v>3</v>
      </c>
      <c r="K3621" s="51">
        <v>9</v>
      </c>
      <c r="L3621" s="52">
        <v>8</v>
      </c>
      <c r="M3621" s="49">
        <f t="shared" si="168"/>
        <v>2242</v>
      </c>
      <c r="N3621" s="2">
        <f t="shared" si="169"/>
        <v>3</v>
      </c>
      <c r="O3621" s="16">
        <f t="shared" si="170"/>
        <v>3</v>
      </c>
    </row>
    <row r="3622" spans="7:15" ht="13.5" customHeight="1" x14ac:dyDescent="0.25">
      <c r="G3622" s="50">
        <v>42485</v>
      </c>
      <c r="H3622" s="51" t="s">
        <v>3</v>
      </c>
      <c r="I3622" s="124"/>
      <c r="J3622" s="51">
        <v>3</v>
      </c>
      <c r="K3622" s="51">
        <v>9</v>
      </c>
      <c r="L3622" s="52">
        <v>8</v>
      </c>
      <c r="M3622" s="49">
        <f t="shared" si="168"/>
        <v>2242</v>
      </c>
      <c r="N3622" s="2">
        <f t="shared" si="169"/>
        <v>2</v>
      </c>
      <c r="O3622" s="16">
        <f t="shared" si="170"/>
        <v>3</v>
      </c>
    </row>
    <row r="3623" spans="7:15" ht="13.5" customHeight="1" x14ac:dyDescent="0.25">
      <c r="G3623" s="50">
        <v>42485</v>
      </c>
      <c r="H3623" s="51" t="s">
        <v>3</v>
      </c>
      <c r="I3623" s="124"/>
      <c r="J3623" s="51">
        <v>3</v>
      </c>
      <c r="K3623" s="51">
        <v>9</v>
      </c>
      <c r="L3623" s="52">
        <v>8</v>
      </c>
      <c r="M3623" s="49">
        <f t="shared" si="168"/>
        <v>2242</v>
      </c>
      <c r="N3623" s="2">
        <f t="shared" si="169"/>
        <v>1</v>
      </c>
      <c r="O3623" s="16">
        <f t="shared" si="170"/>
        <v>3</v>
      </c>
    </row>
    <row r="3624" spans="7:15" ht="13.5" customHeight="1" x14ac:dyDescent="0.25">
      <c r="G3624" s="50">
        <v>42490</v>
      </c>
      <c r="H3624" s="51" t="s">
        <v>4</v>
      </c>
      <c r="I3624" s="124"/>
      <c r="J3624" s="51">
        <v>4</v>
      </c>
      <c r="K3624" s="51">
        <v>0</v>
      </c>
      <c r="L3624" s="52">
        <v>1</v>
      </c>
      <c r="M3624" s="49">
        <f t="shared" si="168"/>
        <v>2243</v>
      </c>
      <c r="N3624" s="2">
        <f t="shared" si="169"/>
        <v>3</v>
      </c>
      <c r="O3624" s="16">
        <f t="shared" si="170"/>
        <v>3</v>
      </c>
    </row>
    <row r="3625" spans="7:15" ht="13.5" customHeight="1" x14ac:dyDescent="0.25">
      <c r="G3625" s="50">
        <v>42490</v>
      </c>
      <c r="H3625" s="51" t="s">
        <v>4</v>
      </c>
      <c r="I3625" s="124"/>
      <c r="J3625" s="51">
        <v>4</v>
      </c>
      <c r="K3625" s="51">
        <v>0</v>
      </c>
      <c r="L3625" s="52">
        <v>1</v>
      </c>
      <c r="M3625" s="49">
        <f t="shared" si="168"/>
        <v>2243</v>
      </c>
      <c r="N3625" s="2">
        <f t="shared" si="169"/>
        <v>3</v>
      </c>
      <c r="O3625" s="16">
        <f t="shared" si="170"/>
        <v>3</v>
      </c>
    </row>
    <row r="3626" spans="7:15" ht="13.5" customHeight="1" x14ac:dyDescent="0.25">
      <c r="G3626" s="50">
        <v>42490</v>
      </c>
      <c r="H3626" s="51" t="s">
        <v>4</v>
      </c>
      <c r="I3626" s="124"/>
      <c r="J3626" s="51">
        <v>4</v>
      </c>
      <c r="K3626" s="51">
        <v>0</v>
      </c>
      <c r="L3626" s="52">
        <v>1</v>
      </c>
      <c r="M3626" s="49">
        <f t="shared" si="168"/>
        <v>2243</v>
      </c>
      <c r="N3626" s="2">
        <f t="shared" si="169"/>
        <v>3</v>
      </c>
      <c r="O3626" s="16">
        <f t="shared" si="170"/>
        <v>3</v>
      </c>
    </row>
    <row r="3627" spans="7:15" ht="13.5" customHeight="1" x14ac:dyDescent="0.25">
      <c r="G3627" s="50">
        <v>42490</v>
      </c>
      <c r="H3627" s="51" t="s">
        <v>4</v>
      </c>
      <c r="I3627" s="124"/>
      <c r="J3627" s="51">
        <v>4</v>
      </c>
      <c r="K3627" s="51">
        <v>0</v>
      </c>
      <c r="L3627" s="52">
        <v>1</v>
      </c>
      <c r="M3627" s="49">
        <f t="shared" si="168"/>
        <v>2243</v>
      </c>
      <c r="N3627" s="2">
        <f t="shared" si="169"/>
        <v>2</v>
      </c>
      <c r="O3627" s="16">
        <f t="shared" si="170"/>
        <v>3</v>
      </c>
    </row>
    <row r="3628" spans="7:15" ht="13.5" customHeight="1" x14ac:dyDescent="0.25">
      <c r="G3628" s="50">
        <v>42490</v>
      </c>
      <c r="H3628" s="51" t="s">
        <v>4</v>
      </c>
      <c r="I3628" s="124"/>
      <c r="J3628" s="51">
        <v>4</v>
      </c>
      <c r="K3628" s="51">
        <v>0</v>
      </c>
      <c r="L3628" s="52">
        <v>1</v>
      </c>
      <c r="M3628" s="49">
        <f t="shared" si="168"/>
        <v>2243</v>
      </c>
      <c r="N3628" s="2">
        <f t="shared" si="169"/>
        <v>1</v>
      </c>
      <c r="O3628" s="16">
        <f t="shared" si="170"/>
        <v>3</v>
      </c>
    </row>
    <row r="3629" spans="7:15" ht="13.5" customHeight="1" x14ac:dyDescent="0.25">
      <c r="G3629" s="50">
        <v>42490</v>
      </c>
      <c r="H3629" s="51" t="s">
        <v>4</v>
      </c>
      <c r="I3629" s="124"/>
      <c r="J3629" s="51">
        <v>4</v>
      </c>
      <c r="K3629" s="51">
        <v>0</v>
      </c>
      <c r="L3629" s="52">
        <v>2</v>
      </c>
      <c r="M3629" s="49">
        <f t="shared" si="168"/>
        <v>2244</v>
      </c>
      <c r="N3629" s="2">
        <f t="shared" si="169"/>
        <v>3</v>
      </c>
      <c r="O3629" s="16">
        <f t="shared" si="170"/>
        <v>3</v>
      </c>
    </row>
    <row r="3630" spans="7:15" ht="13.5" customHeight="1" x14ac:dyDescent="0.25">
      <c r="G3630" s="50">
        <v>42490</v>
      </c>
      <c r="H3630" s="51" t="s">
        <v>4</v>
      </c>
      <c r="I3630" s="124"/>
      <c r="J3630" s="51">
        <v>4</v>
      </c>
      <c r="K3630" s="51">
        <v>0</v>
      </c>
      <c r="L3630" s="52">
        <v>2</v>
      </c>
      <c r="M3630" s="49">
        <f t="shared" si="168"/>
        <v>2244</v>
      </c>
      <c r="N3630" s="2">
        <f t="shared" si="169"/>
        <v>3</v>
      </c>
      <c r="O3630" s="16">
        <f t="shared" si="170"/>
        <v>3</v>
      </c>
    </row>
    <row r="3631" spans="7:15" ht="13.5" customHeight="1" x14ac:dyDescent="0.25">
      <c r="G3631" s="50">
        <v>42490</v>
      </c>
      <c r="H3631" s="51" t="s">
        <v>4</v>
      </c>
      <c r="I3631" s="124"/>
      <c r="J3631" s="51">
        <v>4</v>
      </c>
      <c r="K3631" s="51">
        <v>0</v>
      </c>
      <c r="L3631" s="52">
        <v>2</v>
      </c>
      <c r="M3631" s="49">
        <f t="shared" si="168"/>
        <v>2244</v>
      </c>
      <c r="N3631" s="2">
        <f t="shared" si="169"/>
        <v>3</v>
      </c>
      <c r="O3631" s="16">
        <f t="shared" si="170"/>
        <v>3</v>
      </c>
    </row>
    <row r="3632" spans="7:15" ht="13.5" customHeight="1" x14ac:dyDescent="0.25">
      <c r="G3632" s="50">
        <v>42490</v>
      </c>
      <c r="H3632" s="51" t="s">
        <v>4</v>
      </c>
      <c r="I3632" s="124"/>
      <c r="J3632" s="51">
        <v>4</v>
      </c>
      <c r="K3632" s="51">
        <v>0</v>
      </c>
      <c r="L3632" s="52">
        <v>2</v>
      </c>
      <c r="M3632" s="49">
        <f t="shared" si="168"/>
        <v>2244</v>
      </c>
      <c r="N3632" s="2">
        <f t="shared" si="169"/>
        <v>2</v>
      </c>
      <c r="O3632" s="16">
        <f t="shared" si="170"/>
        <v>3</v>
      </c>
    </row>
    <row r="3633" spans="7:15" ht="13.5" customHeight="1" x14ac:dyDescent="0.25">
      <c r="G3633" s="50">
        <v>42490</v>
      </c>
      <c r="H3633" s="51" t="s">
        <v>4</v>
      </c>
      <c r="I3633" s="124"/>
      <c r="J3633" s="51">
        <v>4</v>
      </c>
      <c r="K3633" s="51">
        <v>0</v>
      </c>
      <c r="L3633" s="52">
        <v>2</v>
      </c>
      <c r="M3633" s="49">
        <f t="shared" si="168"/>
        <v>2244</v>
      </c>
      <c r="N3633" s="2">
        <f t="shared" si="169"/>
        <v>1</v>
      </c>
      <c r="O3633" s="16">
        <f t="shared" si="170"/>
        <v>3</v>
      </c>
    </row>
    <row r="3634" spans="7:15" ht="13.5" customHeight="1" x14ac:dyDescent="0.25">
      <c r="G3634" s="50">
        <v>42490</v>
      </c>
      <c r="H3634" s="51" t="s">
        <v>4</v>
      </c>
      <c r="I3634" s="124"/>
      <c r="J3634" s="51">
        <v>4</v>
      </c>
      <c r="K3634" s="51">
        <v>0</v>
      </c>
      <c r="L3634" s="52">
        <v>3</v>
      </c>
      <c r="M3634" s="49">
        <f t="shared" si="168"/>
        <v>2245</v>
      </c>
      <c r="N3634" s="2">
        <f t="shared" si="169"/>
        <v>3</v>
      </c>
      <c r="O3634" s="16">
        <f t="shared" si="170"/>
        <v>3</v>
      </c>
    </row>
    <row r="3635" spans="7:15" ht="13.5" customHeight="1" x14ac:dyDescent="0.25">
      <c r="G3635" s="50">
        <v>42490</v>
      </c>
      <c r="H3635" s="51" t="s">
        <v>4</v>
      </c>
      <c r="I3635" s="124"/>
      <c r="J3635" s="51">
        <v>4</v>
      </c>
      <c r="K3635" s="51">
        <v>0</v>
      </c>
      <c r="L3635" s="52">
        <v>3</v>
      </c>
      <c r="M3635" s="49">
        <f t="shared" si="168"/>
        <v>2245</v>
      </c>
      <c r="N3635" s="2">
        <f t="shared" si="169"/>
        <v>3</v>
      </c>
      <c r="O3635" s="16">
        <f t="shared" si="170"/>
        <v>3</v>
      </c>
    </row>
    <row r="3636" spans="7:15" ht="13.5" customHeight="1" x14ac:dyDescent="0.25">
      <c r="G3636" s="50">
        <v>42490</v>
      </c>
      <c r="H3636" s="51" t="s">
        <v>4</v>
      </c>
      <c r="I3636" s="124"/>
      <c r="J3636" s="51">
        <v>4</v>
      </c>
      <c r="K3636" s="51">
        <v>0</v>
      </c>
      <c r="L3636" s="52">
        <v>3</v>
      </c>
      <c r="M3636" s="49">
        <f t="shared" si="168"/>
        <v>2245</v>
      </c>
      <c r="N3636" s="2">
        <f t="shared" si="169"/>
        <v>3</v>
      </c>
      <c r="O3636" s="16">
        <f t="shared" si="170"/>
        <v>3</v>
      </c>
    </row>
    <row r="3637" spans="7:15" ht="13.5" customHeight="1" x14ac:dyDescent="0.25">
      <c r="G3637" s="50">
        <v>42490</v>
      </c>
      <c r="H3637" s="51" t="s">
        <v>4</v>
      </c>
      <c r="I3637" s="124"/>
      <c r="J3637" s="51">
        <v>4</v>
      </c>
      <c r="K3637" s="51">
        <v>0</v>
      </c>
      <c r="L3637" s="52">
        <v>3</v>
      </c>
      <c r="M3637" s="49">
        <f t="shared" si="168"/>
        <v>2245</v>
      </c>
      <c r="N3637" s="2">
        <f t="shared" si="169"/>
        <v>2</v>
      </c>
      <c r="O3637" s="16">
        <f t="shared" si="170"/>
        <v>3</v>
      </c>
    </row>
    <row r="3638" spans="7:15" ht="13.5" customHeight="1" x14ac:dyDescent="0.25">
      <c r="G3638" s="50">
        <v>42490</v>
      </c>
      <c r="H3638" s="51" t="s">
        <v>4</v>
      </c>
      <c r="I3638" s="124"/>
      <c r="J3638" s="51">
        <v>4</v>
      </c>
      <c r="K3638" s="51">
        <v>0</v>
      </c>
      <c r="L3638" s="52">
        <v>3</v>
      </c>
      <c r="M3638" s="49">
        <f t="shared" si="168"/>
        <v>2245</v>
      </c>
      <c r="N3638" s="2">
        <f t="shared" si="169"/>
        <v>1</v>
      </c>
      <c r="O3638" s="16">
        <f t="shared" si="170"/>
        <v>3</v>
      </c>
    </row>
    <row r="3639" spans="7:15" ht="13.5" customHeight="1" x14ac:dyDescent="0.25">
      <c r="G3639" s="50">
        <v>42490</v>
      </c>
      <c r="H3639" s="51" t="s">
        <v>4</v>
      </c>
      <c r="I3639" s="124"/>
      <c r="J3639" s="51">
        <v>4</v>
      </c>
      <c r="K3639" s="51">
        <v>0</v>
      </c>
      <c r="L3639" s="52">
        <v>4</v>
      </c>
      <c r="M3639" s="49">
        <f t="shared" si="168"/>
        <v>2246</v>
      </c>
      <c r="N3639" s="2">
        <f t="shared" si="169"/>
        <v>3</v>
      </c>
      <c r="O3639" s="16">
        <f t="shared" si="170"/>
        <v>3</v>
      </c>
    </row>
    <row r="3640" spans="7:15" ht="13.5" customHeight="1" x14ac:dyDescent="0.25">
      <c r="G3640" s="50">
        <v>42490</v>
      </c>
      <c r="H3640" s="51" t="s">
        <v>4</v>
      </c>
      <c r="I3640" s="124"/>
      <c r="J3640" s="51">
        <v>4</v>
      </c>
      <c r="K3640" s="51">
        <v>0</v>
      </c>
      <c r="L3640" s="52">
        <v>4</v>
      </c>
      <c r="M3640" s="49">
        <f t="shared" si="168"/>
        <v>2246</v>
      </c>
      <c r="N3640" s="2">
        <f t="shared" si="169"/>
        <v>3</v>
      </c>
      <c r="O3640" s="16">
        <f t="shared" si="170"/>
        <v>3</v>
      </c>
    </row>
    <row r="3641" spans="7:15" ht="13.5" customHeight="1" x14ac:dyDescent="0.25">
      <c r="G3641" s="50">
        <v>42490</v>
      </c>
      <c r="H3641" s="51" t="s">
        <v>4</v>
      </c>
      <c r="I3641" s="124"/>
      <c r="J3641" s="51">
        <v>4</v>
      </c>
      <c r="K3641" s="51">
        <v>0</v>
      </c>
      <c r="L3641" s="52">
        <v>4</v>
      </c>
      <c r="M3641" s="49">
        <f t="shared" si="168"/>
        <v>2246</v>
      </c>
      <c r="N3641" s="2">
        <f t="shared" si="169"/>
        <v>3</v>
      </c>
      <c r="O3641" s="16">
        <f t="shared" si="170"/>
        <v>3</v>
      </c>
    </row>
    <row r="3642" spans="7:15" ht="13.5" customHeight="1" x14ac:dyDescent="0.25">
      <c r="G3642" s="50">
        <v>42490</v>
      </c>
      <c r="H3642" s="51" t="s">
        <v>4</v>
      </c>
      <c r="I3642" s="124"/>
      <c r="J3642" s="51">
        <v>4</v>
      </c>
      <c r="K3642" s="51">
        <v>0</v>
      </c>
      <c r="L3642" s="52">
        <v>4</v>
      </c>
      <c r="M3642" s="49">
        <f t="shared" si="168"/>
        <v>2246</v>
      </c>
      <c r="N3642" s="2">
        <f t="shared" si="169"/>
        <v>2</v>
      </c>
      <c r="O3642" s="16">
        <f t="shared" si="170"/>
        <v>3</v>
      </c>
    </row>
    <row r="3643" spans="7:15" ht="13.5" customHeight="1" x14ac:dyDescent="0.25">
      <c r="G3643" s="50">
        <v>42490</v>
      </c>
      <c r="H3643" s="51" t="s">
        <v>4</v>
      </c>
      <c r="I3643" s="124"/>
      <c r="J3643" s="51">
        <v>4</v>
      </c>
      <c r="K3643" s="51">
        <v>0</v>
      </c>
      <c r="L3643" s="52">
        <v>4</v>
      </c>
      <c r="M3643" s="49">
        <f t="shared" si="168"/>
        <v>2246</v>
      </c>
      <c r="N3643" s="2">
        <f t="shared" si="169"/>
        <v>1</v>
      </c>
      <c r="O3643" s="16">
        <f t="shared" si="170"/>
        <v>3</v>
      </c>
    </row>
    <row r="3644" spans="7:15" ht="13.5" customHeight="1" x14ac:dyDescent="0.25">
      <c r="G3644" s="50">
        <v>42490</v>
      </c>
      <c r="H3644" s="51" t="s">
        <v>4</v>
      </c>
      <c r="I3644" s="124"/>
      <c r="J3644" s="51">
        <v>4</v>
      </c>
      <c r="K3644" s="51">
        <v>0</v>
      </c>
      <c r="L3644" s="52">
        <v>6</v>
      </c>
      <c r="M3644" s="49">
        <f t="shared" si="168"/>
        <v>2247</v>
      </c>
      <c r="N3644" s="2">
        <f t="shared" si="169"/>
        <v>3</v>
      </c>
      <c r="O3644" s="16">
        <f t="shared" si="170"/>
        <v>3</v>
      </c>
    </row>
    <row r="3645" spans="7:15" ht="13.5" customHeight="1" x14ac:dyDescent="0.25">
      <c r="G3645" s="50">
        <v>42490</v>
      </c>
      <c r="H3645" s="51" t="s">
        <v>4</v>
      </c>
      <c r="I3645" s="124"/>
      <c r="J3645" s="51">
        <v>4</v>
      </c>
      <c r="K3645" s="51">
        <v>0</v>
      </c>
      <c r="L3645" s="52">
        <v>6</v>
      </c>
      <c r="M3645" s="49">
        <f t="shared" si="168"/>
        <v>2247</v>
      </c>
      <c r="N3645" s="2">
        <f t="shared" si="169"/>
        <v>3</v>
      </c>
      <c r="O3645" s="16">
        <f t="shared" si="170"/>
        <v>3</v>
      </c>
    </row>
    <row r="3646" spans="7:15" ht="13.5" customHeight="1" x14ac:dyDescent="0.25">
      <c r="G3646" s="50">
        <v>42490</v>
      </c>
      <c r="H3646" s="51" t="s">
        <v>4</v>
      </c>
      <c r="I3646" s="124"/>
      <c r="J3646" s="51">
        <v>4</v>
      </c>
      <c r="K3646" s="51">
        <v>0</v>
      </c>
      <c r="L3646" s="52">
        <v>6</v>
      </c>
      <c r="M3646" s="49">
        <f t="shared" si="168"/>
        <v>2247</v>
      </c>
      <c r="N3646" s="2">
        <f t="shared" si="169"/>
        <v>3</v>
      </c>
      <c r="O3646" s="16">
        <f t="shared" si="170"/>
        <v>3</v>
      </c>
    </row>
    <row r="3647" spans="7:15" ht="13.5" customHeight="1" x14ac:dyDescent="0.25">
      <c r="G3647" s="50">
        <v>42490</v>
      </c>
      <c r="H3647" s="51" t="s">
        <v>4</v>
      </c>
      <c r="I3647" s="124"/>
      <c r="J3647" s="51">
        <v>4</v>
      </c>
      <c r="K3647" s="51">
        <v>0</v>
      </c>
      <c r="L3647" s="52">
        <v>6</v>
      </c>
      <c r="M3647" s="49">
        <f t="shared" si="168"/>
        <v>2247</v>
      </c>
      <c r="N3647" s="2">
        <f t="shared" si="169"/>
        <v>2</v>
      </c>
      <c r="O3647" s="16">
        <f t="shared" si="170"/>
        <v>3</v>
      </c>
    </row>
    <row r="3648" spans="7:15" ht="13.5" customHeight="1" x14ac:dyDescent="0.25">
      <c r="G3648" s="50">
        <v>42490</v>
      </c>
      <c r="H3648" s="51" t="s">
        <v>4</v>
      </c>
      <c r="I3648" s="124"/>
      <c r="J3648" s="51">
        <v>4</v>
      </c>
      <c r="K3648" s="51">
        <v>0</v>
      </c>
      <c r="L3648" s="52">
        <v>6</v>
      </c>
      <c r="M3648" s="49">
        <f t="shared" si="168"/>
        <v>2247</v>
      </c>
      <c r="N3648" s="2">
        <f t="shared" si="169"/>
        <v>1</v>
      </c>
      <c r="O3648" s="16">
        <f t="shared" si="170"/>
        <v>3</v>
      </c>
    </row>
    <row r="3649" spans="7:15" ht="13.5" customHeight="1" x14ac:dyDescent="0.25">
      <c r="G3649" s="50">
        <v>42490</v>
      </c>
      <c r="H3649" s="51" t="s">
        <v>4</v>
      </c>
      <c r="I3649" s="124"/>
      <c r="J3649" s="51">
        <v>4</v>
      </c>
      <c r="K3649" s="51">
        <v>0</v>
      </c>
      <c r="L3649" s="52">
        <v>7</v>
      </c>
      <c r="M3649" s="49">
        <f t="shared" si="168"/>
        <v>2248</v>
      </c>
      <c r="N3649" s="2">
        <f t="shared" si="169"/>
        <v>3</v>
      </c>
      <c r="O3649" s="16">
        <f t="shared" si="170"/>
        <v>3</v>
      </c>
    </row>
    <row r="3650" spans="7:15" ht="13.5" customHeight="1" x14ac:dyDescent="0.25">
      <c r="G3650" s="50">
        <v>42490</v>
      </c>
      <c r="H3650" s="51" t="s">
        <v>4</v>
      </c>
      <c r="I3650" s="124"/>
      <c r="J3650" s="51">
        <v>4</v>
      </c>
      <c r="K3650" s="51">
        <v>0</v>
      </c>
      <c r="L3650" s="52">
        <v>7</v>
      </c>
      <c r="M3650" s="49">
        <f t="shared" si="168"/>
        <v>2248</v>
      </c>
      <c r="N3650" s="2">
        <f t="shared" si="169"/>
        <v>3</v>
      </c>
      <c r="O3650" s="16">
        <f t="shared" si="170"/>
        <v>3</v>
      </c>
    </row>
    <row r="3651" spans="7:15" ht="13.5" customHeight="1" x14ac:dyDescent="0.25">
      <c r="G3651" s="50">
        <v>42490</v>
      </c>
      <c r="H3651" s="51" t="s">
        <v>4</v>
      </c>
      <c r="I3651" s="124"/>
      <c r="J3651" s="51">
        <v>4</v>
      </c>
      <c r="K3651" s="51">
        <v>0</v>
      </c>
      <c r="L3651" s="52">
        <v>7</v>
      </c>
      <c r="M3651" s="49">
        <f t="shared" si="168"/>
        <v>2248</v>
      </c>
      <c r="N3651" s="2">
        <f t="shared" si="169"/>
        <v>3</v>
      </c>
      <c r="O3651" s="16">
        <f t="shared" si="170"/>
        <v>3</v>
      </c>
    </row>
    <row r="3652" spans="7:15" ht="13.5" customHeight="1" x14ac:dyDescent="0.25">
      <c r="G3652" s="50">
        <v>42490</v>
      </c>
      <c r="H3652" s="51" t="s">
        <v>4</v>
      </c>
      <c r="I3652" s="124"/>
      <c r="J3652" s="51">
        <v>4</v>
      </c>
      <c r="K3652" s="51">
        <v>0</v>
      </c>
      <c r="L3652" s="52">
        <v>7</v>
      </c>
      <c r="M3652" s="49">
        <f t="shared" si="168"/>
        <v>2248</v>
      </c>
      <c r="N3652" s="2">
        <f t="shared" si="169"/>
        <v>2</v>
      </c>
      <c r="O3652" s="16">
        <f t="shared" si="170"/>
        <v>3</v>
      </c>
    </row>
    <row r="3653" spans="7:15" ht="13.5" customHeight="1" x14ac:dyDescent="0.25">
      <c r="G3653" s="50">
        <v>42490</v>
      </c>
      <c r="H3653" s="51" t="s">
        <v>4</v>
      </c>
      <c r="I3653" s="124"/>
      <c r="J3653" s="51">
        <v>4</v>
      </c>
      <c r="K3653" s="51">
        <v>0</v>
      </c>
      <c r="L3653" s="52">
        <v>7</v>
      </c>
      <c r="M3653" s="49">
        <f t="shared" si="168"/>
        <v>2248</v>
      </c>
      <c r="N3653" s="2">
        <f t="shared" si="169"/>
        <v>1</v>
      </c>
      <c r="O3653" s="16">
        <f t="shared" si="170"/>
        <v>3</v>
      </c>
    </row>
    <row r="3654" spans="7:15" ht="13.5" customHeight="1" x14ac:dyDescent="0.25">
      <c r="G3654" s="50">
        <v>42490</v>
      </c>
      <c r="H3654" s="51" t="s">
        <v>4</v>
      </c>
      <c r="I3654" s="124"/>
      <c r="J3654" s="51">
        <v>4</v>
      </c>
      <c r="K3654" s="51">
        <v>0</v>
      </c>
      <c r="L3654" s="52">
        <v>8</v>
      </c>
      <c r="M3654" s="49">
        <f t="shared" ref="M3654:M3717" si="171">IF(AND(G3654=G3653,L3654=L3653,I3654=I3653),M3653,M3653+1)</f>
        <v>2249</v>
      </c>
      <c r="N3654" s="2">
        <f t="shared" si="169"/>
        <v>3</v>
      </c>
      <c r="O3654" s="16">
        <f t="shared" si="170"/>
        <v>3</v>
      </c>
    </row>
    <row r="3655" spans="7:15" ht="13.5" customHeight="1" x14ac:dyDescent="0.25">
      <c r="G3655" s="50">
        <v>42490</v>
      </c>
      <c r="H3655" s="51" t="s">
        <v>4</v>
      </c>
      <c r="I3655" s="124"/>
      <c r="J3655" s="51">
        <v>4</v>
      </c>
      <c r="K3655" s="51">
        <v>0</v>
      </c>
      <c r="L3655" s="52">
        <v>8</v>
      </c>
      <c r="M3655" s="49">
        <f t="shared" si="171"/>
        <v>2249</v>
      </c>
      <c r="N3655" s="2">
        <f t="shared" si="169"/>
        <v>3</v>
      </c>
      <c r="O3655" s="16">
        <f t="shared" si="170"/>
        <v>3</v>
      </c>
    </row>
    <row r="3656" spans="7:15" ht="13.5" customHeight="1" x14ac:dyDescent="0.25">
      <c r="G3656" s="50">
        <v>42490</v>
      </c>
      <c r="H3656" s="51" t="s">
        <v>4</v>
      </c>
      <c r="I3656" s="124"/>
      <c r="J3656" s="51">
        <v>4</v>
      </c>
      <c r="K3656" s="51">
        <v>0</v>
      </c>
      <c r="L3656" s="52">
        <v>8</v>
      </c>
      <c r="M3656" s="49">
        <f t="shared" si="171"/>
        <v>2249</v>
      </c>
      <c r="N3656" s="2">
        <f t="shared" si="169"/>
        <v>3</v>
      </c>
      <c r="O3656" s="16">
        <f t="shared" si="170"/>
        <v>3</v>
      </c>
    </row>
    <row r="3657" spans="7:15" ht="13.5" customHeight="1" x14ac:dyDescent="0.25">
      <c r="G3657" s="50">
        <v>42490</v>
      </c>
      <c r="H3657" s="51" t="s">
        <v>4</v>
      </c>
      <c r="I3657" s="124"/>
      <c r="J3657" s="51">
        <v>4</v>
      </c>
      <c r="K3657" s="51">
        <v>0</v>
      </c>
      <c r="L3657" s="52">
        <v>8</v>
      </c>
      <c r="M3657" s="49">
        <f t="shared" si="171"/>
        <v>2249</v>
      </c>
      <c r="N3657" s="2">
        <f t="shared" ref="N3657:N3720" si="172">IF(M3657=M3659,3,IF(M3657=M3658,2,1))</f>
        <v>2</v>
      </c>
      <c r="O3657" s="16">
        <f t="shared" ref="O3657:O3720" si="173">IF(N3655=3,3,IF(N3656=3,3,IF(N3656=2,2,N3657)))</f>
        <v>3</v>
      </c>
    </row>
    <row r="3658" spans="7:15" ht="13.5" customHeight="1" x14ac:dyDescent="0.25">
      <c r="G3658" s="50">
        <v>42490</v>
      </c>
      <c r="H3658" s="51" t="s">
        <v>4</v>
      </c>
      <c r="I3658" s="124"/>
      <c r="J3658" s="51">
        <v>4</v>
      </c>
      <c r="K3658" s="51">
        <v>0</v>
      </c>
      <c r="L3658" s="52">
        <v>8</v>
      </c>
      <c r="M3658" s="49">
        <f t="shared" si="171"/>
        <v>2249</v>
      </c>
      <c r="N3658" s="2">
        <f t="shared" si="172"/>
        <v>1</v>
      </c>
      <c r="O3658" s="16">
        <f t="shared" si="173"/>
        <v>3</v>
      </c>
    </row>
    <row r="3659" spans="7:15" ht="13.5" customHeight="1" x14ac:dyDescent="0.25">
      <c r="G3659" s="50">
        <v>42490</v>
      </c>
      <c r="H3659" s="51" t="s">
        <v>4</v>
      </c>
      <c r="I3659" s="124"/>
      <c r="J3659" s="51">
        <v>4</v>
      </c>
      <c r="K3659" s="51">
        <v>0</v>
      </c>
      <c r="L3659" s="52">
        <v>9</v>
      </c>
      <c r="M3659" s="49">
        <f t="shared" si="171"/>
        <v>2250</v>
      </c>
      <c r="N3659" s="2">
        <f t="shared" si="172"/>
        <v>3</v>
      </c>
      <c r="O3659" s="16">
        <f t="shared" si="173"/>
        <v>3</v>
      </c>
    </row>
    <row r="3660" spans="7:15" ht="13.5" customHeight="1" x14ac:dyDescent="0.25">
      <c r="G3660" s="50">
        <v>42490</v>
      </c>
      <c r="H3660" s="51" t="s">
        <v>4</v>
      </c>
      <c r="I3660" s="124"/>
      <c r="J3660" s="51">
        <v>4</v>
      </c>
      <c r="K3660" s="51">
        <v>0</v>
      </c>
      <c r="L3660" s="52">
        <v>9</v>
      </c>
      <c r="M3660" s="49">
        <f t="shared" si="171"/>
        <v>2250</v>
      </c>
      <c r="N3660" s="2">
        <f t="shared" si="172"/>
        <v>3</v>
      </c>
      <c r="O3660" s="16">
        <f t="shared" si="173"/>
        <v>3</v>
      </c>
    </row>
    <row r="3661" spans="7:15" ht="13.5" customHeight="1" x14ac:dyDescent="0.25">
      <c r="G3661" s="50">
        <v>42490</v>
      </c>
      <c r="H3661" s="51" t="s">
        <v>4</v>
      </c>
      <c r="I3661" s="124"/>
      <c r="J3661" s="51">
        <v>4</v>
      </c>
      <c r="K3661" s="51">
        <v>0</v>
      </c>
      <c r="L3661" s="52">
        <v>9</v>
      </c>
      <c r="M3661" s="49">
        <f t="shared" si="171"/>
        <v>2250</v>
      </c>
      <c r="N3661" s="2">
        <f t="shared" si="172"/>
        <v>3</v>
      </c>
      <c r="O3661" s="16">
        <f t="shared" si="173"/>
        <v>3</v>
      </c>
    </row>
    <row r="3662" spans="7:15" ht="13.5" customHeight="1" x14ac:dyDescent="0.25">
      <c r="G3662" s="50">
        <v>42490</v>
      </c>
      <c r="H3662" s="51" t="s">
        <v>4</v>
      </c>
      <c r="I3662" s="124"/>
      <c r="J3662" s="51">
        <v>4</v>
      </c>
      <c r="K3662" s="51">
        <v>0</v>
      </c>
      <c r="L3662" s="52">
        <v>9</v>
      </c>
      <c r="M3662" s="49">
        <f t="shared" si="171"/>
        <v>2250</v>
      </c>
      <c r="N3662" s="2">
        <f t="shared" si="172"/>
        <v>2</v>
      </c>
      <c r="O3662" s="16">
        <f t="shared" si="173"/>
        <v>3</v>
      </c>
    </row>
    <row r="3663" spans="7:15" ht="13.5" customHeight="1" x14ac:dyDescent="0.25">
      <c r="G3663" s="50">
        <v>42490</v>
      </c>
      <c r="H3663" s="51" t="s">
        <v>4</v>
      </c>
      <c r="I3663" s="124"/>
      <c r="J3663" s="51">
        <v>4</v>
      </c>
      <c r="K3663" s="51">
        <v>0</v>
      </c>
      <c r="L3663" s="52">
        <v>9</v>
      </c>
      <c r="M3663" s="49">
        <f t="shared" si="171"/>
        <v>2250</v>
      </c>
      <c r="N3663" s="2">
        <f t="shared" si="172"/>
        <v>1</v>
      </c>
      <c r="O3663" s="16">
        <f t="shared" si="173"/>
        <v>3</v>
      </c>
    </row>
    <row r="3664" spans="7:15" ht="13.5" customHeight="1" x14ac:dyDescent="0.25">
      <c r="G3664" s="50">
        <v>42497</v>
      </c>
      <c r="H3664" s="51" t="s">
        <v>3</v>
      </c>
      <c r="I3664" s="124"/>
      <c r="J3664" s="51">
        <v>3</v>
      </c>
      <c r="K3664" s="51">
        <v>0</v>
      </c>
      <c r="L3664" s="52">
        <v>2</v>
      </c>
      <c r="M3664" s="49">
        <f t="shared" si="171"/>
        <v>2251</v>
      </c>
      <c r="N3664" s="2">
        <f t="shared" si="172"/>
        <v>3</v>
      </c>
      <c r="O3664" s="16">
        <f t="shared" si="173"/>
        <v>3</v>
      </c>
    </row>
    <row r="3665" spans="7:15" ht="13.5" customHeight="1" x14ac:dyDescent="0.25">
      <c r="G3665" s="50">
        <v>42497</v>
      </c>
      <c r="H3665" s="51" t="s">
        <v>3</v>
      </c>
      <c r="I3665" s="124"/>
      <c r="J3665" s="51">
        <v>3</v>
      </c>
      <c r="K3665" s="51">
        <v>0</v>
      </c>
      <c r="L3665" s="52">
        <v>2</v>
      </c>
      <c r="M3665" s="49">
        <f t="shared" si="171"/>
        <v>2251</v>
      </c>
      <c r="N3665" s="2">
        <f t="shared" si="172"/>
        <v>3</v>
      </c>
      <c r="O3665" s="16">
        <f t="shared" si="173"/>
        <v>3</v>
      </c>
    </row>
    <row r="3666" spans="7:15" ht="13.5" customHeight="1" x14ac:dyDescent="0.25">
      <c r="G3666" s="50">
        <v>42497</v>
      </c>
      <c r="H3666" s="51" t="s">
        <v>3</v>
      </c>
      <c r="I3666" s="124"/>
      <c r="J3666" s="51">
        <v>3</v>
      </c>
      <c r="K3666" s="51">
        <v>0</v>
      </c>
      <c r="L3666" s="52">
        <v>2</v>
      </c>
      <c r="M3666" s="49">
        <f t="shared" si="171"/>
        <v>2251</v>
      </c>
      <c r="N3666" s="2">
        <f t="shared" si="172"/>
        <v>3</v>
      </c>
      <c r="O3666" s="16">
        <f t="shared" si="173"/>
        <v>3</v>
      </c>
    </row>
    <row r="3667" spans="7:15" ht="13.5" customHeight="1" x14ac:dyDescent="0.25">
      <c r="G3667" s="50">
        <v>42497</v>
      </c>
      <c r="H3667" s="51" t="s">
        <v>3</v>
      </c>
      <c r="I3667" s="124"/>
      <c r="J3667" s="51">
        <v>3</v>
      </c>
      <c r="K3667" s="51">
        <v>0</v>
      </c>
      <c r="L3667" s="52">
        <v>2</v>
      </c>
      <c r="M3667" s="49">
        <f t="shared" si="171"/>
        <v>2251</v>
      </c>
      <c r="N3667" s="2">
        <f t="shared" si="172"/>
        <v>2</v>
      </c>
      <c r="O3667" s="16">
        <f t="shared" si="173"/>
        <v>3</v>
      </c>
    </row>
    <row r="3668" spans="7:15" ht="13.5" customHeight="1" x14ac:dyDescent="0.25">
      <c r="G3668" s="50">
        <v>42497</v>
      </c>
      <c r="H3668" s="51" t="s">
        <v>3</v>
      </c>
      <c r="I3668" s="124"/>
      <c r="J3668" s="51">
        <v>3</v>
      </c>
      <c r="K3668" s="51">
        <v>0</v>
      </c>
      <c r="L3668" s="52">
        <v>2</v>
      </c>
      <c r="M3668" s="49">
        <f t="shared" si="171"/>
        <v>2251</v>
      </c>
      <c r="N3668" s="2">
        <f t="shared" si="172"/>
        <v>1</v>
      </c>
      <c r="O3668" s="16">
        <f t="shared" si="173"/>
        <v>3</v>
      </c>
    </row>
    <row r="3669" spans="7:15" ht="13.5" customHeight="1" x14ac:dyDescent="0.25">
      <c r="G3669" s="50">
        <v>42497</v>
      </c>
      <c r="H3669" s="51" t="s">
        <v>3</v>
      </c>
      <c r="I3669" s="124"/>
      <c r="J3669" s="51">
        <v>3</v>
      </c>
      <c r="K3669" s="51">
        <v>0</v>
      </c>
      <c r="L3669" s="52">
        <v>3</v>
      </c>
      <c r="M3669" s="49">
        <f t="shared" si="171"/>
        <v>2252</v>
      </c>
      <c r="N3669" s="2">
        <f t="shared" si="172"/>
        <v>3</v>
      </c>
      <c r="O3669" s="16">
        <f t="shared" si="173"/>
        <v>3</v>
      </c>
    </row>
    <row r="3670" spans="7:15" ht="13.5" customHeight="1" x14ac:dyDescent="0.25">
      <c r="G3670" s="50">
        <v>42497</v>
      </c>
      <c r="H3670" s="51" t="s">
        <v>3</v>
      </c>
      <c r="I3670" s="124"/>
      <c r="J3670" s="51">
        <v>3</v>
      </c>
      <c r="K3670" s="51">
        <v>0</v>
      </c>
      <c r="L3670" s="52">
        <v>3</v>
      </c>
      <c r="M3670" s="49">
        <f t="shared" si="171"/>
        <v>2252</v>
      </c>
      <c r="N3670" s="2">
        <f t="shared" si="172"/>
        <v>3</v>
      </c>
      <c r="O3670" s="16">
        <f t="shared" si="173"/>
        <v>3</v>
      </c>
    </row>
    <row r="3671" spans="7:15" ht="13.5" customHeight="1" x14ac:dyDescent="0.25">
      <c r="G3671" s="50">
        <v>42497</v>
      </c>
      <c r="H3671" s="51" t="s">
        <v>3</v>
      </c>
      <c r="I3671" s="124"/>
      <c r="J3671" s="51">
        <v>3</v>
      </c>
      <c r="K3671" s="51">
        <v>0</v>
      </c>
      <c r="L3671" s="52">
        <v>3</v>
      </c>
      <c r="M3671" s="49">
        <f t="shared" si="171"/>
        <v>2252</v>
      </c>
      <c r="N3671" s="2">
        <f t="shared" si="172"/>
        <v>3</v>
      </c>
      <c r="O3671" s="16">
        <f t="shared" si="173"/>
        <v>3</v>
      </c>
    </row>
    <row r="3672" spans="7:15" ht="13.5" customHeight="1" x14ac:dyDescent="0.25">
      <c r="G3672" s="50">
        <v>42497</v>
      </c>
      <c r="H3672" s="51" t="s">
        <v>3</v>
      </c>
      <c r="I3672" s="124"/>
      <c r="J3672" s="51">
        <v>3</v>
      </c>
      <c r="K3672" s="51">
        <v>0</v>
      </c>
      <c r="L3672" s="52">
        <v>3</v>
      </c>
      <c r="M3672" s="49">
        <f t="shared" si="171"/>
        <v>2252</v>
      </c>
      <c r="N3672" s="2">
        <f t="shared" si="172"/>
        <v>2</v>
      </c>
      <c r="O3672" s="16">
        <f t="shared" si="173"/>
        <v>3</v>
      </c>
    </row>
    <row r="3673" spans="7:15" ht="13.5" customHeight="1" x14ac:dyDescent="0.25">
      <c r="G3673" s="50">
        <v>42497</v>
      </c>
      <c r="H3673" s="51" t="s">
        <v>3</v>
      </c>
      <c r="I3673" s="124"/>
      <c r="J3673" s="51">
        <v>3</v>
      </c>
      <c r="K3673" s="51">
        <v>0</v>
      </c>
      <c r="L3673" s="52">
        <v>3</v>
      </c>
      <c r="M3673" s="49">
        <f t="shared" si="171"/>
        <v>2252</v>
      </c>
      <c r="N3673" s="2">
        <f t="shared" si="172"/>
        <v>1</v>
      </c>
      <c r="O3673" s="16">
        <f t="shared" si="173"/>
        <v>3</v>
      </c>
    </row>
    <row r="3674" spans="7:15" ht="13.5" customHeight="1" x14ac:dyDescent="0.25">
      <c r="G3674" s="50">
        <v>42497</v>
      </c>
      <c r="H3674" s="51" t="s">
        <v>3</v>
      </c>
      <c r="I3674" s="124"/>
      <c r="J3674" s="51">
        <v>3</v>
      </c>
      <c r="K3674" s="51">
        <v>0</v>
      </c>
      <c r="L3674" s="52">
        <v>4</v>
      </c>
      <c r="M3674" s="49">
        <f t="shared" si="171"/>
        <v>2253</v>
      </c>
      <c r="N3674" s="2">
        <f t="shared" si="172"/>
        <v>3</v>
      </c>
      <c r="O3674" s="16">
        <f t="shared" si="173"/>
        <v>3</v>
      </c>
    </row>
    <row r="3675" spans="7:15" ht="13.5" customHeight="1" x14ac:dyDescent="0.25">
      <c r="G3675" s="50">
        <v>42497</v>
      </c>
      <c r="H3675" s="51" t="s">
        <v>3</v>
      </c>
      <c r="I3675" s="124"/>
      <c r="J3675" s="51">
        <v>3</v>
      </c>
      <c r="K3675" s="51">
        <v>0</v>
      </c>
      <c r="L3675" s="52">
        <v>4</v>
      </c>
      <c r="M3675" s="49">
        <f t="shared" si="171"/>
        <v>2253</v>
      </c>
      <c r="N3675" s="2">
        <f t="shared" si="172"/>
        <v>3</v>
      </c>
      <c r="O3675" s="16">
        <f t="shared" si="173"/>
        <v>3</v>
      </c>
    </row>
    <row r="3676" spans="7:15" ht="13.5" customHeight="1" x14ac:dyDescent="0.25">
      <c r="G3676" s="50">
        <v>42497</v>
      </c>
      <c r="H3676" s="51" t="s">
        <v>3</v>
      </c>
      <c r="I3676" s="124"/>
      <c r="J3676" s="51">
        <v>3</v>
      </c>
      <c r="K3676" s="51">
        <v>0</v>
      </c>
      <c r="L3676" s="52">
        <v>4</v>
      </c>
      <c r="M3676" s="49">
        <f t="shared" si="171"/>
        <v>2253</v>
      </c>
      <c r="N3676" s="2">
        <f t="shared" si="172"/>
        <v>3</v>
      </c>
      <c r="O3676" s="16">
        <f t="shared" si="173"/>
        <v>3</v>
      </c>
    </row>
    <row r="3677" spans="7:15" ht="13.5" customHeight="1" x14ac:dyDescent="0.25">
      <c r="G3677" s="50">
        <v>42497</v>
      </c>
      <c r="H3677" s="51" t="s">
        <v>3</v>
      </c>
      <c r="I3677" s="124"/>
      <c r="J3677" s="51">
        <v>3</v>
      </c>
      <c r="K3677" s="51">
        <v>0</v>
      </c>
      <c r="L3677" s="52">
        <v>4</v>
      </c>
      <c r="M3677" s="49">
        <f t="shared" si="171"/>
        <v>2253</v>
      </c>
      <c r="N3677" s="2">
        <f t="shared" si="172"/>
        <v>2</v>
      </c>
      <c r="O3677" s="16">
        <f t="shared" si="173"/>
        <v>3</v>
      </c>
    </row>
    <row r="3678" spans="7:15" ht="13.5" customHeight="1" x14ac:dyDescent="0.25">
      <c r="G3678" s="50">
        <v>42497</v>
      </c>
      <c r="H3678" s="51" t="s">
        <v>3</v>
      </c>
      <c r="I3678" s="124"/>
      <c r="J3678" s="51">
        <v>3</v>
      </c>
      <c r="K3678" s="51">
        <v>0</v>
      </c>
      <c r="L3678" s="52">
        <v>4</v>
      </c>
      <c r="M3678" s="49">
        <f t="shared" si="171"/>
        <v>2253</v>
      </c>
      <c r="N3678" s="2">
        <f t="shared" si="172"/>
        <v>1</v>
      </c>
      <c r="O3678" s="16">
        <f t="shared" si="173"/>
        <v>3</v>
      </c>
    </row>
    <row r="3679" spans="7:15" ht="13.5" customHeight="1" x14ac:dyDescent="0.25">
      <c r="G3679" s="50">
        <v>42497</v>
      </c>
      <c r="H3679" s="51" t="s">
        <v>3</v>
      </c>
      <c r="I3679" s="124"/>
      <c r="J3679" s="51">
        <v>3</v>
      </c>
      <c r="K3679" s="51">
        <v>0</v>
      </c>
      <c r="L3679" s="52">
        <v>5</v>
      </c>
      <c r="M3679" s="49">
        <f t="shared" si="171"/>
        <v>2254</v>
      </c>
      <c r="N3679" s="2">
        <f t="shared" si="172"/>
        <v>3</v>
      </c>
      <c r="O3679" s="16">
        <f t="shared" si="173"/>
        <v>3</v>
      </c>
    </row>
    <row r="3680" spans="7:15" ht="13.5" customHeight="1" x14ac:dyDescent="0.25">
      <c r="G3680" s="50">
        <v>42497</v>
      </c>
      <c r="H3680" s="51" t="s">
        <v>3</v>
      </c>
      <c r="I3680" s="124"/>
      <c r="J3680" s="51">
        <v>3</v>
      </c>
      <c r="K3680" s="51">
        <v>0</v>
      </c>
      <c r="L3680" s="52">
        <v>5</v>
      </c>
      <c r="M3680" s="49">
        <f t="shared" si="171"/>
        <v>2254</v>
      </c>
      <c r="N3680" s="2">
        <f t="shared" si="172"/>
        <v>3</v>
      </c>
      <c r="O3680" s="16">
        <f t="shared" si="173"/>
        <v>3</v>
      </c>
    </row>
    <row r="3681" spans="7:15" ht="13.5" customHeight="1" x14ac:dyDescent="0.25">
      <c r="G3681" s="50">
        <v>42497</v>
      </c>
      <c r="H3681" s="51" t="s">
        <v>3</v>
      </c>
      <c r="I3681" s="124"/>
      <c r="J3681" s="51">
        <v>3</v>
      </c>
      <c r="K3681" s="51">
        <v>0</v>
      </c>
      <c r="L3681" s="52">
        <v>5</v>
      </c>
      <c r="M3681" s="49">
        <f t="shared" si="171"/>
        <v>2254</v>
      </c>
      <c r="N3681" s="2">
        <f t="shared" si="172"/>
        <v>3</v>
      </c>
      <c r="O3681" s="16">
        <f t="shared" si="173"/>
        <v>3</v>
      </c>
    </row>
    <row r="3682" spans="7:15" ht="13.5" customHeight="1" x14ac:dyDescent="0.25">
      <c r="G3682" s="50">
        <v>42497</v>
      </c>
      <c r="H3682" s="51" t="s">
        <v>3</v>
      </c>
      <c r="I3682" s="124"/>
      <c r="J3682" s="51">
        <v>3</v>
      </c>
      <c r="K3682" s="51">
        <v>0</v>
      </c>
      <c r="L3682" s="52">
        <v>5</v>
      </c>
      <c r="M3682" s="49">
        <f t="shared" si="171"/>
        <v>2254</v>
      </c>
      <c r="N3682" s="2">
        <f t="shared" si="172"/>
        <v>2</v>
      </c>
      <c r="O3682" s="16">
        <f t="shared" si="173"/>
        <v>3</v>
      </c>
    </row>
    <row r="3683" spans="7:15" ht="13.5" customHeight="1" x14ac:dyDescent="0.25">
      <c r="G3683" s="50">
        <v>42497</v>
      </c>
      <c r="H3683" s="51" t="s">
        <v>3</v>
      </c>
      <c r="I3683" s="124"/>
      <c r="J3683" s="51">
        <v>3</v>
      </c>
      <c r="K3683" s="51">
        <v>0</v>
      </c>
      <c r="L3683" s="52">
        <v>5</v>
      </c>
      <c r="M3683" s="49">
        <f t="shared" si="171"/>
        <v>2254</v>
      </c>
      <c r="N3683" s="2">
        <f t="shared" si="172"/>
        <v>1</v>
      </c>
      <c r="O3683" s="16">
        <f t="shared" si="173"/>
        <v>3</v>
      </c>
    </row>
    <row r="3684" spans="7:15" ht="13.5" customHeight="1" x14ac:dyDescent="0.25">
      <c r="G3684" s="50">
        <v>42497</v>
      </c>
      <c r="H3684" s="51" t="s">
        <v>3</v>
      </c>
      <c r="I3684" s="124"/>
      <c r="J3684" s="51">
        <v>3</v>
      </c>
      <c r="K3684" s="51">
        <v>0</v>
      </c>
      <c r="L3684" s="52">
        <v>6</v>
      </c>
      <c r="M3684" s="49">
        <f t="shared" si="171"/>
        <v>2255</v>
      </c>
      <c r="N3684" s="2">
        <f t="shared" si="172"/>
        <v>3</v>
      </c>
      <c r="O3684" s="16">
        <f t="shared" si="173"/>
        <v>3</v>
      </c>
    </row>
    <row r="3685" spans="7:15" ht="13.5" customHeight="1" x14ac:dyDescent="0.25">
      <c r="G3685" s="50">
        <v>42497</v>
      </c>
      <c r="H3685" s="51" t="s">
        <v>3</v>
      </c>
      <c r="I3685" s="124"/>
      <c r="J3685" s="51">
        <v>3</v>
      </c>
      <c r="K3685" s="51">
        <v>0</v>
      </c>
      <c r="L3685" s="52">
        <v>6</v>
      </c>
      <c r="M3685" s="49">
        <f t="shared" si="171"/>
        <v>2255</v>
      </c>
      <c r="N3685" s="2">
        <f t="shared" si="172"/>
        <v>3</v>
      </c>
      <c r="O3685" s="16">
        <f t="shared" si="173"/>
        <v>3</v>
      </c>
    </row>
    <row r="3686" spans="7:15" ht="13.5" customHeight="1" x14ac:dyDescent="0.25">
      <c r="G3686" s="50">
        <v>42497</v>
      </c>
      <c r="H3686" s="51" t="s">
        <v>3</v>
      </c>
      <c r="I3686" s="124"/>
      <c r="J3686" s="51">
        <v>3</v>
      </c>
      <c r="K3686" s="51">
        <v>0</v>
      </c>
      <c r="L3686" s="52">
        <v>6</v>
      </c>
      <c r="M3686" s="49">
        <f t="shared" si="171"/>
        <v>2255</v>
      </c>
      <c r="N3686" s="2">
        <f t="shared" si="172"/>
        <v>3</v>
      </c>
      <c r="O3686" s="16">
        <f t="shared" si="173"/>
        <v>3</v>
      </c>
    </row>
    <row r="3687" spans="7:15" ht="13.5" customHeight="1" x14ac:dyDescent="0.25">
      <c r="G3687" s="50">
        <v>42497</v>
      </c>
      <c r="H3687" s="51" t="s">
        <v>3</v>
      </c>
      <c r="I3687" s="124"/>
      <c r="J3687" s="51">
        <v>3</v>
      </c>
      <c r="K3687" s="51">
        <v>0</v>
      </c>
      <c r="L3687" s="52">
        <v>6</v>
      </c>
      <c r="M3687" s="49">
        <f t="shared" si="171"/>
        <v>2255</v>
      </c>
      <c r="N3687" s="2">
        <f t="shared" si="172"/>
        <v>2</v>
      </c>
      <c r="O3687" s="16">
        <f t="shared" si="173"/>
        <v>3</v>
      </c>
    </row>
    <row r="3688" spans="7:15" ht="13.5" customHeight="1" x14ac:dyDescent="0.25">
      <c r="G3688" s="50">
        <v>42497</v>
      </c>
      <c r="H3688" s="51" t="s">
        <v>3</v>
      </c>
      <c r="I3688" s="124"/>
      <c r="J3688" s="51">
        <v>3</v>
      </c>
      <c r="K3688" s="51">
        <v>0</v>
      </c>
      <c r="L3688" s="52">
        <v>6</v>
      </c>
      <c r="M3688" s="49">
        <f t="shared" si="171"/>
        <v>2255</v>
      </c>
      <c r="N3688" s="2">
        <f t="shared" si="172"/>
        <v>1</v>
      </c>
      <c r="O3688" s="16">
        <f t="shared" si="173"/>
        <v>3</v>
      </c>
    </row>
    <row r="3689" spans="7:15" ht="13.5" customHeight="1" x14ac:dyDescent="0.25">
      <c r="G3689" s="50">
        <v>42497</v>
      </c>
      <c r="H3689" s="51" t="s">
        <v>3</v>
      </c>
      <c r="I3689" s="124"/>
      <c r="J3689" s="51">
        <v>3</v>
      </c>
      <c r="K3689" s="51">
        <v>0</v>
      </c>
      <c r="L3689" s="52">
        <v>7</v>
      </c>
      <c r="M3689" s="49">
        <f t="shared" si="171"/>
        <v>2256</v>
      </c>
      <c r="N3689" s="2">
        <f t="shared" si="172"/>
        <v>3</v>
      </c>
      <c r="O3689" s="16">
        <f t="shared" si="173"/>
        <v>3</v>
      </c>
    </row>
    <row r="3690" spans="7:15" ht="13.5" customHeight="1" x14ac:dyDescent="0.25">
      <c r="G3690" s="50">
        <v>42497</v>
      </c>
      <c r="H3690" s="51" t="s">
        <v>3</v>
      </c>
      <c r="I3690" s="124"/>
      <c r="J3690" s="51">
        <v>3</v>
      </c>
      <c r="K3690" s="51">
        <v>0</v>
      </c>
      <c r="L3690" s="52">
        <v>7</v>
      </c>
      <c r="M3690" s="49">
        <f t="shared" si="171"/>
        <v>2256</v>
      </c>
      <c r="N3690" s="2">
        <f t="shared" si="172"/>
        <v>3</v>
      </c>
      <c r="O3690" s="16">
        <f t="shared" si="173"/>
        <v>3</v>
      </c>
    </row>
    <row r="3691" spans="7:15" ht="13.5" customHeight="1" x14ac:dyDescent="0.25">
      <c r="G3691" s="50">
        <v>42497</v>
      </c>
      <c r="H3691" s="51" t="s">
        <v>3</v>
      </c>
      <c r="I3691" s="124"/>
      <c r="J3691" s="51">
        <v>3</v>
      </c>
      <c r="K3691" s="51">
        <v>0</v>
      </c>
      <c r="L3691" s="52">
        <v>7</v>
      </c>
      <c r="M3691" s="49">
        <f t="shared" si="171"/>
        <v>2256</v>
      </c>
      <c r="N3691" s="2">
        <f t="shared" si="172"/>
        <v>3</v>
      </c>
      <c r="O3691" s="16">
        <f t="shared" si="173"/>
        <v>3</v>
      </c>
    </row>
    <row r="3692" spans="7:15" ht="13.5" customHeight="1" x14ac:dyDescent="0.25">
      <c r="G3692" s="50">
        <v>42497</v>
      </c>
      <c r="H3692" s="51" t="s">
        <v>3</v>
      </c>
      <c r="I3692" s="124"/>
      <c r="J3692" s="51">
        <v>3</v>
      </c>
      <c r="K3692" s="51">
        <v>0</v>
      </c>
      <c r="L3692" s="52">
        <v>7</v>
      </c>
      <c r="M3692" s="49">
        <f t="shared" si="171"/>
        <v>2256</v>
      </c>
      <c r="N3692" s="2">
        <f t="shared" si="172"/>
        <v>2</v>
      </c>
      <c r="O3692" s="16">
        <f t="shared" si="173"/>
        <v>3</v>
      </c>
    </row>
    <row r="3693" spans="7:15" ht="13.5" customHeight="1" x14ac:dyDescent="0.25">
      <c r="G3693" s="50">
        <v>42497</v>
      </c>
      <c r="H3693" s="51" t="s">
        <v>3</v>
      </c>
      <c r="I3693" s="124"/>
      <c r="J3693" s="51">
        <v>3</v>
      </c>
      <c r="K3693" s="51">
        <v>0</v>
      </c>
      <c r="L3693" s="52">
        <v>7</v>
      </c>
      <c r="M3693" s="49">
        <f t="shared" si="171"/>
        <v>2256</v>
      </c>
      <c r="N3693" s="2">
        <f t="shared" si="172"/>
        <v>1</v>
      </c>
      <c r="O3693" s="16">
        <f t="shared" si="173"/>
        <v>3</v>
      </c>
    </row>
    <row r="3694" spans="7:15" ht="13.5" customHeight="1" x14ac:dyDescent="0.25">
      <c r="G3694" s="50">
        <v>42497</v>
      </c>
      <c r="H3694" s="51" t="s">
        <v>3</v>
      </c>
      <c r="I3694" s="124"/>
      <c r="J3694" s="51">
        <v>3</v>
      </c>
      <c r="K3694" s="51">
        <v>0</v>
      </c>
      <c r="L3694" s="52">
        <v>8</v>
      </c>
      <c r="M3694" s="49">
        <f t="shared" si="171"/>
        <v>2257</v>
      </c>
      <c r="N3694" s="2">
        <f t="shared" si="172"/>
        <v>3</v>
      </c>
      <c r="O3694" s="16">
        <f t="shared" si="173"/>
        <v>3</v>
      </c>
    </row>
    <row r="3695" spans="7:15" ht="13.5" customHeight="1" x14ac:dyDescent="0.25">
      <c r="G3695" s="50">
        <v>42497</v>
      </c>
      <c r="H3695" s="51" t="s">
        <v>3</v>
      </c>
      <c r="I3695" s="124"/>
      <c r="J3695" s="51">
        <v>3</v>
      </c>
      <c r="K3695" s="51">
        <v>0</v>
      </c>
      <c r="L3695" s="52">
        <v>8</v>
      </c>
      <c r="M3695" s="49">
        <f t="shared" si="171"/>
        <v>2257</v>
      </c>
      <c r="N3695" s="2">
        <f t="shared" si="172"/>
        <v>3</v>
      </c>
      <c r="O3695" s="16">
        <f t="shared" si="173"/>
        <v>3</v>
      </c>
    </row>
    <row r="3696" spans="7:15" ht="13.5" customHeight="1" x14ac:dyDescent="0.25">
      <c r="G3696" s="50">
        <v>42497</v>
      </c>
      <c r="H3696" s="51" t="s">
        <v>3</v>
      </c>
      <c r="I3696" s="124"/>
      <c r="J3696" s="51">
        <v>3</v>
      </c>
      <c r="K3696" s="51">
        <v>0</v>
      </c>
      <c r="L3696" s="52">
        <v>8</v>
      </c>
      <c r="M3696" s="49">
        <f t="shared" si="171"/>
        <v>2257</v>
      </c>
      <c r="N3696" s="2">
        <f t="shared" si="172"/>
        <v>3</v>
      </c>
      <c r="O3696" s="16">
        <f t="shared" si="173"/>
        <v>3</v>
      </c>
    </row>
    <row r="3697" spans="7:15" ht="13.5" customHeight="1" x14ac:dyDescent="0.25">
      <c r="G3697" s="50">
        <v>42497</v>
      </c>
      <c r="H3697" s="51" t="s">
        <v>3</v>
      </c>
      <c r="I3697" s="124"/>
      <c r="J3697" s="51">
        <v>3</v>
      </c>
      <c r="K3697" s="51">
        <v>0</v>
      </c>
      <c r="L3697" s="52">
        <v>8</v>
      </c>
      <c r="M3697" s="49">
        <f t="shared" si="171"/>
        <v>2257</v>
      </c>
      <c r="N3697" s="2">
        <f t="shared" si="172"/>
        <v>2</v>
      </c>
      <c r="O3697" s="16">
        <f t="shared" si="173"/>
        <v>3</v>
      </c>
    </row>
    <row r="3698" spans="7:15" ht="13.5" customHeight="1" x14ac:dyDescent="0.25">
      <c r="G3698" s="50">
        <v>42497</v>
      </c>
      <c r="H3698" s="51" t="s">
        <v>3</v>
      </c>
      <c r="I3698" s="124"/>
      <c r="J3698" s="51">
        <v>3</v>
      </c>
      <c r="K3698" s="51">
        <v>0</v>
      </c>
      <c r="L3698" s="52">
        <v>8</v>
      </c>
      <c r="M3698" s="49">
        <f t="shared" si="171"/>
        <v>2257</v>
      </c>
      <c r="N3698" s="2">
        <f t="shared" si="172"/>
        <v>1</v>
      </c>
      <c r="O3698" s="16">
        <f t="shared" si="173"/>
        <v>3</v>
      </c>
    </row>
    <row r="3699" spans="7:15" ht="13.5" customHeight="1" x14ac:dyDescent="0.25">
      <c r="G3699" s="50">
        <v>42497</v>
      </c>
      <c r="H3699" s="51" t="s">
        <v>3</v>
      </c>
      <c r="I3699" s="124"/>
      <c r="J3699" s="51">
        <v>3</v>
      </c>
      <c r="K3699" s="51">
        <v>0</v>
      </c>
      <c r="L3699" s="52">
        <v>9</v>
      </c>
      <c r="M3699" s="49">
        <f t="shared" si="171"/>
        <v>2258</v>
      </c>
      <c r="N3699" s="2">
        <f t="shared" si="172"/>
        <v>3</v>
      </c>
      <c r="O3699" s="16">
        <f t="shared" si="173"/>
        <v>3</v>
      </c>
    </row>
    <row r="3700" spans="7:15" ht="13.5" customHeight="1" x14ac:dyDescent="0.25">
      <c r="G3700" s="50">
        <v>42497</v>
      </c>
      <c r="H3700" s="51" t="s">
        <v>3</v>
      </c>
      <c r="I3700" s="124"/>
      <c r="J3700" s="51">
        <v>3</v>
      </c>
      <c r="K3700" s="51">
        <v>0</v>
      </c>
      <c r="L3700" s="52">
        <v>9</v>
      </c>
      <c r="M3700" s="49">
        <f t="shared" si="171"/>
        <v>2258</v>
      </c>
      <c r="N3700" s="2">
        <f t="shared" si="172"/>
        <v>3</v>
      </c>
      <c r="O3700" s="16">
        <f t="shared" si="173"/>
        <v>3</v>
      </c>
    </row>
    <row r="3701" spans="7:15" ht="13.5" customHeight="1" x14ac:dyDescent="0.25">
      <c r="G3701" s="50">
        <v>42497</v>
      </c>
      <c r="H3701" s="51" t="s">
        <v>3</v>
      </c>
      <c r="I3701" s="124"/>
      <c r="J3701" s="51">
        <v>3</v>
      </c>
      <c r="K3701" s="51">
        <v>0</v>
      </c>
      <c r="L3701" s="52">
        <v>9</v>
      </c>
      <c r="M3701" s="49">
        <f t="shared" si="171"/>
        <v>2258</v>
      </c>
      <c r="N3701" s="2">
        <f t="shared" si="172"/>
        <v>3</v>
      </c>
      <c r="O3701" s="16">
        <f t="shared" si="173"/>
        <v>3</v>
      </c>
    </row>
    <row r="3702" spans="7:15" ht="13.5" customHeight="1" x14ac:dyDescent="0.25">
      <c r="G3702" s="50">
        <v>42497</v>
      </c>
      <c r="H3702" s="51" t="s">
        <v>3</v>
      </c>
      <c r="I3702" s="124"/>
      <c r="J3702" s="51">
        <v>3</v>
      </c>
      <c r="K3702" s="51">
        <v>0</v>
      </c>
      <c r="L3702" s="52">
        <v>9</v>
      </c>
      <c r="M3702" s="49">
        <f t="shared" si="171"/>
        <v>2258</v>
      </c>
      <c r="N3702" s="2">
        <f t="shared" si="172"/>
        <v>2</v>
      </c>
      <c r="O3702" s="16">
        <f t="shared" si="173"/>
        <v>3</v>
      </c>
    </row>
    <row r="3703" spans="7:15" ht="13.5" customHeight="1" x14ac:dyDescent="0.25">
      <c r="G3703" s="50">
        <v>42497</v>
      </c>
      <c r="H3703" s="51" t="s">
        <v>3</v>
      </c>
      <c r="I3703" s="124"/>
      <c r="J3703" s="51">
        <v>3</v>
      </c>
      <c r="K3703" s="51">
        <v>0</v>
      </c>
      <c r="L3703" s="52">
        <v>9</v>
      </c>
      <c r="M3703" s="49">
        <f t="shared" si="171"/>
        <v>2258</v>
      </c>
      <c r="N3703" s="2">
        <f t="shared" si="172"/>
        <v>1</v>
      </c>
      <c r="O3703" s="16">
        <f t="shared" si="173"/>
        <v>3</v>
      </c>
    </row>
    <row r="3704" spans="7:15" ht="13.5" customHeight="1" x14ac:dyDescent="0.25">
      <c r="G3704" s="50">
        <v>42504</v>
      </c>
      <c r="H3704" s="51" t="s">
        <v>4</v>
      </c>
      <c r="I3704" s="124"/>
      <c r="J3704" s="51">
        <v>3</v>
      </c>
      <c r="K3704" s="51">
        <v>3</v>
      </c>
      <c r="L3704" s="52">
        <v>1</v>
      </c>
      <c r="M3704" s="49">
        <f t="shared" si="171"/>
        <v>2259</v>
      </c>
      <c r="N3704" s="2">
        <f t="shared" si="172"/>
        <v>3</v>
      </c>
      <c r="O3704" s="16">
        <f t="shared" si="173"/>
        <v>3</v>
      </c>
    </row>
    <row r="3705" spans="7:15" ht="13.5" customHeight="1" x14ac:dyDescent="0.25">
      <c r="G3705" s="50">
        <v>42504</v>
      </c>
      <c r="H3705" s="51" t="s">
        <v>4</v>
      </c>
      <c r="I3705" s="124"/>
      <c r="J3705" s="51">
        <v>3</v>
      </c>
      <c r="K3705" s="51">
        <v>3</v>
      </c>
      <c r="L3705" s="52">
        <v>1</v>
      </c>
      <c r="M3705" s="49">
        <f t="shared" si="171"/>
        <v>2259</v>
      </c>
      <c r="N3705" s="2">
        <f t="shared" si="172"/>
        <v>3</v>
      </c>
      <c r="O3705" s="16">
        <f t="shared" si="173"/>
        <v>3</v>
      </c>
    </row>
    <row r="3706" spans="7:15" ht="13.5" customHeight="1" x14ac:dyDescent="0.25">
      <c r="G3706" s="50">
        <v>42504</v>
      </c>
      <c r="H3706" s="51" t="s">
        <v>4</v>
      </c>
      <c r="I3706" s="124"/>
      <c r="J3706" s="51">
        <v>3</v>
      </c>
      <c r="K3706" s="51">
        <v>3</v>
      </c>
      <c r="L3706" s="52">
        <v>1</v>
      </c>
      <c r="M3706" s="49">
        <f t="shared" si="171"/>
        <v>2259</v>
      </c>
      <c r="N3706" s="2">
        <f t="shared" si="172"/>
        <v>3</v>
      </c>
      <c r="O3706" s="16">
        <f t="shared" si="173"/>
        <v>3</v>
      </c>
    </row>
    <row r="3707" spans="7:15" ht="13.5" customHeight="1" x14ac:dyDescent="0.25">
      <c r="G3707" s="50">
        <v>42504</v>
      </c>
      <c r="H3707" s="51" t="s">
        <v>4</v>
      </c>
      <c r="I3707" s="124"/>
      <c r="J3707" s="51">
        <v>3</v>
      </c>
      <c r="K3707" s="51">
        <v>3</v>
      </c>
      <c r="L3707" s="52">
        <v>1</v>
      </c>
      <c r="M3707" s="49">
        <f t="shared" si="171"/>
        <v>2259</v>
      </c>
      <c r="N3707" s="2">
        <f t="shared" si="172"/>
        <v>2</v>
      </c>
      <c r="O3707" s="16">
        <f t="shared" si="173"/>
        <v>3</v>
      </c>
    </row>
    <row r="3708" spans="7:15" ht="13.5" customHeight="1" x14ac:dyDescent="0.25">
      <c r="G3708" s="50">
        <v>42504</v>
      </c>
      <c r="H3708" s="51" t="s">
        <v>4</v>
      </c>
      <c r="I3708" s="124"/>
      <c r="J3708" s="51">
        <v>3</v>
      </c>
      <c r="K3708" s="51">
        <v>3</v>
      </c>
      <c r="L3708" s="52">
        <v>1</v>
      </c>
      <c r="M3708" s="49">
        <f t="shared" si="171"/>
        <v>2259</v>
      </c>
      <c r="N3708" s="2">
        <f t="shared" si="172"/>
        <v>1</v>
      </c>
      <c r="O3708" s="16">
        <f t="shared" si="173"/>
        <v>3</v>
      </c>
    </row>
    <row r="3709" spans="7:15" ht="13.5" customHeight="1" x14ac:dyDescent="0.25">
      <c r="G3709" s="50">
        <v>42504</v>
      </c>
      <c r="H3709" s="51" t="s">
        <v>4</v>
      </c>
      <c r="I3709" s="124"/>
      <c r="J3709" s="51">
        <v>3</v>
      </c>
      <c r="K3709" s="51">
        <v>3</v>
      </c>
      <c r="L3709" s="52">
        <v>3</v>
      </c>
      <c r="M3709" s="49">
        <f t="shared" si="171"/>
        <v>2260</v>
      </c>
      <c r="N3709" s="2">
        <f t="shared" si="172"/>
        <v>3</v>
      </c>
      <c r="O3709" s="16">
        <f t="shared" si="173"/>
        <v>3</v>
      </c>
    </row>
    <row r="3710" spans="7:15" ht="13.5" customHeight="1" x14ac:dyDescent="0.25">
      <c r="G3710" s="50">
        <v>42504</v>
      </c>
      <c r="H3710" s="51" t="s">
        <v>4</v>
      </c>
      <c r="I3710" s="124"/>
      <c r="J3710" s="51">
        <v>3</v>
      </c>
      <c r="K3710" s="51">
        <v>3</v>
      </c>
      <c r="L3710" s="52">
        <v>3</v>
      </c>
      <c r="M3710" s="49">
        <f t="shared" si="171"/>
        <v>2260</v>
      </c>
      <c r="N3710" s="2">
        <f t="shared" si="172"/>
        <v>3</v>
      </c>
      <c r="O3710" s="16">
        <f t="shared" si="173"/>
        <v>3</v>
      </c>
    </row>
    <row r="3711" spans="7:15" ht="13.5" customHeight="1" x14ac:dyDescent="0.25">
      <c r="G3711" s="50">
        <v>42504</v>
      </c>
      <c r="H3711" s="51" t="s">
        <v>4</v>
      </c>
      <c r="I3711" s="124"/>
      <c r="J3711" s="51">
        <v>3</v>
      </c>
      <c r="K3711" s="51">
        <v>3</v>
      </c>
      <c r="L3711" s="52">
        <v>3</v>
      </c>
      <c r="M3711" s="49">
        <f t="shared" si="171"/>
        <v>2260</v>
      </c>
      <c r="N3711" s="2">
        <f t="shared" si="172"/>
        <v>3</v>
      </c>
      <c r="O3711" s="16">
        <f t="shared" si="173"/>
        <v>3</v>
      </c>
    </row>
    <row r="3712" spans="7:15" ht="13.5" customHeight="1" x14ac:dyDescent="0.25">
      <c r="G3712" s="50">
        <v>42504</v>
      </c>
      <c r="H3712" s="51" t="s">
        <v>4</v>
      </c>
      <c r="I3712" s="124"/>
      <c r="J3712" s="51">
        <v>3</v>
      </c>
      <c r="K3712" s="51">
        <v>3</v>
      </c>
      <c r="L3712" s="52">
        <v>3</v>
      </c>
      <c r="M3712" s="49">
        <f t="shared" si="171"/>
        <v>2260</v>
      </c>
      <c r="N3712" s="2">
        <f t="shared" si="172"/>
        <v>2</v>
      </c>
      <c r="O3712" s="16">
        <f t="shared" si="173"/>
        <v>3</v>
      </c>
    </row>
    <row r="3713" spans="7:15" ht="13.5" customHeight="1" x14ac:dyDescent="0.25">
      <c r="G3713" s="50">
        <v>42504</v>
      </c>
      <c r="H3713" s="51" t="s">
        <v>4</v>
      </c>
      <c r="I3713" s="124"/>
      <c r="J3713" s="51">
        <v>3</v>
      </c>
      <c r="K3713" s="51">
        <v>3</v>
      </c>
      <c r="L3713" s="52">
        <v>3</v>
      </c>
      <c r="M3713" s="49">
        <f t="shared" si="171"/>
        <v>2260</v>
      </c>
      <c r="N3713" s="2">
        <f t="shared" si="172"/>
        <v>1</v>
      </c>
      <c r="O3713" s="16">
        <f t="shared" si="173"/>
        <v>3</v>
      </c>
    </row>
    <row r="3714" spans="7:15" ht="13.5" customHeight="1" x14ac:dyDescent="0.25">
      <c r="G3714" s="50">
        <v>42504</v>
      </c>
      <c r="H3714" s="51" t="s">
        <v>4</v>
      </c>
      <c r="I3714" s="124"/>
      <c r="J3714" s="51">
        <v>3</v>
      </c>
      <c r="K3714" s="51">
        <v>3</v>
      </c>
      <c r="L3714" s="52">
        <v>4</v>
      </c>
      <c r="M3714" s="49">
        <f t="shared" si="171"/>
        <v>2261</v>
      </c>
      <c r="N3714" s="2">
        <f t="shared" si="172"/>
        <v>3</v>
      </c>
      <c r="O3714" s="16">
        <f t="shared" si="173"/>
        <v>3</v>
      </c>
    </row>
    <row r="3715" spans="7:15" ht="13.5" customHeight="1" x14ac:dyDescent="0.25">
      <c r="G3715" s="50">
        <v>42504</v>
      </c>
      <c r="H3715" s="51" t="s">
        <v>4</v>
      </c>
      <c r="I3715" s="124"/>
      <c r="J3715" s="51">
        <v>3</v>
      </c>
      <c r="K3715" s="51">
        <v>3</v>
      </c>
      <c r="L3715" s="52">
        <v>4</v>
      </c>
      <c r="M3715" s="49">
        <f t="shared" si="171"/>
        <v>2261</v>
      </c>
      <c r="N3715" s="2">
        <f t="shared" si="172"/>
        <v>3</v>
      </c>
      <c r="O3715" s="16">
        <f t="shared" si="173"/>
        <v>3</v>
      </c>
    </row>
    <row r="3716" spans="7:15" ht="13.5" customHeight="1" x14ac:dyDescent="0.25">
      <c r="G3716" s="50">
        <v>42504</v>
      </c>
      <c r="H3716" s="51" t="s">
        <v>4</v>
      </c>
      <c r="I3716" s="124"/>
      <c r="J3716" s="51">
        <v>3</v>
      </c>
      <c r="K3716" s="51">
        <v>3</v>
      </c>
      <c r="L3716" s="52">
        <v>4</v>
      </c>
      <c r="M3716" s="49">
        <f t="shared" si="171"/>
        <v>2261</v>
      </c>
      <c r="N3716" s="2">
        <f t="shared" si="172"/>
        <v>3</v>
      </c>
      <c r="O3716" s="16">
        <f t="shared" si="173"/>
        <v>3</v>
      </c>
    </row>
    <row r="3717" spans="7:15" ht="13.5" customHeight="1" x14ac:dyDescent="0.25">
      <c r="G3717" s="50">
        <v>42504</v>
      </c>
      <c r="H3717" s="51" t="s">
        <v>4</v>
      </c>
      <c r="I3717" s="124"/>
      <c r="J3717" s="51">
        <v>3</v>
      </c>
      <c r="K3717" s="51">
        <v>3</v>
      </c>
      <c r="L3717" s="52">
        <v>4</v>
      </c>
      <c r="M3717" s="49">
        <f t="shared" si="171"/>
        <v>2261</v>
      </c>
      <c r="N3717" s="2">
        <f t="shared" si="172"/>
        <v>2</v>
      </c>
      <c r="O3717" s="16">
        <f t="shared" si="173"/>
        <v>3</v>
      </c>
    </row>
    <row r="3718" spans="7:15" ht="13.5" customHeight="1" x14ac:dyDescent="0.25">
      <c r="G3718" s="50">
        <v>42504</v>
      </c>
      <c r="H3718" s="51" t="s">
        <v>4</v>
      </c>
      <c r="I3718" s="124"/>
      <c r="J3718" s="51">
        <v>3</v>
      </c>
      <c r="K3718" s="51">
        <v>3</v>
      </c>
      <c r="L3718" s="52">
        <v>4</v>
      </c>
      <c r="M3718" s="49">
        <f t="shared" ref="M3718:M3781" si="174">IF(AND(G3718=G3717,L3718=L3717,I3718=I3717),M3717,M3717+1)</f>
        <v>2261</v>
      </c>
      <c r="N3718" s="2">
        <f t="shared" si="172"/>
        <v>1</v>
      </c>
      <c r="O3718" s="16">
        <f t="shared" si="173"/>
        <v>3</v>
      </c>
    </row>
    <row r="3719" spans="7:15" ht="13.5" customHeight="1" x14ac:dyDescent="0.25">
      <c r="G3719" s="50">
        <v>42504</v>
      </c>
      <c r="H3719" s="51" t="s">
        <v>4</v>
      </c>
      <c r="I3719" s="124"/>
      <c r="J3719" s="51">
        <v>3</v>
      </c>
      <c r="K3719" s="51">
        <v>3</v>
      </c>
      <c r="L3719" s="52">
        <v>5</v>
      </c>
      <c r="M3719" s="49">
        <f t="shared" si="174"/>
        <v>2262</v>
      </c>
      <c r="N3719" s="2">
        <f t="shared" si="172"/>
        <v>3</v>
      </c>
      <c r="O3719" s="16">
        <f t="shared" si="173"/>
        <v>3</v>
      </c>
    </row>
    <row r="3720" spans="7:15" ht="13.5" customHeight="1" x14ac:dyDescent="0.25">
      <c r="G3720" s="50">
        <v>42504</v>
      </c>
      <c r="H3720" s="51" t="s">
        <v>4</v>
      </c>
      <c r="I3720" s="124"/>
      <c r="J3720" s="51">
        <v>3</v>
      </c>
      <c r="K3720" s="51">
        <v>3</v>
      </c>
      <c r="L3720" s="52">
        <v>5</v>
      </c>
      <c r="M3720" s="49">
        <f t="shared" si="174"/>
        <v>2262</v>
      </c>
      <c r="N3720" s="2">
        <f t="shared" si="172"/>
        <v>3</v>
      </c>
      <c r="O3720" s="16">
        <f t="shared" si="173"/>
        <v>3</v>
      </c>
    </row>
    <row r="3721" spans="7:15" ht="13.5" customHeight="1" x14ac:dyDescent="0.25">
      <c r="G3721" s="50">
        <v>42504</v>
      </c>
      <c r="H3721" s="51" t="s">
        <v>4</v>
      </c>
      <c r="I3721" s="124"/>
      <c r="J3721" s="51">
        <v>3</v>
      </c>
      <c r="K3721" s="51">
        <v>3</v>
      </c>
      <c r="L3721" s="52">
        <v>5</v>
      </c>
      <c r="M3721" s="49">
        <f t="shared" si="174"/>
        <v>2262</v>
      </c>
      <c r="N3721" s="2">
        <f t="shared" ref="N3721:N3784" si="175">IF(M3721=M3723,3,IF(M3721=M3722,2,1))</f>
        <v>3</v>
      </c>
      <c r="O3721" s="16">
        <f t="shared" ref="O3721:O3784" si="176">IF(N3719=3,3,IF(N3720=3,3,IF(N3720=2,2,N3721)))</f>
        <v>3</v>
      </c>
    </row>
    <row r="3722" spans="7:15" ht="13.5" customHeight="1" x14ac:dyDescent="0.25">
      <c r="G3722" s="50">
        <v>42504</v>
      </c>
      <c r="H3722" s="51" t="s">
        <v>4</v>
      </c>
      <c r="I3722" s="124"/>
      <c r="J3722" s="51">
        <v>3</v>
      </c>
      <c r="K3722" s="51">
        <v>3</v>
      </c>
      <c r="L3722" s="52">
        <v>5</v>
      </c>
      <c r="M3722" s="49">
        <f t="shared" si="174"/>
        <v>2262</v>
      </c>
      <c r="N3722" s="2">
        <f t="shared" si="175"/>
        <v>2</v>
      </c>
      <c r="O3722" s="16">
        <f t="shared" si="176"/>
        <v>3</v>
      </c>
    </row>
    <row r="3723" spans="7:15" ht="13.5" customHeight="1" x14ac:dyDescent="0.25">
      <c r="G3723" s="50">
        <v>42504</v>
      </c>
      <c r="H3723" s="51" t="s">
        <v>4</v>
      </c>
      <c r="I3723" s="124"/>
      <c r="J3723" s="51">
        <v>3</v>
      </c>
      <c r="K3723" s="51">
        <v>3</v>
      </c>
      <c r="L3723" s="52">
        <v>5</v>
      </c>
      <c r="M3723" s="49">
        <f t="shared" si="174"/>
        <v>2262</v>
      </c>
      <c r="N3723" s="2">
        <f t="shared" si="175"/>
        <v>1</v>
      </c>
      <c r="O3723" s="16">
        <f t="shared" si="176"/>
        <v>3</v>
      </c>
    </row>
    <row r="3724" spans="7:15" ht="13.5" customHeight="1" x14ac:dyDescent="0.25">
      <c r="G3724" s="50">
        <v>42504</v>
      </c>
      <c r="H3724" s="51" t="s">
        <v>4</v>
      </c>
      <c r="I3724" s="124"/>
      <c r="J3724" s="51">
        <v>3</v>
      </c>
      <c r="K3724" s="51">
        <v>3</v>
      </c>
      <c r="L3724" s="52">
        <v>6</v>
      </c>
      <c r="M3724" s="49">
        <f t="shared" si="174"/>
        <v>2263</v>
      </c>
      <c r="N3724" s="2">
        <f t="shared" si="175"/>
        <v>3</v>
      </c>
      <c r="O3724" s="16">
        <f t="shared" si="176"/>
        <v>3</v>
      </c>
    </row>
    <row r="3725" spans="7:15" ht="13.5" customHeight="1" x14ac:dyDescent="0.25">
      <c r="G3725" s="50">
        <v>42504</v>
      </c>
      <c r="H3725" s="51" t="s">
        <v>4</v>
      </c>
      <c r="I3725" s="124"/>
      <c r="J3725" s="51">
        <v>3</v>
      </c>
      <c r="K3725" s="51">
        <v>3</v>
      </c>
      <c r="L3725" s="52">
        <v>6</v>
      </c>
      <c r="M3725" s="49">
        <f t="shared" si="174"/>
        <v>2263</v>
      </c>
      <c r="N3725" s="2">
        <f t="shared" si="175"/>
        <v>3</v>
      </c>
      <c r="O3725" s="16">
        <f t="shared" si="176"/>
        <v>3</v>
      </c>
    </row>
    <row r="3726" spans="7:15" ht="13.5" customHeight="1" x14ac:dyDescent="0.25">
      <c r="G3726" s="50">
        <v>42504</v>
      </c>
      <c r="H3726" s="51" t="s">
        <v>4</v>
      </c>
      <c r="I3726" s="124"/>
      <c r="J3726" s="51">
        <v>3</v>
      </c>
      <c r="K3726" s="51">
        <v>3</v>
      </c>
      <c r="L3726" s="52">
        <v>6</v>
      </c>
      <c r="M3726" s="49">
        <f t="shared" si="174"/>
        <v>2263</v>
      </c>
      <c r="N3726" s="2">
        <f t="shared" si="175"/>
        <v>3</v>
      </c>
      <c r="O3726" s="16">
        <f t="shared" si="176"/>
        <v>3</v>
      </c>
    </row>
    <row r="3727" spans="7:15" ht="13.5" customHeight="1" x14ac:dyDescent="0.25">
      <c r="G3727" s="50">
        <v>42504</v>
      </c>
      <c r="H3727" s="51" t="s">
        <v>4</v>
      </c>
      <c r="I3727" s="124"/>
      <c r="J3727" s="51">
        <v>3</v>
      </c>
      <c r="K3727" s="51">
        <v>3</v>
      </c>
      <c r="L3727" s="52">
        <v>6</v>
      </c>
      <c r="M3727" s="49">
        <f t="shared" si="174"/>
        <v>2263</v>
      </c>
      <c r="N3727" s="2">
        <f t="shared" si="175"/>
        <v>2</v>
      </c>
      <c r="O3727" s="16">
        <f t="shared" si="176"/>
        <v>3</v>
      </c>
    </row>
    <row r="3728" spans="7:15" ht="13.5" customHeight="1" x14ac:dyDescent="0.25">
      <c r="G3728" s="50">
        <v>42504</v>
      </c>
      <c r="H3728" s="51" t="s">
        <v>4</v>
      </c>
      <c r="I3728" s="124"/>
      <c r="J3728" s="51">
        <v>3</v>
      </c>
      <c r="K3728" s="51">
        <v>3</v>
      </c>
      <c r="L3728" s="52">
        <v>6</v>
      </c>
      <c r="M3728" s="49">
        <f t="shared" si="174"/>
        <v>2263</v>
      </c>
      <c r="N3728" s="2">
        <f t="shared" si="175"/>
        <v>1</v>
      </c>
      <c r="O3728" s="16">
        <f t="shared" si="176"/>
        <v>3</v>
      </c>
    </row>
    <row r="3729" spans="7:15" ht="13.5" customHeight="1" x14ac:dyDescent="0.25">
      <c r="G3729" s="50">
        <v>42504</v>
      </c>
      <c r="H3729" s="51" t="s">
        <v>4</v>
      </c>
      <c r="I3729" s="124"/>
      <c r="J3729" s="51">
        <v>3</v>
      </c>
      <c r="K3729" s="51">
        <v>3</v>
      </c>
      <c r="L3729" s="52">
        <v>7</v>
      </c>
      <c r="M3729" s="49">
        <f t="shared" si="174"/>
        <v>2264</v>
      </c>
      <c r="N3729" s="2">
        <f t="shared" si="175"/>
        <v>3</v>
      </c>
      <c r="O3729" s="16">
        <f t="shared" si="176"/>
        <v>3</v>
      </c>
    </row>
    <row r="3730" spans="7:15" ht="13.5" customHeight="1" x14ac:dyDescent="0.25">
      <c r="G3730" s="50">
        <v>42504</v>
      </c>
      <c r="H3730" s="51" t="s">
        <v>4</v>
      </c>
      <c r="I3730" s="124"/>
      <c r="J3730" s="51">
        <v>3</v>
      </c>
      <c r="K3730" s="51">
        <v>3</v>
      </c>
      <c r="L3730" s="52">
        <v>7</v>
      </c>
      <c r="M3730" s="49">
        <f t="shared" si="174"/>
        <v>2264</v>
      </c>
      <c r="N3730" s="2">
        <f t="shared" si="175"/>
        <v>3</v>
      </c>
      <c r="O3730" s="16">
        <f t="shared" si="176"/>
        <v>3</v>
      </c>
    </row>
    <row r="3731" spans="7:15" ht="13.5" customHeight="1" x14ac:dyDescent="0.25">
      <c r="G3731" s="50">
        <v>42504</v>
      </c>
      <c r="H3731" s="51" t="s">
        <v>4</v>
      </c>
      <c r="I3731" s="124"/>
      <c r="J3731" s="51">
        <v>3</v>
      </c>
      <c r="K3731" s="51">
        <v>3</v>
      </c>
      <c r="L3731" s="52">
        <v>7</v>
      </c>
      <c r="M3731" s="49">
        <f t="shared" si="174"/>
        <v>2264</v>
      </c>
      <c r="N3731" s="2">
        <f t="shared" si="175"/>
        <v>3</v>
      </c>
      <c r="O3731" s="16">
        <f t="shared" si="176"/>
        <v>3</v>
      </c>
    </row>
    <row r="3732" spans="7:15" ht="13.5" customHeight="1" x14ac:dyDescent="0.25">
      <c r="G3732" s="50">
        <v>42504</v>
      </c>
      <c r="H3732" s="51" t="s">
        <v>4</v>
      </c>
      <c r="I3732" s="124"/>
      <c r="J3732" s="51">
        <v>3</v>
      </c>
      <c r="K3732" s="51">
        <v>3</v>
      </c>
      <c r="L3732" s="52">
        <v>7</v>
      </c>
      <c r="M3732" s="49">
        <f t="shared" si="174"/>
        <v>2264</v>
      </c>
      <c r="N3732" s="2">
        <f t="shared" si="175"/>
        <v>2</v>
      </c>
      <c r="O3732" s="16">
        <f t="shared" si="176"/>
        <v>3</v>
      </c>
    </row>
    <row r="3733" spans="7:15" ht="13.5" customHeight="1" x14ac:dyDescent="0.25">
      <c r="G3733" s="50">
        <v>42504</v>
      </c>
      <c r="H3733" s="51" t="s">
        <v>4</v>
      </c>
      <c r="I3733" s="124"/>
      <c r="J3733" s="51">
        <v>3</v>
      </c>
      <c r="K3733" s="51">
        <v>3</v>
      </c>
      <c r="L3733" s="52">
        <v>7</v>
      </c>
      <c r="M3733" s="49">
        <f t="shared" si="174"/>
        <v>2264</v>
      </c>
      <c r="N3733" s="2">
        <f t="shared" si="175"/>
        <v>1</v>
      </c>
      <c r="O3733" s="16">
        <f t="shared" si="176"/>
        <v>3</v>
      </c>
    </row>
    <row r="3734" spans="7:15" ht="13.5" customHeight="1" x14ac:dyDescent="0.25">
      <c r="G3734" s="50">
        <v>42504</v>
      </c>
      <c r="H3734" s="51" t="s">
        <v>4</v>
      </c>
      <c r="I3734" s="124"/>
      <c r="J3734" s="51">
        <v>3</v>
      </c>
      <c r="K3734" s="51">
        <v>3</v>
      </c>
      <c r="L3734" s="52">
        <v>8</v>
      </c>
      <c r="M3734" s="49">
        <f t="shared" si="174"/>
        <v>2265</v>
      </c>
      <c r="N3734" s="2">
        <f t="shared" si="175"/>
        <v>3</v>
      </c>
      <c r="O3734" s="16">
        <f t="shared" si="176"/>
        <v>3</v>
      </c>
    </row>
    <row r="3735" spans="7:15" ht="13.5" customHeight="1" x14ac:dyDescent="0.25">
      <c r="G3735" s="50">
        <v>42504</v>
      </c>
      <c r="H3735" s="51" t="s">
        <v>4</v>
      </c>
      <c r="I3735" s="124"/>
      <c r="J3735" s="51">
        <v>3</v>
      </c>
      <c r="K3735" s="51">
        <v>3</v>
      </c>
      <c r="L3735" s="52">
        <v>8</v>
      </c>
      <c r="M3735" s="49">
        <f t="shared" si="174"/>
        <v>2265</v>
      </c>
      <c r="N3735" s="2">
        <f t="shared" si="175"/>
        <v>3</v>
      </c>
      <c r="O3735" s="16">
        <f t="shared" si="176"/>
        <v>3</v>
      </c>
    </row>
    <row r="3736" spans="7:15" ht="13.5" customHeight="1" x14ac:dyDescent="0.25">
      <c r="G3736" s="50">
        <v>42504</v>
      </c>
      <c r="H3736" s="51" t="s">
        <v>4</v>
      </c>
      <c r="I3736" s="124"/>
      <c r="J3736" s="51">
        <v>3</v>
      </c>
      <c r="K3736" s="51">
        <v>3</v>
      </c>
      <c r="L3736" s="52">
        <v>8</v>
      </c>
      <c r="M3736" s="49">
        <f t="shared" si="174"/>
        <v>2265</v>
      </c>
      <c r="N3736" s="2">
        <f t="shared" si="175"/>
        <v>3</v>
      </c>
      <c r="O3736" s="16">
        <f t="shared" si="176"/>
        <v>3</v>
      </c>
    </row>
    <row r="3737" spans="7:15" ht="13.5" customHeight="1" x14ac:dyDescent="0.25">
      <c r="G3737" s="50">
        <v>42504</v>
      </c>
      <c r="H3737" s="51" t="s">
        <v>4</v>
      </c>
      <c r="I3737" s="124"/>
      <c r="J3737" s="51">
        <v>3</v>
      </c>
      <c r="K3737" s="51">
        <v>3</v>
      </c>
      <c r="L3737" s="52">
        <v>8</v>
      </c>
      <c r="M3737" s="49">
        <f t="shared" si="174"/>
        <v>2265</v>
      </c>
      <c r="N3737" s="2">
        <f t="shared" si="175"/>
        <v>2</v>
      </c>
      <c r="O3737" s="16">
        <f t="shared" si="176"/>
        <v>3</v>
      </c>
    </row>
    <row r="3738" spans="7:15" ht="13.5" customHeight="1" x14ac:dyDescent="0.25">
      <c r="G3738" s="50">
        <v>42504</v>
      </c>
      <c r="H3738" s="51" t="s">
        <v>4</v>
      </c>
      <c r="I3738" s="124"/>
      <c r="J3738" s="51">
        <v>3</v>
      </c>
      <c r="K3738" s="51">
        <v>3</v>
      </c>
      <c r="L3738" s="52">
        <v>8</v>
      </c>
      <c r="M3738" s="49">
        <f t="shared" si="174"/>
        <v>2265</v>
      </c>
      <c r="N3738" s="2">
        <f t="shared" si="175"/>
        <v>1</v>
      </c>
      <c r="O3738" s="16">
        <f t="shared" si="176"/>
        <v>3</v>
      </c>
    </row>
    <row r="3739" spans="7:15" ht="13.5" customHeight="1" x14ac:dyDescent="0.25">
      <c r="G3739" s="50">
        <v>42504</v>
      </c>
      <c r="H3739" s="51" t="s">
        <v>4</v>
      </c>
      <c r="I3739" s="124"/>
      <c r="J3739" s="51">
        <v>3</v>
      </c>
      <c r="K3739" s="51">
        <v>3</v>
      </c>
      <c r="L3739" s="52">
        <v>9</v>
      </c>
      <c r="M3739" s="49">
        <f t="shared" si="174"/>
        <v>2266</v>
      </c>
      <c r="N3739" s="2">
        <f t="shared" si="175"/>
        <v>3</v>
      </c>
      <c r="O3739" s="16">
        <f t="shared" si="176"/>
        <v>3</v>
      </c>
    </row>
    <row r="3740" spans="7:15" ht="13.5" customHeight="1" x14ac:dyDescent="0.25">
      <c r="G3740" s="50">
        <v>42504</v>
      </c>
      <c r="H3740" s="51" t="s">
        <v>4</v>
      </c>
      <c r="I3740" s="124"/>
      <c r="J3740" s="51">
        <v>3</v>
      </c>
      <c r="K3740" s="51">
        <v>3</v>
      </c>
      <c r="L3740" s="52">
        <v>9</v>
      </c>
      <c r="M3740" s="49">
        <f t="shared" si="174"/>
        <v>2266</v>
      </c>
      <c r="N3740" s="2">
        <f t="shared" si="175"/>
        <v>3</v>
      </c>
      <c r="O3740" s="16">
        <f t="shared" si="176"/>
        <v>3</v>
      </c>
    </row>
    <row r="3741" spans="7:15" ht="13.5" customHeight="1" x14ac:dyDescent="0.25">
      <c r="G3741" s="50">
        <v>42504</v>
      </c>
      <c r="H3741" s="51" t="s">
        <v>4</v>
      </c>
      <c r="I3741" s="124"/>
      <c r="J3741" s="51">
        <v>3</v>
      </c>
      <c r="K3741" s="51">
        <v>3</v>
      </c>
      <c r="L3741" s="52">
        <v>9</v>
      </c>
      <c r="M3741" s="49">
        <f t="shared" si="174"/>
        <v>2266</v>
      </c>
      <c r="N3741" s="2">
        <f t="shared" si="175"/>
        <v>3</v>
      </c>
      <c r="O3741" s="16">
        <f t="shared" si="176"/>
        <v>3</v>
      </c>
    </row>
    <row r="3742" spans="7:15" ht="13.5" customHeight="1" x14ac:dyDescent="0.25">
      <c r="G3742" s="50">
        <v>42504</v>
      </c>
      <c r="H3742" s="51" t="s">
        <v>4</v>
      </c>
      <c r="I3742" s="124"/>
      <c r="J3742" s="51">
        <v>3</v>
      </c>
      <c r="K3742" s="51">
        <v>3</v>
      </c>
      <c r="L3742" s="52">
        <v>9</v>
      </c>
      <c r="M3742" s="49">
        <f t="shared" si="174"/>
        <v>2266</v>
      </c>
      <c r="N3742" s="2">
        <f t="shared" si="175"/>
        <v>2</v>
      </c>
      <c r="O3742" s="16">
        <f t="shared" si="176"/>
        <v>3</v>
      </c>
    </row>
    <row r="3743" spans="7:15" ht="13.5" customHeight="1" x14ac:dyDescent="0.25">
      <c r="G3743" s="50">
        <v>42504</v>
      </c>
      <c r="H3743" s="51" t="s">
        <v>4</v>
      </c>
      <c r="I3743" s="124"/>
      <c r="J3743" s="51">
        <v>3</v>
      </c>
      <c r="K3743" s="51">
        <v>3</v>
      </c>
      <c r="L3743" s="52">
        <v>9</v>
      </c>
      <c r="M3743" s="49">
        <f t="shared" si="174"/>
        <v>2266</v>
      </c>
      <c r="N3743" s="2">
        <f t="shared" si="175"/>
        <v>1</v>
      </c>
      <c r="O3743" s="16">
        <f t="shared" si="176"/>
        <v>3</v>
      </c>
    </row>
    <row r="3744" spans="7:15" ht="13.5" customHeight="1" x14ac:dyDescent="0.25">
      <c r="G3744" s="50">
        <v>42511</v>
      </c>
      <c r="H3744" s="51" t="s">
        <v>3</v>
      </c>
      <c r="I3744" s="124"/>
      <c r="J3744" s="51">
        <v>3</v>
      </c>
      <c r="K3744" s="51">
        <v>3</v>
      </c>
      <c r="L3744" s="52">
        <v>2</v>
      </c>
      <c r="M3744" s="49">
        <f t="shared" si="174"/>
        <v>2267</v>
      </c>
      <c r="N3744" s="2">
        <f t="shared" si="175"/>
        <v>3</v>
      </c>
      <c r="O3744" s="16">
        <f t="shared" si="176"/>
        <v>3</v>
      </c>
    </row>
    <row r="3745" spans="7:15" ht="13.5" customHeight="1" x14ac:dyDescent="0.25">
      <c r="G3745" s="50">
        <v>42511</v>
      </c>
      <c r="H3745" s="51" t="s">
        <v>3</v>
      </c>
      <c r="I3745" s="124"/>
      <c r="J3745" s="51">
        <v>3</v>
      </c>
      <c r="K3745" s="51">
        <v>3</v>
      </c>
      <c r="L3745" s="52">
        <v>2</v>
      </c>
      <c r="M3745" s="49">
        <f t="shared" si="174"/>
        <v>2267</v>
      </c>
      <c r="N3745" s="2">
        <f t="shared" si="175"/>
        <v>3</v>
      </c>
      <c r="O3745" s="16">
        <f t="shared" si="176"/>
        <v>3</v>
      </c>
    </row>
    <row r="3746" spans="7:15" ht="13.5" customHeight="1" x14ac:dyDescent="0.25">
      <c r="G3746" s="50">
        <v>42511</v>
      </c>
      <c r="H3746" s="51" t="s">
        <v>3</v>
      </c>
      <c r="I3746" s="124"/>
      <c r="J3746" s="51">
        <v>3</v>
      </c>
      <c r="K3746" s="51">
        <v>3</v>
      </c>
      <c r="L3746" s="52">
        <v>2</v>
      </c>
      <c r="M3746" s="49">
        <f t="shared" si="174"/>
        <v>2267</v>
      </c>
      <c r="N3746" s="2">
        <f t="shared" si="175"/>
        <v>3</v>
      </c>
      <c r="O3746" s="16">
        <f t="shared" si="176"/>
        <v>3</v>
      </c>
    </row>
    <row r="3747" spans="7:15" ht="13.5" customHeight="1" x14ac:dyDescent="0.25">
      <c r="G3747" s="50">
        <v>42511</v>
      </c>
      <c r="H3747" s="51" t="s">
        <v>3</v>
      </c>
      <c r="I3747" s="124"/>
      <c r="J3747" s="51">
        <v>3</v>
      </c>
      <c r="K3747" s="51">
        <v>3</v>
      </c>
      <c r="L3747" s="52">
        <v>2</v>
      </c>
      <c r="M3747" s="49">
        <f t="shared" si="174"/>
        <v>2267</v>
      </c>
      <c r="N3747" s="2">
        <f t="shared" si="175"/>
        <v>2</v>
      </c>
      <c r="O3747" s="16">
        <f t="shared" si="176"/>
        <v>3</v>
      </c>
    </row>
    <row r="3748" spans="7:15" ht="13.5" customHeight="1" x14ac:dyDescent="0.25">
      <c r="G3748" s="50">
        <v>42511</v>
      </c>
      <c r="H3748" s="51" t="s">
        <v>3</v>
      </c>
      <c r="I3748" s="124"/>
      <c r="J3748" s="51">
        <v>3</v>
      </c>
      <c r="K3748" s="51">
        <v>3</v>
      </c>
      <c r="L3748" s="52">
        <v>2</v>
      </c>
      <c r="M3748" s="49">
        <f t="shared" si="174"/>
        <v>2267</v>
      </c>
      <c r="N3748" s="2">
        <f t="shared" si="175"/>
        <v>1</v>
      </c>
      <c r="O3748" s="16">
        <f t="shared" si="176"/>
        <v>3</v>
      </c>
    </row>
    <row r="3749" spans="7:15" ht="13.5" customHeight="1" x14ac:dyDescent="0.25">
      <c r="G3749" s="50">
        <v>42511</v>
      </c>
      <c r="H3749" s="51" t="s">
        <v>3</v>
      </c>
      <c r="I3749" s="124"/>
      <c r="J3749" s="51">
        <v>3</v>
      </c>
      <c r="K3749" s="51">
        <v>3</v>
      </c>
      <c r="L3749" s="52">
        <v>3</v>
      </c>
      <c r="M3749" s="49">
        <f t="shared" si="174"/>
        <v>2268</v>
      </c>
      <c r="N3749" s="2">
        <f t="shared" si="175"/>
        <v>3</v>
      </c>
      <c r="O3749" s="16">
        <f t="shared" si="176"/>
        <v>3</v>
      </c>
    </row>
    <row r="3750" spans="7:15" ht="13.5" customHeight="1" x14ac:dyDescent="0.25">
      <c r="G3750" s="50">
        <v>42511</v>
      </c>
      <c r="H3750" s="51" t="s">
        <v>3</v>
      </c>
      <c r="I3750" s="124"/>
      <c r="J3750" s="51">
        <v>3</v>
      </c>
      <c r="K3750" s="51">
        <v>3</v>
      </c>
      <c r="L3750" s="52">
        <v>3</v>
      </c>
      <c r="M3750" s="49">
        <f t="shared" si="174"/>
        <v>2268</v>
      </c>
      <c r="N3750" s="2">
        <f t="shared" si="175"/>
        <v>3</v>
      </c>
      <c r="O3750" s="16">
        <f t="shared" si="176"/>
        <v>3</v>
      </c>
    </row>
    <row r="3751" spans="7:15" ht="13.5" customHeight="1" x14ac:dyDescent="0.25">
      <c r="G3751" s="50">
        <v>42511</v>
      </c>
      <c r="H3751" s="51" t="s">
        <v>3</v>
      </c>
      <c r="I3751" s="124"/>
      <c r="J3751" s="51">
        <v>3</v>
      </c>
      <c r="K3751" s="51">
        <v>3</v>
      </c>
      <c r="L3751" s="52">
        <v>3</v>
      </c>
      <c r="M3751" s="49">
        <f t="shared" si="174"/>
        <v>2268</v>
      </c>
      <c r="N3751" s="2">
        <f t="shared" si="175"/>
        <v>3</v>
      </c>
      <c r="O3751" s="16">
        <f t="shared" si="176"/>
        <v>3</v>
      </c>
    </row>
    <row r="3752" spans="7:15" ht="13.5" customHeight="1" x14ac:dyDescent="0.25">
      <c r="G3752" s="50">
        <v>42511</v>
      </c>
      <c r="H3752" s="51" t="s">
        <v>3</v>
      </c>
      <c r="I3752" s="124"/>
      <c r="J3752" s="51">
        <v>3</v>
      </c>
      <c r="K3752" s="51">
        <v>3</v>
      </c>
      <c r="L3752" s="52">
        <v>3</v>
      </c>
      <c r="M3752" s="49">
        <f t="shared" si="174"/>
        <v>2268</v>
      </c>
      <c r="N3752" s="2">
        <f t="shared" si="175"/>
        <v>2</v>
      </c>
      <c r="O3752" s="16">
        <f t="shared" si="176"/>
        <v>3</v>
      </c>
    </row>
    <row r="3753" spans="7:15" ht="13.5" customHeight="1" x14ac:dyDescent="0.25">
      <c r="G3753" s="50">
        <v>42511</v>
      </c>
      <c r="H3753" s="51" t="s">
        <v>3</v>
      </c>
      <c r="I3753" s="124"/>
      <c r="J3753" s="51">
        <v>3</v>
      </c>
      <c r="K3753" s="51">
        <v>3</v>
      </c>
      <c r="L3753" s="52">
        <v>3</v>
      </c>
      <c r="M3753" s="49">
        <f t="shared" si="174"/>
        <v>2268</v>
      </c>
      <c r="N3753" s="2">
        <f t="shared" si="175"/>
        <v>1</v>
      </c>
      <c r="O3753" s="16">
        <f t="shared" si="176"/>
        <v>3</v>
      </c>
    </row>
    <row r="3754" spans="7:15" ht="13.5" customHeight="1" x14ac:dyDescent="0.25">
      <c r="G3754" s="50">
        <v>42511</v>
      </c>
      <c r="H3754" s="51" t="s">
        <v>3</v>
      </c>
      <c r="I3754" s="124"/>
      <c r="J3754" s="51">
        <v>3</v>
      </c>
      <c r="K3754" s="51">
        <v>3</v>
      </c>
      <c r="L3754" s="52">
        <v>4</v>
      </c>
      <c r="M3754" s="49">
        <f t="shared" si="174"/>
        <v>2269</v>
      </c>
      <c r="N3754" s="2">
        <f t="shared" si="175"/>
        <v>3</v>
      </c>
      <c r="O3754" s="16">
        <f t="shared" si="176"/>
        <v>3</v>
      </c>
    </row>
    <row r="3755" spans="7:15" ht="13.5" customHeight="1" x14ac:dyDescent="0.25">
      <c r="G3755" s="50">
        <v>42511</v>
      </c>
      <c r="H3755" s="51" t="s">
        <v>3</v>
      </c>
      <c r="I3755" s="124"/>
      <c r="J3755" s="51">
        <v>3</v>
      </c>
      <c r="K3755" s="51">
        <v>3</v>
      </c>
      <c r="L3755" s="52">
        <v>4</v>
      </c>
      <c r="M3755" s="49">
        <f t="shared" si="174"/>
        <v>2269</v>
      </c>
      <c r="N3755" s="2">
        <f t="shared" si="175"/>
        <v>3</v>
      </c>
      <c r="O3755" s="16">
        <f t="shared" si="176"/>
        <v>3</v>
      </c>
    </row>
    <row r="3756" spans="7:15" ht="13.5" customHeight="1" x14ac:dyDescent="0.25">
      <c r="G3756" s="50">
        <v>42511</v>
      </c>
      <c r="H3756" s="51" t="s">
        <v>3</v>
      </c>
      <c r="I3756" s="124"/>
      <c r="J3756" s="51">
        <v>3</v>
      </c>
      <c r="K3756" s="51">
        <v>3</v>
      </c>
      <c r="L3756" s="52">
        <v>4</v>
      </c>
      <c r="M3756" s="49">
        <f t="shared" si="174"/>
        <v>2269</v>
      </c>
      <c r="N3756" s="2">
        <f t="shared" si="175"/>
        <v>3</v>
      </c>
      <c r="O3756" s="16">
        <f t="shared" si="176"/>
        <v>3</v>
      </c>
    </row>
    <row r="3757" spans="7:15" ht="13.5" customHeight="1" x14ac:dyDescent="0.25">
      <c r="G3757" s="50">
        <v>42511</v>
      </c>
      <c r="H3757" s="51" t="s">
        <v>3</v>
      </c>
      <c r="I3757" s="124"/>
      <c r="J3757" s="51">
        <v>3</v>
      </c>
      <c r="K3757" s="51">
        <v>3</v>
      </c>
      <c r="L3757" s="52">
        <v>4</v>
      </c>
      <c r="M3757" s="49">
        <f t="shared" si="174"/>
        <v>2269</v>
      </c>
      <c r="N3757" s="2">
        <f t="shared" si="175"/>
        <v>2</v>
      </c>
      <c r="O3757" s="16">
        <f t="shared" si="176"/>
        <v>3</v>
      </c>
    </row>
    <row r="3758" spans="7:15" ht="13.5" customHeight="1" x14ac:dyDescent="0.25">
      <c r="G3758" s="50">
        <v>42511</v>
      </c>
      <c r="H3758" s="51" t="s">
        <v>3</v>
      </c>
      <c r="I3758" s="124"/>
      <c r="J3758" s="51">
        <v>3</v>
      </c>
      <c r="K3758" s="51">
        <v>3</v>
      </c>
      <c r="L3758" s="52">
        <v>4</v>
      </c>
      <c r="M3758" s="49">
        <f t="shared" si="174"/>
        <v>2269</v>
      </c>
      <c r="N3758" s="2">
        <f t="shared" si="175"/>
        <v>1</v>
      </c>
      <c r="O3758" s="16">
        <f t="shared" si="176"/>
        <v>3</v>
      </c>
    </row>
    <row r="3759" spans="7:15" ht="13.5" customHeight="1" x14ac:dyDescent="0.25">
      <c r="G3759" s="50">
        <v>42511</v>
      </c>
      <c r="H3759" s="51" t="s">
        <v>3</v>
      </c>
      <c r="I3759" s="124"/>
      <c r="J3759" s="51">
        <v>3</v>
      </c>
      <c r="K3759" s="51">
        <v>3</v>
      </c>
      <c r="L3759" s="52">
        <v>5</v>
      </c>
      <c r="M3759" s="49">
        <f t="shared" si="174"/>
        <v>2270</v>
      </c>
      <c r="N3759" s="2">
        <f t="shared" si="175"/>
        <v>3</v>
      </c>
      <c r="O3759" s="16">
        <f t="shared" si="176"/>
        <v>3</v>
      </c>
    </row>
    <row r="3760" spans="7:15" ht="13.5" customHeight="1" x14ac:dyDescent="0.25">
      <c r="G3760" s="50">
        <v>42511</v>
      </c>
      <c r="H3760" s="51" t="s">
        <v>3</v>
      </c>
      <c r="I3760" s="124"/>
      <c r="J3760" s="51">
        <v>3</v>
      </c>
      <c r="K3760" s="51">
        <v>3</v>
      </c>
      <c r="L3760" s="52">
        <v>5</v>
      </c>
      <c r="M3760" s="49">
        <f t="shared" si="174"/>
        <v>2270</v>
      </c>
      <c r="N3760" s="2">
        <f t="shared" si="175"/>
        <v>3</v>
      </c>
      <c r="O3760" s="16">
        <f t="shared" si="176"/>
        <v>3</v>
      </c>
    </row>
    <row r="3761" spans="7:15" ht="13.5" customHeight="1" x14ac:dyDescent="0.25">
      <c r="G3761" s="50">
        <v>42511</v>
      </c>
      <c r="H3761" s="51" t="s">
        <v>3</v>
      </c>
      <c r="I3761" s="124"/>
      <c r="J3761" s="51">
        <v>3</v>
      </c>
      <c r="K3761" s="51">
        <v>3</v>
      </c>
      <c r="L3761" s="52">
        <v>5</v>
      </c>
      <c r="M3761" s="49">
        <f t="shared" si="174"/>
        <v>2270</v>
      </c>
      <c r="N3761" s="2">
        <f t="shared" si="175"/>
        <v>3</v>
      </c>
      <c r="O3761" s="16">
        <f t="shared" si="176"/>
        <v>3</v>
      </c>
    </row>
    <row r="3762" spans="7:15" ht="13.5" customHeight="1" x14ac:dyDescent="0.25">
      <c r="G3762" s="50">
        <v>42511</v>
      </c>
      <c r="H3762" s="51" t="s">
        <v>3</v>
      </c>
      <c r="I3762" s="124"/>
      <c r="J3762" s="51">
        <v>3</v>
      </c>
      <c r="K3762" s="51">
        <v>3</v>
      </c>
      <c r="L3762" s="52">
        <v>5</v>
      </c>
      <c r="M3762" s="49">
        <f t="shared" si="174"/>
        <v>2270</v>
      </c>
      <c r="N3762" s="2">
        <f t="shared" si="175"/>
        <v>2</v>
      </c>
      <c r="O3762" s="16">
        <f t="shared" si="176"/>
        <v>3</v>
      </c>
    </row>
    <row r="3763" spans="7:15" ht="13.5" customHeight="1" x14ac:dyDescent="0.25">
      <c r="G3763" s="50">
        <v>42511</v>
      </c>
      <c r="H3763" s="51" t="s">
        <v>3</v>
      </c>
      <c r="I3763" s="124"/>
      <c r="J3763" s="51">
        <v>3</v>
      </c>
      <c r="K3763" s="51">
        <v>3</v>
      </c>
      <c r="L3763" s="52">
        <v>5</v>
      </c>
      <c r="M3763" s="49">
        <f t="shared" si="174"/>
        <v>2270</v>
      </c>
      <c r="N3763" s="2">
        <f t="shared" si="175"/>
        <v>1</v>
      </c>
      <c r="O3763" s="16">
        <f t="shared" si="176"/>
        <v>3</v>
      </c>
    </row>
    <row r="3764" spans="7:15" ht="13.5" customHeight="1" x14ac:dyDescent="0.25">
      <c r="G3764" s="50">
        <v>42511</v>
      </c>
      <c r="H3764" s="51" t="s">
        <v>3</v>
      </c>
      <c r="I3764" s="124"/>
      <c r="J3764" s="51">
        <v>3</v>
      </c>
      <c r="K3764" s="51">
        <v>3</v>
      </c>
      <c r="L3764" s="52">
        <v>6</v>
      </c>
      <c r="M3764" s="49">
        <f t="shared" si="174"/>
        <v>2271</v>
      </c>
      <c r="N3764" s="2">
        <f t="shared" si="175"/>
        <v>3</v>
      </c>
      <c r="O3764" s="16">
        <f t="shared" si="176"/>
        <v>3</v>
      </c>
    </row>
    <row r="3765" spans="7:15" ht="13.5" customHeight="1" x14ac:dyDescent="0.25">
      <c r="G3765" s="50">
        <v>42511</v>
      </c>
      <c r="H3765" s="51" t="s">
        <v>3</v>
      </c>
      <c r="I3765" s="124"/>
      <c r="J3765" s="51">
        <v>3</v>
      </c>
      <c r="K3765" s="51">
        <v>3</v>
      </c>
      <c r="L3765" s="52">
        <v>6</v>
      </c>
      <c r="M3765" s="49">
        <f t="shared" si="174"/>
        <v>2271</v>
      </c>
      <c r="N3765" s="2">
        <f t="shared" si="175"/>
        <v>3</v>
      </c>
      <c r="O3765" s="16">
        <f t="shared" si="176"/>
        <v>3</v>
      </c>
    </row>
    <row r="3766" spans="7:15" ht="13.5" customHeight="1" x14ac:dyDescent="0.25">
      <c r="G3766" s="50">
        <v>42511</v>
      </c>
      <c r="H3766" s="51" t="s">
        <v>3</v>
      </c>
      <c r="I3766" s="124"/>
      <c r="J3766" s="51">
        <v>3</v>
      </c>
      <c r="K3766" s="51">
        <v>3</v>
      </c>
      <c r="L3766" s="52">
        <v>6</v>
      </c>
      <c r="M3766" s="49">
        <f t="shared" si="174"/>
        <v>2271</v>
      </c>
      <c r="N3766" s="2">
        <f t="shared" si="175"/>
        <v>3</v>
      </c>
      <c r="O3766" s="16">
        <f t="shared" si="176"/>
        <v>3</v>
      </c>
    </row>
    <row r="3767" spans="7:15" ht="13.5" customHeight="1" x14ac:dyDescent="0.25">
      <c r="G3767" s="50">
        <v>42511</v>
      </c>
      <c r="H3767" s="51" t="s">
        <v>3</v>
      </c>
      <c r="I3767" s="124"/>
      <c r="J3767" s="51">
        <v>3</v>
      </c>
      <c r="K3767" s="51">
        <v>3</v>
      </c>
      <c r="L3767" s="52">
        <v>6</v>
      </c>
      <c r="M3767" s="49">
        <f t="shared" si="174"/>
        <v>2271</v>
      </c>
      <c r="N3767" s="2">
        <f t="shared" si="175"/>
        <v>2</v>
      </c>
      <c r="O3767" s="16">
        <f t="shared" si="176"/>
        <v>3</v>
      </c>
    </row>
    <row r="3768" spans="7:15" ht="13.5" customHeight="1" x14ac:dyDescent="0.25">
      <c r="G3768" s="50">
        <v>42511</v>
      </c>
      <c r="H3768" s="51" t="s">
        <v>3</v>
      </c>
      <c r="I3768" s="124"/>
      <c r="J3768" s="51">
        <v>3</v>
      </c>
      <c r="K3768" s="51">
        <v>3</v>
      </c>
      <c r="L3768" s="52">
        <v>6</v>
      </c>
      <c r="M3768" s="49">
        <f t="shared" si="174"/>
        <v>2271</v>
      </c>
      <c r="N3768" s="2">
        <f t="shared" si="175"/>
        <v>1</v>
      </c>
      <c r="O3768" s="16">
        <f t="shared" si="176"/>
        <v>3</v>
      </c>
    </row>
    <row r="3769" spans="7:15" ht="13.5" customHeight="1" x14ac:dyDescent="0.25">
      <c r="G3769" s="50">
        <v>42511</v>
      </c>
      <c r="H3769" s="51" t="s">
        <v>3</v>
      </c>
      <c r="I3769" s="124"/>
      <c r="J3769" s="51">
        <v>3</v>
      </c>
      <c r="K3769" s="51">
        <v>3</v>
      </c>
      <c r="L3769" s="52">
        <v>7</v>
      </c>
      <c r="M3769" s="49">
        <f t="shared" si="174"/>
        <v>2272</v>
      </c>
      <c r="N3769" s="2">
        <f t="shared" si="175"/>
        <v>3</v>
      </c>
      <c r="O3769" s="16">
        <f t="shared" si="176"/>
        <v>3</v>
      </c>
    </row>
    <row r="3770" spans="7:15" ht="13.5" customHeight="1" x14ac:dyDescent="0.25">
      <c r="G3770" s="50">
        <v>42511</v>
      </c>
      <c r="H3770" s="51" t="s">
        <v>3</v>
      </c>
      <c r="I3770" s="124"/>
      <c r="J3770" s="51">
        <v>3</v>
      </c>
      <c r="K3770" s="51">
        <v>3</v>
      </c>
      <c r="L3770" s="52">
        <v>7</v>
      </c>
      <c r="M3770" s="49">
        <f t="shared" si="174"/>
        <v>2272</v>
      </c>
      <c r="N3770" s="2">
        <f t="shared" si="175"/>
        <v>3</v>
      </c>
      <c r="O3770" s="16">
        <f t="shared" si="176"/>
        <v>3</v>
      </c>
    </row>
    <row r="3771" spans="7:15" ht="13.5" customHeight="1" x14ac:dyDescent="0.25">
      <c r="G3771" s="50">
        <v>42511</v>
      </c>
      <c r="H3771" s="51" t="s">
        <v>3</v>
      </c>
      <c r="I3771" s="124"/>
      <c r="J3771" s="51">
        <v>3</v>
      </c>
      <c r="K3771" s="51">
        <v>3</v>
      </c>
      <c r="L3771" s="52">
        <v>7</v>
      </c>
      <c r="M3771" s="49">
        <f t="shared" si="174"/>
        <v>2272</v>
      </c>
      <c r="N3771" s="2">
        <f t="shared" si="175"/>
        <v>3</v>
      </c>
      <c r="O3771" s="16">
        <f t="shared" si="176"/>
        <v>3</v>
      </c>
    </row>
    <row r="3772" spans="7:15" ht="13.5" customHeight="1" x14ac:dyDescent="0.25">
      <c r="G3772" s="50">
        <v>42511</v>
      </c>
      <c r="H3772" s="51" t="s">
        <v>3</v>
      </c>
      <c r="I3772" s="124"/>
      <c r="J3772" s="51">
        <v>3</v>
      </c>
      <c r="K3772" s="51">
        <v>3</v>
      </c>
      <c r="L3772" s="52">
        <v>7</v>
      </c>
      <c r="M3772" s="49">
        <f t="shared" si="174"/>
        <v>2272</v>
      </c>
      <c r="N3772" s="2">
        <f t="shared" si="175"/>
        <v>2</v>
      </c>
      <c r="O3772" s="16">
        <f t="shared" si="176"/>
        <v>3</v>
      </c>
    </row>
    <row r="3773" spans="7:15" ht="13.5" customHeight="1" x14ac:dyDescent="0.25">
      <c r="G3773" s="50">
        <v>42511</v>
      </c>
      <c r="H3773" s="51" t="s">
        <v>3</v>
      </c>
      <c r="I3773" s="124"/>
      <c r="J3773" s="51">
        <v>3</v>
      </c>
      <c r="K3773" s="51">
        <v>3</v>
      </c>
      <c r="L3773" s="52">
        <v>7</v>
      </c>
      <c r="M3773" s="49">
        <f t="shared" si="174"/>
        <v>2272</v>
      </c>
      <c r="N3773" s="2">
        <f t="shared" si="175"/>
        <v>1</v>
      </c>
      <c r="O3773" s="16">
        <f t="shared" si="176"/>
        <v>3</v>
      </c>
    </row>
    <row r="3774" spans="7:15" ht="13.5" customHeight="1" x14ac:dyDescent="0.25">
      <c r="G3774" s="50">
        <v>42511</v>
      </c>
      <c r="H3774" s="51" t="s">
        <v>3</v>
      </c>
      <c r="I3774" s="124"/>
      <c r="J3774" s="51">
        <v>3</v>
      </c>
      <c r="K3774" s="51">
        <v>3</v>
      </c>
      <c r="L3774" s="52">
        <v>8</v>
      </c>
      <c r="M3774" s="49">
        <f t="shared" si="174"/>
        <v>2273</v>
      </c>
      <c r="N3774" s="2">
        <f t="shared" si="175"/>
        <v>3</v>
      </c>
      <c r="O3774" s="16">
        <f t="shared" si="176"/>
        <v>3</v>
      </c>
    </row>
    <row r="3775" spans="7:15" ht="13.5" customHeight="1" x14ac:dyDescent="0.25">
      <c r="G3775" s="50">
        <v>42511</v>
      </c>
      <c r="H3775" s="51" t="s">
        <v>3</v>
      </c>
      <c r="I3775" s="124"/>
      <c r="J3775" s="51">
        <v>3</v>
      </c>
      <c r="K3775" s="51">
        <v>3</v>
      </c>
      <c r="L3775" s="52">
        <v>8</v>
      </c>
      <c r="M3775" s="49">
        <f t="shared" si="174"/>
        <v>2273</v>
      </c>
      <c r="N3775" s="2">
        <f t="shared" si="175"/>
        <v>3</v>
      </c>
      <c r="O3775" s="16">
        <f t="shared" si="176"/>
        <v>3</v>
      </c>
    </row>
    <row r="3776" spans="7:15" ht="13.5" customHeight="1" x14ac:dyDescent="0.25">
      <c r="G3776" s="50">
        <v>42511</v>
      </c>
      <c r="H3776" s="51" t="s">
        <v>3</v>
      </c>
      <c r="I3776" s="124"/>
      <c r="J3776" s="51">
        <v>3</v>
      </c>
      <c r="K3776" s="51">
        <v>3</v>
      </c>
      <c r="L3776" s="52">
        <v>8</v>
      </c>
      <c r="M3776" s="49">
        <f t="shared" si="174"/>
        <v>2273</v>
      </c>
      <c r="N3776" s="2">
        <f t="shared" si="175"/>
        <v>3</v>
      </c>
      <c r="O3776" s="16">
        <f t="shared" si="176"/>
        <v>3</v>
      </c>
    </row>
    <row r="3777" spans="7:15" ht="13.5" customHeight="1" x14ac:dyDescent="0.25">
      <c r="G3777" s="50">
        <v>42511</v>
      </c>
      <c r="H3777" s="51" t="s">
        <v>3</v>
      </c>
      <c r="I3777" s="124"/>
      <c r="J3777" s="51">
        <v>3</v>
      </c>
      <c r="K3777" s="51">
        <v>3</v>
      </c>
      <c r="L3777" s="52">
        <v>8</v>
      </c>
      <c r="M3777" s="49">
        <f t="shared" si="174"/>
        <v>2273</v>
      </c>
      <c r="N3777" s="2">
        <f t="shared" si="175"/>
        <v>2</v>
      </c>
      <c r="O3777" s="16">
        <f t="shared" si="176"/>
        <v>3</v>
      </c>
    </row>
    <row r="3778" spans="7:15" ht="13.5" customHeight="1" x14ac:dyDescent="0.25">
      <c r="G3778" s="50">
        <v>42511</v>
      </c>
      <c r="H3778" s="51" t="s">
        <v>3</v>
      </c>
      <c r="I3778" s="124"/>
      <c r="J3778" s="51">
        <v>3</v>
      </c>
      <c r="K3778" s="51">
        <v>3</v>
      </c>
      <c r="L3778" s="52">
        <v>8</v>
      </c>
      <c r="M3778" s="49">
        <f t="shared" si="174"/>
        <v>2273</v>
      </c>
      <c r="N3778" s="2">
        <f t="shared" si="175"/>
        <v>1</v>
      </c>
      <c r="O3778" s="16">
        <f t="shared" si="176"/>
        <v>3</v>
      </c>
    </row>
    <row r="3779" spans="7:15" ht="13.5" customHeight="1" x14ac:dyDescent="0.25">
      <c r="G3779" s="50">
        <v>42511</v>
      </c>
      <c r="H3779" s="51" t="s">
        <v>3</v>
      </c>
      <c r="I3779" s="124"/>
      <c r="J3779" s="51">
        <v>3</v>
      </c>
      <c r="K3779" s="51">
        <v>3</v>
      </c>
      <c r="L3779" s="52">
        <v>9</v>
      </c>
      <c r="M3779" s="49">
        <f t="shared" si="174"/>
        <v>2274</v>
      </c>
      <c r="N3779" s="2">
        <f t="shared" si="175"/>
        <v>3</v>
      </c>
      <c r="O3779" s="16">
        <f t="shared" si="176"/>
        <v>3</v>
      </c>
    </row>
    <row r="3780" spans="7:15" ht="13.5" customHeight="1" x14ac:dyDescent="0.25">
      <c r="G3780" s="50">
        <v>42511</v>
      </c>
      <c r="H3780" s="51" t="s">
        <v>3</v>
      </c>
      <c r="I3780" s="124"/>
      <c r="J3780" s="51">
        <v>3</v>
      </c>
      <c r="K3780" s="51">
        <v>3</v>
      </c>
      <c r="L3780" s="52">
        <v>9</v>
      </c>
      <c r="M3780" s="49">
        <f t="shared" si="174"/>
        <v>2274</v>
      </c>
      <c r="N3780" s="2">
        <f t="shared" si="175"/>
        <v>3</v>
      </c>
      <c r="O3780" s="16">
        <f t="shared" si="176"/>
        <v>3</v>
      </c>
    </row>
    <row r="3781" spans="7:15" ht="13.5" customHeight="1" x14ac:dyDescent="0.25">
      <c r="G3781" s="50">
        <v>42511</v>
      </c>
      <c r="H3781" s="51" t="s">
        <v>3</v>
      </c>
      <c r="I3781" s="124"/>
      <c r="J3781" s="51">
        <v>3</v>
      </c>
      <c r="K3781" s="51">
        <v>3</v>
      </c>
      <c r="L3781" s="52">
        <v>9</v>
      </c>
      <c r="M3781" s="49">
        <f t="shared" si="174"/>
        <v>2274</v>
      </c>
      <c r="N3781" s="2">
        <f t="shared" si="175"/>
        <v>3</v>
      </c>
      <c r="O3781" s="16">
        <f t="shared" si="176"/>
        <v>3</v>
      </c>
    </row>
    <row r="3782" spans="7:15" ht="13.5" customHeight="1" x14ac:dyDescent="0.25">
      <c r="G3782" s="50">
        <v>42511</v>
      </c>
      <c r="H3782" s="51" t="s">
        <v>3</v>
      </c>
      <c r="I3782" s="124"/>
      <c r="J3782" s="51">
        <v>3</v>
      </c>
      <c r="K3782" s="51">
        <v>3</v>
      </c>
      <c r="L3782" s="52">
        <v>9</v>
      </c>
      <c r="M3782" s="49">
        <f t="shared" ref="M3782:M3845" si="177">IF(AND(G3782=G3781,L3782=L3781,I3782=I3781),M3781,M3781+1)</f>
        <v>2274</v>
      </c>
      <c r="N3782" s="2">
        <f t="shared" si="175"/>
        <v>2</v>
      </c>
      <c r="O3782" s="16">
        <f t="shared" si="176"/>
        <v>3</v>
      </c>
    </row>
    <row r="3783" spans="7:15" ht="13.5" customHeight="1" x14ac:dyDescent="0.25">
      <c r="G3783" s="50">
        <v>42511</v>
      </c>
      <c r="H3783" s="51" t="s">
        <v>3</v>
      </c>
      <c r="I3783" s="124"/>
      <c r="J3783" s="51">
        <v>3</v>
      </c>
      <c r="K3783" s="51">
        <v>3</v>
      </c>
      <c r="L3783" s="52">
        <v>9</v>
      </c>
      <c r="M3783" s="49">
        <f t="shared" si="177"/>
        <v>2274</v>
      </c>
      <c r="N3783" s="2">
        <f t="shared" si="175"/>
        <v>1</v>
      </c>
      <c r="O3783" s="16">
        <f t="shared" si="176"/>
        <v>3</v>
      </c>
    </row>
    <row r="3784" spans="7:15" ht="13.5" customHeight="1" x14ac:dyDescent="0.25">
      <c r="G3784" s="50">
        <v>42518</v>
      </c>
      <c r="H3784" s="51" t="s">
        <v>1210</v>
      </c>
      <c r="I3784" s="124"/>
      <c r="J3784" s="51">
        <v>7</v>
      </c>
      <c r="K3784" s="51">
        <v>0</v>
      </c>
      <c r="L3784" s="52">
        <v>3</v>
      </c>
      <c r="M3784" s="49">
        <f t="shared" si="177"/>
        <v>2275</v>
      </c>
      <c r="N3784" s="2">
        <f t="shared" si="175"/>
        <v>3</v>
      </c>
      <c r="O3784" s="16">
        <f t="shared" si="176"/>
        <v>3</v>
      </c>
    </row>
    <row r="3785" spans="7:15" ht="13.5" customHeight="1" x14ac:dyDescent="0.25">
      <c r="G3785" s="50">
        <v>42518</v>
      </c>
      <c r="H3785" s="51" t="s">
        <v>1210</v>
      </c>
      <c r="I3785" s="124"/>
      <c r="J3785" s="51">
        <v>7</v>
      </c>
      <c r="K3785" s="51">
        <v>0</v>
      </c>
      <c r="L3785" s="52">
        <v>3</v>
      </c>
      <c r="M3785" s="49">
        <f t="shared" si="177"/>
        <v>2275</v>
      </c>
      <c r="N3785" s="2">
        <f t="shared" ref="N3785:N3848" si="178">IF(M3785=M3787,3,IF(M3785=M3786,2,1))</f>
        <v>3</v>
      </c>
      <c r="O3785" s="16">
        <f t="shared" ref="O3785:O3848" si="179">IF(N3783=3,3,IF(N3784=3,3,IF(N3784=2,2,N3785)))</f>
        <v>3</v>
      </c>
    </row>
    <row r="3786" spans="7:15" ht="13.5" customHeight="1" x14ac:dyDescent="0.25">
      <c r="G3786" s="50">
        <v>42518</v>
      </c>
      <c r="H3786" s="51" t="s">
        <v>1210</v>
      </c>
      <c r="I3786" s="124"/>
      <c r="J3786" s="51">
        <v>7</v>
      </c>
      <c r="K3786" s="51">
        <v>0</v>
      </c>
      <c r="L3786" s="52">
        <v>3</v>
      </c>
      <c r="M3786" s="49">
        <f t="shared" si="177"/>
        <v>2275</v>
      </c>
      <c r="N3786" s="2">
        <f t="shared" si="178"/>
        <v>3</v>
      </c>
      <c r="O3786" s="16">
        <f t="shared" si="179"/>
        <v>3</v>
      </c>
    </row>
    <row r="3787" spans="7:15" ht="13.5" customHeight="1" x14ac:dyDescent="0.25">
      <c r="G3787" s="50">
        <v>42518</v>
      </c>
      <c r="H3787" s="51" t="s">
        <v>1210</v>
      </c>
      <c r="I3787" s="124"/>
      <c r="J3787" s="51">
        <v>7</v>
      </c>
      <c r="K3787" s="51">
        <v>0</v>
      </c>
      <c r="L3787" s="52">
        <v>3</v>
      </c>
      <c r="M3787" s="49">
        <f t="shared" si="177"/>
        <v>2275</v>
      </c>
      <c r="N3787" s="2">
        <f t="shared" si="178"/>
        <v>2</v>
      </c>
      <c r="O3787" s="16">
        <f t="shared" si="179"/>
        <v>3</v>
      </c>
    </row>
    <row r="3788" spans="7:15" ht="13.5" customHeight="1" x14ac:dyDescent="0.25">
      <c r="G3788" s="50">
        <v>42518</v>
      </c>
      <c r="H3788" s="51" t="s">
        <v>1210</v>
      </c>
      <c r="I3788" s="124"/>
      <c r="J3788" s="51">
        <v>7</v>
      </c>
      <c r="K3788" s="51">
        <v>0</v>
      </c>
      <c r="L3788" s="52">
        <v>3</v>
      </c>
      <c r="M3788" s="49">
        <f t="shared" si="177"/>
        <v>2275</v>
      </c>
      <c r="N3788" s="2">
        <f t="shared" si="178"/>
        <v>1</v>
      </c>
      <c r="O3788" s="16">
        <f t="shared" si="179"/>
        <v>3</v>
      </c>
    </row>
    <row r="3789" spans="7:15" ht="13.5" customHeight="1" x14ac:dyDescent="0.25">
      <c r="G3789" s="50">
        <v>42518</v>
      </c>
      <c r="H3789" s="51" t="s">
        <v>1210</v>
      </c>
      <c r="I3789" s="124"/>
      <c r="J3789" s="51">
        <v>7</v>
      </c>
      <c r="K3789" s="51">
        <v>0</v>
      </c>
      <c r="L3789" s="52">
        <v>5</v>
      </c>
      <c r="M3789" s="49">
        <f t="shared" si="177"/>
        <v>2276</v>
      </c>
      <c r="N3789" s="2">
        <f t="shared" si="178"/>
        <v>3</v>
      </c>
      <c r="O3789" s="16">
        <f t="shared" si="179"/>
        <v>3</v>
      </c>
    </row>
    <row r="3790" spans="7:15" ht="13.5" customHeight="1" x14ac:dyDescent="0.25">
      <c r="G3790" s="50">
        <v>42518</v>
      </c>
      <c r="H3790" s="51" t="s">
        <v>1210</v>
      </c>
      <c r="I3790" s="124"/>
      <c r="J3790" s="51">
        <v>7</v>
      </c>
      <c r="K3790" s="51">
        <v>0</v>
      </c>
      <c r="L3790" s="52">
        <v>5</v>
      </c>
      <c r="M3790" s="49">
        <f t="shared" si="177"/>
        <v>2276</v>
      </c>
      <c r="N3790" s="2">
        <f t="shared" si="178"/>
        <v>3</v>
      </c>
      <c r="O3790" s="16">
        <f t="shared" si="179"/>
        <v>3</v>
      </c>
    </row>
    <row r="3791" spans="7:15" ht="13.5" customHeight="1" x14ac:dyDescent="0.25">
      <c r="G3791" s="50">
        <v>42518</v>
      </c>
      <c r="H3791" s="51" t="s">
        <v>1210</v>
      </c>
      <c r="I3791" s="124"/>
      <c r="J3791" s="51">
        <v>7</v>
      </c>
      <c r="K3791" s="51">
        <v>0</v>
      </c>
      <c r="L3791" s="52">
        <v>5</v>
      </c>
      <c r="M3791" s="49">
        <f t="shared" si="177"/>
        <v>2276</v>
      </c>
      <c r="N3791" s="2">
        <f t="shared" si="178"/>
        <v>3</v>
      </c>
      <c r="O3791" s="16">
        <f t="shared" si="179"/>
        <v>3</v>
      </c>
    </row>
    <row r="3792" spans="7:15" ht="13.5" customHeight="1" x14ac:dyDescent="0.25">
      <c r="G3792" s="50">
        <v>42518</v>
      </c>
      <c r="H3792" s="51" t="s">
        <v>1210</v>
      </c>
      <c r="I3792" s="124"/>
      <c r="J3792" s="51">
        <v>7</v>
      </c>
      <c r="K3792" s="51">
        <v>0</v>
      </c>
      <c r="L3792" s="52">
        <v>5</v>
      </c>
      <c r="M3792" s="49">
        <f t="shared" si="177"/>
        <v>2276</v>
      </c>
      <c r="N3792" s="2">
        <f t="shared" si="178"/>
        <v>2</v>
      </c>
      <c r="O3792" s="16">
        <f t="shared" si="179"/>
        <v>3</v>
      </c>
    </row>
    <row r="3793" spans="7:15" ht="13.5" customHeight="1" x14ac:dyDescent="0.25">
      <c r="G3793" s="50">
        <v>42518</v>
      </c>
      <c r="H3793" s="51" t="s">
        <v>1210</v>
      </c>
      <c r="I3793" s="124"/>
      <c r="J3793" s="51">
        <v>7</v>
      </c>
      <c r="K3793" s="51">
        <v>0</v>
      </c>
      <c r="L3793" s="52">
        <v>5</v>
      </c>
      <c r="M3793" s="49">
        <f t="shared" si="177"/>
        <v>2276</v>
      </c>
      <c r="N3793" s="2">
        <f t="shared" si="178"/>
        <v>1</v>
      </c>
      <c r="O3793" s="16">
        <f t="shared" si="179"/>
        <v>3</v>
      </c>
    </row>
    <row r="3794" spans="7:15" ht="13.5" customHeight="1" x14ac:dyDescent="0.25">
      <c r="G3794" s="50">
        <v>42518</v>
      </c>
      <c r="H3794" s="51" t="s">
        <v>1210</v>
      </c>
      <c r="I3794" s="124"/>
      <c r="J3794" s="51">
        <v>7</v>
      </c>
      <c r="K3794" s="51">
        <v>0</v>
      </c>
      <c r="L3794" s="52">
        <v>6</v>
      </c>
      <c r="M3794" s="49">
        <f t="shared" si="177"/>
        <v>2277</v>
      </c>
      <c r="N3794" s="2">
        <f t="shared" si="178"/>
        <v>3</v>
      </c>
      <c r="O3794" s="16">
        <f t="shared" si="179"/>
        <v>3</v>
      </c>
    </row>
    <row r="3795" spans="7:15" ht="13.5" customHeight="1" x14ac:dyDescent="0.25">
      <c r="G3795" s="50">
        <v>42518</v>
      </c>
      <c r="H3795" s="51" t="s">
        <v>1210</v>
      </c>
      <c r="I3795" s="124"/>
      <c r="J3795" s="51">
        <v>7</v>
      </c>
      <c r="K3795" s="51">
        <v>0</v>
      </c>
      <c r="L3795" s="52">
        <v>6</v>
      </c>
      <c r="M3795" s="49">
        <f t="shared" si="177"/>
        <v>2277</v>
      </c>
      <c r="N3795" s="2">
        <f t="shared" si="178"/>
        <v>3</v>
      </c>
      <c r="O3795" s="16">
        <f t="shared" si="179"/>
        <v>3</v>
      </c>
    </row>
    <row r="3796" spans="7:15" ht="13.5" customHeight="1" x14ac:dyDescent="0.25">
      <c r="G3796" s="50">
        <v>42518</v>
      </c>
      <c r="H3796" s="51" t="s">
        <v>1210</v>
      </c>
      <c r="I3796" s="124"/>
      <c r="J3796" s="51">
        <v>7</v>
      </c>
      <c r="K3796" s="51">
        <v>0</v>
      </c>
      <c r="L3796" s="52">
        <v>6</v>
      </c>
      <c r="M3796" s="49">
        <f t="shared" si="177"/>
        <v>2277</v>
      </c>
      <c r="N3796" s="2">
        <f t="shared" si="178"/>
        <v>3</v>
      </c>
      <c r="O3796" s="16">
        <f t="shared" si="179"/>
        <v>3</v>
      </c>
    </row>
    <row r="3797" spans="7:15" ht="13.5" customHeight="1" x14ac:dyDescent="0.25">
      <c r="G3797" s="50">
        <v>42518</v>
      </c>
      <c r="H3797" s="51" t="s">
        <v>1210</v>
      </c>
      <c r="I3797" s="124"/>
      <c r="J3797" s="51">
        <v>7</v>
      </c>
      <c r="K3797" s="51">
        <v>0</v>
      </c>
      <c r="L3797" s="52">
        <v>6</v>
      </c>
      <c r="M3797" s="49">
        <f t="shared" si="177"/>
        <v>2277</v>
      </c>
      <c r="N3797" s="2">
        <f t="shared" si="178"/>
        <v>2</v>
      </c>
      <c r="O3797" s="16">
        <f t="shared" si="179"/>
        <v>3</v>
      </c>
    </row>
    <row r="3798" spans="7:15" ht="13.5" customHeight="1" x14ac:dyDescent="0.25">
      <c r="G3798" s="50">
        <v>42518</v>
      </c>
      <c r="H3798" s="51" t="s">
        <v>1210</v>
      </c>
      <c r="I3798" s="124"/>
      <c r="J3798" s="51">
        <v>7</v>
      </c>
      <c r="K3798" s="51">
        <v>0</v>
      </c>
      <c r="L3798" s="52">
        <v>6</v>
      </c>
      <c r="M3798" s="49">
        <f t="shared" si="177"/>
        <v>2277</v>
      </c>
      <c r="N3798" s="2">
        <f t="shared" si="178"/>
        <v>1</v>
      </c>
      <c r="O3798" s="16">
        <f t="shared" si="179"/>
        <v>3</v>
      </c>
    </row>
    <row r="3799" spans="7:15" ht="13.5" customHeight="1" x14ac:dyDescent="0.25">
      <c r="G3799" s="50">
        <v>42518</v>
      </c>
      <c r="H3799" s="51" t="s">
        <v>1210</v>
      </c>
      <c r="I3799" s="124"/>
      <c r="J3799" s="51">
        <v>7</v>
      </c>
      <c r="K3799" s="51">
        <v>0</v>
      </c>
      <c r="L3799" s="52">
        <v>7</v>
      </c>
      <c r="M3799" s="49">
        <f t="shared" si="177"/>
        <v>2278</v>
      </c>
      <c r="N3799" s="2">
        <f t="shared" si="178"/>
        <v>3</v>
      </c>
      <c r="O3799" s="16">
        <f t="shared" si="179"/>
        <v>3</v>
      </c>
    </row>
    <row r="3800" spans="7:15" ht="13.5" customHeight="1" x14ac:dyDescent="0.25">
      <c r="G3800" s="50">
        <v>42518</v>
      </c>
      <c r="H3800" s="51" t="s">
        <v>1210</v>
      </c>
      <c r="I3800" s="124"/>
      <c r="J3800" s="51">
        <v>7</v>
      </c>
      <c r="K3800" s="51">
        <v>0</v>
      </c>
      <c r="L3800" s="52">
        <v>7</v>
      </c>
      <c r="M3800" s="49">
        <f t="shared" si="177"/>
        <v>2278</v>
      </c>
      <c r="N3800" s="2">
        <f t="shared" si="178"/>
        <v>3</v>
      </c>
      <c r="O3800" s="16">
        <f t="shared" si="179"/>
        <v>3</v>
      </c>
    </row>
    <row r="3801" spans="7:15" ht="13.5" customHeight="1" x14ac:dyDescent="0.25">
      <c r="G3801" s="50">
        <v>42518</v>
      </c>
      <c r="H3801" s="51" t="s">
        <v>1210</v>
      </c>
      <c r="I3801" s="124"/>
      <c r="J3801" s="51">
        <v>7</v>
      </c>
      <c r="K3801" s="51">
        <v>0</v>
      </c>
      <c r="L3801" s="52">
        <v>7</v>
      </c>
      <c r="M3801" s="49">
        <f t="shared" si="177"/>
        <v>2278</v>
      </c>
      <c r="N3801" s="2">
        <f t="shared" si="178"/>
        <v>3</v>
      </c>
      <c r="O3801" s="16">
        <f t="shared" si="179"/>
        <v>3</v>
      </c>
    </row>
    <row r="3802" spans="7:15" ht="13.5" customHeight="1" x14ac:dyDescent="0.25">
      <c r="G3802" s="50">
        <v>42518</v>
      </c>
      <c r="H3802" s="51" t="s">
        <v>1210</v>
      </c>
      <c r="I3802" s="124"/>
      <c r="J3802" s="51">
        <v>7</v>
      </c>
      <c r="K3802" s="51">
        <v>0</v>
      </c>
      <c r="L3802" s="52">
        <v>7</v>
      </c>
      <c r="M3802" s="49">
        <f t="shared" si="177"/>
        <v>2278</v>
      </c>
      <c r="N3802" s="2">
        <f t="shared" si="178"/>
        <v>2</v>
      </c>
      <c r="O3802" s="16">
        <f t="shared" si="179"/>
        <v>3</v>
      </c>
    </row>
    <row r="3803" spans="7:15" ht="13.5" customHeight="1" x14ac:dyDescent="0.25">
      <c r="G3803" s="50">
        <v>42518</v>
      </c>
      <c r="H3803" s="51" t="s">
        <v>1210</v>
      </c>
      <c r="I3803" s="124"/>
      <c r="J3803" s="51">
        <v>7</v>
      </c>
      <c r="K3803" s="51">
        <v>0</v>
      </c>
      <c r="L3803" s="52">
        <v>7</v>
      </c>
      <c r="M3803" s="49">
        <f t="shared" si="177"/>
        <v>2278</v>
      </c>
      <c r="N3803" s="2">
        <f t="shared" si="178"/>
        <v>1</v>
      </c>
      <c r="O3803" s="16">
        <f t="shared" si="179"/>
        <v>3</v>
      </c>
    </row>
    <row r="3804" spans="7:15" ht="13.5" customHeight="1" x14ac:dyDescent="0.25">
      <c r="G3804" s="50">
        <v>42518</v>
      </c>
      <c r="H3804" s="51" t="s">
        <v>1210</v>
      </c>
      <c r="I3804" s="124"/>
      <c r="J3804" s="51">
        <v>7</v>
      </c>
      <c r="K3804" s="51">
        <v>0</v>
      </c>
      <c r="L3804" s="52">
        <v>8</v>
      </c>
      <c r="M3804" s="49">
        <f t="shared" si="177"/>
        <v>2279</v>
      </c>
      <c r="N3804" s="2">
        <f t="shared" si="178"/>
        <v>3</v>
      </c>
      <c r="O3804" s="16">
        <f t="shared" si="179"/>
        <v>3</v>
      </c>
    </row>
    <row r="3805" spans="7:15" ht="13.5" customHeight="1" x14ac:dyDescent="0.25">
      <c r="G3805" s="50">
        <v>42518</v>
      </c>
      <c r="H3805" s="51" t="s">
        <v>1210</v>
      </c>
      <c r="I3805" s="124"/>
      <c r="J3805" s="51">
        <v>7</v>
      </c>
      <c r="K3805" s="51">
        <v>0</v>
      </c>
      <c r="L3805" s="52">
        <v>8</v>
      </c>
      <c r="M3805" s="49">
        <f t="shared" si="177"/>
        <v>2279</v>
      </c>
      <c r="N3805" s="2">
        <f t="shared" si="178"/>
        <v>3</v>
      </c>
      <c r="O3805" s="16">
        <f t="shared" si="179"/>
        <v>3</v>
      </c>
    </row>
    <row r="3806" spans="7:15" ht="13.5" customHeight="1" x14ac:dyDescent="0.25">
      <c r="G3806" s="50">
        <v>42518</v>
      </c>
      <c r="H3806" s="51" t="s">
        <v>1210</v>
      </c>
      <c r="I3806" s="124"/>
      <c r="J3806" s="51">
        <v>7</v>
      </c>
      <c r="K3806" s="51">
        <v>0</v>
      </c>
      <c r="L3806" s="52">
        <v>8</v>
      </c>
      <c r="M3806" s="49">
        <f t="shared" si="177"/>
        <v>2279</v>
      </c>
      <c r="N3806" s="2">
        <f t="shared" si="178"/>
        <v>3</v>
      </c>
      <c r="O3806" s="16">
        <f t="shared" si="179"/>
        <v>3</v>
      </c>
    </row>
    <row r="3807" spans="7:15" ht="13.5" customHeight="1" x14ac:dyDescent="0.25">
      <c r="G3807" s="50">
        <v>42518</v>
      </c>
      <c r="H3807" s="51" t="s">
        <v>1210</v>
      </c>
      <c r="I3807" s="124"/>
      <c r="J3807" s="51">
        <v>7</v>
      </c>
      <c r="K3807" s="51">
        <v>0</v>
      </c>
      <c r="L3807" s="52">
        <v>8</v>
      </c>
      <c r="M3807" s="49">
        <f t="shared" si="177"/>
        <v>2279</v>
      </c>
      <c r="N3807" s="2">
        <f t="shared" si="178"/>
        <v>2</v>
      </c>
      <c r="O3807" s="16">
        <f t="shared" si="179"/>
        <v>3</v>
      </c>
    </row>
    <row r="3808" spans="7:15" ht="13.5" customHeight="1" x14ac:dyDescent="0.25">
      <c r="G3808" s="50">
        <v>42518</v>
      </c>
      <c r="H3808" s="51" t="s">
        <v>1210</v>
      </c>
      <c r="I3808" s="124"/>
      <c r="J3808" s="51">
        <v>7</v>
      </c>
      <c r="K3808" s="51">
        <v>0</v>
      </c>
      <c r="L3808" s="52">
        <v>8</v>
      </c>
      <c r="M3808" s="49">
        <f t="shared" si="177"/>
        <v>2279</v>
      </c>
      <c r="N3808" s="2">
        <f t="shared" si="178"/>
        <v>1</v>
      </c>
      <c r="O3808" s="16">
        <f t="shared" si="179"/>
        <v>3</v>
      </c>
    </row>
    <row r="3809" spans="7:15" ht="13.5" customHeight="1" x14ac:dyDescent="0.25">
      <c r="G3809" s="50">
        <v>42518</v>
      </c>
      <c r="H3809" s="51" t="s">
        <v>1210</v>
      </c>
      <c r="I3809" s="124"/>
      <c r="J3809" s="51">
        <v>7</v>
      </c>
      <c r="K3809" s="51">
        <v>0</v>
      </c>
      <c r="L3809" s="52">
        <v>9</v>
      </c>
      <c r="M3809" s="49">
        <f t="shared" si="177"/>
        <v>2280</v>
      </c>
      <c r="N3809" s="2">
        <f t="shared" si="178"/>
        <v>3</v>
      </c>
      <c r="O3809" s="16">
        <f t="shared" si="179"/>
        <v>3</v>
      </c>
    </row>
    <row r="3810" spans="7:15" ht="13.5" customHeight="1" x14ac:dyDescent="0.25">
      <c r="G3810" s="50">
        <v>42518</v>
      </c>
      <c r="H3810" s="51" t="s">
        <v>1210</v>
      </c>
      <c r="I3810" s="124"/>
      <c r="J3810" s="51">
        <v>7</v>
      </c>
      <c r="K3810" s="51">
        <v>0</v>
      </c>
      <c r="L3810" s="52">
        <v>9</v>
      </c>
      <c r="M3810" s="49">
        <f t="shared" si="177"/>
        <v>2280</v>
      </c>
      <c r="N3810" s="2">
        <f t="shared" si="178"/>
        <v>3</v>
      </c>
      <c r="O3810" s="16">
        <f t="shared" si="179"/>
        <v>3</v>
      </c>
    </row>
    <row r="3811" spans="7:15" ht="13.5" customHeight="1" x14ac:dyDescent="0.25">
      <c r="G3811" s="50">
        <v>42518</v>
      </c>
      <c r="H3811" s="51" t="s">
        <v>1210</v>
      </c>
      <c r="I3811" s="124"/>
      <c r="J3811" s="51">
        <v>7</v>
      </c>
      <c r="K3811" s="51">
        <v>0</v>
      </c>
      <c r="L3811" s="52">
        <v>9</v>
      </c>
      <c r="M3811" s="49">
        <f t="shared" si="177"/>
        <v>2280</v>
      </c>
      <c r="N3811" s="2">
        <f t="shared" si="178"/>
        <v>3</v>
      </c>
      <c r="O3811" s="16">
        <f t="shared" si="179"/>
        <v>3</v>
      </c>
    </row>
    <row r="3812" spans="7:15" ht="13.5" customHeight="1" x14ac:dyDescent="0.25">
      <c r="G3812" s="50">
        <v>42518</v>
      </c>
      <c r="H3812" s="51" t="s">
        <v>1210</v>
      </c>
      <c r="I3812" s="124"/>
      <c r="J3812" s="51">
        <v>7</v>
      </c>
      <c r="K3812" s="51">
        <v>0</v>
      </c>
      <c r="L3812" s="52">
        <v>9</v>
      </c>
      <c r="M3812" s="49">
        <f t="shared" si="177"/>
        <v>2280</v>
      </c>
      <c r="N3812" s="2">
        <f t="shared" si="178"/>
        <v>2</v>
      </c>
      <c r="O3812" s="16">
        <f t="shared" si="179"/>
        <v>3</v>
      </c>
    </row>
    <row r="3813" spans="7:15" ht="13.5" customHeight="1" x14ac:dyDescent="0.25">
      <c r="G3813" s="50">
        <v>42518</v>
      </c>
      <c r="H3813" s="51" t="s">
        <v>1210</v>
      </c>
      <c r="I3813" s="124"/>
      <c r="J3813" s="51">
        <v>7</v>
      </c>
      <c r="K3813" s="51">
        <v>0</v>
      </c>
      <c r="L3813" s="52">
        <v>9</v>
      </c>
      <c r="M3813" s="49">
        <f t="shared" si="177"/>
        <v>2280</v>
      </c>
      <c r="N3813" s="2">
        <f t="shared" si="178"/>
        <v>1</v>
      </c>
      <c r="O3813" s="16">
        <f t="shared" si="179"/>
        <v>3</v>
      </c>
    </row>
    <row r="3814" spans="7:15" ht="13.5" customHeight="1" x14ac:dyDescent="0.25">
      <c r="G3814" s="50">
        <v>42525</v>
      </c>
      <c r="H3814" s="51" t="s">
        <v>1209</v>
      </c>
      <c r="I3814" s="124"/>
      <c r="J3814" s="51">
        <v>7</v>
      </c>
      <c r="K3814" s="51">
        <v>0</v>
      </c>
      <c r="L3814" s="52">
        <v>2</v>
      </c>
      <c r="M3814" s="49">
        <f t="shared" si="177"/>
        <v>2281</v>
      </c>
      <c r="N3814" s="2">
        <f t="shared" si="178"/>
        <v>3</v>
      </c>
      <c r="O3814" s="16">
        <f t="shared" si="179"/>
        <v>3</v>
      </c>
    </row>
    <row r="3815" spans="7:15" ht="13.5" customHeight="1" x14ac:dyDescent="0.25">
      <c r="G3815" s="50">
        <v>42525</v>
      </c>
      <c r="H3815" s="51" t="s">
        <v>1209</v>
      </c>
      <c r="I3815" s="124"/>
      <c r="J3815" s="51">
        <v>7</v>
      </c>
      <c r="K3815" s="51">
        <v>0</v>
      </c>
      <c r="L3815" s="52">
        <v>2</v>
      </c>
      <c r="M3815" s="49">
        <f t="shared" si="177"/>
        <v>2281</v>
      </c>
      <c r="N3815" s="2">
        <f t="shared" si="178"/>
        <v>3</v>
      </c>
      <c r="O3815" s="16">
        <f t="shared" si="179"/>
        <v>3</v>
      </c>
    </row>
    <row r="3816" spans="7:15" ht="13.5" customHeight="1" x14ac:dyDescent="0.25">
      <c r="G3816" s="50">
        <v>42525</v>
      </c>
      <c r="H3816" s="51" t="s">
        <v>1209</v>
      </c>
      <c r="I3816" s="124"/>
      <c r="J3816" s="51">
        <v>7</v>
      </c>
      <c r="K3816" s="51">
        <v>0</v>
      </c>
      <c r="L3816" s="52">
        <v>2</v>
      </c>
      <c r="M3816" s="49">
        <f t="shared" si="177"/>
        <v>2281</v>
      </c>
      <c r="N3816" s="2">
        <f t="shared" si="178"/>
        <v>3</v>
      </c>
      <c r="O3816" s="16">
        <f t="shared" si="179"/>
        <v>3</v>
      </c>
    </row>
    <row r="3817" spans="7:15" ht="13.5" customHeight="1" x14ac:dyDescent="0.25">
      <c r="G3817" s="50">
        <v>42525</v>
      </c>
      <c r="H3817" s="51" t="s">
        <v>1209</v>
      </c>
      <c r="I3817" s="124"/>
      <c r="J3817" s="51">
        <v>7</v>
      </c>
      <c r="K3817" s="51">
        <v>0</v>
      </c>
      <c r="L3817" s="52">
        <v>2</v>
      </c>
      <c r="M3817" s="49">
        <f t="shared" si="177"/>
        <v>2281</v>
      </c>
      <c r="N3817" s="2">
        <f t="shared" si="178"/>
        <v>2</v>
      </c>
      <c r="O3817" s="16">
        <f t="shared" si="179"/>
        <v>3</v>
      </c>
    </row>
    <row r="3818" spans="7:15" ht="13.5" customHeight="1" x14ac:dyDescent="0.25">
      <c r="G3818" s="50">
        <v>42525</v>
      </c>
      <c r="H3818" s="51" t="s">
        <v>1209</v>
      </c>
      <c r="I3818" s="124"/>
      <c r="J3818" s="51">
        <v>7</v>
      </c>
      <c r="K3818" s="51">
        <v>0</v>
      </c>
      <c r="L3818" s="52">
        <v>2</v>
      </c>
      <c r="M3818" s="49">
        <f t="shared" si="177"/>
        <v>2281</v>
      </c>
      <c r="N3818" s="2">
        <f t="shared" si="178"/>
        <v>1</v>
      </c>
      <c r="O3818" s="16">
        <f t="shared" si="179"/>
        <v>3</v>
      </c>
    </row>
    <row r="3819" spans="7:15" ht="13.5" customHeight="1" x14ac:dyDescent="0.25">
      <c r="G3819" s="50">
        <v>42525</v>
      </c>
      <c r="H3819" s="51" t="s">
        <v>1209</v>
      </c>
      <c r="I3819" s="124"/>
      <c r="J3819" s="51">
        <v>7</v>
      </c>
      <c r="K3819" s="51">
        <v>0</v>
      </c>
      <c r="L3819" s="52">
        <v>3</v>
      </c>
      <c r="M3819" s="49">
        <f t="shared" si="177"/>
        <v>2282</v>
      </c>
      <c r="N3819" s="2">
        <f t="shared" si="178"/>
        <v>3</v>
      </c>
      <c r="O3819" s="16">
        <f t="shared" si="179"/>
        <v>3</v>
      </c>
    </row>
    <row r="3820" spans="7:15" ht="13.5" customHeight="1" x14ac:dyDescent="0.25">
      <c r="G3820" s="50">
        <v>42525</v>
      </c>
      <c r="H3820" s="51" t="s">
        <v>1209</v>
      </c>
      <c r="I3820" s="124"/>
      <c r="J3820" s="51">
        <v>7</v>
      </c>
      <c r="K3820" s="51">
        <v>0</v>
      </c>
      <c r="L3820" s="52">
        <v>3</v>
      </c>
      <c r="M3820" s="49">
        <f t="shared" si="177"/>
        <v>2282</v>
      </c>
      <c r="N3820" s="2">
        <f t="shared" si="178"/>
        <v>3</v>
      </c>
      <c r="O3820" s="16">
        <f t="shared" si="179"/>
        <v>3</v>
      </c>
    </row>
    <row r="3821" spans="7:15" ht="13.5" customHeight="1" x14ac:dyDescent="0.25">
      <c r="G3821" s="50">
        <v>42525</v>
      </c>
      <c r="H3821" s="51" t="s">
        <v>1209</v>
      </c>
      <c r="I3821" s="124"/>
      <c r="J3821" s="51">
        <v>7</v>
      </c>
      <c r="K3821" s="51">
        <v>0</v>
      </c>
      <c r="L3821" s="52">
        <v>3</v>
      </c>
      <c r="M3821" s="49">
        <f t="shared" si="177"/>
        <v>2282</v>
      </c>
      <c r="N3821" s="2">
        <f t="shared" si="178"/>
        <v>3</v>
      </c>
      <c r="O3821" s="16">
        <f t="shared" si="179"/>
        <v>3</v>
      </c>
    </row>
    <row r="3822" spans="7:15" ht="13.5" customHeight="1" x14ac:dyDescent="0.25">
      <c r="G3822" s="50">
        <v>42525</v>
      </c>
      <c r="H3822" s="51" t="s">
        <v>1209</v>
      </c>
      <c r="I3822" s="124"/>
      <c r="J3822" s="51">
        <v>7</v>
      </c>
      <c r="K3822" s="51">
        <v>0</v>
      </c>
      <c r="L3822" s="52">
        <v>3</v>
      </c>
      <c r="M3822" s="49">
        <f t="shared" si="177"/>
        <v>2282</v>
      </c>
      <c r="N3822" s="2">
        <f t="shared" si="178"/>
        <v>2</v>
      </c>
      <c r="O3822" s="16">
        <f t="shared" si="179"/>
        <v>3</v>
      </c>
    </row>
    <row r="3823" spans="7:15" ht="13.5" customHeight="1" x14ac:dyDescent="0.25">
      <c r="G3823" s="50">
        <v>42525</v>
      </c>
      <c r="H3823" s="51" t="s">
        <v>1209</v>
      </c>
      <c r="I3823" s="124"/>
      <c r="J3823" s="51">
        <v>7</v>
      </c>
      <c r="K3823" s="51">
        <v>0</v>
      </c>
      <c r="L3823" s="52">
        <v>3</v>
      </c>
      <c r="M3823" s="49">
        <f t="shared" si="177"/>
        <v>2282</v>
      </c>
      <c r="N3823" s="2">
        <f t="shared" si="178"/>
        <v>1</v>
      </c>
      <c r="O3823" s="16">
        <f t="shared" si="179"/>
        <v>3</v>
      </c>
    </row>
    <row r="3824" spans="7:15" ht="13.5" customHeight="1" x14ac:dyDescent="0.25">
      <c r="G3824" s="50">
        <v>42525</v>
      </c>
      <c r="H3824" s="51" t="s">
        <v>1209</v>
      </c>
      <c r="I3824" s="124"/>
      <c r="J3824" s="51">
        <v>7</v>
      </c>
      <c r="K3824" s="51">
        <v>0</v>
      </c>
      <c r="L3824" s="52">
        <v>4</v>
      </c>
      <c r="M3824" s="49">
        <f t="shared" si="177"/>
        <v>2283</v>
      </c>
      <c r="N3824" s="2">
        <f t="shared" si="178"/>
        <v>3</v>
      </c>
      <c r="O3824" s="16">
        <f t="shared" si="179"/>
        <v>3</v>
      </c>
    </row>
    <row r="3825" spans="7:15" ht="13.5" customHeight="1" x14ac:dyDescent="0.25">
      <c r="G3825" s="50">
        <v>42525</v>
      </c>
      <c r="H3825" s="51" t="s">
        <v>1209</v>
      </c>
      <c r="I3825" s="124"/>
      <c r="J3825" s="51">
        <v>7</v>
      </c>
      <c r="K3825" s="51">
        <v>0</v>
      </c>
      <c r="L3825" s="52">
        <v>4</v>
      </c>
      <c r="M3825" s="49">
        <f t="shared" si="177"/>
        <v>2283</v>
      </c>
      <c r="N3825" s="2">
        <f t="shared" si="178"/>
        <v>3</v>
      </c>
      <c r="O3825" s="16">
        <f t="shared" si="179"/>
        <v>3</v>
      </c>
    </row>
    <row r="3826" spans="7:15" ht="13.5" customHeight="1" x14ac:dyDescent="0.25">
      <c r="G3826" s="50">
        <v>42525</v>
      </c>
      <c r="H3826" s="51" t="s">
        <v>1209</v>
      </c>
      <c r="I3826" s="124"/>
      <c r="J3826" s="51">
        <v>7</v>
      </c>
      <c r="K3826" s="51">
        <v>0</v>
      </c>
      <c r="L3826" s="52">
        <v>4</v>
      </c>
      <c r="M3826" s="49">
        <f t="shared" si="177"/>
        <v>2283</v>
      </c>
      <c r="N3826" s="2">
        <f t="shared" si="178"/>
        <v>3</v>
      </c>
      <c r="O3826" s="16">
        <f t="shared" si="179"/>
        <v>3</v>
      </c>
    </row>
    <row r="3827" spans="7:15" ht="13.5" customHeight="1" x14ac:dyDescent="0.25">
      <c r="G3827" s="50">
        <v>42525</v>
      </c>
      <c r="H3827" s="51" t="s">
        <v>1209</v>
      </c>
      <c r="I3827" s="124"/>
      <c r="J3827" s="51">
        <v>7</v>
      </c>
      <c r="K3827" s="51">
        <v>0</v>
      </c>
      <c r="L3827" s="52">
        <v>4</v>
      </c>
      <c r="M3827" s="49">
        <f t="shared" si="177"/>
        <v>2283</v>
      </c>
      <c r="N3827" s="2">
        <f t="shared" si="178"/>
        <v>2</v>
      </c>
      <c r="O3827" s="16">
        <f t="shared" si="179"/>
        <v>3</v>
      </c>
    </row>
    <row r="3828" spans="7:15" ht="13.5" customHeight="1" x14ac:dyDescent="0.25">
      <c r="G3828" s="50">
        <v>42525</v>
      </c>
      <c r="H3828" s="51" t="s">
        <v>1209</v>
      </c>
      <c r="I3828" s="124"/>
      <c r="J3828" s="51">
        <v>7</v>
      </c>
      <c r="K3828" s="51">
        <v>0</v>
      </c>
      <c r="L3828" s="52">
        <v>4</v>
      </c>
      <c r="M3828" s="49">
        <f t="shared" si="177"/>
        <v>2283</v>
      </c>
      <c r="N3828" s="2">
        <f t="shared" si="178"/>
        <v>1</v>
      </c>
      <c r="O3828" s="16">
        <f t="shared" si="179"/>
        <v>3</v>
      </c>
    </row>
    <row r="3829" spans="7:15" ht="13.5" customHeight="1" x14ac:dyDescent="0.25">
      <c r="G3829" s="50">
        <v>42525</v>
      </c>
      <c r="H3829" s="51" t="s">
        <v>1209</v>
      </c>
      <c r="I3829" s="124"/>
      <c r="J3829" s="51">
        <v>7</v>
      </c>
      <c r="K3829" s="51">
        <v>0</v>
      </c>
      <c r="L3829" s="52">
        <v>6</v>
      </c>
      <c r="M3829" s="49">
        <f t="shared" si="177"/>
        <v>2284</v>
      </c>
      <c r="N3829" s="2">
        <f t="shared" si="178"/>
        <v>3</v>
      </c>
      <c r="O3829" s="16">
        <f t="shared" si="179"/>
        <v>3</v>
      </c>
    </row>
    <row r="3830" spans="7:15" ht="13.5" customHeight="1" x14ac:dyDescent="0.25">
      <c r="G3830" s="50">
        <v>42525</v>
      </c>
      <c r="H3830" s="51" t="s">
        <v>1209</v>
      </c>
      <c r="I3830" s="124"/>
      <c r="J3830" s="51">
        <v>7</v>
      </c>
      <c r="K3830" s="51">
        <v>0</v>
      </c>
      <c r="L3830" s="52">
        <v>6</v>
      </c>
      <c r="M3830" s="49">
        <f t="shared" si="177"/>
        <v>2284</v>
      </c>
      <c r="N3830" s="2">
        <f t="shared" si="178"/>
        <v>3</v>
      </c>
      <c r="O3830" s="16">
        <f t="shared" si="179"/>
        <v>3</v>
      </c>
    </row>
    <row r="3831" spans="7:15" ht="13.5" customHeight="1" x14ac:dyDescent="0.25">
      <c r="G3831" s="50">
        <v>42525</v>
      </c>
      <c r="H3831" s="51" t="s">
        <v>1209</v>
      </c>
      <c r="I3831" s="124"/>
      <c r="J3831" s="51">
        <v>7</v>
      </c>
      <c r="K3831" s="51">
        <v>0</v>
      </c>
      <c r="L3831" s="52">
        <v>6</v>
      </c>
      <c r="M3831" s="49">
        <f t="shared" si="177"/>
        <v>2284</v>
      </c>
      <c r="N3831" s="2">
        <f t="shared" si="178"/>
        <v>3</v>
      </c>
      <c r="O3831" s="16">
        <f t="shared" si="179"/>
        <v>3</v>
      </c>
    </row>
    <row r="3832" spans="7:15" ht="13.5" customHeight="1" x14ac:dyDescent="0.25">
      <c r="G3832" s="50">
        <v>42525</v>
      </c>
      <c r="H3832" s="51" t="s">
        <v>1209</v>
      </c>
      <c r="I3832" s="124"/>
      <c r="J3832" s="51">
        <v>7</v>
      </c>
      <c r="K3832" s="51">
        <v>0</v>
      </c>
      <c r="L3832" s="52">
        <v>6</v>
      </c>
      <c r="M3832" s="49">
        <f t="shared" si="177"/>
        <v>2284</v>
      </c>
      <c r="N3832" s="2">
        <f t="shared" si="178"/>
        <v>2</v>
      </c>
      <c r="O3832" s="16">
        <f t="shared" si="179"/>
        <v>3</v>
      </c>
    </row>
    <row r="3833" spans="7:15" ht="13.5" customHeight="1" x14ac:dyDescent="0.25">
      <c r="G3833" s="50">
        <v>42525</v>
      </c>
      <c r="H3833" s="51" t="s">
        <v>1209</v>
      </c>
      <c r="I3833" s="124"/>
      <c r="J3833" s="51">
        <v>7</v>
      </c>
      <c r="K3833" s="51">
        <v>0</v>
      </c>
      <c r="L3833" s="52">
        <v>6</v>
      </c>
      <c r="M3833" s="49">
        <f t="shared" si="177"/>
        <v>2284</v>
      </c>
      <c r="N3833" s="2">
        <f t="shared" si="178"/>
        <v>1</v>
      </c>
      <c r="O3833" s="16">
        <f t="shared" si="179"/>
        <v>3</v>
      </c>
    </row>
    <row r="3834" spans="7:15" ht="13.5" customHeight="1" x14ac:dyDescent="0.25">
      <c r="G3834" s="50">
        <v>42525</v>
      </c>
      <c r="H3834" s="51" t="s">
        <v>1209</v>
      </c>
      <c r="I3834" s="124"/>
      <c r="J3834" s="51">
        <v>7</v>
      </c>
      <c r="K3834" s="51">
        <v>0</v>
      </c>
      <c r="L3834" s="52">
        <v>7</v>
      </c>
      <c r="M3834" s="49">
        <f t="shared" si="177"/>
        <v>2285</v>
      </c>
      <c r="N3834" s="2">
        <f t="shared" si="178"/>
        <v>3</v>
      </c>
      <c r="O3834" s="16">
        <f t="shared" si="179"/>
        <v>3</v>
      </c>
    </row>
    <row r="3835" spans="7:15" ht="13.5" customHeight="1" x14ac:dyDescent="0.25">
      <c r="G3835" s="50">
        <v>42525</v>
      </c>
      <c r="H3835" s="51" t="s">
        <v>1209</v>
      </c>
      <c r="I3835" s="124"/>
      <c r="J3835" s="51">
        <v>7</v>
      </c>
      <c r="K3835" s="51">
        <v>0</v>
      </c>
      <c r="L3835" s="52">
        <v>7</v>
      </c>
      <c r="M3835" s="49">
        <f t="shared" si="177"/>
        <v>2285</v>
      </c>
      <c r="N3835" s="2">
        <f t="shared" si="178"/>
        <v>3</v>
      </c>
      <c r="O3835" s="16">
        <f t="shared" si="179"/>
        <v>3</v>
      </c>
    </row>
    <row r="3836" spans="7:15" ht="13.5" customHeight="1" x14ac:dyDescent="0.25">
      <c r="G3836" s="50">
        <v>42525</v>
      </c>
      <c r="H3836" s="51" t="s">
        <v>1209</v>
      </c>
      <c r="I3836" s="124"/>
      <c r="J3836" s="51">
        <v>7</v>
      </c>
      <c r="K3836" s="51">
        <v>0</v>
      </c>
      <c r="L3836" s="52">
        <v>7</v>
      </c>
      <c r="M3836" s="49">
        <f t="shared" si="177"/>
        <v>2285</v>
      </c>
      <c r="N3836" s="2">
        <f t="shared" si="178"/>
        <v>3</v>
      </c>
      <c r="O3836" s="16">
        <f t="shared" si="179"/>
        <v>3</v>
      </c>
    </row>
    <row r="3837" spans="7:15" ht="13.5" customHeight="1" x14ac:dyDescent="0.25">
      <c r="G3837" s="50">
        <v>42525</v>
      </c>
      <c r="H3837" s="51" t="s">
        <v>1209</v>
      </c>
      <c r="I3837" s="124"/>
      <c r="J3837" s="51">
        <v>7</v>
      </c>
      <c r="K3837" s="51">
        <v>0</v>
      </c>
      <c r="L3837" s="52">
        <v>7</v>
      </c>
      <c r="M3837" s="49">
        <f t="shared" si="177"/>
        <v>2285</v>
      </c>
      <c r="N3837" s="2">
        <f t="shared" si="178"/>
        <v>2</v>
      </c>
      <c r="O3837" s="16">
        <f t="shared" si="179"/>
        <v>3</v>
      </c>
    </row>
    <row r="3838" spans="7:15" ht="13.5" customHeight="1" x14ac:dyDescent="0.25">
      <c r="G3838" s="50">
        <v>42525</v>
      </c>
      <c r="H3838" s="51" t="s">
        <v>1209</v>
      </c>
      <c r="I3838" s="124"/>
      <c r="J3838" s="51">
        <v>7</v>
      </c>
      <c r="K3838" s="51">
        <v>0</v>
      </c>
      <c r="L3838" s="52">
        <v>7</v>
      </c>
      <c r="M3838" s="49">
        <f t="shared" si="177"/>
        <v>2285</v>
      </c>
      <c r="N3838" s="2">
        <f t="shared" si="178"/>
        <v>1</v>
      </c>
      <c r="O3838" s="16">
        <f t="shared" si="179"/>
        <v>3</v>
      </c>
    </row>
    <row r="3839" spans="7:15" ht="13.5" customHeight="1" x14ac:dyDescent="0.25">
      <c r="G3839" s="50">
        <v>42525</v>
      </c>
      <c r="H3839" s="51" t="s">
        <v>1209</v>
      </c>
      <c r="I3839" s="124"/>
      <c r="J3839" s="51">
        <v>7</v>
      </c>
      <c r="K3839" s="51">
        <v>0</v>
      </c>
      <c r="L3839" s="52">
        <v>8</v>
      </c>
      <c r="M3839" s="49">
        <f t="shared" si="177"/>
        <v>2286</v>
      </c>
      <c r="N3839" s="2">
        <f t="shared" si="178"/>
        <v>3</v>
      </c>
      <c r="O3839" s="16">
        <f t="shared" si="179"/>
        <v>3</v>
      </c>
    </row>
    <row r="3840" spans="7:15" ht="13.5" customHeight="1" x14ac:dyDescent="0.25">
      <c r="G3840" s="50">
        <v>42525</v>
      </c>
      <c r="H3840" s="51" t="s">
        <v>1209</v>
      </c>
      <c r="I3840" s="124"/>
      <c r="J3840" s="51">
        <v>7</v>
      </c>
      <c r="K3840" s="51">
        <v>0</v>
      </c>
      <c r="L3840" s="52">
        <v>8</v>
      </c>
      <c r="M3840" s="49">
        <f t="shared" si="177"/>
        <v>2286</v>
      </c>
      <c r="N3840" s="2">
        <f t="shared" si="178"/>
        <v>3</v>
      </c>
      <c r="O3840" s="16">
        <f t="shared" si="179"/>
        <v>3</v>
      </c>
    </row>
    <row r="3841" spans="7:15" ht="13.5" customHeight="1" x14ac:dyDescent="0.25">
      <c r="G3841" s="50">
        <v>42525</v>
      </c>
      <c r="H3841" s="51" t="s">
        <v>1209</v>
      </c>
      <c r="I3841" s="124"/>
      <c r="J3841" s="51">
        <v>7</v>
      </c>
      <c r="K3841" s="51">
        <v>0</v>
      </c>
      <c r="L3841" s="52">
        <v>8</v>
      </c>
      <c r="M3841" s="49">
        <f t="shared" si="177"/>
        <v>2286</v>
      </c>
      <c r="N3841" s="2">
        <f t="shared" si="178"/>
        <v>3</v>
      </c>
      <c r="O3841" s="16">
        <f t="shared" si="179"/>
        <v>3</v>
      </c>
    </row>
    <row r="3842" spans="7:15" ht="13.5" customHeight="1" x14ac:dyDescent="0.25">
      <c r="G3842" s="50">
        <v>42525</v>
      </c>
      <c r="H3842" s="51" t="s">
        <v>1209</v>
      </c>
      <c r="I3842" s="124"/>
      <c r="J3842" s="51">
        <v>7</v>
      </c>
      <c r="K3842" s="51">
        <v>0</v>
      </c>
      <c r="L3842" s="52">
        <v>8</v>
      </c>
      <c r="M3842" s="49">
        <f t="shared" si="177"/>
        <v>2286</v>
      </c>
      <c r="N3842" s="2">
        <f t="shared" si="178"/>
        <v>2</v>
      </c>
      <c r="O3842" s="16">
        <f t="shared" si="179"/>
        <v>3</v>
      </c>
    </row>
    <row r="3843" spans="7:15" ht="13.5" customHeight="1" x14ac:dyDescent="0.25">
      <c r="G3843" s="50">
        <v>42525</v>
      </c>
      <c r="H3843" s="51" t="s">
        <v>1209</v>
      </c>
      <c r="I3843" s="124"/>
      <c r="J3843" s="51">
        <v>7</v>
      </c>
      <c r="K3843" s="51">
        <v>0</v>
      </c>
      <c r="L3843" s="52">
        <v>8</v>
      </c>
      <c r="M3843" s="49">
        <f t="shared" si="177"/>
        <v>2286</v>
      </c>
      <c r="N3843" s="2">
        <f t="shared" si="178"/>
        <v>1</v>
      </c>
      <c r="O3843" s="16">
        <f t="shared" si="179"/>
        <v>3</v>
      </c>
    </row>
    <row r="3844" spans="7:15" ht="13.5" customHeight="1" x14ac:dyDescent="0.25">
      <c r="G3844" s="50">
        <v>42525</v>
      </c>
      <c r="H3844" s="51" t="s">
        <v>1209</v>
      </c>
      <c r="I3844" s="124"/>
      <c r="J3844" s="51">
        <v>7</v>
      </c>
      <c r="K3844" s="51">
        <v>0</v>
      </c>
      <c r="L3844" s="52">
        <v>9</v>
      </c>
      <c r="M3844" s="49">
        <f t="shared" si="177"/>
        <v>2287</v>
      </c>
      <c r="N3844" s="2">
        <f t="shared" si="178"/>
        <v>3</v>
      </c>
      <c r="O3844" s="16">
        <f t="shared" si="179"/>
        <v>3</v>
      </c>
    </row>
    <row r="3845" spans="7:15" ht="13.5" customHeight="1" x14ac:dyDescent="0.25">
      <c r="G3845" s="50">
        <v>42525</v>
      </c>
      <c r="H3845" s="51" t="s">
        <v>1209</v>
      </c>
      <c r="I3845" s="124"/>
      <c r="J3845" s="51">
        <v>7</v>
      </c>
      <c r="K3845" s="51">
        <v>0</v>
      </c>
      <c r="L3845" s="52">
        <v>9</v>
      </c>
      <c r="M3845" s="49">
        <f t="shared" si="177"/>
        <v>2287</v>
      </c>
      <c r="N3845" s="2">
        <f t="shared" si="178"/>
        <v>3</v>
      </c>
      <c r="O3845" s="16">
        <f t="shared" si="179"/>
        <v>3</v>
      </c>
    </row>
    <row r="3846" spans="7:15" ht="13.5" customHeight="1" x14ac:dyDescent="0.25">
      <c r="G3846" s="50">
        <v>42525</v>
      </c>
      <c r="H3846" s="51" t="s">
        <v>1209</v>
      </c>
      <c r="I3846" s="124"/>
      <c r="J3846" s="51">
        <v>7</v>
      </c>
      <c r="K3846" s="51">
        <v>0</v>
      </c>
      <c r="L3846" s="52">
        <v>9</v>
      </c>
      <c r="M3846" s="49">
        <f t="shared" ref="M3846:M3909" si="180">IF(AND(G3846=G3845,L3846=L3845,I3846=I3845),M3845,M3845+1)</f>
        <v>2287</v>
      </c>
      <c r="N3846" s="2">
        <f t="shared" si="178"/>
        <v>3</v>
      </c>
      <c r="O3846" s="16">
        <f t="shared" si="179"/>
        <v>3</v>
      </c>
    </row>
    <row r="3847" spans="7:15" ht="13.5" customHeight="1" x14ac:dyDescent="0.25">
      <c r="G3847" s="50">
        <v>42525</v>
      </c>
      <c r="H3847" s="51" t="s">
        <v>1209</v>
      </c>
      <c r="I3847" s="124"/>
      <c r="J3847" s="51">
        <v>7</v>
      </c>
      <c r="K3847" s="51">
        <v>0</v>
      </c>
      <c r="L3847" s="52">
        <v>9</v>
      </c>
      <c r="M3847" s="49">
        <f t="shared" si="180"/>
        <v>2287</v>
      </c>
      <c r="N3847" s="2">
        <f t="shared" si="178"/>
        <v>2</v>
      </c>
      <c r="O3847" s="16">
        <f t="shared" si="179"/>
        <v>3</v>
      </c>
    </row>
    <row r="3848" spans="7:15" ht="13.5" customHeight="1" x14ac:dyDescent="0.25">
      <c r="G3848" s="50">
        <v>42525</v>
      </c>
      <c r="H3848" s="51" t="s">
        <v>1209</v>
      </c>
      <c r="I3848" s="124"/>
      <c r="J3848" s="51">
        <v>7</v>
      </c>
      <c r="K3848" s="51">
        <v>0</v>
      </c>
      <c r="L3848" s="52">
        <v>9</v>
      </c>
      <c r="M3848" s="49">
        <f t="shared" si="180"/>
        <v>2287</v>
      </c>
      <c r="N3848" s="2">
        <f t="shared" si="178"/>
        <v>1</v>
      </c>
      <c r="O3848" s="16">
        <f t="shared" si="179"/>
        <v>3</v>
      </c>
    </row>
    <row r="3849" spans="7:15" ht="13.5" customHeight="1" x14ac:dyDescent="0.25">
      <c r="G3849" s="50">
        <v>42532</v>
      </c>
      <c r="H3849" s="51" t="s">
        <v>3</v>
      </c>
      <c r="I3849" s="124"/>
      <c r="J3849" s="51">
        <v>5</v>
      </c>
      <c r="K3849" s="51">
        <v>6</v>
      </c>
      <c r="L3849" s="52">
        <v>2</v>
      </c>
      <c r="M3849" s="49">
        <f t="shared" si="180"/>
        <v>2288</v>
      </c>
      <c r="N3849" s="2">
        <f t="shared" ref="N3849:N3912" si="181">IF(M3849=M3851,3,IF(M3849=M3850,2,1))</f>
        <v>3</v>
      </c>
      <c r="O3849" s="16">
        <f t="shared" ref="O3849:O3912" si="182">IF(N3847=3,3,IF(N3848=3,3,IF(N3848=2,2,N3849)))</f>
        <v>3</v>
      </c>
    </row>
    <row r="3850" spans="7:15" ht="13.5" customHeight="1" x14ac:dyDescent="0.25">
      <c r="G3850" s="50">
        <v>42532</v>
      </c>
      <c r="H3850" s="51" t="s">
        <v>3</v>
      </c>
      <c r="I3850" s="124"/>
      <c r="J3850" s="51">
        <v>5</v>
      </c>
      <c r="K3850" s="51">
        <v>6</v>
      </c>
      <c r="L3850" s="52">
        <v>2</v>
      </c>
      <c r="M3850" s="49">
        <f t="shared" si="180"/>
        <v>2288</v>
      </c>
      <c r="N3850" s="2">
        <f t="shared" si="181"/>
        <v>3</v>
      </c>
      <c r="O3850" s="16">
        <f t="shared" si="182"/>
        <v>3</v>
      </c>
    </row>
    <row r="3851" spans="7:15" ht="13.5" customHeight="1" x14ac:dyDescent="0.25">
      <c r="G3851" s="50">
        <v>42532</v>
      </c>
      <c r="H3851" s="51" t="s">
        <v>3</v>
      </c>
      <c r="I3851" s="124"/>
      <c r="J3851" s="51">
        <v>5</v>
      </c>
      <c r="K3851" s="51">
        <v>6</v>
      </c>
      <c r="L3851" s="52">
        <v>2</v>
      </c>
      <c r="M3851" s="49">
        <f t="shared" si="180"/>
        <v>2288</v>
      </c>
      <c r="N3851" s="2">
        <f t="shared" si="181"/>
        <v>3</v>
      </c>
      <c r="O3851" s="16">
        <f t="shared" si="182"/>
        <v>3</v>
      </c>
    </row>
    <row r="3852" spans="7:15" ht="13.5" customHeight="1" x14ac:dyDescent="0.25">
      <c r="G3852" s="50">
        <v>42532</v>
      </c>
      <c r="H3852" s="51" t="s">
        <v>3</v>
      </c>
      <c r="I3852" s="124"/>
      <c r="J3852" s="51">
        <v>5</v>
      </c>
      <c r="K3852" s="51">
        <v>6</v>
      </c>
      <c r="L3852" s="52">
        <v>2</v>
      </c>
      <c r="M3852" s="49">
        <f t="shared" si="180"/>
        <v>2288</v>
      </c>
      <c r="N3852" s="2">
        <f t="shared" si="181"/>
        <v>2</v>
      </c>
      <c r="O3852" s="16">
        <f t="shared" si="182"/>
        <v>3</v>
      </c>
    </row>
    <row r="3853" spans="7:15" ht="13.5" customHeight="1" x14ac:dyDescent="0.25">
      <c r="G3853" s="50">
        <v>42532</v>
      </c>
      <c r="H3853" s="51" t="s">
        <v>3</v>
      </c>
      <c r="I3853" s="124"/>
      <c r="J3853" s="51">
        <v>5</v>
      </c>
      <c r="K3853" s="51">
        <v>6</v>
      </c>
      <c r="L3853" s="52">
        <v>2</v>
      </c>
      <c r="M3853" s="49">
        <f t="shared" si="180"/>
        <v>2288</v>
      </c>
      <c r="N3853" s="2">
        <f t="shared" si="181"/>
        <v>1</v>
      </c>
      <c r="O3853" s="16">
        <f t="shared" si="182"/>
        <v>3</v>
      </c>
    </row>
    <row r="3854" spans="7:15" ht="13.5" customHeight="1" x14ac:dyDescent="0.25">
      <c r="G3854" s="50">
        <v>42532</v>
      </c>
      <c r="H3854" s="51" t="s">
        <v>3</v>
      </c>
      <c r="I3854" s="124"/>
      <c r="J3854" s="51">
        <v>5</v>
      </c>
      <c r="K3854" s="51">
        <v>6</v>
      </c>
      <c r="L3854" s="52">
        <v>3</v>
      </c>
      <c r="M3854" s="49">
        <f t="shared" si="180"/>
        <v>2289</v>
      </c>
      <c r="N3854" s="2">
        <f t="shared" si="181"/>
        <v>3</v>
      </c>
      <c r="O3854" s="16">
        <f t="shared" si="182"/>
        <v>3</v>
      </c>
    </row>
    <row r="3855" spans="7:15" ht="13.5" customHeight="1" x14ac:dyDescent="0.25">
      <c r="G3855" s="50">
        <v>42532</v>
      </c>
      <c r="H3855" s="51" t="s">
        <v>3</v>
      </c>
      <c r="I3855" s="124"/>
      <c r="J3855" s="51">
        <v>5</v>
      </c>
      <c r="K3855" s="51">
        <v>6</v>
      </c>
      <c r="L3855" s="52">
        <v>3</v>
      </c>
      <c r="M3855" s="49">
        <f t="shared" si="180"/>
        <v>2289</v>
      </c>
      <c r="N3855" s="2">
        <f t="shared" si="181"/>
        <v>3</v>
      </c>
      <c r="O3855" s="16">
        <f t="shared" si="182"/>
        <v>3</v>
      </c>
    </row>
    <row r="3856" spans="7:15" ht="13.5" customHeight="1" x14ac:dyDescent="0.25">
      <c r="G3856" s="50">
        <v>42532</v>
      </c>
      <c r="H3856" s="51" t="s">
        <v>3</v>
      </c>
      <c r="I3856" s="124"/>
      <c r="J3856" s="51">
        <v>5</v>
      </c>
      <c r="K3856" s="51">
        <v>6</v>
      </c>
      <c r="L3856" s="52">
        <v>3</v>
      </c>
      <c r="M3856" s="49">
        <f t="shared" si="180"/>
        <v>2289</v>
      </c>
      <c r="N3856" s="2">
        <f t="shared" si="181"/>
        <v>3</v>
      </c>
      <c r="O3856" s="16">
        <f t="shared" si="182"/>
        <v>3</v>
      </c>
    </row>
    <row r="3857" spans="7:15" ht="13.5" customHeight="1" x14ac:dyDescent="0.25">
      <c r="G3857" s="50">
        <v>42532</v>
      </c>
      <c r="H3857" s="51" t="s">
        <v>3</v>
      </c>
      <c r="I3857" s="124"/>
      <c r="J3857" s="51">
        <v>5</v>
      </c>
      <c r="K3857" s="51">
        <v>6</v>
      </c>
      <c r="L3857" s="52">
        <v>3</v>
      </c>
      <c r="M3857" s="49">
        <f t="shared" si="180"/>
        <v>2289</v>
      </c>
      <c r="N3857" s="2">
        <f t="shared" si="181"/>
        <v>2</v>
      </c>
      <c r="O3857" s="16">
        <f t="shared" si="182"/>
        <v>3</v>
      </c>
    </row>
    <row r="3858" spans="7:15" ht="13.5" customHeight="1" x14ac:dyDescent="0.25">
      <c r="G3858" s="50">
        <v>42532</v>
      </c>
      <c r="H3858" s="51" t="s">
        <v>3</v>
      </c>
      <c r="I3858" s="124"/>
      <c r="J3858" s="51">
        <v>5</v>
      </c>
      <c r="K3858" s="51">
        <v>6</v>
      </c>
      <c r="L3858" s="52">
        <v>3</v>
      </c>
      <c r="M3858" s="49">
        <f t="shared" si="180"/>
        <v>2289</v>
      </c>
      <c r="N3858" s="2">
        <f t="shared" si="181"/>
        <v>1</v>
      </c>
      <c r="O3858" s="16">
        <f t="shared" si="182"/>
        <v>3</v>
      </c>
    </row>
    <row r="3859" spans="7:15" ht="13.5" customHeight="1" x14ac:dyDescent="0.25">
      <c r="G3859" s="50">
        <v>42532</v>
      </c>
      <c r="H3859" s="51" t="s">
        <v>3</v>
      </c>
      <c r="I3859" s="124"/>
      <c r="J3859" s="51">
        <v>5</v>
      </c>
      <c r="K3859" s="51">
        <v>6</v>
      </c>
      <c r="L3859" s="52">
        <v>4</v>
      </c>
      <c r="M3859" s="49">
        <f t="shared" si="180"/>
        <v>2290</v>
      </c>
      <c r="N3859" s="2">
        <f t="shared" si="181"/>
        <v>3</v>
      </c>
      <c r="O3859" s="16">
        <f t="shared" si="182"/>
        <v>3</v>
      </c>
    </row>
    <row r="3860" spans="7:15" ht="13.5" customHeight="1" x14ac:dyDescent="0.25">
      <c r="G3860" s="50">
        <v>42532</v>
      </c>
      <c r="H3860" s="51" t="s">
        <v>3</v>
      </c>
      <c r="I3860" s="124"/>
      <c r="J3860" s="51">
        <v>5</v>
      </c>
      <c r="K3860" s="51">
        <v>6</v>
      </c>
      <c r="L3860" s="52">
        <v>4</v>
      </c>
      <c r="M3860" s="49">
        <f t="shared" si="180"/>
        <v>2290</v>
      </c>
      <c r="N3860" s="2">
        <f t="shared" si="181"/>
        <v>3</v>
      </c>
      <c r="O3860" s="16">
        <f t="shared" si="182"/>
        <v>3</v>
      </c>
    </row>
    <row r="3861" spans="7:15" ht="13.5" customHeight="1" x14ac:dyDescent="0.25">
      <c r="G3861" s="50">
        <v>42532</v>
      </c>
      <c r="H3861" s="51" t="s">
        <v>3</v>
      </c>
      <c r="I3861" s="124"/>
      <c r="J3861" s="51">
        <v>5</v>
      </c>
      <c r="K3861" s="51">
        <v>6</v>
      </c>
      <c r="L3861" s="52">
        <v>4</v>
      </c>
      <c r="M3861" s="49">
        <f t="shared" si="180"/>
        <v>2290</v>
      </c>
      <c r="N3861" s="2">
        <f t="shared" si="181"/>
        <v>3</v>
      </c>
      <c r="O3861" s="16">
        <f t="shared" si="182"/>
        <v>3</v>
      </c>
    </row>
    <row r="3862" spans="7:15" ht="13.5" customHeight="1" x14ac:dyDescent="0.25">
      <c r="G3862" s="50">
        <v>42532</v>
      </c>
      <c r="H3862" s="51" t="s">
        <v>3</v>
      </c>
      <c r="I3862" s="124"/>
      <c r="J3862" s="51">
        <v>5</v>
      </c>
      <c r="K3862" s="51">
        <v>6</v>
      </c>
      <c r="L3862" s="52">
        <v>4</v>
      </c>
      <c r="M3862" s="49">
        <f t="shared" si="180"/>
        <v>2290</v>
      </c>
      <c r="N3862" s="2">
        <f t="shared" si="181"/>
        <v>2</v>
      </c>
      <c r="O3862" s="16">
        <f t="shared" si="182"/>
        <v>3</v>
      </c>
    </row>
    <row r="3863" spans="7:15" ht="13.5" customHeight="1" x14ac:dyDescent="0.25">
      <c r="G3863" s="50">
        <v>42532</v>
      </c>
      <c r="H3863" s="51" t="s">
        <v>3</v>
      </c>
      <c r="I3863" s="124"/>
      <c r="J3863" s="51">
        <v>5</v>
      </c>
      <c r="K3863" s="51">
        <v>6</v>
      </c>
      <c r="L3863" s="52">
        <v>4</v>
      </c>
      <c r="M3863" s="49">
        <f t="shared" si="180"/>
        <v>2290</v>
      </c>
      <c r="N3863" s="2">
        <f t="shared" si="181"/>
        <v>1</v>
      </c>
      <c r="O3863" s="16">
        <f t="shared" si="182"/>
        <v>3</v>
      </c>
    </row>
    <row r="3864" spans="7:15" ht="13.5" customHeight="1" x14ac:dyDescent="0.25">
      <c r="G3864" s="50">
        <v>42532</v>
      </c>
      <c r="H3864" s="51" t="s">
        <v>3</v>
      </c>
      <c r="I3864" s="124"/>
      <c r="J3864" s="51">
        <v>5</v>
      </c>
      <c r="K3864" s="51">
        <v>6</v>
      </c>
      <c r="L3864" s="52">
        <v>5</v>
      </c>
      <c r="M3864" s="49">
        <f t="shared" si="180"/>
        <v>2291</v>
      </c>
      <c r="N3864" s="2">
        <f t="shared" si="181"/>
        <v>3</v>
      </c>
      <c r="O3864" s="16">
        <f t="shared" si="182"/>
        <v>3</v>
      </c>
    </row>
    <row r="3865" spans="7:15" ht="13.5" customHeight="1" x14ac:dyDescent="0.25">
      <c r="G3865" s="50">
        <v>42532</v>
      </c>
      <c r="H3865" s="51" t="s">
        <v>3</v>
      </c>
      <c r="I3865" s="124"/>
      <c r="J3865" s="51">
        <v>5</v>
      </c>
      <c r="K3865" s="51">
        <v>6</v>
      </c>
      <c r="L3865" s="52">
        <v>5</v>
      </c>
      <c r="M3865" s="49">
        <f t="shared" si="180"/>
        <v>2291</v>
      </c>
      <c r="N3865" s="2">
        <f t="shared" si="181"/>
        <v>3</v>
      </c>
      <c r="O3865" s="16">
        <f t="shared" si="182"/>
        <v>3</v>
      </c>
    </row>
    <row r="3866" spans="7:15" ht="13.5" customHeight="1" x14ac:dyDescent="0.25">
      <c r="G3866" s="50">
        <v>42532</v>
      </c>
      <c r="H3866" s="51" t="s">
        <v>3</v>
      </c>
      <c r="I3866" s="124"/>
      <c r="J3866" s="51">
        <v>5</v>
      </c>
      <c r="K3866" s="51">
        <v>6</v>
      </c>
      <c r="L3866" s="52">
        <v>5</v>
      </c>
      <c r="M3866" s="49">
        <f t="shared" si="180"/>
        <v>2291</v>
      </c>
      <c r="N3866" s="2">
        <f t="shared" si="181"/>
        <v>3</v>
      </c>
      <c r="O3866" s="16">
        <f t="shared" si="182"/>
        <v>3</v>
      </c>
    </row>
    <row r="3867" spans="7:15" ht="13.5" customHeight="1" x14ac:dyDescent="0.25">
      <c r="G3867" s="50">
        <v>42532</v>
      </c>
      <c r="H3867" s="51" t="s">
        <v>3</v>
      </c>
      <c r="I3867" s="124"/>
      <c r="J3867" s="51">
        <v>5</v>
      </c>
      <c r="K3867" s="51">
        <v>6</v>
      </c>
      <c r="L3867" s="52">
        <v>5</v>
      </c>
      <c r="M3867" s="49">
        <f t="shared" si="180"/>
        <v>2291</v>
      </c>
      <c r="N3867" s="2">
        <f t="shared" si="181"/>
        <v>2</v>
      </c>
      <c r="O3867" s="16">
        <f t="shared" si="182"/>
        <v>3</v>
      </c>
    </row>
    <row r="3868" spans="7:15" ht="13.5" customHeight="1" x14ac:dyDescent="0.25">
      <c r="G3868" s="50">
        <v>42532</v>
      </c>
      <c r="H3868" s="51" t="s">
        <v>3</v>
      </c>
      <c r="I3868" s="124"/>
      <c r="J3868" s="51">
        <v>5</v>
      </c>
      <c r="K3868" s="51">
        <v>6</v>
      </c>
      <c r="L3868" s="52">
        <v>5</v>
      </c>
      <c r="M3868" s="49">
        <f t="shared" si="180"/>
        <v>2291</v>
      </c>
      <c r="N3868" s="2">
        <f t="shared" si="181"/>
        <v>1</v>
      </c>
      <c r="O3868" s="16">
        <f t="shared" si="182"/>
        <v>3</v>
      </c>
    </row>
    <row r="3869" spans="7:15" ht="13.5" customHeight="1" x14ac:dyDescent="0.25">
      <c r="G3869" s="50">
        <v>42532</v>
      </c>
      <c r="H3869" s="51" t="s">
        <v>3</v>
      </c>
      <c r="I3869" s="124"/>
      <c r="J3869" s="51">
        <v>5</v>
      </c>
      <c r="K3869" s="51">
        <v>6</v>
      </c>
      <c r="L3869" s="52">
        <v>6</v>
      </c>
      <c r="M3869" s="49">
        <f t="shared" si="180"/>
        <v>2292</v>
      </c>
      <c r="N3869" s="2">
        <f t="shared" si="181"/>
        <v>3</v>
      </c>
      <c r="O3869" s="16">
        <f t="shared" si="182"/>
        <v>3</v>
      </c>
    </row>
    <row r="3870" spans="7:15" ht="13.5" customHeight="1" x14ac:dyDescent="0.25">
      <c r="G3870" s="50">
        <v>42532</v>
      </c>
      <c r="H3870" s="51" t="s">
        <v>3</v>
      </c>
      <c r="I3870" s="124"/>
      <c r="J3870" s="51">
        <v>5</v>
      </c>
      <c r="K3870" s="51">
        <v>6</v>
      </c>
      <c r="L3870" s="52">
        <v>6</v>
      </c>
      <c r="M3870" s="49">
        <f t="shared" si="180"/>
        <v>2292</v>
      </c>
      <c r="N3870" s="2">
        <f t="shared" si="181"/>
        <v>3</v>
      </c>
      <c r="O3870" s="16">
        <f t="shared" si="182"/>
        <v>3</v>
      </c>
    </row>
    <row r="3871" spans="7:15" ht="13.5" customHeight="1" x14ac:dyDescent="0.25">
      <c r="G3871" s="50">
        <v>42532</v>
      </c>
      <c r="H3871" s="51" t="s">
        <v>3</v>
      </c>
      <c r="I3871" s="124"/>
      <c r="J3871" s="51">
        <v>5</v>
      </c>
      <c r="K3871" s="51">
        <v>6</v>
      </c>
      <c r="L3871" s="52">
        <v>6</v>
      </c>
      <c r="M3871" s="49">
        <f t="shared" si="180"/>
        <v>2292</v>
      </c>
      <c r="N3871" s="2">
        <f t="shared" si="181"/>
        <v>3</v>
      </c>
      <c r="O3871" s="16">
        <f t="shared" si="182"/>
        <v>3</v>
      </c>
    </row>
    <row r="3872" spans="7:15" ht="13.5" customHeight="1" x14ac:dyDescent="0.25">
      <c r="G3872" s="50">
        <v>42532</v>
      </c>
      <c r="H3872" s="51" t="s">
        <v>3</v>
      </c>
      <c r="I3872" s="124"/>
      <c r="J3872" s="51">
        <v>5</v>
      </c>
      <c r="K3872" s="51">
        <v>6</v>
      </c>
      <c r="L3872" s="52">
        <v>6</v>
      </c>
      <c r="M3872" s="49">
        <f t="shared" si="180"/>
        <v>2292</v>
      </c>
      <c r="N3872" s="2">
        <f t="shared" si="181"/>
        <v>2</v>
      </c>
      <c r="O3872" s="16">
        <f t="shared" si="182"/>
        <v>3</v>
      </c>
    </row>
    <row r="3873" spans="7:15" ht="13.5" customHeight="1" x14ac:dyDescent="0.25">
      <c r="G3873" s="50">
        <v>42532</v>
      </c>
      <c r="H3873" s="51" t="s">
        <v>3</v>
      </c>
      <c r="I3873" s="124"/>
      <c r="J3873" s="51">
        <v>5</v>
      </c>
      <c r="K3873" s="51">
        <v>6</v>
      </c>
      <c r="L3873" s="52">
        <v>6</v>
      </c>
      <c r="M3873" s="49">
        <f t="shared" si="180"/>
        <v>2292</v>
      </c>
      <c r="N3873" s="2">
        <f t="shared" si="181"/>
        <v>1</v>
      </c>
      <c r="O3873" s="16">
        <f t="shared" si="182"/>
        <v>3</v>
      </c>
    </row>
    <row r="3874" spans="7:15" ht="13.5" customHeight="1" x14ac:dyDescent="0.25">
      <c r="G3874" s="50">
        <v>42532</v>
      </c>
      <c r="H3874" s="51" t="s">
        <v>3</v>
      </c>
      <c r="I3874" s="124"/>
      <c r="J3874" s="51">
        <v>5</v>
      </c>
      <c r="K3874" s="51">
        <v>6</v>
      </c>
      <c r="L3874" s="52">
        <v>7</v>
      </c>
      <c r="M3874" s="49">
        <f t="shared" si="180"/>
        <v>2293</v>
      </c>
      <c r="N3874" s="2">
        <f t="shared" si="181"/>
        <v>3</v>
      </c>
      <c r="O3874" s="16">
        <f t="shared" si="182"/>
        <v>3</v>
      </c>
    </row>
    <row r="3875" spans="7:15" ht="13.5" customHeight="1" x14ac:dyDescent="0.25">
      <c r="G3875" s="50">
        <v>42532</v>
      </c>
      <c r="H3875" s="51" t="s">
        <v>3</v>
      </c>
      <c r="I3875" s="124"/>
      <c r="J3875" s="51">
        <v>5</v>
      </c>
      <c r="K3875" s="51">
        <v>6</v>
      </c>
      <c r="L3875" s="52">
        <v>7</v>
      </c>
      <c r="M3875" s="49">
        <f t="shared" si="180"/>
        <v>2293</v>
      </c>
      <c r="N3875" s="2">
        <f t="shared" si="181"/>
        <v>3</v>
      </c>
      <c r="O3875" s="16">
        <f t="shared" si="182"/>
        <v>3</v>
      </c>
    </row>
    <row r="3876" spans="7:15" ht="13.5" customHeight="1" x14ac:dyDescent="0.25">
      <c r="G3876" s="50">
        <v>42532</v>
      </c>
      <c r="H3876" s="51" t="s">
        <v>3</v>
      </c>
      <c r="I3876" s="124"/>
      <c r="J3876" s="51">
        <v>5</v>
      </c>
      <c r="K3876" s="51">
        <v>6</v>
      </c>
      <c r="L3876" s="52">
        <v>7</v>
      </c>
      <c r="M3876" s="49">
        <f t="shared" si="180"/>
        <v>2293</v>
      </c>
      <c r="N3876" s="2">
        <f t="shared" si="181"/>
        <v>3</v>
      </c>
      <c r="O3876" s="16">
        <f t="shared" si="182"/>
        <v>3</v>
      </c>
    </row>
    <row r="3877" spans="7:15" ht="13.5" customHeight="1" x14ac:dyDescent="0.25">
      <c r="G3877" s="50">
        <v>42532</v>
      </c>
      <c r="H3877" s="51" t="s">
        <v>3</v>
      </c>
      <c r="I3877" s="124"/>
      <c r="J3877" s="51">
        <v>5</v>
      </c>
      <c r="K3877" s="51">
        <v>6</v>
      </c>
      <c r="L3877" s="52">
        <v>7</v>
      </c>
      <c r="M3877" s="49">
        <f t="shared" si="180"/>
        <v>2293</v>
      </c>
      <c r="N3877" s="2">
        <f t="shared" si="181"/>
        <v>2</v>
      </c>
      <c r="O3877" s="16">
        <f t="shared" si="182"/>
        <v>3</v>
      </c>
    </row>
    <row r="3878" spans="7:15" ht="13.5" customHeight="1" x14ac:dyDescent="0.25">
      <c r="G3878" s="50">
        <v>42532</v>
      </c>
      <c r="H3878" s="51" t="s">
        <v>3</v>
      </c>
      <c r="I3878" s="124"/>
      <c r="J3878" s="51">
        <v>5</v>
      </c>
      <c r="K3878" s="51">
        <v>6</v>
      </c>
      <c r="L3878" s="52">
        <v>7</v>
      </c>
      <c r="M3878" s="49">
        <f t="shared" si="180"/>
        <v>2293</v>
      </c>
      <c r="N3878" s="2">
        <f t="shared" si="181"/>
        <v>1</v>
      </c>
      <c r="O3878" s="16">
        <f t="shared" si="182"/>
        <v>3</v>
      </c>
    </row>
    <row r="3879" spans="7:15" ht="13.5" customHeight="1" x14ac:dyDescent="0.25">
      <c r="G3879" s="50">
        <v>42532</v>
      </c>
      <c r="H3879" s="51" t="s">
        <v>3</v>
      </c>
      <c r="I3879" s="124"/>
      <c r="J3879" s="51">
        <v>5</v>
      </c>
      <c r="K3879" s="51">
        <v>6</v>
      </c>
      <c r="L3879" s="52">
        <v>8</v>
      </c>
      <c r="M3879" s="49">
        <f t="shared" si="180"/>
        <v>2294</v>
      </c>
      <c r="N3879" s="2">
        <f t="shared" si="181"/>
        <v>3</v>
      </c>
      <c r="O3879" s="16">
        <f t="shared" si="182"/>
        <v>3</v>
      </c>
    </row>
    <row r="3880" spans="7:15" ht="13.5" customHeight="1" x14ac:dyDescent="0.25">
      <c r="G3880" s="50">
        <v>42532</v>
      </c>
      <c r="H3880" s="51" t="s">
        <v>3</v>
      </c>
      <c r="I3880" s="124"/>
      <c r="J3880" s="51">
        <v>5</v>
      </c>
      <c r="K3880" s="51">
        <v>6</v>
      </c>
      <c r="L3880" s="52">
        <v>8</v>
      </c>
      <c r="M3880" s="49">
        <f t="shared" si="180"/>
        <v>2294</v>
      </c>
      <c r="N3880" s="2">
        <f t="shared" si="181"/>
        <v>3</v>
      </c>
      <c r="O3880" s="16">
        <f t="shared" si="182"/>
        <v>3</v>
      </c>
    </row>
    <row r="3881" spans="7:15" ht="13.5" customHeight="1" x14ac:dyDescent="0.25">
      <c r="G3881" s="50">
        <v>42532</v>
      </c>
      <c r="H3881" s="51" t="s">
        <v>3</v>
      </c>
      <c r="I3881" s="124"/>
      <c r="J3881" s="51">
        <v>5</v>
      </c>
      <c r="K3881" s="51">
        <v>6</v>
      </c>
      <c r="L3881" s="52">
        <v>8</v>
      </c>
      <c r="M3881" s="49">
        <f t="shared" si="180"/>
        <v>2294</v>
      </c>
      <c r="N3881" s="2">
        <f t="shared" si="181"/>
        <v>3</v>
      </c>
      <c r="O3881" s="16">
        <f t="shared" si="182"/>
        <v>3</v>
      </c>
    </row>
    <row r="3882" spans="7:15" ht="13.5" customHeight="1" x14ac:dyDescent="0.25">
      <c r="G3882" s="50">
        <v>42532</v>
      </c>
      <c r="H3882" s="51" t="s">
        <v>3</v>
      </c>
      <c r="I3882" s="124"/>
      <c r="J3882" s="51">
        <v>5</v>
      </c>
      <c r="K3882" s="51">
        <v>6</v>
      </c>
      <c r="L3882" s="52">
        <v>8</v>
      </c>
      <c r="M3882" s="49">
        <f t="shared" si="180"/>
        <v>2294</v>
      </c>
      <c r="N3882" s="2">
        <f t="shared" si="181"/>
        <v>2</v>
      </c>
      <c r="O3882" s="16">
        <f t="shared" si="182"/>
        <v>3</v>
      </c>
    </row>
    <row r="3883" spans="7:15" ht="13.5" customHeight="1" x14ac:dyDescent="0.25">
      <c r="G3883" s="50">
        <v>42532</v>
      </c>
      <c r="H3883" s="51" t="s">
        <v>3</v>
      </c>
      <c r="I3883" s="124"/>
      <c r="J3883" s="51">
        <v>5</v>
      </c>
      <c r="K3883" s="51">
        <v>6</v>
      </c>
      <c r="L3883" s="52">
        <v>8</v>
      </c>
      <c r="M3883" s="49">
        <f t="shared" si="180"/>
        <v>2294</v>
      </c>
      <c r="N3883" s="2">
        <f t="shared" si="181"/>
        <v>1</v>
      </c>
      <c r="O3883" s="16">
        <f t="shared" si="182"/>
        <v>3</v>
      </c>
    </row>
    <row r="3884" spans="7:15" ht="13.5" customHeight="1" x14ac:dyDescent="0.25">
      <c r="G3884" s="50">
        <v>42532</v>
      </c>
      <c r="H3884" s="51" t="s">
        <v>3</v>
      </c>
      <c r="I3884" s="124"/>
      <c r="J3884" s="51">
        <v>5</v>
      </c>
      <c r="K3884" s="51">
        <v>6</v>
      </c>
      <c r="L3884" s="52">
        <v>9</v>
      </c>
      <c r="M3884" s="49">
        <f t="shared" si="180"/>
        <v>2295</v>
      </c>
      <c r="N3884" s="2">
        <f t="shared" si="181"/>
        <v>3</v>
      </c>
      <c r="O3884" s="16">
        <f t="shared" si="182"/>
        <v>3</v>
      </c>
    </row>
    <row r="3885" spans="7:15" ht="13.5" customHeight="1" x14ac:dyDescent="0.25">
      <c r="G3885" s="50">
        <v>42532</v>
      </c>
      <c r="H3885" s="51" t="s">
        <v>3</v>
      </c>
      <c r="I3885" s="124"/>
      <c r="J3885" s="51">
        <v>5</v>
      </c>
      <c r="K3885" s="51">
        <v>6</v>
      </c>
      <c r="L3885" s="52">
        <v>9</v>
      </c>
      <c r="M3885" s="49">
        <f t="shared" si="180"/>
        <v>2295</v>
      </c>
      <c r="N3885" s="2">
        <f t="shared" si="181"/>
        <v>3</v>
      </c>
      <c r="O3885" s="16">
        <f t="shared" si="182"/>
        <v>3</v>
      </c>
    </row>
    <row r="3886" spans="7:15" ht="13.5" customHeight="1" x14ac:dyDescent="0.25">
      <c r="G3886" s="50">
        <v>42532</v>
      </c>
      <c r="H3886" s="51" t="s">
        <v>3</v>
      </c>
      <c r="I3886" s="124"/>
      <c r="J3886" s="51">
        <v>5</v>
      </c>
      <c r="K3886" s="51">
        <v>6</v>
      </c>
      <c r="L3886" s="52">
        <v>9</v>
      </c>
      <c r="M3886" s="49">
        <f t="shared" si="180"/>
        <v>2295</v>
      </c>
      <c r="N3886" s="2">
        <f t="shared" si="181"/>
        <v>3</v>
      </c>
      <c r="O3886" s="16">
        <f t="shared" si="182"/>
        <v>3</v>
      </c>
    </row>
    <row r="3887" spans="7:15" ht="13.5" customHeight="1" x14ac:dyDescent="0.25">
      <c r="G3887" s="50">
        <v>42532</v>
      </c>
      <c r="H3887" s="51" t="s">
        <v>3</v>
      </c>
      <c r="I3887" s="124"/>
      <c r="J3887" s="51">
        <v>5</v>
      </c>
      <c r="K3887" s="51">
        <v>6</v>
      </c>
      <c r="L3887" s="52">
        <v>9</v>
      </c>
      <c r="M3887" s="49">
        <f t="shared" si="180"/>
        <v>2295</v>
      </c>
      <c r="N3887" s="2">
        <f t="shared" si="181"/>
        <v>2</v>
      </c>
      <c r="O3887" s="16">
        <f t="shared" si="182"/>
        <v>3</v>
      </c>
    </row>
    <row r="3888" spans="7:15" ht="13.5" customHeight="1" x14ac:dyDescent="0.25">
      <c r="G3888" s="50">
        <v>42532</v>
      </c>
      <c r="H3888" s="51" t="s">
        <v>3</v>
      </c>
      <c r="I3888" s="124"/>
      <c r="J3888" s="51">
        <v>5</v>
      </c>
      <c r="K3888" s="51">
        <v>6</v>
      </c>
      <c r="L3888" s="52">
        <v>9</v>
      </c>
      <c r="M3888" s="49">
        <f t="shared" si="180"/>
        <v>2295</v>
      </c>
      <c r="N3888" s="2">
        <f t="shared" si="181"/>
        <v>1</v>
      </c>
      <c r="O3888" s="16">
        <f t="shared" si="182"/>
        <v>3</v>
      </c>
    </row>
    <row r="3889" spans="7:15" ht="13.5" customHeight="1" x14ac:dyDescent="0.25">
      <c r="G3889" s="50">
        <v>42539</v>
      </c>
      <c r="H3889" s="51" t="s">
        <v>6</v>
      </c>
      <c r="I3889" s="124"/>
      <c r="J3889" s="51">
        <v>6</v>
      </c>
      <c r="K3889" s="51">
        <v>3</v>
      </c>
      <c r="L3889" s="52">
        <v>2</v>
      </c>
      <c r="M3889" s="49">
        <f t="shared" si="180"/>
        <v>2296</v>
      </c>
      <c r="N3889" s="2">
        <f t="shared" si="181"/>
        <v>3</v>
      </c>
      <c r="O3889" s="16">
        <f t="shared" si="182"/>
        <v>3</v>
      </c>
    </row>
    <row r="3890" spans="7:15" ht="13.5" customHeight="1" x14ac:dyDescent="0.25">
      <c r="G3890" s="50">
        <v>42539</v>
      </c>
      <c r="H3890" s="51" t="s">
        <v>6</v>
      </c>
      <c r="I3890" s="124"/>
      <c r="J3890" s="51">
        <v>6</v>
      </c>
      <c r="K3890" s="51">
        <v>3</v>
      </c>
      <c r="L3890" s="52">
        <v>2</v>
      </c>
      <c r="M3890" s="49">
        <f t="shared" si="180"/>
        <v>2296</v>
      </c>
      <c r="N3890" s="2">
        <f t="shared" si="181"/>
        <v>3</v>
      </c>
      <c r="O3890" s="16">
        <f t="shared" si="182"/>
        <v>3</v>
      </c>
    </row>
    <row r="3891" spans="7:15" ht="13.5" customHeight="1" x14ac:dyDescent="0.25">
      <c r="G3891" s="50">
        <v>42539</v>
      </c>
      <c r="H3891" s="51" t="s">
        <v>6</v>
      </c>
      <c r="I3891" s="124"/>
      <c r="J3891" s="51">
        <v>6</v>
      </c>
      <c r="K3891" s="51">
        <v>3</v>
      </c>
      <c r="L3891" s="52">
        <v>2</v>
      </c>
      <c r="M3891" s="49">
        <f t="shared" si="180"/>
        <v>2296</v>
      </c>
      <c r="N3891" s="2">
        <f t="shared" si="181"/>
        <v>3</v>
      </c>
      <c r="O3891" s="16">
        <f t="shared" si="182"/>
        <v>3</v>
      </c>
    </row>
    <row r="3892" spans="7:15" ht="13.5" customHeight="1" x14ac:dyDescent="0.25">
      <c r="G3892" s="50">
        <v>42539</v>
      </c>
      <c r="H3892" s="51" t="s">
        <v>6</v>
      </c>
      <c r="I3892" s="124"/>
      <c r="J3892" s="51">
        <v>6</v>
      </c>
      <c r="K3892" s="51">
        <v>3</v>
      </c>
      <c r="L3892" s="52">
        <v>2</v>
      </c>
      <c r="M3892" s="49">
        <f t="shared" si="180"/>
        <v>2296</v>
      </c>
      <c r="N3892" s="2">
        <f t="shared" si="181"/>
        <v>2</v>
      </c>
      <c r="O3892" s="16">
        <f t="shared" si="182"/>
        <v>3</v>
      </c>
    </row>
    <row r="3893" spans="7:15" ht="13.5" customHeight="1" x14ac:dyDescent="0.25">
      <c r="G3893" s="50">
        <v>42539</v>
      </c>
      <c r="H3893" s="51" t="s">
        <v>6</v>
      </c>
      <c r="I3893" s="124"/>
      <c r="J3893" s="51">
        <v>6</v>
      </c>
      <c r="K3893" s="51">
        <v>3</v>
      </c>
      <c r="L3893" s="52">
        <v>2</v>
      </c>
      <c r="M3893" s="49">
        <f t="shared" si="180"/>
        <v>2296</v>
      </c>
      <c r="N3893" s="2">
        <f t="shared" si="181"/>
        <v>1</v>
      </c>
      <c r="O3893" s="16">
        <f t="shared" si="182"/>
        <v>3</v>
      </c>
    </row>
    <row r="3894" spans="7:15" ht="13.5" customHeight="1" x14ac:dyDescent="0.25">
      <c r="G3894" s="50">
        <v>42539</v>
      </c>
      <c r="H3894" s="51" t="s">
        <v>6</v>
      </c>
      <c r="I3894" s="124"/>
      <c r="J3894" s="51">
        <v>6</v>
      </c>
      <c r="K3894" s="51">
        <v>3</v>
      </c>
      <c r="L3894" s="52">
        <v>3</v>
      </c>
      <c r="M3894" s="49">
        <f t="shared" si="180"/>
        <v>2297</v>
      </c>
      <c r="N3894" s="2">
        <f t="shared" si="181"/>
        <v>3</v>
      </c>
      <c r="O3894" s="16">
        <f t="shared" si="182"/>
        <v>3</v>
      </c>
    </row>
    <row r="3895" spans="7:15" ht="13.5" customHeight="1" x14ac:dyDescent="0.25">
      <c r="G3895" s="50">
        <v>42539</v>
      </c>
      <c r="H3895" s="51" t="s">
        <v>6</v>
      </c>
      <c r="I3895" s="124"/>
      <c r="J3895" s="51">
        <v>6</v>
      </c>
      <c r="K3895" s="51">
        <v>3</v>
      </c>
      <c r="L3895" s="52">
        <v>3</v>
      </c>
      <c r="M3895" s="49">
        <f t="shared" si="180"/>
        <v>2297</v>
      </c>
      <c r="N3895" s="2">
        <f t="shared" si="181"/>
        <v>3</v>
      </c>
      <c r="O3895" s="16">
        <f t="shared" si="182"/>
        <v>3</v>
      </c>
    </row>
    <row r="3896" spans="7:15" ht="13.5" customHeight="1" x14ac:dyDescent="0.25">
      <c r="G3896" s="50">
        <v>42539</v>
      </c>
      <c r="H3896" s="51" t="s">
        <v>6</v>
      </c>
      <c r="I3896" s="124"/>
      <c r="J3896" s="51">
        <v>6</v>
      </c>
      <c r="K3896" s="51">
        <v>3</v>
      </c>
      <c r="L3896" s="52">
        <v>3</v>
      </c>
      <c r="M3896" s="49">
        <f t="shared" si="180"/>
        <v>2297</v>
      </c>
      <c r="N3896" s="2">
        <f t="shared" si="181"/>
        <v>3</v>
      </c>
      <c r="O3896" s="16">
        <f t="shared" si="182"/>
        <v>3</v>
      </c>
    </row>
    <row r="3897" spans="7:15" ht="13.5" customHeight="1" x14ac:dyDescent="0.25">
      <c r="G3897" s="50">
        <v>42539</v>
      </c>
      <c r="H3897" s="51" t="s">
        <v>6</v>
      </c>
      <c r="I3897" s="124"/>
      <c r="J3897" s="51">
        <v>6</v>
      </c>
      <c r="K3897" s="51">
        <v>3</v>
      </c>
      <c r="L3897" s="52">
        <v>3</v>
      </c>
      <c r="M3897" s="49">
        <f t="shared" si="180"/>
        <v>2297</v>
      </c>
      <c r="N3897" s="2">
        <f t="shared" si="181"/>
        <v>2</v>
      </c>
      <c r="O3897" s="16">
        <f t="shared" si="182"/>
        <v>3</v>
      </c>
    </row>
    <row r="3898" spans="7:15" ht="13.5" customHeight="1" x14ac:dyDescent="0.25">
      <c r="G3898" s="50">
        <v>42539</v>
      </c>
      <c r="H3898" s="51" t="s">
        <v>6</v>
      </c>
      <c r="I3898" s="124"/>
      <c r="J3898" s="51">
        <v>6</v>
      </c>
      <c r="K3898" s="51">
        <v>3</v>
      </c>
      <c r="L3898" s="52">
        <v>3</v>
      </c>
      <c r="M3898" s="49">
        <f t="shared" si="180"/>
        <v>2297</v>
      </c>
      <c r="N3898" s="2">
        <f t="shared" si="181"/>
        <v>1</v>
      </c>
      <c r="O3898" s="16">
        <f t="shared" si="182"/>
        <v>3</v>
      </c>
    </row>
    <row r="3899" spans="7:15" ht="13.5" customHeight="1" x14ac:dyDescent="0.25">
      <c r="G3899" s="50">
        <v>42539</v>
      </c>
      <c r="H3899" s="51" t="s">
        <v>6</v>
      </c>
      <c r="I3899" s="124"/>
      <c r="J3899" s="51">
        <v>6</v>
      </c>
      <c r="K3899" s="51">
        <v>3</v>
      </c>
      <c r="L3899" s="52">
        <v>4</v>
      </c>
      <c r="M3899" s="49">
        <f t="shared" si="180"/>
        <v>2298</v>
      </c>
      <c r="N3899" s="2">
        <f t="shared" si="181"/>
        <v>3</v>
      </c>
      <c r="O3899" s="16">
        <f t="shared" si="182"/>
        <v>3</v>
      </c>
    </row>
    <row r="3900" spans="7:15" ht="13.5" customHeight="1" x14ac:dyDescent="0.25">
      <c r="G3900" s="50">
        <v>42539</v>
      </c>
      <c r="H3900" s="51" t="s">
        <v>6</v>
      </c>
      <c r="I3900" s="124"/>
      <c r="J3900" s="51">
        <v>6</v>
      </c>
      <c r="K3900" s="51">
        <v>3</v>
      </c>
      <c r="L3900" s="52">
        <v>4</v>
      </c>
      <c r="M3900" s="49">
        <f t="shared" si="180"/>
        <v>2298</v>
      </c>
      <c r="N3900" s="2">
        <f t="shared" si="181"/>
        <v>3</v>
      </c>
      <c r="O3900" s="16">
        <f t="shared" si="182"/>
        <v>3</v>
      </c>
    </row>
    <row r="3901" spans="7:15" ht="13.5" customHeight="1" x14ac:dyDescent="0.25">
      <c r="G3901" s="50">
        <v>42539</v>
      </c>
      <c r="H3901" s="51" t="s">
        <v>6</v>
      </c>
      <c r="I3901" s="124"/>
      <c r="J3901" s="51">
        <v>6</v>
      </c>
      <c r="K3901" s="51">
        <v>3</v>
      </c>
      <c r="L3901" s="52">
        <v>4</v>
      </c>
      <c r="M3901" s="49">
        <f t="shared" si="180"/>
        <v>2298</v>
      </c>
      <c r="N3901" s="2">
        <f t="shared" si="181"/>
        <v>3</v>
      </c>
      <c r="O3901" s="16">
        <f t="shared" si="182"/>
        <v>3</v>
      </c>
    </row>
    <row r="3902" spans="7:15" ht="13.5" customHeight="1" x14ac:dyDescent="0.25">
      <c r="G3902" s="50">
        <v>42539</v>
      </c>
      <c r="H3902" s="51" t="s">
        <v>6</v>
      </c>
      <c r="I3902" s="124"/>
      <c r="J3902" s="51">
        <v>6</v>
      </c>
      <c r="K3902" s="51">
        <v>3</v>
      </c>
      <c r="L3902" s="52">
        <v>4</v>
      </c>
      <c r="M3902" s="49">
        <f t="shared" si="180"/>
        <v>2298</v>
      </c>
      <c r="N3902" s="2">
        <f t="shared" si="181"/>
        <v>2</v>
      </c>
      <c r="O3902" s="16">
        <f t="shared" si="182"/>
        <v>3</v>
      </c>
    </row>
    <row r="3903" spans="7:15" ht="13.5" customHeight="1" x14ac:dyDescent="0.25">
      <c r="G3903" s="50">
        <v>42539</v>
      </c>
      <c r="H3903" s="51" t="s">
        <v>6</v>
      </c>
      <c r="I3903" s="124"/>
      <c r="J3903" s="51">
        <v>6</v>
      </c>
      <c r="K3903" s="51">
        <v>3</v>
      </c>
      <c r="L3903" s="52">
        <v>4</v>
      </c>
      <c r="M3903" s="49">
        <f t="shared" si="180"/>
        <v>2298</v>
      </c>
      <c r="N3903" s="2">
        <f t="shared" si="181"/>
        <v>1</v>
      </c>
      <c r="O3903" s="16">
        <f t="shared" si="182"/>
        <v>3</v>
      </c>
    </row>
    <row r="3904" spans="7:15" ht="13.5" customHeight="1" x14ac:dyDescent="0.25">
      <c r="G3904" s="50">
        <v>42539</v>
      </c>
      <c r="H3904" s="51" t="s">
        <v>6</v>
      </c>
      <c r="I3904" s="124"/>
      <c r="J3904" s="51">
        <v>6</v>
      </c>
      <c r="K3904" s="51">
        <v>3</v>
      </c>
      <c r="L3904" s="52">
        <v>5</v>
      </c>
      <c r="M3904" s="49">
        <f t="shared" si="180"/>
        <v>2299</v>
      </c>
      <c r="N3904" s="2">
        <f t="shared" si="181"/>
        <v>3</v>
      </c>
      <c r="O3904" s="16">
        <f t="shared" si="182"/>
        <v>3</v>
      </c>
    </row>
    <row r="3905" spans="7:15" ht="13.5" customHeight="1" x14ac:dyDescent="0.25">
      <c r="G3905" s="50">
        <v>42539</v>
      </c>
      <c r="H3905" s="51" t="s">
        <v>6</v>
      </c>
      <c r="I3905" s="124"/>
      <c r="J3905" s="51">
        <v>6</v>
      </c>
      <c r="K3905" s="51">
        <v>3</v>
      </c>
      <c r="L3905" s="52">
        <v>5</v>
      </c>
      <c r="M3905" s="49">
        <f t="shared" si="180"/>
        <v>2299</v>
      </c>
      <c r="N3905" s="2">
        <f t="shared" si="181"/>
        <v>3</v>
      </c>
      <c r="O3905" s="16">
        <f t="shared" si="182"/>
        <v>3</v>
      </c>
    </row>
    <row r="3906" spans="7:15" ht="13.5" customHeight="1" x14ac:dyDescent="0.25">
      <c r="G3906" s="50">
        <v>42539</v>
      </c>
      <c r="H3906" s="51" t="s">
        <v>6</v>
      </c>
      <c r="I3906" s="124"/>
      <c r="J3906" s="51">
        <v>6</v>
      </c>
      <c r="K3906" s="51">
        <v>3</v>
      </c>
      <c r="L3906" s="52">
        <v>5</v>
      </c>
      <c r="M3906" s="49">
        <f t="shared" si="180"/>
        <v>2299</v>
      </c>
      <c r="N3906" s="2">
        <f t="shared" si="181"/>
        <v>3</v>
      </c>
      <c r="O3906" s="16">
        <f t="shared" si="182"/>
        <v>3</v>
      </c>
    </row>
    <row r="3907" spans="7:15" ht="13.5" customHeight="1" x14ac:dyDescent="0.25">
      <c r="G3907" s="50">
        <v>42539</v>
      </c>
      <c r="H3907" s="51" t="s">
        <v>6</v>
      </c>
      <c r="I3907" s="124"/>
      <c r="J3907" s="51">
        <v>6</v>
      </c>
      <c r="K3907" s="51">
        <v>3</v>
      </c>
      <c r="L3907" s="52">
        <v>5</v>
      </c>
      <c r="M3907" s="49">
        <f t="shared" si="180"/>
        <v>2299</v>
      </c>
      <c r="N3907" s="2">
        <f t="shared" si="181"/>
        <v>2</v>
      </c>
      <c r="O3907" s="16">
        <f t="shared" si="182"/>
        <v>3</v>
      </c>
    </row>
    <row r="3908" spans="7:15" ht="13.5" customHeight="1" x14ac:dyDescent="0.25">
      <c r="G3908" s="50">
        <v>42539</v>
      </c>
      <c r="H3908" s="51" t="s">
        <v>6</v>
      </c>
      <c r="I3908" s="124"/>
      <c r="J3908" s="51">
        <v>6</v>
      </c>
      <c r="K3908" s="51">
        <v>3</v>
      </c>
      <c r="L3908" s="52">
        <v>5</v>
      </c>
      <c r="M3908" s="49">
        <f t="shared" si="180"/>
        <v>2299</v>
      </c>
      <c r="N3908" s="2">
        <f t="shared" si="181"/>
        <v>1</v>
      </c>
      <c r="O3908" s="16">
        <f t="shared" si="182"/>
        <v>3</v>
      </c>
    </row>
    <row r="3909" spans="7:15" ht="13.5" customHeight="1" x14ac:dyDescent="0.25">
      <c r="G3909" s="50">
        <v>42539</v>
      </c>
      <c r="H3909" s="51" t="s">
        <v>6</v>
      </c>
      <c r="I3909" s="124"/>
      <c r="J3909" s="51">
        <v>6</v>
      </c>
      <c r="K3909" s="51">
        <v>3</v>
      </c>
      <c r="L3909" s="52">
        <v>6</v>
      </c>
      <c r="M3909" s="49">
        <f t="shared" si="180"/>
        <v>2300</v>
      </c>
      <c r="N3909" s="2">
        <f t="shared" si="181"/>
        <v>3</v>
      </c>
      <c r="O3909" s="16">
        <f t="shared" si="182"/>
        <v>3</v>
      </c>
    </row>
    <row r="3910" spans="7:15" ht="13.5" customHeight="1" x14ac:dyDescent="0.25">
      <c r="G3910" s="50">
        <v>42539</v>
      </c>
      <c r="H3910" s="51" t="s">
        <v>6</v>
      </c>
      <c r="I3910" s="124"/>
      <c r="J3910" s="51">
        <v>6</v>
      </c>
      <c r="K3910" s="51">
        <v>3</v>
      </c>
      <c r="L3910" s="52">
        <v>6</v>
      </c>
      <c r="M3910" s="49">
        <f t="shared" ref="M3910:M3973" si="183">IF(AND(G3910=G3909,L3910=L3909,I3910=I3909),M3909,M3909+1)</f>
        <v>2300</v>
      </c>
      <c r="N3910" s="2">
        <f t="shared" si="181"/>
        <v>3</v>
      </c>
      <c r="O3910" s="16">
        <f t="shared" si="182"/>
        <v>3</v>
      </c>
    </row>
    <row r="3911" spans="7:15" ht="13.5" customHeight="1" x14ac:dyDescent="0.25">
      <c r="G3911" s="50">
        <v>42539</v>
      </c>
      <c r="H3911" s="51" t="s">
        <v>6</v>
      </c>
      <c r="I3911" s="124"/>
      <c r="J3911" s="51">
        <v>6</v>
      </c>
      <c r="K3911" s="51">
        <v>3</v>
      </c>
      <c r="L3911" s="52">
        <v>6</v>
      </c>
      <c r="M3911" s="49">
        <f t="shared" si="183"/>
        <v>2300</v>
      </c>
      <c r="N3911" s="2">
        <f t="shared" si="181"/>
        <v>3</v>
      </c>
      <c r="O3911" s="16">
        <f t="shared" si="182"/>
        <v>3</v>
      </c>
    </row>
    <row r="3912" spans="7:15" ht="13.5" customHeight="1" x14ac:dyDescent="0.25">
      <c r="G3912" s="50">
        <v>42539</v>
      </c>
      <c r="H3912" s="51" t="s">
        <v>6</v>
      </c>
      <c r="I3912" s="124"/>
      <c r="J3912" s="51">
        <v>6</v>
      </c>
      <c r="K3912" s="51">
        <v>3</v>
      </c>
      <c r="L3912" s="52">
        <v>6</v>
      </c>
      <c r="M3912" s="49">
        <f t="shared" si="183"/>
        <v>2300</v>
      </c>
      <c r="N3912" s="2">
        <f t="shared" si="181"/>
        <v>2</v>
      </c>
      <c r="O3912" s="16">
        <f t="shared" si="182"/>
        <v>3</v>
      </c>
    </row>
    <row r="3913" spans="7:15" ht="13.5" customHeight="1" x14ac:dyDescent="0.25">
      <c r="G3913" s="50">
        <v>42539</v>
      </c>
      <c r="H3913" s="51" t="s">
        <v>6</v>
      </c>
      <c r="I3913" s="124"/>
      <c r="J3913" s="51">
        <v>6</v>
      </c>
      <c r="K3913" s="51">
        <v>3</v>
      </c>
      <c r="L3913" s="52">
        <v>6</v>
      </c>
      <c r="M3913" s="49">
        <f t="shared" si="183"/>
        <v>2300</v>
      </c>
      <c r="N3913" s="2">
        <f t="shared" ref="N3913:N3976" si="184">IF(M3913=M3915,3,IF(M3913=M3914,2,1))</f>
        <v>1</v>
      </c>
      <c r="O3913" s="16">
        <f t="shared" ref="O3913:O3976" si="185">IF(N3911=3,3,IF(N3912=3,3,IF(N3912=2,2,N3913)))</f>
        <v>3</v>
      </c>
    </row>
    <row r="3914" spans="7:15" ht="13.5" customHeight="1" x14ac:dyDescent="0.25">
      <c r="G3914" s="50">
        <v>42539</v>
      </c>
      <c r="H3914" s="51" t="s">
        <v>6</v>
      </c>
      <c r="I3914" s="124"/>
      <c r="J3914" s="51">
        <v>6</v>
      </c>
      <c r="K3914" s="51">
        <v>3</v>
      </c>
      <c r="L3914" s="52">
        <v>7</v>
      </c>
      <c r="M3914" s="49">
        <f t="shared" si="183"/>
        <v>2301</v>
      </c>
      <c r="N3914" s="2">
        <f t="shared" si="184"/>
        <v>3</v>
      </c>
      <c r="O3914" s="16">
        <f t="shared" si="185"/>
        <v>3</v>
      </c>
    </row>
    <row r="3915" spans="7:15" ht="13.5" customHeight="1" x14ac:dyDescent="0.25">
      <c r="G3915" s="50">
        <v>42539</v>
      </c>
      <c r="H3915" s="51" t="s">
        <v>6</v>
      </c>
      <c r="I3915" s="124"/>
      <c r="J3915" s="51">
        <v>6</v>
      </c>
      <c r="K3915" s="51">
        <v>3</v>
      </c>
      <c r="L3915" s="52">
        <v>7</v>
      </c>
      <c r="M3915" s="49">
        <f t="shared" si="183"/>
        <v>2301</v>
      </c>
      <c r="N3915" s="2">
        <f t="shared" si="184"/>
        <v>3</v>
      </c>
      <c r="O3915" s="16">
        <f t="shared" si="185"/>
        <v>3</v>
      </c>
    </row>
    <row r="3916" spans="7:15" ht="13.5" customHeight="1" x14ac:dyDescent="0.25">
      <c r="G3916" s="50">
        <v>42539</v>
      </c>
      <c r="H3916" s="51" t="s">
        <v>6</v>
      </c>
      <c r="I3916" s="124"/>
      <c r="J3916" s="51">
        <v>6</v>
      </c>
      <c r="K3916" s="51">
        <v>3</v>
      </c>
      <c r="L3916" s="52">
        <v>7</v>
      </c>
      <c r="M3916" s="49">
        <f t="shared" si="183"/>
        <v>2301</v>
      </c>
      <c r="N3916" s="2">
        <f t="shared" si="184"/>
        <v>3</v>
      </c>
      <c r="O3916" s="16">
        <f t="shared" si="185"/>
        <v>3</v>
      </c>
    </row>
    <row r="3917" spans="7:15" ht="13.5" customHeight="1" x14ac:dyDescent="0.25">
      <c r="G3917" s="50">
        <v>42539</v>
      </c>
      <c r="H3917" s="51" t="s">
        <v>6</v>
      </c>
      <c r="I3917" s="124"/>
      <c r="J3917" s="51">
        <v>6</v>
      </c>
      <c r="K3917" s="51">
        <v>3</v>
      </c>
      <c r="L3917" s="52">
        <v>7</v>
      </c>
      <c r="M3917" s="49">
        <f t="shared" si="183"/>
        <v>2301</v>
      </c>
      <c r="N3917" s="2">
        <f t="shared" si="184"/>
        <v>2</v>
      </c>
      <c r="O3917" s="16">
        <f t="shared" si="185"/>
        <v>3</v>
      </c>
    </row>
    <row r="3918" spans="7:15" ht="13.5" customHeight="1" x14ac:dyDescent="0.25">
      <c r="G3918" s="50">
        <v>42539</v>
      </c>
      <c r="H3918" s="51" t="s">
        <v>6</v>
      </c>
      <c r="I3918" s="124"/>
      <c r="J3918" s="51">
        <v>6</v>
      </c>
      <c r="K3918" s="51">
        <v>3</v>
      </c>
      <c r="L3918" s="52">
        <v>7</v>
      </c>
      <c r="M3918" s="49">
        <f t="shared" si="183"/>
        <v>2301</v>
      </c>
      <c r="N3918" s="2">
        <f t="shared" si="184"/>
        <v>1</v>
      </c>
      <c r="O3918" s="16">
        <f t="shared" si="185"/>
        <v>3</v>
      </c>
    </row>
    <row r="3919" spans="7:15" ht="13.5" customHeight="1" x14ac:dyDescent="0.25">
      <c r="G3919" s="50">
        <v>42539</v>
      </c>
      <c r="H3919" s="51" t="s">
        <v>6</v>
      </c>
      <c r="I3919" s="124"/>
      <c r="J3919" s="51">
        <v>6</v>
      </c>
      <c r="K3919" s="51">
        <v>3</v>
      </c>
      <c r="L3919" s="52">
        <v>8</v>
      </c>
      <c r="M3919" s="49">
        <f t="shared" si="183"/>
        <v>2302</v>
      </c>
      <c r="N3919" s="2">
        <f t="shared" si="184"/>
        <v>3</v>
      </c>
      <c r="O3919" s="16">
        <f t="shared" si="185"/>
        <v>3</v>
      </c>
    </row>
    <row r="3920" spans="7:15" ht="13.5" customHeight="1" x14ac:dyDescent="0.25">
      <c r="G3920" s="50">
        <v>42539</v>
      </c>
      <c r="H3920" s="51" t="s">
        <v>6</v>
      </c>
      <c r="I3920" s="124"/>
      <c r="J3920" s="51">
        <v>6</v>
      </c>
      <c r="K3920" s="51">
        <v>3</v>
      </c>
      <c r="L3920" s="52">
        <v>8</v>
      </c>
      <c r="M3920" s="49">
        <f t="shared" si="183"/>
        <v>2302</v>
      </c>
      <c r="N3920" s="2">
        <f t="shared" si="184"/>
        <v>3</v>
      </c>
      <c r="O3920" s="16">
        <f t="shared" si="185"/>
        <v>3</v>
      </c>
    </row>
    <row r="3921" spans="7:15" ht="13.5" customHeight="1" x14ac:dyDescent="0.25">
      <c r="G3921" s="50">
        <v>42539</v>
      </c>
      <c r="H3921" s="51" t="s">
        <v>6</v>
      </c>
      <c r="I3921" s="124"/>
      <c r="J3921" s="51">
        <v>6</v>
      </c>
      <c r="K3921" s="51">
        <v>3</v>
      </c>
      <c r="L3921" s="52">
        <v>8</v>
      </c>
      <c r="M3921" s="49">
        <f t="shared" si="183"/>
        <v>2302</v>
      </c>
      <c r="N3921" s="2">
        <f t="shared" si="184"/>
        <v>3</v>
      </c>
      <c r="O3921" s="16">
        <f t="shared" si="185"/>
        <v>3</v>
      </c>
    </row>
    <row r="3922" spans="7:15" ht="13.5" customHeight="1" x14ac:dyDescent="0.25">
      <c r="G3922" s="50">
        <v>42539</v>
      </c>
      <c r="H3922" s="51" t="s">
        <v>6</v>
      </c>
      <c r="I3922" s="124"/>
      <c r="J3922" s="51">
        <v>6</v>
      </c>
      <c r="K3922" s="51">
        <v>3</v>
      </c>
      <c r="L3922" s="52">
        <v>8</v>
      </c>
      <c r="M3922" s="49">
        <f t="shared" si="183"/>
        <v>2302</v>
      </c>
      <c r="N3922" s="2">
        <f t="shared" si="184"/>
        <v>2</v>
      </c>
      <c r="O3922" s="16">
        <f t="shared" si="185"/>
        <v>3</v>
      </c>
    </row>
    <row r="3923" spans="7:15" ht="13.5" customHeight="1" x14ac:dyDescent="0.25">
      <c r="G3923" s="50">
        <v>42539</v>
      </c>
      <c r="H3923" s="51" t="s">
        <v>6</v>
      </c>
      <c r="I3923" s="124"/>
      <c r="J3923" s="51">
        <v>6</v>
      </c>
      <c r="K3923" s="51">
        <v>3</v>
      </c>
      <c r="L3923" s="52">
        <v>8</v>
      </c>
      <c r="M3923" s="49">
        <f t="shared" si="183"/>
        <v>2302</v>
      </c>
      <c r="N3923" s="2">
        <f t="shared" si="184"/>
        <v>1</v>
      </c>
      <c r="O3923" s="16">
        <f t="shared" si="185"/>
        <v>3</v>
      </c>
    </row>
    <row r="3924" spans="7:15" ht="13.5" customHeight="1" x14ac:dyDescent="0.25">
      <c r="G3924" s="50">
        <v>42539</v>
      </c>
      <c r="H3924" s="51" t="s">
        <v>6</v>
      </c>
      <c r="I3924" s="124"/>
      <c r="J3924" s="51">
        <v>6</v>
      </c>
      <c r="K3924" s="51">
        <v>3</v>
      </c>
      <c r="L3924" s="52">
        <v>9</v>
      </c>
      <c r="M3924" s="49">
        <f t="shared" si="183"/>
        <v>2303</v>
      </c>
      <c r="N3924" s="2">
        <f t="shared" si="184"/>
        <v>3</v>
      </c>
      <c r="O3924" s="16">
        <f t="shared" si="185"/>
        <v>3</v>
      </c>
    </row>
    <row r="3925" spans="7:15" ht="13.5" customHeight="1" x14ac:dyDescent="0.25">
      <c r="G3925" s="50">
        <v>42539</v>
      </c>
      <c r="H3925" s="51" t="s">
        <v>6</v>
      </c>
      <c r="I3925" s="124"/>
      <c r="J3925" s="51">
        <v>6</v>
      </c>
      <c r="K3925" s="51">
        <v>3</v>
      </c>
      <c r="L3925" s="52">
        <v>9</v>
      </c>
      <c r="M3925" s="49">
        <f t="shared" si="183"/>
        <v>2303</v>
      </c>
      <c r="N3925" s="2">
        <f t="shared" si="184"/>
        <v>3</v>
      </c>
      <c r="O3925" s="16">
        <f t="shared" si="185"/>
        <v>3</v>
      </c>
    </row>
    <row r="3926" spans="7:15" ht="13.5" customHeight="1" x14ac:dyDescent="0.25">
      <c r="G3926" s="50">
        <v>42539</v>
      </c>
      <c r="H3926" s="51" t="s">
        <v>6</v>
      </c>
      <c r="I3926" s="124"/>
      <c r="J3926" s="51">
        <v>6</v>
      </c>
      <c r="K3926" s="51">
        <v>3</v>
      </c>
      <c r="L3926" s="52">
        <v>9</v>
      </c>
      <c r="M3926" s="49">
        <f t="shared" si="183"/>
        <v>2303</v>
      </c>
      <c r="N3926" s="2">
        <f t="shared" si="184"/>
        <v>3</v>
      </c>
      <c r="O3926" s="16">
        <f t="shared" si="185"/>
        <v>3</v>
      </c>
    </row>
    <row r="3927" spans="7:15" ht="13.5" customHeight="1" x14ac:dyDescent="0.25">
      <c r="G3927" s="50">
        <v>42539</v>
      </c>
      <c r="H3927" s="51" t="s">
        <v>6</v>
      </c>
      <c r="I3927" s="124"/>
      <c r="J3927" s="51">
        <v>6</v>
      </c>
      <c r="K3927" s="51">
        <v>3</v>
      </c>
      <c r="L3927" s="52">
        <v>9</v>
      </c>
      <c r="M3927" s="49">
        <f t="shared" si="183"/>
        <v>2303</v>
      </c>
      <c r="N3927" s="2">
        <f t="shared" si="184"/>
        <v>2</v>
      </c>
      <c r="O3927" s="16">
        <f t="shared" si="185"/>
        <v>3</v>
      </c>
    </row>
    <row r="3928" spans="7:15" ht="13.5" customHeight="1" x14ac:dyDescent="0.25">
      <c r="G3928" s="50">
        <v>42539</v>
      </c>
      <c r="H3928" s="51" t="s">
        <v>6</v>
      </c>
      <c r="I3928" s="124"/>
      <c r="J3928" s="51">
        <v>6</v>
      </c>
      <c r="K3928" s="51">
        <v>3</v>
      </c>
      <c r="L3928" s="52">
        <v>9</v>
      </c>
      <c r="M3928" s="49">
        <f t="shared" si="183"/>
        <v>2303</v>
      </c>
      <c r="N3928" s="2">
        <f t="shared" si="184"/>
        <v>1</v>
      </c>
      <c r="O3928" s="16">
        <f t="shared" si="185"/>
        <v>3</v>
      </c>
    </row>
    <row r="3929" spans="7:15" ht="13.5" customHeight="1" x14ac:dyDescent="0.25">
      <c r="G3929" s="50">
        <v>42546</v>
      </c>
      <c r="H3929" s="51" t="s">
        <v>3</v>
      </c>
      <c r="I3929" s="124"/>
      <c r="J3929" s="51">
        <v>7</v>
      </c>
      <c r="K3929" s="51">
        <v>9</v>
      </c>
      <c r="L3929" s="52">
        <v>2</v>
      </c>
      <c r="M3929" s="49">
        <f t="shared" si="183"/>
        <v>2304</v>
      </c>
      <c r="N3929" s="2">
        <f t="shared" si="184"/>
        <v>3</v>
      </c>
      <c r="O3929" s="16">
        <f t="shared" si="185"/>
        <v>3</v>
      </c>
    </row>
    <row r="3930" spans="7:15" ht="13.5" customHeight="1" x14ac:dyDescent="0.25">
      <c r="G3930" s="50">
        <v>42546</v>
      </c>
      <c r="H3930" s="51" t="s">
        <v>3</v>
      </c>
      <c r="I3930" s="124"/>
      <c r="J3930" s="51">
        <v>7</v>
      </c>
      <c r="K3930" s="51">
        <v>9</v>
      </c>
      <c r="L3930" s="52">
        <v>2</v>
      </c>
      <c r="M3930" s="49">
        <f t="shared" si="183"/>
        <v>2304</v>
      </c>
      <c r="N3930" s="2">
        <f t="shared" si="184"/>
        <v>3</v>
      </c>
      <c r="O3930" s="16">
        <f t="shared" si="185"/>
        <v>3</v>
      </c>
    </row>
    <row r="3931" spans="7:15" ht="13.5" customHeight="1" x14ac:dyDescent="0.25">
      <c r="G3931" s="50">
        <v>42546</v>
      </c>
      <c r="H3931" s="51" t="s">
        <v>3</v>
      </c>
      <c r="I3931" s="124"/>
      <c r="J3931" s="51">
        <v>7</v>
      </c>
      <c r="K3931" s="51">
        <v>9</v>
      </c>
      <c r="L3931" s="52">
        <v>2</v>
      </c>
      <c r="M3931" s="49">
        <f t="shared" si="183"/>
        <v>2304</v>
      </c>
      <c r="N3931" s="2">
        <f t="shared" si="184"/>
        <v>3</v>
      </c>
      <c r="O3931" s="16">
        <f t="shared" si="185"/>
        <v>3</v>
      </c>
    </row>
    <row r="3932" spans="7:15" ht="13.5" customHeight="1" x14ac:dyDescent="0.25">
      <c r="G3932" s="50">
        <v>42546</v>
      </c>
      <c r="H3932" s="51" t="s">
        <v>3</v>
      </c>
      <c r="I3932" s="124"/>
      <c r="J3932" s="51">
        <v>7</v>
      </c>
      <c r="K3932" s="51">
        <v>9</v>
      </c>
      <c r="L3932" s="52">
        <v>2</v>
      </c>
      <c r="M3932" s="49">
        <f t="shared" si="183"/>
        <v>2304</v>
      </c>
      <c r="N3932" s="2">
        <f t="shared" si="184"/>
        <v>2</v>
      </c>
      <c r="O3932" s="16">
        <f t="shared" si="185"/>
        <v>3</v>
      </c>
    </row>
    <row r="3933" spans="7:15" ht="13.5" customHeight="1" x14ac:dyDescent="0.25">
      <c r="G3933" s="50">
        <v>42546</v>
      </c>
      <c r="H3933" s="51" t="s">
        <v>3</v>
      </c>
      <c r="I3933" s="124"/>
      <c r="J3933" s="51">
        <v>7</v>
      </c>
      <c r="K3933" s="51">
        <v>9</v>
      </c>
      <c r="L3933" s="52">
        <v>2</v>
      </c>
      <c r="M3933" s="49">
        <f t="shared" si="183"/>
        <v>2304</v>
      </c>
      <c r="N3933" s="2">
        <f t="shared" si="184"/>
        <v>1</v>
      </c>
      <c r="O3933" s="16">
        <f t="shared" si="185"/>
        <v>3</v>
      </c>
    </row>
    <row r="3934" spans="7:15" ht="13.5" customHeight="1" x14ac:dyDescent="0.25">
      <c r="G3934" s="50">
        <v>42546</v>
      </c>
      <c r="H3934" s="51" t="s">
        <v>3</v>
      </c>
      <c r="I3934" s="124"/>
      <c r="J3934" s="51">
        <v>7</v>
      </c>
      <c r="K3934" s="51">
        <v>9</v>
      </c>
      <c r="L3934" s="52">
        <v>3</v>
      </c>
      <c r="M3934" s="49">
        <f t="shared" si="183"/>
        <v>2305</v>
      </c>
      <c r="N3934" s="2">
        <f t="shared" si="184"/>
        <v>3</v>
      </c>
      <c r="O3934" s="16">
        <f t="shared" si="185"/>
        <v>3</v>
      </c>
    </row>
    <row r="3935" spans="7:15" ht="13.5" customHeight="1" x14ac:dyDescent="0.25">
      <c r="G3935" s="50">
        <v>42546</v>
      </c>
      <c r="H3935" s="51" t="s">
        <v>3</v>
      </c>
      <c r="I3935" s="124"/>
      <c r="J3935" s="51">
        <v>7</v>
      </c>
      <c r="K3935" s="51">
        <v>9</v>
      </c>
      <c r="L3935" s="52">
        <v>3</v>
      </c>
      <c r="M3935" s="49">
        <f t="shared" si="183"/>
        <v>2305</v>
      </c>
      <c r="N3935" s="2">
        <f t="shared" si="184"/>
        <v>3</v>
      </c>
      <c r="O3935" s="16">
        <f t="shared" si="185"/>
        <v>3</v>
      </c>
    </row>
    <row r="3936" spans="7:15" ht="13.5" customHeight="1" x14ac:dyDescent="0.25">
      <c r="G3936" s="50">
        <v>42546</v>
      </c>
      <c r="H3936" s="51" t="s">
        <v>3</v>
      </c>
      <c r="I3936" s="124"/>
      <c r="J3936" s="51">
        <v>7</v>
      </c>
      <c r="K3936" s="51">
        <v>9</v>
      </c>
      <c r="L3936" s="52">
        <v>3</v>
      </c>
      <c r="M3936" s="49">
        <f t="shared" si="183"/>
        <v>2305</v>
      </c>
      <c r="N3936" s="2">
        <f t="shared" si="184"/>
        <v>3</v>
      </c>
      <c r="O3936" s="16">
        <f t="shared" si="185"/>
        <v>3</v>
      </c>
    </row>
    <row r="3937" spans="7:15" ht="13.5" customHeight="1" x14ac:dyDescent="0.25">
      <c r="G3937" s="50">
        <v>42546</v>
      </c>
      <c r="H3937" s="51" t="s">
        <v>3</v>
      </c>
      <c r="I3937" s="124"/>
      <c r="J3937" s="51">
        <v>7</v>
      </c>
      <c r="K3937" s="51">
        <v>9</v>
      </c>
      <c r="L3937" s="52">
        <v>3</v>
      </c>
      <c r="M3937" s="49">
        <f t="shared" si="183"/>
        <v>2305</v>
      </c>
      <c r="N3937" s="2">
        <f t="shared" si="184"/>
        <v>2</v>
      </c>
      <c r="O3937" s="16">
        <f t="shared" si="185"/>
        <v>3</v>
      </c>
    </row>
    <row r="3938" spans="7:15" ht="13.5" customHeight="1" x14ac:dyDescent="0.25">
      <c r="G3938" s="50">
        <v>42546</v>
      </c>
      <c r="H3938" s="51" t="s">
        <v>3</v>
      </c>
      <c r="I3938" s="124"/>
      <c r="J3938" s="51">
        <v>7</v>
      </c>
      <c r="K3938" s="51">
        <v>9</v>
      </c>
      <c r="L3938" s="52">
        <v>3</v>
      </c>
      <c r="M3938" s="49">
        <f t="shared" si="183"/>
        <v>2305</v>
      </c>
      <c r="N3938" s="2">
        <f t="shared" si="184"/>
        <v>1</v>
      </c>
      <c r="O3938" s="16">
        <f t="shared" si="185"/>
        <v>3</v>
      </c>
    </row>
    <row r="3939" spans="7:15" ht="13.5" customHeight="1" x14ac:dyDescent="0.25">
      <c r="G3939" s="50">
        <v>42546</v>
      </c>
      <c r="H3939" s="51" t="s">
        <v>3</v>
      </c>
      <c r="I3939" s="124"/>
      <c r="J3939" s="51">
        <v>7</v>
      </c>
      <c r="K3939" s="51">
        <v>9</v>
      </c>
      <c r="L3939" s="52">
        <v>4</v>
      </c>
      <c r="M3939" s="49">
        <f t="shared" si="183"/>
        <v>2306</v>
      </c>
      <c r="N3939" s="2">
        <f t="shared" si="184"/>
        <v>3</v>
      </c>
      <c r="O3939" s="16">
        <f t="shared" si="185"/>
        <v>3</v>
      </c>
    </row>
    <row r="3940" spans="7:15" ht="13.5" customHeight="1" x14ac:dyDescent="0.25">
      <c r="G3940" s="50">
        <v>42546</v>
      </c>
      <c r="H3940" s="51" t="s">
        <v>3</v>
      </c>
      <c r="I3940" s="124"/>
      <c r="J3940" s="51">
        <v>7</v>
      </c>
      <c r="K3940" s="51">
        <v>9</v>
      </c>
      <c r="L3940" s="52">
        <v>4</v>
      </c>
      <c r="M3940" s="49">
        <f t="shared" si="183"/>
        <v>2306</v>
      </c>
      <c r="N3940" s="2">
        <f t="shared" si="184"/>
        <v>3</v>
      </c>
      <c r="O3940" s="16">
        <f t="shared" si="185"/>
        <v>3</v>
      </c>
    </row>
    <row r="3941" spans="7:15" ht="13.5" customHeight="1" x14ac:dyDescent="0.25">
      <c r="G3941" s="50">
        <v>42546</v>
      </c>
      <c r="H3941" s="51" t="s">
        <v>3</v>
      </c>
      <c r="I3941" s="124"/>
      <c r="J3941" s="51">
        <v>7</v>
      </c>
      <c r="K3941" s="51">
        <v>9</v>
      </c>
      <c r="L3941" s="52">
        <v>4</v>
      </c>
      <c r="M3941" s="49">
        <f t="shared" si="183"/>
        <v>2306</v>
      </c>
      <c r="N3941" s="2">
        <f t="shared" si="184"/>
        <v>3</v>
      </c>
      <c r="O3941" s="16">
        <f t="shared" si="185"/>
        <v>3</v>
      </c>
    </row>
    <row r="3942" spans="7:15" ht="13.5" customHeight="1" x14ac:dyDescent="0.25">
      <c r="G3942" s="50">
        <v>42546</v>
      </c>
      <c r="H3942" s="51" t="s">
        <v>3</v>
      </c>
      <c r="I3942" s="124"/>
      <c r="J3942" s="51">
        <v>7</v>
      </c>
      <c r="K3942" s="51">
        <v>9</v>
      </c>
      <c r="L3942" s="52">
        <v>4</v>
      </c>
      <c r="M3942" s="49">
        <f t="shared" si="183"/>
        <v>2306</v>
      </c>
      <c r="N3942" s="2">
        <f t="shared" si="184"/>
        <v>2</v>
      </c>
      <c r="O3942" s="16">
        <f t="shared" si="185"/>
        <v>3</v>
      </c>
    </row>
    <row r="3943" spans="7:15" ht="13.5" customHeight="1" x14ac:dyDescent="0.25">
      <c r="G3943" s="50">
        <v>42546</v>
      </c>
      <c r="H3943" s="51" t="s">
        <v>3</v>
      </c>
      <c r="I3943" s="124"/>
      <c r="J3943" s="51">
        <v>7</v>
      </c>
      <c r="K3943" s="51">
        <v>9</v>
      </c>
      <c r="L3943" s="52">
        <v>4</v>
      </c>
      <c r="M3943" s="49">
        <f t="shared" si="183"/>
        <v>2306</v>
      </c>
      <c r="N3943" s="2">
        <f t="shared" si="184"/>
        <v>1</v>
      </c>
      <c r="O3943" s="16">
        <f t="shared" si="185"/>
        <v>3</v>
      </c>
    </row>
    <row r="3944" spans="7:15" ht="13.5" customHeight="1" x14ac:dyDescent="0.25">
      <c r="G3944" s="50">
        <v>42546</v>
      </c>
      <c r="H3944" s="51" t="s">
        <v>3</v>
      </c>
      <c r="I3944" s="124"/>
      <c r="J3944" s="51">
        <v>7</v>
      </c>
      <c r="K3944" s="51">
        <v>9</v>
      </c>
      <c r="L3944" s="52">
        <v>5</v>
      </c>
      <c r="M3944" s="49">
        <f t="shared" si="183"/>
        <v>2307</v>
      </c>
      <c r="N3944" s="2">
        <f t="shared" si="184"/>
        <v>3</v>
      </c>
      <c r="O3944" s="16">
        <f t="shared" si="185"/>
        <v>3</v>
      </c>
    </row>
    <row r="3945" spans="7:15" ht="13.5" customHeight="1" x14ac:dyDescent="0.25">
      <c r="G3945" s="50">
        <v>42546</v>
      </c>
      <c r="H3945" s="51" t="s">
        <v>3</v>
      </c>
      <c r="I3945" s="124"/>
      <c r="J3945" s="51">
        <v>7</v>
      </c>
      <c r="K3945" s="51">
        <v>9</v>
      </c>
      <c r="L3945" s="52">
        <v>5</v>
      </c>
      <c r="M3945" s="49">
        <f t="shared" si="183"/>
        <v>2307</v>
      </c>
      <c r="N3945" s="2">
        <f t="shared" si="184"/>
        <v>3</v>
      </c>
      <c r="O3945" s="16">
        <f t="shared" si="185"/>
        <v>3</v>
      </c>
    </row>
    <row r="3946" spans="7:15" ht="13.5" customHeight="1" x14ac:dyDescent="0.25">
      <c r="G3946" s="50">
        <v>42546</v>
      </c>
      <c r="H3946" s="51" t="s">
        <v>3</v>
      </c>
      <c r="I3946" s="124"/>
      <c r="J3946" s="51">
        <v>7</v>
      </c>
      <c r="K3946" s="51">
        <v>9</v>
      </c>
      <c r="L3946" s="52">
        <v>5</v>
      </c>
      <c r="M3946" s="49">
        <f t="shared" si="183"/>
        <v>2307</v>
      </c>
      <c r="N3946" s="2">
        <f t="shared" si="184"/>
        <v>3</v>
      </c>
      <c r="O3946" s="16">
        <f t="shared" si="185"/>
        <v>3</v>
      </c>
    </row>
    <row r="3947" spans="7:15" ht="13.5" customHeight="1" x14ac:dyDescent="0.25">
      <c r="G3947" s="50">
        <v>42546</v>
      </c>
      <c r="H3947" s="51" t="s">
        <v>3</v>
      </c>
      <c r="I3947" s="124"/>
      <c r="J3947" s="51">
        <v>7</v>
      </c>
      <c r="K3947" s="51">
        <v>9</v>
      </c>
      <c r="L3947" s="52">
        <v>5</v>
      </c>
      <c r="M3947" s="49">
        <f t="shared" si="183"/>
        <v>2307</v>
      </c>
      <c r="N3947" s="2">
        <f t="shared" si="184"/>
        <v>2</v>
      </c>
      <c r="O3947" s="16">
        <f t="shared" si="185"/>
        <v>3</v>
      </c>
    </row>
    <row r="3948" spans="7:15" ht="13.5" customHeight="1" x14ac:dyDescent="0.25">
      <c r="G3948" s="50">
        <v>42546</v>
      </c>
      <c r="H3948" s="51" t="s">
        <v>3</v>
      </c>
      <c r="I3948" s="124"/>
      <c r="J3948" s="51">
        <v>7</v>
      </c>
      <c r="K3948" s="51">
        <v>9</v>
      </c>
      <c r="L3948" s="52">
        <v>5</v>
      </c>
      <c r="M3948" s="49">
        <f t="shared" si="183"/>
        <v>2307</v>
      </c>
      <c r="N3948" s="2">
        <f t="shared" si="184"/>
        <v>1</v>
      </c>
      <c r="O3948" s="16">
        <f t="shared" si="185"/>
        <v>3</v>
      </c>
    </row>
    <row r="3949" spans="7:15" ht="13.5" customHeight="1" x14ac:dyDescent="0.25">
      <c r="G3949" s="50">
        <v>42546</v>
      </c>
      <c r="H3949" s="51" t="s">
        <v>3</v>
      </c>
      <c r="I3949" s="124"/>
      <c r="J3949" s="51">
        <v>7</v>
      </c>
      <c r="K3949" s="51">
        <v>9</v>
      </c>
      <c r="L3949" s="52">
        <v>6</v>
      </c>
      <c r="M3949" s="49">
        <f t="shared" si="183"/>
        <v>2308</v>
      </c>
      <c r="N3949" s="2">
        <f t="shared" si="184"/>
        <v>3</v>
      </c>
      <c r="O3949" s="16">
        <f t="shared" si="185"/>
        <v>3</v>
      </c>
    </row>
    <row r="3950" spans="7:15" ht="13.5" customHeight="1" x14ac:dyDescent="0.25">
      <c r="G3950" s="50">
        <v>42546</v>
      </c>
      <c r="H3950" s="51" t="s">
        <v>3</v>
      </c>
      <c r="I3950" s="124"/>
      <c r="J3950" s="51">
        <v>7</v>
      </c>
      <c r="K3950" s="51">
        <v>9</v>
      </c>
      <c r="L3950" s="52">
        <v>6</v>
      </c>
      <c r="M3950" s="49">
        <f t="shared" si="183"/>
        <v>2308</v>
      </c>
      <c r="N3950" s="2">
        <f t="shared" si="184"/>
        <v>3</v>
      </c>
      <c r="O3950" s="16">
        <f t="shared" si="185"/>
        <v>3</v>
      </c>
    </row>
    <row r="3951" spans="7:15" ht="13.5" customHeight="1" x14ac:dyDescent="0.25">
      <c r="G3951" s="50">
        <v>42546</v>
      </c>
      <c r="H3951" s="51" t="s">
        <v>3</v>
      </c>
      <c r="I3951" s="124"/>
      <c r="J3951" s="51">
        <v>7</v>
      </c>
      <c r="K3951" s="51">
        <v>9</v>
      </c>
      <c r="L3951" s="52">
        <v>6</v>
      </c>
      <c r="M3951" s="49">
        <f t="shared" si="183"/>
        <v>2308</v>
      </c>
      <c r="N3951" s="2">
        <f t="shared" si="184"/>
        <v>3</v>
      </c>
      <c r="O3951" s="16">
        <f t="shared" si="185"/>
        <v>3</v>
      </c>
    </row>
    <row r="3952" spans="7:15" ht="13.5" customHeight="1" x14ac:dyDescent="0.25">
      <c r="G3952" s="50">
        <v>42546</v>
      </c>
      <c r="H3952" s="51" t="s">
        <v>3</v>
      </c>
      <c r="I3952" s="124"/>
      <c r="J3952" s="51">
        <v>7</v>
      </c>
      <c r="K3952" s="51">
        <v>9</v>
      </c>
      <c r="L3952" s="52">
        <v>6</v>
      </c>
      <c r="M3952" s="49">
        <f t="shared" si="183"/>
        <v>2308</v>
      </c>
      <c r="N3952" s="2">
        <f t="shared" si="184"/>
        <v>2</v>
      </c>
      <c r="O3952" s="16">
        <f t="shared" si="185"/>
        <v>3</v>
      </c>
    </row>
    <row r="3953" spans="7:15" ht="13.5" customHeight="1" x14ac:dyDescent="0.25">
      <c r="G3953" s="50">
        <v>42546</v>
      </c>
      <c r="H3953" s="51" t="s">
        <v>3</v>
      </c>
      <c r="I3953" s="124"/>
      <c r="J3953" s="51">
        <v>7</v>
      </c>
      <c r="K3953" s="51">
        <v>9</v>
      </c>
      <c r="L3953" s="52">
        <v>6</v>
      </c>
      <c r="M3953" s="49">
        <f t="shared" si="183"/>
        <v>2308</v>
      </c>
      <c r="N3953" s="2">
        <f t="shared" si="184"/>
        <v>1</v>
      </c>
      <c r="O3953" s="16">
        <f t="shared" si="185"/>
        <v>3</v>
      </c>
    </row>
    <row r="3954" spans="7:15" ht="13.5" customHeight="1" x14ac:dyDescent="0.25">
      <c r="G3954" s="50">
        <v>42546</v>
      </c>
      <c r="H3954" s="51" t="s">
        <v>3</v>
      </c>
      <c r="I3954" s="124"/>
      <c r="J3954" s="51">
        <v>7</v>
      </c>
      <c r="K3954" s="51">
        <v>9</v>
      </c>
      <c r="L3954" s="52">
        <v>7</v>
      </c>
      <c r="M3954" s="49">
        <f t="shared" si="183"/>
        <v>2309</v>
      </c>
      <c r="N3954" s="2">
        <f t="shared" si="184"/>
        <v>3</v>
      </c>
      <c r="O3954" s="16">
        <f t="shared" si="185"/>
        <v>3</v>
      </c>
    </row>
    <row r="3955" spans="7:15" ht="13.5" customHeight="1" x14ac:dyDescent="0.25">
      <c r="G3955" s="50">
        <v>42546</v>
      </c>
      <c r="H3955" s="51" t="s">
        <v>3</v>
      </c>
      <c r="I3955" s="124"/>
      <c r="J3955" s="51">
        <v>7</v>
      </c>
      <c r="K3955" s="51">
        <v>9</v>
      </c>
      <c r="L3955" s="52">
        <v>7</v>
      </c>
      <c r="M3955" s="49">
        <f t="shared" si="183"/>
        <v>2309</v>
      </c>
      <c r="N3955" s="2">
        <f t="shared" si="184"/>
        <v>3</v>
      </c>
      <c r="O3955" s="16">
        <f t="shared" si="185"/>
        <v>3</v>
      </c>
    </row>
    <row r="3956" spans="7:15" ht="13.5" customHeight="1" x14ac:dyDescent="0.25">
      <c r="G3956" s="50">
        <v>42546</v>
      </c>
      <c r="H3956" s="51" t="s">
        <v>3</v>
      </c>
      <c r="I3956" s="124"/>
      <c r="J3956" s="51">
        <v>7</v>
      </c>
      <c r="K3956" s="51">
        <v>9</v>
      </c>
      <c r="L3956" s="52">
        <v>7</v>
      </c>
      <c r="M3956" s="49">
        <f t="shared" si="183"/>
        <v>2309</v>
      </c>
      <c r="N3956" s="2">
        <f t="shared" si="184"/>
        <v>3</v>
      </c>
      <c r="O3956" s="16">
        <f t="shared" si="185"/>
        <v>3</v>
      </c>
    </row>
    <row r="3957" spans="7:15" ht="13.5" customHeight="1" x14ac:dyDescent="0.25">
      <c r="G3957" s="50">
        <v>42546</v>
      </c>
      <c r="H3957" s="51" t="s">
        <v>3</v>
      </c>
      <c r="I3957" s="124"/>
      <c r="J3957" s="51">
        <v>7</v>
      </c>
      <c r="K3957" s="51">
        <v>9</v>
      </c>
      <c r="L3957" s="52">
        <v>7</v>
      </c>
      <c r="M3957" s="49">
        <f t="shared" si="183"/>
        <v>2309</v>
      </c>
      <c r="N3957" s="2">
        <f t="shared" si="184"/>
        <v>2</v>
      </c>
      <c r="O3957" s="16">
        <f t="shared" si="185"/>
        <v>3</v>
      </c>
    </row>
    <row r="3958" spans="7:15" ht="13.5" customHeight="1" x14ac:dyDescent="0.25">
      <c r="G3958" s="50">
        <v>42546</v>
      </c>
      <c r="H3958" s="51" t="s">
        <v>3</v>
      </c>
      <c r="I3958" s="124"/>
      <c r="J3958" s="51">
        <v>7</v>
      </c>
      <c r="K3958" s="51">
        <v>9</v>
      </c>
      <c r="L3958" s="52">
        <v>7</v>
      </c>
      <c r="M3958" s="49">
        <f t="shared" si="183"/>
        <v>2309</v>
      </c>
      <c r="N3958" s="2">
        <f t="shared" si="184"/>
        <v>1</v>
      </c>
      <c r="O3958" s="16">
        <f t="shared" si="185"/>
        <v>3</v>
      </c>
    </row>
    <row r="3959" spans="7:15" ht="13.5" customHeight="1" x14ac:dyDescent="0.25">
      <c r="G3959" s="50">
        <v>42546</v>
      </c>
      <c r="H3959" s="51" t="s">
        <v>3</v>
      </c>
      <c r="I3959" s="124"/>
      <c r="J3959" s="51">
        <v>7</v>
      </c>
      <c r="K3959" s="51">
        <v>9</v>
      </c>
      <c r="L3959" s="52">
        <v>8</v>
      </c>
      <c r="M3959" s="49">
        <f t="shared" si="183"/>
        <v>2310</v>
      </c>
      <c r="N3959" s="2">
        <f t="shared" si="184"/>
        <v>3</v>
      </c>
      <c r="O3959" s="16">
        <f t="shared" si="185"/>
        <v>3</v>
      </c>
    </row>
    <row r="3960" spans="7:15" ht="13.5" customHeight="1" x14ac:dyDescent="0.25">
      <c r="G3960" s="50">
        <v>42546</v>
      </c>
      <c r="H3960" s="51" t="s">
        <v>3</v>
      </c>
      <c r="I3960" s="124"/>
      <c r="J3960" s="51">
        <v>7</v>
      </c>
      <c r="K3960" s="51">
        <v>9</v>
      </c>
      <c r="L3960" s="52">
        <v>8</v>
      </c>
      <c r="M3960" s="49">
        <f t="shared" si="183"/>
        <v>2310</v>
      </c>
      <c r="N3960" s="2">
        <f t="shared" si="184"/>
        <v>3</v>
      </c>
      <c r="O3960" s="16">
        <f t="shared" si="185"/>
        <v>3</v>
      </c>
    </row>
    <row r="3961" spans="7:15" ht="13.5" customHeight="1" x14ac:dyDescent="0.25">
      <c r="G3961" s="50">
        <v>42546</v>
      </c>
      <c r="H3961" s="51" t="s">
        <v>3</v>
      </c>
      <c r="I3961" s="124"/>
      <c r="J3961" s="51">
        <v>7</v>
      </c>
      <c r="K3961" s="51">
        <v>9</v>
      </c>
      <c r="L3961" s="52">
        <v>8</v>
      </c>
      <c r="M3961" s="49">
        <f t="shared" si="183"/>
        <v>2310</v>
      </c>
      <c r="N3961" s="2">
        <f t="shared" si="184"/>
        <v>3</v>
      </c>
      <c r="O3961" s="16">
        <f t="shared" si="185"/>
        <v>3</v>
      </c>
    </row>
    <row r="3962" spans="7:15" ht="13.5" customHeight="1" x14ac:dyDescent="0.25">
      <c r="G3962" s="50">
        <v>42546</v>
      </c>
      <c r="H3962" s="51" t="s">
        <v>3</v>
      </c>
      <c r="I3962" s="124"/>
      <c r="J3962" s="51">
        <v>7</v>
      </c>
      <c r="K3962" s="51">
        <v>9</v>
      </c>
      <c r="L3962" s="52">
        <v>8</v>
      </c>
      <c r="M3962" s="49">
        <f t="shared" si="183"/>
        <v>2310</v>
      </c>
      <c r="N3962" s="2">
        <f t="shared" si="184"/>
        <v>2</v>
      </c>
      <c r="O3962" s="16">
        <f t="shared" si="185"/>
        <v>3</v>
      </c>
    </row>
    <row r="3963" spans="7:15" ht="13.5" customHeight="1" x14ac:dyDescent="0.25">
      <c r="G3963" s="50">
        <v>42546</v>
      </c>
      <c r="H3963" s="51" t="s">
        <v>3</v>
      </c>
      <c r="I3963" s="124"/>
      <c r="J3963" s="51">
        <v>7</v>
      </c>
      <c r="K3963" s="51">
        <v>9</v>
      </c>
      <c r="L3963" s="52">
        <v>8</v>
      </c>
      <c r="M3963" s="49">
        <f t="shared" si="183"/>
        <v>2310</v>
      </c>
      <c r="N3963" s="2">
        <f t="shared" si="184"/>
        <v>1</v>
      </c>
      <c r="O3963" s="16">
        <f t="shared" si="185"/>
        <v>3</v>
      </c>
    </row>
    <row r="3964" spans="7:15" ht="13.5" customHeight="1" x14ac:dyDescent="0.25">
      <c r="G3964" s="50">
        <v>42546</v>
      </c>
      <c r="H3964" s="51" t="s">
        <v>3</v>
      </c>
      <c r="I3964" s="124"/>
      <c r="J3964" s="51">
        <v>7</v>
      </c>
      <c r="K3964" s="51">
        <v>9</v>
      </c>
      <c r="L3964" s="52">
        <v>9</v>
      </c>
      <c r="M3964" s="49">
        <f t="shared" si="183"/>
        <v>2311</v>
      </c>
      <c r="N3964" s="2">
        <f t="shared" si="184"/>
        <v>3</v>
      </c>
      <c r="O3964" s="16">
        <f t="shared" si="185"/>
        <v>3</v>
      </c>
    </row>
    <row r="3965" spans="7:15" ht="13.5" customHeight="1" x14ac:dyDescent="0.25">
      <c r="G3965" s="50">
        <v>42546</v>
      </c>
      <c r="H3965" s="51" t="s">
        <v>3</v>
      </c>
      <c r="I3965" s="124"/>
      <c r="J3965" s="51">
        <v>7</v>
      </c>
      <c r="K3965" s="51">
        <v>9</v>
      </c>
      <c r="L3965" s="52">
        <v>9</v>
      </c>
      <c r="M3965" s="49">
        <f t="shared" si="183"/>
        <v>2311</v>
      </c>
      <c r="N3965" s="2">
        <f t="shared" si="184"/>
        <v>3</v>
      </c>
      <c r="O3965" s="16">
        <f t="shared" si="185"/>
        <v>3</v>
      </c>
    </row>
    <row r="3966" spans="7:15" ht="13.5" customHeight="1" x14ac:dyDescent="0.25">
      <c r="G3966" s="50">
        <v>42546</v>
      </c>
      <c r="H3966" s="51" t="s">
        <v>3</v>
      </c>
      <c r="I3966" s="124"/>
      <c r="J3966" s="51">
        <v>7</v>
      </c>
      <c r="K3966" s="51">
        <v>9</v>
      </c>
      <c r="L3966" s="52">
        <v>9</v>
      </c>
      <c r="M3966" s="49">
        <f t="shared" si="183"/>
        <v>2311</v>
      </c>
      <c r="N3966" s="2">
        <f t="shared" si="184"/>
        <v>3</v>
      </c>
      <c r="O3966" s="16">
        <f t="shared" si="185"/>
        <v>3</v>
      </c>
    </row>
    <row r="3967" spans="7:15" ht="13.5" customHeight="1" x14ac:dyDescent="0.25">
      <c r="G3967" s="50">
        <v>42546</v>
      </c>
      <c r="H3967" s="51" t="s">
        <v>3</v>
      </c>
      <c r="I3967" s="124"/>
      <c r="J3967" s="51">
        <v>7</v>
      </c>
      <c r="K3967" s="51">
        <v>9</v>
      </c>
      <c r="L3967" s="52">
        <v>9</v>
      </c>
      <c r="M3967" s="49">
        <f t="shared" si="183"/>
        <v>2311</v>
      </c>
      <c r="N3967" s="2">
        <f t="shared" si="184"/>
        <v>2</v>
      </c>
      <c r="O3967" s="16">
        <f t="shared" si="185"/>
        <v>3</v>
      </c>
    </row>
    <row r="3968" spans="7:15" ht="13.5" customHeight="1" x14ac:dyDescent="0.25">
      <c r="G3968" s="50">
        <v>42546</v>
      </c>
      <c r="H3968" s="51" t="s">
        <v>3</v>
      </c>
      <c r="I3968" s="124"/>
      <c r="J3968" s="51">
        <v>7</v>
      </c>
      <c r="K3968" s="51">
        <v>9</v>
      </c>
      <c r="L3968" s="52">
        <v>9</v>
      </c>
      <c r="M3968" s="49">
        <f t="shared" si="183"/>
        <v>2311</v>
      </c>
      <c r="N3968" s="2">
        <f t="shared" si="184"/>
        <v>1</v>
      </c>
      <c r="O3968" s="16">
        <f t="shared" si="185"/>
        <v>3</v>
      </c>
    </row>
    <row r="3969" spans="7:15" ht="13.5" customHeight="1" x14ac:dyDescent="0.25">
      <c r="G3969" s="50">
        <v>42553</v>
      </c>
      <c r="H3969" s="51" t="s">
        <v>4</v>
      </c>
      <c r="I3969" s="124"/>
      <c r="J3969" s="51">
        <v>6</v>
      </c>
      <c r="K3969" s="51">
        <v>7</v>
      </c>
      <c r="L3969" s="52">
        <v>2</v>
      </c>
      <c r="M3969" s="49">
        <f t="shared" si="183"/>
        <v>2312</v>
      </c>
      <c r="N3969" s="2">
        <f t="shared" si="184"/>
        <v>3</v>
      </c>
      <c r="O3969" s="16">
        <f t="shared" si="185"/>
        <v>3</v>
      </c>
    </row>
    <row r="3970" spans="7:15" ht="13.5" customHeight="1" x14ac:dyDescent="0.25">
      <c r="G3970" s="50">
        <v>42553</v>
      </c>
      <c r="H3970" s="51" t="s">
        <v>4</v>
      </c>
      <c r="I3970" s="124"/>
      <c r="J3970" s="51">
        <v>6</v>
      </c>
      <c r="K3970" s="51">
        <v>7</v>
      </c>
      <c r="L3970" s="52">
        <v>2</v>
      </c>
      <c r="M3970" s="49">
        <f t="shared" si="183"/>
        <v>2312</v>
      </c>
      <c r="N3970" s="2">
        <f t="shared" si="184"/>
        <v>3</v>
      </c>
      <c r="O3970" s="16">
        <f t="shared" si="185"/>
        <v>3</v>
      </c>
    </row>
    <row r="3971" spans="7:15" ht="13.5" customHeight="1" x14ac:dyDescent="0.25">
      <c r="G3971" s="50">
        <v>42553</v>
      </c>
      <c r="H3971" s="51" t="s">
        <v>4</v>
      </c>
      <c r="I3971" s="124"/>
      <c r="J3971" s="51">
        <v>6</v>
      </c>
      <c r="K3971" s="51">
        <v>7</v>
      </c>
      <c r="L3971" s="52">
        <v>2</v>
      </c>
      <c r="M3971" s="49">
        <f t="shared" si="183"/>
        <v>2312</v>
      </c>
      <c r="N3971" s="2">
        <f t="shared" si="184"/>
        <v>3</v>
      </c>
      <c r="O3971" s="16">
        <f t="shared" si="185"/>
        <v>3</v>
      </c>
    </row>
    <row r="3972" spans="7:15" ht="13.5" customHeight="1" x14ac:dyDescent="0.25">
      <c r="G3972" s="50">
        <v>42553</v>
      </c>
      <c r="H3972" s="51" t="s">
        <v>4</v>
      </c>
      <c r="I3972" s="124"/>
      <c r="J3972" s="51">
        <v>6</v>
      </c>
      <c r="K3972" s="51">
        <v>7</v>
      </c>
      <c r="L3972" s="52">
        <v>2</v>
      </c>
      <c r="M3972" s="49">
        <f t="shared" si="183"/>
        <v>2312</v>
      </c>
      <c r="N3972" s="2">
        <f t="shared" si="184"/>
        <v>2</v>
      </c>
      <c r="O3972" s="16">
        <f t="shared" si="185"/>
        <v>3</v>
      </c>
    </row>
    <row r="3973" spans="7:15" ht="13.5" customHeight="1" x14ac:dyDescent="0.25">
      <c r="G3973" s="50">
        <v>42553</v>
      </c>
      <c r="H3973" s="51" t="s">
        <v>4</v>
      </c>
      <c r="I3973" s="124"/>
      <c r="J3973" s="51">
        <v>6</v>
      </c>
      <c r="K3973" s="51">
        <v>7</v>
      </c>
      <c r="L3973" s="52">
        <v>2</v>
      </c>
      <c r="M3973" s="49">
        <f t="shared" si="183"/>
        <v>2312</v>
      </c>
      <c r="N3973" s="2">
        <f t="shared" si="184"/>
        <v>1</v>
      </c>
      <c r="O3973" s="16">
        <f t="shared" si="185"/>
        <v>3</v>
      </c>
    </row>
    <row r="3974" spans="7:15" ht="13.5" customHeight="1" x14ac:dyDescent="0.25">
      <c r="G3974" s="50">
        <v>42553</v>
      </c>
      <c r="H3974" s="51" t="s">
        <v>4</v>
      </c>
      <c r="I3974" s="124"/>
      <c r="J3974" s="51">
        <v>6</v>
      </c>
      <c r="K3974" s="51">
        <v>7</v>
      </c>
      <c r="L3974" s="52">
        <v>3</v>
      </c>
      <c r="M3974" s="49">
        <f t="shared" ref="M3974:M4037" si="186">IF(AND(G3974=G3973,L3974=L3973,I3974=I3973),M3973,M3973+1)</f>
        <v>2313</v>
      </c>
      <c r="N3974" s="2">
        <f t="shared" si="184"/>
        <v>3</v>
      </c>
      <c r="O3974" s="16">
        <f t="shared" si="185"/>
        <v>3</v>
      </c>
    </row>
    <row r="3975" spans="7:15" ht="13.5" customHeight="1" x14ac:dyDescent="0.25">
      <c r="G3975" s="50">
        <v>42553</v>
      </c>
      <c r="H3975" s="51" t="s">
        <v>4</v>
      </c>
      <c r="I3975" s="124"/>
      <c r="J3975" s="51">
        <v>6</v>
      </c>
      <c r="K3975" s="51">
        <v>7</v>
      </c>
      <c r="L3975" s="52">
        <v>3</v>
      </c>
      <c r="M3975" s="49">
        <f t="shared" si="186"/>
        <v>2313</v>
      </c>
      <c r="N3975" s="2">
        <f t="shared" si="184"/>
        <v>3</v>
      </c>
      <c r="O3975" s="16">
        <f t="shared" si="185"/>
        <v>3</v>
      </c>
    </row>
    <row r="3976" spans="7:15" ht="13.5" customHeight="1" x14ac:dyDescent="0.25">
      <c r="G3976" s="50">
        <v>42553</v>
      </c>
      <c r="H3976" s="51" t="s">
        <v>4</v>
      </c>
      <c r="I3976" s="124"/>
      <c r="J3976" s="51">
        <v>6</v>
      </c>
      <c r="K3976" s="51">
        <v>7</v>
      </c>
      <c r="L3976" s="52">
        <v>3</v>
      </c>
      <c r="M3976" s="49">
        <f t="shared" si="186"/>
        <v>2313</v>
      </c>
      <c r="N3976" s="2">
        <f t="shared" si="184"/>
        <v>3</v>
      </c>
      <c r="O3976" s="16">
        <f t="shared" si="185"/>
        <v>3</v>
      </c>
    </row>
    <row r="3977" spans="7:15" ht="13.5" customHeight="1" x14ac:dyDescent="0.25">
      <c r="G3977" s="50">
        <v>42553</v>
      </c>
      <c r="H3977" s="51" t="s">
        <v>4</v>
      </c>
      <c r="I3977" s="124"/>
      <c r="J3977" s="51">
        <v>6</v>
      </c>
      <c r="K3977" s="51">
        <v>7</v>
      </c>
      <c r="L3977" s="52">
        <v>3</v>
      </c>
      <c r="M3977" s="49">
        <f t="shared" si="186"/>
        <v>2313</v>
      </c>
      <c r="N3977" s="2">
        <f t="shared" ref="N3977:N4040" si="187">IF(M3977=M3979,3,IF(M3977=M3978,2,1))</f>
        <v>2</v>
      </c>
      <c r="O3977" s="16">
        <f t="shared" ref="O3977:O4040" si="188">IF(N3975=3,3,IF(N3976=3,3,IF(N3976=2,2,N3977)))</f>
        <v>3</v>
      </c>
    </row>
    <row r="3978" spans="7:15" ht="13.5" customHeight="1" x14ac:dyDescent="0.25">
      <c r="G3978" s="50">
        <v>42553</v>
      </c>
      <c r="H3978" s="51" t="s">
        <v>4</v>
      </c>
      <c r="I3978" s="124"/>
      <c r="J3978" s="51">
        <v>6</v>
      </c>
      <c r="K3978" s="51">
        <v>7</v>
      </c>
      <c r="L3978" s="52">
        <v>3</v>
      </c>
      <c r="M3978" s="49">
        <f t="shared" si="186"/>
        <v>2313</v>
      </c>
      <c r="N3978" s="2">
        <f t="shared" si="187"/>
        <v>1</v>
      </c>
      <c r="O3978" s="16">
        <f t="shared" si="188"/>
        <v>3</v>
      </c>
    </row>
    <row r="3979" spans="7:15" ht="13.5" customHeight="1" x14ac:dyDescent="0.25">
      <c r="G3979" s="50">
        <v>42553</v>
      </c>
      <c r="H3979" s="51" t="s">
        <v>4</v>
      </c>
      <c r="I3979" s="124"/>
      <c r="J3979" s="51">
        <v>6</v>
      </c>
      <c r="K3979" s="51">
        <v>7</v>
      </c>
      <c r="L3979" s="52">
        <v>4</v>
      </c>
      <c r="M3979" s="49">
        <f t="shared" si="186"/>
        <v>2314</v>
      </c>
      <c r="N3979" s="2">
        <f t="shared" si="187"/>
        <v>3</v>
      </c>
      <c r="O3979" s="16">
        <f t="shared" si="188"/>
        <v>3</v>
      </c>
    </row>
    <row r="3980" spans="7:15" ht="13.5" customHeight="1" x14ac:dyDescent="0.25">
      <c r="G3980" s="50">
        <v>42553</v>
      </c>
      <c r="H3980" s="51" t="s">
        <v>4</v>
      </c>
      <c r="I3980" s="124"/>
      <c r="J3980" s="51">
        <v>6</v>
      </c>
      <c r="K3980" s="51">
        <v>7</v>
      </c>
      <c r="L3980" s="52">
        <v>4</v>
      </c>
      <c r="M3980" s="49">
        <f t="shared" si="186"/>
        <v>2314</v>
      </c>
      <c r="N3980" s="2">
        <f t="shared" si="187"/>
        <v>3</v>
      </c>
      <c r="O3980" s="16">
        <f t="shared" si="188"/>
        <v>3</v>
      </c>
    </row>
    <row r="3981" spans="7:15" ht="13.5" customHeight="1" x14ac:dyDescent="0.25">
      <c r="G3981" s="50">
        <v>42553</v>
      </c>
      <c r="H3981" s="51" t="s">
        <v>4</v>
      </c>
      <c r="I3981" s="124"/>
      <c r="J3981" s="51">
        <v>6</v>
      </c>
      <c r="K3981" s="51">
        <v>7</v>
      </c>
      <c r="L3981" s="52">
        <v>4</v>
      </c>
      <c r="M3981" s="49">
        <f t="shared" si="186"/>
        <v>2314</v>
      </c>
      <c r="N3981" s="2">
        <f t="shared" si="187"/>
        <v>3</v>
      </c>
      <c r="O3981" s="16">
        <f t="shared" si="188"/>
        <v>3</v>
      </c>
    </row>
    <row r="3982" spans="7:15" ht="13.5" customHeight="1" x14ac:dyDescent="0.25">
      <c r="G3982" s="50">
        <v>42553</v>
      </c>
      <c r="H3982" s="51" t="s">
        <v>4</v>
      </c>
      <c r="I3982" s="124"/>
      <c r="J3982" s="51">
        <v>6</v>
      </c>
      <c r="K3982" s="51">
        <v>7</v>
      </c>
      <c r="L3982" s="52">
        <v>4</v>
      </c>
      <c r="M3982" s="49">
        <f t="shared" si="186"/>
        <v>2314</v>
      </c>
      <c r="N3982" s="2">
        <f t="shared" si="187"/>
        <v>2</v>
      </c>
      <c r="O3982" s="16">
        <f t="shared" si="188"/>
        <v>3</v>
      </c>
    </row>
    <row r="3983" spans="7:15" ht="13.5" customHeight="1" x14ac:dyDescent="0.25">
      <c r="G3983" s="50">
        <v>42553</v>
      </c>
      <c r="H3983" s="51" t="s">
        <v>4</v>
      </c>
      <c r="I3983" s="124"/>
      <c r="J3983" s="51">
        <v>6</v>
      </c>
      <c r="K3983" s="51">
        <v>7</v>
      </c>
      <c r="L3983" s="52">
        <v>4</v>
      </c>
      <c r="M3983" s="49">
        <f t="shared" si="186"/>
        <v>2314</v>
      </c>
      <c r="N3983" s="2">
        <f t="shared" si="187"/>
        <v>1</v>
      </c>
      <c r="O3983" s="16">
        <f t="shared" si="188"/>
        <v>3</v>
      </c>
    </row>
    <row r="3984" spans="7:15" ht="13.5" customHeight="1" x14ac:dyDescent="0.25">
      <c r="G3984" s="50">
        <v>42553</v>
      </c>
      <c r="H3984" s="51" t="s">
        <v>4</v>
      </c>
      <c r="I3984" s="124"/>
      <c r="J3984" s="51">
        <v>6</v>
      </c>
      <c r="K3984" s="51">
        <v>7</v>
      </c>
      <c r="L3984" s="52">
        <v>5</v>
      </c>
      <c r="M3984" s="49">
        <f t="shared" si="186"/>
        <v>2315</v>
      </c>
      <c r="N3984" s="2">
        <f t="shared" si="187"/>
        <v>3</v>
      </c>
      <c r="O3984" s="16">
        <f t="shared" si="188"/>
        <v>3</v>
      </c>
    </row>
    <row r="3985" spans="7:15" ht="13.5" customHeight="1" x14ac:dyDescent="0.25">
      <c r="G3985" s="50">
        <v>42553</v>
      </c>
      <c r="H3985" s="51" t="s">
        <v>4</v>
      </c>
      <c r="I3985" s="124"/>
      <c r="J3985" s="51">
        <v>6</v>
      </c>
      <c r="K3985" s="51">
        <v>7</v>
      </c>
      <c r="L3985" s="52">
        <v>5</v>
      </c>
      <c r="M3985" s="49">
        <f t="shared" si="186"/>
        <v>2315</v>
      </c>
      <c r="N3985" s="2">
        <f t="shared" si="187"/>
        <v>3</v>
      </c>
      <c r="O3985" s="16">
        <f t="shared" si="188"/>
        <v>3</v>
      </c>
    </row>
    <row r="3986" spans="7:15" ht="13.5" customHeight="1" x14ac:dyDescent="0.25">
      <c r="G3986" s="50">
        <v>42553</v>
      </c>
      <c r="H3986" s="51" t="s">
        <v>4</v>
      </c>
      <c r="I3986" s="124"/>
      <c r="J3986" s="51">
        <v>6</v>
      </c>
      <c r="K3986" s="51">
        <v>7</v>
      </c>
      <c r="L3986" s="52">
        <v>5</v>
      </c>
      <c r="M3986" s="49">
        <f t="shared" si="186"/>
        <v>2315</v>
      </c>
      <c r="N3986" s="2">
        <f t="shared" si="187"/>
        <v>3</v>
      </c>
      <c r="O3986" s="16">
        <f t="shared" si="188"/>
        <v>3</v>
      </c>
    </row>
    <row r="3987" spans="7:15" ht="13.5" customHeight="1" x14ac:dyDescent="0.25">
      <c r="G3987" s="50">
        <v>42553</v>
      </c>
      <c r="H3987" s="51" t="s">
        <v>4</v>
      </c>
      <c r="I3987" s="124"/>
      <c r="J3987" s="51">
        <v>6</v>
      </c>
      <c r="K3987" s="51">
        <v>7</v>
      </c>
      <c r="L3987" s="52">
        <v>5</v>
      </c>
      <c r="M3987" s="49">
        <f t="shared" si="186"/>
        <v>2315</v>
      </c>
      <c r="N3987" s="2">
        <f t="shared" si="187"/>
        <v>2</v>
      </c>
      <c r="O3987" s="16">
        <f t="shared" si="188"/>
        <v>3</v>
      </c>
    </row>
    <row r="3988" spans="7:15" ht="13.5" customHeight="1" x14ac:dyDescent="0.25">
      <c r="G3988" s="50">
        <v>42553</v>
      </c>
      <c r="H3988" s="51" t="s">
        <v>4</v>
      </c>
      <c r="I3988" s="124"/>
      <c r="J3988" s="51">
        <v>6</v>
      </c>
      <c r="K3988" s="51">
        <v>7</v>
      </c>
      <c r="L3988" s="52">
        <v>5</v>
      </c>
      <c r="M3988" s="49">
        <f t="shared" si="186"/>
        <v>2315</v>
      </c>
      <c r="N3988" s="2">
        <f t="shared" si="187"/>
        <v>1</v>
      </c>
      <c r="O3988" s="16">
        <f t="shared" si="188"/>
        <v>3</v>
      </c>
    </row>
    <row r="3989" spans="7:15" ht="13.5" customHeight="1" x14ac:dyDescent="0.25">
      <c r="G3989" s="50">
        <v>42553</v>
      </c>
      <c r="H3989" s="51" t="s">
        <v>4</v>
      </c>
      <c r="I3989" s="124"/>
      <c r="J3989" s="51">
        <v>6</v>
      </c>
      <c r="K3989" s="51">
        <v>7</v>
      </c>
      <c r="L3989" s="52">
        <v>6</v>
      </c>
      <c r="M3989" s="49">
        <f t="shared" si="186"/>
        <v>2316</v>
      </c>
      <c r="N3989" s="2">
        <f t="shared" si="187"/>
        <v>3</v>
      </c>
      <c r="O3989" s="16">
        <f t="shared" si="188"/>
        <v>3</v>
      </c>
    </row>
    <row r="3990" spans="7:15" ht="13.5" customHeight="1" x14ac:dyDescent="0.25">
      <c r="G3990" s="50">
        <v>42553</v>
      </c>
      <c r="H3990" s="51" t="s">
        <v>4</v>
      </c>
      <c r="I3990" s="124"/>
      <c r="J3990" s="51">
        <v>6</v>
      </c>
      <c r="K3990" s="51">
        <v>7</v>
      </c>
      <c r="L3990" s="52">
        <v>6</v>
      </c>
      <c r="M3990" s="49">
        <f t="shared" si="186"/>
        <v>2316</v>
      </c>
      <c r="N3990" s="2">
        <f t="shared" si="187"/>
        <v>3</v>
      </c>
      <c r="O3990" s="16">
        <f t="shared" si="188"/>
        <v>3</v>
      </c>
    </row>
    <row r="3991" spans="7:15" ht="13.5" customHeight="1" x14ac:dyDescent="0.25">
      <c r="G3991" s="50">
        <v>42553</v>
      </c>
      <c r="H3991" s="51" t="s">
        <v>4</v>
      </c>
      <c r="I3991" s="124"/>
      <c r="J3991" s="51">
        <v>6</v>
      </c>
      <c r="K3991" s="51">
        <v>7</v>
      </c>
      <c r="L3991" s="52">
        <v>6</v>
      </c>
      <c r="M3991" s="49">
        <f t="shared" si="186"/>
        <v>2316</v>
      </c>
      <c r="N3991" s="2">
        <f t="shared" si="187"/>
        <v>3</v>
      </c>
      <c r="O3991" s="16">
        <f t="shared" si="188"/>
        <v>3</v>
      </c>
    </row>
    <row r="3992" spans="7:15" ht="13.5" customHeight="1" x14ac:dyDescent="0.25">
      <c r="G3992" s="50">
        <v>42553</v>
      </c>
      <c r="H3992" s="51" t="s">
        <v>4</v>
      </c>
      <c r="I3992" s="124"/>
      <c r="J3992" s="51">
        <v>6</v>
      </c>
      <c r="K3992" s="51">
        <v>7</v>
      </c>
      <c r="L3992" s="52">
        <v>6</v>
      </c>
      <c r="M3992" s="49">
        <f t="shared" si="186"/>
        <v>2316</v>
      </c>
      <c r="N3992" s="2">
        <f t="shared" si="187"/>
        <v>2</v>
      </c>
      <c r="O3992" s="16">
        <f t="shared" si="188"/>
        <v>3</v>
      </c>
    </row>
    <row r="3993" spans="7:15" ht="13.5" customHeight="1" x14ac:dyDescent="0.25">
      <c r="G3993" s="50">
        <v>42553</v>
      </c>
      <c r="H3993" s="51" t="s">
        <v>4</v>
      </c>
      <c r="I3993" s="124"/>
      <c r="J3993" s="51">
        <v>6</v>
      </c>
      <c r="K3993" s="51">
        <v>7</v>
      </c>
      <c r="L3993" s="52">
        <v>6</v>
      </c>
      <c r="M3993" s="49">
        <f t="shared" si="186"/>
        <v>2316</v>
      </c>
      <c r="N3993" s="2">
        <f t="shared" si="187"/>
        <v>1</v>
      </c>
      <c r="O3993" s="16">
        <f t="shared" si="188"/>
        <v>3</v>
      </c>
    </row>
    <row r="3994" spans="7:15" ht="13.5" customHeight="1" x14ac:dyDescent="0.25">
      <c r="G3994" s="50">
        <v>42553</v>
      </c>
      <c r="H3994" s="51" t="s">
        <v>4</v>
      </c>
      <c r="I3994" s="124"/>
      <c r="J3994" s="51">
        <v>6</v>
      </c>
      <c r="K3994" s="51">
        <v>7</v>
      </c>
      <c r="L3994" s="52">
        <v>7</v>
      </c>
      <c r="M3994" s="49">
        <f t="shared" si="186"/>
        <v>2317</v>
      </c>
      <c r="N3994" s="2">
        <f t="shared" si="187"/>
        <v>3</v>
      </c>
      <c r="O3994" s="16">
        <f t="shared" si="188"/>
        <v>3</v>
      </c>
    </row>
    <row r="3995" spans="7:15" ht="13.5" customHeight="1" x14ac:dyDescent="0.25">
      <c r="G3995" s="50">
        <v>42553</v>
      </c>
      <c r="H3995" s="51" t="s">
        <v>4</v>
      </c>
      <c r="I3995" s="124"/>
      <c r="J3995" s="51">
        <v>6</v>
      </c>
      <c r="K3995" s="51">
        <v>7</v>
      </c>
      <c r="L3995" s="52">
        <v>7</v>
      </c>
      <c r="M3995" s="49">
        <f t="shared" si="186"/>
        <v>2317</v>
      </c>
      <c r="N3995" s="2">
        <f t="shared" si="187"/>
        <v>3</v>
      </c>
      <c r="O3995" s="16">
        <f t="shared" si="188"/>
        <v>3</v>
      </c>
    </row>
    <row r="3996" spans="7:15" ht="13.5" customHeight="1" x14ac:dyDescent="0.25">
      <c r="G3996" s="50">
        <v>42553</v>
      </c>
      <c r="H3996" s="51" t="s">
        <v>4</v>
      </c>
      <c r="I3996" s="124"/>
      <c r="J3996" s="51">
        <v>6</v>
      </c>
      <c r="K3996" s="51">
        <v>7</v>
      </c>
      <c r="L3996" s="52">
        <v>7</v>
      </c>
      <c r="M3996" s="49">
        <f t="shared" si="186"/>
        <v>2317</v>
      </c>
      <c r="N3996" s="2">
        <f t="shared" si="187"/>
        <v>3</v>
      </c>
      <c r="O3996" s="16">
        <f t="shared" si="188"/>
        <v>3</v>
      </c>
    </row>
    <row r="3997" spans="7:15" ht="13.5" customHeight="1" x14ac:dyDescent="0.25">
      <c r="G3997" s="50">
        <v>42553</v>
      </c>
      <c r="H3997" s="51" t="s">
        <v>4</v>
      </c>
      <c r="I3997" s="124"/>
      <c r="J3997" s="51">
        <v>6</v>
      </c>
      <c r="K3997" s="51">
        <v>7</v>
      </c>
      <c r="L3997" s="52">
        <v>7</v>
      </c>
      <c r="M3997" s="49">
        <f t="shared" si="186"/>
        <v>2317</v>
      </c>
      <c r="N3997" s="2">
        <f t="shared" si="187"/>
        <v>2</v>
      </c>
      <c r="O3997" s="16">
        <f t="shared" si="188"/>
        <v>3</v>
      </c>
    </row>
    <row r="3998" spans="7:15" ht="13.5" customHeight="1" x14ac:dyDescent="0.25">
      <c r="G3998" s="50">
        <v>42553</v>
      </c>
      <c r="H3998" s="51" t="s">
        <v>4</v>
      </c>
      <c r="I3998" s="124"/>
      <c r="J3998" s="51">
        <v>6</v>
      </c>
      <c r="K3998" s="51">
        <v>7</v>
      </c>
      <c r="L3998" s="52">
        <v>7</v>
      </c>
      <c r="M3998" s="49">
        <f t="shared" si="186"/>
        <v>2317</v>
      </c>
      <c r="N3998" s="2">
        <f t="shared" si="187"/>
        <v>1</v>
      </c>
      <c r="O3998" s="16">
        <f t="shared" si="188"/>
        <v>3</v>
      </c>
    </row>
    <row r="3999" spans="7:15" ht="13.5" customHeight="1" x14ac:dyDescent="0.25">
      <c r="G3999" s="50">
        <v>42553</v>
      </c>
      <c r="H3999" s="51" t="s">
        <v>4</v>
      </c>
      <c r="I3999" s="124"/>
      <c r="J3999" s="51">
        <v>6</v>
      </c>
      <c r="K3999" s="51">
        <v>7</v>
      </c>
      <c r="L3999" s="52">
        <v>8</v>
      </c>
      <c r="M3999" s="49">
        <f t="shared" si="186"/>
        <v>2318</v>
      </c>
      <c r="N3999" s="2">
        <f t="shared" si="187"/>
        <v>3</v>
      </c>
      <c r="O3999" s="16">
        <f t="shared" si="188"/>
        <v>3</v>
      </c>
    </row>
    <row r="4000" spans="7:15" ht="13.5" customHeight="1" x14ac:dyDescent="0.25">
      <c r="G4000" s="50">
        <v>42553</v>
      </c>
      <c r="H4000" s="51" t="s">
        <v>4</v>
      </c>
      <c r="I4000" s="124"/>
      <c r="J4000" s="51">
        <v>6</v>
      </c>
      <c r="K4000" s="51">
        <v>7</v>
      </c>
      <c r="L4000" s="52">
        <v>8</v>
      </c>
      <c r="M4000" s="49">
        <f t="shared" si="186"/>
        <v>2318</v>
      </c>
      <c r="N4000" s="2">
        <f t="shared" si="187"/>
        <v>3</v>
      </c>
      <c r="O4000" s="16">
        <f t="shared" si="188"/>
        <v>3</v>
      </c>
    </row>
    <row r="4001" spans="7:15" ht="13.5" customHeight="1" x14ac:dyDescent="0.25">
      <c r="G4001" s="50">
        <v>42553</v>
      </c>
      <c r="H4001" s="51" t="s">
        <v>4</v>
      </c>
      <c r="I4001" s="124"/>
      <c r="J4001" s="51">
        <v>6</v>
      </c>
      <c r="K4001" s="51">
        <v>7</v>
      </c>
      <c r="L4001" s="52">
        <v>8</v>
      </c>
      <c r="M4001" s="49">
        <f t="shared" si="186"/>
        <v>2318</v>
      </c>
      <c r="N4001" s="2">
        <f t="shared" si="187"/>
        <v>3</v>
      </c>
      <c r="O4001" s="16">
        <f t="shared" si="188"/>
        <v>3</v>
      </c>
    </row>
    <row r="4002" spans="7:15" ht="13.5" customHeight="1" x14ac:dyDescent="0.25">
      <c r="G4002" s="50">
        <v>42553</v>
      </c>
      <c r="H4002" s="51" t="s">
        <v>4</v>
      </c>
      <c r="I4002" s="124"/>
      <c r="J4002" s="51">
        <v>6</v>
      </c>
      <c r="K4002" s="51">
        <v>7</v>
      </c>
      <c r="L4002" s="52">
        <v>8</v>
      </c>
      <c r="M4002" s="49">
        <f t="shared" si="186"/>
        <v>2318</v>
      </c>
      <c r="N4002" s="2">
        <f t="shared" si="187"/>
        <v>2</v>
      </c>
      <c r="O4002" s="16">
        <f t="shared" si="188"/>
        <v>3</v>
      </c>
    </row>
    <row r="4003" spans="7:15" ht="13.5" customHeight="1" x14ac:dyDescent="0.25">
      <c r="G4003" s="50">
        <v>42553</v>
      </c>
      <c r="H4003" s="51" t="s">
        <v>4</v>
      </c>
      <c r="I4003" s="124"/>
      <c r="J4003" s="51">
        <v>6</v>
      </c>
      <c r="K4003" s="51">
        <v>7</v>
      </c>
      <c r="L4003" s="52">
        <v>8</v>
      </c>
      <c r="M4003" s="49">
        <f t="shared" si="186"/>
        <v>2318</v>
      </c>
      <c r="N4003" s="2">
        <f t="shared" si="187"/>
        <v>1</v>
      </c>
      <c r="O4003" s="16">
        <f t="shared" si="188"/>
        <v>3</v>
      </c>
    </row>
    <row r="4004" spans="7:15" ht="13.5" customHeight="1" x14ac:dyDescent="0.25">
      <c r="G4004" s="50">
        <v>42553</v>
      </c>
      <c r="H4004" s="51" t="s">
        <v>4</v>
      </c>
      <c r="I4004" s="124"/>
      <c r="J4004" s="51">
        <v>6</v>
      </c>
      <c r="K4004" s="51">
        <v>7</v>
      </c>
      <c r="L4004" s="52">
        <v>9</v>
      </c>
      <c r="M4004" s="49">
        <f t="shared" si="186"/>
        <v>2319</v>
      </c>
      <c r="N4004" s="2">
        <f t="shared" si="187"/>
        <v>3</v>
      </c>
      <c r="O4004" s="16">
        <f t="shared" si="188"/>
        <v>3</v>
      </c>
    </row>
    <row r="4005" spans="7:15" ht="13.5" customHeight="1" x14ac:dyDescent="0.25">
      <c r="G4005" s="50">
        <v>42553</v>
      </c>
      <c r="H4005" s="51" t="s">
        <v>4</v>
      </c>
      <c r="I4005" s="124"/>
      <c r="J4005" s="51">
        <v>6</v>
      </c>
      <c r="K4005" s="51">
        <v>7</v>
      </c>
      <c r="L4005" s="52">
        <v>9</v>
      </c>
      <c r="M4005" s="49">
        <f t="shared" si="186"/>
        <v>2319</v>
      </c>
      <c r="N4005" s="2">
        <f t="shared" si="187"/>
        <v>3</v>
      </c>
      <c r="O4005" s="16">
        <f t="shared" si="188"/>
        <v>3</v>
      </c>
    </row>
    <row r="4006" spans="7:15" ht="13.5" customHeight="1" x14ac:dyDescent="0.25">
      <c r="G4006" s="50">
        <v>42553</v>
      </c>
      <c r="H4006" s="51" t="s">
        <v>4</v>
      </c>
      <c r="I4006" s="124"/>
      <c r="J4006" s="51">
        <v>6</v>
      </c>
      <c r="K4006" s="51">
        <v>7</v>
      </c>
      <c r="L4006" s="52">
        <v>9</v>
      </c>
      <c r="M4006" s="49">
        <f t="shared" si="186"/>
        <v>2319</v>
      </c>
      <c r="N4006" s="2">
        <f t="shared" si="187"/>
        <v>3</v>
      </c>
      <c r="O4006" s="16">
        <f t="shared" si="188"/>
        <v>3</v>
      </c>
    </row>
    <row r="4007" spans="7:15" ht="13.5" customHeight="1" x14ac:dyDescent="0.25">
      <c r="G4007" s="50">
        <v>42553</v>
      </c>
      <c r="H4007" s="51" t="s">
        <v>4</v>
      </c>
      <c r="I4007" s="124"/>
      <c r="J4007" s="51">
        <v>6</v>
      </c>
      <c r="K4007" s="51">
        <v>7</v>
      </c>
      <c r="L4007" s="52">
        <v>9</v>
      </c>
      <c r="M4007" s="49">
        <f t="shared" si="186"/>
        <v>2319</v>
      </c>
      <c r="N4007" s="2">
        <f t="shared" si="187"/>
        <v>2</v>
      </c>
      <c r="O4007" s="16">
        <f t="shared" si="188"/>
        <v>3</v>
      </c>
    </row>
    <row r="4008" spans="7:15" ht="13.5" customHeight="1" x14ac:dyDescent="0.25">
      <c r="G4008" s="50">
        <v>42553</v>
      </c>
      <c r="H4008" s="51" t="s">
        <v>4</v>
      </c>
      <c r="I4008" s="124"/>
      <c r="J4008" s="51">
        <v>6</v>
      </c>
      <c r="K4008" s="51">
        <v>7</v>
      </c>
      <c r="L4008" s="52">
        <v>9</v>
      </c>
      <c r="M4008" s="49">
        <f t="shared" si="186"/>
        <v>2319</v>
      </c>
      <c r="N4008" s="2">
        <f t="shared" si="187"/>
        <v>1</v>
      </c>
      <c r="O4008" s="16">
        <f t="shared" si="188"/>
        <v>3</v>
      </c>
    </row>
    <row r="4009" spans="7:15" ht="13.5" customHeight="1" x14ac:dyDescent="0.25">
      <c r="G4009" s="50">
        <v>42560</v>
      </c>
      <c r="H4009" s="51" t="s">
        <v>3</v>
      </c>
      <c r="I4009" s="124"/>
      <c r="J4009" s="51">
        <v>7</v>
      </c>
      <c r="K4009" s="51">
        <v>0</v>
      </c>
      <c r="L4009" s="52">
        <v>1</v>
      </c>
      <c r="M4009" s="49">
        <f t="shared" si="186"/>
        <v>2320</v>
      </c>
      <c r="N4009" s="2">
        <f t="shared" si="187"/>
        <v>3</v>
      </c>
      <c r="O4009" s="16">
        <f t="shared" si="188"/>
        <v>3</v>
      </c>
    </row>
    <row r="4010" spans="7:15" ht="13.5" customHeight="1" x14ac:dyDescent="0.25">
      <c r="G4010" s="50">
        <v>42560</v>
      </c>
      <c r="H4010" s="51" t="s">
        <v>3</v>
      </c>
      <c r="I4010" s="124"/>
      <c r="J4010" s="51">
        <v>7</v>
      </c>
      <c r="K4010" s="51">
        <v>0</v>
      </c>
      <c r="L4010" s="52">
        <v>1</v>
      </c>
      <c r="M4010" s="49">
        <f t="shared" si="186"/>
        <v>2320</v>
      </c>
      <c r="N4010" s="2">
        <f t="shared" si="187"/>
        <v>3</v>
      </c>
      <c r="O4010" s="16">
        <f t="shared" si="188"/>
        <v>3</v>
      </c>
    </row>
    <row r="4011" spans="7:15" ht="13.5" customHeight="1" x14ac:dyDescent="0.25">
      <c r="G4011" s="50">
        <v>42560</v>
      </c>
      <c r="H4011" s="51" t="s">
        <v>3</v>
      </c>
      <c r="I4011" s="124"/>
      <c r="J4011" s="51">
        <v>7</v>
      </c>
      <c r="K4011" s="51">
        <v>0</v>
      </c>
      <c r="L4011" s="52">
        <v>1</v>
      </c>
      <c r="M4011" s="49">
        <f t="shared" si="186"/>
        <v>2320</v>
      </c>
      <c r="N4011" s="2">
        <f t="shared" si="187"/>
        <v>3</v>
      </c>
      <c r="O4011" s="16">
        <f t="shared" si="188"/>
        <v>3</v>
      </c>
    </row>
    <row r="4012" spans="7:15" ht="13.5" customHeight="1" x14ac:dyDescent="0.25">
      <c r="G4012" s="50">
        <v>42560</v>
      </c>
      <c r="H4012" s="51" t="s">
        <v>3</v>
      </c>
      <c r="I4012" s="124"/>
      <c r="J4012" s="51">
        <v>7</v>
      </c>
      <c r="K4012" s="51">
        <v>0</v>
      </c>
      <c r="L4012" s="52">
        <v>1</v>
      </c>
      <c r="M4012" s="49">
        <f t="shared" si="186"/>
        <v>2320</v>
      </c>
      <c r="N4012" s="2">
        <f t="shared" si="187"/>
        <v>2</v>
      </c>
      <c r="O4012" s="16">
        <f t="shared" si="188"/>
        <v>3</v>
      </c>
    </row>
    <row r="4013" spans="7:15" ht="13.5" customHeight="1" x14ac:dyDescent="0.25">
      <c r="G4013" s="50">
        <v>42560</v>
      </c>
      <c r="H4013" s="51" t="s">
        <v>3</v>
      </c>
      <c r="I4013" s="124"/>
      <c r="J4013" s="51">
        <v>7</v>
      </c>
      <c r="K4013" s="51">
        <v>0</v>
      </c>
      <c r="L4013" s="52">
        <v>1</v>
      </c>
      <c r="M4013" s="49">
        <f t="shared" si="186"/>
        <v>2320</v>
      </c>
      <c r="N4013" s="2">
        <f t="shared" si="187"/>
        <v>1</v>
      </c>
      <c r="O4013" s="16">
        <f t="shared" si="188"/>
        <v>3</v>
      </c>
    </row>
    <row r="4014" spans="7:15" ht="13.5" customHeight="1" x14ac:dyDescent="0.25">
      <c r="G4014" s="50">
        <v>42560</v>
      </c>
      <c r="H4014" s="51" t="s">
        <v>3</v>
      </c>
      <c r="I4014" s="124"/>
      <c r="J4014" s="51">
        <v>7</v>
      </c>
      <c r="K4014" s="51">
        <v>0</v>
      </c>
      <c r="L4014" s="52">
        <v>2</v>
      </c>
      <c r="M4014" s="49">
        <f t="shared" si="186"/>
        <v>2321</v>
      </c>
      <c r="N4014" s="2">
        <f t="shared" si="187"/>
        <v>3</v>
      </c>
      <c r="O4014" s="16">
        <f t="shared" si="188"/>
        <v>3</v>
      </c>
    </row>
    <row r="4015" spans="7:15" ht="13.5" customHeight="1" x14ac:dyDescent="0.25">
      <c r="G4015" s="50">
        <v>42560</v>
      </c>
      <c r="H4015" s="51" t="s">
        <v>3</v>
      </c>
      <c r="I4015" s="124"/>
      <c r="J4015" s="51">
        <v>7</v>
      </c>
      <c r="K4015" s="51">
        <v>0</v>
      </c>
      <c r="L4015" s="52">
        <v>2</v>
      </c>
      <c r="M4015" s="49">
        <f t="shared" si="186"/>
        <v>2321</v>
      </c>
      <c r="N4015" s="2">
        <f t="shared" si="187"/>
        <v>3</v>
      </c>
      <c r="O4015" s="16">
        <f t="shared" si="188"/>
        <v>3</v>
      </c>
    </row>
    <row r="4016" spans="7:15" ht="13.5" customHeight="1" x14ac:dyDescent="0.25">
      <c r="G4016" s="50">
        <v>42560</v>
      </c>
      <c r="H4016" s="51" t="s">
        <v>3</v>
      </c>
      <c r="I4016" s="124"/>
      <c r="J4016" s="51">
        <v>7</v>
      </c>
      <c r="K4016" s="51">
        <v>0</v>
      </c>
      <c r="L4016" s="52">
        <v>2</v>
      </c>
      <c r="M4016" s="49">
        <f t="shared" si="186"/>
        <v>2321</v>
      </c>
      <c r="N4016" s="2">
        <f t="shared" si="187"/>
        <v>3</v>
      </c>
      <c r="O4016" s="16">
        <f t="shared" si="188"/>
        <v>3</v>
      </c>
    </row>
    <row r="4017" spans="7:15" ht="13.5" customHeight="1" x14ac:dyDescent="0.25">
      <c r="G4017" s="50">
        <v>42560</v>
      </c>
      <c r="H4017" s="51" t="s">
        <v>3</v>
      </c>
      <c r="I4017" s="124"/>
      <c r="J4017" s="51">
        <v>7</v>
      </c>
      <c r="K4017" s="51">
        <v>0</v>
      </c>
      <c r="L4017" s="52">
        <v>2</v>
      </c>
      <c r="M4017" s="49">
        <f t="shared" si="186"/>
        <v>2321</v>
      </c>
      <c r="N4017" s="2">
        <f t="shared" si="187"/>
        <v>2</v>
      </c>
      <c r="O4017" s="16">
        <f t="shared" si="188"/>
        <v>3</v>
      </c>
    </row>
    <row r="4018" spans="7:15" ht="13.5" customHeight="1" x14ac:dyDescent="0.25">
      <c r="G4018" s="50">
        <v>42560</v>
      </c>
      <c r="H4018" s="51" t="s">
        <v>3</v>
      </c>
      <c r="I4018" s="124"/>
      <c r="J4018" s="51">
        <v>7</v>
      </c>
      <c r="K4018" s="51">
        <v>0</v>
      </c>
      <c r="L4018" s="52">
        <v>2</v>
      </c>
      <c r="M4018" s="49">
        <f t="shared" si="186"/>
        <v>2321</v>
      </c>
      <c r="N4018" s="2">
        <f t="shared" si="187"/>
        <v>1</v>
      </c>
      <c r="O4018" s="16">
        <f t="shared" si="188"/>
        <v>3</v>
      </c>
    </row>
    <row r="4019" spans="7:15" ht="13.5" customHeight="1" x14ac:dyDescent="0.25">
      <c r="G4019" s="50">
        <v>42560</v>
      </c>
      <c r="H4019" s="51" t="s">
        <v>3</v>
      </c>
      <c r="I4019" s="124"/>
      <c r="J4019" s="51">
        <v>7</v>
      </c>
      <c r="K4019" s="51">
        <v>0</v>
      </c>
      <c r="L4019" s="52">
        <v>3</v>
      </c>
      <c r="M4019" s="49">
        <f t="shared" si="186"/>
        <v>2322</v>
      </c>
      <c r="N4019" s="2">
        <f t="shared" si="187"/>
        <v>3</v>
      </c>
      <c r="O4019" s="16">
        <f t="shared" si="188"/>
        <v>3</v>
      </c>
    </row>
    <row r="4020" spans="7:15" ht="13.5" customHeight="1" x14ac:dyDescent="0.25">
      <c r="G4020" s="50">
        <v>42560</v>
      </c>
      <c r="H4020" s="51" t="s">
        <v>3</v>
      </c>
      <c r="I4020" s="124"/>
      <c r="J4020" s="51">
        <v>7</v>
      </c>
      <c r="K4020" s="51">
        <v>0</v>
      </c>
      <c r="L4020" s="52">
        <v>3</v>
      </c>
      <c r="M4020" s="49">
        <f t="shared" si="186"/>
        <v>2322</v>
      </c>
      <c r="N4020" s="2">
        <f t="shared" si="187"/>
        <v>3</v>
      </c>
      <c r="O4020" s="16">
        <f t="shared" si="188"/>
        <v>3</v>
      </c>
    </row>
    <row r="4021" spans="7:15" ht="13.5" customHeight="1" x14ac:dyDescent="0.25">
      <c r="G4021" s="50">
        <v>42560</v>
      </c>
      <c r="H4021" s="51" t="s">
        <v>3</v>
      </c>
      <c r="I4021" s="124"/>
      <c r="J4021" s="51">
        <v>7</v>
      </c>
      <c r="K4021" s="51">
        <v>0</v>
      </c>
      <c r="L4021" s="52">
        <v>3</v>
      </c>
      <c r="M4021" s="49">
        <f t="shared" si="186"/>
        <v>2322</v>
      </c>
      <c r="N4021" s="2">
        <f t="shared" si="187"/>
        <v>3</v>
      </c>
      <c r="O4021" s="16">
        <f t="shared" si="188"/>
        <v>3</v>
      </c>
    </row>
    <row r="4022" spans="7:15" ht="13.5" customHeight="1" x14ac:dyDescent="0.25">
      <c r="G4022" s="50">
        <v>42560</v>
      </c>
      <c r="H4022" s="51" t="s">
        <v>3</v>
      </c>
      <c r="I4022" s="124"/>
      <c r="J4022" s="51">
        <v>7</v>
      </c>
      <c r="K4022" s="51">
        <v>0</v>
      </c>
      <c r="L4022" s="52">
        <v>3</v>
      </c>
      <c r="M4022" s="49">
        <f t="shared" si="186"/>
        <v>2322</v>
      </c>
      <c r="N4022" s="2">
        <f t="shared" si="187"/>
        <v>2</v>
      </c>
      <c r="O4022" s="16">
        <f t="shared" si="188"/>
        <v>3</v>
      </c>
    </row>
    <row r="4023" spans="7:15" ht="13.5" customHeight="1" x14ac:dyDescent="0.25">
      <c r="G4023" s="50">
        <v>42560</v>
      </c>
      <c r="H4023" s="51" t="s">
        <v>3</v>
      </c>
      <c r="I4023" s="124"/>
      <c r="J4023" s="51">
        <v>7</v>
      </c>
      <c r="K4023" s="51">
        <v>0</v>
      </c>
      <c r="L4023" s="52">
        <v>3</v>
      </c>
      <c r="M4023" s="49">
        <f t="shared" si="186"/>
        <v>2322</v>
      </c>
      <c r="N4023" s="2">
        <f t="shared" si="187"/>
        <v>1</v>
      </c>
      <c r="O4023" s="16">
        <f t="shared" si="188"/>
        <v>3</v>
      </c>
    </row>
    <row r="4024" spans="7:15" ht="13.5" customHeight="1" x14ac:dyDescent="0.25">
      <c r="G4024" s="50">
        <v>42560</v>
      </c>
      <c r="H4024" s="51" t="s">
        <v>3</v>
      </c>
      <c r="I4024" s="124"/>
      <c r="J4024" s="51">
        <v>7</v>
      </c>
      <c r="K4024" s="51">
        <v>0</v>
      </c>
      <c r="L4024" s="52">
        <v>5</v>
      </c>
      <c r="M4024" s="49">
        <f t="shared" si="186"/>
        <v>2323</v>
      </c>
      <c r="N4024" s="2">
        <f t="shared" si="187"/>
        <v>3</v>
      </c>
      <c r="O4024" s="16">
        <f t="shared" si="188"/>
        <v>3</v>
      </c>
    </row>
    <row r="4025" spans="7:15" ht="13.5" customHeight="1" x14ac:dyDescent="0.25">
      <c r="G4025" s="50">
        <v>42560</v>
      </c>
      <c r="H4025" s="51" t="s">
        <v>3</v>
      </c>
      <c r="I4025" s="124"/>
      <c r="J4025" s="51">
        <v>7</v>
      </c>
      <c r="K4025" s="51">
        <v>0</v>
      </c>
      <c r="L4025" s="52">
        <v>5</v>
      </c>
      <c r="M4025" s="49">
        <f t="shared" si="186"/>
        <v>2323</v>
      </c>
      <c r="N4025" s="2">
        <f t="shared" si="187"/>
        <v>3</v>
      </c>
      <c r="O4025" s="16">
        <f t="shared" si="188"/>
        <v>3</v>
      </c>
    </row>
    <row r="4026" spans="7:15" ht="13.5" customHeight="1" x14ac:dyDescent="0.25">
      <c r="G4026" s="50">
        <v>42560</v>
      </c>
      <c r="H4026" s="51" t="s">
        <v>3</v>
      </c>
      <c r="I4026" s="124"/>
      <c r="J4026" s="51">
        <v>7</v>
      </c>
      <c r="K4026" s="51">
        <v>0</v>
      </c>
      <c r="L4026" s="52">
        <v>5</v>
      </c>
      <c r="M4026" s="49">
        <f t="shared" si="186"/>
        <v>2323</v>
      </c>
      <c r="N4026" s="2">
        <f t="shared" si="187"/>
        <v>3</v>
      </c>
      <c r="O4026" s="16">
        <f t="shared" si="188"/>
        <v>3</v>
      </c>
    </row>
    <row r="4027" spans="7:15" ht="13.5" customHeight="1" x14ac:dyDescent="0.25">
      <c r="G4027" s="50">
        <v>42560</v>
      </c>
      <c r="H4027" s="51" t="s">
        <v>3</v>
      </c>
      <c r="I4027" s="124"/>
      <c r="J4027" s="51">
        <v>7</v>
      </c>
      <c r="K4027" s="51">
        <v>0</v>
      </c>
      <c r="L4027" s="52">
        <v>5</v>
      </c>
      <c r="M4027" s="49">
        <f t="shared" si="186"/>
        <v>2323</v>
      </c>
      <c r="N4027" s="2">
        <f t="shared" si="187"/>
        <v>2</v>
      </c>
      <c r="O4027" s="16">
        <f t="shared" si="188"/>
        <v>3</v>
      </c>
    </row>
    <row r="4028" spans="7:15" ht="13.5" customHeight="1" x14ac:dyDescent="0.25">
      <c r="G4028" s="50">
        <v>42560</v>
      </c>
      <c r="H4028" s="51" t="s">
        <v>3</v>
      </c>
      <c r="I4028" s="124"/>
      <c r="J4028" s="51">
        <v>7</v>
      </c>
      <c r="K4028" s="51">
        <v>0</v>
      </c>
      <c r="L4028" s="52">
        <v>5</v>
      </c>
      <c r="M4028" s="49">
        <f t="shared" si="186"/>
        <v>2323</v>
      </c>
      <c r="N4028" s="2">
        <f t="shared" si="187"/>
        <v>1</v>
      </c>
      <c r="O4028" s="16">
        <f t="shared" si="188"/>
        <v>3</v>
      </c>
    </row>
    <row r="4029" spans="7:15" ht="13.5" customHeight="1" x14ac:dyDescent="0.25">
      <c r="G4029" s="50">
        <v>42560</v>
      </c>
      <c r="H4029" s="51" t="s">
        <v>3</v>
      </c>
      <c r="I4029" s="124"/>
      <c r="J4029" s="51">
        <v>7</v>
      </c>
      <c r="K4029" s="51">
        <v>0</v>
      </c>
      <c r="L4029" s="52">
        <v>6</v>
      </c>
      <c r="M4029" s="49">
        <f t="shared" si="186"/>
        <v>2324</v>
      </c>
      <c r="N4029" s="2">
        <f t="shared" si="187"/>
        <v>3</v>
      </c>
      <c r="O4029" s="16">
        <f t="shared" si="188"/>
        <v>3</v>
      </c>
    </row>
    <row r="4030" spans="7:15" ht="13.5" customHeight="1" x14ac:dyDescent="0.25">
      <c r="G4030" s="50">
        <v>42560</v>
      </c>
      <c r="H4030" s="51" t="s">
        <v>3</v>
      </c>
      <c r="I4030" s="124"/>
      <c r="J4030" s="51">
        <v>7</v>
      </c>
      <c r="K4030" s="51">
        <v>0</v>
      </c>
      <c r="L4030" s="52">
        <v>6</v>
      </c>
      <c r="M4030" s="49">
        <f t="shared" si="186"/>
        <v>2324</v>
      </c>
      <c r="N4030" s="2">
        <f t="shared" si="187"/>
        <v>3</v>
      </c>
      <c r="O4030" s="16">
        <f t="shared" si="188"/>
        <v>3</v>
      </c>
    </row>
    <row r="4031" spans="7:15" ht="13.5" customHeight="1" x14ac:dyDescent="0.25">
      <c r="G4031" s="50">
        <v>42560</v>
      </c>
      <c r="H4031" s="51" t="s">
        <v>3</v>
      </c>
      <c r="I4031" s="124"/>
      <c r="J4031" s="51">
        <v>7</v>
      </c>
      <c r="K4031" s="51">
        <v>0</v>
      </c>
      <c r="L4031" s="52">
        <v>6</v>
      </c>
      <c r="M4031" s="49">
        <f t="shared" si="186"/>
        <v>2324</v>
      </c>
      <c r="N4031" s="2">
        <f t="shared" si="187"/>
        <v>3</v>
      </c>
      <c r="O4031" s="16">
        <f t="shared" si="188"/>
        <v>3</v>
      </c>
    </row>
    <row r="4032" spans="7:15" ht="13.5" customHeight="1" x14ac:dyDescent="0.25">
      <c r="G4032" s="50">
        <v>42560</v>
      </c>
      <c r="H4032" s="51" t="s">
        <v>3</v>
      </c>
      <c r="I4032" s="124"/>
      <c r="J4032" s="51">
        <v>7</v>
      </c>
      <c r="K4032" s="51">
        <v>0</v>
      </c>
      <c r="L4032" s="52">
        <v>6</v>
      </c>
      <c r="M4032" s="49">
        <f t="shared" si="186"/>
        <v>2324</v>
      </c>
      <c r="N4032" s="2">
        <f t="shared" si="187"/>
        <v>2</v>
      </c>
      <c r="O4032" s="16">
        <f t="shared" si="188"/>
        <v>3</v>
      </c>
    </row>
    <row r="4033" spans="7:15" ht="13.5" customHeight="1" x14ac:dyDescent="0.25">
      <c r="G4033" s="50">
        <v>42560</v>
      </c>
      <c r="H4033" s="51" t="s">
        <v>3</v>
      </c>
      <c r="I4033" s="124"/>
      <c r="J4033" s="51">
        <v>7</v>
      </c>
      <c r="K4033" s="51">
        <v>0</v>
      </c>
      <c r="L4033" s="52">
        <v>6</v>
      </c>
      <c r="M4033" s="49">
        <f t="shared" si="186"/>
        <v>2324</v>
      </c>
      <c r="N4033" s="2">
        <f t="shared" si="187"/>
        <v>1</v>
      </c>
      <c r="O4033" s="16">
        <f t="shared" si="188"/>
        <v>3</v>
      </c>
    </row>
    <row r="4034" spans="7:15" ht="13.5" customHeight="1" x14ac:dyDescent="0.25">
      <c r="G4034" s="50">
        <v>42560</v>
      </c>
      <c r="H4034" s="51" t="s">
        <v>3</v>
      </c>
      <c r="I4034" s="124"/>
      <c r="J4034" s="51">
        <v>7</v>
      </c>
      <c r="K4034" s="51">
        <v>0</v>
      </c>
      <c r="L4034" s="52">
        <v>7</v>
      </c>
      <c r="M4034" s="49">
        <f t="shared" si="186"/>
        <v>2325</v>
      </c>
      <c r="N4034" s="2">
        <f t="shared" si="187"/>
        <v>3</v>
      </c>
      <c r="O4034" s="16">
        <f t="shared" si="188"/>
        <v>3</v>
      </c>
    </row>
    <row r="4035" spans="7:15" ht="13.5" customHeight="1" x14ac:dyDescent="0.25">
      <c r="G4035" s="50">
        <v>42560</v>
      </c>
      <c r="H4035" s="51" t="s">
        <v>3</v>
      </c>
      <c r="I4035" s="124"/>
      <c r="J4035" s="51">
        <v>7</v>
      </c>
      <c r="K4035" s="51">
        <v>0</v>
      </c>
      <c r="L4035" s="52">
        <v>7</v>
      </c>
      <c r="M4035" s="49">
        <f t="shared" si="186"/>
        <v>2325</v>
      </c>
      <c r="N4035" s="2">
        <f t="shared" si="187"/>
        <v>3</v>
      </c>
      <c r="O4035" s="16">
        <f t="shared" si="188"/>
        <v>3</v>
      </c>
    </row>
    <row r="4036" spans="7:15" ht="13.5" customHeight="1" x14ac:dyDescent="0.25">
      <c r="G4036" s="50">
        <v>42560</v>
      </c>
      <c r="H4036" s="51" t="s">
        <v>3</v>
      </c>
      <c r="I4036" s="124"/>
      <c r="J4036" s="51">
        <v>7</v>
      </c>
      <c r="K4036" s="51">
        <v>0</v>
      </c>
      <c r="L4036" s="52">
        <v>7</v>
      </c>
      <c r="M4036" s="49">
        <f t="shared" si="186"/>
        <v>2325</v>
      </c>
      <c r="N4036" s="2">
        <f t="shared" si="187"/>
        <v>3</v>
      </c>
      <c r="O4036" s="16">
        <f t="shared" si="188"/>
        <v>3</v>
      </c>
    </row>
    <row r="4037" spans="7:15" ht="13.5" customHeight="1" x14ac:dyDescent="0.25">
      <c r="G4037" s="50">
        <v>42560</v>
      </c>
      <c r="H4037" s="51" t="s">
        <v>3</v>
      </c>
      <c r="I4037" s="124"/>
      <c r="J4037" s="51">
        <v>7</v>
      </c>
      <c r="K4037" s="51">
        <v>0</v>
      </c>
      <c r="L4037" s="52">
        <v>7</v>
      </c>
      <c r="M4037" s="49">
        <f t="shared" si="186"/>
        <v>2325</v>
      </c>
      <c r="N4037" s="2">
        <f t="shared" si="187"/>
        <v>2</v>
      </c>
      <c r="O4037" s="16">
        <f t="shared" si="188"/>
        <v>3</v>
      </c>
    </row>
    <row r="4038" spans="7:15" ht="13.5" customHeight="1" x14ac:dyDescent="0.25">
      <c r="G4038" s="50">
        <v>42560</v>
      </c>
      <c r="H4038" s="51" t="s">
        <v>3</v>
      </c>
      <c r="I4038" s="124"/>
      <c r="J4038" s="51">
        <v>7</v>
      </c>
      <c r="K4038" s="51">
        <v>0</v>
      </c>
      <c r="L4038" s="52">
        <v>7</v>
      </c>
      <c r="M4038" s="49">
        <f t="shared" ref="M4038:M4101" si="189">IF(AND(G4038=G4037,L4038=L4037,I4038=I4037),M4037,M4037+1)</f>
        <v>2325</v>
      </c>
      <c r="N4038" s="2">
        <f t="shared" si="187"/>
        <v>1</v>
      </c>
      <c r="O4038" s="16">
        <f t="shared" si="188"/>
        <v>3</v>
      </c>
    </row>
    <row r="4039" spans="7:15" ht="13.5" customHeight="1" x14ac:dyDescent="0.25">
      <c r="G4039" s="50">
        <v>42560</v>
      </c>
      <c r="H4039" s="51" t="s">
        <v>3</v>
      </c>
      <c r="I4039" s="124"/>
      <c r="J4039" s="51">
        <v>7</v>
      </c>
      <c r="K4039" s="51">
        <v>0</v>
      </c>
      <c r="L4039" s="52">
        <v>8</v>
      </c>
      <c r="M4039" s="49">
        <f t="shared" si="189"/>
        <v>2326</v>
      </c>
      <c r="N4039" s="2">
        <f t="shared" si="187"/>
        <v>3</v>
      </c>
      <c r="O4039" s="16">
        <f t="shared" si="188"/>
        <v>3</v>
      </c>
    </row>
    <row r="4040" spans="7:15" ht="13.5" customHeight="1" x14ac:dyDescent="0.25">
      <c r="G4040" s="50">
        <v>42560</v>
      </c>
      <c r="H4040" s="51" t="s">
        <v>3</v>
      </c>
      <c r="I4040" s="124"/>
      <c r="J4040" s="51">
        <v>7</v>
      </c>
      <c r="K4040" s="51">
        <v>0</v>
      </c>
      <c r="L4040" s="52">
        <v>8</v>
      </c>
      <c r="M4040" s="49">
        <f t="shared" si="189"/>
        <v>2326</v>
      </c>
      <c r="N4040" s="2">
        <f t="shared" si="187"/>
        <v>3</v>
      </c>
      <c r="O4040" s="16">
        <f t="shared" si="188"/>
        <v>3</v>
      </c>
    </row>
    <row r="4041" spans="7:15" ht="13.5" customHeight="1" x14ac:dyDescent="0.25">
      <c r="G4041" s="50">
        <v>42560</v>
      </c>
      <c r="H4041" s="51" t="s">
        <v>3</v>
      </c>
      <c r="I4041" s="124"/>
      <c r="J4041" s="51">
        <v>7</v>
      </c>
      <c r="K4041" s="51">
        <v>0</v>
      </c>
      <c r="L4041" s="52">
        <v>8</v>
      </c>
      <c r="M4041" s="49">
        <f t="shared" si="189"/>
        <v>2326</v>
      </c>
      <c r="N4041" s="2">
        <f t="shared" ref="N4041:N4104" si="190">IF(M4041=M4043,3,IF(M4041=M4042,2,1))</f>
        <v>3</v>
      </c>
      <c r="O4041" s="16">
        <f t="shared" ref="O4041:O4104" si="191">IF(N4039=3,3,IF(N4040=3,3,IF(N4040=2,2,N4041)))</f>
        <v>3</v>
      </c>
    </row>
    <row r="4042" spans="7:15" ht="13.5" customHeight="1" x14ac:dyDescent="0.25">
      <c r="G4042" s="50">
        <v>42560</v>
      </c>
      <c r="H4042" s="51" t="s">
        <v>3</v>
      </c>
      <c r="I4042" s="124"/>
      <c r="J4042" s="51">
        <v>7</v>
      </c>
      <c r="K4042" s="51">
        <v>0</v>
      </c>
      <c r="L4042" s="52">
        <v>8</v>
      </c>
      <c r="M4042" s="49">
        <f t="shared" si="189"/>
        <v>2326</v>
      </c>
      <c r="N4042" s="2">
        <f t="shared" si="190"/>
        <v>2</v>
      </c>
      <c r="O4042" s="16">
        <f t="shared" si="191"/>
        <v>3</v>
      </c>
    </row>
    <row r="4043" spans="7:15" ht="13.5" customHeight="1" x14ac:dyDescent="0.25">
      <c r="G4043" s="50">
        <v>42560</v>
      </c>
      <c r="H4043" s="51" t="s">
        <v>3</v>
      </c>
      <c r="I4043" s="124"/>
      <c r="J4043" s="51">
        <v>7</v>
      </c>
      <c r="K4043" s="51">
        <v>0</v>
      </c>
      <c r="L4043" s="52">
        <v>8</v>
      </c>
      <c r="M4043" s="49">
        <f t="shared" si="189"/>
        <v>2326</v>
      </c>
      <c r="N4043" s="2">
        <f t="shared" si="190"/>
        <v>1</v>
      </c>
      <c r="O4043" s="16">
        <f t="shared" si="191"/>
        <v>3</v>
      </c>
    </row>
    <row r="4044" spans="7:15" ht="13.5" customHeight="1" x14ac:dyDescent="0.25">
      <c r="G4044" s="50">
        <v>42560</v>
      </c>
      <c r="H4044" s="51" t="s">
        <v>3</v>
      </c>
      <c r="I4044" s="124"/>
      <c r="J4044" s="51">
        <v>7</v>
      </c>
      <c r="K4044" s="51">
        <v>0</v>
      </c>
      <c r="L4044" s="52">
        <v>9</v>
      </c>
      <c r="M4044" s="49">
        <f t="shared" si="189"/>
        <v>2327</v>
      </c>
      <c r="N4044" s="2">
        <f t="shared" si="190"/>
        <v>3</v>
      </c>
      <c r="O4044" s="16">
        <f t="shared" si="191"/>
        <v>3</v>
      </c>
    </row>
    <row r="4045" spans="7:15" ht="13.5" customHeight="1" x14ac:dyDescent="0.25">
      <c r="G4045" s="50">
        <v>42560</v>
      </c>
      <c r="H4045" s="51" t="s">
        <v>3</v>
      </c>
      <c r="I4045" s="124"/>
      <c r="J4045" s="51">
        <v>7</v>
      </c>
      <c r="K4045" s="51">
        <v>0</v>
      </c>
      <c r="L4045" s="52">
        <v>9</v>
      </c>
      <c r="M4045" s="49">
        <f t="shared" si="189"/>
        <v>2327</v>
      </c>
      <c r="N4045" s="2">
        <f t="shared" si="190"/>
        <v>3</v>
      </c>
      <c r="O4045" s="16">
        <f t="shared" si="191"/>
        <v>3</v>
      </c>
    </row>
    <row r="4046" spans="7:15" ht="13.5" customHeight="1" x14ac:dyDescent="0.25">
      <c r="G4046" s="50">
        <v>42560</v>
      </c>
      <c r="H4046" s="51" t="s">
        <v>3</v>
      </c>
      <c r="I4046" s="124"/>
      <c r="J4046" s="51">
        <v>7</v>
      </c>
      <c r="K4046" s="51">
        <v>0</v>
      </c>
      <c r="L4046" s="52">
        <v>9</v>
      </c>
      <c r="M4046" s="49">
        <f t="shared" si="189"/>
        <v>2327</v>
      </c>
      <c r="N4046" s="2">
        <f t="shared" si="190"/>
        <v>3</v>
      </c>
      <c r="O4046" s="16">
        <f t="shared" si="191"/>
        <v>3</v>
      </c>
    </row>
    <row r="4047" spans="7:15" ht="13.5" customHeight="1" x14ac:dyDescent="0.25">
      <c r="G4047" s="50">
        <v>42560</v>
      </c>
      <c r="H4047" s="51" t="s">
        <v>3</v>
      </c>
      <c r="I4047" s="124"/>
      <c r="J4047" s="51">
        <v>7</v>
      </c>
      <c r="K4047" s="51">
        <v>0</v>
      </c>
      <c r="L4047" s="52">
        <v>9</v>
      </c>
      <c r="M4047" s="49">
        <f t="shared" si="189"/>
        <v>2327</v>
      </c>
      <c r="N4047" s="2">
        <f t="shared" si="190"/>
        <v>2</v>
      </c>
      <c r="O4047" s="16">
        <f t="shared" si="191"/>
        <v>3</v>
      </c>
    </row>
    <row r="4048" spans="7:15" ht="13.5" customHeight="1" x14ac:dyDescent="0.25">
      <c r="G4048" s="50">
        <v>42560</v>
      </c>
      <c r="H4048" s="51" t="s">
        <v>3</v>
      </c>
      <c r="I4048" s="124"/>
      <c r="J4048" s="51">
        <v>7</v>
      </c>
      <c r="K4048" s="51">
        <v>0</v>
      </c>
      <c r="L4048" s="52">
        <v>9</v>
      </c>
      <c r="M4048" s="49">
        <f t="shared" si="189"/>
        <v>2327</v>
      </c>
      <c r="N4048" s="2">
        <f t="shared" si="190"/>
        <v>1</v>
      </c>
      <c r="O4048" s="16">
        <f t="shared" si="191"/>
        <v>3</v>
      </c>
    </row>
    <row r="4049" spans="7:15" ht="13.5" customHeight="1" x14ac:dyDescent="0.25">
      <c r="G4049" s="50">
        <v>42567</v>
      </c>
      <c r="H4049" s="51" t="s">
        <v>4</v>
      </c>
      <c r="I4049" s="124"/>
      <c r="J4049" s="51">
        <v>4</v>
      </c>
      <c r="K4049" s="51">
        <v>10</v>
      </c>
      <c r="L4049" s="52">
        <v>2</v>
      </c>
      <c r="M4049" s="49">
        <f t="shared" si="189"/>
        <v>2328</v>
      </c>
      <c r="N4049" s="2">
        <f t="shared" si="190"/>
        <v>3</v>
      </c>
      <c r="O4049" s="16">
        <f t="shared" si="191"/>
        <v>3</v>
      </c>
    </row>
    <row r="4050" spans="7:15" ht="13.5" customHeight="1" x14ac:dyDescent="0.25">
      <c r="G4050" s="50">
        <v>42567</v>
      </c>
      <c r="H4050" s="51" t="s">
        <v>4</v>
      </c>
      <c r="I4050" s="124"/>
      <c r="J4050" s="51">
        <v>4</v>
      </c>
      <c r="K4050" s="51">
        <v>10</v>
      </c>
      <c r="L4050" s="52">
        <v>2</v>
      </c>
      <c r="M4050" s="49">
        <f t="shared" si="189"/>
        <v>2328</v>
      </c>
      <c r="N4050" s="2">
        <f t="shared" si="190"/>
        <v>3</v>
      </c>
      <c r="O4050" s="16">
        <f t="shared" si="191"/>
        <v>3</v>
      </c>
    </row>
    <row r="4051" spans="7:15" ht="13.5" customHeight="1" x14ac:dyDescent="0.25">
      <c r="G4051" s="50">
        <v>42567</v>
      </c>
      <c r="H4051" s="51" t="s">
        <v>4</v>
      </c>
      <c r="I4051" s="124"/>
      <c r="J4051" s="51">
        <v>4</v>
      </c>
      <c r="K4051" s="51">
        <v>10</v>
      </c>
      <c r="L4051" s="52">
        <v>2</v>
      </c>
      <c r="M4051" s="49">
        <f t="shared" si="189"/>
        <v>2328</v>
      </c>
      <c r="N4051" s="2">
        <f t="shared" si="190"/>
        <v>3</v>
      </c>
      <c r="O4051" s="16">
        <f t="shared" si="191"/>
        <v>3</v>
      </c>
    </row>
    <row r="4052" spans="7:15" ht="13.5" customHeight="1" x14ac:dyDescent="0.25">
      <c r="G4052" s="50">
        <v>42567</v>
      </c>
      <c r="H4052" s="51" t="s">
        <v>4</v>
      </c>
      <c r="I4052" s="124"/>
      <c r="J4052" s="51">
        <v>4</v>
      </c>
      <c r="K4052" s="51">
        <v>10</v>
      </c>
      <c r="L4052" s="52">
        <v>2</v>
      </c>
      <c r="M4052" s="49">
        <f t="shared" si="189"/>
        <v>2328</v>
      </c>
      <c r="N4052" s="2">
        <f t="shared" si="190"/>
        <v>2</v>
      </c>
      <c r="O4052" s="16">
        <f t="shared" si="191"/>
        <v>3</v>
      </c>
    </row>
    <row r="4053" spans="7:15" ht="13.5" customHeight="1" x14ac:dyDescent="0.25">
      <c r="G4053" s="50">
        <v>42567</v>
      </c>
      <c r="H4053" s="51" t="s">
        <v>4</v>
      </c>
      <c r="I4053" s="124"/>
      <c r="J4053" s="51">
        <v>4</v>
      </c>
      <c r="K4053" s="51">
        <v>10</v>
      </c>
      <c r="L4053" s="52">
        <v>2</v>
      </c>
      <c r="M4053" s="49">
        <f t="shared" si="189"/>
        <v>2328</v>
      </c>
      <c r="N4053" s="2">
        <f t="shared" si="190"/>
        <v>1</v>
      </c>
      <c r="O4053" s="16">
        <f t="shared" si="191"/>
        <v>3</v>
      </c>
    </row>
    <row r="4054" spans="7:15" ht="13.5" customHeight="1" x14ac:dyDescent="0.25">
      <c r="G4054" s="50">
        <v>42567</v>
      </c>
      <c r="H4054" s="51" t="s">
        <v>4</v>
      </c>
      <c r="I4054" s="124"/>
      <c r="J4054" s="51">
        <v>4</v>
      </c>
      <c r="K4054" s="51">
        <v>10</v>
      </c>
      <c r="L4054" s="52">
        <v>3</v>
      </c>
      <c r="M4054" s="49">
        <f t="shared" si="189"/>
        <v>2329</v>
      </c>
      <c r="N4054" s="2">
        <f t="shared" si="190"/>
        <v>3</v>
      </c>
      <c r="O4054" s="16">
        <f t="shared" si="191"/>
        <v>3</v>
      </c>
    </row>
    <row r="4055" spans="7:15" ht="13.5" customHeight="1" x14ac:dyDescent="0.25">
      <c r="G4055" s="50">
        <v>42567</v>
      </c>
      <c r="H4055" s="51" t="s">
        <v>4</v>
      </c>
      <c r="I4055" s="124"/>
      <c r="J4055" s="51">
        <v>4</v>
      </c>
      <c r="K4055" s="51">
        <v>10</v>
      </c>
      <c r="L4055" s="52">
        <v>3</v>
      </c>
      <c r="M4055" s="49">
        <f t="shared" si="189"/>
        <v>2329</v>
      </c>
      <c r="N4055" s="2">
        <f t="shared" si="190"/>
        <v>3</v>
      </c>
      <c r="O4055" s="16">
        <f t="shared" si="191"/>
        <v>3</v>
      </c>
    </row>
    <row r="4056" spans="7:15" ht="13.5" customHeight="1" x14ac:dyDescent="0.25">
      <c r="G4056" s="50">
        <v>42567</v>
      </c>
      <c r="H4056" s="51" t="s">
        <v>4</v>
      </c>
      <c r="I4056" s="124"/>
      <c r="J4056" s="51">
        <v>4</v>
      </c>
      <c r="K4056" s="51">
        <v>10</v>
      </c>
      <c r="L4056" s="52">
        <v>3</v>
      </c>
      <c r="M4056" s="49">
        <f t="shared" si="189"/>
        <v>2329</v>
      </c>
      <c r="N4056" s="2">
        <f t="shared" si="190"/>
        <v>3</v>
      </c>
      <c r="O4056" s="16">
        <f t="shared" si="191"/>
        <v>3</v>
      </c>
    </row>
    <row r="4057" spans="7:15" ht="13.5" customHeight="1" x14ac:dyDescent="0.25">
      <c r="G4057" s="50">
        <v>42567</v>
      </c>
      <c r="H4057" s="51" t="s">
        <v>4</v>
      </c>
      <c r="I4057" s="124"/>
      <c r="J4057" s="51">
        <v>4</v>
      </c>
      <c r="K4057" s="51">
        <v>10</v>
      </c>
      <c r="L4057" s="52">
        <v>3</v>
      </c>
      <c r="M4057" s="49">
        <f t="shared" si="189"/>
        <v>2329</v>
      </c>
      <c r="N4057" s="2">
        <f t="shared" si="190"/>
        <v>2</v>
      </c>
      <c r="O4057" s="16">
        <f t="shared" si="191"/>
        <v>3</v>
      </c>
    </row>
    <row r="4058" spans="7:15" ht="13.5" customHeight="1" x14ac:dyDescent="0.25">
      <c r="G4058" s="50">
        <v>42567</v>
      </c>
      <c r="H4058" s="51" t="s">
        <v>4</v>
      </c>
      <c r="I4058" s="124"/>
      <c r="J4058" s="51">
        <v>4</v>
      </c>
      <c r="K4058" s="51">
        <v>10</v>
      </c>
      <c r="L4058" s="52">
        <v>3</v>
      </c>
      <c r="M4058" s="49">
        <f t="shared" si="189"/>
        <v>2329</v>
      </c>
      <c r="N4058" s="2">
        <f t="shared" si="190"/>
        <v>1</v>
      </c>
      <c r="O4058" s="16">
        <f t="shared" si="191"/>
        <v>3</v>
      </c>
    </row>
    <row r="4059" spans="7:15" ht="13.5" customHeight="1" x14ac:dyDescent="0.25">
      <c r="G4059" s="50">
        <v>42567</v>
      </c>
      <c r="H4059" s="51" t="s">
        <v>4</v>
      </c>
      <c r="I4059" s="124"/>
      <c r="J4059" s="51">
        <v>4</v>
      </c>
      <c r="K4059" s="51">
        <v>10</v>
      </c>
      <c r="L4059" s="52">
        <v>4</v>
      </c>
      <c r="M4059" s="49">
        <f t="shared" si="189"/>
        <v>2330</v>
      </c>
      <c r="N4059" s="2">
        <f t="shared" si="190"/>
        <v>3</v>
      </c>
      <c r="O4059" s="16">
        <f t="shared" si="191"/>
        <v>3</v>
      </c>
    </row>
    <row r="4060" spans="7:15" ht="13.5" customHeight="1" x14ac:dyDescent="0.25">
      <c r="G4060" s="50">
        <v>42567</v>
      </c>
      <c r="H4060" s="51" t="s">
        <v>4</v>
      </c>
      <c r="I4060" s="124"/>
      <c r="J4060" s="51">
        <v>4</v>
      </c>
      <c r="K4060" s="51">
        <v>10</v>
      </c>
      <c r="L4060" s="52">
        <v>4</v>
      </c>
      <c r="M4060" s="49">
        <f t="shared" si="189"/>
        <v>2330</v>
      </c>
      <c r="N4060" s="2">
        <f t="shared" si="190"/>
        <v>3</v>
      </c>
      <c r="O4060" s="16">
        <f t="shared" si="191"/>
        <v>3</v>
      </c>
    </row>
    <row r="4061" spans="7:15" ht="13.5" customHeight="1" x14ac:dyDescent="0.25">
      <c r="G4061" s="50">
        <v>42567</v>
      </c>
      <c r="H4061" s="51" t="s">
        <v>4</v>
      </c>
      <c r="I4061" s="124"/>
      <c r="J4061" s="51">
        <v>4</v>
      </c>
      <c r="K4061" s="51">
        <v>10</v>
      </c>
      <c r="L4061" s="52">
        <v>4</v>
      </c>
      <c r="M4061" s="49">
        <f t="shared" si="189"/>
        <v>2330</v>
      </c>
      <c r="N4061" s="2">
        <f t="shared" si="190"/>
        <v>3</v>
      </c>
      <c r="O4061" s="16">
        <f t="shared" si="191"/>
        <v>3</v>
      </c>
    </row>
    <row r="4062" spans="7:15" ht="13.5" customHeight="1" x14ac:dyDescent="0.25">
      <c r="G4062" s="50">
        <v>42567</v>
      </c>
      <c r="H4062" s="51" t="s">
        <v>4</v>
      </c>
      <c r="I4062" s="124"/>
      <c r="J4062" s="51">
        <v>4</v>
      </c>
      <c r="K4062" s="51">
        <v>10</v>
      </c>
      <c r="L4062" s="52">
        <v>4</v>
      </c>
      <c r="M4062" s="49">
        <f t="shared" si="189"/>
        <v>2330</v>
      </c>
      <c r="N4062" s="2">
        <f t="shared" si="190"/>
        <v>2</v>
      </c>
      <c r="O4062" s="16">
        <f t="shared" si="191"/>
        <v>3</v>
      </c>
    </row>
    <row r="4063" spans="7:15" ht="13.5" customHeight="1" x14ac:dyDescent="0.25">
      <c r="G4063" s="50">
        <v>42567</v>
      </c>
      <c r="H4063" s="51" t="s">
        <v>4</v>
      </c>
      <c r="I4063" s="124"/>
      <c r="J4063" s="51">
        <v>4</v>
      </c>
      <c r="K4063" s="51">
        <v>10</v>
      </c>
      <c r="L4063" s="52">
        <v>4</v>
      </c>
      <c r="M4063" s="49">
        <f t="shared" si="189"/>
        <v>2330</v>
      </c>
      <c r="N4063" s="2">
        <f t="shared" si="190"/>
        <v>1</v>
      </c>
      <c r="O4063" s="16">
        <f t="shared" si="191"/>
        <v>3</v>
      </c>
    </row>
    <row r="4064" spans="7:15" ht="13.5" customHeight="1" x14ac:dyDescent="0.25">
      <c r="G4064" s="50">
        <v>42567</v>
      </c>
      <c r="H4064" s="51" t="s">
        <v>4</v>
      </c>
      <c r="I4064" s="124"/>
      <c r="J4064" s="51">
        <v>4</v>
      </c>
      <c r="K4064" s="51">
        <v>10</v>
      </c>
      <c r="L4064" s="52">
        <v>5</v>
      </c>
      <c r="M4064" s="49">
        <f t="shared" si="189"/>
        <v>2331</v>
      </c>
      <c r="N4064" s="2">
        <f t="shared" si="190"/>
        <v>3</v>
      </c>
      <c r="O4064" s="16">
        <f t="shared" si="191"/>
        <v>3</v>
      </c>
    </row>
    <row r="4065" spans="7:15" ht="13.5" customHeight="1" x14ac:dyDescent="0.25">
      <c r="G4065" s="50">
        <v>42567</v>
      </c>
      <c r="H4065" s="51" t="s">
        <v>4</v>
      </c>
      <c r="I4065" s="124"/>
      <c r="J4065" s="51">
        <v>4</v>
      </c>
      <c r="K4065" s="51">
        <v>10</v>
      </c>
      <c r="L4065" s="52">
        <v>5</v>
      </c>
      <c r="M4065" s="49">
        <f t="shared" si="189"/>
        <v>2331</v>
      </c>
      <c r="N4065" s="2">
        <f t="shared" si="190"/>
        <v>3</v>
      </c>
      <c r="O4065" s="16">
        <f t="shared" si="191"/>
        <v>3</v>
      </c>
    </row>
    <row r="4066" spans="7:15" ht="13.5" customHeight="1" x14ac:dyDescent="0.25">
      <c r="G4066" s="50">
        <v>42567</v>
      </c>
      <c r="H4066" s="51" t="s">
        <v>4</v>
      </c>
      <c r="I4066" s="124"/>
      <c r="J4066" s="51">
        <v>4</v>
      </c>
      <c r="K4066" s="51">
        <v>10</v>
      </c>
      <c r="L4066" s="52">
        <v>5</v>
      </c>
      <c r="M4066" s="49">
        <f t="shared" si="189"/>
        <v>2331</v>
      </c>
      <c r="N4066" s="2">
        <f t="shared" si="190"/>
        <v>3</v>
      </c>
      <c r="O4066" s="16">
        <f t="shared" si="191"/>
        <v>3</v>
      </c>
    </row>
    <row r="4067" spans="7:15" ht="13.5" customHeight="1" x14ac:dyDescent="0.25">
      <c r="G4067" s="50">
        <v>42567</v>
      </c>
      <c r="H4067" s="51" t="s">
        <v>4</v>
      </c>
      <c r="I4067" s="124"/>
      <c r="J4067" s="51">
        <v>4</v>
      </c>
      <c r="K4067" s="51">
        <v>10</v>
      </c>
      <c r="L4067" s="52">
        <v>5</v>
      </c>
      <c r="M4067" s="49">
        <f t="shared" si="189"/>
        <v>2331</v>
      </c>
      <c r="N4067" s="2">
        <f t="shared" si="190"/>
        <v>2</v>
      </c>
      <c r="O4067" s="16">
        <f t="shared" si="191"/>
        <v>3</v>
      </c>
    </row>
    <row r="4068" spans="7:15" ht="13.5" customHeight="1" x14ac:dyDescent="0.25">
      <c r="G4068" s="50">
        <v>42567</v>
      </c>
      <c r="H4068" s="51" t="s">
        <v>4</v>
      </c>
      <c r="I4068" s="124"/>
      <c r="J4068" s="51">
        <v>4</v>
      </c>
      <c r="K4068" s="51">
        <v>10</v>
      </c>
      <c r="L4068" s="52">
        <v>5</v>
      </c>
      <c r="M4068" s="49">
        <f t="shared" si="189"/>
        <v>2331</v>
      </c>
      <c r="N4068" s="2">
        <f t="shared" si="190"/>
        <v>1</v>
      </c>
      <c r="O4068" s="16">
        <f t="shared" si="191"/>
        <v>3</v>
      </c>
    </row>
    <row r="4069" spans="7:15" ht="13.5" customHeight="1" x14ac:dyDescent="0.25">
      <c r="G4069" s="50">
        <v>42567</v>
      </c>
      <c r="H4069" s="51" t="s">
        <v>4</v>
      </c>
      <c r="I4069" s="124"/>
      <c r="J4069" s="51">
        <v>4</v>
      </c>
      <c r="K4069" s="51">
        <v>10</v>
      </c>
      <c r="L4069" s="52">
        <v>6</v>
      </c>
      <c r="M4069" s="49">
        <f t="shared" si="189"/>
        <v>2332</v>
      </c>
      <c r="N4069" s="2">
        <f t="shared" si="190"/>
        <v>3</v>
      </c>
      <c r="O4069" s="16">
        <f t="shared" si="191"/>
        <v>3</v>
      </c>
    </row>
    <row r="4070" spans="7:15" ht="13.5" customHeight="1" x14ac:dyDescent="0.25">
      <c r="G4070" s="50">
        <v>42567</v>
      </c>
      <c r="H4070" s="51" t="s">
        <v>4</v>
      </c>
      <c r="I4070" s="124"/>
      <c r="J4070" s="51">
        <v>4</v>
      </c>
      <c r="K4070" s="51">
        <v>10</v>
      </c>
      <c r="L4070" s="52">
        <v>6</v>
      </c>
      <c r="M4070" s="49">
        <f t="shared" si="189"/>
        <v>2332</v>
      </c>
      <c r="N4070" s="2">
        <f t="shared" si="190"/>
        <v>3</v>
      </c>
      <c r="O4070" s="16">
        <f t="shared" si="191"/>
        <v>3</v>
      </c>
    </row>
    <row r="4071" spans="7:15" ht="13.5" customHeight="1" x14ac:dyDescent="0.25">
      <c r="G4071" s="50">
        <v>42567</v>
      </c>
      <c r="H4071" s="51" t="s">
        <v>4</v>
      </c>
      <c r="I4071" s="124"/>
      <c r="J4071" s="51">
        <v>4</v>
      </c>
      <c r="K4071" s="51">
        <v>10</v>
      </c>
      <c r="L4071" s="52">
        <v>6</v>
      </c>
      <c r="M4071" s="49">
        <f t="shared" si="189"/>
        <v>2332</v>
      </c>
      <c r="N4071" s="2">
        <f t="shared" si="190"/>
        <v>3</v>
      </c>
      <c r="O4071" s="16">
        <f t="shared" si="191"/>
        <v>3</v>
      </c>
    </row>
    <row r="4072" spans="7:15" ht="13.5" customHeight="1" x14ac:dyDescent="0.25">
      <c r="G4072" s="50">
        <v>42567</v>
      </c>
      <c r="H4072" s="51" t="s">
        <v>4</v>
      </c>
      <c r="I4072" s="124"/>
      <c r="J4072" s="51">
        <v>4</v>
      </c>
      <c r="K4072" s="51">
        <v>10</v>
      </c>
      <c r="L4072" s="52">
        <v>6</v>
      </c>
      <c r="M4072" s="49">
        <f t="shared" si="189"/>
        <v>2332</v>
      </c>
      <c r="N4072" s="2">
        <f t="shared" si="190"/>
        <v>2</v>
      </c>
      <c r="O4072" s="16">
        <f t="shared" si="191"/>
        <v>3</v>
      </c>
    </row>
    <row r="4073" spans="7:15" ht="13.5" customHeight="1" x14ac:dyDescent="0.25">
      <c r="G4073" s="50">
        <v>42567</v>
      </c>
      <c r="H4073" s="51" t="s">
        <v>4</v>
      </c>
      <c r="I4073" s="124"/>
      <c r="J4073" s="51">
        <v>4</v>
      </c>
      <c r="K4073" s="51">
        <v>10</v>
      </c>
      <c r="L4073" s="52">
        <v>6</v>
      </c>
      <c r="M4073" s="49">
        <f t="shared" si="189"/>
        <v>2332</v>
      </c>
      <c r="N4073" s="2">
        <f t="shared" si="190"/>
        <v>1</v>
      </c>
      <c r="O4073" s="16">
        <f t="shared" si="191"/>
        <v>3</v>
      </c>
    </row>
    <row r="4074" spans="7:15" ht="13.5" customHeight="1" x14ac:dyDescent="0.25">
      <c r="G4074" s="50">
        <v>42567</v>
      </c>
      <c r="H4074" s="51" t="s">
        <v>4</v>
      </c>
      <c r="I4074" s="124"/>
      <c r="J4074" s="51">
        <v>4</v>
      </c>
      <c r="K4074" s="51">
        <v>10</v>
      </c>
      <c r="L4074" s="52">
        <v>7</v>
      </c>
      <c r="M4074" s="49">
        <f t="shared" si="189"/>
        <v>2333</v>
      </c>
      <c r="N4074" s="2">
        <f t="shared" si="190"/>
        <v>3</v>
      </c>
      <c r="O4074" s="16">
        <f t="shared" si="191"/>
        <v>3</v>
      </c>
    </row>
    <row r="4075" spans="7:15" ht="13.5" customHeight="1" x14ac:dyDescent="0.25">
      <c r="G4075" s="50">
        <v>42567</v>
      </c>
      <c r="H4075" s="51" t="s">
        <v>4</v>
      </c>
      <c r="I4075" s="124"/>
      <c r="J4075" s="51">
        <v>4</v>
      </c>
      <c r="K4075" s="51">
        <v>10</v>
      </c>
      <c r="L4075" s="52">
        <v>7</v>
      </c>
      <c r="M4075" s="49">
        <f t="shared" si="189"/>
        <v>2333</v>
      </c>
      <c r="N4075" s="2">
        <f t="shared" si="190"/>
        <v>3</v>
      </c>
      <c r="O4075" s="16">
        <f t="shared" si="191"/>
        <v>3</v>
      </c>
    </row>
    <row r="4076" spans="7:15" ht="13.5" customHeight="1" x14ac:dyDescent="0.25">
      <c r="G4076" s="50">
        <v>42567</v>
      </c>
      <c r="H4076" s="51" t="s">
        <v>4</v>
      </c>
      <c r="I4076" s="124"/>
      <c r="J4076" s="51">
        <v>4</v>
      </c>
      <c r="K4076" s="51">
        <v>10</v>
      </c>
      <c r="L4076" s="52">
        <v>7</v>
      </c>
      <c r="M4076" s="49">
        <f t="shared" si="189"/>
        <v>2333</v>
      </c>
      <c r="N4076" s="2">
        <f t="shared" si="190"/>
        <v>3</v>
      </c>
      <c r="O4076" s="16">
        <f t="shared" si="191"/>
        <v>3</v>
      </c>
    </row>
    <row r="4077" spans="7:15" ht="13.5" customHeight="1" x14ac:dyDescent="0.25">
      <c r="G4077" s="50">
        <v>42567</v>
      </c>
      <c r="H4077" s="51" t="s">
        <v>4</v>
      </c>
      <c r="I4077" s="124"/>
      <c r="J4077" s="51">
        <v>4</v>
      </c>
      <c r="K4077" s="51">
        <v>10</v>
      </c>
      <c r="L4077" s="52">
        <v>7</v>
      </c>
      <c r="M4077" s="49">
        <f t="shared" si="189"/>
        <v>2333</v>
      </c>
      <c r="N4077" s="2">
        <f t="shared" si="190"/>
        <v>2</v>
      </c>
      <c r="O4077" s="16">
        <f t="shared" si="191"/>
        <v>3</v>
      </c>
    </row>
    <row r="4078" spans="7:15" ht="13.5" customHeight="1" x14ac:dyDescent="0.25">
      <c r="G4078" s="50">
        <v>42567</v>
      </c>
      <c r="H4078" s="51" t="s">
        <v>4</v>
      </c>
      <c r="I4078" s="124"/>
      <c r="J4078" s="51">
        <v>4</v>
      </c>
      <c r="K4078" s="51">
        <v>10</v>
      </c>
      <c r="L4078" s="52">
        <v>7</v>
      </c>
      <c r="M4078" s="49">
        <f t="shared" si="189"/>
        <v>2333</v>
      </c>
      <c r="N4078" s="2">
        <f t="shared" si="190"/>
        <v>1</v>
      </c>
      <c r="O4078" s="16">
        <f t="shared" si="191"/>
        <v>3</v>
      </c>
    </row>
    <row r="4079" spans="7:15" ht="13.5" customHeight="1" x14ac:dyDescent="0.25">
      <c r="G4079" s="50">
        <v>42567</v>
      </c>
      <c r="H4079" s="51" t="s">
        <v>4</v>
      </c>
      <c r="I4079" s="124"/>
      <c r="J4079" s="51">
        <v>4</v>
      </c>
      <c r="K4079" s="51">
        <v>10</v>
      </c>
      <c r="L4079" s="52">
        <v>8</v>
      </c>
      <c r="M4079" s="49">
        <f t="shared" si="189"/>
        <v>2334</v>
      </c>
      <c r="N4079" s="2">
        <f t="shared" si="190"/>
        <v>3</v>
      </c>
      <c r="O4079" s="16">
        <f t="shared" si="191"/>
        <v>3</v>
      </c>
    </row>
    <row r="4080" spans="7:15" ht="13.5" customHeight="1" x14ac:dyDescent="0.25">
      <c r="G4080" s="50">
        <v>42567</v>
      </c>
      <c r="H4080" s="51" t="s">
        <v>4</v>
      </c>
      <c r="I4080" s="124"/>
      <c r="J4080" s="51">
        <v>4</v>
      </c>
      <c r="K4080" s="51">
        <v>10</v>
      </c>
      <c r="L4080" s="52">
        <v>8</v>
      </c>
      <c r="M4080" s="49">
        <f t="shared" si="189"/>
        <v>2334</v>
      </c>
      <c r="N4080" s="2">
        <f t="shared" si="190"/>
        <v>3</v>
      </c>
      <c r="O4080" s="16">
        <f t="shared" si="191"/>
        <v>3</v>
      </c>
    </row>
    <row r="4081" spans="7:15" ht="13.5" customHeight="1" x14ac:dyDescent="0.25">
      <c r="G4081" s="50">
        <v>42567</v>
      </c>
      <c r="H4081" s="51" t="s">
        <v>4</v>
      </c>
      <c r="I4081" s="124"/>
      <c r="J4081" s="51">
        <v>4</v>
      </c>
      <c r="K4081" s="51">
        <v>10</v>
      </c>
      <c r="L4081" s="52">
        <v>8</v>
      </c>
      <c r="M4081" s="49">
        <f t="shared" si="189"/>
        <v>2334</v>
      </c>
      <c r="N4081" s="2">
        <f t="shared" si="190"/>
        <v>3</v>
      </c>
      <c r="O4081" s="16">
        <f t="shared" si="191"/>
        <v>3</v>
      </c>
    </row>
    <row r="4082" spans="7:15" ht="13.5" customHeight="1" x14ac:dyDescent="0.25">
      <c r="G4082" s="50">
        <v>42567</v>
      </c>
      <c r="H4082" s="51" t="s">
        <v>4</v>
      </c>
      <c r="I4082" s="124"/>
      <c r="J4082" s="51">
        <v>4</v>
      </c>
      <c r="K4082" s="51">
        <v>10</v>
      </c>
      <c r="L4082" s="52">
        <v>8</v>
      </c>
      <c r="M4082" s="49">
        <f t="shared" si="189"/>
        <v>2334</v>
      </c>
      <c r="N4082" s="2">
        <f t="shared" si="190"/>
        <v>2</v>
      </c>
      <c r="O4082" s="16">
        <f t="shared" si="191"/>
        <v>3</v>
      </c>
    </row>
    <row r="4083" spans="7:15" ht="13.5" customHeight="1" x14ac:dyDescent="0.25">
      <c r="G4083" s="50">
        <v>42567</v>
      </c>
      <c r="H4083" s="51" t="s">
        <v>4</v>
      </c>
      <c r="I4083" s="124"/>
      <c r="J4083" s="51">
        <v>4</v>
      </c>
      <c r="K4083" s="51">
        <v>10</v>
      </c>
      <c r="L4083" s="52">
        <v>8</v>
      </c>
      <c r="M4083" s="49">
        <f t="shared" si="189"/>
        <v>2334</v>
      </c>
      <c r="N4083" s="2">
        <f t="shared" si="190"/>
        <v>1</v>
      </c>
      <c r="O4083" s="16">
        <f t="shared" si="191"/>
        <v>3</v>
      </c>
    </row>
    <row r="4084" spans="7:15" ht="13.5" customHeight="1" x14ac:dyDescent="0.25">
      <c r="G4084" s="50">
        <v>42567</v>
      </c>
      <c r="H4084" s="51" t="s">
        <v>4</v>
      </c>
      <c r="I4084" s="124"/>
      <c r="J4084" s="51">
        <v>4</v>
      </c>
      <c r="K4084" s="51">
        <v>10</v>
      </c>
      <c r="L4084" s="52">
        <v>9</v>
      </c>
      <c r="M4084" s="49">
        <f t="shared" si="189"/>
        <v>2335</v>
      </c>
      <c r="N4084" s="2">
        <f t="shared" si="190"/>
        <v>3</v>
      </c>
      <c r="O4084" s="16">
        <f t="shared" si="191"/>
        <v>3</v>
      </c>
    </row>
    <row r="4085" spans="7:15" ht="13.5" customHeight="1" x14ac:dyDescent="0.25">
      <c r="G4085" s="50">
        <v>42567</v>
      </c>
      <c r="H4085" s="51" t="s">
        <v>4</v>
      </c>
      <c r="I4085" s="124"/>
      <c r="J4085" s="51">
        <v>4</v>
      </c>
      <c r="K4085" s="51">
        <v>10</v>
      </c>
      <c r="L4085" s="52">
        <v>9</v>
      </c>
      <c r="M4085" s="49">
        <f t="shared" si="189"/>
        <v>2335</v>
      </c>
      <c r="N4085" s="2">
        <f t="shared" si="190"/>
        <v>3</v>
      </c>
      <c r="O4085" s="16">
        <f t="shared" si="191"/>
        <v>3</v>
      </c>
    </row>
    <row r="4086" spans="7:15" ht="13.5" customHeight="1" x14ac:dyDescent="0.25">
      <c r="G4086" s="50">
        <v>42567</v>
      </c>
      <c r="H4086" s="51" t="s">
        <v>4</v>
      </c>
      <c r="I4086" s="124"/>
      <c r="J4086" s="51">
        <v>4</v>
      </c>
      <c r="K4086" s="51">
        <v>10</v>
      </c>
      <c r="L4086" s="52">
        <v>9</v>
      </c>
      <c r="M4086" s="49">
        <f t="shared" si="189"/>
        <v>2335</v>
      </c>
      <c r="N4086" s="2">
        <f t="shared" si="190"/>
        <v>3</v>
      </c>
      <c r="O4086" s="16">
        <f t="shared" si="191"/>
        <v>3</v>
      </c>
    </row>
    <row r="4087" spans="7:15" ht="13.5" customHeight="1" x14ac:dyDescent="0.25">
      <c r="G4087" s="50">
        <v>42567</v>
      </c>
      <c r="H4087" s="51" t="s">
        <v>4</v>
      </c>
      <c r="I4087" s="124"/>
      <c r="J4087" s="51">
        <v>4</v>
      </c>
      <c r="K4087" s="51">
        <v>10</v>
      </c>
      <c r="L4087" s="52">
        <v>9</v>
      </c>
      <c r="M4087" s="49">
        <f t="shared" si="189"/>
        <v>2335</v>
      </c>
      <c r="N4087" s="2">
        <f t="shared" si="190"/>
        <v>2</v>
      </c>
      <c r="O4087" s="16">
        <f t="shared" si="191"/>
        <v>3</v>
      </c>
    </row>
    <row r="4088" spans="7:15" ht="13.5" customHeight="1" x14ac:dyDescent="0.25">
      <c r="G4088" s="50">
        <v>42567</v>
      </c>
      <c r="H4088" s="51" t="s">
        <v>4</v>
      </c>
      <c r="I4088" s="124"/>
      <c r="J4088" s="51">
        <v>4</v>
      </c>
      <c r="K4088" s="51">
        <v>10</v>
      </c>
      <c r="L4088" s="52">
        <v>9</v>
      </c>
      <c r="M4088" s="49">
        <f t="shared" si="189"/>
        <v>2335</v>
      </c>
      <c r="N4088" s="2">
        <f t="shared" si="190"/>
        <v>1</v>
      </c>
      <c r="O4088" s="16">
        <f t="shared" si="191"/>
        <v>3</v>
      </c>
    </row>
    <row r="4089" spans="7:15" ht="13.5" customHeight="1" x14ac:dyDescent="0.25">
      <c r="G4089" s="50">
        <v>42574</v>
      </c>
      <c r="H4089" s="51" t="s">
        <v>3</v>
      </c>
      <c r="I4089" s="124"/>
      <c r="J4089" s="51">
        <v>7</v>
      </c>
      <c r="K4089" s="51">
        <v>4</v>
      </c>
      <c r="L4089" s="52">
        <v>2</v>
      </c>
      <c r="M4089" s="49">
        <f t="shared" si="189"/>
        <v>2336</v>
      </c>
      <c r="N4089" s="2">
        <f t="shared" si="190"/>
        <v>3</v>
      </c>
      <c r="O4089" s="16">
        <f t="shared" si="191"/>
        <v>3</v>
      </c>
    </row>
    <row r="4090" spans="7:15" ht="13.5" customHeight="1" x14ac:dyDescent="0.25">
      <c r="G4090" s="50">
        <v>42574</v>
      </c>
      <c r="H4090" s="51" t="s">
        <v>3</v>
      </c>
      <c r="I4090" s="124"/>
      <c r="J4090" s="51">
        <v>7</v>
      </c>
      <c r="K4090" s="51">
        <v>4</v>
      </c>
      <c r="L4090" s="52">
        <v>2</v>
      </c>
      <c r="M4090" s="49">
        <f t="shared" si="189"/>
        <v>2336</v>
      </c>
      <c r="N4090" s="2">
        <f t="shared" si="190"/>
        <v>3</v>
      </c>
      <c r="O4090" s="16">
        <f t="shared" si="191"/>
        <v>3</v>
      </c>
    </row>
    <row r="4091" spans="7:15" ht="13.5" customHeight="1" x14ac:dyDescent="0.25">
      <c r="G4091" s="50">
        <v>42574</v>
      </c>
      <c r="H4091" s="51" t="s">
        <v>3</v>
      </c>
      <c r="I4091" s="124"/>
      <c r="J4091" s="51">
        <v>7</v>
      </c>
      <c r="K4091" s="51">
        <v>4</v>
      </c>
      <c r="L4091" s="52">
        <v>2</v>
      </c>
      <c r="M4091" s="49">
        <f t="shared" si="189"/>
        <v>2336</v>
      </c>
      <c r="N4091" s="2">
        <f t="shared" si="190"/>
        <v>3</v>
      </c>
      <c r="O4091" s="16">
        <f t="shared" si="191"/>
        <v>3</v>
      </c>
    </row>
    <row r="4092" spans="7:15" ht="13.5" customHeight="1" x14ac:dyDescent="0.25">
      <c r="G4092" s="50">
        <v>42574</v>
      </c>
      <c r="H4092" s="51" t="s">
        <v>3</v>
      </c>
      <c r="I4092" s="124"/>
      <c r="J4092" s="51">
        <v>7</v>
      </c>
      <c r="K4092" s="51">
        <v>4</v>
      </c>
      <c r="L4092" s="52">
        <v>2</v>
      </c>
      <c r="M4092" s="49">
        <f t="shared" si="189"/>
        <v>2336</v>
      </c>
      <c r="N4092" s="2">
        <f t="shared" si="190"/>
        <v>2</v>
      </c>
      <c r="O4092" s="16">
        <f t="shared" si="191"/>
        <v>3</v>
      </c>
    </row>
    <row r="4093" spans="7:15" ht="13.5" customHeight="1" x14ac:dyDescent="0.25">
      <c r="G4093" s="50">
        <v>42574</v>
      </c>
      <c r="H4093" s="51" t="s">
        <v>3</v>
      </c>
      <c r="I4093" s="124"/>
      <c r="J4093" s="51">
        <v>7</v>
      </c>
      <c r="K4093" s="51">
        <v>4</v>
      </c>
      <c r="L4093" s="52">
        <v>2</v>
      </c>
      <c r="M4093" s="49">
        <f t="shared" si="189"/>
        <v>2336</v>
      </c>
      <c r="N4093" s="2">
        <f t="shared" si="190"/>
        <v>1</v>
      </c>
      <c r="O4093" s="16">
        <f t="shared" si="191"/>
        <v>3</v>
      </c>
    </row>
    <row r="4094" spans="7:15" ht="13.5" customHeight="1" x14ac:dyDescent="0.25">
      <c r="G4094" s="50">
        <v>42574</v>
      </c>
      <c r="H4094" s="51" t="s">
        <v>3</v>
      </c>
      <c r="I4094" s="124"/>
      <c r="J4094" s="51">
        <v>7</v>
      </c>
      <c r="K4094" s="51">
        <v>4</v>
      </c>
      <c r="L4094" s="52">
        <v>3</v>
      </c>
      <c r="M4094" s="49">
        <f t="shared" si="189"/>
        <v>2337</v>
      </c>
      <c r="N4094" s="2">
        <f t="shared" si="190"/>
        <v>3</v>
      </c>
      <c r="O4094" s="16">
        <f t="shared" si="191"/>
        <v>3</v>
      </c>
    </row>
    <row r="4095" spans="7:15" ht="13.5" customHeight="1" x14ac:dyDescent="0.25">
      <c r="G4095" s="50">
        <v>42574</v>
      </c>
      <c r="H4095" s="51" t="s">
        <v>3</v>
      </c>
      <c r="I4095" s="124"/>
      <c r="J4095" s="51">
        <v>7</v>
      </c>
      <c r="K4095" s="51">
        <v>4</v>
      </c>
      <c r="L4095" s="52">
        <v>3</v>
      </c>
      <c r="M4095" s="49">
        <f t="shared" si="189"/>
        <v>2337</v>
      </c>
      <c r="N4095" s="2">
        <f t="shared" si="190"/>
        <v>3</v>
      </c>
      <c r="O4095" s="16">
        <f t="shared" si="191"/>
        <v>3</v>
      </c>
    </row>
    <row r="4096" spans="7:15" ht="13.5" customHeight="1" x14ac:dyDescent="0.25">
      <c r="G4096" s="50">
        <v>42574</v>
      </c>
      <c r="H4096" s="51" t="s">
        <v>3</v>
      </c>
      <c r="I4096" s="124"/>
      <c r="J4096" s="51">
        <v>7</v>
      </c>
      <c r="K4096" s="51">
        <v>4</v>
      </c>
      <c r="L4096" s="52">
        <v>3</v>
      </c>
      <c r="M4096" s="49">
        <f t="shared" si="189"/>
        <v>2337</v>
      </c>
      <c r="N4096" s="2">
        <f t="shared" si="190"/>
        <v>3</v>
      </c>
      <c r="O4096" s="16">
        <f t="shared" si="191"/>
        <v>3</v>
      </c>
    </row>
    <row r="4097" spans="7:15" ht="13.5" customHeight="1" x14ac:dyDescent="0.25">
      <c r="G4097" s="50">
        <v>42574</v>
      </c>
      <c r="H4097" s="51" t="s">
        <v>3</v>
      </c>
      <c r="I4097" s="124"/>
      <c r="J4097" s="51">
        <v>7</v>
      </c>
      <c r="K4097" s="51">
        <v>4</v>
      </c>
      <c r="L4097" s="52">
        <v>3</v>
      </c>
      <c r="M4097" s="49">
        <f t="shared" si="189"/>
        <v>2337</v>
      </c>
      <c r="N4097" s="2">
        <f t="shared" si="190"/>
        <v>2</v>
      </c>
      <c r="O4097" s="16">
        <f t="shared" si="191"/>
        <v>3</v>
      </c>
    </row>
    <row r="4098" spans="7:15" ht="13.5" customHeight="1" x14ac:dyDescent="0.25">
      <c r="G4098" s="50">
        <v>42574</v>
      </c>
      <c r="H4098" s="51" t="s">
        <v>3</v>
      </c>
      <c r="I4098" s="124"/>
      <c r="J4098" s="51">
        <v>7</v>
      </c>
      <c r="K4098" s="51">
        <v>4</v>
      </c>
      <c r="L4098" s="52">
        <v>3</v>
      </c>
      <c r="M4098" s="49">
        <f t="shared" si="189"/>
        <v>2337</v>
      </c>
      <c r="N4098" s="2">
        <f t="shared" si="190"/>
        <v>1</v>
      </c>
      <c r="O4098" s="16">
        <f t="shared" si="191"/>
        <v>3</v>
      </c>
    </row>
    <row r="4099" spans="7:15" ht="13.5" customHeight="1" x14ac:dyDescent="0.25">
      <c r="G4099" s="50">
        <v>42574</v>
      </c>
      <c r="H4099" s="51" t="s">
        <v>3</v>
      </c>
      <c r="I4099" s="124"/>
      <c r="J4099" s="51">
        <v>7</v>
      </c>
      <c r="K4099" s="51">
        <v>4</v>
      </c>
      <c r="L4099" s="52">
        <v>4</v>
      </c>
      <c r="M4099" s="49">
        <f t="shared" si="189"/>
        <v>2338</v>
      </c>
      <c r="N4099" s="2">
        <f t="shared" si="190"/>
        <v>3</v>
      </c>
      <c r="O4099" s="16">
        <f t="shared" si="191"/>
        <v>3</v>
      </c>
    </row>
    <row r="4100" spans="7:15" ht="13.5" customHeight="1" x14ac:dyDescent="0.25">
      <c r="G4100" s="50">
        <v>42574</v>
      </c>
      <c r="H4100" s="51" t="s">
        <v>3</v>
      </c>
      <c r="I4100" s="124"/>
      <c r="J4100" s="51">
        <v>7</v>
      </c>
      <c r="K4100" s="51">
        <v>4</v>
      </c>
      <c r="L4100" s="52">
        <v>4</v>
      </c>
      <c r="M4100" s="49">
        <f t="shared" si="189"/>
        <v>2338</v>
      </c>
      <c r="N4100" s="2">
        <f t="shared" si="190"/>
        <v>3</v>
      </c>
      <c r="O4100" s="16">
        <f t="shared" si="191"/>
        <v>3</v>
      </c>
    </row>
    <row r="4101" spans="7:15" ht="13.5" customHeight="1" x14ac:dyDescent="0.25">
      <c r="G4101" s="50">
        <v>42574</v>
      </c>
      <c r="H4101" s="51" t="s">
        <v>3</v>
      </c>
      <c r="I4101" s="124"/>
      <c r="J4101" s="51">
        <v>7</v>
      </c>
      <c r="K4101" s="51">
        <v>4</v>
      </c>
      <c r="L4101" s="52">
        <v>4</v>
      </c>
      <c r="M4101" s="49">
        <f t="shared" si="189"/>
        <v>2338</v>
      </c>
      <c r="N4101" s="2">
        <f t="shared" si="190"/>
        <v>3</v>
      </c>
      <c r="O4101" s="16">
        <f t="shared" si="191"/>
        <v>3</v>
      </c>
    </row>
    <row r="4102" spans="7:15" ht="13.5" customHeight="1" x14ac:dyDescent="0.25">
      <c r="G4102" s="50">
        <v>42574</v>
      </c>
      <c r="H4102" s="51" t="s">
        <v>3</v>
      </c>
      <c r="I4102" s="124"/>
      <c r="J4102" s="51">
        <v>7</v>
      </c>
      <c r="K4102" s="51">
        <v>4</v>
      </c>
      <c r="L4102" s="52">
        <v>4</v>
      </c>
      <c r="M4102" s="49">
        <f t="shared" ref="M4102:M4165" si="192">IF(AND(G4102=G4101,L4102=L4101,I4102=I4101),M4101,M4101+1)</f>
        <v>2338</v>
      </c>
      <c r="N4102" s="2">
        <f t="shared" si="190"/>
        <v>2</v>
      </c>
      <c r="O4102" s="16">
        <f t="shared" si="191"/>
        <v>3</v>
      </c>
    </row>
    <row r="4103" spans="7:15" ht="13.5" customHeight="1" x14ac:dyDescent="0.25">
      <c r="G4103" s="50">
        <v>42574</v>
      </c>
      <c r="H4103" s="51" t="s">
        <v>3</v>
      </c>
      <c r="I4103" s="124"/>
      <c r="J4103" s="51">
        <v>7</v>
      </c>
      <c r="K4103" s="51">
        <v>4</v>
      </c>
      <c r="L4103" s="52">
        <v>4</v>
      </c>
      <c r="M4103" s="49">
        <f t="shared" si="192"/>
        <v>2338</v>
      </c>
      <c r="N4103" s="2">
        <f t="shared" si="190"/>
        <v>1</v>
      </c>
      <c r="O4103" s="16">
        <f t="shared" si="191"/>
        <v>3</v>
      </c>
    </row>
    <row r="4104" spans="7:15" ht="13.5" customHeight="1" x14ac:dyDescent="0.25">
      <c r="G4104" s="50">
        <v>42574</v>
      </c>
      <c r="H4104" s="51" t="s">
        <v>3</v>
      </c>
      <c r="I4104" s="124"/>
      <c r="J4104" s="51">
        <v>7</v>
      </c>
      <c r="K4104" s="51">
        <v>4</v>
      </c>
      <c r="L4104" s="52">
        <v>5</v>
      </c>
      <c r="M4104" s="49">
        <f t="shared" si="192"/>
        <v>2339</v>
      </c>
      <c r="N4104" s="2">
        <f t="shared" si="190"/>
        <v>3</v>
      </c>
      <c r="O4104" s="16">
        <f t="shared" si="191"/>
        <v>3</v>
      </c>
    </row>
    <row r="4105" spans="7:15" ht="13.5" customHeight="1" x14ac:dyDescent="0.25">
      <c r="G4105" s="50">
        <v>42574</v>
      </c>
      <c r="H4105" s="51" t="s">
        <v>3</v>
      </c>
      <c r="I4105" s="124"/>
      <c r="J4105" s="51">
        <v>7</v>
      </c>
      <c r="K4105" s="51">
        <v>4</v>
      </c>
      <c r="L4105" s="52">
        <v>5</v>
      </c>
      <c r="M4105" s="49">
        <f t="shared" si="192"/>
        <v>2339</v>
      </c>
      <c r="N4105" s="2">
        <f t="shared" ref="N4105:N4168" si="193">IF(M4105=M4107,3,IF(M4105=M4106,2,1))</f>
        <v>3</v>
      </c>
      <c r="O4105" s="16">
        <f t="shared" ref="O4105:O4168" si="194">IF(N4103=3,3,IF(N4104=3,3,IF(N4104=2,2,N4105)))</f>
        <v>3</v>
      </c>
    </row>
    <row r="4106" spans="7:15" ht="13.5" customHeight="1" x14ac:dyDescent="0.25">
      <c r="G4106" s="50">
        <v>42574</v>
      </c>
      <c r="H4106" s="51" t="s">
        <v>3</v>
      </c>
      <c r="I4106" s="124"/>
      <c r="J4106" s="51">
        <v>7</v>
      </c>
      <c r="K4106" s="51">
        <v>4</v>
      </c>
      <c r="L4106" s="52">
        <v>5</v>
      </c>
      <c r="M4106" s="49">
        <f t="shared" si="192"/>
        <v>2339</v>
      </c>
      <c r="N4106" s="2">
        <f t="shared" si="193"/>
        <v>3</v>
      </c>
      <c r="O4106" s="16">
        <f t="shared" si="194"/>
        <v>3</v>
      </c>
    </row>
    <row r="4107" spans="7:15" ht="13.5" customHeight="1" x14ac:dyDescent="0.25">
      <c r="G4107" s="50">
        <v>42574</v>
      </c>
      <c r="H4107" s="51" t="s">
        <v>3</v>
      </c>
      <c r="I4107" s="124"/>
      <c r="J4107" s="51">
        <v>7</v>
      </c>
      <c r="K4107" s="51">
        <v>4</v>
      </c>
      <c r="L4107" s="52">
        <v>5</v>
      </c>
      <c r="M4107" s="49">
        <f t="shared" si="192"/>
        <v>2339</v>
      </c>
      <c r="N4107" s="2">
        <f t="shared" si="193"/>
        <v>2</v>
      </c>
      <c r="O4107" s="16">
        <f t="shared" si="194"/>
        <v>3</v>
      </c>
    </row>
    <row r="4108" spans="7:15" ht="13.5" customHeight="1" x14ac:dyDescent="0.25">
      <c r="G4108" s="50">
        <v>42574</v>
      </c>
      <c r="H4108" s="51" t="s">
        <v>3</v>
      </c>
      <c r="I4108" s="124"/>
      <c r="J4108" s="51">
        <v>7</v>
      </c>
      <c r="K4108" s="51">
        <v>4</v>
      </c>
      <c r="L4108" s="52">
        <v>5</v>
      </c>
      <c r="M4108" s="49">
        <f t="shared" si="192"/>
        <v>2339</v>
      </c>
      <c r="N4108" s="2">
        <f t="shared" si="193"/>
        <v>1</v>
      </c>
      <c r="O4108" s="16">
        <f t="shared" si="194"/>
        <v>3</v>
      </c>
    </row>
    <row r="4109" spans="7:15" ht="13.5" customHeight="1" x14ac:dyDescent="0.25">
      <c r="G4109" s="50">
        <v>42574</v>
      </c>
      <c r="H4109" s="51" t="s">
        <v>3</v>
      </c>
      <c r="I4109" s="124"/>
      <c r="J4109" s="51">
        <v>7</v>
      </c>
      <c r="K4109" s="51">
        <v>4</v>
      </c>
      <c r="L4109" s="52">
        <v>6</v>
      </c>
      <c r="M4109" s="49">
        <f t="shared" si="192"/>
        <v>2340</v>
      </c>
      <c r="N4109" s="2">
        <f t="shared" si="193"/>
        <v>3</v>
      </c>
      <c r="O4109" s="16">
        <f t="shared" si="194"/>
        <v>3</v>
      </c>
    </row>
    <row r="4110" spans="7:15" ht="13.5" customHeight="1" x14ac:dyDescent="0.25">
      <c r="G4110" s="50">
        <v>42574</v>
      </c>
      <c r="H4110" s="51" t="s">
        <v>3</v>
      </c>
      <c r="I4110" s="124"/>
      <c r="J4110" s="51">
        <v>7</v>
      </c>
      <c r="K4110" s="51">
        <v>4</v>
      </c>
      <c r="L4110" s="52">
        <v>6</v>
      </c>
      <c r="M4110" s="49">
        <f t="shared" si="192"/>
        <v>2340</v>
      </c>
      <c r="N4110" s="2">
        <f t="shared" si="193"/>
        <v>3</v>
      </c>
      <c r="O4110" s="16">
        <f t="shared" si="194"/>
        <v>3</v>
      </c>
    </row>
    <row r="4111" spans="7:15" ht="13.5" customHeight="1" x14ac:dyDescent="0.25">
      <c r="G4111" s="50">
        <v>42574</v>
      </c>
      <c r="H4111" s="51" t="s">
        <v>3</v>
      </c>
      <c r="I4111" s="124"/>
      <c r="J4111" s="51">
        <v>7</v>
      </c>
      <c r="K4111" s="51">
        <v>4</v>
      </c>
      <c r="L4111" s="52">
        <v>6</v>
      </c>
      <c r="M4111" s="49">
        <f t="shared" si="192"/>
        <v>2340</v>
      </c>
      <c r="N4111" s="2">
        <f t="shared" si="193"/>
        <v>3</v>
      </c>
      <c r="O4111" s="16">
        <f t="shared" si="194"/>
        <v>3</v>
      </c>
    </row>
    <row r="4112" spans="7:15" ht="13.5" customHeight="1" x14ac:dyDescent="0.25">
      <c r="G4112" s="50">
        <v>42574</v>
      </c>
      <c r="H4112" s="51" t="s">
        <v>3</v>
      </c>
      <c r="I4112" s="124"/>
      <c r="J4112" s="51">
        <v>7</v>
      </c>
      <c r="K4112" s="51">
        <v>4</v>
      </c>
      <c r="L4112" s="52">
        <v>6</v>
      </c>
      <c r="M4112" s="49">
        <f t="shared" si="192"/>
        <v>2340</v>
      </c>
      <c r="N4112" s="2">
        <f t="shared" si="193"/>
        <v>2</v>
      </c>
      <c r="O4112" s="16">
        <f t="shared" si="194"/>
        <v>3</v>
      </c>
    </row>
    <row r="4113" spans="7:15" ht="13.5" customHeight="1" x14ac:dyDescent="0.25">
      <c r="G4113" s="50">
        <v>42574</v>
      </c>
      <c r="H4113" s="51" t="s">
        <v>3</v>
      </c>
      <c r="I4113" s="124"/>
      <c r="J4113" s="51">
        <v>7</v>
      </c>
      <c r="K4113" s="51">
        <v>4</v>
      </c>
      <c r="L4113" s="52">
        <v>6</v>
      </c>
      <c r="M4113" s="49">
        <f t="shared" si="192"/>
        <v>2340</v>
      </c>
      <c r="N4113" s="2">
        <f t="shared" si="193"/>
        <v>1</v>
      </c>
      <c r="O4113" s="16">
        <f t="shared" si="194"/>
        <v>3</v>
      </c>
    </row>
    <row r="4114" spans="7:15" ht="13.5" customHeight="1" x14ac:dyDescent="0.25">
      <c r="G4114" s="50">
        <v>42574</v>
      </c>
      <c r="H4114" s="51" t="s">
        <v>3</v>
      </c>
      <c r="I4114" s="124"/>
      <c r="J4114" s="51">
        <v>7</v>
      </c>
      <c r="K4114" s="51">
        <v>4</v>
      </c>
      <c r="L4114" s="52">
        <v>7</v>
      </c>
      <c r="M4114" s="49">
        <f t="shared" si="192"/>
        <v>2341</v>
      </c>
      <c r="N4114" s="2">
        <f t="shared" si="193"/>
        <v>3</v>
      </c>
      <c r="O4114" s="16">
        <f t="shared" si="194"/>
        <v>3</v>
      </c>
    </row>
    <row r="4115" spans="7:15" ht="13.5" customHeight="1" x14ac:dyDescent="0.25">
      <c r="G4115" s="50">
        <v>42574</v>
      </c>
      <c r="H4115" s="51" t="s">
        <v>3</v>
      </c>
      <c r="I4115" s="124"/>
      <c r="J4115" s="51">
        <v>7</v>
      </c>
      <c r="K4115" s="51">
        <v>4</v>
      </c>
      <c r="L4115" s="52">
        <v>7</v>
      </c>
      <c r="M4115" s="49">
        <f t="shared" si="192"/>
        <v>2341</v>
      </c>
      <c r="N4115" s="2">
        <f t="shared" si="193"/>
        <v>3</v>
      </c>
      <c r="O4115" s="16">
        <f t="shared" si="194"/>
        <v>3</v>
      </c>
    </row>
    <row r="4116" spans="7:15" ht="13.5" customHeight="1" x14ac:dyDescent="0.25">
      <c r="G4116" s="50">
        <v>42574</v>
      </c>
      <c r="H4116" s="51" t="s">
        <v>3</v>
      </c>
      <c r="I4116" s="124"/>
      <c r="J4116" s="51">
        <v>7</v>
      </c>
      <c r="K4116" s="51">
        <v>4</v>
      </c>
      <c r="L4116" s="52">
        <v>7</v>
      </c>
      <c r="M4116" s="49">
        <f t="shared" si="192"/>
        <v>2341</v>
      </c>
      <c r="N4116" s="2">
        <f t="shared" si="193"/>
        <v>3</v>
      </c>
      <c r="O4116" s="16">
        <f t="shared" si="194"/>
        <v>3</v>
      </c>
    </row>
    <row r="4117" spans="7:15" ht="13.5" customHeight="1" x14ac:dyDescent="0.25">
      <c r="G4117" s="50">
        <v>42574</v>
      </c>
      <c r="H4117" s="51" t="s">
        <v>3</v>
      </c>
      <c r="I4117" s="124"/>
      <c r="J4117" s="51">
        <v>7</v>
      </c>
      <c r="K4117" s="51">
        <v>4</v>
      </c>
      <c r="L4117" s="52">
        <v>7</v>
      </c>
      <c r="M4117" s="49">
        <f t="shared" si="192"/>
        <v>2341</v>
      </c>
      <c r="N4117" s="2">
        <f t="shared" si="193"/>
        <v>2</v>
      </c>
      <c r="O4117" s="16">
        <f t="shared" si="194"/>
        <v>3</v>
      </c>
    </row>
    <row r="4118" spans="7:15" ht="13.5" customHeight="1" x14ac:dyDescent="0.25">
      <c r="G4118" s="50">
        <v>42574</v>
      </c>
      <c r="H4118" s="51" t="s">
        <v>3</v>
      </c>
      <c r="I4118" s="124"/>
      <c r="J4118" s="51">
        <v>7</v>
      </c>
      <c r="K4118" s="51">
        <v>4</v>
      </c>
      <c r="L4118" s="52">
        <v>7</v>
      </c>
      <c r="M4118" s="49">
        <f t="shared" si="192"/>
        <v>2341</v>
      </c>
      <c r="N4118" s="2">
        <f t="shared" si="193"/>
        <v>1</v>
      </c>
      <c r="O4118" s="16">
        <f t="shared" si="194"/>
        <v>3</v>
      </c>
    </row>
    <row r="4119" spans="7:15" ht="13.5" customHeight="1" x14ac:dyDescent="0.25">
      <c r="G4119" s="50">
        <v>42574</v>
      </c>
      <c r="H4119" s="51" t="s">
        <v>3</v>
      </c>
      <c r="I4119" s="124"/>
      <c r="J4119" s="51">
        <v>7</v>
      </c>
      <c r="K4119" s="51">
        <v>4</v>
      </c>
      <c r="L4119" s="52">
        <v>8</v>
      </c>
      <c r="M4119" s="49">
        <f t="shared" si="192"/>
        <v>2342</v>
      </c>
      <c r="N4119" s="2">
        <f t="shared" si="193"/>
        <v>3</v>
      </c>
      <c r="O4119" s="16">
        <f t="shared" si="194"/>
        <v>3</v>
      </c>
    </row>
    <row r="4120" spans="7:15" ht="13.5" customHeight="1" x14ac:dyDescent="0.25">
      <c r="G4120" s="50">
        <v>42574</v>
      </c>
      <c r="H4120" s="51" t="s">
        <v>3</v>
      </c>
      <c r="I4120" s="124"/>
      <c r="J4120" s="51">
        <v>7</v>
      </c>
      <c r="K4120" s="51">
        <v>4</v>
      </c>
      <c r="L4120" s="52">
        <v>8</v>
      </c>
      <c r="M4120" s="49">
        <f t="shared" si="192"/>
        <v>2342</v>
      </c>
      <c r="N4120" s="2">
        <f t="shared" si="193"/>
        <v>3</v>
      </c>
      <c r="O4120" s="16">
        <f t="shared" si="194"/>
        <v>3</v>
      </c>
    </row>
    <row r="4121" spans="7:15" ht="13.5" customHeight="1" x14ac:dyDescent="0.25">
      <c r="G4121" s="50">
        <v>42574</v>
      </c>
      <c r="H4121" s="51" t="s">
        <v>3</v>
      </c>
      <c r="I4121" s="124"/>
      <c r="J4121" s="51">
        <v>7</v>
      </c>
      <c r="K4121" s="51">
        <v>4</v>
      </c>
      <c r="L4121" s="52">
        <v>8</v>
      </c>
      <c r="M4121" s="49">
        <f t="shared" si="192"/>
        <v>2342</v>
      </c>
      <c r="N4121" s="2">
        <f t="shared" si="193"/>
        <v>3</v>
      </c>
      <c r="O4121" s="16">
        <f t="shared" si="194"/>
        <v>3</v>
      </c>
    </row>
    <row r="4122" spans="7:15" ht="13.5" customHeight="1" x14ac:dyDescent="0.25">
      <c r="G4122" s="50">
        <v>42574</v>
      </c>
      <c r="H4122" s="51" t="s">
        <v>3</v>
      </c>
      <c r="I4122" s="124"/>
      <c r="J4122" s="51">
        <v>7</v>
      </c>
      <c r="K4122" s="51">
        <v>4</v>
      </c>
      <c r="L4122" s="52">
        <v>8</v>
      </c>
      <c r="M4122" s="49">
        <f t="shared" si="192"/>
        <v>2342</v>
      </c>
      <c r="N4122" s="2">
        <f t="shared" si="193"/>
        <v>2</v>
      </c>
      <c r="O4122" s="16">
        <f t="shared" si="194"/>
        <v>3</v>
      </c>
    </row>
    <row r="4123" spans="7:15" ht="13.5" customHeight="1" x14ac:dyDescent="0.25">
      <c r="G4123" s="50">
        <v>42574</v>
      </c>
      <c r="H4123" s="51" t="s">
        <v>3</v>
      </c>
      <c r="I4123" s="124"/>
      <c r="J4123" s="51">
        <v>7</v>
      </c>
      <c r="K4123" s="51">
        <v>4</v>
      </c>
      <c r="L4123" s="52">
        <v>8</v>
      </c>
      <c r="M4123" s="49">
        <f t="shared" si="192"/>
        <v>2342</v>
      </c>
      <c r="N4123" s="2">
        <f t="shared" si="193"/>
        <v>1</v>
      </c>
      <c r="O4123" s="16">
        <f t="shared" si="194"/>
        <v>3</v>
      </c>
    </row>
    <row r="4124" spans="7:15" ht="13.5" customHeight="1" x14ac:dyDescent="0.25">
      <c r="G4124" s="50">
        <v>42574</v>
      </c>
      <c r="H4124" s="51" t="s">
        <v>3</v>
      </c>
      <c r="I4124" s="124"/>
      <c r="J4124" s="51">
        <v>7</v>
      </c>
      <c r="K4124" s="51">
        <v>4</v>
      </c>
      <c r="L4124" s="52">
        <v>9</v>
      </c>
      <c r="M4124" s="49">
        <f t="shared" si="192"/>
        <v>2343</v>
      </c>
      <c r="N4124" s="2">
        <f t="shared" si="193"/>
        <v>3</v>
      </c>
      <c r="O4124" s="16">
        <f t="shared" si="194"/>
        <v>3</v>
      </c>
    </row>
    <row r="4125" spans="7:15" ht="13.5" customHeight="1" x14ac:dyDescent="0.25">
      <c r="G4125" s="50">
        <v>42574</v>
      </c>
      <c r="H4125" s="51" t="s">
        <v>3</v>
      </c>
      <c r="I4125" s="124"/>
      <c r="J4125" s="51">
        <v>7</v>
      </c>
      <c r="K4125" s="51">
        <v>4</v>
      </c>
      <c r="L4125" s="52">
        <v>9</v>
      </c>
      <c r="M4125" s="49">
        <f t="shared" si="192"/>
        <v>2343</v>
      </c>
      <c r="N4125" s="2">
        <f t="shared" si="193"/>
        <v>3</v>
      </c>
      <c r="O4125" s="16">
        <f t="shared" si="194"/>
        <v>3</v>
      </c>
    </row>
    <row r="4126" spans="7:15" ht="13.5" customHeight="1" x14ac:dyDescent="0.25">
      <c r="G4126" s="50">
        <v>42574</v>
      </c>
      <c r="H4126" s="51" t="s">
        <v>3</v>
      </c>
      <c r="I4126" s="124"/>
      <c r="J4126" s="51">
        <v>7</v>
      </c>
      <c r="K4126" s="51">
        <v>4</v>
      </c>
      <c r="L4126" s="52">
        <v>9</v>
      </c>
      <c r="M4126" s="49">
        <f t="shared" si="192"/>
        <v>2343</v>
      </c>
      <c r="N4126" s="2">
        <f t="shared" si="193"/>
        <v>3</v>
      </c>
      <c r="O4126" s="16">
        <f t="shared" si="194"/>
        <v>3</v>
      </c>
    </row>
    <row r="4127" spans="7:15" ht="13.5" customHeight="1" x14ac:dyDescent="0.25">
      <c r="G4127" s="50">
        <v>42574</v>
      </c>
      <c r="H4127" s="51" t="s">
        <v>3</v>
      </c>
      <c r="I4127" s="124"/>
      <c r="J4127" s="51">
        <v>7</v>
      </c>
      <c r="K4127" s="51">
        <v>4</v>
      </c>
      <c r="L4127" s="52">
        <v>9</v>
      </c>
      <c r="M4127" s="49">
        <f t="shared" si="192"/>
        <v>2343</v>
      </c>
      <c r="N4127" s="2">
        <f t="shared" si="193"/>
        <v>2</v>
      </c>
      <c r="O4127" s="16">
        <f t="shared" si="194"/>
        <v>3</v>
      </c>
    </row>
    <row r="4128" spans="7:15" ht="13.5" customHeight="1" x14ac:dyDescent="0.25">
      <c r="G4128" s="50">
        <v>42574</v>
      </c>
      <c r="H4128" s="51" t="s">
        <v>3</v>
      </c>
      <c r="I4128" s="124"/>
      <c r="J4128" s="51">
        <v>7</v>
      </c>
      <c r="K4128" s="51">
        <v>4</v>
      </c>
      <c r="L4128" s="52">
        <v>9</v>
      </c>
      <c r="M4128" s="49">
        <f t="shared" si="192"/>
        <v>2343</v>
      </c>
      <c r="N4128" s="2">
        <f t="shared" si="193"/>
        <v>1</v>
      </c>
      <c r="O4128" s="16">
        <f t="shared" si="194"/>
        <v>3</v>
      </c>
    </row>
    <row r="4129" spans="7:15" ht="13.5" customHeight="1" x14ac:dyDescent="0.25">
      <c r="G4129" s="50">
        <v>42581</v>
      </c>
      <c r="H4129" s="51" t="s">
        <v>4</v>
      </c>
      <c r="I4129" s="124"/>
      <c r="J4129" s="51">
        <v>5</v>
      </c>
      <c r="K4129" s="51">
        <v>0</v>
      </c>
      <c r="L4129" s="52">
        <v>1</v>
      </c>
      <c r="M4129" s="49">
        <f t="shared" si="192"/>
        <v>2344</v>
      </c>
      <c r="N4129" s="2">
        <f t="shared" si="193"/>
        <v>3</v>
      </c>
      <c r="O4129" s="16">
        <f t="shared" si="194"/>
        <v>3</v>
      </c>
    </row>
    <row r="4130" spans="7:15" ht="13.5" customHeight="1" x14ac:dyDescent="0.25">
      <c r="G4130" s="50">
        <v>42581</v>
      </c>
      <c r="H4130" s="51" t="s">
        <v>4</v>
      </c>
      <c r="I4130" s="124"/>
      <c r="J4130" s="51">
        <v>5</v>
      </c>
      <c r="K4130" s="51">
        <v>0</v>
      </c>
      <c r="L4130" s="52">
        <v>1</v>
      </c>
      <c r="M4130" s="49">
        <f t="shared" si="192"/>
        <v>2344</v>
      </c>
      <c r="N4130" s="2">
        <f t="shared" si="193"/>
        <v>3</v>
      </c>
      <c r="O4130" s="16">
        <f t="shared" si="194"/>
        <v>3</v>
      </c>
    </row>
    <row r="4131" spans="7:15" ht="13.5" customHeight="1" x14ac:dyDescent="0.25">
      <c r="G4131" s="50">
        <v>42581</v>
      </c>
      <c r="H4131" s="51" t="s">
        <v>4</v>
      </c>
      <c r="I4131" s="124"/>
      <c r="J4131" s="51">
        <v>5</v>
      </c>
      <c r="K4131" s="51">
        <v>0</v>
      </c>
      <c r="L4131" s="52">
        <v>1</v>
      </c>
      <c r="M4131" s="49">
        <f t="shared" si="192"/>
        <v>2344</v>
      </c>
      <c r="N4131" s="2">
        <f t="shared" si="193"/>
        <v>3</v>
      </c>
      <c r="O4131" s="16">
        <f t="shared" si="194"/>
        <v>3</v>
      </c>
    </row>
    <row r="4132" spans="7:15" ht="13.5" customHeight="1" x14ac:dyDescent="0.25">
      <c r="G4132" s="50">
        <v>42581</v>
      </c>
      <c r="H4132" s="51" t="s">
        <v>4</v>
      </c>
      <c r="I4132" s="124"/>
      <c r="J4132" s="51">
        <v>5</v>
      </c>
      <c r="K4132" s="51">
        <v>0</v>
      </c>
      <c r="L4132" s="52">
        <v>1</v>
      </c>
      <c r="M4132" s="49">
        <f t="shared" si="192"/>
        <v>2344</v>
      </c>
      <c r="N4132" s="2">
        <f t="shared" si="193"/>
        <v>2</v>
      </c>
      <c r="O4132" s="16">
        <f t="shared" si="194"/>
        <v>3</v>
      </c>
    </row>
    <row r="4133" spans="7:15" ht="13.5" customHeight="1" x14ac:dyDescent="0.25">
      <c r="G4133" s="50">
        <v>42581</v>
      </c>
      <c r="H4133" s="51" t="s">
        <v>4</v>
      </c>
      <c r="I4133" s="124"/>
      <c r="J4133" s="51">
        <v>5</v>
      </c>
      <c r="K4133" s="51">
        <v>0</v>
      </c>
      <c r="L4133" s="52">
        <v>1</v>
      </c>
      <c r="M4133" s="49">
        <f t="shared" si="192"/>
        <v>2344</v>
      </c>
      <c r="N4133" s="2">
        <f t="shared" si="193"/>
        <v>1</v>
      </c>
      <c r="O4133" s="16">
        <f t="shared" si="194"/>
        <v>3</v>
      </c>
    </row>
    <row r="4134" spans="7:15" ht="13.5" customHeight="1" x14ac:dyDescent="0.25">
      <c r="G4134" s="50">
        <v>42581</v>
      </c>
      <c r="H4134" s="51" t="s">
        <v>4</v>
      </c>
      <c r="I4134" s="124"/>
      <c r="J4134" s="51">
        <v>5</v>
      </c>
      <c r="K4134" s="51">
        <v>0</v>
      </c>
      <c r="L4134" s="52">
        <v>2</v>
      </c>
      <c r="M4134" s="49">
        <f t="shared" si="192"/>
        <v>2345</v>
      </c>
      <c r="N4134" s="2">
        <f t="shared" si="193"/>
        <v>3</v>
      </c>
      <c r="O4134" s="16">
        <f t="shared" si="194"/>
        <v>3</v>
      </c>
    </row>
    <row r="4135" spans="7:15" ht="13.5" customHeight="1" x14ac:dyDescent="0.25">
      <c r="G4135" s="50">
        <v>42581</v>
      </c>
      <c r="H4135" s="51" t="s">
        <v>4</v>
      </c>
      <c r="I4135" s="124"/>
      <c r="J4135" s="51">
        <v>5</v>
      </c>
      <c r="K4135" s="51">
        <v>0</v>
      </c>
      <c r="L4135" s="52">
        <v>2</v>
      </c>
      <c r="M4135" s="49">
        <f t="shared" si="192"/>
        <v>2345</v>
      </c>
      <c r="N4135" s="2">
        <f t="shared" si="193"/>
        <v>3</v>
      </c>
      <c r="O4135" s="16">
        <f t="shared" si="194"/>
        <v>3</v>
      </c>
    </row>
    <row r="4136" spans="7:15" ht="13.5" customHeight="1" x14ac:dyDescent="0.25">
      <c r="G4136" s="50">
        <v>42581</v>
      </c>
      <c r="H4136" s="51" t="s">
        <v>4</v>
      </c>
      <c r="I4136" s="124"/>
      <c r="J4136" s="51">
        <v>5</v>
      </c>
      <c r="K4136" s="51">
        <v>0</v>
      </c>
      <c r="L4136" s="52">
        <v>2</v>
      </c>
      <c r="M4136" s="49">
        <f t="shared" si="192"/>
        <v>2345</v>
      </c>
      <c r="N4136" s="2">
        <f t="shared" si="193"/>
        <v>3</v>
      </c>
      <c r="O4136" s="16">
        <f t="shared" si="194"/>
        <v>3</v>
      </c>
    </row>
    <row r="4137" spans="7:15" ht="13.5" customHeight="1" x14ac:dyDescent="0.25">
      <c r="G4137" s="50">
        <v>42581</v>
      </c>
      <c r="H4137" s="51" t="s">
        <v>4</v>
      </c>
      <c r="I4137" s="124"/>
      <c r="J4137" s="51">
        <v>5</v>
      </c>
      <c r="K4137" s="51">
        <v>0</v>
      </c>
      <c r="L4137" s="52">
        <v>2</v>
      </c>
      <c r="M4137" s="49">
        <f t="shared" si="192"/>
        <v>2345</v>
      </c>
      <c r="N4137" s="2">
        <f t="shared" si="193"/>
        <v>2</v>
      </c>
      <c r="O4137" s="16">
        <f t="shared" si="194"/>
        <v>3</v>
      </c>
    </row>
    <row r="4138" spans="7:15" ht="13.5" customHeight="1" x14ac:dyDescent="0.25">
      <c r="G4138" s="50">
        <v>42581</v>
      </c>
      <c r="H4138" s="51" t="s">
        <v>4</v>
      </c>
      <c r="I4138" s="124"/>
      <c r="J4138" s="51">
        <v>5</v>
      </c>
      <c r="K4138" s="51">
        <v>0</v>
      </c>
      <c r="L4138" s="52">
        <v>2</v>
      </c>
      <c r="M4138" s="49">
        <f t="shared" si="192"/>
        <v>2345</v>
      </c>
      <c r="N4138" s="2">
        <f t="shared" si="193"/>
        <v>1</v>
      </c>
      <c r="O4138" s="16">
        <f t="shared" si="194"/>
        <v>3</v>
      </c>
    </row>
    <row r="4139" spans="7:15" ht="13.5" customHeight="1" x14ac:dyDescent="0.25">
      <c r="G4139" s="50">
        <v>42581</v>
      </c>
      <c r="H4139" s="51" t="s">
        <v>4</v>
      </c>
      <c r="I4139" s="124"/>
      <c r="J4139" s="51">
        <v>5</v>
      </c>
      <c r="K4139" s="51">
        <v>0</v>
      </c>
      <c r="L4139" s="52">
        <v>4</v>
      </c>
      <c r="M4139" s="49">
        <f t="shared" si="192"/>
        <v>2346</v>
      </c>
      <c r="N4139" s="2">
        <f t="shared" si="193"/>
        <v>3</v>
      </c>
      <c r="O4139" s="16">
        <f t="shared" si="194"/>
        <v>3</v>
      </c>
    </row>
    <row r="4140" spans="7:15" ht="13.5" customHeight="1" x14ac:dyDescent="0.25">
      <c r="G4140" s="50">
        <v>42581</v>
      </c>
      <c r="H4140" s="51" t="s">
        <v>4</v>
      </c>
      <c r="I4140" s="124"/>
      <c r="J4140" s="51">
        <v>5</v>
      </c>
      <c r="K4140" s="51">
        <v>0</v>
      </c>
      <c r="L4140" s="52">
        <v>4</v>
      </c>
      <c r="M4140" s="49">
        <f t="shared" si="192"/>
        <v>2346</v>
      </c>
      <c r="N4140" s="2">
        <f t="shared" si="193"/>
        <v>3</v>
      </c>
      <c r="O4140" s="16">
        <f t="shared" si="194"/>
        <v>3</v>
      </c>
    </row>
    <row r="4141" spans="7:15" ht="13.5" customHeight="1" x14ac:dyDescent="0.25">
      <c r="G4141" s="50">
        <v>42581</v>
      </c>
      <c r="H4141" s="51" t="s">
        <v>4</v>
      </c>
      <c r="I4141" s="124"/>
      <c r="J4141" s="51">
        <v>5</v>
      </c>
      <c r="K4141" s="51">
        <v>0</v>
      </c>
      <c r="L4141" s="52">
        <v>4</v>
      </c>
      <c r="M4141" s="49">
        <f t="shared" si="192"/>
        <v>2346</v>
      </c>
      <c r="N4141" s="2">
        <f t="shared" si="193"/>
        <v>3</v>
      </c>
      <c r="O4141" s="16">
        <f t="shared" si="194"/>
        <v>3</v>
      </c>
    </row>
    <row r="4142" spans="7:15" ht="13.5" customHeight="1" x14ac:dyDescent="0.25">
      <c r="G4142" s="50">
        <v>42581</v>
      </c>
      <c r="H4142" s="51" t="s">
        <v>4</v>
      </c>
      <c r="I4142" s="124"/>
      <c r="J4142" s="51">
        <v>5</v>
      </c>
      <c r="K4142" s="51">
        <v>0</v>
      </c>
      <c r="L4142" s="52">
        <v>4</v>
      </c>
      <c r="M4142" s="49">
        <f t="shared" si="192"/>
        <v>2346</v>
      </c>
      <c r="N4142" s="2">
        <f t="shared" si="193"/>
        <v>2</v>
      </c>
      <c r="O4142" s="16">
        <f t="shared" si="194"/>
        <v>3</v>
      </c>
    </row>
    <row r="4143" spans="7:15" ht="13.5" customHeight="1" x14ac:dyDescent="0.25">
      <c r="G4143" s="50">
        <v>42581</v>
      </c>
      <c r="H4143" s="51" t="s">
        <v>4</v>
      </c>
      <c r="I4143" s="124"/>
      <c r="J4143" s="51">
        <v>5</v>
      </c>
      <c r="K4143" s="51">
        <v>0</v>
      </c>
      <c r="L4143" s="52">
        <v>4</v>
      </c>
      <c r="M4143" s="49">
        <f t="shared" si="192"/>
        <v>2346</v>
      </c>
      <c r="N4143" s="2">
        <f t="shared" si="193"/>
        <v>1</v>
      </c>
      <c r="O4143" s="16">
        <f t="shared" si="194"/>
        <v>3</v>
      </c>
    </row>
    <row r="4144" spans="7:15" ht="13.5" customHeight="1" x14ac:dyDescent="0.25">
      <c r="G4144" s="50">
        <v>42581</v>
      </c>
      <c r="H4144" s="51" t="s">
        <v>4</v>
      </c>
      <c r="I4144" s="124"/>
      <c r="J4144" s="51">
        <v>5</v>
      </c>
      <c r="K4144" s="51">
        <v>0</v>
      </c>
      <c r="L4144" s="52">
        <v>5</v>
      </c>
      <c r="M4144" s="49">
        <f t="shared" si="192"/>
        <v>2347</v>
      </c>
      <c r="N4144" s="2">
        <f t="shared" si="193"/>
        <v>3</v>
      </c>
      <c r="O4144" s="16">
        <f t="shared" si="194"/>
        <v>3</v>
      </c>
    </row>
    <row r="4145" spans="7:15" ht="13.5" customHeight="1" x14ac:dyDescent="0.25">
      <c r="G4145" s="50">
        <v>42581</v>
      </c>
      <c r="H4145" s="51" t="s">
        <v>4</v>
      </c>
      <c r="I4145" s="124"/>
      <c r="J4145" s="51">
        <v>5</v>
      </c>
      <c r="K4145" s="51">
        <v>0</v>
      </c>
      <c r="L4145" s="52">
        <v>5</v>
      </c>
      <c r="M4145" s="49">
        <f t="shared" si="192"/>
        <v>2347</v>
      </c>
      <c r="N4145" s="2">
        <f t="shared" si="193"/>
        <v>3</v>
      </c>
      <c r="O4145" s="16">
        <f t="shared" si="194"/>
        <v>3</v>
      </c>
    </row>
    <row r="4146" spans="7:15" ht="13.5" customHeight="1" x14ac:dyDescent="0.25">
      <c r="G4146" s="50">
        <v>42581</v>
      </c>
      <c r="H4146" s="51" t="s">
        <v>4</v>
      </c>
      <c r="I4146" s="124"/>
      <c r="J4146" s="51">
        <v>5</v>
      </c>
      <c r="K4146" s="51">
        <v>0</v>
      </c>
      <c r="L4146" s="52">
        <v>5</v>
      </c>
      <c r="M4146" s="49">
        <f t="shared" si="192"/>
        <v>2347</v>
      </c>
      <c r="N4146" s="2">
        <f t="shared" si="193"/>
        <v>3</v>
      </c>
      <c r="O4146" s="16">
        <f t="shared" si="194"/>
        <v>3</v>
      </c>
    </row>
    <row r="4147" spans="7:15" ht="13.5" customHeight="1" x14ac:dyDescent="0.25">
      <c r="G4147" s="50">
        <v>42581</v>
      </c>
      <c r="H4147" s="51" t="s">
        <v>4</v>
      </c>
      <c r="I4147" s="124"/>
      <c r="J4147" s="51">
        <v>5</v>
      </c>
      <c r="K4147" s="51">
        <v>0</v>
      </c>
      <c r="L4147" s="52">
        <v>5</v>
      </c>
      <c r="M4147" s="49">
        <f t="shared" si="192"/>
        <v>2347</v>
      </c>
      <c r="N4147" s="2">
        <f t="shared" si="193"/>
        <v>2</v>
      </c>
      <c r="O4147" s="16">
        <f t="shared" si="194"/>
        <v>3</v>
      </c>
    </row>
    <row r="4148" spans="7:15" ht="13.5" customHeight="1" x14ac:dyDescent="0.25">
      <c r="G4148" s="50">
        <v>42581</v>
      </c>
      <c r="H4148" s="51" t="s">
        <v>4</v>
      </c>
      <c r="I4148" s="124"/>
      <c r="J4148" s="51">
        <v>5</v>
      </c>
      <c r="K4148" s="51">
        <v>0</v>
      </c>
      <c r="L4148" s="52">
        <v>5</v>
      </c>
      <c r="M4148" s="49">
        <f t="shared" si="192"/>
        <v>2347</v>
      </c>
      <c r="N4148" s="2">
        <f t="shared" si="193"/>
        <v>1</v>
      </c>
      <c r="O4148" s="16">
        <f t="shared" si="194"/>
        <v>3</v>
      </c>
    </row>
    <row r="4149" spans="7:15" ht="13.5" customHeight="1" x14ac:dyDescent="0.25">
      <c r="G4149" s="50">
        <v>42581</v>
      </c>
      <c r="H4149" s="51" t="s">
        <v>4</v>
      </c>
      <c r="I4149" s="124"/>
      <c r="J4149" s="51">
        <v>5</v>
      </c>
      <c r="K4149" s="51">
        <v>0</v>
      </c>
      <c r="L4149" s="52">
        <v>6</v>
      </c>
      <c r="M4149" s="49">
        <f t="shared" si="192"/>
        <v>2348</v>
      </c>
      <c r="N4149" s="2">
        <f t="shared" si="193"/>
        <v>3</v>
      </c>
      <c r="O4149" s="16">
        <f t="shared" si="194"/>
        <v>3</v>
      </c>
    </row>
    <row r="4150" spans="7:15" ht="13.5" customHeight="1" x14ac:dyDescent="0.25">
      <c r="G4150" s="50">
        <v>42581</v>
      </c>
      <c r="H4150" s="51" t="s">
        <v>4</v>
      </c>
      <c r="I4150" s="124"/>
      <c r="J4150" s="51">
        <v>5</v>
      </c>
      <c r="K4150" s="51">
        <v>0</v>
      </c>
      <c r="L4150" s="52">
        <v>6</v>
      </c>
      <c r="M4150" s="49">
        <f t="shared" si="192"/>
        <v>2348</v>
      </c>
      <c r="N4150" s="2">
        <f t="shared" si="193"/>
        <v>3</v>
      </c>
      <c r="O4150" s="16">
        <f t="shared" si="194"/>
        <v>3</v>
      </c>
    </row>
    <row r="4151" spans="7:15" ht="13.5" customHeight="1" x14ac:dyDescent="0.25">
      <c r="G4151" s="50">
        <v>42581</v>
      </c>
      <c r="H4151" s="51" t="s">
        <v>4</v>
      </c>
      <c r="I4151" s="124"/>
      <c r="J4151" s="51">
        <v>5</v>
      </c>
      <c r="K4151" s="51">
        <v>0</v>
      </c>
      <c r="L4151" s="52">
        <v>6</v>
      </c>
      <c r="M4151" s="49">
        <f t="shared" si="192"/>
        <v>2348</v>
      </c>
      <c r="N4151" s="2">
        <f t="shared" si="193"/>
        <v>3</v>
      </c>
      <c r="O4151" s="16">
        <f t="shared" si="194"/>
        <v>3</v>
      </c>
    </row>
    <row r="4152" spans="7:15" ht="13.5" customHeight="1" x14ac:dyDescent="0.25">
      <c r="G4152" s="50">
        <v>42581</v>
      </c>
      <c r="H4152" s="51" t="s">
        <v>4</v>
      </c>
      <c r="I4152" s="124"/>
      <c r="J4152" s="51">
        <v>5</v>
      </c>
      <c r="K4152" s="51">
        <v>0</v>
      </c>
      <c r="L4152" s="52">
        <v>6</v>
      </c>
      <c r="M4152" s="49">
        <f t="shared" si="192"/>
        <v>2348</v>
      </c>
      <c r="N4152" s="2">
        <f t="shared" si="193"/>
        <v>2</v>
      </c>
      <c r="O4152" s="16">
        <f t="shared" si="194"/>
        <v>3</v>
      </c>
    </row>
    <row r="4153" spans="7:15" ht="13.5" customHeight="1" x14ac:dyDescent="0.25">
      <c r="G4153" s="50">
        <v>42581</v>
      </c>
      <c r="H4153" s="51" t="s">
        <v>4</v>
      </c>
      <c r="I4153" s="124"/>
      <c r="J4153" s="51">
        <v>5</v>
      </c>
      <c r="K4153" s="51">
        <v>0</v>
      </c>
      <c r="L4153" s="52">
        <v>6</v>
      </c>
      <c r="M4153" s="49">
        <f t="shared" si="192"/>
        <v>2348</v>
      </c>
      <c r="N4153" s="2">
        <f t="shared" si="193"/>
        <v>1</v>
      </c>
      <c r="O4153" s="16">
        <f t="shared" si="194"/>
        <v>3</v>
      </c>
    </row>
    <row r="4154" spans="7:15" ht="13.5" customHeight="1" x14ac:dyDescent="0.25">
      <c r="G4154" s="50">
        <v>42581</v>
      </c>
      <c r="H4154" s="51" t="s">
        <v>4</v>
      </c>
      <c r="I4154" s="124"/>
      <c r="J4154" s="51">
        <v>5</v>
      </c>
      <c r="K4154" s="51">
        <v>0</v>
      </c>
      <c r="L4154" s="52">
        <v>7</v>
      </c>
      <c r="M4154" s="49">
        <f t="shared" si="192"/>
        <v>2349</v>
      </c>
      <c r="N4154" s="2">
        <f t="shared" si="193"/>
        <v>3</v>
      </c>
      <c r="O4154" s="16">
        <f t="shared" si="194"/>
        <v>3</v>
      </c>
    </row>
    <row r="4155" spans="7:15" ht="13.5" customHeight="1" x14ac:dyDescent="0.25">
      <c r="G4155" s="50">
        <v>42581</v>
      </c>
      <c r="H4155" s="51" t="s">
        <v>4</v>
      </c>
      <c r="I4155" s="124"/>
      <c r="J4155" s="51">
        <v>5</v>
      </c>
      <c r="K4155" s="51">
        <v>0</v>
      </c>
      <c r="L4155" s="52">
        <v>7</v>
      </c>
      <c r="M4155" s="49">
        <f t="shared" si="192"/>
        <v>2349</v>
      </c>
      <c r="N4155" s="2">
        <f t="shared" si="193"/>
        <v>3</v>
      </c>
      <c r="O4155" s="16">
        <f t="shared" si="194"/>
        <v>3</v>
      </c>
    </row>
    <row r="4156" spans="7:15" ht="13.5" customHeight="1" x14ac:dyDescent="0.25">
      <c r="G4156" s="50">
        <v>42581</v>
      </c>
      <c r="H4156" s="51" t="s">
        <v>4</v>
      </c>
      <c r="I4156" s="124"/>
      <c r="J4156" s="51">
        <v>5</v>
      </c>
      <c r="K4156" s="51">
        <v>0</v>
      </c>
      <c r="L4156" s="52">
        <v>7</v>
      </c>
      <c r="M4156" s="49">
        <f t="shared" si="192"/>
        <v>2349</v>
      </c>
      <c r="N4156" s="2">
        <f t="shared" si="193"/>
        <v>3</v>
      </c>
      <c r="O4156" s="16">
        <f t="shared" si="194"/>
        <v>3</v>
      </c>
    </row>
    <row r="4157" spans="7:15" ht="13.5" customHeight="1" x14ac:dyDescent="0.25">
      <c r="G4157" s="50">
        <v>42581</v>
      </c>
      <c r="H4157" s="51" t="s">
        <v>4</v>
      </c>
      <c r="I4157" s="124"/>
      <c r="J4157" s="51">
        <v>5</v>
      </c>
      <c r="K4157" s="51">
        <v>0</v>
      </c>
      <c r="L4157" s="52">
        <v>7</v>
      </c>
      <c r="M4157" s="49">
        <f t="shared" si="192"/>
        <v>2349</v>
      </c>
      <c r="N4157" s="2">
        <f t="shared" si="193"/>
        <v>2</v>
      </c>
      <c r="O4157" s="16">
        <f t="shared" si="194"/>
        <v>3</v>
      </c>
    </row>
    <row r="4158" spans="7:15" ht="13.5" customHeight="1" x14ac:dyDescent="0.25">
      <c r="G4158" s="50">
        <v>42581</v>
      </c>
      <c r="H4158" s="51" t="s">
        <v>4</v>
      </c>
      <c r="I4158" s="124"/>
      <c r="J4158" s="51">
        <v>5</v>
      </c>
      <c r="K4158" s="51">
        <v>0</v>
      </c>
      <c r="L4158" s="52">
        <v>7</v>
      </c>
      <c r="M4158" s="49">
        <f t="shared" si="192"/>
        <v>2349</v>
      </c>
      <c r="N4158" s="2">
        <f t="shared" si="193"/>
        <v>1</v>
      </c>
      <c r="O4158" s="16">
        <f t="shared" si="194"/>
        <v>3</v>
      </c>
    </row>
    <row r="4159" spans="7:15" ht="13.5" customHeight="1" x14ac:dyDescent="0.25">
      <c r="G4159" s="50">
        <v>42581</v>
      </c>
      <c r="H4159" s="51" t="s">
        <v>4</v>
      </c>
      <c r="I4159" s="124"/>
      <c r="J4159" s="51">
        <v>5</v>
      </c>
      <c r="K4159" s="51">
        <v>0</v>
      </c>
      <c r="L4159" s="52">
        <v>8</v>
      </c>
      <c r="M4159" s="49">
        <f t="shared" si="192"/>
        <v>2350</v>
      </c>
      <c r="N4159" s="2">
        <f t="shared" si="193"/>
        <v>3</v>
      </c>
      <c r="O4159" s="16">
        <f t="shared" si="194"/>
        <v>3</v>
      </c>
    </row>
    <row r="4160" spans="7:15" ht="13.5" customHeight="1" x14ac:dyDescent="0.25">
      <c r="G4160" s="50">
        <v>42581</v>
      </c>
      <c r="H4160" s="51" t="s">
        <v>4</v>
      </c>
      <c r="I4160" s="124"/>
      <c r="J4160" s="51">
        <v>5</v>
      </c>
      <c r="K4160" s="51">
        <v>0</v>
      </c>
      <c r="L4160" s="52">
        <v>8</v>
      </c>
      <c r="M4160" s="49">
        <f t="shared" si="192"/>
        <v>2350</v>
      </c>
      <c r="N4160" s="2">
        <f t="shared" si="193"/>
        <v>3</v>
      </c>
      <c r="O4160" s="16">
        <f t="shared" si="194"/>
        <v>3</v>
      </c>
    </row>
    <row r="4161" spans="7:15" ht="13.5" customHeight="1" x14ac:dyDescent="0.25">
      <c r="G4161" s="50">
        <v>42581</v>
      </c>
      <c r="H4161" s="51" t="s">
        <v>4</v>
      </c>
      <c r="I4161" s="124"/>
      <c r="J4161" s="51">
        <v>5</v>
      </c>
      <c r="K4161" s="51">
        <v>0</v>
      </c>
      <c r="L4161" s="52">
        <v>8</v>
      </c>
      <c r="M4161" s="49">
        <f t="shared" si="192"/>
        <v>2350</v>
      </c>
      <c r="N4161" s="2">
        <f t="shared" si="193"/>
        <v>3</v>
      </c>
      <c r="O4161" s="16">
        <f t="shared" si="194"/>
        <v>3</v>
      </c>
    </row>
    <row r="4162" spans="7:15" ht="13.5" customHeight="1" x14ac:dyDescent="0.25">
      <c r="G4162" s="50">
        <v>42581</v>
      </c>
      <c r="H4162" s="51" t="s">
        <v>4</v>
      </c>
      <c r="I4162" s="124"/>
      <c r="J4162" s="51">
        <v>5</v>
      </c>
      <c r="K4162" s="51">
        <v>0</v>
      </c>
      <c r="L4162" s="52">
        <v>8</v>
      </c>
      <c r="M4162" s="49">
        <f t="shared" si="192"/>
        <v>2350</v>
      </c>
      <c r="N4162" s="2">
        <f t="shared" si="193"/>
        <v>2</v>
      </c>
      <c r="O4162" s="16">
        <f t="shared" si="194"/>
        <v>3</v>
      </c>
    </row>
    <row r="4163" spans="7:15" ht="13.5" customHeight="1" x14ac:dyDescent="0.25">
      <c r="G4163" s="50">
        <v>42581</v>
      </c>
      <c r="H4163" s="51" t="s">
        <v>4</v>
      </c>
      <c r="I4163" s="124"/>
      <c r="J4163" s="51">
        <v>5</v>
      </c>
      <c r="K4163" s="51">
        <v>0</v>
      </c>
      <c r="L4163" s="52">
        <v>8</v>
      </c>
      <c r="M4163" s="49">
        <f t="shared" si="192"/>
        <v>2350</v>
      </c>
      <c r="N4163" s="2">
        <f t="shared" si="193"/>
        <v>1</v>
      </c>
      <c r="O4163" s="16">
        <f t="shared" si="194"/>
        <v>3</v>
      </c>
    </row>
    <row r="4164" spans="7:15" ht="13.5" customHeight="1" x14ac:dyDescent="0.25">
      <c r="G4164" s="50">
        <v>42581</v>
      </c>
      <c r="H4164" s="51" t="s">
        <v>4</v>
      </c>
      <c r="I4164" s="124"/>
      <c r="J4164" s="51">
        <v>5</v>
      </c>
      <c r="K4164" s="51">
        <v>0</v>
      </c>
      <c r="L4164" s="52">
        <v>9</v>
      </c>
      <c r="M4164" s="49">
        <f t="shared" si="192"/>
        <v>2351</v>
      </c>
      <c r="N4164" s="2">
        <f t="shared" si="193"/>
        <v>3</v>
      </c>
      <c r="O4164" s="16">
        <f t="shared" si="194"/>
        <v>3</v>
      </c>
    </row>
    <row r="4165" spans="7:15" ht="13.5" customHeight="1" x14ac:dyDescent="0.25">
      <c r="G4165" s="50">
        <v>42581</v>
      </c>
      <c r="H4165" s="51" t="s">
        <v>4</v>
      </c>
      <c r="I4165" s="124"/>
      <c r="J4165" s="51">
        <v>5</v>
      </c>
      <c r="K4165" s="51">
        <v>0</v>
      </c>
      <c r="L4165" s="52">
        <v>9</v>
      </c>
      <c r="M4165" s="49">
        <f t="shared" si="192"/>
        <v>2351</v>
      </c>
      <c r="N4165" s="2">
        <f t="shared" si="193"/>
        <v>3</v>
      </c>
      <c r="O4165" s="16">
        <f t="shared" si="194"/>
        <v>3</v>
      </c>
    </row>
    <row r="4166" spans="7:15" ht="13.5" customHeight="1" x14ac:dyDescent="0.25">
      <c r="G4166" s="50">
        <v>42581</v>
      </c>
      <c r="H4166" s="51" t="s">
        <v>4</v>
      </c>
      <c r="I4166" s="124"/>
      <c r="J4166" s="51">
        <v>5</v>
      </c>
      <c r="K4166" s="51">
        <v>0</v>
      </c>
      <c r="L4166" s="52">
        <v>9</v>
      </c>
      <c r="M4166" s="49">
        <f t="shared" ref="M4166:M4229" si="195">IF(AND(G4166=G4165,L4166=L4165,I4166=I4165),M4165,M4165+1)</f>
        <v>2351</v>
      </c>
      <c r="N4166" s="2">
        <f t="shared" si="193"/>
        <v>3</v>
      </c>
      <c r="O4166" s="16">
        <f t="shared" si="194"/>
        <v>3</v>
      </c>
    </row>
    <row r="4167" spans="7:15" ht="13.5" customHeight="1" x14ac:dyDescent="0.25">
      <c r="G4167" s="50">
        <v>42581</v>
      </c>
      <c r="H4167" s="51" t="s">
        <v>4</v>
      </c>
      <c r="I4167" s="124"/>
      <c r="J4167" s="51">
        <v>5</v>
      </c>
      <c r="K4167" s="51">
        <v>0</v>
      </c>
      <c r="L4167" s="52">
        <v>9</v>
      </c>
      <c r="M4167" s="49">
        <f t="shared" si="195"/>
        <v>2351</v>
      </c>
      <c r="N4167" s="2">
        <f t="shared" si="193"/>
        <v>2</v>
      </c>
      <c r="O4167" s="16">
        <f t="shared" si="194"/>
        <v>3</v>
      </c>
    </row>
    <row r="4168" spans="7:15" ht="13.5" customHeight="1" x14ac:dyDescent="0.25">
      <c r="G4168" s="50">
        <v>42581</v>
      </c>
      <c r="H4168" s="51" t="s">
        <v>4</v>
      </c>
      <c r="I4168" s="124"/>
      <c r="J4168" s="51">
        <v>5</v>
      </c>
      <c r="K4168" s="51">
        <v>0</v>
      </c>
      <c r="L4168" s="52">
        <v>9</v>
      </c>
      <c r="M4168" s="49">
        <f t="shared" si="195"/>
        <v>2351</v>
      </c>
      <c r="N4168" s="2">
        <f t="shared" si="193"/>
        <v>1</v>
      </c>
      <c r="O4168" s="16">
        <f t="shared" si="194"/>
        <v>3</v>
      </c>
    </row>
    <row r="4169" spans="7:15" ht="13.5" customHeight="1" x14ac:dyDescent="0.25">
      <c r="G4169" s="50">
        <v>42588</v>
      </c>
      <c r="H4169" s="51" t="s">
        <v>3</v>
      </c>
      <c r="I4169" s="124"/>
      <c r="J4169" s="51">
        <v>4</v>
      </c>
      <c r="K4169" s="51">
        <v>7</v>
      </c>
      <c r="L4169" s="52">
        <v>1</v>
      </c>
      <c r="M4169" s="49">
        <f t="shared" si="195"/>
        <v>2352</v>
      </c>
      <c r="N4169" s="2">
        <f t="shared" ref="N4169:N4232" si="196">IF(M4169=M4171,3,IF(M4169=M4170,2,1))</f>
        <v>3</v>
      </c>
      <c r="O4169" s="16">
        <f t="shared" ref="O4169:O4232" si="197">IF(N4167=3,3,IF(N4168=3,3,IF(N4168=2,2,N4169)))</f>
        <v>3</v>
      </c>
    </row>
    <row r="4170" spans="7:15" ht="13.5" customHeight="1" x14ac:dyDescent="0.25">
      <c r="G4170" s="50">
        <v>42588</v>
      </c>
      <c r="H4170" s="51" t="s">
        <v>3</v>
      </c>
      <c r="I4170" s="124"/>
      <c r="J4170" s="51">
        <v>4</v>
      </c>
      <c r="K4170" s="51">
        <v>7</v>
      </c>
      <c r="L4170" s="52">
        <v>1</v>
      </c>
      <c r="M4170" s="49">
        <f t="shared" si="195"/>
        <v>2352</v>
      </c>
      <c r="N4170" s="2">
        <f t="shared" si="196"/>
        <v>3</v>
      </c>
      <c r="O4170" s="16">
        <f t="shared" si="197"/>
        <v>3</v>
      </c>
    </row>
    <row r="4171" spans="7:15" ht="13.5" customHeight="1" x14ac:dyDescent="0.25">
      <c r="G4171" s="50">
        <v>42588</v>
      </c>
      <c r="H4171" s="51" t="s">
        <v>3</v>
      </c>
      <c r="I4171" s="124"/>
      <c r="J4171" s="51">
        <v>4</v>
      </c>
      <c r="K4171" s="51">
        <v>7</v>
      </c>
      <c r="L4171" s="52">
        <v>1</v>
      </c>
      <c r="M4171" s="49">
        <f t="shared" si="195"/>
        <v>2352</v>
      </c>
      <c r="N4171" s="2">
        <f t="shared" si="196"/>
        <v>3</v>
      </c>
      <c r="O4171" s="16">
        <f t="shared" si="197"/>
        <v>3</v>
      </c>
    </row>
    <row r="4172" spans="7:15" ht="13.5" customHeight="1" x14ac:dyDescent="0.25">
      <c r="G4172" s="50">
        <v>42588</v>
      </c>
      <c r="H4172" s="51" t="s">
        <v>3</v>
      </c>
      <c r="I4172" s="124"/>
      <c r="J4172" s="51">
        <v>4</v>
      </c>
      <c r="K4172" s="51">
        <v>7</v>
      </c>
      <c r="L4172" s="52">
        <v>1</v>
      </c>
      <c r="M4172" s="49">
        <f t="shared" si="195"/>
        <v>2352</v>
      </c>
      <c r="N4172" s="2">
        <f t="shared" si="196"/>
        <v>2</v>
      </c>
      <c r="O4172" s="16">
        <f t="shared" si="197"/>
        <v>3</v>
      </c>
    </row>
    <row r="4173" spans="7:15" ht="13.5" customHeight="1" x14ac:dyDescent="0.25">
      <c r="G4173" s="50">
        <v>42588</v>
      </c>
      <c r="H4173" s="51" t="s">
        <v>3</v>
      </c>
      <c r="I4173" s="124"/>
      <c r="J4173" s="51">
        <v>4</v>
      </c>
      <c r="K4173" s="51">
        <v>7</v>
      </c>
      <c r="L4173" s="52">
        <v>1</v>
      </c>
      <c r="M4173" s="49">
        <f t="shared" si="195"/>
        <v>2352</v>
      </c>
      <c r="N4173" s="2">
        <f t="shared" si="196"/>
        <v>1</v>
      </c>
      <c r="O4173" s="16">
        <f t="shared" si="197"/>
        <v>3</v>
      </c>
    </row>
    <row r="4174" spans="7:15" ht="13.5" customHeight="1" x14ac:dyDescent="0.25">
      <c r="G4174" s="50">
        <v>42588</v>
      </c>
      <c r="H4174" s="51" t="s">
        <v>3</v>
      </c>
      <c r="I4174" s="124"/>
      <c r="J4174" s="51">
        <v>4</v>
      </c>
      <c r="K4174" s="51">
        <v>7</v>
      </c>
      <c r="L4174" s="52">
        <v>3</v>
      </c>
      <c r="M4174" s="49">
        <f t="shared" si="195"/>
        <v>2353</v>
      </c>
      <c r="N4174" s="2">
        <f t="shared" si="196"/>
        <v>3</v>
      </c>
      <c r="O4174" s="16">
        <f t="shared" si="197"/>
        <v>3</v>
      </c>
    </row>
    <row r="4175" spans="7:15" ht="13.5" customHeight="1" x14ac:dyDescent="0.25">
      <c r="G4175" s="50">
        <v>42588</v>
      </c>
      <c r="H4175" s="51" t="s">
        <v>3</v>
      </c>
      <c r="I4175" s="124"/>
      <c r="J4175" s="51">
        <v>4</v>
      </c>
      <c r="K4175" s="51">
        <v>7</v>
      </c>
      <c r="L4175" s="52">
        <v>3</v>
      </c>
      <c r="M4175" s="49">
        <f t="shared" si="195"/>
        <v>2353</v>
      </c>
      <c r="N4175" s="2">
        <f t="shared" si="196"/>
        <v>3</v>
      </c>
      <c r="O4175" s="16">
        <f t="shared" si="197"/>
        <v>3</v>
      </c>
    </row>
    <row r="4176" spans="7:15" ht="13.5" customHeight="1" x14ac:dyDescent="0.25">
      <c r="G4176" s="50">
        <v>42588</v>
      </c>
      <c r="H4176" s="51" t="s">
        <v>3</v>
      </c>
      <c r="I4176" s="124"/>
      <c r="J4176" s="51">
        <v>4</v>
      </c>
      <c r="K4176" s="51">
        <v>7</v>
      </c>
      <c r="L4176" s="52">
        <v>3</v>
      </c>
      <c r="M4176" s="49">
        <f t="shared" si="195"/>
        <v>2353</v>
      </c>
      <c r="N4176" s="2">
        <f t="shared" si="196"/>
        <v>3</v>
      </c>
      <c r="O4176" s="16">
        <f t="shared" si="197"/>
        <v>3</v>
      </c>
    </row>
    <row r="4177" spans="7:15" ht="13.5" customHeight="1" x14ac:dyDescent="0.25">
      <c r="G4177" s="50">
        <v>42588</v>
      </c>
      <c r="H4177" s="51" t="s">
        <v>3</v>
      </c>
      <c r="I4177" s="124"/>
      <c r="J4177" s="51">
        <v>4</v>
      </c>
      <c r="K4177" s="51">
        <v>7</v>
      </c>
      <c r="L4177" s="52">
        <v>3</v>
      </c>
      <c r="M4177" s="49">
        <f t="shared" si="195"/>
        <v>2353</v>
      </c>
      <c r="N4177" s="2">
        <f t="shared" si="196"/>
        <v>2</v>
      </c>
      <c r="O4177" s="16">
        <f t="shared" si="197"/>
        <v>3</v>
      </c>
    </row>
    <row r="4178" spans="7:15" ht="13.5" customHeight="1" x14ac:dyDescent="0.25">
      <c r="G4178" s="50">
        <v>42588</v>
      </c>
      <c r="H4178" s="51" t="s">
        <v>3</v>
      </c>
      <c r="I4178" s="124"/>
      <c r="J4178" s="51">
        <v>4</v>
      </c>
      <c r="K4178" s="51">
        <v>7</v>
      </c>
      <c r="L4178" s="52">
        <v>3</v>
      </c>
      <c r="M4178" s="49">
        <f t="shared" si="195"/>
        <v>2353</v>
      </c>
      <c r="N4178" s="2">
        <f t="shared" si="196"/>
        <v>1</v>
      </c>
      <c r="O4178" s="16">
        <f t="shared" si="197"/>
        <v>3</v>
      </c>
    </row>
    <row r="4179" spans="7:15" ht="13.5" customHeight="1" x14ac:dyDescent="0.25">
      <c r="G4179" s="50">
        <v>42588</v>
      </c>
      <c r="H4179" s="51" t="s">
        <v>3</v>
      </c>
      <c r="I4179" s="124"/>
      <c r="J4179" s="51">
        <v>4</v>
      </c>
      <c r="K4179" s="51">
        <v>7</v>
      </c>
      <c r="L4179" s="52">
        <v>4</v>
      </c>
      <c r="M4179" s="49">
        <f t="shared" si="195"/>
        <v>2354</v>
      </c>
      <c r="N4179" s="2">
        <f t="shared" si="196"/>
        <v>3</v>
      </c>
      <c r="O4179" s="16">
        <f t="shared" si="197"/>
        <v>3</v>
      </c>
    </row>
    <row r="4180" spans="7:15" ht="13.5" customHeight="1" x14ac:dyDescent="0.25">
      <c r="G4180" s="50">
        <v>42588</v>
      </c>
      <c r="H4180" s="51" t="s">
        <v>3</v>
      </c>
      <c r="I4180" s="124"/>
      <c r="J4180" s="51">
        <v>4</v>
      </c>
      <c r="K4180" s="51">
        <v>7</v>
      </c>
      <c r="L4180" s="52">
        <v>4</v>
      </c>
      <c r="M4180" s="49">
        <f t="shared" si="195"/>
        <v>2354</v>
      </c>
      <c r="N4180" s="2">
        <f t="shared" si="196"/>
        <v>3</v>
      </c>
      <c r="O4180" s="16">
        <f t="shared" si="197"/>
        <v>3</v>
      </c>
    </row>
    <row r="4181" spans="7:15" ht="13.5" customHeight="1" x14ac:dyDescent="0.25">
      <c r="G4181" s="50">
        <v>42588</v>
      </c>
      <c r="H4181" s="51" t="s">
        <v>3</v>
      </c>
      <c r="I4181" s="124"/>
      <c r="J4181" s="51">
        <v>4</v>
      </c>
      <c r="K4181" s="51">
        <v>7</v>
      </c>
      <c r="L4181" s="52">
        <v>4</v>
      </c>
      <c r="M4181" s="49">
        <f t="shared" si="195"/>
        <v>2354</v>
      </c>
      <c r="N4181" s="2">
        <f t="shared" si="196"/>
        <v>3</v>
      </c>
      <c r="O4181" s="16">
        <f t="shared" si="197"/>
        <v>3</v>
      </c>
    </row>
    <row r="4182" spans="7:15" ht="13.5" customHeight="1" x14ac:dyDescent="0.25">
      <c r="G4182" s="50">
        <v>42588</v>
      </c>
      <c r="H4182" s="51" t="s">
        <v>3</v>
      </c>
      <c r="I4182" s="124"/>
      <c r="J4182" s="51">
        <v>4</v>
      </c>
      <c r="K4182" s="51">
        <v>7</v>
      </c>
      <c r="L4182" s="52">
        <v>4</v>
      </c>
      <c r="M4182" s="49">
        <f t="shared" si="195"/>
        <v>2354</v>
      </c>
      <c r="N4182" s="2">
        <f t="shared" si="196"/>
        <v>2</v>
      </c>
      <c r="O4182" s="16">
        <f t="shared" si="197"/>
        <v>3</v>
      </c>
    </row>
    <row r="4183" spans="7:15" ht="13.5" customHeight="1" x14ac:dyDescent="0.25">
      <c r="G4183" s="50">
        <v>42588</v>
      </c>
      <c r="H4183" s="51" t="s">
        <v>3</v>
      </c>
      <c r="I4183" s="124"/>
      <c r="J4183" s="51">
        <v>4</v>
      </c>
      <c r="K4183" s="51">
        <v>7</v>
      </c>
      <c r="L4183" s="52">
        <v>4</v>
      </c>
      <c r="M4183" s="49">
        <f t="shared" si="195"/>
        <v>2354</v>
      </c>
      <c r="N4183" s="2">
        <f t="shared" si="196"/>
        <v>1</v>
      </c>
      <c r="O4183" s="16">
        <f t="shared" si="197"/>
        <v>3</v>
      </c>
    </row>
    <row r="4184" spans="7:15" ht="13.5" customHeight="1" x14ac:dyDescent="0.25">
      <c r="G4184" s="50">
        <v>42588</v>
      </c>
      <c r="H4184" s="51" t="s">
        <v>3</v>
      </c>
      <c r="I4184" s="124"/>
      <c r="J4184" s="51">
        <v>4</v>
      </c>
      <c r="K4184" s="51">
        <v>7</v>
      </c>
      <c r="L4184" s="52">
        <v>5</v>
      </c>
      <c r="M4184" s="49">
        <f t="shared" si="195"/>
        <v>2355</v>
      </c>
      <c r="N4184" s="2">
        <f t="shared" si="196"/>
        <v>3</v>
      </c>
      <c r="O4184" s="16">
        <f t="shared" si="197"/>
        <v>3</v>
      </c>
    </row>
    <row r="4185" spans="7:15" ht="13.5" customHeight="1" x14ac:dyDescent="0.25">
      <c r="G4185" s="50">
        <v>42588</v>
      </c>
      <c r="H4185" s="51" t="s">
        <v>3</v>
      </c>
      <c r="I4185" s="124"/>
      <c r="J4185" s="51">
        <v>4</v>
      </c>
      <c r="K4185" s="51">
        <v>7</v>
      </c>
      <c r="L4185" s="52">
        <v>5</v>
      </c>
      <c r="M4185" s="49">
        <f t="shared" si="195"/>
        <v>2355</v>
      </c>
      <c r="N4185" s="2">
        <f t="shared" si="196"/>
        <v>3</v>
      </c>
      <c r="O4185" s="16">
        <f t="shared" si="197"/>
        <v>3</v>
      </c>
    </row>
    <row r="4186" spans="7:15" ht="13.5" customHeight="1" x14ac:dyDescent="0.25">
      <c r="G4186" s="50">
        <v>42588</v>
      </c>
      <c r="H4186" s="51" t="s">
        <v>3</v>
      </c>
      <c r="I4186" s="124"/>
      <c r="J4186" s="51">
        <v>4</v>
      </c>
      <c r="K4186" s="51">
        <v>7</v>
      </c>
      <c r="L4186" s="52">
        <v>5</v>
      </c>
      <c r="M4186" s="49">
        <f t="shared" si="195"/>
        <v>2355</v>
      </c>
      <c r="N4186" s="2">
        <f t="shared" si="196"/>
        <v>3</v>
      </c>
      <c r="O4186" s="16">
        <f t="shared" si="197"/>
        <v>3</v>
      </c>
    </row>
    <row r="4187" spans="7:15" ht="13.5" customHeight="1" x14ac:dyDescent="0.25">
      <c r="G4187" s="50">
        <v>42588</v>
      </c>
      <c r="H4187" s="51" t="s">
        <v>3</v>
      </c>
      <c r="I4187" s="124"/>
      <c r="J4187" s="51">
        <v>4</v>
      </c>
      <c r="K4187" s="51">
        <v>7</v>
      </c>
      <c r="L4187" s="52">
        <v>5</v>
      </c>
      <c r="M4187" s="49">
        <f t="shared" si="195"/>
        <v>2355</v>
      </c>
      <c r="N4187" s="2">
        <f t="shared" si="196"/>
        <v>2</v>
      </c>
      <c r="O4187" s="16">
        <f t="shared" si="197"/>
        <v>3</v>
      </c>
    </row>
    <row r="4188" spans="7:15" ht="13.5" customHeight="1" x14ac:dyDescent="0.25">
      <c r="G4188" s="50">
        <v>42588</v>
      </c>
      <c r="H4188" s="51" t="s">
        <v>3</v>
      </c>
      <c r="I4188" s="124"/>
      <c r="J4188" s="51">
        <v>4</v>
      </c>
      <c r="K4188" s="51">
        <v>7</v>
      </c>
      <c r="L4188" s="52">
        <v>5</v>
      </c>
      <c r="M4188" s="49">
        <f t="shared" si="195"/>
        <v>2355</v>
      </c>
      <c r="N4188" s="2">
        <f t="shared" si="196"/>
        <v>1</v>
      </c>
      <c r="O4188" s="16">
        <f t="shared" si="197"/>
        <v>3</v>
      </c>
    </row>
    <row r="4189" spans="7:15" ht="13.5" customHeight="1" x14ac:dyDescent="0.25">
      <c r="G4189" s="50">
        <v>42588</v>
      </c>
      <c r="H4189" s="51" t="s">
        <v>3</v>
      </c>
      <c r="I4189" s="124"/>
      <c r="J4189" s="51">
        <v>4</v>
      </c>
      <c r="K4189" s="51">
        <v>7</v>
      </c>
      <c r="L4189" s="52">
        <v>6</v>
      </c>
      <c r="M4189" s="49">
        <f t="shared" si="195"/>
        <v>2356</v>
      </c>
      <c r="N4189" s="2">
        <f t="shared" si="196"/>
        <v>3</v>
      </c>
      <c r="O4189" s="16">
        <f t="shared" si="197"/>
        <v>3</v>
      </c>
    </row>
    <row r="4190" spans="7:15" ht="13.5" customHeight="1" x14ac:dyDescent="0.25">
      <c r="G4190" s="50">
        <v>42588</v>
      </c>
      <c r="H4190" s="51" t="s">
        <v>3</v>
      </c>
      <c r="I4190" s="124"/>
      <c r="J4190" s="51">
        <v>4</v>
      </c>
      <c r="K4190" s="51">
        <v>7</v>
      </c>
      <c r="L4190" s="52">
        <v>6</v>
      </c>
      <c r="M4190" s="49">
        <f t="shared" si="195"/>
        <v>2356</v>
      </c>
      <c r="N4190" s="2">
        <f t="shared" si="196"/>
        <v>3</v>
      </c>
      <c r="O4190" s="16">
        <f t="shared" si="197"/>
        <v>3</v>
      </c>
    </row>
    <row r="4191" spans="7:15" ht="13.5" customHeight="1" x14ac:dyDescent="0.25">
      <c r="G4191" s="50">
        <v>42588</v>
      </c>
      <c r="H4191" s="51" t="s">
        <v>3</v>
      </c>
      <c r="I4191" s="124"/>
      <c r="J4191" s="51">
        <v>4</v>
      </c>
      <c r="K4191" s="51">
        <v>7</v>
      </c>
      <c r="L4191" s="52">
        <v>6</v>
      </c>
      <c r="M4191" s="49">
        <f t="shared" si="195"/>
        <v>2356</v>
      </c>
      <c r="N4191" s="2">
        <f t="shared" si="196"/>
        <v>3</v>
      </c>
      <c r="O4191" s="16">
        <f t="shared" si="197"/>
        <v>3</v>
      </c>
    </row>
    <row r="4192" spans="7:15" ht="13.5" customHeight="1" x14ac:dyDescent="0.25">
      <c r="G4192" s="50">
        <v>42588</v>
      </c>
      <c r="H4192" s="51" t="s">
        <v>3</v>
      </c>
      <c r="I4192" s="124"/>
      <c r="J4192" s="51">
        <v>4</v>
      </c>
      <c r="K4192" s="51">
        <v>7</v>
      </c>
      <c r="L4192" s="52">
        <v>6</v>
      </c>
      <c r="M4192" s="49">
        <f t="shared" si="195"/>
        <v>2356</v>
      </c>
      <c r="N4192" s="2">
        <f t="shared" si="196"/>
        <v>2</v>
      </c>
      <c r="O4192" s="16">
        <f t="shared" si="197"/>
        <v>3</v>
      </c>
    </row>
    <row r="4193" spans="7:15" ht="13.5" customHeight="1" x14ac:dyDescent="0.25">
      <c r="G4193" s="50">
        <v>42588</v>
      </c>
      <c r="H4193" s="51" t="s">
        <v>3</v>
      </c>
      <c r="I4193" s="124"/>
      <c r="J4193" s="51">
        <v>4</v>
      </c>
      <c r="K4193" s="51">
        <v>7</v>
      </c>
      <c r="L4193" s="52">
        <v>6</v>
      </c>
      <c r="M4193" s="49">
        <f t="shared" si="195"/>
        <v>2356</v>
      </c>
      <c r="N4193" s="2">
        <f t="shared" si="196"/>
        <v>1</v>
      </c>
      <c r="O4193" s="16">
        <f t="shared" si="197"/>
        <v>3</v>
      </c>
    </row>
    <row r="4194" spans="7:15" ht="13.5" customHeight="1" x14ac:dyDescent="0.25">
      <c r="G4194" s="50">
        <v>42588</v>
      </c>
      <c r="H4194" s="51" t="s">
        <v>3</v>
      </c>
      <c r="I4194" s="124"/>
      <c r="J4194" s="51">
        <v>4</v>
      </c>
      <c r="K4194" s="51">
        <v>7</v>
      </c>
      <c r="L4194" s="52">
        <v>7</v>
      </c>
      <c r="M4194" s="49">
        <f t="shared" si="195"/>
        <v>2357</v>
      </c>
      <c r="N4194" s="2">
        <f t="shared" si="196"/>
        <v>3</v>
      </c>
      <c r="O4194" s="16">
        <f t="shared" si="197"/>
        <v>3</v>
      </c>
    </row>
    <row r="4195" spans="7:15" ht="13.5" customHeight="1" x14ac:dyDescent="0.25">
      <c r="G4195" s="50">
        <v>42588</v>
      </c>
      <c r="H4195" s="51" t="s">
        <v>3</v>
      </c>
      <c r="I4195" s="124"/>
      <c r="J4195" s="51">
        <v>4</v>
      </c>
      <c r="K4195" s="51">
        <v>7</v>
      </c>
      <c r="L4195" s="52">
        <v>7</v>
      </c>
      <c r="M4195" s="49">
        <f t="shared" si="195"/>
        <v>2357</v>
      </c>
      <c r="N4195" s="2">
        <f t="shared" si="196"/>
        <v>3</v>
      </c>
      <c r="O4195" s="16">
        <f t="shared" si="197"/>
        <v>3</v>
      </c>
    </row>
    <row r="4196" spans="7:15" ht="13.5" customHeight="1" x14ac:dyDescent="0.25">
      <c r="G4196" s="50">
        <v>42588</v>
      </c>
      <c r="H4196" s="51" t="s">
        <v>3</v>
      </c>
      <c r="I4196" s="124"/>
      <c r="J4196" s="51">
        <v>4</v>
      </c>
      <c r="K4196" s="51">
        <v>7</v>
      </c>
      <c r="L4196" s="52">
        <v>7</v>
      </c>
      <c r="M4196" s="49">
        <f t="shared" si="195"/>
        <v>2357</v>
      </c>
      <c r="N4196" s="2">
        <f t="shared" si="196"/>
        <v>3</v>
      </c>
      <c r="O4196" s="16">
        <f t="shared" si="197"/>
        <v>3</v>
      </c>
    </row>
    <row r="4197" spans="7:15" ht="13.5" customHeight="1" x14ac:dyDescent="0.25">
      <c r="G4197" s="50">
        <v>42588</v>
      </c>
      <c r="H4197" s="51" t="s">
        <v>3</v>
      </c>
      <c r="I4197" s="124"/>
      <c r="J4197" s="51">
        <v>4</v>
      </c>
      <c r="K4197" s="51">
        <v>7</v>
      </c>
      <c r="L4197" s="52">
        <v>7</v>
      </c>
      <c r="M4197" s="49">
        <f t="shared" si="195"/>
        <v>2357</v>
      </c>
      <c r="N4197" s="2">
        <f t="shared" si="196"/>
        <v>2</v>
      </c>
      <c r="O4197" s="16">
        <f t="shared" si="197"/>
        <v>3</v>
      </c>
    </row>
    <row r="4198" spans="7:15" ht="13.5" customHeight="1" x14ac:dyDescent="0.25">
      <c r="G4198" s="50">
        <v>42588</v>
      </c>
      <c r="H4198" s="51" t="s">
        <v>3</v>
      </c>
      <c r="I4198" s="124"/>
      <c r="J4198" s="51">
        <v>4</v>
      </c>
      <c r="K4198" s="51">
        <v>7</v>
      </c>
      <c r="L4198" s="52">
        <v>7</v>
      </c>
      <c r="M4198" s="49">
        <f t="shared" si="195"/>
        <v>2357</v>
      </c>
      <c r="N4198" s="2">
        <f t="shared" si="196"/>
        <v>1</v>
      </c>
      <c r="O4198" s="16">
        <f t="shared" si="197"/>
        <v>3</v>
      </c>
    </row>
    <row r="4199" spans="7:15" ht="13.5" customHeight="1" x14ac:dyDescent="0.25">
      <c r="G4199" s="50">
        <v>42588</v>
      </c>
      <c r="H4199" s="51" t="s">
        <v>3</v>
      </c>
      <c r="I4199" s="124"/>
      <c r="J4199" s="51">
        <v>4</v>
      </c>
      <c r="K4199" s="51">
        <v>7</v>
      </c>
      <c r="L4199" s="52">
        <v>8</v>
      </c>
      <c r="M4199" s="49">
        <f t="shared" si="195"/>
        <v>2358</v>
      </c>
      <c r="N4199" s="2">
        <f t="shared" si="196"/>
        <v>3</v>
      </c>
      <c r="O4199" s="16">
        <f t="shared" si="197"/>
        <v>3</v>
      </c>
    </row>
    <row r="4200" spans="7:15" ht="13.5" customHeight="1" x14ac:dyDescent="0.25">
      <c r="G4200" s="50">
        <v>42588</v>
      </c>
      <c r="H4200" s="51" t="s">
        <v>3</v>
      </c>
      <c r="I4200" s="124"/>
      <c r="J4200" s="51">
        <v>4</v>
      </c>
      <c r="K4200" s="51">
        <v>7</v>
      </c>
      <c r="L4200" s="52">
        <v>8</v>
      </c>
      <c r="M4200" s="49">
        <f t="shared" si="195"/>
        <v>2358</v>
      </c>
      <c r="N4200" s="2">
        <f t="shared" si="196"/>
        <v>3</v>
      </c>
      <c r="O4200" s="16">
        <f t="shared" si="197"/>
        <v>3</v>
      </c>
    </row>
    <row r="4201" spans="7:15" ht="13.5" customHeight="1" x14ac:dyDescent="0.25">
      <c r="G4201" s="50">
        <v>42588</v>
      </c>
      <c r="H4201" s="51" t="s">
        <v>3</v>
      </c>
      <c r="I4201" s="124"/>
      <c r="J4201" s="51">
        <v>4</v>
      </c>
      <c r="K4201" s="51">
        <v>7</v>
      </c>
      <c r="L4201" s="52">
        <v>8</v>
      </c>
      <c r="M4201" s="49">
        <f t="shared" si="195"/>
        <v>2358</v>
      </c>
      <c r="N4201" s="2">
        <f t="shared" si="196"/>
        <v>3</v>
      </c>
      <c r="O4201" s="16">
        <f t="shared" si="197"/>
        <v>3</v>
      </c>
    </row>
    <row r="4202" spans="7:15" ht="13.5" customHeight="1" x14ac:dyDescent="0.25">
      <c r="G4202" s="50">
        <v>42588</v>
      </c>
      <c r="H4202" s="51" t="s">
        <v>3</v>
      </c>
      <c r="I4202" s="124"/>
      <c r="J4202" s="51">
        <v>4</v>
      </c>
      <c r="K4202" s="51">
        <v>7</v>
      </c>
      <c r="L4202" s="52">
        <v>8</v>
      </c>
      <c r="M4202" s="49">
        <f t="shared" si="195"/>
        <v>2358</v>
      </c>
      <c r="N4202" s="2">
        <f t="shared" si="196"/>
        <v>2</v>
      </c>
      <c r="O4202" s="16">
        <f t="shared" si="197"/>
        <v>3</v>
      </c>
    </row>
    <row r="4203" spans="7:15" ht="13.5" customHeight="1" x14ac:dyDescent="0.25">
      <c r="G4203" s="50">
        <v>42588</v>
      </c>
      <c r="H4203" s="51" t="s">
        <v>3</v>
      </c>
      <c r="I4203" s="124"/>
      <c r="J4203" s="51">
        <v>4</v>
      </c>
      <c r="K4203" s="51">
        <v>7</v>
      </c>
      <c r="L4203" s="52">
        <v>8</v>
      </c>
      <c r="M4203" s="49">
        <f t="shared" si="195"/>
        <v>2358</v>
      </c>
      <c r="N4203" s="2">
        <f t="shared" si="196"/>
        <v>1</v>
      </c>
      <c r="O4203" s="16">
        <f t="shared" si="197"/>
        <v>3</v>
      </c>
    </row>
    <row r="4204" spans="7:15" ht="13.5" customHeight="1" x14ac:dyDescent="0.25">
      <c r="G4204" s="50">
        <v>42588</v>
      </c>
      <c r="H4204" s="51" t="s">
        <v>3</v>
      </c>
      <c r="I4204" s="124"/>
      <c r="J4204" s="51">
        <v>4</v>
      </c>
      <c r="K4204" s="51">
        <v>7</v>
      </c>
      <c r="L4204" s="52">
        <v>9</v>
      </c>
      <c r="M4204" s="49">
        <f t="shared" si="195"/>
        <v>2359</v>
      </c>
      <c r="N4204" s="2">
        <f t="shared" si="196"/>
        <v>3</v>
      </c>
      <c r="O4204" s="16">
        <f t="shared" si="197"/>
        <v>3</v>
      </c>
    </row>
    <row r="4205" spans="7:15" ht="13.5" customHeight="1" x14ac:dyDescent="0.25">
      <c r="G4205" s="50">
        <v>42588</v>
      </c>
      <c r="H4205" s="51" t="s">
        <v>3</v>
      </c>
      <c r="I4205" s="124"/>
      <c r="J4205" s="51">
        <v>4</v>
      </c>
      <c r="K4205" s="51">
        <v>7</v>
      </c>
      <c r="L4205" s="52">
        <v>9</v>
      </c>
      <c r="M4205" s="49">
        <f t="shared" si="195"/>
        <v>2359</v>
      </c>
      <c r="N4205" s="2">
        <f t="shared" si="196"/>
        <v>3</v>
      </c>
      <c r="O4205" s="16">
        <f t="shared" si="197"/>
        <v>3</v>
      </c>
    </row>
    <row r="4206" spans="7:15" ht="13.5" customHeight="1" x14ac:dyDescent="0.25">
      <c r="G4206" s="50">
        <v>42588</v>
      </c>
      <c r="H4206" s="51" t="s">
        <v>3</v>
      </c>
      <c r="I4206" s="124"/>
      <c r="J4206" s="51">
        <v>4</v>
      </c>
      <c r="K4206" s="51">
        <v>7</v>
      </c>
      <c r="L4206" s="52">
        <v>9</v>
      </c>
      <c r="M4206" s="49">
        <f t="shared" si="195"/>
        <v>2359</v>
      </c>
      <c r="N4206" s="2">
        <f t="shared" si="196"/>
        <v>3</v>
      </c>
      <c r="O4206" s="16">
        <f t="shared" si="197"/>
        <v>3</v>
      </c>
    </row>
    <row r="4207" spans="7:15" ht="13.5" customHeight="1" x14ac:dyDescent="0.25">
      <c r="G4207" s="50">
        <v>42588</v>
      </c>
      <c r="H4207" s="51" t="s">
        <v>3</v>
      </c>
      <c r="I4207" s="124"/>
      <c r="J4207" s="51">
        <v>4</v>
      </c>
      <c r="K4207" s="51">
        <v>7</v>
      </c>
      <c r="L4207" s="52">
        <v>9</v>
      </c>
      <c r="M4207" s="49">
        <f t="shared" si="195"/>
        <v>2359</v>
      </c>
      <c r="N4207" s="2">
        <f t="shared" si="196"/>
        <v>2</v>
      </c>
      <c r="O4207" s="16">
        <f t="shared" si="197"/>
        <v>3</v>
      </c>
    </row>
    <row r="4208" spans="7:15" ht="13.5" customHeight="1" x14ac:dyDescent="0.25">
      <c r="G4208" s="50">
        <v>42588</v>
      </c>
      <c r="H4208" s="51" t="s">
        <v>3</v>
      </c>
      <c r="I4208" s="124"/>
      <c r="J4208" s="51">
        <v>4</v>
      </c>
      <c r="K4208" s="51">
        <v>7</v>
      </c>
      <c r="L4208" s="52">
        <v>9</v>
      </c>
      <c r="M4208" s="49">
        <f t="shared" si="195"/>
        <v>2359</v>
      </c>
      <c r="N4208" s="2">
        <f t="shared" si="196"/>
        <v>1</v>
      </c>
      <c r="O4208" s="16">
        <f t="shared" si="197"/>
        <v>3</v>
      </c>
    </row>
    <row r="4209" spans="7:15" ht="13.5" customHeight="1" x14ac:dyDescent="0.25">
      <c r="G4209" s="50">
        <v>42595</v>
      </c>
      <c r="H4209" s="51" t="s">
        <v>4</v>
      </c>
      <c r="I4209" s="124"/>
      <c r="J4209" s="51">
        <v>4</v>
      </c>
      <c r="K4209" s="51">
        <v>3</v>
      </c>
      <c r="L4209" s="52">
        <v>1</v>
      </c>
      <c r="M4209" s="49">
        <f t="shared" si="195"/>
        <v>2360</v>
      </c>
      <c r="N4209" s="2">
        <f t="shared" si="196"/>
        <v>3</v>
      </c>
      <c r="O4209" s="16">
        <f t="shared" si="197"/>
        <v>3</v>
      </c>
    </row>
    <row r="4210" spans="7:15" ht="13.5" customHeight="1" x14ac:dyDescent="0.25">
      <c r="G4210" s="50">
        <v>42595</v>
      </c>
      <c r="H4210" s="51" t="s">
        <v>4</v>
      </c>
      <c r="I4210" s="124"/>
      <c r="J4210" s="51">
        <v>4</v>
      </c>
      <c r="K4210" s="51">
        <v>3</v>
      </c>
      <c r="L4210" s="52">
        <v>1</v>
      </c>
      <c r="M4210" s="49">
        <f t="shared" si="195"/>
        <v>2360</v>
      </c>
      <c r="N4210" s="2">
        <f t="shared" si="196"/>
        <v>3</v>
      </c>
      <c r="O4210" s="16">
        <f t="shared" si="197"/>
        <v>3</v>
      </c>
    </row>
    <row r="4211" spans="7:15" ht="13.5" customHeight="1" x14ac:dyDescent="0.25">
      <c r="G4211" s="50">
        <v>42595</v>
      </c>
      <c r="H4211" s="51" t="s">
        <v>4</v>
      </c>
      <c r="I4211" s="124"/>
      <c r="J4211" s="51">
        <v>4</v>
      </c>
      <c r="K4211" s="51">
        <v>3</v>
      </c>
      <c r="L4211" s="52">
        <v>1</v>
      </c>
      <c r="M4211" s="49">
        <f t="shared" si="195"/>
        <v>2360</v>
      </c>
      <c r="N4211" s="2">
        <f t="shared" si="196"/>
        <v>3</v>
      </c>
      <c r="O4211" s="16">
        <f t="shared" si="197"/>
        <v>3</v>
      </c>
    </row>
    <row r="4212" spans="7:15" ht="13.5" customHeight="1" x14ac:dyDescent="0.25">
      <c r="G4212" s="50">
        <v>42595</v>
      </c>
      <c r="H4212" s="51" t="s">
        <v>4</v>
      </c>
      <c r="I4212" s="124"/>
      <c r="J4212" s="51">
        <v>4</v>
      </c>
      <c r="K4212" s="51">
        <v>3</v>
      </c>
      <c r="L4212" s="52">
        <v>1</v>
      </c>
      <c r="M4212" s="49">
        <f t="shared" si="195"/>
        <v>2360</v>
      </c>
      <c r="N4212" s="2">
        <f t="shared" si="196"/>
        <v>2</v>
      </c>
      <c r="O4212" s="16">
        <f t="shared" si="197"/>
        <v>3</v>
      </c>
    </row>
    <row r="4213" spans="7:15" ht="13.5" customHeight="1" x14ac:dyDescent="0.25">
      <c r="G4213" s="50">
        <v>42595</v>
      </c>
      <c r="H4213" s="51" t="s">
        <v>4</v>
      </c>
      <c r="I4213" s="124"/>
      <c r="J4213" s="51">
        <v>4</v>
      </c>
      <c r="K4213" s="51">
        <v>3</v>
      </c>
      <c r="L4213" s="52">
        <v>1</v>
      </c>
      <c r="M4213" s="49">
        <f t="shared" si="195"/>
        <v>2360</v>
      </c>
      <c r="N4213" s="2">
        <f t="shared" si="196"/>
        <v>1</v>
      </c>
      <c r="O4213" s="16">
        <f t="shared" si="197"/>
        <v>3</v>
      </c>
    </row>
    <row r="4214" spans="7:15" ht="13.5" customHeight="1" x14ac:dyDescent="0.25">
      <c r="G4214" s="50">
        <v>42595</v>
      </c>
      <c r="H4214" s="51" t="s">
        <v>4</v>
      </c>
      <c r="I4214" s="124"/>
      <c r="J4214" s="51">
        <v>4</v>
      </c>
      <c r="K4214" s="51">
        <v>3</v>
      </c>
      <c r="L4214" s="52">
        <v>2</v>
      </c>
      <c r="M4214" s="49">
        <f t="shared" si="195"/>
        <v>2361</v>
      </c>
      <c r="N4214" s="2">
        <f t="shared" si="196"/>
        <v>3</v>
      </c>
      <c r="O4214" s="16">
        <f t="shared" si="197"/>
        <v>3</v>
      </c>
    </row>
    <row r="4215" spans="7:15" ht="13.5" customHeight="1" x14ac:dyDescent="0.25">
      <c r="G4215" s="50">
        <v>42595</v>
      </c>
      <c r="H4215" s="51" t="s">
        <v>4</v>
      </c>
      <c r="I4215" s="124"/>
      <c r="J4215" s="51">
        <v>4</v>
      </c>
      <c r="K4215" s="51">
        <v>3</v>
      </c>
      <c r="L4215" s="52">
        <v>2</v>
      </c>
      <c r="M4215" s="49">
        <f t="shared" si="195"/>
        <v>2361</v>
      </c>
      <c r="N4215" s="2">
        <f t="shared" si="196"/>
        <v>3</v>
      </c>
      <c r="O4215" s="16">
        <f t="shared" si="197"/>
        <v>3</v>
      </c>
    </row>
    <row r="4216" spans="7:15" ht="13.5" customHeight="1" x14ac:dyDescent="0.25">
      <c r="G4216" s="50">
        <v>42595</v>
      </c>
      <c r="H4216" s="51" t="s">
        <v>4</v>
      </c>
      <c r="I4216" s="124"/>
      <c r="J4216" s="51">
        <v>4</v>
      </c>
      <c r="K4216" s="51">
        <v>3</v>
      </c>
      <c r="L4216" s="52">
        <v>2</v>
      </c>
      <c r="M4216" s="49">
        <f t="shared" si="195"/>
        <v>2361</v>
      </c>
      <c r="N4216" s="2">
        <f t="shared" si="196"/>
        <v>3</v>
      </c>
      <c r="O4216" s="16">
        <f t="shared" si="197"/>
        <v>3</v>
      </c>
    </row>
    <row r="4217" spans="7:15" ht="13.5" customHeight="1" x14ac:dyDescent="0.25">
      <c r="G4217" s="50">
        <v>42595</v>
      </c>
      <c r="H4217" s="51" t="s">
        <v>4</v>
      </c>
      <c r="I4217" s="124"/>
      <c r="J4217" s="51">
        <v>4</v>
      </c>
      <c r="K4217" s="51">
        <v>3</v>
      </c>
      <c r="L4217" s="52">
        <v>2</v>
      </c>
      <c r="M4217" s="49">
        <f t="shared" si="195"/>
        <v>2361</v>
      </c>
      <c r="N4217" s="2">
        <f t="shared" si="196"/>
        <v>2</v>
      </c>
      <c r="O4217" s="16">
        <f t="shared" si="197"/>
        <v>3</v>
      </c>
    </row>
    <row r="4218" spans="7:15" ht="13.5" customHeight="1" x14ac:dyDescent="0.25">
      <c r="G4218" s="50">
        <v>42595</v>
      </c>
      <c r="H4218" s="51" t="s">
        <v>4</v>
      </c>
      <c r="I4218" s="124"/>
      <c r="J4218" s="51">
        <v>4</v>
      </c>
      <c r="K4218" s="51">
        <v>3</v>
      </c>
      <c r="L4218" s="52">
        <v>2</v>
      </c>
      <c r="M4218" s="49">
        <f t="shared" si="195"/>
        <v>2361</v>
      </c>
      <c r="N4218" s="2">
        <f t="shared" si="196"/>
        <v>1</v>
      </c>
      <c r="O4218" s="16">
        <f t="shared" si="197"/>
        <v>3</v>
      </c>
    </row>
    <row r="4219" spans="7:15" ht="13.5" customHeight="1" x14ac:dyDescent="0.25">
      <c r="G4219" s="50">
        <v>42595</v>
      </c>
      <c r="H4219" s="51" t="s">
        <v>4</v>
      </c>
      <c r="I4219" s="124"/>
      <c r="J4219" s="51">
        <v>4</v>
      </c>
      <c r="K4219" s="51">
        <v>3</v>
      </c>
      <c r="L4219" s="52">
        <v>3</v>
      </c>
      <c r="M4219" s="49">
        <f t="shared" si="195"/>
        <v>2362</v>
      </c>
      <c r="N4219" s="2">
        <f t="shared" si="196"/>
        <v>3</v>
      </c>
      <c r="O4219" s="16">
        <f t="shared" si="197"/>
        <v>3</v>
      </c>
    </row>
    <row r="4220" spans="7:15" ht="13.5" customHeight="1" x14ac:dyDescent="0.25">
      <c r="G4220" s="50">
        <v>42595</v>
      </c>
      <c r="H4220" s="51" t="s">
        <v>4</v>
      </c>
      <c r="I4220" s="124"/>
      <c r="J4220" s="51">
        <v>4</v>
      </c>
      <c r="K4220" s="51">
        <v>3</v>
      </c>
      <c r="L4220" s="52">
        <v>3</v>
      </c>
      <c r="M4220" s="49">
        <f t="shared" si="195"/>
        <v>2362</v>
      </c>
      <c r="N4220" s="2">
        <f t="shared" si="196"/>
        <v>3</v>
      </c>
      <c r="O4220" s="16">
        <f t="shared" si="197"/>
        <v>3</v>
      </c>
    </row>
    <row r="4221" spans="7:15" ht="13.5" customHeight="1" x14ac:dyDescent="0.25">
      <c r="G4221" s="50">
        <v>42595</v>
      </c>
      <c r="H4221" s="51" t="s">
        <v>4</v>
      </c>
      <c r="I4221" s="124"/>
      <c r="J4221" s="51">
        <v>4</v>
      </c>
      <c r="K4221" s="51">
        <v>3</v>
      </c>
      <c r="L4221" s="52">
        <v>3</v>
      </c>
      <c r="M4221" s="49">
        <f t="shared" si="195"/>
        <v>2362</v>
      </c>
      <c r="N4221" s="2">
        <f t="shared" si="196"/>
        <v>3</v>
      </c>
      <c r="O4221" s="16">
        <f t="shared" si="197"/>
        <v>3</v>
      </c>
    </row>
    <row r="4222" spans="7:15" ht="13.5" customHeight="1" x14ac:dyDescent="0.25">
      <c r="G4222" s="50">
        <v>42595</v>
      </c>
      <c r="H4222" s="51" t="s">
        <v>4</v>
      </c>
      <c r="I4222" s="124"/>
      <c r="J4222" s="51">
        <v>4</v>
      </c>
      <c r="K4222" s="51">
        <v>3</v>
      </c>
      <c r="L4222" s="52">
        <v>3</v>
      </c>
      <c r="M4222" s="49">
        <f t="shared" si="195"/>
        <v>2362</v>
      </c>
      <c r="N4222" s="2">
        <f t="shared" si="196"/>
        <v>2</v>
      </c>
      <c r="O4222" s="16">
        <f t="shared" si="197"/>
        <v>3</v>
      </c>
    </row>
    <row r="4223" spans="7:15" ht="13.5" customHeight="1" x14ac:dyDescent="0.25">
      <c r="G4223" s="50">
        <v>42595</v>
      </c>
      <c r="H4223" s="51" t="s">
        <v>4</v>
      </c>
      <c r="I4223" s="124"/>
      <c r="J4223" s="51">
        <v>4</v>
      </c>
      <c r="K4223" s="51">
        <v>3</v>
      </c>
      <c r="L4223" s="52">
        <v>3</v>
      </c>
      <c r="M4223" s="49">
        <f t="shared" si="195"/>
        <v>2362</v>
      </c>
      <c r="N4223" s="2">
        <f t="shared" si="196"/>
        <v>1</v>
      </c>
      <c r="O4223" s="16">
        <f t="shared" si="197"/>
        <v>3</v>
      </c>
    </row>
    <row r="4224" spans="7:15" ht="13.5" customHeight="1" x14ac:dyDescent="0.25">
      <c r="G4224" s="50">
        <v>42595</v>
      </c>
      <c r="H4224" s="51" t="s">
        <v>4</v>
      </c>
      <c r="I4224" s="124"/>
      <c r="J4224" s="51">
        <v>4</v>
      </c>
      <c r="K4224" s="51">
        <v>3</v>
      </c>
      <c r="L4224" s="52">
        <v>4</v>
      </c>
      <c r="M4224" s="49">
        <f t="shared" si="195"/>
        <v>2363</v>
      </c>
      <c r="N4224" s="2">
        <f t="shared" si="196"/>
        <v>3</v>
      </c>
      <c r="O4224" s="16">
        <f t="shared" si="197"/>
        <v>3</v>
      </c>
    </row>
    <row r="4225" spans="7:15" ht="13.5" customHeight="1" x14ac:dyDescent="0.25">
      <c r="G4225" s="50">
        <v>42595</v>
      </c>
      <c r="H4225" s="51" t="s">
        <v>4</v>
      </c>
      <c r="I4225" s="124"/>
      <c r="J4225" s="51">
        <v>4</v>
      </c>
      <c r="K4225" s="51">
        <v>3</v>
      </c>
      <c r="L4225" s="52">
        <v>4</v>
      </c>
      <c r="M4225" s="49">
        <f t="shared" si="195"/>
        <v>2363</v>
      </c>
      <c r="N4225" s="2">
        <f t="shared" si="196"/>
        <v>3</v>
      </c>
      <c r="O4225" s="16">
        <f t="shared" si="197"/>
        <v>3</v>
      </c>
    </row>
    <row r="4226" spans="7:15" ht="13.5" customHeight="1" x14ac:dyDescent="0.25">
      <c r="G4226" s="50">
        <v>42595</v>
      </c>
      <c r="H4226" s="51" t="s">
        <v>4</v>
      </c>
      <c r="I4226" s="124"/>
      <c r="J4226" s="51">
        <v>4</v>
      </c>
      <c r="K4226" s="51">
        <v>3</v>
      </c>
      <c r="L4226" s="52">
        <v>4</v>
      </c>
      <c r="M4226" s="49">
        <f t="shared" si="195"/>
        <v>2363</v>
      </c>
      <c r="N4226" s="2">
        <f t="shared" si="196"/>
        <v>3</v>
      </c>
      <c r="O4226" s="16">
        <f t="shared" si="197"/>
        <v>3</v>
      </c>
    </row>
    <row r="4227" spans="7:15" ht="13.5" customHeight="1" x14ac:dyDescent="0.25">
      <c r="G4227" s="50">
        <v>42595</v>
      </c>
      <c r="H4227" s="51" t="s">
        <v>4</v>
      </c>
      <c r="I4227" s="124"/>
      <c r="J4227" s="51">
        <v>4</v>
      </c>
      <c r="K4227" s="51">
        <v>3</v>
      </c>
      <c r="L4227" s="52">
        <v>4</v>
      </c>
      <c r="M4227" s="49">
        <f t="shared" si="195"/>
        <v>2363</v>
      </c>
      <c r="N4227" s="2">
        <f t="shared" si="196"/>
        <v>2</v>
      </c>
      <c r="O4227" s="16">
        <f t="shared" si="197"/>
        <v>3</v>
      </c>
    </row>
    <row r="4228" spans="7:15" ht="13.5" customHeight="1" x14ac:dyDescent="0.25">
      <c r="G4228" s="50">
        <v>42595</v>
      </c>
      <c r="H4228" s="51" t="s">
        <v>4</v>
      </c>
      <c r="I4228" s="124"/>
      <c r="J4228" s="51">
        <v>4</v>
      </c>
      <c r="K4228" s="51">
        <v>3</v>
      </c>
      <c r="L4228" s="52">
        <v>4</v>
      </c>
      <c r="M4228" s="49">
        <f t="shared" si="195"/>
        <v>2363</v>
      </c>
      <c r="N4228" s="2">
        <f t="shared" si="196"/>
        <v>1</v>
      </c>
      <c r="O4228" s="16">
        <f t="shared" si="197"/>
        <v>3</v>
      </c>
    </row>
    <row r="4229" spans="7:15" ht="13.5" customHeight="1" x14ac:dyDescent="0.25">
      <c r="G4229" s="50">
        <v>42595</v>
      </c>
      <c r="H4229" s="51" t="s">
        <v>4</v>
      </c>
      <c r="I4229" s="124"/>
      <c r="J4229" s="51">
        <v>4</v>
      </c>
      <c r="K4229" s="51">
        <v>3</v>
      </c>
      <c r="L4229" s="52">
        <v>7</v>
      </c>
      <c r="M4229" s="49">
        <f t="shared" si="195"/>
        <v>2364</v>
      </c>
      <c r="N4229" s="2">
        <f t="shared" si="196"/>
        <v>3</v>
      </c>
      <c r="O4229" s="16">
        <f t="shared" si="197"/>
        <v>3</v>
      </c>
    </row>
    <row r="4230" spans="7:15" ht="13.5" customHeight="1" x14ac:dyDescent="0.25">
      <c r="G4230" s="50">
        <v>42595</v>
      </c>
      <c r="H4230" s="51" t="s">
        <v>4</v>
      </c>
      <c r="I4230" s="124"/>
      <c r="J4230" s="51">
        <v>4</v>
      </c>
      <c r="K4230" s="51">
        <v>3</v>
      </c>
      <c r="L4230" s="52">
        <v>7</v>
      </c>
      <c r="M4230" s="49">
        <f t="shared" ref="M4230:M4293" si="198">IF(AND(G4230=G4229,L4230=L4229,I4230=I4229),M4229,M4229+1)</f>
        <v>2364</v>
      </c>
      <c r="N4230" s="2">
        <f t="shared" si="196"/>
        <v>3</v>
      </c>
      <c r="O4230" s="16">
        <f t="shared" si="197"/>
        <v>3</v>
      </c>
    </row>
    <row r="4231" spans="7:15" ht="13.5" customHeight="1" x14ac:dyDescent="0.25">
      <c r="G4231" s="50">
        <v>42595</v>
      </c>
      <c r="H4231" s="51" t="s">
        <v>4</v>
      </c>
      <c r="I4231" s="124"/>
      <c r="J4231" s="51">
        <v>4</v>
      </c>
      <c r="K4231" s="51">
        <v>3</v>
      </c>
      <c r="L4231" s="52">
        <v>7</v>
      </c>
      <c r="M4231" s="49">
        <f t="shared" si="198"/>
        <v>2364</v>
      </c>
      <c r="N4231" s="2">
        <f t="shared" si="196"/>
        <v>3</v>
      </c>
      <c r="O4231" s="16">
        <f t="shared" si="197"/>
        <v>3</v>
      </c>
    </row>
    <row r="4232" spans="7:15" ht="13.5" customHeight="1" x14ac:dyDescent="0.25">
      <c r="G4232" s="50">
        <v>42595</v>
      </c>
      <c r="H4232" s="51" t="s">
        <v>4</v>
      </c>
      <c r="I4232" s="124"/>
      <c r="J4232" s="51">
        <v>4</v>
      </c>
      <c r="K4232" s="51">
        <v>3</v>
      </c>
      <c r="L4232" s="52">
        <v>7</v>
      </c>
      <c r="M4232" s="49">
        <f t="shared" si="198"/>
        <v>2364</v>
      </c>
      <c r="N4232" s="2">
        <f t="shared" si="196"/>
        <v>2</v>
      </c>
      <c r="O4232" s="16">
        <f t="shared" si="197"/>
        <v>3</v>
      </c>
    </row>
    <row r="4233" spans="7:15" ht="13.5" customHeight="1" x14ac:dyDescent="0.25">
      <c r="G4233" s="50">
        <v>42595</v>
      </c>
      <c r="H4233" s="51" t="s">
        <v>4</v>
      </c>
      <c r="I4233" s="124"/>
      <c r="J4233" s="51">
        <v>4</v>
      </c>
      <c r="K4233" s="51">
        <v>3</v>
      </c>
      <c r="L4233" s="52">
        <v>7</v>
      </c>
      <c r="M4233" s="49">
        <f t="shared" si="198"/>
        <v>2364</v>
      </c>
      <c r="N4233" s="2">
        <f t="shared" ref="N4233:N4296" si="199">IF(M4233=M4235,3,IF(M4233=M4234,2,1))</f>
        <v>1</v>
      </c>
      <c r="O4233" s="16">
        <f t="shared" ref="O4233:O4296" si="200">IF(N4231=3,3,IF(N4232=3,3,IF(N4232=2,2,N4233)))</f>
        <v>3</v>
      </c>
    </row>
    <row r="4234" spans="7:15" ht="13.5" customHeight="1" x14ac:dyDescent="0.25">
      <c r="G4234" s="50">
        <v>42595</v>
      </c>
      <c r="H4234" s="51" t="s">
        <v>4</v>
      </c>
      <c r="I4234" s="124"/>
      <c r="J4234" s="51">
        <v>4</v>
      </c>
      <c r="K4234" s="51">
        <v>3</v>
      </c>
      <c r="L4234" s="52">
        <v>8</v>
      </c>
      <c r="M4234" s="49">
        <f t="shared" si="198"/>
        <v>2365</v>
      </c>
      <c r="N4234" s="2">
        <f t="shared" si="199"/>
        <v>3</v>
      </c>
      <c r="O4234" s="16">
        <f t="shared" si="200"/>
        <v>3</v>
      </c>
    </row>
    <row r="4235" spans="7:15" ht="13.5" customHeight="1" x14ac:dyDescent="0.25">
      <c r="G4235" s="50">
        <v>42595</v>
      </c>
      <c r="H4235" s="51" t="s">
        <v>4</v>
      </c>
      <c r="I4235" s="124"/>
      <c r="J4235" s="51">
        <v>4</v>
      </c>
      <c r="K4235" s="51">
        <v>3</v>
      </c>
      <c r="L4235" s="52">
        <v>8</v>
      </c>
      <c r="M4235" s="49">
        <f t="shared" si="198"/>
        <v>2365</v>
      </c>
      <c r="N4235" s="2">
        <f t="shared" si="199"/>
        <v>3</v>
      </c>
      <c r="O4235" s="16">
        <f t="shared" si="200"/>
        <v>3</v>
      </c>
    </row>
    <row r="4236" spans="7:15" ht="13.5" customHeight="1" x14ac:dyDescent="0.25">
      <c r="G4236" s="50">
        <v>42595</v>
      </c>
      <c r="H4236" s="51" t="s">
        <v>4</v>
      </c>
      <c r="I4236" s="124"/>
      <c r="J4236" s="51">
        <v>4</v>
      </c>
      <c r="K4236" s="51">
        <v>3</v>
      </c>
      <c r="L4236" s="52">
        <v>8</v>
      </c>
      <c r="M4236" s="49">
        <f t="shared" si="198"/>
        <v>2365</v>
      </c>
      <c r="N4236" s="2">
        <f t="shared" si="199"/>
        <v>3</v>
      </c>
      <c r="O4236" s="16">
        <f t="shared" si="200"/>
        <v>3</v>
      </c>
    </row>
    <row r="4237" spans="7:15" ht="13.5" customHeight="1" x14ac:dyDescent="0.25">
      <c r="G4237" s="50">
        <v>42595</v>
      </c>
      <c r="H4237" s="51" t="s">
        <v>4</v>
      </c>
      <c r="I4237" s="124"/>
      <c r="J4237" s="51">
        <v>4</v>
      </c>
      <c r="K4237" s="51">
        <v>3</v>
      </c>
      <c r="L4237" s="52">
        <v>8</v>
      </c>
      <c r="M4237" s="49">
        <f t="shared" si="198"/>
        <v>2365</v>
      </c>
      <c r="N4237" s="2">
        <f t="shared" si="199"/>
        <v>2</v>
      </c>
      <c r="O4237" s="16">
        <f t="shared" si="200"/>
        <v>3</v>
      </c>
    </row>
    <row r="4238" spans="7:15" ht="13.5" customHeight="1" x14ac:dyDescent="0.25">
      <c r="G4238" s="50">
        <v>42595</v>
      </c>
      <c r="H4238" s="51" t="s">
        <v>4</v>
      </c>
      <c r="I4238" s="124"/>
      <c r="J4238" s="51">
        <v>4</v>
      </c>
      <c r="K4238" s="51">
        <v>3</v>
      </c>
      <c r="L4238" s="52">
        <v>8</v>
      </c>
      <c r="M4238" s="49">
        <f t="shared" si="198"/>
        <v>2365</v>
      </c>
      <c r="N4238" s="2">
        <f t="shared" si="199"/>
        <v>1</v>
      </c>
      <c r="O4238" s="16">
        <f t="shared" si="200"/>
        <v>3</v>
      </c>
    </row>
    <row r="4239" spans="7:15" ht="13.5" customHeight="1" x14ac:dyDescent="0.25">
      <c r="G4239" s="50">
        <v>42595</v>
      </c>
      <c r="H4239" s="51" t="s">
        <v>4</v>
      </c>
      <c r="I4239" s="124"/>
      <c r="J4239" s="51">
        <v>4</v>
      </c>
      <c r="K4239" s="51">
        <v>3</v>
      </c>
      <c r="L4239" s="52">
        <v>9</v>
      </c>
      <c r="M4239" s="49">
        <f t="shared" si="198"/>
        <v>2366</v>
      </c>
      <c r="N4239" s="2">
        <f t="shared" si="199"/>
        <v>3</v>
      </c>
      <c r="O4239" s="16">
        <f t="shared" si="200"/>
        <v>3</v>
      </c>
    </row>
    <row r="4240" spans="7:15" ht="13.5" customHeight="1" x14ac:dyDescent="0.25">
      <c r="G4240" s="50">
        <v>42595</v>
      </c>
      <c r="H4240" s="51" t="s">
        <v>4</v>
      </c>
      <c r="I4240" s="124"/>
      <c r="J4240" s="51">
        <v>4</v>
      </c>
      <c r="K4240" s="51">
        <v>3</v>
      </c>
      <c r="L4240" s="52">
        <v>9</v>
      </c>
      <c r="M4240" s="49">
        <f t="shared" si="198"/>
        <v>2366</v>
      </c>
      <c r="N4240" s="2">
        <f t="shared" si="199"/>
        <v>3</v>
      </c>
      <c r="O4240" s="16">
        <f t="shared" si="200"/>
        <v>3</v>
      </c>
    </row>
    <row r="4241" spans="7:15" ht="13.5" customHeight="1" x14ac:dyDescent="0.25">
      <c r="G4241" s="50">
        <v>42595</v>
      </c>
      <c r="H4241" s="51" t="s">
        <v>4</v>
      </c>
      <c r="I4241" s="124"/>
      <c r="J4241" s="51">
        <v>4</v>
      </c>
      <c r="K4241" s="51">
        <v>3</v>
      </c>
      <c r="L4241" s="52">
        <v>9</v>
      </c>
      <c r="M4241" s="49">
        <f t="shared" si="198"/>
        <v>2366</v>
      </c>
      <c r="N4241" s="2">
        <f t="shared" si="199"/>
        <v>3</v>
      </c>
      <c r="O4241" s="16">
        <f t="shared" si="200"/>
        <v>3</v>
      </c>
    </row>
    <row r="4242" spans="7:15" ht="13.5" customHeight="1" x14ac:dyDescent="0.25">
      <c r="G4242" s="50">
        <v>42595</v>
      </c>
      <c r="H4242" s="51" t="s">
        <v>4</v>
      </c>
      <c r="I4242" s="124"/>
      <c r="J4242" s="51">
        <v>4</v>
      </c>
      <c r="K4242" s="51">
        <v>3</v>
      </c>
      <c r="L4242" s="52">
        <v>9</v>
      </c>
      <c r="M4242" s="49">
        <f t="shared" si="198"/>
        <v>2366</v>
      </c>
      <c r="N4242" s="2">
        <f t="shared" si="199"/>
        <v>2</v>
      </c>
      <c r="O4242" s="16">
        <f t="shared" si="200"/>
        <v>3</v>
      </c>
    </row>
    <row r="4243" spans="7:15" ht="13.5" customHeight="1" x14ac:dyDescent="0.25">
      <c r="G4243" s="50">
        <v>42595</v>
      </c>
      <c r="H4243" s="51" t="s">
        <v>4</v>
      </c>
      <c r="I4243" s="124"/>
      <c r="J4243" s="51">
        <v>4</v>
      </c>
      <c r="K4243" s="51">
        <v>3</v>
      </c>
      <c r="L4243" s="52">
        <v>9</v>
      </c>
      <c r="M4243" s="49">
        <f t="shared" si="198"/>
        <v>2366</v>
      </c>
      <c r="N4243" s="2">
        <f t="shared" si="199"/>
        <v>1</v>
      </c>
      <c r="O4243" s="16">
        <f t="shared" si="200"/>
        <v>3</v>
      </c>
    </row>
    <row r="4244" spans="7:15" ht="13.5" customHeight="1" x14ac:dyDescent="0.25">
      <c r="G4244" s="50">
        <v>42602</v>
      </c>
      <c r="H4244" s="51" t="s">
        <v>6</v>
      </c>
      <c r="I4244" s="124"/>
      <c r="J4244" s="51">
        <v>6</v>
      </c>
      <c r="K4244" s="51">
        <v>0</v>
      </c>
      <c r="L4244" s="52">
        <v>1</v>
      </c>
      <c r="M4244" s="49">
        <f t="shared" si="198"/>
        <v>2367</v>
      </c>
      <c r="N4244" s="2">
        <f t="shared" si="199"/>
        <v>3</v>
      </c>
      <c r="O4244" s="16">
        <f t="shared" si="200"/>
        <v>3</v>
      </c>
    </row>
    <row r="4245" spans="7:15" ht="13.5" customHeight="1" x14ac:dyDescent="0.25">
      <c r="G4245" s="50">
        <v>42602</v>
      </c>
      <c r="H4245" s="51" t="s">
        <v>6</v>
      </c>
      <c r="I4245" s="124"/>
      <c r="J4245" s="51">
        <v>6</v>
      </c>
      <c r="K4245" s="51">
        <v>0</v>
      </c>
      <c r="L4245" s="52">
        <v>1</v>
      </c>
      <c r="M4245" s="49">
        <f t="shared" si="198"/>
        <v>2367</v>
      </c>
      <c r="N4245" s="2">
        <f t="shared" si="199"/>
        <v>3</v>
      </c>
      <c r="O4245" s="16">
        <f t="shared" si="200"/>
        <v>3</v>
      </c>
    </row>
    <row r="4246" spans="7:15" ht="13.5" customHeight="1" x14ac:dyDescent="0.25">
      <c r="G4246" s="50">
        <v>42602</v>
      </c>
      <c r="H4246" s="51" t="s">
        <v>6</v>
      </c>
      <c r="I4246" s="124"/>
      <c r="J4246" s="51">
        <v>6</v>
      </c>
      <c r="K4246" s="51">
        <v>0</v>
      </c>
      <c r="L4246" s="52">
        <v>1</v>
      </c>
      <c r="M4246" s="49">
        <f t="shared" si="198"/>
        <v>2367</v>
      </c>
      <c r="N4246" s="2">
        <f t="shared" si="199"/>
        <v>3</v>
      </c>
      <c r="O4246" s="16">
        <f t="shared" si="200"/>
        <v>3</v>
      </c>
    </row>
    <row r="4247" spans="7:15" ht="13.5" customHeight="1" x14ac:dyDescent="0.25">
      <c r="G4247" s="50">
        <v>42602</v>
      </c>
      <c r="H4247" s="51" t="s">
        <v>6</v>
      </c>
      <c r="I4247" s="124"/>
      <c r="J4247" s="51">
        <v>6</v>
      </c>
      <c r="K4247" s="51">
        <v>0</v>
      </c>
      <c r="L4247" s="52">
        <v>1</v>
      </c>
      <c r="M4247" s="49">
        <f t="shared" si="198"/>
        <v>2367</v>
      </c>
      <c r="N4247" s="2">
        <f t="shared" si="199"/>
        <v>2</v>
      </c>
      <c r="O4247" s="16">
        <f t="shared" si="200"/>
        <v>3</v>
      </c>
    </row>
    <row r="4248" spans="7:15" ht="13.5" customHeight="1" x14ac:dyDescent="0.25">
      <c r="G4248" s="50">
        <v>42602</v>
      </c>
      <c r="H4248" s="51" t="s">
        <v>6</v>
      </c>
      <c r="I4248" s="124"/>
      <c r="J4248" s="51">
        <v>6</v>
      </c>
      <c r="K4248" s="51">
        <v>0</v>
      </c>
      <c r="L4248" s="52">
        <v>1</v>
      </c>
      <c r="M4248" s="49">
        <f t="shared" si="198"/>
        <v>2367</v>
      </c>
      <c r="N4248" s="2">
        <f t="shared" si="199"/>
        <v>1</v>
      </c>
      <c r="O4248" s="16">
        <f t="shared" si="200"/>
        <v>3</v>
      </c>
    </row>
    <row r="4249" spans="7:15" ht="13.5" customHeight="1" x14ac:dyDescent="0.25">
      <c r="G4249" s="50">
        <v>42602</v>
      </c>
      <c r="H4249" s="51" t="s">
        <v>6</v>
      </c>
      <c r="I4249" s="124"/>
      <c r="J4249" s="51">
        <v>6</v>
      </c>
      <c r="K4249" s="51">
        <v>0</v>
      </c>
      <c r="L4249" s="52">
        <v>2</v>
      </c>
      <c r="M4249" s="49">
        <f t="shared" si="198"/>
        <v>2368</v>
      </c>
      <c r="N4249" s="2">
        <f t="shared" si="199"/>
        <v>3</v>
      </c>
      <c r="O4249" s="16">
        <f t="shared" si="200"/>
        <v>3</v>
      </c>
    </row>
    <row r="4250" spans="7:15" ht="13.5" customHeight="1" x14ac:dyDescent="0.25">
      <c r="G4250" s="50">
        <v>42602</v>
      </c>
      <c r="H4250" s="51" t="s">
        <v>6</v>
      </c>
      <c r="I4250" s="124"/>
      <c r="J4250" s="51">
        <v>6</v>
      </c>
      <c r="K4250" s="51">
        <v>0</v>
      </c>
      <c r="L4250" s="52">
        <v>2</v>
      </c>
      <c r="M4250" s="49">
        <f t="shared" si="198"/>
        <v>2368</v>
      </c>
      <c r="N4250" s="2">
        <f t="shared" si="199"/>
        <v>3</v>
      </c>
      <c r="O4250" s="16">
        <f t="shared" si="200"/>
        <v>3</v>
      </c>
    </row>
    <row r="4251" spans="7:15" ht="13.5" customHeight="1" x14ac:dyDescent="0.25">
      <c r="G4251" s="50">
        <v>42602</v>
      </c>
      <c r="H4251" s="51" t="s">
        <v>6</v>
      </c>
      <c r="I4251" s="124"/>
      <c r="J4251" s="51">
        <v>6</v>
      </c>
      <c r="K4251" s="51">
        <v>0</v>
      </c>
      <c r="L4251" s="52">
        <v>2</v>
      </c>
      <c r="M4251" s="49">
        <f t="shared" si="198"/>
        <v>2368</v>
      </c>
      <c r="N4251" s="2">
        <f t="shared" si="199"/>
        <v>3</v>
      </c>
      <c r="O4251" s="16">
        <f t="shared" si="200"/>
        <v>3</v>
      </c>
    </row>
    <row r="4252" spans="7:15" ht="13.5" customHeight="1" x14ac:dyDescent="0.25">
      <c r="G4252" s="50">
        <v>42602</v>
      </c>
      <c r="H4252" s="51" t="s">
        <v>6</v>
      </c>
      <c r="I4252" s="124"/>
      <c r="J4252" s="51">
        <v>6</v>
      </c>
      <c r="K4252" s="51">
        <v>0</v>
      </c>
      <c r="L4252" s="52">
        <v>2</v>
      </c>
      <c r="M4252" s="49">
        <f t="shared" si="198"/>
        <v>2368</v>
      </c>
      <c r="N4252" s="2">
        <f t="shared" si="199"/>
        <v>2</v>
      </c>
      <c r="O4252" s="16">
        <f t="shared" si="200"/>
        <v>3</v>
      </c>
    </row>
    <row r="4253" spans="7:15" ht="13.5" customHeight="1" x14ac:dyDescent="0.25">
      <c r="G4253" s="50">
        <v>42602</v>
      </c>
      <c r="H4253" s="51" t="s">
        <v>6</v>
      </c>
      <c r="I4253" s="124"/>
      <c r="J4253" s="51">
        <v>6</v>
      </c>
      <c r="K4253" s="51">
        <v>0</v>
      </c>
      <c r="L4253" s="52">
        <v>2</v>
      </c>
      <c r="M4253" s="49">
        <f t="shared" si="198"/>
        <v>2368</v>
      </c>
      <c r="N4253" s="2">
        <f t="shared" si="199"/>
        <v>1</v>
      </c>
      <c r="O4253" s="16">
        <f t="shared" si="200"/>
        <v>3</v>
      </c>
    </row>
    <row r="4254" spans="7:15" ht="13.5" customHeight="1" x14ac:dyDescent="0.25">
      <c r="G4254" s="50">
        <v>42602</v>
      </c>
      <c r="H4254" s="51" t="s">
        <v>6</v>
      </c>
      <c r="I4254" s="124"/>
      <c r="J4254" s="51">
        <v>6</v>
      </c>
      <c r="K4254" s="51">
        <v>0</v>
      </c>
      <c r="L4254" s="52">
        <v>3</v>
      </c>
      <c r="M4254" s="49">
        <f t="shared" si="198"/>
        <v>2369</v>
      </c>
      <c r="N4254" s="2">
        <f t="shared" si="199"/>
        <v>3</v>
      </c>
      <c r="O4254" s="16">
        <f t="shared" si="200"/>
        <v>3</v>
      </c>
    </row>
    <row r="4255" spans="7:15" ht="13.5" customHeight="1" x14ac:dyDescent="0.25">
      <c r="G4255" s="50">
        <v>42602</v>
      </c>
      <c r="H4255" s="51" t="s">
        <v>6</v>
      </c>
      <c r="I4255" s="124"/>
      <c r="J4255" s="51">
        <v>6</v>
      </c>
      <c r="K4255" s="51">
        <v>0</v>
      </c>
      <c r="L4255" s="52">
        <v>3</v>
      </c>
      <c r="M4255" s="49">
        <f t="shared" si="198"/>
        <v>2369</v>
      </c>
      <c r="N4255" s="2">
        <f t="shared" si="199"/>
        <v>3</v>
      </c>
      <c r="O4255" s="16">
        <f t="shared" si="200"/>
        <v>3</v>
      </c>
    </row>
    <row r="4256" spans="7:15" ht="13.5" customHeight="1" x14ac:dyDescent="0.25">
      <c r="G4256" s="50">
        <v>42602</v>
      </c>
      <c r="H4256" s="51" t="s">
        <v>6</v>
      </c>
      <c r="I4256" s="124"/>
      <c r="J4256" s="51">
        <v>6</v>
      </c>
      <c r="K4256" s="51">
        <v>0</v>
      </c>
      <c r="L4256" s="52">
        <v>3</v>
      </c>
      <c r="M4256" s="49">
        <f t="shared" si="198"/>
        <v>2369</v>
      </c>
      <c r="N4256" s="2">
        <f t="shared" si="199"/>
        <v>3</v>
      </c>
      <c r="O4256" s="16">
        <f t="shared" si="200"/>
        <v>3</v>
      </c>
    </row>
    <row r="4257" spans="7:15" ht="13.5" customHeight="1" x14ac:dyDescent="0.25">
      <c r="G4257" s="50">
        <v>42602</v>
      </c>
      <c r="H4257" s="51" t="s">
        <v>6</v>
      </c>
      <c r="I4257" s="124"/>
      <c r="J4257" s="51">
        <v>6</v>
      </c>
      <c r="K4257" s="51">
        <v>0</v>
      </c>
      <c r="L4257" s="52">
        <v>3</v>
      </c>
      <c r="M4257" s="49">
        <f t="shared" si="198"/>
        <v>2369</v>
      </c>
      <c r="N4257" s="2">
        <f t="shared" si="199"/>
        <v>2</v>
      </c>
      <c r="O4257" s="16">
        <f t="shared" si="200"/>
        <v>3</v>
      </c>
    </row>
    <row r="4258" spans="7:15" ht="13.5" customHeight="1" x14ac:dyDescent="0.25">
      <c r="G4258" s="50">
        <v>42602</v>
      </c>
      <c r="H4258" s="51" t="s">
        <v>6</v>
      </c>
      <c r="I4258" s="124"/>
      <c r="J4258" s="51">
        <v>6</v>
      </c>
      <c r="K4258" s="51">
        <v>0</v>
      </c>
      <c r="L4258" s="52">
        <v>3</v>
      </c>
      <c r="M4258" s="49">
        <f t="shared" si="198"/>
        <v>2369</v>
      </c>
      <c r="N4258" s="2">
        <f t="shared" si="199"/>
        <v>1</v>
      </c>
      <c r="O4258" s="16">
        <f t="shared" si="200"/>
        <v>3</v>
      </c>
    </row>
    <row r="4259" spans="7:15" ht="13.5" customHeight="1" x14ac:dyDescent="0.25">
      <c r="G4259" s="50">
        <v>42602</v>
      </c>
      <c r="H4259" s="51" t="s">
        <v>6</v>
      </c>
      <c r="I4259" s="124"/>
      <c r="J4259" s="51">
        <v>6</v>
      </c>
      <c r="K4259" s="51">
        <v>0</v>
      </c>
      <c r="L4259" s="52">
        <v>6</v>
      </c>
      <c r="M4259" s="49">
        <f t="shared" si="198"/>
        <v>2370</v>
      </c>
      <c r="N4259" s="2">
        <f t="shared" si="199"/>
        <v>3</v>
      </c>
      <c r="O4259" s="16">
        <f t="shared" si="200"/>
        <v>3</v>
      </c>
    </row>
    <row r="4260" spans="7:15" ht="13.5" customHeight="1" x14ac:dyDescent="0.25">
      <c r="G4260" s="50">
        <v>42602</v>
      </c>
      <c r="H4260" s="51" t="s">
        <v>6</v>
      </c>
      <c r="I4260" s="124"/>
      <c r="J4260" s="51">
        <v>6</v>
      </c>
      <c r="K4260" s="51">
        <v>0</v>
      </c>
      <c r="L4260" s="52">
        <v>6</v>
      </c>
      <c r="M4260" s="49">
        <f t="shared" si="198"/>
        <v>2370</v>
      </c>
      <c r="N4260" s="2">
        <f t="shared" si="199"/>
        <v>3</v>
      </c>
      <c r="O4260" s="16">
        <f t="shared" si="200"/>
        <v>3</v>
      </c>
    </row>
    <row r="4261" spans="7:15" ht="13.5" customHeight="1" x14ac:dyDescent="0.25">
      <c r="G4261" s="50">
        <v>42602</v>
      </c>
      <c r="H4261" s="51" t="s">
        <v>6</v>
      </c>
      <c r="I4261" s="124"/>
      <c r="J4261" s="51">
        <v>6</v>
      </c>
      <c r="K4261" s="51">
        <v>0</v>
      </c>
      <c r="L4261" s="52">
        <v>6</v>
      </c>
      <c r="M4261" s="49">
        <f t="shared" si="198"/>
        <v>2370</v>
      </c>
      <c r="N4261" s="2">
        <f t="shared" si="199"/>
        <v>3</v>
      </c>
      <c r="O4261" s="16">
        <f t="shared" si="200"/>
        <v>3</v>
      </c>
    </row>
    <row r="4262" spans="7:15" ht="13.5" customHeight="1" x14ac:dyDescent="0.25">
      <c r="G4262" s="50">
        <v>42602</v>
      </c>
      <c r="H4262" s="51" t="s">
        <v>6</v>
      </c>
      <c r="I4262" s="124"/>
      <c r="J4262" s="51">
        <v>6</v>
      </c>
      <c r="K4262" s="51">
        <v>0</v>
      </c>
      <c r="L4262" s="52">
        <v>6</v>
      </c>
      <c r="M4262" s="49">
        <f t="shared" si="198"/>
        <v>2370</v>
      </c>
      <c r="N4262" s="2">
        <f t="shared" si="199"/>
        <v>2</v>
      </c>
      <c r="O4262" s="16">
        <f t="shared" si="200"/>
        <v>3</v>
      </c>
    </row>
    <row r="4263" spans="7:15" ht="13.5" customHeight="1" x14ac:dyDescent="0.25">
      <c r="G4263" s="50">
        <v>42602</v>
      </c>
      <c r="H4263" s="51" t="s">
        <v>6</v>
      </c>
      <c r="I4263" s="124"/>
      <c r="J4263" s="51">
        <v>6</v>
      </c>
      <c r="K4263" s="51">
        <v>0</v>
      </c>
      <c r="L4263" s="52">
        <v>6</v>
      </c>
      <c r="M4263" s="49">
        <f t="shared" si="198"/>
        <v>2370</v>
      </c>
      <c r="N4263" s="2">
        <f t="shared" si="199"/>
        <v>1</v>
      </c>
      <c r="O4263" s="16">
        <f t="shared" si="200"/>
        <v>3</v>
      </c>
    </row>
    <row r="4264" spans="7:15" ht="13.5" customHeight="1" x14ac:dyDescent="0.25">
      <c r="G4264" s="50">
        <v>42602</v>
      </c>
      <c r="H4264" s="51" t="s">
        <v>6</v>
      </c>
      <c r="I4264" s="124"/>
      <c r="J4264" s="51">
        <v>6</v>
      </c>
      <c r="K4264" s="51">
        <v>0</v>
      </c>
      <c r="L4264" s="52">
        <v>7</v>
      </c>
      <c r="M4264" s="49">
        <f t="shared" si="198"/>
        <v>2371</v>
      </c>
      <c r="N4264" s="2">
        <f t="shared" si="199"/>
        <v>3</v>
      </c>
      <c r="O4264" s="16">
        <f t="shared" si="200"/>
        <v>3</v>
      </c>
    </row>
    <row r="4265" spans="7:15" ht="13.5" customHeight="1" x14ac:dyDescent="0.25">
      <c r="G4265" s="50">
        <v>42602</v>
      </c>
      <c r="H4265" s="51" t="s">
        <v>6</v>
      </c>
      <c r="I4265" s="124"/>
      <c r="J4265" s="51">
        <v>6</v>
      </c>
      <c r="K4265" s="51">
        <v>0</v>
      </c>
      <c r="L4265" s="52">
        <v>7</v>
      </c>
      <c r="M4265" s="49">
        <f t="shared" si="198"/>
        <v>2371</v>
      </c>
      <c r="N4265" s="2">
        <f t="shared" si="199"/>
        <v>3</v>
      </c>
      <c r="O4265" s="16">
        <f t="shared" si="200"/>
        <v>3</v>
      </c>
    </row>
    <row r="4266" spans="7:15" ht="13.5" customHeight="1" x14ac:dyDescent="0.25">
      <c r="G4266" s="50">
        <v>42602</v>
      </c>
      <c r="H4266" s="51" t="s">
        <v>6</v>
      </c>
      <c r="I4266" s="124"/>
      <c r="J4266" s="51">
        <v>6</v>
      </c>
      <c r="K4266" s="51">
        <v>0</v>
      </c>
      <c r="L4266" s="52">
        <v>7</v>
      </c>
      <c r="M4266" s="49">
        <f t="shared" si="198"/>
        <v>2371</v>
      </c>
      <c r="N4266" s="2">
        <f t="shared" si="199"/>
        <v>3</v>
      </c>
      <c r="O4266" s="16">
        <f t="shared" si="200"/>
        <v>3</v>
      </c>
    </row>
    <row r="4267" spans="7:15" ht="13.5" customHeight="1" x14ac:dyDescent="0.25">
      <c r="G4267" s="50">
        <v>42602</v>
      </c>
      <c r="H4267" s="51" t="s">
        <v>6</v>
      </c>
      <c r="I4267" s="124"/>
      <c r="J4267" s="51">
        <v>6</v>
      </c>
      <c r="K4267" s="51">
        <v>0</v>
      </c>
      <c r="L4267" s="52">
        <v>7</v>
      </c>
      <c r="M4267" s="49">
        <f t="shared" si="198"/>
        <v>2371</v>
      </c>
      <c r="N4267" s="2">
        <f t="shared" si="199"/>
        <v>2</v>
      </c>
      <c r="O4267" s="16">
        <f t="shared" si="200"/>
        <v>3</v>
      </c>
    </row>
    <row r="4268" spans="7:15" ht="13.5" customHeight="1" x14ac:dyDescent="0.25">
      <c r="G4268" s="50">
        <v>42602</v>
      </c>
      <c r="H4268" s="51" t="s">
        <v>6</v>
      </c>
      <c r="I4268" s="124"/>
      <c r="J4268" s="51">
        <v>6</v>
      </c>
      <c r="K4268" s="51">
        <v>0</v>
      </c>
      <c r="L4268" s="52">
        <v>7</v>
      </c>
      <c r="M4268" s="49">
        <f t="shared" si="198"/>
        <v>2371</v>
      </c>
      <c r="N4268" s="2">
        <f t="shared" si="199"/>
        <v>1</v>
      </c>
      <c r="O4268" s="16">
        <f t="shared" si="200"/>
        <v>3</v>
      </c>
    </row>
    <row r="4269" spans="7:15" ht="13.5" customHeight="1" x14ac:dyDescent="0.25">
      <c r="G4269" s="50">
        <v>42602</v>
      </c>
      <c r="H4269" s="51" t="s">
        <v>6</v>
      </c>
      <c r="I4269" s="124"/>
      <c r="J4269" s="51">
        <v>6</v>
      </c>
      <c r="K4269" s="51">
        <v>0</v>
      </c>
      <c r="L4269" s="52">
        <v>8</v>
      </c>
      <c r="M4269" s="49">
        <f t="shared" si="198"/>
        <v>2372</v>
      </c>
      <c r="N4269" s="2">
        <f t="shared" si="199"/>
        <v>3</v>
      </c>
      <c r="O4269" s="16">
        <f t="shared" si="200"/>
        <v>3</v>
      </c>
    </row>
    <row r="4270" spans="7:15" ht="13.5" customHeight="1" x14ac:dyDescent="0.25">
      <c r="G4270" s="50">
        <v>42602</v>
      </c>
      <c r="H4270" s="51" t="s">
        <v>6</v>
      </c>
      <c r="I4270" s="124"/>
      <c r="J4270" s="51">
        <v>6</v>
      </c>
      <c r="K4270" s="51">
        <v>0</v>
      </c>
      <c r="L4270" s="52">
        <v>8</v>
      </c>
      <c r="M4270" s="49">
        <f t="shared" si="198"/>
        <v>2372</v>
      </c>
      <c r="N4270" s="2">
        <f t="shared" si="199"/>
        <v>3</v>
      </c>
      <c r="O4270" s="16">
        <f t="shared" si="200"/>
        <v>3</v>
      </c>
    </row>
    <row r="4271" spans="7:15" ht="13.5" customHeight="1" x14ac:dyDescent="0.25">
      <c r="G4271" s="50">
        <v>42602</v>
      </c>
      <c r="H4271" s="51" t="s">
        <v>6</v>
      </c>
      <c r="I4271" s="124"/>
      <c r="J4271" s="51">
        <v>6</v>
      </c>
      <c r="K4271" s="51">
        <v>0</v>
      </c>
      <c r="L4271" s="52">
        <v>8</v>
      </c>
      <c r="M4271" s="49">
        <f t="shared" si="198"/>
        <v>2372</v>
      </c>
      <c r="N4271" s="2">
        <f t="shared" si="199"/>
        <v>3</v>
      </c>
      <c r="O4271" s="16">
        <f t="shared" si="200"/>
        <v>3</v>
      </c>
    </row>
    <row r="4272" spans="7:15" ht="13.5" customHeight="1" x14ac:dyDescent="0.25">
      <c r="G4272" s="50">
        <v>42602</v>
      </c>
      <c r="H4272" s="51" t="s">
        <v>6</v>
      </c>
      <c r="I4272" s="124"/>
      <c r="J4272" s="51">
        <v>6</v>
      </c>
      <c r="K4272" s="51">
        <v>0</v>
      </c>
      <c r="L4272" s="52">
        <v>8</v>
      </c>
      <c r="M4272" s="49">
        <f t="shared" si="198"/>
        <v>2372</v>
      </c>
      <c r="N4272" s="2">
        <f t="shared" si="199"/>
        <v>2</v>
      </c>
      <c r="O4272" s="16">
        <f t="shared" si="200"/>
        <v>3</v>
      </c>
    </row>
    <row r="4273" spans="7:15" ht="13.5" customHeight="1" x14ac:dyDescent="0.25">
      <c r="G4273" s="50">
        <v>42602</v>
      </c>
      <c r="H4273" s="51" t="s">
        <v>6</v>
      </c>
      <c r="I4273" s="124"/>
      <c r="J4273" s="51">
        <v>6</v>
      </c>
      <c r="K4273" s="51">
        <v>0</v>
      </c>
      <c r="L4273" s="52">
        <v>8</v>
      </c>
      <c r="M4273" s="49">
        <f t="shared" si="198"/>
        <v>2372</v>
      </c>
      <c r="N4273" s="2">
        <f t="shared" si="199"/>
        <v>1</v>
      </c>
      <c r="O4273" s="16">
        <f t="shared" si="200"/>
        <v>3</v>
      </c>
    </row>
    <row r="4274" spans="7:15" ht="13.5" customHeight="1" x14ac:dyDescent="0.25">
      <c r="G4274" s="50">
        <v>42602</v>
      </c>
      <c r="H4274" s="51" t="s">
        <v>6</v>
      </c>
      <c r="I4274" s="124"/>
      <c r="J4274" s="51">
        <v>6</v>
      </c>
      <c r="K4274" s="51">
        <v>0</v>
      </c>
      <c r="L4274" s="52">
        <v>9</v>
      </c>
      <c r="M4274" s="49">
        <f t="shared" si="198"/>
        <v>2373</v>
      </c>
      <c r="N4274" s="2">
        <f t="shared" si="199"/>
        <v>3</v>
      </c>
      <c r="O4274" s="16">
        <f t="shared" si="200"/>
        <v>3</v>
      </c>
    </row>
    <row r="4275" spans="7:15" ht="13.5" customHeight="1" x14ac:dyDescent="0.25">
      <c r="G4275" s="50">
        <v>42602</v>
      </c>
      <c r="H4275" s="51" t="s">
        <v>6</v>
      </c>
      <c r="I4275" s="124"/>
      <c r="J4275" s="51">
        <v>6</v>
      </c>
      <c r="K4275" s="51">
        <v>0</v>
      </c>
      <c r="L4275" s="52">
        <v>9</v>
      </c>
      <c r="M4275" s="49">
        <f t="shared" si="198"/>
        <v>2373</v>
      </c>
      <c r="N4275" s="2">
        <f t="shared" si="199"/>
        <v>3</v>
      </c>
      <c r="O4275" s="16">
        <f t="shared" si="200"/>
        <v>3</v>
      </c>
    </row>
    <row r="4276" spans="7:15" ht="13.5" customHeight="1" x14ac:dyDescent="0.25">
      <c r="G4276" s="50">
        <v>42602</v>
      </c>
      <c r="H4276" s="51" t="s">
        <v>6</v>
      </c>
      <c r="I4276" s="124"/>
      <c r="J4276" s="51">
        <v>6</v>
      </c>
      <c r="K4276" s="51">
        <v>0</v>
      </c>
      <c r="L4276" s="52">
        <v>9</v>
      </c>
      <c r="M4276" s="49">
        <f t="shared" si="198"/>
        <v>2373</v>
      </c>
      <c r="N4276" s="2">
        <f t="shared" si="199"/>
        <v>3</v>
      </c>
      <c r="O4276" s="16">
        <f t="shared" si="200"/>
        <v>3</v>
      </c>
    </row>
    <row r="4277" spans="7:15" ht="13.5" customHeight="1" x14ac:dyDescent="0.25">
      <c r="G4277" s="50">
        <v>42602</v>
      </c>
      <c r="H4277" s="51" t="s">
        <v>6</v>
      </c>
      <c r="I4277" s="124"/>
      <c r="J4277" s="51">
        <v>6</v>
      </c>
      <c r="K4277" s="51">
        <v>0</v>
      </c>
      <c r="L4277" s="52">
        <v>9</v>
      </c>
      <c r="M4277" s="49">
        <f t="shared" si="198"/>
        <v>2373</v>
      </c>
      <c r="N4277" s="2">
        <f t="shared" si="199"/>
        <v>2</v>
      </c>
      <c r="O4277" s="16">
        <f t="shared" si="200"/>
        <v>3</v>
      </c>
    </row>
    <row r="4278" spans="7:15" ht="13.5" customHeight="1" x14ac:dyDescent="0.25">
      <c r="G4278" s="50">
        <v>42602</v>
      </c>
      <c r="H4278" s="51" t="s">
        <v>6</v>
      </c>
      <c r="I4278" s="124"/>
      <c r="J4278" s="51">
        <v>6</v>
      </c>
      <c r="K4278" s="51">
        <v>0</v>
      </c>
      <c r="L4278" s="52">
        <v>9</v>
      </c>
      <c r="M4278" s="49">
        <f t="shared" si="198"/>
        <v>2373</v>
      </c>
      <c r="N4278" s="2">
        <f t="shared" si="199"/>
        <v>1</v>
      </c>
      <c r="O4278" s="16">
        <f t="shared" si="200"/>
        <v>3</v>
      </c>
    </row>
    <row r="4279" spans="7:15" ht="13.5" customHeight="1" x14ac:dyDescent="0.25">
      <c r="G4279" s="50">
        <v>42609</v>
      </c>
      <c r="H4279" s="51" t="s">
        <v>4</v>
      </c>
      <c r="I4279" s="124"/>
      <c r="J4279" s="51">
        <v>4</v>
      </c>
      <c r="K4279" s="51">
        <v>6</v>
      </c>
      <c r="L4279" s="52">
        <v>2</v>
      </c>
      <c r="M4279" s="49">
        <f t="shared" si="198"/>
        <v>2374</v>
      </c>
      <c r="N4279" s="2">
        <f t="shared" si="199"/>
        <v>3</v>
      </c>
      <c r="O4279" s="16">
        <f t="shared" si="200"/>
        <v>3</v>
      </c>
    </row>
    <row r="4280" spans="7:15" ht="13.5" customHeight="1" x14ac:dyDescent="0.25">
      <c r="G4280" s="50">
        <v>42609</v>
      </c>
      <c r="H4280" s="51" t="s">
        <v>4</v>
      </c>
      <c r="I4280" s="124"/>
      <c r="J4280" s="51">
        <v>4</v>
      </c>
      <c r="K4280" s="51">
        <v>6</v>
      </c>
      <c r="L4280" s="52">
        <v>2</v>
      </c>
      <c r="M4280" s="49">
        <f t="shared" si="198"/>
        <v>2374</v>
      </c>
      <c r="N4280" s="2">
        <f t="shared" si="199"/>
        <v>3</v>
      </c>
      <c r="O4280" s="16">
        <f t="shared" si="200"/>
        <v>3</v>
      </c>
    </row>
    <row r="4281" spans="7:15" ht="13.5" customHeight="1" x14ac:dyDescent="0.25">
      <c r="G4281" s="50">
        <v>42609</v>
      </c>
      <c r="H4281" s="51" t="s">
        <v>4</v>
      </c>
      <c r="I4281" s="124"/>
      <c r="J4281" s="51">
        <v>4</v>
      </c>
      <c r="K4281" s="51">
        <v>6</v>
      </c>
      <c r="L4281" s="52">
        <v>2</v>
      </c>
      <c r="M4281" s="49">
        <f t="shared" si="198"/>
        <v>2374</v>
      </c>
      <c r="N4281" s="2">
        <f t="shared" si="199"/>
        <v>3</v>
      </c>
      <c r="O4281" s="16">
        <f t="shared" si="200"/>
        <v>3</v>
      </c>
    </row>
    <row r="4282" spans="7:15" ht="13.5" customHeight="1" x14ac:dyDescent="0.25">
      <c r="G4282" s="50">
        <v>42609</v>
      </c>
      <c r="H4282" s="51" t="s">
        <v>4</v>
      </c>
      <c r="I4282" s="124"/>
      <c r="J4282" s="51">
        <v>4</v>
      </c>
      <c r="K4282" s="51">
        <v>6</v>
      </c>
      <c r="L4282" s="52">
        <v>2</v>
      </c>
      <c r="M4282" s="49">
        <f t="shared" si="198"/>
        <v>2374</v>
      </c>
      <c r="N4282" s="2">
        <f t="shared" si="199"/>
        <v>2</v>
      </c>
      <c r="O4282" s="16">
        <f t="shared" si="200"/>
        <v>3</v>
      </c>
    </row>
    <row r="4283" spans="7:15" ht="13.5" customHeight="1" x14ac:dyDescent="0.25">
      <c r="G4283" s="50">
        <v>42609</v>
      </c>
      <c r="H4283" s="51" t="s">
        <v>4</v>
      </c>
      <c r="I4283" s="124"/>
      <c r="J4283" s="51">
        <v>4</v>
      </c>
      <c r="K4283" s="51">
        <v>6</v>
      </c>
      <c r="L4283" s="52">
        <v>2</v>
      </c>
      <c r="M4283" s="49">
        <f t="shared" si="198"/>
        <v>2374</v>
      </c>
      <c r="N4283" s="2">
        <f t="shared" si="199"/>
        <v>1</v>
      </c>
      <c r="O4283" s="16">
        <f t="shared" si="200"/>
        <v>3</v>
      </c>
    </row>
    <row r="4284" spans="7:15" ht="13.5" customHeight="1" x14ac:dyDescent="0.25">
      <c r="G4284" s="50">
        <v>42609</v>
      </c>
      <c r="H4284" s="51" t="s">
        <v>4</v>
      </c>
      <c r="I4284" s="124"/>
      <c r="J4284" s="51">
        <v>4</v>
      </c>
      <c r="K4284" s="51">
        <v>6</v>
      </c>
      <c r="L4284" s="52">
        <v>3</v>
      </c>
      <c r="M4284" s="49">
        <f t="shared" si="198"/>
        <v>2375</v>
      </c>
      <c r="N4284" s="2">
        <f t="shared" si="199"/>
        <v>3</v>
      </c>
      <c r="O4284" s="16">
        <f t="shared" si="200"/>
        <v>3</v>
      </c>
    </row>
    <row r="4285" spans="7:15" ht="13.5" customHeight="1" x14ac:dyDescent="0.25">
      <c r="G4285" s="50">
        <v>42609</v>
      </c>
      <c r="H4285" s="51" t="s">
        <v>4</v>
      </c>
      <c r="I4285" s="124"/>
      <c r="J4285" s="51">
        <v>4</v>
      </c>
      <c r="K4285" s="51">
        <v>6</v>
      </c>
      <c r="L4285" s="52">
        <v>3</v>
      </c>
      <c r="M4285" s="49">
        <f t="shared" si="198"/>
        <v>2375</v>
      </c>
      <c r="N4285" s="2">
        <f t="shared" si="199"/>
        <v>3</v>
      </c>
      <c r="O4285" s="16">
        <f t="shared" si="200"/>
        <v>3</v>
      </c>
    </row>
    <row r="4286" spans="7:15" ht="13.5" customHeight="1" x14ac:dyDescent="0.25">
      <c r="G4286" s="50">
        <v>42609</v>
      </c>
      <c r="H4286" s="51" t="s">
        <v>4</v>
      </c>
      <c r="I4286" s="124"/>
      <c r="J4286" s="51">
        <v>4</v>
      </c>
      <c r="K4286" s="51">
        <v>6</v>
      </c>
      <c r="L4286" s="52">
        <v>3</v>
      </c>
      <c r="M4286" s="49">
        <f t="shared" si="198"/>
        <v>2375</v>
      </c>
      <c r="N4286" s="2">
        <f t="shared" si="199"/>
        <v>3</v>
      </c>
      <c r="O4286" s="16">
        <f t="shared" si="200"/>
        <v>3</v>
      </c>
    </row>
    <row r="4287" spans="7:15" ht="13.5" customHeight="1" x14ac:dyDescent="0.25">
      <c r="G4287" s="50">
        <v>42609</v>
      </c>
      <c r="H4287" s="51" t="s">
        <v>4</v>
      </c>
      <c r="I4287" s="124"/>
      <c r="J4287" s="51">
        <v>4</v>
      </c>
      <c r="K4287" s="51">
        <v>6</v>
      </c>
      <c r="L4287" s="52">
        <v>3</v>
      </c>
      <c r="M4287" s="49">
        <f t="shared" si="198"/>
        <v>2375</v>
      </c>
      <c r="N4287" s="2">
        <f t="shared" si="199"/>
        <v>2</v>
      </c>
      <c r="O4287" s="16">
        <f t="shared" si="200"/>
        <v>3</v>
      </c>
    </row>
    <row r="4288" spans="7:15" ht="13.5" customHeight="1" x14ac:dyDescent="0.25">
      <c r="G4288" s="50">
        <v>42609</v>
      </c>
      <c r="H4288" s="51" t="s">
        <v>4</v>
      </c>
      <c r="I4288" s="124"/>
      <c r="J4288" s="51">
        <v>4</v>
      </c>
      <c r="K4288" s="51">
        <v>6</v>
      </c>
      <c r="L4288" s="52">
        <v>3</v>
      </c>
      <c r="M4288" s="49">
        <f t="shared" si="198"/>
        <v>2375</v>
      </c>
      <c r="N4288" s="2">
        <f t="shared" si="199"/>
        <v>1</v>
      </c>
      <c r="O4288" s="16">
        <f t="shared" si="200"/>
        <v>3</v>
      </c>
    </row>
    <row r="4289" spans="7:15" ht="13.5" customHeight="1" x14ac:dyDescent="0.25">
      <c r="G4289" s="50">
        <v>42609</v>
      </c>
      <c r="H4289" s="51" t="s">
        <v>4</v>
      </c>
      <c r="I4289" s="124"/>
      <c r="J4289" s="51">
        <v>4</v>
      </c>
      <c r="K4289" s="51">
        <v>6</v>
      </c>
      <c r="L4289" s="52">
        <v>4</v>
      </c>
      <c r="M4289" s="49">
        <f t="shared" si="198"/>
        <v>2376</v>
      </c>
      <c r="N4289" s="2">
        <f t="shared" si="199"/>
        <v>3</v>
      </c>
      <c r="O4289" s="16">
        <f t="shared" si="200"/>
        <v>3</v>
      </c>
    </row>
    <row r="4290" spans="7:15" ht="13.5" customHeight="1" x14ac:dyDescent="0.25">
      <c r="G4290" s="50">
        <v>42609</v>
      </c>
      <c r="H4290" s="51" t="s">
        <v>4</v>
      </c>
      <c r="I4290" s="124"/>
      <c r="J4290" s="51">
        <v>4</v>
      </c>
      <c r="K4290" s="51">
        <v>6</v>
      </c>
      <c r="L4290" s="52">
        <v>4</v>
      </c>
      <c r="M4290" s="49">
        <f t="shared" si="198"/>
        <v>2376</v>
      </c>
      <c r="N4290" s="2">
        <f t="shared" si="199"/>
        <v>3</v>
      </c>
      <c r="O4290" s="16">
        <f t="shared" si="200"/>
        <v>3</v>
      </c>
    </row>
    <row r="4291" spans="7:15" ht="13.5" customHeight="1" x14ac:dyDescent="0.25">
      <c r="G4291" s="50">
        <v>42609</v>
      </c>
      <c r="H4291" s="51" t="s">
        <v>4</v>
      </c>
      <c r="I4291" s="124"/>
      <c r="J4291" s="51">
        <v>4</v>
      </c>
      <c r="K4291" s="51">
        <v>6</v>
      </c>
      <c r="L4291" s="52">
        <v>4</v>
      </c>
      <c r="M4291" s="49">
        <f t="shared" si="198"/>
        <v>2376</v>
      </c>
      <c r="N4291" s="2">
        <f t="shared" si="199"/>
        <v>3</v>
      </c>
      <c r="O4291" s="16">
        <f t="shared" si="200"/>
        <v>3</v>
      </c>
    </row>
    <row r="4292" spans="7:15" ht="13.5" customHeight="1" x14ac:dyDescent="0.25">
      <c r="G4292" s="50">
        <v>42609</v>
      </c>
      <c r="H4292" s="51" t="s">
        <v>4</v>
      </c>
      <c r="I4292" s="124"/>
      <c r="J4292" s="51">
        <v>4</v>
      </c>
      <c r="K4292" s="51">
        <v>6</v>
      </c>
      <c r="L4292" s="52">
        <v>4</v>
      </c>
      <c r="M4292" s="49">
        <f t="shared" si="198"/>
        <v>2376</v>
      </c>
      <c r="N4292" s="2">
        <f t="shared" si="199"/>
        <v>2</v>
      </c>
      <c r="O4292" s="16">
        <f t="shared" si="200"/>
        <v>3</v>
      </c>
    </row>
    <row r="4293" spans="7:15" ht="13.5" customHeight="1" x14ac:dyDescent="0.25">
      <c r="G4293" s="50">
        <v>42609</v>
      </c>
      <c r="H4293" s="51" t="s">
        <v>4</v>
      </c>
      <c r="I4293" s="124"/>
      <c r="J4293" s="51">
        <v>4</v>
      </c>
      <c r="K4293" s="51">
        <v>6</v>
      </c>
      <c r="L4293" s="52">
        <v>4</v>
      </c>
      <c r="M4293" s="49">
        <f t="shared" si="198"/>
        <v>2376</v>
      </c>
      <c r="N4293" s="2">
        <f t="shared" si="199"/>
        <v>1</v>
      </c>
      <c r="O4293" s="16">
        <f t="shared" si="200"/>
        <v>3</v>
      </c>
    </row>
    <row r="4294" spans="7:15" ht="13.5" customHeight="1" x14ac:dyDescent="0.25">
      <c r="G4294" s="50">
        <v>42609</v>
      </c>
      <c r="H4294" s="51" t="s">
        <v>4</v>
      </c>
      <c r="I4294" s="124"/>
      <c r="J4294" s="51">
        <v>4</v>
      </c>
      <c r="K4294" s="51">
        <v>6</v>
      </c>
      <c r="L4294" s="52">
        <v>5</v>
      </c>
      <c r="M4294" s="49">
        <f t="shared" ref="M4294:M4357" si="201">IF(AND(G4294=G4293,L4294=L4293,I4294=I4293),M4293,M4293+1)</f>
        <v>2377</v>
      </c>
      <c r="N4294" s="2">
        <f t="shared" si="199"/>
        <v>3</v>
      </c>
      <c r="O4294" s="16">
        <f t="shared" si="200"/>
        <v>3</v>
      </c>
    </row>
    <row r="4295" spans="7:15" ht="13.5" customHeight="1" x14ac:dyDescent="0.25">
      <c r="G4295" s="50">
        <v>42609</v>
      </c>
      <c r="H4295" s="51" t="s">
        <v>4</v>
      </c>
      <c r="I4295" s="124"/>
      <c r="J4295" s="51">
        <v>4</v>
      </c>
      <c r="K4295" s="51">
        <v>6</v>
      </c>
      <c r="L4295" s="52">
        <v>5</v>
      </c>
      <c r="M4295" s="49">
        <f t="shared" si="201"/>
        <v>2377</v>
      </c>
      <c r="N4295" s="2">
        <f t="shared" si="199"/>
        <v>3</v>
      </c>
      <c r="O4295" s="16">
        <f t="shared" si="200"/>
        <v>3</v>
      </c>
    </row>
    <row r="4296" spans="7:15" ht="13.5" customHeight="1" x14ac:dyDescent="0.25">
      <c r="G4296" s="50">
        <v>42609</v>
      </c>
      <c r="H4296" s="51" t="s">
        <v>4</v>
      </c>
      <c r="I4296" s="124"/>
      <c r="J4296" s="51">
        <v>4</v>
      </c>
      <c r="K4296" s="51">
        <v>6</v>
      </c>
      <c r="L4296" s="52">
        <v>5</v>
      </c>
      <c r="M4296" s="49">
        <f t="shared" si="201"/>
        <v>2377</v>
      </c>
      <c r="N4296" s="2">
        <f t="shared" si="199"/>
        <v>3</v>
      </c>
      <c r="O4296" s="16">
        <f t="shared" si="200"/>
        <v>3</v>
      </c>
    </row>
    <row r="4297" spans="7:15" ht="13.5" customHeight="1" x14ac:dyDescent="0.25">
      <c r="G4297" s="50">
        <v>42609</v>
      </c>
      <c r="H4297" s="51" t="s">
        <v>4</v>
      </c>
      <c r="I4297" s="124"/>
      <c r="J4297" s="51">
        <v>4</v>
      </c>
      <c r="K4297" s="51">
        <v>6</v>
      </c>
      <c r="L4297" s="52">
        <v>5</v>
      </c>
      <c r="M4297" s="49">
        <f t="shared" si="201"/>
        <v>2377</v>
      </c>
      <c r="N4297" s="2">
        <f t="shared" ref="N4297:N4360" si="202">IF(M4297=M4299,3,IF(M4297=M4298,2,1))</f>
        <v>2</v>
      </c>
      <c r="O4297" s="16">
        <f t="shared" ref="O4297:O4360" si="203">IF(N4295=3,3,IF(N4296=3,3,IF(N4296=2,2,N4297)))</f>
        <v>3</v>
      </c>
    </row>
    <row r="4298" spans="7:15" ht="13.5" customHeight="1" x14ac:dyDescent="0.25">
      <c r="G4298" s="50">
        <v>42609</v>
      </c>
      <c r="H4298" s="51" t="s">
        <v>4</v>
      </c>
      <c r="I4298" s="124"/>
      <c r="J4298" s="51">
        <v>4</v>
      </c>
      <c r="K4298" s="51">
        <v>6</v>
      </c>
      <c r="L4298" s="52">
        <v>5</v>
      </c>
      <c r="M4298" s="49">
        <f t="shared" si="201"/>
        <v>2377</v>
      </c>
      <c r="N4298" s="2">
        <f t="shared" si="202"/>
        <v>1</v>
      </c>
      <c r="O4298" s="16">
        <f t="shared" si="203"/>
        <v>3</v>
      </c>
    </row>
    <row r="4299" spans="7:15" ht="13.5" customHeight="1" x14ac:dyDescent="0.25">
      <c r="G4299" s="50">
        <v>42609</v>
      </c>
      <c r="H4299" s="51" t="s">
        <v>4</v>
      </c>
      <c r="I4299" s="124"/>
      <c r="J4299" s="51">
        <v>4</v>
      </c>
      <c r="K4299" s="51">
        <v>6</v>
      </c>
      <c r="L4299" s="52">
        <v>7</v>
      </c>
      <c r="M4299" s="49">
        <f t="shared" si="201"/>
        <v>2378</v>
      </c>
      <c r="N4299" s="2">
        <f t="shared" si="202"/>
        <v>3</v>
      </c>
      <c r="O4299" s="16">
        <f t="shared" si="203"/>
        <v>3</v>
      </c>
    </row>
    <row r="4300" spans="7:15" ht="13.5" customHeight="1" x14ac:dyDescent="0.25">
      <c r="G4300" s="50">
        <v>42609</v>
      </c>
      <c r="H4300" s="51" t="s">
        <v>4</v>
      </c>
      <c r="I4300" s="124"/>
      <c r="J4300" s="51">
        <v>4</v>
      </c>
      <c r="K4300" s="51">
        <v>6</v>
      </c>
      <c r="L4300" s="52">
        <v>7</v>
      </c>
      <c r="M4300" s="49">
        <f t="shared" si="201"/>
        <v>2378</v>
      </c>
      <c r="N4300" s="2">
        <f t="shared" si="202"/>
        <v>3</v>
      </c>
      <c r="O4300" s="16">
        <f t="shared" si="203"/>
        <v>3</v>
      </c>
    </row>
    <row r="4301" spans="7:15" ht="13.5" customHeight="1" x14ac:dyDescent="0.25">
      <c r="G4301" s="50">
        <v>42609</v>
      </c>
      <c r="H4301" s="51" t="s">
        <v>4</v>
      </c>
      <c r="I4301" s="124"/>
      <c r="J4301" s="51">
        <v>4</v>
      </c>
      <c r="K4301" s="51">
        <v>6</v>
      </c>
      <c r="L4301" s="52">
        <v>7</v>
      </c>
      <c r="M4301" s="49">
        <f t="shared" si="201"/>
        <v>2378</v>
      </c>
      <c r="N4301" s="2">
        <f t="shared" si="202"/>
        <v>3</v>
      </c>
      <c r="O4301" s="16">
        <f t="shared" si="203"/>
        <v>3</v>
      </c>
    </row>
    <row r="4302" spans="7:15" ht="13.5" customHeight="1" x14ac:dyDescent="0.25">
      <c r="G4302" s="50">
        <v>42609</v>
      </c>
      <c r="H4302" s="51" t="s">
        <v>4</v>
      </c>
      <c r="I4302" s="124"/>
      <c r="J4302" s="51">
        <v>4</v>
      </c>
      <c r="K4302" s="51">
        <v>6</v>
      </c>
      <c r="L4302" s="52">
        <v>7</v>
      </c>
      <c r="M4302" s="49">
        <f t="shared" si="201"/>
        <v>2378</v>
      </c>
      <c r="N4302" s="2">
        <f t="shared" si="202"/>
        <v>2</v>
      </c>
      <c r="O4302" s="16">
        <f t="shared" si="203"/>
        <v>3</v>
      </c>
    </row>
    <row r="4303" spans="7:15" ht="13.5" customHeight="1" x14ac:dyDescent="0.25">
      <c r="G4303" s="50">
        <v>42609</v>
      </c>
      <c r="H4303" s="51" t="s">
        <v>4</v>
      </c>
      <c r="I4303" s="124"/>
      <c r="J4303" s="51">
        <v>4</v>
      </c>
      <c r="K4303" s="51">
        <v>6</v>
      </c>
      <c r="L4303" s="52">
        <v>7</v>
      </c>
      <c r="M4303" s="49">
        <f t="shared" si="201"/>
        <v>2378</v>
      </c>
      <c r="N4303" s="2">
        <f t="shared" si="202"/>
        <v>1</v>
      </c>
      <c r="O4303" s="16">
        <f t="shared" si="203"/>
        <v>3</v>
      </c>
    </row>
    <row r="4304" spans="7:15" ht="13.5" customHeight="1" x14ac:dyDescent="0.25">
      <c r="G4304" s="50">
        <v>42609</v>
      </c>
      <c r="H4304" s="51" t="s">
        <v>4</v>
      </c>
      <c r="I4304" s="124"/>
      <c r="J4304" s="51">
        <v>4</v>
      </c>
      <c r="K4304" s="51">
        <v>6</v>
      </c>
      <c r="L4304" s="52">
        <v>8</v>
      </c>
      <c r="M4304" s="49">
        <f t="shared" si="201"/>
        <v>2379</v>
      </c>
      <c r="N4304" s="2">
        <f t="shared" si="202"/>
        <v>3</v>
      </c>
      <c r="O4304" s="16">
        <f t="shared" si="203"/>
        <v>3</v>
      </c>
    </row>
    <row r="4305" spans="7:15" ht="13.5" customHeight="1" x14ac:dyDescent="0.25">
      <c r="G4305" s="50">
        <v>42609</v>
      </c>
      <c r="H4305" s="51" t="s">
        <v>4</v>
      </c>
      <c r="I4305" s="124"/>
      <c r="J4305" s="51">
        <v>4</v>
      </c>
      <c r="K4305" s="51">
        <v>6</v>
      </c>
      <c r="L4305" s="52">
        <v>8</v>
      </c>
      <c r="M4305" s="49">
        <f t="shared" si="201"/>
        <v>2379</v>
      </c>
      <c r="N4305" s="2">
        <f t="shared" si="202"/>
        <v>3</v>
      </c>
      <c r="O4305" s="16">
        <f t="shared" si="203"/>
        <v>3</v>
      </c>
    </row>
    <row r="4306" spans="7:15" ht="13.5" customHeight="1" x14ac:dyDescent="0.25">
      <c r="G4306" s="50">
        <v>42609</v>
      </c>
      <c r="H4306" s="51" t="s">
        <v>4</v>
      </c>
      <c r="I4306" s="124"/>
      <c r="J4306" s="51">
        <v>4</v>
      </c>
      <c r="K4306" s="51">
        <v>6</v>
      </c>
      <c r="L4306" s="52">
        <v>8</v>
      </c>
      <c r="M4306" s="49">
        <f t="shared" si="201"/>
        <v>2379</v>
      </c>
      <c r="N4306" s="2">
        <f t="shared" si="202"/>
        <v>3</v>
      </c>
      <c r="O4306" s="16">
        <f t="shared" si="203"/>
        <v>3</v>
      </c>
    </row>
    <row r="4307" spans="7:15" ht="13.5" customHeight="1" x14ac:dyDescent="0.25">
      <c r="G4307" s="50">
        <v>42609</v>
      </c>
      <c r="H4307" s="51" t="s">
        <v>4</v>
      </c>
      <c r="I4307" s="124"/>
      <c r="J4307" s="51">
        <v>4</v>
      </c>
      <c r="K4307" s="51">
        <v>6</v>
      </c>
      <c r="L4307" s="52">
        <v>8</v>
      </c>
      <c r="M4307" s="49">
        <f t="shared" si="201"/>
        <v>2379</v>
      </c>
      <c r="N4307" s="2">
        <f t="shared" si="202"/>
        <v>2</v>
      </c>
      <c r="O4307" s="16">
        <f t="shared" si="203"/>
        <v>3</v>
      </c>
    </row>
    <row r="4308" spans="7:15" ht="13.5" customHeight="1" x14ac:dyDescent="0.25">
      <c r="G4308" s="50">
        <v>42609</v>
      </c>
      <c r="H4308" s="51" t="s">
        <v>4</v>
      </c>
      <c r="I4308" s="124"/>
      <c r="J4308" s="51">
        <v>4</v>
      </c>
      <c r="K4308" s="51">
        <v>6</v>
      </c>
      <c r="L4308" s="52">
        <v>8</v>
      </c>
      <c r="M4308" s="49">
        <f t="shared" si="201"/>
        <v>2379</v>
      </c>
      <c r="N4308" s="2">
        <f t="shared" si="202"/>
        <v>1</v>
      </c>
      <c r="O4308" s="16">
        <f t="shared" si="203"/>
        <v>3</v>
      </c>
    </row>
    <row r="4309" spans="7:15" ht="13.5" customHeight="1" x14ac:dyDescent="0.25">
      <c r="G4309" s="50">
        <v>42609</v>
      </c>
      <c r="H4309" s="51" t="s">
        <v>4</v>
      </c>
      <c r="I4309" s="124"/>
      <c r="J4309" s="51">
        <v>4</v>
      </c>
      <c r="K4309" s="51">
        <v>6</v>
      </c>
      <c r="L4309" s="52">
        <v>9</v>
      </c>
      <c r="M4309" s="49">
        <f t="shared" si="201"/>
        <v>2380</v>
      </c>
      <c r="N4309" s="2">
        <f t="shared" si="202"/>
        <v>3</v>
      </c>
      <c r="O4309" s="16">
        <f t="shared" si="203"/>
        <v>3</v>
      </c>
    </row>
    <row r="4310" spans="7:15" ht="13.5" customHeight="1" x14ac:dyDescent="0.25">
      <c r="G4310" s="50">
        <v>42609</v>
      </c>
      <c r="H4310" s="51" t="s">
        <v>4</v>
      </c>
      <c r="I4310" s="124"/>
      <c r="J4310" s="51">
        <v>4</v>
      </c>
      <c r="K4310" s="51">
        <v>6</v>
      </c>
      <c r="L4310" s="52">
        <v>9</v>
      </c>
      <c r="M4310" s="49">
        <f t="shared" si="201"/>
        <v>2380</v>
      </c>
      <c r="N4310" s="2">
        <f t="shared" si="202"/>
        <v>3</v>
      </c>
      <c r="O4310" s="16">
        <f t="shared" si="203"/>
        <v>3</v>
      </c>
    </row>
    <row r="4311" spans="7:15" ht="13.5" customHeight="1" x14ac:dyDescent="0.25">
      <c r="G4311" s="50">
        <v>42609</v>
      </c>
      <c r="H4311" s="51" t="s">
        <v>4</v>
      </c>
      <c r="I4311" s="124"/>
      <c r="J4311" s="51">
        <v>4</v>
      </c>
      <c r="K4311" s="51">
        <v>6</v>
      </c>
      <c r="L4311" s="52">
        <v>9</v>
      </c>
      <c r="M4311" s="49">
        <f t="shared" si="201"/>
        <v>2380</v>
      </c>
      <c r="N4311" s="2">
        <f t="shared" si="202"/>
        <v>3</v>
      </c>
      <c r="O4311" s="16">
        <f t="shared" si="203"/>
        <v>3</v>
      </c>
    </row>
    <row r="4312" spans="7:15" ht="13.5" customHeight="1" x14ac:dyDescent="0.25">
      <c r="G4312" s="50">
        <v>42609</v>
      </c>
      <c r="H4312" s="51" t="s">
        <v>4</v>
      </c>
      <c r="I4312" s="124"/>
      <c r="J4312" s="51">
        <v>4</v>
      </c>
      <c r="K4312" s="51">
        <v>6</v>
      </c>
      <c r="L4312" s="52">
        <v>9</v>
      </c>
      <c r="M4312" s="49">
        <f t="shared" si="201"/>
        <v>2380</v>
      </c>
      <c r="N4312" s="2">
        <f t="shared" si="202"/>
        <v>2</v>
      </c>
      <c r="O4312" s="16">
        <f t="shared" si="203"/>
        <v>3</v>
      </c>
    </row>
    <row r="4313" spans="7:15" ht="13.5" customHeight="1" x14ac:dyDescent="0.25">
      <c r="G4313" s="50">
        <v>42609</v>
      </c>
      <c r="H4313" s="51" t="s">
        <v>4</v>
      </c>
      <c r="I4313" s="124"/>
      <c r="J4313" s="51">
        <v>4</v>
      </c>
      <c r="K4313" s="51">
        <v>6</v>
      </c>
      <c r="L4313" s="52">
        <v>9</v>
      </c>
      <c r="M4313" s="49">
        <f t="shared" si="201"/>
        <v>2380</v>
      </c>
      <c r="N4313" s="2">
        <f t="shared" si="202"/>
        <v>1</v>
      </c>
      <c r="O4313" s="16">
        <f t="shared" si="203"/>
        <v>3</v>
      </c>
    </row>
    <row r="4314" spans="7:15" ht="13.5" customHeight="1" x14ac:dyDescent="0.25">
      <c r="G4314" s="50">
        <v>42616</v>
      </c>
      <c r="H4314" s="51" t="s">
        <v>6</v>
      </c>
      <c r="I4314" s="124"/>
      <c r="J4314" s="51">
        <v>4</v>
      </c>
      <c r="K4314" s="51">
        <v>3</v>
      </c>
      <c r="L4314" s="52">
        <v>1</v>
      </c>
      <c r="M4314" s="49">
        <f t="shared" si="201"/>
        <v>2381</v>
      </c>
      <c r="N4314" s="2">
        <f t="shared" si="202"/>
        <v>3</v>
      </c>
      <c r="O4314" s="16">
        <f t="shared" si="203"/>
        <v>3</v>
      </c>
    </row>
    <row r="4315" spans="7:15" ht="13.5" customHeight="1" x14ac:dyDescent="0.25">
      <c r="G4315" s="50">
        <v>42616</v>
      </c>
      <c r="H4315" s="51" t="s">
        <v>6</v>
      </c>
      <c r="I4315" s="124"/>
      <c r="J4315" s="51">
        <v>4</v>
      </c>
      <c r="K4315" s="51">
        <v>3</v>
      </c>
      <c r="L4315" s="52">
        <v>1</v>
      </c>
      <c r="M4315" s="49">
        <f t="shared" si="201"/>
        <v>2381</v>
      </c>
      <c r="N4315" s="2">
        <f t="shared" si="202"/>
        <v>3</v>
      </c>
      <c r="O4315" s="16">
        <f t="shared" si="203"/>
        <v>3</v>
      </c>
    </row>
    <row r="4316" spans="7:15" ht="13.5" customHeight="1" x14ac:dyDescent="0.25">
      <c r="G4316" s="50">
        <v>42616</v>
      </c>
      <c r="H4316" s="51" t="s">
        <v>6</v>
      </c>
      <c r="I4316" s="124"/>
      <c r="J4316" s="51">
        <v>4</v>
      </c>
      <c r="K4316" s="51">
        <v>3</v>
      </c>
      <c r="L4316" s="52">
        <v>1</v>
      </c>
      <c r="M4316" s="49">
        <f t="shared" si="201"/>
        <v>2381</v>
      </c>
      <c r="N4316" s="2">
        <f t="shared" si="202"/>
        <v>3</v>
      </c>
      <c r="O4316" s="16">
        <f t="shared" si="203"/>
        <v>3</v>
      </c>
    </row>
    <row r="4317" spans="7:15" ht="13.5" customHeight="1" x14ac:dyDescent="0.25">
      <c r="G4317" s="50">
        <v>42616</v>
      </c>
      <c r="H4317" s="51" t="s">
        <v>6</v>
      </c>
      <c r="I4317" s="124"/>
      <c r="J4317" s="51">
        <v>4</v>
      </c>
      <c r="K4317" s="51">
        <v>3</v>
      </c>
      <c r="L4317" s="52">
        <v>1</v>
      </c>
      <c r="M4317" s="49">
        <f t="shared" si="201"/>
        <v>2381</v>
      </c>
      <c r="N4317" s="2">
        <f t="shared" si="202"/>
        <v>2</v>
      </c>
      <c r="O4317" s="16">
        <f t="shared" si="203"/>
        <v>3</v>
      </c>
    </row>
    <row r="4318" spans="7:15" ht="13.5" customHeight="1" x14ac:dyDescent="0.25">
      <c r="G4318" s="50">
        <v>42616</v>
      </c>
      <c r="H4318" s="51" t="s">
        <v>6</v>
      </c>
      <c r="I4318" s="124"/>
      <c r="J4318" s="51">
        <v>4</v>
      </c>
      <c r="K4318" s="51">
        <v>3</v>
      </c>
      <c r="L4318" s="52">
        <v>1</v>
      </c>
      <c r="M4318" s="49">
        <f t="shared" si="201"/>
        <v>2381</v>
      </c>
      <c r="N4318" s="2">
        <f t="shared" si="202"/>
        <v>1</v>
      </c>
      <c r="O4318" s="16">
        <f t="shared" si="203"/>
        <v>3</v>
      </c>
    </row>
    <row r="4319" spans="7:15" ht="13.5" customHeight="1" x14ac:dyDescent="0.25">
      <c r="G4319" s="50">
        <v>42616</v>
      </c>
      <c r="H4319" s="51" t="s">
        <v>6</v>
      </c>
      <c r="I4319" s="124"/>
      <c r="J4319" s="51">
        <v>4</v>
      </c>
      <c r="K4319" s="51">
        <v>3</v>
      </c>
      <c r="L4319" s="52">
        <v>2</v>
      </c>
      <c r="M4319" s="49">
        <f t="shared" si="201"/>
        <v>2382</v>
      </c>
      <c r="N4319" s="2">
        <f t="shared" si="202"/>
        <v>3</v>
      </c>
      <c r="O4319" s="16">
        <f t="shared" si="203"/>
        <v>3</v>
      </c>
    </row>
    <row r="4320" spans="7:15" ht="13.5" customHeight="1" x14ac:dyDescent="0.25">
      <c r="G4320" s="50">
        <v>42616</v>
      </c>
      <c r="H4320" s="51" t="s">
        <v>6</v>
      </c>
      <c r="I4320" s="124"/>
      <c r="J4320" s="51">
        <v>4</v>
      </c>
      <c r="K4320" s="51">
        <v>3</v>
      </c>
      <c r="L4320" s="52">
        <v>2</v>
      </c>
      <c r="M4320" s="49">
        <f t="shared" si="201"/>
        <v>2382</v>
      </c>
      <c r="N4320" s="2">
        <f t="shared" si="202"/>
        <v>3</v>
      </c>
      <c r="O4320" s="16">
        <f t="shared" si="203"/>
        <v>3</v>
      </c>
    </row>
    <row r="4321" spans="7:15" ht="13.5" customHeight="1" x14ac:dyDescent="0.25">
      <c r="G4321" s="50">
        <v>42616</v>
      </c>
      <c r="H4321" s="51" t="s">
        <v>6</v>
      </c>
      <c r="I4321" s="124"/>
      <c r="J4321" s="51">
        <v>4</v>
      </c>
      <c r="K4321" s="51">
        <v>3</v>
      </c>
      <c r="L4321" s="52">
        <v>2</v>
      </c>
      <c r="M4321" s="49">
        <f t="shared" si="201"/>
        <v>2382</v>
      </c>
      <c r="N4321" s="2">
        <f t="shared" si="202"/>
        <v>3</v>
      </c>
      <c r="O4321" s="16">
        <f t="shared" si="203"/>
        <v>3</v>
      </c>
    </row>
    <row r="4322" spans="7:15" ht="13.5" customHeight="1" x14ac:dyDescent="0.25">
      <c r="G4322" s="50">
        <v>42616</v>
      </c>
      <c r="H4322" s="51" t="s">
        <v>6</v>
      </c>
      <c r="I4322" s="124"/>
      <c r="J4322" s="51">
        <v>4</v>
      </c>
      <c r="K4322" s="51">
        <v>3</v>
      </c>
      <c r="L4322" s="52">
        <v>2</v>
      </c>
      <c r="M4322" s="49">
        <f t="shared" si="201"/>
        <v>2382</v>
      </c>
      <c r="N4322" s="2">
        <f t="shared" si="202"/>
        <v>2</v>
      </c>
      <c r="O4322" s="16">
        <f t="shared" si="203"/>
        <v>3</v>
      </c>
    </row>
    <row r="4323" spans="7:15" ht="13.5" customHeight="1" x14ac:dyDescent="0.25">
      <c r="G4323" s="50">
        <v>42616</v>
      </c>
      <c r="H4323" s="51" t="s">
        <v>6</v>
      </c>
      <c r="I4323" s="124"/>
      <c r="J4323" s="51">
        <v>4</v>
      </c>
      <c r="K4323" s="51">
        <v>3</v>
      </c>
      <c r="L4323" s="52">
        <v>2</v>
      </c>
      <c r="M4323" s="49">
        <f t="shared" si="201"/>
        <v>2382</v>
      </c>
      <c r="N4323" s="2">
        <f t="shared" si="202"/>
        <v>1</v>
      </c>
      <c r="O4323" s="16">
        <f t="shared" si="203"/>
        <v>3</v>
      </c>
    </row>
    <row r="4324" spans="7:15" ht="13.5" customHeight="1" x14ac:dyDescent="0.25">
      <c r="G4324" s="50">
        <v>42616</v>
      </c>
      <c r="H4324" s="51" t="s">
        <v>6</v>
      </c>
      <c r="I4324" s="124"/>
      <c r="J4324" s="51">
        <v>4</v>
      </c>
      <c r="K4324" s="51">
        <v>3</v>
      </c>
      <c r="L4324" s="52">
        <v>4</v>
      </c>
      <c r="M4324" s="49">
        <f t="shared" si="201"/>
        <v>2383</v>
      </c>
      <c r="N4324" s="2">
        <f t="shared" si="202"/>
        <v>3</v>
      </c>
      <c r="O4324" s="16">
        <f t="shared" si="203"/>
        <v>3</v>
      </c>
    </row>
    <row r="4325" spans="7:15" ht="13.5" customHeight="1" x14ac:dyDescent="0.25">
      <c r="G4325" s="50">
        <v>42616</v>
      </c>
      <c r="H4325" s="51" t="s">
        <v>6</v>
      </c>
      <c r="I4325" s="124"/>
      <c r="J4325" s="51">
        <v>4</v>
      </c>
      <c r="K4325" s="51">
        <v>3</v>
      </c>
      <c r="L4325" s="52">
        <v>4</v>
      </c>
      <c r="M4325" s="49">
        <f t="shared" si="201"/>
        <v>2383</v>
      </c>
      <c r="N4325" s="2">
        <f t="shared" si="202"/>
        <v>3</v>
      </c>
      <c r="O4325" s="16">
        <f t="shared" si="203"/>
        <v>3</v>
      </c>
    </row>
    <row r="4326" spans="7:15" ht="13.5" customHeight="1" x14ac:dyDescent="0.25">
      <c r="G4326" s="50">
        <v>42616</v>
      </c>
      <c r="H4326" s="51" t="s">
        <v>6</v>
      </c>
      <c r="I4326" s="124"/>
      <c r="J4326" s="51">
        <v>4</v>
      </c>
      <c r="K4326" s="51">
        <v>3</v>
      </c>
      <c r="L4326" s="52">
        <v>4</v>
      </c>
      <c r="M4326" s="49">
        <f t="shared" si="201"/>
        <v>2383</v>
      </c>
      <c r="N4326" s="2">
        <f t="shared" si="202"/>
        <v>3</v>
      </c>
      <c r="O4326" s="16">
        <f t="shared" si="203"/>
        <v>3</v>
      </c>
    </row>
    <row r="4327" spans="7:15" ht="13.5" customHeight="1" x14ac:dyDescent="0.25">
      <c r="G4327" s="50">
        <v>42616</v>
      </c>
      <c r="H4327" s="51" t="s">
        <v>6</v>
      </c>
      <c r="I4327" s="124"/>
      <c r="J4327" s="51">
        <v>4</v>
      </c>
      <c r="K4327" s="51">
        <v>3</v>
      </c>
      <c r="L4327" s="52">
        <v>4</v>
      </c>
      <c r="M4327" s="49">
        <f t="shared" si="201"/>
        <v>2383</v>
      </c>
      <c r="N4327" s="2">
        <f t="shared" si="202"/>
        <v>2</v>
      </c>
      <c r="O4327" s="16">
        <f t="shared" si="203"/>
        <v>3</v>
      </c>
    </row>
    <row r="4328" spans="7:15" ht="13.5" customHeight="1" x14ac:dyDescent="0.25">
      <c r="G4328" s="50">
        <v>42616</v>
      </c>
      <c r="H4328" s="51" t="s">
        <v>6</v>
      </c>
      <c r="I4328" s="124"/>
      <c r="J4328" s="51">
        <v>4</v>
      </c>
      <c r="K4328" s="51">
        <v>3</v>
      </c>
      <c r="L4328" s="52">
        <v>4</v>
      </c>
      <c r="M4328" s="49">
        <f t="shared" si="201"/>
        <v>2383</v>
      </c>
      <c r="N4328" s="2">
        <f t="shared" si="202"/>
        <v>1</v>
      </c>
      <c r="O4328" s="16">
        <f t="shared" si="203"/>
        <v>3</v>
      </c>
    </row>
    <row r="4329" spans="7:15" ht="13.5" customHeight="1" x14ac:dyDescent="0.25">
      <c r="G4329" s="50">
        <v>42616</v>
      </c>
      <c r="H4329" s="51" t="s">
        <v>6</v>
      </c>
      <c r="I4329" s="124"/>
      <c r="J4329" s="51">
        <v>4</v>
      </c>
      <c r="K4329" s="51">
        <v>3</v>
      </c>
      <c r="L4329" s="52">
        <v>5</v>
      </c>
      <c r="M4329" s="49">
        <f t="shared" si="201"/>
        <v>2384</v>
      </c>
      <c r="N4329" s="2">
        <f t="shared" si="202"/>
        <v>3</v>
      </c>
      <c r="O4329" s="16">
        <f t="shared" si="203"/>
        <v>3</v>
      </c>
    </row>
    <row r="4330" spans="7:15" ht="13.5" customHeight="1" x14ac:dyDescent="0.25">
      <c r="G4330" s="50">
        <v>42616</v>
      </c>
      <c r="H4330" s="51" t="s">
        <v>6</v>
      </c>
      <c r="I4330" s="124"/>
      <c r="J4330" s="51">
        <v>4</v>
      </c>
      <c r="K4330" s="51">
        <v>3</v>
      </c>
      <c r="L4330" s="52">
        <v>5</v>
      </c>
      <c r="M4330" s="49">
        <f t="shared" si="201"/>
        <v>2384</v>
      </c>
      <c r="N4330" s="2">
        <f t="shared" si="202"/>
        <v>3</v>
      </c>
      <c r="O4330" s="16">
        <f t="shared" si="203"/>
        <v>3</v>
      </c>
    </row>
    <row r="4331" spans="7:15" ht="13.5" customHeight="1" x14ac:dyDescent="0.25">
      <c r="G4331" s="50">
        <v>42616</v>
      </c>
      <c r="H4331" s="51" t="s">
        <v>6</v>
      </c>
      <c r="I4331" s="124"/>
      <c r="J4331" s="51">
        <v>4</v>
      </c>
      <c r="K4331" s="51">
        <v>3</v>
      </c>
      <c r="L4331" s="52">
        <v>5</v>
      </c>
      <c r="M4331" s="49">
        <f t="shared" si="201"/>
        <v>2384</v>
      </c>
      <c r="N4331" s="2">
        <f t="shared" si="202"/>
        <v>3</v>
      </c>
      <c r="O4331" s="16">
        <f t="shared" si="203"/>
        <v>3</v>
      </c>
    </row>
    <row r="4332" spans="7:15" ht="13.5" customHeight="1" x14ac:dyDescent="0.25">
      <c r="G4332" s="50">
        <v>42616</v>
      </c>
      <c r="H4332" s="51" t="s">
        <v>6</v>
      </c>
      <c r="I4332" s="124"/>
      <c r="J4332" s="51">
        <v>4</v>
      </c>
      <c r="K4332" s="51">
        <v>3</v>
      </c>
      <c r="L4332" s="52">
        <v>5</v>
      </c>
      <c r="M4332" s="49">
        <f t="shared" si="201"/>
        <v>2384</v>
      </c>
      <c r="N4332" s="2">
        <f t="shared" si="202"/>
        <v>2</v>
      </c>
      <c r="O4332" s="16">
        <f t="shared" si="203"/>
        <v>3</v>
      </c>
    </row>
    <row r="4333" spans="7:15" ht="13.5" customHeight="1" x14ac:dyDescent="0.25">
      <c r="G4333" s="50">
        <v>42616</v>
      </c>
      <c r="H4333" s="51" t="s">
        <v>6</v>
      </c>
      <c r="I4333" s="124"/>
      <c r="J4333" s="51">
        <v>4</v>
      </c>
      <c r="K4333" s="51">
        <v>3</v>
      </c>
      <c r="L4333" s="52">
        <v>5</v>
      </c>
      <c r="M4333" s="49">
        <f t="shared" si="201"/>
        <v>2384</v>
      </c>
      <c r="N4333" s="2">
        <f t="shared" si="202"/>
        <v>1</v>
      </c>
      <c r="O4333" s="16">
        <f t="shared" si="203"/>
        <v>3</v>
      </c>
    </row>
    <row r="4334" spans="7:15" ht="13.5" customHeight="1" x14ac:dyDescent="0.25">
      <c r="G4334" s="50">
        <v>42616</v>
      </c>
      <c r="H4334" s="51" t="s">
        <v>6</v>
      </c>
      <c r="I4334" s="124"/>
      <c r="J4334" s="51">
        <v>4</v>
      </c>
      <c r="K4334" s="51">
        <v>3</v>
      </c>
      <c r="L4334" s="52">
        <v>7</v>
      </c>
      <c r="M4334" s="49">
        <f t="shared" si="201"/>
        <v>2385</v>
      </c>
      <c r="N4334" s="2">
        <f t="shared" si="202"/>
        <v>3</v>
      </c>
      <c r="O4334" s="16">
        <f t="shared" si="203"/>
        <v>3</v>
      </c>
    </row>
    <row r="4335" spans="7:15" ht="13.5" customHeight="1" x14ac:dyDescent="0.25">
      <c r="G4335" s="50">
        <v>42616</v>
      </c>
      <c r="H4335" s="51" t="s">
        <v>6</v>
      </c>
      <c r="I4335" s="124"/>
      <c r="J4335" s="51">
        <v>4</v>
      </c>
      <c r="K4335" s="51">
        <v>3</v>
      </c>
      <c r="L4335" s="52">
        <v>7</v>
      </c>
      <c r="M4335" s="49">
        <f t="shared" si="201"/>
        <v>2385</v>
      </c>
      <c r="N4335" s="2">
        <f t="shared" si="202"/>
        <v>3</v>
      </c>
      <c r="O4335" s="16">
        <f t="shared" si="203"/>
        <v>3</v>
      </c>
    </row>
    <row r="4336" spans="7:15" ht="13.5" customHeight="1" x14ac:dyDescent="0.25">
      <c r="G4336" s="50">
        <v>42616</v>
      </c>
      <c r="H4336" s="51" t="s">
        <v>6</v>
      </c>
      <c r="I4336" s="124"/>
      <c r="J4336" s="51">
        <v>4</v>
      </c>
      <c r="K4336" s="51">
        <v>3</v>
      </c>
      <c r="L4336" s="52">
        <v>7</v>
      </c>
      <c r="M4336" s="49">
        <f t="shared" si="201"/>
        <v>2385</v>
      </c>
      <c r="N4336" s="2">
        <f t="shared" si="202"/>
        <v>3</v>
      </c>
      <c r="O4336" s="16">
        <f t="shared" si="203"/>
        <v>3</v>
      </c>
    </row>
    <row r="4337" spans="7:15" ht="13.5" customHeight="1" x14ac:dyDescent="0.25">
      <c r="G4337" s="50">
        <v>42616</v>
      </c>
      <c r="H4337" s="51" t="s">
        <v>6</v>
      </c>
      <c r="I4337" s="124"/>
      <c r="J4337" s="51">
        <v>4</v>
      </c>
      <c r="K4337" s="51">
        <v>3</v>
      </c>
      <c r="L4337" s="52">
        <v>7</v>
      </c>
      <c r="M4337" s="49">
        <f t="shared" si="201"/>
        <v>2385</v>
      </c>
      <c r="N4337" s="2">
        <f t="shared" si="202"/>
        <v>2</v>
      </c>
      <c r="O4337" s="16">
        <f t="shared" si="203"/>
        <v>3</v>
      </c>
    </row>
    <row r="4338" spans="7:15" ht="13.5" customHeight="1" x14ac:dyDescent="0.25">
      <c r="G4338" s="50">
        <v>42616</v>
      </c>
      <c r="H4338" s="51" t="s">
        <v>6</v>
      </c>
      <c r="I4338" s="124"/>
      <c r="J4338" s="51">
        <v>4</v>
      </c>
      <c r="K4338" s="51">
        <v>3</v>
      </c>
      <c r="L4338" s="52">
        <v>7</v>
      </c>
      <c r="M4338" s="49">
        <f t="shared" si="201"/>
        <v>2385</v>
      </c>
      <c r="N4338" s="2">
        <f t="shared" si="202"/>
        <v>1</v>
      </c>
      <c r="O4338" s="16">
        <f t="shared" si="203"/>
        <v>3</v>
      </c>
    </row>
    <row r="4339" spans="7:15" ht="13.5" customHeight="1" x14ac:dyDescent="0.25">
      <c r="G4339" s="50">
        <v>42616</v>
      </c>
      <c r="H4339" s="51" t="s">
        <v>6</v>
      </c>
      <c r="I4339" s="124"/>
      <c r="J4339" s="51">
        <v>4</v>
      </c>
      <c r="K4339" s="51">
        <v>3</v>
      </c>
      <c r="L4339" s="52">
        <v>8</v>
      </c>
      <c r="M4339" s="49">
        <f t="shared" si="201"/>
        <v>2386</v>
      </c>
      <c r="N4339" s="2">
        <f t="shared" si="202"/>
        <v>3</v>
      </c>
      <c r="O4339" s="16">
        <f t="shared" si="203"/>
        <v>3</v>
      </c>
    </row>
    <row r="4340" spans="7:15" ht="13.5" customHeight="1" x14ac:dyDescent="0.25">
      <c r="G4340" s="50">
        <v>42616</v>
      </c>
      <c r="H4340" s="51" t="s">
        <v>6</v>
      </c>
      <c r="I4340" s="124"/>
      <c r="J4340" s="51">
        <v>4</v>
      </c>
      <c r="K4340" s="51">
        <v>3</v>
      </c>
      <c r="L4340" s="52">
        <v>8</v>
      </c>
      <c r="M4340" s="49">
        <f t="shared" si="201"/>
        <v>2386</v>
      </c>
      <c r="N4340" s="2">
        <f t="shared" si="202"/>
        <v>3</v>
      </c>
      <c r="O4340" s="16">
        <f t="shared" si="203"/>
        <v>3</v>
      </c>
    </row>
    <row r="4341" spans="7:15" ht="13.5" customHeight="1" x14ac:dyDescent="0.25">
      <c r="G4341" s="50">
        <v>42616</v>
      </c>
      <c r="H4341" s="51" t="s">
        <v>6</v>
      </c>
      <c r="I4341" s="124"/>
      <c r="J4341" s="51">
        <v>4</v>
      </c>
      <c r="K4341" s="51">
        <v>3</v>
      </c>
      <c r="L4341" s="52">
        <v>8</v>
      </c>
      <c r="M4341" s="49">
        <f t="shared" si="201"/>
        <v>2386</v>
      </c>
      <c r="N4341" s="2">
        <f t="shared" si="202"/>
        <v>3</v>
      </c>
      <c r="O4341" s="16">
        <f t="shared" si="203"/>
        <v>3</v>
      </c>
    </row>
    <row r="4342" spans="7:15" ht="13.5" customHeight="1" x14ac:dyDescent="0.25">
      <c r="G4342" s="50">
        <v>42616</v>
      </c>
      <c r="H4342" s="51" t="s">
        <v>6</v>
      </c>
      <c r="I4342" s="124"/>
      <c r="J4342" s="51">
        <v>4</v>
      </c>
      <c r="K4342" s="51">
        <v>3</v>
      </c>
      <c r="L4342" s="52">
        <v>8</v>
      </c>
      <c r="M4342" s="49">
        <f t="shared" si="201"/>
        <v>2386</v>
      </c>
      <c r="N4342" s="2">
        <f t="shared" si="202"/>
        <v>2</v>
      </c>
      <c r="O4342" s="16">
        <f t="shared" si="203"/>
        <v>3</v>
      </c>
    </row>
    <row r="4343" spans="7:15" ht="13.5" customHeight="1" x14ac:dyDescent="0.25">
      <c r="G4343" s="50">
        <v>42616</v>
      </c>
      <c r="H4343" s="51" t="s">
        <v>6</v>
      </c>
      <c r="I4343" s="124"/>
      <c r="J4343" s="51">
        <v>4</v>
      </c>
      <c r="K4343" s="51">
        <v>3</v>
      </c>
      <c r="L4343" s="52">
        <v>8</v>
      </c>
      <c r="M4343" s="49">
        <f t="shared" si="201"/>
        <v>2386</v>
      </c>
      <c r="N4343" s="2">
        <f t="shared" si="202"/>
        <v>1</v>
      </c>
      <c r="O4343" s="16">
        <f t="shared" si="203"/>
        <v>3</v>
      </c>
    </row>
    <row r="4344" spans="7:15" ht="13.5" customHeight="1" x14ac:dyDescent="0.25">
      <c r="G4344" s="50">
        <v>42616</v>
      </c>
      <c r="H4344" s="51" t="s">
        <v>6</v>
      </c>
      <c r="I4344" s="124"/>
      <c r="J4344" s="51">
        <v>4</v>
      </c>
      <c r="K4344" s="51">
        <v>3</v>
      </c>
      <c r="L4344" s="52">
        <v>9</v>
      </c>
      <c r="M4344" s="49">
        <f t="shared" si="201"/>
        <v>2387</v>
      </c>
      <c r="N4344" s="2">
        <f t="shared" si="202"/>
        <v>3</v>
      </c>
      <c r="O4344" s="16">
        <f t="shared" si="203"/>
        <v>3</v>
      </c>
    </row>
    <row r="4345" spans="7:15" ht="13.5" customHeight="1" x14ac:dyDescent="0.25">
      <c r="G4345" s="50">
        <v>42616</v>
      </c>
      <c r="H4345" s="51" t="s">
        <v>6</v>
      </c>
      <c r="I4345" s="124"/>
      <c r="J4345" s="51">
        <v>4</v>
      </c>
      <c r="K4345" s="51">
        <v>3</v>
      </c>
      <c r="L4345" s="52">
        <v>9</v>
      </c>
      <c r="M4345" s="49">
        <f t="shared" si="201"/>
        <v>2387</v>
      </c>
      <c r="N4345" s="2">
        <f t="shared" si="202"/>
        <v>3</v>
      </c>
      <c r="O4345" s="16">
        <f t="shared" si="203"/>
        <v>3</v>
      </c>
    </row>
    <row r="4346" spans="7:15" ht="13.5" customHeight="1" x14ac:dyDescent="0.25">
      <c r="G4346" s="50">
        <v>42616</v>
      </c>
      <c r="H4346" s="51" t="s">
        <v>6</v>
      </c>
      <c r="I4346" s="124"/>
      <c r="J4346" s="51">
        <v>4</v>
      </c>
      <c r="K4346" s="51">
        <v>3</v>
      </c>
      <c r="L4346" s="52">
        <v>9</v>
      </c>
      <c r="M4346" s="49">
        <f t="shared" si="201"/>
        <v>2387</v>
      </c>
      <c r="N4346" s="2">
        <f t="shared" si="202"/>
        <v>3</v>
      </c>
      <c r="O4346" s="16">
        <f t="shared" si="203"/>
        <v>3</v>
      </c>
    </row>
    <row r="4347" spans="7:15" ht="13.5" customHeight="1" x14ac:dyDescent="0.25">
      <c r="G4347" s="50">
        <v>42616</v>
      </c>
      <c r="H4347" s="51" t="s">
        <v>6</v>
      </c>
      <c r="I4347" s="124"/>
      <c r="J4347" s="51">
        <v>4</v>
      </c>
      <c r="K4347" s="51">
        <v>3</v>
      </c>
      <c r="L4347" s="52">
        <v>9</v>
      </c>
      <c r="M4347" s="49">
        <f t="shared" si="201"/>
        <v>2387</v>
      </c>
      <c r="N4347" s="2">
        <f t="shared" si="202"/>
        <v>2</v>
      </c>
      <c r="O4347" s="16">
        <f t="shared" si="203"/>
        <v>3</v>
      </c>
    </row>
    <row r="4348" spans="7:15" ht="13.5" customHeight="1" x14ac:dyDescent="0.25">
      <c r="G4348" s="50">
        <v>42616</v>
      </c>
      <c r="H4348" s="51" t="s">
        <v>6</v>
      </c>
      <c r="I4348" s="124"/>
      <c r="J4348" s="51">
        <v>4</v>
      </c>
      <c r="K4348" s="51">
        <v>3</v>
      </c>
      <c r="L4348" s="52">
        <v>9</v>
      </c>
      <c r="M4348" s="49">
        <f t="shared" si="201"/>
        <v>2387</v>
      </c>
      <c r="N4348" s="2">
        <f t="shared" si="202"/>
        <v>1</v>
      </c>
      <c r="O4348" s="16">
        <f t="shared" si="203"/>
        <v>3</v>
      </c>
    </row>
    <row r="4349" spans="7:15" ht="13.5" customHeight="1" x14ac:dyDescent="0.25">
      <c r="G4349" s="50">
        <v>42623</v>
      </c>
      <c r="H4349" s="51" t="s">
        <v>3</v>
      </c>
      <c r="I4349" s="124"/>
      <c r="J4349" s="51">
        <v>5</v>
      </c>
      <c r="K4349" s="51">
        <v>0</v>
      </c>
      <c r="L4349" s="52">
        <v>1</v>
      </c>
      <c r="M4349" s="49">
        <f t="shared" si="201"/>
        <v>2388</v>
      </c>
      <c r="N4349" s="2">
        <f t="shared" si="202"/>
        <v>3</v>
      </c>
      <c r="O4349" s="16">
        <f t="shared" si="203"/>
        <v>3</v>
      </c>
    </row>
    <row r="4350" spans="7:15" ht="13.5" customHeight="1" x14ac:dyDescent="0.25">
      <c r="G4350" s="50">
        <v>42623</v>
      </c>
      <c r="H4350" s="51" t="s">
        <v>3</v>
      </c>
      <c r="I4350" s="124"/>
      <c r="J4350" s="51">
        <v>5</v>
      </c>
      <c r="K4350" s="51">
        <v>0</v>
      </c>
      <c r="L4350" s="52">
        <v>1</v>
      </c>
      <c r="M4350" s="49">
        <f t="shared" si="201"/>
        <v>2388</v>
      </c>
      <c r="N4350" s="2">
        <f t="shared" si="202"/>
        <v>3</v>
      </c>
      <c r="O4350" s="16">
        <f t="shared" si="203"/>
        <v>3</v>
      </c>
    </row>
    <row r="4351" spans="7:15" ht="13.5" customHeight="1" x14ac:dyDescent="0.25">
      <c r="G4351" s="50">
        <v>42623</v>
      </c>
      <c r="H4351" s="51" t="s">
        <v>3</v>
      </c>
      <c r="I4351" s="124"/>
      <c r="J4351" s="51">
        <v>5</v>
      </c>
      <c r="K4351" s="51">
        <v>0</v>
      </c>
      <c r="L4351" s="52">
        <v>1</v>
      </c>
      <c r="M4351" s="49">
        <f t="shared" si="201"/>
        <v>2388</v>
      </c>
      <c r="N4351" s="2">
        <f t="shared" si="202"/>
        <v>3</v>
      </c>
      <c r="O4351" s="16">
        <f t="shared" si="203"/>
        <v>3</v>
      </c>
    </row>
    <row r="4352" spans="7:15" ht="13.5" customHeight="1" x14ac:dyDescent="0.25">
      <c r="G4352" s="50">
        <v>42623</v>
      </c>
      <c r="H4352" s="51" t="s">
        <v>3</v>
      </c>
      <c r="I4352" s="124"/>
      <c r="J4352" s="51">
        <v>5</v>
      </c>
      <c r="K4352" s="51">
        <v>0</v>
      </c>
      <c r="L4352" s="52">
        <v>1</v>
      </c>
      <c r="M4352" s="49">
        <f t="shared" si="201"/>
        <v>2388</v>
      </c>
      <c r="N4352" s="2">
        <f t="shared" si="202"/>
        <v>2</v>
      </c>
      <c r="O4352" s="16">
        <f t="shared" si="203"/>
        <v>3</v>
      </c>
    </row>
    <row r="4353" spans="7:15" ht="13.5" customHeight="1" x14ac:dyDescent="0.25">
      <c r="G4353" s="50">
        <v>42623</v>
      </c>
      <c r="H4353" s="51" t="s">
        <v>3</v>
      </c>
      <c r="I4353" s="124"/>
      <c r="J4353" s="51">
        <v>5</v>
      </c>
      <c r="K4353" s="51">
        <v>0</v>
      </c>
      <c r="L4353" s="52">
        <v>1</v>
      </c>
      <c r="M4353" s="49">
        <f t="shared" si="201"/>
        <v>2388</v>
      </c>
      <c r="N4353" s="2">
        <f t="shared" si="202"/>
        <v>1</v>
      </c>
      <c r="O4353" s="16">
        <f t="shared" si="203"/>
        <v>3</v>
      </c>
    </row>
    <row r="4354" spans="7:15" ht="13.5" customHeight="1" x14ac:dyDescent="0.25">
      <c r="G4354" s="50">
        <v>42623</v>
      </c>
      <c r="H4354" s="51" t="s">
        <v>3</v>
      </c>
      <c r="I4354" s="124"/>
      <c r="J4354" s="51">
        <v>5</v>
      </c>
      <c r="K4354" s="51">
        <v>0</v>
      </c>
      <c r="L4354" s="52">
        <v>4</v>
      </c>
      <c r="M4354" s="49">
        <f t="shared" si="201"/>
        <v>2389</v>
      </c>
      <c r="N4354" s="2">
        <f t="shared" si="202"/>
        <v>3</v>
      </c>
      <c r="O4354" s="16">
        <f t="shared" si="203"/>
        <v>3</v>
      </c>
    </row>
    <row r="4355" spans="7:15" ht="13.5" customHeight="1" x14ac:dyDescent="0.25">
      <c r="G4355" s="50">
        <v>42623</v>
      </c>
      <c r="H4355" s="51" t="s">
        <v>3</v>
      </c>
      <c r="I4355" s="124"/>
      <c r="J4355" s="51">
        <v>5</v>
      </c>
      <c r="K4355" s="51">
        <v>0</v>
      </c>
      <c r="L4355" s="52">
        <v>4</v>
      </c>
      <c r="M4355" s="49">
        <f t="shared" si="201"/>
        <v>2389</v>
      </c>
      <c r="N4355" s="2">
        <f t="shared" si="202"/>
        <v>3</v>
      </c>
      <c r="O4355" s="16">
        <f t="shared" si="203"/>
        <v>3</v>
      </c>
    </row>
    <row r="4356" spans="7:15" ht="13.5" customHeight="1" x14ac:dyDescent="0.25">
      <c r="G4356" s="50">
        <v>42623</v>
      </c>
      <c r="H4356" s="51" t="s">
        <v>3</v>
      </c>
      <c r="I4356" s="124"/>
      <c r="J4356" s="51">
        <v>5</v>
      </c>
      <c r="K4356" s="51">
        <v>0</v>
      </c>
      <c r="L4356" s="52">
        <v>4</v>
      </c>
      <c r="M4356" s="49">
        <f t="shared" si="201"/>
        <v>2389</v>
      </c>
      <c r="N4356" s="2">
        <f t="shared" si="202"/>
        <v>3</v>
      </c>
      <c r="O4356" s="16">
        <f t="shared" si="203"/>
        <v>3</v>
      </c>
    </row>
    <row r="4357" spans="7:15" ht="13.5" customHeight="1" x14ac:dyDescent="0.25">
      <c r="G4357" s="50">
        <v>42623</v>
      </c>
      <c r="H4357" s="51" t="s">
        <v>3</v>
      </c>
      <c r="I4357" s="124"/>
      <c r="J4357" s="51">
        <v>5</v>
      </c>
      <c r="K4357" s="51">
        <v>0</v>
      </c>
      <c r="L4357" s="52">
        <v>4</v>
      </c>
      <c r="M4357" s="49">
        <f t="shared" si="201"/>
        <v>2389</v>
      </c>
      <c r="N4357" s="2">
        <f t="shared" si="202"/>
        <v>2</v>
      </c>
      <c r="O4357" s="16">
        <f t="shared" si="203"/>
        <v>3</v>
      </c>
    </row>
    <row r="4358" spans="7:15" ht="13.5" customHeight="1" x14ac:dyDescent="0.25">
      <c r="G4358" s="50">
        <v>42623</v>
      </c>
      <c r="H4358" s="51" t="s">
        <v>3</v>
      </c>
      <c r="I4358" s="124"/>
      <c r="J4358" s="51">
        <v>5</v>
      </c>
      <c r="K4358" s="51">
        <v>0</v>
      </c>
      <c r="L4358" s="52">
        <v>4</v>
      </c>
      <c r="M4358" s="49">
        <f t="shared" ref="M4358:M4421" si="204">IF(AND(G4358=G4357,L4358=L4357,I4358=I4357),M4357,M4357+1)</f>
        <v>2389</v>
      </c>
      <c r="N4358" s="2">
        <f t="shared" si="202"/>
        <v>1</v>
      </c>
      <c r="O4358" s="16">
        <f t="shared" si="203"/>
        <v>3</v>
      </c>
    </row>
    <row r="4359" spans="7:15" ht="13.5" customHeight="1" x14ac:dyDescent="0.25">
      <c r="G4359" s="50">
        <v>42623</v>
      </c>
      <c r="H4359" s="51" t="s">
        <v>3</v>
      </c>
      <c r="I4359" s="124"/>
      <c r="J4359" s="51">
        <v>5</v>
      </c>
      <c r="K4359" s="51">
        <v>0</v>
      </c>
      <c r="L4359" s="52">
        <v>6</v>
      </c>
      <c r="M4359" s="49">
        <f t="shared" si="204"/>
        <v>2390</v>
      </c>
      <c r="N4359" s="2">
        <f t="shared" si="202"/>
        <v>3</v>
      </c>
      <c r="O4359" s="16">
        <f t="shared" si="203"/>
        <v>3</v>
      </c>
    </row>
    <row r="4360" spans="7:15" ht="13.5" customHeight="1" x14ac:dyDescent="0.25">
      <c r="G4360" s="50">
        <v>42623</v>
      </c>
      <c r="H4360" s="51" t="s">
        <v>3</v>
      </c>
      <c r="I4360" s="124"/>
      <c r="J4360" s="51">
        <v>5</v>
      </c>
      <c r="K4360" s="51">
        <v>0</v>
      </c>
      <c r="L4360" s="52">
        <v>6</v>
      </c>
      <c r="M4360" s="49">
        <f t="shared" si="204"/>
        <v>2390</v>
      </c>
      <c r="N4360" s="2">
        <f t="shared" si="202"/>
        <v>3</v>
      </c>
      <c r="O4360" s="16">
        <f t="shared" si="203"/>
        <v>3</v>
      </c>
    </row>
    <row r="4361" spans="7:15" ht="13.5" customHeight="1" x14ac:dyDescent="0.25">
      <c r="G4361" s="50">
        <v>42623</v>
      </c>
      <c r="H4361" s="51" t="s">
        <v>3</v>
      </c>
      <c r="I4361" s="124"/>
      <c r="J4361" s="51">
        <v>5</v>
      </c>
      <c r="K4361" s="51">
        <v>0</v>
      </c>
      <c r="L4361" s="52">
        <v>6</v>
      </c>
      <c r="M4361" s="49">
        <f t="shared" si="204"/>
        <v>2390</v>
      </c>
      <c r="N4361" s="2">
        <f t="shared" ref="N4361:N4424" si="205">IF(M4361=M4363,3,IF(M4361=M4362,2,1))</f>
        <v>3</v>
      </c>
      <c r="O4361" s="16">
        <f t="shared" ref="O4361:O4424" si="206">IF(N4359=3,3,IF(N4360=3,3,IF(N4360=2,2,N4361)))</f>
        <v>3</v>
      </c>
    </row>
    <row r="4362" spans="7:15" ht="13.5" customHeight="1" x14ac:dyDescent="0.25">
      <c r="G4362" s="50">
        <v>42623</v>
      </c>
      <c r="H4362" s="51" t="s">
        <v>3</v>
      </c>
      <c r="I4362" s="124"/>
      <c r="J4362" s="51">
        <v>5</v>
      </c>
      <c r="K4362" s="51">
        <v>0</v>
      </c>
      <c r="L4362" s="52">
        <v>6</v>
      </c>
      <c r="M4362" s="49">
        <f t="shared" si="204"/>
        <v>2390</v>
      </c>
      <c r="N4362" s="2">
        <f t="shared" si="205"/>
        <v>2</v>
      </c>
      <c r="O4362" s="16">
        <f t="shared" si="206"/>
        <v>3</v>
      </c>
    </row>
    <row r="4363" spans="7:15" ht="13.5" customHeight="1" x14ac:dyDescent="0.25">
      <c r="G4363" s="50">
        <v>42623</v>
      </c>
      <c r="H4363" s="51" t="s">
        <v>3</v>
      </c>
      <c r="I4363" s="124"/>
      <c r="J4363" s="51">
        <v>5</v>
      </c>
      <c r="K4363" s="51">
        <v>0</v>
      </c>
      <c r="L4363" s="52">
        <v>6</v>
      </c>
      <c r="M4363" s="49">
        <f t="shared" si="204"/>
        <v>2390</v>
      </c>
      <c r="N4363" s="2">
        <f t="shared" si="205"/>
        <v>1</v>
      </c>
      <c r="O4363" s="16">
        <f t="shared" si="206"/>
        <v>3</v>
      </c>
    </row>
    <row r="4364" spans="7:15" ht="13.5" customHeight="1" x14ac:dyDescent="0.25">
      <c r="G4364" s="50">
        <v>42623</v>
      </c>
      <c r="H4364" s="51" t="s">
        <v>3</v>
      </c>
      <c r="I4364" s="124"/>
      <c r="J4364" s="51">
        <v>5</v>
      </c>
      <c r="K4364" s="51">
        <v>0</v>
      </c>
      <c r="L4364" s="52">
        <v>7</v>
      </c>
      <c r="M4364" s="49">
        <f t="shared" si="204"/>
        <v>2391</v>
      </c>
      <c r="N4364" s="2">
        <f t="shared" si="205"/>
        <v>3</v>
      </c>
      <c r="O4364" s="16">
        <f t="shared" si="206"/>
        <v>3</v>
      </c>
    </row>
    <row r="4365" spans="7:15" ht="13.5" customHeight="1" x14ac:dyDescent="0.25">
      <c r="G4365" s="50">
        <v>42623</v>
      </c>
      <c r="H4365" s="51" t="s">
        <v>3</v>
      </c>
      <c r="I4365" s="124"/>
      <c r="J4365" s="51">
        <v>5</v>
      </c>
      <c r="K4365" s="51">
        <v>0</v>
      </c>
      <c r="L4365" s="52">
        <v>7</v>
      </c>
      <c r="M4365" s="49">
        <f t="shared" si="204"/>
        <v>2391</v>
      </c>
      <c r="N4365" s="2">
        <f t="shared" si="205"/>
        <v>3</v>
      </c>
      <c r="O4365" s="16">
        <f t="shared" si="206"/>
        <v>3</v>
      </c>
    </row>
    <row r="4366" spans="7:15" ht="13.5" customHeight="1" x14ac:dyDescent="0.25">
      <c r="G4366" s="50">
        <v>42623</v>
      </c>
      <c r="H4366" s="51" t="s">
        <v>3</v>
      </c>
      <c r="I4366" s="124"/>
      <c r="J4366" s="51">
        <v>5</v>
      </c>
      <c r="K4366" s="51">
        <v>0</v>
      </c>
      <c r="L4366" s="52">
        <v>7</v>
      </c>
      <c r="M4366" s="49">
        <f t="shared" si="204"/>
        <v>2391</v>
      </c>
      <c r="N4366" s="2">
        <f t="shared" si="205"/>
        <v>3</v>
      </c>
      <c r="O4366" s="16">
        <f t="shared" si="206"/>
        <v>3</v>
      </c>
    </row>
    <row r="4367" spans="7:15" ht="13.5" customHeight="1" x14ac:dyDescent="0.25">
      <c r="G4367" s="50">
        <v>42623</v>
      </c>
      <c r="H4367" s="51" t="s">
        <v>3</v>
      </c>
      <c r="I4367" s="124"/>
      <c r="J4367" s="51">
        <v>5</v>
      </c>
      <c r="K4367" s="51">
        <v>0</v>
      </c>
      <c r="L4367" s="52">
        <v>7</v>
      </c>
      <c r="M4367" s="49">
        <f t="shared" si="204"/>
        <v>2391</v>
      </c>
      <c r="N4367" s="2">
        <f t="shared" si="205"/>
        <v>2</v>
      </c>
      <c r="O4367" s="16">
        <f t="shared" si="206"/>
        <v>3</v>
      </c>
    </row>
    <row r="4368" spans="7:15" ht="13.5" customHeight="1" x14ac:dyDescent="0.25">
      <c r="G4368" s="50">
        <v>42623</v>
      </c>
      <c r="H4368" s="51" t="s">
        <v>3</v>
      </c>
      <c r="I4368" s="124"/>
      <c r="J4368" s="51">
        <v>5</v>
      </c>
      <c r="K4368" s="51">
        <v>0</v>
      </c>
      <c r="L4368" s="52">
        <v>7</v>
      </c>
      <c r="M4368" s="49">
        <f t="shared" si="204"/>
        <v>2391</v>
      </c>
      <c r="N4368" s="2">
        <f t="shared" si="205"/>
        <v>1</v>
      </c>
      <c r="O4368" s="16">
        <f t="shared" si="206"/>
        <v>3</v>
      </c>
    </row>
    <row r="4369" spans="7:15" ht="13.5" customHeight="1" x14ac:dyDescent="0.25">
      <c r="G4369" s="50">
        <v>42623</v>
      </c>
      <c r="H4369" s="51" t="s">
        <v>3</v>
      </c>
      <c r="I4369" s="124"/>
      <c r="J4369" s="51">
        <v>5</v>
      </c>
      <c r="K4369" s="51">
        <v>0</v>
      </c>
      <c r="L4369" s="52">
        <v>8</v>
      </c>
      <c r="M4369" s="49">
        <f t="shared" si="204"/>
        <v>2392</v>
      </c>
      <c r="N4369" s="2">
        <f t="shared" si="205"/>
        <v>3</v>
      </c>
      <c r="O4369" s="16">
        <f t="shared" si="206"/>
        <v>3</v>
      </c>
    </row>
    <row r="4370" spans="7:15" ht="13.5" customHeight="1" x14ac:dyDescent="0.25">
      <c r="G4370" s="50">
        <v>42623</v>
      </c>
      <c r="H4370" s="51" t="s">
        <v>3</v>
      </c>
      <c r="I4370" s="124"/>
      <c r="J4370" s="51">
        <v>5</v>
      </c>
      <c r="K4370" s="51">
        <v>0</v>
      </c>
      <c r="L4370" s="52">
        <v>8</v>
      </c>
      <c r="M4370" s="49">
        <f t="shared" si="204"/>
        <v>2392</v>
      </c>
      <c r="N4370" s="2">
        <f t="shared" si="205"/>
        <v>3</v>
      </c>
      <c r="O4370" s="16">
        <f t="shared" si="206"/>
        <v>3</v>
      </c>
    </row>
    <row r="4371" spans="7:15" ht="13.5" customHeight="1" x14ac:dyDescent="0.25">
      <c r="G4371" s="50">
        <v>42623</v>
      </c>
      <c r="H4371" s="51" t="s">
        <v>3</v>
      </c>
      <c r="I4371" s="124"/>
      <c r="J4371" s="51">
        <v>5</v>
      </c>
      <c r="K4371" s="51">
        <v>0</v>
      </c>
      <c r="L4371" s="52">
        <v>8</v>
      </c>
      <c r="M4371" s="49">
        <f t="shared" si="204"/>
        <v>2392</v>
      </c>
      <c r="N4371" s="2">
        <f t="shared" si="205"/>
        <v>3</v>
      </c>
      <c r="O4371" s="16">
        <f t="shared" si="206"/>
        <v>3</v>
      </c>
    </row>
    <row r="4372" spans="7:15" ht="13.5" customHeight="1" x14ac:dyDescent="0.25">
      <c r="G4372" s="50">
        <v>42623</v>
      </c>
      <c r="H4372" s="51" t="s">
        <v>3</v>
      </c>
      <c r="I4372" s="124"/>
      <c r="J4372" s="51">
        <v>5</v>
      </c>
      <c r="K4372" s="51">
        <v>0</v>
      </c>
      <c r="L4372" s="52">
        <v>8</v>
      </c>
      <c r="M4372" s="49">
        <f t="shared" si="204"/>
        <v>2392</v>
      </c>
      <c r="N4372" s="2">
        <f t="shared" si="205"/>
        <v>2</v>
      </c>
      <c r="O4372" s="16">
        <f t="shared" si="206"/>
        <v>3</v>
      </c>
    </row>
    <row r="4373" spans="7:15" ht="13.5" customHeight="1" x14ac:dyDescent="0.25">
      <c r="G4373" s="50">
        <v>42623</v>
      </c>
      <c r="H4373" s="51" t="s">
        <v>3</v>
      </c>
      <c r="I4373" s="124"/>
      <c r="J4373" s="51">
        <v>5</v>
      </c>
      <c r="K4373" s="51">
        <v>0</v>
      </c>
      <c r="L4373" s="52">
        <v>8</v>
      </c>
      <c r="M4373" s="49">
        <f t="shared" si="204"/>
        <v>2392</v>
      </c>
      <c r="N4373" s="2">
        <f t="shared" si="205"/>
        <v>1</v>
      </c>
      <c r="O4373" s="16">
        <f t="shared" si="206"/>
        <v>3</v>
      </c>
    </row>
    <row r="4374" spans="7:15" ht="13.5" customHeight="1" x14ac:dyDescent="0.25">
      <c r="G4374" s="50">
        <v>42623</v>
      </c>
      <c r="H4374" s="51" t="s">
        <v>3</v>
      </c>
      <c r="I4374" s="124"/>
      <c r="J4374" s="51">
        <v>5</v>
      </c>
      <c r="K4374" s="51">
        <v>0</v>
      </c>
      <c r="L4374" s="52">
        <v>9</v>
      </c>
      <c r="M4374" s="49">
        <f t="shared" si="204"/>
        <v>2393</v>
      </c>
      <c r="N4374" s="2">
        <f t="shared" si="205"/>
        <v>3</v>
      </c>
      <c r="O4374" s="16">
        <f t="shared" si="206"/>
        <v>3</v>
      </c>
    </row>
    <row r="4375" spans="7:15" ht="13.5" customHeight="1" x14ac:dyDescent="0.25">
      <c r="G4375" s="50">
        <v>42623</v>
      </c>
      <c r="H4375" s="51" t="s">
        <v>3</v>
      </c>
      <c r="I4375" s="124"/>
      <c r="J4375" s="51">
        <v>5</v>
      </c>
      <c r="K4375" s="51">
        <v>0</v>
      </c>
      <c r="L4375" s="52">
        <v>9</v>
      </c>
      <c r="M4375" s="49">
        <f t="shared" si="204"/>
        <v>2393</v>
      </c>
      <c r="N4375" s="2">
        <f t="shared" si="205"/>
        <v>3</v>
      </c>
      <c r="O4375" s="16">
        <f t="shared" si="206"/>
        <v>3</v>
      </c>
    </row>
    <row r="4376" spans="7:15" ht="13.5" customHeight="1" x14ac:dyDescent="0.25">
      <c r="G4376" s="50">
        <v>42623</v>
      </c>
      <c r="H4376" s="51" t="s">
        <v>3</v>
      </c>
      <c r="I4376" s="124"/>
      <c r="J4376" s="51">
        <v>5</v>
      </c>
      <c r="K4376" s="51">
        <v>0</v>
      </c>
      <c r="L4376" s="52">
        <v>9</v>
      </c>
      <c r="M4376" s="49">
        <f t="shared" si="204"/>
        <v>2393</v>
      </c>
      <c r="N4376" s="2">
        <f t="shared" si="205"/>
        <v>3</v>
      </c>
      <c r="O4376" s="16">
        <f t="shared" si="206"/>
        <v>3</v>
      </c>
    </row>
    <row r="4377" spans="7:15" ht="13.5" customHeight="1" x14ac:dyDescent="0.25">
      <c r="G4377" s="50">
        <v>42623</v>
      </c>
      <c r="H4377" s="51" t="s">
        <v>3</v>
      </c>
      <c r="I4377" s="124"/>
      <c r="J4377" s="51">
        <v>5</v>
      </c>
      <c r="K4377" s="51">
        <v>0</v>
      </c>
      <c r="L4377" s="52">
        <v>9</v>
      </c>
      <c r="M4377" s="49">
        <f t="shared" si="204"/>
        <v>2393</v>
      </c>
      <c r="N4377" s="2">
        <f t="shared" si="205"/>
        <v>2</v>
      </c>
      <c r="O4377" s="16">
        <f t="shared" si="206"/>
        <v>3</v>
      </c>
    </row>
    <row r="4378" spans="7:15" ht="13.5" customHeight="1" x14ac:dyDescent="0.25">
      <c r="G4378" s="50">
        <v>42623</v>
      </c>
      <c r="H4378" s="51" t="s">
        <v>3</v>
      </c>
      <c r="I4378" s="124"/>
      <c r="J4378" s="51">
        <v>5</v>
      </c>
      <c r="K4378" s="51">
        <v>0</v>
      </c>
      <c r="L4378" s="52">
        <v>9</v>
      </c>
      <c r="M4378" s="49">
        <f t="shared" si="204"/>
        <v>2393</v>
      </c>
      <c r="N4378" s="2">
        <f t="shared" si="205"/>
        <v>1</v>
      </c>
      <c r="O4378" s="16">
        <f t="shared" si="206"/>
        <v>3</v>
      </c>
    </row>
    <row r="4379" spans="7:15" ht="13.5" customHeight="1" x14ac:dyDescent="0.25">
      <c r="G4379" s="50">
        <v>42630</v>
      </c>
      <c r="H4379" s="51" t="s">
        <v>4</v>
      </c>
      <c r="I4379" s="124"/>
      <c r="J4379" s="51">
        <v>6</v>
      </c>
      <c r="K4379" s="51">
        <v>9</v>
      </c>
      <c r="L4379" s="52">
        <v>1</v>
      </c>
      <c r="M4379" s="49">
        <f t="shared" si="204"/>
        <v>2394</v>
      </c>
      <c r="N4379" s="2">
        <f t="shared" si="205"/>
        <v>3</v>
      </c>
      <c r="O4379" s="16">
        <f t="shared" si="206"/>
        <v>3</v>
      </c>
    </row>
    <row r="4380" spans="7:15" ht="13.5" customHeight="1" x14ac:dyDescent="0.25">
      <c r="G4380" s="50">
        <v>42630</v>
      </c>
      <c r="H4380" s="51" t="s">
        <v>4</v>
      </c>
      <c r="I4380" s="124"/>
      <c r="J4380" s="51">
        <v>6</v>
      </c>
      <c r="K4380" s="51">
        <v>9</v>
      </c>
      <c r="L4380" s="52">
        <v>1</v>
      </c>
      <c r="M4380" s="49">
        <f t="shared" si="204"/>
        <v>2394</v>
      </c>
      <c r="N4380" s="2">
        <f t="shared" si="205"/>
        <v>3</v>
      </c>
      <c r="O4380" s="16">
        <f t="shared" si="206"/>
        <v>3</v>
      </c>
    </row>
    <row r="4381" spans="7:15" ht="13.5" customHeight="1" x14ac:dyDescent="0.25">
      <c r="G4381" s="50">
        <v>42630</v>
      </c>
      <c r="H4381" s="51" t="s">
        <v>4</v>
      </c>
      <c r="I4381" s="124"/>
      <c r="J4381" s="51">
        <v>6</v>
      </c>
      <c r="K4381" s="51">
        <v>9</v>
      </c>
      <c r="L4381" s="52">
        <v>1</v>
      </c>
      <c r="M4381" s="49">
        <f t="shared" si="204"/>
        <v>2394</v>
      </c>
      <c r="N4381" s="2">
        <f t="shared" si="205"/>
        <v>3</v>
      </c>
      <c r="O4381" s="16">
        <f t="shared" si="206"/>
        <v>3</v>
      </c>
    </row>
    <row r="4382" spans="7:15" ht="13.5" customHeight="1" x14ac:dyDescent="0.25">
      <c r="G4382" s="50">
        <v>42630</v>
      </c>
      <c r="H4382" s="51" t="s">
        <v>4</v>
      </c>
      <c r="I4382" s="124"/>
      <c r="J4382" s="51">
        <v>6</v>
      </c>
      <c r="K4382" s="51">
        <v>9</v>
      </c>
      <c r="L4382" s="52">
        <v>1</v>
      </c>
      <c r="M4382" s="49">
        <f t="shared" si="204"/>
        <v>2394</v>
      </c>
      <c r="N4382" s="2">
        <f t="shared" si="205"/>
        <v>2</v>
      </c>
      <c r="O4382" s="16">
        <f t="shared" si="206"/>
        <v>3</v>
      </c>
    </row>
    <row r="4383" spans="7:15" ht="13.5" customHeight="1" x14ac:dyDescent="0.25">
      <c r="G4383" s="50">
        <v>42630</v>
      </c>
      <c r="H4383" s="51" t="s">
        <v>4</v>
      </c>
      <c r="I4383" s="124"/>
      <c r="J4383" s="51">
        <v>6</v>
      </c>
      <c r="K4383" s="51">
        <v>9</v>
      </c>
      <c r="L4383" s="52">
        <v>1</v>
      </c>
      <c r="M4383" s="49">
        <f t="shared" si="204"/>
        <v>2394</v>
      </c>
      <c r="N4383" s="2">
        <f t="shared" si="205"/>
        <v>1</v>
      </c>
      <c r="O4383" s="16">
        <f t="shared" si="206"/>
        <v>3</v>
      </c>
    </row>
    <row r="4384" spans="7:15" ht="13.5" customHeight="1" x14ac:dyDescent="0.25">
      <c r="G4384" s="50">
        <v>42630</v>
      </c>
      <c r="H4384" s="51" t="s">
        <v>4</v>
      </c>
      <c r="I4384" s="124"/>
      <c r="J4384" s="51">
        <v>6</v>
      </c>
      <c r="K4384" s="51">
        <v>9</v>
      </c>
      <c r="L4384" s="52">
        <v>4</v>
      </c>
      <c r="M4384" s="49">
        <f t="shared" si="204"/>
        <v>2395</v>
      </c>
      <c r="N4384" s="2">
        <f t="shared" si="205"/>
        <v>3</v>
      </c>
      <c r="O4384" s="16">
        <f t="shared" si="206"/>
        <v>3</v>
      </c>
    </row>
    <row r="4385" spans="7:15" ht="13.5" customHeight="1" x14ac:dyDescent="0.25">
      <c r="G4385" s="50">
        <v>42630</v>
      </c>
      <c r="H4385" s="51" t="s">
        <v>4</v>
      </c>
      <c r="I4385" s="124"/>
      <c r="J4385" s="51">
        <v>6</v>
      </c>
      <c r="K4385" s="51">
        <v>9</v>
      </c>
      <c r="L4385" s="52">
        <v>4</v>
      </c>
      <c r="M4385" s="49">
        <f t="shared" si="204"/>
        <v>2395</v>
      </c>
      <c r="N4385" s="2">
        <f t="shared" si="205"/>
        <v>3</v>
      </c>
      <c r="O4385" s="16">
        <f t="shared" si="206"/>
        <v>3</v>
      </c>
    </row>
    <row r="4386" spans="7:15" ht="13.5" customHeight="1" x14ac:dyDescent="0.25">
      <c r="G4386" s="50">
        <v>42630</v>
      </c>
      <c r="H4386" s="51" t="s">
        <v>4</v>
      </c>
      <c r="I4386" s="124"/>
      <c r="J4386" s="51">
        <v>6</v>
      </c>
      <c r="K4386" s="51">
        <v>9</v>
      </c>
      <c r="L4386" s="52">
        <v>4</v>
      </c>
      <c r="M4386" s="49">
        <f t="shared" si="204"/>
        <v>2395</v>
      </c>
      <c r="N4386" s="2">
        <f t="shared" si="205"/>
        <v>3</v>
      </c>
      <c r="O4386" s="16">
        <f t="shared" si="206"/>
        <v>3</v>
      </c>
    </row>
    <row r="4387" spans="7:15" ht="13.5" customHeight="1" x14ac:dyDescent="0.25">
      <c r="G4387" s="50">
        <v>42630</v>
      </c>
      <c r="H4387" s="51" t="s">
        <v>4</v>
      </c>
      <c r="I4387" s="124"/>
      <c r="J4387" s="51">
        <v>6</v>
      </c>
      <c r="K4387" s="51">
        <v>9</v>
      </c>
      <c r="L4387" s="52">
        <v>4</v>
      </c>
      <c r="M4387" s="49">
        <f t="shared" si="204"/>
        <v>2395</v>
      </c>
      <c r="N4387" s="2">
        <f t="shared" si="205"/>
        <v>2</v>
      </c>
      <c r="O4387" s="16">
        <f t="shared" si="206"/>
        <v>3</v>
      </c>
    </row>
    <row r="4388" spans="7:15" ht="13.5" customHeight="1" x14ac:dyDescent="0.25">
      <c r="G4388" s="50">
        <v>42630</v>
      </c>
      <c r="H4388" s="51" t="s">
        <v>4</v>
      </c>
      <c r="I4388" s="124"/>
      <c r="J4388" s="51">
        <v>6</v>
      </c>
      <c r="K4388" s="51">
        <v>9</v>
      </c>
      <c r="L4388" s="52">
        <v>4</v>
      </c>
      <c r="M4388" s="49">
        <f t="shared" si="204"/>
        <v>2395</v>
      </c>
      <c r="N4388" s="2">
        <f t="shared" si="205"/>
        <v>1</v>
      </c>
      <c r="O4388" s="16">
        <f t="shared" si="206"/>
        <v>3</v>
      </c>
    </row>
    <row r="4389" spans="7:15" ht="13.5" customHeight="1" x14ac:dyDescent="0.25">
      <c r="G4389" s="50">
        <v>42630</v>
      </c>
      <c r="H4389" s="51" t="s">
        <v>4</v>
      </c>
      <c r="I4389" s="124"/>
      <c r="J4389" s="51">
        <v>6</v>
      </c>
      <c r="K4389" s="51">
        <v>9</v>
      </c>
      <c r="L4389" s="52">
        <v>6</v>
      </c>
      <c r="M4389" s="49">
        <f t="shared" si="204"/>
        <v>2396</v>
      </c>
      <c r="N4389" s="2">
        <f t="shared" si="205"/>
        <v>3</v>
      </c>
      <c r="O4389" s="16">
        <f t="shared" si="206"/>
        <v>3</v>
      </c>
    </row>
    <row r="4390" spans="7:15" ht="13.5" customHeight="1" x14ac:dyDescent="0.25">
      <c r="G4390" s="50">
        <v>42630</v>
      </c>
      <c r="H4390" s="51" t="s">
        <v>4</v>
      </c>
      <c r="I4390" s="124"/>
      <c r="J4390" s="51">
        <v>6</v>
      </c>
      <c r="K4390" s="51">
        <v>9</v>
      </c>
      <c r="L4390" s="52">
        <v>6</v>
      </c>
      <c r="M4390" s="49">
        <f t="shared" si="204"/>
        <v>2396</v>
      </c>
      <c r="N4390" s="2">
        <f t="shared" si="205"/>
        <v>3</v>
      </c>
      <c r="O4390" s="16">
        <f t="shared" si="206"/>
        <v>3</v>
      </c>
    </row>
    <row r="4391" spans="7:15" ht="13.5" customHeight="1" x14ac:dyDescent="0.25">
      <c r="G4391" s="50">
        <v>42630</v>
      </c>
      <c r="H4391" s="51" t="s">
        <v>4</v>
      </c>
      <c r="I4391" s="124"/>
      <c r="J4391" s="51">
        <v>6</v>
      </c>
      <c r="K4391" s="51">
        <v>9</v>
      </c>
      <c r="L4391" s="52">
        <v>6</v>
      </c>
      <c r="M4391" s="49">
        <f t="shared" si="204"/>
        <v>2396</v>
      </c>
      <c r="N4391" s="2">
        <f t="shared" si="205"/>
        <v>3</v>
      </c>
      <c r="O4391" s="16">
        <f t="shared" si="206"/>
        <v>3</v>
      </c>
    </row>
    <row r="4392" spans="7:15" ht="13.5" customHeight="1" x14ac:dyDescent="0.25">
      <c r="G4392" s="50">
        <v>42630</v>
      </c>
      <c r="H4392" s="51" t="s">
        <v>4</v>
      </c>
      <c r="I4392" s="124"/>
      <c r="J4392" s="51">
        <v>6</v>
      </c>
      <c r="K4392" s="51">
        <v>9</v>
      </c>
      <c r="L4392" s="52">
        <v>6</v>
      </c>
      <c r="M4392" s="49">
        <f t="shared" si="204"/>
        <v>2396</v>
      </c>
      <c r="N4392" s="2">
        <f t="shared" si="205"/>
        <v>2</v>
      </c>
      <c r="O4392" s="16">
        <f t="shared" si="206"/>
        <v>3</v>
      </c>
    </row>
    <row r="4393" spans="7:15" ht="13.5" customHeight="1" x14ac:dyDescent="0.25">
      <c r="G4393" s="50">
        <v>42630</v>
      </c>
      <c r="H4393" s="51" t="s">
        <v>4</v>
      </c>
      <c r="I4393" s="124"/>
      <c r="J4393" s="51">
        <v>6</v>
      </c>
      <c r="K4393" s="51">
        <v>9</v>
      </c>
      <c r="L4393" s="52">
        <v>6</v>
      </c>
      <c r="M4393" s="49">
        <f t="shared" si="204"/>
        <v>2396</v>
      </c>
      <c r="N4393" s="2">
        <f t="shared" si="205"/>
        <v>1</v>
      </c>
      <c r="O4393" s="16">
        <f t="shared" si="206"/>
        <v>3</v>
      </c>
    </row>
    <row r="4394" spans="7:15" ht="13.5" customHeight="1" x14ac:dyDescent="0.25">
      <c r="G4394" s="50">
        <v>42630</v>
      </c>
      <c r="H4394" s="51" t="s">
        <v>4</v>
      </c>
      <c r="I4394" s="124"/>
      <c r="J4394" s="51">
        <v>6</v>
      </c>
      <c r="K4394" s="51">
        <v>9</v>
      </c>
      <c r="L4394" s="52">
        <v>7</v>
      </c>
      <c r="M4394" s="49">
        <f t="shared" si="204"/>
        <v>2397</v>
      </c>
      <c r="N4394" s="2">
        <f t="shared" si="205"/>
        <v>3</v>
      </c>
      <c r="O4394" s="16">
        <f t="shared" si="206"/>
        <v>3</v>
      </c>
    </row>
    <row r="4395" spans="7:15" ht="13.5" customHeight="1" x14ac:dyDescent="0.25">
      <c r="G4395" s="50">
        <v>42630</v>
      </c>
      <c r="H4395" s="51" t="s">
        <v>4</v>
      </c>
      <c r="I4395" s="124"/>
      <c r="J4395" s="51">
        <v>6</v>
      </c>
      <c r="K4395" s="51">
        <v>9</v>
      </c>
      <c r="L4395" s="52">
        <v>7</v>
      </c>
      <c r="M4395" s="49">
        <f t="shared" si="204"/>
        <v>2397</v>
      </c>
      <c r="N4395" s="2">
        <f t="shared" si="205"/>
        <v>3</v>
      </c>
      <c r="O4395" s="16">
        <f t="shared" si="206"/>
        <v>3</v>
      </c>
    </row>
    <row r="4396" spans="7:15" ht="13.5" customHeight="1" x14ac:dyDescent="0.25">
      <c r="G4396" s="50">
        <v>42630</v>
      </c>
      <c r="H4396" s="51" t="s">
        <v>4</v>
      </c>
      <c r="I4396" s="124"/>
      <c r="J4396" s="51">
        <v>6</v>
      </c>
      <c r="K4396" s="51">
        <v>9</v>
      </c>
      <c r="L4396" s="52">
        <v>7</v>
      </c>
      <c r="M4396" s="49">
        <f t="shared" si="204"/>
        <v>2397</v>
      </c>
      <c r="N4396" s="2">
        <f t="shared" si="205"/>
        <v>3</v>
      </c>
      <c r="O4396" s="16">
        <f t="shared" si="206"/>
        <v>3</v>
      </c>
    </row>
    <row r="4397" spans="7:15" ht="13.5" customHeight="1" x14ac:dyDescent="0.25">
      <c r="G4397" s="50">
        <v>42630</v>
      </c>
      <c r="H4397" s="51" t="s">
        <v>4</v>
      </c>
      <c r="I4397" s="124"/>
      <c r="J4397" s="51">
        <v>6</v>
      </c>
      <c r="K4397" s="51">
        <v>9</v>
      </c>
      <c r="L4397" s="52">
        <v>7</v>
      </c>
      <c r="M4397" s="49">
        <f t="shared" si="204"/>
        <v>2397</v>
      </c>
      <c r="N4397" s="2">
        <f t="shared" si="205"/>
        <v>2</v>
      </c>
      <c r="O4397" s="16">
        <f t="shared" si="206"/>
        <v>3</v>
      </c>
    </row>
    <row r="4398" spans="7:15" ht="13.5" customHeight="1" x14ac:dyDescent="0.25">
      <c r="G4398" s="50">
        <v>42630</v>
      </c>
      <c r="H4398" s="51" t="s">
        <v>4</v>
      </c>
      <c r="I4398" s="124"/>
      <c r="J4398" s="51">
        <v>6</v>
      </c>
      <c r="K4398" s="51">
        <v>9</v>
      </c>
      <c r="L4398" s="52">
        <v>7</v>
      </c>
      <c r="M4398" s="49">
        <f t="shared" si="204"/>
        <v>2397</v>
      </c>
      <c r="N4398" s="2">
        <f t="shared" si="205"/>
        <v>1</v>
      </c>
      <c r="O4398" s="16">
        <f t="shared" si="206"/>
        <v>3</v>
      </c>
    </row>
    <row r="4399" spans="7:15" ht="13.5" customHeight="1" x14ac:dyDescent="0.25">
      <c r="G4399" s="50">
        <v>42630</v>
      </c>
      <c r="H4399" s="51" t="s">
        <v>4</v>
      </c>
      <c r="I4399" s="124"/>
      <c r="J4399" s="51">
        <v>6</v>
      </c>
      <c r="K4399" s="51">
        <v>9</v>
      </c>
      <c r="L4399" s="52">
        <v>8</v>
      </c>
      <c r="M4399" s="49">
        <f t="shared" si="204"/>
        <v>2398</v>
      </c>
      <c r="N4399" s="2">
        <f t="shared" si="205"/>
        <v>3</v>
      </c>
      <c r="O4399" s="16">
        <f t="shared" si="206"/>
        <v>3</v>
      </c>
    </row>
    <row r="4400" spans="7:15" ht="13.5" customHeight="1" x14ac:dyDescent="0.25">
      <c r="G4400" s="50">
        <v>42630</v>
      </c>
      <c r="H4400" s="51" t="s">
        <v>4</v>
      </c>
      <c r="I4400" s="124"/>
      <c r="J4400" s="51">
        <v>6</v>
      </c>
      <c r="K4400" s="51">
        <v>9</v>
      </c>
      <c r="L4400" s="52">
        <v>8</v>
      </c>
      <c r="M4400" s="49">
        <f t="shared" si="204"/>
        <v>2398</v>
      </c>
      <c r="N4400" s="2">
        <f t="shared" si="205"/>
        <v>3</v>
      </c>
      <c r="O4400" s="16">
        <f t="shared" si="206"/>
        <v>3</v>
      </c>
    </row>
    <row r="4401" spans="7:15" ht="13.5" customHeight="1" x14ac:dyDescent="0.25">
      <c r="G4401" s="50">
        <v>42630</v>
      </c>
      <c r="H4401" s="51" t="s">
        <v>4</v>
      </c>
      <c r="I4401" s="124"/>
      <c r="J4401" s="51">
        <v>6</v>
      </c>
      <c r="K4401" s="51">
        <v>9</v>
      </c>
      <c r="L4401" s="52">
        <v>8</v>
      </c>
      <c r="M4401" s="49">
        <f t="shared" si="204"/>
        <v>2398</v>
      </c>
      <c r="N4401" s="2">
        <f t="shared" si="205"/>
        <v>3</v>
      </c>
      <c r="O4401" s="16">
        <f t="shared" si="206"/>
        <v>3</v>
      </c>
    </row>
    <row r="4402" spans="7:15" ht="13.5" customHeight="1" x14ac:dyDescent="0.25">
      <c r="G4402" s="50">
        <v>42630</v>
      </c>
      <c r="H4402" s="51" t="s">
        <v>4</v>
      </c>
      <c r="I4402" s="124"/>
      <c r="J4402" s="51">
        <v>6</v>
      </c>
      <c r="K4402" s="51">
        <v>9</v>
      </c>
      <c r="L4402" s="52">
        <v>8</v>
      </c>
      <c r="M4402" s="49">
        <f t="shared" si="204"/>
        <v>2398</v>
      </c>
      <c r="N4402" s="2">
        <f t="shared" si="205"/>
        <v>2</v>
      </c>
      <c r="O4402" s="16">
        <f t="shared" si="206"/>
        <v>3</v>
      </c>
    </row>
    <row r="4403" spans="7:15" ht="13.5" customHeight="1" x14ac:dyDescent="0.25">
      <c r="G4403" s="50">
        <v>42630</v>
      </c>
      <c r="H4403" s="51" t="s">
        <v>4</v>
      </c>
      <c r="I4403" s="124"/>
      <c r="J4403" s="51">
        <v>6</v>
      </c>
      <c r="K4403" s="51">
        <v>9</v>
      </c>
      <c r="L4403" s="52">
        <v>8</v>
      </c>
      <c r="M4403" s="49">
        <f t="shared" si="204"/>
        <v>2398</v>
      </c>
      <c r="N4403" s="2">
        <f t="shared" si="205"/>
        <v>1</v>
      </c>
      <c r="O4403" s="16">
        <f t="shared" si="206"/>
        <v>3</v>
      </c>
    </row>
    <row r="4404" spans="7:15" ht="13.5" customHeight="1" x14ac:dyDescent="0.25">
      <c r="G4404" s="50">
        <v>42630</v>
      </c>
      <c r="H4404" s="51" t="s">
        <v>4</v>
      </c>
      <c r="I4404" s="124"/>
      <c r="J4404" s="51">
        <v>6</v>
      </c>
      <c r="K4404" s="51">
        <v>9</v>
      </c>
      <c r="L4404" s="52">
        <v>9</v>
      </c>
      <c r="M4404" s="49">
        <f t="shared" si="204"/>
        <v>2399</v>
      </c>
      <c r="N4404" s="2">
        <f t="shared" si="205"/>
        <v>3</v>
      </c>
      <c r="O4404" s="16">
        <f t="shared" si="206"/>
        <v>3</v>
      </c>
    </row>
    <row r="4405" spans="7:15" ht="13.5" customHeight="1" x14ac:dyDescent="0.25">
      <c r="G4405" s="50">
        <v>42630</v>
      </c>
      <c r="H4405" s="51" t="s">
        <v>4</v>
      </c>
      <c r="I4405" s="124"/>
      <c r="J4405" s="51">
        <v>6</v>
      </c>
      <c r="K4405" s="51">
        <v>9</v>
      </c>
      <c r="L4405" s="52">
        <v>9</v>
      </c>
      <c r="M4405" s="49">
        <f t="shared" si="204"/>
        <v>2399</v>
      </c>
      <c r="N4405" s="2">
        <f t="shared" si="205"/>
        <v>3</v>
      </c>
      <c r="O4405" s="16">
        <f t="shared" si="206"/>
        <v>3</v>
      </c>
    </row>
    <row r="4406" spans="7:15" ht="13.5" customHeight="1" x14ac:dyDescent="0.25">
      <c r="G4406" s="50">
        <v>42630</v>
      </c>
      <c r="H4406" s="51" t="s">
        <v>4</v>
      </c>
      <c r="I4406" s="124"/>
      <c r="J4406" s="51">
        <v>6</v>
      </c>
      <c r="K4406" s="51">
        <v>9</v>
      </c>
      <c r="L4406" s="52">
        <v>9</v>
      </c>
      <c r="M4406" s="49">
        <f t="shared" si="204"/>
        <v>2399</v>
      </c>
      <c r="N4406" s="2">
        <f t="shared" si="205"/>
        <v>3</v>
      </c>
      <c r="O4406" s="16">
        <f t="shared" si="206"/>
        <v>3</v>
      </c>
    </row>
    <row r="4407" spans="7:15" ht="13.5" customHeight="1" x14ac:dyDescent="0.25">
      <c r="G4407" s="50">
        <v>42630</v>
      </c>
      <c r="H4407" s="51" t="s">
        <v>4</v>
      </c>
      <c r="I4407" s="124"/>
      <c r="J4407" s="51">
        <v>6</v>
      </c>
      <c r="K4407" s="51">
        <v>9</v>
      </c>
      <c r="L4407" s="52">
        <v>9</v>
      </c>
      <c r="M4407" s="49">
        <f t="shared" si="204"/>
        <v>2399</v>
      </c>
      <c r="N4407" s="2">
        <f t="shared" si="205"/>
        <v>2</v>
      </c>
      <c r="O4407" s="16">
        <f t="shared" si="206"/>
        <v>3</v>
      </c>
    </row>
    <row r="4408" spans="7:15" ht="13.5" customHeight="1" x14ac:dyDescent="0.25">
      <c r="G4408" s="50">
        <v>42630</v>
      </c>
      <c r="H4408" s="51" t="s">
        <v>4</v>
      </c>
      <c r="I4408" s="124"/>
      <c r="J4408" s="51">
        <v>6</v>
      </c>
      <c r="K4408" s="51">
        <v>9</v>
      </c>
      <c r="L4408" s="52">
        <v>9</v>
      </c>
      <c r="M4408" s="49">
        <f t="shared" si="204"/>
        <v>2399</v>
      </c>
      <c r="N4408" s="2">
        <f t="shared" si="205"/>
        <v>1</v>
      </c>
      <c r="O4408" s="16">
        <f t="shared" si="206"/>
        <v>3</v>
      </c>
    </row>
    <row r="4409" spans="7:15" ht="13.5" customHeight="1" x14ac:dyDescent="0.25">
      <c r="G4409" s="50">
        <v>42630</v>
      </c>
      <c r="H4409" s="51" t="s">
        <v>4</v>
      </c>
      <c r="I4409" s="124"/>
      <c r="J4409" s="51">
        <v>6</v>
      </c>
      <c r="K4409" s="51">
        <v>9</v>
      </c>
      <c r="L4409" s="52">
        <v>10</v>
      </c>
      <c r="M4409" s="49">
        <f t="shared" si="204"/>
        <v>2400</v>
      </c>
      <c r="N4409" s="2">
        <f t="shared" si="205"/>
        <v>3</v>
      </c>
      <c r="O4409" s="16">
        <f t="shared" si="206"/>
        <v>3</v>
      </c>
    </row>
    <row r="4410" spans="7:15" ht="13.5" customHeight="1" x14ac:dyDescent="0.25">
      <c r="G4410" s="50">
        <v>42630</v>
      </c>
      <c r="H4410" s="51" t="s">
        <v>4</v>
      </c>
      <c r="I4410" s="124"/>
      <c r="J4410" s="51">
        <v>6</v>
      </c>
      <c r="K4410" s="51">
        <v>9</v>
      </c>
      <c r="L4410" s="52">
        <v>10</v>
      </c>
      <c r="M4410" s="49">
        <f t="shared" si="204"/>
        <v>2400</v>
      </c>
      <c r="N4410" s="2">
        <f t="shared" si="205"/>
        <v>3</v>
      </c>
      <c r="O4410" s="16">
        <f t="shared" si="206"/>
        <v>3</v>
      </c>
    </row>
    <row r="4411" spans="7:15" ht="13.5" customHeight="1" x14ac:dyDescent="0.25">
      <c r="G4411" s="50">
        <v>42630</v>
      </c>
      <c r="H4411" s="51" t="s">
        <v>4</v>
      </c>
      <c r="I4411" s="124"/>
      <c r="J4411" s="51">
        <v>6</v>
      </c>
      <c r="K4411" s="51">
        <v>9</v>
      </c>
      <c r="L4411" s="52">
        <v>10</v>
      </c>
      <c r="M4411" s="49">
        <f t="shared" si="204"/>
        <v>2400</v>
      </c>
      <c r="N4411" s="2">
        <f t="shared" si="205"/>
        <v>3</v>
      </c>
      <c r="O4411" s="16">
        <f t="shared" si="206"/>
        <v>3</v>
      </c>
    </row>
    <row r="4412" spans="7:15" ht="13.5" customHeight="1" x14ac:dyDescent="0.25">
      <c r="G4412" s="50">
        <v>42630</v>
      </c>
      <c r="H4412" s="51" t="s">
        <v>4</v>
      </c>
      <c r="I4412" s="124"/>
      <c r="J4412" s="51">
        <v>6</v>
      </c>
      <c r="K4412" s="51">
        <v>9</v>
      </c>
      <c r="L4412" s="52">
        <v>10</v>
      </c>
      <c r="M4412" s="49">
        <f t="shared" si="204"/>
        <v>2400</v>
      </c>
      <c r="N4412" s="2">
        <f t="shared" si="205"/>
        <v>2</v>
      </c>
      <c r="O4412" s="16">
        <f t="shared" si="206"/>
        <v>3</v>
      </c>
    </row>
    <row r="4413" spans="7:15" ht="13.5" customHeight="1" x14ac:dyDescent="0.25">
      <c r="G4413" s="50">
        <v>42630</v>
      </c>
      <c r="H4413" s="51" t="s">
        <v>4</v>
      </c>
      <c r="I4413" s="124"/>
      <c r="J4413" s="51">
        <v>6</v>
      </c>
      <c r="K4413" s="51">
        <v>9</v>
      </c>
      <c r="L4413" s="52">
        <v>10</v>
      </c>
      <c r="M4413" s="49">
        <f t="shared" si="204"/>
        <v>2400</v>
      </c>
      <c r="N4413" s="2">
        <f t="shared" si="205"/>
        <v>1</v>
      </c>
      <c r="O4413" s="16">
        <f t="shared" si="206"/>
        <v>3</v>
      </c>
    </row>
    <row r="4414" spans="7:15" ht="13.5" customHeight="1" x14ac:dyDescent="0.25">
      <c r="G4414" s="50">
        <v>42637</v>
      </c>
      <c r="H4414" s="51" t="s">
        <v>4</v>
      </c>
      <c r="I4414" s="124"/>
      <c r="J4414" s="51">
        <v>3</v>
      </c>
      <c r="K4414" s="51">
        <v>0</v>
      </c>
      <c r="L4414" s="52">
        <v>1</v>
      </c>
      <c r="M4414" s="49">
        <f t="shared" si="204"/>
        <v>2401</v>
      </c>
      <c r="N4414" s="2">
        <f t="shared" si="205"/>
        <v>3</v>
      </c>
      <c r="O4414" s="16">
        <f t="shared" si="206"/>
        <v>3</v>
      </c>
    </row>
    <row r="4415" spans="7:15" ht="13.5" customHeight="1" x14ac:dyDescent="0.25">
      <c r="G4415" s="50">
        <v>42637</v>
      </c>
      <c r="H4415" s="51" t="s">
        <v>4</v>
      </c>
      <c r="I4415" s="124"/>
      <c r="J4415" s="51">
        <v>3</v>
      </c>
      <c r="K4415" s="51">
        <v>0</v>
      </c>
      <c r="L4415" s="52">
        <v>1</v>
      </c>
      <c r="M4415" s="49">
        <f t="shared" si="204"/>
        <v>2401</v>
      </c>
      <c r="N4415" s="2">
        <f t="shared" si="205"/>
        <v>3</v>
      </c>
      <c r="O4415" s="16">
        <f t="shared" si="206"/>
        <v>3</v>
      </c>
    </row>
    <row r="4416" spans="7:15" ht="13.5" customHeight="1" x14ac:dyDescent="0.25">
      <c r="G4416" s="50">
        <v>42637</v>
      </c>
      <c r="H4416" s="51" t="s">
        <v>4</v>
      </c>
      <c r="I4416" s="124"/>
      <c r="J4416" s="51">
        <v>3</v>
      </c>
      <c r="K4416" s="51">
        <v>0</v>
      </c>
      <c r="L4416" s="52">
        <v>1</v>
      </c>
      <c r="M4416" s="49">
        <f t="shared" si="204"/>
        <v>2401</v>
      </c>
      <c r="N4416" s="2">
        <f t="shared" si="205"/>
        <v>3</v>
      </c>
      <c r="O4416" s="16">
        <f t="shared" si="206"/>
        <v>3</v>
      </c>
    </row>
    <row r="4417" spans="7:15" ht="13.5" customHeight="1" x14ac:dyDescent="0.25">
      <c r="G4417" s="50">
        <v>42637</v>
      </c>
      <c r="H4417" s="51" t="s">
        <v>4</v>
      </c>
      <c r="I4417" s="124"/>
      <c r="J4417" s="51">
        <v>3</v>
      </c>
      <c r="K4417" s="51">
        <v>0</v>
      </c>
      <c r="L4417" s="52">
        <v>1</v>
      </c>
      <c r="M4417" s="49">
        <f t="shared" si="204"/>
        <v>2401</v>
      </c>
      <c r="N4417" s="2">
        <f t="shared" si="205"/>
        <v>2</v>
      </c>
      <c r="O4417" s="16">
        <f t="shared" si="206"/>
        <v>3</v>
      </c>
    </row>
    <row r="4418" spans="7:15" ht="13.5" customHeight="1" x14ac:dyDescent="0.25">
      <c r="G4418" s="50">
        <v>42637</v>
      </c>
      <c r="H4418" s="51" t="s">
        <v>4</v>
      </c>
      <c r="I4418" s="124"/>
      <c r="J4418" s="51">
        <v>3</v>
      </c>
      <c r="K4418" s="51">
        <v>0</v>
      </c>
      <c r="L4418" s="52">
        <v>1</v>
      </c>
      <c r="M4418" s="49">
        <f t="shared" si="204"/>
        <v>2401</v>
      </c>
      <c r="N4418" s="2">
        <f t="shared" si="205"/>
        <v>1</v>
      </c>
      <c r="O4418" s="16">
        <f t="shared" si="206"/>
        <v>3</v>
      </c>
    </row>
    <row r="4419" spans="7:15" ht="13.5" customHeight="1" x14ac:dyDescent="0.25">
      <c r="G4419" s="50">
        <v>42637</v>
      </c>
      <c r="H4419" s="51" t="s">
        <v>4</v>
      </c>
      <c r="I4419" s="124"/>
      <c r="J4419" s="51">
        <v>3</v>
      </c>
      <c r="K4419" s="51">
        <v>0</v>
      </c>
      <c r="L4419" s="52">
        <v>2</v>
      </c>
      <c r="M4419" s="49">
        <f t="shared" si="204"/>
        <v>2402</v>
      </c>
      <c r="N4419" s="2">
        <f t="shared" si="205"/>
        <v>3</v>
      </c>
      <c r="O4419" s="16">
        <f t="shared" si="206"/>
        <v>3</v>
      </c>
    </row>
    <row r="4420" spans="7:15" ht="13.5" customHeight="1" x14ac:dyDescent="0.25">
      <c r="G4420" s="50">
        <v>42637</v>
      </c>
      <c r="H4420" s="51" t="s">
        <v>4</v>
      </c>
      <c r="I4420" s="124"/>
      <c r="J4420" s="51">
        <v>3</v>
      </c>
      <c r="K4420" s="51">
        <v>0</v>
      </c>
      <c r="L4420" s="52">
        <v>2</v>
      </c>
      <c r="M4420" s="49">
        <f t="shared" si="204"/>
        <v>2402</v>
      </c>
      <c r="N4420" s="2">
        <f t="shared" si="205"/>
        <v>3</v>
      </c>
      <c r="O4420" s="16">
        <f t="shared" si="206"/>
        <v>3</v>
      </c>
    </row>
    <row r="4421" spans="7:15" ht="13.5" customHeight="1" x14ac:dyDescent="0.25">
      <c r="G4421" s="50">
        <v>42637</v>
      </c>
      <c r="H4421" s="51" t="s">
        <v>4</v>
      </c>
      <c r="I4421" s="124"/>
      <c r="J4421" s="51">
        <v>3</v>
      </c>
      <c r="K4421" s="51">
        <v>0</v>
      </c>
      <c r="L4421" s="52">
        <v>2</v>
      </c>
      <c r="M4421" s="49">
        <f t="shared" si="204"/>
        <v>2402</v>
      </c>
      <c r="N4421" s="2">
        <f t="shared" si="205"/>
        <v>3</v>
      </c>
      <c r="O4421" s="16">
        <f t="shared" si="206"/>
        <v>3</v>
      </c>
    </row>
    <row r="4422" spans="7:15" ht="13.5" customHeight="1" x14ac:dyDescent="0.25">
      <c r="G4422" s="50">
        <v>42637</v>
      </c>
      <c r="H4422" s="51" t="s">
        <v>4</v>
      </c>
      <c r="I4422" s="124"/>
      <c r="J4422" s="51">
        <v>3</v>
      </c>
      <c r="K4422" s="51">
        <v>0</v>
      </c>
      <c r="L4422" s="52">
        <v>2</v>
      </c>
      <c r="M4422" s="49">
        <f t="shared" ref="M4422:M4485" si="207">IF(AND(G4422=G4421,L4422=L4421,I4422=I4421),M4421,M4421+1)</f>
        <v>2402</v>
      </c>
      <c r="N4422" s="2">
        <f t="shared" si="205"/>
        <v>2</v>
      </c>
      <c r="O4422" s="16">
        <f t="shared" si="206"/>
        <v>3</v>
      </c>
    </row>
    <row r="4423" spans="7:15" ht="13.5" customHeight="1" x14ac:dyDescent="0.25">
      <c r="G4423" s="50">
        <v>42637</v>
      </c>
      <c r="H4423" s="51" t="s">
        <v>4</v>
      </c>
      <c r="I4423" s="124"/>
      <c r="J4423" s="51">
        <v>3</v>
      </c>
      <c r="K4423" s="51">
        <v>0</v>
      </c>
      <c r="L4423" s="52">
        <v>2</v>
      </c>
      <c r="M4423" s="49">
        <f t="shared" si="207"/>
        <v>2402</v>
      </c>
      <c r="N4423" s="2">
        <f t="shared" si="205"/>
        <v>1</v>
      </c>
      <c r="O4423" s="16">
        <f t="shared" si="206"/>
        <v>3</v>
      </c>
    </row>
    <row r="4424" spans="7:15" ht="13.5" customHeight="1" x14ac:dyDescent="0.25">
      <c r="G4424" s="50">
        <v>42637</v>
      </c>
      <c r="H4424" s="51" t="s">
        <v>4</v>
      </c>
      <c r="I4424" s="124"/>
      <c r="J4424" s="51">
        <v>3</v>
      </c>
      <c r="K4424" s="51">
        <v>0</v>
      </c>
      <c r="L4424" s="52">
        <v>3</v>
      </c>
      <c r="M4424" s="49">
        <f t="shared" si="207"/>
        <v>2403</v>
      </c>
      <c r="N4424" s="2">
        <f t="shared" si="205"/>
        <v>3</v>
      </c>
      <c r="O4424" s="16">
        <f t="shared" si="206"/>
        <v>3</v>
      </c>
    </row>
    <row r="4425" spans="7:15" ht="13.5" customHeight="1" x14ac:dyDescent="0.25">
      <c r="G4425" s="50">
        <v>42637</v>
      </c>
      <c r="H4425" s="51" t="s">
        <v>4</v>
      </c>
      <c r="I4425" s="124"/>
      <c r="J4425" s="51">
        <v>3</v>
      </c>
      <c r="K4425" s="51">
        <v>0</v>
      </c>
      <c r="L4425" s="52">
        <v>3</v>
      </c>
      <c r="M4425" s="49">
        <f t="shared" si="207"/>
        <v>2403</v>
      </c>
      <c r="N4425" s="2">
        <f t="shared" ref="N4425:N4488" si="208">IF(M4425=M4427,3,IF(M4425=M4426,2,1))</f>
        <v>3</v>
      </c>
      <c r="O4425" s="16">
        <f t="shared" ref="O4425:O4488" si="209">IF(N4423=3,3,IF(N4424=3,3,IF(N4424=2,2,N4425)))</f>
        <v>3</v>
      </c>
    </row>
    <row r="4426" spans="7:15" ht="13.5" customHeight="1" x14ac:dyDescent="0.25">
      <c r="G4426" s="50">
        <v>42637</v>
      </c>
      <c r="H4426" s="51" t="s">
        <v>4</v>
      </c>
      <c r="I4426" s="124"/>
      <c r="J4426" s="51">
        <v>3</v>
      </c>
      <c r="K4426" s="51">
        <v>0</v>
      </c>
      <c r="L4426" s="52">
        <v>3</v>
      </c>
      <c r="M4426" s="49">
        <f t="shared" si="207"/>
        <v>2403</v>
      </c>
      <c r="N4426" s="2">
        <f t="shared" si="208"/>
        <v>3</v>
      </c>
      <c r="O4426" s="16">
        <f t="shared" si="209"/>
        <v>3</v>
      </c>
    </row>
    <row r="4427" spans="7:15" ht="13.5" customHeight="1" x14ac:dyDescent="0.25">
      <c r="G4427" s="50">
        <v>42637</v>
      </c>
      <c r="H4427" s="51" t="s">
        <v>4</v>
      </c>
      <c r="I4427" s="124"/>
      <c r="J4427" s="51">
        <v>3</v>
      </c>
      <c r="K4427" s="51">
        <v>0</v>
      </c>
      <c r="L4427" s="52">
        <v>3</v>
      </c>
      <c r="M4427" s="49">
        <f t="shared" si="207"/>
        <v>2403</v>
      </c>
      <c r="N4427" s="2">
        <f t="shared" si="208"/>
        <v>2</v>
      </c>
      <c r="O4427" s="16">
        <f t="shared" si="209"/>
        <v>3</v>
      </c>
    </row>
    <row r="4428" spans="7:15" ht="13.5" customHeight="1" x14ac:dyDescent="0.25">
      <c r="G4428" s="50">
        <v>42637</v>
      </c>
      <c r="H4428" s="51" t="s">
        <v>4</v>
      </c>
      <c r="I4428" s="124"/>
      <c r="J4428" s="51">
        <v>3</v>
      </c>
      <c r="K4428" s="51">
        <v>0</v>
      </c>
      <c r="L4428" s="52">
        <v>3</v>
      </c>
      <c r="M4428" s="49">
        <f t="shared" si="207"/>
        <v>2403</v>
      </c>
      <c r="N4428" s="2">
        <f t="shared" si="208"/>
        <v>1</v>
      </c>
      <c r="O4428" s="16">
        <f t="shared" si="209"/>
        <v>3</v>
      </c>
    </row>
    <row r="4429" spans="7:15" ht="13.5" customHeight="1" x14ac:dyDescent="0.25">
      <c r="G4429" s="50">
        <v>42637</v>
      </c>
      <c r="H4429" s="51" t="s">
        <v>4</v>
      </c>
      <c r="I4429" s="124"/>
      <c r="J4429" s="51">
        <v>3</v>
      </c>
      <c r="K4429" s="51">
        <v>0</v>
      </c>
      <c r="L4429" s="52">
        <v>4</v>
      </c>
      <c r="M4429" s="49">
        <f t="shared" si="207"/>
        <v>2404</v>
      </c>
      <c r="N4429" s="2">
        <f t="shared" si="208"/>
        <v>3</v>
      </c>
      <c r="O4429" s="16">
        <f t="shared" si="209"/>
        <v>3</v>
      </c>
    </row>
    <row r="4430" spans="7:15" ht="13.5" customHeight="1" x14ac:dyDescent="0.25">
      <c r="G4430" s="50">
        <v>42637</v>
      </c>
      <c r="H4430" s="51" t="s">
        <v>4</v>
      </c>
      <c r="I4430" s="124"/>
      <c r="J4430" s="51">
        <v>3</v>
      </c>
      <c r="K4430" s="51">
        <v>0</v>
      </c>
      <c r="L4430" s="52">
        <v>4</v>
      </c>
      <c r="M4430" s="49">
        <f t="shared" si="207"/>
        <v>2404</v>
      </c>
      <c r="N4430" s="2">
        <f t="shared" si="208"/>
        <v>3</v>
      </c>
      <c r="O4430" s="16">
        <f t="shared" si="209"/>
        <v>3</v>
      </c>
    </row>
    <row r="4431" spans="7:15" ht="13.5" customHeight="1" x14ac:dyDescent="0.25">
      <c r="G4431" s="50">
        <v>42637</v>
      </c>
      <c r="H4431" s="51" t="s">
        <v>4</v>
      </c>
      <c r="I4431" s="124"/>
      <c r="J4431" s="51">
        <v>3</v>
      </c>
      <c r="K4431" s="51">
        <v>0</v>
      </c>
      <c r="L4431" s="52">
        <v>4</v>
      </c>
      <c r="M4431" s="49">
        <f t="shared" si="207"/>
        <v>2404</v>
      </c>
      <c r="N4431" s="2">
        <f t="shared" si="208"/>
        <v>3</v>
      </c>
      <c r="O4431" s="16">
        <f t="shared" si="209"/>
        <v>3</v>
      </c>
    </row>
    <row r="4432" spans="7:15" ht="13.5" customHeight="1" x14ac:dyDescent="0.25">
      <c r="G4432" s="50">
        <v>42637</v>
      </c>
      <c r="H4432" s="51" t="s">
        <v>4</v>
      </c>
      <c r="I4432" s="124"/>
      <c r="J4432" s="51">
        <v>3</v>
      </c>
      <c r="K4432" s="51">
        <v>0</v>
      </c>
      <c r="L4432" s="52">
        <v>4</v>
      </c>
      <c r="M4432" s="49">
        <f t="shared" si="207"/>
        <v>2404</v>
      </c>
      <c r="N4432" s="2">
        <f t="shared" si="208"/>
        <v>2</v>
      </c>
      <c r="O4432" s="16">
        <f t="shared" si="209"/>
        <v>3</v>
      </c>
    </row>
    <row r="4433" spans="7:15" ht="13.5" customHeight="1" x14ac:dyDescent="0.25">
      <c r="G4433" s="50">
        <v>42637</v>
      </c>
      <c r="H4433" s="51" t="s">
        <v>4</v>
      </c>
      <c r="I4433" s="124"/>
      <c r="J4433" s="51">
        <v>3</v>
      </c>
      <c r="K4433" s="51">
        <v>0</v>
      </c>
      <c r="L4433" s="52">
        <v>4</v>
      </c>
      <c r="M4433" s="49">
        <f t="shared" si="207"/>
        <v>2404</v>
      </c>
      <c r="N4433" s="2">
        <f t="shared" si="208"/>
        <v>1</v>
      </c>
      <c r="O4433" s="16">
        <f t="shared" si="209"/>
        <v>3</v>
      </c>
    </row>
    <row r="4434" spans="7:15" ht="13.5" customHeight="1" x14ac:dyDescent="0.25">
      <c r="G4434" s="50">
        <v>42637</v>
      </c>
      <c r="H4434" s="51" t="s">
        <v>4</v>
      </c>
      <c r="I4434" s="124"/>
      <c r="J4434" s="51">
        <v>3</v>
      </c>
      <c r="K4434" s="51">
        <v>0</v>
      </c>
      <c r="L4434" s="52">
        <v>7</v>
      </c>
      <c r="M4434" s="49">
        <f t="shared" si="207"/>
        <v>2405</v>
      </c>
      <c r="N4434" s="2">
        <f t="shared" si="208"/>
        <v>3</v>
      </c>
      <c r="O4434" s="16">
        <f t="shared" si="209"/>
        <v>3</v>
      </c>
    </row>
    <row r="4435" spans="7:15" ht="13.5" customHeight="1" x14ac:dyDescent="0.25">
      <c r="G4435" s="50">
        <v>42637</v>
      </c>
      <c r="H4435" s="51" t="s">
        <v>4</v>
      </c>
      <c r="I4435" s="124"/>
      <c r="J4435" s="51">
        <v>3</v>
      </c>
      <c r="K4435" s="51">
        <v>0</v>
      </c>
      <c r="L4435" s="52">
        <v>7</v>
      </c>
      <c r="M4435" s="49">
        <f t="shared" si="207"/>
        <v>2405</v>
      </c>
      <c r="N4435" s="2">
        <f t="shared" si="208"/>
        <v>3</v>
      </c>
      <c r="O4435" s="16">
        <f t="shared" si="209"/>
        <v>3</v>
      </c>
    </row>
    <row r="4436" spans="7:15" ht="13.5" customHeight="1" x14ac:dyDescent="0.25">
      <c r="G4436" s="50">
        <v>42637</v>
      </c>
      <c r="H4436" s="51" t="s">
        <v>4</v>
      </c>
      <c r="I4436" s="124"/>
      <c r="J4436" s="51">
        <v>3</v>
      </c>
      <c r="K4436" s="51">
        <v>0</v>
      </c>
      <c r="L4436" s="52">
        <v>7</v>
      </c>
      <c r="M4436" s="49">
        <f t="shared" si="207"/>
        <v>2405</v>
      </c>
      <c r="N4436" s="2">
        <f t="shared" si="208"/>
        <v>3</v>
      </c>
      <c r="O4436" s="16">
        <f t="shared" si="209"/>
        <v>3</v>
      </c>
    </row>
    <row r="4437" spans="7:15" ht="13.5" customHeight="1" x14ac:dyDescent="0.25">
      <c r="G4437" s="50">
        <v>42637</v>
      </c>
      <c r="H4437" s="51" t="s">
        <v>4</v>
      </c>
      <c r="I4437" s="124"/>
      <c r="J4437" s="51">
        <v>3</v>
      </c>
      <c r="K4437" s="51">
        <v>0</v>
      </c>
      <c r="L4437" s="52">
        <v>7</v>
      </c>
      <c r="M4437" s="49">
        <f t="shared" si="207"/>
        <v>2405</v>
      </c>
      <c r="N4437" s="2">
        <f t="shared" si="208"/>
        <v>2</v>
      </c>
      <c r="O4437" s="16">
        <f t="shared" si="209"/>
        <v>3</v>
      </c>
    </row>
    <row r="4438" spans="7:15" ht="13.5" customHeight="1" x14ac:dyDescent="0.25">
      <c r="G4438" s="50">
        <v>42637</v>
      </c>
      <c r="H4438" s="51" t="s">
        <v>4</v>
      </c>
      <c r="I4438" s="124"/>
      <c r="J4438" s="51">
        <v>3</v>
      </c>
      <c r="K4438" s="51">
        <v>0</v>
      </c>
      <c r="L4438" s="52">
        <v>7</v>
      </c>
      <c r="M4438" s="49">
        <f t="shared" si="207"/>
        <v>2405</v>
      </c>
      <c r="N4438" s="2">
        <f t="shared" si="208"/>
        <v>1</v>
      </c>
      <c r="O4438" s="16">
        <f t="shared" si="209"/>
        <v>3</v>
      </c>
    </row>
    <row r="4439" spans="7:15" ht="13.5" customHeight="1" x14ac:dyDescent="0.25">
      <c r="G4439" s="50">
        <v>42637</v>
      </c>
      <c r="H4439" s="51" t="s">
        <v>4</v>
      </c>
      <c r="I4439" s="124"/>
      <c r="J4439" s="51">
        <v>3</v>
      </c>
      <c r="K4439" s="51">
        <v>0</v>
      </c>
      <c r="L4439" s="52">
        <v>8</v>
      </c>
      <c r="M4439" s="49">
        <f t="shared" si="207"/>
        <v>2406</v>
      </c>
      <c r="N4439" s="2">
        <f t="shared" si="208"/>
        <v>3</v>
      </c>
      <c r="O4439" s="16">
        <f t="shared" si="209"/>
        <v>3</v>
      </c>
    </row>
    <row r="4440" spans="7:15" ht="13.5" customHeight="1" x14ac:dyDescent="0.25">
      <c r="G4440" s="50">
        <v>42637</v>
      </c>
      <c r="H4440" s="51" t="s">
        <v>4</v>
      </c>
      <c r="I4440" s="124"/>
      <c r="J4440" s="51">
        <v>3</v>
      </c>
      <c r="K4440" s="51">
        <v>0</v>
      </c>
      <c r="L4440" s="52">
        <v>8</v>
      </c>
      <c r="M4440" s="49">
        <f t="shared" si="207"/>
        <v>2406</v>
      </c>
      <c r="N4440" s="2">
        <f t="shared" si="208"/>
        <v>3</v>
      </c>
      <c r="O4440" s="16">
        <f t="shared" si="209"/>
        <v>3</v>
      </c>
    </row>
    <row r="4441" spans="7:15" ht="13.5" customHeight="1" x14ac:dyDescent="0.25">
      <c r="G4441" s="50">
        <v>42637</v>
      </c>
      <c r="H4441" s="51" t="s">
        <v>4</v>
      </c>
      <c r="I4441" s="124"/>
      <c r="J4441" s="51">
        <v>3</v>
      </c>
      <c r="K4441" s="51">
        <v>0</v>
      </c>
      <c r="L4441" s="52">
        <v>8</v>
      </c>
      <c r="M4441" s="49">
        <f t="shared" si="207"/>
        <v>2406</v>
      </c>
      <c r="N4441" s="2">
        <f t="shared" si="208"/>
        <v>3</v>
      </c>
      <c r="O4441" s="16">
        <f t="shared" si="209"/>
        <v>3</v>
      </c>
    </row>
    <row r="4442" spans="7:15" ht="13.5" customHeight="1" x14ac:dyDescent="0.25">
      <c r="G4442" s="50">
        <v>42637</v>
      </c>
      <c r="H4442" s="51" t="s">
        <v>4</v>
      </c>
      <c r="I4442" s="124"/>
      <c r="J4442" s="51">
        <v>3</v>
      </c>
      <c r="K4442" s="51">
        <v>0</v>
      </c>
      <c r="L4442" s="52">
        <v>8</v>
      </c>
      <c r="M4442" s="49">
        <f t="shared" si="207"/>
        <v>2406</v>
      </c>
      <c r="N4442" s="2">
        <f t="shared" si="208"/>
        <v>2</v>
      </c>
      <c r="O4442" s="16">
        <f t="shared" si="209"/>
        <v>3</v>
      </c>
    </row>
    <row r="4443" spans="7:15" ht="13.5" customHeight="1" x14ac:dyDescent="0.25">
      <c r="G4443" s="50">
        <v>42637</v>
      </c>
      <c r="H4443" s="51" t="s">
        <v>4</v>
      </c>
      <c r="I4443" s="124"/>
      <c r="J4443" s="51">
        <v>3</v>
      </c>
      <c r="K4443" s="51">
        <v>0</v>
      </c>
      <c r="L4443" s="52">
        <v>8</v>
      </c>
      <c r="M4443" s="49">
        <f t="shared" si="207"/>
        <v>2406</v>
      </c>
      <c r="N4443" s="2">
        <f t="shared" si="208"/>
        <v>1</v>
      </c>
      <c r="O4443" s="16">
        <f t="shared" si="209"/>
        <v>3</v>
      </c>
    </row>
    <row r="4444" spans="7:15" ht="13.5" customHeight="1" x14ac:dyDescent="0.25">
      <c r="G4444" s="50">
        <v>42637</v>
      </c>
      <c r="H4444" s="51" t="s">
        <v>4</v>
      </c>
      <c r="I4444" s="124"/>
      <c r="J4444" s="51">
        <v>3</v>
      </c>
      <c r="K4444" s="51">
        <v>0</v>
      </c>
      <c r="L4444" s="52">
        <v>9</v>
      </c>
      <c r="M4444" s="49">
        <f t="shared" si="207"/>
        <v>2407</v>
      </c>
      <c r="N4444" s="2">
        <f t="shared" si="208"/>
        <v>3</v>
      </c>
      <c r="O4444" s="16">
        <f t="shared" si="209"/>
        <v>3</v>
      </c>
    </row>
    <row r="4445" spans="7:15" ht="13.5" customHeight="1" x14ac:dyDescent="0.25">
      <c r="G4445" s="50">
        <v>42637</v>
      </c>
      <c r="H4445" s="51" t="s">
        <v>4</v>
      </c>
      <c r="I4445" s="124"/>
      <c r="J4445" s="51">
        <v>3</v>
      </c>
      <c r="K4445" s="51">
        <v>0</v>
      </c>
      <c r="L4445" s="52">
        <v>9</v>
      </c>
      <c r="M4445" s="49">
        <f t="shared" si="207"/>
        <v>2407</v>
      </c>
      <c r="N4445" s="2">
        <f t="shared" si="208"/>
        <v>3</v>
      </c>
      <c r="O4445" s="16">
        <f t="shared" si="209"/>
        <v>3</v>
      </c>
    </row>
    <row r="4446" spans="7:15" ht="13.5" customHeight="1" x14ac:dyDescent="0.25">
      <c r="G4446" s="50">
        <v>42637</v>
      </c>
      <c r="H4446" s="51" t="s">
        <v>4</v>
      </c>
      <c r="I4446" s="124"/>
      <c r="J4446" s="51">
        <v>3</v>
      </c>
      <c r="K4446" s="51">
        <v>0</v>
      </c>
      <c r="L4446" s="52">
        <v>9</v>
      </c>
      <c r="M4446" s="49">
        <f t="shared" si="207"/>
        <v>2407</v>
      </c>
      <c r="N4446" s="2">
        <f t="shared" si="208"/>
        <v>3</v>
      </c>
      <c r="O4446" s="16">
        <f t="shared" si="209"/>
        <v>3</v>
      </c>
    </row>
    <row r="4447" spans="7:15" ht="13.5" customHeight="1" x14ac:dyDescent="0.25">
      <c r="G4447" s="50">
        <v>42637</v>
      </c>
      <c r="H4447" s="51" t="s">
        <v>4</v>
      </c>
      <c r="I4447" s="124"/>
      <c r="J4447" s="51">
        <v>3</v>
      </c>
      <c r="K4447" s="51">
        <v>0</v>
      </c>
      <c r="L4447" s="52">
        <v>9</v>
      </c>
      <c r="M4447" s="49">
        <f t="shared" si="207"/>
        <v>2407</v>
      </c>
      <c r="N4447" s="2">
        <f t="shared" si="208"/>
        <v>2</v>
      </c>
      <c r="O4447" s="16">
        <f t="shared" si="209"/>
        <v>3</v>
      </c>
    </row>
    <row r="4448" spans="7:15" ht="13.5" customHeight="1" x14ac:dyDescent="0.25">
      <c r="G4448" s="50">
        <v>42637</v>
      </c>
      <c r="H4448" s="51" t="s">
        <v>4</v>
      </c>
      <c r="I4448" s="124"/>
      <c r="J4448" s="51">
        <v>3</v>
      </c>
      <c r="K4448" s="51">
        <v>0</v>
      </c>
      <c r="L4448" s="52">
        <v>9</v>
      </c>
      <c r="M4448" s="49">
        <f t="shared" si="207"/>
        <v>2407</v>
      </c>
      <c r="N4448" s="2">
        <f t="shared" si="208"/>
        <v>1</v>
      </c>
      <c r="O4448" s="16">
        <f t="shared" si="209"/>
        <v>3</v>
      </c>
    </row>
    <row r="4449" spans="7:15" ht="13.5" customHeight="1" x14ac:dyDescent="0.25">
      <c r="G4449" s="50">
        <v>42645</v>
      </c>
      <c r="H4449" s="51" t="s">
        <v>3</v>
      </c>
      <c r="I4449" s="124"/>
      <c r="J4449" s="51">
        <v>4</v>
      </c>
      <c r="K4449" s="51">
        <v>9</v>
      </c>
      <c r="L4449" s="52">
        <v>4</v>
      </c>
      <c r="M4449" s="49">
        <f t="shared" si="207"/>
        <v>2408</v>
      </c>
      <c r="N4449" s="2">
        <f t="shared" si="208"/>
        <v>3</v>
      </c>
      <c r="O4449" s="16">
        <f t="shared" si="209"/>
        <v>3</v>
      </c>
    </row>
    <row r="4450" spans="7:15" ht="13.5" customHeight="1" x14ac:dyDescent="0.25">
      <c r="G4450" s="50">
        <v>42645</v>
      </c>
      <c r="H4450" s="51" t="s">
        <v>3</v>
      </c>
      <c r="I4450" s="124"/>
      <c r="J4450" s="51">
        <v>4</v>
      </c>
      <c r="K4450" s="51">
        <v>9</v>
      </c>
      <c r="L4450" s="52">
        <v>4</v>
      </c>
      <c r="M4450" s="49">
        <f t="shared" si="207"/>
        <v>2408</v>
      </c>
      <c r="N4450" s="2">
        <f t="shared" si="208"/>
        <v>3</v>
      </c>
      <c r="O4450" s="16">
        <f t="shared" si="209"/>
        <v>3</v>
      </c>
    </row>
    <row r="4451" spans="7:15" ht="13.5" customHeight="1" x14ac:dyDescent="0.25">
      <c r="G4451" s="50">
        <v>42645</v>
      </c>
      <c r="H4451" s="51" t="s">
        <v>3</v>
      </c>
      <c r="I4451" s="124"/>
      <c r="J4451" s="51">
        <v>4</v>
      </c>
      <c r="K4451" s="51">
        <v>9</v>
      </c>
      <c r="L4451" s="52">
        <v>4</v>
      </c>
      <c r="M4451" s="49">
        <f t="shared" si="207"/>
        <v>2408</v>
      </c>
      <c r="N4451" s="2">
        <f t="shared" si="208"/>
        <v>3</v>
      </c>
      <c r="O4451" s="16">
        <f t="shared" si="209"/>
        <v>3</v>
      </c>
    </row>
    <row r="4452" spans="7:15" ht="13.5" customHeight="1" x14ac:dyDescent="0.25">
      <c r="G4452" s="50">
        <v>42645</v>
      </c>
      <c r="H4452" s="51" t="s">
        <v>3</v>
      </c>
      <c r="I4452" s="124"/>
      <c r="J4452" s="51">
        <v>4</v>
      </c>
      <c r="K4452" s="51">
        <v>9</v>
      </c>
      <c r="L4452" s="52">
        <v>4</v>
      </c>
      <c r="M4452" s="49">
        <f t="shared" si="207"/>
        <v>2408</v>
      </c>
      <c r="N4452" s="2">
        <f t="shared" si="208"/>
        <v>2</v>
      </c>
      <c r="O4452" s="16">
        <f t="shared" si="209"/>
        <v>3</v>
      </c>
    </row>
    <row r="4453" spans="7:15" ht="13.5" customHeight="1" x14ac:dyDescent="0.25">
      <c r="G4453" s="50">
        <v>42645</v>
      </c>
      <c r="H4453" s="51" t="s">
        <v>3</v>
      </c>
      <c r="I4453" s="124"/>
      <c r="J4453" s="51">
        <v>4</v>
      </c>
      <c r="K4453" s="51">
        <v>9</v>
      </c>
      <c r="L4453" s="52">
        <v>4</v>
      </c>
      <c r="M4453" s="49">
        <f t="shared" si="207"/>
        <v>2408</v>
      </c>
      <c r="N4453" s="2">
        <f t="shared" si="208"/>
        <v>1</v>
      </c>
      <c r="O4453" s="16">
        <f t="shared" si="209"/>
        <v>3</v>
      </c>
    </row>
    <row r="4454" spans="7:15" ht="13.5" customHeight="1" x14ac:dyDescent="0.25">
      <c r="G4454" s="50">
        <v>42645</v>
      </c>
      <c r="H4454" s="51" t="s">
        <v>3</v>
      </c>
      <c r="I4454" s="124"/>
      <c r="J4454" s="51">
        <v>4</v>
      </c>
      <c r="K4454" s="51">
        <v>9</v>
      </c>
      <c r="L4454" s="52">
        <v>5</v>
      </c>
      <c r="M4454" s="49">
        <f t="shared" si="207"/>
        <v>2409</v>
      </c>
      <c r="N4454" s="2">
        <f t="shared" si="208"/>
        <v>3</v>
      </c>
      <c r="O4454" s="16">
        <f t="shared" si="209"/>
        <v>3</v>
      </c>
    </row>
    <row r="4455" spans="7:15" ht="13.5" customHeight="1" x14ac:dyDescent="0.25">
      <c r="G4455" s="50">
        <v>42645</v>
      </c>
      <c r="H4455" s="51" t="s">
        <v>3</v>
      </c>
      <c r="I4455" s="124"/>
      <c r="J4455" s="51">
        <v>4</v>
      </c>
      <c r="K4455" s="51">
        <v>9</v>
      </c>
      <c r="L4455" s="52">
        <v>5</v>
      </c>
      <c r="M4455" s="49">
        <f t="shared" si="207"/>
        <v>2409</v>
      </c>
      <c r="N4455" s="2">
        <f t="shared" si="208"/>
        <v>3</v>
      </c>
      <c r="O4455" s="16">
        <f t="shared" si="209"/>
        <v>3</v>
      </c>
    </row>
    <row r="4456" spans="7:15" ht="13.5" customHeight="1" x14ac:dyDescent="0.25">
      <c r="G4456" s="50">
        <v>42645</v>
      </c>
      <c r="H4456" s="51" t="s">
        <v>3</v>
      </c>
      <c r="I4456" s="124"/>
      <c r="J4456" s="51">
        <v>4</v>
      </c>
      <c r="K4456" s="51">
        <v>9</v>
      </c>
      <c r="L4456" s="52">
        <v>5</v>
      </c>
      <c r="M4456" s="49">
        <f t="shared" si="207"/>
        <v>2409</v>
      </c>
      <c r="N4456" s="2">
        <f t="shared" si="208"/>
        <v>3</v>
      </c>
      <c r="O4456" s="16">
        <f t="shared" si="209"/>
        <v>3</v>
      </c>
    </row>
    <row r="4457" spans="7:15" ht="13.5" customHeight="1" x14ac:dyDescent="0.25">
      <c r="G4457" s="50">
        <v>42645</v>
      </c>
      <c r="H4457" s="51" t="s">
        <v>3</v>
      </c>
      <c r="I4457" s="124"/>
      <c r="J4457" s="51">
        <v>4</v>
      </c>
      <c r="K4457" s="51">
        <v>9</v>
      </c>
      <c r="L4457" s="52">
        <v>5</v>
      </c>
      <c r="M4457" s="49">
        <f t="shared" si="207"/>
        <v>2409</v>
      </c>
      <c r="N4457" s="2">
        <f t="shared" si="208"/>
        <v>2</v>
      </c>
      <c r="O4457" s="16">
        <f t="shared" si="209"/>
        <v>3</v>
      </c>
    </row>
    <row r="4458" spans="7:15" ht="13.5" customHeight="1" x14ac:dyDescent="0.25">
      <c r="G4458" s="50">
        <v>42645</v>
      </c>
      <c r="H4458" s="51" t="s">
        <v>3</v>
      </c>
      <c r="I4458" s="124"/>
      <c r="J4458" s="51">
        <v>4</v>
      </c>
      <c r="K4458" s="51">
        <v>9</v>
      </c>
      <c r="L4458" s="52">
        <v>5</v>
      </c>
      <c r="M4458" s="49">
        <f t="shared" si="207"/>
        <v>2409</v>
      </c>
      <c r="N4458" s="2">
        <f t="shared" si="208"/>
        <v>1</v>
      </c>
      <c r="O4458" s="16">
        <f t="shared" si="209"/>
        <v>3</v>
      </c>
    </row>
    <row r="4459" spans="7:15" ht="13.5" customHeight="1" x14ac:dyDescent="0.25">
      <c r="G4459" s="50">
        <v>42645</v>
      </c>
      <c r="H4459" s="51" t="s">
        <v>3</v>
      </c>
      <c r="I4459" s="124"/>
      <c r="J4459" s="51">
        <v>4</v>
      </c>
      <c r="K4459" s="51">
        <v>9</v>
      </c>
      <c r="L4459" s="52">
        <v>6</v>
      </c>
      <c r="M4459" s="49">
        <f t="shared" si="207"/>
        <v>2410</v>
      </c>
      <c r="N4459" s="2">
        <f t="shared" si="208"/>
        <v>3</v>
      </c>
      <c r="O4459" s="16">
        <f t="shared" si="209"/>
        <v>3</v>
      </c>
    </row>
    <row r="4460" spans="7:15" ht="13.5" customHeight="1" x14ac:dyDescent="0.25">
      <c r="G4460" s="50">
        <v>42645</v>
      </c>
      <c r="H4460" s="51" t="s">
        <v>3</v>
      </c>
      <c r="I4460" s="124"/>
      <c r="J4460" s="51">
        <v>4</v>
      </c>
      <c r="K4460" s="51">
        <v>9</v>
      </c>
      <c r="L4460" s="52">
        <v>6</v>
      </c>
      <c r="M4460" s="49">
        <f t="shared" si="207"/>
        <v>2410</v>
      </c>
      <c r="N4460" s="2">
        <f t="shared" si="208"/>
        <v>3</v>
      </c>
      <c r="O4460" s="16">
        <f t="shared" si="209"/>
        <v>3</v>
      </c>
    </row>
    <row r="4461" spans="7:15" ht="13.5" customHeight="1" x14ac:dyDescent="0.25">
      <c r="G4461" s="50">
        <v>42645</v>
      </c>
      <c r="H4461" s="51" t="s">
        <v>3</v>
      </c>
      <c r="I4461" s="124"/>
      <c r="J4461" s="51">
        <v>4</v>
      </c>
      <c r="K4461" s="51">
        <v>9</v>
      </c>
      <c r="L4461" s="52">
        <v>6</v>
      </c>
      <c r="M4461" s="49">
        <f t="shared" si="207"/>
        <v>2410</v>
      </c>
      <c r="N4461" s="2">
        <f t="shared" si="208"/>
        <v>3</v>
      </c>
      <c r="O4461" s="16">
        <f t="shared" si="209"/>
        <v>3</v>
      </c>
    </row>
    <row r="4462" spans="7:15" ht="13.5" customHeight="1" x14ac:dyDescent="0.25">
      <c r="G4462" s="50">
        <v>42645</v>
      </c>
      <c r="H4462" s="51" t="s">
        <v>3</v>
      </c>
      <c r="I4462" s="124"/>
      <c r="J4462" s="51">
        <v>4</v>
      </c>
      <c r="K4462" s="51">
        <v>9</v>
      </c>
      <c r="L4462" s="52">
        <v>6</v>
      </c>
      <c r="M4462" s="49">
        <f t="shared" si="207"/>
        <v>2410</v>
      </c>
      <c r="N4462" s="2">
        <f t="shared" si="208"/>
        <v>2</v>
      </c>
      <c r="O4462" s="16">
        <f t="shared" si="209"/>
        <v>3</v>
      </c>
    </row>
    <row r="4463" spans="7:15" ht="13.5" customHeight="1" x14ac:dyDescent="0.25">
      <c r="G4463" s="50">
        <v>42645</v>
      </c>
      <c r="H4463" s="51" t="s">
        <v>3</v>
      </c>
      <c r="I4463" s="124"/>
      <c r="J4463" s="51">
        <v>4</v>
      </c>
      <c r="K4463" s="51">
        <v>9</v>
      </c>
      <c r="L4463" s="52">
        <v>6</v>
      </c>
      <c r="M4463" s="49">
        <f t="shared" si="207"/>
        <v>2410</v>
      </c>
      <c r="N4463" s="2">
        <f t="shared" si="208"/>
        <v>1</v>
      </c>
      <c r="O4463" s="16">
        <f t="shared" si="209"/>
        <v>3</v>
      </c>
    </row>
    <row r="4464" spans="7:15" ht="13.5" customHeight="1" x14ac:dyDescent="0.25">
      <c r="G4464" s="50">
        <v>42645</v>
      </c>
      <c r="H4464" s="51" t="s">
        <v>3</v>
      </c>
      <c r="I4464" s="124"/>
      <c r="J4464" s="51">
        <v>4</v>
      </c>
      <c r="K4464" s="51">
        <v>9</v>
      </c>
      <c r="L4464" s="52">
        <v>7</v>
      </c>
      <c r="M4464" s="49">
        <f t="shared" si="207"/>
        <v>2411</v>
      </c>
      <c r="N4464" s="2">
        <f t="shared" si="208"/>
        <v>3</v>
      </c>
      <c r="O4464" s="16">
        <f t="shared" si="209"/>
        <v>3</v>
      </c>
    </row>
    <row r="4465" spans="7:15" ht="13.5" customHeight="1" x14ac:dyDescent="0.25">
      <c r="G4465" s="50">
        <v>42645</v>
      </c>
      <c r="H4465" s="51" t="s">
        <v>3</v>
      </c>
      <c r="I4465" s="124"/>
      <c r="J4465" s="51">
        <v>4</v>
      </c>
      <c r="K4465" s="51">
        <v>9</v>
      </c>
      <c r="L4465" s="52">
        <v>7</v>
      </c>
      <c r="M4465" s="49">
        <f t="shared" si="207"/>
        <v>2411</v>
      </c>
      <c r="N4465" s="2">
        <f t="shared" si="208"/>
        <v>3</v>
      </c>
      <c r="O4465" s="16">
        <f t="shared" si="209"/>
        <v>3</v>
      </c>
    </row>
    <row r="4466" spans="7:15" ht="13.5" customHeight="1" x14ac:dyDescent="0.25">
      <c r="G4466" s="50">
        <v>42645</v>
      </c>
      <c r="H4466" s="51" t="s">
        <v>3</v>
      </c>
      <c r="I4466" s="124"/>
      <c r="J4466" s="51">
        <v>4</v>
      </c>
      <c r="K4466" s="51">
        <v>9</v>
      </c>
      <c r="L4466" s="52">
        <v>7</v>
      </c>
      <c r="M4466" s="49">
        <f t="shared" si="207"/>
        <v>2411</v>
      </c>
      <c r="N4466" s="2">
        <f t="shared" si="208"/>
        <v>3</v>
      </c>
      <c r="O4466" s="16">
        <f t="shared" si="209"/>
        <v>3</v>
      </c>
    </row>
    <row r="4467" spans="7:15" ht="13.5" customHeight="1" x14ac:dyDescent="0.25">
      <c r="G4467" s="50">
        <v>42645</v>
      </c>
      <c r="H4467" s="51" t="s">
        <v>3</v>
      </c>
      <c r="I4467" s="124"/>
      <c r="J4467" s="51">
        <v>4</v>
      </c>
      <c r="K4467" s="51">
        <v>9</v>
      </c>
      <c r="L4467" s="52">
        <v>7</v>
      </c>
      <c r="M4467" s="49">
        <f t="shared" si="207"/>
        <v>2411</v>
      </c>
      <c r="N4467" s="2">
        <f t="shared" si="208"/>
        <v>2</v>
      </c>
      <c r="O4467" s="16">
        <f t="shared" si="209"/>
        <v>3</v>
      </c>
    </row>
    <row r="4468" spans="7:15" ht="13.5" customHeight="1" x14ac:dyDescent="0.25">
      <c r="G4468" s="50">
        <v>42645</v>
      </c>
      <c r="H4468" s="51" t="s">
        <v>3</v>
      </c>
      <c r="I4468" s="124"/>
      <c r="J4468" s="51">
        <v>4</v>
      </c>
      <c r="K4468" s="51">
        <v>9</v>
      </c>
      <c r="L4468" s="52">
        <v>7</v>
      </c>
      <c r="M4468" s="49">
        <f t="shared" si="207"/>
        <v>2411</v>
      </c>
      <c r="N4468" s="2">
        <f t="shared" si="208"/>
        <v>1</v>
      </c>
      <c r="O4468" s="16">
        <f t="shared" si="209"/>
        <v>3</v>
      </c>
    </row>
    <row r="4469" spans="7:15" ht="13.5" customHeight="1" x14ac:dyDescent="0.25">
      <c r="G4469" s="50">
        <v>42645</v>
      </c>
      <c r="H4469" s="51" t="s">
        <v>3</v>
      </c>
      <c r="I4469" s="124"/>
      <c r="J4469" s="51">
        <v>4</v>
      </c>
      <c r="K4469" s="51">
        <v>9</v>
      </c>
      <c r="L4469" s="52">
        <v>8</v>
      </c>
      <c r="M4469" s="49">
        <f t="shared" si="207"/>
        <v>2412</v>
      </c>
      <c r="N4469" s="2">
        <f t="shared" si="208"/>
        <v>3</v>
      </c>
      <c r="O4469" s="16">
        <f t="shared" si="209"/>
        <v>3</v>
      </c>
    </row>
    <row r="4470" spans="7:15" ht="13.5" customHeight="1" x14ac:dyDescent="0.25">
      <c r="G4470" s="50">
        <v>42645</v>
      </c>
      <c r="H4470" s="51" t="s">
        <v>3</v>
      </c>
      <c r="I4470" s="124"/>
      <c r="J4470" s="51">
        <v>4</v>
      </c>
      <c r="K4470" s="51">
        <v>9</v>
      </c>
      <c r="L4470" s="52">
        <v>8</v>
      </c>
      <c r="M4470" s="49">
        <f t="shared" si="207"/>
        <v>2412</v>
      </c>
      <c r="N4470" s="2">
        <f t="shared" si="208"/>
        <v>3</v>
      </c>
      <c r="O4470" s="16">
        <f t="shared" si="209"/>
        <v>3</v>
      </c>
    </row>
    <row r="4471" spans="7:15" ht="13.5" customHeight="1" x14ac:dyDescent="0.25">
      <c r="G4471" s="50">
        <v>42645</v>
      </c>
      <c r="H4471" s="51" t="s">
        <v>3</v>
      </c>
      <c r="I4471" s="124"/>
      <c r="J4471" s="51">
        <v>4</v>
      </c>
      <c r="K4471" s="51">
        <v>9</v>
      </c>
      <c r="L4471" s="52">
        <v>8</v>
      </c>
      <c r="M4471" s="49">
        <f t="shared" si="207"/>
        <v>2412</v>
      </c>
      <c r="N4471" s="2">
        <f t="shared" si="208"/>
        <v>3</v>
      </c>
      <c r="O4471" s="16">
        <f t="shared" si="209"/>
        <v>3</v>
      </c>
    </row>
    <row r="4472" spans="7:15" ht="13.5" customHeight="1" x14ac:dyDescent="0.25">
      <c r="G4472" s="50">
        <v>42645</v>
      </c>
      <c r="H4472" s="51" t="s">
        <v>3</v>
      </c>
      <c r="I4472" s="124"/>
      <c r="J4472" s="51">
        <v>4</v>
      </c>
      <c r="K4472" s="51">
        <v>9</v>
      </c>
      <c r="L4472" s="52">
        <v>8</v>
      </c>
      <c r="M4472" s="49">
        <f t="shared" si="207"/>
        <v>2412</v>
      </c>
      <c r="N4472" s="2">
        <f t="shared" si="208"/>
        <v>2</v>
      </c>
      <c r="O4472" s="16">
        <f t="shared" si="209"/>
        <v>3</v>
      </c>
    </row>
    <row r="4473" spans="7:15" ht="13.5" customHeight="1" x14ac:dyDescent="0.25">
      <c r="G4473" s="50">
        <v>42645</v>
      </c>
      <c r="H4473" s="51" t="s">
        <v>3</v>
      </c>
      <c r="I4473" s="124"/>
      <c r="J4473" s="51">
        <v>4</v>
      </c>
      <c r="K4473" s="51">
        <v>9</v>
      </c>
      <c r="L4473" s="52">
        <v>8</v>
      </c>
      <c r="M4473" s="49">
        <f t="shared" si="207"/>
        <v>2412</v>
      </c>
      <c r="N4473" s="2">
        <f t="shared" si="208"/>
        <v>1</v>
      </c>
      <c r="O4473" s="16">
        <f t="shared" si="209"/>
        <v>3</v>
      </c>
    </row>
    <row r="4474" spans="7:15" ht="13.5" customHeight="1" x14ac:dyDescent="0.25">
      <c r="G4474" s="50">
        <v>42645</v>
      </c>
      <c r="H4474" s="51" t="s">
        <v>3</v>
      </c>
      <c r="I4474" s="124"/>
      <c r="J4474" s="51">
        <v>4</v>
      </c>
      <c r="K4474" s="51">
        <v>9</v>
      </c>
      <c r="L4474" s="52">
        <v>9</v>
      </c>
      <c r="M4474" s="49">
        <f t="shared" si="207"/>
        <v>2413</v>
      </c>
      <c r="N4474" s="2">
        <f t="shared" si="208"/>
        <v>3</v>
      </c>
      <c r="O4474" s="16">
        <f t="shared" si="209"/>
        <v>3</v>
      </c>
    </row>
    <row r="4475" spans="7:15" ht="13.5" customHeight="1" x14ac:dyDescent="0.25">
      <c r="G4475" s="50">
        <v>42645</v>
      </c>
      <c r="H4475" s="51" t="s">
        <v>3</v>
      </c>
      <c r="I4475" s="124"/>
      <c r="J4475" s="51">
        <v>4</v>
      </c>
      <c r="K4475" s="51">
        <v>9</v>
      </c>
      <c r="L4475" s="52">
        <v>9</v>
      </c>
      <c r="M4475" s="49">
        <f t="shared" si="207"/>
        <v>2413</v>
      </c>
      <c r="N4475" s="2">
        <f t="shared" si="208"/>
        <v>3</v>
      </c>
      <c r="O4475" s="16">
        <f t="shared" si="209"/>
        <v>3</v>
      </c>
    </row>
    <row r="4476" spans="7:15" ht="13.5" customHeight="1" x14ac:dyDescent="0.25">
      <c r="G4476" s="50">
        <v>42645</v>
      </c>
      <c r="H4476" s="51" t="s">
        <v>3</v>
      </c>
      <c r="I4476" s="124"/>
      <c r="J4476" s="51">
        <v>4</v>
      </c>
      <c r="K4476" s="51">
        <v>9</v>
      </c>
      <c r="L4476" s="52">
        <v>9</v>
      </c>
      <c r="M4476" s="49">
        <f t="shared" si="207"/>
        <v>2413</v>
      </c>
      <c r="N4476" s="2">
        <f t="shared" si="208"/>
        <v>3</v>
      </c>
      <c r="O4476" s="16">
        <f t="shared" si="209"/>
        <v>3</v>
      </c>
    </row>
    <row r="4477" spans="7:15" ht="13.5" customHeight="1" x14ac:dyDescent="0.25">
      <c r="G4477" s="50">
        <v>42645</v>
      </c>
      <c r="H4477" s="51" t="s">
        <v>3</v>
      </c>
      <c r="I4477" s="124"/>
      <c r="J4477" s="51">
        <v>4</v>
      </c>
      <c r="K4477" s="51">
        <v>9</v>
      </c>
      <c r="L4477" s="52">
        <v>9</v>
      </c>
      <c r="M4477" s="49">
        <f t="shared" si="207"/>
        <v>2413</v>
      </c>
      <c r="N4477" s="2">
        <f t="shared" si="208"/>
        <v>2</v>
      </c>
      <c r="O4477" s="16">
        <f t="shared" si="209"/>
        <v>3</v>
      </c>
    </row>
    <row r="4478" spans="7:15" ht="13.5" customHeight="1" x14ac:dyDescent="0.25">
      <c r="G4478" s="50">
        <v>42645</v>
      </c>
      <c r="H4478" s="51" t="s">
        <v>3</v>
      </c>
      <c r="I4478" s="124"/>
      <c r="J4478" s="51">
        <v>4</v>
      </c>
      <c r="K4478" s="51">
        <v>9</v>
      </c>
      <c r="L4478" s="52">
        <v>9</v>
      </c>
      <c r="M4478" s="49">
        <f t="shared" si="207"/>
        <v>2413</v>
      </c>
      <c r="N4478" s="2">
        <f t="shared" si="208"/>
        <v>1</v>
      </c>
      <c r="O4478" s="16">
        <f t="shared" si="209"/>
        <v>3</v>
      </c>
    </row>
    <row r="4479" spans="7:15" ht="13.5" customHeight="1" x14ac:dyDescent="0.25">
      <c r="G4479" s="50">
        <v>42651</v>
      </c>
      <c r="H4479" s="51" t="s">
        <v>4</v>
      </c>
      <c r="I4479" s="124"/>
      <c r="J4479" s="51">
        <v>3</v>
      </c>
      <c r="K4479" s="51">
        <v>0</v>
      </c>
      <c r="L4479" s="52">
        <v>2</v>
      </c>
      <c r="M4479" s="49">
        <f t="shared" si="207"/>
        <v>2414</v>
      </c>
      <c r="N4479" s="2">
        <f t="shared" si="208"/>
        <v>3</v>
      </c>
      <c r="O4479" s="16">
        <f t="shared" si="209"/>
        <v>3</v>
      </c>
    </row>
    <row r="4480" spans="7:15" ht="13.5" customHeight="1" x14ac:dyDescent="0.25">
      <c r="G4480" s="50">
        <v>42651</v>
      </c>
      <c r="H4480" s="51" t="s">
        <v>4</v>
      </c>
      <c r="I4480" s="124"/>
      <c r="J4480" s="51">
        <v>3</v>
      </c>
      <c r="K4480" s="51">
        <v>0</v>
      </c>
      <c r="L4480" s="52">
        <v>2</v>
      </c>
      <c r="M4480" s="49">
        <f t="shared" si="207"/>
        <v>2414</v>
      </c>
      <c r="N4480" s="2">
        <f t="shared" si="208"/>
        <v>3</v>
      </c>
      <c r="O4480" s="16">
        <f t="shared" si="209"/>
        <v>3</v>
      </c>
    </row>
    <row r="4481" spans="7:15" ht="13.5" customHeight="1" x14ac:dyDescent="0.25">
      <c r="G4481" s="50">
        <v>42651</v>
      </c>
      <c r="H4481" s="51" t="s">
        <v>4</v>
      </c>
      <c r="I4481" s="124"/>
      <c r="J4481" s="51">
        <v>3</v>
      </c>
      <c r="K4481" s="51">
        <v>0</v>
      </c>
      <c r="L4481" s="52">
        <v>2</v>
      </c>
      <c r="M4481" s="49">
        <f t="shared" si="207"/>
        <v>2414</v>
      </c>
      <c r="N4481" s="2">
        <f t="shared" si="208"/>
        <v>3</v>
      </c>
      <c r="O4481" s="16">
        <f t="shared" si="209"/>
        <v>3</v>
      </c>
    </row>
    <row r="4482" spans="7:15" ht="13.5" customHeight="1" x14ac:dyDescent="0.25">
      <c r="G4482" s="50">
        <v>42651</v>
      </c>
      <c r="H4482" s="51" t="s">
        <v>4</v>
      </c>
      <c r="I4482" s="124"/>
      <c r="J4482" s="51">
        <v>3</v>
      </c>
      <c r="K4482" s="51">
        <v>0</v>
      </c>
      <c r="L4482" s="52">
        <v>2</v>
      </c>
      <c r="M4482" s="49">
        <f t="shared" si="207"/>
        <v>2414</v>
      </c>
      <c r="N4482" s="2">
        <f t="shared" si="208"/>
        <v>2</v>
      </c>
      <c r="O4482" s="16">
        <f t="shared" si="209"/>
        <v>3</v>
      </c>
    </row>
    <row r="4483" spans="7:15" ht="13.5" customHeight="1" x14ac:dyDescent="0.25">
      <c r="G4483" s="50">
        <v>42651</v>
      </c>
      <c r="H4483" s="51" t="s">
        <v>4</v>
      </c>
      <c r="I4483" s="124"/>
      <c r="J4483" s="51">
        <v>3</v>
      </c>
      <c r="K4483" s="51">
        <v>0</v>
      </c>
      <c r="L4483" s="52">
        <v>2</v>
      </c>
      <c r="M4483" s="49">
        <f t="shared" si="207"/>
        <v>2414</v>
      </c>
      <c r="N4483" s="2">
        <f t="shared" si="208"/>
        <v>1</v>
      </c>
      <c r="O4483" s="16">
        <f t="shared" si="209"/>
        <v>3</v>
      </c>
    </row>
    <row r="4484" spans="7:15" ht="13.5" customHeight="1" x14ac:dyDescent="0.25">
      <c r="G4484" s="50">
        <v>42651</v>
      </c>
      <c r="H4484" s="51" t="s">
        <v>4</v>
      </c>
      <c r="I4484" s="124"/>
      <c r="J4484" s="51">
        <v>3</v>
      </c>
      <c r="K4484" s="51">
        <v>0</v>
      </c>
      <c r="L4484" s="52">
        <v>4</v>
      </c>
      <c r="M4484" s="49">
        <f t="shared" si="207"/>
        <v>2415</v>
      </c>
      <c r="N4484" s="2">
        <f t="shared" si="208"/>
        <v>3</v>
      </c>
      <c r="O4484" s="16">
        <f t="shared" si="209"/>
        <v>3</v>
      </c>
    </row>
    <row r="4485" spans="7:15" ht="13.5" customHeight="1" x14ac:dyDescent="0.25">
      <c r="G4485" s="50">
        <v>42651</v>
      </c>
      <c r="H4485" s="51" t="s">
        <v>4</v>
      </c>
      <c r="I4485" s="124"/>
      <c r="J4485" s="51">
        <v>3</v>
      </c>
      <c r="K4485" s="51">
        <v>0</v>
      </c>
      <c r="L4485" s="52">
        <v>4</v>
      </c>
      <c r="M4485" s="49">
        <f t="shared" si="207"/>
        <v>2415</v>
      </c>
      <c r="N4485" s="2">
        <f t="shared" si="208"/>
        <v>3</v>
      </c>
      <c r="O4485" s="16">
        <f t="shared" si="209"/>
        <v>3</v>
      </c>
    </row>
    <row r="4486" spans="7:15" ht="13.5" customHeight="1" x14ac:dyDescent="0.25">
      <c r="G4486" s="50">
        <v>42651</v>
      </c>
      <c r="H4486" s="51" t="s">
        <v>4</v>
      </c>
      <c r="I4486" s="124"/>
      <c r="J4486" s="51">
        <v>3</v>
      </c>
      <c r="K4486" s="51">
        <v>0</v>
      </c>
      <c r="L4486" s="52">
        <v>4</v>
      </c>
      <c r="M4486" s="49">
        <f t="shared" ref="M4486:M4549" si="210">IF(AND(G4486=G4485,L4486=L4485,I4486=I4485),M4485,M4485+1)</f>
        <v>2415</v>
      </c>
      <c r="N4486" s="2">
        <f t="shared" si="208"/>
        <v>3</v>
      </c>
      <c r="O4486" s="16">
        <f t="shared" si="209"/>
        <v>3</v>
      </c>
    </row>
    <row r="4487" spans="7:15" ht="13.5" customHeight="1" x14ac:dyDescent="0.25">
      <c r="G4487" s="50">
        <v>42651</v>
      </c>
      <c r="H4487" s="51" t="s">
        <v>4</v>
      </c>
      <c r="I4487" s="124"/>
      <c r="J4487" s="51">
        <v>3</v>
      </c>
      <c r="K4487" s="51">
        <v>0</v>
      </c>
      <c r="L4487" s="52">
        <v>4</v>
      </c>
      <c r="M4487" s="49">
        <f t="shared" si="210"/>
        <v>2415</v>
      </c>
      <c r="N4487" s="2">
        <f t="shared" si="208"/>
        <v>2</v>
      </c>
      <c r="O4487" s="16">
        <f t="shared" si="209"/>
        <v>3</v>
      </c>
    </row>
    <row r="4488" spans="7:15" ht="13.5" customHeight="1" x14ac:dyDescent="0.25">
      <c r="G4488" s="50">
        <v>42651</v>
      </c>
      <c r="H4488" s="51" t="s">
        <v>4</v>
      </c>
      <c r="I4488" s="124"/>
      <c r="J4488" s="51">
        <v>3</v>
      </c>
      <c r="K4488" s="51">
        <v>0</v>
      </c>
      <c r="L4488" s="52">
        <v>4</v>
      </c>
      <c r="M4488" s="49">
        <f t="shared" si="210"/>
        <v>2415</v>
      </c>
      <c r="N4488" s="2">
        <f t="shared" si="208"/>
        <v>1</v>
      </c>
      <c r="O4488" s="16">
        <f t="shared" si="209"/>
        <v>3</v>
      </c>
    </row>
    <row r="4489" spans="7:15" ht="13.5" customHeight="1" x14ac:dyDescent="0.25">
      <c r="G4489" s="50">
        <v>42651</v>
      </c>
      <c r="H4489" s="51" t="s">
        <v>4</v>
      </c>
      <c r="I4489" s="124"/>
      <c r="J4489" s="51">
        <v>3</v>
      </c>
      <c r="K4489" s="51">
        <v>0</v>
      </c>
      <c r="L4489" s="52">
        <v>5</v>
      </c>
      <c r="M4489" s="49">
        <f t="shared" si="210"/>
        <v>2416</v>
      </c>
      <c r="N4489" s="2">
        <f t="shared" ref="N4489:N4552" si="211">IF(M4489=M4491,3,IF(M4489=M4490,2,1))</f>
        <v>3</v>
      </c>
      <c r="O4489" s="16">
        <f t="shared" ref="O4489:O4552" si="212">IF(N4487=3,3,IF(N4488=3,3,IF(N4488=2,2,N4489)))</f>
        <v>3</v>
      </c>
    </row>
    <row r="4490" spans="7:15" ht="13.5" customHeight="1" x14ac:dyDescent="0.25">
      <c r="G4490" s="50">
        <v>42651</v>
      </c>
      <c r="H4490" s="51" t="s">
        <v>4</v>
      </c>
      <c r="I4490" s="124"/>
      <c r="J4490" s="51">
        <v>3</v>
      </c>
      <c r="K4490" s="51">
        <v>0</v>
      </c>
      <c r="L4490" s="52">
        <v>5</v>
      </c>
      <c r="M4490" s="49">
        <f t="shared" si="210"/>
        <v>2416</v>
      </c>
      <c r="N4490" s="2">
        <f t="shared" si="211"/>
        <v>3</v>
      </c>
      <c r="O4490" s="16">
        <f t="shared" si="212"/>
        <v>3</v>
      </c>
    </row>
    <row r="4491" spans="7:15" ht="13.5" customHeight="1" x14ac:dyDescent="0.25">
      <c r="G4491" s="50">
        <v>42651</v>
      </c>
      <c r="H4491" s="51" t="s">
        <v>4</v>
      </c>
      <c r="I4491" s="124"/>
      <c r="J4491" s="51">
        <v>3</v>
      </c>
      <c r="K4491" s="51">
        <v>0</v>
      </c>
      <c r="L4491" s="52">
        <v>5</v>
      </c>
      <c r="M4491" s="49">
        <f t="shared" si="210"/>
        <v>2416</v>
      </c>
      <c r="N4491" s="2">
        <f t="shared" si="211"/>
        <v>3</v>
      </c>
      <c r="O4491" s="16">
        <f t="shared" si="212"/>
        <v>3</v>
      </c>
    </row>
    <row r="4492" spans="7:15" ht="13.5" customHeight="1" x14ac:dyDescent="0.25">
      <c r="G4492" s="50">
        <v>42651</v>
      </c>
      <c r="H4492" s="51" t="s">
        <v>4</v>
      </c>
      <c r="I4492" s="124"/>
      <c r="J4492" s="51">
        <v>3</v>
      </c>
      <c r="K4492" s="51">
        <v>0</v>
      </c>
      <c r="L4492" s="52">
        <v>5</v>
      </c>
      <c r="M4492" s="49">
        <f t="shared" si="210"/>
        <v>2416</v>
      </c>
      <c r="N4492" s="2">
        <f t="shared" si="211"/>
        <v>2</v>
      </c>
      <c r="O4492" s="16">
        <f t="shared" si="212"/>
        <v>3</v>
      </c>
    </row>
    <row r="4493" spans="7:15" ht="13.5" customHeight="1" x14ac:dyDescent="0.25">
      <c r="G4493" s="50">
        <v>42651</v>
      </c>
      <c r="H4493" s="51" t="s">
        <v>4</v>
      </c>
      <c r="I4493" s="124"/>
      <c r="J4493" s="51">
        <v>3</v>
      </c>
      <c r="K4493" s="51">
        <v>0</v>
      </c>
      <c r="L4493" s="52">
        <v>5</v>
      </c>
      <c r="M4493" s="49">
        <f t="shared" si="210"/>
        <v>2416</v>
      </c>
      <c r="N4493" s="2">
        <f t="shared" si="211"/>
        <v>1</v>
      </c>
      <c r="O4493" s="16">
        <f t="shared" si="212"/>
        <v>3</v>
      </c>
    </row>
    <row r="4494" spans="7:15" ht="13.5" customHeight="1" x14ac:dyDescent="0.25">
      <c r="G4494" s="50">
        <v>42651</v>
      </c>
      <c r="H4494" s="51" t="s">
        <v>4</v>
      </c>
      <c r="I4494" s="124"/>
      <c r="J4494" s="51">
        <v>3</v>
      </c>
      <c r="K4494" s="51">
        <v>0</v>
      </c>
      <c r="L4494" s="52">
        <v>7</v>
      </c>
      <c r="M4494" s="49">
        <f t="shared" si="210"/>
        <v>2417</v>
      </c>
      <c r="N4494" s="2">
        <f t="shared" si="211"/>
        <v>3</v>
      </c>
      <c r="O4494" s="16">
        <f t="shared" si="212"/>
        <v>3</v>
      </c>
    </row>
    <row r="4495" spans="7:15" ht="13.5" customHeight="1" x14ac:dyDescent="0.25">
      <c r="G4495" s="50">
        <v>42651</v>
      </c>
      <c r="H4495" s="51" t="s">
        <v>4</v>
      </c>
      <c r="I4495" s="124"/>
      <c r="J4495" s="51">
        <v>3</v>
      </c>
      <c r="K4495" s="51">
        <v>0</v>
      </c>
      <c r="L4495" s="52">
        <v>7</v>
      </c>
      <c r="M4495" s="49">
        <f t="shared" si="210"/>
        <v>2417</v>
      </c>
      <c r="N4495" s="2">
        <f t="shared" si="211"/>
        <v>3</v>
      </c>
      <c r="O4495" s="16">
        <f t="shared" si="212"/>
        <v>3</v>
      </c>
    </row>
    <row r="4496" spans="7:15" ht="13.5" customHeight="1" x14ac:dyDescent="0.25">
      <c r="G4496" s="50">
        <v>42651</v>
      </c>
      <c r="H4496" s="51" t="s">
        <v>4</v>
      </c>
      <c r="I4496" s="124"/>
      <c r="J4496" s="51">
        <v>3</v>
      </c>
      <c r="K4496" s="51">
        <v>0</v>
      </c>
      <c r="L4496" s="52">
        <v>7</v>
      </c>
      <c r="M4496" s="49">
        <f t="shared" si="210"/>
        <v>2417</v>
      </c>
      <c r="N4496" s="2">
        <f t="shared" si="211"/>
        <v>3</v>
      </c>
      <c r="O4496" s="16">
        <f t="shared" si="212"/>
        <v>3</v>
      </c>
    </row>
    <row r="4497" spans="7:15" ht="13.5" customHeight="1" x14ac:dyDescent="0.25">
      <c r="G4497" s="50">
        <v>42651</v>
      </c>
      <c r="H4497" s="51" t="s">
        <v>4</v>
      </c>
      <c r="I4497" s="124"/>
      <c r="J4497" s="51">
        <v>3</v>
      </c>
      <c r="K4497" s="51">
        <v>0</v>
      </c>
      <c r="L4497" s="52">
        <v>7</v>
      </c>
      <c r="M4497" s="49">
        <f t="shared" si="210"/>
        <v>2417</v>
      </c>
      <c r="N4497" s="2">
        <f t="shared" si="211"/>
        <v>2</v>
      </c>
      <c r="O4497" s="16">
        <f t="shared" si="212"/>
        <v>3</v>
      </c>
    </row>
    <row r="4498" spans="7:15" ht="13.5" customHeight="1" x14ac:dyDescent="0.25">
      <c r="G4498" s="50">
        <v>42651</v>
      </c>
      <c r="H4498" s="51" t="s">
        <v>4</v>
      </c>
      <c r="I4498" s="124"/>
      <c r="J4498" s="51">
        <v>3</v>
      </c>
      <c r="K4498" s="51">
        <v>0</v>
      </c>
      <c r="L4498" s="52">
        <v>7</v>
      </c>
      <c r="M4498" s="49">
        <f t="shared" si="210"/>
        <v>2417</v>
      </c>
      <c r="N4498" s="2">
        <f t="shared" si="211"/>
        <v>1</v>
      </c>
      <c r="O4498" s="16">
        <f t="shared" si="212"/>
        <v>3</v>
      </c>
    </row>
    <row r="4499" spans="7:15" ht="13.5" customHeight="1" x14ac:dyDescent="0.25">
      <c r="G4499" s="50">
        <v>42651</v>
      </c>
      <c r="H4499" s="51" t="s">
        <v>4</v>
      </c>
      <c r="I4499" s="124"/>
      <c r="J4499" s="51">
        <v>3</v>
      </c>
      <c r="K4499" s="51">
        <v>0</v>
      </c>
      <c r="L4499" s="52">
        <v>8</v>
      </c>
      <c r="M4499" s="49">
        <f t="shared" si="210"/>
        <v>2418</v>
      </c>
      <c r="N4499" s="2">
        <f t="shared" si="211"/>
        <v>3</v>
      </c>
      <c r="O4499" s="16">
        <f t="shared" si="212"/>
        <v>3</v>
      </c>
    </row>
    <row r="4500" spans="7:15" ht="13.5" customHeight="1" x14ac:dyDescent="0.25">
      <c r="G4500" s="50">
        <v>42651</v>
      </c>
      <c r="H4500" s="51" t="s">
        <v>4</v>
      </c>
      <c r="I4500" s="124"/>
      <c r="J4500" s="51">
        <v>3</v>
      </c>
      <c r="K4500" s="51">
        <v>0</v>
      </c>
      <c r="L4500" s="52">
        <v>8</v>
      </c>
      <c r="M4500" s="49">
        <f t="shared" si="210"/>
        <v>2418</v>
      </c>
      <c r="N4500" s="2">
        <f t="shared" si="211"/>
        <v>3</v>
      </c>
      <c r="O4500" s="16">
        <f t="shared" si="212"/>
        <v>3</v>
      </c>
    </row>
    <row r="4501" spans="7:15" ht="13.5" customHeight="1" x14ac:dyDescent="0.25">
      <c r="G4501" s="50">
        <v>42651</v>
      </c>
      <c r="H4501" s="51" t="s">
        <v>4</v>
      </c>
      <c r="I4501" s="124"/>
      <c r="J4501" s="51">
        <v>3</v>
      </c>
      <c r="K4501" s="51">
        <v>0</v>
      </c>
      <c r="L4501" s="52">
        <v>8</v>
      </c>
      <c r="M4501" s="49">
        <f t="shared" si="210"/>
        <v>2418</v>
      </c>
      <c r="N4501" s="2">
        <f t="shared" si="211"/>
        <v>3</v>
      </c>
      <c r="O4501" s="16">
        <f t="shared" si="212"/>
        <v>3</v>
      </c>
    </row>
    <row r="4502" spans="7:15" ht="13.5" customHeight="1" x14ac:dyDescent="0.25">
      <c r="G4502" s="50">
        <v>42651</v>
      </c>
      <c r="H4502" s="51" t="s">
        <v>4</v>
      </c>
      <c r="I4502" s="124"/>
      <c r="J4502" s="51">
        <v>3</v>
      </c>
      <c r="K4502" s="51">
        <v>0</v>
      </c>
      <c r="L4502" s="52">
        <v>8</v>
      </c>
      <c r="M4502" s="49">
        <f t="shared" si="210"/>
        <v>2418</v>
      </c>
      <c r="N4502" s="2">
        <f t="shared" si="211"/>
        <v>2</v>
      </c>
      <c r="O4502" s="16">
        <f t="shared" si="212"/>
        <v>3</v>
      </c>
    </row>
    <row r="4503" spans="7:15" ht="13.5" customHeight="1" x14ac:dyDescent="0.25">
      <c r="G4503" s="50">
        <v>42651</v>
      </c>
      <c r="H4503" s="51" t="s">
        <v>4</v>
      </c>
      <c r="I4503" s="124"/>
      <c r="J4503" s="51">
        <v>3</v>
      </c>
      <c r="K4503" s="51">
        <v>0</v>
      </c>
      <c r="L4503" s="52">
        <v>8</v>
      </c>
      <c r="M4503" s="49">
        <f t="shared" si="210"/>
        <v>2418</v>
      </c>
      <c r="N4503" s="2">
        <f t="shared" si="211"/>
        <v>1</v>
      </c>
      <c r="O4503" s="16">
        <f t="shared" si="212"/>
        <v>3</v>
      </c>
    </row>
    <row r="4504" spans="7:15" ht="13.5" customHeight="1" x14ac:dyDescent="0.25">
      <c r="G4504" s="50">
        <v>42651</v>
      </c>
      <c r="H4504" s="51" t="s">
        <v>4</v>
      </c>
      <c r="I4504" s="124"/>
      <c r="J4504" s="51">
        <v>3</v>
      </c>
      <c r="K4504" s="51">
        <v>0</v>
      </c>
      <c r="L4504" s="52">
        <v>9</v>
      </c>
      <c r="M4504" s="49">
        <f t="shared" si="210"/>
        <v>2419</v>
      </c>
      <c r="N4504" s="2">
        <f t="shared" si="211"/>
        <v>3</v>
      </c>
      <c r="O4504" s="16">
        <f t="shared" si="212"/>
        <v>3</v>
      </c>
    </row>
    <row r="4505" spans="7:15" ht="13.5" customHeight="1" x14ac:dyDescent="0.25">
      <c r="G4505" s="50">
        <v>42651</v>
      </c>
      <c r="H4505" s="51" t="s">
        <v>4</v>
      </c>
      <c r="I4505" s="124"/>
      <c r="J4505" s="51">
        <v>3</v>
      </c>
      <c r="K4505" s="51">
        <v>0</v>
      </c>
      <c r="L4505" s="52">
        <v>9</v>
      </c>
      <c r="M4505" s="49">
        <f t="shared" si="210"/>
        <v>2419</v>
      </c>
      <c r="N4505" s="2">
        <f t="shared" si="211"/>
        <v>3</v>
      </c>
      <c r="O4505" s="16">
        <f t="shared" si="212"/>
        <v>3</v>
      </c>
    </row>
    <row r="4506" spans="7:15" ht="13.5" customHeight="1" x14ac:dyDescent="0.25">
      <c r="G4506" s="50">
        <v>42651</v>
      </c>
      <c r="H4506" s="51" t="s">
        <v>4</v>
      </c>
      <c r="I4506" s="124"/>
      <c r="J4506" s="51">
        <v>3</v>
      </c>
      <c r="K4506" s="51">
        <v>0</v>
      </c>
      <c r="L4506" s="52">
        <v>9</v>
      </c>
      <c r="M4506" s="49">
        <f t="shared" si="210"/>
        <v>2419</v>
      </c>
      <c r="N4506" s="2">
        <f t="shared" si="211"/>
        <v>3</v>
      </c>
      <c r="O4506" s="16">
        <f t="shared" si="212"/>
        <v>3</v>
      </c>
    </row>
    <row r="4507" spans="7:15" ht="13.5" customHeight="1" x14ac:dyDescent="0.25">
      <c r="G4507" s="50">
        <v>42651</v>
      </c>
      <c r="H4507" s="51" t="s">
        <v>4</v>
      </c>
      <c r="I4507" s="124"/>
      <c r="J4507" s="51">
        <v>3</v>
      </c>
      <c r="K4507" s="51">
        <v>0</v>
      </c>
      <c r="L4507" s="52">
        <v>9</v>
      </c>
      <c r="M4507" s="49">
        <f t="shared" si="210"/>
        <v>2419</v>
      </c>
      <c r="N4507" s="2">
        <f t="shared" si="211"/>
        <v>2</v>
      </c>
      <c r="O4507" s="16">
        <f t="shared" si="212"/>
        <v>3</v>
      </c>
    </row>
    <row r="4508" spans="7:15" ht="13.5" customHeight="1" x14ac:dyDescent="0.25">
      <c r="G4508" s="50">
        <v>42651</v>
      </c>
      <c r="H4508" s="51" t="s">
        <v>4</v>
      </c>
      <c r="I4508" s="124"/>
      <c r="J4508" s="51">
        <v>3</v>
      </c>
      <c r="K4508" s="51">
        <v>0</v>
      </c>
      <c r="L4508" s="52">
        <v>9</v>
      </c>
      <c r="M4508" s="49">
        <f t="shared" si="210"/>
        <v>2419</v>
      </c>
      <c r="N4508" s="2">
        <f t="shared" si="211"/>
        <v>1</v>
      </c>
      <c r="O4508" s="16">
        <f t="shared" si="212"/>
        <v>3</v>
      </c>
    </row>
    <row r="4509" spans="7:15" ht="13.5" customHeight="1" x14ac:dyDescent="0.25">
      <c r="G4509" s="50">
        <v>42651</v>
      </c>
      <c r="H4509" s="51" t="s">
        <v>4</v>
      </c>
      <c r="I4509" s="124"/>
      <c r="J4509" s="51">
        <v>3</v>
      </c>
      <c r="K4509" s="51">
        <v>0</v>
      </c>
      <c r="L4509" s="52">
        <v>10</v>
      </c>
      <c r="M4509" s="49">
        <f t="shared" si="210"/>
        <v>2420</v>
      </c>
      <c r="N4509" s="2">
        <f t="shared" si="211"/>
        <v>3</v>
      </c>
      <c r="O4509" s="16">
        <f t="shared" si="212"/>
        <v>3</v>
      </c>
    </row>
    <row r="4510" spans="7:15" ht="13.5" customHeight="1" x14ac:dyDescent="0.25">
      <c r="G4510" s="50">
        <v>42651</v>
      </c>
      <c r="H4510" s="51" t="s">
        <v>4</v>
      </c>
      <c r="I4510" s="124"/>
      <c r="J4510" s="51">
        <v>3</v>
      </c>
      <c r="K4510" s="51">
        <v>0</v>
      </c>
      <c r="L4510" s="52">
        <v>10</v>
      </c>
      <c r="M4510" s="49">
        <f t="shared" si="210"/>
        <v>2420</v>
      </c>
      <c r="N4510" s="2">
        <f t="shared" si="211"/>
        <v>3</v>
      </c>
      <c r="O4510" s="16">
        <f t="shared" si="212"/>
        <v>3</v>
      </c>
    </row>
    <row r="4511" spans="7:15" ht="13.5" customHeight="1" x14ac:dyDescent="0.25">
      <c r="G4511" s="50">
        <v>42651</v>
      </c>
      <c r="H4511" s="51" t="s">
        <v>4</v>
      </c>
      <c r="I4511" s="124"/>
      <c r="J4511" s="51">
        <v>3</v>
      </c>
      <c r="K4511" s="51">
        <v>0</v>
      </c>
      <c r="L4511" s="52">
        <v>10</v>
      </c>
      <c r="M4511" s="49">
        <f t="shared" si="210"/>
        <v>2420</v>
      </c>
      <c r="N4511" s="2">
        <f t="shared" si="211"/>
        <v>3</v>
      </c>
      <c r="O4511" s="16">
        <f t="shared" si="212"/>
        <v>3</v>
      </c>
    </row>
    <row r="4512" spans="7:15" ht="13.5" customHeight="1" x14ac:dyDescent="0.25">
      <c r="G4512" s="50">
        <v>42651</v>
      </c>
      <c r="H4512" s="51" t="s">
        <v>4</v>
      </c>
      <c r="I4512" s="124"/>
      <c r="J4512" s="51">
        <v>3</v>
      </c>
      <c r="K4512" s="51">
        <v>0</v>
      </c>
      <c r="L4512" s="52">
        <v>10</v>
      </c>
      <c r="M4512" s="49">
        <f t="shared" si="210"/>
        <v>2420</v>
      </c>
      <c r="N4512" s="2">
        <f t="shared" si="211"/>
        <v>2</v>
      </c>
      <c r="O4512" s="16">
        <f t="shared" si="212"/>
        <v>3</v>
      </c>
    </row>
    <row r="4513" spans="7:15" ht="13.5" customHeight="1" x14ac:dyDescent="0.25">
      <c r="G4513" s="50">
        <v>42651</v>
      </c>
      <c r="H4513" s="51" t="s">
        <v>4</v>
      </c>
      <c r="I4513" s="124"/>
      <c r="J4513" s="51">
        <v>3</v>
      </c>
      <c r="K4513" s="51">
        <v>0</v>
      </c>
      <c r="L4513" s="52">
        <v>10</v>
      </c>
      <c r="M4513" s="49">
        <f t="shared" si="210"/>
        <v>2420</v>
      </c>
      <c r="N4513" s="2">
        <f t="shared" si="211"/>
        <v>1</v>
      </c>
      <c r="O4513" s="16">
        <f t="shared" si="212"/>
        <v>3</v>
      </c>
    </row>
    <row r="4514" spans="7:15" ht="13.5" customHeight="1" x14ac:dyDescent="0.25">
      <c r="G4514" s="50">
        <v>42655</v>
      </c>
      <c r="H4514" s="51" t="s">
        <v>4</v>
      </c>
      <c r="I4514" s="124"/>
      <c r="J4514" s="51">
        <v>3</v>
      </c>
      <c r="K4514" s="51">
        <v>0</v>
      </c>
      <c r="L4514" s="52">
        <v>1</v>
      </c>
      <c r="M4514" s="49">
        <f t="shared" si="210"/>
        <v>2421</v>
      </c>
      <c r="N4514" s="2">
        <f t="shared" si="211"/>
        <v>3</v>
      </c>
      <c r="O4514" s="16">
        <f t="shared" si="212"/>
        <v>3</v>
      </c>
    </row>
    <row r="4515" spans="7:15" ht="13.5" customHeight="1" x14ac:dyDescent="0.25">
      <c r="G4515" s="50">
        <v>42655</v>
      </c>
      <c r="H4515" s="51" t="s">
        <v>4</v>
      </c>
      <c r="I4515" s="124"/>
      <c r="J4515" s="51">
        <v>3</v>
      </c>
      <c r="K4515" s="51">
        <v>0</v>
      </c>
      <c r="L4515" s="52">
        <v>1</v>
      </c>
      <c r="M4515" s="49">
        <f t="shared" si="210"/>
        <v>2421</v>
      </c>
      <c r="N4515" s="2">
        <f t="shared" si="211"/>
        <v>3</v>
      </c>
      <c r="O4515" s="16">
        <f t="shared" si="212"/>
        <v>3</v>
      </c>
    </row>
    <row r="4516" spans="7:15" ht="13.5" customHeight="1" x14ac:dyDescent="0.25">
      <c r="G4516" s="50">
        <v>42655</v>
      </c>
      <c r="H4516" s="51" t="s">
        <v>4</v>
      </c>
      <c r="I4516" s="124"/>
      <c r="J4516" s="51">
        <v>3</v>
      </c>
      <c r="K4516" s="51">
        <v>0</v>
      </c>
      <c r="L4516" s="52">
        <v>1</v>
      </c>
      <c r="M4516" s="49">
        <f t="shared" si="210"/>
        <v>2421</v>
      </c>
      <c r="N4516" s="2">
        <f t="shared" si="211"/>
        <v>3</v>
      </c>
      <c r="O4516" s="16">
        <f t="shared" si="212"/>
        <v>3</v>
      </c>
    </row>
    <row r="4517" spans="7:15" ht="13.5" customHeight="1" x14ac:dyDescent="0.25">
      <c r="G4517" s="50">
        <v>42655</v>
      </c>
      <c r="H4517" s="51" t="s">
        <v>4</v>
      </c>
      <c r="I4517" s="124"/>
      <c r="J4517" s="51">
        <v>3</v>
      </c>
      <c r="K4517" s="51">
        <v>0</v>
      </c>
      <c r="L4517" s="52">
        <v>1</v>
      </c>
      <c r="M4517" s="49">
        <f t="shared" si="210"/>
        <v>2421</v>
      </c>
      <c r="N4517" s="2">
        <f t="shared" si="211"/>
        <v>2</v>
      </c>
      <c r="O4517" s="16">
        <f t="shared" si="212"/>
        <v>3</v>
      </c>
    </row>
    <row r="4518" spans="7:15" ht="13.5" customHeight="1" x14ac:dyDescent="0.25">
      <c r="G4518" s="50">
        <v>42655</v>
      </c>
      <c r="H4518" s="51" t="s">
        <v>4</v>
      </c>
      <c r="I4518" s="124"/>
      <c r="J4518" s="51">
        <v>3</v>
      </c>
      <c r="K4518" s="51">
        <v>0</v>
      </c>
      <c r="L4518" s="52">
        <v>1</v>
      </c>
      <c r="M4518" s="49">
        <f t="shared" si="210"/>
        <v>2421</v>
      </c>
      <c r="N4518" s="2">
        <f t="shared" si="211"/>
        <v>1</v>
      </c>
      <c r="O4518" s="16">
        <f t="shared" si="212"/>
        <v>3</v>
      </c>
    </row>
    <row r="4519" spans="7:15" ht="13.5" customHeight="1" x14ac:dyDescent="0.25">
      <c r="G4519" s="50">
        <v>42655</v>
      </c>
      <c r="H4519" s="51" t="s">
        <v>4</v>
      </c>
      <c r="I4519" s="124"/>
      <c r="J4519" s="51">
        <v>3</v>
      </c>
      <c r="K4519" s="51">
        <v>0</v>
      </c>
      <c r="L4519" s="52">
        <v>3</v>
      </c>
      <c r="M4519" s="49">
        <f t="shared" si="210"/>
        <v>2422</v>
      </c>
      <c r="N4519" s="2">
        <f t="shared" si="211"/>
        <v>3</v>
      </c>
      <c r="O4519" s="16">
        <f t="shared" si="212"/>
        <v>3</v>
      </c>
    </row>
    <row r="4520" spans="7:15" ht="13.5" customHeight="1" x14ac:dyDescent="0.25">
      <c r="G4520" s="50">
        <v>42655</v>
      </c>
      <c r="H4520" s="51" t="s">
        <v>4</v>
      </c>
      <c r="I4520" s="124"/>
      <c r="J4520" s="51">
        <v>3</v>
      </c>
      <c r="K4520" s="51">
        <v>0</v>
      </c>
      <c r="L4520" s="52">
        <v>3</v>
      </c>
      <c r="M4520" s="49">
        <f t="shared" si="210"/>
        <v>2422</v>
      </c>
      <c r="N4520" s="2">
        <f t="shared" si="211"/>
        <v>3</v>
      </c>
      <c r="O4520" s="16">
        <f t="shared" si="212"/>
        <v>3</v>
      </c>
    </row>
    <row r="4521" spans="7:15" ht="13.5" customHeight="1" x14ac:dyDescent="0.25">
      <c r="G4521" s="50">
        <v>42655</v>
      </c>
      <c r="H4521" s="51" t="s">
        <v>4</v>
      </c>
      <c r="I4521" s="124"/>
      <c r="J4521" s="51">
        <v>3</v>
      </c>
      <c r="K4521" s="51">
        <v>0</v>
      </c>
      <c r="L4521" s="52">
        <v>3</v>
      </c>
      <c r="M4521" s="49">
        <f t="shared" si="210"/>
        <v>2422</v>
      </c>
      <c r="N4521" s="2">
        <f t="shared" si="211"/>
        <v>3</v>
      </c>
      <c r="O4521" s="16">
        <f t="shared" si="212"/>
        <v>3</v>
      </c>
    </row>
    <row r="4522" spans="7:15" ht="13.5" customHeight="1" x14ac:dyDescent="0.25">
      <c r="G4522" s="50">
        <v>42655</v>
      </c>
      <c r="H4522" s="51" t="s">
        <v>4</v>
      </c>
      <c r="I4522" s="124"/>
      <c r="J4522" s="51">
        <v>3</v>
      </c>
      <c r="K4522" s="51">
        <v>0</v>
      </c>
      <c r="L4522" s="52">
        <v>3</v>
      </c>
      <c r="M4522" s="49">
        <f t="shared" si="210"/>
        <v>2422</v>
      </c>
      <c r="N4522" s="2">
        <f t="shared" si="211"/>
        <v>2</v>
      </c>
      <c r="O4522" s="16">
        <f t="shared" si="212"/>
        <v>3</v>
      </c>
    </row>
    <row r="4523" spans="7:15" ht="13.5" customHeight="1" x14ac:dyDescent="0.25">
      <c r="G4523" s="50">
        <v>42655</v>
      </c>
      <c r="H4523" s="51" t="s">
        <v>4</v>
      </c>
      <c r="I4523" s="124"/>
      <c r="J4523" s="51">
        <v>3</v>
      </c>
      <c r="K4523" s="51">
        <v>0</v>
      </c>
      <c r="L4523" s="52">
        <v>3</v>
      </c>
      <c r="M4523" s="49">
        <f t="shared" si="210"/>
        <v>2422</v>
      </c>
      <c r="N4523" s="2">
        <f t="shared" si="211"/>
        <v>1</v>
      </c>
      <c r="O4523" s="16">
        <f t="shared" si="212"/>
        <v>3</v>
      </c>
    </row>
    <row r="4524" spans="7:15" ht="13.5" customHeight="1" x14ac:dyDescent="0.25">
      <c r="G4524" s="50">
        <v>42655</v>
      </c>
      <c r="H4524" s="51" t="s">
        <v>4</v>
      </c>
      <c r="I4524" s="124"/>
      <c r="J4524" s="51">
        <v>3</v>
      </c>
      <c r="K4524" s="51">
        <v>0</v>
      </c>
      <c r="L4524" s="52">
        <v>4</v>
      </c>
      <c r="M4524" s="49">
        <f t="shared" si="210"/>
        <v>2423</v>
      </c>
      <c r="N4524" s="2">
        <f t="shared" si="211"/>
        <v>3</v>
      </c>
      <c r="O4524" s="16">
        <f t="shared" si="212"/>
        <v>3</v>
      </c>
    </row>
    <row r="4525" spans="7:15" ht="13.5" customHeight="1" x14ac:dyDescent="0.25">
      <c r="G4525" s="50">
        <v>42655</v>
      </c>
      <c r="H4525" s="51" t="s">
        <v>4</v>
      </c>
      <c r="I4525" s="124"/>
      <c r="J4525" s="51">
        <v>3</v>
      </c>
      <c r="K4525" s="51">
        <v>0</v>
      </c>
      <c r="L4525" s="52">
        <v>4</v>
      </c>
      <c r="M4525" s="49">
        <f t="shared" si="210"/>
        <v>2423</v>
      </c>
      <c r="N4525" s="2">
        <f t="shared" si="211"/>
        <v>3</v>
      </c>
      <c r="O4525" s="16">
        <f t="shared" si="212"/>
        <v>3</v>
      </c>
    </row>
    <row r="4526" spans="7:15" ht="13.5" customHeight="1" x14ac:dyDescent="0.25">
      <c r="G4526" s="50">
        <v>42655</v>
      </c>
      <c r="H4526" s="51" t="s">
        <v>4</v>
      </c>
      <c r="I4526" s="124"/>
      <c r="J4526" s="51">
        <v>3</v>
      </c>
      <c r="K4526" s="51">
        <v>0</v>
      </c>
      <c r="L4526" s="52">
        <v>4</v>
      </c>
      <c r="M4526" s="49">
        <f t="shared" si="210"/>
        <v>2423</v>
      </c>
      <c r="N4526" s="2">
        <f t="shared" si="211"/>
        <v>3</v>
      </c>
      <c r="O4526" s="16">
        <f t="shared" si="212"/>
        <v>3</v>
      </c>
    </row>
    <row r="4527" spans="7:15" ht="13.5" customHeight="1" x14ac:dyDescent="0.25">
      <c r="G4527" s="50">
        <v>42655</v>
      </c>
      <c r="H4527" s="51" t="s">
        <v>4</v>
      </c>
      <c r="I4527" s="124"/>
      <c r="J4527" s="51">
        <v>3</v>
      </c>
      <c r="K4527" s="51">
        <v>0</v>
      </c>
      <c r="L4527" s="52">
        <v>4</v>
      </c>
      <c r="M4527" s="49">
        <f t="shared" si="210"/>
        <v>2423</v>
      </c>
      <c r="N4527" s="2">
        <f t="shared" si="211"/>
        <v>2</v>
      </c>
      <c r="O4527" s="16">
        <f t="shared" si="212"/>
        <v>3</v>
      </c>
    </row>
    <row r="4528" spans="7:15" ht="13.5" customHeight="1" x14ac:dyDescent="0.25">
      <c r="G4528" s="50">
        <v>42655</v>
      </c>
      <c r="H4528" s="51" t="s">
        <v>4</v>
      </c>
      <c r="I4528" s="124"/>
      <c r="J4528" s="51">
        <v>3</v>
      </c>
      <c r="K4528" s="51">
        <v>0</v>
      </c>
      <c r="L4528" s="52">
        <v>4</v>
      </c>
      <c r="M4528" s="49">
        <f t="shared" si="210"/>
        <v>2423</v>
      </c>
      <c r="N4528" s="2">
        <f t="shared" si="211"/>
        <v>1</v>
      </c>
      <c r="O4528" s="16">
        <f t="shared" si="212"/>
        <v>3</v>
      </c>
    </row>
    <row r="4529" spans="7:15" ht="13.5" customHeight="1" x14ac:dyDescent="0.25">
      <c r="G4529" s="50">
        <v>42655</v>
      </c>
      <c r="H4529" s="51" t="s">
        <v>4</v>
      </c>
      <c r="I4529" s="124"/>
      <c r="J4529" s="51">
        <v>3</v>
      </c>
      <c r="K4529" s="51">
        <v>0</v>
      </c>
      <c r="L4529" s="52">
        <v>5</v>
      </c>
      <c r="M4529" s="49">
        <f t="shared" si="210"/>
        <v>2424</v>
      </c>
      <c r="N4529" s="2">
        <f t="shared" si="211"/>
        <v>3</v>
      </c>
      <c r="O4529" s="16">
        <f t="shared" si="212"/>
        <v>3</v>
      </c>
    </row>
    <row r="4530" spans="7:15" ht="13.5" customHeight="1" x14ac:dyDescent="0.25">
      <c r="G4530" s="50">
        <v>42655</v>
      </c>
      <c r="H4530" s="51" t="s">
        <v>4</v>
      </c>
      <c r="I4530" s="124"/>
      <c r="J4530" s="51">
        <v>3</v>
      </c>
      <c r="K4530" s="51">
        <v>0</v>
      </c>
      <c r="L4530" s="52">
        <v>5</v>
      </c>
      <c r="M4530" s="49">
        <f t="shared" si="210"/>
        <v>2424</v>
      </c>
      <c r="N4530" s="2">
        <f t="shared" si="211"/>
        <v>3</v>
      </c>
      <c r="O4530" s="16">
        <f t="shared" si="212"/>
        <v>3</v>
      </c>
    </row>
    <row r="4531" spans="7:15" ht="13.5" customHeight="1" x14ac:dyDescent="0.25">
      <c r="G4531" s="50">
        <v>42655</v>
      </c>
      <c r="H4531" s="51" t="s">
        <v>4</v>
      </c>
      <c r="I4531" s="124"/>
      <c r="J4531" s="51">
        <v>3</v>
      </c>
      <c r="K4531" s="51">
        <v>0</v>
      </c>
      <c r="L4531" s="52">
        <v>5</v>
      </c>
      <c r="M4531" s="49">
        <f t="shared" si="210"/>
        <v>2424</v>
      </c>
      <c r="N4531" s="2">
        <f t="shared" si="211"/>
        <v>3</v>
      </c>
      <c r="O4531" s="16">
        <f t="shared" si="212"/>
        <v>3</v>
      </c>
    </row>
    <row r="4532" spans="7:15" ht="13.5" customHeight="1" x14ac:dyDescent="0.25">
      <c r="G4532" s="50">
        <v>42655</v>
      </c>
      <c r="H4532" s="51" t="s">
        <v>4</v>
      </c>
      <c r="I4532" s="124"/>
      <c r="J4532" s="51">
        <v>3</v>
      </c>
      <c r="K4532" s="51">
        <v>0</v>
      </c>
      <c r="L4532" s="52">
        <v>5</v>
      </c>
      <c r="M4532" s="49">
        <f t="shared" si="210"/>
        <v>2424</v>
      </c>
      <c r="N4532" s="2">
        <f t="shared" si="211"/>
        <v>2</v>
      </c>
      <c r="O4532" s="16">
        <f t="shared" si="212"/>
        <v>3</v>
      </c>
    </row>
    <row r="4533" spans="7:15" ht="13.5" customHeight="1" x14ac:dyDescent="0.25">
      <c r="G4533" s="50">
        <v>42655</v>
      </c>
      <c r="H4533" s="51" t="s">
        <v>4</v>
      </c>
      <c r="I4533" s="124"/>
      <c r="J4533" s="51">
        <v>3</v>
      </c>
      <c r="K4533" s="51">
        <v>0</v>
      </c>
      <c r="L4533" s="52">
        <v>5</v>
      </c>
      <c r="M4533" s="49">
        <f t="shared" si="210"/>
        <v>2424</v>
      </c>
      <c r="N4533" s="2">
        <f t="shared" si="211"/>
        <v>1</v>
      </c>
      <c r="O4533" s="16">
        <f t="shared" si="212"/>
        <v>3</v>
      </c>
    </row>
    <row r="4534" spans="7:15" ht="13.5" customHeight="1" x14ac:dyDescent="0.25">
      <c r="G4534" s="50">
        <v>42655</v>
      </c>
      <c r="H4534" s="51" t="s">
        <v>4</v>
      </c>
      <c r="I4534" s="124"/>
      <c r="J4534" s="51">
        <v>3</v>
      </c>
      <c r="K4534" s="51">
        <v>0</v>
      </c>
      <c r="L4534" s="52">
        <v>6</v>
      </c>
      <c r="M4534" s="49">
        <f t="shared" si="210"/>
        <v>2425</v>
      </c>
      <c r="N4534" s="2">
        <f t="shared" si="211"/>
        <v>3</v>
      </c>
      <c r="O4534" s="16">
        <f t="shared" si="212"/>
        <v>3</v>
      </c>
    </row>
    <row r="4535" spans="7:15" ht="13.5" customHeight="1" x14ac:dyDescent="0.25">
      <c r="G4535" s="50">
        <v>42655</v>
      </c>
      <c r="H4535" s="51" t="s">
        <v>4</v>
      </c>
      <c r="I4535" s="124"/>
      <c r="J4535" s="51">
        <v>3</v>
      </c>
      <c r="K4535" s="51">
        <v>0</v>
      </c>
      <c r="L4535" s="52">
        <v>6</v>
      </c>
      <c r="M4535" s="49">
        <f t="shared" si="210"/>
        <v>2425</v>
      </c>
      <c r="N4535" s="2">
        <f t="shared" si="211"/>
        <v>3</v>
      </c>
      <c r="O4535" s="16">
        <f t="shared" si="212"/>
        <v>3</v>
      </c>
    </row>
    <row r="4536" spans="7:15" ht="13.5" customHeight="1" x14ac:dyDescent="0.25">
      <c r="G4536" s="50">
        <v>42655</v>
      </c>
      <c r="H4536" s="51" t="s">
        <v>4</v>
      </c>
      <c r="I4536" s="124"/>
      <c r="J4536" s="51">
        <v>3</v>
      </c>
      <c r="K4536" s="51">
        <v>0</v>
      </c>
      <c r="L4536" s="52">
        <v>6</v>
      </c>
      <c r="M4536" s="49">
        <f t="shared" si="210"/>
        <v>2425</v>
      </c>
      <c r="N4536" s="2">
        <f t="shared" si="211"/>
        <v>3</v>
      </c>
      <c r="O4536" s="16">
        <f t="shared" si="212"/>
        <v>3</v>
      </c>
    </row>
    <row r="4537" spans="7:15" ht="13.5" customHeight="1" x14ac:dyDescent="0.25">
      <c r="G4537" s="50">
        <v>42655</v>
      </c>
      <c r="H4537" s="51" t="s">
        <v>4</v>
      </c>
      <c r="I4537" s="124"/>
      <c r="J4537" s="51">
        <v>3</v>
      </c>
      <c r="K4537" s="51">
        <v>0</v>
      </c>
      <c r="L4537" s="52">
        <v>6</v>
      </c>
      <c r="M4537" s="49">
        <f t="shared" si="210"/>
        <v>2425</v>
      </c>
      <c r="N4537" s="2">
        <f t="shared" si="211"/>
        <v>2</v>
      </c>
      <c r="O4537" s="16">
        <f t="shared" si="212"/>
        <v>3</v>
      </c>
    </row>
    <row r="4538" spans="7:15" ht="13.5" customHeight="1" x14ac:dyDescent="0.25">
      <c r="G4538" s="50">
        <v>42655</v>
      </c>
      <c r="H4538" s="51" t="s">
        <v>4</v>
      </c>
      <c r="I4538" s="124"/>
      <c r="J4538" s="51">
        <v>3</v>
      </c>
      <c r="K4538" s="51">
        <v>0</v>
      </c>
      <c r="L4538" s="52">
        <v>6</v>
      </c>
      <c r="M4538" s="49">
        <f t="shared" si="210"/>
        <v>2425</v>
      </c>
      <c r="N4538" s="2">
        <f t="shared" si="211"/>
        <v>1</v>
      </c>
      <c r="O4538" s="16">
        <f t="shared" si="212"/>
        <v>3</v>
      </c>
    </row>
    <row r="4539" spans="7:15" ht="13.5" customHeight="1" x14ac:dyDescent="0.25">
      <c r="G4539" s="50">
        <v>42655</v>
      </c>
      <c r="H4539" s="51" t="s">
        <v>4</v>
      </c>
      <c r="I4539" s="124"/>
      <c r="J4539" s="51">
        <v>3</v>
      </c>
      <c r="K4539" s="51">
        <v>0</v>
      </c>
      <c r="L4539" s="52">
        <v>7</v>
      </c>
      <c r="M4539" s="49">
        <f t="shared" si="210"/>
        <v>2426</v>
      </c>
      <c r="N4539" s="2">
        <f t="shared" si="211"/>
        <v>3</v>
      </c>
      <c r="O4539" s="16">
        <f t="shared" si="212"/>
        <v>3</v>
      </c>
    </row>
    <row r="4540" spans="7:15" ht="13.5" customHeight="1" x14ac:dyDescent="0.25">
      <c r="G4540" s="50">
        <v>42655</v>
      </c>
      <c r="H4540" s="51" t="s">
        <v>4</v>
      </c>
      <c r="I4540" s="124"/>
      <c r="J4540" s="51">
        <v>3</v>
      </c>
      <c r="K4540" s="51">
        <v>0</v>
      </c>
      <c r="L4540" s="52">
        <v>7</v>
      </c>
      <c r="M4540" s="49">
        <f t="shared" si="210"/>
        <v>2426</v>
      </c>
      <c r="N4540" s="2">
        <f t="shared" si="211"/>
        <v>3</v>
      </c>
      <c r="O4540" s="16">
        <f t="shared" si="212"/>
        <v>3</v>
      </c>
    </row>
    <row r="4541" spans="7:15" ht="13.5" customHeight="1" x14ac:dyDescent="0.25">
      <c r="G4541" s="50">
        <v>42655</v>
      </c>
      <c r="H4541" s="51" t="s">
        <v>4</v>
      </c>
      <c r="I4541" s="124"/>
      <c r="J4541" s="51">
        <v>3</v>
      </c>
      <c r="K4541" s="51">
        <v>0</v>
      </c>
      <c r="L4541" s="52">
        <v>7</v>
      </c>
      <c r="M4541" s="49">
        <f t="shared" si="210"/>
        <v>2426</v>
      </c>
      <c r="N4541" s="2">
        <f t="shared" si="211"/>
        <v>3</v>
      </c>
      <c r="O4541" s="16">
        <f t="shared" si="212"/>
        <v>3</v>
      </c>
    </row>
    <row r="4542" spans="7:15" ht="13.5" customHeight="1" x14ac:dyDescent="0.25">
      <c r="G4542" s="50">
        <v>42655</v>
      </c>
      <c r="H4542" s="51" t="s">
        <v>4</v>
      </c>
      <c r="I4542" s="124"/>
      <c r="J4542" s="51">
        <v>3</v>
      </c>
      <c r="K4542" s="51">
        <v>0</v>
      </c>
      <c r="L4542" s="52">
        <v>7</v>
      </c>
      <c r="M4542" s="49">
        <f t="shared" si="210"/>
        <v>2426</v>
      </c>
      <c r="N4542" s="2">
        <f t="shared" si="211"/>
        <v>2</v>
      </c>
      <c r="O4542" s="16">
        <f t="shared" si="212"/>
        <v>3</v>
      </c>
    </row>
    <row r="4543" spans="7:15" ht="13.5" customHeight="1" x14ac:dyDescent="0.25">
      <c r="G4543" s="50">
        <v>42655</v>
      </c>
      <c r="H4543" s="51" t="s">
        <v>4</v>
      </c>
      <c r="I4543" s="124"/>
      <c r="J4543" s="51">
        <v>3</v>
      </c>
      <c r="K4543" s="51">
        <v>0</v>
      </c>
      <c r="L4543" s="52">
        <v>7</v>
      </c>
      <c r="M4543" s="49">
        <f t="shared" si="210"/>
        <v>2426</v>
      </c>
      <c r="N4543" s="2">
        <f t="shared" si="211"/>
        <v>1</v>
      </c>
      <c r="O4543" s="16">
        <f t="shared" si="212"/>
        <v>3</v>
      </c>
    </row>
    <row r="4544" spans="7:15" ht="13.5" customHeight="1" x14ac:dyDescent="0.25">
      <c r="G4544" s="50">
        <v>42655</v>
      </c>
      <c r="H4544" s="51" t="s">
        <v>4</v>
      </c>
      <c r="I4544" s="124"/>
      <c r="J4544" s="51">
        <v>3</v>
      </c>
      <c r="K4544" s="51">
        <v>0</v>
      </c>
      <c r="L4544" s="52">
        <v>8</v>
      </c>
      <c r="M4544" s="49">
        <f t="shared" si="210"/>
        <v>2427</v>
      </c>
      <c r="N4544" s="2">
        <f t="shared" si="211"/>
        <v>3</v>
      </c>
      <c r="O4544" s="16">
        <f t="shared" si="212"/>
        <v>3</v>
      </c>
    </row>
    <row r="4545" spans="7:15" ht="13.5" customHeight="1" x14ac:dyDescent="0.25">
      <c r="G4545" s="50">
        <v>42655</v>
      </c>
      <c r="H4545" s="51" t="s">
        <v>4</v>
      </c>
      <c r="I4545" s="124"/>
      <c r="J4545" s="51">
        <v>3</v>
      </c>
      <c r="K4545" s="51">
        <v>0</v>
      </c>
      <c r="L4545" s="52">
        <v>8</v>
      </c>
      <c r="M4545" s="49">
        <f t="shared" si="210"/>
        <v>2427</v>
      </c>
      <c r="N4545" s="2">
        <f t="shared" si="211"/>
        <v>3</v>
      </c>
      <c r="O4545" s="16">
        <f t="shared" si="212"/>
        <v>3</v>
      </c>
    </row>
    <row r="4546" spans="7:15" ht="13.5" customHeight="1" x14ac:dyDescent="0.25">
      <c r="G4546" s="50">
        <v>42655</v>
      </c>
      <c r="H4546" s="51" t="s">
        <v>4</v>
      </c>
      <c r="I4546" s="124"/>
      <c r="J4546" s="51">
        <v>3</v>
      </c>
      <c r="K4546" s="51">
        <v>0</v>
      </c>
      <c r="L4546" s="52">
        <v>8</v>
      </c>
      <c r="M4546" s="49">
        <f t="shared" si="210"/>
        <v>2427</v>
      </c>
      <c r="N4546" s="2">
        <f t="shared" si="211"/>
        <v>3</v>
      </c>
      <c r="O4546" s="16">
        <f t="shared" si="212"/>
        <v>3</v>
      </c>
    </row>
    <row r="4547" spans="7:15" ht="13.5" customHeight="1" x14ac:dyDescent="0.25">
      <c r="G4547" s="50">
        <v>42655</v>
      </c>
      <c r="H4547" s="51" t="s">
        <v>4</v>
      </c>
      <c r="I4547" s="124"/>
      <c r="J4547" s="51">
        <v>3</v>
      </c>
      <c r="K4547" s="51">
        <v>0</v>
      </c>
      <c r="L4547" s="52">
        <v>8</v>
      </c>
      <c r="M4547" s="49">
        <f t="shared" si="210"/>
        <v>2427</v>
      </c>
      <c r="N4547" s="2">
        <f t="shared" si="211"/>
        <v>2</v>
      </c>
      <c r="O4547" s="16">
        <f t="shared" si="212"/>
        <v>3</v>
      </c>
    </row>
    <row r="4548" spans="7:15" ht="13.5" customHeight="1" x14ac:dyDescent="0.25">
      <c r="G4548" s="50">
        <v>42655</v>
      </c>
      <c r="H4548" s="51" t="s">
        <v>4</v>
      </c>
      <c r="I4548" s="124"/>
      <c r="J4548" s="51">
        <v>3</v>
      </c>
      <c r="K4548" s="51">
        <v>0</v>
      </c>
      <c r="L4548" s="52">
        <v>8</v>
      </c>
      <c r="M4548" s="49">
        <f t="shared" si="210"/>
        <v>2427</v>
      </c>
      <c r="N4548" s="2">
        <f t="shared" si="211"/>
        <v>1</v>
      </c>
      <c r="O4548" s="16">
        <f t="shared" si="212"/>
        <v>3</v>
      </c>
    </row>
    <row r="4549" spans="7:15" ht="13.5" customHeight="1" x14ac:dyDescent="0.25">
      <c r="G4549" s="50">
        <v>42658</v>
      </c>
      <c r="H4549" s="51" t="s">
        <v>4</v>
      </c>
      <c r="I4549" s="124"/>
      <c r="J4549" s="51">
        <v>4</v>
      </c>
      <c r="K4549" s="51">
        <v>6</v>
      </c>
      <c r="L4549" s="52">
        <v>1</v>
      </c>
      <c r="M4549" s="49">
        <f t="shared" si="210"/>
        <v>2428</v>
      </c>
      <c r="N4549" s="2">
        <f t="shared" si="211"/>
        <v>3</v>
      </c>
      <c r="O4549" s="16">
        <f t="shared" si="212"/>
        <v>3</v>
      </c>
    </row>
    <row r="4550" spans="7:15" ht="13.5" customHeight="1" x14ac:dyDescent="0.25">
      <c r="G4550" s="50">
        <v>42658</v>
      </c>
      <c r="H4550" s="51" t="s">
        <v>4</v>
      </c>
      <c r="I4550" s="124"/>
      <c r="J4550" s="51">
        <v>4</v>
      </c>
      <c r="K4550" s="51">
        <v>6</v>
      </c>
      <c r="L4550" s="52">
        <v>1</v>
      </c>
      <c r="M4550" s="49">
        <f t="shared" ref="M4550:M4613" si="213">IF(AND(G4550=G4549,L4550=L4549,I4550=I4549),M4549,M4549+1)</f>
        <v>2428</v>
      </c>
      <c r="N4550" s="2">
        <f t="shared" si="211"/>
        <v>3</v>
      </c>
      <c r="O4550" s="16">
        <f t="shared" si="212"/>
        <v>3</v>
      </c>
    </row>
    <row r="4551" spans="7:15" ht="13.5" customHeight="1" x14ac:dyDescent="0.25">
      <c r="G4551" s="50">
        <v>42658</v>
      </c>
      <c r="H4551" s="51" t="s">
        <v>4</v>
      </c>
      <c r="I4551" s="124"/>
      <c r="J4551" s="51">
        <v>4</v>
      </c>
      <c r="K4551" s="51">
        <v>6</v>
      </c>
      <c r="L4551" s="52">
        <v>1</v>
      </c>
      <c r="M4551" s="49">
        <f t="shared" si="213"/>
        <v>2428</v>
      </c>
      <c r="N4551" s="2">
        <f t="shared" si="211"/>
        <v>3</v>
      </c>
      <c r="O4551" s="16">
        <f t="shared" si="212"/>
        <v>3</v>
      </c>
    </row>
    <row r="4552" spans="7:15" ht="13.5" customHeight="1" x14ac:dyDescent="0.25">
      <c r="G4552" s="50">
        <v>42658</v>
      </c>
      <c r="H4552" s="51" t="s">
        <v>4</v>
      </c>
      <c r="I4552" s="124"/>
      <c r="J4552" s="51">
        <v>4</v>
      </c>
      <c r="K4552" s="51">
        <v>6</v>
      </c>
      <c r="L4552" s="52">
        <v>1</v>
      </c>
      <c r="M4552" s="49">
        <f t="shared" si="213"/>
        <v>2428</v>
      </c>
      <c r="N4552" s="2">
        <f t="shared" si="211"/>
        <v>2</v>
      </c>
      <c r="O4552" s="16">
        <f t="shared" si="212"/>
        <v>3</v>
      </c>
    </row>
    <row r="4553" spans="7:15" ht="13.5" customHeight="1" x14ac:dyDescent="0.25">
      <c r="G4553" s="50">
        <v>42658</v>
      </c>
      <c r="H4553" s="51" t="s">
        <v>4</v>
      </c>
      <c r="I4553" s="124"/>
      <c r="J4553" s="51">
        <v>4</v>
      </c>
      <c r="K4553" s="51">
        <v>6</v>
      </c>
      <c r="L4553" s="52">
        <v>1</v>
      </c>
      <c r="M4553" s="49">
        <f t="shared" si="213"/>
        <v>2428</v>
      </c>
      <c r="N4553" s="2">
        <f t="shared" ref="N4553:N4616" si="214">IF(M4553=M4555,3,IF(M4553=M4554,2,1))</f>
        <v>1</v>
      </c>
      <c r="O4553" s="16">
        <f t="shared" ref="O4553:O4616" si="215">IF(N4551=3,3,IF(N4552=3,3,IF(N4552=2,2,N4553)))</f>
        <v>3</v>
      </c>
    </row>
    <row r="4554" spans="7:15" ht="13.5" customHeight="1" x14ac:dyDescent="0.25">
      <c r="G4554" s="50">
        <v>42658</v>
      </c>
      <c r="H4554" s="51" t="s">
        <v>4</v>
      </c>
      <c r="I4554" s="124"/>
      <c r="J4554" s="51">
        <v>4</v>
      </c>
      <c r="K4554" s="51">
        <v>6</v>
      </c>
      <c r="L4554" s="52">
        <v>2</v>
      </c>
      <c r="M4554" s="49">
        <f t="shared" si="213"/>
        <v>2429</v>
      </c>
      <c r="N4554" s="2">
        <f t="shared" si="214"/>
        <v>3</v>
      </c>
      <c r="O4554" s="16">
        <f t="shared" si="215"/>
        <v>3</v>
      </c>
    </row>
    <row r="4555" spans="7:15" ht="13.5" customHeight="1" x14ac:dyDescent="0.25">
      <c r="G4555" s="50">
        <v>42658</v>
      </c>
      <c r="H4555" s="51" t="s">
        <v>4</v>
      </c>
      <c r="I4555" s="124"/>
      <c r="J4555" s="51">
        <v>4</v>
      </c>
      <c r="K4555" s="51">
        <v>6</v>
      </c>
      <c r="L4555" s="52">
        <v>2</v>
      </c>
      <c r="M4555" s="49">
        <f t="shared" si="213"/>
        <v>2429</v>
      </c>
      <c r="N4555" s="2">
        <f t="shared" si="214"/>
        <v>3</v>
      </c>
      <c r="O4555" s="16">
        <f t="shared" si="215"/>
        <v>3</v>
      </c>
    </row>
    <row r="4556" spans="7:15" ht="13.5" customHeight="1" x14ac:dyDescent="0.25">
      <c r="G4556" s="50">
        <v>42658</v>
      </c>
      <c r="H4556" s="51" t="s">
        <v>4</v>
      </c>
      <c r="I4556" s="124"/>
      <c r="J4556" s="51">
        <v>4</v>
      </c>
      <c r="K4556" s="51">
        <v>6</v>
      </c>
      <c r="L4556" s="52">
        <v>2</v>
      </c>
      <c r="M4556" s="49">
        <f t="shared" si="213"/>
        <v>2429</v>
      </c>
      <c r="N4556" s="2">
        <f t="shared" si="214"/>
        <v>3</v>
      </c>
      <c r="O4556" s="16">
        <f t="shared" si="215"/>
        <v>3</v>
      </c>
    </row>
    <row r="4557" spans="7:15" ht="13.5" customHeight="1" x14ac:dyDescent="0.25">
      <c r="G4557" s="50">
        <v>42658</v>
      </c>
      <c r="H4557" s="51" t="s">
        <v>4</v>
      </c>
      <c r="I4557" s="124"/>
      <c r="J4557" s="51">
        <v>4</v>
      </c>
      <c r="K4557" s="51">
        <v>6</v>
      </c>
      <c r="L4557" s="52">
        <v>2</v>
      </c>
      <c r="M4557" s="49">
        <f t="shared" si="213"/>
        <v>2429</v>
      </c>
      <c r="N4557" s="2">
        <f t="shared" si="214"/>
        <v>2</v>
      </c>
      <c r="O4557" s="16">
        <f t="shared" si="215"/>
        <v>3</v>
      </c>
    </row>
    <row r="4558" spans="7:15" ht="13.5" customHeight="1" x14ac:dyDescent="0.25">
      <c r="G4558" s="50">
        <v>42658</v>
      </c>
      <c r="H4558" s="51" t="s">
        <v>4</v>
      </c>
      <c r="I4558" s="124"/>
      <c r="J4558" s="51">
        <v>4</v>
      </c>
      <c r="K4558" s="51">
        <v>6</v>
      </c>
      <c r="L4558" s="52">
        <v>2</v>
      </c>
      <c r="M4558" s="49">
        <f t="shared" si="213"/>
        <v>2429</v>
      </c>
      <c r="N4558" s="2">
        <f t="shared" si="214"/>
        <v>1</v>
      </c>
      <c r="O4558" s="16">
        <f t="shared" si="215"/>
        <v>3</v>
      </c>
    </row>
    <row r="4559" spans="7:15" ht="13.5" customHeight="1" x14ac:dyDescent="0.25">
      <c r="G4559" s="50">
        <v>42658</v>
      </c>
      <c r="H4559" s="51" t="s">
        <v>4</v>
      </c>
      <c r="I4559" s="124"/>
      <c r="J4559" s="51">
        <v>4</v>
      </c>
      <c r="K4559" s="51">
        <v>6</v>
      </c>
      <c r="L4559" s="52">
        <v>3</v>
      </c>
      <c r="M4559" s="49">
        <f t="shared" si="213"/>
        <v>2430</v>
      </c>
      <c r="N4559" s="2">
        <f t="shared" si="214"/>
        <v>3</v>
      </c>
      <c r="O4559" s="16">
        <f t="shared" si="215"/>
        <v>3</v>
      </c>
    </row>
    <row r="4560" spans="7:15" ht="13.5" customHeight="1" x14ac:dyDescent="0.25">
      <c r="G4560" s="50">
        <v>42658</v>
      </c>
      <c r="H4560" s="51" t="s">
        <v>4</v>
      </c>
      <c r="I4560" s="124"/>
      <c r="J4560" s="51">
        <v>4</v>
      </c>
      <c r="K4560" s="51">
        <v>6</v>
      </c>
      <c r="L4560" s="52">
        <v>3</v>
      </c>
      <c r="M4560" s="49">
        <f t="shared" si="213"/>
        <v>2430</v>
      </c>
      <c r="N4560" s="2">
        <f t="shared" si="214"/>
        <v>3</v>
      </c>
      <c r="O4560" s="16">
        <f t="shared" si="215"/>
        <v>3</v>
      </c>
    </row>
    <row r="4561" spans="7:15" ht="13.5" customHeight="1" x14ac:dyDescent="0.25">
      <c r="G4561" s="50">
        <v>42658</v>
      </c>
      <c r="H4561" s="51" t="s">
        <v>4</v>
      </c>
      <c r="I4561" s="124"/>
      <c r="J4561" s="51">
        <v>4</v>
      </c>
      <c r="K4561" s="51">
        <v>6</v>
      </c>
      <c r="L4561" s="52">
        <v>3</v>
      </c>
      <c r="M4561" s="49">
        <f t="shared" si="213"/>
        <v>2430</v>
      </c>
      <c r="N4561" s="2">
        <f t="shared" si="214"/>
        <v>3</v>
      </c>
      <c r="O4561" s="16">
        <f t="shared" si="215"/>
        <v>3</v>
      </c>
    </row>
    <row r="4562" spans="7:15" ht="13.5" customHeight="1" x14ac:dyDescent="0.25">
      <c r="G4562" s="50">
        <v>42658</v>
      </c>
      <c r="H4562" s="51" t="s">
        <v>4</v>
      </c>
      <c r="I4562" s="124"/>
      <c r="J4562" s="51">
        <v>4</v>
      </c>
      <c r="K4562" s="51">
        <v>6</v>
      </c>
      <c r="L4562" s="52">
        <v>3</v>
      </c>
      <c r="M4562" s="49">
        <f t="shared" si="213"/>
        <v>2430</v>
      </c>
      <c r="N4562" s="2">
        <f t="shared" si="214"/>
        <v>2</v>
      </c>
      <c r="O4562" s="16">
        <f t="shared" si="215"/>
        <v>3</v>
      </c>
    </row>
    <row r="4563" spans="7:15" ht="13.5" customHeight="1" x14ac:dyDescent="0.25">
      <c r="G4563" s="50">
        <v>42658</v>
      </c>
      <c r="H4563" s="51" t="s">
        <v>4</v>
      </c>
      <c r="I4563" s="124"/>
      <c r="J4563" s="51">
        <v>4</v>
      </c>
      <c r="K4563" s="51">
        <v>6</v>
      </c>
      <c r="L4563" s="52">
        <v>3</v>
      </c>
      <c r="M4563" s="49">
        <f t="shared" si="213"/>
        <v>2430</v>
      </c>
      <c r="N4563" s="2">
        <f t="shared" si="214"/>
        <v>1</v>
      </c>
      <c r="O4563" s="16">
        <f t="shared" si="215"/>
        <v>3</v>
      </c>
    </row>
    <row r="4564" spans="7:15" ht="13.5" customHeight="1" x14ac:dyDescent="0.25">
      <c r="G4564" s="50">
        <v>42658</v>
      </c>
      <c r="H4564" s="51" t="s">
        <v>4</v>
      </c>
      <c r="I4564" s="124"/>
      <c r="J4564" s="51">
        <v>4</v>
      </c>
      <c r="K4564" s="51">
        <v>6</v>
      </c>
      <c r="L4564" s="52">
        <v>6</v>
      </c>
      <c r="M4564" s="49">
        <f t="shared" si="213"/>
        <v>2431</v>
      </c>
      <c r="N4564" s="2">
        <f t="shared" si="214"/>
        <v>3</v>
      </c>
      <c r="O4564" s="16">
        <f t="shared" si="215"/>
        <v>3</v>
      </c>
    </row>
    <row r="4565" spans="7:15" ht="13.5" customHeight="1" x14ac:dyDescent="0.25">
      <c r="G4565" s="50">
        <v>42658</v>
      </c>
      <c r="H4565" s="51" t="s">
        <v>4</v>
      </c>
      <c r="I4565" s="124"/>
      <c r="J4565" s="51">
        <v>4</v>
      </c>
      <c r="K4565" s="51">
        <v>6</v>
      </c>
      <c r="L4565" s="52">
        <v>6</v>
      </c>
      <c r="M4565" s="49">
        <f t="shared" si="213"/>
        <v>2431</v>
      </c>
      <c r="N4565" s="2">
        <f t="shared" si="214"/>
        <v>3</v>
      </c>
      <c r="O4565" s="16">
        <f t="shared" si="215"/>
        <v>3</v>
      </c>
    </row>
    <row r="4566" spans="7:15" ht="13.5" customHeight="1" x14ac:dyDescent="0.25">
      <c r="G4566" s="50">
        <v>42658</v>
      </c>
      <c r="H4566" s="51" t="s">
        <v>4</v>
      </c>
      <c r="I4566" s="124"/>
      <c r="J4566" s="51">
        <v>4</v>
      </c>
      <c r="K4566" s="51">
        <v>6</v>
      </c>
      <c r="L4566" s="52">
        <v>6</v>
      </c>
      <c r="M4566" s="49">
        <f t="shared" si="213"/>
        <v>2431</v>
      </c>
      <c r="N4566" s="2">
        <f t="shared" si="214"/>
        <v>3</v>
      </c>
      <c r="O4566" s="16">
        <f t="shared" si="215"/>
        <v>3</v>
      </c>
    </row>
    <row r="4567" spans="7:15" ht="13.5" customHeight="1" x14ac:dyDescent="0.25">
      <c r="G4567" s="50">
        <v>42658</v>
      </c>
      <c r="H4567" s="51" t="s">
        <v>4</v>
      </c>
      <c r="I4567" s="124"/>
      <c r="J4567" s="51">
        <v>4</v>
      </c>
      <c r="K4567" s="51">
        <v>6</v>
      </c>
      <c r="L4567" s="52">
        <v>6</v>
      </c>
      <c r="M4567" s="49">
        <f t="shared" si="213"/>
        <v>2431</v>
      </c>
      <c r="N4567" s="2">
        <f t="shared" si="214"/>
        <v>2</v>
      </c>
      <c r="O4567" s="16">
        <f t="shared" si="215"/>
        <v>3</v>
      </c>
    </row>
    <row r="4568" spans="7:15" ht="13.5" customHeight="1" x14ac:dyDescent="0.25">
      <c r="G4568" s="50">
        <v>42658</v>
      </c>
      <c r="H4568" s="51" t="s">
        <v>4</v>
      </c>
      <c r="I4568" s="124"/>
      <c r="J4568" s="51">
        <v>4</v>
      </c>
      <c r="K4568" s="51">
        <v>6</v>
      </c>
      <c r="L4568" s="52">
        <v>6</v>
      </c>
      <c r="M4568" s="49">
        <f t="shared" si="213"/>
        <v>2431</v>
      </c>
      <c r="N4568" s="2">
        <f t="shared" si="214"/>
        <v>1</v>
      </c>
      <c r="O4568" s="16">
        <f t="shared" si="215"/>
        <v>3</v>
      </c>
    </row>
    <row r="4569" spans="7:15" ht="13.5" customHeight="1" x14ac:dyDescent="0.25">
      <c r="G4569" s="50">
        <v>42658</v>
      </c>
      <c r="H4569" s="51" t="s">
        <v>4</v>
      </c>
      <c r="I4569" s="124"/>
      <c r="J4569" s="51">
        <v>4</v>
      </c>
      <c r="K4569" s="51">
        <v>6</v>
      </c>
      <c r="L4569" s="52">
        <v>7</v>
      </c>
      <c r="M4569" s="49">
        <f t="shared" si="213"/>
        <v>2432</v>
      </c>
      <c r="N4569" s="2">
        <f t="shared" si="214"/>
        <v>3</v>
      </c>
      <c r="O4569" s="16">
        <f t="shared" si="215"/>
        <v>3</v>
      </c>
    </row>
    <row r="4570" spans="7:15" ht="13.5" customHeight="1" x14ac:dyDescent="0.25">
      <c r="G4570" s="50">
        <v>42658</v>
      </c>
      <c r="H4570" s="51" t="s">
        <v>4</v>
      </c>
      <c r="I4570" s="124"/>
      <c r="J4570" s="51">
        <v>4</v>
      </c>
      <c r="K4570" s="51">
        <v>6</v>
      </c>
      <c r="L4570" s="52">
        <v>7</v>
      </c>
      <c r="M4570" s="49">
        <f t="shared" si="213"/>
        <v>2432</v>
      </c>
      <c r="N4570" s="2">
        <f t="shared" si="214"/>
        <v>3</v>
      </c>
      <c r="O4570" s="16">
        <f t="shared" si="215"/>
        <v>3</v>
      </c>
    </row>
    <row r="4571" spans="7:15" ht="13.5" customHeight="1" x14ac:dyDescent="0.25">
      <c r="G4571" s="50">
        <v>42658</v>
      </c>
      <c r="H4571" s="51" t="s">
        <v>4</v>
      </c>
      <c r="I4571" s="124"/>
      <c r="J4571" s="51">
        <v>4</v>
      </c>
      <c r="K4571" s="51">
        <v>6</v>
      </c>
      <c r="L4571" s="52">
        <v>7</v>
      </c>
      <c r="M4571" s="49">
        <f t="shared" si="213"/>
        <v>2432</v>
      </c>
      <c r="N4571" s="2">
        <f t="shared" si="214"/>
        <v>3</v>
      </c>
      <c r="O4571" s="16">
        <f t="shared" si="215"/>
        <v>3</v>
      </c>
    </row>
    <row r="4572" spans="7:15" ht="13.5" customHeight="1" x14ac:dyDescent="0.25">
      <c r="G4572" s="50">
        <v>42658</v>
      </c>
      <c r="H4572" s="51" t="s">
        <v>4</v>
      </c>
      <c r="I4572" s="124"/>
      <c r="J4572" s="51">
        <v>4</v>
      </c>
      <c r="K4572" s="51">
        <v>6</v>
      </c>
      <c r="L4572" s="52">
        <v>7</v>
      </c>
      <c r="M4572" s="49">
        <f t="shared" si="213"/>
        <v>2432</v>
      </c>
      <c r="N4572" s="2">
        <f t="shared" si="214"/>
        <v>2</v>
      </c>
      <c r="O4572" s="16">
        <f t="shared" si="215"/>
        <v>3</v>
      </c>
    </row>
    <row r="4573" spans="7:15" ht="13.5" customHeight="1" x14ac:dyDescent="0.25">
      <c r="G4573" s="50">
        <v>42658</v>
      </c>
      <c r="H4573" s="51" t="s">
        <v>4</v>
      </c>
      <c r="I4573" s="124"/>
      <c r="J4573" s="51">
        <v>4</v>
      </c>
      <c r="K4573" s="51">
        <v>6</v>
      </c>
      <c r="L4573" s="52">
        <v>7</v>
      </c>
      <c r="M4573" s="49">
        <f t="shared" si="213"/>
        <v>2432</v>
      </c>
      <c r="N4573" s="2">
        <f t="shared" si="214"/>
        <v>1</v>
      </c>
      <c r="O4573" s="16">
        <f t="shared" si="215"/>
        <v>3</v>
      </c>
    </row>
    <row r="4574" spans="7:15" ht="13.5" customHeight="1" x14ac:dyDescent="0.25">
      <c r="G4574" s="50">
        <v>42658</v>
      </c>
      <c r="H4574" s="51" t="s">
        <v>4</v>
      </c>
      <c r="I4574" s="124"/>
      <c r="J4574" s="51">
        <v>4</v>
      </c>
      <c r="K4574" s="51">
        <v>6</v>
      </c>
      <c r="L4574" s="52">
        <v>8</v>
      </c>
      <c r="M4574" s="49">
        <f t="shared" si="213"/>
        <v>2433</v>
      </c>
      <c r="N4574" s="2">
        <f t="shared" si="214"/>
        <v>3</v>
      </c>
      <c r="O4574" s="16">
        <f t="shared" si="215"/>
        <v>3</v>
      </c>
    </row>
    <row r="4575" spans="7:15" ht="13.5" customHeight="1" x14ac:dyDescent="0.25">
      <c r="G4575" s="50">
        <v>42658</v>
      </c>
      <c r="H4575" s="51" t="s">
        <v>4</v>
      </c>
      <c r="I4575" s="124"/>
      <c r="J4575" s="51">
        <v>4</v>
      </c>
      <c r="K4575" s="51">
        <v>6</v>
      </c>
      <c r="L4575" s="52">
        <v>8</v>
      </c>
      <c r="M4575" s="49">
        <f t="shared" si="213"/>
        <v>2433</v>
      </c>
      <c r="N4575" s="2">
        <f t="shared" si="214"/>
        <v>3</v>
      </c>
      <c r="O4575" s="16">
        <f t="shared" si="215"/>
        <v>3</v>
      </c>
    </row>
    <row r="4576" spans="7:15" ht="13.5" customHeight="1" x14ac:dyDescent="0.25">
      <c r="G4576" s="50">
        <v>42658</v>
      </c>
      <c r="H4576" s="51" t="s">
        <v>4</v>
      </c>
      <c r="I4576" s="124"/>
      <c r="J4576" s="51">
        <v>4</v>
      </c>
      <c r="K4576" s="51">
        <v>6</v>
      </c>
      <c r="L4576" s="52">
        <v>8</v>
      </c>
      <c r="M4576" s="49">
        <f t="shared" si="213"/>
        <v>2433</v>
      </c>
      <c r="N4576" s="2">
        <f t="shared" si="214"/>
        <v>3</v>
      </c>
      <c r="O4576" s="16">
        <f t="shared" si="215"/>
        <v>3</v>
      </c>
    </row>
    <row r="4577" spans="7:15" ht="13.5" customHeight="1" x14ac:dyDescent="0.25">
      <c r="G4577" s="50">
        <v>42658</v>
      </c>
      <c r="H4577" s="51" t="s">
        <v>4</v>
      </c>
      <c r="I4577" s="124"/>
      <c r="J4577" s="51">
        <v>4</v>
      </c>
      <c r="K4577" s="51">
        <v>6</v>
      </c>
      <c r="L4577" s="52">
        <v>8</v>
      </c>
      <c r="M4577" s="49">
        <f t="shared" si="213"/>
        <v>2433</v>
      </c>
      <c r="N4577" s="2">
        <f t="shared" si="214"/>
        <v>2</v>
      </c>
      <c r="O4577" s="16">
        <f t="shared" si="215"/>
        <v>3</v>
      </c>
    </row>
    <row r="4578" spans="7:15" ht="13.5" customHeight="1" x14ac:dyDescent="0.25">
      <c r="G4578" s="50">
        <v>42658</v>
      </c>
      <c r="H4578" s="51" t="s">
        <v>4</v>
      </c>
      <c r="I4578" s="124"/>
      <c r="J4578" s="51">
        <v>4</v>
      </c>
      <c r="K4578" s="51">
        <v>6</v>
      </c>
      <c r="L4578" s="52">
        <v>8</v>
      </c>
      <c r="M4578" s="49">
        <f t="shared" si="213"/>
        <v>2433</v>
      </c>
      <c r="N4578" s="2">
        <f t="shared" si="214"/>
        <v>1</v>
      </c>
      <c r="O4578" s="16">
        <f t="shared" si="215"/>
        <v>3</v>
      </c>
    </row>
    <row r="4579" spans="7:15" ht="13.5" customHeight="1" x14ac:dyDescent="0.25">
      <c r="G4579" s="50">
        <v>42658</v>
      </c>
      <c r="H4579" s="51" t="s">
        <v>4</v>
      </c>
      <c r="I4579" s="124"/>
      <c r="J4579" s="51">
        <v>4</v>
      </c>
      <c r="K4579" s="51">
        <v>6</v>
      </c>
      <c r="L4579" s="52">
        <v>9</v>
      </c>
      <c r="M4579" s="49">
        <f t="shared" si="213"/>
        <v>2434</v>
      </c>
      <c r="N4579" s="2">
        <f t="shared" si="214"/>
        <v>3</v>
      </c>
      <c r="O4579" s="16">
        <f t="shared" si="215"/>
        <v>3</v>
      </c>
    </row>
    <row r="4580" spans="7:15" ht="13.5" customHeight="1" x14ac:dyDescent="0.25">
      <c r="G4580" s="50">
        <v>42658</v>
      </c>
      <c r="H4580" s="51" t="s">
        <v>4</v>
      </c>
      <c r="I4580" s="124"/>
      <c r="J4580" s="51">
        <v>4</v>
      </c>
      <c r="K4580" s="51">
        <v>6</v>
      </c>
      <c r="L4580" s="52">
        <v>9</v>
      </c>
      <c r="M4580" s="49">
        <f t="shared" si="213"/>
        <v>2434</v>
      </c>
      <c r="N4580" s="2">
        <f t="shared" si="214"/>
        <v>3</v>
      </c>
      <c r="O4580" s="16">
        <f t="shared" si="215"/>
        <v>3</v>
      </c>
    </row>
    <row r="4581" spans="7:15" ht="13.5" customHeight="1" x14ac:dyDescent="0.25">
      <c r="G4581" s="50">
        <v>42658</v>
      </c>
      <c r="H4581" s="51" t="s">
        <v>4</v>
      </c>
      <c r="I4581" s="124"/>
      <c r="J4581" s="51">
        <v>4</v>
      </c>
      <c r="K4581" s="51">
        <v>6</v>
      </c>
      <c r="L4581" s="52">
        <v>9</v>
      </c>
      <c r="M4581" s="49">
        <f t="shared" si="213"/>
        <v>2434</v>
      </c>
      <c r="N4581" s="2">
        <f t="shared" si="214"/>
        <v>3</v>
      </c>
      <c r="O4581" s="16">
        <f t="shared" si="215"/>
        <v>3</v>
      </c>
    </row>
    <row r="4582" spans="7:15" ht="13.5" customHeight="1" x14ac:dyDescent="0.25">
      <c r="G4582" s="50">
        <v>42658</v>
      </c>
      <c r="H4582" s="51" t="s">
        <v>4</v>
      </c>
      <c r="I4582" s="124"/>
      <c r="J4582" s="51">
        <v>4</v>
      </c>
      <c r="K4582" s="51">
        <v>6</v>
      </c>
      <c r="L4582" s="52">
        <v>9</v>
      </c>
      <c r="M4582" s="49">
        <f t="shared" si="213"/>
        <v>2434</v>
      </c>
      <c r="N4582" s="2">
        <f t="shared" si="214"/>
        <v>2</v>
      </c>
      <c r="O4582" s="16">
        <f t="shared" si="215"/>
        <v>3</v>
      </c>
    </row>
    <row r="4583" spans="7:15" ht="13.5" customHeight="1" x14ac:dyDescent="0.25">
      <c r="G4583" s="50">
        <v>42658</v>
      </c>
      <c r="H4583" s="51" t="s">
        <v>4</v>
      </c>
      <c r="I4583" s="124"/>
      <c r="J4583" s="51">
        <v>4</v>
      </c>
      <c r="K4583" s="51">
        <v>6</v>
      </c>
      <c r="L4583" s="52">
        <v>9</v>
      </c>
      <c r="M4583" s="49">
        <f t="shared" si="213"/>
        <v>2434</v>
      </c>
      <c r="N4583" s="2">
        <f t="shared" si="214"/>
        <v>1</v>
      </c>
      <c r="O4583" s="16">
        <f t="shared" si="215"/>
        <v>3</v>
      </c>
    </row>
    <row r="4584" spans="7:15" ht="13.5" customHeight="1" x14ac:dyDescent="0.25">
      <c r="G4584" s="50">
        <v>42658</v>
      </c>
      <c r="H4584" s="51" t="s">
        <v>4</v>
      </c>
      <c r="I4584" s="124"/>
      <c r="J4584" s="51">
        <v>4</v>
      </c>
      <c r="K4584" s="51">
        <v>6</v>
      </c>
      <c r="L4584" s="52">
        <v>10</v>
      </c>
      <c r="M4584" s="49">
        <f t="shared" si="213"/>
        <v>2435</v>
      </c>
      <c r="N4584" s="2">
        <f t="shared" si="214"/>
        <v>3</v>
      </c>
      <c r="O4584" s="16">
        <f t="shared" si="215"/>
        <v>3</v>
      </c>
    </row>
    <row r="4585" spans="7:15" ht="13.5" customHeight="1" x14ac:dyDescent="0.25">
      <c r="G4585" s="50">
        <v>42658</v>
      </c>
      <c r="H4585" s="51" t="s">
        <v>4</v>
      </c>
      <c r="I4585" s="124"/>
      <c r="J4585" s="51">
        <v>4</v>
      </c>
      <c r="K4585" s="51">
        <v>6</v>
      </c>
      <c r="L4585" s="52">
        <v>10</v>
      </c>
      <c r="M4585" s="49">
        <f t="shared" si="213"/>
        <v>2435</v>
      </c>
      <c r="N4585" s="2">
        <f t="shared" si="214"/>
        <v>3</v>
      </c>
      <c r="O4585" s="16">
        <f t="shared" si="215"/>
        <v>3</v>
      </c>
    </row>
    <row r="4586" spans="7:15" ht="13.5" customHeight="1" x14ac:dyDescent="0.25">
      <c r="G4586" s="50">
        <v>42658</v>
      </c>
      <c r="H4586" s="51" t="s">
        <v>4</v>
      </c>
      <c r="I4586" s="124"/>
      <c r="J4586" s="51">
        <v>4</v>
      </c>
      <c r="K4586" s="51">
        <v>6</v>
      </c>
      <c r="L4586" s="52">
        <v>10</v>
      </c>
      <c r="M4586" s="49">
        <f t="shared" si="213"/>
        <v>2435</v>
      </c>
      <c r="N4586" s="2">
        <f t="shared" si="214"/>
        <v>3</v>
      </c>
      <c r="O4586" s="16">
        <f t="shared" si="215"/>
        <v>3</v>
      </c>
    </row>
    <row r="4587" spans="7:15" ht="13.5" customHeight="1" x14ac:dyDescent="0.25">
      <c r="G4587" s="50">
        <v>42658</v>
      </c>
      <c r="H4587" s="51" t="s">
        <v>4</v>
      </c>
      <c r="I4587" s="124"/>
      <c r="J4587" s="51">
        <v>4</v>
      </c>
      <c r="K4587" s="51">
        <v>6</v>
      </c>
      <c r="L4587" s="52">
        <v>10</v>
      </c>
      <c r="M4587" s="49">
        <f t="shared" si="213"/>
        <v>2435</v>
      </c>
      <c r="N4587" s="2">
        <f t="shared" si="214"/>
        <v>2</v>
      </c>
      <c r="O4587" s="16">
        <f t="shared" si="215"/>
        <v>3</v>
      </c>
    </row>
    <row r="4588" spans="7:15" ht="13.5" customHeight="1" x14ac:dyDescent="0.25">
      <c r="G4588" s="50">
        <v>42658</v>
      </c>
      <c r="H4588" s="51" t="s">
        <v>4</v>
      </c>
      <c r="I4588" s="124"/>
      <c r="J4588" s="51">
        <v>4</v>
      </c>
      <c r="K4588" s="51">
        <v>6</v>
      </c>
      <c r="L4588" s="52">
        <v>10</v>
      </c>
      <c r="M4588" s="49">
        <f t="shared" si="213"/>
        <v>2435</v>
      </c>
      <c r="N4588" s="2">
        <f t="shared" si="214"/>
        <v>1</v>
      </c>
      <c r="O4588" s="16">
        <f t="shared" si="215"/>
        <v>3</v>
      </c>
    </row>
    <row r="4589" spans="7:15" ht="13.5" customHeight="1" x14ac:dyDescent="0.25">
      <c r="G4589" s="50">
        <v>42665</v>
      </c>
      <c r="H4589" s="51" t="s">
        <v>6</v>
      </c>
      <c r="I4589" s="124"/>
      <c r="J4589" s="51">
        <v>5</v>
      </c>
      <c r="K4589" s="51">
        <v>0</v>
      </c>
      <c r="L4589" s="52">
        <v>2</v>
      </c>
      <c r="M4589" s="49">
        <f t="shared" si="213"/>
        <v>2436</v>
      </c>
      <c r="N4589" s="2">
        <f t="shared" si="214"/>
        <v>3</v>
      </c>
      <c r="O4589" s="16">
        <f t="shared" si="215"/>
        <v>3</v>
      </c>
    </row>
    <row r="4590" spans="7:15" ht="13.5" customHeight="1" x14ac:dyDescent="0.25">
      <c r="G4590" s="50">
        <v>42665</v>
      </c>
      <c r="H4590" s="51" t="s">
        <v>6</v>
      </c>
      <c r="I4590" s="124"/>
      <c r="J4590" s="51">
        <v>5</v>
      </c>
      <c r="K4590" s="51">
        <v>0</v>
      </c>
      <c r="L4590" s="52">
        <v>2</v>
      </c>
      <c r="M4590" s="49">
        <f t="shared" si="213"/>
        <v>2436</v>
      </c>
      <c r="N4590" s="2">
        <f t="shared" si="214"/>
        <v>3</v>
      </c>
      <c r="O4590" s="16">
        <f t="shared" si="215"/>
        <v>3</v>
      </c>
    </row>
    <row r="4591" spans="7:15" ht="13.5" customHeight="1" x14ac:dyDescent="0.25">
      <c r="G4591" s="50">
        <v>42665</v>
      </c>
      <c r="H4591" s="51" t="s">
        <v>6</v>
      </c>
      <c r="I4591" s="124"/>
      <c r="J4591" s="51">
        <v>5</v>
      </c>
      <c r="K4591" s="51">
        <v>0</v>
      </c>
      <c r="L4591" s="52">
        <v>2</v>
      </c>
      <c r="M4591" s="49">
        <f t="shared" si="213"/>
        <v>2436</v>
      </c>
      <c r="N4591" s="2">
        <f t="shared" si="214"/>
        <v>3</v>
      </c>
      <c r="O4591" s="16">
        <f t="shared" si="215"/>
        <v>3</v>
      </c>
    </row>
    <row r="4592" spans="7:15" ht="13.5" customHeight="1" x14ac:dyDescent="0.25">
      <c r="G4592" s="50">
        <v>42665</v>
      </c>
      <c r="H4592" s="51" t="s">
        <v>6</v>
      </c>
      <c r="I4592" s="124"/>
      <c r="J4592" s="51">
        <v>5</v>
      </c>
      <c r="K4592" s="51">
        <v>0</v>
      </c>
      <c r="L4592" s="52">
        <v>2</v>
      </c>
      <c r="M4592" s="49">
        <f t="shared" si="213"/>
        <v>2436</v>
      </c>
      <c r="N4592" s="2">
        <f t="shared" si="214"/>
        <v>2</v>
      </c>
      <c r="O4592" s="16">
        <f t="shared" si="215"/>
        <v>3</v>
      </c>
    </row>
    <row r="4593" spans="7:15" ht="13.5" customHeight="1" x14ac:dyDescent="0.25">
      <c r="G4593" s="50">
        <v>42665</v>
      </c>
      <c r="H4593" s="51" t="s">
        <v>6</v>
      </c>
      <c r="I4593" s="124"/>
      <c r="J4593" s="51">
        <v>5</v>
      </c>
      <c r="K4593" s="51">
        <v>0</v>
      </c>
      <c r="L4593" s="52">
        <v>2</v>
      </c>
      <c r="M4593" s="49">
        <f t="shared" si="213"/>
        <v>2436</v>
      </c>
      <c r="N4593" s="2">
        <f t="shared" si="214"/>
        <v>1</v>
      </c>
      <c r="O4593" s="16">
        <f t="shared" si="215"/>
        <v>3</v>
      </c>
    </row>
    <row r="4594" spans="7:15" ht="13.5" customHeight="1" x14ac:dyDescent="0.25">
      <c r="G4594" s="50">
        <v>42665</v>
      </c>
      <c r="H4594" s="51" t="s">
        <v>6</v>
      </c>
      <c r="I4594" s="124"/>
      <c r="J4594" s="51">
        <v>5</v>
      </c>
      <c r="K4594" s="51">
        <v>0</v>
      </c>
      <c r="L4594" s="52">
        <v>3</v>
      </c>
      <c r="M4594" s="49">
        <f t="shared" si="213"/>
        <v>2437</v>
      </c>
      <c r="N4594" s="2">
        <f t="shared" si="214"/>
        <v>3</v>
      </c>
      <c r="O4594" s="16">
        <f t="shared" si="215"/>
        <v>3</v>
      </c>
    </row>
    <row r="4595" spans="7:15" ht="13.5" customHeight="1" x14ac:dyDescent="0.25">
      <c r="G4595" s="50">
        <v>42665</v>
      </c>
      <c r="H4595" s="51" t="s">
        <v>6</v>
      </c>
      <c r="I4595" s="124"/>
      <c r="J4595" s="51">
        <v>5</v>
      </c>
      <c r="K4595" s="51">
        <v>0</v>
      </c>
      <c r="L4595" s="52">
        <v>3</v>
      </c>
      <c r="M4595" s="49">
        <f t="shared" si="213"/>
        <v>2437</v>
      </c>
      <c r="N4595" s="2">
        <f t="shared" si="214"/>
        <v>3</v>
      </c>
      <c r="O4595" s="16">
        <f t="shared" si="215"/>
        <v>3</v>
      </c>
    </row>
    <row r="4596" spans="7:15" ht="13.5" customHeight="1" x14ac:dyDescent="0.25">
      <c r="G4596" s="50">
        <v>42665</v>
      </c>
      <c r="H4596" s="51" t="s">
        <v>6</v>
      </c>
      <c r="I4596" s="124"/>
      <c r="J4596" s="51">
        <v>5</v>
      </c>
      <c r="K4596" s="51">
        <v>0</v>
      </c>
      <c r="L4596" s="52">
        <v>3</v>
      </c>
      <c r="M4596" s="49">
        <f t="shared" si="213"/>
        <v>2437</v>
      </c>
      <c r="N4596" s="2">
        <f t="shared" si="214"/>
        <v>3</v>
      </c>
      <c r="O4596" s="16">
        <f t="shared" si="215"/>
        <v>3</v>
      </c>
    </row>
    <row r="4597" spans="7:15" ht="13.5" customHeight="1" x14ac:dyDescent="0.25">
      <c r="G4597" s="50">
        <v>42665</v>
      </c>
      <c r="H4597" s="51" t="s">
        <v>6</v>
      </c>
      <c r="I4597" s="124"/>
      <c r="J4597" s="51">
        <v>5</v>
      </c>
      <c r="K4597" s="51">
        <v>0</v>
      </c>
      <c r="L4597" s="52">
        <v>3</v>
      </c>
      <c r="M4597" s="49">
        <f t="shared" si="213"/>
        <v>2437</v>
      </c>
      <c r="N4597" s="2">
        <f t="shared" si="214"/>
        <v>2</v>
      </c>
      <c r="O4597" s="16">
        <f t="shared" si="215"/>
        <v>3</v>
      </c>
    </row>
    <row r="4598" spans="7:15" ht="13.5" customHeight="1" x14ac:dyDescent="0.25">
      <c r="G4598" s="50">
        <v>42665</v>
      </c>
      <c r="H4598" s="51" t="s">
        <v>6</v>
      </c>
      <c r="I4598" s="124"/>
      <c r="J4598" s="51">
        <v>5</v>
      </c>
      <c r="K4598" s="51">
        <v>0</v>
      </c>
      <c r="L4598" s="52">
        <v>3</v>
      </c>
      <c r="M4598" s="49">
        <f t="shared" si="213"/>
        <v>2437</v>
      </c>
      <c r="N4598" s="2">
        <f t="shared" si="214"/>
        <v>1</v>
      </c>
      <c r="O4598" s="16">
        <f t="shared" si="215"/>
        <v>3</v>
      </c>
    </row>
    <row r="4599" spans="7:15" ht="13.5" customHeight="1" x14ac:dyDescent="0.25">
      <c r="G4599" s="50">
        <v>42665</v>
      </c>
      <c r="H4599" s="51" t="s">
        <v>6</v>
      </c>
      <c r="I4599" s="124"/>
      <c r="J4599" s="51">
        <v>5</v>
      </c>
      <c r="K4599" s="51">
        <v>0</v>
      </c>
      <c r="L4599" s="52">
        <v>4</v>
      </c>
      <c r="M4599" s="49">
        <f t="shared" si="213"/>
        <v>2438</v>
      </c>
      <c r="N4599" s="2">
        <f t="shared" si="214"/>
        <v>3</v>
      </c>
      <c r="O4599" s="16">
        <f t="shared" si="215"/>
        <v>3</v>
      </c>
    </row>
    <row r="4600" spans="7:15" ht="13.5" customHeight="1" x14ac:dyDescent="0.25">
      <c r="G4600" s="50">
        <v>42665</v>
      </c>
      <c r="H4600" s="51" t="s">
        <v>6</v>
      </c>
      <c r="I4600" s="124"/>
      <c r="J4600" s="51">
        <v>5</v>
      </c>
      <c r="K4600" s="51">
        <v>0</v>
      </c>
      <c r="L4600" s="52">
        <v>4</v>
      </c>
      <c r="M4600" s="49">
        <f t="shared" si="213"/>
        <v>2438</v>
      </c>
      <c r="N4600" s="2">
        <f t="shared" si="214"/>
        <v>3</v>
      </c>
      <c r="O4600" s="16">
        <f t="shared" si="215"/>
        <v>3</v>
      </c>
    </row>
    <row r="4601" spans="7:15" ht="13.5" customHeight="1" x14ac:dyDescent="0.25">
      <c r="G4601" s="50">
        <v>42665</v>
      </c>
      <c r="H4601" s="51" t="s">
        <v>6</v>
      </c>
      <c r="I4601" s="124"/>
      <c r="J4601" s="51">
        <v>5</v>
      </c>
      <c r="K4601" s="51">
        <v>0</v>
      </c>
      <c r="L4601" s="52">
        <v>4</v>
      </c>
      <c r="M4601" s="49">
        <f t="shared" si="213"/>
        <v>2438</v>
      </c>
      <c r="N4601" s="2">
        <f t="shared" si="214"/>
        <v>3</v>
      </c>
      <c r="O4601" s="16">
        <f t="shared" si="215"/>
        <v>3</v>
      </c>
    </row>
    <row r="4602" spans="7:15" ht="13.5" customHeight="1" x14ac:dyDescent="0.25">
      <c r="G4602" s="50">
        <v>42665</v>
      </c>
      <c r="H4602" s="51" t="s">
        <v>6</v>
      </c>
      <c r="I4602" s="124"/>
      <c r="J4602" s="51">
        <v>5</v>
      </c>
      <c r="K4602" s="51">
        <v>0</v>
      </c>
      <c r="L4602" s="52">
        <v>4</v>
      </c>
      <c r="M4602" s="49">
        <f t="shared" si="213"/>
        <v>2438</v>
      </c>
      <c r="N4602" s="2">
        <f t="shared" si="214"/>
        <v>2</v>
      </c>
      <c r="O4602" s="16">
        <f t="shared" si="215"/>
        <v>3</v>
      </c>
    </row>
    <row r="4603" spans="7:15" ht="13.5" customHeight="1" x14ac:dyDescent="0.25">
      <c r="G4603" s="50">
        <v>42665</v>
      </c>
      <c r="H4603" s="51" t="s">
        <v>6</v>
      </c>
      <c r="I4603" s="124"/>
      <c r="J4603" s="51">
        <v>5</v>
      </c>
      <c r="K4603" s="51">
        <v>0</v>
      </c>
      <c r="L4603" s="52">
        <v>4</v>
      </c>
      <c r="M4603" s="49">
        <f t="shared" si="213"/>
        <v>2438</v>
      </c>
      <c r="N4603" s="2">
        <f t="shared" si="214"/>
        <v>1</v>
      </c>
      <c r="O4603" s="16">
        <f t="shared" si="215"/>
        <v>3</v>
      </c>
    </row>
    <row r="4604" spans="7:15" ht="13.5" customHeight="1" x14ac:dyDescent="0.25">
      <c r="G4604" s="50">
        <v>42665</v>
      </c>
      <c r="H4604" s="51" t="s">
        <v>6</v>
      </c>
      <c r="I4604" s="124"/>
      <c r="J4604" s="51">
        <v>5</v>
      </c>
      <c r="K4604" s="51">
        <v>0</v>
      </c>
      <c r="L4604" s="52">
        <v>5</v>
      </c>
      <c r="M4604" s="49">
        <f t="shared" si="213"/>
        <v>2439</v>
      </c>
      <c r="N4604" s="2">
        <f t="shared" si="214"/>
        <v>3</v>
      </c>
      <c r="O4604" s="16">
        <f t="shared" si="215"/>
        <v>3</v>
      </c>
    </row>
    <row r="4605" spans="7:15" ht="13.5" customHeight="1" x14ac:dyDescent="0.25">
      <c r="G4605" s="50">
        <v>42665</v>
      </c>
      <c r="H4605" s="51" t="s">
        <v>6</v>
      </c>
      <c r="I4605" s="124"/>
      <c r="J4605" s="51">
        <v>5</v>
      </c>
      <c r="K4605" s="51">
        <v>0</v>
      </c>
      <c r="L4605" s="52">
        <v>5</v>
      </c>
      <c r="M4605" s="49">
        <f t="shared" si="213"/>
        <v>2439</v>
      </c>
      <c r="N4605" s="2">
        <f t="shared" si="214"/>
        <v>3</v>
      </c>
      <c r="O4605" s="16">
        <f t="shared" si="215"/>
        <v>3</v>
      </c>
    </row>
    <row r="4606" spans="7:15" ht="13.5" customHeight="1" x14ac:dyDescent="0.25">
      <c r="G4606" s="50">
        <v>42665</v>
      </c>
      <c r="H4606" s="51" t="s">
        <v>6</v>
      </c>
      <c r="I4606" s="124"/>
      <c r="J4606" s="51">
        <v>5</v>
      </c>
      <c r="K4606" s="51">
        <v>0</v>
      </c>
      <c r="L4606" s="52">
        <v>5</v>
      </c>
      <c r="M4606" s="49">
        <f t="shared" si="213"/>
        <v>2439</v>
      </c>
      <c r="N4606" s="2">
        <f t="shared" si="214"/>
        <v>3</v>
      </c>
      <c r="O4606" s="16">
        <f t="shared" si="215"/>
        <v>3</v>
      </c>
    </row>
    <row r="4607" spans="7:15" ht="13.5" customHeight="1" x14ac:dyDescent="0.25">
      <c r="G4607" s="50">
        <v>42665</v>
      </c>
      <c r="H4607" s="51" t="s">
        <v>6</v>
      </c>
      <c r="I4607" s="124"/>
      <c r="J4607" s="51">
        <v>5</v>
      </c>
      <c r="K4607" s="51">
        <v>0</v>
      </c>
      <c r="L4607" s="52">
        <v>5</v>
      </c>
      <c r="M4607" s="49">
        <f t="shared" si="213"/>
        <v>2439</v>
      </c>
      <c r="N4607" s="2">
        <f t="shared" si="214"/>
        <v>2</v>
      </c>
      <c r="O4607" s="16">
        <f t="shared" si="215"/>
        <v>3</v>
      </c>
    </row>
    <row r="4608" spans="7:15" ht="13.5" customHeight="1" x14ac:dyDescent="0.25">
      <c r="G4608" s="50">
        <v>42665</v>
      </c>
      <c r="H4608" s="51" t="s">
        <v>6</v>
      </c>
      <c r="I4608" s="124"/>
      <c r="J4608" s="51">
        <v>5</v>
      </c>
      <c r="K4608" s="51">
        <v>0</v>
      </c>
      <c r="L4608" s="52">
        <v>5</v>
      </c>
      <c r="M4608" s="49">
        <f t="shared" si="213"/>
        <v>2439</v>
      </c>
      <c r="N4608" s="2">
        <f t="shared" si="214"/>
        <v>1</v>
      </c>
      <c r="O4608" s="16">
        <f t="shared" si="215"/>
        <v>3</v>
      </c>
    </row>
    <row r="4609" spans="7:15" ht="13.5" customHeight="1" x14ac:dyDescent="0.25">
      <c r="G4609" s="50">
        <v>42665</v>
      </c>
      <c r="H4609" s="51" t="s">
        <v>6</v>
      </c>
      <c r="I4609" s="124"/>
      <c r="J4609" s="51">
        <v>5</v>
      </c>
      <c r="K4609" s="51">
        <v>0</v>
      </c>
      <c r="L4609" s="52">
        <v>6</v>
      </c>
      <c r="M4609" s="49">
        <f t="shared" si="213"/>
        <v>2440</v>
      </c>
      <c r="N4609" s="2">
        <f t="shared" si="214"/>
        <v>3</v>
      </c>
      <c r="O4609" s="16">
        <f t="shared" si="215"/>
        <v>3</v>
      </c>
    </row>
    <row r="4610" spans="7:15" ht="13.5" customHeight="1" x14ac:dyDescent="0.25">
      <c r="G4610" s="50">
        <v>42665</v>
      </c>
      <c r="H4610" s="51" t="s">
        <v>6</v>
      </c>
      <c r="I4610" s="124"/>
      <c r="J4610" s="51">
        <v>5</v>
      </c>
      <c r="K4610" s="51">
        <v>0</v>
      </c>
      <c r="L4610" s="52">
        <v>6</v>
      </c>
      <c r="M4610" s="49">
        <f t="shared" si="213"/>
        <v>2440</v>
      </c>
      <c r="N4610" s="2">
        <f t="shared" si="214"/>
        <v>3</v>
      </c>
      <c r="O4610" s="16">
        <f t="shared" si="215"/>
        <v>3</v>
      </c>
    </row>
    <row r="4611" spans="7:15" ht="13.5" customHeight="1" x14ac:dyDescent="0.25">
      <c r="G4611" s="50">
        <v>42665</v>
      </c>
      <c r="H4611" s="51" t="s">
        <v>6</v>
      </c>
      <c r="I4611" s="124"/>
      <c r="J4611" s="51">
        <v>5</v>
      </c>
      <c r="K4611" s="51">
        <v>0</v>
      </c>
      <c r="L4611" s="52">
        <v>6</v>
      </c>
      <c r="M4611" s="49">
        <f t="shared" si="213"/>
        <v>2440</v>
      </c>
      <c r="N4611" s="2">
        <f t="shared" si="214"/>
        <v>3</v>
      </c>
      <c r="O4611" s="16">
        <f t="shared" si="215"/>
        <v>3</v>
      </c>
    </row>
    <row r="4612" spans="7:15" ht="13.5" customHeight="1" x14ac:dyDescent="0.25">
      <c r="G4612" s="50">
        <v>42665</v>
      </c>
      <c r="H4612" s="51" t="s">
        <v>6</v>
      </c>
      <c r="I4612" s="124"/>
      <c r="J4612" s="51">
        <v>5</v>
      </c>
      <c r="K4612" s="51">
        <v>0</v>
      </c>
      <c r="L4612" s="52">
        <v>6</v>
      </c>
      <c r="M4612" s="49">
        <f t="shared" si="213"/>
        <v>2440</v>
      </c>
      <c r="N4612" s="2">
        <f t="shared" si="214"/>
        <v>2</v>
      </c>
      <c r="O4612" s="16">
        <f t="shared" si="215"/>
        <v>3</v>
      </c>
    </row>
    <row r="4613" spans="7:15" ht="13.5" customHeight="1" x14ac:dyDescent="0.25">
      <c r="G4613" s="50">
        <v>42665</v>
      </c>
      <c r="H4613" s="51" t="s">
        <v>6</v>
      </c>
      <c r="I4613" s="124"/>
      <c r="J4613" s="51">
        <v>5</v>
      </c>
      <c r="K4613" s="51">
        <v>0</v>
      </c>
      <c r="L4613" s="52">
        <v>6</v>
      </c>
      <c r="M4613" s="49">
        <f t="shared" si="213"/>
        <v>2440</v>
      </c>
      <c r="N4613" s="2">
        <f t="shared" si="214"/>
        <v>1</v>
      </c>
      <c r="O4613" s="16">
        <f t="shared" si="215"/>
        <v>3</v>
      </c>
    </row>
    <row r="4614" spans="7:15" ht="13.5" customHeight="1" x14ac:dyDescent="0.25">
      <c r="G4614" s="50">
        <v>42665</v>
      </c>
      <c r="H4614" s="51" t="s">
        <v>6</v>
      </c>
      <c r="I4614" s="124"/>
      <c r="J4614" s="51">
        <v>5</v>
      </c>
      <c r="K4614" s="51">
        <v>0</v>
      </c>
      <c r="L4614" s="52">
        <v>7</v>
      </c>
      <c r="M4614" s="49">
        <f t="shared" ref="M4614:M4677" si="216">IF(AND(G4614=G4613,L4614=L4613,I4614=I4613),M4613,M4613+1)</f>
        <v>2441</v>
      </c>
      <c r="N4614" s="2">
        <f t="shared" si="214"/>
        <v>3</v>
      </c>
      <c r="O4614" s="16">
        <f t="shared" si="215"/>
        <v>3</v>
      </c>
    </row>
    <row r="4615" spans="7:15" ht="13.5" customHeight="1" x14ac:dyDescent="0.25">
      <c r="G4615" s="50">
        <v>42665</v>
      </c>
      <c r="H4615" s="51" t="s">
        <v>6</v>
      </c>
      <c r="I4615" s="124"/>
      <c r="J4615" s="51">
        <v>5</v>
      </c>
      <c r="K4615" s="51">
        <v>0</v>
      </c>
      <c r="L4615" s="52">
        <v>7</v>
      </c>
      <c r="M4615" s="49">
        <f t="shared" si="216"/>
        <v>2441</v>
      </c>
      <c r="N4615" s="2">
        <f t="shared" si="214"/>
        <v>3</v>
      </c>
      <c r="O4615" s="16">
        <f t="shared" si="215"/>
        <v>3</v>
      </c>
    </row>
    <row r="4616" spans="7:15" ht="13.5" customHeight="1" x14ac:dyDescent="0.25">
      <c r="G4616" s="50">
        <v>42665</v>
      </c>
      <c r="H4616" s="51" t="s">
        <v>6</v>
      </c>
      <c r="I4616" s="124"/>
      <c r="J4616" s="51">
        <v>5</v>
      </c>
      <c r="K4616" s="51">
        <v>0</v>
      </c>
      <c r="L4616" s="52">
        <v>7</v>
      </c>
      <c r="M4616" s="49">
        <f t="shared" si="216"/>
        <v>2441</v>
      </c>
      <c r="N4616" s="2">
        <f t="shared" si="214"/>
        <v>3</v>
      </c>
      <c r="O4616" s="16">
        <f t="shared" si="215"/>
        <v>3</v>
      </c>
    </row>
    <row r="4617" spans="7:15" ht="13.5" customHeight="1" x14ac:dyDescent="0.25">
      <c r="G4617" s="50">
        <v>42665</v>
      </c>
      <c r="H4617" s="51" t="s">
        <v>6</v>
      </c>
      <c r="I4617" s="124"/>
      <c r="J4617" s="51">
        <v>5</v>
      </c>
      <c r="K4617" s="51">
        <v>0</v>
      </c>
      <c r="L4617" s="52">
        <v>7</v>
      </c>
      <c r="M4617" s="49">
        <f t="shared" si="216"/>
        <v>2441</v>
      </c>
      <c r="N4617" s="2">
        <f t="shared" ref="N4617:N4680" si="217">IF(M4617=M4619,3,IF(M4617=M4618,2,1))</f>
        <v>2</v>
      </c>
      <c r="O4617" s="16">
        <f t="shared" ref="O4617:O4680" si="218">IF(N4615=3,3,IF(N4616=3,3,IF(N4616=2,2,N4617)))</f>
        <v>3</v>
      </c>
    </row>
    <row r="4618" spans="7:15" ht="13.5" customHeight="1" x14ac:dyDescent="0.25">
      <c r="G4618" s="50">
        <v>42665</v>
      </c>
      <c r="H4618" s="51" t="s">
        <v>6</v>
      </c>
      <c r="I4618" s="124"/>
      <c r="J4618" s="51">
        <v>5</v>
      </c>
      <c r="K4618" s="51">
        <v>0</v>
      </c>
      <c r="L4618" s="52">
        <v>7</v>
      </c>
      <c r="M4618" s="49">
        <f t="shared" si="216"/>
        <v>2441</v>
      </c>
      <c r="N4618" s="2">
        <f t="shared" si="217"/>
        <v>1</v>
      </c>
      <c r="O4618" s="16">
        <f t="shared" si="218"/>
        <v>3</v>
      </c>
    </row>
    <row r="4619" spans="7:15" ht="13.5" customHeight="1" x14ac:dyDescent="0.25">
      <c r="G4619" s="50">
        <v>42665</v>
      </c>
      <c r="H4619" s="51" t="s">
        <v>6</v>
      </c>
      <c r="I4619" s="124"/>
      <c r="J4619" s="51">
        <v>5</v>
      </c>
      <c r="K4619" s="51">
        <v>0</v>
      </c>
      <c r="L4619" s="52">
        <v>8</v>
      </c>
      <c r="M4619" s="49">
        <f t="shared" si="216"/>
        <v>2442</v>
      </c>
      <c r="N4619" s="2">
        <f t="shared" si="217"/>
        <v>3</v>
      </c>
      <c r="O4619" s="16">
        <f t="shared" si="218"/>
        <v>3</v>
      </c>
    </row>
    <row r="4620" spans="7:15" ht="13.5" customHeight="1" x14ac:dyDescent="0.25">
      <c r="G4620" s="50">
        <v>42665</v>
      </c>
      <c r="H4620" s="51" t="s">
        <v>6</v>
      </c>
      <c r="I4620" s="124"/>
      <c r="J4620" s="51">
        <v>5</v>
      </c>
      <c r="K4620" s="51">
        <v>0</v>
      </c>
      <c r="L4620" s="52">
        <v>8</v>
      </c>
      <c r="M4620" s="49">
        <f t="shared" si="216"/>
        <v>2442</v>
      </c>
      <c r="N4620" s="2">
        <f t="shared" si="217"/>
        <v>3</v>
      </c>
      <c r="O4620" s="16">
        <f t="shared" si="218"/>
        <v>3</v>
      </c>
    </row>
    <row r="4621" spans="7:15" ht="13.5" customHeight="1" x14ac:dyDescent="0.25">
      <c r="G4621" s="50">
        <v>42665</v>
      </c>
      <c r="H4621" s="51" t="s">
        <v>6</v>
      </c>
      <c r="I4621" s="124"/>
      <c r="J4621" s="51">
        <v>5</v>
      </c>
      <c r="K4621" s="51">
        <v>0</v>
      </c>
      <c r="L4621" s="52">
        <v>8</v>
      </c>
      <c r="M4621" s="49">
        <f t="shared" si="216"/>
        <v>2442</v>
      </c>
      <c r="N4621" s="2">
        <f t="shared" si="217"/>
        <v>3</v>
      </c>
      <c r="O4621" s="16">
        <f t="shared" si="218"/>
        <v>3</v>
      </c>
    </row>
    <row r="4622" spans="7:15" ht="13.5" customHeight="1" x14ac:dyDescent="0.25">
      <c r="G4622" s="50">
        <v>42665</v>
      </c>
      <c r="H4622" s="51" t="s">
        <v>6</v>
      </c>
      <c r="I4622" s="124"/>
      <c r="J4622" s="51">
        <v>5</v>
      </c>
      <c r="K4622" s="51">
        <v>0</v>
      </c>
      <c r="L4622" s="52">
        <v>8</v>
      </c>
      <c r="M4622" s="49">
        <f t="shared" si="216"/>
        <v>2442</v>
      </c>
      <c r="N4622" s="2">
        <f t="shared" si="217"/>
        <v>2</v>
      </c>
      <c r="O4622" s="16">
        <f t="shared" si="218"/>
        <v>3</v>
      </c>
    </row>
    <row r="4623" spans="7:15" ht="13.5" customHeight="1" x14ac:dyDescent="0.25">
      <c r="G4623" s="50">
        <v>42665</v>
      </c>
      <c r="H4623" s="51" t="s">
        <v>6</v>
      </c>
      <c r="I4623" s="124"/>
      <c r="J4623" s="51">
        <v>5</v>
      </c>
      <c r="K4623" s="51">
        <v>0</v>
      </c>
      <c r="L4623" s="52">
        <v>8</v>
      </c>
      <c r="M4623" s="49">
        <f t="shared" si="216"/>
        <v>2442</v>
      </c>
      <c r="N4623" s="2">
        <f t="shared" si="217"/>
        <v>1</v>
      </c>
      <c r="O4623" s="16">
        <f t="shared" si="218"/>
        <v>3</v>
      </c>
    </row>
    <row r="4624" spans="7:15" ht="13.5" customHeight="1" x14ac:dyDescent="0.25">
      <c r="G4624" s="50">
        <v>42665</v>
      </c>
      <c r="H4624" s="51" t="s">
        <v>6</v>
      </c>
      <c r="I4624" s="124"/>
      <c r="J4624" s="51">
        <v>5</v>
      </c>
      <c r="K4624" s="51">
        <v>0</v>
      </c>
      <c r="L4624" s="52">
        <v>9</v>
      </c>
      <c r="M4624" s="49">
        <f t="shared" si="216"/>
        <v>2443</v>
      </c>
      <c r="N4624" s="2">
        <f t="shared" si="217"/>
        <v>3</v>
      </c>
      <c r="O4624" s="16">
        <f t="shared" si="218"/>
        <v>3</v>
      </c>
    </row>
    <row r="4625" spans="7:15" ht="13.5" customHeight="1" x14ac:dyDescent="0.25">
      <c r="G4625" s="50">
        <v>42665</v>
      </c>
      <c r="H4625" s="51" t="s">
        <v>6</v>
      </c>
      <c r="I4625" s="124"/>
      <c r="J4625" s="51">
        <v>5</v>
      </c>
      <c r="K4625" s="51">
        <v>0</v>
      </c>
      <c r="L4625" s="52">
        <v>9</v>
      </c>
      <c r="M4625" s="49">
        <f t="shared" si="216"/>
        <v>2443</v>
      </c>
      <c r="N4625" s="2">
        <f t="shared" si="217"/>
        <v>3</v>
      </c>
      <c r="O4625" s="16">
        <f t="shared" si="218"/>
        <v>3</v>
      </c>
    </row>
    <row r="4626" spans="7:15" ht="13.5" customHeight="1" x14ac:dyDescent="0.25">
      <c r="G4626" s="50">
        <v>42665</v>
      </c>
      <c r="H4626" s="51" t="s">
        <v>6</v>
      </c>
      <c r="I4626" s="124"/>
      <c r="J4626" s="51">
        <v>5</v>
      </c>
      <c r="K4626" s="51">
        <v>0</v>
      </c>
      <c r="L4626" s="52">
        <v>9</v>
      </c>
      <c r="M4626" s="49">
        <f t="shared" si="216"/>
        <v>2443</v>
      </c>
      <c r="N4626" s="2">
        <f t="shared" si="217"/>
        <v>3</v>
      </c>
      <c r="O4626" s="16">
        <f t="shared" si="218"/>
        <v>3</v>
      </c>
    </row>
    <row r="4627" spans="7:15" ht="13.5" customHeight="1" x14ac:dyDescent="0.25">
      <c r="G4627" s="50">
        <v>42665</v>
      </c>
      <c r="H4627" s="51" t="s">
        <v>6</v>
      </c>
      <c r="I4627" s="124"/>
      <c r="J4627" s="51">
        <v>5</v>
      </c>
      <c r="K4627" s="51">
        <v>0</v>
      </c>
      <c r="L4627" s="52">
        <v>9</v>
      </c>
      <c r="M4627" s="49">
        <f t="shared" si="216"/>
        <v>2443</v>
      </c>
      <c r="N4627" s="2">
        <f t="shared" si="217"/>
        <v>2</v>
      </c>
      <c r="O4627" s="16">
        <f t="shared" si="218"/>
        <v>3</v>
      </c>
    </row>
    <row r="4628" spans="7:15" ht="13.5" customHeight="1" x14ac:dyDescent="0.25">
      <c r="G4628" s="50">
        <v>42665</v>
      </c>
      <c r="H4628" s="51" t="s">
        <v>6</v>
      </c>
      <c r="I4628" s="124"/>
      <c r="J4628" s="51">
        <v>5</v>
      </c>
      <c r="K4628" s="51">
        <v>0</v>
      </c>
      <c r="L4628" s="52">
        <v>9</v>
      </c>
      <c r="M4628" s="49">
        <f t="shared" si="216"/>
        <v>2443</v>
      </c>
      <c r="N4628" s="2">
        <f t="shared" si="217"/>
        <v>1</v>
      </c>
      <c r="O4628" s="16">
        <f t="shared" si="218"/>
        <v>3</v>
      </c>
    </row>
    <row r="4629" spans="7:15" ht="13.5" customHeight="1" x14ac:dyDescent="0.25">
      <c r="G4629" s="50">
        <v>42665</v>
      </c>
      <c r="H4629" s="51" t="s">
        <v>6</v>
      </c>
      <c r="I4629" s="124"/>
      <c r="J4629" s="51">
        <v>5</v>
      </c>
      <c r="K4629" s="51">
        <v>0</v>
      </c>
      <c r="L4629" s="52">
        <v>10</v>
      </c>
      <c r="M4629" s="49">
        <f t="shared" si="216"/>
        <v>2444</v>
      </c>
      <c r="N4629" s="2">
        <f t="shared" si="217"/>
        <v>3</v>
      </c>
      <c r="O4629" s="16">
        <f t="shared" si="218"/>
        <v>3</v>
      </c>
    </row>
    <row r="4630" spans="7:15" ht="13.5" customHeight="1" x14ac:dyDescent="0.25">
      <c r="G4630" s="50">
        <v>42665</v>
      </c>
      <c r="H4630" s="51" t="s">
        <v>6</v>
      </c>
      <c r="I4630" s="124"/>
      <c r="J4630" s="51">
        <v>5</v>
      </c>
      <c r="K4630" s="51">
        <v>0</v>
      </c>
      <c r="L4630" s="52">
        <v>10</v>
      </c>
      <c r="M4630" s="49">
        <f t="shared" si="216"/>
        <v>2444</v>
      </c>
      <c r="N4630" s="2">
        <f t="shared" si="217"/>
        <v>3</v>
      </c>
      <c r="O4630" s="16">
        <f t="shared" si="218"/>
        <v>3</v>
      </c>
    </row>
    <row r="4631" spans="7:15" ht="13.5" customHeight="1" x14ac:dyDescent="0.25">
      <c r="G4631" s="50">
        <v>42665</v>
      </c>
      <c r="H4631" s="51" t="s">
        <v>6</v>
      </c>
      <c r="I4631" s="124"/>
      <c r="J4631" s="51">
        <v>5</v>
      </c>
      <c r="K4631" s="51">
        <v>0</v>
      </c>
      <c r="L4631" s="52">
        <v>10</v>
      </c>
      <c r="M4631" s="49">
        <f t="shared" si="216"/>
        <v>2444</v>
      </c>
      <c r="N4631" s="2">
        <f t="shared" si="217"/>
        <v>3</v>
      </c>
      <c r="O4631" s="16">
        <f t="shared" si="218"/>
        <v>3</v>
      </c>
    </row>
    <row r="4632" spans="7:15" ht="13.5" customHeight="1" x14ac:dyDescent="0.25">
      <c r="G4632" s="50">
        <v>42665</v>
      </c>
      <c r="H4632" s="51" t="s">
        <v>6</v>
      </c>
      <c r="I4632" s="124"/>
      <c r="J4632" s="51">
        <v>5</v>
      </c>
      <c r="K4632" s="51">
        <v>0</v>
      </c>
      <c r="L4632" s="52">
        <v>10</v>
      </c>
      <c r="M4632" s="49">
        <f t="shared" si="216"/>
        <v>2444</v>
      </c>
      <c r="N4632" s="2">
        <f t="shared" si="217"/>
        <v>2</v>
      </c>
      <c r="O4632" s="16">
        <f t="shared" si="218"/>
        <v>3</v>
      </c>
    </row>
    <row r="4633" spans="7:15" ht="13.5" customHeight="1" x14ac:dyDescent="0.25">
      <c r="G4633" s="50">
        <v>42665</v>
      </c>
      <c r="H4633" s="51" t="s">
        <v>4</v>
      </c>
      <c r="I4633" s="124"/>
      <c r="J4633" s="51">
        <v>4</v>
      </c>
      <c r="K4633" s="51">
        <v>6</v>
      </c>
      <c r="L4633" s="52">
        <v>10</v>
      </c>
      <c r="M4633" s="49">
        <f t="shared" si="216"/>
        <v>2444</v>
      </c>
      <c r="N4633" s="2">
        <f t="shared" si="217"/>
        <v>1</v>
      </c>
      <c r="O4633" s="16">
        <f t="shared" si="218"/>
        <v>3</v>
      </c>
    </row>
    <row r="4634" spans="7:15" ht="13.5" customHeight="1" x14ac:dyDescent="0.25">
      <c r="G4634" s="50">
        <v>42672</v>
      </c>
      <c r="H4634" s="51" t="s">
        <v>21</v>
      </c>
      <c r="I4634" s="124"/>
      <c r="J4634" s="51">
        <v>3</v>
      </c>
      <c r="K4634" s="51">
        <v>0</v>
      </c>
      <c r="L4634" s="52">
        <v>1</v>
      </c>
      <c r="M4634" s="49">
        <f t="shared" si="216"/>
        <v>2445</v>
      </c>
      <c r="N4634" s="2">
        <f t="shared" si="217"/>
        <v>3</v>
      </c>
      <c r="O4634" s="16">
        <f t="shared" si="218"/>
        <v>3</v>
      </c>
    </row>
    <row r="4635" spans="7:15" ht="13.5" customHeight="1" x14ac:dyDescent="0.25">
      <c r="G4635" s="50">
        <v>42672</v>
      </c>
      <c r="H4635" s="51" t="s">
        <v>21</v>
      </c>
      <c r="I4635" s="124"/>
      <c r="J4635" s="51">
        <v>3</v>
      </c>
      <c r="K4635" s="51">
        <v>0</v>
      </c>
      <c r="L4635" s="52">
        <v>1</v>
      </c>
      <c r="M4635" s="49">
        <f t="shared" si="216"/>
        <v>2445</v>
      </c>
      <c r="N4635" s="2">
        <f t="shared" si="217"/>
        <v>3</v>
      </c>
      <c r="O4635" s="16">
        <f t="shared" si="218"/>
        <v>3</v>
      </c>
    </row>
    <row r="4636" spans="7:15" ht="13.5" customHeight="1" x14ac:dyDescent="0.25">
      <c r="G4636" s="50">
        <v>42672</v>
      </c>
      <c r="H4636" s="51" t="s">
        <v>21</v>
      </c>
      <c r="I4636" s="124"/>
      <c r="J4636" s="51">
        <v>3</v>
      </c>
      <c r="K4636" s="51">
        <v>0</v>
      </c>
      <c r="L4636" s="52">
        <v>1</v>
      </c>
      <c r="M4636" s="49">
        <f t="shared" si="216"/>
        <v>2445</v>
      </c>
      <c r="N4636" s="2">
        <f t="shared" si="217"/>
        <v>3</v>
      </c>
      <c r="O4636" s="16">
        <f t="shared" si="218"/>
        <v>3</v>
      </c>
    </row>
    <row r="4637" spans="7:15" ht="13.5" customHeight="1" x14ac:dyDescent="0.25">
      <c r="G4637" s="50">
        <v>42672</v>
      </c>
      <c r="H4637" s="51" t="s">
        <v>21</v>
      </c>
      <c r="I4637" s="124"/>
      <c r="J4637" s="51">
        <v>3</v>
      </c>
      <c r="K4637" s="51">
        <v>0</v>
      </c>
      <c r="L4637" s="52">
        <v>1</v>
      </c>
      <c r="M4637" s="49">
        <f t="shared" si="216"/>
        <v>2445</v>
      </c>
      <c r="N4637" s="2">
        <f t="shared" si="217"/>
        <v>2</v>
      </c>
      <c r="O4637" s="16">
        <f t="shared" si="218"/>
        <v>3</v>
      </c>
    </row>
    <row r="4638" spans="7:15" ht="13.5" customHeight="1" x14ac:dyDescent="0.25">
      <c r="G4638" s="50">
        <v>42672</v>
      </c>
      <c r="H4638" s="51" t="s">
        <v>21</v>
      </c>
      <c r="I4638" s="124"/>
      <c r="J4638" s="51">
        <v>3</v>
      </c>
      <c r="K4638" s="51">
        <v>0</v>
      </c>
      <c r="L4638" s="52">
        <v>1</v>
      </c>
      <c r="M4638" s="49">
        <f t="shared" si="216"/>
        <v>2445</v>
      </c>
      <c r="N4638" s="2">
        <f t="shared" si="217"/>
        <v>1</v>
      </c>
      <c r="O4638" s="16">
        <f t="shared" si="218"/>
        <v>3</v>
      </c>
    </row>
    <row r="4639" spans="7:15" ht="13.5" customHeight="1" x14ac:dyDescent="0.25">
      <c r="G4639" s="50">
        <v>42672</v>
      </c>
      <c r="H4639" s="51" t="s">
        <v>21</v>
      </c>
      <c r="I4639" s="124"/>
      <c r="J4639" s="51">
        <v>3</v>
      </c>
      <c r="K4639" s="51">
        <v>0</v>
      </c>
      <c r="L4639" s="52">
        <v>2</v>
      </c>
      <c r="M4639" s="49">
        <f t="shared" si="216"/>
        <v>2446</v>
      </c>
      <c r="N4639" s="2">
        <f t="shared" si="217"/>
        <v>3</v>
      </c>
      <c r="O4639" s="16">
        <f t="shared" si="218"/>
        <v>3</v>
      </c>
    </row>
    <row r="4640" spans="7:15" ht="13.5" customHeight="1" x14ac:dyDescent="0.25">
      <c r="G4640" s="50">
        <v>42672</v>
      </c>
      <c r="H4640" s="51" t="s">
        <v>21</v>
      </c>
      <c r="I4640" s="124"/>
      <c r="J4640" s="51">
        <v>3</v>
      </c>
      <c r="K4640" s="51">
        <v>0</v>
      </c>
      <c r="L4640" s="52">
        <v>2</v>
      </c>
      <c r="M4640" s="49">
        <f t="shared" si="216"/>
        <v>2446</v>
      </c>
      <c r="N4640" s="2">
        <f t="shared" si="217"/>
        <v>3</v>
      </c>
      <c r="O4640" s="16">
        <f t="shared" si="218"/>
        <v>3</v>
      </c>
    </row>
    <row r="4641" spans="7:15" ht="13.5" customHeight="1" x14ac:dyDescent="0.25">
      <c r="G4641" s="50">
        <v>42672</v>
      </c>
      <c r="H4641" s="51" t="s">
        <v>21</v>
      </c>
      <c r="I4641" s="124"/>
      <c r="J4641" s="51">
        <v>3</v>
      </c>
      <c r="K4641" s="51">
        <v>0</v>
      </c>
      <c r="L4641" s="52">
        <v>2</v>
      </c>
      <c r="M4641" s="49">
        <f t="shared" si="216"/>
        <v>2446</v>
      </c>
      <c r="N4641" s="2">
        <f t="shared" si="217"/>
        <v>3</v>
      </c>
      <c r="O4641" s="16">
        <f t="shared" si="218"/>
        <v>3</v>
      </c>
    </row>
    <row r="4642" spans="7:15" ht="13.5" customHeight="1" x14ac:dyDescent="0.25">
      <c r="G4642" s="50">
        <v>42672</v>
      </c>
      <c r="H4642" s="51" t="s">
        <v>21</v>
      </c>
      <c r="I4642" s="124"/>
      <c r="J4642" s="51">
        <v>3</v>
      </c>
      <c r="K4642" s="51">
        <v>0</v>
      </c>
      <c r="L4642" s="52">
        <v>2</v>
      </c>
      <c r="M4642" s="49">
        <f t="shared" si="216"/>
        <v>2446</v>
      </c>
      <c r="N4642" s="2">
        <f t="shared" si="217"/>
        <v>2</v>
      </c>
      <c r="O4642" s="16">
        <f t="shared" si="218"/>
        <v>3</v>
      </c>
    </row>
    <row r="4643" spans="7:15" ht="13.5" customHeight="1" x14ac:dyDescent="0.25">
      <c r="G4643" s="50">
        <v>42672</v>
      </c>
      <c r="H4643" s="51" t="s">
        <v>21</v>
      </c>
      <c r="I4643" s="124"/>
      <c r="J4643" s="51">
        <v>3</v>
      </c>
      <c r="K4643" s="51">
        <v>0</v>
      </c>
      <c r="L4643" s="52">
        <v>2</v>
      </c>
      <c r="M4643" s="49">
        <f t="shared" si="216"/>
        <v>2446</v>
      </c>
      <c r="N4643" s="2">
        <f t="shared" si="217"/>
        <v>1</v>
      </c>
      <c r="O4643" s="16">
        <f t="shared" si="218"/>
        <v>3</v>
      </c>
    </row>
    <row r="4644" spans="7:15" ht="13.5" customHeight="1" x14ac:dyDescent="0.25">
      <c r="G4644" s="50">
        <v>42672</v>
      </c>
      <c r="H4644" s="51" t="s">
        <v>21</v>
      </c>
      <c r="I4644" s="124"/>
      <c r="J4644" s="51">
        <v>3</v>
      </c>
      <c r="K4644" s="51">
        <v>0</v>
      </c>
      <c r="L4644" s="52">
        <v>3</v>
      </c>
      <c r="M4644" s="49">
        <f t="shared" si="216"/>
        <v>2447</v>
      </c>
      <c r="N4644" s="2">
        <f t="shared" si="217"/>
        <v>3</v>
      </c>
      <c r="O4644" s="16">
        <f t="shared" si="218"/>
        <v>3</v>
      </c>
    </row>
    <row r="4645" spans="7:15" ht="13.5" customHeight="1" x14ac:dyDescent="0.25">
      <c r="G4645" s="50">
        <v>42672</v>
      </c>
      <c r="H4645" s="51" t="s">
        <v>21</v>
      </c>
      <c r="I4645" s="124"/>
      <c r="J4645" s="51">
        <v>3</v>
      </c>
      <c r="K4645" s="51">
        <v>0</v>
      </c>
      <c r="L4645" s="52">
        <v>3</v>
      </c>
      <c r="M4645" s="49">
        <f t="shared" si="216"/>
        <v>2447</v>
      </c>
      <c r="N4645" s="2">
        <f t="shared" si="217"/>
        <v>3</v>
      </c>
      <c r="O4645" s="16">
        <f t="shared" si="218"/>
        <v>3</v>
      </c>
    </row>
    <row r="4646" spans="7:15" ht="13.5" customHeight="1" x14ac:dyDescent="0.25">
      <c r="G4646" s="50">
        <v>42672</v>
      </c>
      <c r="H4646" s="51" t="s">
        <v>21</v>
      </c>
      <c r="I4646" s="124"/>
      <c r="J4646" s="51">
        <v>3</v>
      </c>
      <c r="K4646" s="51">
        <v>0</v>
      </c>
      <c r="L4646" s="52">
        <v>3</v>
      </c>
      <c r="M4646" s="49">
        <f t="shared" si="216"/>
        <v>2447</v>
      </c>
      <c r="N4646" s="2">
        <f t="shared" si="217"/>
        <v>3</v>
      </c>
      <c r="O4646" s="16">
        <f t="shared" si="218"/>
        <v>3</v>
      </c>
    </row>
    <row r="4647" spans="7:15" ht="13.5" customHeight="1" x14ac:dyDescent="0.25">
      <c r="G4647" s="50">
        <v>42672</v>
      </c>
      <c r="H4647" s="51" t="s">
        <v>21</v>
      </c>
      <c r="I4647" s="124"/>
      <c r="J4647" s="51">
        <v>3</v>
      </c>
      <c r="K4647" s="51">
        <v>0</v>
      </c>
      <c r="L4647" s="52">
        <v>3</v>
      </c>
      <c r="M4647" s="49">
        <f t="shared" si="216"/>
        <v>2447</v>
      </c>
      <c r="N4647" s="2">
        <f t="shared" si="217"/>
        <v>2</v>
      </c>
      <c r="O4647" s="16">
        <f t="shared" si="218"/>
        <v>3</v>
      </c>
    </row>
    <row r="4648" spans="7:15" ht="13.5" customHeight="1" x14ac:dyDescent="0.25">
      <c r="G4648" s="50">
        <v>42672</v>
      </c>
      <c r="H4648" s="51" t="s">
        <v>21</v>
      </c>
      <c r="I4648" s="124"/>
      <c r="J4648" s="51">
        <v>3</v>
      </c>
      <c r="K4648" s="51">
        <v>0</v>
      </c>
      <c r="L4648" s="52">
        <v>3</v>
      </c>
      <c r="M4648" s="49">
        <f t="shared" si="216"/>
        <v>2447</v>
      </c>
      <c r="N4648" s="2">
        <f t="shared" si="217"/>
        <v>1</v>
      </c>
      <c r="O4648" s="16">
        <f t="shared" si="218"/>
        <v>3</v>
      </c>
    </row>
    <row r="4649" spans="7:15" ht="13.5" customHeight="1" x14ac:dyDescent="0.25">
      <c r="G4649" s="50">
        <v>42672</v>
      </c>
      <c r="H4649" s="51" t="s">
        <v>21</v>
      </c>
      <c r="I4649" s="124"/>
      <c r="J4649" s="51">
        <v>3</v>
      </c>
      <c r="K4649" s="51">
        <v>0</v>
      </c>
      <c r="L4649" s="52">
        <v>4</v>
      </c>
      <c r="M4649" s="49">
        <f t="shared" si="216"/>
        <v>2448</v>
      </c>
      <c r="N4649" s="2">
        <f t="shared" si="217"/>
        <v>3</v>
      </c>
      <c r="O4649" s="16">
        <f t="shared" si="218"/>
        <v>3</v>
      </c>
    </row>
    <row r="4650" spans="7:15" ht="13.5" customHeight="1" x14ac:dyDescent="0.25">
      <c r="G4650" s="50">
        <v>42672</v>
      </c>
      <c r="H4650" s="51" t="s">
        <v>21</v>
      </c>
      <c r="I4650" s="124"/>
      <c r="J4650" s="51">
        <v>3</v>
      </c>
      <c r="K4650" s="51">
        <v>0</v>
      </c>
      <c r="L4650" s="52">
        <v>4</v>
      </c>
      <c r="M4650" s="49">
        <f t="shared" si="216"/>
        <v>2448</v>
      </c>
      <c r="N4650" s="2">
        <f t="shared" si="217"/>
        <v>3</v>
      </c>
      <c r="O4650" s="16">
        <f t="shared" si="218"/>
        <v>3</v>
      </c>
    </row>
    <row r="4651" spans="7:15" ht="13.5" customHeight="1" x14ac:dyDescent="0.25">
      <c r="G4651" s="50">
        <v>42672</v>
      </c>
      <c r="H4651" s="51" t="s">
        <v>21</v>
      </c>
      <c r="I4651" s="124"/>
      <c r="J4651" s="51">
        <v>3</v>
      </c>
      <c r="K4651" s="51">
        <v>0</v>
      </c>
      <c r="L4651" s="52">
        <v>4</v>
      </c>
      <c r="M4651" s="49">
        <f t="shared" si="216"/>
        <v>2448</v>
      </c>
      <c r="N4651" s="2">
        <f t="shared" si="217"/>
        <v>3</v>
      </c>
      <c r="O4651" s="16">
        <f t="shared" si="218"/>
        <v>3</v>
      </c>
    </row>
    <row r="4652" spans="7:15" ht="13.5" customHeight="1" x14ac:dyDescent="0.25">
      <c r="G4652" s="50">
        <v>42672</v>
      </c>
      <c r="H4652" s="51" t="s">
        <v>21</v>
      </c>
      <c r="I4652" s="124"/>
      <c r="J4652" s="51">
        <v>3</v>
      </c>
      <c r="K4652" s="51">
        <v>0</v>
      </c>
      <c r="L4652" s="52">
        <v>4</v>
      </c>
      <c r="M4652" s="49">
        <f t="shared" si="216"/>
        <v>2448</v>
      </c>
      <c r="N4652" s="2">
        <f t="shared" si="217"/>
        <v>2</v>
      </c>
      <c r="O4652" s="16">
        <f t="shared" si="218"/>
        <v>3</v>
      </c>
    </row>
    <row r="4653" spans="7:15" ht="13.5" customHeight="1" x14ac:dyDescent="0.25">
      <c r="G4653" s="50">
        <v>42672</v>
      </c>
      <c r="H4653" s="51" t="s">
        <v>21</v>
      </c>
      <c r="I4653" s="124"/>
      <c r="J4653" s="51">
        <v>3</v>
      </c>
      <c r="K4653" s="51">
        <v>0</v>
      </c>
      <c r="L4653" s="52">
        <v>4</v>
      </c>
      <c r="M4653" s="49">
        <f t="shared" si="216"/>
        <v>2448</v>
      </c>
      <c r="N4653" s="2">
        <f t="shared" si="217"/>
        <v>1</v>
      </c>
      <c r="O4653" s="16">
        <f t="shared" si="218"/>
        <v>3</v>
      </c>
    </row>
    <row r="4654" spans="7:15" ht="13.5" customHeight="1" x14ac:dyDescent="0.25">
      <c r="G4654" s="50">
        <v>42672</v>
      </c>
      <c r="H4654" s="51" t="s">
        <v>21</v>
      </c>
      <c r="I4654" s="124"/>
      <c r="J4654" s="51">
        <v>3</v>
      </c>
      <c r="K4654" s="51">
        <v>0</v>
      </c>
      <c r="L4654" s="52">
        <v>5</v>
      </c>
      <c r="M4654" s="49">
        <f t="shared" si="216"/>
        <v>2449</v>
      </c>
      <c r="N4654" s="2">
        <f t="shared" si="217"/>
        <v>3</v>
      </c>
      <c r="O4654" s="16">
        <f t="shared" si="218"/>
        <v>3</v>
      </c>
    </row>
    <row r="4655" spans="7:15" ht="13.5" customHeight="1" x14ac:dyDescent="0.25">
      <c r="G4655" s="50">
        <v>42672</v>
      </c>
      <c r="H4655" s="51" t="s">
        <v>21</v>
      </c>
      <c r="I4655" s="124"/>
      <c r="J4655" s="51">
        <v>3</v>
      </c>
      <c r="K4655" s="51">
        <v>0</v>
      </c>
      <c r="L4655" s="52">
        <v>5</v>
      </c>
      <c r="M4655" s="49">
        <f t="shared" si="216"/>
        <v>2449</v>
      </c>
      <c r="N4655" s="2">
        <f t="shared" si="217"/>
        <v>3</v>
      </c>
      <c r="O4655" s="16">
        <f t="shared" si="218"/>
        <v>3</v>
      </c>
    </row>
    <row r="4656" spans="7:15" ht="13.5" customHeight="1" x14ac:dyDescent="0.25">
      <c r="G4656" s="50">
        <v>42672</v>
      </c>
      <c r="H4656" s="51" t="s">
        <v>21</v>
      </c>
      <c r="I4656" s="124"/>
      <c r="J4656" s="51">
        <v>3</v>
      </c>
      <c r="K4656" s="51">
        <v>0</v>
      </c>
      <c r="L4656" s="52">
        <v>5</v>
      </c>
      <c r="M4656" s="49">
        <f t="shared" si="216"/>
        <v>2449</v>
      </c>
      <c r="N4656" s="2">
        <f t="shared" si="217"/>
        <v>3</v>
      </c>
      <c r="O4656" s="16">
        <f t="shared" si="218"/>
        <v>3</v>
      </c>
    </row>
    <row r="4657" spans="7:15" ht="13.5" customHeight="1" x14ac:dyDescent="0.25">
      <c r="G4657" s="50">
        <v>42672</v>
      </c>
      <c r="H4657" s="51" t="s">
        <v>21</v>
      </c>
      <c r="I4657" s="124"/>
      <c r="J4657" s="51">
        <v>3</v>
      </c>
      <c r="K4657" s="51">
        <v>0</v>
      </c>
      <c r="L4657" s="52">
        <v>5</v>
      </c>
      <c r="M4657" s="49">
        <f t="shared" si="216"/>
        <v>2449</v>
      </c>
      <c r="N4657" s="2">
        <f t="shared" si="217"/>
        <v>2</v>
      </c>
      <c r="O4657" s="16">
        <f t="shared" si="218"/>
        <v>3</v>
      </c>
    </row>
    <row r="4658" spans="7:15" ht="13.5" customHeight="1" x14ac:dyDescent="0.25">
      <c r="G4658" s="50">
        <v>42672</v>
      </c>
      <c r="H4658" s="51" t="s">
        <v>21</v>
      </c>
      <c r="I4658" s="124"/>
      <c r="J4658" s="51">
        <v>3</v>
      </c>
      <c r="K4658" s="51">
        <v>0</v>
      </c>
      <c r="L4658" s="52">
        <v>5</v>
      </c>
      <c r="M4658" s="49">
        <f t="shared" si="216"/>
        <v>2449</v>
      </c>
      <c r="N4658" s="2">
        <f t="shared" si="217"/>
        <v>1</v>
      </c>
      <c r="O4658" s="16">
        <f t="shared" si="218"/>
        <v>3</v>
      </c>
    </row>
    <row r="4659" spans="7:15" ht="13.5" customHeight="1" x14ac:dyDescent="0.25">
      <c r="G4659" s="50">
        <v>42672</v>
      </c>
      <c r="H4659" s="51" t="s">
        <v>21</v>
      </c>
      <c r="I4659" s="124"/>
      <c r="J4659" s="51">
        <v>3</v>
      </c>
      <c r="K4659" s="51">
        <v>0</v>
      </c>
      <c r="L4659" s="52">
        <v>6</v>
      </c>
      <c r="M4659" s="49">
        <f t="shared" si="216"/>
        <v>2450</v>
      </c>
      <c r="N4659" s="2">
        <f t="shared" si="217"/>
        <v>3</v>
      </c>
      <c r="O4659" s="16">
        <f t="shared" si="218"/>
        <v>3</v>
      </c>
    </row>
    <row r="4660" spans="7:15" ht="13.5" customHeight="1" x14ac:dyDescent="0.25">
      <c r="G4660" s="50">
        <v>42672</v>
      </c>
      <c r="H4660" s="51" t="s">
        <v>21</v>
      </c>
      <c r="I4660" s="124"/>
      <c r="J4660" s="51">
        <v>3</v>
      </c>
      <c r="K4660" s="51">
        <v>0</v>
      </c>
      <c r="L4660" s="52">
        <v>6</v>
      </c>
      <c r="M4660" s="49">
        <f t="shared" si="216"/>
        <v>2450</v>
      </c>
      <c r="N4660" s="2">
        <f t="shared" si="217"/>
        <v>3</v>
      </c>
      <c r="O4660" s="16">
        <f t="shared" si="218"/>
        <v>3</v>
      </c>
    </row>
    <row r="4661" spans="7:15" ht="13.5" customHeight="1" x14ac:dyDescent="0.25">
      <c r="G4661" s="50">
        <v>42672</v>
      </c>
      <c r="H4661" s="51" t="s">
        <v>21</v>
      </c>
      <c r="I4661" s="124"/>
      <c r="J4661" s="51">
        <v>3</v>
      </c>
      <c r="K4661" s="51">
        <v>0</v>
      </c>
      <c r="L4661" s="52">
        <v>6</v>
      </c>
      <c r="M4661" s="49">
        <f t="shared" si="216"/>
        <v>2450</v>
      </c>
      <c r="N4661" s="2">
        <f t="shared" si="217"/>
        <v>3</v>
      </c>
      <c r="O4661" s="16">
        <f t="shared" si="218"/>
        <v>3</v>
      </c>
    </row>
    <row r="4662" spans="7:15" ht="13.5" customHeight="1" x14ac:dyDescent="0.25">
      <c r="G4662" s="50">
        <v>42672</v>
      </c>
      <c r="H4662" s="51" t="s">
        <v>21</v>
      </c>
      <c r="I4662" s="124"/>
      <c r="J4662" s="51">
        <v>3</v>
      </c>
      <c r="K4662" s="51">
        <v>0</v>
      </c>
      <c r="L4662" s="52">
        <v>6</v>
      </c>
      <c r="M4662" s="49">
        <f t="shared" si="216"/>
        <v>2450</v>
      </c>
      <c r="N4662" s="2">
        <f t="shared" si="217"/>
        <v>2</v>
      </c>
      <c r="O4662" s="16">
        <f t="shared" si="218"/>
        <v>3</v>
      </c>
    </row>
    <row r="4663" spans="7:15" ht="13.5" customHeight="1" x14ac:dyDescent="0.25">
      <c r="G4663" s="50">
        <v>42672</v>
      </c>
      <c r="H4663" s="51" t="s">
        <v>21</v>
      </c>
      <c r="I4663" s="124"/>
      <c r="J4663" s="51">
        <v>3</v>
      </c>
      <c r="K4663" s="51">
        <v>0</v>
      </c>
      <c r="L4663" s="52">
        <v>6</v>
      </c>
      <c r="M4663" s="49">
        <f t="shared" si="216"/>
        <v>2450</v>
      </c>
      <c r="N4663" s="2">
        <f t="shared" si="217"/>
        <v>1</v>
      </c>
      <c r="O4663" s="16">
        <f t="shared" si="218"/>
        <v>3</v>
      </c>
    </row>
    <row r="4664" spans="7:15" ht="13.5" customHeight="1" x14ac:dyDescent="0.25">
      <c r="G4664" s="50">
        <v>42672</v>
      </c>
      <c r="H4664" s="51" t="s">
        <v>21</v>
      </c>
      <c r="I4664" s="124"/>
      <c r="J4664" s="51">
        <v>3</v>
      </c>
      <c r="K4664" s="51">
        <v>0</v>
      </c>
      <c r="L4664" s="52">
        <v>7</v>
      </c>
      <c r="M4664" s="49">
        <f t="shared" si="216"/>
        <v>2451</v>
      </c>
      <c r="N4664" s="2">
        <f t="shared" si="217"/>
        <v>3</v>
      </c>
      <c r="O4664" s="16">
        <f t="shared" si="218"/>
        <v>3</v>
      </c>
    </row>
    <row r="4665" spans="7:15" ht="13.5" customHeight="1" x14ac:dyDescent="0.25">
      <c r="G4665" s="50">
        <v>42672</v>
      </c>
      <c r="H4665" s="51" t="s">
        <v>21</v>
      </c>
      <c r="I4665" s="124"/>
      <c r="J4665" s="51">
        <v>3</v>
      </c>
      <c r="K4665" s="51">
        <v>0</v>
      </c>
      <c r="L4665" s="52">
        <v>7</v>
      </c>
      <c r="M4665" s="49">
        <f t="shared" si="216"/>
        <v>2451</v>
      </c>
      <c r="N4665" s="2">
        <f t="shared" si="217"/>
        <v>3</v>
      </c>
      <c r="O4665" s="16">
        <f t="shared" si="218"/>
        <v>3</v>
      </c>
    </row>
    <row r="4666" spans="7:15" ht="13.5" customHeight="1" x14ac:dyDescent="0.25">
      <c r="G4666" s="50">
        <v>42672</v>
      </c>
      <c r="H4666" s="51" t="s">
        <v>21</v>
      </c>
      <c r="I4666" s="124"/>
      <c r="J4666" s="51">
        <v>3</v>
      </c>
      <c r="K4666" s="51">
        <v>0</v>
      </c>
      <c r="L4666" s="52">
        <v>7</v>
      </c>
      <c r="M4666" s="49">
        <f t="shared" si="216"/>
        <v>2451</v>
      </c>
      <c r="N4666" s="2">
        <f t="shared" si="217"/>
        <v>3</v>
      </c>
      <c r="O4666" s="16">
        <f t="shared" si="218"/>
        <v>3</v>
      </c>
    </row>
    <row r="4667" spans="7:15" ht="13.5" customHeight="1" x14ac:dyDescent="0.25">
      <c r="G4667" s="50">
        <v>42672</v>
      </c>
      <c r="H4667" s="51" t="s">
        <v>21</v>
      </c>
      <c r="I4667" s="124"/>
      <c r="J4667" s="51">
        <v>3</v>
      </c>
      <c r="K4667" s="51">
        <v>0</v>
      </c>
      <c r="L4667" s="52">
        <v>7</v>
      </c>
      <c r="M4667" s="49">
        <f t="shared" si="216"/>
        <v>2451</v>
      </c>
      <c r="N4667" s="2">
        <f t="shared" si="217"/>
        <v>2</v>
      </c>
      <c r="O4667" s="16">
        <f t="shared" si="218"/>
        <v>3</v>
      </c>
    </row>
    <row r="4668" spans="7:15" ht="13.5" customHeight="1" x14ac:dyDescent="0.25">
      <c r="G4668" s="50">
        <v>42672</v>
      </c>
      <c r="H4668" s="51" t="s">
        <v>21</v>
      </c>
      <c r="I4668" s="124"/>
      <c r="J4668" s="51">
        <v>3</v>
      </c>
      <c r="K4668" s="51">
        <v>0</v>
      </c>
      <c r="L4668" s="52">
        <v>7</v>
      </c>
      <c r="M4668" s="49">
        <f t="shared" si="216"/>
        <v>2451</v>
      </c>
      <c r="N4668" s="2">
        <f t="shared" si="217"/>
        <v>1</v>
      </c>
      <c r="O4668" s="16">
        <f t="shared" si="218"/>
        <v>3</v>
      </c>
    </row>
    <row r="4669" spans="7:15" ht="13.5" customHeight="1" x14ac:dyDescent="0.25">
      <c r="G4669" s="50">
        <v>42672</v>
      </c>
      <c r="H4669" s="51" t="s">
        <v>21</v>
      </c>
      <c r="I4669" s="124"/>
      <c r="J4669" s="51">
        <v>3</v>
      </c>
      <c r="K4669" s="51">
        <v>0</v>
      </c>
      <c r="L4669" s="52">
        <v>8</v>
      </c>
      <c r="M4669" s="49">
        <f t="shared" si="216"/>
        <v>2452</v>
      </c>
      <c r="N4669" s="2">
        <f t="shared" si="217"/>
        <v>3</v>
      </c>
      <c r="O4669" s="16">
        <f t="shared" si="218"/>
        <v>3</v>
      </c>
    </row>
    <row r="4670" spans="7:15" ht="13.5" customHeight="1" x14ac:dyDescent="0.25">
      <c r="G4670" s="50">
        <v>42672</v>
      </c>
      <c r="H4670" s="51" t="s">
        <v>21</v>
      </c>
      <c r="I4670" s="124"/>
      <c r="J4670" s="51">
        <v>3</v>
      </c>
      <c r="K4670" s="51">
        <v>0</v>
      </c>
      <c r="L4670" s="52">
        <v>8</v>
      </c>
      <c r="M4670" s="49">
        <f t="shared" si="216"/>
        <v>2452</v>
      </c>
      <c r="N4670" s="2">
        <f t="shared" si="217"/>
        <v>3</v>
      </c>
      <c r="O4670" s="16">
        <f t="shared" si="218"/>
        <v>3</v>
      </c>
    </row>
    <row r="4671" spans="7:15" ht="13.5" customHeight="1" x14ac:dyDescent="0.25">
      <c r="G4671" s="50">
        <v>42672</v>
      </c>
      <c r="H4671" s="51" t="s">
        <v>21</v>
      </c>
      <c r="I4671" s="124"/>
      <c r="J4671" s="51">
        <v>3</v>
      </c>
      <c r="K4671" s="51">
        <v>0</v>
      </c>
      <c r="L4671" s="52">
        <v>8</v>
      </c>
      <c r="M4671" s="49">
        <f t="shared" si="216"/>
        <v>2452</v>
      </c>
      <c r="N4671" s="2">
        <f t="shared" si="217"/>
        <v>3</v>
      </c>
      <c r="O4671" s="16">
        <f t="shared" si="218"/>
        <v>3</v>
      </c>
    </row>
    <row r="4672" spans="7:15" ht="13.5" customHeight="1" x14ac:dyDescent="0.25">
      <c r="G4672" s="50">
        <v>42672</v>
      </c>
      <c r="H4672" s="51" t="s">
        <v>21</v>
      </c>
      <c r="I4672" s="124"/>
      <c r="J4672" s="51">
        <v>3</v>
      </c>
      <c r="K4672" s="51">
        <v>0</v>
      </c>
      <c r="L4672" s="52">
        <v>8</v>
      </c>
      <c r="M4672" s="49">
        <f t="shared" si="216"/>
        <v>2452</v>
      </c>
      <c r="N4672" s="2">
        <f t="shared" si="217"/>
        <v>2</v>
      </c>
      <c r="O4672" s="16">
        <f t="shared" si="218"/>
        <v>3</v>
      </c>
    </row>
    <row r="4673" spans="7:15" ht="13.5" customHeight="1" x14ac:dyDescent="0.25">
      <c r="G4673" s="50">
        <v>42672</v>
      </c>
      <c r="H4673" s="51" t="s">
        <v>21</v>
      </c>
      <c r="I4673" s="124"/>
      <c r="J4673" s="51">
        <v>3</v>
      </c>
      <c r="K4673" s="51">
        <v>0</v>
      </c>
      <c r="L4673" s="52">
        <v>8</v>
      </c>
      <c r="M4673" s="49">
        <f t="shared" si="216"/>
        <v>2452</v>
      </c>
      <c r="N4673" s="2">
        <f t="shared" si="217"/>
        <v>1</v>
      </c>
      <c r="O4673" s="16">
        <f t="shared" si="218"/>
        <v>3</v>
      </c>
    </row>
    <row r="4674" spans="7:15" ht="13.5" customHeight="1" x14ac:dyDescent="0.25">
      <c r="G4674" s="50">
        <v>42672</v>
      </c>
      <c r="H4674" s="51" t="s">
        <v>21</v>
      </c>
      <c r="I4674" s="124"/>
      <c r="J4674" s="51">
        <v>3</v>
      </c>
      <c r="K4674" s="51">
        <v>0</v>
      </c>
      <c r="L4674" s="52">
        <v>9</v>
      </c>
      <c r="M4674" s="49">
        <f t="shared" si="216"/>
        <v>2453</v>
      </c>
      <c r="N4674" s="2">
        <f t="shared" si="217"/>
        <v>3</v>
      </c>
      <c r="O4674" s="16">
        <f t="shared" si="218"/>
        <v>3</v>
      </c>
    </row>
    <row r="4675" spans="7:15" ht="13.5" customHeight="1" x14ac:dyDescent="0.25">
      <c r="G4675" s="50">
        <v>42672</v>
      </c>
      <c r="H4675" s="51" t="s">
        <v>21</v>
      </c>
      <c r="I4675" s="124"/>
      <c r="J4675" s="51">
        <v>3</v>
      </c>
      <c r="K4675" s="51">
        <v>0</v>
      </c>
      <c r="L4675" s="52">
        <v>9</v>
      </c>
      <c r="M4675" s="49">
        <f t="shared" si="216"/>
        <v>2453</v>
      </c>
      <c r="N4675" s="2">
        <f t="shared" si="217"/>
        <v>3</v>
      </c>
      <c r="O4675" s="16">
        <f t="shared" si="218"/>
        <v>3</v>
      </c>
    </row>
    <row r="4676" spans="7:15" ht="13.5" customHeight="1" x14ac:dyDescent="0.25">
      <c r="G4676" s="50">
        <v>42672</v>
      </c>
      <c r="H4676" s="51" t="s">
        <v>21</v>
      </c>
      <c r="I4676" s="124"/>
      <c r="J4676" s="51">
        <v>3</v>
      </c>
      <c r="K4676" s="51">
        <v>0</v>
      </c>
      <c r="L4676" s="52">
        <v>9</v>
      </c>
      <c r="M4676" s="49">
        <f t="shared" si="216"/>
        <v>2453</v>
      </c>
      <c r="N4676" s="2">
        <f t="shared" si="217"/>
        <v>3</v>
      </c>
      <c r="O4676" s="16">
        <f t="shared" si="218"/>
        <v>3</v>
      </c>
    </row>
    <row r="4677" spans="7:15" ht="13.5" customHeight="1" x14ac:dyDescent="0.25">
      <c r="G4677" s="50">
        <v>42672</v>
      </c>
      <c r="H4677" s="51" t="s">
        <v>21</v>
      </c>
      <c r="I4677" s="124"/>
      <c r="J4677" s="51">
        <v>3</v>
      </c>
      <c r="K4677" s="51">
        <v>0</v>
      </c>
      <c r="L4677" s="52">
        <v>9</v>
      </c>
      <c r="M4677" s="49">
        <f t="shared" si="216"/>
        <v>2453</v>
      </c>
      <c r="N4677" s="2">
        <f t="shared" si="217"/>
        <v>2</v>
      </c>
      <c r="O4677" s="16">
        <f t="shared" si="218"/>
        <v>3</v>
      </c>
    </row>
    <row r="4678" spans="7:15" ht="13.5" customHeight="1" x14ac:dyDescent="0.25">
      <c r="G4678" s="50">
        <v>42672</v>
      </c>
      <c r="H4678" s="51" t="s">
        <v>21</v>
      </c>
      <c r="I4678" s="124"/>
      <c r="J4678" s="51">
        <v>3</v>
      </c>
      <c r="K4678" s="51">
        <v>0</v>
      </c>
      <c r="L4678" s="52">
        <v>9</v>
      </c>
      <c r="M4678" s="49">
        <f t="shared" ref="M4678:M4741" si="219">IF(AND(G4678=G4677,L4678=L4677,I4678=I4677),M4677,M4677+1)</f>
        <v>2453</v>
      </c>
      <c r="N4678" s="2">
        <f t="shared" si="217"/>
        <v>1</v>
      </c>
      <c r="O4678" s="16">
        <f t="shared" si="218"/>
        <v>3</v>
      </c>
    </row>
    <row r="4679" spans="7:15" ht="13.5" customHeight="1" x14ac:dyDescent="0.25">
      <c r="G4679" s="50">
        <v>42675</v>
      </c>
      <c r="H4679" s="51" t="s">
        <v>21</v>
      </c>
      <c r="I4679" s="124"/>
      <c r="J4679" s="51">
        <v>3</v>
      </c>
      <c r="K4679" s="51">
        <v>0</v>
      </c>
      <c r="L4679" s="52">
        <v>2</v>
      </c>
      <c r="M4679" s="49">
        <f t="shared" si="219"/>
        <v>2454</v>
      </c>
      <c r="N4679" s="2">
        <f t="shared" si="217"/>
        <v>3</v>
      </c>
      <c r="O4679" s="16">
        <f t="shared" si="218"/>
        <v>3</v>
      </c>
    </row>
    <row r="4680" spans="7:15" ht="13.5" customHeight="1" x14ac:dyDescent="0.25">
      <c r="G4680" s="50">
        <v>42675</v>
      </c>
      <c r="H4680" s="51" t="s">
        <v>21</v>
      </c>
      <c r="I4680" s="124"/>
      <c r="J4680" s="51">
        <v>3</v>
      </c>
      <c r="K4680" s="51">
        <v>0</v>
      </c>
      <c r="L4680" s="52">
        <v>2</v>
      </c>
      <c r="M4680" s="49">
        <f t="shared" si="219"/>
        <v>2454</v>
      </c>
      <c r="N4680" s="2">
        <f t="shared" si="217"/>
        <v>3</v>
      </c>
      <c r="O4680" s="16">
        <f t="shared" si="218"/>
        <v>3</v>
      </c>
    </row>
    <row r="4681" spans="7:15" ht="13.5" customHeight="1" x14ac:dyDescent="0.25">
      <c r="G4681" s="50">
        <v>42675</v>
      </c>
      <c r="H4681" s="51" t="s">
        <v>21</v>
      </c>
      <c r="I4681" s="124"/>
      <c r="J4681" s="51">
        <v>3</v>
      </c>
      <c r="K4681" s="51">
        <v>0</v>
      </c>
      <c r="L4681" s="52">
        <v>2</v>
      </c>
      <c r="M4681" s="49">
        <f t="shared" si="219"/>
        <v>2454</v>
      </c>
      <c r="N4681" s="2">
        <f t="shared" ref="N4681:N4744" si="220">IF(M4681=M4683,3,IF(M4681=M4682,2,1))</f>
        <v>3</v>
      </c>
      <c r="O4681" s="16">
        <f t="shared" ref="O4681:O4744" si="221">IF(N4679=3,3,IF(N4680=3,3,IF(N4680=2,2,N4681)))</f>
        <v>3</v>
      </c>
    </row>
    <row r="4682" spans="7:15" ht="13.5" customHeight="1" x14ac:dyDescent="0.25">
      <c r="G4682" s="50">
        <v>42675</v>
      </c>
      <c r="H4682" s="51" t="s">
        <v>21</v>
      </c>
      <c r="I4682" s="124"/>
      <c r="J4682" s="51">
        <v>3</v>
      </c>
      <c r="K4682" s="51">
        <v>0</v>
      </c>
      <c r="L4682" s="52">
        <v>2</v>
      </c>
      <c r="M4682" s="49">
        <f t="shared" si="219"/>
        <v>2454</v>
      </c>
      <c r="N4682" s="2">
        <f t="shared" si="220"/>
        <v>2</v>
      </c>
      <c r="O4682" s="16">
        <f t="shared" si="221"/>
        <v>3</v>
      </c>
    </row>
    <row r="4683" spans="7:15" ht="13.5" customHeight="1" x14ac:dyDescent="0.25">
      <c r="G4683" s="50">
        <v>42675</v>
      </c>
      <c r="H4683" s="51" t="s">
        <v>21</v>
      </c>
      <c r="I4683" s="124"/>
      <c r="J4683" s="51">
        <v>3</v>
      </c>
      <c r="K4683" s="51">
        <v>0</v>
      </c>
      <c r="L4683" s="52">
        <v>2</v>
      </c>
      <c r="M4683" s="49">
        <f t="shared" si="219"/>
        <v>2454</v>
      </c>
      <c r="N4683" s="2">
        <f t="shared" si="220"/>
        <v>1</v>
      </c>
      <c r="O4683" s="16">
        <f t="shared" si="221"/>
        <v>3</v>
      </c>
    </row>
    <row r="4684" spans="7:15" ht="13.5" customHeight="1" x14ac:dyDescent="0.25">
      <c r="G4684" s="50">
        <v>42675</v>
      </c>
      <c r="H4684" s="51" t="s">
        <v>21</v>
      </c>
      <c r="I4684" s="124"/>
      <c r="J4684" s="51">
        <v>3</v>
      </c>
      <c r="K4684" s="51">
        <v>0</v>
      </c>
      <c r="L4684" s="52">
        <v>3</v>
      </c>
      <c r="M4684" s="49">
        <f t="shared" si="219"/>
        <v>2455</v>
      </c>
      <c r="N4684" s="2">
        <f t="shared" si="220"/>
        <v>3</v>
      </c>
      <c r="O4684" s="16">
        <f t="shared" si="221"/>
        <v>3</v>
      </c>
    </row>
    <row r="4685" spans="7:15" ht="13.5" customHeight="1" x14ac:dyDescent="0.25">
      <c r="G4685" s="50">
        <v>42675</v>
      </c>
      <c r="H4685" s="51" t="s">
        <v>21</v>
      </c>
      <c r="I4685" s="124"/>
      <c r="J4685" s="51">
        <v>3</v>
      </c>
      <c r="K4685" s="51">
        <v>0</v>
      </c>
      <c r="L4685" s="52">
        <v>3</v>
      </c>
      <c r="M4685" s="49">
        <f t="shared" si="219"/>
        <v>2455</v>
      </c>
      <c r="N4685" s="2">
        <f t="shared" si="220"/>
        <v>3</v>
      </c>
      <c r="O4685" s="16">
        <f t="shared" si="221"/>
        <v>3</v>
      </c>
    </row>
    <row r="4686" spans="7:15" ht="13.5" customHeight="1" x14ac:dyDescent="0.25">
      <c r="G4686" s="50">
        <v>42675</v>
      </c>
      <c r="H4686" s="51" t="s">
        <v>21</v>
      </c>
      <c r="I4686" s="124"/>
      <c r="J4686" s="51">
        <v>3</v>
      </c>
      <c r="K4686" s="51">
        <v>0</v>
      </c>
      <c r="L4686" s="52">
        <v>3</v>
      </c>
      <c r="M4686" s="49">
        <f t="shared" si="219"/>
        <v>2455</v>
      </c>
      <c r="N4686" s="2">
        <f t="shared" si="220"/>
        <v>3</v>
      </c>
      <c r="O4686" s="16">
        <f t="shared" si="221"/>
        <v>3</v>
      </c>
    </row>
    <row r="4687" spans="7:15" ht="13.5" customHeight="1" x14ac:dyDescent="0.25">
      <c r="G4687" s="50">
        <v>42675</v>
      </c>
      <c r="H4687" s="51" t="s">
        <v>21</v>
      </c>
      <c r="I4687" s="124"/>
      <c r="J4687" s="51">
        <v>3</v>
      </c>
      <c r="K4687" s="51">
        <v>0</v>
      </c>
      <c r="L4687" s="52">
        <v>3</v>
      </c>
      <c r="M4687" s="49">
        <f t="shared" si="219"/>
        <v>2455</v>
      </c>
      <c r="N4687" s="2">
        <f t="shared" si="220"/>
        <v>2</v>
      </c>
      <c r="O4687" s="16">
        <f t="shared" si="221"/>
        <v>3</v>
      </c>
    </row>
    <row r="4688" spans="7:15" ht="13.5" customHeight="1" x14ac:dyDescent="0.25">
      <c r="G4688" s="50">
        <v>42675</v>
      </c>
      <c r="H4688" s="51" t="s">
        <v>21</v>
      </c>
      <c r="I4688" s="124"/>
      <c r="J4688" s="51">
        <v>3</v>
      </c>
      <c r="K4688" s="51">
        <v>0</v>
      </c>
      <c r="L4688" s="52">
        <v>3</v>
      </c>
      <c r="M4688" s="49">
        <f t="shared" si="219"/>
        <v>2455</v>
      </c>
      <c r="N4688" s="2">
        <f t="shared" si="220"/>
        <v>1</v>
      </c>
      <c r="O4688" s="16">
        <f t="shared" si="221"/>
        <v>3</v>
      </c>
    </row>
    <row r="4689" spans="7:15" ht="13.5" customHeight="1" x14ac:dyDescent="0.25">
      <c r="G4689" s="50">
        <v>42675</v>
      </c>
      <c r="H4689" s="51" t="s">
        <v>21</v>
      </c>
      <c r="I4689" s="124"/>
      <c r="J4689" s="51">
        <v>3</v>
      </c>
      <c r="K4689" s="51">
        <v>0</v>
      </c>
      <c r="L4689" s="52">
        <v>4</v>
      </c>
      <c r="M4689" s="49">
        <f t="shared" si="219"/>
        <v>2456</v>
      </c>
      <c r="N4689" s="2">
        <f t="shared" si="220"/>
        <v>3</v>
      </c>
      <c r="O4689" s="16">
        <f t="shared" si="221"/>
        <v>3</v>
      </c>
    </row>
    <row r="4690" spans="7:15" ht="13.5" customHeight="1" x14ac:dyDescent="0.25">
      <c r="G4690" s="50">
        <v>42675</v>
      </c>
      <c r="H4690" s="51" t="s">
        <v>21</v>
      </c>
      <c r="I4690" s="124"/>
      <c r="J4690" s="51">
        <v>3</v>
      </c>
      <c r="K4690" s="51">
        <v>0</v>
      </c>
      <c r="L4690" s="52">
        <v>4</v>
      </c>
      <c r="M4690" s="49">
        <f t="shared" si="219"/>
        <v>2456</v>
      </c>
      <c r="N4690" s="2">
        <f t="shared" si="220"/>
        <v>3</v>
      </c>
      <c r="O4690" s="16">
        <f t="shared" si="221"/>
        <v>3</v>
      </c>
    </row>
    <row r="4691" spans="7:15" ht="13.5" customHeight="1" x14ac:dyDescent="0.25">
      <c r="G4691" s="50">
        <v>42675</v>
      </c>
      <c r="H4691" s="51" t="s">
        <v>21</v>
      </c>
      <c r="I4691" s="124"/>
      <c r="J4691" s="51">
        <v>3</v>
      </c>
      <c r="K4691" s="51">
        <v>0</v>
      </c>
      <c r="L4691" s="52">
        <v>4</v>
      </c>
      <c r="M4691" s="49">
        <f t="shared" si="219"/>
        <v>2456</v>
      </c>
      <c r="N4691" s="2">
        <f t="shared" si="220"/>
        <v>3</v>
      </c>
      <c r="O4691" s="16">
        <f t="shared" si="221"/>
        <v>3</v>
      </c>
    </row>
    <row r="4692" spans="7:15" ht="13.5" customHeight="1" x14ac:dyDescent="0.25">
      <c r="G4692" s="50">
        <v>42675</v>
      </c>
      <c r="H4692" s="51" t="s">
        <v>21</v>
      </c>
      <c r="I4692" s="124"/>
      <c r="J4692" s="51">
        <v>3</v>
      </c>
      <c r="K4692" s="51">
        <v>0</v>
      </c>
      <c r="L4692" s="52">
        <v>4</v>
      </c>
      <c r="M4692" s="49">
        <f t="shared" si="219"/>
        <v>2456</v>
      </c>
      <c r="N4692" s="2">
        <f t="shared" si="220"/>
        <v>2</v>
      </c>
      <c r="O4692" s="16">
        <f t="shared" si="221"/>
        <v>3</v>
      </c>
    </row>
    <row r="4693" spans="7:15" ht="13.5" customHeight="1" x14ac:dyDescent="0.25">
      <c r="G4693" s="50">
        <v>42675</v>
      </c>
      <c r="H4693" s="51" t="s">
        <v>21</v>
      </c>
      <c r="I4693" s="124"/>
      <c r="J4693" s="51">
        <v>3</v>
      </c>
      <c r="K4693" s="51">
        <v>0</v>
      </c>
      <c r="L4693" s="52">
        <v>4</v>
      </c>
      <c r="M4693" s="49">
        <f t="shared" si="219"/>
        <v>2456</v>
      </c>
      <c r="N4693" s="2">
        <f t="shared" si="220"/>
        <v>1</v>
      </c>
      <c r="O4693" s="16">
        <f t="shared" si="221"/>
        <v>3</v>
      </c>
    </row>
    <row r="4694" spans="7:15" ht="13.5" customHeight="1" x14ac:dyDescent="0.25">
      <c r="G4694" s="50">
        <v>42675</v>
      </c>
      <c r="H4694" s="51" t="s">
        <v>21</v>
      </c>
      <c r="I4694" s="124"/>
      <c r="J4694" s="51">
        <v>3</v>
      </c>
      <c r="K4694" s="51">
        <v>0</v>
      </c>
      <c r="L4694" s="52">
        <v>5</v>
      </c>
      <c r="M4694" s="49">
        <f t="shared" si="219"/>
        <v>2457</v>
      </c>
      <c r="N4694" s="2">
        <f t="shared" si="220"/>
        <v>3</v>
      </c>
      <c r="O4694" s="16">
        <f t="shared" si="221"/>
        <v>3</v>
      </c>
    </row>
    <row r="4695" spans="7:15" ht="13.5" customHeight="1" x14ac:dyDescent="0.25">
      <c r="G4695" s="50">
        <v>42675</v>
      </c>
      <c r="H4695" s="51" t="s">
        <v>21</v>
      </c>
      <c r="I4695" s="124"/>
      <c r="J4695" s="51">
        <v>3</v>
      </c>
      <c r="K4695" s="51">
        <v>0</v>
      </c>
      <c r="L4695" s="52">
        <v>5</v>
      </c>
      <c r="M4695" s="49">
        <f t="shared" si="219"/>
        <v>2457</v>
      </c>
      <c r="N4695" s="2">
        <f t="shared" si="220"/>
        <v>3</v>
      </c>
      <c r="O4695" s="16">
        <f t="shared" si="221"/>
        <v>3</v>
      </c>
    </row>
    <row r="4696" spans="7:15" ht="13.5" customHeight="1" x14ac:dyDescent="0.25">
      <c r="G4696" s="50">
        <v>42675</v>
      </c>
      <c r="H4696" s="51" t="s">
        <v>21</v>
      </c>
      <c r="I4696" s="124"/>
      <c r="J4696" s="51">
        <v>3</v>
      </c>
      <c r="K4696" s="51">
        <v>0</v>
      </c>
      <c r="L4696" s="52">
        <v>5</v>
      </c>
      <c r="M4696" s="49">
        <f t="shared" si="219"/>
        <v>2457</v>
      </c>
      <c r="N4696" s="2">
        <f t="shared" si="220"/>
        <v>3</v>
      </c>
      <c r="O4696" s="16">
        <f t="shared" si="221"/>
        <v>3</v>
      </c>
    </row>
    <row r="4697" spans="7:15" ht="13.5" customHeight="1" x14ac:dyDescent="0.25">
      <c r="G4697" s="50">
        <v>42675</v>
      </c>
      <c r="H4697" s="51" t="s">
        <v>21</v>
      </c>
      <c r="I4697" s="124"/>
      <c r="J4697" s="51">
        <v>3</v>
      </c>
      <c r="K4697" s="51">
        <v>0</v>
      </c>
      <c r="L4697" s="52">
        <v>5</v>
      </c>
      <c r="M4697" s="49">
        <f t="shared" si="219"/>
        <v>2457</v>
      </c>
      <c r="N4697" s="2">
        <f t="shared" si="220"/>
        <v>2</v>
      </c>
      <c r="O4697" s="16">
        <f t="shared" si="221"/>
        <v>3</v>
      </c>
    </row>
    <row r="4698" spans="7:15" ht="13.5" customHeight="1" x14ac:dyDescent="0.25">
      <c r="G4698" s="50">
        <v>42675</v>
      </c>
      <c r="H4698" s="51" t="s">
        <v>21</v>
      </c>
      <c r="I4698" s="124"/>
      <c r="J4698" s="51">
        <v>3</v>
      </c>
      <c r="K4698" s="51">
        <v>0</v>
      </c>
      <c r="L4698" s="52">
        <v>5</v>
      </c>
      <c r="M4698" s="49">
        <f t="shared" si="219"/>
        <v>2457</v>
      </c>
      <c r="N4698" s="2">
        <f t="shared" si="220"/>
        <v>1</v>
      </c>
      <c r="O4698" s="16">
        <f t="shared" si="221"/>
        <v>3</v>
      </c>
    </row>
    <row r="4699" spans="7:15" ht="13.5" customHeight="1" x14ac:dyDescent="0.25">
      <c r="G4699" s="50">
        <v>42675</v>
      </c>
      <c r="H4699" s="51" t="s">
        <v>21</v>
      </c>
      <c r="I4699" s="124"/>
      <c r="J4699" s="51">
        <v>3</v>
      </c>
      <c r="K4699" s="51">
        <v>0</v>
      </c>
      <c r="L4699" s="52">
        <v>6</v>
      </c>
      <c r="M4699" s="49">
        <f t="shared" si="219"/>
        <v>2458</v>
      </c>
      <c r="N4699" s="2">
        <f t="shared" si="220"/>
        <v>3</v>
      </c>
      <c r="O4699" s="16">
        <f t="shared" si="221"/>
        <v>3</v>
      </c>
    </row>
    <row r="4700" spans="7:15" ht="13.5" customHeight="1" x14ac:dyDescent="0.25">
      <c r="G4700" s="50">
        <v>42675</v>
      </c>
      <c r="H4700" s="51" t="s">
        <v>21</v>
      </c>
      <c r="I4700" s="124"/>
      <c r="J4700" s="51">
        <v>3</v>
      </c>
      <c r="K4700" s="51">
        <v>0</v>
      </c>
      <c r="L4700" s="52">
        <v>6</v>
      </c>
      <c r="M4700" s="49">
        <f t="shared" si="219"/>
        <v>2458</v>
      </c>
      <c r="N4700" s="2">
        <f t="shared" si="220"/>
        <v>3</v>
      </c>
      <c r="O4700" s="16">
        <f t="shared" si="221"/>
        <v>3</v>
      </c>
    </row>
    <row r="4701" spans="7:15" ht="13.5" customHeight="1" x14ac:dyDescent="0.25">
      <c r="G4701" s="50">
        <v>42675</v>
      </c>
      <c r="H4701" s="51" t="s">
        <v>21</v>
      </c>
      <c r="I4701" s="124"/>
      <c r="J4701" s="51">
        <v>3</v>
      </c>
      <c r="K4701" s="51">
        <v>0</v>
      </c>
      <c r="L4701" s="52">
        <v>6</v>
      </c>
      <c r="M4701" s="49">
        <f t="shared" si="219"/>
        <v>2458</v>
      </c>
      <c r="N4701" s="2">
        <f t="shared" si="220"/>
        <v>3</v>
      </c>
      <c r="O4701" s="16">
        <f t="shared" si="221"/>
        <v>3</v>
      </c>
    </row>
    <row r="4702" spans="7:15" ht="13.5" customHeight="1" x14ac:dyDescent="0.25">
      <c r="G4702" s="50">
        <v>42675</v>
      </c>
      <c r="H4702" s="51" t="s">
        <v>21</v>
      </c>
      <c r="I4702" s="124"/>
      <c r="J4702" s="51">
        <v>3</v>
      </c>
      <c r="K4702" s="51">
        <v>0</v>
      </c>
      <c r="L4702" s="52">
        <v>6</v>
      </c>
      <c r="M4702" s="49">
        <f t="shared" si="219"/>
        <v>2458</v>
      </c>
      <c r="N4702" s="2">
        <f t="shared" si="220"/>
        <v>2</v>
      </c>
      <c r="O4702" s="16">
        <f t="shared" si="221"/>
        <v>3</v>
      </c>
    </row>
    <row r="4703" spans="7:15" ht="13.5" customHeight="1" x14ac:dyDescent="0.25">
      <c r="G4703" s="50">
        <v>42675</v>
      </c>
      <c r="H4703" s="51" t="s">
        <v>21</v>
      </c>
      <c r="I4703" s="124"/>
      <c r="J4703" s="51">
        <v>3</v>
      </c>
      <c r="K4703" s="51">
        <v>0</v>
      </c>
      <c r="L4703" s="52">
        <v>6</v>
      </c>
      <c r="M4703" s="49">
        <f t="shared" si="219"/>
        <v>2458</v>
      </c>
      <c r="N4703" s="2">
        <f t="shared" si="220"/>
        <v>1</v>
      </c>
      <c r="O4703" s="16">
        <f t="shared" si="221"/>
        <v>3</v>
      </c>
    </row>
    <row r="4704" spans="7:15" ht="13.5" customHeight="1" x14ac:dyDescent="0.25">
      <c r="G4704" s="50">
        <v>42675</v>
      </c>
      <c r="H4704" s="51" t="s">
        <v>21</v>
      </c>
      <c r="I4704" s="124"/>
      <c r="J4704" s="51">
        <v>3</v>
      </c>
      <c r="K4704" s="51">
        <v>0</v>
      </c>
      <c r="L4704" s="52">
        <v>7</v>
      </c>
      <c r="M4704" s="49">
        <f t="shared" si="219"/>
        <v>2459</v>
      </c>
      <c r="N4704" s="2">
        <f t="shared" si="220"/>
        <v>3</v>
      </c>
      <c r="O4704" s="16">
        <f t="shared" si="221"/>
        <v>3</v>
      </c>
    </row>
    <row r="4705" spans="7:15" ht="13.5" customHeight="1" x14ac:dyDescent="0.25">
      <c r="G4705" s="50">
        <v>42675</v>
      </c>
      <c r="H4705" s="51" t="s">
        <v>21</v>
      </c>
      <c r="I4705" s="124"/>
      <c r="J4705" s="51">
        <v>3</v>
      </c>
      <c r="K4705" s="51">
        <v>0</v>
      </c>
      <c r="L4705" s="52">
        <v>7</v>
      </c>
      <c r="M4705" s="49">
        <f t="shared" si="219"/>
        <v>2459</v>
      </c>
      <c r="N4705" s="2">
        <f t="shared" si="220"/>
        <v>3</v>
      </c>
      <c r="O4705" s="16">
        <f t="shared" si="221"/>
        <v>3</v>
      </c>
    </row>
    <row r="4706" spans="7:15" ht="13.5" customHeight="1" x14ac:dyDescent="0.25">
      <c r="G4706" s="50">
        <v>42675</v>
      </c>
      <c r="H4706" s="51" t="s">
        <v>21</v>
      </c>
      <c r="I4706" s="124"/>
      <c r="J4706" s="51">
        <v>3</v>
      </c>
      <c r="K4706" s="51">
        <v>0</v>
      </c>
      <c r="L4706" s="52">
        <v>7</v>
      </c>
      <c r="M4706" s="49">
        <f t="shared" si="219"/>
        <v>2459</v>
      </c>
      <c r="N4706" s="2">
        <f t="shared" si="220"/>
        <v>3</v>
      </c>
      <c r="O4706" s="16">
        <f t="shared" si="221"/>
        <v>3</v>
      </c>
    </row>
    <row r="4707" spans="7:15" ht="13.5" customHeight="1" x14ac:dyDescent="0.25">
      <c r="G4707" s="50">
        <v>42675</v>
      </c>
      <c r="H4707" s="51" t="s">
        <v>21</v>
      </c>
      <c r="I4707" s="124"/>
      <c r="J4707" s="51">
        <v>3</v>
      </c>
      <c r="K4707" s="51">
        <v>0</v>
      </c>
      <c r="L4707" s="52">
        <v>7</v>
      </c>
      <c r="M4707" s="49">
        <f t="shared" si="219"/>
        <v>2459</v>
      </c>
      <c r="N4707" s="2">
        <f t="shared" si="220"/>
        <v>2</v>
      </c>
      <c r="O4707" s="16">
        <f t="shared" si="221"/>
        <v>3</v>
      </c>
    </row>
    <row r="4708" spans="7:15" ht="13.5" customHeight="1" x14ac:dyDescent="0.25">
      <c r="G4708" s="50">
        <v>42675</v>
      </c>
      <c r="H4708" s="51" t="s">
        <v>21</v>
      </c>
      <c r="I4708" s="124"/>
      <c r="J4708" s="51">
        <v>3</v>
      </c>
      <c r="K4708" s="51">
        <v>0</v>
      </c>
      <c r="L4708" s="52">
        <v>7</v>
      </c>
      <c r="M4708" s="49">
        <f t="shared" si="219"/>
        <v>2459</v>
      </c>
      <c r="N4708" s="2">
        <f t="shared" si="220"/>
        <v>1</v>
      </c>
      <c r="O4708" s="16">
        <f t="shared" si="221"/>
        <v>3</v>
      </c>
    </row>
    <row r="4709" spans="7:15" ht="13.5" customHeight="1" x14ac:dyDescent="0.25">
      <c r="G4709" s="50">
        <v>42675</v>
      </c>
      <c r="H4709" s="51" t="s">
        <v>21</v>
      </c>
      <c r="I4709" s="124"/>
      <c r="J4709" s="51">
        <v>3</v>
      </c>
      <c r="K4709" s="51">
        <v>0</v>
      </c>
      <c r="L4709" s="52">
        <v>8</v>
      </c>
      <c r="M4709" s="49">
        <f t="shared" si="219"/>
        <v>2460</v>
      </c>
      <c r="N4709" s="2">
        <f t="shared" si="220"/>
        <v>3</v>
      </c>
      <c r="O4709" s="16">
        <f t="shared" si="221"/>
        <v>3</v>
      </c>
    </row>
    <row r="4710" spans="7:15" ht="13.5" customHeight="1" x14ac:dyDescent="0.25">
      <c r="G4710" s="50">
        <v>42675</v>
      </c>
      <c r="H4710" s="51" t="s">
        <v>21</v>
      </c>
      <c r="I4710" s="124"/>
      <c r="J4710" s="51">
        <v>3</v>
      </c>
      <c r="K4710" s="51">
        <v>0</v>
      </c>
      <c r="L4710" s="52">
        <v>8</v>
      </c>
      <c r="M4710" s="49">
        <f t="shared" si="219"/>
        <v>2460</v>
      </c>
      <c r="N4710" s="2">
        <f t="shared" si="220"/>
        <v>3</v>
      </c>
      <c r="O4710" s="16">
        <f t="shared" si="221"/>
        <v>3</v>
      </c>
    </row>
    <row r="4711" spans="7:15" ht="13.5" customHeight="1" x14ac:dyDescent="0.25">
      <c r="G4711" s="50">
        <v>42675</v>
      </c>
      <c r="H4711" s="51" t="s">
        <v>21</v>
      </c>
      <c r="I4711" s="124"/>
      <c r="J4711" s="51">
        <v>3</v>
      </c>
      <c r="K4711" s="51">
        <v>0</v>
      </c>
      <c r="L4711" s="52">
        <v>8</v>
      </c>
      <c r="M4711" s="49">
        <f t="shared" si="219"/>
        <v>2460</v>
      </c>
      <c r="N4711" s="2">
        <f t="shared" si="220"/>
        <v>3</v>
      </c>
      <c r="O4711" s="16">
        <f t="shared" si="221"/>
        <v>3</v>
      </c>
    </row>
    <row r="4712" spans="7:15" ht="13.5" customHeight="1" x14ac:dyDescent="0.25">
      <c r="G4712" s="50">
        <v>42675</v>
      </c>
      <c r="H4712" s="51" t="s">
        <v>21</v>
      </c>
      <c r="I4712" s="124"/>
      <c r="J4712" s="51">
        <v>3</v>
      </c>
      <c r="K4712" s="51">
        <v>0</v>
      </c>
      <c r="L4712" s="52">
        <v>8</v>
      </c>
      <c r="M4712" s="49">
        <f t="shared" si="219"/>
        <v>2460</v>
      </c>
      <c r="N4712" s="2">
        <f t="shared" si="220"/>
        <v>2</v>
      </c>
      <c r="O4712" s="16">
        <f t="shared" si="221"/>
        <v>3</v>
      </c>
    </row>
    <row r="4713" spans="7:15" ht="13.5" customHeight="1" x14ac:dyDescent="0.25">
      <c r="G4713" s="50">
        <v>42675</v>
      </c>
      <c r="H4713" s="51" t="s">
        <v>21</v>
      </c>
      <c r="I4713" s="124"/>
      <c r="J4713" s="51">
        <v>3</v>
      </c>
      <c r="K4713" s="51">
        <v>0</v>
      </c>
      <c r="L4713" s="52">
        <v>8</v>
      </c>
      <c r="M4713" s="49">
        <f t="shared" si="219"/>
        <v>2460</v>
      </c>
      <c r="N4713" s="2">
        <f t="shared" si="220"/>
        <v>1</v>
      </c>
      <c r="O4713" s="16">
        <f t="shared" si="221"/>
        <v>3</v>
      </c>
    </row>
    <row r="4714" spans="7:15" ht="13.5" customHeight="1" x14ac:dyDescent="0.25">
      <c r="G4714" s="50">
        <v>42675</v>
      </c>
      <c r="H4714" s="51" t="s">
        <v>21</v>
      </c>
      <c r="I4714" s="124"/>
      <c r="J4714" s="51">
        <v>3</v>
      </c>
      <c r="K4714" s="51">
        <v>0</v>
      </c>
      <c r="L4714" s="52">
        <v>9</v>
      </c>
      <c r="M4714" s="49">
        <f t="shared" si="219"/>
        <v>2461</v>
      </c>
      <c r="N4714" s="2">
        <f t="shared" si="220"/>
        <v>3</v>
      </c>
      <c r="O4714" s="16">
        <f t="shared" si="221"/>
        <v>3</v>
      </c>
    </row>
    <row r="4715" spans="7:15" ht="13.5" customHeight="1" x14ac:dyDescent="0.25">
      <c r="G4715" s="50">
        <v>42675</v>
      </c>
      <c r="H4715" s="51" t="s">
        <v>21</v>
      </c>
      <c r="I4715" s="124"/>
      <c r="J4715" s="51">
        <v>3</v>
      </c>
      <c r="K4715" s="51">
        <v>0</v>
      </c>
      <c r="L4715" s="52">
        <v>9</v>
      </c>
      <c r="M4715" s="49">
        <f t="shared" si="219"/>
        <v>2461</v>
      </c>
      <c r="N4715" s="2">
        <f t="shared" si="220"/>
        <v>3</v>
      </c>
      <c r="O4715" s="16">
        <f t="shared" si="221"/>
        <v>3</v>
      </c>
    </row>
    <row r="4716" spans="7:15" ht="13.5" customHeight="1" x14ac:dyDescent="0.25">
      <c r="G4716" s="50">
        <v>42675</v>
      </c>
      <c r="H4716" s="51" t="s">
        <v>21</v>
      </c>
      <c r="I4716" s="124"/>
      <c r="J4716" s="51">
        <v>3</v>
      </c>
      <c r="K4716" s="51">
        <v>0</v>
      </c>
      <c r="L4716" s="52">
        <v>9</v>
      </c>
      <c r="M4716" s="49">
        <f t="shared" si="219"/>
        <v>2461</v>
      </c>
      <c r="N4716" s="2">
        <f t="shared" si="220"/>
        <v>3</v>
      </c>
      <c r="O4716" s="16">
        <f t="shared" si="221"/>
        <v>3</v>
      </c>
    </row>
    <row r="4717" spans="7:15" ht="13.5" customHeight="1" x14ac:dyDescent="0.25">
      <c r="G4717" s="50">
        <v>42675</v>
      </c>
      <c r="H4717" s="51" t="s">
        <v>21</v>
      </c>
      <c r="I4717" s="124"/>
      <c r="J4717" s="51">
        <v>3</v>
      </c>
      <c r="K4717" s="51">
        <v>0</v>
      </c>
      <c r="L4717" s="52">
        <v>9</v>
      </c>
      <c r="M4717" s="49">
        <f t="shared" si="219"/>
        <v>2461</v>
      </c>
      <c r="N4717" s="2">
        <f t="shared" si="220"/>
        <v>2</v>
      </c>
      <c r="O4717" s="16">
        <f t="shared" si="221"/>
        <v>3</v>
      </c>
    </row>
    <row r="4718" spans="7:15" ht="13.5" customHeight="1" x14ac:dyDescent="0.25">
      <c r="G4718" s="50">
        <v>42675</v>
      </c>
      <c r="H4718" s="51" t="s">
        <v>21</v>
      </c>
      <c r="I4718" s="124"/>
      <c r="J4718" s="51">
        <v>3</v>
      </c>
      <c r="K4718" s="51">
        <v>0</v>
      </c>
      <c r="L4718" s="52">
        <v>9</v>
      </c>
      <c r="M4718" s="49">
        <f t="shared" si="219"/>
        <v>2461</v>
      </c>
      <c r="N4718" s="2">
        <f t="shared" si="220"/>
        <v>1</v>
      </c>
      <c r="O4718" s="16">
        <f t="shared" si="221"/>
        <v>3</v>
      </c>
    </row>
    <row r="4719" spans="7:15" ht="13.5" customHeight="1" x14ac:dyDescent="0.25">
      <c r="G4719" s="50">
        <v>42675</v>
      </c>
      <c r="H4719" s="51" t="s">
        <v>21</v>
      </c>
      <c r="I4719" s="124"/>
      <c r="J4719" s="51">
        <v>3</v>
      </c>
      <c r="K4719" s="51">
        <v>0</v>
      </c>
      <c r="L4719" s="52">
        <v>10</v>
      </c>
      <c r="M4719" s="49">
        <f t="shared" si="219"/>
        <v>2462</v>
      </c>
      <c r="N4719" s="2">
        <f t="shared" si="220"/>
        <v>3</v>
      </c>
      <c r="O4719" s="16">
        <f t="shared" si="221"/>
        <v>3</v>
      </c>
    </row>
    <row r="4720" spans="7:15" ht="13.5" customHeight="1" x14ac:dyDescent="0.25">
      <c r="G4720" s="50">
        <v>42675</v>
      </c>
      <c r="H4720" s="51" t="s">
        <v>21</v>
      </c>
      <c r="I4720" s="124"/>
      <c r="J4720" s="51">
        <v>3</v>
      </c>
      <c r="K4720" s="51">
        <v>0</v>
      </c>
      <c r="L4720" s="52">
        <v>10</v>
      </c>
      <c r="M4720" s="49">
        <f t="shared" si="219"/>
        <v>2462</v>
      </c>
      <c r="N4720" s="2">
        <f t="shared" si="220"/>
        <v>3</v>
      </c>
      <c r="O4720" s="16">
        <f t="shared" si="221"/>
        <v>3</v>
      </c>
    </row>
    <row r="4721" spans="7:15" ht="13.5" customHeight="1" x14ac:dyDescent="0.25">
      <c r="G4721" s="50">
        <v>42675</v>
      </c>
      <c r="H4721" s="51" t="s">
        <v>21</v>
      </c>
      <c r="I4721" s="124"/>
      <c r="J4721" s="51">
        <v>3</v>
      </c>
      <c r="K4721" s="51">
        <v>0</v>
      </c>
      <c r="L4721" s="52">
        <v>10</v>
      </c>
      <c r="M4721" s="49">
        <f t="shared" si="219"/>
        <v>2462</v>
      </c>
      <c r="N4721" s="2">
        <f t="shared" si="220"/>
        <v>3</v>
      </c>
      <c r="O4721" s="16">
        <f t="shared" si="221"/>
        <v>3</v>
      </c>
    </row>
    <row r="4722" spans="7:15" ht="13.5" customHeight="1" x14ac:dyDescent="0.25">
      <c r="G4722" s="50">
        <v>42675</v>
      </c>
      <c r="H4722" s="51" t="s">
        <v>21</v>
      </c>
      <c r="I4722" s="124"/>
      <c r="J4722" s="51">
        <v>3</v>
      </c>
      <c r="K4722" s="51">
        <v>0</v>
      </c>
      <c r="L4722" s="52">
        <v>10</v>
      </c>
      <c r="M4722" s="49">
        <f t="shared" si="219"/>
        <v>2462</v>
      </c>
      <c r="N4722" s="2">
        <f t="shared" si="220"/>
        <v>2</v>
      </c>
      <c r="O4722" s="16">
        <f t="shared" si="221"/>
        <v>3</v>
      </c>
    </row>
    <row r="4723" spans="7:15" ht="13.5" customHeight="1" x14ac:dyDescent="0.25">
      <c r="G4723" s="50">
        <v>42675</v>
      </c>
      <c r="H4723" s="51" t="s">
        <v>21</v>
      </c>
      <c r="I4723" s="124"/>
      <c r="J4723" s="51">
        <v>3</v>
      </c>
      <c r="K4723" s="51">
        <v>0</v>
      </c>
      <c r="L4723" s="52">
        <v>10</v>
      </c>
      <c r="M4723" s="49">
        <f t="shared" si="219"/>
        <v>2462</v>
      </c>
      <c r="N4723" s="2">
        <f t="shared" si="220"/>
        <v>1</v>
      </c>
      <c r="O4723" s="16">
        <f t="shared" si="221"/>
        <v>3</v>
      </c>
    </row>
    <row r="4724" spans="7:15" ht="13.5" customHeight="1" x14ac:dyDescent="0.25">
      <c r="G4724" s="50">
        <v>42677</v>
      </c>
      <c r="H4724" s="51" t="s">
        <v>21</v>
      </c>
      <c r="I4724" s="124"/>
      <c r="J4724" s="51">
        <v>3</v>
      </c>
      <c r="K4724" s="51">
        <v>3</v>
      </c>
      <c r="L4724" s="52">
        <v>1</v>
      </c>
      <c r="M4724" s="49">
        <f t="shared" si="219"/>
        <v>2463</v>
      </c>
      <c r="N4724" s="2">
        <f t="shared" si="220"/>
        <v>3</v>
      </c>
      <c r="O4724" s="16">
        <f t="shared" si="221"/>
        <v>3</v>
      </c>
    </row>
    <row r="4725" spans="7:15" ht="13.5" customHeight="1" x14ac:dyDescent="0.25">
      <c r="G4725" s="50">
        <v>42677</v>
      </c>
      <c r="H4725" s="51" t="s">
        <v>21</v>
      </c>
      <c r="I4725" s="124"/>
      <c r="J4725" s="51">
        <v>3</v>
      </c>
      <c r="K4725" s="51">
        <v>3</v>
      </c>
      <c r="L4725" s="52">
        <v>1</v>
      </c>
      <c r="M4725" s="49">
        <f t="shared" si="219"/>
        <v>2463</v>
      </c>
      <c r="N4725" s="2">
        <f t="shared" si="220"/>
        <v>3</v>
      </c>
      <c r="O4725" s="16">
        <f t="shared" si="221"/>
        <v>3</v>
      </c>
    </row>
    <row r="4726" spans="7:15" ht="13.5" customHeight="1" x14ac:dyDescent="0.25">
      <c r="G4726" s="50">
        <v>42677</v>
      </c>
      <c r="H4726" s="51" t="s">
        <v>21</v>
      </c>
      <c r="I4726" s="124"/>
      <c r="J4726" s="51">
        <v>3</v>
      </c>
      <c r="K4726" s="51">
        <v>3</v>
      </c>
      <c r="L4726" s="52">
        <v>1</v>
      </c>
      <c r="M4726" s="49">
        <f t="shared" si="219"/>
        <v>2463</v>
      </c>
      <c r="N4726" s="2">
        <f t="shared" si="220"/>
        <v>3</v>
      </c>
      <c r="O4726" s="16">
        <f t="shared" si="221"/>
        <v>3</v>
      </c>
    </row>
    <row r="4727" spans="7:15" ht="13.5" customHeight="1" x14ac:dyDescent="0.25">
      <c r="G4727" s="50">
        <v>42677</v>
      </c>
      <c r="H4727" s="51" t="s">
        <v>21</v>
      </c>
      <c r="I4727" s="124"/>
      <c r="J4727" s="51">
        <v>3</v>
      </c>
      <c r="K4727" s="51">
        <v>3</v>
      </c>
      <c r="L4727" s="52">
        <v>1</v>
      </c>
      <c r="M4727" s="49">
        <f t="shared" si="219"/>
        <v>2463</v>
      </c>
      <c r="N4727" s="2">
        <f t="shared" si="220"/>
        <v>2</v>
      </c>
      <c r="O4727" s="16">
        <f t="shared" si="221"/>
        <v>3</v>
      </c>
    </row>
    <row r="4728" spans="7:15" ht="13.5" customHeight="1" x14ac:dyDescent="0.25">
      <c r="G4728" s="50">
        <v>42677</v>
      </c>
      <c r="H4728" s="51" t="s">
        <v>21</v>
      </c>
      <c r="I4728" s="124"/>
      <c r="J4728" s="51">
        <v>3</v>
      </c>
      <c r="K4728" s="51">
        <v>3</v>
      </c>
      <c r="L4728" s="52">
        <v>1</v>
      </c>
      <c r="M4728" s="49">
        <f t="shared" si="219"/>
        <v>2463</v>
      </c>
      <c r="N4728" s="2">
        <f t="shared" si="220"/>
        <v>1</v>
      </c>
      <c r="O4728" s="16">
        <f t="shared" si="221"/>
        <v>3</v>
      </c>
    </row>
    <row r="4729" spans="7:15" ht="13.5" customHeight="1" x14ac:dyDescent="0.25">
      <c r="G4729" s="50">
        <v>42677</v>
      </c>
      <c r="H4729" s="51" t="s">
        <v>21</v>
      </c>
      <c r="I4729" s="124"/>
      <c r="J4729" s="51">
        <v>3</v>
      </c>
      <c r="K4729" s="51">
        <v>3</v>
      </c>
      <c r="L4729" s="52">
        <v>2</v>
      </c>
      <c r="M4729" s="49">
        <f t="shared" si="219"/>
        <v>2464</v>
      </c>
      <c r="N4729" s="2">
        <f t="shared" si="220"/>
        <v>3</v>
      </c>
      <c r="O4729" s="16">
        <f t="shared" si="221"/>
        <v>3</v>
      </c>
    </row>
    <row r="4730" spans="7:15" ht="13.5" customHeight="1" x14ac:dyDescent="0.25">
      <c r="G4730" s="50">
        <v>42677</v>
      </c>
      <c r="H4730" s="51" t="s">
        <v>21</v>
      </c>
      <c r="I4730" s="124"/>
      <c r="J4730" s="51">
        <v>3</v>
      </c>
      <c r="K4730" s="51">
        <v>3</v>
      </c>
      <c r="L4730" s="52">
        <v>2</v>
      </c>
      <c r="M4730" s="49">
        <f t="shared" si="219"/>
        <v>2464</v>
      </c>
      <c r="N4730" s="2">
        <f t="shared" si="220"/>
        <v>3</v>
      </c>
      <c r="O4730" s="16">
        <f t="shared" si="221"/>
        <v>3</v>
      </c>
    </row>
    <row r="4731" spans="7:15" ht="13.5" customHeight="1" x14ac:dyDescent="0.25">
      <c r="G4731" s="50">
        <v>42677</v>
      </c>
      <c r="H4731" s="51" t="s">
        <v>21</v>
      </c>
      <c r="I4731" s="124"/>
      <c r="J4731" s="51">
        <v>3</v>
      </c>
      <c r="K4731" s="51">
        <v>3</v>
      </c>
      <c r="L4731" s="52">
        <v>2</v>
      </c>
      <c r="M4731" s="49">
        <f t="shared" si="219"/>
        <v>2464</v>
      </c>
      <c r="N4731" s="2">
        <f t="shared" si="220"/>
        <v>3</v>
      </c>
      <c r="O4731" s="16">
        <f t="shared" si="221"/>
        <v>3</v>
      </c>
    </row>
    <row r="4732" spans="7:15" ht="13.5" customHeight="1" x14ac:dyDescent="0.25">
      <c r="G4732" s="50">
        <v>42677</v>
      </c>
      <c r="H4732" s="51" t="s">
        <v>21</v>
      </c>
      <c r="I4732" s="124"/>
      <c r="J4732" s="51">
        <v>3</v>
      </c>
      <c r="K4732" s="51">
        <v>3</v>
      </c>
      <c r="L4732" s="52">
        <v>2</v>
      </c>
      <c r="M4732" s="49">
        <f t="shared" si="219"/>
        <v>2464</v>
      </c>
      <c r="N4732" s="2">
        <f t="shared" si="220"/>
        <v>2</v>
      </c>
      <c r="O4732" s="16">
        <f t="shared" si="221"/>
        <v>3</v>
      </c>
    </row>
    <row r="4733" spans="7:15" ht="13.5" customHeight="1" x14ac:dyDescent="0.25">
      <c r="G4733" s="50">
        <v>42677</v>
      </c>
      <c r="H4733" s="51" t="s">
        <v>21</v>
      </c>
      <c r="I4733" s="124"/>
      <c r="J4733" s="51">
        <v>3</v>
      </c>
      <c r="K4733" s="51">
        <v>3</v>
      </c>
      <c r="L4733" s="52">
        <v>2</v>
      </c>
      <c r="M4733" s="49">
        <f t="shared" si="219"/>
        <v>2464</v>
      </c>
      <c r="N4733" s="2">
        <f t="shared" si="220"/>
        <v>1</v>
      </c>
      <c r="O4733" s="16">
        <f t="shared" si="221"/>
        <v>3</v>
      </c>
    </row>
    <row r="4734" spans="7:15" ht="13.5" customHeight="1" x14ac:dyDescent="0.25">
      <c r="G4734" s="50">
        <v>42677</v>
      </c>
      <c r="H4734" s="51" t="s">
        <v>21</v>
      </c>
      <c r="I4734" s="124"/>
      <c r="J4734" s="51">
        <v>3</v>
      </c>
      <c r="K4734" s="51">
        <v>3</v>
      </c>
      <c r="L4734" s="52">
        <v>3</v>
      </c>
      <c r="M4734" s="49">
        <f t="shared" si="219"/>
        <v>2465</v>
      </c>
      <c r="N4734" s="2">
        <f t="shared" si="220"/>
        <v>3</v>
      </c>
      <c r="O4734" s="16">
        <f t="shared" si="221"/>
        <v>3</v>
      </c>
    </row>
    <row r="4735" spans="7:15" ht="13.5" customHeight="1" x14ac:dyDescent="0.25">
      <c r="G4735" s="50">
        <v>42677</v>
      </c>
      <c r="H4735" s="51" t="s">
        <v>21</v>
      </c>
      <c r="I4735" s="124"/>
      <c r="J4735" s="51">
        <v>3</v>
      </c>
      <c r="K4735" s="51">
        <v>3</v>
      </c>
      <c r="L4735" s="52">
        <v>3</v>
      </c>
      <c r="M4735" s="49">
        <f t="shared" si="219"/>
        <v>2465</v>
      </c>
      <c r="N4735" s="2">
        <f t="shared" si="220"/>
        <v>3</v>
      </c>
      <c r="O4735" s="16">
        <f t="shared" si="221"/>
        <v>3</v>
      </c>
    </row>
    <row r="4736" spans="7:15" ht="13.5" customHeight="1" x14ac:dyDescent="0.25">
      <c r="G4736" s="50">
        <v>42677</v>
      </c>
      <c r="H4736" s="51" t="s">
        <v>21</v>
      </c>
      <c r="I4736" s="124"/>
      <c r="J4736" s="51">
        <v>3</v>
      </c>
      <c r="K4736" s="51">
        <v>3</v>
      </c>
      <c r="L4736" s="52">
        <v>3</v>
      </c>
      <c r="M4736" s="49">
        <f t="shared" si="219"/>
        <v>2465</v>
      </c>
      <c r="N4736" s="2">
        <f t="shared" si="220"/>
        <v>3</v>
      </c>
      <c r="O4736" s="16">
        <f t="shared" si="221"/>
        <v>3</v>
      </c>
    </row>
    <row r="4737" spans="7:15" ht="13.5" customHeight="1" x14ac:dyDescent="0.25">
      <c r="G4737" s="50">
        <v>42677</v>
      </c>
      <c r="H4737" s="51" t="s">
        <v>21</v>
      </c>
      <c r="I4737" s="124"/>
      <c r="J4737" s="51">
        <v>3</v>
      </c>
      <c r="K4737" s="51">
        <v>3</v>
      </c>
      <c r="L4737" s="52">
        <v>3</v>
      </c>
      <c r="M4737" s="49">
        <f t="shared" si="219"/>
        <v>2465</v>
      </c>
      <c r="N4737" s="2">
        <f t="shared" si="220"/>
        <v>2</v>
      </c>
      <c r="O4737" s="16">
        <f t="shared" si="221"/>
        <v>3</v>
      </c>
    </row>
    <row r="4738" spans="7:15" ht="13.5" customHeight="1" x14ac:dyDescent="0.25">
      <c r="G4738" s="50">
        <v>42677</v>
      </c>
      <c r="H4738" s="51" t="s">
        <v>21</v>
      </c>
      <c r="I4738" s="124"/>
      <c r="J4738" s="51">
        <v>3</v>
      </c>
      <c r="K4738" s="51">
        <v>3</v>
      </c>
      <c r="L4738" s="52">
        <v>3</v>
      </c>
      <c r="M4738" s="49">
        <f t="shared" si="219"/>
        <v>2465</v>
      </c>
      <c r="N4738" s="2">
        <f t="shared" si="220"/>
        <v>1</v>
      </c>
      <c r="O4738" s="16">
        <f t="shared" si="221"/>
        <v>3</v>
      </c>
    </row>
    <row r="4739" spans="7:15" ht="13.5" customHeight="1" x14ac:dyDescent="0.25">
      <c r="G4739" s="50">
        <v>42677</v>
      </c>
      <c r="H4739" s="51" t="s">
        <v>21</v>
      </c>
      <c r="I4739" s="124"/>
      <c r="J4739" s="51">
        <v>3</v>
      </c>
      <c r="K4739" s="51">
        <v>3</v>
      </c>
      <c r="L4739" s="52">
        <v>4</v>
      </c>
      <c r="M4739" s="49">
        <f t="shared" si="219"/>
        <v>2466</v>
      </c>
      <c r="N4739" s="2">
        <f t="shared" si="220"/>
        <v>3</v>
      </c>
      <c r="O4739" s="16">
        <f t="shared" si="221"/>
        <v>3</v>
      </c>
    </row>
    <row r="4740" spans="7:15" ht="13.5" customHeight="1" x14ac:dyDescent="0.25">
      <c r="G4740" s="50">
        <v>42677</v>
      </c>
      <c r="H4740" s="51" t="s">
        <v>21</v>
      </c>
      <c r="I4740" s="124"/>
      <c r="J4740" s="51">
        <v>3</v>
      </c>
      <c r="K4740" s="51">
        <v>3</v>
      </c>
      <c r="L4740" s="52">
        <v>4</v>
      </c>
      <c r="M4740" s="49">
        <f t="shared" si="219"/>
        <v>2466</v>
      </c>
      <c r="N4740" s="2">
        <f t="shared" si="220"/>
        <v>3</v>
      </c>
      <c r="O4740" s="16">
        <f t="shared" si="221"/>
        <v>3</v>
      </c>
    </row>
    <row r="4741" spans="7:15" ht="13.5" customHeight="1" x14ac:dyDescent="0.25">
      <c r="G4741" s="50">
        <v>42677</v>
      </c>
      <c r="H4741" s="51" t="s">
        <v>21</v>
      </c>
      <c r="I4741" s="124"/>
      <c r="J4741" s="51">
        <v>3</v>
      </c>
      <c r="K4741" s="51">
        <v>3</v>
      </c>
      <c r="L4741" s="52">
        <v>4</v>
      </c>
      <c r="M4741" s="49">
        <f t="shared" si="219"/>
        <v>2466</v>
      </c>
      <c r="N4741" s="2">
        <f t="shared" si="220"/>
        <v>3</v>
      </c>
      <c r="O4741" s="16">
        <f t="shared" si="221"/>
        <v>3</v>
      </c>
    </row>
    <row r="4742" spans="7:15" ht="13.5" customHeight="1" x14ac:dyDescent="0.25">
      <c r="G4742" s="50">
        <v>42677</v>
      </c>
      <c r="H4742" s="51" t="s">
        <v>21</v>
      </c>
      <c r="I4742" s="124"/>
      <c r="J4742" s="51">
        <v>3</v>
      </c>
      <c r="K4742" s="51">
        <v>3</v>
      </c>
      <c r="L4742" s="52">
        <v>4</v>
      </c>
      <c r="M4742" s="49">
        <f t="shared" ref="M4742:M4805" si="222">IF(AND(G4742=G4741,L4742=L4741,I4742=I4741),M4741,M4741+1)</f>
        <v>2466</v>
      </c>
      <c r="N4742" s="2">
        <f t="shared" si="220"/>
        <v>2</v>
      </c>
      <c r="O4742" s="16">
        <f t="shared" si="221"/>
        <v>3</v>
      </c>
    </row>
    <row r="4743" spans="7:15" ht="13.5" customHeight="1" x14ac:dyDescent="0.25">
      <c r="G4743" s="50">
        <v>42677</v>
      </c>
      <c r="H4743" s="51" t="s">
        <v>21</v>
      </c>
      <c r="I4743" s="124"/>
      <c r="J4743" s="51">
        <v>3</v>
      </c>
      <c r="K4743" s="51">
        <v>3</v>
      </c>
      <c r="L4743" s="52">
        <v>4</v>
      </c>
      <c r="M4743" s="49">
        <f t="shared" si="222"/>
        <v>2466</v>
      </c>
      <c r="N4743" s="2">
        <f t="shared" si="220"/>
        <v>1</v>
      </c>
      <c r="O4743" s="16">
        <f t="shared" si="221"/>
        <v>3</v>
      </c>
    </row>
    <row r="4744" spans="7:15" ht="13.5" customHeight="1" x14ac:dyDescent="0.25">
      <c r="G4744" s="50">
        <v>42677</v>
      </c>
      <c r="H4744" s="51" t="s">
        <v>21</v>
      </c>
      <c r="I4744" s="124"/>
      <c r="J4744" s="51">
        <v>3</v>
      </c>
      <c r="K4744" s="51">
        <v>3</v>
      </c>
      <c r="L4744" s="52">
        <v>5</v>
      </c>
      <c r="M4744" s="49">
        <f t="shared" si="222"/>
        <v>2467</v>
      </c>
      <c r="N4744" s="2">
        <f t="shared" si="220"/>
        <v>3</v>
      </c>
      <c r="O4744" s="16">
        <f t="shared" si="221"/>
        <v>3</v>
      </c>
    </row>
    <row r="4745" spans="7:15" ht="13.5" customHeight="1" x14ac:dyDescent="0.25">
      <c r="G4745" s="50">
        <v>42677</v>
      </c>
      <c r="H4745" s="51" t="s">
        <v>21</v>
      </c>
      <c r="I4745" s="124"/>
      <c r="J4745" s="51">
        <v>3</v>
      </c>
      <c r="K4745" s="51">
        <v>3</v>
      </c>
      <c r="L4745" s="52">
        <v>5</v>
      </c>
      <c r="M4745" s="49">
        <f t="shared" si="222"/>
        <v>2467</v>
      </c>
      <c r="N4745" s="2">
        <f t="shared" ref="N4745:N4808" si="223">IF(M4745=M4747,3,IF(M4745=M4746,2,1))</f>
        <v>3</v>
      </c>
      <c r="O4745" s="16">
        <f t="shared" ref="O4745:O4808" si="224">IF(N4743=3,3,IF(N4744=3,3,IF(N4744=2,2,N4745)))</f>
        <v>3</v>
      </c>
    </row>
    <row r="4746" spans="7:15" ht="13.5" customHeight="1" x14ac:dyDescent="0.25">
      <c r="G4746" s="50">
        <v>42677</v>
      </c>
      <c r="H4746" s="51" t="s">
        <v>21</v>
      </c>
      <c r="I4746" s="124"/>
      <c r="J4746" s="51">
        <v>3</v>
      </c>
      <c r="K4746" s="51">
        <v>3</v>
      </c>
      <c r="L4746" s="52">
        <v>5</v>
      </c>
      <c r="M4746" s="49">
        <f t="shared" si="222"/>
        <v>2467</v>
      </c>
      <c r="N4746" s="2">
        <f t="shared" si="223"/>
        <v>3</v>
      </c>
      <c r="O4746" s="16">
        <f t="shared" si="224"/>
        <v>3</v>
      </c>
    </row>
    <row r="4747" spans="7:15" ht="13.5" customHeight="1" x14ac:dyDescent="0.25">
      <c r="G4747" s="50">
        <v>42677</v>
      </c>
      <c r="H4747" s="51" t="s">
        <v>21</v>
      </c>
      <c r="I4747" s="124"/>
      <c r="J4747" s="51">
        <v>3</v>
      </c>
      <c r="K4747" s="51">
        <v>3</v>
      </c>
      <c r="L4747" s="52">
        <v>5</v>
      </c>
      <c r="M4747" s="49">
        <f t="shared" si="222"/>
        <v>2467</v>
      </c>
      <c r="N4747" s="2">
        <f t="shared" si="223"/>
        <v>2</v>
      </c>
      <c r="O4747" s="16">
        <f t="shared" si="224"/>
        <v>3</v>
      </c>
    </row>
    <row r="4748" spans="7:15" ht="13.5" customHeight="1" x14ac:dyDescent="0.25">
      <c r="G4748" s="50">
        <v>42677</v>
      </c>
      <c r="H4748" s="51" t="s">
        <v>21</v>
      </c>
      <c r="I4748" s="124"/>
      <c r="J4748" s="51">
        <v>3</v>
      </c>
      <c r="K4748" s="51">
        <v>3</v>
      </c>
      <c r="L4748" s="52">
        <v>5</v>
      </c>
      <c r="M4748" s="49">
        <f t="shared" si="222"/>
        <v>2467</v>
      </c>
      <c r="N4748" s="2">
        <f t="shared" si="223"/>
        <v>1</v>
      </c>
      <c r="O4748" s="16">
        <f t="shared" si="224"/>
        <v>3</v>
      </c>
    </row>
    <row r="4749" spans="7:15" ht="13.5" customHeight="1" x14ac:dyDescent="0.25">
      <c r="G4749" s="50">
        <v>42677</v>
      </c>
      <c r="H4749" s="51" t="s">
        <v>21</v>
      </c>
      <c r="I4749" s="124"/>
      <c r="J4749" s="51">
        <v>3</v>
      </c>
      <c r="K4749" s="51">
        <v>3</v>
      </c>
      <c r="L4749" s="52">
        <v>6</v>
      </c>
      <c r="M4749" s="49">
        <f t="shared" si="222"/>
        <v>2468</v>
      </c>
      <c r="N4749" s="2">
        <f t="shared" si="223"/>
        <v>3</v>
      </c>
      <c r="O4749" s="16">
        <f t="shared" si="224"/>
        <v>3</v>
      </c>
    </row>
    <row r="4750" spans="7:15" ht="13.5" customHeight="1" x14ac:dyDescent="0.25">
      <c r="G4750" s="50">
        <v>42677</v>
      </c>
      <c r="H4750" s="51" t="s">
        <v>21</v>
      </c>
      <c r="I4750" s="124"/>
      <c r="J4750" s="51">
        <v>3</v>
      </c>
      <c r="K4750" s="51">
        <v>3</v>
      </c>
      <c r="L4750" s="52">
        <v>6</v>
      </c>
      <c r="M4750" s="49">
        <f t="shared" si="222"/>
        <v>2468</v>
      </c>
      <c r="N4750" s="2">
        <f t="shared" si="223"/>
        <v>3</v>
      </c>
      <c r="O4750" s="16">
        <f t="shared" si="224"/>
        <v>3</v>
      </c>
    </row>
    <row r="4751" spans="7:15" ht="13.5" customHeight="1" x14ac:dyDescent="0.25">
      <c r="G4751" s="50">
        <v>42677</v>
      </c>
      <c r="H4751" s="51" t="s">
        <v>21</v>
      </c>
      <c r="I4751" s="124"/>
      <c r="J4751" s="51">
        <v>3</v>
      </c>
      <c r="K4751" s="51">
        <v>3</v>
      </c>
      <c r="L4751" s="52">
        <v>6</v>
      </c>
      <c r="M4751" s="49">
        <f t="shared" si="222"/>
        <v>2468</v>
      </c>
      <c r="N4751" s="2">
        <f t="shared" si="223"/>
        <v>3</v>
      </c>
      <c r="O4751" s="16">
        <f t="shared" si="224"/>
        <v>3</v>
      </c>
    </row>
    <row r="4752" spans="7:15" ht="13.5" customHeight="1" x14ac:dyDescent="0.25">
      <c r="G4752" s="50">
        <v>42677</v>
      </c>
      <c r="H4752" s="51" t="s">
        <v>21</v>
      </c>
      <c r="I4752" s="124"/>
      <c r="J4752" s="51">
        <v>3</v>
      </c>
      <c r="K4752" s="51">
        <v>3</v>
      </c>
      <c r="L4752" s="52">
        <v>6</v>
      </c>
      <c r="M4752" s="49">
        <f t="shared" si="222"/>
        <v>2468</v>
      </c>
      <c r="N4752" s="2">
        <f t="shared" si="223"/>
        <v>2</v>
      </c>
      <c r="O4752" s="16">
        <f t="shared" si="224"/>
        <v>3</v>
      </c>
    </row>
    <row r="4753" spans="7:15" ht="13.5" customHeight="1" x14ac:dyDescent="0.25">
      <c r="G4753" s="50">
        <v>42677</v>
      </c>
      <c r="H4753" s="51" t="s">
        <v>21</v>
      </c>
      <c r="I4753" s="124"/>
      <c r="J4753" s="51">
        <v>3</v>
      </c>
      <c r="K4753" s="51">
        <v>3</v>
      </c>
      <c r="L4753" s="52">
        <v>6</v>
      </c>
      <c r="M4753" s="49">
        <f t="shared" si="222"/>
        <v>2468</v>
      </c>
      <c r="N4753" s="2">
        <f t="shared" si="223"/>
        <v>1</v>
      </c>
      <c r="O4753" s="16">
        <f t="shared" si="224"/>
        <v>3</v>
      </c>
    </row>
    <row r="4754" spans="7:15" ht="13.5" customHeight="1" x14ac:dyDescent="0.25">
      <c r="G4754" s="50">
        <v>42677</v>
      </c>
      <c r="H4754" s="51" t="s">
        <v>21</v>
      </c>
      <c r="I4754" s="124"/>
      <c r="J4754" s="51">
        <v>3</v>
      </c>
      <c r="K4754" s="51">
        <v>3</v>
      </c>
      <c r="L4754" s="52">
        <v>7</v>
      </c>
      <c r="M4754" s="49">
        <f t="shared" si="222"/>
        <v>2469</v>
      </c>
      <c r="N4754" s="2">
        <f t="shared" si="223"/>
        <v>3</v>
      </c>
      <c r="O4754" s="16">
        <f t="shared" si="224"/>
        <v>3</v>
      </c>
    </row>
    <row r="4755" spans="7:15" ht="13.5" customHeight="1" x14ac:dyDescent="0.25">
      <c r="G4755" s="50">
        <v>42677</v>
      </c>
      <c r="H4755" s="51" t="s">
        <v>21</v>
      </c>
      <c r="I4755" s="124"/>
      <c r="J4755" s="51">
        <v>3</v>
      </c>
      <c r="K4755" s="51">
        <v>3</v>
      </c>
      <c r="L4755" s="52">
        <v>7</v>
      </c>
      <c r="M4755" s="49">
        <f t="shared" si="222"/>
        <v>2469</v>
      </c>
      <c r="N4755" s="2">
        <f t="shared" si="223"/>
        <v>3</v>
      </c>
      <c r="O4755" s="16">
        <f t="shared" si="224"/>
        <v>3</v>
      </c>
    </row>
    <row r="4756" spans="7:15" ht="13.5" customHeight="1" x14ac:dyDescent="0.25">
      <c r="G4756" s="50">
        <v>42677</v>
      </c>
      <c r="H4756" s="51" t="s">
        <v>21</v>
      </c>
      <c r="I4756" s="124"/>
      <c r="J4756" s="51">
        <v>3</v>
      </c>
      <c r="K4756" s="51">
        <v>3</v>
      </c>
      <c r="L4756" s="52">
        <v>7</v>
      </c>
      <c r="M4756" s="49">
        <f t="shared" si="222"/>
        <v>2469</v>
      </c>
      <c r="N4756" s="2">
        <f t="shared" si="223"/>
        <v>3</v>
      </c>
      <c r="O4756" s="16">
        <f t="shared" si="224"/>
        <v>3</v>
      </c>
    </row>
    <row r="4757" spans="7:15" ht="13.5" customHeight="1" x14ac:dyDescent="0.25">
      <c r="G4757" s="50">
        <v>42677</v>
      </c>
      <c r="H4757" s="51" t="s">
        <v>21</v>
      </c>
      <c r="I4757" s="124"/>
      <c r="J4757" s="51">
        <v>3</v>
      </c>
      <c r="K4757" s="51">
        <v>3</v>
      </c>
      <c r="L4757" s="52">
        <v>7</v>
      </c>
      <c r="M4757" s="49">
        <f t="shared" si="222"/>
        <v>2469</v>
      </c>
      <c r="N4757" s="2">
        <f t="shared" si="223"/>
        <v>2</v>
      </c>
      <c r="O4757" s="16">
        <f t="shared" si="224"/>
        <v>3</v>
      </c>
    </row>
    <row r="4758" spans="7:15" ht="13.5" customHeight="1" x14ac:dyDescent="0.25">
      <c r="G4758" s="50">
        <v>42677</v>
      </c>
      <c r="H4758" s="51" t="s">
        <v>21</v>
      </c>
      <c r="I4758" s="124"/>
      <c r="J4758" s="51">
        <v>3</v>
      </c>
      <c r="K4758" s="51">
        <v>3</v>
      </c>
      <c r="L4758" s="52">
        <v>7</v>
      </c>
      <c r="M4758" s="49">
        <f t="shared" si="222"/>
        <v>2469</v>
      </c>
      <c r="N4758" s="2">
        <f t="shared" si="223"/>
        <v>1</v>
      </c>
      <c r="O4758" s="16">
        <f t="shared" si="224"/>
        <v>3</v>
      </c>
    </row>
    <row r="4759" spans="7:15" ht="13.5" customHeight="1" x14ac:dyDescent="0.25">
      <c r="G4759" s="50">
        <v>42677</v>
      </c>
      <c r="H4759" s="51" t="s">
        <v>21</v>
      </c>
      <c r="I4759" s="124"/>
      <c r="J4759" s="51">
        <v>3</v>
      </c>
      <c r="K4759" s="51">
        <v>3</v>
      </c>
      <c r="L4759" s="52">
        <v>8</v>
      </c>
      <c r="M4759" s="49">
        <f t="shared" si="222"/>
        <v>2470</v>
      </c>
      <c r="N4759" s="2">
        <f t="shared" si="223"/>
        <v>3</v>
      </c>
      <c r="O4759" s="16">
        <f t="shared" si="224"/>
        <v>3</v>
      </c>
    </row>
    <row r="4760" spans="7:15" ht="13.5" customHeight="1" x14ac:dyDescent="0.25">
      <c r="G4760" s="50">
        <v>42677</v>
      </c>
      <c r="H4760" s="51" t="s">
        <v>21</v>
      </c>
      <c r="I4760" s="124"/>
      <c r="J4760" s="51">
        <v>3</v>
      </c>
      <c r="K4760" s="51">
        <v>3</v>
      </c>
      <c r="L4760" s="52">
        <v>8</v>
      </c>
      <c r="M4760" s="49">
        <f t="shared" si="222"/>
        <v>2470</v>
      </c>
      <c r="N4760" s="2">
        <f t="shared" si="223"/>
        <v>3</v>
      </c>
      <c r="O4760" s="16">
        <f t="shared" si="224"/>
        <v>3</v>
      </c>
    </row>
    <row r="4761" spans="7:15" ht="13.5" customHeight="1" x14ac:dyDescent="0.25">
      <c r="G4761" s="50">
        <v>42677</v>
      </c>
      <c r="H4761" s="51" t="s">
        <v>21</v>
      </c>
      <c r="I4761" s="124"/>
      <c r="J4761" s="51">
        <v>3</v>
      </c>
      <c r="K4761" s="51">
        <v>3</v>
      </c>
      <c r="L4761" s="52">
        <v>8</v>
      </c>
      <c r="M4761" s="49">
        <f t="shared" si="222"/>
        <v>2470</v>
      </c>
      <c r="N4761" s="2">
        <f t="shared" si="223"/>
        <v>3</v>
      </c>
      <c r="O4761" s="16">
        <f t="shared" si="224"/>
        <v>3</v>
      </c>
    </row>
    <row r="4762" spans="7:15" ht="13.5" customHeight="1" x14ac:dyDescent="0.25">
      <c r="G4762" s="50">
        <v>42677</v>
      </c>
      <c r="H4762" s="51" t="s">
        <v>21</v>
      </c>
      <c r="I4762" s="124"/>
      <c r="J4762" s="51">
        <v>3</v>
      </c>
      <c r="K4762" s="51">
        <v>3</v>
      </c>
      <c r="L4762" s="52">
        <v>8</v>
      </c>
      <c r="M4762" s="49">
        <f t="shared" si="222"/>
        <v>2470</v>
      </c>
      <c r="N4762" s="2">
        <f t="shared" si="223"/>
        <v>2</v>
      </c>
      <c r="O4762" s="16">
        <f t="shared" si="224"/>
        <v>3</v>
      </c>
    </row>
    <row r="4763" spans="7:15" ht="13.5" customHeight="1" x14ac:dyDescent="0.25">
      <c r="G4763" s="50">
        <v>42677</v>
      </c>
      <c r="H4763" s="51" t="s">
        <v>21</v>
      </c>
      <c r="I4763" s="124"/>
      <c r="J4763" s="51">
        <v>3</v>
      </c>
      <c r="K4763" s="51">
        <v>3</v>
      </c>
      <c r="L4763" s="52">
        <v>8</v>
      </c>
      <c r="M4763" s="49">
        <f t="shared" si="222"/>
        <v>2470</v>
      </c>
      <c r="N4763" s="2">
        <f t="shared" si="223"/>
        <v>1</v>
      </c>
      <c r="O4763" s="16">
        <f t="shared" si="224"/>
        <v>3</v>
      </c>
    </row>
    <row r="4764" spans="7:15" ht="13.5" customHeight="1" x14ac:dyDescent="0.25">
      <c r="G4764" s="50">
        <v>42677</v>
      </c>
      <c r="H4764" s="51" t="s">
        <v>21</v>
      </c>
      <c r="I4764" s="124"/>
      <c r="J4764" s="51">
        <v>3</v>
      </c>
      <c r="K4764" s="51">
        <v>3</v>
      </c>
      <c r="L4764" s="52">
        <v>9</v>
      </c>
      <c r="M4764" s="49">
        <f t="shared" si="222"/>
        <v>2471</v>
      </c>
      <c r="N4764" s="2">
        <f t="shared" si="223"/>
        <v>3</v>
      </c>
      <c r="O4764" s="16">
        <f t="shared" si="224"/>
        <v>3</v>
      </c>
    </row>
    <row r="4765" spans="7:15" ht="13.5" customHeight="1" x14ac:dyDescent="0.25">
      <c r="G4765" s="50">
        <v>42677</v>
      </c>
      <c r="H4765" s="51" t="s">
        <v>21</v>
      </c>
      <c r="I4765" s="124"/>
      <c r="J4765" s="51">
        <v>3</v>
      </c>
      <c r="K4765" s="51">
        <v>3</v>
      </c>
      <c r="L4765" s="52">
        <v>9</v>
      </c>
      <c r="M4765" s="49">
        <f t="shared" si="222"/>
        <v>2471</v>
      </c>
      <c r="N4765" s="2">
        <f t="shared" si="223"/>
        <v>3</v>
      </c>
      <c r="O4765" s="16">
        <f t="shared" si="224"/>
        <v>3</v>
      </c>
    </row>
    <row r="4766" spans="7:15" ht="13.5" customHeight="1" x14ac:dyDescent="0.25">
      <c r="G4766" s="50">
        <v>42677</v>
      </c>
      <c r="H4766" s="51" t="s">
        <v>21</v>
      </c>
      <c r="I4766" s="124"/>
      <c r="J4766" s="51">
        <v>3</v>
      </c>
      <c r="K4766" s="51">
        <v>3</v>
      </c>
      <c r="L4766" s="52">
        <v>9</v>
      </c>
      <c r="M4766" s="49">
        <f t="shared" si="222"/>
        <v>2471</v>
      </c>
      <c r="N4766" s="2">
        <f t="shared" si="223"/>
        <v>3</v>
      </c>
      <c r="O4766" s="16">
        <f t="shared" si="224"/>
        <v>3</v>
      </c>
    </row>
    <row r="4767" spans="7:15" ht="13.5" customHeight="1" x14ac:dyDescent="0.25">
      <c r="G4767" s="50">
        <v>42677</v>
      </c>
      <c r="H4767" s="51" t="s">
        <v>21</v>
      </c>
      <c r="I4767" s="124"/>
      <c r="J4767" s="51">
        <v>3</v>
      </c>
      <c r="K4767" s="51">
        <v>3</v>
      </c>
      <c r="L4767" s="52">
        <v>9</v>
      </c>
      <c r="M4767" s="49">
        <f t="shared" si="222"/>
        <v>2471</v>
      </c>
      <c r="N4767" s="2">
        <f t="shared" si="223"/>
        <v>2</v>
      </c>
      <c r="O4767" s="16">
        <f t="shared" si="224"/>
        <v>3</v>
      </c>
    </row>
    <row r="4768" spans="7:15" ht="13.5" customHeight="1" x14ac:dyDescent="0.25">
      <c r="G4768" s="50">
        <v>42677</v>
      </c>
      <c r="H4768" s="51" t="s">
        <v>21</v>
      </c>
      <c r="I4768" s="124"/>
      <c r="J4768" s="51">
        <v>3</v>
      </c>
      <c r="K4768" s="51">
        <v>3</v>
      </c>
      <c r="L4768" s="52">
        <v>9</v>
      </c>
      <c r="M4768" s="49">
        <f t="shared" si="222"/>
        <v>2471</v>
      </c>
      <c r="N4768" s="2">
        <f t="shared" si="223"/>
        <v>1</v>
      </c>
      <c r="O4768" s="16">
        <f t="shared" si="224"/>
        <v>3</v>
      </c>
    </row>
    <row r="4769" spans="7:15" ht="13.5" customHeight="1" x14ac:dyDescent="0.25">
      <c r="G4769" s="50">
        <v>42679</v>
      </c>
      <c r="H4769" s="51" t="s">
        <v>3</v>
      </c>
      <c r="I4769" s="124"/>
      <c r="J4769" s="51">
        <v>3</v>
      </c>
      <c r="K4769" s="51">
        <v>3</v>
      </c>
      <c r="L4769" s="52">
        <v>2</v>
      </c>
      <c r="M4769" s="49">
        <f t="shared" si="222"/>
        <v>2472</v>
      </c>
      <c r="N4769" s="2">
        <f t="shared" si="223"/>
        <v>3</v>
      </c>
      <c r="O4769" s="16">
        <f t="shared" si="224"/>
        <v>3</v>
      </c>
    </row>
    <row r="4770" spans="7:15" ht="13.5" customHeight="1" x14ac:dyDescent="0.25">
      <c r="G4770" s="50">
        <v>42679</v>
      </c>
      <c r="H4770" s="51" t="s">
        <v>3</v>
      </c>
      <c r="I4770" s="124"/>
      <c r="J4770" s="51">
        <v>3</v>
      </c>
      <c r="K4770" s="51">
        <v>3</v>
      </c>
      <c r="L4770" s="52">
        <v>2</v>
      </c>
      <c r="M4770" s="49">
        <f t="shared" si="222"/>
        <v>2472</v>
      </c>
      <c r="N4770" s="2">
        <f t="shared" si="223"/>
        <v>3</v>
      </c>
      <c r="O4770" s="16">
        <f t="shared" si="224"/>
        <v>3</v>
      </c>
    </row>
    <row r="4771" spans="7:15" ht="13.5" customHeight="1" x14ac:dyDescent="0.25">
      <c r="G4771" s="50">
        <v>42679</v>
      </c>
      <c r="H4771" s="51" t="s">
        <v>3</v>
      </c>
      <c r="I4771" s="124"/>
      <c r="J4771" s="51">
        <v>3</v>
      </c>
      <c r="K4771" s="51">
        <v>3</v>
      </c>
      <c r="L4771" s="52">
        <v>2</v>
      </c>
      <c r="M4771" s="49">
        <f t="shared" si="222"/>
        <v>2472</v>
      </c>
      <c r="N4771" s="2">
        <f t="shared" si="223"/>
        <v>3</v>
      </c>
      <c r="O4771" s="16">
        <f t="shared" si="224"/>
        <v>3</v>
      </c>
    </row>
    <row r="4772" spans="7:15" ht="13.5" customHeight="1" x14ac:dyDescent="0.25">
      <c r="G4772" s="50">
        <v>42679</v>
      </c>
      <c r="H4772" s="51" t="s">
        <v>3</v>
      </c>
      <c r="I4772" s="124"/>
      <c r="J4772" s="51">
        <v>3</v>
      </c>
      <c r="K4772" s="51">
        <v>3</v>
      </c>
      <c r="L4772" s="52">
        <v>2</v>
      </c>
      <c r="M4772" s="49">
        <f t="shared" si="222"/>
        <v>2472</v>
      </c>
      <c r="N4772" s="2">
        <f t="shared" si="223"/>
        <v>2</v>
      </c>
      <c r="O4772" s="16">
        <f t="shared" si="224"/>
        <v>3</v>
      </c>
    </row>
    <row r="4773" spans="7:15" ht="13.5" customHeight="1" x14ac:dyDescent="0.25">
      <c r="G4773" s="50">
        <v>42679</v>
      </c>
      <c r="H4773" s="51" t="s">
        <v>3</v>
      </c>
      <c r="I4773" s="124"/>
      <c r="J4773" s="51">
        <v>3</v>
      </c>
      <c r="K4773" s="51">
        <v>3</v>
      </c>
      <c r="L4773" s="52">
        <v>2</v>
      </c>
      <c r="M4773" s="49">
        <f t="shared" si="222"/>
        <v>2472</v>
      </c>
      <c r="N4773" s="2">
        <f t="shared" si="223"/>
        <v>1</v>
      </c>
      <c r="O4773" s="16">
        <f t="shared" si="224"/>
        <v>3</v>
      </c>
    </row>
    <row r="4774" spans="7:15" ht="13.5" customHeight="1" x14ac:dyDescent="0.25">
      <c r="G4774" s="50">
        <v>42679</v>
      </c>
      <c r="H4774" s="51" t="s">
        <v>3</v>
      </c>
      <c r="I4774" s="124"/>
      <c r="J4774" s="51">
        <v>3</v>
      </c>
      <c r="K4774" s="51">
        <v>3</v>
      </c>
      <c r="L4774" s="52">
        <v>3</v>
      </c>
      <c r="M4774" s="49">
        <f t="shared" si="222"/>
        <v>2473</v>
      </c>
      <c r="N4774" s="2">
        <f t="shared" si="223"/>
        <v>3</v>
      </c>
      <c r="O4774" s="16">
        <f t="shared" si="224"/>
        <v>3</v>
      </c>
    </row>
    <row r="4775" spans="7:15" ht="13.5" customHeight="1" x14ac:dyDescent="0.25">
      <c r="G4775" s="50">
        <v>42679</v>
      </c>
      <c r="H4775" s="51" t="s">
        <v>3</v>
      </c>
      <c r="I4775" s="124"/>
      <c r="J4775" s="51">
        <v>3</v>
      </c>
      <c r="K4775" s="51">
        <v>3</v>
      </c>
      <c r="L4775" s="52">
        <v>3</v>
      </c>
      <c r="M4775" s="49">
        <f t="shared" si="222"/>
        <v>2473</v>
      </c>
      <c r="N4775" s="2">
        <f t="shared" si="223"/>
        <v>3</v>
      </c>
      <c r="O4775" s="16">
        <f t="shared" si="224"/>
        <v>3</v>
      </c>
    </row>
    <row r="4776" spans="7:15" ht="13.5" customHeight="1" x14ac:dyDescent="0.25">
      <c r="G4776" s="50">
        <v>42679</v>
      </c>
      <c r="H4776" s="51" t="s">
        <v>3</v>
      </c>
      <c r="I4776" s="124"/>
      <c r="J4776" s="51">
        <v>3</v>
      </c>
      <c r="K4776" s="51">
        <v>3</v>
      </c>
      <c r="L4776" s="52">
        <v>3</v>
      </c>
      <c r="M4776" s="49">
        <f t="shared" si="222"/>
        <v>2473</v>
      </c>
      <c r="N4776" s="2">
        <f t="shared" si="223"/>
        <v>3</v>
      </c>
      <c r="O4776" s="16">
        <f t="shared" si="224"/>
        <v>3</v>
      </c>
    </row>
    <row r="4777" spans="7:15" ht="13.5" customHeight="1" x14ac:dyDescent="0.25">
      <c r="G4777" s="50">
        <v>42679</v>
      </c>
      <c r="H4777" s="51" t="s">
        <v>3</v>
      </c>
      <c r="I4777" s="124"/>
      <c r="J4777" s="51">
        <v>3</v>
      </c>
      <c r="K4777" s="51">
        <v>3</v>
      </c>
      <c r="L4777" s="52">
        <v>3</v>
      </c>
      <c r="M4777" s="49">
        <f t="shared" si="222"/>
        <v>2473</v>
      </c>
      <c r="N4777" s="2">
        <f t="shared" si="223"/>
        <v>2</v>
      </c>
      <c r="O4777" s="16">
        <f t="shared" si="224"/>
        <v>3</v>
      </c>
    </row>
    <row r="4778" spans="7:15" ht="13.5" customHeight="1" x14ac:dyDescent="0.25">
      <c r="G4778" s="50">
        <v>42679</v>
      </c>
      <c r="H4778" s="51" t="s">
        <v>3</v>
      </c>
      <c r="I4778" s="124"/>
      <c r="J4778" s="51">
        <v>3</v>
      </c>
      <c r="K4778" s="51">
        <v>3</v>
      </c>
      <c r="L4778" s="52">
        <v>3</v>
      </c>
      <c r="M4778" s="49">
        <f t="shared" si="222"/>
        <v>2473</v>
      </c>
      <c r="N4778" s="2">
        <f t="shared" si="223"/>
        <v>1</v>
      </c>
      <c r="O4778" s="16">
        <f t="shared" si="224"/>
        <v>3</v>
      </c>
    </row>
    <row r="4779" spans="7:15" ht="13.5" customHeight="1" x14ac:dyDescent="0.25">
      <c r="G4779" s="50">
        <v>42679</v>
      </c>
      <c r="H4779" s="51" t="s">
        <v>3</v>
      </c>
      <c r="I4779" s="124"/>
      <c r="J4779" s="51">
        <v>3</v>
      </c>
      <c r="K4779" s="51">
        <v>3</v>
      </c>
      <c r="L4779" s="52">
        <v>4</v>
      </c>
      <c r="M4779" s="49">
        <f t="shared" si="222"/>
        <v>2474</v>
      </c>
      <c r="N4779" s="2">
        <f t="shared" si="223"/>
        <v>3</v>
      </c>
      <c r="O4779" s="16">
        <f t="shared" si="224"/>
        <v>3</v>
      </c>
    </row>
    <row r="4780" spans="7:15" ht="13.5" customHeight="1" x14ac:dyDescent="0.25">
      <c r="G4780" s="50">
        <v>42679</v>
      </c>
      <c r="H4780" s="51" t="s">
        <v>3</v>
      </c>
      <c r="I4780" s="124"/>
      <c r="J4780" s="51">
        <v>3</v>
      </c>
      <c r="K4780" s="51">
        <v>3</v>
      </c>
      <c r="L4780" s="52">
        <v>4</v>
      </c>
      <c r="M4780" s="49">
        <f t="shared" si="222"/>
        <v>2474</v>
      </c>
      <c r="N4780" s="2">
        <f t="shared" si="223"/>
        <v>3</v>
      </c>
      <c r="O4780" s="16">
        <f t="shared" si="224"/>
        <v>3</v>
      </c>
    </row>
    <row r="4781" spans="7:15" ht="13.5" customHeight="1" x14ac:dyDescent="0.25">
      <c r="G4781" s="50">
        <v>42679</v>
      </c>
      <c r="H4781" s="51" t="s">
        <v>3</v>
      </c>
      <c r="I4781" s="124"/>
      <c r="J4781" s="51">
        <v>3</v>
      </c>
      <c r="K4781" s="51">
        <v>3</v>
      </c>
      <c r="L4781" s="52">
        <v>4</v>
      </c>
      <c r="M4781" s="49">
        <f t="shared" si="222"/>
        <v>2474</v>
      </c>
      <c r="N4781" s="2">
        <f t="shared" si="223"/>
        <v>3</v>
      </c>
      <c r="O4781" s="16">
        <f t="shared" si="224"/>
        <v>3</v>
      </c>
    </row>
    <row r="4782" spans="7:15" ht="13.5" customHeight="1" x14ac:dyDescent="0.25">
      <c r="G4782" s="50">
        <v>42679</v>
      </c>
      <c r="H4782" s="51" t="s">
        <v>3</v>
      </c>
      <c r="I4782" s="124"/>
      <c r="J4782" s="51">
        <v>3</v>
      </c>
      <c r="K4782" s="51">
        <v>3</v>
      </c>
      <c r="L4782" s="52">
        <v>4</v>
      </c>
      <c r="M4782" s="49">
        <f t="shared" si="222"/>
        <v>2474</v>
      </c>
      <c r="N4782" s="2">
        <f t="shared" si="223"/>
        <v>2</v>
      </c>
      <c r="O4782" s="16">
        <f t="shared" si="224"/>
        <v>3</v>
      </c>
    </row>
    <row r="4783" spans="7:15" ht="13.5" customHeight="1" x14ac:dyDescent="0.25">
      <c r="G4783" s="50">
        <v>42679</v>
      </c>
      <c r="H4783" s="51" t="s">
        <v>3</v>
      </c>
      <c r="I4783" s="124"/>
      <c r="J4783" s="51">
        <v>3</v>
      </c>
      <c r="K4783" s="51">
        <v>3</v>
      </c>
      <c r="L4783" s="52">
        <v>4</v>
      </c>
      <c r="M4783" s="49">
        <f t="shared" si="222"/>
        <v>2474</v>
      </c>
      <c r="N4783" s="2">
        <f t="shared" si="223"/>
        <v>1</v>
      </c>
      <c r="O4783" s="16">
        <f t="shared" si="224"/>
        <v>3</v>
      </c>
    </row>
    <row r="4784" spans="7:15" ht="13.5" customHeight="1" x14ac:dyDescent="0.25">
      <c r="G4784" s="50">
        <v>42679</v>
      </c>
      <c r="H4784" s="51" t="s">
        <v>3</v>
      </c>
      <c r="I4784" s="124"/>
      <c r="J4784" s="51">
        <v>3</v>
      </c>
      <c r="K4784" s="51">
        <v>3</v>
      </c>
      <c r="L4784" s="52">
        <v>5</v>
      </c>
      <c r="M4784" s="49">
        <f t="shared" si="222"/>
        <v>2475</v>
      </c>
      <c r="N4784" s="2">
        <f t="shared" si="223"/>
        <v>3</v>
      </c>
      <c r="O4784" s="16">
        <f t="shared" si="224"/>
        <v>3</v>
      </c>
    </row>
    <row r="4785" spans="7:15" ht="13.5" customHeight="1" x14ac:dyDescent="0.25">
      <c r="G4785" s="50">
        <v>42679</v>
      </c>
      <c r="H4785" s="51" t="s">
        <v>3</v>
      </c>
      <c r="I4785" s="124"/>
      <c r="J4785" s="51">
        <v>3</v>
      </c>
      <c r="K4785" s="51">
        <v>3</v>
      </c>
      <c r="L4785" s="52">
        <v>5</v>
      </c>
      <c r="M4785" s="49">
        <f t="shared" si="222"/>
        <v>2475</v>
      </c>
      <c r="N4785" s="2">
        <f t="shared" si="223"/>
        <v>3</v>
      </c>
      <c r="O4785" s="16">
        <f t="shared" si="224"/>
        <v>3</v>
      </c>
    </row>
    <row r="4786" spans="7:15" ht="13.5" customHeight="1" x14ac:dyDescent="0.25">
      <c r="G4786" s="50">
        <v>42679</v>
      </c>
      <c r="H4786" s="51" t="s">
        <v>3</v>
      </c>
      <c r="I4786" s="124"/>
      <c r="J4786" s="51">
        <v>3</v>
      </c>
      <c r="K4786" s="51">
        <v>3</v>
      </c>
      <c r="L4786" s="52">
        <v>5</v>
      </c>
      <c r="M4786" s="49">
        <f t="shared" si="222"/>
        <v>2475</v>
      </c>
      <c r="N4786" s="2">
        <f t="shared" si="223"/>
        <v>3</v>
      </c>
      <c r="O4786" s="16">
        <f t="shared" si="224"/>
        <v>3</v>
      </c>
    </row>
    <row r="4787" spans="7:15" ht="13.5" customHeight="1" x14ac:dyDescent="0.25">
      <c r="G4787" s="50">
        <v>42679</v>
      </c>
      <c r="H4787" s="51" t="s">
        <v>3</v>
      </c>
      <c r="I4787" s="124"/>
      <c r="J4787" s="51">
        <v>3</v>
      </c>
      <c r="K4787" s="51">
        <v>3</v>
      </c>
      <c r="L4787" s="52">
        <v>5</v>
      </c>
      <c r="M4787" s="49">
        <f t="shared" si="222"/>
        <v>2475</v>
      </c>
      <c r="N4787" s="2">
        <f t="shared" si="223"/>
        <v>2</v>
      </c>
      <c r="O4787" s="16">
        <f t="shared" si="224"/>
        <v>3</v>
      </c>
    </row>
    <row r="4788" spans="7:15" ht="13.5" customHeight="1" x14ac:dyDescent="0.25">
      <c r="G4788" s="50">
        <v>42679</v>
      </c>
      <c r="H4788" s="51" t="s">
        <v>3</v>
      </c>
      <c r="I4788" s="124"/>
      <c r="J4788" s="51">
        <v>3</v>
      </c>
      <c r="K4788" s="51">
        <v>3</v>
      </c>
      <c r="L4788" s="52">
        <v>5</v>
      </c>
      <c r="M4788" s="49">
        <f t="shared" si="222"/>
        <v>2475</v>
      </c>
      <c r="N4788" s="2">
        <f t="shared" si="223"/>
        <v>1</v>
      </c>
      <c r="O4788" s="16">
        <f t="shared" si="224"/>
        <v>3</v>
      </c>
    </row>
    <row r="4789" spans="7:15" ht="13.5" customHeight="1" x14ac:dyDescent="0.25">
      <c r="G4789" s="50">
        <v>42679</v>
      </c>
      <c r="H4789" s="51" t="s">
        <v>3</v>
      </c>
      <c r="I4789" s="124"/>
      <c r="J4789" s="51">
        <v>3</v>
      </c>
      <c r="K4789" s="51">
        <v>3</v>
      </c>
      <c r="L4789" s="52">
        <v>6</v>
      </c>
      <c r="M4789" s="49">
        <f t="shared" si="222"/>
        <v>2476</v>
      </c>
      <c r="N4789" s="2">
        <f t="shared" si="223"/>
        <v>3</v>
      </c>
      <c r="O4789" s="16">
        <f t="shared" si="224"/>
        <v>3</v>
      </c>
    </row>
    <row r="4790" spans="7:15" ht="13.5" customHeight="1" x14ac:dyDescent="0.25">
      <c r="G4790" s="50">
        <v>42679</v>
      </c>
      <c r="H4790" s="51" t="s">
        <v>3</v>
      </c>
      <c r="I4790" s="124"/>
      <c r="J4790" s="51">
        <v>3</v>
      </c>
      <c r="K4790" s="51">
        <v>3</v>
      </c>
      <c r="L4790" s="52">
        <v>6</v>
      </c>
      <c r="M4790" s="49">
        <f t="shared" si="222"/>
        <v>2476</v>
      </c>
      <c r="N4790" s="2">
        <f t="shared" si="223"/>
        <v>3</v>
      </c>
      <c r="O4790" s="16">
        <f t="shared" si="224"/>
        <v>3</v>
      </c>
    </row>
    <row r="4791" spans="7:15" ht="13.5" customHeight="1" x14ac:dyDescent="0.25">
      <c r="G4791" s="50">
        <v>42679</v>
      </c>
      <c r="H4791" s="51" t="s">
        <v>3</v>
      </c>
      <c r="I4791" s="124"/>
      <c r="J4791" s="51">
        <v>3</v>
      </c>
      <c r="K4791" s="51">
        <v>3</v>
      </c>
      <c r="L4791" s="52">
        <v>6</v>
      </c>
      <c r="M4791" s="49">
        <f t="shared" si="222"/>
        <v>2476</v>
      </c>
      <c r="N4791" s="2">
        <f t="shared" si="223"/>
        <v>3</v>
      </c>
      <c r="O4791" s="16">
        <f t="shared" si="224"/>
        <v>3</v>
      </c>
    </row>
    <row r="4792" spans="7:15" ht="13.5" customHeight="1" x14ac:dyDescent="0.25">
      <c r="G4792" s="50">
        <v>42679</v>
      </c>
      <c r="H4792" s="51" t="s">
        <v>3</v>
      </c>
      <c r="I4792" s="124"/>
      <c r="J4792" s="51">
        <v>3</v>
      </c>
      <c r="K4792" s="51">
        <v>3</v>
      </c>
      <c r="L4792" s="52">
        <v>6</v>
      </c>
      <c r="M4792" s="49">
        <f t="shared" si="222"/>
        <v>2476</v>
      </c>
      <c r="N4792" s="2">
        <f t="shared" si="223"/>
        <v>2</v>
      </c>
      <c r="O4792" s="16">
        <f t="shared" si="224"/>
        <v>3</v>
      </c>
    </row>
    <row r="4793" spans="7:15" ht="13.5" customHeight="1" x14ac:dyDescent="0.25">
      <c r="G4793" s="50">
        <v>42679</v>
      </c>
      <c r="H4793" s="51" t="s">
        <v>3</v>
      </c>
      <c r="I4793" s="124"/>
      <c r="J4793" s="51">
        <v>3</v>
      </c>
      <c r="K4793" s="51">
        <v>3</v>
      </c>
      <c r="L4793" s="52">
        <v>6</v>
      </c>
      <c r="M4793" s="49">
        <f t="shared" si="222"/>
        <v>2476</v>
      </c>
      <c r="N4793" s="2">
        <f t="shared" si="223"/>
        <v>1</v>
      </c>
      <c r="O4793" s="16">
        <f t="shared" si="224"/>
        <v>3</v>
      </c>
    </row>
    <row r="4794" spans="7:15" ht="13.5" customHeight="1" x14ac:dyDescent="0.25">
      <c r="G4794" s="50">
        <v>42679</v>
      </c>
      <c r="H4794" s="51" t="s">
        <v>3</v>
      </c>
      <c r="I4794" s="124"/>
      <c r="J4794" s="51">
        <v>3</v>
      </c>
      <c r="K4794" s="51">
        <v>3</v>
      </c>
      <c r="L4794" s="52">
        <v>7</v>
      </c>
      <c r="M4794" s="49">
        <f t="shared" si="222"/>
        <v>2477</v>
      </c>
      <c r="N4794" s="2">
        <f t="shared" si="223"/>
        <v>3</v>
      </c>
      <c r="O4794" s="16">
        <f t="shared" si="224"/>
        <v>3</v>
      </c>
    </row>
    <row r="4795" spans="7:15" ht="13.5" customHeight="1" x14ac:dyDescent="0.25">
      <c r="G4795" s="50">
        <v>42679</v>
      </c>
      <c r="H4795" s="51" t="s">
        <v>3</v>
      </c>
      <c r="I4795" s="124"/>
      <c r="J4795" s="51">
        <v>3</v>
      </c>
      <c r="K4795" s="51">
        <v>3</v>
      </c>
      <c r="L4795" s="52">
        <v>7</v>
      </c>
      <c r="M4795" s="49">
        <f t="shared" si="222"/>
        <v>2477</v>
      </c>
      <c r="N4795" s="2">
        <f t="shared" si="223"/>
        <v>3</v>
      </c>
      <c r="O4795" s="16">
        <f t="shared" si="224"/>
        <v>3</v>
      </c>
    </row>
    <row r="4796" spans="7:15" ht="13.5" customHeight="1" x14ac:dyDescent="0.25">
      <c r="G4796" s="50">
        <v>42679</v>
      </c>
      <c r="H4796" s="51" t="s">
        <v>3</v>
      </c>
      <c r="I4796" s="124"/>
      <c r="J4796" s="51">
        <v>3</v>
      </c>
      <c r="K4796" s="51">
        <v>3</v>
      </c>
      <c r="L4796" s="52">
        <v>7</v>
      </c>
      <c r="M4796" s="49">
        <f t="shared" si="222"/>
        <v>2477</v>
      </c>
      <c r="N4796" s="2">
        <f t="shared" si="223"/>
        <v>3</v>
      </c>
      <c r="O4796" s="16">
        <f t="shared" si="224"/>
        <v>3</v>
      </c>
    </row>
    <row r="4797" spans="7:15" ht="13.5" customHeight="1" x14ac:dyDescent="0.25">
      <c r="G4797" s="50">
        <v>42679</v>
      </c>
      <c r="H4797" s="51" t="s">
        <v>3</v>
      </c>
      <c r="I4797" s="124"/>
      <c r="J4797" s="51">
        <v>3</v>
      </c>
      <c r="K4797" s="51">
        <v>3</v>
      </c>
      <c r="L4797" s="52">
        <v>7</v>
      </c>
      <c r="M4797" s="49">
        <f t="shared" si="222"/>
        <v>2477</v>
      </c>
      <c r="N4797" s="2">
        <f t="shared" si="223"/>
        <v>2</v>
      </c>
      <c r="O4797" s="16">
        <f t="shared" si="224"/>
        <v>3</v>
      </c>
    </row>
    <row r="4798" spans="7:15" ht="13.5" customHeight="1" x14ac:dyDescent="0.25">
      <c r="G4798" s="50">
        <v>42679</v>
      </c>
      <c r="H4798" s="51" t="s">
        <v>3</v>
      </c>
      <c r="I4798" s="124"/>
      <c r="J4798" s="51">
        <v>3</v>
      </c>
      <c r="K4798" s="51">
        <v>3</v>
      </c>
      <c r="L4798" s="52">
        <v>7</v>
      </c>
      <c r="M4798" s="49">
        <f t="shared" si="222"/>
        <v>2477</v>
      </c>
      <c r="N4798" s="2">
        <f t="shared" si="223"/>
        <v>1</v>
      </c>
      <c r="O4798" s="16">
        <f t="shared" si="224"/>
        <v>3</v>
      </c>
    </row>
    <row r="4799" spans="7:15" ht="13.5" customHeight="1" x14ac:dyDescent="0.25">
      <c r="G4799" s="50">
        <v>42679</v>
      </c>
      <c r="H4799" s="51" t="s">
        <v>3</v>
      </c>
      <c r="I4799" s="124"/>
      <c r="J4799" s="51">
        <v>3</v>
      </c>
      <c r="K4799" s="51">
        <v>3</v>
      </c>
      <c r="L4799" s="52">
        <v>8</v>
      </c>
      <c r="M4799" s="49">
        <f t="shared" si="222"/>
        <v>2478</v>
      </c>
      <c r="N4799" s="2">
        <f t="shared" si="223"/>
        <v>3</v>
      </c>
      <c r="O4799" s="16">
        <f t="shared" si="224"/>
        <v>3</v>
      </c>
    </row>
    <row r="4800" spans="7:15" ht="13.5" customHeight="1" x14ac:dyDescent="0.25">
      <c r="G4800" s="50">
        <v>42679</v>
      </c>
      <c r="H4800" s="51" t="s">
        <v>3</v>
      </c>
      <c r="I4800" s="124"/>
      <c r="J4800" s="51">
        <v>3</v>
      </c>
      <c r="K4800" s="51">
        <v>3</v>
      </c>
      <c r="L4800" s="52">
        <v>8</v>
      </c>
      <c r="M4800" s="49">
        <f t="shared" si="222"/>
        <v>2478</v>
      </c>
      <c r="N4800" s="2">
        <f t="shared" si="223"/>
        <v>3</v>
      </c>
      <c r="O4800" s="16">
        <f t="shared" si="224"/>
        <v>3</v>
      </c>
    </row>
    <row r="4801" spans="7:15" ht="13.5" customHeight="1" x14ac:dyDescent="0.25">
      <c r="G4801" s="50">
        <v>42679</v>
      </c>
      <c r="H4801" s="51" t="s">
        <v>3</v>
      </c>
      <c r="I4801" s="124"/>
      <c r="J4801" s="51">
        <v>3</v>
      </c>
      <c r="K4801" s="51">
        <v>3</v>
      </c>
      <c r="L4801" s="52">
        <v>8</v>
      </c>
      <c r="M4801" s="49">
        <f t="shared" si="222"/>
        <v>2478</v>
      </c>
      <c r="N4801" s="2">
        <f t="shared" si="223"/>
        <v>3</v>
      </c>
      <c r="O4801" s="16">
        <f t="shared" si="224"/>
        <v>3</v>
      </c>
    </row>
    <row r="4802" spans="7:15" ht="13.5" customHeight="1" x14ac:dyDescent="0.25">
      <c r="G4802" s="50">
        <v>42679</v>
      </c>
      <c r="H4802" s="51" t="s">
        <v>3</v>
      </c>
      <c r="I4802" s="124"/>
      <c r="J4802" s="51">
        <v>3</v>
      </c>
      <c r="K4802" s="51">
        <v>3</v>
      </c>
      <c r="L4802" s="52">
        <v>8</v>
      </c>
      <c r="M4802" s="49">
        <f t="shared" si="222"/>
        <v>2478</v>
      </c>
      <c r="N4802" s="2">
        <f t="shared" si="223"/>
        <v>2</v>
      </c>
      <c r="O4802" s="16">
        <f t="shared" si="224"/>
        <v>3</v>
      </c>
    </row>
    <row r="4803" spans="7:15" ht="13.5" customHeight="1" x14ac:dyDescent="0.25">
      <c r="G4803" s="50">
        <v>42679</v>
      </c>
      <c r="H4803" s="51" t="s">
        <v>3</v>
      </c>
      <c r="I4803" s="124"/>
      <c r="J4803" s="51">
        <v>3</v>
      </c>
      <c r="K4803" s="51">
        <v>3</v>
      </c>
      <c r="L4803" s="52">
        <v>8</v>
      </c>
      <c r="M4803" s="49">
        <f t="shared" si="222"/>
        <v>2478</v>
      </c>
      <c r="N4803" s="2">
        <f t="shared" si="223"/>
        <v>1</v>
      </c>
      <c r="O4803" s="16">
        <f t="shared" si="224"/>
        <v>3</v>
      </c>
    </row>
    <row r="4804" spans="7:15" ht="13.5" customHeight="1" x14ac:dyDescent="0.25">
      <c r="G4804" s="50">
        <v>42679</v>
      </c>
      <c r="H4804" s="51" t="s">
        <v>3</v>
      </c>
      <c r="I4804" s="124"/>
      <c r="J4804" s="51">
        <v>3</v>
      </c>
      <c r="K4804" s="51">
        <v>3</v>
      </c>
      <c r="L4804" s="52">
        <v>9</v>
      </c>
      <c r="M4804" s="49">
        <f t="shared" si="222"/>
        <v>2479</v>
      </c>
      <c r="N4804" s="2">
        <f t="shared" si="223"/>
        <v>3</v>
      </c>
      <c r="O4804" s="16">
        <f t="shared" si="224"/>
        <v>3</v>
      </c>
    </row>
    <row r="4805" spans="7:15" ht="13.5" customHeight="1" x14ac:dyDescent="0.25">
      <c r="G4805" s="50">
        <v>42679</v>
      </c>
      <c r="H4805" s="51" t="s">
        <v>3</v>
      </c>
      <c r="I4805" s="124"/>
      <c r="J4805" s="51">
        <v>3</v>
      </c>
      <c r="K4805" s="51">
        <v>3</v>
      </c>
      <c r="L4805" s="52">
        <v>9</v>
      </c>
      <c r="M4805" s="49">
        <f t="shared" si="222"/>
        <v>2479</v>
      </c>
      <c r="N4805" s="2">
        <f t="shared" si="223"/>
        <v>3</v>
      </c>
      <c r="O4805" s="16">
        <f t="shared" si="224"/>
        <v>3</v>
      </c>
    </row>
    <row r="4806" spans="7:15" ht="13.5" customHeight="1" x14ac:dyDescent="0.25">
      <c r="G4806" s="50">
        <v>42679</v>
      </c>
      <c r="H4806" s="51" t="s">
        <v>3</v>
      </c>
      <c r="I4806" s="124"/>
      <c r="J4806" s="51">
        <v>3</v>
      </c>
      <c r="K4806" s="51">
        <v>3</v>
      </c>
      <c r="L4806" s="52">
        <v>9</v>
      </c>
      <c r="M4806" s="49">
        <f t="shared" ref="M4806:M4869" si="225">IF(AND(G4806=G4805,L4806=L4805,I4806=I4805),M4805,M4805+1)</f>
        <v>2479</v>
      </c>
      <c r="N4806" s="2">
        <f t="shared" si="223"/>
        <v>3</v>
      </c>
      <c r="O4806" s="16">
        <f t="shared" si="224"/>
        <v>3</v>
      </c>
    </row>
    <row r="4807" spans="7:15" ht="13.5" customHeight="1" x14ac:dyDescent="0.25">
      <c r="G4807" s="50">
        <v>42679</v>
      </c>
      <c r="H4807" s="51" t="s">
        <v>3</v>
      </c>
      <c r="I4807" s="124"/>
      <c r="J4807" s="51">
        <v>3</v>
      </c>
      <c r="K4807" s="51">
        <v>3</v>
      </c>
      <c r="L4807" s="52">
        <v>9</v>
      </c>
      <c r="M4807" s="49">
        <f t="shared" si="225"/>
        <v>2479</v>
      </c>
      <c r="N4807" s="2">
        <f t="shared" si="223"/>
        <v>2</v>
      </c>
      <c r="O4807" s="16">
        <f t="shared" si="224"/>
        <v>3</v>
      </c>
    </row>
    <row r="4808" spans="7:15" ht="13.5" customHeight="1" x14ac:dyDescent="0.25">
      <c r="G4808" s="50">
        <v>42679</v>
      </c>
      <c r="H4808" s="51" t="s">
        <v>3</v>
      </c>
      <c r="I4808" s="124"/>
      <c r="J4808" s="51">
        <v>3</v>
      </c>
      <c r="K4808" s="51">
        <v>3</v>
      </c>
      <c r="L4808" s="52">
        <v>9</v>
      </c>
      <c r="M4808" s="49">
        <f t="shared" si="225"/>
        <v>2479</v>
      </c>
      <c r="N4808" s="2">
        <f t="shared" si="223"/>
        <v>1</v>
      </c>
      <c r="O4808" s="16">
        <f t="shared" si="224"/>
        <v>3</v>
      </c>
    </row>
    <row r="4809" spans="7:15" ht="13.5" customHeight="1" x14ac:dyDescent="0.25">
      <c r="G4809" s="50">
        <v>42686</v>
      </c>
      <c r="H4809" s="51" t="s">
        <v>1209</v>
      </c>
      <c r="I4809" s="124"/>
      <c r="J4809" s="51">
        <v>3</v>
      </c>
      <c r="K4809" s="51">
        <v>0</v>
      </c>
      <c r="L4809" s="52">
        <v>2</v>
      </c>
      <c r="M4809" s="49">
        <f t="shared" si="225"/>
        <v>2480</v>
      </c>
      <c r="N4809" s="2">
        <f t="shared" ref="N4809:N4872" si="226">IF(M4809=M4811,3,IF(M4809=M4810,2,1))</f>
        <v>3</v>
      </c>
      <c r="O4809" s="16">
        <f t="shared" ref="O4809:O4872" si="227">IF(N4807=3,3,IF(N4808=3,3,IF(N4808=2,2,N4809)))</f>
        <v>3</v>
      </c>
    </row>
    <row r="4810" spans="7:15" ht="13.5" customHeight="1" x14ac:dyDescent="0.25">
      <c r="G4810" s="50">
        <v>42686</v>
      </c>
      <c r="H4810" s="51" t="s">
        <v>1209</v>
      </c>
      <c r="I4810" s="124"/>
      <c r="J4810" s="51">
        <v>3</v>
      </c>
      <c r="K4810" s="51">
        <v>0</v>
      </c>
      <c r="L4810" s="52">
        <v>2</v>
      </c>
      <c r="M4810" s="49">
        <f t="shared" si="225"/>
        <v>2480</v>
      </c>
      <c r="N4810" s="2">
        <f t="shared" si="226"/>
        <v>3</v>
      </c>
      <c r="O4810" s="16">
        <f t="shared" si="227"/>
        <v>3</v>
      </c>
    </row>
    <row r="4811" spans="7:15" ht="13.5" customHeight="1" x14ac:dyDescent="0.25">
      <c r="G4811" s="50">
        <v>42686</v>
      </c>
      <c r="H4811" s="51" t="s">
        <v>1209</v>
      </c>
      <c r="I4811" s="124"/>
      <c r="J4811" s="51">
        <v>3</v>
      </c>
      <c r="K4811" s="51">
        <v>0</v>
      </c>
      <c r="L4811" s="52">
        <v>2</v>
      </c>
      <c r="M4811" s="49">
        <f t="shared" si="225"/>
        <v>2480</v>
      </c>
      <c r="N4811" s="2">
        <f t="shared" si="226"/>
        <v>3</v>
      </c>
      <c r="O4811" s="16">
        <f t="shared" si="227"/>
        <v>3</v>
      </c>
    </row>
    <row r="4812" spans="7:15" ht="13.5" customHeight="1" x14ac:dyDescent="0.25">
      <c r="G4812" s="50">
        <v>42686</v>
      </c>
      <c r="H4812" s="51" t="s">
        <v>1209</v>
      </c>
      <c r="I4812" s="124"/>
      <c r="J4812" s="51">
        <v>3</v>
      </c>
      <c r="K4812" s="51">
        <v>0</v>
      </c>
      <c r="L4812" s="52">
        <v>2</v>
      </c>
      <c r="M4812" s="49">
        <f t="shared" si="225"/>
        <v>2480</v>
      </c>
      <c r="N4812" s="2">
        <f t="shared" si="226"/>
        <v>2</v>
      </c>
      <c r="O4812" s="16">
        <f t="shared" si="227"/>
        <v>3</v>
      </c>
    </row>
    <row r="4813" spans="7:15" ht="13.5" customHeight="1" x14ac:dyDescent="0.25">
      <c r="G4813" s="50">
        <v>42686</v>
      </c>
      <c r="H4813" s="51" t="s">
        <v>1209</v>
      </c>
      <c r="I4813" s="124"/>
      <c r="J4813" s="51">
        <v>3</v>
      </c>
      <c r="K4813" s="51">
        <v>0</v>
      </c>
      <c r="L4813" s="52">
        <v>2</v>
      </c>
      <c r="M4813" s="49">
        <f t="shared" si="225"/>
        <v>2480</v>
      </c>
      <c r="N4813" s="2">
        <f t="shared" si="226"/>
        <v>1</v>
      </c>
      <c r="O4813" s="16">
        <f t="shared" si="227"/>
        <v>3</v>
      </c>
    </row>
    <row r="4814" spans="7:15" ht="13.5" customHeight="1" x14ac:dyDescent="0.25">
      <c r="G4814" s="50">
        <v>42686</v>
      </c>
      <c r="H4814" s="51" t="s">
        <v>1209</v>
      </c>
      <c r="I4814" s="124"/>
      <c r="J4814" s="51">
        <v>3</v>
      </c>
      <c r="K4814" s="51">
        <v>0</v>
      </c>
      <c r="L4814" s="52">
        <v>3</v>
      </c>
      <c r="M4814" s="49">
        <f t="shared" si="225"/>
        <v>2481</v>
      </c>
      <c r="N4814" s="2">
        <f t="shared" si="226"/>
        <v>3</v>
      </c>
      <c r="O4814" s="16">
        <f t="shared" si="227"/>
        <v>3</v>
      </c>
    </row>
    <row r="4815" spans="7:15" ht="13.5" customHeight="1" x14ac:dyDescent="0.25">
      <c r="G4815" s="50">
        <v>42686</v>
      </c>
      <c r="H4815" s="51" t="s">
        <v>1209</v>
      </c>
      <c r="I4815" s="124"/>
      <c r="J4815" s="51">
        <v>3</v>
      </c>
      <c r="K4815" s="51">
        <v>0</v>
      </c>
      <c r="L4815" s="52">
        <v>3</v>
      </c>
      <c r="M4815" s="49">
        <f t="shared" si="225"/>
        <v>2481</v>
      </c>
      <c r="N4815" s="2">
        <f t="shared" si="226"/>
        <v>3</v>
      </c>
      <c r="O4815" s="16">
        <f t="shared" si="227"/>
        <v>3</v>
      </c>
    </row>
    <row r="4816" spans="7:15" ht="13.5" customHeight="1" x14ac:dyDescent="0.25">
      <c r="G4816" s="50">
        <v>42686</v>
      </c>
      <c r="H4816" s="51" t="s">
        <v>1209</v>
      </c>
      <c r="I4816" s="124"/>
      <c r="J4816" s="51">
        <v>3</v>
      </c>
      <c r="K4816" s="51">
        <v>0</v>
      </c>
      <c r="L4816" s="52">
        <v>3</v>
      </c>
      <c r="M4816" s="49">
        <f t="shared" si="225"/>
        <v>2481</v>
      </c>
      <c r="N4816" s="2">
        <f t="shared" si="226"/>
        <v>3</v>
      </c>
      <c r="O4816" s="16">
        <f t="shared" si="227"/>
        <v>3</v>
      </c>
    </row>
    <row r="4817" spans="7:15" ht="13.5" customHeight="1" x14ac:dyDescent="0.25">
      <c r="G4817" s="50">
        <v>42686</v>
      </c>
      <c r="H4817" s="51" t="s">
        <v>1209</v>
      </c>
      <c r="I4817" s="124"/>
      <c r="J4817" s="51">
        <v>3</v>
      </c>
      <c r="K4817" s="51">
        <v>0</v>
      </c>
      <c r="L4817" s="52">
        <v>3</v>
      </c>
      <c r="M4817" s="49">
        <f t="shared" si="225"/>
        <v>2481</v>
      </c>
      <c r="N4817" s="2">
        <f t="shared" si="226"/>
        <v>2</v>
      </c>
      <c r="O4817" s="16">
        <f t="shared" si="227"/>
        <v>3</v>
      </c>
    </row>
    <row r="4818" spans="7:15" ht="13.5" customHeight="1" x14ac:dyDescent="0.25">
      <c r="G4818" s="50">
        <v>42686</v>
      </c>
      <c r="H4818" s="51" t="s">
        <v>1209</v>
      </c>
      <c r="I4818" s="124"/>
      <c r="J4818" s="51">
        <v>3</v>
      </c>
      <c r="K4818" s="51">
        <v>0</v>
      </c>
      <c r="L4818" s="52">
        <v>3</v>
      </c>
      <c r="M4818" s="49">
        <f t="shared" si="225"/>
        <v>2481</v>
      </c>
      <c r="N4818" s="2">
        <f t="shared" si="226"/>
        <v>1</v>
      </c>
      <c r="O4818" s="16">
        <f t="shared" si="227"/>
        <v>3</v>
      </c>
    </row>
    <row r="4819" spans="7:15" ht="13.5" customHeight="1" x14ac:dyDescent="0.25">
      <c r="G4819" s="50">
        <v>42686</v>
      </c>
      <c r="H4819" s="51" t="s">
        <v>1209</v>
      </c>
      <c r="I4819" s="124"/>
      <c r="J4819" s="51">
        <v>3</v>
      </c>
      <c r="K4819" s="51">
        <v>0</v>
      </c>
      <c r="L4819" s="52">
        <v>4</v>
      </c>
      <c r="M4819" s="49">
        <f t="shared" si="225"/>
        <v>2482</v>
      </c>
      <c r="N4819" s="2">
        <f t="shared" si="226"/>
        <v>3</v>
      </c>
      <c r="O4819" s="16">
        <f t="shared" si="227"/>
        <v>3</v>
      </c>
    </row>
    <row r="4820" spans="7:15" ht="13.5" customHeight="1" x14ac:dyDescent="0.25">
      <c r="G4820" s="50">
        <v>42686</v>
      </c>
      <c r="H4820" s="51" t="s">
        <v>1209</v>
      </c>
      <c r="I4820" s="124"/>
      <c r="J4820" s="51">
        <v>3</v>
      </c>
      <c r="K4820" s="51">
        <v>0</v>
      </c>
      <c r="L4820" s="52">
        <v>4</v>
      </c>
      <c r="M4820" s="49">
        <f t="shared" si="225"/>
        <v>2482</v>
      </c>
      <c r="N4820" s="2">
        <f t="shared" si="226"/>
        <v>3</v>
      </c>
      <c r="O4820" s="16">
        <f t="shared" si="227"/>
        <v>3</v>
      </c>
    </row>
    <row r="4821" spans="7:15" ht="13.5" customHeight="1" x14ac:dyDescent="0.25">
      <c r="G4821" s="50">
        <v>42686</v>
      </c>
      <c r="H4821" s="51" t="s">
        <v>1209</v>
      </c>
      <c r="I4821" s="124"/>
      <c r="J4821" s="51">
        <v>3</v>
      </c>
      <c r="K4821" s="51">
        <v>0</v>
      </c>
      <c r="L4821" s="52">
        <v>4</v>
      </c>
      <c r="M4821" s="49">
        <f t="shared" si="225"/>
        <v>2482</v>
      </c>
      <c r="N4821" s="2">
        <f t="shared" si="226"/>
        <v>3</v>
      </c>
      <c r="O4821" s="16">
        <f t="shared" si="227"/>
        <v>3</v>
      </c>
    </row>
    <row r="4822" spans="7:15" ht="13.5" customHeight="1" x14ac:dyDescent="0.25">
      <c r="G4822" s="50">
        <v>42686</v>
      </c>
      <c r="H4822" s="51" t="s">
        <v>1209</v>
      </c>
      <c r="I4822" s="124"/>
      <c r="J4822" s="51">
        <v>3</v>
      </c>
      <c r="K4822" s="51">
        <v>0</v>
      </c>
      <c r="L4822" s="52">
        <v>4</v>
      </c>
      <c r="M4822" s="49">
        <f t="shared" si="225"/>
        <v>2482</v>
      </c>
      <c r="N4822" s="2">
        <f t="shared" si="226"/>
        <v>2</v>
      </c>
      <c r="O4822" s="16">
        <f t="shared" si="227"/>
        <v>3</v>
      </c>
    </row>
    <row r="4823" spans="7:15" ht="13.5" customHeight="1" x14ac:dyDescent="0.25">
      <c r="G4823" s="50">
        <v>42686</v>
      </c>
      <c r="H4823" s="51" t="s">
        <v>1209</v>
      </c>
      <c r="I4823" s="124"/>
      <c r="J4823" s="51">
        <v>3</v>
      </c>
      <c r="K4823" s="51">
        <v>0</v>
      </c>
      <c r="L4823" s="52">
        <v>4</v>
      </c>
      <c r="M4823" s="49">
        <f t="shared" si="225"/>
        <v>2482</v>
      </c>
      <c r="N4823" s="2">
        <f t="shared" si="226"/>
        <v>1</v>
      </c>
      <c r="O4823" s="16">
        <f t="shared" si="227"/>
        <v>3</v>
      </c>
    </row>
    <row r="4824" spans="7:15" ht="13.5" customHeight="1" x14ac:dyDescent="0.25">
      <c r="G4824" s="50">
        <v>42686</v>
      </c>
      <c r="H4824" s="51" t="s">
        <v>1209</v>
      </c>
      <c r="I4824" s="124"/>
      <c r="J4824" s="51">
        <v>3</v>
      </c>
      <c r="K4824" s="51">
        <v>0</v>
      </c>
      <c r="L4824" s="52">
        <v>5</v>
      </c>
      <c r="M4824" s="49">
        <f t="shared" si="225"/>
        <v>2483</v>
      </c>
      <c r="N4824" s="2">
        <f t="shared" si="226"/>
        <v>3</v>
      </c>
      <c r="O4824" s="16">
        <f t="shared" si="227"/>
        <v>3</v>
      </c>
    </row>
    <row r="4825" spans="7:15" ht="13.5" customHeight="1" x14ac:dyDescent="0.25">
      <c r="G4825" s="50">
        <v>42686</v>
      </c>
      <c r="H4825" s="51" t="s">
        <v>1209</v>
      </c>
      <c r="I4825" s="124"/>
      <c r="J4825" s="51">
        <v>3</v>
      </c>
      <c r="K4825" s="51">
        <v>0</v>
      </c>
      <c r="L4825" s="52">
        <v>5</v>
      </c>
      <c r="M4825" s="49">
        <f t="shared" si="225"/>
        <v>2483</v>
      </c>
      <c r="N4825" s="2">
        <f t="shared" si="226"/>
        <v>3</v>
      </c>
      <c r="O4825" s="16">
        <f t="shared" si="227"/>
        <v>3</v>
      </c>
    </row>
    <row r="4826" spans="7:15" ht="13.5" customHeight="1" x14ac:dyDescent="0.25">
      <c r="G4826" s="50">
        <v>42686</v>
      </c>
      <c r="H4826" s="51" t="s">
        <v>1209</v>
      </c>
      <c r="I4826" s="124"/>
      <c r="J4826" s="51">
        <v>3</v>
      </c>
      <c r="K4826" s="51">
        <v>0</v>
      </c>
      <c r="L4826" s="52">
        <v>5</v>
      </c>
      <c r="M4826" s="49">
        <f t="shared" si="225"/>
        <v>2483</v>
      </c>
      <c r="N4826" s="2">
        <f t="shared" si="226"/>
        <v>3</v>
      </c>
      <c r="O4826" s="16">
        <f t="shared" si="227"/>
        <v>3</v>
      </c>
    </row>
    <row r="4827" spans="7:15" ht="13.5" customHeight="1" x14ac:dyDescent="0.25">
      <c r="G4827" s="50">
        <v>42686</v>
      </c>
      <c r="H4827" s="51" t="s">
        <v>1209</v>
      </c>
      <c r="I4827" s="124"/>
      <c r="J4827" s="51">
        <v>3</v>
      </c>
      <c r="K4827" s="51">
        <v>0</v>
      </c>
      <c r="L4827" s="52">
        <v>5</v>
      </c>
      <c r="M4827" s="49">
        <f t="shared" si="225"/>
        <v>2483</v>
      </c>
      <c r="N4827" s="2">
        <f t="shared" si="226"/>
        <v>2</v>
      </c>
      <c r="O4827" s="16">
        <f t="shared" si="227"/>
        <v>3</v>
      </c>
    </row>
    <row r="4828" spans="7:15" ht="13.5" customHeight="1" x14ac:dyDescent="0.25">
      <c r="G4828" s="50">
        <v>42686</v>
      </c>
      <c r="H4828" s="51" t="s">
        <v>1209</v>
      </c>
      <c r="I4828" s="124"/>
      <c r="J4828" s="51">
        <v>3</v>
      </c>
      <c r="K4828" s="51">
        <v>0</v>
      </c>
      <c r="L4828" s="52">
        <v>5</v>
      </c>
      <c r="M4828" s="49">
        <f t="shared" si="225"/>
        <v>2483</v>
      </c>
      <c r="N4828" s="2">
        <f t="shared" si="226"/>
        <v>1</v>
      </c>
      <c r="O4828" s="16">
        <f t="shared" si="227"/>
        <v>3</v>
      </c>
    </row>
    <row r="4829" spans="7:15" ht="13.5" customHeight="1" x14ac:dyDescent="0.25">
      <c r="G4829" s="50">
        <v>42686</v>
      </c>
      <c r="H4829" s="51" t="s">
        <v>1209</v>
      </c>
      <c r="I4829" s="124"/>
      <c r="J4829" s="51">
        <v>3</v>
      </c>
      <c r="K4829" s="51">
        <v>0</v>
      </c>
      <c r="L4829" s="52">
        <v>6</v>
      </c>
      <c r="M4829" s="49">
        <f t="shared" si="225"/>
        <v>2484</v>
      </c>
      <c r="N4829" s="2">
        <f t="shared" si="226"/>
        <v>3</v>
      </c>
      <c r="O4829" s="16">
        <f t="shared" si="227"/>
        <v>3</v>
      </c>
    </row>
    <row r="4830" spans="7:15" ht="13.5" customHeight="1" x14ac:dyDescent="0.25">
      <c r="G4830" s="50">
        <v>42686</v>
      </c>
      <c r="H4830" s="51" t="s">
        <v>1209</v>
      </c>
      <c r="I4830" s="124"/>
      <c r="J4830" s="51">
        <v>3</v>
      </c>
      <c r="K4830" s="51">
        <v>0</v>
      </c>
      <c r="L4830" s="52">
        <v>6</v>
      </c>
      <c r="M4830" s="49">
        <f t="shared" si="225"/>
        <v>2484</v>
      </c>
      <c r="N4830" s="2">
        <f t="shared" si="226"/>
        <v>3</v>
      </c>
      <c r="O4830" s="16">
        <f t="shared" si="227"/>
        <v>3</v>
      </c>
    </row>
    <row r="4831" spans="7:15" ht="13.5" customHeight="1" x14ac:dyDescent="0.25">
      <c r="G4831" s="50">
        <v>42686</v>
      </c>
      <c r="H4831" s="51" t="s">
        <v>1209</v>
      </c>
      <c r="I4831" s="124"/>
      <c r="J4831" s="51">
        <v>3</v>
      </c>
      <c r="K4831" s="51">
        <v>0</v>
      </c>
      <c r="L4831" s="52">
        <v>6</v>
      </c>
      <c r="M4831" s="49">
        <f t="shared" si="225"/>
        <v>2484</v>
      </c>
      <c r="N4831" s="2">
        <f t="shared" si="226"/>
        <v>3</v>
      </c>
      <c r="O4831" s="16">
        <f t="shared" si="227"/>
        <v>3</v>
      </c>
    </row>
    <row r="4832" spans="7:15" ht="13.5" customHeight="1" x14ac:dyDescent="0.25">
      <c r="G4832" s="50">
        <v>42686</v>
      </c>
      <c r="H4832" s="51" t="s">
        <v>1209</v>
      </c>
      <c r="I4832" s="124"/>
      <c r="J4832" s="51">
        <v>3</v>
      </c>
      <c r="K4832" s="51">
        <v>0</v>
      </c>
      <c r="L4832" s="52">
        <v>6</v>
      </c>
      <c r="M4832" s="49">
        <f t="shared" si="225"/>
        <v>2484</v>
      </c>
      <c r="N4832" s="2">
        <f t="shared" si="226"/>
        <v>2</v>
      </c>
      <c r="O4832" s="16">
        <f t="shared" si="227"/>
        <v>3</v>
      </c>
    </row>
    <row r="4833" spans="7:15" ht="13.5" customHeight="1" x14ac:dyDescent="0.25">
      <c r="G4833" s="50">
        <v>42686</v>
      </c>
      <c r="H4833" s="51" t="s">
        <v>1209</v>
      </c>
      <c r="I4833" s="124"/>
      <c r="J4833" s="51">
        <v>3</v>
      </c>
      <c r="K4833" s="51">
        <v>0</v>
      </c>
      <c r="L4833" s="52">
        <v>6</v>
      </c>
      <c r="M4833" s="49">
        <f t="shared" si="225"/>
        <v>2484</v>
      </c>
      <c r="N4833" s="2">
        <f t="shared" si="226"/>
        <v>1</v>
      </c>
      <c r="O4833" s="16">
        <f t="shared" si="227"/>
        <v>3</v>
      </c>
    </row>
    <row r="4834" spans="7:15" ht="13.5" customHeight="1" x14ac:dyDescent="0.25">
      <c r="G4834" s="50">
        <v>42686</v>
      </c>
      <c r="H4834" s="51" t="s">
        <v>1209</v>
      </c>
      <c r="I4834" s="124"/>
      <c r="J4834" s="51">
        <v>3</v>
      </c>
      <c r="K4834" s="51">
        <v>0</v>
      </c>
      <c r="L4834" s="52">
        <v>7</v>
      </c>
      <c r="M4834" s="49">
        <f t="shared" si="225"/>
        <v>2485</v>
      </c>
      <c r="N4834" s="2">
        <f t="shared" si="226"/>
        <v>3</v>
      </c>
      <c r="O4834" s="16">
        <f t="shared" si="227"/>
        <v>3</v>
      </c>
    </row>
    <row r="4835" spans="7:15" ht="13.5" customHeight="1" x14ac:dyDescent="0.25">
      <c r="G4835" s="50">
        <v>42686</v>
      </c>
      <c r="H4835" s="51" t="s">
        <v>1209</v>
      </c>
      <c r="I4835" s="124"/>
      <c r="J4835" s="51">
        <v>3</v>
      </c>
      <c r="K4835" s="51">
        <v>0</v>
      </c>
      <c r="L4835" s="52">
        <v>7</v>
      </c>
      <c r="M4835" s="49">
        <f t="shared" si="225"/>
        <v>2485</v>
      </c>
      <c r="N4835" s="2">
        <f t="shared" si="226"/>
        <v>3</v>
      </c>
      <c r="O4835" s="16">
        <f t="shared" si="227"/>
        <v>3</v>
      </c>
    </row>
    <row r="4836" spans="7:15" ht="13.5" customHeight="1" x14ac:dyDescent="0.25">
      <c r="G4836" s="50">
        <v>42686</v>
      </c>
      <c r="H4836" s="51" t="s">
        <v>1209</v>
      </c>
      <c r="I4836" s="124"/>
      <c r="J4836" s="51">
        <v>3</v>
      </c>
      <c r="K4836" s="51">
        <v>0</v>
      </c>
      <c r="L4836" s="52">
        <v>7</v>
      </c>
      <c r="M4836" s="49">
        <f t="shared" si="225"/>
        <v>2485</v>
      </c>
      <c r="N4836" s="2">
        <f t="shared" si="226"/>
        <v>3</v>
      </c>
      <c r="O4836" s="16">
        <f t="shared" si="227"/>
        <v>3</v>
      </c>
    </row>
    <row r="4837" spans="7:15" ht="13.5" customHeight="1" x14ac:dyDescent="0.25">
      <c r="G4837" s="50">
        <v>42686</v>
      </c>
      <c r="H4837" s="51" t="s">
        <v>1209</v>
      </c>
      <c r="I4837" s="124"/>
      <c r="J4837" s="51">
        <v>3</v>
      </c>
      <c r="K4837" s="51">
        <v>0</v>
      </c>
      <c r="L4837" s="52">
        <v>7</v>
      </c>
      <c r="M4837" s="49">
        <f t="shared" si="225"/>
        <v>2485</v>
      </c>
      <c r="N4837" s="2">
        <f t="shared" si="226"/>
        <v>2</v>
      </c>
      <c r="O4837" s="16">
        <f t="shared" si="227"/>
        <v>3</v>
      </c>
    </row>
    <row r="4838" spans="7:15" ht="13.5" customHeight="1" x14ac:dyDescent="0.25">
      <c r="G4838" s="50">
        <v>42686</v>
      </c>
      <c r="H4838" s="51" t="s">
        <v>1209</v>
      </c>
      <c r="I4838" s="124"/>
      <c r="J4838" s="51">
        <v>3</v>
      </c>
      <c r="K4838" s="51">
        <v>0</v>
      </c>
      <c r="L4838" s="52">
        <v>7</v>
      </c>
      <c r="M4838" s="49">
        <f t="shared" si="225"/>
        <v>2485</v>
      </c>
      <c r="N4838" s="2">
        <f t="shared" si="226"/>
        <v>1</v>
      </c>
      <c r="O4838" s="16">
        <f t="shared" si="227"/>
        <v>3</v>
      </c>
    </row>
    <row r="4839" spans="7:15" ht="13.5" customHeight="1" x14ac:dyDescent="0.25">
      <c r="G4839" s="50">
        <v>42686</v>
      </c>
      <c r="H4839" s="51" t="s">
        <v>1209</v>
      </c>
      <c r="I4839" s="124"/>
      <c r="J4839" s="51">
        <v>3</v>
      </c>
      <c r="K4839" s="51">
        <v>0</v>
      </c>
      <c r="L4839" s="52">
        <v>8</v>
      </c>
      <c r="M4839" s="49">
        <f t="shared" si="225"/>
        <v>2486</v>
      </c>
      <c r="N4839" s="2">
        <f t="shared" si="226"/>
        <v>3</v>
      </c>
      <c r="O4839" s="16">
        <f t="shared" si="227"/>
        <v>3</v>
      </c>
    </row>
    <row r="4840" spans="7:15" ht="13.5" customHeight="1" x14ac:dyDescent="0.25">
      <c r="G4840" s="50">
        <v>42686</v>
      </c>
      <c r="H4840" s="51" t="s">
        <v>1209</v>
      </c>
      <c r="I4840" s="124"/>
      <c r="J4840" s="51">
        <v>3</v>
      </c>
      <c r="K4840" s="51">
        <v>0</v>
      </c>
      <c r="L4840" s="52">
        <v>8</v>
      </c>
      <c r="M4840" s="49">
        <f t="shared" si="225"/>
        <v>2486</v>
      </c>
      <c r="N4840" s="2">
        <f t="shared" si="226"/>
        <v>3</v>
      </c>
      <c r="O4840" s="16">
        <f t="shared" si="227"/>
        <v>3</v>
      </c>
    </row>
    <row r="4841" spans="7:15" ht="13.5" customHeight="1" x14ac:dyDescent="0.25">
      <c r="G4841" s="50">
        <v>42686</v>
      </c>
      <c r="H4841" s="51" t="s">
        <v>1209</v>
      </c>
      <c r="I4841" s="124"/>
      <c r="J4841" s="51">
        <v>3</v>
      </c>
      <c r="K4841" s="51">
        <v>0</v>
      </c>
      <c r="L4841" s="52">
        <v>8</v>
      </c>
      <c r="M4841" s="49">
        <f t="shared" si="225"/>
        <v>2486</v>
      </c>
      <c r="N4841" s="2">
        <f t="shared" si="226"/>
        <v>3</v>
      </c>
      <c r="O4841" s="16">
        <f t="shared" si="227"/>
        <v>3</v>
      </c>
    </row>
    <row r="4842" spans="7:15" ht="13.5" customHeight="1" x14ac:dyDescent="0.25">
      <c r="G4842" s="50">
        <v>42686</v>
      </c>
      <c r="H4842" s="51" t="s">
        <v>1209</v>
      </c>
      <c r="I4842" s="124"/>
      <c r="J4842" s="51">
        <v>3</v>
      </c>
      <c r="K4842" s="51">
        <v>0</v>
      </c>
      <c r="L4842" s="52">
        <v>8</v>
      </c>
      <c r="M4842" s="49">
        <f t="shared" si="225"/>
        <v>2486</v>
      </c>
      <c r="N4842" s="2">
        <f t="shared" si="226"/>
        <v>2</v>
      </c>
      <c r="O4842" s="16">
        <f t="shared" si="227"/>
        <v>3</v>
      </c>
    </row>
    <row r="4843" spans="7:15" ht="13.5" customHeight="1" x14ac:dyDescent="0.25">
      <c r="G4843" s="50">
        <v>42686</v>
      </c>
      <c r="H4843" s="51" t="s">
        <v>1209</v>
      </c>
      <c r="I4843" s="124"/>
      <c r="J4843" s="51">
        <v>3</v>
      </c>
      <c r="K4843" s="51">
        <v>0</v>
      </c>
      <c r="L4843" s="52">
        <v>8</v>
      </c>
      <c r="M4843" s="49">
        <f t="shared" si="225"/>
        <v>2486</v>
      </c>
      <c r="N4843" s="2">
        <f t="shared" si="226"/>
        <v>1</v>
      </c>
      <c r="O4843" s="16">
        <f t="shared" si="227"/>
        <v>3</v>
      </c>
    </row>
    <row r="4844" spans="7:15" ht="13.5" customHeight="1" x14ac:dyDescent="0.25">
      <c r="G4844" s="50">
        <v>42686</v>
      </c>
      <c r="H4844" s="51" t="s">
        <v>1209</v>
      </c>
      <c r="I4844" s="124"/>
      <c r="J4844" s="51">
        <v>3</v>
      </c>
      <c r="K4844" s="51">
        <v>0</v>
      </c>
      <c r="L4844" s="52">
        <v>9</v>
      </c>
      <c r="M4844" s="49">
        <f t="shared" si="225"/>
        <v>2487</v>
      </c>
      <c r="N4844" s="2">
        <f t="shared" si="226"/>
        <v>3</v>
      </c>
      <c r="O4844" s="16">
        <f t="shared" si="227"/>
        <v>3</v>
      </c>
    </row>
    <row r="4845" spans="7:15" ht="13.5" customHeight="1" x14ac:dyDescent="0.25">
      <c r="G4845" s="50">
        <v>42686</v>
      </c>
      <c r="H4845" s="51" t="s">
        <v>1209</v>
      </c>
      <c r="I4845" s="124"/>
      <c r="J4845" s="51">
        <v>3</v>
      </c>
      <c r="K4845" s="51">
        <v>0</v>
      </c>
      <c r="L4845" s="52">
        <v>9</v>
      </c>
      <c r="M4845" s="49">
        <f t="shared" si="225"/>
        <v>2487</v>
      </c>
      <c r="N4845" s="2">
        <f t="shared" si="226"/>
        <v>3</v>
      </c>
      <c r="O4845" s="16">
        <f t="shared" si="227"/>
        <v>3</v>
      </c>
    </row>
    <row r="4846" spans="7:15" ht="13.5" customHeight="1" x14ac:dyDescent="0.25">
      <c r="G4846" s="50">
        <v>42686</v>
      </c>
      <c r="H4846" s="51" t="s">
        <v>1209</v>
      </c>
      <c r="I4846" s="124"/>
      <c r="J4846" s="51">
        <v>3</v>
      </c>
      <c r="K4846" s="51">
        <v>0</v>
      </c>
      <c r="L4846" s="52">
        <v>9</v>
      </c>
      <c r="M4846" s="49">
        <f t="shared" si="225"/>
        <v>2487</v>
      </c>
      <c r="N4846" s="2">
        <f t="shared" si="226"/>
        <v>3</v>
      </c>
      <c r="O4846" s="16">
        <f t="shared" si="227"/>
        <v>3</v>
      </c>
    </row>
    <row r="4847" spans="7:15" ht="13.5" customHeight="1" x14ac:dyDescent="0.25">
      <c r="G4847" s="50">
        <v>42686</v>
      </c>
      <c r="H4847" s="51" t="s">
        <v>1209</v>
      </c>
      <c r="I4847" s="124"/>
      <c r="J4847" s="51">
        <v>3</v>
      </c>
      <c r="K4847" s="51">
        <v>0</v>
      </c>
      <c r="L4847" s="52">
        <v>9</v>
      </c>
      <c r="M4847" s="49">
        <f t="shared" si="225"/>
        <v>2487</v>
      </c>
      <c r="N4847" s="2">
        <f t="shared" si="226"/>
        <v>2</v>
      </c>
      <c r="O4847" s="16">
        <f t="shared" si="227"/>
        <v>3</v>
      </c>
    </row>
    <row r="4848" spans="7:15" ht="13.5" customHeight="1" x14ac:dyDescent="0.25">
      <c r="G4848" s="50">
        <v>42686</v>
      </c>
      <c r="H4848" s="51" t="s">
        <v>1209</v>
      </c>
      <c r="I4848" s="124"/>
      <c r="J4848" s="51">
        <v>3</v>
      </c>
      <c r="K4848" s="51">
        <v>0</v>
      </c>
      <c r="L4848" s="52">
        <v>9</v>
      </c>
      <c r="M4848" s="49">
        <f t="shared" si="225"/>
        <v>2487</v>
      </c>
      <c r="N4848" s="2">
        <f t="shared" si="226"/>
        <v>1</v>
      </c>
      <c r="O4848" s="16">
        <f t="shared" si="227"/>
        <v>3</v>
      </c>
    </row>
    <row r="4849" spans="7:15" ht="13.5" customHeight="1" x14ac:dyDescent="0.25">
      <c r="G4849" s="50">
        <v>42686</v>
      </c>
      <c r="H4849" s="51" t="s">
        <v>1209</v>
      </c>
      <c r="I4849" s="124"/>
      <c r="J4849" s="51">
        <v>3</v>
      </c>
      <c r="K4849" s="51">
        <v>0</v>
      </c>
      <c r="L4849" s="52">
        <v>10</v>
      </c>
      <c r="M4849" s="49">
        <f t="shared" si="225"/>
        <v>2488</v>
      </c>
      <c r="N4849" s="2">
        <f t="shared" si="226"/>
        <v>3</v>
      </c>
      <c r="O4849" s="16">
        <f t="shared" si="227"/>
        <v>3</v>
      </c>
    </row>
    <row r="4850" spans="7:15" ht="13.5" customHeight="1" x14ac:dyDescent="0.25">
      <c r="G4850" s="50">
        <v>42686</v>
      </c>
      <c r="H4850" s="51" t="s">
        <v>1209</v>
      </c>
      <c r="I4850" s="124"/>
      <c r="J4850" s="51">
        <v>3</v>
      </c>
      <c r="K4850" s="51">
        <v>0</v>
      </c>
      <c r="L4850" s="52">
        <v>10</v>
      </c>
      <c r="M4850" s="49">
        <f t="shared" si="225"/>
        <v>2488</v>
      </c>
      <c r="N4850" s="2">
        <f t="shared" si="226"/>
        <v>3</v>
      </c>
      <c r="O4850" s="16">
        <f t="shared" si="227"/>
        <v>3</v>
      </c>
    </row>
    <row r="4851" spans="7:15" ht="13.5" customHeight="1" x14ac:dyDescent="0.25">
      <c r="G4851" s="50">
        <v>42686</v>
      </c>
      <c r="H4851" s="51" t="s">
        <v>1209</v>
      </c>
      <c r="I4851" s="124"/>
      <c r="J4851" s="51">
        <v>3</v>
      </c>
      <c r="K4851" s="51">
        <v>0</v>
      </c>
      <c r="L4851" s="52">
        <v>10</v>
      </c>
      <c r="M4851" s="49">
        <f t="shared" si="225"/>
        <v>2488</v>
      </c>
      <c r="N4851" s="2">
        <f t="shared" si="226"/>
        <v>3</v>
      </c>
      <c r="O4851" s="16">
        <f t="shared" si="227"/>
        <v>3</v>
      </c>
    </row>
    <row r="4852" spans="7:15" ht="13.5" customHeight="1" x14ac:dyDescent="0.25">
      <c r="G4852" s="50">
        <v>42686</v>
      </c>
      <c r="H4852" s="51" t="s">
        <v>1209</v>
      </c>
      <c r="I4852" s="124"/>
      <c r="J4852" s="51">
        <v>3</v>
      </c>
      <c r="K4852" s="51">
        <v>0</v>
      </c>
      <c r="L4852" s="52">
        <v>10</v>
      </c>
      <c r="M4852" s="49">
        <f t="shared" si="225"/>
        <v>2488</v>
      </c>
      <c r="N4852" s="2">
        <f t="shared" si="226"/>
        <v>2</v>
      </c>
      <c r="O4852" s="16">
        <f t="shared" si="227"/>
        <v>3</v>
      </c>
    </row>
    <row r="4853" spans="7:15" ht="13.5" customHeight="1" x14ac:dyDescent="0.25">
      <c r="G4853" s="50">
        <v>42686</v>
      </c>
      <c r="H4853" s="51" t="s">
        <v>1209</v>
      </c>
      <c r="I4853" s="124"/>
      <c r="J4853" s="51">
        <v>3</v>
      </c>
      <c r="K4853" s="51">
        <v>0</v>
      </c>
      <c r="L4853" s="52">
        <v>10</v>
      </c>
      <c r="M4853" s="49">
        <f t="shared" si="225"/>
        <v>2488</v>
      </c>
      <c r="N4853" s="2">
        <f t="shared" si="226"/>
        <v>1</v>
      </c>
      <c r="O4853" s="16">
        <f t="shared" si="227"/>
        <v>3</v>
      </c>
    </row>
    <row r="4854" spans="7:15" ht="13.5" customHeight="1" x14ac:dyDescent="0.25">
      <c r="G4854" s="50">
        <v>42693</v>
      </c>
      <c r="H4854" s="51" t="s">
        <v>198</v>
      </c>
      <c r="I4854" s="124"/>
      <c r="J4854" s="51">
        <v>3</v>
      </c>
      <c r="K4854" s="51">
        <v>2</v>
      </c>
      <c r="L4854" s="52">
        <v>1</v>
      </c>
      <c r="M4854" s="49">
        <f t="shared" si="225"/>
        <v>2489</v>
      </c>
      <c r="N4854" s="2">
        <f t="shared" si="226"/>
        <v>3</v>
      </c>
      <c r="O4854" s="16">
        <f t="shared" si="227"/>
        <v>3</v>
      </c>
    </row>
    <row r="4855" spans="7:15" ht="13.5" customHeight="1" x14ac:dyDescent="0.25">
      <c r="G4855" s="50">
        <v>42693</v>
      </c>
      <c r="H4855" s="51" t="s">
        <v>198</v>
      </c>
      <c r="I4855" s="124"/>
      <c r="J4855" s="51">
        <v>3</v>
      </c>
      <c r="K4855" s="51">
        <v>2</v>
      </c>
      <c r="L4855" s="52">
        <v>1</v>
      </c>
      <c r="M4855" s="49">
        <f t="shared" si="225"/>
        <v>2489</v>
      </c>
      <c r="N4855" s="2">
        <f t="shared" si="226"/>
        <v>3</v>
      </c>
      <c r="O4855" s="16">
        <f t="shared" si="227"/>
        <v>3</v>
      </c>
    </row>
    <row r="4856" spans="7:15" ht="13.5" customHeight="1" x14ac:dyDescent="0.25">
      <c r="G4856" s="50">
        <v>42693</v>
      </c>
      <c r="H4856" s="51" t="s">
        <v>198</v>
      </c>
      <c r="I4856" s="124"/>
      <c r="J4856" s="51">
        <v>3</v>
      </c>
      <c r="K4856" s="51">
        <v>2</v>
      </c>
      <c r="L4856" s="52">
        <v>1</v>
      </c>
      <c r="M4856" s="49">
        <f t="shared" si="225"/>
        <v>2489</v>
      </c>
      <c r="N4856" s="2">
        <f t="shared" si="226"/>
        <v>3</v>
      </c>
      <c r="O4856" s="16">
        <f t="shared" si="227"/>
        <v>3</v>
      </c>
    </row>
    <row r="4857" spans="7:15" ht="13.5" customHeight="1" x14ac:dyDescent="0.25">
      <c r="G4857" s="50">
        <v>42693</v>
      </c>
      <c r="H4857" s="51" t="s">
        <v>198</v>
      </c>
      <c r="I4857" s="124"/>
      <c r="J4857" s="51">
        <v>3</v>
      </c>
      <c r="K4857" s="51">
        <v>2</v>
      </c>
      <c r="L4857" s="52">
        <v>1</v>
      </c>
      <c r="M4857" s="49">
        <f t="shared" si="225"/>
        <v>2489</v>
      </c>
      <c r="N4857" s="2">
        <f t="shared" si="226"/>
        <v>2</v>
      </c>
      <c r="O4857" s="16">
        <f t="shared" si="227"/>
        <v>3</v>
      </c>
    </row>
    <row r="4858" spans="7:15" ht="13.5" customHeight="1" x14ac:dyDescent="0.25">
      <c r="G4858" s="50">
        <v>42693</v>
      </c>
      <c r="H4858" s="51" t="s">
        <v>198</v>
      </c>
      <c r="I4858" s="124"/>
      <c r="J4858" s="51">
        <v>3</v>
      </c>
      <c r="K4858" s="51">
        <v>2</v>
      </c>
      <c r="L4858" s="52">
        <v>1</v>
      </c>
      <c r="M4858" s="49">
        <f t="shared" si="225"/>
        <v>2489</v>
      </c>
      <c r="N4858" s="2">
        <f t="shared" si="226"/>
        <v>1</v>
      </c>
      <c r="O4858" s="16">
        <f t="shared" si="227"/>
        <v>3</v>
      </c>
    </row>
    <row r="4859" spans="7:15" ht="13.5" customHeight="1" x14ac:dyDescent="0.25">
      <c r="G4859" s="50">
        <v>42693</v>
      </c>
      <c r="H4859" s="51" t="s">
        <v>198</v>
      </c>
      <c r="I4859" s="124"/>
      <c r="J4859" s="51">
        <v>3</v>
      </c>
      <c r="K4859" s="51">
        <v>2</v>
      </c>
      <c r="L4859" s="52">
        <v>2</v>
      </c>
      <c r="M4859" s="49">
        <f t="shared" si="225"/>
        <v>2490</v>
      </c>
      <c r="N4859" s="2">
        <f t="shared" si="226"/>
        <v>3</v>
      </c>
      <c r="O4859" s="16">
        <f t="shared" si="227"/>
        <v>3</v>
      </c>
    </row>
    <row r="4860" spans="7:15" ht="13.5" customHeight="1" x14ac:dyDescent="0.25">
      <c r="G4860" s="50">
        <v>42693</v>
      </c>
      <c r="H4860" s="51" t="s">
        <v>198</v>
      </c>
      <c r="I4860" s="124"/>
      <c r="J4860" s="51">
        <v>3</v>
      </c>
      <c r="K4860" s="51">
        <v>2</v>
      </c>
      <c r="L4860" s="52">
        <v>2</v>
      </c>
      <c r="M4860" s="49">
        <f t="shared" si="225"/>
        <v>2490</v>
      </c>
      <c r="N4860" s="2">
        <f t="shared" si="226"/>
        <v>3</v>
      </c>
      <c r="O4860" s="16">
        <f t="shared" si="227"/>
        <v>3</v>
      </c>
    </row>
    <row r="4861" spans="7:15" ht="13.5" customHeight="1" x14ac:dyDescent="0.25">
      <c r="G4861" s="50">
        <v>42693</v>
      </c>
      <c r="H4861" s="51" t="s">
        <v>198</v>
      </c>
      <c r="I4861" s="124"/>
      <c r="J4861" s="51">
        <v>3</v>
      </c>
      <c r="K4861" s="51">
        <v>2</v>
      </c>
      <c r="L4861" s="52">
        <v>2</v>
      </c>
      <c r="M4861" s="49">
        <f t="shared" si="225"/>
        <v>2490</v>
      </c>
      <c r="N4861" s="2">
        <f t="shared" si="226"/>
        <v>3</v>
      </c>
      <c r="O4861" s="16">
        <f t="shared" si="227"/>
        <v>3</v>
      </c>
    </row>
    <row r="4862" spans="7:15" ht="13.5" customHeight="1" x14ac:dyDescent="0.25">
      <c r="G4862" s="50">
        <v>42693</v>
      </c>
      <c r="H4862" s="51" t="s">
        <v>198</v>
      </c>
      <c r="I4862" s="124"/>
      <c r="J4862" s="51">
        <v>3</v>
      </c>
      <c r="K4862" s="51">
        <v>2</v>
      </c>
      <c r="L4862" s="52">
        <v>2</v>
      </c>
      <c r="M4862" s="49">
        <f t="shared" si="225"/>
        <v>2490</v>
      </c>
      <c r="N4862" s="2">
        <f t="shared" si="226"/>
        <v>2</v>
      </c>
      <c r="O4862" s="16">
        <f t="shared" si="227"/>
        <v>3</v>
      </c>
    </row>
    <row r="4863" spans="7:15" ht="13.5" customHeight="1" x14ac:dyDescent="0.25">
      <c r="G4863" s="50">
        <v>42693</v>
      </c>
      <c r="H4863" s="51" t="s">
        <v>198</v>
      </c>
      <c r="I4863" s="124"/>
      <c r="J4863" s="51">
        <v>3</v>
      </c>
      <c r="K4863" s="51">
        <v>2</v>
      </c>
      <c r="L4863" s="52">
        <v>2</v>
      </c>
      <c r="M4863" s="49">
        <f t="shared" si="225"/>
        <v>2490</v>
      </c>
      <c r="N4863" s="2">
        <f t="shared" si="226"/>
        <v>1</v>
      </c>
      <c r="O4863" s="16">
        <f t="shared" si="227"/>
        <v>3</v>
      </c>
    </row>
    <row r="4864" spans="7:15" ht="13.5" customHeight="1" x14ac:dyDescent="0.25">
      <c r="G4864" s="50">
        <v>42693</v>
      </c>
      <c r="H4864" s="51" t="s">
        <v>198</v>
      </c>
      <c r="I4864" s="124"/>
      <c r="J4864" s="51">
        <v>3</v>
      </c>
      <c r="K4864" s="51">
        <v>2</v>
      </c>
      <c r="L4864" s="52">
        <v>3</v>
      </c>
      <c r="M4864" s="49">
        <f t="shared" si="225"/>
        <v>2491</v>
      </c>
      <c r="N4864" s="2">
        <f t="shared" si="226"/>
        <v>3</v>
      </c>
      <c r="O4864" s="16">
        <f t="shared" si="227"/>
        <v>3</v>
      </c>
    </row>
    <row r="4865" spans="7:15" ht="13.5" customHeight="1" x14ac:dyDescent="0.25">
      <c r="G4865" s="50">
        <v>42693</v>
      </c>
      <c r="H4865" s="51" t="s">
        <v>198</v>
      </c>
      <c r="I4865" s="124"/>
      <c r="J4865" s="51">
        <v>3</v>
      </c>
      <c r="K4865" s="51">
        <v>2</v>
      </c>
      <c r="L4865" s="52">
        <v>3</v>
      </c>
      <c r="M4865" s="49">
        <f t="shared" si="225"/>
        <v>2491</v>
      </c>
      <c r="N4865" s="2">
        <f t="shared" si="226"/>
        <v>3</v>
      </c>
      <c r="O4865" s="16">
        <f t="shared" si="227"/>
        <v>3</v>
      </c>
    </row>
    <row r="4866" spans="7:15" ht="13.5" customHeight="1" x14ac:dyDescent="0.25">
      <c r="G4866" s="50">
        <v>42693</v>
      </c>
      <c r="H4866" s="51" t="s">
        <v>198</v>
      </c>
      <c r="I4866" s="124"/>
      <c r="J4866" s="51">
        <v>3</v>
      </c>
      <c r="K4866" s="51">
        <v>2</v>
      </c>
      <c r="L4866" s="52">
        <v>3</v>
      </c>
      <c r="M4866" s="49">
        <f t="shared" si="225"/>
        <v>2491</v>
      </c>
      <c r="N4866" s="2">
        <f t="shared" si="226"/>
        <v>3</v>
      </c>
      <c r="O4866" s="16">
        <f t="shared" si="227"/>
        <v>3</v>
      </c>
    </row>
    <row r="4867" spans="7:15" ht="13.5" customHeight="1" x14ac:dyDescent="0.25">
      <c r="G4867" s="50">
        <v>42693</v>
      </c>
      <c r="H4867" s="51" t="s">
        <v>198</v>
      </c>
      <c r="I4867" s="124"/>
      <c r="J4867" s="51">
        <v>3</v>
      </c>
      <c r="K4867" s="51">
        <v>2</v>
      </c>
      <c r="L4867" s="52">
        <v>3</v>
      </c>
      <c r="M4867" s="49">
        <f t="shared" si="225"/>
        <v>2491</v>
      </c>
      <c r="N4867" s="2">
        <f t="shared" si="226"/>
        <v>2</v>
      </c>
      <c r="O4867" s="16">
        <f t="shared" si="227"/>
        <v>3</v>
      </c>
    </row>
    <row r="4868" spans="7:15" ht="13.5" customHeight="1" x14ac:dyDescent="0.25">
      <c r="G4868" s="50">
        <v>42693</v>
      </c>
      <c r="H4868" s="51" t="s">
        <v>198</v>
      </c>
      <c r="I4868" s="124"/>
      <c r="J4868" s="51">
        <v>3</v>
      </c>
      <c r="K4868" s="51">
        <v>2</v>
      </c>
      <c r="L4868" s="52">
        <v>3</v>
      </c>
      <c r="M4868" s="49">
        <f t="shared" si="225"/>
        <v>2491</v>
      </c>
      <c r="N4868" s="2">
        <f t="shared" si="226"/>
        <v>1</v>
      </c>
      <c r="O4868" s="16">
        <f t="shared" si="227"/>
        <v>3</v>
      </c>
    </row>
    <row r="4869" spans="7:15" ht="13.5" customHeight="1" x14ac:dyDescent="0.25">
      <c r="G4869" s="50">
        <v>42693</v>
      </c>
      <c r="H4869" s="51" t="s">
        <v>198</v>
      </c>
      <c r="I4869" s="124"/>
      <c r="J4869" s="51">
        <v>3</v>
      </c>
      <c r="K4869" s="51">
        <v>2</v>
      </c>
      <c r="L4869" s="52">
        <v>5</v>
      </c>
      <c r="M4869" s="49">
        <f t="shared" si="225"/>
        <v>2492</v>
      </c>
      <c r="N4869" s="2">
        <f t="shared" si="226"/>
        <v>3</v>
      </c>
      <c r="O4869" s="16">
        <f t="shared" si="227"/>
        <v>3</v>
      </c>
    </row>
    <row r="4870" spans="7:15" ht="13.5" customHeight="1" x14ac:dyDescent="0.25">
      <c r="G4870" s="50">
        <v>42693</v>
      </c>
      <c r="H4870" s="51" t="s">
        <v>198</v>
      </c>
      <c r="I4870" s="124"/>
      <c r="J4870" s="51">
        <v>3</v>
      </c>
      <c r="K4870" s="51">
        <v>2</v>
      </c>
      <c r="L4870" s="52">
        <v>5</v>
      </c>
      <c r="M4870" s="49">
        <f t="shared" ref="M4870:M4933" si="228">IF(AND(G4870=G4869,L4870=L4869,I4870=I4869),M4869,M4869+1)</f>
        <v>2492</v>
      </c>
      <c r="N4870" s="2">
        <f t="shared" si="226"/>
        <v>3</v>
      </c>
      <c r="O4870" s="16">
        <f t="shared" si="227"/>
        <v>3</v>
      </c>
    </row>
    <row r="4871" spans="7:15" ht="13.5" customHeight="1" x14ac:dyDescent="0.25">
      <c r="G4871" s="50">
        <v>42693</v>
      </c>
      <c r="H4871" s="51" t="s">
        <v>198</v>
      </c>
      <c r="I4871" s="124"/>
      <c r="J4871" s="51">
        <v>3</v>
      </c>
      <c r="K4871" s="51">
        <v>2</v>
      </c>
      <c r="L4871" s="52">
        <v>5</v>
      </c>
      <c r="M4871" s="49">
        <f t="shared" si="228"/>
        <v>2492</v>
      </c>
      <c r="N4871" s="2">
        <f t="shared" si="226"/>
        <v>3</v>
      </c>
      <c r="O4871" s="16">
        <f t="shared" si="227"/>
        <v>3</v>
      </c>
    </row>
    <row r="4872" spans="7:15" ht="13.5" customHeight="1" x14ac:dyDescent="0.25">
      <c r="G4872" s="50">
        <v>42693</v>
      </c>
      <c r="H4872" s="51" t="s">
        <v>198</v>
      </c>
      <c r="I4872" s="124"/>
      <c r="J4872" s="51">
        <v>3</v>
      </c>
      <c r="K4872" s="51">
        <v>2</v>
      </c>
      <c r="L4872" s="52">
        <v>5</v>
      </c>
      <c r="M4872" s="49">
        <f t="shared" si="228"/>
        <v>2492</v>
      </c>
      <c r="N4872" s="2">
        <f t="shared" si="226"/>
        <v>2</v>
      </c>
      <c r="O4872" s="16">
        <f t="shared" si="227"/>
        <v>3</v>
      </c>
    </row>
    <row r="4873" spans="7:15" ht="13.5" customHeight="1" x14ac:dyDescent="0.25">
      <c r="G4873" s="50">
        <v>42693</v>
      </c>
      <c r="H4873" s="51" t="s">
        <v>198</v>
      </c>
      <c r="I4873" s="124"/>
      <c r="J4873" s="51">
        <v>3</v>
      </c>
      <c r="K4873" s="51">
        <v>2</v>
      </c>
      <c r="L4873" s="52">
        <v>5</v>
      </c>
      <c r="M4873" s="49">
        <f t="shared" si="228"/>
        <v>2492</v>
      </c>
      <c r="N4873" s="2">
        <f t="shared" ref="N4873:N4936" si="229">IF(M4873=M4875,3,IF(M4873=M4874,2,1))</f>
        <v>1</v>
      </c>
      <c r="O4873" s="16">
        <f t="shared" ref="O4873:O4936" si="230">IF(N4871=3,3,IF(N4872=3,3,IF(N4872=2,2,N4873)))</f>
        <v>3</v>
      </c>
    </row>
    <row r="4874" spans="7:15" ht="13.5" customHeight="1" x14ac:dyDescent="0.25">
      <c r="G4874" s="50">
        <v>42693</v>
      </c>
      <c r="H4874" s="51" t="s">
        <v>198</v>
      </c>
      <c r="I4874" s="124"/>
      <c r="J4874" s="51">
        <v>3</v>
      </c>
      <c r="K4874" s="51">
        <v>2</v>
      </c>
      <c r="L4874" s="52">
        <v>6</v>
      </c>
      <c r="M4874" s="49">
        <f t="shared" si="228"/>
        <v>2493</v>
      </c>
      <c r="N4874" s="2">
        <f t="shared" si="229"/>
        <v>3</v>
      </c>
      <c r="O4874" s="16">
        <f t="shared" si="230"/>
        <v>3</v>
      </c>
    </row>
    <row r="4875" spans="7:15" ht="13.5" customHeight="1" x14ac:dyDescent="0.25">
      <c r="G4875" s="50">
        <v>42693</v>
      </c>
      <c r="H4875" s="51" t="s">
        <v>198</v>
      </c>
      <c r="I4875" s="124"/>
      <c r="J4875" s="51">
        <v>3</v>
      </c>
      <c r="K4875" s="51">
        <v>2</v>
      </c>
      <c r="L4875" s="52">
        <v>6</v>
      </c>
      <c r="M4875" s="49">
        <f t="shared" si="228"/>
        <v>2493</v>
      </c>
      <c r="N4875" s="2">
        <f t="shared" si="229"/>
        <v>3</v>
      </c>
      <c r="O4875" s="16">
        <f t="shared" si="230"/>
        <v>3</v>
      </c>
    </row>
    <row r="4876" spans="7:15" ht="13.5" customHeight="1" x14ac:dyDescent="0.25">
      <c r="G4876" s="50">
        <v>42693</v>
      </c>
      <c r="H4876" s="51" t="s">
        <v>198</v>
      </c>
      <c r="I4876" s="124"/>
      <c r="J4876" s="51">
        <v>3</v>
      </c>
      <c r="K4876" s="51">
        <v>2</v>
      </c>
      <c r="L4876" s="52">
        <v>6</v>
      </c>
      <c r="M4876" s="49">
        <f t="shared" si="228"/>
        <v>2493</v>
      </c>
      <c r="N4876" s="2">
        <f t="shared" si="229"/>
        <v>3</v>
      </c>
      <c r="O4876" s="16">
        <f t="shared" si="230"/>
        <v>3</v>
      </c>
    </row>
    <row r="4877" spans="7:15" ht="13.5" customHeight="1" x14ac:dyDescent="0.25">
      <c r="G4877" s="50">
        <v>42693</v>
      </c>
      <c r="H4877" s="51" t="s">
        <v>198</v>
      </c>
      <c r="I4877" s="124"/>
      <c r="J4877" s="51">
        <v>3</v>
      </c>
      <c r="K4877" s="51">
        <v>2</v>
      </c>
      <c r="L4877" s="52">
        <v>6</v>
      </c>
      <c r="M4877" s="49">
        <f t="shared" si="228"/>
        <v>2493</v>
      </c>
      <c r="N4877" s="2">
        <f t="shared" si="229"/>
        <v>2</v>
      </c>
      <c r="O4877" s="16">
        <f t="shared" si="230"/>
        <v>3</v>
      </c>
    </row>
    <row r="4878" spans="7:15" ht="13.5" customHeight="1" x14ac:dyDescent="0.25">
      <c r="G4878" s="50">
        <v>42693</v>
      </c>
      <c r="H4878" s="51" t="s">
        <v>198</v>
      </c>
      <c r="I4878" s="124"/>
      <c r="J4878" s="51">
        <v>3</v>
      </c>
      <c r="K4878" s="51">
        <v>2</v>
      </c>
      <c r="L4878" s="52">
        <v>6</v>
      </c>
      <c r="M4878" s="49">
        <f t="shared" si="228"/>
        <v>2493</v>
      </c>
      <c r="N4878" s="2">
        <f t="shared" si="229"/>
        <v>1</v>
      </c>
      <c r="O4878" s="16">
        <f t="shared" si="230"/>
        <v>3</v>
      </c>
    </row>
    <row r="4879" spans="7:15" ht="13.5" customHeight="1" x14ac:dyDescent="0.25">
      <c r="G4879" s="50">
        <v>42693</v>
      </c>
      <c r="H4879" s="51" t="s">
        <v>198</v>
      </c>
      <c r="I4879" s="124"/>
      <c r="J4879" s="51">
        <v>3</v>
      </c>
      <c r="K4879" s="51">
        <v>2</v>
      </c>
      <c r="L4879" s="52">
        <v>7</v>
      </c>
      <c r="M4879" s="49">
        <f t="shared" si="228"/>
        <v>2494</v>
      </c>
      <c r="N4879" s="2">
        <f t="shared" si="229"/>
        <v>3</v>
      </c>
      <c r="O4879" s="16">
        <f t="shared" si="230"/>
        <v>3</v>
      </c>
    </row>
    <row r="4880" spans="7:15" ht="13.5" customHeight="1" x14ac:dyDescent="0.25">
      <c r="G4880" s="50">
        <v>42693</v>
      </c>
      <c r="H4880" s="51" t="s">
        <v>198</v>
      </c>
      <c r="I4880" s="124"/>
      <c r="J4880" s="51">
        <v>3</v>
      </c>
      <c r="K4880" s="51">
        <v>2</v>
      </c>
      <c r="L4880" s="52">
        <v>7</v>
      </c>
      <c r="M4880" s="49">
        <f t="shared" si="228"/>
        <v>2494</v>
      </c>
      <c r="N4880" s="2">
        <f t="shared" si="229"/>
        <v>3</v>
      </c>
      <c r="O4880" s="16">
        <f t="shared" si="230"/>
        <v>3</v>
      </c>
    </row>
    <row r="4881" spans="7:15" ht="13.5" customHeight="1" x14ac:dyDescent="0.25">
      <c r="G4881" s="50">
        <v>42693</v>
      </c>
      <c r="H4881" s="51" t="s">
        <v>198</v>
      </c>
      <c r="I4881" s="124"/>
      <c r="J4881" s="51">
        <v>3</v>
      </c>
      <c r="K4881" s="51">
        <v>2</v>
      </c>
      <c r="L4881" s="52">
        <v>7</v>
      </c>
      <c r="M4881" s="49">
        <f t="shared" si="228"/>
        <v>2494</v>
      </c>
      <c r="N4881" s="2">
        <f t="shared" si="229"/>
        <v>3</v>
      </c>
      <c r="O4881" s="16">
        <f t="shared" si="230"/>
        <v>3</v>
      </c>
    </row>
    <row r="4882" spans="7:15" ht="13.5" customHeight="1" x14ac:dyDescent="0.25">
      <c r="G4882" s="50">
        <v>42693</v>
      </c>
      <c r="H4882" s="51" t="s">
        <v>198</v>
      </c>
      <c r="I4882" s="124"/>
      <c r="J4882" s="51">
        <v>3</v>
      </c>
      <c r="K4882" s="51">
        <v>2</v>
      </c>
      <c r="L4882" s="52">
        <v>7</v>
      </c>
      <c r="M4882" s="49">
        <f t="shared" si="228"/>
        <v>2494</v>
      </c>
      <c r="N4882" s="2">
        <f t="shared" si="229"/>
        <v>2</v>
      </c>
      <c r="O4882" s="16">
        <f t="shared" si="230"/>
        <v>3</v>
      </c>
    </row>
    <row r="4883" spans="7:15" ht="13.5" customHeight="1" x14ac:dyDescent="0.25">
      <c r="G4883" s="50">
        <v>42693</v>
      </c>
      <c r="H4883" s="51" t="s">
        <v>198</v>
      </c>
      <c r="I4883" s="124"/>
      <c r="J4883" s="51">
        <v>3</v>
      </c>
      <c r="K4883" s="51">
        <v>2</v>
      </c>
      <c r="L4883" s="52">
        <v>7</v>
      </c>
      <c r="M4883" s="49">
        <f t="shared" si="228"/>
        <v>2494</v>
      </c>
      <c r="N4883" s="2">
        <f t="shared" si="229"/>
        <v>1</v>
      </c>
      <c r="O4883" s="16">
        <f t="shared" si="230"/>
        <v>3</v>
      </c>
    </row>
    <row r="4884" spans="7:15" ht="13.5" customHeight="1" x14ac:dyDescent="0.25">
      <c r="G4884" s="50">
        <v>42693</v>
      </c>
      <c r="H4884" s="51" t="s">
        <v>198</v>
      </c>
      <c r="I4884" s="124"/>
      <c r="J4884" s="51">
        <v>3</v>
      </c>
      <c r="K4884" s="51">
        <v>2</v>
      </c>
      <c r="L4884" s="52">
        <v>8</v>
      </c>
      <c r="M4884" s="49">
        <f t="shared" si="228"/>
        <v>2495</v>
      </c>
      <c r="N4884" s="2">
        <f t="shared" si="229"/>
        <v>3</v>
      </c>
      <c r="O4884" s="16">
        <f t="shared" si="230"/>
        <v>3</v>
      </c>
    </row>
    <row r="4885" spans="7:15" ht="13.5" customHeight="1" x14ac:dyDescent="0.25">
      <c r="G4885" s="50">
        <v>42693</v>
      </c>
      <c r="H4885" s="51" t="s">
        <v>198</v>
      </c>
      <c r="I4885" s="124"/>
      <c r="J4885" s="51">
        <v>3</v>
      </c>
      <c r="K4885" s="51">
        <v>2</v>
      </c>
      <c r="L4885" s="52">
        <v>8</v>
      </c>
      <c r="M4885" s="49">
        <f t="shared" si="228"/>
        <v>2495</v>
      </c>
      <c r="N4885" s="2">
        <f t="shared" si="229"/>
        <v>3</v>
      </c>
      <c r="O4885" s="16">
        <f t="shared" si="230"/>
        <v>3</v>
      </c>
    </row>
    <row r="4886" spans="7:15" ht="13.5" customHeight="1" x14ac:dyDescent="0.25">
      <c r="G4886" s="50">
        <v>42693</v>
      </c>
      <c r="H4886" s="51" t="s">
        <v>198</v>
      </c>
      <c r="I4886" s="124"/>
      <c r="J4886" s="51">
        <v>3</v>
      </c>
      <c r="K4886" s="51">
        <v>2</v>
      </c>
      <c r="L4886" s="52">
        <v>8</v>
      </c>
      <c r="M4886" s="49">
        <f t="shared" si="228"/>
        <v>2495</v>
      </c>
      <c r="N4886" s="2">
        <f t="shared" si="229"/>
        <v>3</v>
      </c>
      <c r="O4886" s="16">
        <f t="shared" si="230"/>
        <v>3</v>
      </c>
    </row>
    <row r="4887" spans="7:15" ht="13.5" customHeight="1" x14ac:dyDescent="0.25">
      <c r="G4887" s="50">
        <v>42693</v>
      </c>
      <c r="H4887" s="51" t="s">
        <v>198</v>
      </c>
      <c r="I4887" s="124"/>
      <c r="J4887" s="51">
        <v>3</v>
      </c>
      <c r="K4887" s="51">
        <v>2</v>
      </c>
      <c r="L4887" s="52">
        <v>8</v>
      </c>
      <c r="M4887" s="49">
        <f t="shared" si="228"/>
        <v>2495</v>
      </c>
      <c r="N4887" s="2">
        <f t="shared" si="229"/>
        <v>2</v>
      </c>
      <c r="O4887" s="16">
        <f t="shared" si="230"/>
        <v>3</v>
      </c>
    </row>
    <row r="4888" spans="7:15" ht="13.5" customHeight="1" x14ac:dyDescent="0.25">
      <c r="G4888" s="50">
        <v>42693</v>
      </c>
      <c r="H4888" s="51" t="s">
        <v>198</v>
      </c>
      <c r="I4888" s="124"/>
      <c r="J4888" s="51">
        <v>3</v>
      </c>
      <c r="K4888" s="51">
        <v>2</v>
      </c>
      <c r="L4888" s="52">
        <v>8</v>
      </c>
      <c r="M4888" s="49">
        <f t="shared" si="228"/>
        <v>2495</v>
      </c>
      <c r="N4888" s="2">
        <f t="shared" si="229"/>
        <v>1</v>
      </c>
      <c r="O4888" s="16">
        <f t="shared" si="230"/>
        <v>3</v>
      </c>
    </row>
    <row r="4889" spans="7:15" ht="13.5" customHeight="1" x14ac:dyDescent="0.25">
      <c r="G4889" s="50">
        <v>42693</v>
      </c>
      <c r="H4889" s="51" t="s">
        <v>198</v>
      </c>
      <c r="I4889" s="124"/>
      <c r="J4889" s="51">
        <v>3</v>
      </c>
      <c r="K4889" s="51">
        <v>2</v>
      </c>
      <c r="L4889" s="52">
        <v>9</v>
      </c>
      <c r="M4889" s="49">
        <f t="shared" si="228"/>
        <v>2496</v>
      </c>
      <c r="N4889" s="2">
        <f t="shared" si="229"/>
        <v>3</v>
      </c>
      <c r="O4889" s="16">
        <f t="shared" si="230"/>
        <v>3</v>
      </c>
    </row>
    <row r="4890" spans="7:15" ht="13.5" customHeight="1" x14ac:dyDescent="0.25">
      <c r="G4890" s="50">
        <v>42693</v>
      </c>
      <c r="H4890" s="51" t="s">
        <v>198</v>
      </c>
      <c r="I4890" s="124"/>
      <c r="J4890" s="51">
        <v>3</v>
      </c>
      <c r="K4890" s="51">
        <v>2</v>
      </c>
      <c r="L4890" s="52">
        <v>9</v>
      </c>
      <c r="M4890" s="49">
        <f t="shared" si="228"/>
        <v>2496</v>
      </c>
      <c r="N4890" s="2">
        <f t="shared" si="229"/>
        <v>3</v>
      </c>
      <c r="O4890" s="16">
        <f t="shared" si="230"/>
        <v>3</v>
      </c>
    </row>
    <row r="4891" spans="7:15" ht="13.5" customHeight="1" x14ac:dyDescent="0.25">
      <c r="G4891" s="50">
        <v>42693</v>
      </c>
      <c r="H4891" s="51" t="s">
        <v>198</v>
      </c>
      <c r="I4891" s="124"/>
      <c r="J4891" s="51">
        <v>3</v>
      </c>
      <c r="K4891" s="51">
        <v>2</v>
      </c>
      <c r="L4891" s="52">
        <v>9</v>
      </c>
      <c r="M4891" s="49">
        <f t="shared" si="228"/>
        <v>2496</v>
      </c>
      <c r="N4891" s="2">
        <f t="shared" si="229"/>
        <v>3</v>
      </c>
      <c r="O4891" s="16">
        <f t="shared" si="230"/>
        <v>3</v>
      </c>
    </row>
    <row r="4892" spans="7:15" ht="13.5" customHeight="1" x14ac:dyDescent="0.25">
      <c r="G4892" s="50">
        <v>42693</v>
      </c>
      <c r="H4892" s="51" t="s">
        <v>198</v>
      </c>
      <c r="I4892" s="124"/>
      <c r="J4892" s="51">
        <v>3</v>
      </c>
      <c r="K4892" s="51">
        <v>2</v>
      </c>
      <c r="L4892" s="52">
        <v>9</v>
      </c>
      <c r="M4892" s="49">
        <f t="shared" si="228"/>
        <v>2496</v>
      </c>
      <c r="N4892" s="2">
        <f t="shared" si="229"/>
        <v>2</v>
      </c>
      <c r="O4892" s="16">
        <f t="shared" si="230"/>
        <v>3</v>
      </c>
    </row>
    <row r="4893" spans="7:15" ht="13.5" customHeight="1" x14ac:dyDescent="0.25">
      <c r="G4893" s="50">
        <v>42693</v>
      </c>
      <c r="H4893" s="51" t="s">
        <v>198</v>
      </c>
      <c r="I4893" s="124"/>
      <c r="J4893" s="51">
        <v>3</v>
      </c>
      <c r="K4893" s="51">
        <v>2</v>
      </c>
      <c r="L4893" s="52">
        <v>9</v>
      </c>
      <c r="M4893" s="49">
        <f t="shared" si="228"/>
        <v>2496</v>
      </c>
      <c r="N4893" s="2">
        <f t="shared" si="229"/>
        <v>1</v>
      </c>
      <c r="O4893" s="16">
        <f t="shared" si="230"/>
        <v>3</v>
      </c>
    </row>
    <row r="4894" spans="7:15" ht="13.5" customHeight="1" x14ac:dyDescent="0.25">
      <c r="G4894" s="50">
        <v>42693</v>
      </c>
      <c r="H4894" s="51" t="s">
        <v>198</v>
      </c>
      <c r="I4894" s="124"/>
      <c r="J4894" s="51">
        <v>3</v>
      </c>
      <c r="K4894" s="51">
        <v>2</v>
      </c>
      <c r="L4894" s="52">
        <v>10</v>
      </c>
      <c r="M4894" s="49">
        <f t="shared" si="228"/>
        <v>2497</v>
      </c>
      <c r="N4894" s="2">
        <f t="shared" si="229"/>
        <v>3</v>
      </c>
      <c r="O4894" s="16">
        <f t="shared" si="230"/>
        <v>3</v>
      </c>
    </row>
    <row r="4895" spans="7:15" ht="13.5" customHeight="1" x14ac:dyDescent="0.25">
      <c r="G4895" s="50">
        <v>42693</v>
      </c>
      <c r="H4895" s="51" t="s">
        <v>198</v>
      </c>
      <c r="I4895" s="124"/>
      <c r="J4895" s="51">
        <v>3</v>
      </c>
      <c r="K4895" s="51">
        <v>2</v>
      </c>
      <c r="L4895" s="52">
        <v>10</v>
      </c>
      <c r="M4895" s="49">
        <f t="shared" si="228"/>
        <v>2497</v>
      </c>
      <c r="N4895" s="2">
        <f t="shared" si="229"/>
        <v>3</v>
      </c>
      <c r="O4895" s="16">
        <f t="shared" si="230"/>
        <v>3</v>
      </c>
    </row>
    <row r="4896" spans="7:15" ht="13.5" customHeight="1" x14ac:dyDescent="0.25">
      <c r="G4896" s="50">
        <v>42693</v>
      </c>
      <c r="H4896" s="51" t="s">
        <v>198</v>
      </c>
      <c r="I4896" s="124"/>
      <c r="J4896" s="51">
        <v>3</v>
      </c>
      <c r="K4896" s="51">
        <v>2</v>
      </c>
      <c r="L4896" s="52">
        <v>10</v>
      </c>
      <c r="M4896" s="49">
        <f t="shared" si="228"/>
        <v>2497</v>
      </c>
      <c r="N4896" s="2">
        <f t="shared" si="229"/>
        <v>3</v>
      </c>
      <c r="O4896" s="16">
        <f t="shared" si="230"/>
        <v>3</v>
      </c>
    </row>
    <row r="4897" spans="7:15" ht="13.5" customHeight="1" x14ac:dyDescent="0.25">
      <c r="G4897" s="50">
        <v>42693</v>
      </c>
      <c r="H4897" s="51" t="s">
        <v>198</v>
      </c>
      <c r="I4897" s="124"/>
      <c r="J4897" s="51">
        <v>3</v>
      </c>
      <c r="K4897" s="51">
        <v>2</v>
      </c>
      <c r="L4897" s="52">
        <v>10</v>
      </c>
      <c r="M4897" s="49">
        <f t="shared" si="228"/>
        <v>2497</v>
      </c>
      <c r="N4897" s="2">
        <f t="shared" si="229"/>
        <v>2</v>
      </c>
      <c r="O4897" s="16">
        <f t="shared" si="230"/>
        <v>3</v>
      </c>
    </row>
    <row r="4898" spans="7:15" ht="13.5" customHeight="1" x14ac:dyDescent="0.25">
      <c r="G4898" s="50">
        <v>42693</v>
      </c>
      <c r="H4898" s="51" t="s">
        <v>198</v>
      </c>
      <c r="I4898" s="124"/>
      <c r="J4898" s="51">
        <v>3</v>
      </c>
      <c r="K4898" s="51">
        <v>2</v>
      </c>
      <c r="L4898" s="52">
        <v>10</v>
      </c>
      <c r="M4898" s="49">
        <f t="shared" si="228"/>
        <v>2497</v>
      </c>
      <c r="N4898" s="2">
        <f t="shared" si="229"/>
        <v>1</v>
      </c>
      <c r="O4898" s="16">
        <f t="shared" si="230"/>
        <v>3</v>
      </c>
    </row>
    <row r="4899" spans="7:15" ht="13.5" customHeight="1" x14ac:dyDescent="0.25">
      <c r="G4899" s="50">
        <v>42700</v>
      </c>
      <c r="H4899" s="51" t="s">
        <v>6</v>
      </c>
      <c r="I4899" s="124"/>
      <c r="J4899" s="51">
        <v>4</v>
      </c>
      <c r="K4899" s="51">
        <v>0</v>
      </c>
      <c r="L4899" s="52">
        <v>1</v>
      </c>
      <c r="M4899" s="49">
        <f t="shared" si="228"/>
        <v>2498</v>
      </c>
      <c r="N4899" s="2">
        <f t="shared" si="229"/>
        <v>3</v>
      </c>
      <c r="O4899" s="16">
        <f t="shared" si="230"/>
        <v>3</v>
      </c>
    </row>
    <row r="4900" spans="7:15" ht="13.5" customHeight="1" x14ac:dyDescent="0.25">
      <c r="G4900" s="50">
        <v>42700</v>
      </c>
      <c r="H4900" s="51" t="s">
        <v>6</v>
      </c>
      <c r="I4900" s="124"/>
      <c r="J4900" s="51">
        <v>4</v>
      </c>
      <c r="K4900" s="51">
        <v>0</v>
      </c>
      <c r="L4900" s="52">
        <v>1</v>
      </c>
      <c r="M4900" s="49">
        <f t="shared" si="228"/>
        <v>2498</v>
      </c>
      <c r="N4900" s="2">
        <f t="shared" si="229"/>
        <v>3</v>
      </c>
      <c r="O4900" s="16">
        <f t="shared" si="230"/>
        <v>3</v>
      </c>
    </row>
    <row r="4901" spans="7:15" ht="13.5" customHeight="1" x14ac:dyDescent="0.25">
      <c r="G4901" s="50">
        <v>42700</v>
      </c>
      <c r="H4901" s="51" t="s">
        <v>6</v>
      </c>
      <c r="I4901" s="124"/>
      <c r="J4901" s="51">
        <v>4</v>
      </c>
      <c r="K4901" s="51">
        <v>0</v>
      </c>
      <c r="L4901" s="52">
        <v>1</v>
      </c>
      <c r="M4901" s="49">
        <f t="shared" si="228"/>
        <v>2498</v>
      </c>
      <c r="N4901" s="2">
        <f t="shared" si="229"/>
        <v>3</v>
      </c>
      <c r="O4901" s="16">
        <f t="shared" si="230"/>
        <v>3</v>
      </c>
    </row>
    <row r="4902" spans="7:15" ht="13.5" customHeight="1" x14ac:dyDescent="0.25">
      <c r="G4902" s="50">
        <v>42700</v>
      </c>
      <c r="H4902" s="51" t="s">
        <v>6</v>
      </c>
      <c r="I4902" s="124"/>
      <c r="J4902" s="51">
        <v>4</v>
      </c>
      <c r="K4902" s="51">
        <v>0</v>
      </c>
      <c r="L4902" s="52">
        <v>1</v>
      </c>
      <c r="M4902" s="49">
        <f t="shared" si="228"/>
        <v>2498</v>
      </c>
      <c r="N4902" s="2">
        <f t="shared" si="229"/>
        <v>2</v>
      </c>
      <c r="O4902" s="16">
        <f t="shared" si="230"/>
        <v>3</v>
      </c>
    </row>
    <row r="4903" spans="7:15" ht="13.5" customHeight="1" x14ac:dyDescent="0.25">
      <c r="G4903" s="50">
        <v>42700</v>
      </c>
      <c r="H4903" s="51" t="s">
        <v>6</v>
      </c>
      <c r="I4903" s="124"/>
      <c r="J4903" s="51">
        <v>4</v>
      </c>
      <c r="K4903" s="51">
        <v>0</v>
      </c>
      <c r="L4903" s="52">
        <v>1</v>
      </c>
      <c r="M4903" s="49">
        <f t="shared" si="228"/>
        <v>2498</v>
      </c>
      <c r="N4903" s="2">
        <f t="shared" si="229"/>
        <v>1</v>
      </c>
      <c r="O4903" s="16">
        <f t="shared" si="230"/>
        <v>3</v>
      </c>
    </row>
    <row r="4904" spans="7:15" ht="13.5" customHeight="1" x14ac:dyDescent="0.25">
      <c r="G4904" s="50">
        <v>42700</v>
      </c>
      <c r="H4904" s="51" t="s">
        <v>6</v>
      </c>
      <c r="I4904" s="124"/>
      <c r="J4904" s="51">
        <v>4</v>
      </c>
      <c r="K4904" s="51">
        <v>0</v>
      </c>
      <c r="L4904" s="52">
        <v>3</v>
      </c>
      <c r="M4904" s="49">
        <f t="shared" si="228"/>
        <v>2499</v>
      </c>
      <c r="N4904" s="2">
        <f t="shared" si="229"/>
        <v>3</v>
      </c>
      <c r="O4904" s="16">
        <f t="shared" si="230"/>
        <v>3</v>
      </c>
    </row>
    <row r="4905" spans="7:15" ht="13.5" customHeight="1" x14ac:dyDescent="0.25">
      <c r="G4905" s="50">
        <v>42700</v>
      </c>
      <c r="H4905" s="51" t="s">
        <v>6</v>
      </c>
      <c r="I4905" s="124"/>
      <c r="J4905" s="51">
        <v>4</v>
      </c>
      <c r="K4905" s="51">
        <v>0</v>
      </c>
      <c r="L4905" s="52">
        <v>3</v>
      </c>
      <c r="M4905" s="49">
        <f t="shared" si="228"/>
        <v>2499</v>
      </c>
      <c r="N4905" s="2">
        <f t="shared" si="229"/>
        <v>3</v>
      </c>
      <c r="O4905" s="16">
        <f t="shared" si="230"/>
        <v>3</v>
      </c>
    </row>
    <row r="4906" spans="7:15" ht="13.5" customHeight="1" x14ac:dyDescent="0.25">
      <c r="G4906" s="50">
        <v>42700</v>
      </c>
      <c r="H4906" s="51" t="s">
        <v>6</v>
      </c>
      <c r="I4906" s="124"/>
      <c r="J4906" s="51">
        <v>4</v>
      </c>
      <c r="K4906" s="51">
        <v>0</v>
      </c>
      <c r="L4906" s="52">
        <v>3</v>
      </c>
      <c r="M4906" s="49">
        <f t="shared" si="228"/>
        <v>2499</v>
      </c>
      <c r="N4906" s="2">
        <f t="shared" si="229"/>
        <v>3</v>
      </c>
      <c r="O4906" s="16">
        <f t="shared" si="230"/>
        <v>3</v>
      </c>
    </row>
    <row r="4907" spans="7:15" ht="13.5" customHeight="1" x14ac:dyDescent="0.25">
      <c r="G4907" s="50">
        <v>42700</v>
      </c>
      <c r="H4907" s="51" t="s">
        <v>6</v>
      </c>
      <c r="I4907" s="124"/>
      <c r="J4907" s="51">
        <v>4</v>
      </c>
      <c r="K4907" s="51">
        <v>0</v>
      </c>
      <c r="L4907" s="52">
        <v>3</v>
      </c>
      <c r="M4907" s="49">
        <f t="shared" si="228"/>
        <v>2499</v>
      </c>
      <c r="N4907" s="2">
        <f t="shared" si="229"/>
        <v>2</v>
      </c>
      <c r="O4907" s="16">
        <f t="shared" si="230"/>
        <v>3</v>
      </c>
    </row>
    <row r="4908" spans="7:15" ht="13.5" customHeight="1" x14ac:dyDescent="0.25">
      <c r="G4908" s="50">
        <v>42700</v>
      </c>
      <c r="H4908" s="51" t="s">
        <v>6</v>
      </c>
      <c r="I4908" s="124"/>
      <c r="J4908" s="51">
        <v>4</v>
      </c>
      <c r="K4908" s="51">
        <v>0</v>
      </c>
      <c r="L4908" s="52">
        <v>3</v>
      </c>
      <c r="M4908" s="49">
        <f t="shared" si="228"/>
        <v>2499</v>
      </c>
      <c r="N4908" s="2">
        <f t="shared" si="229"/>
        <v>1</v>
      </c>
      <c r="O4908" s="16">
        <f t="shared" si="230"/>
        <v>3</v>
      </c>
    </row>
    <row r="4909" spans="7:15" ht="13.5" customHeight="1" x14ac:dyDescent="0.25">
      <c r="G4909" s="50">
        <v>42700</v>
      </c>
      <c r="H4909" s="51" t="s">
        <v>6</v>
      </c>
      <c r="I4909" s="124"/>
      <c r="J4909" s="51">
        <v>4</v>
      </c>
      <c r="K4909" s="51">
        <v>0</v>
      </c>
      <c r="L4909" s="52">
        <v>4</v>
      </c>
      <c r="M4909" s="49">
        <f t="shared" si="228"/>
        <v>2500</v>
      </c>
      <c r="N4909" s="2">
        <f t="shared" si="229"/>
        <v>3</v>
      </c>
      <c r="O4909" s="16">
        <f t="shared" si="230"/>
        <v>3</v>
      </c>
    </row>
    <row r="4910" spans="7:15" ht="13.5" customHeight="1" x14ac:dyDescent="0.25">
      <c r="G4910" s="50">
        <v>42700</v>
      </c>
      <c r="H4910" s="51" t="s">
        <v>6</v>
      </c>
      <c r="I4910" s="124"/>
      <c r="J4910" s="51">
        <v>4</v>
      </c>
      <c r="K4910" s="51">
        <v>0</v>
      </c>
      <c r="L4910" s="52">
        <v>4</v>
      </c>
      <c r="M4910" s="49">
        <f t="shared" si="228"/>
        <v>2500</v>
      </c>
      <c r="N4910" s="2">
        <f t="shared" si="229"/>
        <v>3</v>
      </c>
      <c r="O4910" s="16">
        <f t="shared" si="230"/>
        <v>3</v>
      </c>
    </row>
    <row r="4911" spans="7:15" ht="13.5" customHeight="1" x14ac:dyDescent="0.25">
      <c r="G4911" s="50">
        <v>42700</v>
      </c>
      <c r="H4911" s="51" t="s">
        <v>6</v>
      </c>
      <c r="I4911" s="124"/>
      <c r="J4911" s="51">
        <v>4</v>
      </c>
      <c r="K4911" s="51">
        <v>0</v>
      </c>
      <c r="L4911" s="52">
        <v>4</v>
      </c>
      <c r="M4911" s="49">
        <f t="shared" si="228"/>
        <v>2500</v>
      </c>
      <c r="N4911" s="2">
        <f t="shared" si="229"/>
        <v>3</v>
      </c>
      <c r="O4911" s="16">
        <f t="shared" si="230"/>
        <v>3</v>
      </c>
    </row>
    <row r="4912" spans="7:15" ht="13.5" customHeight="1" x14ac:dyDescent="0.25">
      <c r="G4912" s="50">
        <v>42700</v>
      </c>
      <c r="H4912" s="51" t="s">
        <v>6</v>
      </c>
      <c r="I4912" s="124"/>
      <c r="J4912" s="51">
        <v>4</v>
      </c>
      <c r="K4912" s="51">
        <v>0</v>
      </c>
      <c r="L4912" s="52">
        <v>4</v>
      </c>
      <c r="M4912" s="49">
        <f t="shared" si="228"/>
        <v>2500</v>
      </c>
      <c r="N4912" s="2">
        <f t="shared" si="229"/>
        <v>2</v>
      </c>
      <c r="O4912" s="16">
        <f t="shared" si="230"/>
        <v>3</v>
      </c>
    </row>
    <row r="4913" spans="7:15" ht="13.5" customHeight="1" x14ac:dyDescent="0.25">
      <c r="G4913" s="50">
        <v>42700</v>
      </c>
      <c r="H4913" s="51" t="s">
        <v>6</v>
      </c>
      <c r="I4913" s="124"/>
      <c r="J4913" s="51">
        <v>4</v>
      </c>
      <c r="K4913" s="51">
        <v>0</v>
      </c>
      <c r="L4913" s="52">
        <v>4</v>
      </c>
      <c r="M4913" s="49">
        <f t="shared" si="228"/>
        <v>2500</v>
      </c>
      <c r="N4913" s="2">
        <f t="shared" si="229"/>
        <v>1</v>
      </c>
      <c r="O4913" s="16">
        <f t="shared" si="230"/>
        <v>3</v>
      </c>
    </row>
    <row r="4914" spans="7:15" ht="13.5" customHeight="1" x14ac:dyDescent="0.25">
      <c r="G4914" s="50">
        <v>42700</v>
      </c>
      <c r="H4914" s="51" t="s">
        <v>6</v>
      </c>
      <c r="I4914" s="124"/>
      <c r="J4914" s="51">
        <v>4</v>
      </c>
      <c r="K4914" s="51">
        <v>0</v>
      </c>
      <c r="L4914" s="52">
        <v>5</v>
      </c>
      <c r="M4914" s="49">
        <f t="shared" si="228"/>
        <v>2501</v>
      </c>
      <c r="N4914" s="2">
        <f t="shared" si="229"/>
        <v>3</v>
      </c>
      <c r="O4914" s="16">
        <f t="shared" si="230"/>
        <v>3</v>
      </c>
    </row>
    <row r="4915" spans="7:15" ht="13.5" customHeight="1" x14ac:dyDescent="0.25">
      <c r="G4915" s="50">
        <v>42700</v>
      </c>
      <c r="H4915" s="51" t="s">
        <v>6</v>
      </c>
      <c r="I4915" s="124"/>
      <c r="J4915" s="51">
        <v>4</v>
      </c>
      <c r="K4915" s="51">
        <v>0</v>
      </c>
      <c r="L4915" s="52">
        <v>5</v>
      </c>
      <c r="M4915" s="49">
        <f t="shared" si="228"/>
        <v>2501</v>
      </c>
      <c r="N4915" s="2">
        <f t="shared" si="229"/>
        <v>3</v>
      </c>
      <c r="O4915" s="16">
        <f t="shared" si="230"/>
        <v>3</v>
      </c>
    </row>
    <row r="4916" spans="7:15" ht="13.5" customHeight="1" x14ac:dyDescent="0.25">
      <c r="G4916" s="50">
        <v>42700</v>
      </c>
      <c r="H4916" s="51" t="s">
        <v>6</v>
      </c>
      <c r="I4916" s="124"/>
      <c r="J4916" s="51">
        <v>4</v>
      </c>
      <c r="K4916" s="51">
        <v>0</v>
      </c>
      <c r="L4916" s="52">
        <v>5</v>
      </c>
      <c r="M4916" s="49">
        <f t="shared" si="228"/>
        <v>2501</v>
      </c>
      <c r="N4916" s="2">
        <f t="shared" si="229"/>
        <v>3</v>
      </c>
      <c r="O4916" s="16">
        <f t="shared" si="230"/>
        <v>3</v>
      </c>
    </row>
    <row r="4917" spans="7:15" ht="13.5" customHeight="1" x14ac:dyDescent="0.25">
      <c r="G4917" s="50">
        <v>42700</v>
      </c>
      <c r="H4917" s="51" t="s">
        <v>6</v>
      </c>
      <c r="I4917" s="124"/>
      <c r="J4917" s="51">
        <v>4</v>
      </c>
      <c r="K4917" s="51">
        <v>0</v>
      </c>
      <c r="L4917" s="52">
        <v>5</v>
      </c>
      <c r="M4917" s="49">
        <f t="shared" si="228"/>
        <v>2501</v>
      </c>
      <c r="N4917" s="2">
        <f t="shared" si="229"/>
        <v>2</v>
      </c>
      <c r="O4917" s="16">
        <f t="shared" si="230"/>
        <v>3</v>
      </c>
    </row>
    <row r="4918" spans="7:15" ht="13.5" customHeight="1" x14ac:dyDescent="0.25">
      <c r="G4918" s="50">
        <v>42700</v>
      </c>
      <c r="H4918" s="51" t="s">
        <v>6</v>
      </c>
      <c r="I4918" s="124"/>
      <c r="J4918" s="51">
        <v>4</v>
      </c>
      <c r="K4918" s="51">
        <v>0</v>
      </c>
      <c r="L4918" s="52">
        <v>5</v>
      </c>
      <c r="M4918" s="49">
        <f t="shared" si="228"/>
        <v>2501</v>
      </c>
      <c r="N4918" s="2">
        <f t="shared" si="229"/>
        <v>1</v>
      </c>
      <c r="O4918" s="16">
        <f t="shared" si="230"/>
        <v>3</v>
      </c>
    </row>
    <row r="4919" spans="7:15" ht="13.5" customHeight="1" x14ac:dyDescent="0.25">
      <c r="G4919" s="50">
        <v>42700</v>
      </c>
      <c r="H4919" s="51" t="s">
        <v>6</v>
      </c>
      <c r="I4919" s="124"/>
      <c r="J4919" s="51">
        <v>4</v>
      </c>
      <c r="K4919" s="51">
        <v>0</v>
      </c>
      <c r="L4919" s="52">
        <v>6</v>
      </c>
      <c r="M4919" s="49">
        <f t="shared" si="228"/>
        <v>2502</v>
      </c>
      <c r="N4919" s="2">
        <f t="shared" si="229"/>
        <v>3</v>
      </c>
      <c r="O4919" s="16">
        <f t="shared" si="230"/>
        <v>3</v>
      </c>
    </row>
    <row r="4920" spans="7:15" ht="13.5" customHeight="1" x14ac:dyDescent="0.25">
      <c r="G4920" s="50">
        <v>42700</v>
      </c>
      <c r="H4920" s="51" t="s">
        <v>6</v>
      </c>
      <c r="I4920" s="124"/>
      <c r="J4920" s="51">
        <v>4</v>
      </c>
      <c r="K4920" s="51">
        <v>0</v>
      </c>
      <c r="L4920" s="52">
        <v>6</v>
      </c>
      <c r="M4920" s="49">
        <f t="shared" si="228"/>
        <v>2502</v>
      </c>
      <c r="N4920" s="2">
        <f t="shared" si="229"/>
        <v>3</v>
      </c>
      <c r="O4920" s="16">
        <f t="shared" si="230"/>
        <v>3</v>
      </c>
    </row>
    <row r="4921" spans="7:15" ht="13.5" customHeight="1" x14ac:dyDescent="0.25">
      <c r="G4921" s="50">
        <v>42700</v>
      </c>
      <c r="H4921" s="51" t="s">
        <v>6</v>
      </c>
      <c r="I4921" s="124"/>
      <c r="J4921" s="51">
        <v>4</v>
      </c>
      <c r="K4921" s="51">
        <v>0</v>
      </c>
      <c r="L4921" s="52">
        <v>6</v>
      </c>
      <c r="M4921" s="49">
        <f t="shared" si="228"/>
        <v>2502</v>
      </c>
      <c r="N4921" s="2">
        <f t="shared" si="229"/>
        <v>3</v>
      </c>
      <c r="O4921" s="16">
        <f t="shared" si="230"/>
        <v>3</v>
      </c>
    </row>
    <row r="4922" spans="7:15" ht="13.5" customHeight="1" x14ac:dyDescent="0.25">
      <c r="G4922" s="50">
        <v>42700</v>
      </c>
      <c r="H4922" s="51" t="s">
        <v>6</v>
      </c>
      <c r="I4922" s="124"/>
      <c r="J4922" s="51">
        <v>4</v>
      </c>
      <c r="K4922" s="51">
        <v>0</v>
      </c>
      <c r="L4922" s="52">
        <v>6</v>
      </c>
      <c r="M4922" s="49">
        <f t="shared" si="228"/>
        <v>2502</v>
      </c>
      <c r="N4922" s="2">
        <f t="shared" si="229"/>
        <v>2</v>
      </c>
      <c r="O4922" s="16">
        <f t="shared" si="230"/>
        <v>3</v>
      </c>
    </row>
    <row r="4923" spans="7:15" ht="13.5" customHeight="1" x14ac:dyDescent="0.25">
      <c r="G4923" s="50">
        <v>42700</v>
      </c>
      <c r="H4923" s="51" t="s">
        <v>6</v>
      </c>
      <c r="I4923" s="124"/>
      <c r="J4923" s="51">
        <v>4</v>
      </c>
      <c r="K4923" s="51">
        <v>0</v>
      </c>
      <c r="L4923" s="52">
        <v>6</v>
      </c>
      <c r="M4923" s="49">
        <f t="shared" si="228"/>
        <v>2502</v>
      </c>
      <c r="N4923" s="2">
        <f t="shared" si="229"/>
        <v>1</v>
      </c>
      <c r="O4923" s="16">
        <f t="shared" si="230"/>
        <v>3</v>
      </c>
    </row>
    <row r="4924" spans="7:15" ht="13.5" customHeight="1" x14ac:dyDescent="0.25">
      <c r="G4924" s="50">
        <v>42700</v>
      </c>
      <c r="H4924" s="51" t="s">
        <v>6</v>
      </c>
      <c r="I4924" s="124"/>
      <c r="J4924" s="51">
        <v>4</v>
      </c>
      <c r="K4924" s="51">
        <v>0</v>
      </c>
      <c r="L4924" s="52">
        <v>7</v>
      </c>
      <c r="M4924" s="49">
        <f t="shared" si="228"/>
        <v>2503</v>
      </c>
      <c r="N4924" s="2">
        <f t="shared" si="229"/>
        <v>3</v>
      </c>
      <c r="O4924" s="16">
        <f t="shared" si="230"/>
        <v>3</v>
      </c>
    </row>
    <row r="4925" spans="7:15" ht="13.5" customHeight="1" x14ac:dyDescent="0.25">
      <c r="G4925" s="50">
        <v>42700</v>
      </c>
      <c r="H4925" s="51" t="s">
        <v>6</v>
      </c>
      <c r="I4925" s="124"/>
      <c r="J4925" s="51">
        <v>4</v>
      </c>
      <c r="K4925" s="51">
        <v>0</v>
      </c>
      <c r="L4925" s="52">
        <v>7</v>
      </c>
      <c r="M4925" s="49">
        <f t="shared" si="228"/>
        <v>2503</v>
      </c>
      <c r="N4925" s="2">
        <f t="shared" si="229"/>
        <v>3</v>
      </c>
      <c r="O4925" s="16">
        <f t="shared" si="230"/>
        <v>3</v>
      </c>
    </row>
    <row r="4926" spans="7:15" ht="13.5" customHeight="1" x14ac:dyDescent="0.25">
      <c r="G4926" s="50">
        <v>42700</v>
      </c>
      <c r="H4926" s="51" t="s">
        <v>6</v>
      </c>
      <c r="I4926" s="124"/>
      <c r="J4926" s="51">
        <v>4</v>
      </c>
      <c r="K4926" s="51">
        <v>0</v>
      </c>
      <c r="L4926" s="52">
        <v>7</v>
      </c>
      <c r="M4926" s="49">
        <f t="shared" si="228"/>
        <v>2503</v>
      </c>
      <c r="N4926" s="2">
        <f t="shared" si="229"/>
        <v>3</v>
      </c>
      <c r="O4926" s="16">
        <f t="shared" si="230"/>
        <v>3</v>
      </c>
    </row>
    <row r="4927" spans="7:15" ht="13.5" customHeight="1" x14ac:dyDescent="0.25">
      <c r="G4927" s="50">
        <v>42700</v>
      </c>
      <c r="H4927" s="51" t="s">
        <v>6</v>
      </c>
      <c r="I4927" s="124"/>
      <c r="J4927" s="51">
        <v>4</v>
      </c>
      <c r="K4927" s="51">
        <v>0</v>
      </c>
      <c r="L4927" s="52">
        <v>7</v>
      </c>
      <c r="M4927" s="49">
        <f t="shared" si="228"/>
        <v>2503</v>
      </c>
      <c r="N4927" s="2">
        <f t="shared" si="229"/>
        <v>2</v>
      </c>
      <c r="O4927" s="16">
        <f t="shared" si="230"/>
        <v>3</v>
      </c>
    </row>
    <row r="4928" spans="7:15" ht="13.5" customHeight="1" x14ac:dyDescent="0.25">
      <c r="G4928" s="50">
        <v>42700</v>
      </c>
      <c r="H4928" s="51" t="s">
        <v>6</v>
      </c>
      <c r="I4928" s="124"/>
      <c r="J4928" s="51">
        <v>4</v>
      </c>
      <c r="K4928" s="51">
        <v>0</v>
      </c>
      <c r="L4928" s="52">
        <v>7</v>
      </c>
      <c r="M4928" s="49">
        <f t="shared" si="228"/>
        <v>2503</v>
      </c>
      <c r="N4928" s="2">
        <f t="shared" si="229"/>
        <v>1</v>
      </c>
      <c r="O4928" s="16">
        <f t="shared" si="230"/>
        <v>3</v>
      </c>
    </row>
    <row r="4929" spans="7:15" ht="13.5" customHeight="1" x14ac:dyDescent="0.25">
      <c r="G4929" s="50">
        <v>42700</v>
      </c>
      <c r="H4929" s="51" t="s">
        <v>6</v>
      </c>
      <c r="I4929" s="124"/>
      <c r="J4929" s="51">
        <v>4</v>
      </c>
      <c r="K4929" s="51">
        <v>0</v>
      </c>
      <c r="L4929" s="52">
        <v>8</v>
      </c>
      <c r="M4929" s="49">
        <f t="shared" si="228"/>
        <v>2504</v>
      </c>
      <c r="N4929" s="2">
        <f t="shared" si="229"/>
        <v>3</v>
      </c>
      <c r="O4929" s="16">
        <f t="shared" si="230"/>
        <v>3</v>
      </c>
    </row>
    <row r="4930" spans="7:15" ht="13.5" customHeight="1" x14ac:dyDescent="0.25">
      <c r="G4930" s="50">
        <v>42700</v>
      </c>
      <c r="H4930" s="51" t="s">
        <v>6</v>
      </c>
      <c r="I4930" s="124"/>
      <c r="J4930" s="51">
        <v>4</v>
      </c>
      <c r="K4930" s="51">
        <v>0</v>
      </c>
      <c r="L4930" s="52">
        <v>8</v>
      </c>
      <c r="M4930" s="49">
        <f t="shared" si="228"/>
        <v>2504</v>
      </c>
      <c r="N4930" s="2">
        <f t="shared" si="229"/>
        <v>3</v>
      </c>
      <c r="O4930" s="16">
        <f t="shared" si="230"/>
        <v>3</v>
      </c>
    </row>
    <row r="4931" spans="7:15" ht="13.5" customHeight="1" x14ac:dyDescent="0.25">
      <c r="G4931" s="50">
        <v>42700</v>
      </c>
      <c r="H4931" s="51" t="s">
        <v>6</v>
      </c>
      <c r="I4931" s="124"/>
      <c r="J4931" s="51">
        <v>4</v>
      </c>
      <c r="K4931" s="51">
        <v>0</v>
      </c>
      <c r="L4931" s="52">
        <v>8</v>
      </c>
      <c r="M4931" s="49">
        <f t="shared" si="228"/>
        <v>2504</v>
      </c>
      <c r="N4931" s="2">
        <f t="shared" si="229"/>
        <v>3</v>
      </c>
      <c r="O4931" s="16">
        <f t="shared" si="230"/>
        <v>3</v>
      </c>
    </row>
    <row r="4932" spans="7:15" ht="13.5" customHeight="1" x14ac:dyDescent="0.25">
      <c r="G4932" s="50">
        <v>42700</v>
      </c>
      <c r="H4932" s="51" t="s">
        <v>6</v>
      </c>
      <c r="I4932" s="124"/>
      <c r="J4932" s="51">
        <v>4</v>
      </c>
      <c r="K4932" s="51">
        <v>0</v>
      </c>
      <c r="L4932" s="52">
        <v>8</v>
      </c>
      <c r="M4932" s="49">
        <f t="shared" si="228"/>
        <v>2504</v>
      </c>
      <c r="N4932" s="2">
        <f t="shared" si="229"/>
        <v>2</v>
      </c>
      <c r="O4932" s="16">
        <f t="shared" si="230"/>
        <v>3</v>
      </c>
    </row>
    <row r="4933" spans="7:15" ht="13.5" customHeight="1" x14ac:dyDescent="0.25">
      <c r="G4933" s="50">
        <v>42700</v>
      </c>
      <c r="H4933" s="51" t="s">
        <v>6</v>
      </c>
      <c r="I4933" s="124"/>
      <c r="J4933" s="51">
        <v>4</v>
      </c>
      <c r="K4933" s="51">
        <v>0</v>
      </c>
      <c r="L4933" s="52">
        <v>8</v>
      </c>
      <c r="M4933" s="49">
        <f t="shared" si="228"/>
        <v>2504</v>
      </c>
      <c r="N4933" s="2">
        <f t="shared" si="229"/>
        <v>1</v>
      </c>
      <c r="O4933" s="16">
        <f t="shared" si="230"/>
        <v>3</v>
      </c>
    </row>
    <row r="4934" spans="7:15" ht="13.5" customHeight="1" x14ac:dyDescent="0.25">
      <c r="G4934" s="50">
        <v>42700</v>
      </c>
      <c r="H4934" s="51" t="s">
        <v>6</v>
      </c>
      <c r="I4934" s="124"/>
      <c r="J4934" s="51">
        <v>4</v>
      </c>
      <c r="K4934" s="51">
        <v>0</v>
      </c>
      <c r="L4934" s="52">
        <v>9</v>
      </c>
      <c r="M4934" s="49">
        <f t="shared" ref="M4934:M4997" si="231">IF(AND(G4934=G4933,L4934=L4933,I4934=I4933),M4933,M4933+1)</f>
        <v>2505</v>
      </c>
      <c r="N4934" s="2">
        <f t="shared" si="229"/>
        <v>3</v>
      </c>
      <c r="O4934" s="16">
        <f t="shared" si="230"/>
        <v>3</v>
      </c>
    </row>
    <row r="4935" spans="7:15" ht="13.5" customHeight="1" x14ac:dyDescent="0.25">
      <c r="G4935" s="50">
        <v>42700</v>
      </c>
      <c r="H4935" s="51" t="s">
        <v>6</v>
      </c>
      <c r="I4935" s="124"/>
      <c r="J4935" s="51">
        <v>4</v>
      </c>
      <c r="K4935" s="51">
        <v>0</v>
      </c>
      <c r="L4935" s="52">
        <v>9</v>
      </c>
      <c r="M4935" s="49">
        <f t="shared" si="231"/>
        <v>2505</v>
      </c>
      <c r="N4935" s="2">
        <f t="shared" si="229"/>
        <v>3</v>
      </c>
      <c r="O4935" s="16">
        <f t="shared" si="230"/>
        <v>3</v>
      </c>
    </row>
    <row r="4936" spans="7:15" ht="13.5" customHeight="1" x14ac:dyDescent="0.25">
      <c r="G4936" s="50">
        <v>42700</v>
      </c>
      <c r="H4936" s="51" t="s">
        <v>6</v>
      </c>
      <c r="I4936" s="124"/>
      <c r="J4936" s="51">
        <v>4</v>
      </c>
      <c r="K4936" s="51">
        <v>0</v>
      </c>
      <c r="L4936" s="52">
        <v>9</v>
      </c>
      <c r="M4936" s="49">
        <f t="shared" si="231"/>
        <v>2505</v>
      </c>
      <c r="N4936" s="2">
        <f t="shared" si="229"/>
        <v>3</v>
      </c>
      <c r="O4936" s="16">
        <f t="shared" si="230"/>
        <v>3</v>
      </c>
    </row>
    <row r="4937" spans="7:15" ht="13.5" customHeight="1" x14ac:dyDescent="0.25">
      <c r="G4937" s="50">
        <v>42700</v>
      </c>
      <c r="H4937" s="51" t="s">
        <v>6</v>
      </c>
      <c r="I4937" s="124"/>
      <c r="J4937" s="51">
        <v>4</v>
      </c>
      <c r="K4937" s="51">
        <v>0</v>
      </c>
      <c r="L4937" s="52">
        <v>9</v>
      </c>
      <c r="M4937" s="49">
        <f t="shared" si="231"/>
        <v>2505</v>
      </c>
      <c r="N4937" s="2">
        <f t="shared" ref="N4937:N5000" si="232">IF(M4937=M4939,3,IF(M4937=M4938,2,1))</f>
        <v>2</v>
      </c>
      <c r="O4937" s="16">
        <f t="shared" ref="O4937:O5000" si="233">IF(N4935=3,3,IF(N4936=3,3,IF(N4936=2,2,N4937)))</f>
        <v>3</v>
      </c>
    </row>
    <row r="4938" spans="7:15" ht="13.5" customHeight="1" x14ac:dyDescent="0.25">
      <c r="G4938" s="50">
        <v>42700</v>
      </c>
      <c r="H4938" s="51" t="s">
        <v>6</v>
      </c>
      <c r="I4938" s="124"/>
      <c r="J4938" s="51">
        <v>4</v>
      </c>
      <c r="K4938" s="51">
        <v>0</v>
      </c>
      <c r="L4938" s="52">
        <v>9</v>
      </c>
      <c r="M4938" s="49">
        <f t="shared" si="231"/>
        <v>2505</v>
      </c>
      <c r="N4938" s="2">
        <f t="shared" si="232"/>
        <v>1</v>
      </c>
      <c r="O4938" s="16">
        <f t="shared" si="233"/>
        <v>3</v>
      </c>
    </row>
    <row r="4939" spans="7:15" ht="13.5" customHeight="1" x14ac:dyDescent="0.25">
      <c r="G4939" s="50">
        <v>42707</v>
      </c>
      <c r="H4939" s="51" t="s">
        <v>1211</v>
      </c>
      <c r="I4939" s="124"/>
      <c r="J4939" s="51">
        <v>3</v>
      </c>
      <c r="K4939" s="51">
        <v>0</v>
      </c>
      <c r="L4939" s="52">
        <v>1</v>
      </c>
      <c r="M4939" s="49">
        <f t="shared" si="231"/>
        <v>2506</v>
      </c>
      <c r="N4939" s="2">
        <f t="shared" si="232"/>
        <v>3</v>
      </c>
      <c r="O4939" s="16">
        <f t="shared" si="233"/>
        <v>3</v>
      </c>
    </row>
    <row r="4940" spans="7:15" ht="13.5" customHeight="1" x14ac:dyDescent="0.25">
      <c r="G4940" s="50">
        <v>42707</v>
      </c>
      <c r="H4940" s="51" t="s">
        <v>1211</v>
      </c>
      <c r="I4940" s="124"/>
      <c r="J4940" s="51">
        <v>3</v>
      </c>
      <c r="K4940" s="51">
        <v>0</v>
      </c>
      <c r="L4940" s="52">
        <v>1</v>
      </c>
      <c r="M4940" s="49">
        <f t="shared" si="231"/>
        <v>2506</v>
      </c>
      <c r="N4940" s="2">
        <f t="shared" si="232"/>
        <v>3</v>
      </c>
      <c r="O4940" s="16">
        <f t="shared" si="233"/>
        <v>3</v>
      </c>
    </row>
    <row r="4941" spans="7:15" ht="13.5" customHeight="1" x14ac:dyDescent="0.25">
      <c r="G4941" s="50">
        <v>42707</v>
      </c>
      <c r="H4941" s="51" t="s">
        <v>1211</v>
      </c>
      <c r="I4941" s="124"/>
      <c r="J4941" s="51">
        <v>3</v>
      </c>
      <c r="K4941" s="51">
        <v>0</v>
      </c>
      <c r="L4941" s="52">
        <v>1</v>
      </c>
      <c r="M4941" s="49">
        <f t="shared" si="231"/>
        <v>2506</v>
      </c>
      <c r="N4941" s="2">
        <f t="shared" si="232"/>
        <v>3</v>
      </c>
      <c r="O4941" s="16">
        <f t="shared" si="233"/>
        <v>3</v>
      </c>
    </row>
    <row r="4942" spans="7:15" ht="13.5" customHeight="1" x14ac:dyDescent="0.25">
      <c r="G4942" s="50">
        <v>42707</v>
      </c>
      <c r="H4942" s="51" t="s">
        <v>1211</v>
      </c>
      <c r="I4942" s="124"/>
      <c r="J4942" s="51">
        <v>3</v>
      </c>
      <c r="K4942" s="51">
        <v>0</v>
      </c>
      <c r="L4942" s="52">
        <v>1</v>
      </c>
      <c r="M4942" s="49">
        <f t="shared" si="231"/>
        <v>2506</v>
      </c>
      <c r="N4942" s="2">
        <f t="shared" si="232"/>
        <v>2</v>
      </c>
      <c r="O4942" s="16">
        <f t="shared" si="233"/>
        <v>3</v>
      </c>
    </row>
    <row r="4943" spans="7:15" ht="13.5" customHeight="1" x14ac:dyDescent="0.25">
      <c r="G4943" s="50">
        <v>42707</v>
      </c>
      <c r="H4943" s="51" t="s">
        <v>1211</v>
      </c>
      <c r="I4943" s="124"/>
      <c r="J4943" s="51">
        <v>3</v>
      </c>
      <c r="K4943" s="51">
        <v>0</v>
      </c>
      <c r="L4943" s="52">
        <v>1</v>
      </c>
      <c r="M4943" s="49">
        <f t="shared" si="231"/>
        <v>2506</v>
      </c>
      <c r="N4943" s="2">
        <f t="shared" si="232"/>
        <v>1</v>
      </c>
      <c r="O4943" s="16">
        <f t="shared" si="233"/>
        <v>3</v>
      </c>
    </row>
    <row r="4944" spans="7:15" ht="13.5" customHeight="1" x14ac:dyDescent="0.25">
      <c r="G4944" s="50">
        <v>42707</v>
      </c>
      <c r="H4944" s="51" t="s">
        <v>1211</v>
      </c>
      <c r="I4944" s="124"/>
      <c r="J4944" s="51">
        <v>3</v>
      </c>
      <c r="K4944" s="51">
        <v>0</v>
      </c>
      <c r="L4944" s="52">
        <v>2</v>
      </c>
      <c r="M4944" s="49">
        <f t="shared" si="231"/>
        <v>2507</v>
      </c>
      <c r="N4944" s="2">
        <f t="shared" si="232"/>
        <v>3</v>
      </c>
      <c r="O4944" s="16">
        <f t="shared" si="233"/>
        <v>3</v>
      </c>
    </row>
    <row r="4945" spans="7:15" ht="13.5" customHeight="1" x14ac:dyDescent="0.25">
      <c r="G4945" s="50">
        <v>42707</v>
      </c>
      <c r="H4945" s="51" t="s">
        <v>1211</v>
      </c>
      <c r="I4945" s="124"/>
      <c r="J4945" s="51">
        <v>3</v>
      </c>
      <c r="K4945" s="51">
        <v>0</v>
      </c>
      <c r="L4945" s="52">
        <v>2</v>
      </c>
      <c r="M4945" s="49">
        <f t="shared" si="231"/>
        <v>2507</v>
      </c>
      <c r="N4945" s="2">
        <f t="shared" si="232"/>
        <v>3</v>
      </c>
      <c r="O4945" s="16">
        <f t="shared" si="233"/>
        <v>3</v>
      </c>
    </row>
    <row r="4946" spans="7:15" ht="13.5" customHeight="1" x14ac:dyDescent="0.25">
      <c r="G4946" s="50">
        <v>42707</v>
      </c>
      <c r="H4946" s="51" t="s">
        <v>1211</v>
      </c>
      <c r="I4946" s="124"/>
      <c r="J4946" s="51">
        <v>3</v>
      </c>
      <c r="K4946" s="51">
        <v>0</v>
      </c>
      <c r="L4946" s="52">
        <v>2</v>
      </c>
      <c r="M4946" s="49">
        <f t="shared" si="231"/>
        <v>2507</v>
      </c>
      <c r="N4946" s="2">
        <f t="shared" si="232"/>
        <v>3</v>
      </c>
      <c r="O4946" s="16">
        <f t="shared" si="233"/>
        <v>3</v>
      </c>
    </row>
    <row r="4947" spans="7:15" ht="13.5" customHeight="1" x14ac:dyDescent="0.25">
      <c r="G4947" s="50">
        <v>42707</v>
      </c>
      <c r="H4947" s="51" t="s">
        <v>1211</v>
      </c>
      <c r="I4947" s="124"/>
      <c r="J4947" s="51">
        <v>3</v>
      </c>
      <c r="K4947" s="51">
        <v>0</v>
      </c>
      <c r="L4947" s="52">
        <v>2</v>
      </c>
      <c r="M4947" s="49">
        <f t="shared" si="231"/>
        <v>2507</v>
      </c>
      <c r="N4947" s="2">
        <f t="shared" si="232"/>
        <v>2</v>
      </c>
      <c r="O4947" s="16">
        <f t="shared" si="233"/>
        <v>3</v>
      </c>
    </row>
    <row r="4948" spans="7:15" ht="13.5" customHeight="1" x14ac:dyDescent="0.25">
      <c r="G4948" s="50">
        <v>42707</v>
      </c>
      <c r="H4948" s="51" t="s">
        <v>1211</v>
      </c>
      <c r="I4948" s="124"/>
      <c r="J4948" s="51">
        <v>3</v>
      </c>
      <c r="K4948" s="51">
        <v>0</v>
      </c>
      <c r="L4948" s="52">
        <v>2</v>
      </c>
      <c r="M4948" s="49">
        <f t="shared" si="231"/>
        <v>2507</v>
      </c>
      <c r="N4948" s="2">
        <f t="shared" si="232"/>
        <v>1</v>
      </c>
      <c r="O4948" s="16">
        <f t="shared" si="233"/>
        <v>3</v>
      </c>
    </row>
    <row r="4949" spans="7:15" ht="13.5" customHeight="1" x14ac:dyDescent="0.25">
      <c r="G4949" s="50">
        <v>42707</v>
      </c>
      <c r="H4949" s="51" t="s">
        <v>1211</v>
      </c>
      <c r="I4949" s="124"/>
      <c r="J4949" s="51">
        <v>3</v>
      </c>
      <c r="K4949" s="51">
        <v>0</v>
      </c>
      <c r="L4949" s="52">
        <v>3</v>
      </c>
      <c r="M4949" s="49">
        <f t="shared" si="231"/>
        <v>2508</v>
      </c>
      <c r="N4949" s="2">
        <f t="shared" si="232"/>
        <v>3</v>
      </c>
      <c r="O4949" s="16">
        <f t="shared" si="233"/>
        <v>3</v>
      </c>
    </row>
    <row r="4950" spans="7:15" ht="13.5" customHeight="1" x14ac:dyDescent="0.25">
      <c r="G4950" s="50">
        <v>42707</v>
      </c>
      <c r="H4950" s="51" t="s">
        <v>1211</v>
      </c>
      <c r="I4950" s="124"/>
      <c r="J4950" s="51">
        <v>3</v>
      </c>
      <c r="K4950" s="51">
        <v>0</v>
      </c>
      <c r="L4950" s="52">
        <v>3</v>
      </c>
      <c r="M4950" s="49">
        <f t="shared" si="231"/>
        <v>2508</v>
      </c>
      <c r="N4950" s="2">
        <f t="shared" si="232"/>
        <v>3</v>
      </c>
      <c r="O4950" s="16">
        <f t="shared" si="233"/>
        <v>3</v>
      </c>
    </row>
    <row r="4951" spans="7:15" ht="13.5" customHeight="1" x14ac:dyDescent="0.25">
      <c r="G4951" s="50">
        <v>42707</v>
      </c>
      <c r="H4951" s="51" t="s">
        <v>1211</v>
      </c>
      <c r="I4951" s="124"/>
      <c r="J4951" s="51">
        <v>3</v>
      </c>
      <c r="K4951" s="51">
        <v>0</v>
      </c>
      <c r="L4951" s="52">
        <v>3</v>
      </c>
      <c r="M4951" s="49">
        <f t="shared" si="231"/>
        <v>2508</v>
      </c>
      <c r="N4951" s="2">
        <f t="shared" si="232"/>
        <v>3</v>
      </c>
      <c r="O4951" s="16">
        <f t="shared" si="233"/>
        <v>3</v>
      </c>
    </row>
    <row r="4952" spans="7:15" ht="13.5" customHeight="1" x14ac:dyDescent="0.25">
      <c r="G4952" s="50">
        <v>42707</v>
      </c>
      <c r="H4952" s="51" t="s">
        <v>1211</v>
      </c>
      <c r="I4952" s="124"/>
      <c r="J4952" s="51">
        <v>3</v>
      </c>
      <c r="K4952" s="51">
        <v>0</v>
      </c>
      <c r="L4952" s="52">
        <v>3</v>
      </c>
      <c r="M4952" s="49">
        <f t="shared" si="231"/>
        <v>2508</v>
      </c>
      <c r="N4952" s="2">
        <f t="shared" si="232"/>
        <v>2</v>
      </c>
      <c r="O4952" s="16">
        <f t="shared" si="233"/>
        <v>3</v>
      </c>
    </row>
    <row r="4953" spans="7:15" ht="13.5" customHeight="1" x14ac:dyDescent="0.25">
      <c r="G4953" s="50">
        <v>42707</v>
      </c>
      <c r="H4953" s="51" t="s">
        <v>1211</v>
      </c>
      <c r="I4953" s="124"/>
      <c r="J4953" s="51">
        <v>3</v>
      </c>
      <c r="K4953" s="51">
        <v>0</v>
      </c>
      <c r="L4953" s="52">
        <v>3</v>
      </c>
      <c r="M4953" s="49">
        <f t="shared" si="231"/>
        <v>2508</v>
      </c>
      <c r="N4953" s="2">
        <f t="shared" si="232"/>
        <v>1</v>
      </c>
      <c r="O4953" s="16">
        <f t="shared" si="233"/>
        <v>3</v>
      </c>
    </row>
    <row r="4954" spans="7:15" ht="13.5" customHeight="1" x14ac:dyDescent="0.25">
      <c r="G4954" s="50">
        <v>42707</v>
      </c>
      <c r="H4954" s="51" t="s">
        <v>1211</v>
      </c>
      <c r="I4954" s="124"/>
      <c r="J4954" s="51">
        <v>3</v>
      </c>
      <c r="K4954" s="51">
        <v>0</v>
      </c>
      <c r="L4954" s="52">
        <v>4</v>
      </c>
      <c r="M4954" s="49">
        <f t="shared" si="231"/>
        <v>2509</v>
      </c>
      <c r="N4954" s="2">
        <f t="shared" si="232"/>
        <v>3</v>
      </c>
      <c r="O4954" s="16">
        <f t="shared" si="233"/>
        <v>3</v>
      </c>
    </row>
    <row r="4955" spans="7:15" ht="13.5" customHeight="1" x14ac:dyDescent="0.25">
      <c r="G4955" s="50">
        <v>42707</v>
      </c>
      <c r="H4955" s="51" t="s">
        <v>1211</v>
      </c>
      <c r="I4955" s="124"/>
      <c r="J4955" s="51">
        <v>3</v>
      </c>
      <c r="K4955" s="51">
        <v>0</v>
      </c>
      <c r="L4955" s="52">
        <v>4</v>
      </c>
      <c r="M4955" s="49">
        <f t="shared" si="231"/>
        <v>2509</v>
      </c>
      <c r="N4955" s="2">
        <f t="shared" si="232"/>
        <v>3</v>
      </c>
      <c r="O4955" s="16">
        <f t="shared" si="233"/>
        <v>3</v>
      </c>
    </row>
    <row r="4956" spans="7:15" ht="13.5" customHeight="1" x14ac:dyDescent="0.25">
      <c r="G4956" s="50">
        <v>42707</v>
      </c>
      <c r="H4956" s="51" t="s">
        <v>1211</v>
      </c>
      <c r="I4956" s="124"/>
      <c r="J4956" s="51">
        <v>3</v>
      </c>
      <c r="K4956" s="51">
        <v>0</v>
      </c>
      <c r="L4956" s="52">
        <v>4</v>
      </c>
      <c r="M4956" s="49">
        <f t="shared" si="231"/>
        <v>2509</v>
      </c>
      <c r="N4956" s="2">
        <f t="shared" si="232"/>
        <v>3</v>
      </c>
      <c r="O4956" s="16">
        <f t="shared" si="233"/>
        <v>3</v>
      </c>
    </row>
    <row r="4957" spans="7:15" ht="13.5" customHeight="1" x14ac:dyDescent="0.25">
      <c r="G4957" s="50">
        <v>42707</v>
      </c>
      <c r="H4957" s="51" t="s">
        <v>1211</v>
      </c>
      <c r="I4957" s="124"/>
      <c r="J4957" s="51">
        <v>3</v>
      </c>
      <c r="K4957" s="51">
        <v>0</v>
      </c>
      <c r="L4957" s="52">
        <v>4</v>
      </c>
      <c r="M4957" s="49">
        <f t="shared" si="231"/>
        <v>2509</v>
      </c>
      <c r="N4957" s="2">
        <f t="shared" si="232"/>
        <v>2</v>
      </c>
      <c r="O4957" s="16">
        <f t="shared" si="233"/>
        <v>3</v>
      </c>
    </row>
    <row r="4958" spans="7:15" ht="13.5" customHeight="1" x14ac:dyDescent="0.25">
      <c r="G4958" s="50">
        <v>42707</v>
      </c>
      <c r="H4958" s="51" t="s">
        <v>1211</v>
      </c>
      <c r="I4958" s="124"/>
      <c r="J4958" s="51">
        <v>3</v>
      </c>
      <c r="K4958" s="51">
        <v>0</v>
      </c>
      <c r="L4958" s="52">
        <v>4</v>
      </c>
      <c r="M4958" s="49">
        <f t="shared" si="231"/>
        <v>2509</v>
      </c>
      <c r="N4958" s="2">
        <f t="shared" si="232"/>
        <v>1</v>
      </c>
      <c r="O4958" s="16">
        <f t="shared" si="233"/>
        <v>3</v>
      </c>
    </row>
    <row r="4959" spans="7:15" ht="13.5" customHeight="1" x14ac:dyDescent="0.25">
      <c r="G4959" s="50">
        <v>42707</v>
      </c>
      <c r="H4959" s="51" t="s">
        <v>1211</v>
      </c>
      <c r="I4959" s="124"/>
      <c r="J4959" s="51">
        <v>3</v>
      </c>
      <c r="K4959" s="51">
        <v>0</v>
      </c>
      <c r="L4959" s="52">
        <v>5</v>
      </c>
      <c r="M4959" s="49">
        <f t="shared" si="231"/>
        <v>2510</v>
      </c>
      <c r="N4959" s="2">
        <f t="shared" si="232"/>
        <v>3</v>
      </c>
      <c r="O4959" s="16">
        <f t="shared" si="233"/>
        <v>3</v>
      </c>
    </row>
    <row r="4960" spans="7:15" ht="13.5" customHeight="1" x14ac:dyDescent="0.25">
      <c r="G4960" s="50">
        <v>42707</v>
      </c>
      <c r="H4960" s="51" t="s">
        <v>1211</v>
      </c>
      <c r="I4960" s="124"/>
      <c r="J4960" s="51">
        <v>3</v>
      </c>
      <c r="K4960" s="51">
        <v>0</v>
      </c>
      <c r="L4960" s="52">
        <v>5</v>
      </c>
      <c r="M4960" s="49">
        <f t="shared" si="231"/>
        <v>2510</v>
      </c>
      <c r="N4960" s="2">
        <f t="shared" si="232"/>
        <v>3</v>
      </c>
      <c r="O4960" s="16">
        <f t="shared" si="233"/>
        <v>3</v>
      </c>
    </row>
    <row r="4961" spans="7:15" ht="13.5" customHeight="1" x14ac:dyDescent="0.25">
      <c r="G4961" s="50">
        <v>42707</v>
      </c>
      <c r="H4961" s="51" t="s">
        <v>1211</v>
      </c>
      <c r="I4961" s="124"/>
      <c r="J4961" s="51">
        <v>3</v>
      </c>
      <c r="K4961" s="51">
        <v>0</v>
      </c>
      <c r="L4961" s="52">
        <v>5</v>
      </c>
      <c r="M4961" s="49">
        <f t="shared" si="231"/>
        <v>2510</v>
      </c>
      <c r="N4961" s="2">
        <f t="shared" si="232"/>
        <v>3</v>
      </c>
      <c r="O4961" s="16">
        <f t="shared" si="233"/>
        <v>3</v>
      </c>
    </row>
    <row r="4962" spans="7:15" ht="13.5" customHeight="1" x14ac:dyDescent="0.25">
      <c r="G4962" s="50">
        <v>42707</v>
      </c>
      <c r="H4962" s="51" t="s">
        <v>1211</v>
      </c>
      <c r="I4962" s="124"/>
      <c r="J4962" s="51">
        <v>3</v>
      </c>
      <c r="K4962" s="51">
        <v>0</v>
      </c>
      <c r="L4962" s="52">
        <v>5</v>
      </c>
      <c r="M4962" s="49">
        <f t="shared" si="231"/>
        <v>2510</v>
      </c>
      <c r="N4962" s="2">
        <f t="shared" si="232"/>
        <v>2</v>
      </c>
      <c r="O4962" s="16">
        <f t="shared" si="233"/>
        <v>3</v>
      </c>
    </row>
    <row r="4963" spans="7:15" ht="13.5" customHeight="1" x14ac:dyDescent="0.25">
      <c r="G4963" s="50">
        <v>42707</v>
      </c>
      <c r="H4963" s="51" t="s">
        <v>1211</v>
      </c>
      <c r="I4963" s="124"/>
      <c r="J4963" s="51">
        <v>3</v>
      </c>
      <c r="K4963" s="51">
        <v>0</v>
      </c>
      <c r="L4963" s="52">
        <v>5</v>
      </c>
      <c r="M4963" s="49">
        <f t="shared" si="231"/>
        <v>2510</v>
      </c>
      <c r="N4963" s="2">
        <f t="shared" si="232"/>
        <v>1</v>
      </c>
      <c r="O4963" s="16">
        <f t="shared" si="233"/>
        <v>3</v>
      </c>
    </row>
    <row r="4964" spans="7:15" ht="13.5" customHeight="1" x14ac:dyDescent="0.25">
      <c r="G4964" s="50">
        <v>42707</v>
      </c>
      <c r="H4964" s="51" t="s">
        <v>1211</v>
      </c>
      <c r="I4964" s="124"/>
      <c r="J4964" s="51">
        <v>3</v>
      </c>
      <c r="K4964" s="51">
        <v>0</v>
      </c>
      <c r="L4964" s="52">
        <v>6</v>
      </c>
      <c r="M4964" s="49">
        <f t="shared" si="231"/>
        <v>2511</v>
      </c>
      <c r="N4964" s="2">
        <f t="shared" si="232"/>
        <v>3</v>
      </c>
      <c r="O4964" s="16">
        <f t="shared" si="233"/>
        <v>3</v>
      </c>
    </row>
    <row r="4965" spans="7:15" ht="13.5" customHeight="1" x14ac:dyDescent="0.25">
      <c r="G4965" s="50">
        <v>42707</v>
      </c>
      <c r="H4965" s="51" t="s">
        <v>1211</v>
      </c>
      <c r="I4965" s="124"/>
      <c r="J4965" s="51">
        <v>3</v>
      </c>
      <c r="K4965" s="51">
        <v>0</v>
      </c>
      <c r="L4965" s="52">
        <v>6</v>
      </c>
      <c r="M4965" s="49">
        <f t="shared" si="231"/>
        <v>2511</v>
      </c>
      <c r="N4965" s="2">
        <f t="shared" si="232"/>
        <v>3</v>
      </c>
      <c r="O4965" s="16">
        <f t="shared" si="233"/>
        <v>3</v>
      </c>
    </row>
    <row r="4966" spans="7:15" ht="13.5" customHeight="1" x14ac:dyDescent="0.25">
      <c r="G4966" s="50">
        <v>42707</v>
      </c>
      <c r="H4966" s="51" t="s">
        <v>1211</v>
      </c>
      <c r="I4966" s="124"/>
      <c r="J4966" s="51">
        <v>3</v>
      </c>
      <c r="K4966" s="51">
        <v>0</v>
      </c>
      <c r="L4966" s="52">
        <v>6</v>
      </c>
      <c r="M4966" s="49">
        <f t="shared" si="231"/>
        <v>2511</v>
      </c>
      <c r="N4966" s="2">
        <f t="shared" si="232"/>
        <v>3</v>
      </c>
      <c r="O4966" s="16">
        <f t="shared" si="233"/>
        <v>3</v>
      </c>
    </row>
    <row r="4967" spans="7:15" ht="13.5" customHeight="1" x14ac:dyDescent="0.25">
      <c r="G4967" s="50">
        <v>42707</v>
      </c>
      <c r="H4967" s="51" t="s">
        <v>1211</v>
      </c>
      <c r="I4967" s="124"/>
      <c r="J4967" s="51">
        <v>3</v>
      </c>
      <c r="K4967" s="51">
        <v>0</v>
      </c>
      <c r="L4967" s="52">
        <v>6</v>
      </c>
      <c r="M4967" s="49">
        <f t="shared" si="231"/>
        <v>2511</v>
      </c>
      <c r="N4967" s="2">
        <f t="shared" si="232"/>
        <v>2</v>
      </c>
      <c r="O4967" s="16">
        <f t="shared" si="233"/>
        <v>3</v>
      </c>
    </row>
    <row r="4968" spans="7:15" ht="13.5" customHeight="1" x14ac:dyDescent="0.25">
      <c r="G4968" s="50">
        <v>42707</v>
      </c>
      <c r="H4968" s="51" t="s">
        <v>1211</v>
      </c>
      <c r="I4968" s="124"/>
      <c r="J4968" s="51">
        <v>3</v>
      </c>
      <c r="K4968" s="51">
        <v>0</v>
      </c>
      <c r="L4968" s="52">
        <v>6</v>
      </c>
      <c r="M4968" s="49">
        <f t="shared" si="231"/>
        <v>2511</v>
      </c>
      <c r="N4968" s="2">
        <f t="shared" si="232"/>
        <v>1</v>
      </c>
      <c r="O4968" s="16">
        <f t="shared" si="233"/>
        <v>3</v>
      </c>
    </row>
    <row r="4969" spans="7:15" ht="13.5" customHeight="1" x14ac:dyDescent="0.25">
      <c r="G4969" s="50">
        <v>42707</v>
      </c>
      <c r="H4969" s="51" t="s">
        <v>1211</v>
      </c>
      <c r="I4969" s="124"/>
      <c r="J4969" s="51">
        <v>3</v>
      </c>
      <c r="K4969" s="51">
        <v>0</v>
      </c>
      <c r="L4969" s="52">
        <v>7</v>
      </c>
      <c r="M4969" s="49">
        <f t="shared" si="231"/>
        <v>2512</v>
      </c>
      <c r="N4969" s="2">
        <f t="shared" si="232"/>
        <v>3</v>
      </c>
      <c r="O4969" s="16">
        <f t="shared" si="233"/>
        <v>3</v>
      </c>
    </row>
    <row r="4970" spans="7:15" ht="13.5" customHeight="1" x14ac:dyDescent="0.25">
      <c r="G4970" s="50">
        <v>42707</v>
      </c>
      <c r="H4970" s="51" t="s">
        <v>1211</v>
      </c>
      <c r="I4970" s="124"/>
      <c r="J4970" s="51">
        <v>3</v>
      </c>
      <c r="K4970" s="51">
        <v>0</v>
      </c>
      <c r="L4970" s="52">
        <v>7</v>
      </c>
      <c r="M4970" s="49">
        <f t="shared" si="231"/>
        <v>2512</v>
      </c>
      <c r="N4970" s="2">
        <f t="shared" si="232"/>
        <v>3</v>
      </c>
      <c r="O4970" s="16">
        <f t="shared" si="233"/>
        <v>3</v>
      </c>
    </row>
    <row r="4971" spans="7:15" ht="13.5" customHeight="1" x14ac:dyDescent="0.25">
      <c r="G4971" s="50">
        <v>42707</v>
      </c>
      <c r="H4971" s="51" t="s">
        <v>1211</v>
      </c>
      <c r="I4971" s="124"/>
      <c r="J4971" s="51">
        <v>3</v>
      </c>
      <c r="K4971" s="51">
        <v>0</v>
      </c>
      <c r="L4971" s="52">
        <v>7</v>
      </c>
      <c r="M4971" s="49">
        <f t="shared" si="231"/>
        <v>2512</v>
      </c>
      <c r="N4971" s="2">
        <f t="shared" si="232"/>
        <v>3</v>
      </c>
      <c r="O4971" s="16">
        <f t="shared" si="233"/>
        <v>3</v>
      </c>
    </row>
    <row r="4972" spans="7:15" ht="13.5" customHeight="1" x14ac:dyDescent="0.25">
      <c r="G4972" s="50">
        <v>42707</v>
      </c>
      <c r="H4972" s="51" t="s">
        <v>1211</v>
      </c>
      <c r="I4972" s="124"/>
      <c r="J4972" s="51">
        <v>3</v>
      </c>
      <c r="K4972" s="51">
        <v>0</v>
      </c>
      <c r="L4972" s="52">
        <v>7</v>
      </c>
      <c r="M4972" s="49">
        <f t="shared" si="231"/>
        <v>2512</v>
      </c>
      <c r="N4972" s="2">
        <f t="shared" si="232"/>
        <v>2</v>
      </c>
      <c r="O4972" s="16">
        <f t="shared" si="233"/>
        <v>3</v>
      </c>
    </row>
    <row r="4973" spans="7:15" ht="13.5" customHeight="1" x14ac:dyDescent="0.25">
      <c r="G4973" s="50">
        <v>42707</v>
      </c>
      <c r="H4973" s="51" t="s">
        <v>1211</v>
      </c>
      <c r="I4973" s="124"/>
      <c r="J4973" s="51">
        <v>3</v>
      </c>
      <c r="K4973" s="51">
        <v>0</v>
      </c>
      <c r="L4973" s="52">
        <v>7</v>
      </c>
      <c r="M4973" s="49">
        <f t="shared" si="231"/>
        <v>2512</v>
      </c>
      <c r="N4973" s="2">
        <f t="shared" si="232"/>
        <v>1</v>
      </c>
      <c r="O4973" s="16">
        <f t="shared" si="233"/>
        <v>3</v>
      </c>
    </row>
    <row r="4974" spans="7:15" ht="13.5" customHeight="1" x14ac:dyDescent="0.25">
      <c r="G4974" s="50">
        <v>42707</v>
      </c>
      <c r="H4974" s="51" t="s">
        <v>1211</v>
      </c>
      <c r="I4974" s="124"/>
      <c r="J4974" s="51">
        <v>3</v>
      </c>
      <c r="K4974" s="51">
        <v>0</v>
      </c>
      <c r="L4974" s="52">
        <v>8</v>
      </c>
      <c r="M4974" s="49">
        <f t="shared" si="231"/>
        <v>2513</v>
      </c>
      <c r="N4974" s="2">
        <f t="shared" si="232"/>
        <v>3</v>
      </c>
      <c r="O4974" s="16">
        <f t="shared" si="233"/>
        <v>3</v>
      </c>
    </row>
    <row r="4975" spans="7:15" ht="13.5" customHeight="1" x14ac:dyDescent="0.25">
      <c r="G4975" s="50">
        <v>42707</v>
      </c>
      <c r="H4975" s="51" t="s">
        <v>1211</v>
      </c>
      <c r="I4975" s="124"/>
      <c r="J4975" s="51">
        <v>3</v>
      </c>
      <c r="K4975" s="51">
        <v>0</v>
      </c>
      <c r="L4975" s="52">
        <v>8</v>
      </c>
      <c r="M4975" s="49">
        <f t="shared" si="231"/>
        <v>2513</v>
      </c>
      <c r="N4975" s="2">
        <f t="shared" si="232"/>
        <v>3</v>
      </c>
      <c r="O4975" s="16">
        <f t="shared" si="233"/>
        <v>3</v>
      </c>
    </row>
    <row r="4976" spans="7:15" ht="13.5" customHeight="1" x14ac:dyDescent="0.25">
      <c r="G4976" s="50">
        <v>42707</v>
      </c>
      <c r="H4976" s="51" t="s">
        <v>1211</v>
      </c>
      <c r="I4976" s="124"/>
      <c r="J4976" s="51">
        <v>3</v>
      </c>
      <c r="K4976" s="51">
        <v>0</v>
      </c>
      <c r="L4976" s="52">
        <v>8</v>
      </c>
      <c r="M4976" s="49">
        <f t="shared" si="231"/>
        <v>2513</v>
      </c>
      <c r="N4976" s="2">
        <f t="shared" si="232"/>
        <v>3</v>
      </c>
      <c r="O4976" s="16">
        <f t="shared" si="233"/>
        <v>3</v>
      </c>
    </row>
    <row r="4977" spans="7:15" ht="13.5" customHeight="1" x14ac:dyDescent="0.25">
      <c r="G4977" s="50">
        <v>42707</v>
      </c>
      <c r="H4977" s="51" t="s">
        <v>1211</v>
      </c>
      <c r="I4977" s="124"/>
      <c r="J4977" s="51">
        <v>3</v>
      </c>
      <c r="K4977" s="51">
        <v>0</v>
      </c>
      <c r="L4977" s="52">
        <v>8</v>
      </c>
      <c r="M4977" s="49">
        <f t="shared" si="231"/>
        <v>2513</v>
      </c>
      <c r="N4977" s="2">
        <f t="shared" si="232"/>
        <v>2</v>
      </c>
      <c r="O4977" s="16">
        <f t="shared" si="233"/>
        <v>3</v>
      </c>
    </row>
    <row r="4978" spans="7:15" ht="13.5" customHeight="1" x14ac:dyDescent="0.25">
      <c r="G4978" s="50">
        <v>42707</v>
      </c>
      <c r="H4978" s="51" t="s">
        <v>1211</v>
      </c>
      <c r="I4978" s="124"/>
      <c r="J4978" s="51">
        <v>3</v>
      </c>
      <c r="K4978" s="51">
        <v>0</v>
      </c>
      <c r="L4978" s="52">
        <v>8</v>
      </c>
      <c r="M4978" s="49">
        <f t="shared" si="231"/>
        <v>2513</v>
      </c>
      <c r="N4978" s="2">
        <f t="shared" si="232"/>
        <v>1</v>
      </c>
      <c r="O4978" s="16">
        <f t="shared" si="233"/>
        <v>3</v>
      </c>
    </row>
    <row r="4979" spans="7:15" ht="13.5" customHeight="1" x14ac:dyDescent="0.25">
      <c r="G4979" s="50">
        <v>42707</v>
      </c>
      <c r="H4979" s="51" t="s">
        <v>1211</v>
      </c>
      <c r="I4979" s="124"/>
      <c r="J4979" s="51">
        <v>3</v>
      </c>
      <c r="K4979" s="51">
        <v>0</v>
      </c>
      <c r="L4979" s="52">
        <v>9</v>
      </c>
      <c r="M4979" s="49">
        <f t="shared" si="231"/>
        <v>2514</v>
      </c>
      <c r="N4979" s="2">
        <f t="shared" si="232"/>
        <v>3</v>
      </c>
      <c r="O4979" s="16">
        <f t="shared" si="233"/>
        <v>3</v>
      </c>
    </row>
    <row r="4980" spans="7:15" ht="13.5" customHeight="1" x14ac:dyDescent="0.25">
      <c r="G4980" s="50">
        <v>42707</v>
      </c>
      <c r="H4980" s="51" t="s">
        <v>1211</v>
      </c>
      <c r="I4980" s="124"/>
      <c r="J4980" s="51">
        <v>3</v>
      </c>
      <c r="K4980" s="51">
        <v>0</v>
      </c>
      <c r="L4980" s="52">
        <v>9</v>
      </c>
      <c r="M4980" s="49">
        <f t="shared" si="231"/>
        <v>2514</v>
      </c>
      <c r="N4980" s="2">
        <f t="shared" si="232"/>
        <v>3</v>
      </c>
      <c r="O4980" s="16">
        <f t="shared" si="233"/>
        <v>3</v>
      </c>
    </row>
    <row r="4981" spans="7:15" ht="13.5" customHeight="1" x14ac:dyDescent="0.25">
      <c r="G4981" s="50">
        <v>42707</v>
      </c>
      <c r="H4981" s="51" t="s">
        <v>1211</v>
      </c>
      <c r="I4981" s="124"/>
      <c r="J4981" s="51">
        <v>3</v>
      </c>
      <c r="K4981" s="51">
        <v>0</v>
      </c>
      <c r="L4981" s="52">
        <v>9</v>
      </c>
      <c r="M4981" s="49">
        <f t="shared" si="231"/>
        <v>2514</v>
      </c>
      <c r="N4981" s="2">
        <f t="shared" si="232"/>
        <v>3</v>
      </c>
      <c r="O4981" s="16">
        <f t="shared" si="233"/>
        <v>3</v>
      </c>
    </row>
    <row r="4982" spans="7:15" ht="13.5" customHeight="1" x14ac:dyDescent="0.25">
      <c r="G4982" s="50">
        <v>42707</v>
      </c>
      <c r="H4982" s="51" t="s">
        <v>1211</v>
      </c>
      <c r="I4982" s="124"/>
      <c r="J4982" s="51">
        <v>3</v>
      </c>
      <c r="K4982" s="51">
        <v>0</v>
      </c>
      <c r="L4982" s="52">
        <v>9</v>
      </c>
      <c r="M4982" s="49">
        <f t="shared" si="231"/>
        <v>2514</v>
      </c>
      <c r="N4982" s="2">
        <f t="shared" si="232"/>
        <v>2</v>
      </c>
      <c r="O4982" s="16">
        <f t="shared" si="233"/>
        <v>3</v>
      </c>
    </row>
    <row r="4983" spans="7:15" ht="13.5" customHeight="1" x14ac:dyDescent="0.25">
      <c r="G4983" s="50">
        <v>42707</v>
      </c>
      <c r="H4983" s="51" t="s">
        <v>1211</v>
      </c>
      <c r="I4983" s="124"/>
      <c r="J4983" s="51">
        <v>3</v>
      </c>
      <c r="K4983" s="51">
        <v>0</v>
      </c>
      <c r="L4983" s="52">
        <v>9</v>
      </c>
      <c r="M4983" s="49">
        <f t="shared" si="231"/>
        <v>2514</v>
      </c>
      <c r="N4983" s="2">
        <f t="shared" si="232"/>
        <v>1</v>
      </c>
      <c r="O4983" s="16">
        <f t="shared" si="233"/>
        <v>3</v>
      </c>
    </row>
    <row r="4984" spans="7:15" ht="13.5" customHeight="1" x14ac:dyDescent="0.25">
      <c r="G4984" s="50">
        <v>42714</v>
      </c>
      <c r="H4984" s="51" t="s">
        <v>3</v>
      </c>
      <c r="I4984" s="124"/>
      <c r="J4984" s="51">
        <v>3</v>
      </c>
      <c r="K4984" s="51">
        <v>6</v>
      </c>
      <c r="L4984" s="52">
        <v>1</v>
      </c>
      <c r="M4984" s="49">
        <f t="shared" si="231"/>
        <v>2515</v>
      </c>
      <c r="N4984" s="2">
        <f t="shared" si="232"/>
        <v>3</v>
      </c>
      <c r="O4984" s="16">
        <f t="shared" si="233"/>
        <v>3</v>
      </c>
    </row>
    <row r="4985" spans="7:15" ht="13.5" customHeight="1" x14ac:dyDescent="0.25">
      <c r="G4985" s="50">
        <v>42714</v>
      </c>
      <c r="H4985" s="51" t="s">
        <v>3</v>
      </c>
      <c r="I4985" s="124"/>
      <c r="J4985" s="51">
        <v>3</v>
      </c>
      <c r="K4985" s="51">
        <v>6</v>
      </c>
      <c r="L4985" s="52">
        <v>1</v>
      </c>
      <c r="M4985" s="49">
        <f t="shared" si="231"/>
        <v>2515</v>
      </c>
      <c r="N4985" s="2">
        <f t="shared" si="232"/>
        <v>3</v>
      </c>
      <c r="O4985" s="16">
        <f t="shared" si="233"/>
        <v>3</v>
      </c>
    </row>
    <row r="4986" spans="7:15" ht="13.5" customHeight="1" x14ac:dyDescent="0.25">
      <c r="G4986" s="50">
        <v>42714</v>
      </c>
      <c r="H4986" s="51" t="s">
        <v>3</v>
      </c>
      <c r="I4986" s="124"/>
      <c r="J4986" s="51">
        <v>3</v>
      </c>
      <c r="K4986" s="51">
        <v>6</v>
      </c>
      <c r="L4986" s="52">
        <v>1</v>
      </c>
      <c r="M4986" s="49">
        <f t="shared" si="231"/>
        <v>2515</v>
      </c>
      <c r="N4986" s="2">
        <f t="shared" si="232"/>
        <v>3</v>
      </c>
      <c r="O4986" s="16">
        <f t="shared" si="233"/>
        <v>3</v>
      </c>
    </row>
    <row r="4987" spans="7:15" ht="13.5" customHeight="1" x14ac:dyDescent="0.25">
      <c r="G4987" s="50">
        <v>42714</v>
      </c>
      <c r="H4987" s="51" t="s">
        <v>3</v>
      </c>
      <c r="I4987" s="124"/>
      <c r="J4987" s="51">
        <v>3</v>
      </c>
      <c r="K4987" s="51">
        <v>6</v>
      </c>
      <c r="L4987" s="52">
        <v>1</v>
      </c>
      <c r="M4987" s="49">
        <f t="shared" si="231"/>
        <v>2515</v>
      </c>
      <c r="N4987" s="2">
        <f t="shared" si="232"/>
        <v>2</v>
      </c>
      <c r="O4987" s="16">
        <f t="shared" si="233"/>
        <v>3</v>
      </c>
    </row>
    <row r="4988" spans="7:15" ht="13.5" customHeight="1" x14ac:dyDescent="0.25">
      <c r="G4988" s="50">
        <v>42714</v>
      </c>
      <c r="H4988" s="51" t="s">
        <v>3</v>
      </c>
      <c r="I4988" s="124"/>
      <c r="J4988" s="51">
        <v>3</v>
      </c>
      <c r="K4988" s="51">
        <v>6</v>
      </c>
      <c r="L4988" s="52">
        <v>1</v>
      </c>
      <c r="M4988" s="49">
        <f t="shared" si="231"/>
        <v>2515</v>
      </c>
      <c r="N4988" s="2">
        <f t="shared" si="232"/>
        <v>1</v>
      </c>
      <c r="O4988" s="16">
        <f t="shared" si="233"/>
        <v>3</v>
      </c>
    </row>
    <row r="4989" spans="7:15" ht="13.5" customHeight="1" x14ac:dyDescent="0.25">
      <c r="G4989" s="50">
        <v>42714</v>
      </c>
      <c r="H4989" s="51" t="s">
        <v>3</v>
      </c>
      <c r="I4989" s="124"/>
      <c r="J4989" s="51">
        <v>3</v>
      </c>
      <c r="K4989" s="51">
        <v>6</v>
      </c>
      <c r="L4989" s="52">
        <v>2</v>
      </c>
      <c r="M4989" s="49">
        <f t="shared" si="231"/>
        <v>2516</v>
      </c>
      <c r="N4989" s="2">
        <f t="shared" si="232"/>
        <v>3</v>
      </c>
      <c r="O4989" s="16">
        <f t="shared" si="233"/>
        <v>3</v>
      </c>
    </row>
    <row r="4990" spans="7:15" ht="13.5" customHeight="1" x14ac:dyDescent="0.25">
      <c r="G4990" s="50">
        <v>42714</v>
      </c>
      <c r="H4990" s="51" t="s">
        <v>3</v>
      </c>
      <c r="I4990" s="124"/>
      <c r="J4990" s="51">
        <v>3</v>
      </c>
      <c r="K4990" s="51">
        <v>6</v>
      </c>
      <c r="L4990" s="52">
        <v>2</v>
      </c>
      <c r="M4990" s="49">
        <f t="shared" si="231"/>
        <v>2516</v>
      </c>
      <c r="N4990" s="2">
        <f t="shared" si="232"/>
        <v>3</v>
      </c>
      <c r="O4990" s="16">
        <f t="shared" si="233"/>
        <v>3</v>
      </c>
    </row>
    <row r="4991" spans="7:15" ht="13.5" customHeight="1" x14ac:dyDescent="0.25">
      <c r="G4991" s="50">
        <v>42714</v>
      </c>
      <c r="H4991" s="51" t="s">
        <v>3</v>
      </c>
      <c r="I4991" s="124"/>
      <c r="J4991" s="51">
        <v>3</v>
      </c>
      <c r="K4991" s="51">
        <v>6</v>
      </c>
      <c r="L4991" s="52">
        <v>2</v>
      </c>
      <c r="M4991" s="49">
        <f t="shared" si="231"/>
        <v>2516</v>
      </c>
      <c r="N4991" s="2">
        <f t="shared" si="232"/>
        <v>3</v>
      </c>
      <c r="O4991" s="16">
        <f t="shared" si="233"/>
        <v>3</v>
      </c>
    </row>
    <row r="4992" spans="7:15" ht="13.5" customHeight="1" x14ac:dyDescent="0.25">
      <c r="G4992" s="50">
        <v>42714</v>
      </c>
      <c r="H4992" s="51" t="s">
        <v>3</v>
      </c>
      <c r="I4992" s="124"/>
      <c r="J4992" s="51">
        <v>3</v>
      </c>
      <c r="K4992" s="51">
        <v>6</v>
      </c>
      <c r="L4992" s="52">
        <v>2</v>
      </c>
      <c r="M4992" s="49">
        <f t="shared" si="231"/>
        <v>2516</v>
      </c>
      <c r="N4992" s="2">
        <f t="shared" si="232"/>
        <v>2</v>
      </c>
      <c r="O4992" s="16">
        <f t="shared" si="233"/>
        <v>3</v>
      </c>
    </row>
    <row r="4993" spans="7:15" ht="13.5" customHeight="1" x14ac:dyDescent="0.25">
      <c r="G4993" s="50">
        <v>42714</v>
      </c>
      <c r="H4993" s="51" t="s">
        <v>3</v>
      </c>
      <c r="I4993" s="124"/>
      <c r="J4993" s="51">
        <v>3</v>
      </c>
      <c r="K4993" s="51">
        <v>6</v>
      </c>
      <c r="L4993" s="52">
        <v>2</v>
      </c>
      <c r="M4993" s="49">
        <f t="shared" si="231"/>
        <v>2516</v>
      </c>
      <c r="N4993" s="2">
        <f t="shared" si="232"/>
        <v>1</v>
      </c>
      <c r="O4993" s="16">
        <f t="shared" si="233"/>
        <v>3</v>
      </c>
    </row>
    <row r="4994" spans="7:15" ht="13.5" customHeight="1" x14ac:dyDescent="0.25">
      <c r="G4994" s="50">
        <v>42714</v>
      </c>
      <c r="H4994" s="51" t="s">
        <v>3</v>
      </c>
      <c r="I4994" s="124"/>
      <c r="J4994" s="51">
        <v>3</v>
      </c>
      <c r="K4994" s="51">
        <v>6</v>
      </c>
      <c r="L4994" s="52">
        <v>3</v>
      </c>
      <c r="M4994" s="49">
        <f t="shared" si="231"/>
        <v>2517</v>
      </c>
      <c r="N4994" s="2">
        <f t="shared" si="232"/>
        <v>3</v>
      </c>
      <c r="O4994" s="16">
        <f t="shared" si="233"/>
        <v>3</v>
      </c>
    </row>
    <row r="4995" spans="7:15" ht="13.5" customHeight="1" x14ac:dyDescent="0.25">
      <c r="G4995" s="50">
        <v>42714</v>
      </c>
      <c r="H4995" s="51" t="s">
        <v>3</v>
      </c>
      <c r="I4995" s="124"/>
      <c r="J4995" s="51">
        <v>3</v>
      </c>
      <c r="K4995" s="51">
        <v>6</v>
      </c>
      <c r="L4995" s="52">
        <v>3</v>
      </c>
      <c r="M4995" s="49">
        <f t="shared" si="231"/>
        <v>2517</v>
      </c>
      <c r="N4995" s="2">
        <f t="shared" si="232"/>
        <v>3</v>
      </c>
      <c r="O4995" s="16">
        <f t="shared" si="233"/>
        <v>3</v>
      </c>
    </row>
    <row r="4996" spans="7:15" ht="13.5" customHeight="1" x14ac:dyDescent="0.25">
      <c r="G4996" s="50">
        <v>42714</v>
      </c>
      <c r="H4996" s="51" t="s">
        <v>3</v>
      </c>
      <c r="I4996" s="124"/>
      <c r="J4996" s="51">
        <v>3</v>
      </c>
      <c r="K4996" s="51">
        <v>6</v>
      </c>
      <c r="L4996" s="52">
        <v>3</v>
      </c>
      <c r="M4996" s="49">
        <f t="shared" si="231"/>
        <v>2517</v>
      </c>
      <c r="N4996" s="2">
        <f t="shared" si="232"/>
        <v>3</v>
      </c>
      <c r="O4996" s="16">
        <f t="shared" si="233"/>
        <v>3</v>
      </c>
    </row>
    <row r="4997" spans="7:15" ht="13.5" customHeight="1" x14ac:dyDescent="0.25">
      <c r="G4997" s="50">
        <v>42714</v>
      </c>
      <c r="H4997" s="51" t="s">
        <v>3</v>
      </c>
      <c r="I4997" s="124"/>
      <c r="J4997" s="51">
        <v>3</v>
      </c>
      <c r="K4997" s="51">
        <v>6</v>
      </c>
      <c r="L4997" s="52">
        <v>3</v>
      </c>
      <c r="M4997" s="49">
        <f t="shared" si="231"/>
        <v>2517</v>
      </c>
      <c r="N4997" s="2">
        <f t="shared" si="232"/>
        <v>2</v>
      </c>
      <c r="O4997" s="16">
        <f t="shared" si="233"/>
        <v>3</v>
      </c>
    </row>
    <row r="4998" spans="7:15" ht="13.5" customHeight="1" x14ac:dyDescent="0.25">
      <c r="G4998" s="50">
        <v>42714</v>
      </c>
      <c r="H4998" s="51" t="s">
        <v>3</v>
      </c>
      <c r="I4998" s="124"/>
      <c r="J4998" s="51">
        <v>3</v>
      </c>
      <c r="K4998" s="51">
        <v>6</v>
      </c>
      <c r="L4998" s="52">
        <v>3</v>
      </c>
      <c r="M4998" s="49">
        <f t="shared" ref="M4998:M5061" si="234">IF(AND(G4998=G4997,L4998=L4997,I4998=I4997),M4997,M4997+1)</f>
        <v>2517</v>
      </c>
      <c r="N4998" s="2">
        <f t="shared" si="232"/>
        <v>1</v>
      </c>
      <c r="O4998" s="16">
        <f t="shared" si="233"/>
        <v>3</v>
      </c>
    </row>
    <row r="4999" spans="7:15" ht="13.5" customHeight="1" x14ac:dyDescent="0.25">
      <c r="G4999" s="50">
        <v>42714</v>
      </c>
      <c r="H4999" s="51" t="s">
        <v>3</v>
      </c>
      <c r="I4999" s="124"/>
      <c r="J4999" s="51">
        <v>3</v>
      </c>
      <c r="K4999" s="51">
        <v>6</v>
      </c>
      <c r="L4999" s="52">
        <v>4</v>
      </c>
      <c r="M4999" s="49">
        <f t="shared" si="234"/>
        <v>2518</v>
      </c>
      <c r="N4999" s="2">
        <f t="shared" si="232"/>
        <v>3</v>
      </c>
      <c r="O4999" s="16">
        <f t="shared" si="233"/>
        <v>3</v>
      </c>
    </row>
    <row r="5000" spans="7:15" ht="13.5" customHeight="1" x14ac:dyDescent="0.25">
      <c r="G5000" s="50">
        <v>42714</v>
      </c>
      <c r="H5000" s="51" t="s">
        <v>3</v>
      </c>
      <c r="I5000" s="124"/>
      <c r="J5000" s="51">
        <v>3</v>
      </c>
      <c r="K5000" s="51">
        <v>6</v>
      </c>
      <c r="L5000" s="52">
        <v>4</v>
      </c>
      <c r="M5000" s="49">
        <f t="shared" si="234"/>
        <v>2518</v>
      </c>
      <c r="N5000" s="2">
        <f t="shared" si="232"/>
        <v>3</v>
      </c>
      <c r="O5000" s="16">
        <f t="shared" si="233"/>
        <v>3</v>
      </c>
    </row>
    <row r="5001" spans="7:15" ht="13.5" customHeight="1" x14ac:dyDescent="0.25">
      <c r="G5001" s="50">
        <v>42714</v>
      </c>
      <c r="H5001" s="51" t="s">
        <v>3</v>
      </c>
      <c r="I5001" s="124"/>
      <c r="J5001" s="51">
        <v>3</v>
      </c>
      <c r="K5001" s="51">
        <v>6</v>
      </c>
      <c r="L5001" s="52">
        <v>4</v>
      </c>
      <c r="M5001" s="49">
        <f t="shared" si="234"/>
        <v>2518</v>
      </c>
      <c r="N5001" s="2">
        <f t="shared" ref="N5001:N5064" si="235">IF(M5001=M5003,3,IF(M5001=M5002,2,1))</f>
        <v>3</v>
      </c>
      <c r="O5001" s="16">
        <f t="shared" ref="O5001:O5064" si="236">IF(N4999=3,3,IF(N5000=3,3,IF(N5000=2,2,N5001)))</f>
        <v>3</v>
      </c>
    </row>
    <row r="5002" spans="7:15" ht="13.5" customHeight="1" x14ac:dyDescent="0.25">
      <c r="G5002" s="50">
        <v>42714</v>
      </c>
      <c r="H5002" s="51" t="s">
        <v>3</v>
      </c>
      <c r="I5002" s="124"/>
      <c r="J5002" s="51">
        <v>3</v>
      </c>
      <c r="K5002" s="51">
        <v>6</v>
      </c>
      <c r="L5002" s="52">
        <v>4</v>
      </c>
      <c r="M5002" s="49">
        <f t="shared" si="234"/>
        <v>2518</v>
      </c>
      <c r="N5002" s="2">
        <f t="shared" si="235"/>
        <v>2</v>
      </c>
      <c r="O5002" s="16">
        <f t="shared" si="236"/>
        <v>3</v>
      </c>
    </row>
    <row r="5003" spans="7:15" ht="13.5" customHeight="1" x14ac:dyDescent="0.25">
      <c r="G5003" s="50">
        <v>42714</v>
      </c>
      <c r="H5003" s="51" t="s">
        <v>3</v>
      </c>
      <c r="I5003" s="124"/>
      <c r="J5003" s="51">
        <v>3</v>
      </c>
      <c r="K5003" s="51">
        <v>6</v>
      </c>
      <c r="L5003" s="52">
        <v>4</v>
      </c>
      <c r="M5003" s="49">
        <f t="shared" si="234"/>
        <v>2518</v>
      </c>
      <c r="N5003" s="2">
        <f t="shared" si="235"/>
        <v>1</v>
      </c>
      <c r="O5003" s="16">
        <f t="shared" si="236"/>
        <v>3</v>
      </c>
    </row>
    <row r="5004" spans="7:15" ht="13.5" customHeight="1" x14ac:dyDescent="0.25">
      <c r="G5004" s="50">
        <v>42714</v>
      </c>
      <c r="H5004" s="51" t="s">
        <v>3</v>
      </c>
      <c r="I5004" s="124"/>
      <c r="J5004" s="51">
        <v>3</v>
      </c>
      <c r="K5004" s="51">
        <v>6</v>
      </c>
      <c r="L5004" s="52">
        <v>5</v>
      </c>
      <c r="M5004" s="49">
        <f t="shared" si="234"/>
        <v>2519</v>
      </c>
      <c r="N5004" s="2">
        <f t="shared" si="235"/>
        <v>3</v>
      </c>
      <c r="O5004" s="16">
        <f t="shared" si="236"/>
        <v>3</v>
      </c>
    </row>
    <row r="5005" spans="7:15" ht="13.5" customHeight="1" x14ac:dyDescent="0.25">
      <c r="G5005" s="50">
        <v>42714</v>
      </c>
      <c r="H5005" s="51" t="s">
        <v>3</v>
      </c>
      <c r="I5005" s="124"/>
      <c r="J5005" s="51">
        <v>3</v>
      </c>
      <c r="K5005" s="51">
        <v>6</v>
      </c>
      <c r="L5005" s="52">
        <v>5</v>
      </c>
      <c r="M5005" s="49">
        <f t="shared" si="234"/>
        <v>2519</v>
      </c>
      <c r="N5005" s="2">
        <f t="shared" si="235"/>
        <v>3</v>
      </c>
      <c r="O5005" s="16">
        <f t="shared" si="236"/>
        <v>3</v>
      </c>
    </row>
    <row r="5006" spans="7:15" ht="13.5" customHeight="1" x14ac:dyDescent="0.25">
      <c r="G5006" s="50">
        <v>42714</v>
      </c>
      <c r="H5006" s="51" t="s">
        <v>3</v>
      </c>
      <c r="I5006" s="124"/>
      <c r="J5006" s="51">
        <v>3</v>
      </c>
      <c r="K5006" s="51">
        <v>6</v>
      </c>
      <c r="L5006" s="52">
        <v>5</v>
      </c>
      <c r="M5006" s="49">
        <f t="shared" si="234"/>
        <v>2519</v>
      </c>
      <c r="N5006" s="2">
        <f t="shared" si="235"/>
        <v>3</v>
      </c>
      <c r="O5006" s="16">
        <f t="shared" si="236"/>
        <v>3</v>
      </c>
    </row>
    <row r="5007" spans="7:15" ht="13.5" customHeight="1" x14ac:dyDescent="0.25">
      <c r="G5007" s="50">
        <v>42714</v>
      </c>
      <c r="H5007" s="51" t="s">
        <v>3</v>
      </c>
      <c r="I5007" s="124"/>
      <c r="J5007" s="51">
        <v>3</v>
      </c>
      <c r="K5007" s="51">
        <v>6</v>
      </c>
      <c r="L5007" s="52">
        <v>5</v>
      </c>
      <c r="M5007" s="49">
        <f t="shared" si="234"/>
        <v>2519</v>
      </c>
      <c r="N5007" s="2">
        <f t="shared" si="235"/>
        <v>2</v>
      </c>
      <c r="O5007" s="16">
        <f t="shared" si="236"/>
        <v>3</v>
      </c>
    </row>
    <row r="5008" spans="7:15" ht="13.5" customHeight="1" x14ac:dyDescent="0.25">
      <c r="G5008" s="50">
        <v>42714</v>
      </c>
      <c r="H5008" s="51" t="s">
        <v>3</v>
      </c>
      <c r="I5008" s="124"/>
      <c r="J5008" s="51">
        <v>3</v>
      </c>
      <c r="K5008" s="51">
        <v>6</v>
      </c>
      <c r="L5008" s="52">
        <v>5</v>
      </c>
      <c r="M5008" s="49">
        <f t="shared" si="234"/>
        <v>2519</v>
      </c>
      <c r="N5008" s="2">
        <f t="shared" si="235"/>
        <v>1</v>
      </c>
      <c r="O5008" s="16">
        <f t="shared" si="236"/>
        <v>3</v>
      </c>
    </row>
    <row r="5009" spans="7:15" ht="13.5" customHeight="1" x14ac:dyDescent="0.25">
      <c r="G5009" s="50">
        <v>42714</v>
      </c>
      <c r="H5009" s="51" t="s">
        <v>3</v>
      </c>
      <c r="I5009" s="124"/>
      <c r="J5009" s="51">
        <v>3</v>
      </c>
      <c r="K5009" s="51">
        <v>6</v>
      </c>
      <c r="L5009" s="52">
        <v>7</v>
      </c>
      <c r="M5009" s="49">
        <f t="shared" si="234"/>
        <v>2520</v>
      </c>
      <c r="N5009" s="2">
        <f t="shared" si="235"/>
        <v>3</v>
      </c>
      <c r="O5009" s="16">
        <f t="shared" si="236"/>
        <v>3</v>
      </c>
    </row>
    <row r="5010" spans="7:15" ht="13.5" customHeight="1" x14ac:dyDescent="0.25">
      <c r="G5010" s="50">
        <v>42714</v>
      </c>
      <c r="H5010" s="51" t="s">
        <v>3</v>
      </c>
      <c r="I5010" s="124"/>
      <c r="J5010" s="51">
        <v>3</v>
      </c>
      <c r="K5010" s="51">
        <v>6</v>
      </c>
      <c r="L5010" s="52">
        <v>7</v>
      </c>
      <c r="M5010" s="49">
        <f t="shared" si="234"/>
        <v>2520</v>
      </c>
      <c r="N5010" s="2">
        <f t="shared" si="235"/>
        <v>3</v>
      </c>
      <c r="O5010" s="16">
        <f t="shared" si="236"/>
        <v>3</v>
      </c>
    </row>
    <row r="5011" spans="7:15" ht="13.5" customHeight="1" x14ac:dyDescent="0.25">
      <c r="G5011" s="50">
        <v>42714</v>
      </c>
      <c r="H5011" s="51" t="s">
        <v>3</v>
      </c>
      <c r="I5011" s="124"/>
      <c r="J5011" s="51">
        <v>3</v>
      </c>
      <c r="K5011" s="51">
        <v>6</v>
      </c>
      <c r="L5011" s="52">
        <v>7</v>
      </c>
      <c r="M5011" s="49">
        <f t="shared" si="234"/>
        <v>2520</v>
      </c>
      <c r="N5011" s="2">
        <f t="shared" si="235"/>
        <v>3</v>
      </c>
      <c r="O5011" s="16">
        <f t="shared" si="236"/>
        <v>3</v>
      </c>
    </row>
    <row r="5012" spans="7:15" ht="13.5" customHeight="1" x14ac:dyDescent="0.25">
      <c r="G5012" s="50">
        <v>42714</v>
      </c>
      <c r="H5012" s="51" t="s">
        <v>3</v>
      </c>
      <c r="I5012" s="124"/>
      <c r="J5012" s="51">
        <v>3</v>
      </c>
      <c r="K5012" s="51">
        <v>6</v>
      </c>
      <c r="L5012" s="52">
        <v>7</v>
      </c>
      <c r="M5012" s="49">
        <f t="shared" si="234"/>
        <v>2520</v>
      </c>
      <c r="N5012" s="2">
        <f t="shared" si="235"/>
        <v>2</v>
      </c>
      <c r="O5012" s="16">
        <f t="shared" si="236"/>
        <v>3</v>
      </c>
    </row>
    <row r="5013" spans="7:15" ht="13.5" customHeight="1" x14ac:dyDescent="0.25">
      <c r="G5013" s="50">
        <v>42714</v>
      </c>
      <c r="H5013" s="51" t="s">
        <v>3</v>
      </c>
      <c r="I5013" s="124"/>
      <c r="J5013" s="51">
        <v>3</v>
      </c>
      <c r="K5013" s="51">
        <v>6</v>
      </c>
      <c r="L5013" s="52">
        <v>7</v>
      </c>
      <c r="M5013" s="49">
        <f t="shared" si="234"/>
        <v>2520</v>
      </c>
      <c r="N5013" s="2">
        <f t="shared" si="235"/>
        <v>1</v>
      </c>
      <c r="O5013" s="16">
        <f t="shared" si="236"/>
        <v>3</v>
      </c>
    </row>
    <row r="5014" spans="7:15" ht="13.5" customHeight="1" x14ac:dyDescent="0.25">
      <c r="G5014" s="50">
        <v>42714</v>
      </c>
      <c r="H5014" s="51" t="s">
        <v>3</v>
      </c>
      <c r="I5014" s="124"/>
      <c r="J5014" s="51">
        <v>3</v>
      </c>
      <c r="K5014" s="51">
        <v>6</v>
      </c>
      <c r="L5014" s="52">
        <v>8</v>
      </c>
      <c r="M5014" s="49">
        <f t="shared" si="234"/>
        <v>2521</v>
      </c>
      <c r="N5014" s="2">
        <f t="shared" si="235"/>
        <v>3</v>
      </c>
      <c r="O5014" s="16">
        <f t="shared" si="236"/>
        <v>3</v>
      </c>
    </row>
    <row r="5015" spans="7:15" ht="13.5" customHeight="1" x14ac:dyDescent="0.25">
      <c r="G5015" s="50">
        <v>42714</v>
      </c>
      <c r="H5015" s="51" t="s">
        <v>3</v>
      </c>
      <c r="I5015" s="124"/>
      <c r="J5015" s="51">
        <v>3</v>
      </c>
      <c r="K5015" s="51">
        <v>6</v>
      </c>
      <c r="L5015" s="52">
        <v>8</v>
      </c>
      <c r="M5015" s="49">
        <f t="shared" si="234"/>
        <v>2521</v>
      </c>
      <c r="N5015" s="2">
        <f t="shared" si="235"/>
        <v>3</v>
      </c>
      <c r="O5015" s="16">
        <f t="shared" si="236"/>
        <v>3</v>
      </c>
    </row>
    <row r="5016" spans="7:15" ht="13.5" customHeight="1" x14ac:dyDescent="0.25">
      <c r="G5016" s="50">
        <v>42714</v>
      </c>
      <c r="H5016" s="51" t="s">
        <v>3</v>
      </c>
      <c r="I5016" s="124"/>
      <c r="J5016" s="51">
        <v>3</v>
      </c>
      <c r="K5016" s="51">
        <v>6</v>
      </c>
      <c r="L5016" s="52">
        <v>8</v>
      </c>
      <c r="M5016" s="49">
        <f t="shared" si="234"/>
        <v>2521</v>
      </c>
      <c r="N5016" s="2">
        <f t="shared" si="235"/>
        <v>3</v>
      </c>
      <c r="O5016" s="16">
        <f t="shared" si="236"/>
        <v>3</v>
      </c>
    </row>
    <row r="5017" spans="7:15" ht="13.5" customHeight="1" x14ac:dyDescent="0.25">
      <c r="G5017" s="50">
        <v>42714</v>
      </c>
      <c r="H5017" s="51" t="s">
        <v>3</v>
      </c>
      <c r="I5017" s="124"/>
      <c r="J5017" s="51">
        <v>3</v>
      </c>
      <c r="K5017" s="51">
        <v>6</v>
      </c>
      <c r="L5017" s="52">
        <v>8</v>
      </c>
      <c r="M5017" s="49">
        <f t="shared" si="234"/>
        <v>2521</v>
      </c>
      <c r="N5017" s="2">
        <f t="shared" si="235"/>
        <v>2</v>
      </c>
      <c r="O5017" s="16">
        <f t="shared" si="236"/>
        <v>3</v>
      </c>
    </row>
    <row r="5018" spans="7:15" ht="13.5" customHeight="1" x14ac:dyDescent="0.25">
      <c r="G5018" s="50">
        <v>42714</v>
      </c>
      <c r="H5018" s="51" t="s">
        <v>3</v>
      </c>
      <c r="I5018" s="124"/>
      <c r="J5018" s="51">
        <v>3</v>
      </c>
      <c r="K5018" s="51">
        <v>6</v>
      </c>
      <c r="L5018" s="52">
        <v>8</v>
      </c>
      <c r="M5018" s="49">
        <f t="shared" si="234"/>
        <v>2521</v>
      </c>
      <c r="N5018" s="2">
        <f t="shared" si="235"/>
        <v>1</v>
      </c>
      <c r="O5018" s="16">
        <f t="shared" si="236"/>
        <v>3</v>
      </c>
    </row>
    <row r="5019" spans="7:15" ht="13.5" customHeight="1" x14ac:dyDescent="0.25">
      <c r="G5019" s="50">
        <v>42714</v>
      </c>
      <c r="H5019" s="51" t="s">
        <v>3</v>
      </c>
      <c r="I5019" s="124"/>
      <c r="J5019" s="51">
        <v>3</v>
      </c>
      <c r="K5019" s="51">
        <v>6</v>
      </c>
      <c r="L5019" s="52">
        <v>9</v>
      </c>
      <c r="M5019" s="49">
        <f t="shared" si="234"/>
        <v>2522</v>
      </c>
      <c r="N5019" s="2">
        <f t="shared" si="235"/>
        <v>3</v>
      </c>
      <c r="O5019" s="16">
        <f t="shared" si="236"/>
        <v>3</v>
      </c>
    </row>
    <row r="5020" spans="7:15" ht="13.5" customHeight="1" x14ac:dyDescent="0.25">
      <c r="G5020" s="50">
        <v>42714</v>
      </c>
      <c r="H5020" s="51" t="s">
        <v>3</v>
      </c>
      <c r="I5020" s="124"/>
      <c r="J5020" s="51">
        <v>3</v>
      </c>
      <c r="K5020" s="51">
        <v>6</v>
      </c>
      <c r="L5020" s="52">
        <v>9</v>
      </c>
      <c r="M5020" s="49">
        <f t="shared" si="234"/>
        <v>2522</v>
      </c>
      <c r="N5020" s="2">
        <f t="shared" si="235"/>
        <v>3</v>
      </c>
      <c r="O5020" s="16">
        <f t="shared" si="236"/>
        <v>3</v>
      </c>
    </row>
    <row r="5021" spans="7:15" ht="13.5" customHeight="1" x14ac:dyDescent="0.25">
      <c r="G5021" s="50">
        <v>42714</v>
      </c>
      <c r="H5021" s="51" t="s">
        <v>3</v>
      </c>
      <c r="I5021" s="124"/>
      <c r="J5021" s="51">
        <v>3</v>
      </c>
      <c r="K5021" s="51">
        <v>6</v>
      </c>
      <c r="L5021" s="52">
        <v>9</v>
      </c>
      <c r="M5021" s="49">
        <f t="shared" si="234"/>
        <v>2522</v>
      </c>
      <c r="N5021" s="2">
        <f t="shared" si="235"/>
        <v>3</v>
      </c>
      <c r="O5021" s="16">
        <f t="shared" si="236"/>
        <v>3</v>
      </c>
    </row>
    <row r="5022" spans="7:15" ht="13.5" customHeight="1" x14ac:dyDescent="0.25">
      <c r="G5022" s="50">
        <v>42714</v>
      </c>
      <c r="H5022" s="51" t="s">
        <v>3</v>
      </c>
      <c r="I5022" s="124"/>
      <c r="J5022" s="51">
        <v>3</v>
      </c>
      <c r="K5022" s="51">
        <v>6</v>
      </c>
      <c r="L5022" s="52">
        <v>9</v>
      </c>
      <c r="M5022" s="49">
        <f t="shared" si="234"/>
        <v>2522</v>
      </c>
      <c r="N5022" s="2">
        <f t="shared" si="235"/>
        <v>2</v>
      </c>
      <c r="O5022" s="16">
        <f t="shared" si="236"/>
        <v>3</v>
      </c>
    </row>
    <row r="5023" spans="7:15" ht="13.5" customHeight="1" x14ac:dyDescent="0.25">
      <c r="G5023" s="50">
        <v>42714</v>
      </c>
      <c r="H5023" s="51" t="s">
        <v>3</v>
      </c>
      <c r="I5023" s="124"/>
      <c r="J5023" s="51">
        <v>3</v>
      </c>
      <c r="K5023" s="51">
        <v>6</v>
      </c>
      <c r="L5023" s="52">
        <v>9</v>
      </c>
      <c r="M5023" s="49">
        <f t="shared" si="234"/>
        <v>2522</v>
      </c>
      <c r="N5023" s="2">
        <f t="shared" si="235"/>
        <v>1</v>
      </c>
      <c r="O5023" s="16">
        <f t="shared" si="236"/>
        <v>3</v>
      </c>
    </row>
    <row r="5024" spans="7:15" ht="13.5" customHeight="1" x14ac:dyDescent="0.25">
      <c r="G5024" s="50">
        <v>42721</v>
      </c>
      <c r="H5024" s="51" t="s">
        <v>3</v>
      </c>
      <c r="I5024" s="124"/>
      <c r="J5024" s="51">
        <v>3</v>
      </c>
      <c r="K5024" s="51">
        <v>9</v>
      </c>
      <c r="L5024" s="52">
        <v>2</v>
      </c>
      <c r="M5024" s="49">
        <f t="shared" si="234"/>
        <v>2523</v>
      </c>
      <c r="N5024" s="2">
        <f t="shared" si="235"/>
        <v>3</v>
      </c>
      <c r="O5024" s="16">
        <f t="shared" si="236"/>
        <v>3</v>
      </c>
    </row>
    <row r="5025" spans="7:15" ht="13.5" customHeight="1" x14ac:dyDescent="0.25">
      <c r="G5025" s="50">
        <v>42721</v>
      </c>
      <c r="H5025" s="51" t="s">
        <v>3</v>
      </c>
      <c r="I5025" s="124"/>
      <c r="J5025" s="51">
        <v>3</v>
      </c>
      <c r="K5025" s="51">
        <v>9</v>
      </c>
      <c r="L5025" s="52">
        <v>2</v>
      </c>
      <c r="M5025" s="49">
        <f t="shared" si="234"/>
        <v>2523</v>
      </c>
      <c r="N5025" s="2">
        <f t="shared" si="235"/>
        <v>3</v>
      </c>
      <c r="O5025" s="16">
        <f t="shared" si="236"/>
        <v>3</v>
      </c>
    </row>
    <row r="5026" spans="7:15" ht="13.5" customHeight="1" x14ac:dyDescent="0.25">
      <c r="G5026" s="50">
        <v>42721</v>
      </c>
      <c r="H5026" s="51" t="s">
        <v>3</v>
      </c>
      <c r="I5026" s="124"/>
      <c r="J5026" s="51">
        <v>3</v>
      </c>
      <c r="K5026" s="51">
        <v>9</v>
      </c>
      <c r="L5026" s="52">
        <v>2</v>
      </c>
      <c r="M5026" s="49">
        <f t="shared" si="234"/>
        <v>2523</v>
      </c>
      <c r="N5026" s="2">
        <f t="shared" si="235"/>
        <v>3</v>
      </c>
      <c r="O5026" s="16">
        <f t="shared" si="236"/>
        <v>3</v>
      </c>
    </row>
    <row r="5027" spans="7:15" ht="13.5" customHeight="1" x14ac:dyDescent="0.25">
      <c r="G5027" s="50">
        <v>42721</v>
      </c>
      <c r="H5027" s="51" t="s">
        <v>3</v>
      </c>
      <c r="I5027" s="124"/>
      <c r="J5027" s="51">
        <v>3</v>
      </c>
      <c r="K5027" s="51">
        <v>9</v>
      </c>
      <c r="L5027" s="52">
        <v>2</v>
      </c>
      <c r="M5027" s="49">
        <f t="shared" si="234"/>
        <v>2523</v>
      </c>
      <c r="N5027" s="2">
        <f t="shared" si="235"/>
        <v>2</v>
      </c>
      <c r="O5027" s="16">
        <f t="shared" si="236"/>
        <v>3</v>
      </c>
    </row>
    <row r="5028" spans="7:15" ht="13.5" customHeight="1" x14ac:dyDescent="0.25">
      <c r="G5028" s="50">
        <v>42721</v>
      </c>
      <c r="H5028" s="51" t="s">
        <v>3</v>
      </c>
      <c r="I5028" s="124"/>
      <c r="J5028" s="51">
        <v>3</v>
      </c>
      <c r="K5028" s="51">
        <v>9</v>
      </c>
      <c r="L5028" s="52">
        <v>2</v>
      </c>
      <c r="M5028" s="49">
        <f t="shared" si="234"/>
        <v>2523</v>
      </c>
      <c r="N5028" s="2">
        <f t="shared" si="235"/>
        <v>1</v>
      </c>
      <c r="O5028" s="16">
        <f t="shared" si="236"/>
        <v>3</v>
      </c>
    </row>
    <row r="5029" spans="7:15" ht="13.5" customHeight="1" x14ac:dyDescent="0.25">
      <c r="G5029" s="50">
        <v>42721</v>
      </c>
      <c r="H5029" s="51" t="s">
        <v>3</v>
      </c>
      <c r="I5029" s="124"/>
      <c r="J5029" s="51">
        <v>3</v>
      </c>
      <c r="K5029" s="51">
        <v>9</v>
      </c>
      <c r="L5029" s="52">
        <v>5</v>
      </c>
      <c r="M5029" s="49">
        <f t="shared" si="234"/>
        <v>2524</v>
      </c>
      <c r="N5029" s="2">
        <f t="shared" si="235"/>
        <v>3</v>
      </c>
      <c r="O5029" s="16">
        <f t="shared" si="236"/>
        <v>3</v>
      </c>
    </row>
    <row r="5030" spans="7:15" ht="13.5" customHeight="1" x14ac:dyDescent="0.25">
      <c r="G5030" s="50">
        <v>42721</v>
      </c>
      <c r="H5030" s="51" t="s">
        <v>3</v>
      </c>
      <c r="I5030" s="124"/>
      <c r="J5030" s="51">
        <v>3</v>
      </c>
      <c r="K5030" s="51">
        <v>9</v>
      </c>
      <c r="L5030" s="52">
        <v>5</v>
      </c>
      <c r="M5030" s="49">
        <f t="shared" si="234"/>
        <v>2524</v>
      </c>
      <c r="N5030" s="2">
        <f t="shared" si="235"/>
        <v>3</v>
      </c>
      <c r="O5030" s="16">
        <f t="shared" si="236"/>
        <v>3</v>
      </c>
    </row>
    <row r="5031" spans="7:15" ht="13.5" customHeight="1" x14ac:dyDescent="0.25">
      <c r="G5031" s="50">
        <v>42721</v>
      </c>
      <c r="H5031" s="51" t="s">
        <v>3</v>
      </c>
      <c r="I5031" s="124"/>
      <c r="J5031" s="51">
        <v>3</v>
      </c>
      <c r="K5031" s="51">
        <v>9</v>
      </c>
      <c r="L5031" s="52">
        <v>5</v>
      </c>
      <c r="M5031" s="49">
        <f t="shared" si="234"/>
        <v>2524</v>
      </c>
      <c r="N5031" s="2">
        <f t="shared" si="235"/>
        <v>3</v>
      </c>
      <c r="O5031" s="16">
        <f t="shared" si="236"/>
        <v>3</v>
      </c>
    </row>
    <row r="5032" spans="7:15" ht="13.5" customHeight="1" x14ac:dyDescent="0.25">
      <c r="G5032" s="50">
        <v>42721</v>
      </c>
      <c r="H5032" s="51" t="s">
        <v>3</v>
      </c>
      <c r="I5032" s="124"/>
      <c r="J5032" s="51">
        <v>3</v>
      </c>
      <c r="K5032" s="51">
        <v>9</v>
      </c>
      <c r="L5032" s="52">
        <v>5</v>
      </c>
      <c r="M5032" s="49">
        <f t="shared" si="234"/>
        <v>2524</v>
      </c>
      <c r="N5032" s="2">
        <f t="shared" si="235"/>
        <v>2</v>
      </c>
      <c r="O5032" s="16">
        <f t="shared" si="236"/>
        <v>3</v>
      </c>
    </row>
    <row r="5033" spans="7:15" ht="13.5" customHeight="1" x14ac:dyDescent="0.25">
      <c r="G5033" s="50">
        <v>42721</v>
      </c>
      <c r="H5033" s="51" t="s">
        <v>3</v>
      </c>
      <c r="I5033" s="124"/>
      <c r="J5033" s="51">
        <v>3</v>
      </c>
      <c r="K5033" s="51">
        <v>9</v>
      </c>
      <c r="L5033" s="52">
        <v>5</v>
      </c>
      <c r="M5033" s="49">
        <f t="shared" si="234"/>
        <v>2524</v>
      </c>
      <c r="N5033" s="2">
        <f t="shared" si="235"/>
        <v>1</v>
      </c>
      <c r="O5033" s="16">
        <f t="shared" si="236"/>
        <v>3</v>
      </c>
    </row>
    <row r="5034" spans="7:15" ht="13.5" customHeight="1" x14ac:dyDescent="0.25">
      <c r="G5034" s="50">
        <v>42721</v>
      </c>
      <c r="H5034" s="51" t="s">
        <v>3</v>
      </c>
      <c r="I5034" s="124"/>
      <c r="J5034" s="51">
        <v>3</v>
      </c>
      <c r="K5034" s="51">
        <v>9</v>
      </c>
      <c r="L5034" s="52">
        <v>6</v>
      </c>
      <c r="M5034" s="49">
        <f t="shared" si="234"/>
        <v>2525</v>
      </c>
      <c r="N5034" s="2">
        <f t="shared" si="235"/>
        <v>3</v>
      </c>
      <c r="O5034" s="16">
        <f t="shared" si="236"/>
        <v>3</v>
      </c>
    </row>
    <row r="5035" spans="7:15" ht="13.5" customHeight="1" x14ac:dyDescent="0.25">
      <c r="G5035" s="50">
        <v>42721</v>
      </c>
      <c r="H5035" s="51" t="s">
        <v>3</v>
      </c>
      <c r="I5035" s="124"/>
      <c r="J5035" s="51">
        <v>3</v>
      </c>
      <c r="K5035" s="51">
        <v>9</v>
      </c>
      <c r="L5035" s="52">
        <v>6</v>
      </c>
      <c r="M5035" s="49">
        <f t="shared" si="234"/>
        <v>2525</v>
      </c>
      <c r="N5035" s="2">
        <f t="shared" si="235"/>
        <v>3</v>
      </c>
      <c r="O5035" s="16">
        <f t="shared" si="236"/>
        <v>3</v>
      </c>
    </row>
    <row r="5036" spans="7:15" ht="13.5" customHeight="1" x14ac:dyDescent="0.25">
      <c r="G5036" s="50">
        <v>42721</v>
      </c>
      <c r="H5036" s="51" t="s">
        <v>3</v>
      </c>
      <c r="I5036" s="124"/>
      <c r="J5036" s="51">
        <v>3</v>
      </c>
      <c r="K5036" s="51">
        <v>9</v>
      </c>
      <c r="L5036" s="52">
        <v>6</v>
      </c>
      <c r="M5036" s="49">
        <f t="shared" si="234"/>
        <v>2525</v>
      </c>
      <c r="N5036" s="2">
        <f t="shared" si="235"/>
        <v>3</v>
      </c>
      <c r="O5036" s="16">
        <f t="shared" si="236"/>
        <v>3</v>
      </c>
    </row>
    <row r="5037" spans="7:15" ht="13.5" customHeight="1" x14ac:dyDescent="0.25">
      <c r="G5037" s="50">
        <v>42721</v>
      </c>
      <c r="H5037" s="51" t="s">
        <v>3</v>
      </c>
      <c r="I5037" s="124"/>
      <c r="J5037" s="51">
        <v>3</v>
      </c>
      <c r="K5037" s="51">
        <v>9</v>
      </c>
      <c r="L5037" s="52">
        <v>6</v>
      </c>
      <c r="M5037" s="49">
        <f t="shared" si="234"/>
        <v>2525</v>
      </c>
      <c r="N5037" s="2">
        <f t="shared" si="235"/>
        <v>2</v>
      </c>
      <c r="O5037" s="16">
        <f t="shared" si="236"/>
        <v>3</v>
      </c>
    </row>
    <row r="5038" spans="7:15" ht="13.5" customHeight="1" x14ac:dyDescent="0.25">
      <c r="G5038" s="50">
        <v>42721</v>
      </c>
      <c r="H5038" s="51" t="s">
        <v>3</v>
      </c>
      <c r="I5038" s="124"/>
      <c r="J5038" s="51">
        <v>3</v>
      </c>
      <c r="K5038" s="51">
        <v>9</v>
      </c>
      <c r="L5038" s="52">
        <v>6</v>
      </c>
      <c r="M5038" s="49">
        <f t="shared" si="234"/>
        <v>2525</v>
      </c>
      <c r="N5038" s="2">
        <f t="shared" si="235"/>
        <v>1</v>
      </c>
      <c r="O5038" s="16">
        <f t="shared" si="236"/>
        <v>3</v>
      </c>
    </row>
    <row r="5039" spans="7:15" ht="13.5" customHeight="1" x14ac:dyDescent="0.25">
      <c r="G5039" s="50">
        <v>42721</v>
      </c>
      <c r="H5039" s="51" t="s">
        <v>3</v>
      </c>
      <c r="I5039" s="124"/>
      <c r="J5039" s="51">
        <v>3</v>
      </c>
      <c r="K5039" s="51">
        <v>9</v>
      </c>
      <c r="L5039" s="52">
        <v>7</v>
      </c>
      <c r="M5039" s="49">
        <f t="shared" si="234"/>
        <v>2526</v>
      </c>
      <c r="N5039" s="2">
        <f t="shared" si="235"/>
        <v>3</v>
      </c>
      <c r="O5039" s="16">
        <f t="shared" si="236"/>
        <v>3</v>
      </c>
    </row>
    <row r="5040" spans="7:15" ht="13.5" customHeight="1" x14ac:dyDescent="0.25">
      <c r="G5040" s="50">
        <v>42721</v>
      </c>
      <c r="H5040" s="51" t="s">
        <v>3</v>
      </c>
      <c r="I5040" s="124"/>
      <c r="J5040" s="51">
        <v>3</v>
      </c>
      <c r="K5040" s="51">
        <v>9</v>
      </c>
      <c r="L5040" s="52">
        <v>7</v>
      </c>
      <c r="M5040" s="49">
        <f t="shared" si="234"/>
        <v>2526</v>
      </c>
      <c r="N5040" s="2">
        <f t="shared" si="235"/>
        <v>3</v>
      </c>
      <c r="O5040" s="16">
        <f t="shared" si="236"/>
        <v>3</v>
      </c>
    </row>
    <row r="5041" spans="7:15" ht="13.5" customHeight="1" x14ac:dyDescent="0.25">
      <c r="G5041" s="50">
        <v>42721</v>
      </c>
      <c r="H5041" s="51" t="s">
        <v>3</v>
      </c>
      <c r="I5041" s="124"/>
      <c r="J5041" s="51">
        <v>3</v>
      </c>
      <c r="K5041" s="51">
        <v>9</v>
      </c>
      <c r="L5041" s="52">
        <v>7</v>
      </c>
      <c r="M5041" s="49">
        <f t="shared" si="234"/>
        <v>2526</v>
      </c>
      <c r="N5041" s="2">
        <f t="shared" si="235"/>
        <v>3</v>
      </c>
      <c r="O5041" s="16">
        <f t="shared" si="236"/>
        <v>3</v>
      </c>
    </row>
    <row r="5042" spans="7:15" ht="13.5" customHeight="1" x14ac:dyDescent="0.25">
      <c r="G5042" s="50">
        <v>42721</v>
      </c>
      <c r="H5042" s="51" t="s">
        <v>3</v>
      </c>
      <c r="I5042" s="124"/>
      <c r="J5042" s="51">
        <v>3</v>
      </c>
      <c r="K5042" s="51">
        <v>9</v>
      </c>
      <c r="L5042" s="52">
        <v>7</v>
      </c>
      <c r="M5042" s="49">
        <f t="shared" si="234"/>
        <v>2526</v>
      </c>
      <c r="N5042" s="2">
        <f t="shared" si="235"/>
        <v>2</v>
      </c>
      <c r="O5042" s="16">
        <f t="shared" si="236"/>
        <v>3</v>
      </c>
    </row>
    <row r="5043" spans="7:15" ht="13.5" customHeight="1" x14ac:dyDescent="0.25">
      <c r="G5043" s="50">
        <v>42721</v>
      </c>
      <c r="H5043" s="51" t="s">
        <v>3</v>
      </c>
      <c r="I5043" s="124"/>
      <c r="J5043" s="51">
        <v>3</v>
      </c>
      <c r="K5043" s="51">
        <v>9</v>
      </c>
      <c r="L5043" s="52">
        <v>7</v>
      </c>
      <c r="M5043" s="49">
        <f t="shared" si="234"/>
        <v>2526</v>
      </c>
      <c r="N5043" s="2">
        <f t="shared" si="235"/>
        <v>1</v>
      </c>
      <c r="O5043" s="16">
        <f t="shared" si="236"/>
        <v>3</v>
      </c>
    </row>
    <row r="5044" spans="7:15" ht="13.5" customHeight="1" x14ac:dyDescent="0.25">
      <c r="G5044" s="50">
        <v>42721</v>
      </c>
      <c r="H5044" s="51" t="s">
        <v>3</v>
      </c>
      <c r="I5044" s="124"/>
      <c r="J5044" s="51">
        <v>3</v>
      </c>
      <c r="K5044" s="51">
        <v>9</v>
      </c>
      <c r="L5044" s="52">
        <v>8</v>
      </c>
      <c r="M5044" s="49">
        <f t="shared" si="234"/>
        <v>2527</v>
      </c>
      <c r="N5044" s="2">
        <f t="shared" si="235"/>
        <v>3</v>
      </c>
      <c r="O5044" s="16">
        <f t="shared" si="236"/>
        <v>3</v>
      </c>
    </row>
    <row r="5045" spans="7:15" ht="13.5" customHeight="1" x14ac:dyDescent="0.25">
      <c r="G5045" s="50">
        <v>42721</v>
      </c>
      <c r="H5045" s="51" t="s">
        <v>3</v>
      </c>
      <c r="I5045" s="124"/>
      <c r="J5045" s="51">
        <v>3</v>
      </c>
      <c r="K5045" s="51">
        <v>9</v>
      </c>
      <c r="L5045" s="52">
        <v>8</v>
      </c>
      <c r="M5045" s="49">
        <f t="shared" si="234"/>
        <v>2527</v>
      </c>
      <c r="N5045" s="2">
        <f t="shared" si="235"/>
        <v>3</v>
      </c>
      <c r="O5045" s="16">
        <f t="shared" si="236"/>
        <v>3</v>
      </c>
    </row>
    <row r="5046" spans="7:15" ht="13.5" customHeight="1" x14ac:dyDescent="0.25">
      <c r="G5046" s="50">
        <v>42721</v>
      </c>
      <c r="H5046" s="51" t="s">
        <v>3</v>
      </c>
      <c r="I5046" s="124"/>
      <c r="J5046" s="51">
        <v>3</v>
      </c>
      <c r="K5046" s="51">
        <v>9</v>
      </c>
      <c r="L5046" s="52">
        <v>8</v>
      </c>
      <c r="M5046" s="49">
        <f t="shared" si="234"/>
        <v>2527</v>
      </c>
      <c r="N5046" s="2">
        <f t="shared" si="235"/>
        <v>3</v>
      </c>
      <c r="O5046" s="16">
        <f t="shared" si="236"/>
        <v>3</v>
      </c>
    </row>
    <row r="5047" spans="7:15" ht="13.5" customHeight="1" x14ac:dyDescent="0.25">
      <c r="G5047" s="50">
        <v>42721</v>
      </c>
      <c r="H5047" s="51" t="s">
        <v>3</v>
      </c>
      <c r="I5047" s="124"/>
      <c r="J5047" s="51">
        <v>3</v>
      </c>
      <c r="K5047" s="51">
        <v>9</v>
      </c>
      <c r="L5047" s="52">
        <v>8</v>
      </c>
      <c r="M5047" s="49">
        <f t="shared" si="234"/>
        <v>2527</v>
      </c>
      <c r="N5047" s="2">
        <f t="shared" si="235"/>
        <v>2</v>
      </c>
      <c r="O5047" s="16">
        <f t="shared" si="236"/>
        <v>3</v>
      </c>
    </row>
    <row r="5048" spans="7:15" ht="13.5" customHeight="1" x14ac:dyDescent="0.25">
      <c r="G5048" s="50">
        <v>42721</v>
      </c>
      <c r="H5048" s="51" t="s">
        <v>3</v>
      </c>
      <c r="I5048" s="124"/>
      <c r="J5048" s="51">
        <v>3</v>
      </c>
      <c r="K5048" s="51">
        <v>9</v>
      </c>
      <c r="L5048" s="52">
        <v>8</v>
      </c>
      <c r="M5048" s="49">
        <f t="shared" si="234"/>
        <v>2527</v>
      </c>
      <c r="N5048" s="2">
        <f t="shared" si="235"/>
        <v>1</v>
      </c>
      <c r="O5048" s="16">
        <f t="shared" si="236"/>
        <v>3</v>
      </c>
    </row>
    <row r="5049" spans="7:15" ht="13.5" customHeight="1" x14ac:dyDescent="0.25">
      <c r="G5049" s="50">
        <v>42721</v>
      </c>
      <c r="H5049" s="51" t="s">
        <v>3</v>
      </c>
      <c r="I5049" s="124"/>
      <c r="J5049" s="51">
        <v>3</v>
      </c>
      <c r="K5049" s="51">
        <v>9</v>
      </c>
      <c r="L5049" s="52">
        <v>9</v>
      </c>
      <c r="M5049" s="49">
        <f t="shared" si="234"/>
        <v>2528</v>
      </c>
      <c r="N5049" s="2">
        <f t="shared" si="235"/>
        <v>3</v>
      </c>
      <c r="O5049" s="16">
        <f t="shared" si="236"/>
        <v>3</v>
      </c>
    </row>
    <row r="5050" spans="7:15" ht="13.5" customHeight="1" x14ac:dyDescent="0.25">
      <c r="G5050" s="50">
        <v>42721</v>
      </c>
      <c r="H5050" s="51" t="s">
        <v>3</v>
      </c>
      <c r="I5050" s="124"/>
      <c r="J5050" s="51">
        <v>3</v>
      </c>
      <c r="K5050" s="51">
        <v>9</v>
      </c>
      <c r="L5050" s="52">
        <v>9</v>
      </c>
      <c r="M5050" s="49">
        <f t="shared" si="234"/>
        <v>2528</v>
      </c>
      <c r="N5050" s="2">
        <f t="shared" si="235"/>
        <v>3</v>
      </c>
      <c r="O5050" s="16">
        <f t="shared" si="236"/>
        <v>3</v>
      </c>
    </row>
    <row r="5051" spans="7:15" ht="13.5" customHeight="1" x14ac:dyDescent="0.25">
      <c r="G5051" s="50">
        <v>42721</v>
      </c>
      <c r="H5051" s="51" t="s">
        <v>3</v>
      </c>
      <c r="I5051" s="124"/>
      <c r="J5051" s="51">
        <v>3</v>
      </c>
      <c r="K5051" s="51">
        <v>9</v>
      </c>
      <c r="L5051" s="52">
        <v>9</v>
      </c>
      <c r="M5051" s="49">
        <f t="shared" si="234"/>
        <v>2528</v>
      </c>
      <c r="N5051" s="2">
        <f t="shared" si="235"/>
        <v>3</v>
      </c>
      <c r="O5051" s="16">
        <f t="shared" si="236"/>
        <v>3</v>
      </c>
    </row>
    <row r="5052" spans="7:15" ht="13.5" customHeight="1" x14ac:dyDescent="0.25">
      <c r="G5052" s="50">
        <v>42721</v>
      </c>
      <c r="H5052" s="51" t="s">
        <v>3</v>
      </c>
      <c r="I5052" s="124"/>
      <c r="J5052" s="51">
        <v>3</v>
      </c>
      <c r="K5052" s="51">
        <v>9</v>
      </c>
      <c r="L5052" s="52">
        <v>9</v>
      </c>
      <c r="M5052" s="49">
        <f t="shared" si="234"/>
        <v>2528</v>
      </c>
      <c r="N5052" s="2">
        <f t="shared" si="235"/>
        <v>2</v>
      </c>
      <c r="O5052" s="16">
        <f t="shared" si="236"/>
        <v>3</v>
      </c>
    </row>
    <row r="5053" spans="7:15" ht="13.5" customHeight="1" x14ac:dyDescent="0.25">
      <c r="G5053" s="50">
        <v>42721</v>
      </c>
      <c r="H5053" s="51" t="s">
        <v>3</v>
      </c>
      <c r="I5053" s="124"/>
      <c r="J5053" s="51">
        <v>3</v>
      </c>
      <c r="K5053" s="51">
        <v>9</v>
      </c>
      <c r="L5053" s="52">
        <v>9</v>
      </c>
      <c r="M5053" s="49">
        <f t="shared" si="234"/>
        <v>2528</v>
      </c>
      <c r="N5053" s="2">
        <f t="shared" si="235"/>
        <v>1</v>
      </c>
      <c r="O5053" s="16">
        <f t="shared" si="236"/>
        <v>3</v>
      </c>
    </row>
    <row r="5054" spans="7:15" ht="13.5" customHeight="1" x14ac:dyDescent="0.25">
      <c r="G5054" s="50">
        <v>42728</v>
      </c>
      <c r="H5054" s="51" t="s">
        <v>5</v>
      </c>
      <c r="I5054" s="124"/>
      <c r="J5054" s="51">
        <v>3</v>
      </c>
      <c r="K5054" s="51">
        <v>4</v>
      </c>
      <c r="L5054" s="52">
        <v>3</v>
      </c>
      <c r="M5054" s="49">
        <f t="shared" si="234"/>
        <v>2529</v>
      </c>
      <c r="N5054" s="2">
        <f t="shared" si="235"/>
        <v>3</v>
      </c>
      <c r="O5054" s="16">
        <f t="shared" si="236"/>
        <v>3</v>
      </c>
    </row>
    <row r="5055" spans="7:15" ht="13.5" customHeight="1" x14ac:dyDescent="0.25">
      <c r="G5055" s="50">
        <v>42728</v>
      </c>
      <c r="H5055" s="51" t="s">
        <v>5</v>
      </c>
      <c r="I5055" s="124"/>
      <c r="J5055" s="51">
        <v>3</v>
      </c>
      <c r="K5055" s="51">
        <v>4</v>
      </c>
      <c r="L5055" s="52">
        <v>3</v>
      </c>
      <c r="M5055" s="49">
        <f t="shared" si="234"/>
        <v>2529</v>
      </c>
      <c r="N5055" s="2">
        <f t="shared" si="235"/>
        <v>3</v>
      </c>
      <c r="O5055" s="16">
        <f t="shared" si="236"/>
        <v>3</v>
      </c>
    </row>
    <row r="5056" spans="7:15" ht="13.5" customHeight="1" x14ac:dyDescent="0.25">
      <c r="G5056" s="50">
        <v>42728</v>
      </c>
      <c r="H5056" s="51" t="s">
        <v>5</v>
      </c>
      <c r="I5056" s="124"/>
      <c r="J5056" s="51">
        <v>3</v>
      </c>
      <c r="K5056" s="51">
        <v>4</v>
      </c>
      <c r="L5056" s="52">
        <v>3</v>
      </c>
      <c r="M5056" s="49">
        <f t="shared" si="234"/>
        <v>2529</v>
      </c>
      <c r="N5056" s="2">
        <f t="shared" si="235"/>
        <v>3</v>
      </c>
      <c r="O5056" s="16">
        <f t="shared" si="236"/>
        <v>3</v>
      </c>
    </row>
    <row r="5057" spans="7:15" ht="13.5" customHeight="1" x14ac:dyDescent="0.25">
      <c r="G5057" s="50">
        <v>42728</v>
      </c>
      <c r="H5057" s="51" t="s">
        <v>5</v>
      </c>
      <c r="I5057" s="124"/>
      <c r="J5057" s="51">
        <v>3</v>
      </c>
      <c r="K5057" s="51">
        <v>4</v>
      </c>
      <c r="L5057" s="52">
        <v>3</v>
      </c>
      <c r="M5057" s="49">
        <f t="shared" si="234"/>
        <v>2529</v>
      </c>
      <c r="N5057" s="2">
        <f t="shared" si="235"/>
        <v>2</v>
      </c>
      <c r="O5057" s="16">
        <f t="shared" si="236"/>
        <v>3</v>
      </c>
    </row>
    <row r="5058" spans="7:15" ht="13.5" customHeight="1" x14ac:dyDescent="0.25">
      <c r="G5058" s="50">
        <v>42728</v>
      </c>
      <c r="H5058" s="51" t="s">
        <v>5</v>
      </c>
      <c r="I5058" s="124"/>
      <c r="J5058" s="51">
        <v>3</v>
      </c>
      <c r="K5058" s="51">
        <v>4</v>
      </c>
      <c r="L5058" s="52">
        <v>3</v>
      </c>
      <c r="M5058" s="49">
        <f t="shared" si="234"/>
        <v>2529</v>
      </c>
      <c r="N5058" s="2">
        <f t="shared" si="235"/>
        <v>1</v>
      </c>
      <c r="O5058" s="16">
        <f t="shared" si="236"/>
        <v>3</v>
      </c>
    </row>
    <row r="5059" spans="7:15" ht="13.5" customHeight="1" x14ac:dyDescent="0.25">
      <c r="G5059" s="50">
        <v>42728</v>
      </c>
      <c r="H5059" s="51" t="s">
        <v>5</v>
      </c>
      <c r="I5059" s="124"/>
      <c r="J5059" s="51">
        <v>3</v>
      </c>
      <c r="K5059" s="51">
        <v>4</v>
      </c>
      <c r="L5059" s="52">
        <v>4</v>
      </c>
      <c r="M5059" s="49">
        <f t="shared" si="234"/>
        <v>2530</v>
      </c>
      <c r="N5059" s="2">
        <f t="shared" si="235"/>
        <v>3</v>
      </c>
      <c r="O5059" s="16">
        <f t="shared" si="236"/>
        <v>3</v>
      </c>
    </row>
    <row r="5060" spans="7:15" ht="13.5" customHeight="1" x14ac:dyDescent="0.25">
      <c r="G5060" s="50">
        <v>42728</v>
      </c>
      <c r="H5060" s="51" t="s">
        <v>5</v>
      </c>
      <c r="I5060" s="124"/>
      <c r="J5060" s="51">
        <v>3</v>
      </c>
      <c r="K5060" s="51">
        <v>4</v>
      </c>
      <c r="L5060" s="52">
        <v>4</v>
      </c>
      <c r="M5060" s="49">
        <f t="shared" si="234"/>
        <v>2530</v>
      </c>
      <c r="N5060" s="2">
        <f t="shared" si="235"/>
        <v>3</v>
      </c>
      <c r="O5060" s="16">
        <f t="shared" si="236"/>
        <v>3</v>
      </c>
    </row>
    <row r="5061" spans="7:15" ht="13.5" customHeight="1" x14ac:dyDescent="0.25">
      <c r="G5061" s="50">
        <v>42728</v>
      </c>
      <c r="H5061" s="51" t="s">
        <v>5</v>
      </c>
      <c r="I5061" s="124"/>
      <c r="J5061" s="51">
        <v>3</v>
      </c>
      <c r="K5061" s="51">
        <v>4</v>
      </c>
      <c r="L5061" s="52">
        <v>4</v>
      </c>
      <c r="M5061" s="49">
        <f t="shared" si="234"/>
        <v>2530</v>
      </c>
      <c r="N5061" s="2">
        <f t="shared" si="235"/>
        <v>3</v>
      </c>
      <c r="O5061" s="16">
        <f t="shared" si="236"/>
        <v>3</v>
      </c>
    </row>
    <row r="5062" spans="7:15" ht="13.5" customHeight="1" x14ac:dyDescent="0.25">
      <c r="G5062" s="50">
        <v>42728</v>
      </c>
      <c r="H5062" s="51" t="s">
        <v>5</v>
      </c>
      <c r="I5062" s="124"/>
      <c r="J5062" s="51">
        <v>3</v>
      </c>
      <c r="K5062" s="51">
        <v>4</v>
      </c>
      <c r="L5062" s="52">
        <v>4</v>
      </c>
      <c r="M5062" s="49">
        <f t="shared" ref="M5062:M5123" si="237">IF(AND(G5062=G5061,L5062=L5061,I5062=I5061),M5061,M5061+1)</f>
        <v>2530</v>
      </c>
      <c r="N5062" s="2">
        <f t="shared" si="235"/>
        <v>2</v>
      </c>
      <c r="O5062" s="16">
        <f t="shared" si="236"/>
        <v>3</v>
      </c>
    </row>
    <row r="5063" spans="7:15" ht="13.5" customHeight="1" x14ac:dyDescent="0.25">
      <c r="G5063" s="50">
        <v>42728</v>
      </c>
      <c r="H5063" s="51" t="s">
        <v>5</v>
      </c>
      <c r="I5063" s="124"/>
      <c r="J5063" s="51">
        <v>3</v>
      </c>
      <c r="K5063" s="51">
        <v>4</v>
      </c>
      <c r="L5063" s="52">
        <v>4</v>
      </c>
      <c r="M5063" s="49">
        <f t="shared" si="237"/>
        <v>2530</v>
      </c>
      <c r="N5063" s="2">
        <f t="shared" si="235"/>
        <v>1</v>
      </c>
      <c r="O5063" s="16">
        <f t="shared" si="236"/>
        <v>3</v>
      </c>
    </row>
    <row r="5064" spans="7:15" ht="13.5" customHeight="1" x14ac:dyDescent="0.25">
      <c r="G5064" s="50">
        <v>42728</v>
      </c>
      <c r="H5064" s="51" t="s">
        <v>5</v>
      </c>
      <c r="I5064" s="124"/>
      <c r="J5064" s="51">
        <v>3</v>
      </c>
      <c r="K5064" s="51">
        <v>4</v>
      </c>
      <c r="L5064" s="52">
        <v>5</v>
      </c>
      <c r="M5064" s="49">
        <f t="shared" si="237"/>
        <v>2531</v>
      </c>
      <c r="N5064" s="2">
        <f t="shared" si="235"/>
        <v>3</v>
      </c>
      <c r="O5064" s="16">
        <f t="shared" si="236"/>
        <v>3</v>
      </c>
    </row>
    <row r="5065" spans="7:15" ht="13.5" customHeight="1" x14ac:dyDescent="0.25">
      <c r="G5065" s="50">
        <v>42728</v>
      </c>
      <c r="H5065" s="51" t="s">
        <v>5</v>
      </c>
      <c r="I5065" s="124"/>
      <c r="J5065" s="51">
        <v>3</v>
      </c>
      <c r="K5065" s="51">
        <v>4</v>
      </c>
      <c r="L5065" s="52">
        <v>5</v>
      </c>
      <c r="M5065" s="49">
        <f t="shared" si="237"/>
        <v>2531</v>
      </c>
      <c r="N5065" s="2">
        <f t="shared" ref="N5065:N5123" si="238">IF(M5065=M5067,3,IF(M5065=M5066,2,1))</f>
        <v>3</v>
      </c>
      <c r="O5065" s="16">
        <f t="shared" ref="O5065:O5123" si="239">IF(N5063=3,3,IF(N5064=3,3,IF(N5064=2,2,N5065)))</f>
        <v>3</v>
      </c>
    </row>
    <row r="5066" spans="7:15" ht="13.5" customHeight="1" x14ac:dyDescent="0.25">
      <c r="G5066" s="50">
        <v>42728</v>
      </c>
      <c r="H5066" s="51" t="s">
        <v>5</v>
      </c>
      <c r="I5066" s="124"/>
      <c r="J5066" s="51">
        <v>3</v>
      </c>
      <c r="K5066" s="51">
        <v>4</v>
      </c>
      <c r="L5066" s="52">
        <v>5</v>
      </c>
      <c r="M5066" s="49">
        <f t="shared" si="237"/>
        <v>2531</v>
      </c>
      <c r="N5066" s="2">
        <f t="shared" si="238"/>
        <v>3</v>
      </c>
      <c r="O5066" s="16">
        <f t="shared" si="239"/>
        <v>3</v>
      </c>
    </row>
    <row r="5067" spans="7:15" ht="13.5" customHeight="1" x14ac:dyDescent="0.25">
      <c r="G5067" s="50">
        <v>42728</v>
      </c>
      <c r="H5067" s="51" t="s">
        <v>5</v>
      </c>
      <c r="I5067" s="124"/>
      <c r="J5067" s="51">
        <v>3</v>
      </c>
      <c r="K5067" s="51">
        <v>4</v>
      </c>
      <c r="L5067" s="52">
        <v>5</v>
      </c>
      <c r="M5067" s="49">
        <f t="shared" si="237"/>
        <v>2531</v>
      </c>
      <c r="N5067" s="2">
        <f t="shared" si="238"/>
        <v>2</v>
      </c>
      <c r="O5067" s="16">
        <f t="shared" si="239"/>
        <v>3</v>
      </c>
    </row>
    <row r="5068" spans="7:15" ht="13.5" customHeight="1" x14ac:dyDescent="0.25">
      <c r="G5068" s="50">
        <v>42728</v>
      </c>
      <c r="H5068" s="51" t="s">
        <v>5</v>
      </c>
      <c r="I5068" s="124"/>
      <c r="J5068" s="51">
        <v>3</v>
      </c>
      <c r="K5068" s="51">
        <v>4</v>
      </c>
      <c r="L5068" s="52">
        <v>5</v>
      </c>
      <c r="M5068" s="49">
        <f t="shared" si="237"/>
        <v>2531</v>
      </c>
      <c r="N5068" s="2">
        <f t="shared" si="238"/>
        <v>1</v>
      </c>
      <c r="O5068" s="16">
        <f t="shared" si="239"/>
        <v>3</v>
      </c>
    </row>
    <row r="5069" spans="7:15" ht="13.5" customHeight="1" x14ac:dyDescent="0.25">
      <c r="G5069" s="50">
        <v>42728</v>
      </c>
      <c r="H5069" s="51" t="s">
        <v>5</v>
      </c>
      <c r="I5069" s="124"/>
      <c r="J5069" s="51">
        <v>3</v>
      </c>
      <c r="K5069" s="51">
        <v>4</v>
      </c>
      <c r="L5069" s="52">
        <v>6</v>
      </c>
      <c r="M5069" s="49">
        <f t="shared" si="237"/>
        <v>2532</v>
      </c>
      <c r="N5069" s="2">
        <f t="shared" si="238"/>
        <v>3</v>
      </c>
      <c r="O5069" s="16">
        <f t="shared" si="239"/>
        <v>3</v>
      </c>
    </row>
    <row r="5070" spans="7:15" ht="13.5" customHeight="1" x14ac:dyDescent="0.25">
      <c r="G5070" s="50">
        <v>42728</v>
      </c>
      <c r="H5070" s="51" t="s">
        <v>5</v>
      </c>
      <c r="I5070" s="124"/>
      <c r="J5070" s="51">
        <v>3</v>
      </c>
      <c r="K5070" s="51">
        <v>4</v>
      </c>
      <c r="L5070" s="52">
        <v>6</v>
      </c>
      <c r="M5070" s="49">
        <f t="shared" si="237"/>
        <v>2532</v>
      </c>
      <c r="N5070" s="2">
        <f t="shared" si="238"/>
        <v>3</v>
      </c>
      <c r="O5070" s="16">
        <f t="shared" si="239"/>
        <v>3</v>
      </c>
    </row>
    <row r="5071" spans="7:15" ht="13.5" customHeight="1" x14ac:dyDescent="0.25">
      <c r="G5071" s="50">
        <v>42728</v>
      </c>
      <c r="H5071" s="51" t="s">
        <v>5</v>
      </c>
      <c r="I5071" s="124"/>
      <c r="J5071" s="51">
        <v>3</v>
      </c>
      <c r="K5071" s="51">
        <v>4</v>
      </c>
      <c r="L5071" s="52">
        <v>6</v>
      </c>
      <c r="M5071" s="49">
        <f t="shared" si="237"/>
        <v>2532</v>
      </c>
      <c r="N5071" s="2">
        <f t="shared" si="238"/>
        <v>3</v>
      </c>
      <c r="O5071" s="16">
        <f t="shared" si="239"/>
        <v>3</v>
      </c>
    </row>
    <row r="5072" spans="7:15" ht="13.5" customHeight="1" x14ac:dyDescent="0.25">
      <c r="G5072" s="50">
        <v>42728</v>
      </c>
      <c r="H5072" s="51" t="s">
        <v>5</v>
      </c>
      <c r="I5072" s="124"/>
      <c r="J5072" s="51">
        <v>3</v>
      </c>
      <c r="K5072" s="51">
        <v>4</v>
      </c>
      <c r="L5072" s="52">
        <v>6</v>
      </c>
      <c r="M5072" s="49">
        <f t="shared" si="237"/>
        <v>2532</v>
      </c>
      <c r="N5072" s="2">
        <f t="shared" si="238"/>
        <v>2</v>
      </c>
      <c r="O5072" s="16">
        <f t="shared" si="239"/>
        <v>3</v>
      </c>
    </row>
    <row r="5073" spans="7:15" ht="13.5" customHeight="1" x14ac:dyDescent="0.25">
      <c r="G5073" s="50">
        <v>42728</v>
      </c>
      <c r="H5073" s="51" t="s">
        <v>5</v>
      </c>
      <c r="I5073" s="124"/>
      <c r="J5073" s="51">
        <v>3</v>
      </c>
      <c r="K5073" s="51">
        <v>4</v>
      </c>
      <c r="L5073" s="52">
        <v>6</v>
      </c>
      <c r="M5073" s="49">
        <f t="shared" si="237"/>
        <v>2532</v>
      </c>
      <c r="N5073" s="2">
        <f t="shared" si="238"/>
        <v>1</v>
      </c>
      <c r="O5073" s="16">
        <f t="shared" si="239"/>
        <v>3</v>
      </c>
    </row>
    <row r="5074" spans="7:15" ht="13.5" customHeight="1" x14ac:dyDescent="0.25">
      <c r="G5074" s="50">
        <v>42728</v>
      </c>
      <c r="H5074" s="51" t="s">
        <v>5</v>
      </c>
      <c r="I5074" s="124"/>
      <c r="J5074" s="51">
        <v>3</v>
      </c>
      <c r="K5074" s="51">
        <v>4</v>
      </c>
      <c r="L5074" s="52">
        <v>7</v>
      </c>
      <c r="M5074" s="49">
        <f t="shared" si="237"/>
        <v>2533</v>
      </c>
      <c r="N5074" s="2">
        <f t="shared" si="238"/>
        <v>3</v>
      </c>
      <c r="O5074" s="16">
        <f t="shared" si="239"/>
        <v>3</v>
      </c>
    </row>
    <row r="5075" spans="7:15" ht="13.5" customHeight="1" x14ac:dyDescent="0.25">
      <c r="G5075" s="50">
        <v>42728</v>
      </c>
      <c r="H5075" s="51" t="s">
        <v>5</v>
      </c>
      <c r="I5075" s="124"/>
      <c r="J5075" s="51">
        <v>3</v>
      </c>
      <c r="K5075" s="51">
        <v>4</v>
      </c>
      <c r="L5075" s="52">
        <v>7</v>
      </c>
      <c r="M5075" s="49">
        <f t="shared" si="237"/>
        <v>2533</v>
      </c>
      <c r="N5075" s="2">
        <f t="shared" si="238"/>
        <v>3</v>
      </c>
      <c r="O5075" s="16">
        <f t="shared" si="239"/>
        <v>3</v>
      </c>
    </row>
    <row r="5076" spans="7:15" ht="13.5" customHeight="1" x14ac:dyDescent="0.25">
      <c r="G5076" s="50">
        <v>42728</v>
      </c>
      <c r="H5076" s="51" t="s">
        <v>5</v>
      </c>
      <c r="I5076" s="124"/>
      <c r="J5076" s="51">
        <v>3</v>
      </c>
      <c r="K5076" s="51">
        <v>4</v>
      </c>
      <c r="L5076" s="52">
        <v>7</v>
      </c>
      <c r="M5076" s="49">
        <f t="shared" si="237"/>
        <v>2533</v>
      </c>
      <c r="N5076" s="2">
        <f t="shared" si="238"/>
        <v>3</v>
      </c>
      <c r="O5076" s="16">
        <f t="shared" si="239"/>
        <v>3</v>
      </c>
    </row>
    <row r="5077" spans="7:15" ht="13.5" customHeight="1" x14ac:dyDescent="0.25">
      <c r="G5077" s="50">
        <v>42728</v>
      </c>
      <c r="H5077" s="51" t="s">
        <v>5</v>
      </c>
      <c r="I5077" s="124"/>
      <c r="J5077" s="51">
        <v>3</v>
      </c>
      <c r="K5077" s="51">
        <v>4</v>
      </c>
      <c r="L5077" s="52">
        <v>7</v>
      </c>
      <c r="M5077" s="49">
        <f t="shared" si="237"/>
        <v>2533</v>
      </c>
      <c r="N5077" s="2">
        <f t="shared" si="238"/>
        <v>2</v>
      </c>
      <c r="O5077" s="16">
        <f t="shared" si="239"/>
        <v>3</v>
      </c>
    </row>
    <row r="5078" spans="7:15" ht="13.5" customHeight="1" x14ac:dyDescent="0.25">
      <c r="G5078" s="50">
        <v>42728</v>
      </c>
      <c r="H5078" s="51" t="s">
        <v>5</v>
      </c>
      <c r="I5078" s="124"/>
      <c r="J5078" s="51">
        <v>3</v>
      </c>
      <c r="K5078" s="51">
        <v>4</v>
      </c>
      <c r="L5078" s="52">
        <v>7</v>
      </c>
      <c r="M5078" s="49">
        <f t="shared" si="237"/>
        <v>2533</v>
      </c>
      <c r="N5078" s="2">
        <f t="shared" si="238"/>
        <v>1</v>
      </c>
      <c r="O5078" s="16">
        <f t="shared" si="239"/>
        <v>3</v>
      </c>
    </row>
    <row r="5079" spans="7:15" ht="13.5" customHeight="1" x14ac:dyDescent="0.25">
      <c r="G5079" s="50">
        <v>42728</v>
      </c>
      <c r="H5079" s="51" t="s">
        <v>5</v>
      </c>
      <c r="I5079" s="124"/>
      <c r="J5079" s="51">
        <v>3</v>
      </c>
      <c r="K5079" s="51">
        <v>4</v>
      </c>
      <c r="L5079" s="52">
        <v>8</v>
      </c>
      <c r="M5079" s="49">
        <f t="shared" si="237"/>
        <v>2534</v>
      </c>
      <c r="N5079" s="2">
        <f t="shared" si="238"/>
        <v>3</v>
      </c>
      <c r="O5079" s="16">
        <f t="shared" si="239"/>
        <v>3</v>
      </c>
    </row>
    <row r="5080" spans="7:15" ht="13.5" customHeight="1" x14ac:dyDescent="0.25">
      <c r="G5080" s="50">
        <v>42728</v>
      </c>
      <c r="H5080" s="51" t="s">
        <v>5</v>
      </c>
      <c r="I5080" s="124"/>
      <c r="J5080" s="51">
        <v>3</v>
      </c>
      <c r="K5080" s="51">
        <v>4</v>
      </c>
      <c r="L5080" s="52">
        <v>8</v>
      </c>
      <c r="M5080" s="49">
        <f t="shared" si="237"/>
        <v>2534</v>
      </c>
      <c r="N5080" s="2">
        <f t="shared" si="238"/>
        <v>3</v>
      </c>
      <c r="O5080" s="16">
        <f t="shared" si="239"/>
        <v>3</v>
      </c>
    </row>
    <row r="5081" spans="7:15" ht="13.5" customHeight="1" x14ac:dyDescent="0.25">
      <c r="G5081" s="50">
        <v>42728</v>
      </c>
      <c r="H5081" s="51" t="s">
        <v>5</v>
      </c>
      <c r="I5081" s="124"/>
      <c r="J5081" s="51">
        <v>3</v>
      </c>
      <c r="K5081" s="51">
        <v>4</v>
      </c>
      <c r="L5081" s="52">
        <v>8</v>
      </c>
      <c r="M5081" s="49">
        <f t="shared" si="237"/>
        <v>2534</v>
      </c>
      <c r="N5081" s="2">
        <f t="shared" si="238"/>
        <v>3</v>
      </c>
      <c r="O5081" s="16">
        <f t="shared" si="239"/>
        <v>3</v>
      </c>
    </row>
    <row r="5082" spans="7:15" ht="13.5" customHeight="1" x14ac:dyDescent="0.25">
      <c r="G5082" s="50">
        <v>42728</v>
      </c>
      <c r="H5082" s="51" t="s">
        <v>5</v>
      </c>
      <c r="I5082" s="124"/>
      <c r="J5082" s="51">
        <v>3</v>
      </c>
      <c r="K5082" s="51">
        <v>4</v>
      </c>
      <c r="L5082" s="52">
        <v>8</v>
      </c>
      <c r="M5082" s="49">
        <f t="shared" si="237"/>
        <v>2534</v>
      </c>
      <c r="N5082" s="2">
        <f t="shared" si="238"/>
        <v>2</v>
      </c>
      <c r="O5082" s="16">
        <f t="shared" si="239"/>
        <v>3</v>
      </c>
    </row>
    <row r="5083" spans="7:15" ht="13.5" customHeight="1" x14ac:dyDescent="0.25">
      <c r="G5083" s="50">
        <v>42728</v>
      </c>
      <c r="H5083" s="51" t="s">
        <v>5</v>
      </c>
      <c r="I5083" s="124"/>
      <c r="J5083" s="51">
        <v>3</v>
      </c>
      <c r="K5083" s="51">
        <v>4</v>
      </c>
      <c r="L5083" s="52">
        <v>8</v>
      </c>
      <c r="M5083" s="49">
        <f t="shared" si="237"/>
        <v>2534</v>
      </c>
      <c r="N5083" s="2">
        <f t="shared" si="238"/>
        <v>1</v>
      </c>
      <c r="O5083" s="16">
        <f t="shared" si="239"/>
        <v>3</v>
      </c>
    </row>
    <row r="5084" spans="7:15" ht="13.5" customHeight="1" x14ac:dyDescent="0.25">
      <c r="G5084" s="50">
        <v>42730</v>
      </c>
      <c r="H5084" s="51" t="s">
        <v>4</v>
      </c>
      <c r="I5084" s="124"/>
      <c r="J5084" s="51">
        <v>3</v>
      </c>
      <c r="K5084" s="51">
        <v>0</v>
      </c>
      <c r="L5084" s="52">
        <v>1</v>
      </c>
      <c r="M5084" s="49">
        <f t="shared" si="237"/>
        <v>2535</v>
      </c>
      <c r="N5084" s="2">
        <f t="shared" si="238"/>
        <v>3</v>
      </c>
      <c r="O5084" s="16">
        <f t="shared" si="239"/>
        <v>3</v>
      </c>
    </row>
    <row r="5085" spans="7:15" ht="13.5" customHeight="1" x14ac:dyDescent="0.25">
      <c r="G5085" s="50">
        <v>42730</v>
      </c>
      <c r="H5085" s="51" t="s">
        <v>4</v>
      </c>
      <c r="I5085" s="124"/>
      <c r="J5085" s="51">
        <v>3</v>
      </c>
      <c r="K5085" s="51">
        <v>0</v>
      </c>
      <c r="L5085" s="52">
        <v>1</v>
      </c>
      <c r="M5085" s="49">
        <f t="shared" si="237"/>
        <v>2535</v>
      </c>
      <c r="N5085" s="2">
        <f t="shared" si="238"/>
        <v>3</v>
      </c>
      <c r="O5085" s="16">
        <f t="shared" si="239"/>
        <v>3</v>
      </c>
    </row>
    <row r="5086" spans="7:15" ht="13.5" customHeight="1" x14ac:dyDescent="0.25">
      <c r="G5086" s="50">
        <v>42730</v>
      </c>
      <c r="H5086" s="51" t="s">
        <v>4</v>
      </c>
      <c r="I5086" s="124"/>
      <c r="J5086" s="51">
        <v>3</v>
      </c>
      <c r="K5086" s="51">
        <v>0</v>
      </c>
      <c r="L5086" s="52">
        <v>1</v>
      </c>
      <c r="M5086" s="49">
        <f t="shared" si="237"/>
        <v>2535</v>
      </c>
      <c r="N5086" s="2">
        <f t="shared" si="238"/>
        <v>3</v>
      </c>
      <c r="O5086" s="16">
        <f t="shared" si="239"/>
        <v>3</v>
      </c>
    </row>
    <row r="5087" spans="7:15" ht="13.5" customHeight="1" x14ac:dyDescent="0.25">
      <c r="G5087" s="50">
        <v>42730</v>
      </c>
      <c r="H5087" s="51" t="s">
        <v>4</v>
      </c>
      <c r="I5087" s="124"/>
      <c r="J5087" s="51">
        <v>3</v>
      </c>
      <c r="K5087" s="51">
        <v>0</v>
      </c>
      <c r="L5087" s="52">
        <v>1</v>
      </c>
      <c r="M5087" s="49">
        <f t="shared" si="237"/>
        <v>2535</v>
      </c>
      <c r="N5087" s="2">
        <f t="shared" si="238"/>
        <v>2</v>
      </c>
      <c r="O5087" s="16">
        <f t="shared" si="239"/>
        <v>3</v>
      </c>
    </row>
    <row r="5088" spans="7:15" ht="13.5" customHeight="1" x14ac:dyDescent="0.25">
      <c r="G5088" s="50">
        <v>42730</v>
      </c>
      <c r="H5088" s="51" t="s">
        <v>4</v>
      </c>
      <c r="I5088" s="124"/>
      <c r="J5088" s="51">
        <v>3</v>
      </c>
      <c r="K5088" s="51">
        <v>0</v>
      </c>
      <c r="L5088" s="52">
        <v>1</v>
      </c>
      <c r="M5088" s="49">
        <f t="shared" si="237"/>
        <v>2535</v>
      </c>
      <c r="N5088" s="2">
        <f t="shared" si="238"/>
        <v>1</v>
      </c>
      <c r="O5088" s="16">
        <f t="shared" si="239"/>
        <v>3</v>
      </c>
    </row>
    <row r="5089" spans="7:15" ht="13.5" customHeight="1" x14ac:dyDescent="0.25">
      <c r="G5089" s="50">
        <v>42730</v>
      </c>
      <c r="H5089" s="51" t="s">
        <v>4</v>
      </c>
      <c r="I5089" s="124"/>
      <c r="J5089" s="51">
        <v>3</v>
      </c>
      <c r="K5089" s="51">
        <v>0</v>
      </c>
      <c r="L5089" s="52">
        <v>2</v>
      </c>
      <c r="M5089" s="49">
        <f t="shared" si="237"/>
        <v>2536</v>
      </c>
      <c r="N5089" s="2">
        <f t="shared" si="238"/>
        <v>3</v>
      </c>
      <c r="O5089" s="16">
        <f t="shared" si="239"/>
        <v>3</v>
      </c>
    </row>
    <row r="5090" spans="7:15" ht="13.5" customHeight="1" x14ac:dyDescent="0.25">
      <c r="G5090" s="50">
        <v>42730</v>
      </c>
      <c r="H5090" s="51" t="s">
        <v>4</v>
      </c>
      <c r="I5090" s="124"/>
      <c r="J5090" s="51">
        <v>3</v>
      </c>
      <c r="K5090" s="51">
        <v>0</v>
      </c>
      <c r="L5090" s="52">
        <v>2</v>
      </c>
      <c r="M5090" s="49">
        <f t="shared" si="237"/>
        <v>2536</v>
      </c>
      <c r="N5090" s="2">
        <f t="shared" si="238"/>
        <v>3</v>
      </c>
      <c r="O5090" s="16">
        <f t="shared" si="239"/>
        <v>3</v>
      </c>
    </row>
    <row r="5091" spans="7:15" ht="13.5" customHeight="1" x14ac:dyDescent="0.25">
      <c r="G5091" s="50">
        <v>42730</v>
      </c>
      <c r="H5091" s="51" t="s">
        <v>4</v>
      </c>
      <c r="I5091" s="124"/>
      <c r="J5091" s="51">
        <v>3</v>
      </c>
      <c r="K5091" s="51">
        <v>0</v>
      </c>
      <c r="L5091" s="52">
        <v>2</v>
      </c>
      <c r="M5091" s="49">
        <f t="shared" si="237"/>
        <v>2536</v>
      </c>
      <c r="N5091" s="2">
        <f t="shared" si="238"/>
        <v>3</v>
      </c>
      <c r="O5091" s="16">
        <f t="shared" si="239"/>
        <v>3</v>
      </c>
    </row>
    <row r="5092" spans="7:15" ht="13.5" customHeight="1" x14ac:dyDescent="0.25">
      <c r="G5092" s="50">
        <v>42730</v>
      </c>
      <c r="H5092" s="51" t="s">
        <v>4</v>
      </c>
      <c r="I5092" s="124"/>
      <c r="J5092" s="51">
        <v>3</v>
      </c>
      <c r="K5092" s="51">
        <v>0</v>
      </c>
      <c r="L5092" s="52">
        <v>2</v>
      </c>
      <c r="M5092" s="49">
        <f t="shared" si="237"/>
        <v>2536</v>
      </c>
      <c r="N5092" s="2">
        <f t="shared" si="238"/>
        <v>2</v>
      </c>
      <c r="O5092" s="16">
        <f t="shared" si="239"/>
        <v>3</v>
      </c>
    </row>
    <row r="5093" spans="7:15" ht="13.5" customHeight="1" x14ac:dyDescent="0.25">
      <c r="G5093" s="50">
        <v>42730</v>
      </c>
      <c r="H5093" s="51" t="s">
        <v>4</v>
      </c>
      <c r="I5093" s="124"/>
      <c r="J5093" s="51">
        <v>3</v>
      </c>
      <c r="K5093" s="51">
        <v>0</v>
      </c>
      <c r="L5093" s="52">
        <v>2</v>
      </c>
      <c r="M5093" s="49">
        <f t="shared" si="237"/>
        <v>2536</v>
      </c>
      <c r="N5093" s="2">
        <f t="shared" si="238"/>
        <v>1</v>
      </c>
      <c r="O5093" s="16">
        <f t="shared" si="239"/>
        <v>3</v>
      </c>
    </row>
    <row r="5094" spans="7:15" ht="13.5" customHeight="1" x14ac:dyDescent="0.25">
      <c r="G5094" s="50">
        <v>42730</v>
      </c>
      <c r="H5094" s="51" t="s">
        <v>4</v>
      </c>
      <c r="I5094" s="124"/>
      <c r="J5094" s="51">
        <v>3</v>
      </c>
      <c r="K5094" s="51">
        <v>0</v>
      </c>
      <c r="L5094" s="52">
        <v>3</v>
      </c>
      <c r="M5094" s="49">
        <f t="shared" si="237"/>
        <v>2537</v>
      </c>
      <c r="N5094" s="2">
        <f t="shared" si="238"/>
        <v>3</v>
      </c>
      <c r="O5094" s="16">
        <f t="shared" si="239"/>
        <v>3</v>
      </c>
    </row>
    <row r="5095" spans="7:15" ht="13.5" customHeight="1" x14ac:dyDescent="0.25">
      <c r="G5095" s="50">
        <v>42730</v>
      </c>
      <c r="H5095" s="51" t="s">
        <v>4</v>
      </c>
      <c r="I5095" s="124"/>
      <c r="J5095" s="51">
        <v>3</v>
      </c>
      <c r="K5095" s="51">
        <v>0</v>
      </c>
      <c r="L5095" s="52">
        <v>3</v>
      </c>
      <c r="M5095" s="49">
        <f t="shared" si="237"/>
        <v>2537</v>
      </c>
      <c r="N5095" s="2">
        <f t="shared" si="238"/>
        <v>3</v>
      </c>
      <c r="O5095" s="16">
        <f t="shared" si="239"/>
        <v>3</v>
      </c>
    </row>
    <row r="5096" spans="7:15" ht="13.5" customHeight="1" x14ac:dyDescent="0.25">
      <c r="G5096" s="50">
        <v>42730</v>
      </c>
      <c r="H5096" s="51" t="s">
        <v>4</v>
      </c>
      <c r="I5096" s="124"/>
      <c r="J5096" s="51">
        <v>3</v>
      </c>
      <c r="K5096" s="51">
        <v>0</v>
      </c>
      <c r="L5096" s="52">
        <v>3</v>
      </c>
      <c r="M5096" s="49">
        <f t="shared" si="237"/>
        <v>2537</v>
      </c>
      <c r="N5096" s="2">
        <f t="shared" si="238"/>
        <v>3</v>
      </c>
      <c r="O5096" s="16">
        <f t="shared" si="239"/>
        <v>3</v>
      </c>
    </row>
    <row r="5097" spans="7:15" ht="13.5" customHeight="1" x14ac:dyDescent="0.25">
      <c r="G5097" s="50">
        <v>42730</v>
      </c>
      <c r="H5097" s="51" t="s">
        <v>4</v>
      </c>
      <c r="I5097" s="124"/>
      <c r="J5097" s="51">
        <v>3</v>
      </c>
      <c r="K5097" s="51">
        <v>0</v>
      </c>
      <c r="L5097" s="52">
        <v>3</v>
      </c>
      <c r="M5097" s="49">
        <f t="shared" si="237"/>
        <v>2537</v>
      </c>
      <c r="N5097" s="2">
        <f t="shared" si="238"/>
        <v>2</v>
      </c>
      <c r="O5097" s="16">
        <f t="shared" si="239"/>
        <v>3</v>
      </c>
    </row>
    <row r="5098" spans="7:15" ht="13.5" customHeight="1" x14ac:dyDescent="0.25">
      <c r="G5098" s="50">
        <v>42730</v>
      </c>
      <c r="H5098" s="51" t="s">
        <v>4</v>
      </c>
      <c r="I5098" s="124"/>
      <c r="J5098" s="51">
        <v>3</v>
      </c>
      <c r="K5098" s="51">
        <v>0</v>
      </c>
      <c r="L5098" s="52">
        <v>3</v>
      </c>
      <c r="M5098" s="49">
        <f t="shared" si="237"/>
        <v>2537</v>
      </c>
      <c r="N5098" s="2">
        <f t="shared" si="238"/>
        <v>1</v>
      </c>
      <c r="O5098" s="16">
        <f t="shared" si="239"/>
        <v>3</v>
      </c>
    </row>
    <row r="5099" spans="7:15" ht="13.5" customHeight="1" x14ac:dyDescent="0.25">
      <c r="G5099" s="50">
        <v>42730</v>
      </c>
      <c r="H5099" s="51" t="s">
        <v>4</v>
      </c>
      <c r="I5099" s="124"/>
      <c r="J5099" s="51">
        <v>3</v>
      </c>
      <c r="K5099" s="51">
        <v>0</v>
      </c>
      <c r="L5099" s="52">
        <v>4</v>
      </c>
      <c r="M5099" s="49">
        <f t="shared" si="237"/>
        <v>2538</v>
      </c>
      <c r="N5099" s="2">
        <f t="shared" si="238"/>
        <v>3</v>
      </c>
      <c r="O5099" s="16">
        <f t="shared" si="239"/>
        <v>3</v>
      </c>
    </row>
    <row r="5100" spans="7:15" ht="13.5" customHeight="1" x14ac:dyDescent="0.25">
      <c r="G5100" s="50">
        <v>42730</v>
      </c>
      <c r="H5100" s="51" t="s">
        <v>4</v>
      </c>
      <c r="I5100" s="124"/>
      <c r="J5100" s="51">
        <v>3</v>
      </c>
      <c r="K5100" s="51">
        <v>0</v>
      </c>
      <c r="L5100" s="52">
        <v>4</v>
      </c>
      <c r="M5100" s="49">
        <f t="shared" si="237"/>
        <v>2538</v>
      </c>
      <c r="N5100" s="2">
        <f t="shared" si="238"/>
        <v>3</v>
      </c>
      <c r="O5100" s="16">
        <f t="shared" si="239"/>
        <v>3</v>
      </c>
    </row>
    <row r="5101" spans="7:15" ht="13.5" customHeight="1" x14ac:dyDescent="0.25">
      <c r="G5101" s="50">
        <v>42730</v>
      </c>
      <c r="H5101" s="51" t="s">
        <v>4</v>
      </c>
      <c r="I5101" s="124"/>
      <c r="J5101" s="51">
        <v>3</v>
      </c>
      <c r="K5101" s="51">
        <v>0</v>
      </c>
      <c r="L5101" s="52">
        <v>4</v>
      </c>
      <c r="M5101" s="49">
        <f t="shared" si="237"/>
        <v>2538</v>
      </c>
      <c r="N5101" s="2">
        <f t="shared" si="238"/>
        <v>3</v>
      </c>
      <c r="O5101" s="16">
        <f t="shared" si="239"/>
        <v>3</v>
      </c>
    </row>
    <row r="5102" spans="7:15" ht="13.5" customHeight="1" x14ac:dyDescent="0.25">
      <c r="G5102" s="50">
        <v>42730</v>
      </c>
      <c r="H5102" s="51" t="s">
        <v>4</v>
      </c>
      <c r="I5102" s="124"/>
      <c r="J5102" s="51">
        <v>3</v>
      </c>
      <c r="K5102" s="51">
        <v>0</v>
      </c>
      <c r="L5102" s="52">
        <v>4</v>
      </c>
      <c r="M5102" s="49">
        <f t="shared" si="237"/>
        <v>2538</v>
      </c>
      <c r="N5102" s="2">
        <f t="shared" si="238"/>
        <v>2</v>
      </c>
      <c r="O5102" s="16">
        <f t="shared" si="239"/>
        <v>3</v>
      </c>
    </row>
    <row r="5103" spans="7:15" ht="13.5" customHeight="1" x14ac:dyDescent="0.25">
      <c r="G5103" s="50">
        <v>42730</v>
      </c>
      <c r="H5103" s="51" t="s">
        <v>4</v>
      </c>
      <c r="I5103" s="124"/>
      <c r="J5103" s="51">
        <v>3</v>
      </c>
      <c r="K5103" s="51">
        <v>0</v>
      </c>
      <c r="L5103" s="52">
        <v>4</v>
      </c>
      <c r="M5103" s="49">
        <f t="shared" si="237"/>
        <v>2538</v>
      </c>
      <c r="N5103" s="2">
        <f t="shared" si="238"/>
        <v>1</v>
      </c>
      <c r="O5103" s="16">
        <f t="shared" si="239"/>
        <v>3</v>
      </c>
    </row>
    <row r="5104" spans="7:15" ht="13.5" customHeight="1" x14ac:dyDescent="0.25">
      <c r="G5104" s="50">
        <v>42730</v>
      </c>
      <c r="H5104" s="51" t="s">
        <v>4</v>
      </c>
      <c r="I5104" s="124"/>
      <c r="J5104" s="51">
        <v>3</v>
      </c>
      <c r="K5104" s="51">
        <v>0</v>
      </c>
      <c r="L5104" s="52">
        <v>5</v>
      </c>
      <c r="M5104" s="49">
        <f t="shared" si="237"/>
        <v>2539</v>
      </c>
      <c r="N5104" s="2">
        <f t="shared" si="238"/>
        <v>3</v>
      </c>
      <c r="O5104" s="16">
        <f t="shared" si="239"/>
        <v>3</v>
      </c>
    </row>
    <row r="5105" spans="7:15" ht="13.5" customHeight="1" x14ac:dyDescent="0.25">
      <c r="G5105" s="50">
        <v>42730</v>
      </c>
      <c r="H5105" s="51" t="s">
        <v>4</v>
      </c>
      <c r="I5105" s="124"/>
      <c r="J5105" s="51">
        <v>3</v>
      </c>
      <c r="K5105" s="51">
        <v>0</v>
      </c>
      <c r="L5105" s="52">
        <v>5</v>
      </c>
      <c r="M5105" s="49">
        <f t="shared" si="237"/>
        <v>2539</v>
      </c>
      <c r="N5105" s="2">
        <f t="shared" si="238"/>
        <v>3</v>
      </c>
      <c r="O5105" s="16">
        <f t="shared" si="239"/>
        <v>3</v>
      </c>
    </row>
    <row r="5106" spans="7:15" ht="13.5" customHeight="1" x14ac:dyDescent="0.25">
      <c r="G5106" s="50">
        <v>42730</v>
      </c>
      <c r="H5106" s="51" t="s">
        <v>4</v>
      </c>
      <c r="I5106" s="124"/>
      <c r="J5106" s="51">
        <v>3</v>
      </c>
      <c r="K5106" s="51">
        <v>0</v>
      </c>
      <c r="L5106" s="52">
        <v>5</v>
      </c>
      <c r="M5106" s="49">
        <f t="shared" si="237"/>
        <v>2539</v>
      </c>
      <c r="N5106" s="2">
        <f t="shared" si="238"/>
        <v>3</v>
      </c>
      <c r="O5106" s="16">
        <f t="shared" si="239"/>
        <v>3</v>
      </c>
    </row>
    <row r="5107" spans="7:15" ht="13.5" customHeight="1" x14ac:dyDescent="0.25">
      <c r="G5107" s="50">
        <v>42730</v>
      </c>
      <c r="H5107" s="51" t="s">
        <v>4</v>
      </c>
      <c r="I5107" s="124"/>
      <c r="J5107" s="51">
        <v>3</v>
      </c>
      <c r="K5107" s="51">
        <v>0</v>
      </c>
      <c r="L5107" s="52">
        <v>5</v>
      </c>
      <c r="M5107" s="49">
        <f t="shared" si="237"/>
        <v>2539</v>
      </c>
      <c r="N5107" s="2">
        <f t="shared" si="238"/>
        <v>2</v>
      </c>
      <c r="O5107" s="16">
        <f t="shared" si="239"/>
        <v>3</v>
      </c>
    </row>
    <row r="5108" spans="7:15" ht="13.5" customHeight="1" x14ac:dyDescent="0.25">
      <c r="G5108" s="50">
        <v>42730</v>
      </c>
      <c r="H5108" s="51" t="s">
        <v>4</v>
      </c>
      <c r="I5108" s="124"/>
      <c r="J5108" s="51">
        <v>3</v>
      </c>
      <c r="K5108" s="51">
        <v>0</v>
      </c>
      <c r="L5108" s="52">
        <v>5</v>
      </c>
      <c r="M5108" s="49">
        <f t="shared" si="237"/>
        <v>2539</v>
      </c>
      <c r="N5108" s="2">
        <f t="shared" si="238"/>
        <v>1</v>
      </c>
      <c r="O5108" s="16">
        <f t="shared" si="239"/>
        <v>3</v>
      </c>
    </row>
    <row r="5109" spans="7:15" ht="13.5" customHeight="1" x14ac:dyDescent="0.25">
      <c r="G5109" s="50">
        <v>42730</v>
      </c>
      <c r="H5109" s="51" t="s">
        <v>4</v>
      </c>
      <c r="I5109" s="124"/>
      <c r="J5109" s="51">
        <v>3</v>
      </c>
      <c r="K5109" s="51">
        <v>0</v>
      </c>
      <c r="L5109" s="52">
        <v>6</v>
      </c>
      <c r="M5109" s="49">
        <f t="shared" si="237"/>
        <v>2540</v>
      </c>
      <c r="N5109" s="2">
        <f t="shared" si="238"/>
        <v>3</v>
      </c>
      <c r="O5109" s="16">
        <f t="shared" si="239"/>
        <v>3</v>
      </c>
    </row>
    <row r="5110" spans="7:15" ht="13.5" customHeight="1" x14ac:dyDescent="0.25">
      <c r="G5110" s="50">
        <v>42730</v>
      </c>
      <c r="H5110" s="51" t="s">
        <v>4</v>
      </c>
      <c r="I5110" s="124"/>
      <c r="J5110" s="51">
        <v>3</v>
      </c>
      <c r="K5110" s="51">
        <v>0</v>
      </c>
      <c r="L5110" s="52">
        <v>6</v>
      </c>
      <c r="M5110" s="49">
        <f t="shared" si="237"/>
        <v>2540</v>
      </c>
      <c r="N5110" s="2">
        <f t="shared" si="238"/>
        <v>3</v>
      </c>
      <c r="O5110" s="16">
        <f t="shared" si="239"/>
        <v>3</v>
      </c>
    </row>
    <row r="5111" spans="7:15" ht="13.5" customHeight="1" x14ac:dyDescent="0.25">
      <c r="G5111" s="50">
        <v>42730</v>
      </c>
      <c r="H5111" s="51" t="s">
        <v>4</v>
      </c>
      <c r="I5111" s="124"/>
      <c r="J5111" s="51">
        <v>3</v>
      </c>
      <c r="K5111" s="51">
        <v>0</v>
      </c>
      <c r="L5111" s="52">
        <v>6</v>
      </c>
      <c r="M5111" s="49">
        <f t="shared" si="237"/>
        <v>2540</v>
      </c>
      <c r="N5111" s="2">
        <f t="shared" si="238"/>
        <v>3</v>
      </c>
      <c r="O5111" s="16">
        <f t="shared" si="239"/>
        <v>3</v>
      </c>
    </row>
    <row r="5112" spans="7:15" ht="13.5" customHeight="1" x14ac:dyDescent="0.25">
      <c r="G5112" s="50">
        <v>42730</v>
      </c>
      <c r="H5112" s="51" t="s">
        <v>4</v>
      </c>
      <c r="I5112" s="124"/>
      <c r="J5112" s="51">
        <v>3</v>
      </c>
      <c r="K5112" s="51">
        <v>0</v>
      </c>
      <c r="L5112" s="52">
        <v>6</v>
      </c>
      <c r="M5112" s="49">
        <f t="shared" si="237"/>
        <v>2540</v>
      </c>
      <c r="N5112" s="2">
        <f t="shared" si="238"/>
        <v>2</v>
      </c>
      <c r="O5112" s="16">
        <f t="shared" si="239"/>
        <v>3</v>
      </c>
    </row>
    <row r="5113" spans="7:15" ht="13.5" customHeight="1" x14ac:dyDescent="0.25">
      <c r="G5113" s="50">
        <v>42730</v>
      </c>
      <c r="H5113" s="51" t="s">
        <v>4</v>
      </c>
      <c r="I5113" s="124"/>
      <c r="J5113" s="51">
        <v>3</v>
      </c>
      <c r="K5113" s="51">
        <v>0</v>
      </c>
      <c r="L5113" s="52">
        <v>6</v>
      </c>
      <c r="M5113" s="49">
        <f t="shared" si="237"/>
        <v>2540</v>
      </c>
      <c r="N5113" s="2">
        <f t="shared" si="238"/>
        <v>1</v>
      </c>
      <c r="O5113" s="16">
        <f t="shared" si="239"/>
        <v>3</v>
      </c>
    </row>
    <row r="5114" spans="7:15" ht="13.5" customHeight="1" x14ac:dyDescent="0.25">
      <c r="G5114" s="50">
        <v>42730</v>
      </c>
      <c r="H5114" s="51" t="s">
        <v>4</v>
      </c>
      <c r="I5114" s="124"/>
      <c r="J5114" s="51">
        <v>3</v>
      </c>
      <c r="K5114" s="51">
        <v>0</v>
      </c>
      <c r="L5114" s="52">
        <v>7</v>
      </c>
      <c r="M5114" s="49">
        <f t="shared" si="237"/>
        <v>2541</v>
      </c>
      <c r="N5114" s="2">
        <f t="shared" si="238"/>
        <v>3</v>
      </c>
      <c r="O5114" s="16">
        <f t="shared" si="239"/>
        <v>3</v>
      </c>
    </row>
    <row r="5115" spans="7:15" ht="13.5" customHeight="1" x14ac:dyDescent="0.25">
      <c r="G5115" s="50">
        <v>42730</v>
      </c>
      <c r="H5115" s="51" t="s">
        <v>4</v>
      </c>
      <c r="I5115" s="124"/>
      <c r="J5115" s="51">
        <v>3</v>
      </c>
      <c r="K5115" s="51">
        <v>0</v>
      </c>
      <c r="L5115" s="52">
        <v>7</v>
      </c>
      <c r="M5115" s="49">
        <f t="shared" si="237"/>
        <v>2541</v>
      </c>
      <c r="N5115" s="2">
        <f t="shared" si="238"/>
        <v>3</v>
      </c>
      <c r="O5115" s="16">
        <f t="shared" si="239"/>
        <v>3</v>
      </c>
    </row>
    <row r="5116" spans="7:15" ht="13.5" customHeight="1" x14ac:dyDescent="0.25">
      <c r="G5116" s="50">
        <v>42730</v>
      </c>
      <c r="H5116" s="51" t="s">
        <v>4</v>
      </c>
      <c r="I5116" s="124"/>
      <c r="J5116" s="51">
        <v>3</v>
      </c>
      <c r="K5116" s="51">
        <v>0</v>
      </c>
      <c r="L5116" s="52">
        <v>7</v>
      </c>
      <c r="M5116" s="49">
        <f t="shared" si="237"/>
        <v>2541</v>
      </c>
      <c r="N5116" s="2">
        <f t="shared" si="238"/>
        <v>3</v>
      </c>
      <c r="O5116" s="16">
        <f t="shared" si="239"/>
        <v>3</v>
      </c>
    </row>
    <row r="5117" spans="7:15" ht="13.5" customHeight="1" x14ac:dyDescent="0.25">
      <c r="G5117" s="50">
        <v>42730</v>
      </c>
      <c r="H5117" s="51" t="s">
        <v>4</v>
      </c>
      <c r="I5117" s="124"/>
      <c r="J5117" s="51">
        <v>3</v>
      </c>
      <c r="K5117" s="51">
        <v>0</v>
      </c>
      <c r="L5117" s="52">
        <v>7</v>
      </c>
      <c r="M5117" s="49">
        <f t="shared" si="237"/>
        <v>2541</v>
      </c>
      <c r="N5117" s="2">
        <f t="shared" si="238"/>
        <v>2</v>
      </c>
      <c r="O5117" s="16">
        <f t="shared" si="239"/>
        <v>3</v>
      </c>
    </row>
    <row r="5118" spans="7:15" ht="13.5" customHeight="1" x14ac:dyDescent="0.25">
      <c r="G5118" s="50">
        <v>42730</v>
      </c>
      <c r="H5118" s="51" t="s">
        <v>4</v>
      </c>
      <c r="I5118" s="124"/>
      <c r="J5118" s="51">
        <v>3</v>
      </c>
      <c r="K5118" s="51">
        <v>0</v>
      </c>
      <c r="L5118" s="52">
        <v>7</v>
      </c>
      <c r="M5118" s="49">
        <f t="shared" si="237"/>
        <v>2541</v>
      </c>
      <c r="N5118" s="2">
        <f t="shared" si="238"/>
        <v>1</v>
      </c>
      <c r="O5118" s="16">
        <f t="shared" si="239"/>
        <v>3</v>
      </c>
    </row>
    <row r="5119" spans="7:15" ht="13.5" customHeight="1" x14ac:dyDescent="0.25">
      <c r="G5119" s="50">
        <v>42730</v>
      </c>
      <c r="H5119" s="51" t="s">
        <v>4</v>
      </c>
      <c r="I5119" s="124"/>
      <c r="J5119" s="51">
        <v>3</v>
      </c>
      <c r="K5119" s="51">
        <v>0</v>
      </c>
      <c r="L5119" s="52">
        <v>8</v>
      </c>
      <c r="M5119" s="49">
        <f t="shared" si="237"/>
        <v>2542</v>
      </c>
      <c r="N5119" s="2">
        <f t="shared" si="238"/>
        <v>3</v>
      </c>
      <c r="O5119" s="16">
        <f t="shared" si="239"/>
        <v>3</v>
      </c>
    </row>
    <row r="5120" spans="7:15" ht="13.5" customHeight="1" x14ac:dyDescent="0.25">
      <c r="G5120" s="50">
        <v>42730</v>
      </c>
      <c r="H5120" s="51" t="s">
        <v>4</v>
      </c>
      <c r="I5120" s="124"/>
      <c r="J5120" s="51">
        <v>3</v>
      </c>
      <c r="K5120" s="51">
        <v>0</v>
      </c>
      <c r="L5120" s="52">
        <v>8</v>
      </c>
      <c r="M5120" s="49">
        <f t="shared" si="237"/>
        <v>2542</v>
      </c>
      <c r="N5120" s="2">
        <f t="shared" si="238"/>
        <v>3</v>
      </c>
      <c r="O5120" s="16">
        <f t="shared" si="239"/>
        <v>3</v>
      </c>
    </row>
    <row r="5121" spans="7:15" ht="13.5" customHeight="1" x14ac:dyDescent="0.25">
      <c r="G5121" s="50">
        <v>42730</v>
      </c>
      <c r="H5121" s="51" t="s">
        <v>4</v>
      </c>
      <c r="I5121" s="124"/>
      <c r="J5121" s="51">
        <v>3</v>
      </c>
      <c r="K5121" s="51">
        <v>0</v>
      </c>
      <c r="L5121" s="52">
        <v>8</v>
      </c>
      <c r="M5121" s="49">
        <f t="shared" si="237"/>
        <v>2542</v>
      </c>
      <c r="N5121" s="2">
        <f t="shared" si="238"/>
        <v>3</v>
      </c>
      <c r="O5121" s="16">
        <f t="shared" si="239"/>
        <v>3</v>
      </c>
    </row>
    <row r="5122" spans="7:15" ht="13.5" customHeight="1" x14ac:dyDescent="0.25">
      <c r="G5122" s="50">
        <v>42730</v>
      </c>
      <c r="H5122" s="51" t="s">
        <v>4</v>
      </c>
      <c r="I5122" s="124"/>
      <c r="J5122" s="51">
        <v>3</v>
      </c>
      <c r="K5122" s="51">
        <v>0</v>
      </c>
      <c r="L5122" s="52">
        <v>8</v>
      </c>
      <c r="M5122" s="49">
        <f t="shared" si="237"/>
        <v>2542</v>
      </c>
      <c r="N5122" s="2">
        <f t="shared" si="238"/>
        <v>2</v>
      </c>
      <c r="O5122" s="16">
        <f t="shared" si="239"/>
        <v>3</v>
      </c>
    </row>
    <row r="5123" spans="7:15" ht="13.5" customHeight="1" x14ac:dyDescent="0.25">
      <c r="G5123" s="50">
        <v>42730</v>
      </c>
      <c r="H5123" s="51" t="s">
        <v>4</v>
      </c>
      <c r="I5123" s="124"/>
      <c r="J5123" s="51">
        <v>3</v>
      </c>
      <c r="K5123" s="51">
        <v>0</v>
      </c>
      <c r="L5123" s="52">
        <v>8</v>
      </c>
      <c r="M5123" s="49">
        <f t="shared" si="237"/>
        <v>2542</v>
      </c>
      <c r="N5123" s="2">
        <f t="shared" si="238"/>
        <v>1</v>
      </c>
      <c r="O5123" s="16">
        <f t="shared" si="239"/>
        <v>3</v>
      </c>
    </row>
  </sheetData>
  <autoFilter ref="G3:O5123" xr:uid="{00000000-0009-0000-0000-000004000000}"/>
  <conditionalFormatting sqref="O3:O5123">
    <cfRule type="cellIs" dxfId="30" priority="2" operator="equal">
      <formula>3</formula>
    </cfRule>
  </conditionalFormatting>
  <conditionalFormatting sqref="O4:O5123">
    <cfRule type="cellIs" dxfId="29" priority="1" operator="equal">
      <formula>2</formula>
    </cfRule>
  </conditionalFormatting>
  <pageMargins left="0.70866141732283472" right="0.70866141732283472" top="0.74803149606299213" bottom="0.74803149606299213" header="0.31496062992125984" footer="0.31496062992125984"/>
  <pageSetup paperSize="9" scale="45" fitToHeight="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Elite Combo 2021-2027</vt:lpstr>
      <vt:lpstr>PIVOT Elite Combo Bets</vt:lpstr>
      <vt:lpstr>Calc Number of Races</vt:lpstr>
      <vt:lpstr>'Elite Combo 2021-2027'!Place_Div</vt:lpstr>
      <vt:lpstr>'Elite Combo 2021-2027'!Print_Titles</vt:lpstr>
      <vt:lpstr>'Elite Combo 2021-2027'!xxx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Taylor</dc:creator>
  <cp:lastModifiedBy>Elite Racing</cp:lastModifiedBy>
  <cp:lastPrinted>2026-07-13T23:57:20Z</cp:lastPrinted>
  <dcterms:created xsi:type="dcterms:W3CDTF">2021-05-01T23:45:15Z</dcterms:created>
  <dcterms:modified xsi:type="dcterms:W3CDTF">2026-10-05T07:25:33Z</dcterms:modified>
</cp:coreProperties>
</file>